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jan-5\"/>
    </mc:Choice>
  </mc:AlternateContent>
  <xr:revisionPtr revIDLastSave="0" documentId="13_ncr:1_{021280EA-9341-49BD-8DC4-2899942D5882}" xr6:coauthVersionLast="47" xr6:coauthVersionMax="47" xr10:uidLastSave="{00000000-0000-0000-0000-000000000000}"/>
  <bookViews>
    <workbookView xWindow="-120" yWindow="-120" windowWidth="29040" windowHeight="15990" activeTab="4" xr2:uid="{E81DBEAD-0E40-4ED5-ACBE-AEF929DB9CE9}"/>
  </bookViews>
  <sheets>
    <sheet name="Inicio" sheetId="17" r:id="rId1"/>
    <sheet name="Nomes" sheetId="13" r:id="rId2"/>
    <sheet name="Registos" sheetId="37" r:id="rId3"/>
    <sheet name="Resumo" sheetId="40" r:id="rId4"/>
    <sheet name="Perguntas" sheetId="45" r:id="rId5"/>
    <sheet name="PT1" sheetId="46" r:id="rId6"/>
    <sheet name="PT2" sheetId="47" r:id="rId7"/>
    <sheet name="PT3" sheetId="48" r:id="rId8"/>
    <sheet name="PT4" sheetId="50" r:id="rId9"/>
    <sheet name="PT5" sheetId="51" r:id="rId10"/>
  </sheets>
  <definedNames>
    <definedName name="_xlnm._FilterDatabase" localSheetId="1" hidden="1">Nomes!$A$1:$C$663</definedName>
    <definedName name="_xlnm._FilterDatabase" localSheetId="2" hidden="1">Registos!$A$1:$O$6190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4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9" i="45" l="1"/>
  <c r="BV6" i="51"/>
  <c r="BV7" i="51"/>
  <c r="BV8" i="51"/>
  <c r="BV9" i="51"/>
  <c r="BV10" i="51"/>
  <c r="BV11" i="51"/>
  <c r="BV12" i="51"/>
  <c r="BV13" i="51"/>
  <c r="BV14" i="51"/>
  <c r="BV15" i="51"/>
  <c r="BV16" i="51"/>
  <c r="BV17" i="51"/>
  <c r="BV18" i="51"/>
  <c r="BV19" i="51"/>
  <c r="BV20" i="51"/>
  <c r="BV21" i="51"/>
  <c r="BV22" i="51"/>
  <c r="BV23" i="51"/>
  <c r="BV24" i="51"/>
  <c r="BV25" i="51"/>
  <c r="BV26" i="51"/>
  <c r="BV27" i="51"/>
  <c r="BV28" i="51"/>
  <c r="BV29" i="51"/>
  <c r="BV30" i="51"/>
  <c r="BV31" i="51"/>
  <c r="BV32" i="51"/>
  <c r="BV33" i="51"/>
  <c r="BV34" i="51"/>
  <c r="BV35" i="51"/>
  <c r="BV36" i="51"/>
  <c r="BV37" i="51"/>
  <c r="BV38" i="51"/>
  <c r="BV39" i="51"/>
  <c r="BV40" i="51"/>
  <c r="BV41" i="51"/>
  <c r="BV42" i="51"/>
  <c r="BV43" i="51"/>
  <c r="BV44" i="51"/>
  <c r="BV45" i="51"/>
  <c r="BV46" i="51"/>
  <c r="BV47" i="51"/>
  <c r="BV48" i="51"/>
  <c r="BV49" i="51"/>
  <c r="BV50" i="51"/>
  <c r="BV51" i="51"/>
  <c r="BV52" i="51"/>
  <c r="BV53" i="51"/>
  <c r="BV54" i="51"/>
  <c r="BV55" i="51"/>
  <c r="BV56" i="51"/>
  <c r="BV57" i="51"/>
  <c r="BV58" i="51"/>
  <c r="BV59" i="51"/>
  <c r="BV60" i="51"/>
  <c r="BV61" i="51"/>
  <c r="BV62" i="51"/>
  <c r="BV63" i="51"/>
  <c r="BV64" i="51"/>
  <c r="BV65" i="51"/>
  <c r="BV66" i="51"/>
  <c r="BV67" i="51"/>
  <c r="BV68" i="51"/>
  <c r="BV69" i="51"/>
  <c r="BV70" i="51"/>
  <c r="BV71" i="51"/>
  <c r="BV72" i="51"/>
  <c r="BV73" i="51"/>
  <c r="BV74" i="51"/>
  <c r="BV75" i="51"/>
  <c r="BV76" i="51"/>
  <c r="BV77" i="51"/>
  <c r="BV78" i="51"/>
  <c r="BV79" i="51"/>
  <c r="BV80" i="51"/>
  <c r="BV81" i="51"/>
  <c r="BV82" i="51"/>
  <c r="BV83" i="51"/>
  <c r="BV84" i="51"/>
  <c r="BV85" i="51"/>
  <c r="BV86" i="51"/>
  <c r="BV87" i="51"/>
  <c r="BV88" i="51"/>
  <c r="BV89" i="51"/>
  <c r="BV90" i="51"/>
  <c r="BV91" i="51"/>
  <c r="BV92" i="51"/>
  <c r="BV93" i="51"/>
  <c r="BV94" i="51"/>
  <c r="BV95" i="51"/>
  <c r="BV96" i="51"/>
  <c r="BV97" i="51"/>
  <c r="BV98" i="51"/>
  <c r="BV99" i="51"/>
  <c r="BV100" i="51"/>
  <c r="BV101" i="51"/>
  <c r="BV102" i="51"/>
  <c r="BV103" i="51"/>
  <c r="BV104" i="51"/>
  <c r="BV105" i="51"/>
  <c r="BV106" i="51"/>
  <c r="BV107" i="51"/>
  <c r="BV108" i="51"/>
  <c r="BV109" i="51"/>
  <c r="BV110" i="51"/>
  <c r="BV111" i="51"/>
  <c r="BV112" i="51"/>
  <c r="BV113" i="51"/>
  <c r="BV114" i="51"/>
  <c r="BV115" i="51"/>
  <c r="BV116" i="51"/>
  <c r="BV117" i="51"/>
  <c r="BV118" i="51"/>
  <c r="BV119" i="51"/>
  <c r="BV120" i="51"/>
  <c r="BV121" i="51"/>
  <c r="BV122" i="51"/>
  <c r="BV123" i="51"/>
  <c r="BV124" i="51"/>
  <c r="BV125" i="51"/>
  <c r="BV126" i="51"/>
  <c r="BV127" i="51"/>
  <c r="BV128" i="51"/>
  <c r="BV129" i="51"/>
  <c r="BV130" i="51"/>
  <c r="BV131" i="51"/>
  <c r="BV132" i="51"/>
  <c r="BV133" i="51"/>
  <c r="BV134" i="51"/>
  <c r="BV135" i="51"/>
  <c r="BV136" i="51"/>
  <c r="BV137" i="51"/>
  <c r="BV138" i="51"/>
  <c r="BV139" i="51"/>
  <c r="BV140" i="51"/>
  <c r="BV141" i="51"/>
  <c r="BV142" i="51"/>
  <c r="BV143" i="51"/>
  <c r="BV144" i="51"/>
  <c r="BV145" i="51"/>
  <c r="BV146" i="51"/>
  <c r="BV147" i="51"/>
  <c r="BV148" i="51"/>
  <c r="BV149" i="51"/>
  <c r="BV150" i="51"/>
  <c r="BV151" i="51"/>
  <c r="BV152" i="51"/>
  <c r="BV153" i="51"/>
  <c r="BV154" i="51"/>
  <c r="BV155" i="51"/>
  <c r="BV156" i="51"/>
  <c r="BV157" i="51"/>
  <c r="BV158" i="51"/>
  <c r="BV159" i="51"/>
  <c r="BV160" i="51"/>
  <c r="BV161" i="51"/>
  <c r="BV162" i="51"/>
  <c r="BV163" i="51"/>
  <c r="BV164" i="51"/>
  <c r="BV165" i="51"/>
  <c r="BV166" i="51"/>
  <c r="BV167" i="51"/>
  <c r="BV168" i="51"/>
  <c r="BV169" i="51"/>
  <c r="BV170" i="51"/>
  <c r="BV171" i="51"/>
  <c r="BV172" i="51"/>
  <c r="BV173" i="51"/>
  <c r="BV174" i="51"/>
  <c r="BV175" i="51"/>
  <c r="BV176" i="51"/>
  <c r="BV177" i="51"/>
  <c r="BV178" i="51"/>
  <c r="BV179" i="51"/>
  <c r="BV180" i="51"/>
  <c r="BV181" i="51"/>
  <c r="BV182" i="51"/>
  <c r="BV183" i="51"/>
  <c r="BV184" i="51"/>
  <c r="BV185" i="51"/>
  <c r="BV186" i="51"/>
  <c r="BV187" i="51"/>
  <c r="BV188" i="51"/>
  <c r="BV189" i="51"/>
  <c r="BV190" i="51"/>
  <c r="BV191" i="51"/>
  <c r="BV192" i="51"/>
  <c r="BV193" i="51"/>
  <c r="BV194" i="51"/>
  <c r="BV195" i="51"/>
  <c r="BV196" i="51"/>
  <c r="BV197" i="51"/>
  <c r="BV198" i="51"/>
  <c r="BV199" i="51"/>
  <c r="BV200" i="51"/>
  <c r="BV201" i="51"/>
  <c r="BV202" i="51"/>
  <c r="BV203" i="51"/>
  <c r="BV204" i="51"/>
  <c r="BV205" i="51"/>
  <c r="BV206" i="51"/>
  <c r="BV207" i="51"/>
  <c r="BV208" i="51"/>
  <c r="BV209" i="51"/>
  <c r="BV210" i="51"/>
  <c r="BV211" i="51"/>
  <c r="BV212" i="51"/>
  <c r="BV213" i="51"/>
  <c r="BV214" i="51"/>
  <c r="BV215" i="51"/>
  <c r="BV216" i="51"/>
  <c r="BV217" i="51"/>
  <c r="BV218" i="51"/>
  <c r="BV219" i="51"/>
  <c r="BV220" i="51"/>
  <c r="BV221" i="51"/>
  <c r="BV222" i="51"/>
  <c r="BV223" i="51"/>
  <c r="BV224" i="51"/>
  <c r="BV225" i="51"/>
  <c r="BV226" i="51"/>
  <c r="BV227" i="51"/>
  <c r="BV228" i="51"/>
  <c r="BV229" i="51"/>
  <c r="BV230" i="51"/>
  <c r="BV231" i="51"/>
  <c r="BV232" i="51"/>
  <c r="BV233" i="51"/>
  <c r="BV234" i="51"/>
  <c r="BV235" i="51"/>
  <c r="BV236" i="51"/>
  <c r="BV237" i="51"/>
  <c r="BV238" i="51"/>
  <c r="BV239" i="51"/>
  <c r="BV240" i="51"/>
  <c r="BV241" i="51"/>
  <c r="BV242" i="51"/>
  <c r="BV243" i="51"/>
  <c r="BV244" i="51"/>
  <c r="BV245" i="51"/>
  <c r="BV246" i="51"/>
  <c r="BV247" i="51"/>
  <c r="BV248" i="51"/>
  <c r="BV249" i="51"/>
  <c r="BV250" i="51"/>
  <c r="BV251" i="51"/>
  <c r="BV252" i="51"/>
  <c r="BV253" i="51"/>
  <c r="BV254" i="51"/>
  <c r="BV255" i="51"/>
  <c r="BV256" i="51"/>
  <c r="BV257" i="51"/>
  <c r="BV258" i="51"/>
  <c r="BV259" i="51"/>
  <c r="BV260" i="51"/>
  <c r="BV261" i="51"/>
  <c r="BV262" i="51"/>
  <c r="BV263" i="51"/>
  <c r="BV264" i="51"/>
  <c r="BV265" i="51"/>
  <c r="BV266" i="51"/>
  <c r="BV267" i="51"/>
  <c r="BV268" i="51"/>
  <c r="BV269" i="51"/>
  <c r="BV270" i="51"/>
  <c r="BV271" i="51"/>
  <c r="BV272" i="51"/>
  <c r="BV273" i="51"/>
  <c r="BV274" i="51"/>
  <c r="BV275" i="51"/>
  <c r="BV276" i="51"/>
  <c r="BV277" i="51"/>
  <c r="BV278" i="51"/>
  <c r="BV279" i="51"/>
  <c r="BV280" i="51"/>
  <c r="BV281" i="51"/>
  <c r="BV282" i="51"/>
  <c r="BV283" i="51"/>
  <c r="BV284" i="51"/>
  <c r="BV285" i="51"/>
  <c r="BV286" i="51"/>
  <c r="BV287" i="51"/>
  <c r="BV288" i="51"/>
  <c r="BV289" i="51"/>
  <c r="BV290" i="51"/>
  <c r="BV291" i="51"/>
  <c r="BV292" i="51"/>
  <c r="BV293" i="51"/>
  <c r="BV294" i="51"/>
  <c r="BV295" i="51"/>
  <c r="BV296" i="51"/>
  <c r="BV297" i="51"/>
  <c r="BV298" i="51"/>
  <c r="BV299" i="51"/>
  <c r="BV300" i="51"/>
  <c r="BV301" i="51"/>
  <c r="BV302" i="51"/>
  <c r="BV303" i="51"/>
  <c r="BV304" i="51"/>
  <c r="BV305" i="51"/>
  <c r="BV306" i="51"/>
  <c r="BV307" i="51"/>
  <c r="BV308" i="51"/>
  <c r="BV309" i="51"/>
  <c r="BV310" i="51"/>
  <c r="BV311" i="51"/>
  <c r="BV312" i="51"/>
  <c r="BV313" i="51"/>
  <c r="BV314" i="51"/>
  <c r="BV315" i="51"/>
  <c r="BV316" i="51"/>
  <c r="BV317" i="51"/>
  <c r="BV318" i="51"/>
  <c r="BV319" i="51"/>
  <c r="BV320" i="51"/>
  <c r="BV321" i="51"/>
  <c r="BV322" i="51"/>
  <c r="BV323" i="51"/>
  <c r="BV324" i="51"/>
  <c r="BV325" i="51"/>
  <c r="BV326" i="51"/>
  <c r="BV327" i="51"/>
  <c r="BV328" i="51"/>
  <c r="BV329" i="51"/>
  <c r="BV330" i="51"/>
  <c r="BV331" i="51"/>
  <c r="BV332" i="51"/>
  <c r="BV333" i="51"/>
  <c r="BV334" i="51"/>
  <c r="BV335" i="51"/>
  <c r="BV336" i="51"/>
  <c r="BV337" i="51"/>
  <c r="BV338" i="51"/>
  <c r="BV339" i="51"/>
  <c r="BV340" i="51"/>
  <c r="BV341" i="51"/>
  <c r="BV342" i="51"/>
  <c r="BV343" i="51"/>
  <c r="BV344" i="51"/>
  <c r="BV345" i="51"/>
  <c r="BV346" i="51"/>
  <c r="BV347" i="51"/>
  <c r="BV348" i="51"/>
  <c r="BV349" i="51"/>
  <c r="BV350" i="51"/>
  <c r="BV351" i="51"/>
  <c r="BV352" i="51"/>
  <c r="BV353" i="51"/>
  <c r="BV354" i="51"/>
  <c r="BV355" i="51"/>
  <c r="BV356" i="51"/>
  <c r="BV357" i="51"/>
  <c r="BV358" i="51"/>
  <c r="BV359" i="51"/>
  <c r="BV360" i="51"/>
  <c r="BV361" i="51"/>
  <c r="BV362" i="51"/>
  <c r="BV363" i="51"/>
  <c r="BV364" i="51"/>
  <c r="BV365" i="51"/>
  <c r="BV366" i="51"/>
  <c r="BV367" i="51"/>
  <c r="BV368" i="51"/>
  <c r="BV369" i="51"/>
  <c r="BV370" i="51"/>
  <c r="BV371" i="51"/>
  <c r="BV372" i="51"/>
  <c r="BV373" i="51"/>
  <c r="BV374" i="51"/>
  <c r="BV375" i="51"/>
  <c r="BV376" i="51"/>
  <c r="BV377" i="51"/>
  <c r="BV378" i="51"/>
  <c r="BV379" i="51"/>
  <c r="BV380" i="51"/>
  <c r="BV381" i="51"/>
  <c r="BV382" i="51"/>
  <c r="BV383" i="51"/>
  <c r="BV384" i="51"/>
  <c r="BV385" i="51"/>
  <c r="BV386" i="51"/>
  <c r="BV387" i="51"/>
  <c r="BV388" i="51"/>
  <c r="BV389" i="51"/>
  <c r="BV390" i="51"/>
  <c r="BV391" i="51"/>
  <c r="BV392" i="51"/>
  <c r="BV393" i="51"/>
  <c r="BV394" i="51"/>
  <c r="BV395" i="51"/>
  <c r="BV396" i="51"/>
  <c r="BV397" i="51"/>
  <c r="BV398" i="51"/>
  <c r="BV399" i="51"/>
  <c r="BV400" i="51"/>
  <c r="BV401" i="51"/>
  <c r="BV402" i="51"/>
  <c r="BV403" i="51"/>
  <c r="BV404" i="51"/>
  <c r="BV405" i="51"/>
  <c r="BV406" i="51"/>
  <c r="BV407" i="51"/>
  <c r="BV408" i="51"/>
  <c r="BV409" i="51"/>
  <c r="BV410" i="51"/>
  <c r="BV411" i="51"/>
  <c r="BV412" i="51"/>
  <c r="BV413" i="51"/>
  <c r="BV414" i="51"/>
  <c r="BV415" i="51"/>
  <c r="BV416" i="51"/>
  <c r="BV417" i="51"/>
  <c r="BV418" i="51"/>
  <c r="BV419" i="51"/>
  <c r="BV420" i="51"/>
  <c r="BV421" i="51"/>
  <c r="BV422" i="51"/>
  <c r="BV423" i="51"/>
  <c r="BV424" i="51"/>
  <c r="BV425" i="51"/>
  <c r="BV426" i="51"/>
  <c r="BV427" i="51"/>
  <c r="BV428" i="51"/>
  <c r="BV429" i="51"/>
  <c r="BV430" i="51"/>
  <c r="BV431" i="51"/>
  <c r="BV432" i="51"/>
  <c r="BV433" i="51"/>
  <c r="BV434" i="51"/>
  <c r="BV435" i="51"/>
  <c r="BV436" i="51"/>
  <c r="BV437" i="51"/>
  <c r="BV438" i="51"/>
  <c r="BV439" i="51"/>
  <c r="BV440" i="51"/>
  <c r="BV441" i="51"/>
  <c r="BV442" i="51"/>
  <c r="BV443" i="51"/>
  <c r="BV444" i="51"/>
  <c r="BV445" i="51"/>
  <c r="BV446" i="51"/>
  <c r="BV447" i="51"/>
  <c r="BV448" i="51"/>
  <c r="BV449" i="51"/>
  <c r="BV450" i="51"/>
  <c r="BV451" i="51"/>
  <c r="BV452" i="51"/>
  <c r="BV453" i="51"/>
  <c r="BV454" i="51"/>
  <c r="BV455" i="51"/>
  <c r="BV456" i="51"/>
  <c r="BV457" i="51"/>
  <c r="BV458" i="51"/>
  <c r="BV459" i="51"/>
  <c r="BV460" i="51"/>
  <c r="BV461" i="51"/>
  <c r="BV462" i="51"/>
  <c r="BV463" i="51"/>
  <c r="BV464" i="51"/>
  <c r="BV465" i="51"/>
  <c r="BV466" i="51"/>
  <c r="BV467" i="51"/>
  <c r="BV468" i="51"/>
  <c r="BV469" i="51"/>
  <c r="BV470" i="51"/>
  <c r="BV471" i="51"/>
  <c r="BV472" i="51"/>
  <c r="BV473" i="51"/>
  <c r="BV474" i="51"/>
  <c r="BV475" i="51"/>
  <c r="BV476" i="51"/>
  <c r="BV477" i="51"/>
  <c r="BV478" i="51"/>
  <c r="BV479" i="51"/>
  <c r="BV480" i="51"/>
  <c r="BV481" i="51"/>
  <c r="BV482" i="51"/>
  <c r="BV483" i="51"/>
  <c r="BV484" i="51"/>
  <c r="BV485" i="51"/>
  <c r="BV486" i="51"/>
  <c r="BV487" i="51"/>
  <c r="BV488" i="51"/>
  <c r="BV489" i="51"/>
  <c r="BV490" i="51"/>
  <c r="BV491" i="51"/>
  <c r="BV492" i="51"/>
  <c r="BV493" i="51"/>
  <c r="BV494" i="51"/>
  <c r="BV495" i="51"/>
  <c r="BV496" i="51"/>
  <c r="BV497" i="51"/>
  <c r="BV498" i="51"/>
  <c r="BV499" i="51"/>
  <c r="BV500" i="51"/>
  <c r="BV501" i="51"/>
  <c r="BV502" i="51"/>
  <c r="BV503" i="51"/>
  <c r="BV504" i="51"/>
  <c r="BV505" i="51"/>
  <c r="BV506" i="51"/>
  <c r="BV507" i="51"/>
  <c r="BV508" i="51"/>
  <c r="BV509" i="51"/>
  <c r="BV510" i="51"/>
  <c r="BV511" i="51"/>
  <c r="BV512" i="51"/>
  <c r="BV513" i="51"/>
  <c r="BV514" i="51"/>
  <c r="BV515" i="51"/>
  <c r="BV516" i="51"/>
  <c r="BV517" i="51"/>
  <c r="BV518" i="51"/>
  <c r="BV519" i="51"/>
  <c r="BV520" i="51"/>
  <c r="BV521" i="51"/>
  <c r="BV522" i="51"/>
  <c r="BV523" i="51"/>
  <c r="BV524" i="51"/>
  <c r="BV525" i="51"/>
  <c r="BV526" i="51"/>
  <c r="BV527" i="51"/>
  <c r="BV528" i="51"/>
  <c r="BV529" i="51"/>
  <c r="BV530" i="51"/>
  <c r="BV531" i="51"/>
  <c r="BV532" i="51"/>
  <c r="BV533" i="51"/>
  <c r="BV534" i="51"/>
  <c r="BV535" i="51"/>
  <c r="BV536" i="51"/>
  <c r="BV537" i="51"/>
  <c r="BV538" i="51"/>
  <c r="BV539" i="51"/>
  <c r="BV540" i="51"/>
  <c r="BV541" i="51"/>
  <c r="BV542" i="51"/>
  <c r="BV543" i="51"/>
  <c r="BV544" i="51"/>
  <c r="BV545" i="51"/>
  <c r="BV546" i="51"/>
  <c r="BV547" i="51"/>
  <c r="BV548" i="51"/>
  <c r="BV549" i="51"/>
  <c r="BV550" i="51"/>
  <c r="BV551" i="51"/>
  <c r="BV552" i="51"/>
  <c r="BV553" i="51"/>
  <c r="BV554" i="51"/>
  <c r="BV555" i="51"/>
  <c r="BV556" i="51"/>
  <c r="BV557" i="51"/>
  <c r="BV558" i="51"/>
  <c r="BV559" i="51"/>
  <c r="BV560" i="51"/>
  <c r="BV561" i="51"/>
  <c r="BV562" i="51"/>
  <c r="BV563" i="51"/>
  <c r="BV564" i="51"/>
  <c r="BV565" i="51"/>
  <c r="BV566" i="51"/>
  <c r="BV567" i="51"/>
  <c r="BV568" i="51"/>
  <c r="BV569" i="51"/>
  <c r="BV570" i="51"/>
  <c r="BV571" i="51"/>
  <c r="BV572" i="51"/>
  <c r="BV573" i="51"/>
  <c r="BV574" i="51"/>
  <c r="BV575" i="51"/>
  <c r="BV576" i="51"/>
  <c r="BV577" i="51"/>
  <c r="BV578" i="51"/>
  <c r="BV579" i="51"/>
  <c r="BV580" i="51"/>
  <c r="BV581" i="51"/>
  <c r="BV582" i="51"/>
  <c r="BV583" i="51"/>
  <c r="BV584" i="51"/>
  <c r="BV585" i="51"/>
  <c r="BV586" i="51"/>
  <c r="BV587" i="51"/>
  <c r="BV588" i="51"/>
  <c r="BV589" i="51"/>
  <c r="BV590" i="51"/>
  <c r="BV591" i="51"/>
  <c r="BV592" i="51"/>
  <c r="BV593" i="51"/>
  <c r="BV594" i="51"/>
  <c r="BV595" i="51"/>
  <c r="BV596" i="51"/>
  <c r="BV597" i="51"/>
  <c r="BV598" i="51"/>
  <c r="BV599" i="51"/>
  <c r="BV600" i="51"/>
  <c r="BV601" i="51"/>
  <c r="BV602" i="51"/>
  <c r="BV603" i="51"/>
  <c r="BV604" i="51"/>
  <c r="BV605" i="51"/>
  <c r="BV606" i="51"/>
  <c r="BV607" i="51"/>
  <c r="BV608" i="51"/>
  <c r="BV609" i="51"/>
  <c r="BV610" i="51"/>
  <c r="BV611" i="51"/>
  <c r="BV612" i="51"/>
  <c r="BV613" i="51"/>
  <c r="BV614" i="51"/>
  <c r="BV615" i="51"/>
  <c r="BV616" i="51"/>
  <c r="BV617" i="51"/>
  <c r="BV618" i="51"/>
  <c r="BV619" i="51"/>
  <c r="BV620" i="51"/>
  <c r="BV621" i="51"/>
  <c r="BV622" i="51"/>
  <c r="BV623" i="51"/>
  <c r="BV624" i="51"/>
  <c r="BV625" i="51"/>
  <c r="BV626" i="51"/>
  <c r="BV627" i="51"/>
  <c r="BV628" i="51"/>
  <c r="BV629" i="51"/>
  <c r="BV630" i="51"/>
  <c r="BV631" i="51"/>
  <c r="BV632" i="51"/>
  <c r="BV633" i="51"/>
  <c r="BV634" i="51"/>
  <c r="BV635" i="51"/>
  <c r="BV636" i="51"/>
  <c r="BV637" i="51"/>
  <c r="BV638" i="51"/>
  <c r="BV639" i="51"/>
  <c r="BV640" i="51"/>
  <c r="BV641" i="51"/>
  <c r="BV642" i="51"/>
  <c r="BV643" i="51"/>
  <c r="BV644" i="51"/>
  <c r="BV645" i="51"/>
  <c r="BV646" i="51"/>
  <c r="BV647" i="51"/>
  <c r="BV648" i="51"/>
  <c r="BV649" i="51"/>
  <c r="BV650" i="51"/>
  <c r="BV651" i="51"/>
  <c r="BV652" i="51"/>
  <c r="BV653" i="51"/>
  <c r="BV654" i="51"/>
  <c r="BV655" i="51"/>
  <c r="BV656" i="51"/>
  <c r="BV657" i="51"/>
  <c r="BV658" i="51"/>
  <c r="BV659" i="51"/>
  <c r="BV660" i="51"/>
  <c r="BV661" i="51"/>
  <c r="BV662" i="51"/>
  <c r="BV663" i="51"/>
  <c r="BV664" i="51"/>
  <c r="BV665" i="51"/>
  <c r="BV666" i="51"/>
  <c r="BV5" i="51"/>
  <c r="J3" i="45"/>
  <c r="K3" i="45" s="1"/>
  <c r="F6" i="50"/>
  <c r="F7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2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370" i="50"/>
  <c r="F371" i="50"/>
  <c r="F372" i="50"/>
  <c r="F373" i="50"/>
  <c r="F374" i="50"/>
  <c r="F375" i="50"/>
  <c r="F376" i="50"/>
  <c r="F377" i="50"/>
  <c r="F378" i="50"/>
  <c r="F379" i="50"/>
  <c r="F380" i="50"/>
  <c r="F381" i="50"/>
  <c r="F382" i="50"/>
  <c r="F383" i="50"/>
  <c r="F384" i="50"/>
  <c r="F385" i="50"/>
  <c r="F386" i="50"/>
  <c r="F387" i="50"/>
  <c r="F388" i="50"/>
  <c r="F389" i="50"/>
  <c r="F390" i="50"/>
  <c r="F391" i="50"/>
  <c r="F392" i="50"/>
  <c r="F393" i="50"/>
  <c r="F394" i="50"/>
  <c r="F395" i="50"/>
  <c r="F396" i="50"/>
  <c r="F397" i="50"/>
  <c r="F398" i="50"/>
  <c r="F399" i="50"/>
  <c r="F400" i="50"/>
  <c r="F401" i="50"/>
  <c r="F402" i="50"/>
  <c r="F403" i="50"/>
  <c r="F404" i="50"/>
  <c r="F405" i="50"/>
  <c r="F406" i="50"/>
  <c r="F407" i="50"/>
  <c r="F408" i="50"/>
  <c r="F409" i="50"/>
  <c r="F410" i="50"/>
  <c r="F411" i="50"/>
  <c r="F412" i="50"/>
  <c r="F413" i="50"/>
  <c r="F414" i="50"/>
  <c r="F415" i="50"/>
  <c r="F416" i="50"/>
  <c r="F417" i="50"/>
  <c r="F418" i="50"/>
  <c r="F419" i="50"/>
  <c r="F420" i="50"/>
  <c r="F421" i="50"/>
  <c r="F422" i="50"/>
  <c r="F423" i="50"/>
  <c r="F424" i="50"/>
  <c r="F425" i="50"/>
  <c r="F426" i="50"/>
  <c r="F427" i="50"/>
  <c r="F428" i="50"/>
  <c r="F429" i="50"/>
  <c r="F430" i="50"/>
  <c r="F431" i="50"/>
  <c r="F432" i="50"/>
  <c r="F433" i="50"/>
  <c r="F434" i="50"/>
  <c r="F435" i="50"/>
  <c r="F436" i="50"/>
  <c r="F437" i="50"/>
  <c r="F438" i="50"/>
  <c r="F439" i="50"/>
  <c r="F440" i="50"/>
  <c r="F441" i="50"/>
  <c r="F442" i="50"/>
  <c r="F443" i="50"/>
  <c r="F444" i="50"/>
  <c r="F445" i="50"/>
  <c r="F446" i="50"/>
  <c r="F447" i="50"/>
  <c r="F448" i="50"/>
  <c r="F449" i="50"/>
  <c r="F450" i="50"/>
  <c r="F451" i="50"/>
  <c r="F452" i="50"/>
  <c r="F453" i="50"/>
  <c r="F454" i="50"/>
  <c r="F455" i="50"/>
  <c r="F456" i="50"/>
  <c r="F457" i="50"/>
  <c r="F458" i="50"/>
  <c r="F459" i="50"/>
  <c r="F460" i="50"/>
  <c r="F461" i="50"/>
  <c r="F462" i="50"/>
  <c r="F463" i="50"/>
  <c r="F464" i="50"/>
  <c r="F465" i="50"/>
  <c r="F466" i="50"/>
  <c r="F467" i="50"/>
  <c r="F468" i="50"/>
  <c r="F469" i="50"/>
  <c r="F470" i="50"/>
  <c r="F471" i="50"/>
  <c r="F472" i="50"/>
  <c r="F473" i="50"/>
  <c r="F474" i="50"/>
  <c r="F475" i="50"/>
  <c r="F476" i="50"/>
  <c r="F477" i="50"/>
  <c r="F478" i="50"/>
  <c r="F479" i="50"/>
  <c r="F480" i="50"/>
  <c r="F481" i="50"/>
  <c r="F482" i="50"/>
  <c r="F483" i="50"/>
  <c r="F484" i="50"/>
  <c r="F485" i="50"/>
  <c r="F486" i="50"/>
  <c r="F487" i="50"/>
  <c r="F488" i="50"/>
  <c r="F489" i="50"/>
  <c r="F490" i="50"/>
  <c r="F491" i="50"/>
  <c r="F492" i="50"/>
  <c r="F493" i="50"/>
  <c r="F494" i="50"/>
  <c r="F495" i="50"/>
  <c r="F496" i="50"/>
  <c r="F497" i="50"/>
  <c r="F498" i="50"/>
  <c r="F499" i="50"/>
  <c r="F500" i="50"/>
  <c r="F501" i="50"/>
  <c r="F502" i="50"/>
  <c r="F503" i="50"/>
  <c r="F504" i="50"/>
  <c r="F505" i="50"/>
  <c r="F506" i="50"/>
  <c r="F507" i="50"/>
  <c r="F508" i="50"/>
  <c r="F509" i="50"/>
  <c r="F510" i="50"/>
  <c r="F511" i="50"/>
  <c r="F512" i="50"/>
  <c r="F513" i="50"/>
  <c r="F514" i="50"/>
  <c r="F515" i="50"/>
  <c r="F516" i="50"/>
  <c r="F517" i="50"/>
  <c r="F518" i="50"/>
  <c r="F519" i="50"/>
  <c r="F520" i="50"/>
  <c r="F521" i="50"/>
  <c r="F522" i="50"/>
  <c r="F523" i="50"/>
  <c r="F524" i="50"/>
  <c r="F525" i="50"/>
  <c r="F526" i="50"/>
  <c r="F527" i="50"/>
  <c r="F528" i="50"/>
  <c r="F529" i="50"/>
  <c r="F530" i="50"/>
  <c r="F531" i="50"/>
  <c r="F532" i="50"/>
  <c r="F533" i="50"/>
  <c r="F534" i="50"/>
  <c r="F535" i="50"/>
  <c r="F536" i="50"/>
  <c r="F537" i="50"/>
  <c r="F538" i="50"/>
  <c r="F539" i="50"/>
  <c r="F540" i="50"/>
  <c r="F541" i="50"/>
  <c r="F542" i="50"/>
  <c r="F543" i="50"/>
  <c r="F544" i="50"/>
  <c r="F545" i="50"/>
  <c r="F546" i="50"/>
  <c r="F547" i="50"/>
  <c r="F548" i="50"/>
  <c r="F549" i="50"/>
  <c r="F550" i="50"/>
  <c r="F551" i="50"/>
  <c r="F552" i="50"/>
  <c r="F553" i="50"/>
  <c r="F554" i="50"/>
  <c r="F555" i="50"/>
  <c r="F556" i="50"/>
  <c r="F557" i="50"/>
  <c r="F558" i="50"/>
  <c r="F559" i="50"/>
  <c r="F560" i="50"/>
  <c r="F561" i="50"/>
  <c r="F562" i="50"/>
  <c r="F563" i="50"/>
  <c r="F564" i="50"/>
  <c r="F565" i="50"/>
  <c r="F566" i="50"/>
  <c r="F567" i="50"/>
  <c r="F568" i="50"/>
  <c r="F569" i="50"/>
  <c r="F570" i="50"/>
  <c r="F571" i="50"/>
  <c r="F572" i="50"/>
  <c r="F573" i="50"/>
  <c r="F574" i="50"/>
  <c r="F575" i="50"/>
  <c r="F576" i="50"/>
  <c r="F577" i="50"/>
  <c r="F578" i="50"/>
  <c r="F579" i="50"/>
  <c r="F580" i="50"/>
  <c r="F581" i="50"/>
  <c r="F582" i="50"/>
  <c r="F583" i="50"/>
  <c r="F584" i="50"/>
  <c r="F585" i="50"/>
  <c r="F586" i="50"/>
  <c r="F587" i="50"/>
  <c r="F588" i="50"/>
  <c r="F589" i="50"/>
  <c r="F590" i="50"/>
  <c r="F591" i="50"/>
  <c r="F592" i="50"/>
  <c r="F593" i="50"/>
  <c r="F594" i="50"/>
  <c r="F595" i="50"/>
  <c r="F596" i="50"/>
  <c r="F597" i="50"/>
  <c r="F598" i="50"/>
  <c r="F599" i="50"/>
  <c r="F600" i="50"/>
  <c r="F601" i="50"/>
  <c r="F602" i="50"/>
  <c r="F603" i="50"/>
  <c r="F604" i="50"/>
  <c r="F605" i="50"/>
  <c r="F606" i="50"/>
  <c r="F607" i="50"/>
  <c r="F608" i="50"/>
  <c r="F609" i="50"/>
  <c r="F610" i="50"/>
  <c r="F611" i="50"/>
  <c r="F612" i="50"/>
  <c r="F613" i="50"/>
  <c r="F614" i="50"/>
  <c r="F615" i="50"/>
  <c r="F616" i="50"/>
  <c r="F617" i="50"/>
  <c r="F618" i="50"/>
  <c r="F619" i="50"/>
  <c r="F620" i="50"/>
  <c r="F621" i="50"/>
  <c r="F622" i="50"/>
  <c r="F623" i="50"/>
  <c r="F624" i="50"/>
  <c r="F625" i="50"/>
  <c r="F626" i="50"/>
  <c r="F627" i="50"/>
  <c r="F628" i="50"/>
  <c r="F629" i="50"/>
  <c r="F630" i="50"/>
  <c r="F631" i="50"/>
  <c r="F632" i="50"/>
  <c r="F633" i="50"/>
  <c r="F634" i="50"/>
  <c r="F635" i="50"/>
  <c r="F636" i="50"/>
  <c r="F637" i="50"/>
  <c r="F638" i="50"/>
  <c r="F639" i="50"/>
  <c r="F640" i="50"/>
  <c r="F641" i="50"/>
  <c r="F642" i="50"/>
  <c r="F643" i="50"/>
  <c r="F644" i="50"/>
  <c r="F645" i="50"/>
  <c r="F646" i="50"/>
  <c r="F647" i="50"/>
  <c r="F648" i="50"/>
  <c r="F649" i="50"/>
  <c r="F650" i="50"/>
  <c r="F651" i="50"/>
  <c r="F652" i="50"/>
  <c r="F653" i="50"/>
  <c r="F654" i="50"/>
  <c r="F655" i="50"/>
  <c r="F656" i="50"/>
  <c r="F657" i="50"/>
  <c r="F658" i="50"/>
  <c r="F659" i="50"/>
  <c r="F660" i="50"/>
  <c r="F661" i="50"/>
  <c r="F662" i="50"/>
  <c r="F663" i="50"/>
  <c r="F664" i="50"/>
  <c r="F665" i="50"/>
  <c r="F666" i="50"/>
  <c r="F667" i="50"/>
  <c r="F668" i="50"/>
  <c r="F669" i="50"/>
  <c r="F670" i="50"/>
  <c r="F671" i="50"/>
  <c r="F672" i="50"/>
  <c r="F673" i="50"/>
  <c r="F674" i="50"/>
  <c r="F675" i="50"/>
  <c r="F676" i="50"/>
  <c r="F677" i="50"/>
  <c r="F678" i="50"/>
  <c r="F679" i="50"/>
  <c r="F680" i="50"/>
  <c r="F681" i="50"/>
  <c r="F682" i="50"/>
  <c r="F683" i="50"/>
  <c r="F684" i="50"/>
  <c r="F685" i="50"/>
  <c r="F686" i="50"/>
  <c r="F687" i="50"/>
  <c r="F688" i="50"/>
  <c r="F689" i="50"/>
  <c r="F690" i="50"/>
  <c r="F691" i="50"/>
  <c r="F692" i="50"/>
  <c r="F693" i="50"/>
  <c r="F694" i="50"/>
  <c r="F695" i="50"/>
  <c r="F696" i="50"/>
  <c r="F697" i="50"/>
  <c r="F698" i="50"/>
  <c r="F699" i="50"/>
  <c r="F700" i="50"/>
  <c r="F701" i="50"/>
  <c r="F702" i="50"/>
  <c r="F703" i="50"/>
  <c r="F704" i="50"/>
  <c r="F705" i="50"/>
  <c r="F706" i="50"/>
  <c r="F707" i="50"/>
  <c r="F708" i="50"/>
  <c r="F709" i="50"/>
  <c r="F710" i="50"/>
  <c r="F711" i="50"/>
  <c r="F712" i="50"/>
  <c r="F713" i="50"/>
  <c r="F714" i="50"/>
  <c r="F715" i="50"/>
  <c r="F716" i="50"/>
  <c r="F717" i="50"/>
  <c r="F718" i="50"/>
  <c r="F719" i="50"/>
  <c r="F720" i="50"/>
  <c r="F721" i="50"/>
  <c r="F722" i="50"/>
  <c r="F723" i="50"/>
  <c r="F724" i="50"/>
  <c r="F725" i="50"/>
  <c r="F726" i="50"/>
  <c r="F727" i="50"/>
  <c r="F728" i="50"/>
  <c r="F729" i="50"/>
  <c r="F730" i="50"/>
  <c r="F731" i="50"/>
  <c r="F732" i="50"/>
  <c r="F733" i="50"/>
  <c r="F734" i="50"/>
  <c r="F735" i="50"/>
  <c r="F736" i="50"/>
  <c r="F737" i="50"/>
  <c r="F738" i="50"/>
  <c r="F739" i="50"/>
  <c r="F740" i="50"/>
  <c r="F741" i="50"/>
  <c r="F742" i="50"/>
  <c r="F743" i="50"/>
  <c r="F744" i="50"/>
  <c r="F745" i="50"/>
  <c r="F746" i="50"/>
  <c r="F747" i="50"/>
  <c r="F748" i="50"/>
  <c r="F749" i="50"/>
  <c r="F750" i="50"/>
  <c r="F751" i="50"/>
  <c r="F752" i="50"/>
  <c r="F753" i="50"/>
  <c r="F754" i="50"/>
  <c r="F755" i="50"/>
  <c r="F756" i="50"/>
  <c r="F757" i="50"/>
  <c r="F758" i="50"/>
  <c r="F759" i="50"/>
  <c r="F760" i="50"/>
  <c r="F761" i="50"/>
  <c r="F762" i="50"/>
  <c r="F763" i="50"/>
  <c r="F764" i="50"/>
  <c r="F765" i="50"/>
  <c r="F766" i="50"/>
  <c r="F767" i="50"/>
  <c r="F768" i="50"/>
  <c r="F769" i="50"/>
  <c r="F770" i="50"/>
  <c r="F771" i="50"/>
  <c r="F772" i="50"/>
  <c r="F773" i="50"/>
  <c r="F774" i="50"/>
  <c r="F775" i="50"/>
  <c r="F776" i="50"/>
  <c r="F777" i="50"/>
  <c r="F778" i="50"/>
  <c r="F779" i="50"/>
  <c r="F780" i="50"/>
  <c r="F781" i="50"/>
  <c r="F782" i="50"/>
  <c r="F783" i="50"/>
  <c r="F784" i="50"/>
  <c r="F785" i="50"/>
  <c r="F786" i="50"/>
  <c r="F787" i="50"/>
  <c r="F788" i="50"/>
  <c r="F789" i="50"/>
  <c r="F790" i="50"/>
  <c r="F791" i="50"/>
  <c r="F792" i="50"/>
  <c r="F793" i="50"/>
  <c r="F794" i="50"/>
  <c r="F795" i="50"/>
  <c r="F796" i="50"/>
  <c r="F797" i="50"/>
  <c r="F798" i="50"/>
  <c r="F799" i="50"/>
  <c r="F800" i="50"/>
  <c r="F801" i="50"/>
  <c r="F802" i="50"/>
  <c r="F803" i="50"/>
  <c r="F804" i="50"/>
  <c r="F805" i="50"/>
  <c r="F806" i="50"/>
  <c r="F807" i="50"/>
  <c r="F808" i="50"/>
  <c r="F809" i="50"/>
  <c r="F810" i="50"/>
  <c r="F811" i="50"/>
  <c r="F812" i="50"/>
  <c r="F813" i="50"/>
  <c r="F814" i="50"/>
  <c r="F815" i="50"/>
  <c r="F816" i="50"/>
  <c r="F817" i="50"/>
  <c r="F818" i="50"/>
  <c r="F819" i="50"/>
  <c r="F820" i="50"/>
  <c r="F821" i="50"/>
  <c r="F822" i="50"/>
  <c r="F823" i="50"/>
  <c r="F824" i="50"/>
  <c r="F825" i="50"/>
  <c r="F826" i="50"/>
  <c r="F827" i="50"/>
  <c r="F828" i="50"/>
  <c r="F829" i="50"/>
  <c r="F830" i="50"/>
  <c r="F831" i="50"/>
  <c r="F832" i="50"/>
  <c r="F833" i="50"/>
  <c r="F834" i="50"/>
  <c r="F835" i="50"/>
  <c r="F836" i="50"/>
  <c r="F837" i="50"/>
  <c r="F838" i="50"/>
  <c r="F839" i="50"/>
  <c r="F840" i="50"/>
  <c r="F841" i="50"/>
  <c r="F842" i="50"/>
  <c r="F843" i="50"/>
  <c r="F844" i="50"/>
  <c r="F845" i="50"/>
  <c r="F846" i="50"/>
  <c r="F847" i="50"/>
  <c r="F848" i="50"/>
  <c r="F849" i="50"/>
  <c r="F850" i="50"/>
  <c r="F851" i="50"/>
  <c r="F852" i="50"/>
  <c r="F853" i="50"/>
  <c r="F854" i="50"/>
  <c r="F855" i="50"/>
  <c r="F856" i="50"/>
  <c r="F857" i="50"/>
  <c r="F858" i="50"/>
  <c r="F859" i="50"/>
  <c r="F860" i="50"/>
  <c r="F861" i="50"/>
  <c r="F862" i="50"/>
  <c r="F863" i="50"/>
  <c r="F864" i="50"/>
  <c r="F865" i="50"/>
  <c r="F866" i="50"/>
  <c r="F867" i="50"/>
  <c r="F868" i="50"/>
  <c r="F869" i="50"/>
  <c r="F870" i="50"/>
  <c r="F871" i="50"/>
  <c r="F872" i="50"/>
  <c r="F873" i="50"/>
  <c r="F874" i="50"/>
  <c r="F875" i="50"/>
  <c r="F876" i="50"/>
  <c r="F877" i="50"/>
  <c r="F878" i="50"/>
  <c r="F879" i="50"/>
  <c r="F880" i="50"/>
  <c r="F881" i="50"/>
  <c r="F882" i="50"/>
  <c r="F883" i="50"/>
  <c r="F884" i="50"/>
  <c r="F885" i="50"/>
  <c r="F886" i="50"/>
  <c r="F887" i="50"/>
  <c r="F888" i="50"/>
  <c r="F889" i="50"/>
  <c r="F890" i="50"/>
  <c r="F891" i="50"/>
  <c r="F892" i="50"/>
  <c r="F893" i="50"/>
  <c r="F894" i="50"/>
  <c r="F895" i="50"/>
  <c r="F896" i="50"/>
  <c r="F897" i="50"/>
  <c r="F898" i="50"/>
  <c r="F899" i="50"/>
  <c r="F900" i="50"/>
  <c r="F901" i="50"/>
  <c r="F902" i="50"/>
  <c r="F903" i="50"/>
  <c r="F904" i="50"/>
  <c r="F905" i="50"/>
  <c r="F906" i="50"/>
  <c r="F907" i="50"/>
  <c r="F908" i="50"/>
  <c r="F909" i="50"/>
  <c r="F910" i="50"/>
  <c r="F911" i="50"/>
  <c r="F912" i="50"/>
  <c r="F913" i="50"/>
  <c r="F914" i="50"/>
  <c r="F915" i="50"/>
  <c r="F916" i="50"/>
  <c r="F917" i="50"/>
  <c r="F918" i="50"/>
  <c r="F919" i="50"/>
  <c r="F920" i="50"/>
  <c r="F921" i="50"/>
  <c r="F922" i="50"/>
  <c r="F923" i="50"/>
  <c r="F924" i="50"/>
  <c r="F925" i="50"/>
  <c r="F926" i="50"/>
  <c r="F927" i="50"/>
  <c r="F928" i="50"/>
  <c r="F929" i="50"/>
  <c r="F930" i="50"/>
  <c r="F931" i="50"/>
  <c r="F932" i="50"/>
  <c r="F933" i="50"/>
  <c r="F934" i="50"/>
  <c r="F935" i="50"/>
  <c r="F936" i="50"/>
  <c r="F937" i="50"/>
  <c r="F938" i="50"/>
  <c r="F939" i="50"/>
  <c r="F940" i="50"/>
  <c r="F941" i="50"/>
  <c r="F942" i="50"/>
  <c r="F943" i="50"/>
  <c r="F944" i="50"/>
  <c r="F945" i="50"/>
  <c r="F946" i="50"/>
  <c r="F947" i="50"/>
  <c r="F948" i="50"/>
  <c r="F949" i="50"/>
  <c r="F950" i="50"/>
  <c r="F951" i="50"/>
  <c r="F952" i="50"/>
  <c r="F953" i="50"/>
  <c r="F954" i="50"/>
  <c r="F955" i="50"/>
  <c r="F956" i="50"/>
  <c r="F957" i="50"/>
  <c r="F958" i="50"/>
  <c r="F959" i="50"/>
  <c r="F960" i="50"/>
  <c r="F961" i="50"/>
  <c r="F962" i="50"/>
  <c r="F963" i="50"/>
  <c r="F964" i="50"/>
  <c r="F965" i="50"/>
  <c r="F966" i="50"/>
  <c r="F967" i="50"/>
  <c r="F968" i="50"/>
  <c r="F969" i="50"/>
  <c r="F970" i="50"/>
  <c r="F971" i="50"/>
  <c r="F972" i="50"/>
  <c r="F973" i="50"/>
  <c r="F974" i="50"/>
  <c r="F975" i="50"/>
  <c r="F976" i="50"/>
  <c r="F977" i="50"/>
  <c r="F978" i="50"/>
  <c r="F979" i="50"/>
  <c r="F980" i="50"/>
  <c r="F981" i="50"/>
  <c r="F982" i="50"/>
  <c r="F983" i="50"/>
  <c r="F984" i="50"/>
  <c r="F985" i="50"/>
  <c r="F986" i="50"/>
  <c r="F987" i="50"/>
  <c r="F988" i="50"/>
  <c r="F989" i="50"/>
  <c r="F990" i="50"/>
  <c r="F991" i="50"/>
  <c r="F992" i="50"/>
  <c r="F993" i="50"/>
  <c r="F994" i="50"/>
  <c r="F995" i="50"/>
  <c r="F996" i="50"/>
  <c r="F997" i="50"/>
  <c r="F998" i="50"/>
  <c r="F999" i="50"/>
  <c r="F1000" i="50"/>
  <c r="F1001" i="50"/>
  <c r="F1002" i="50"/>
  <c r="F1003" i="50"/>
  <c r="F1004" i="50"/>
  <c r="F1005" i="50"/>
  <c r="F1006" i="50"/>
  <c r="F1007" i="50"/>
  <c r="F1008" i="50"/>
  <c r="F1009" i="50"/>
  <c r="F1010" i="50"/>
  <c r="F1011" i="50"/>
  <c r="F1012" i="50"/>
  <c r="F1013" i="50"/>
  <c r="F1014" i="50"/>
  <c r="F1015" i="50"/>
  <c r="F1016" i="50"/>
  <c r="F1017" i="50"/>
  <c r="F1018" i="50"/>
  <c r="F1019" i="50"/>
  <c r="F1020" i="50"/>
  <c r="F1021" i="50"/>
  <c r="F1022" i="50"/>
  <c r="F1023" i="50"/>
  <c r="F1024" i="50"/>
  <c r="F1025" i="50"/>
  <c r="F1026" i="50"/>
  <c r="F1027" i="50"/>
  <c r="F1028" i="50"/>
  <c r="F1029" i="50"/>
  <c r="F1030" i="50"/>
  <c r="F1031" i="50"/>
  <c r="F1032" i="50"/>
  <c r="F1033" i="50"/>
  <c r="F1034" i="50"/>
  <c r="F1035" i="50"/>
  <c r="F1036" i="50"/>
  <c r="F1037" i="50"/>
  <c r="F1038" i="50"/>
  <c r="F1039" i="50"/>
  <c r="F1040" i="50"/>
  <c r="F1041" i="50"/>
  <c r="F1042" i="50"/>
  <c r="F1043" i="50"/>
  <c r="F1044" i="50"/>
  <c r="F1045" i="50"/>
  <c r="F1046" i="50"/>
  <c r="F1047" i="50"/>
  <c r="F1048" i="50"/>
  <c r="F1049" i="50"/>
  <c r="F1050" i="50"/>
  <c r="F1051" i="50"/>
  <c r="F1052" i="50"/>
  <c r="F1053" i="50"/>
  <c r="F1054" i="50"/>
  <c r="F1055" i="50"/>
  <c r="F1056" i="50"/>
  <c r="F1057" i="50"/>
  <c r="F1058" i="50"/>
  <c r="F1059" i="50"/>
  <c r="F1060" i="50"/>
  <c r="F1061" i="50"/>
  <c r="F1062" i="50"/>
  <c r="F1063" i="50"/>
  <c r="F1064" i="50"/>
  <c r="F1065" i="50"/>
  <c r="F1066" i="50"/>
  <c r="F1067" i="50"/>
  <c r="F1068" i="50"/>
  <c r="F1069" i="50"/>
  <c r="F1070" i="50"/>
  <c r="F1071" i="50"/>
  <c r="F1072" i="50"/>
  <c r="F1073" i="50"/>
  <c r="F1074" i="50"/>
  <c r="F1075" i="50"/>
  <c r="F1076" i="50"/>
  <c r="F1077" i="50"/>
  <c r="F1078" i="50"/>
  <c r="F1079" i="50"/>
  <c r="F1080" i="50"/>
  <c r="F1081" i="50"/>
  <c r="F1082" i="50"/>
  <c r="F1083" i="50"/>
  <c r="F1084" i="50"/>
  <c r="F1085" i="50"/>
  <c r="F1086" i="50"/>
  <c r="F1087" i="50"/>
  <c r="F1088" i="50"/>
  <c r="F1089" i="50"/>
  <c r="F1090" i="50"/>
  <c r="F1091" i="50"/>
  <c r="F1092" i="50"/>
  <c r="F1093" i="50"/>
  <c r="F1094" i="50"/>
  <c r="F1095" i="50"/>
  <c r="F1096" i="50"/>
  <c r="F1097" i="50"/>
  <c r="F1098" i="50"/>
  <c r="F1099" i="50"/>
  <c r="F1100" i="50"/>
  <c r="F1101" i="50"/>
  <c r="F1102" i="50"/>
  <c r="F1103" i="50"/>
  <c r="F1104" i="50"/>
  <c r="F1105" i="50"/>
  <c r="F1106" i="50"/>
  <c r="F1107" i="50"/>
  <c r="F1108" i="50"/>
  <c r="F1109" i="50"/>
  <c r="F1110" i="50"/>
  <c r="F1111" i="50"/>
  <c r="F1112" i="50"/>
  <c r="F1113" i="50"/>
  <c r="F1114" i="50"/>
  <c r="F1115" i="50"/>
  <c r="F1116" i="50"/>
  <c r="F1117" i="50"/>
  <c r="F1118" i="50"/>
  <c r="F1119" i="50"/>
  <c r="F1120" i="50"/>
  <c r="F1121" i="50"/>
  <c r="F1122" i="50"/>
  <c r="F1123" i="50"/>
  <c r="F1124" i="50"/>
  <c r="F1125" i="50"/>
  <c r="F1126" i="50"/>
  <c r="F1127" i="50"/>
  <c r="F1128" i="50"/>
  <c r="F1129" i="50"/>
  <c r="F1130" i="50"/>
  <c r="F1131" i="50"/>
  <c r="F1132" i="50"/>
  <c r="F1133" i="50"/>
  <c r="F1134" i="50"/>
  <c r="F1135" i="50"/>
  <c r="F1136" i="50"/>
  <c r="F1137" i="50"/>
  <c r="F1138" i="50"/>
  <c r="F1139" i="50"/>
  <c r="F1140" i="50"/>
  <c r="F1141" i="50"/>
  <c r="F1142" i="50"/>
  <c r="F1143" i="50"/>
  <c r="F1144" i="50"/>
  <c r="F1145" i="50"/>
  <c r="F1146" i="50"/>
  <c r="F1147" i="50"/>
  <c r="F1148" i="50"/>
  <c r="F1149" i="50"/>
  <c r="F1150" i="50"/>
  <c r="F1151" i="50"/>
  <c r="F1152" i="50"/>
  <c r="F1153" i="50"/>
  <c r="F1154" i="50"/>
  <c r="F1155" i="50"/>
  <c r="F1156" i="50"/>
  <c r="F1157" i="50"/>
  <c r="F1158" i="50"/>
  <c r="F1159" i="50"/>
  <c r="F1160" i="50"/>
  <c r="F1161" i="50"/>
  <c r="F1162" i="50"/>
  <c r="F1163" i="50"/>
  <c r="F1164" i="50"/>
  <c r="F1165" i="50"/>
  <c r="F1166" i="50"/>
  <c r="F1167" i="50"/>
  <c r="F1168" i="50"/>
  <c r="F1169" i="50"/>
  <c r="F1170" i="50"/>
  <c r="F1171" i="50"/>
  <c r="F1172" i="50"/>
  <c r="F1173" i="50"/>
  <c r="F1174" i="50"/>
  <c r="F1175" i="50"/>
  <c r="F1176" i="50"/>
  <c r="F1177" i="50"/>
  <c r="F1178" i="50"/>
  <c r="F1179" i="50"/>
  <c r="F1180" i="50"/>
  <c r="F1181" i="50"/>
  <c r="F1182" i="50"/>
  <c r="F1183" i="50"/>
  <c r="F1184" i="50"/>
  <c r="F1185" i="50"/>
  <c r="F1186" i="50"/>
  <c r="F1187" i="50"/>
  <c r="F1188" i="50"/>
  <c r="F1189" i="50"/>
  <c r="F1190" i="50"/>
  <c r="F1191" i="50"/>
  <c r="F1192" i="50"/>
  <c r="F1193" i="50"/>
  <c r="F1194" i="50"/>
  <c r="F1195" i="50"/>
  <c r="F1196" i="50"/>
  <c r="F1197" i="50"/>
  <c r="F1198" i="50"/>
  <c r="F1199" i="50"/>
  <c r="F1200" i="50"/>
  <c r="F1201" i="50"/>
  <c r="F1202" i="50"/>
  <c r="F1203" i="50"/>
  <c r="F1204" i="50"/>
  <c r="F1205" i="50"/>
  <c r="F1206" i="50"/>
  <c r="F1207" i="50"/>
  <c r="F1208" i="50"/>
  <c r="F1209" i="50"/>
  <c r="F1210" i="50"/>
  <c r="F1211" i="50"/>
  <c r="F1212" i="50"/>
  <c r="F1213" i="50"/>
  <c r="F1214" i="50"/>
  <c r="F1215" i="50"/>
  <c r="F1216" i="50"/>
  <c r="F1217" i="50"/>
  <c r="F1218" i="50"/>
  <c r="F1219" i="50"/>
  <c r="F1220" i="50"/>
  <c r="F1221" i="50"/>
  <c r="F1222" i="50"/>
  <c r="F1223" i="50"/>
  <c r="F1224" i="50"/>
  <c r="F1225" i="50"/>
  <c r="F1226" i="50"/>
  <c r="F1227" i="50"/>
  <c r="F1228" i="50"/>
  <c r="F1229" i="50"/>
  <c r="F1230" i="50"/>
  <c r="F1231" i="50"/>
  <c r="F1232" i="50"/>
  <c r="F1233" i="50"/>
  <c r="F1234" i="50"/>
  <c r="F1235" i="50"/>
  <c r="F1236" i="50"/>
  <c r="F1237" i="50"/>
  <c r="F1238" i="50"/>
  <c r="F1239" i="50"/>
  <c r="F1240" i="50"/>
  <c r="F1241" i="50"/>
  <c r="F1242" i="50"/>
  <c r="F1243" i="50"/>
  <c r="F1244" i="50"/>
  <c r="F1245" i="50"/>
  <c r="F1246" i="50"/>
  <c r="F1247" i="50"/>
  <c r="F1248" i="50"/>
  <c r="F1249" i="50"/>
  <c r="F1250" i="50"/>
  <c r="F1251" i="50"/>
  <c r="F1252" i="50"/>
  <c r="F1253" i="50"/>
  <c r="F1254" i="50"/>
  <c r="F1255" i="50"/>
  <c r="F1256" i="50"/>
  <c r="F1257" i="50"/>
  <c r="F1258" i="50"/>
  <c r="F1259" i="50"/>
  <c r="F1260" i="50"/>
  <c r="F1261" i="50"/>
  <c r="F1262" i="50"/>
  <c r="F1263" i="50"/>
  <c r="F1264" i="50"/>
  <c r="F1265" i="50"/>
  <c r="F1266" i="50"/>
  <c r="F1267" i="50"/>
  <c r="F1268" i="50"/>
  <c r="F1269" i="50"/>
  <c r="F1270" i="50"/>
  <c r="F1271" i="50"/>
  <c r="F1272" i="50"/>
  <c r="F1273" i="50"/>
  <c r="F1274" i="50"/>
  <c r="F1275" i="50"/>
  <c r="F1276" i="50"/>
  <c r="F1277" i="50"/>
  <c r="F1278" i="50"/>
  <c r="F1279" i="50"/>
  <c r="F1280" i="50"/>
  <c r="F1281" i="50"/>
  <c r="F1282" i="50"/>
  <c r="F1283" i="50"/>
  <c r="F1284" i="50"/>
  <c r="F1285" i="50"/>
  <c r="F1286" i="50"/>
  <c r="F1287" i="50"/>
  <c r="F1288" i="50"/>
  <c r="F1289" i="50"/>
  <c r="F1290" i="50"/>
  <c r="F1291" i="50"/>
  <c r="F1292" i="50"/>
  <c r="F1293" i="50"/>
  <c r="F1294" i="50"/>
  <c r="F1295" i="50"/>
  <c r="F1296" i="50"/>
  <c r="F1297" i="50"/>
  <c r="F1298" i="50"/>
  <c r="F1299" i="50"/>
  <c r="F1300" i="50"/>
  <c r="F1301" i="50"/>
  <c r="F1302" i="50"/>
  <c r="F1303" i="50"/>
  <c r="F1304" i="50"/>
  <c r="F1305" i="50"/>
  <c r="F1306" i="50"/>
  <c r="F1307" i="50"/>
  <c r="F1308" i="50"/>
  <c r="F1309" i="50"/>
  <c r="F1310" i="50"/>
  <c r="F1311" i="50"/>
  <c r="F1312" i="50"/>
  <c r="F1313" i="50"/>
  <c r="F1314" i="50"/>
  <c r="F1315" i="50"/>
  <c r="F1316" i="50"/>
  <c r="F1317" i="50"/>
  <c r="F1318" i="50"/>
  <c r="F1319" i="50"/>
  <c r="F1320" i="50"/>
  <c r="F1321" i="50"/>
  <c r="F1322" i="50"/>
  <c r="F1323" i="50"/>
  <c r="F1324" i="50"/>
  <c r="F1325" i="50"/>
  <c r="F1326" i="50"/>
  <c r="F1327" i="50"/>
  <c r="F1328" i="50"/>
  <c r="F1329" i="50"/>
  <c r="F1330" i="50"/>
  <c r="F1331" i="50"/>
  <c r="F1332" i="50"/>
  <c r="F1333" i="50"/>
  <c r="F1334" i="50"/>
  <c r="F1335" i="50"/>
  <c r="F1336" i="50"/>
  <c r="F1337" i="50"/>
  <c r="F1338" i="50"/>
  <c r="F1339" i="50"/>
  <c r="F1340" i="50"/>
  <c r="F1341" i="50"/>
  <c r="F1342" i="50"/>
  <c r="F1343" i="50"/>
  <c r="F1344" i="50"/>
  <c r="F1345" i="50"/>
  <c r="F1346" i="50"/>
  <c r="F1347" i="50"/>
  <c r="F1348" i="50"/>
  <c r="F1349" i="50"/>
  <c r="F1350" i="50"/>
  <c r="F1351" i="50"/>
  <c r="F1352" i="50"/>
  <c r="F1353" i="50"/>
  <c r="F1354" i="50"/>
  <c r="F1355" i="50"/>
  <c r="F1356" i="50"/>
  <c r="F1357" i="50"/>
  <c r="F1358" i="50"/>
  <c r="F1359" i="50"/>
  <c r="F1360" i="50"/>
  <c r="F1361" i="50"/>
  <c r="F1362" i="50"/>
  <c r="F1363" i="50"/>
  <c r="F1364" i="50"/>
  <c r="F1365" i="50"/>
  <c r="F1366" i="50"/>
  <c r="F1367" i="50"/>
  <c r="F1368" i="50"/>
  <c r="F1369" i="50"/>
  <c r="F1370" i="50"/>
  <c r="F1371" i="50"/>
  <c r="F1372" i="50"/>
  <c r="F1373" i="50"/>
  <c r="F1374" i="50"/>
  <c r="F1375" i="50"/>
  <c r="F1376" i="50"/>
  <c r="F1377" i="50"/>
  <c r="F1378" i="50"/>
  <c r="F1379" i="50"/>
  <c r="F1380" i="50"/>
  <c r="F1381" i="50"/>
  <c r="F1382" i="50"/>
  <c r="F1383" i="50"/>
  <c r="F1384" i="50"/>
  <c r="F1385" i="50"/>
  <c r="F1386" i="50"/>
  <c r="F1387" i="50"/>
  <c r="F1388" i="50"/>
  <c r="F1389" i="50"/>
  <c r="F1390" i="50"/>
  <c r="F1391" i="50"/>
  <c r="F1392" i="50"/>
  <c r="F1393" i="50"/>
  <c r="F1394" i="50"/>
  <c r="F1395" i="50"/>
  <c r="F1396" i="50"/>
  <c r="F1397" i="50"/>
  <c r="F1398" i="50"/>
  <c r="F1399" i="50"/>
  <c r="F1400" i="50"/>
  <c r="F1401" i="50"/>
  <c r="F1402" i="50"/>
  <c r="F1403" i="50"/>
  <c r="F1404" i="50"/>
  <c r="F1405" i="50"/>
  <c r="F1406" i="50"/>
  <c r="F1407" i="50"/>
  <c r="F1408" i="50"/>
  <c r="F1409" i="50"/>
  <c r="F1410" i="50"/>
  <c r="F1411" i="50"/>
  <c r="F1412" i="50"/>
  <c r="F1413" i="50"/>
  <c r="F1414" i="50"/>
  <c r="F1415" i="50"/>
  <c r="F1416" i="50"/>
  <c r="F1417" i="50"/>
  <c r="F1418" i="50"/>
  <c r="F1419" i="50"/>
  <c r="F1420" i="50"/>
  <c r="F1421" i="50"/>
  <c r="F1422" i="50"/>
  <c r="F1423" i="50"/>
  <c r="F1424" i="50"/>
  <c r="F1425" i="50"/>
  <c r="F1426" i="50"/>
  <c r="F1427" i="50"/>
  <c r="F1428" i="50"/>
  <c r="F1429" i="50"/>
  <c r="F1430" i="50"/>
  <c r="F1431" i="50"/>
  <c r="F1432" i="50"/>
  <c r="F1433" i="50"/>
  <c r="F1434" i="50"/>
  <c r="F1435" i="50"/>
  <c r="F1436" i="50"/>
  <c r="F1437" i="50"/>
  <c r="F1438" i="50"/>
  <c r="F1439" i="50"/>
  <c r="F1440" i="50"/>
  <c r="F1441" i="50"/>
  <c r="F1442" i="50"/>
  <c r="F1443" i="50"/>
  <c r="F1444" i="50"/>
  <c r="F1445" i="50"/>
  <c r="F1446" i="50"/>
  <c r="F1447" i="50"/>
  <c r="F1448" i="50"/>
  <c r="F1449" i="50"/>
  <c r="F1450" i="50"/>
  <c r="F1451" i="50"/>
  <c r="F1452" i="50"/>
  <c r="F1453" i="50"/>
  <c r="F1454" i="50"/>
  <c r="F1455" i="50"/>
  <c r="F1456" i="50"/>
  <c r="F1457" i="50"/>
  <c r="F1458" i="50"/>
  <c r="F1459" i="50"/>
  <c r="F1460" i="50"/>
  <c r="F1461" i="50"/>
  <c r="F1462" i="50"/>
  <c r="F1463" i="50"/>
  <c r="F1464" i="50"/>
  <c r="F1465" i="50"/>
  <c r="F1466" i="50"/>
  <c r="F1467" i="50"/>
  <c r="F1468" i="50"/>
  <c r="F1469" i="50"/>
  <c r="F1470" i="50"/>
  <c r="F1471" i="50"/>
  <c r="F1472" i="50"/>
  <c r="F1473" i="50"/>
  <c r="F1474" i="50"/>
  <c r="F1475" i="50"/>
  <c r="F1476" i="50"/>
  <c r="F1477" i="50"/>
  <c r="F1478" i="50"/>
  <c r="F1479" i="50"/>
  <c r="F1480" i="50"/>
  <c r="F1481" i="50"/>
  <c r="F1482" i="50"/>
  <c r="F1483" i="50"/>
  <c r="F1484" i="50"/>
  <c r="F1485" i="50"/>
  <c r="F1486" i="50"/>
  <c r="F1487" i="50"/>
  <c r="F1488" i="50"/>
  <c r="F1489" i="50"/>
  <c r="F1490" i="50"/>
  <c r="F1491" i="50"/>
  <c r="F1492" i="50"/>
  <c r="F1493" i="50"/>
  <c r="F1494" i="50"/>
  <c r="F1495" i="50"/>
  <c r="F1496" i="50"/>
  <c r="F1497" i="50"/>
  <c r="F1498" i="50"/>
  <c r="F1499" i="50"/>
  <c r="F1500" i="50"/>
  <c r="F1501" i="50"/>
  <c r="F1502" i="50"/>
  <c r="F1503" i="50"/>
  <c r="F1504" i="50"/>
  <c r="F1505" i="50"/>
  <c r="F1506" i="50"/>
  <c r="F1507" i="50"/>
  <c r="F1508" i="50"/>
  <c r="F1509" i="50"/>
  <c r="F1510" i="50"/>
  <c r="F1511" i="50"/>
  <c r="F1512" i="50"/>
  <c r="F1513" i="50"/>
  <c r="F1514" i="50"/>
  <c r="F1515" i="50"/>
  <c r="F1516" i="50"/>
  <c r="F1517" i="50"/>
  <c r="F1518" i="50"/>
  <c r="F1519" i="50"/>
  <c r="F1520" i="50"/>
  <c r="F1521" i="50"/>
  <c r="F1522" i="50"/>
  <c r="F1523" i="50"/>
  <c r="F1524" i="50"/>
  <c r="F1525" i="50"/>
  <c r="F1526" i="50"/>
  <c r="F1527" i="50"/>
  <c r="F1528" i="50"/>
  <c r="F1529" i="50"/>
  <c r="F1530" i="50"/>
  <c r="F1531" i="50"/>
  <c r="F1532" i="50"/>
  <c r="F1533" i="50"/>
  <c r="F1534" i="50"/>
  <c r="F1535" i="50"/>
  <c r="F1536" i="50"/>
  <c r="F1537" i="50"/>
  <c r="F1538" i="50"/>
  <c r="F1539" i="50"/>
  <c r="F1540" i="50"/>
  <c r="F1541" i="50"/>
  <c r="F1542" i="50"/>
  <c r="F1543" i="50"/>
  <c r="F1544" i="50"/>
  <c r="F1545" i="50"/>
  <c r="F1546" i="50"/>
  <c r="F1547" i="50"/>
  <c r="F1548" i="50"/>
  <c r="F1549" i="50"/>
  <c r="F1550" i="50"/>
  <c r="F1551" i="50"/>
  <c r="F1552" i="50"/>
  <c r="F1553" i="50"/>
  <c r="F1554" i="50"/>
  <c r="F1555" i="50"/>
  <c r="F1556" i="50"/>
  <c r="F1557" i="50"/>
  <c r="F1558" i="50"/>
  <c r="F1559" i="50"/>
  <c r="F1560" i="50"/>
  <c r="F1561" i="50"/>
  <c r="F1562" i="50"/>
  <c r="F1563" i="50"/>
  <c r="F1564" i="50"/>
  <c r="F1565" i="50"/>
  <c r="F1566" i="50"/>
  <c r="F1567" i="50"/>
  <c r="F1568" i="50"/>
  <c r="F1569" i="50"/>
  <c r="F1570" i="50"/>
  <c r="F1571" i="50"/>
  <c r="F1572" i="50"/>
  <c r="F1573" i="50"/>
  <c r="F1574" i="50"/>
  <c r="F1575" i="50"/>
  <c r="F1576" i="50"/>
  <c r="F1577" i="50"/>
  <c r="F1578" i="50"/>
  <c r="F1579" i="50"/>
  <c r="F1580" i="50"/>
  <c r="F1581" i="50"/>
  <c r="F1582" i="50"/>
  <c r="F1583" i="50"/>
  <c r="F1584" i="50"/>
  <c r="F1585" i="50"/>
  <c r="F1586" i="50"/>
  <c r="F1587" i="50"/>
  <c r="F1588" i="50"/>
  <c r="F1589" i="50"/>
  <c r="F1590" i="50"/>
  <c r="F1591" i="50"/>
  <c r="F1592" i="50"/>
  <c r="F1593" i="50"/>
  <c r="F1594" i="50"/>
  <c r="F1595" i="50"/>
  <c r="F1596" i="50"/>
  <c r="F1597" i="50"/>
  <c r="F1598" i="50"/>
  <c r="F1599" i="50"/>
  <c r="F1600" i="50"/>
  <c r="F1601" i="50"/>
  <c r="F1602" i="50"/>
  <c r="F1603" i="50"/>
  <c r="F1604" i="50"/>
  <c r="F1605" i="50"/>
  <c r="F1606" i="50"/>
  <c r="F1607" i="50"/>
  <c r="F1608" i="50"/>
  <c r="F1609" i="50"/>
  <c r="F1610" i="50"/>
  <c r="F1611" i="50"/>
  <c r="F1612" i="50"/>
  <c r="F1613" i="50"/>
  <c r="F1614" i="50"/>
  <c r="F1615" i="50"/>
  <c r="F1616" i="50"/>
  <c r="F1617" i="50"/>
  <c r="F1618" i="50"/>
  <c r="F1619" i="50"/>
  <c r="F1620" i="50"/>
  <c r="F1621" i="50"/>
  <c r="F1622" i="50"/>
  <c r="F1623" i="50"/>
  <c r="F1624" i="50"/>
  <c r="F1625" i="50"/>
  <c r="F1626" i="50"/>
  <c r="F1627" i="50"/>
  <c r="F1628" i="50"/>
  <c r="F1629" i="50"/>
  <c r="F1630" i="50"/>
  <c r="F1631" i="50"/>
  <c r="F1632" i="50"/>
  <c r="F1633" i="50"/>
  <c r="F1634" i="50"/>
  <c r="F1635" i="50"/>
  <c r="F1636" i="50"/>
  <c r="F1637" i="50"/>
  <c r="F1638" i="50"/>
  <c r="F1639" i="50"/>
  <c r="F1640" i="50"/>
  <c r="F1641" i="50"/>
  <c r="F1642" i="50"/>
  <c r="F1643" i="50"/>
  <c r="F1644" i="50"/>
  <c r="F1645" i="50"/>
  <c r="F1646" i="50"/>
  <c r="F1647" i="50"/>
  <c r="F1648" i="50"/>
  <c r="F1649" i="50"/>
  <c r="F1650" i="50"/>
  <c r="F1651" i="50"/>
  <c r="F1652" i="50"/>
  <c r="F1653" i="50"/>
  <c r="F1654" i="50"/>
  <c r="F1655" i="50"/>
  <c r="F1656" i="50"/>
  <c r="F1657" i="50"/>
  <c r="F1658" i="50"/>
  <c r="F1659" i="50"/>
  <c r="F1660" i="50"/>
  <c r="F1661" i="50"/>
  <c r="F1662" i="50"/>
  <c r="F1663" i="50"/>
  <c r="F1664" i="50"/>
  <c r="F1665" i="50"/>
  <c r="F1666" i="50"/>
  <c r="F1667" i="50"/>
  <c r="F1668" i="50"/>
  <c r="F1669" i="50"/>
  <c r="F1670" i="50"/>
  <c r="F1671" i="50"/>
  <c r="F1672" i="50"/>
  <c r="F1673" i="50"/>
  <c r="F1674" i="50"/>
  <c r="F1675" i="50"/>
  <c r="F1676" i="50"/>
  <c r="F1677" i="50"/>
  <c r="F1678" i="50"/>
  <c r="F1679" i="50"/>
  <c r="F1680" i="50"/>
  <c r="F1681" i="50"/>
  <c r="F1682" i="50"/>
  <c r="F1683" i="50"/>
  <c r="F1684" i="50"/>
  <c r="F1685" i="50"/>
  <c r="F1686" i="50"/>
  <c r="F1687" i="50"/>
  <c r="F1688" i="50"/>
  <c r="F1689" i="50"/>
  <c r="F1690" i="50"/>
  <c r="F1691" i="50"/>
  <c r="F1692" i="50"/>
  <c r="F1693" i="50"/>
  <c r="F1694" i="50"/>
  <c r="F1695" i="50"/>
  <c r="F1696" i="50"/>
  <c r="F1697" i="50"/>
  <c r="F1698" i="50"/>
  <c r="F1699" i="50"/>
  <c r="F1700" i="50"/>
  <c r="F1701" i="50"/>
  <c r="F1702" i="50"/>
  <c r="F1703" i="50"/>
  <c r="F1704" i="50"/>
  <c r="F1705" i="50"/>
  <c r="F1706" i="50"/>
  <c r="F1707" i="50"/>
  <c r="F1708" i="50"/>
  <c r="F1709" i="50"/>
  <c r="F1710" i="50"/>
  <c r="F1711" i="50"/>
  <c r="F1712" i="50"/>
  <c r="F1713" i="50"/>
  <c r="F1714" i="50"/>
  <c r="F1715" i="50"/>
  <c r="F1716" i="50"/>
  <c r="F1717" i="50"/>
  <c r="F1718" i="50"/>
  <c r="F1719" i="50"/>
  <c r="F1720" i="50"/>
  <c r="F1721" i="50"/>
  <c r="F1722" i="50"/>
  <c r="F1723" i="50"/>
  <c r="F1724" i="50"/>
  <c r="F1725" i="50"/>
  <c r="F1726" i="50"/>
  <c r="F1727" i="50"/>
  <c r="F1728" i="50"/>
  <c r="F1729" i="50"/>
  <c r="F1730" i="50"/>
  <c r="F1731" i="50"/>
  <c r="F1732" i="50"/>
  <c r="F1733" i="50"/>
  <c r="F1734" i="50"/>
  <c r="F1735" i="50"/>
  <c r="F1736" i="50"/>
  <c r="F1737" i="50"/>
  <c r="F1738" i="50"/>
  <c r="F1739" i="50"/>
  <c r="F1740" i="50"/>
  <c r="F1741" i="50"/>
  <c r="F1742" i="50"/>
  <c r="F1743" i="50"/>
  <c r="F1744" i="50"/>
  <c r="F1745" i="50"/>
  <c r="F1746" i="50"/>
  <c r="F1747" i="50"/>
  <c r="F1748" i="50"/>
  <c r="F1749" i="50"/>
  <c r="F1750" i="50"/>
  <c r="F1751" i="50"/>
  <c r="F1752" i="50"/>
  <c r="F1753" i="50"/>
  <c r="F1754" i="50"/>
  <c r="F1755" i="50"/>
  <c r="F1756" i="50"/>
  <c r="F1757" i="50"/>
  <c r="F1758" i="50"/>
  <c r="F1759" i="50"/>
  <c r="F1760" i="50"/>
  <c r="F1761" i="50"/>
  <c r="F1762" i="50"/>
  <c r="F1763" i="50"/>
  <c r="F1764" i="50"/>
  <c r="F1765" i="50"/>
  <c r="F1766" i="50"/>
  <c r="F1767" i="50"/>
  <c r="F1768" i="50"/>
  <c r="F1769" i="50"/>
  <c r="F1770" i="50"/>
  <c r="F1771" i="50"/>
  <c r="F1772" i="50"/>
  <c r="F1773" i="50"/>
  <c r="F1774" i="50"/>
  <c r="F1775" i="50"/>
  <c r="F1776" i="50"/>
  <c r="F1777" i="50"/>
  <c r="F1778" i="50"/>
  <c r="F1779" i="50"/>
  <c r="F1780" i="50"/>
  <c r="F1781" i="50"/>
  <c r="F1782" i="50"/>
  <c r="F1783" i="50"/>
  <c r="F1784" i="50"/>
  <c r="F1785" i="50"/>
  <c r="F1786" i="50"/>
  <c r="F1787" i="50"/>
  <c r="F1788" i="50"/>
  <c r="F1789" i="50"/>
  <c r="F1790" i="50"/>
  <c r="F1791" i="50"/>
  <c r="F1792" i="50"/>
  <c r="F1793" i="50"/>
  <c r="F1794" i="50"/>
  <c r="F1795" i="50"/>
  <c r="F1796" i="50"/>
  <c r="F1797" i="50"/>
  <c r="F1798" i="50"/>
  <c r="F1799" i="50"/>
  <c r="F1800" i="50"/>
  <c r="F1801" i="50"/>
  <c r="F1802" i="50"/>
  <c r="F1803" i="50"/>
  <c r="F1804" i="50"/>
  <c r="F1805" i="50"/>
  <c r="F1806" i="50"/>
  <c r="F1807" i="50"/>
  <c r="F1808" i="50"/>
  <c r="F1809" i="50"/>
  <c r="F1810" i="50"/>
  <c r="F1811" i="50"/>
  <c r="F1812" i="50"/>
  <c r="F1813" i="50"/>
  <c r="F1814" i="50"/>
  <c r="F1815" i="50"/>
  <c r="F1816" i="50"/>
  <c r="F1817" i="50"/>
  <c r="F1818" i="50"/>
  <c r="F1819" i="50"/>
  <c r="F1820" i="50"/>
  <c r="F1821" i="50"/>
  <c r="F1822" i="50"/>
  <c r="F1823" i="50"/>
  <c r="F1824" i="50"/>
  <c r="F1825" i="50"/>
  <c r="F1826" i="50"/>
  <c r="F1827" i="50"/>
  <c r="F1828" i="50"/>
  <c r="F1829" i="50"/>
  <c r="F1830" i="50"/>
  <c r="F1831" i="50"/>
  <c r="F1832" i="50"/>
  <c r="F1833" i="50"/>
  <c r="F1834" i="50"/>
  <c r="F1835" i="50"/>
  <c r="F1836" i="50"/>
  <c r="F1837" i="50"/>
  <c r="F1838" i="50"/>
  <c r="F1839" i="50"/>
  <c r="F1840" i="50"/>
  <c r="F1841" i="50"/>
  <c r="F1842" i="50"/>
  <c r="F1843" i="50"/>
  <c r="F1844" i="50"/>
  <c r="F1845" i="50"/>
  <c r="F1846" i="50"/>
  <c r="F1847" i="50"/>
  <c r="F1848" i="50"/>
  <c r="F1849" i="50"/>
  <c r="F1850" i="50"/>
  <c r="F1851" i="50"/>
  <c r="F1852" i="50"/>
  <c r="F1853" i="50"/>
  <c r="F1854" i="50"/>
  <c r="F1855" i="50"/>
  <c r="F1856" i="50"/>
  <c r="F1857" i="50"/>
  <c r="F1858" i="50"/>
  <c r="F1859" i="50"/>
  <c r="F1860" i="50"/>
  <c r="F1861" i="50"/>
  <c r="F1862" i="50"/>
  <c r="F1863" i="50"/>
  <c r="F1864" i="50"/>
  <c r="F1865" i="50"/>
  <c r="F1866" i="50"/>
  <c r="F1867" i="50"/>
  <c r="F1868" i="50"/>
  <c r="F1869" i="50"/>
  <c r="F1870" i="50"/>
  <c r="F1871" i="50"/>
  <c r="F1872" i="50"/>
  <c r="F1873" i="50"/>
  <c r="F1874" i="50"/>
  <c r="F1875" i="50"/>
  <c r="F1876" i="50"/>
  <c r="F1877" i="50"/>
  <c r="F1878" i="50"/>
  <c r="F1879" i="50"/>
  <c r="F1880" i="50"/>
  <c r="F1881" i="50"/>
  <c r="F1882" i="50"/>
  <c r="F1883" i="50"/>
  <c r="F1884" i="50"/>
  <c r="F1885" i="50"/>
  <c r="F1886" i="50"/>
  <c r="F1887" i="50"/>
  <c r="F1888" i="50"/>
  <c r="F1889" i="50"/>
  <c r="F1890" i="50"/>
  <c r="F1891" i="50"/>
  <c r="F1892" i="50"/>
  <c r="F1893" i="50"/>
  <c r="F1894" i="50"/>
  <c r="F1895" i="50"/>
  <c r="F1896" i="50"/>
  <c r="F1897" i="50"/>
  <c r="F1898" i="50"/>
  <c r="F1899" i="50"/>
  <c r="F1900" i="50"/>
  <c r="F1901" i="50"/>
  <c r="F1902" i="50"/>
  <c r="F1903" i="50"/>
  <c r="F1904" i="50"/>
  <c r="F1905" i="50"/>
  <c r="F1906" i="50"/>
  <c r="F1907" i="50"/>
  <c r="F1908" i="50"/>
  <c r="F1909" i="50"/>
  <c r="F1910" i="50"/>
  <c r="F1911" i="50"/>
  <c r="F1912" i="50"/>
  <c r="F1913" i="50"/>
  <c r="F1914" i="50"/>
  <c r="F1915" i="50"/>
  <c r="F1916" i="50"/>
  <c r="F1917" i="50"/>
  <c r="F1918" i="50"/>
  <c r="F1919" i="50"/>
  <c r="F1920" i="50"/>
  <c r="F1921" i="50"/>
  <c r="F1922" i="50"/>
  <c r="F1923" i="50"/>
  <c r="F1924" i="50"/>
  <c r="F1925" i="50"/>
  <c r="F1926" i="50"/>
  <c r="F1927" i="50"/>
  <c r="F1928" i="50"/>
  <c r="F1929" i="50"/>
  <c r="F1930" i="50"/>
  <c r="F1931" i="50"/>
  <c r="F1932" i="50"/>
  <c r="F1933" i="50"/>
  <c r="F1934" i="50"/>
  <c r="F1935" i="50"/>
  <c r="F1936" i="50"/>
  <c r="F1937" i="50"/>
  <c r="F1938" i="50"/>
  <c r="F1939" i="50"/>
  <c r="F1940" i="50"/>
  <c r="F1941" i="50"/>
  <c r="F1942" i="50"/>
  <c r="F1943" i="50"/>
  <c r="F1944" i="50"/>
  <c r="F1945" i="50"/>
  <c r="F1946" i="50"/>
  <c r="F1947" i="50"/>
  <c r="F1948" i="50"/>
  <c r="F1949" i="50"/>
  <c r="F1950" i="50"/>
  <c r="F1951" i="50"/>
  <c r="F1952" i="50"/>
  <c r="F1953" i="50"/>
  <c r="F1954" i="50"/>
  <c r="F1955" i="50"/>
  <c r="F1956" i="50"/>
  <c r="F1957" i="50"/>
  <c r="F1958" i="50"/>
  <c r="F1959" i="50"/>
  <c r="F1960" i="50"/>
  <c r="F1961" i="50"/>
  <c r="F1962" i="50"/>
  <c r="F1963" i="50"/>
  <c r="F1964" i="50"/>
  <c r="F1965" i="50"/>
  <c r="F1966" i="50"/>
  <c r="F1967" i="50"/>
  <c r="F1968" i="50"/>
  <c r="F1969" i="50"/>
  <c r="F1970" i="50"/>
  <c r="F1971" i="50"/>
  <c r="F1972" i="50"/>
  <c r="F1973" i="50"/>
  <c r="F1974" i="50"/>
  <c r="F1975" i="50"/>
  <c r="F1976" i="50"/>
  <c r="F1977" i="50"/>
  <c r="F1978" i="50"/>
  <c r="F1979" i="50"/>
  <c r="F1980" i="50"/>
  <c r="F1981" i="50"/>
  <c r="F1982" i="50"/>
  <c r="F1983" i="50"/>
  <c r="F1984" i="50"/>
  <c r="F1985" i="50"/>
  <c r="F1986" i="50"/>
  <c r="F1987" i="50"/>
  <c r="F1988" i="50"/>
  <c r="F1989" i="50"/>
  <c r="F1990" i="50"/>
  <c r="F1991" i="50"/>
  <c r="F1992" i="50"/>
  <c r="F1993" i="50"/>
  <c r="F1994" i="50"/>
  <c r="F1995" i="50"/>
  <c r="F1996" i="50"/>
  <c r="F1997" i="50"/>
  <c r="F1998" i="50"/>
  <c r="F1999" i="50"/>
  <c r="F2000" i="50"/>
  <c r="F2001" i="50"/>
  <c r="F2002" i="50"/>
  <c r="F2003" i="50"/>
  <c r="F2004" i="50"/>
  <c r="F2005" i="50"/>
  <c r="F2006" i="50"/>
  <c r="F2007" i="50"/>
  <c r="F2008" i="50"/>
  <c r="F2009" i="50"/>
  <c r="F2010" i="50"/>
  <c r="F2011" i="50"/>
  <c r="F2012" i="50"/>
  <c r="F2013" i="50"/>
  <c r="F2014" i="50"/>
  <c r="F2015" i="50"/>
  <c r="F2016" i="50"/>
  <c r="F2017" i="50"/>
  <c r="F2018" i="50"/>
  <c r="F2019" i="50"/>
  <c r="F2020" i="50"/>
  <c r="F2021" i="50"/>
  <c r="F2022" i="50"/>
  <c r="F2023" i="50"/>
  <c r="F2024" i="50"/>
  <c r="F2025" i="50"/>
  <c r="F2026" i="50"/>
  <c r="F2027" i="50"/>
  <c r="F2028" i="50"/>
  <c r="F2029" i="50"/>
  <c r="F2030" i="50"/>
  <c r="F2031" i="50"/>
  <c r="F2032" i="50"/>
  <c r="F2033" i="50"/>
  <c r="F2034" i="50"/>
  <c r="F2035" i="50"/>
  <c r="F2036" i="50"/>
  <c r="F2037" i="50"/>
  <c r="F2038" i="50"/>
  <c r="F2039" i="50"/>
  <c r="F2040" i="50"/>
  <c r="F2041" i="50"/>
  <c r="F2042" i="50"/>
  <c r="F2043" i="50"/>
  <c r="F2044" i="50"/>
  <c r="F2045" i="50"/>
  <c r="F2046" i="50"/>
  <c r="F2047" i="50"/>
  <c r="F2048" i="50"/>
  <c r="F2049" i="50"/>
  <c r="F2050" i="50"/>
  <c r="F2051" i="50"/>
  <c r="F2052" i="50"/>
  <c r="F2053" i="50"/>
  <c r="F2054" i="50"/>
  <c r="F2055" i="50"/>
  <c r="F2056" i="50"/>
  <c r="F2057" i="50"/>
  <c r="F2058" i="50"/>
  <c r="F2059" i="50"/>
  <c r="F2060" i="50"/>
  <c r="F2061" i="50"/>
  <c r="F2062" i="50"/>
  <c r="F2063" i="50"/>
  <c r="F2064" i="50"/>
  <c r="F2065" i="50"/>
  <c r="F2066" i="50"/>
  <c r="F2067" i="50"/>
  <c r="F2068" i="50"/>
  <c r="F2069" i="50"/>
  <c r="F2070" i="50"/>
  <c r="F2071" i="50"/>
  <c r="F2072" i="50"/>
  <c r="F2073" i="50"/>
  <c r="F2074" i="50"/>
  <c r="F2075" i="50"/>
  <c r="F2076" i="50"/>
  <c r="F2077" i="50"/>
  <c r="F2078" i="50"/>
  <c r="F2079" i="50"/>
  <c r="F2080" i="50"/>
  <c r="F2081" i="50"/>
  <c r="F2082" i="50"/>
  <c r="F2083" i="50"/>
  <c r="F2084" i="50"/>
  <c r="F2085" i="50"/>
  <c r="F2086" i="50"/>
  <c r="F2087" i="50"/>
  <c r="F2088" i="50"/>
  <c r="F2089" i="50"/>
  <c r="F2090" i="50"/>
  <c r="F2091" i="50"/>
  <c r="F2092" i="50"/>
  <c r="F2093" i="50"/>
  <c r="F2094" i="50"/>
  <c r="F2095" i="50"/>
  <c r="F2096" i="50"/>
  <c r="F2097" i="50"/>
  <c r="F2098" i="50"/>
  <c r="F2099" i="50"/>
  <c r="F2100" i="50"/>
  <c r="F2101" i="50"/>
  <c r="F2102" i="50"/>
  <c r="F2103" i="50"/>
  <c r="F2104" i="50"/>
  <c r="F2105" i="50"/>
  <c r="F2106" i="50"/>
  <c r="F2107" i="50"/>
  <c r="F2108" i="50"/>
  <c r="F2109" i="50"/>
  <c r="F2110" i="50"/>
  <c r="F2111" i="50"/>
  <c r="F2112" i="50"/>
  <c r="F2113" i="50"/>
  <c r="F2114" i="50"/>
  <c r="F2115" i="50"/>
  <c r="F2116" i="50"/>
  <c r="F2117" i="50"/>
  <c r="F2118" i="50"/>
  <c r="F2119" i="50"/>
  <c r="F2120" i="50"/>
  <c r="F2121" i="50"/>
  <c r="F2122" i="50"/>
  <c r="F2123" i="50"/>
  <c r="F2124" i="50"/>
  <c r="F2125" i="50"/>
  <c r="F2126" i="50"/>
  <c r="F2127" i="50"/>
  <c r="F2128" i="50"/>
  <c r="F2129" i="50"/>
  <c r="F2130" i="50"/>
  <c r="F2131" i="50"/>
  <c r="F2132" i="50"/>
  <c r="F2133" i="50"/>
  <c r="F2134" i="50"/>
  <c r="F2135" i="50"/>
  <c r="F2136" i="50"/>
  <c r="F2137" i="50"/>
  <c r="F2138" i="50"/>
  <c r="F2139" i="50"/>
  <c r="F2140" i="50"/>
  <c r="F2141" i="50"/>
  <c r="F2142" i="50"/>
  <c r="F2143" i="50"/>
  <c r="F2144" i="50"/>
  <c r="F2145" i="50"/>
  <c r="F2146" i="50"/>
  <c r="F2147" i="50"/>
  <c r="F2148" i="50"/>
  <c r="F2149" i="50"/>
  <c r="F2150" i="50"/>
  <c r="F2151" i="50"/>
  <c r="F2152" i="50"/>
  <c r="F2153" i="50"/>
  <c r="F2154" i="50"/>
  <c r="F2155" i="50"/>
  <c r="F2156" i="50"/>
  <c r="F2157" i="50"/>
  <c r="F2158" i="50"/>
  <c r="F2159" i="50"/>
  <c r="F2160" i="50"/>
  <c r="F2161" i="50"/>
  <c r="F2162" i="50"/>
  <c r="F2163" i="50"/>
  <c r="F2164" i="50"/>
  <c r="F2165" i="50"/>
  <c r="F2166" i="50"/>
  <c r="F2167" i="50"/>
  <c r="F2168" i="50"/>
  <c r="F2169" i="50"/>
  <c r="F2170" i="50"/>
  <c r="F2171" i="50"/>
  <c r="F2172" i="50"/>
  <c r="F2173" i="50"/>
  <c r="F2174" i="50"/>
  <c r="F2175" i="50"/>
  <c r="F2176" i="50"/>
  <c r="F2177" i="50"/>
  <c r="F2178" i="50"/>
  <c r="F2179" i="50"/>
  <c r="F2180" i="50"/>
  <c r="F2181" i="50"/>
  <c r="F2182" i="50"/>
  <c r="F2183" i="50"/>
  <c r="F2184" i="50"/>
  <c r="F2185" i="50"/>
  <c r="F2186" i="50"/>
  <c r="F2187" i="50"/>
  <c r="F2188" i="50"/>
  <c r="F2189" i="50"/>
  <c r="F2190" i="50"/>
  <c r="F2191" i="50"/>
  <c r="F2192" i="50"/>
  <c r="F2193" i="50"/>
  <c r="F2194" i="50"/>
  <c r="F2195" i="50"/>
  <c r="F2196" i="50"/>
  <c r="F2197" i="50"/>
  <c r="F2198" i="50"/>
  <c r="F2199" i="50"/>
  <c r="F2200" i="50"/>
  <c r="F2201" i="50"/>
  <c r="F2202" i="50"/>
  <c r="F2203" i="50"/>
  <c r="F2204" i="50"/>
  <c r="F2205" i="50"/>
  <c r="F2206" i="50"/>
  <c r="F2207" i="50"/>
  <c r="F2208" i="50"/>
  <c r="F2209" i="50"/>
  <c r="F2210" i="50"/>
  <c r="F2211" i="50"/>
  <c r="F2212" i="50"/>
  <c r="F2213" i="50"/>
  <c r="F2214" i="50"/>
  <c r="F2215" i="50"/>
  <c r="F2216" i="50"/>
  <c r="F2217" i="50"/>
  <c r="F2218" i="50"/>
  <c r="F2219" i="50"/>
  <c r="F2220" i="50"/>
  <c r="F2221" i="50"/>
  <c r="F2222" i="50"/>
  <c r="F2223" i="50"/>
  <c r="F2224" i="50"/>
  <c r="F2225" i="50"/>
  <c r="F2226" i="50"/>
  <c r="F2227" i="50"/>
  <c r="F2228" i="50"/>
  <c r="F2229" i="50"/>
  <c r="F2230" i="50"/>
  <c r="F2231" i="50"/>
  <c r="F2232" i="50"/>
  <c r="F2233" i="50"/>
  <c r="F2234" i="50"/>
  <c r="F2235" i="50"/>
  <c r="F2236" i="50"/>
  <c r="F2237" i="50"/>
  <c r="F2238" i="50"/>
  <c r="F2239" i="50"/>
  <c r="F2240" i="50"/>
  <c r="F2241" i="50"/>
  <c r="F2242" i="50"/>
  <c r="F2243" i="50"/>
  <c r="F2244" i="50"/>
  <c r="F2245" i="50"/>
  <c r="F2246" i="50"/>
  <c r="F2247" i="50"/>
  <c r="F2248" i="50"/>
  <c r="F2249" i="50"/>
  <c r="F2250" i="50"/>
  <c r="F2251" i="50"/>
  <c r="F2252" i="50"/>
  <c r="F2253" i="50"/>
  <c r="F2254" i="50"/>
  <c r="F2255" i="50"/>
  <c r="F2256" i="50"/>
  <c r="F2257" i="50"/>
  <c r="F2258" i="50"/>
  <c r="F2259" i="50"/>
  <c r="F2260" i="50"/>
  <c r="F2261" i="50"/>
  <c r="F2262" i="50"/>
  <c r="F2263" i="50"/>
  <c r="F2264" i="50"/>
  <c r="F2265" i="50"/>
  <c r="F2266" i="50"/>
  <c r="F2267" i="50"/>
  <c r="F2268" i="50"/>
  <c r="F2269" i="50"/>
  <c r="F2270" i="50"/>
  <c r="F2271" i="50"/>
  <c r="F2272" i="50"/>
  <c r="F2273" i="50"/>
  <c r="F2274" i="50"/>
  <c r="F2275" i="50"/>
  <c r="F2276" i="50"/>
  <c r="F2277" i="50"/>
  <c r="F2278" i="50"/>
  <c r="F2279" i="50"/>
  <c r="F2280" i="50"/>
  <c r="F2281" i="50"/>
  <c r="F2282" i="50"/>
  <c r="F2283" i="50"/>
  <c r="F2284" i="50"/>
  <c r="F2285" i="50"/>
  <c r="F2286" i="50"/>
  <c r="F2287" i="50"/>
  <c r="F2288" i="50"/>
  <c r="F2289" i="50"/>
  <c r="F2290" i="50"/>
  <c r="F2291" i="50"/>
  <c r="F2292" i="50"/>
  <c r="F2293" i="50"/>
  <c r="F2294" i="50"/>
  <c r="F2295" i="50"/>
  <c r="F2296" i="50"/>
  <c r="F2297" i="50"/>
  <c r="F2298" i="50"/>
  <c r="F2299" i="50"/>
  <c r="F2300" i="50"/>
  <c r="F2301" i="50"/>
  <c r="F2302" i="50"/>
  <c r="F2303" i="50"/>
  <c r="F2304" i="50"/>
  <c r="F2305" i="50"/>
  <c r="F2306" i="50"/>
  <c r="F2307" i="50"/>
  <c r="F2308" i="50"/>
  <c r="F2309" i="50"/>
  <c r="F2310" i="50"/>
  <c r="F2311" i="50"/>
  <c r="F2312" i="50"/>
  <c r="F2313" i="50"/>
  <c r="F2314" i="50"/>
  <c r="F2315" i="50"/>
  <c r="F2316" i="50"/>
  <c r="F2317" i="50"/>
  <c r="F2318" i="50"/>
  <c r="F2319" i="50"/>
  <c r="F2320" i="50"/>
  <c r="F2321" i="50"/>
  <c r="F2322" i="50"/>
  <c r="F2323" i="50"/>
  <c r="F2324" i="50"/>
  <c r="F2325" i="50"/>
  <c r="F2326" i="50"/>
  <c r="F2327" i="50"/>
  <c r="F2328" i="50"/>
  <c r="F2329" i="50"/>
  <c r="F2330" i="50"/>
  <c r="F2331" i="50"/>
  <c r="F2332" i="50"/>
  <c r="F2333" i="50"/>
  <c r="F2334" i="50"/>
  <c r="F2335" i="50"/>
  <c r="F2336" i="50"/>
  <c r="F2337" i="50"/>
  <c r="F2338" i="50"/>
  <c r="F2339" i="50"/>
  <c r="F2340" i="50"/>
  <c r="F2341" i="50"/>
  <c r="F2342" i="50"/>
  <c r="F2343" i="50"/>
  <c r="F2344" i="50"/>
  <c r="F2345" i="50"/>
  <c r="F2346" i="50"/>
  <c r="F2347" i="50"/>
  <c r="F2348" i="50"/>
  <c r="F2349" i="50"/>
  <c r="F2350" i="50"/>
  <c r="F2351" i="50"/>
  <c r="F2352" i="50"/>
  <c r="F2353" i="50"/>
  <c r="F2354" i="50"/>
  <c r="F2355" i="50"/>
  <c r="F2356" i="50"/>
  <c r="F2357" i="50"/>
  <c r="F2358" i="50"/>
  <c r="F2359" i="50"/>
  <c r="F2360" i="50"/>
  <c r="F2361" i="50"/>
  <c r="F2362" i="50"/>
  <c r="F2363" i="50"/>
  <c r="F2364" i="50"/>
  <c r="F2365" i="50"/>
  <c r="F2366" i="50"/>
  <c r="F2367" i="50"/>
  <c r="F2368" i="50"/>
  <c r="F2369" i="50"/>
  <c r="F2370" i="50"/>
  <c r="F2371" i="50"/>
  <c r="F2372" i="50"/>
  <c r="F2373" i="50"/>
  <c r="F2374" i="50"/>
  <c r="F2375" i="50"/>
  <c r="F2376" i="50"/>
  <c r="F2377" i="50"/>
  <c r="F2378" i="50"/>
  <c r="F2379" i="50"/>
  <c r="F2380" i="50"/>
  <c r="F2381" i="50"/>
  <c r="F2382" i="50"/>
  <c r="F2383" i="50"/>
  <c r="F2384" i="50"/>
  <c r="F2385" i="50"/>
  <c r="F2386" i="50"/>
  <c r="F2387" i="50"/>
  <c r="F2388" i="50"/>
  <c r="F2389" i="50"/>
  <c r="F2390" i="50"/>
  <c r="F2391" i="50"/>
  <c r="F2392" i="50"/>
  <c r="F2393" i="50"/>
  <c r="F2394" i="50"/>
  <c r="F2395" i="50"/>
  <c r="F2396" i="50"/>
  <c r="F2397" i="50"/>
  <c r="F2398" i="50"/>
  <c r="F2399" i="50"/>
  <c r="F2400" i="50"/>
  <c r="F2401" i="50"/>
  <c r="F2402" i="50"/>
  <c r="F2403" i="50"/>
  <c r="F2404" i="50"/>
  <c r="F2405" i="50"/>
  <c r="F2406" i="50"/>
  <c r="F2407" i="50"/>
  <c r="F2408" i="50"/>
  <c r="F2409" i="50"/>
  <c r="F2410" i="50"/>
  <c r="F2411" i="50"/>
  <c r="F2412" i="50"/>
  <c r="F2413" i="50"/>
  <c r="F2414" i="50"/>
  <c r="F2415" i="50"/>
  <c r="F2416" i="50"/>
  <c r="F2417" i="50"/>
  <c r="F2418" i="50"/>
  <c r="F2419" i="50"/>
  <c r="F2420" i="50"/>
  <c r="F2421" i="50"/>
  <c r="F2422" i="50"/>
  <c r="F2423" i="50"/>
  <c r="F2424" i="50"/>
  <c r="F2425" i="50"/>
  <c r="F2426" i="50"/>
  <c r="F2427" i="50"/>
  <c r="F2428" i="50"/>
  <c r="F2429" i="50"/>
  <c r="F2430" i="50"/>
  <c r="F2431" i="50"/>
  <c r="F2432" i="50"/>
  <c r="F2433" i="50"/>
  <c r="F2434" i="50"/>
  <c r="F2435" i="50"/>
  <c r="F2436" i="50"/>
  <c r="F2437" i="50"/>
  <c r="F2438" i="50"/>
  <c r="F2439" i="50"/>
  <c r="F2440" i="50"/>
  <c r="F2441" i="50"/>
  <c r="F2442" i="50"/>
  <c r="F2443" i="50"/>
  <c r="F2444" i="50"/>
  <c r="F2445" i="50"/>
  <c r="F2446" i="50"/>
  <c r="F2447" i="50"/>
  <c r="F2448" i="50"/>
  <c r="F2449" i="50"/>
  <c r="F2450" i="50"/>
  <c r="F2451" i="50"/>
  <c r="F2452" i="50"/>
  <c r="F2453" i="50"/>
  <c r="F2454" i="50"/>
  <c r="F2455" i="50"/>
  <c r="F2456" i="50"/>
  <c r="F2457" i="50"/>
  <c r="F2458" i="50"/>
  <c r="F2459" i="50"/>
  <c r="F2460" i="50"/>
  <c r="F2461" i="50"/>
  <c r="F2462" i="50"/>
  <c r="F2463" i="50"/>
  <c r="F2464" i="50"/>
  <c r="F2465" i="50"/>
  <c r="F2466" i="50"/>
  <c r="F2467" i="50"/>
  <c r="F2468" i="50"/>
  <c r="F2469" i="50"/>
  <c r="F2470" i="50"/>
  <c r="F2471" i="50"/>
  <c r="F2472" i="50"/>
  <c r="F2473" i="50"/>
  <c r="F2474" i="50"/>
  <c r="F2475" i="50"/>
  <c r="F2476" i="50"/>
  <c r="F2477" i="50"/>
  <c r="F2478" i="50"/>
  <c r="F2479" i="50"/>
  <c r="F2480" i="50"/>
  <c r="F2481" i="50"/>
  <c r="F2482" i="50"/>
  <c r="F2483" i="50"/>
  <c r="F2484" i="50"/>
  <c r="F2485" i="50"/>
  <c r="F2486" i="50"/>
  <c r="F2487" i="50"/>
  <c r="F2488" i="50"/>
  <c r="F2489" i="50"/>
  <c r="F2490" i="50"/>
  <c r="F2491" i="50"/>
  <c r="F2492" i="50"/>
  <c r="F2493" i="50"/>
  <c r="F2494" i="50"/>
  <c r="F2495" i="50"/>
  <c r="F2496" i="50"/>
  <c r="F2497" i="50"/>
  <c r="F2498" i="50"/>
  <c r="F2499" i="50"/>
  <c r="F2500" i="50"/>
  <c r="F2501" i="50"/>
  <c r="F2502" i="50"/>
  <c r="F2503" i="50"/>
  <c r="F2504" i="50"/>
  <c r="F2505" i="50"/>
  <c r="F2506" i="50"/>
  <c r="F2507" i="50"/>
  <c r="F2508" i="50"/>
  <c r="F2509" i="50"/>
  <c r="F2510" i="50"/>
  <c r="F2511" i="50"/>
  <c r="F2512" i="50"/>
  <c r="F2513" i="50"/>
  <c r="F2514" i="50"/>
  <c r="F2515" i="50"/>
  <c r="F2516" i="50"/>
  <c r="F2517" i="50"/>
  <c r="F2518" i="50"/>
  <c r="F2519" i="50"/>
  <c r="F2520" i="50"/>
  <c r="F2521" i="50"/>
  <c r="F2522" i="50"/>
  <c r="F2523" i="50"/>
  <c r="F2524" i="50"/>
  <c r="F2525" i="50"/>
  <c r="F2526" i="50"/>
  <c r="F2527" i="50"/>
  <c r="F2528" i="50"/>
  <c r="F2529" i="50"/>
  <c r="F2530" i="50"/>
  <c r="F2531" i="50"/>
  <c r="F2532" i="50"/>
  <c r="F2533" i="50"/>
  <c r="F2534" i="50"/>
  <c r="F2535" i="50"/>
  <c r="F2536" i="50"/>
  <c r="F2537" i="50"/>
  <c r="F2538" i="50"/>
  <c r="F2539" i="50"/>
  <c r="F2540" i="50"/>
  <c r="F2541" i="50"/>
  <c r="F2542" i="50"/>
  <c r="F2543" i="50"/>
  <c r="F2544" i="50"/>
  <c r="F2545" i="50"/>
  <c r="F2546" i="50"/>
  <c r="F2547" i="50"/>
  <c r="F2548" i="50"/>
  <c r="F2549" i="50"/>
  <c r="F2550" i="50"/>
  <c r="F2551" i="50"/>
  <c r="F2552" i="50"/>
  <c r="F2553" i="50"/>
  <c r="F2554" i="50"/>
  <c r="F2555" i="50"/>
  <c r="F2556" i="50"/>
  <c r="F2557" i="50"/>
  <c r="F2558" i="50"/>
  <c r="F2559" i="50"/>
  <c r="F2560" i="50"/>
  <c r="F2561" i="50"/>
  <c r="F2562" i="50"/>
  <c r="F2563" i="50"/>
  <c r="F2564" i="50"/>
  <c r="F2565" i="50"/>
  <c r="F2566" i="50"/>
  <c r="F2567" i="50"/>
  <c r="F2568" i="50"/>
  <c r="F2569" i="50"/>
  <c r="F2570" i="50"/>
  <c r="F2571" i="50"/>
  <c r="F2572" i="50"/>
  <c r="F2573" i="50"/>
  <c r="F2574" i="50"/>
  <c r="F2575" i="50"/>
  <c r="F2576" i="50"/>
  <c r="F2577" i="50"/>
  <c r="F2578" i="50"/>
  <c r="F2579" i="50"/>
  <c r="F2580" i="50"/>
  <c r="F2581" i="50"/>
  <c r="F2582" i="50"/>
  <c r="F2583" i="50"/>
  <c r="F2584" i="50"/>
  <c r="F2585" i="50"/>
  <c r="F2586" i="50"/>
  <c r="F2587" i="50"/>
  <c r="F2588" i="50"/>
  <c r="F2589" i="50"/>
  <c r="F2590" i="50"/>
  <c r="F2591" i="50"/>
  <c r="F2592" i="50"/>
  <c r="F2593" i="50"/>
  <c r="F2594" i="50"/>
  <c r="F2595" i="50"/>
  <c r="F2596" i="50"/>
  <c r="F2597" i="50"/>
  <c r="F2598" i="50"/>
  <c r="F2599" i="50"/>
  <c r="F2600" i="50"/>
  <c r="F2601" i="50"/>
  <c r="F2602" i="50"/>
  <c r="F2603" i="50"/>
  <c r="F2604" i="50"/>
  <c r="F2605" i="50"/>
  <c r="F2606" i="50"/>
  <c r="F2607" i="50"/>
  <c r="F2608" i="50"/>
  <c r="F2609" i="50"/>
  <c r="F2610" i="50"/>
  <c r="F2611" i="50"/>
  <c r="F2612" i="50"/>
  <c r="F2613" i="50"/>
  <c r="F2614" i="50"/>
  <c r="F2615" i="50"/>
  <c r="F2616" i="50"/>
  <c r="F2617" i="50"/>
  <c r="F2618" i="50"/>
  <c r="F2619" i="50"/>
  <c r="F2620" i="50"/>
  <c r="F2621" i="50"/>
  <c r="F2622" i="50"/>
  <c r="F2623" i="50"/>
  <c r="F2624" i="50"/>
  <c r="F2625" i="50"/>
  <c r="F2626" i="50"/>
  <c r="F2627" i="50"/>
  <c r="F2628" i="50"/>
  <c r="F2629" i="50"/>
  <c r="F2630" i="50"/>
  <c r="F2631" i="50"/>
  <c r="F2632" i="50"/>
  <c r="F2633" i="50"/>
  <c r="F2634" i="50"/>
  <c r="F2635" i="50"/>
  <c r="F2636" i="50"/>
  <c r="F2637" i="50"/>
  <c r="F2638" i="50"/>
  <c r="F2639" i="50"/>
  <c r="F2640" i="50"/>
  <c r="F2641" i="50"/>
  <c r="F2642" i="50"/>
  <c r="F2643" i="50"/>
  <c r="F2644" i="50"/>
  <c r="F2645" i="50"/>
  <c r="F2646" i="50"/>
  <c r="F2647" i="50"/>
  <c r="F2648" i="50"/>
  <c r="F2649" i="50"/>
  <c r="F2650" i="50"/>
  <c r="F2651" i="50"/>
  <c r="F2652" i="50"/>
  <c r="F2653" i="50"/>
  <c r="F2654" i="50"/>
  <c r="F2655" i="50"/>
  <c r="F2656" i="50"/>
  <c r="F2657" i="50"/>
  <c r="F2658" i="50"/>
  <c r="F2659" i="50"/>
  <c r="F2660" i="50"/>
  <c r="F2661" i="50"/>
  <c r="F2662" i="50"/>
  <c r="F2663" i="50"/>
  <c r="F2664" i="50"/>
  <c r="F2665" i="50"/>
  <c r="F2666" i="50"/>
  <c r="F2667" i="50"/>
  <c r="F2668" i="50"/>
  <c r="F2669" i="50"/>
  <c r="F2670" i="50"/>
  <c r="F2671" i="50"/>
  <c r="F2672" i="50"/>
  <c r="F2673" i="50"/>
  <c r="F2674" i="50"/>
  <c r="F2675" i="50"/>
  <c r="F2676" i="50"/>
  <c r="F2677" i="50"/>
  <c r="F2678" i="50"/>
  <c r="F2679" i="50"/>
  <c r="F2680" i="50"/>
  <c r="F2681" i="50"/>
  <c r="F2682" i="50"/>
  <c r="F2683" i="50"/>
  <c r="F2684" i="50"/>
  <c r="F2685" i="50"/>
  <c r="F2686" i="50"/>
  <c r="F2687" i="50"/>
  <c r="F2688" i="50"/>
  <c r="F2689" i="50"/>
  <c r="F2690" i="50"/>
  <c r="F2691" i="50"/>
  <c r="F2692" i="50"/>
  <c r="F2693" i="50"/>
  <c r="F2694" i="50"/>
  <c r="F2695" i="50"/>
  <c r="F2696" i="50"/>
  <c r="F2697" i="50"/>
  <c r="F2698" i="50"/>
  <c r="F2699" i="50"/>
  <c r="F2700" i="50"/>
  <c r="F2701" i="50"/>
  <c r="F2702" i="50"/>
  <c r="F2703" i="50"/>
  <c r="F2704" i="50"/>
  <c r="F2705" i="50"/>
  <c r="F2706" i="50"/>
  <c r="F2707" i="50"/>
  <c r="F2708" i="50"/>
  <c r="F2709" i="50"/>
  <c r="F2710" i="50"/>
  <c r="F2711" i="50"/>
  <c r="F2712" i="50"/>
  <c r="F2713" i="50"/>
  <c r="F2714" i="50"/>
  <c r="F2715" i="50"/>
  <c r="F2716" i="50"/>
  <c r="F2717" i="50"/>
  <c r="F2718" i="50"/>
  <c r="F2719" i="50"/>
  <c r="F2720" i="50"/>
  <c r="F2721" i="50"/>
  <c r="F2722" i="50"/>
  <c r="F2723" i="50"/>
  <c r="F2724" i="50"/>
  <c r="F2725" i="50"/>
  <c r="F2726" i="50"/>
  <c r="F2727" i="50"/>
  <c r="F2728" i="50"/>
  <c r="F2729" i="50"/>
  <c r="F2730" i="50"/>
  <c r="F2731" i="50"/>
  <c r="F2732" i="50"/>
  <c r="F2733" i="50"/>
  <c r="F2734" i="50"/>
  <c r="F2735" i="50"/>
  <c r="F2736" i="50"/>
  <c r="F2737" i="50"/>
  <c r="F2738" i="50"/>
  <c r="F2739" i="50"/>
  <c r="F2740" i="50"/>
  <c r="F2741" i="50"/>
  <c r="F2742" i="50"/>
  <c r="F2743" i="50"/>
  <c r="F2744" i="50"/>
  <c r="F2745" i="50"/>
  <c r="F2746" i="50"/>
  <c r="F2747" i="50"/>
  <c r="F2748" i="50"/>
  <c r="F2749" i="50"/>
  <c r="F2750" i="50"/>
  <c r="F2751" i="50"/>
  <c r="F2752" i="50"/>
  <c r="F2753" i="50"/>
  <c r="F2754" i="50"/>
  <c r="F2755" i="50"/>
  <c r="F2756" i="50"/>
  <c r="F2757" i="50"/>
  <c r="F2758" i="50"/>
  <c r="F2759" i="50"/>
  <c r="F2760" i="50"/>
  <c r="F2761" i="50"/>
  <c r="F2762" i="50"/>
  <c r="F2763" i="50"/>
  <c r="F2764" i="50"/>
  <c r="F2765" i="50"/>
  <c r="F2766" i="50"/>
  <c r="F2767" i="50"/>
  <c r="F2768" i="50"/>
  <c r="F2769" i="50"/>
  <c r="F2770" i="50"/>
  <c r="F2771" i="50"/>
  <c r="F2772" i="50"/>
  <c r="F2773" i="50"/>
  <c r="F2774" i="50"/>
  <c r="F2775" i="50"/>
  <c r="F2776" i="50"/>
  <c r="F2777" i="50"/>
  <c r="F2778" i="50"/>
  <c r="F2779" i="50"/>
  <c r="F2780" i="50"/>
  <c r="F2781" i="50"/>
  <c r="F2782" i="50"/>
  <c r="F2783" i="50"/>
  <c r="F2784" i="50"/>
  <c r="F2785" i="50"/>
  <c r="F2786" i="50"/>
  <c r="F2787" i="50"/>
  <c r="F2788" i="50"/>
  <c r="F2789" i="50"/>
  <c r="F2790" i="50"/>
  <c r="F2791" i="50"/>
  <c r="F2792" i="50"/>
  <c r="F2793" i="50"/>
  <c r="F2794" i="50"/>
  <c r="F2795" i="50"/>
  <c r="F2796" i="50"/>
  <c r="F2797" i="50"/>
  <c r="F2798" i="50"/>
  <c r="F2799" i="50"/>
  <c r="F2800" i="50"/>
  <c r="F2801" i="50"/>
  <c r="F2802" i="50"/>
  <c r="F2803" i="50"/>
  <c r="F2804" i="50"/>
  <c r="F2805" i="50"/>
  <c r="F2806" i="50"/>
  <c r="F2807" i="50"/>
  <c r="F2808" i="50"/>
  <c r="F2809" i="50"/>
  <c r="F2810" i="50"/>
  <c r="F2811" i="50"/>
  <c r="F2812" i="50"/>
  <c r="F2813" i="50"/>
  <c r="F2814" i="50"/>
  <c r="F2815" i="50"/>
  <c r="F2816" i="50"/>
  <c r="F2817" i="50"/>
  <c r="F2818" i="50"/>
  <c r="F2819" i="50"/>
  <c r="F2820" i="50"/>
  <c r="F2821" i="50"/>
  <c r="F2822" i="50"/>
  <c r="F2823" i="50"/>
  <c r="F2824" i="50"/>
  <c r="F2825" i="50"/>
  <c r="F2826" i="50"/>
  <c r="F2827" i="50"/>
  <c r="F2828" i="50"/>
  <c r="F2829" i="50"/>
  <c r="F2830" i="50"/>
  <c r="F2831" i="50"/>
  <c r="F2832" i="50"/>
  <c r="F2833" i="50"/>
  <c r="F2834" i="50"/>
  <c r="F2835" i="50"/>
  <c r="F2836" i="50"/>
  <c r="F2837" i="50"/>
  <c r="F2838" i="50"/>
  <c r="F2839" i="50"/>
  <c r="F2840" i="50"/>
  <c r="F2841" i="50"/>
  <c r="F2842" i="50"/>
  <c r="F2843" i="50"/>
  <c r="F2844" i="50"/>
  <c r="F2845" i="50"/>
  <c r="F2846" i="50"/>
  <c r="F2847" i="50"/>
  <c r="F2848" i="50"/>
  <c r="F2849" i="50"/>
  <c r="F2850" i="50"/>
  <c r="F2851" i="50"/>
  <c r="F2852" i="50"/>
  <c r="F2853" i="50"/>
  <c r="F2854" i="50"/>
  <c r="F2855" i="50"/>
  <c r="F2856" i="50"/>
  <c r="F2857" i="50"/>
  <c r="F2858" i="50"/>
  <c r="F2859" i="50"/>
  <c r="F2860" i="50"/>
  <c r="F2861" i="50"/>
  <c r="F2862" i="50"/>
  <c r="F2863" i="50"/>
  <c r="F2864" i="50"/>
  <c r="F2865" i="50"/>
  <c r="F2866" i="50"/>
  <c r="F2867" i="50"/>
  <c r="F2868" i="50"/>
  <c r="F2869" i="50"/>
  <c r="F2870" i="50"/>
  <c r="F2871" i="50"/>
  <c r="F2872" i="50"/>
  <c r="F2873" i="50"/>
  <c r="F2874" i="50"/>
  <c r="F2875" i="50"/>
  <c r="F2876" i="50"/>
  <c r="F2877" i="50"/>
  <c r="F2878" i="50"/>
  <c r="F2879" i="50"/>
  <c r="F2880" i="50"/>
  <c r="F2881" i="50"/>
  <c r="F2882" i="50"/>
  <c r="F2883" i="50"/>
  <c r="F2884" i="50"/>
  <c r="F2885" i="50"/>
  <c r="F2886" i="50"/>
  <c r="F2887" i="50"/>
  <c r="F2888" i="50"/>
  <c r="F2889" i="50"/>
  <c r="F2890" i="50"/>
  <c r="F2891" i="50"/>
  <c r="F2892" i="50"/>
  <c r="F2893" i="50"/>
  <c r="F2894" i="50"/>
  <c r="F2895" i="50"/>
  <c r="F2896" i="50"/>
  <c r="F2897" i="50"/>
  <c r="F2898" i="50"/>
  <c r="F2899" i="50"/>
  <c r="F2900" i="50"/>
  <c r="F2901" i="50"/>
  <c r="F2902" i="50"/>
  <c r="F2903" i="50"/>
  <c r="F2904" i="50"/>
  <c r="F2905" i="50"/>
  <c r="F2906" i="50"/>
  <c r="F2907" i="50"/>
  <c r="F2908" i="50"/>
  <c r="F2909" i="50"/>
  <c r="F2910" i="50"/>
  <c r="F2911" i="50"/>
  <c r="F2912" i="50"/>
  <c r="F2913" i="50"/>
  <c r="F2914" i="50"/>
  <c r="F2915" i="50"/>
  <c r="F2916" i="50"/>
  <c r="F2917" i="50"/>
  <c r="F2918" i="50"/>
  <c r="F2919" i="50"/>
  <c r="F2920" i="50"/>
  <c r="F2921" i="50"/>
  <c r="F2922" i="50"/>
  <c r="F2923" i="50"/>
  <c r="F2924" i="50"/>
  <c r="F2925" i="50"/>
  <c r="F2926" i="50"/>
  <c r="F2927" i="50"/>
  <c r="F2928" i="50"/>
  <c r="F2929" i="50"/>
  <c r="F2930" i="50"/>
  <c r="F2931" i="50"/>
  <c r="F2932" i="50"/>
  <c r="F2933" i="50"/>
  <c r="F2934" i="50"/>
  <c r="F2935" i="50"/>
  <c r="F2936" i="50"/>
  <c r="F2937" i="50"/>
  <c r="F2938" i="50"/>
  <c r="F2939" i="50"/>
  <c r="F2940" i="50"/>
  <c r="F2941" i="50"/>
  <c r="F2942" i="50"/>
  <c r="F2943" i="50"/>
  <c r="F2944" i="50"/>
  <c r="F2945" i="50"/>
  <c r="F2946" i="50"/>
  <c r="F2947" i="50"/>
  <c r="F2948" i="50"/>
  <c r="F2949" i="50"/>
  <c r="F2950" i="50"/>
  <c r="F2951" i="50"/>
  <c r="F2952" i="50"/>
  <c r="F2953" i="50"/>
  <c r="F2954" i="50"/>
  <c r="F2955" i="50"/>
  <c r="F2956" i="50"/>
  <c r="F2957" i="50"/>
  <c r="F2958" i="50"/>
  <c r="F2959" i="50"/>
  <c r="F2960" i="50"/>
  <c r="F2961" i="50"/>
  <c r="F2962" i="50"/>
  <c r="F2963" i="50"/>
  <c r="F2964" i="50"/>
  <c r="F2965" i="50"/>
  <c r="F2966" i="50"/>
  <c r="F2967" i="50"/>
  <c r="F2968" i="50"/>
  <c r="F2969" i="50"/>
  <c r="F2970" i="50"/>
  <c r="F2971" i="50"/>
  <c r="F2972" i="50"/>
  <c r="F2973" i="50"/>
  <c r="F2974" i="50"/>
  <c r="F2975" i="50"/>
  <c r="F2976" i="50"/>
  <c r="F2977" i="50"/>
  <c r="F2978" i="50"/>
  <c r="F2979" i="50"/>
  <c r="F2980" i="50"/>
  <c r="F2981" i="50"/>
  <c r="F2982" i="50"/>
  <c r="F2983" i="50"/>
  <c r="F2984" i="50"/>
  <c r="F2985" i="50"/>
  <c r="F2986" i="50"/>
  <c r="F2987" i="50"/>
  <c r="F2988" i="50"/>
  <c r="F2989" i="50"/>
  <c r="F2990" i="50"/>
  <c r="F2991" i="50"/>
  <c r="F2992" i="50"/>
  <c r="F2993" i="50"/>
  <c r="F2994" i="50"/>
  <c r="F2995" i="50"/>
  <c r="F2996" i="50"/>
  <c r="F2997" i="50"/>
  <c r="F2998" i="50"/>
  <c r="F2999" i="50"/>
  <c r="F3000" i="50"/>
  <c r="F3001" i="50"/>
  <c r="F3002" i="50"/>
  <c r="F3003" i="50"/>
  <c r="F3004" i="50"/>
  <c r="F3005" i="50"/>
  <c r="F3006" i="50"/>
  <c r="F3007" i="50"/>
  <c r="F3008" i="50"/>
  <c r="F3009" i="50"/>
  <c r="F3010" i="50"/>
  <c r="F3011" i="50"/>
  <c r="F3012" i="50"/>
  <c r="F3013" i="50"/>
  <c r="F3014" i="50"/>
  <c r="F3015" i="50"/>
  <c r="F3016" i="50"/>
  <c r="F3017" i="50"/>
  <c r="F3018" i="50"/>
  <c r="F3019" i="50"/>
  <c r="F3020" i="50"/>
  <c r="F3021" i="50"/>
  <c r="F3022" i="50"/>
  <c r="F3023" i="50"/>
  <c r="F3024" i="50"/>
  <c r="F3025" i="50"/>
  <c r="F3026" i="50"/>
  <c r="F3027" i="50"/>
  <c r="F3028" i="50"/>
  <c r="F3029" i="50"/>
  <c r="F3030" i="50"/>
  <c r="F3031" i="50"/>
  <c r="F3032" i="50"/>
  <c r="F3033" i="50"/>
  <c r="F3034" i="50"/>
  <c r="F3035" i="50"/>
  <c r="F3036" i="50"/>
  <c r="F3037" i="50"/>
  <c r="F3038" i="50"/>
  <c r="F3039" i="50"/>
  <c r="F3040" i="50"/>
  <c r="F3041" i="50"/>
  <c r="F3042" i="50"/>
  <c r="F3043" i="50"/>
  <c r="F3044" i="50"/>
  <c r="F3045" i="50"/>
  <c r="F3046" i="50"/>
  <c r="F3047" i="50"/>
  <c r="F3048" i="50"/>
  <c r="F3049" i="50"/>
  <c r="F3050" i="50"/>
  <c r="F3051" i="50"/>
  <c r="F3052" i="50"/>
  <c r="F3053" i="50"/>
  <c r="F3054" i="50"/>
  <c r="F3055" i="50"/>
  <c r="F3056" i="50"/>
  <c r="F3057" i="50"/>
  <c r="F3058" i="50"/>
  <c r="F3059" i="50"/>
  <c r="F3060" i="50"/>
  <c r="F3061" i="50"/>
  <c r="F3062" i="50"/>
  <c r="F3063" i="50"/>
  <c r="F3064" i="50"/>
  <c r="F3065" i="50"/>
  <c r="F3066" i="50"/>
  <c r="F3067" i="50"/>
  <c r="F3068" i="50"/>
  <c r="F3069" i="50"/>
  <c r="F3070" i="50"/>
  <c r="F3071" i="50"/>
  <c r="F3072" i="50"/>
  <c r="F3073" i="50"/>
  <c r="F3074" i="50"/>
  <c r="F3075" i="50"/>
  <c r="F3076" i="50"/>
  <c r="F3077" i="50"/>
  <c r="F3078" i="50"/>
  <c r="F3079" i="50"/>
  <c r="F3080" i="50"/>
  <c r="F3081" i="50"/>
  <c r="F3082" i="50"/>
  <c r="F3083" i="50"/>
  <c r="F3084" i="50"/>
  <c r="F3085" i="50"/>
  <c r="F3086" i="50"/>
  <c r="F3087" i="50"/>
  <c r="F3088" i="50"/>
  <c r="F3089" i="50"/>
  <c r="F3090" i="50"/>
  <c r="F3091" i="50"/>
  <c r="F3092" i="50"/>
  <c r="F3093" i="50"/>
  <c r="F3094" i="50"/>
  <c r="F3095" i="50"/>
  <c r="F3096" i="50"/>
  <c r="F3097" i="50"/>
  <c r="F3098" i="50"/>
  <c r="F3099" i="50"/>
  <c r="F3100" i="50"/>
  <c r="F3101" i="50"/>
  <c r="F3102" i="50"/>
  <c r="F3103" i="50"/>
  <c r="F3104" i="50"/>
  <c r="F3105" i="50"/>
  <c r="F3106" i="50"/>
  <c r="F3107" i="50"/>
  <c r="F3108" i="50"/>
  <c r="F3109" i="50"/>
  <c r="F3110" i="50"/>
  <c r="F3111" i="50"/>
  <c r="F3112" i="50"/>
  <c r="F3113" i="50"/>
  <c r="F3114" i="50"/>
  <c r="F3115" i="50"/>
  <c r="F3116" i="50"/>
  <c r="F3117" i="50"/>
  <c r="F3118" i="50"/>
  <c r="F3119" i="50"/>
  <c r="F3120" i="50"/>
  <c r="F3121" i="50"/>
  <c r="F3122" i="50"/>
  <c r="F3123" i="50"/>
  <c r="F3124" i="50"/>
  <c r="F3125" i="50"/>
  <c r="F3126" i="50"/>
  <c r="F3127" i="50"/>
  <c r="F3128" i="50"/>
  <c r="F3129" i="50"/>
  <c r="F3130" i="50"/>
  <c r="F3131" i="50"/>
  <c r="F3132" i="50"/>
  <c r="F3133" i="50"/>
  <c r="F3134" i="50"/>
  <c r="F3135" i="50"/>
  <c r="F3136" i="50"/>
  <c r="F3137" i="50"/>
  <c r="F3138" i="50"/>
  <c r="F3139" i="50"/>
  <c r="F3140" i="50"/>
  <c r="F3141" i="50"/>
  <c r="F3142" i="50"/>
  <c r="F3143" i="50"/>
  <c r="F3144" i="50"/>
  <c r="F3145" i="50"/>
  <c r="F3146" i="50"/>
  <c r="F3147" i="50"/>
  <c r="F3148" i="50"/>
  <c r="F3149" i="50"/>
  <c r="F3150" i="50"/>
  <c r="F3151" i="50"/>
  <c r="F3152" i="50"/>
  <c r="F3153" i="50"/>
  <c r="F3154" i="50"/>
  <c r="F3155" i="50"/>
  <c r="F3156" i="50"/>
  <c r="F3157" i="50"/>
  <c r="F3158" i="50"/>
  <c r="F3159" i="50"/>
  <c r="F3160" i="50"/>
  <c r="F3161" i="50"/>
  <c r="F3162" i="50"/>
  <c r="F3163" i="50"/>
  <c r="F3164" i="50"/>
  <c r="F3165" i="50"/>
  <c r="F3166" i="50"/>
  <c r="F3167" i="50"/>
  <c r="F3168" i="50"/>
  <c r="F3169" i="50"/>
  <c r="F3170" i="50"/>
  <c r="F3171" i="50"/>
  <c r="F3172" i="50"/>
  <c r="F3173" i="50"/>
  <c r="F3174" i="50"/>
  <c r="F3175" i="50"/>
  <c r="F3176" i="50"/>
  <c r="F3177" i="50"/>
  <c r="F3178" i="50"/>
  <c r="F3179" i="50"/>
  <c r="F3180" i="50"/>
  <c r="F3181" i="50"/>
  <c r="F3182" i="50"/>
  <c r="F3183" i="50"/>
  <c r="F3184" i="50"/>
  <c r="F3185" i="50"/>
  <c r="F3186" i="50"/>
  <c r="F3187" i="50"/>
  <c r="F3188" i="50"/>
  <c r="F3189" i="50"/>
  <c r="F3190" i="50"/>
  <c r="F3191" i="50"/>
  <c r="F3192" i="50"/>
  <c r="F3193" i="50"/>
  <c r="F3194" i="50"/>
  <c r="F3195" i="50"/>
  <c r="F3196" i="50"/>
  <c r="F3197" i="50"/>
  <c r="F3198" i="50"/>
  <c r="F3199" i="50"/>
  <c r="F3200" i="50"/>
  <c r="F3201" i="50"/>
  <c r="F3202" i="50"/>
  <c r="F3203" i="50"/>
  <c r="F3204" i="50"/>
  <c r="F3205" i="50"/>
  <c r="F3206" i="50"/>
  <c r="F3207" i="50"/>
  <c r="F3208" i="50"/>
  <c r="F3209" i="50"/>
  <c r="F3210" i="50"/>
  <c r="F3211" i="50"/>
  <c r="F3212" i="50"/>
  <c r="F3213" i="50"/>
  <c r="F3214" i="50"/>
  <c r="F3215" i="50"/>
  <c r="F3216" i="50"/>
  <c r="F3217" i="50"/>
  <c r="F3218" i="50"/>
  <c r="F3219" i="50"/>
  <c r="F3220" i="50"/>
  <c r="F3221" i="50"/>
  <c r="F3222" i="50"/>
  <c r="F3223" i="50"/>
  <c r="F3224" i="50"/>
  <c r="F3225" i="50"/>
  <c r="F3226" i="50"/>
  <c r="F3227" i="50"/>
  <c r="F3228" i="50"/>
  <c r="F3229" i="50"/>
  <c r="F3230" i="50"/>
  <c r="F3231" i="50"/>
  <c r="F3232" i="50"/>
  <c r="F3233" i="50"/>
  <c r="F3234" i="50"/>
  <c r="F3235" i="50"/>
  <c r="F3236" i="50"/>
  <c r="F3237" i="50"/>
  <c r="F3238" i="50"/>
  <c r="F3239" i="50"/>
  <c r="F3240" i="50"/>
  <c r="F3241" i="50"/>
  <c r="F3242" i="50"/>
  <c r="F3243" i="50"/>
  <c r="F3244" i="50"/>
  <c r="F3245" i="50"/>
  <c r="F3246" i="50"/>
  <c r="F3247" i="50"/>
  <c r="F3248" i="50"/>
  <c r="F3249" i="50"/>
  <c r="F3250" i="50"/>
  <c r="F3251" i="50"/>
  <c r="F3252" i="50"/>
  <c r="F3253" i="50"/>
  <c r="F3254" i="50"/>
  <c r="F3255" i="50"/>
  <c r="F3256" i="50"/>
  <c r="F3257" i="50"/>
  <c r="F3258" i="50"/>
  <c r="F3259" i="50"/>
  <c r="F3260" i="50"/>
  <c r="F3261" i="50"/>
  <c r="F3262" i="50"/>
  <c r="F3263" i="50"/>
  <c r="F3264" i="50"/>
  <c r="F3265" i="50"/>
  <c r="F3266" i="50"/>
  <c r="F3267" i="50"/>
  <c r="F3268" i="50"/>
  <c r="F3269" i="50"/>
  <c r="F3270" i="50"/>
  <c r="F3271" i="50"/>
  <c r="F3272" i="50"/>
  <c r="F3273" i="50"/>
  <c r="F3274" i="50"/>
  <c r="F3275" i="50"/>
  <c r="F3276" i="50"/>
  <c r="F3277" i="50"/>
  <c r="F3278" i="50"/>
  <c r="F3279" i="50"/>
  <c r="F3280" i="50"/>
  <c r="F3281" i="50"/>
  <c r="F3282" i="50"/>
  <c r="F3283" i="50"/>
  <c r="F3284" i="50"/>
  <c r="F3285" i="50"/>
  <c r="F3286" i="50"/>
  <c r="F3287" i="50"/>
  <c r="F3288" i="50"/>
  <c r="F3289" i="50"/>
  <c r="F3290" i="50"/>
  <c r="F3291" i="50"/>
  <c r="F3292" i="50"/>
  <c r="F3293" i="50"/>
  <c r="F3294" i="50"/>
  <c r="F3295" i="50"/>
  <c r="F3296" i="50"/>
  <c r="F3297" i="50"/>
  <c r="F3298" i="50"/>
  <c r="F3299" i="50"/>
  <c r="F3300" i="50"/>
  <c r="F3301" i="50"/>
  <c r="F3302" i="50"/>
  <c r="F3303" i="50"/>
  <c r="F3304" i="50"/>
  <c r="F3305" i="50"/>
  <c r="F3306" i="50"/>
  <c r="F3307" i="50"/>
  <c r="F3308" i="50"/>
  <c r="F3309" i="50"/>
  <c r="F3310" i="50"/>
  <c r="F3311" i="50"/>
  <c r="F3312" i="50"/>
  <c r="F3313" i="50"/>
  <c r="F3314" i="50"/>
  <c r="F3315" i="50"/>
  <c r="F3316" i="50"/>
  <c r="F3317" i="50"/>
  <c r="F3318" i="50"/>
  <c r="F3319" i="50"/>
  <c r="F3320" i="50"/>
  <c r="F3321" i="50"/>
  <c r="F3322" i="50"/>
  <c r="F3323" i="50"/>
  <c r="F3324" i="50"/>
  <c r="F3325" i="50"/>
  <c r="F3326" i="50"/>
  <c r="F3327" i="50"/>
  <c r="F3328" i="50"/>
  <c r="F3329" i="50"/>
  <c r="F3330" i="50"/>
  <c r="F3331" i="50"/>
  <c r="F3332" i="50"/>
  <c r="F3333" i="50"/>
  <c r="F3334" i="50"/>
  <c r="F3335" i="50"/>
  <c r="F3336" i="50"/>
  <c r="F3337" i="50"/>
  <c r="F3338" i="50"/>
  <c r="F3339" i="50"/>
  <c r="F3340" i="50"/>
  <c r="F3341" i="50"/>
  <c r="F3342" i="50"/>
  <c r="F3343" i="50"/>
  <c r="F3344" i="50"/>
  <c r="F3345" i="50"/>
  <c r="F3346" i="50"/>
  <c r="F3347" i="50"/>
  <c r="F3348" i="50"/>
  <c r="F3349" i="50"/>
  <c r="F3350" i="50"/>
  <c r="F3351" i="50"/>
  <c r="F3352" i="50"/>
  <c r="F3353" i="50"/>
  <c r="F3354" i="50"/>
  <c r="F3355" i="50"/>
  <c r="F3356" i="50"/>
  <c r="F3357" i="50"/>
  <c r="F3358" i="50"/>
  <c r="F3359" i="50"/>
  <c r="F3360" i="50"/>
  <c r="F3361" i="50"/>
  <c r="F3362" i="50"/>
  <c r="F3363" i="50"/>
  <c r="F3364" i="50"/>
  <c r="F3365" i="50"/>
  <c r="F3366" i="50"/>
  <c r="F3367" i="50"/>
  <c r="F3368" i="50"/>
  <c r="F3369" i="50"/>
  <c r="F3370" i="50"/>
  <c r="F3371" i="50"/>
  <c r="F3372" i="50"/>
  <c r="F3373" i="50"/>
  <c r="F3374" i="50"/>
  <c r="F3375" i="50"/>
  <c r="F3376" i="50"/>
  <c r="F3377" i="50"/>
  <c r="F3378" i="50"/>
  <c r="F3379" i="50"/>
  <c r="F3380" i="50"/>
  <c r="F3381" i="50"/>
  <c r="F3382" i="50"/>
  <c r="F3383" i="50"/>
  <c r="F3384" i="50"/>
  <c r="F3385" i="50"/>
  <c r="F3386" i="50"/>
  <c r="F3387" i="50"/>
  <c r="F3388" i="50"/>
  <c r="F3389" i="50"/>
  <c r="F3390" i="50"/>
  <c r="F3391" i="50"/>
  <c r="F3392" i="50"/>
  <c r="F3393" i="50"/>
  <c r="F3394" i="50"/>
  <c r="F3395" i="50"/>
  <c r="F3396" i="50"/>
  <c r="F3397" i="50"/>
  <c r="F3398" i="50"/>
  <c r="F3399" i="50"/>
  <c r="F3400" i="50"/>
  <c r="F3401" i="50"/>
  <c r="F3402" i="50"/>
  <c r="F3403" i="50"/>
  <c r="F3404" i="50"/>
  <c r="F3405" i="50"/>
  <c r="F3406" i="50"/>
  <c r="F3407" i="50"/>
  <c r="F3408" i="50"/>
  <c r="F3409" i="50"/>
  <c r="F3410" i="50"/>
  <c r="F3411" i="50"/>
  <c r="F3412" i="50"/>
  <c r="F3413" i="50"/>
  <c r="F3414" i="50"/>
  <c r="F3415" i="50"/>
  <c r="F3416" i="50"/>
  <c r="F3417" i="50"/>
  <c r="F3418" i="50"/>
  <c r="F3419" i="50"/>
  <c r="F3420" i="50"/>
  <c r="F3421" i="50"/>
  <c r="F3422" i="50"/>
  <c r="F3423" i="50"/>
  <c r="F3424" i="50"/>
  <c r="F3425" i="50"/>
  <c r="F3426" i="50"/>
  <c r="F3427" i="50"/>
  <c r="F3428" i="50"/>
  <c r="F3429" i="50"/>
  <c r="F3430" i="50"/>
  <c r="F3431" i="50"/>
  <c r="F3432" i="50"/>
  <c r="F3433" i="50"/>
  <c r="F3434" i="50"/>
  <c r="F3435" i="50"/>
  <c r="F3436" i="50"/>
  <c r="F3437" i="50"/>
  <c r="F3438" i="50"/>
  <c r="F3439" i="50"/>
  <c r="F3440" i="50"/>
  <c r="F3441" i="50"/>
  <c r="F3442" i="50"/>
  <c r="F3443" i="50"/>
  <c r="F3444" i="50"/>
  <c r="F3445" i="50"/>
  <c r="F3446" i="50"/>
  <c r="F3447" i="50"/>
  <c r="F3448" i="50"/>
  <c r="F3449" i="50"/>
  <c r="F3450" i="50"/>
  <c r="F3451" i="50"/>
  <c r="F3452" i="50"/>
  <c r="F3453" i="50"/>
  <c r="F3454" i="50"/>
  <c r="F3455" i="50"/>
  <c r="F3456" i="50"/>
  <c r="F3457" i="50"/>
  <c r="F3458" i="50"/>
  <c r="F3459" i="50"/>
  <c r="F3460" i="50"/>
  <c r="F3461" i="50"/>
  <c r="F3462" i="50"/>
  <c r="F3463" i="50"/>
  <c r="F3464" i="50"/>
  <c r="F3465" i="50"/>
  <c r="F3466" i="50"/>
  <c r="F3467" i="50"/>
  <c r="F3468" i="50"/>
  <c r="F3469" i="50"/>
  <c r="F3470" i="50"/>
  <c r="F3471" i="50"/>
  <c r="F3472" i="50"/>
  <c r="F3473" i="50"/>
  <c r="F3474" i="50"/>
  <c r="F3475" i="50"/>
  <c r="F3476" i="50"/>
  <c r="F3477" i="50"/>
  <c r="F3478" i="50"/>
  <c r="F3479" i="50"/>
  <c r="F3480" i="50"/>
  <c r="F3481" i="50"/>
  <c r="F3482" i="50"/>
  <c r="F3483" i="50"/>
  <c r="F3484" i="50"/>
  <c r="F3485" i="50"/>
  <c r="F3486" i="50"/>
  <c r="F3487" i="50"/>
  <c r="F3488" i="50"/>
  <c r="F3489" i="50"/>
  <c r="F3490" i="50"/>
  <c r="F3491" i="50"/>
  <c r="F3492" i="50"/>
  <c r="F3493" i="50"/>
  <c r="F3494" i="50"/>
  <c r="F3495" i="50"/>
  <c r="F3496" i="50"/>
  <c r="F3497" i="50"/>
  <c r="F3498" i="50"/>
  <c r="F3499" i="50"/>
  <c r="F3500" i="50"/>
  <c r="F3501" i="50"/>
  <c r="F3502" i="50"/>
  <c r="F3503" i="50"/>
  <c r="F3504" i="50"/>
  <c r="F3505" i="50"/>
  <c r="F3506" i="50"/>
  <c r="F3507" i="50"/>
  <c r="F3508" i="50"/>
  <c r="F3509" i="50"/>
  <c r="F3510" i="50"/>
  <c r="F3511" i="50"/>
  <c r="F3512" i="50"/>
  <c r="F3513" i="50"/>
  <c r="F3514" i="50"/>
  <c r="F3515" i="50"/>
  <c r="F3516" i="50"/>
  <c r="F3517" i="50"/>
  <c r="F3518" i="50"/>
  <c r="F3519" i="50"/>
  <c r="F3520" i="50"/>
  <c r="F3521" i="50"/>
  <c r="F3522" i="50"/>
  <c r="F3523" i="50"/>
  <c r="F3524" i="50"/>
  <c r="F3525" i="50"/>
  <c r="F3526" i="50"/>
  <c r="F3527" i="50"/>
  <c r="F3528" i="50"/>
  <c r="F3529" i="50"/>
  <c r="F3530" i="50"/>
  <c r="F3531" i="50"/>
  <c r="F3532" i="50"/>
  <c r="F3533" i="50"/>
  <c r="F3534" i="50"/>
  <c r="F3535" i="50"/>
  <c r="F3536" i="50"/>
  <c r="F3537" i="50"/>
  <c r="F3538" i="50"/>
  <c r="F3539" i="50"/>
  <c r="F3540" i="50"/>
  <c r="F3541" i="50"/>
  <c r="F3542" i="50"/>
  <c r="F3543" i="50"/>
  <c r="F3544" i="50"/>
  <c r="F3545" i="50"/>
  <c r="F3546" i="50"/>
  <c r="F3547" i="50"/>
  <c r="F3548" i="50"/>
  <c r="F3549" i="50"/>
  <c r="F3550" i="50"/>
  <c r="F3551" i="50"/>
  <c r="F3552" i="50"/>
  <c r="F3553" i="50"/>
  <c r="F3554" i="50"/>
  <c r="F3555" i="50"/>
  <c r="F3556" i="50"/>
  <c r="F3557" i="50"/>
  <c r="F3558" i="50"/>
  <c r="F3559" i="50"/>
  <c r="F3560" i="50"/>
  <c r="F3561" i="50"/>
  <c r="F3562" i="50"/>
  <c r="F3563" i="50"/>
  <c r="F3564" i="50"/>
  <c r="F3565" i="50"/>
  <c r="F3566" i="50"/>
  <c r="F3567" i="50"/>
  <c r="F3568" i="50"/>
  <c r="F3569" i="50"/>
  <c r="F3570" i="50"/>
  <c r="F3571" i="50"/>
  <c r="F3572" i="50"/>
  <c r="F3573" i="50"/>
  <c r="F3574" i="50"/>
  <c r="F3575" i="50"/>
  <c r="F3576" i="50"/>
  <c r="F3577" i="50"/>
  <c r="F3578" i="50"/>
  <c r="F3579" i="50"/>
  <c r="F3580" i="50"/>
  <c r="F3581" i="50"/>
  <c r="F3582" i="50"/>
  <c r="F3583" i="50"/>
  <c r="F3584" i="50"/>
  <c r="F3585" i="50"/>
  <c r="F3586" i="50"/>
  <c r="F3587" i="50"/>
  <c r="F3588" i="50"/>
  <c r="F3589" i="50"/>
  <c r="F3590" i="50"/>
  <c r="F3591" i="50"/>
  <c r="F3592" i="50"/>
  <c r="F3593" i="50"/>
  <c r="F3594" i="50"/>
  <c r="F3595" i="50"/>
  <c r="F3596" i="50"/>
  <c r="F3597" i="50"/>
  <c r="F3598" i="50"/>
  <c r="F3599" i="50"/>
  <c r="F3600" i="50"/>
  <c r="F3601" i="50"/>
  <c r="F3602" i="50"/>
  <c r="F3603" i="50"/>
  <c r="F3604" i="50"/>
  <c r="F3605" i="50"/>
  <c r="F3606" i="50"/>
  <c r="F3607" i="50"/>
  <c r="F3608" i="50"/>
  <c r="F3609" i="50"/>
  <c r="F3610" i="50"/>
  <c r="F3611" i="50"/>
  <c r="F3612" i="50"/>
  <c r="F3613" i="50"/>
  <c r="F3614" i="50"/>
  <c r="F3615" i="50"/>
  <c r="F3616" i="50"/>
  <c r="F3617" i="50"/>
  <c r="F3618" i="50"/>
  <c r="F3619" i="50"/>
  <c r="F3620" i="50"/>
  <c r="F3621" i="50"/>
  <c r="F3622" i="50"/>
  <c r="F3623" i="50"/>
  <c r="F3624" i="50"/>
  <c r="F3625" i="50"/>
  <c r="F3626" i="50"/>
  <c r="F3627" i="50"/>
  <c r="F3628" i="50"/>
  <c r="F3629" i="50"/>
  <c r="F3630" i="50"/>
  <c r="F3631" i="50"/>
  <c r="F3632" i="50"/>
  <c r="F3633" i="50"/>
  <c r="F3634" i="50"/>
  <c r="F3635" i="50"/>
  <c r="F3636" i="50"/>
  <c r="F3637" i="50"/>
  <c r="F3638" i="50"/>
  <c r="F3639" i="50"/>
  <c r="F3640" i="50"/>
  <c r="F3641" i="50"/>
  <c r="F3642" i="50"/>
  <c r="F3643" i="50"/>
  <c r="F3644" i="50"/>
  <c r="F3645" i="50"/>
  <c r="F3646" i="50"/>
  <c r="F3647" i="50"/>
  <c r="F3648" i="50"/>
  <c r="F3649" i="50"/>
  <c r="F3650" i="50"/>
  <c r="F3651" i="50"/>
  <c r="F3652" i="50"/>
  <c r="F3653" i="50"/>
  <c r="F3654" i="50"/>
  <c r="F3655" i="50"/>
  <c r="F3656" i="50"/>
  <c r="F3657" i="50"/>
  <c r="F3658" i="50"/>
  <c r="F3659" i="50"/>
  <c r="F3660" i="50"/>
  <c r="F3661" i="50"/>
  <c r="F3662" i="50"/>
  <c r="F3663" i="50"/>
  <c r="F3664" i="50"/>
  <c r="F3665" i="50"/>
  <c r="F3666" i="50"/>
  <c r="F3667" i="50"/>
  <c r="F3668" i="50"/>
  <c r="F3669" i="50"/>
  <c r="F3670" i="50"/>
  <c r="F3671" i="50"/>
  <c r="F3672" i="50"/>
  <c r="F3673" i="50"/>
  <c r="F3674" i="50"/>
  <c r="F3675" i="50"/>
  <c r="F3676" i="50"/>
  <c r="F3677" i="50"/>
  <c r="F3678" i="50"/>
  <c r="F3679" i="50"/>
  <c r="F3680" i="50"/>
  <c r="F3681" i="50"/>
  <c r="F3682" i="50"/>
  <c r="F3683" i="50"/>
  <c r="F3684" i="50"/>
  <c r="F3685" i="50"/>
  <c r="F3686" i="50"/>
  <c r="F3687" i="50"/>
  <c r="F3688" i="50"/>
  <c r="F3689" i="50"/>
  <c r="F3690" i="50"/>
  <c r="F3691" i="50"/>
  <c r="F3692" i="50"/>
  <c r="F3693" i="50"/>
  <c r="F3694" i="50"/>
  <c r="F3695" i="50"/>
  <c r="F3696" i="50"/>
  <c r="F3697" i="50"/>
  <c r="F3698" i="50"/>
  <c r="F3699" i="50"/>
  <c r="F3700" i="50"/>
  <c r="F3701" i="50"/>
  <c r="F3702" i="50"/>
  <c r="F3703" i="50"/>
  <c r="F3704" i="50"/>
  <c r="F3705" i="50"/>
  <c r="F3706" i="50"/>
  <c r="F3707" i="50"/>
  <c r="F3708" i="50"/>
  <c r="F3709" i="50"/>
  <c r="F3710" i="50"/>
  <c r="F3711" i="50"/>
  <c r="F3712" i="50"/>
  <c r="F3713" i="50"/>
  <c r="F3714" i="50"/>
  <c r="F3715" i="50"/>
  <c r="F3716" i="50"/>
  <c r="F3717" i="50"/>
  <c r="F3718" i="50"/>
  <c r="F3719" i="50"/>
  <c r="F3720" i="50"/>
  <c r="F3721" i="50"/>
  <c r="F3722" i="50"/>
  <c r="F3723" i="50"/>
  <c r="F3724" i="50"/>
  <c r="F3725" i="50"/>
  <c r="F3726" i="50"/>
  <c r="F3727" i="50"/>
  <c r="F3728" i="50"/>
  <c r="F3729" i="50"/>
  <c r="F3730" i="50"/>
  <c r="F3731" i="50"/>
  <c r="F3732" i="50"/>
  <c r="F3733" i="50"/>
  <c r="F3734" i="50"/>
  <c r="F3735" i="50"/>
  <c r="F3736" i="50"/>
  <c r="F3737" i="50"/>
  <c r="F3738" i="50"/>
  <c r="F3739" i="50"/>
  <c r="F3740" i="50"/>
  <c r="F3741" i="50"/>
  <c r="F3742" i="50"/>
  <c r="F3743" i="50"/>
  <c r="F3744" i="50"/>
  <c r="F3745" i="50"/>
  <c r="F3746" i="50"/>
  <c r="F3747" i="50"/>
  <c r="F3748" i="50"/>
  <c r="F3749" i="50"/>
  <c r="F3750" i="50"/>
  <c r="F3751" i="50"/>
  <c r="F3752" i="50"/>
  <c r="F3753" i="50"/>
  <c r="F3754" i="50"/>
  <c r="F3755" i="50"/>
  <c r="F3756" i="50"/>
  <c r="F3757" i="50"/>
  <c r="F3758" i="50"/>
  <c r="F3759" i="50"/>
  <c r="F3760" i="50"/>
  <c r="F3761" i="50"/>
  <c r="F3762" i="50"/>
  <c r="F3763" i="50"/>
  <c r="F3764" i="50"/>
  <c r="F3765" i="50"/>
  <c r="F3766" i="50"/>
  <c r="F3767" i="50"/>
  <c r="F3768" i="50"/>
  <c r="F3769" i="50"/>
  <c r="F3770" i="50"/>
  <c r="F3771" i="50"/>
  <c r="F3772" i="50"/>
  <c r="F3773" i="50"/>
  <c r="F3774" i="50"/>
  <c r="F3775" i="50"/>
  <c r="F3776" i="50"/>
  <c r="F3777" i="50"/>
  <c r="F3778" i="50"/>
  <c r="F3779" i="50"/>
  <c r="F3780" i="50"/>
  <c r="F3781" i="50"/>
  <c r="F3782" i="50"/>
  <c r="F3783" i="50"/>
  <c r="F3784" i="50"/>
  <c r="F3785" i="50"/>
  <c r="F3786" i="50"/>
  <c r="F3787" i="50"/>
  <c r="F3788" i="50"/>
  <c r="F3789" i="50"/>
  <c r="F3790" i="50"/>
  <c r="F3791" i="50"/>
  <c r="F3792" i="50"/>
  <c r="F3793" i="50"/>
  <c r="F3794" i="50"/>
  <c r="F3795" i="50"/>
  <c r="F3796" i="50"/>
  <c r="F3797" i="50"/>
  <c r="F3798" i="50"/>
  <c r="F3799" i="50"/>
  <c r="F3800" i="50"/>
  <c r="F3801" i="50"/>
  <c r="F3802" i="50"/>
  <c r="F3803" i="50"/>
  <c r="F3804" i="50"/>
  <c r="F3805" i="50"/>
  <c r="F3806" i="50"/>
  <c r="F3807" i="50"/>
  <c r="F3808" i="50"/>
  <c r="F3809" i="50"/>
  <c r="F3810" i="50"/>
  <c r="F3811" i="50"/>
  <c r="F3812" i="50"/>
  <c r="F3813" i="50"/>
  <c r="F3814" i="50"/>
  <c r="F3815" i="50"/>
  <c r="F3816" i="50"/>
  <c r="F3817" i="50"/>
  <c r="F3818" i="50"/>
  <c r="F3819" i="50"/>
  <c r="F3820" i="50"/>
  <c r="F3821" i="50"/>
  <c r="F3822" i="50"/>
  <c r="F3823" i="50"/>
  <c r="F3824" i="50"/>
  <c r="F3825" i="50"/>
  <c r="F3826" i="50"/>
  <c r="F3827" i="50"/>
  <c r="F3828" i="50"/>
  <c r="F3829" i="50"/>
  <c r="F3830" i="50"/>
  <c r="F3831" i="50"/>
  <c r="F3832" i="50"/>
  <c r="F3833" i="50"/>
  <c r="F3834" i="50"/>
  <c r="F3835" i="50"/>
  <c r="F3836" i="50"/>
  <c r="F3837" i="50"/>
  <c r="F3838" i="50"/>
  <c r="F3839" i="50"/>
  <c r="F3840" i="50"/>
  <c r="F3841" i="50"/>
  <c r="F3842" i="50"/>
  <c r="F3843" i="50"/>
  <c r="F3844" i="50"/>
  <c r="F3845" i="50"/>
  <c r="F3846" i="50"/>
  <c r="F3847" i="50"/>
  <c r="F3848" i="50"/>
  <c r="F3849" i="50"/>
  <c r="F3850" i="50"/>
  <c r="F3851" i="50"/>
  <c r="F3852" i="50"/>
  <c r="F3853" i="50"/>
  <c r="F3854" i="50"/>
  <c r="F3855" i="50"/>
  <c r="F3856" i="50"/>
  <c r="F3857" i="50"/>
  <c r="F3858" i="50"/>
  <c r="F3859" i="50"/>
  <c r="F3860" i="50"/>
  <c r="F3861" i="50"/>
  <c r="F3862" i="50"/>
  <c r="F3863" i="50"/>
  <c r="F3864" i="50"/>
  <c r="F3865" i="50"/>
  <c r="F3866" i="50"/>
  <c r="F3867" i="50"/>
  <c r="F3868" i="50"/>
  <c r="F3869" i="50"/>
  <c r="F3870" i="50"/>
  <c r="F3871" i="50"/>
  <c r="F3872" i="50"/>
  <c r="F3873" i="50"/>
  <c r="F3874" i="50"/>
  <c r="F3875" i="50"/>
  <c r="F3876" i="50"/>
  <c r="F3877" i="50"/>
  <c r="F3878" i="50"/>
  <c r="F3879" i="50"/>
  <c r="F3880" i="50"/>
  <c r="F3881" i="50"/>
  <c r="F3882" i="50"/>
  <c r="F3883" i="50"/>
  <c r="F3884" i="50"/>
  <c r="F3885" i="50"/>
  <c r="F3886" i="50"/>
  <c r="F3887" i="50"/>
  <c r="F3888" i="50"/>
  <c r="F3889" i="50"/>
  <c r="F3890" i="50"/>
  <c r="F3891" i="50"/>
  <c r="F3892" i="50"/>
  <c r="F3893" i="50"/>
  <c r="F3894" i="50"/>
  <c r="F3895" i="50"/>
  <c r="F3896" i="50"/>
  <c r="F3897" i="50"/>
  <c r="F3898" i="50"/>
  <c r="F3899" i="50"/>
  <c r="F3900" i="50"/>
  <c r="F3901" i="50"/>
  <c r="F3902" i="50"/>
  <c r="F3903" i="50"/>
  <c r="F3904" i="50"/>
  <c r="F3905" i="50"/>
  <c r="F3906" i="50"/>
  <c r="F3907" i="50"/>
  <c r="F3908" i="50"/>
  <c r="F3909" i="50"/>
  <c r="F3910" i="50"/>
  <c r="F3911" i="50"/>
  <c r="F3912" i="50"/>
  <c r="F3913" i="50"/>
  <c r="F3914" i="50"/>
  <c r="F3915" i="50"/>
  <c r="F3916" i="50"/>
  <c r="F3917" i="50"/>
  <c r="F3918" i="50"/>
  <c r="F3919" i="50"/>
  <c r="F3920" i="50"/>
  <c r="F3921" i="50"/>
  <c r="F3922" i="50"/>
  <c r="F3923" i="50"/>
  <c r="F3924" i="50"/>
  <c r="F3925" i="50"/>
  <c r="F3926" i="50"/>
  <c r="F3927" i="50"/>
  <c r="F3928" i="50"/>
  <c r="F3929" i="50"/>
  <c r="F3930" i="50"/>
  <c r="F3931" i="50"/>
  <c r="F3932" i="50"/>
  <c r="F3933" i="50"/>
  <c r="F3934" i="50"/>
  <c r="F3935" i="50"/>
  <c r="F3936" i="50"/>
  <c r="F3937" i="50"/>
  <c r="F3938" i="50"/>
  <c r="F3939" i="50"/>
  <c r="F3940" i="50"/>
  <c r="F3941" i="50"/>
  <c r="F3942" i="50"/>
  <c r="F3943" i="50"/>
  <c r="F3944" i="50"/>
  <c r="F3945" i="50"/>
  <c r="F3946" i="50"/>
  <c r="F3947" i="50"/>
  <c r="F3948" i="50"/>
  <c r="F3949" i="50"/>
  <c r="F3950" i="50"/>
  <c r="F3951" i="50"/>
  <c r="F3952" i="50"/>
  <c r="F3953" i="50"/>
  <c r="F3954" i="50"/>
  <c r="F3955" i="50"/>
  <c r="F3956" i="50"/>
  <c r="F3957" i="50"/>
  <c r="F3958" i="50"/>
  <c r="F3959" i="50"/>
  <c r="F3960" i="50"/>
  <c r="F3961" i="50"/>
  <c r="F3962" i="50"/>
  <c r="F3963" i="50"/>
  <c r="F3964" i="50"/>
  <c r="F3965" i="50"/>
  <c r="F3966" i="50"/>
  <c r="F3967" i="50"/>
  <c r="F3968" i="50"/>
  <c r="F3969" i="50"/>
  <c r="F3970" i="50"/>
  <c r="F3971" i="50"/>
  <c r="F3972" i="50"/>
  <c r="F3973" i="50"/>
  <c r="F3974" i="50"/>
  <c r="F3975" i="50"/>
  <c r="F3976" i="50"/>
  <c r="F3977" i="50"/>
  <c r="F3978" i="50"/>
  <c r="F3979" i="50"/>
  <c r="F3980" i="50"/>
  <c r="F3981" i="50"/>
  <c r="F3982" i="50"/>
  <c r="F3983" i="50"/>
  <c r="F3984" i="50"/>
  <c r="F3985" i="50"/>
  <c r="F3986" i="50"/>
  <c r="F3987" i="50"/>
  <c r="F3988" i="50"/>
  <c r="F3989" i="50"/>
  <c r="F3990" i="50"/>
  <c r="F3991" i="50"/>
  <c r="F3992" i="50"/>
  <c r="F3993" i="50"/>
  <c r="F3994" i="50"/>
  <c r="F3995" i="50"/>
  <c r="F3996" i="50"/>
  <c r="F3997" i="50"/>
  <c r="F3998" i="50"/>
  <c r="F3999" i="50"/>
  <c r="F4000" i="50"/>
  <c r="F4001" i="50"/>
  <c r="F4002" i="50"/>
  <c r="F4003" i="50"/>
  <c r="F4004" i="50"/>
  <c r="F4005" i="50"/>
  <c r="F4006" i="50"/>
  <c r="F4007" i="50"/>
  <c r="F4008" i="50"/>
  <c r="F4009" i="50"/>
  <c r="F4010" i="50"/>
  <c r="F4011" i="50"/>
  <c r="F4012" i="50"/>
  <c r="F4013" i="50"/>
  <c r="F4014" i="50"/>
  <c r="F4015" i="50"/>
  <c r="F4016" i="50"/>
  <c r="F4017" i="50"/>
  <c r="F4018" i="50"/>
  <c r="F4019" i="50"/>
  <c r="F4020" i="50"/>
  <c r="F4021" i="50"/>
  <c r="F4022" i="50"/>
  <c r="F4023" i="50"/>
  <c r="F4024" i="50"/>
  <c r="F4025" i="50"/>
  <c r="F4026" i="50"/>
  <c r="F4027" i="50"/>
  <c r="F4028" i="50"/>
  <c r="F4029" i="50"/>
  <c r="F4030" i="50"/>
  <c r="F4031" i="50"/>
  <c r="F4032" i="50"/>
  <c r="F4033" i="50"/>
  <c r="F4034" i="50"/>
  <c r="F4035" i="50"/>
  <c r="F4036" i="50"/>
  <c r="F4037" i="50"/>
  <c r="F4038" i="50"/>
  <c r="F4039" i="50"/>
  <c r="F4040" i="50"/>
  <c r="F4041" i="50"/>
  <c r="F4042" i="50"/>
  <c r="F4043" i="50"/>
  <c r="F4044" i="50"/>
  <c r="F4045" i="50"/>
  <c r="F4046" i="50"/>
  <c r="F4047" i="50"/>
  <c r="F4048" i="50"/>
  <c r="F4049" i="50"/>
  <c r="F4050" i="50"/>
  <c r="F4051" i="50"/>
  <c r="F4052" i="50"/>
  <c r="F4053" i="50"/>
  <c r="F4054" i="50"/>
  <c r="F4055" i="50"/>
  <c r="F4056" i="50"/>
  <c r="F4057" i="50"/>
  <c r="F4058" i="50"/>
  <c r="F4059" i="50"/>
  <c r="F4060" i="50"/>
  <c r="F4061" i="50"/>
  <c r="F4062" i="50"/>
  <c r="F4063" i="50"/>
  <c r="F4064" i="50"/>
  <c r="F4065" i="50"/>
  <c r="F4066" i="50"/>
  <c r="F4067" i="50"/>
  <c r="F4068" i="50"/>
  <c r="F4069" i="50"/>
  <c r="F4070" i="50"/>
  <c r="F4071" i="50"/>
  <c r="F4072" i="50"/>
  <c r="F4073" i="50"/>
  <c r="F4074" i="50"/>
  <c r="F4075" i="50"/>
  <c r="F4076" i="50"/>
  <c r="F4077" i="50"/>
  <c r="F4078" i="50"/>
  <c r="F4079" i="50"/>
  <c r="F4080" i="50"/>
  <c r="F4081" i="50"/>
  <c r="F4082" i="50"/>
  <c r="F4083" i="50"/>
  <c r="F4084" i="50"/>
  <c r="F4085" i="50"/>
  <c r="F4086" i="50"/>
  <c r="F4087" i="50"/>
  <c r="F4088" i="50"/>
  <c r="F4089" i="50"/>
  <c r="F4090" i="50"/>
  <c r="F4091" i="50"/>
  <c r="F4092" i="50"/>
  <c r="F4093" i="50"/>
  <c r="F4094" i="50"/>
  <c r="F4095" i="50"/>
  <c r="F4096" i="50"/>
  <c r="F4097" i="50"/>
  <c r="F4098" i="50"/>
  <c r="F4099" i="50"/>
  <c r="F4100" i="50"/>
  <c r="F4101" i="50"/>
  <c r="F4102" i="50"/>
  <c r="F4103" i="50"/>
  <c r="F4104" i="50"/>
  <c r="F4105" i="50"/>
  <c r="F4106" i="50"/>
  <c r="F4107" i="50"/>
  <c r="F4108" i="50"/>
  <c r="F4109" i="50"/>
  <c r="F4110" i="50"/>
  <c r="F4111" i="50"/>
  <c r="F4112" i="50"/>
  <c r="F4113" i="50"/>
  <c r="F4114" i="50"/>
  <c r="F4115" i="50"/>
  <c r="F4116" i="50"/>
  <c r="F4117" i="50"/>
  <c r="F4118" i="50"/>
  <c r="F4119" i="50"/>
  <c r="F4120" i="50"/>
  <c r="F4121" i="50"/>
  <c r="F4122" i="50"/>
  <c r="F4123" i="50"/>
  <c r="F4124" i="50"/>
  <c r="F4125" i="50"/>
  <c r="F4126" i="50"/>
  <c r="F4127" i="50"/>
  <c r="F4128" i="50"/>
  <c r="F4129" i="50"/>
  <c r="F4130" i="50"/>
  <c r="F4131" i="50"/>
  <c r="F4132" i="50"/>
  <c r="F4133" i="50"/>
  <c r="F4134" i="50"/>
  <c r="F4135" i="50"/>
  <c r="F4136" i="50"/>
  <c r="F4137" i="50"/>
  <c r="F4138" i="50"/>
  <c r="F4139" i="50"/>
  <c r="F4140" i="50"/>
  <c r="F4141" i="50"/>
  <c r="F4142" i="50"/>
  <c r="F4143" i="50"/>
  <c r="F4144" i="50"/>
  <c r="F4145" i="50"/>
  <c r="F4146" i="50"/>
  <c r="F4147" i="50"/>
  <c r="F4148" i="50"/>
  <c r="F4149" i="50"/>
  <c r="F4150" i="50"/>
  <c r="F4151" i="50"/>
  <c r="F4152" i="50"/>
  <c r="F4153" i="50"/>
  <c r="F4154" i="50"/>
  <c r="F4155" i="50"/>
  <c r="F4156" i="50"/>
  <c r="F4157" i="50"/>
  <c r="F4158" i="50"/>
  <c r="F4159" i="50"/>
  <c r="F4160" i="50"/>
  <c r="F4161" i="50"/>
  <c r="F4162" i="50"/>
  <c r="F4163" i="50"/>
  <c r="F4164" i="50"/>
  <c r="F4165" i="50"/>
  <c r="F4166" i="50"/>
  <c r="F4167" i="50"/>
  <c r="F4168" i="50"/>
  <c r="F4169" i="50"/>
  <c r="F4170" i="50"/>
  <c r="F4171" i="50"/>
  <c r="F4172" i="50"/>
  <c r="F4173" i="50"/>
  <c r="F4174" i="50"/>
  <c r="F4175" i="50"/>
  <c r="F4176" i="50"/>
  <c r="F4177" i="50"/>
  <c r="F4178" i="50"/>
  <c r="F4179" i="50"/>
  <c r="F4180" i="50"/>
  <c r="F4181" i="50"/>
  <c r="F4182" i="50"/>
  <c r="F4183" i="50"/>
  <c r="F4184" i="50"/>
  <c r="F4185" i="50"/>
  <c r="F4186" i="50"/>
  <c r="F4187" i="50"/>
  <c r="F4188" i="50"/>
  <c r="F4189" i="50"/>
  <c r="F4190" i="50"/>
  <c r="F4191" i="50"/>
  <c r="F4192" i="50"/>
  <c r="F4193" i="50"/>
  <c r="F4194" i="50"/>
  <c r="F4195" i="50"/>
  <c r="F4196" i="50"/>
  <c r="F4197" i="50"/>
  <c r="F4198" i="50"/>
  <c r="F4199" i="50"/>
  <c r="F4200" i="50"/>
  <c r="F4201" i="50"/>
  <c r="F4202" i="50"/>
  <c r="F4203" i="50"/>
  <c r="F4204" i="50"/>
  <c r="F4205" i="50"/>
  <c r="F4206" i="50"/>
  <c r="F4207" i="50"/>
  <c r="F4208" i="50"/>
  <c r="F4209" i="50"/>
  <c r="F4210" i="50"/>
  <c r="F4211" i="50"/>
  <c r="F4212" i="50"/>
  <c r="F4213" i="50"/>
  <c r="F4214" i="50"/>
  <c r="F4215" i="50"/>
  <c r="F4216" i="50"/>
  <c r="F4217" i="50"/>
  <c r="F4218" i="50"/>
  <c r="F4219" i="50"/>
  <c r="F4220" i="50"/>
  <c r="F4221" i="50"/>
  <c r="F4222" i="50"/>
  <c r="F4223" i="50"/>
  <c r="F4224" i="50"/>
  <c r="F4225" i="50"/>
  <c r="F4226" i="50"/>
  <c r="F4227" i="50"/>
  <c r="F4228" i="50"/>
  <c r="F4229" i="50"/>
  <c r="F4230" i="50"/>
  <c r="F4231" i="50"/>
  <c r="F4232" i="50"/>
  <c r="F4233" i="50"/>
  <c r="F4234" i="50"/>
  <c r="F4235" i="50"/>
  <c r="F4236" i="50"/>
  <c r="F4237" i="50"/>
  <c r="F4238" i="50"/>
  <c r="F4239" i="50"/>
  <c r="F4240" i="50"/>
  <c r="F4241" i="50"/>
  <c r="F4242" i="50"/>
  <c r="F4243" i="50"/>
  <c r="F4244" i="50"/>
  <c r="F4245" i="50"/>
  <c r="F4246" i="50"/>
  <c r="F4247" i="50"/>
  <c r="F4248" i="50"/>
  <c r="F4249" i="50"/>
  <c r="F4250" i="50"/>
  <c r="F4251" i="50"/>
  <c r="F4252" i="50"/>
  <c r="F4253" i="50"/>
  <c r="F4254" i="50"/>
  <c r="F4255" i="50"/>
  <c r="F4256" i="50"/>
  <c r="F4257" i="50"/>
  <c r="F4258" i="50"/>
  <c r="F4259" i="50"/>
  <c r="F4260" i="50"/>
  <c r="F4261" i="50"/>
  <c r="F4262" i="50"/>
  <c r="F4263" i="50"/>
  <c r="F4264" i="50"/>
  <c r="F4265" i="50"/>
  <c r="F4266" i="50"/>
  <c r="F4267" i="50"/>
  <c r="F4268" i="50"/>
  <c r="F4269" i="50"/>
  <c r="F4270" i="50"/>
  <c r="F4271" i="50"/>
  <c r="F4272" i="50"/>
  <c r="F4273" i="50"/>
  <c r="F4274" i="50"/>
  <c r="F4275" i="50"/>
  <c r="F4276" i="50"/>
  <c r="F4277" i="50"/>
  <c r="F4278" i="50"/>
  <c r="F4279" i="50"/>
  <c r="F4280" i="50"/>
  <c r="F4281" i="50"/>
  <c r="F4282" i="50"/>
  <c r="F4283" i="50"/>
  <c r="F4284" i="50"/>
  <c r="F4285" i="50"/>
  <c r="F4286" i="50"/>
  <c r="F4287" i="50"/>
  <c r="F4288" i="50"/>
  <c r="F4289" i="50"/>
  <c r="F4290" i="50"/>
  <c r="F4291" i="50"/>
  <c r="F4292" i="50"/>
  <c r="F4293" i="50"/>
  <c r="F4294" i="50"/>
  <c r="F4295" i="50"/>
  <c r="F4296" i="50"/>
  <c r="F4297" i="50"/>
  <c r="F4298" i="50"/>
  <c r="F4299" i="50"/>
  <c r="F4300" i="50"/>
  <c r="F4301" i="50"/>
  <c r="F4302" i="50"/>
  <c r="F4303" i="50"/>
  <c r="F4304" i="50"/>
  <c r="F4305" i="50"/>
  <c r="F4306" i="50"/>
  <c r="F4307" i="50"/>
  <c r="F4308" i="50"/>
  <c r="F4309" i="50"/>
  <c r="F4310" i="50"/>
  <c r="F4311" i="50"/>
  <c r="F4312" i="50"/>
  <c r="F4313" i="50"/>
  <c r="F4314" i="50"/>
  <c r="F4315" i="50"/>
  <c r="F4316" i="50"/>
  <c r="F4317" i="50"/>
  <c r="F4318" i="50"/>
  <c r="F4319" i="50"/>
  <c r="F4320" i="50"/>
  <c r="F4321" i="50"/>
  <c r="F4322" i="50"/>
  <c r="F4323" i="50"/>
  <c r="F4324" i="50"/>
  <c r="F4325" i="50"/>
  <c r="F4326" i="50"/>
  <c r="F4327" i="50"/>
  <c r="F4328" i="50"/>
  <c r="F4329" i="50"/>
  <c r="F4330" i="50"/>
  <c r="F4331" i="50"/>
  <c r="F4332" i="50"/>
  <c r="F4333" i="50"/>
  <c r="F4334" i="50"/>
  <c r="F4335" i="50"/>
  <c r="F4336" i="50"/>
  <c r="F4337" i="50"/>
  <c r="F4338" i="50"/>
  <c r="F4339" i="50"/>
  <c r="F4340" i="50"/>
  <c r="F4341" i="50"/>
  <c r="F4342" i="50"/>
  <c r="F4343" i="50"/>
  <c r="F4344" i="50"/>
  <c r="F4345" i="50"/>
  <c r="F4346" i="50"/>
  <c r="F4347" i="50"/>
  <c r="F4348" i="50"/>
  <c r="F4349" i="50"/>
  <c r="F4350" i="50"/>
  <c r="F4351" i="50"/>
  <c r="F4352" i="50"/>
  <c r="F4353" i="50"/>
  <c r="F4354" i="50"/>
  <c r="F4355" i="50"/>
  <c r="F4356" i="50"/>
  <c r="F4357" i="50"/>
  <c r="F4358" i="50"/>
  <c r="F4359" i="50"/>
  <c r="F4360" i="50"/>
  <c r="F4361" i="50"/>
  <c r="F4362" i="50"/>
  <c r="F4363" i="50"/>
  <c r="F4364" i="50"/>
  <c r="F4365" i="50"/>
  <c r="F4366" i="50"/>
  <c r="F4367" i="50"/>
  <c r="F4368" i="50"/>
  <c r="F4369" i="50"/>
  <c r="F4370" i="50"/>
  <c r="F4371" i="50"/>
  <c r="F4372" i="50"/>
  <c r="F4373" i="50"/>
  <c r="F4374" i="50"/>
  <c r="F4375" i="50"/>
  <c r="F4376" i="50"/>
  <c r="F4377" i="50"/>
  <c r="F4378" i="50"/>
  <c r="F4379" i="50"/>
  <c r="F4380" i="50"/>
  <c r="F4381" i="50"/>
  <c r="F4382" i="50"/>
  <c r="F4383" i="50"/>
  <c r="F4384" i="50"/>
  <c r="F4385" i="50"/>
  <c r="F4386" i="50"/>
  <c r="F4387" i="50"/>
  <c r="F4388" i="50"/>
  <c r="F4389" i="50"/>
  <c r="F4390" i="50"/>
  <c r="F4391" i="50"/>
  <c r="F4392" i="50"/>
  <c r="F4393" i="50"/>
  <c r="F4394" i="50"/>
  <c r="F4395" i="50"/>
  <c r="F4396" i="50"/>
  <c r="F4397" i="50"/>
  <c r="F4398" i="50"/>
  <c r="F4399" i="50"/>
  <c r="F4400" i="50"/>
  <c r="F4401" i="50"/>
  <c r="F4402" i="50"/>
  <c r="F4403" i="50"/>
  <c r="F4404" i="50"/>
  <c r="F4405" i="50"/>
  <c r="F4406" i="50"/>
  <c r="F4407" i="50"/>
  <c r="F4408" i="50"/>
  <c r="F4409" i="50"/>
  <c r="F4410" i="50"/>
  <c r="F4411" i="50"/>
  <c r="F4412" i="50"/>
  <c r="F4413" i="50"/>
  <c r="F4414" i="50"/>
  <c r="F4415" i="50"/>
  <c r="F4416" i="50"/>
  <c r="F4417" i="50"/>
  <c r="F4418" i="50"/>
  <c r="F4419" i="50"/>
  <c r="F4420" i="50"/>
  <c r="F4421" i="50"/>
  <c r="F4422" i="50"/>
  <c r="F4423" i="50"/>
  <c r="F4424" i="50"/>
  <c r="F4425" i="50"/>
  <c r="F4426" i="50"/>
  <c r="F4427" i="50"/>
  <c r="F4428" i="50"/>
  <c r="F4429" i="50"/>
  <c r="F4430" i="50"/>
  <c r="F4431" i="50"/>
  <c r="F4432" i="50"/>
  <c r="F4433" i="50"/>
  <c r="F4434" i="50"/>
  <c r="F4435" i="50"/>
  <c r="F4436" i="50"/>
  <c r="F4437" i="50"/>
  <c r="F4438" i="50"/>
  <c r="F4439" i="50"/>
  <c r="F4440" i="50"/>
  <c r="F4441" i="50"/>
  <c r="F4442" i="50"/>
  <c r="F4443" i="50"/>
  <c r="F4444" i="50"/>
  <c r="F4445" i="50"/>
  <c r="F4446" i="50"/>
  <c r="F4447" i="50"/>
  <c r="F4448" i="50"/>
  <c r="F4449" i="50"/>
  <c r="F4450" i="50"/>
  <c r="F4451" i="50"/>
  <c r="F4452" i="50"/>
  <c r="F4453" i="50"/>
  <c r="F4454" i="50"/>
  <c r="F4455" i="50"/>
  <c r="F4456" i="50"/>
  <c r="F4457" i="50"/>
  <c r="F4458" i="50"/>
  <c r="F4459" i="50"/>
  <c r="F4460" i="50"/>
  <c r="F4461" i="50"/>
  <c r="F4462" i="50"/>
  <c r="F4463" i="50"/>
  <c r="F4464" i="50"/>
  <c r="F4465" i="50"/>
  <c r="F4466" i="50"/>
  <c r="F4467" i="50"/>
  <c r="F4468" i="50"/>
  <c r="F4469" i="50"/>
  <c r="F4470" i="50"/>
  <c r="F4471" i="50"/>
  <c r="F4472" i="50"/>
  <c r="F4473" i="50"/>
  <c r="F4474" i="50"/>
  <c r="F4475" i="50"/>
  <c r="F4476" i="50"/>
  <c r="F4477" i="50"/>
  <c r="F4478" i="50"/>
  <c r="F4479" i="50"/>
  <c r="F4480" i="50"/>
  <c r="F4481" i="50"/>
  <c r="F4482" i="50"/>
  <c r="F4483" i="50"/>
  <c r="F4484" i="50"/>
  <c r="F4485" i="50"/>
  <c r="F4486" i="50"/>
  <c r="F4487" i="50"/>
  <c r="F4488" i="50"/>
  <c r="F4489" i="50"/>
  <c r="F4490" i="50"/>
  <c r="F4491" i="50"/>
  <c r="F4492" i="50"/>
  <c r="F4493" i="50"/>
  <c r="F4494" i="50"/>
  <c r="F4495" i="50"/>
  <c r="F4496" i="50"/>
  <c r="F4497" i="50"/>
  <c r="F4498" i="50"/>
  <c r="F4499" i="50"/>
  <c r="F4500" i="50"/>
  <c r="F4501" i="50"/>
  <c r="F4502" i="50"/>
  <c r="F4503" i="50"/>
  <c r="F4504" i="50"/>
  <c r="F4505" i="50"/>
  <c r="F4506" i="50"/>
  <c r="F4507" i="50"/>
  <c r="F4508" i="50"/>
  <c r="F4509" i="50"/>
  <c r="F4510" i="50"/>
  <c r="F4511" i="50"/>
  <c r="F4512" i="50"/>
  <c r="F4513" i="50"/>
  <c r="F4514" i="50"/>
  <c r="F4515" i="50"/>
  <c r="F4516" i="50"/>
  <c r="F4517" i="50"/>
  <c r="F4518" i="50"/>
  <c r="F4519" i="50"/>
  <c r="F4520" i="50"/>
  <c r="F4521" i="50"/>
  <c r="F4522" i="50"/>
  <c r="F4523" i="50"/>
  <c r="F4524" i="50"/>
  <c r="F4525" i="50"/>
  <c r="F4526" i="50"/>
  <c r="F4527" i="50"/>
  <c r="F4528" i="50"/>
  <c r="F4529" i="50"/>
  <c r="F4530" i="50"/>
  <c r="F4531" i="50"/>
  <c r="F4532" i="50"/>
  <c r="F4533" i="50"/>
  <c r="F4534" i="50"/>
  <c r="F4535" i="50"/>
  <c r="F4536" i="50"/>
  <c r="F4537" i="50"/>
  <c r="F4538" i="50"/>
  <c r="F4539" i="50"/>
  <c r="F4540" i="50"/>
  <c r="F4541" i="50"/>
  <c r="F4542" i="50"/>
  <c r="F4543" i="50"/>
  <c r="F4544" i="50"/>
  <c r="F4545" i="50"/>
  <c r="F4546" i="50"/>
  <c r="F4547" i="50"/>
  <c r="F4548" i="50"/>
  <c r="F4549" i="50"/>
  <c r="F4550" i="50"/>
  <c r="F4551" i="50"/>
  <c r="F4552" i="50"/>
  <c r="F4553" i="50"/>
  <c r="F4554" i="50"/>
  <c r="F4555" i="50"/>
  <c r="F4556" i="50"/>
  <c r="F4557" i="50"/>
  <c r="F4558" i="50"/>
  <c r="F4559" i="50"/>
  <c r="F4560" i="50"/>
  <c r="F4561" i="50"/>
  <c r="F4562" i="50"/>
  <c r="F4563" i="50"/>
  <c r="F4564" i="50"/>
  <c r="F4565" i="50"/>
  <c r="F4566" i="50"/>
  <c r="F4567" i="50"/>
  <c r="F4568" i="50"/>
  <c r="F4569" i="50"/>
  <c r="F4570" i="50"/>
  <c r="F4571" i="50"/>
  <c r="F4572" i="50"/>
  <c r="F4573" i="50"/>
  <c r="F4574" i="50"/>
  <c r="F4575" i="50"/>
  <c r="F4576" i="50"/>
  <c r="F4577" i="50"/>
  <c r="F4578" i="50"/>
  <c r="F4579" i="50"/>
  <c r="F4580" i="50"/>
  <c r="F4581" i="50"/>
  <c r="F4582" i="50"/>
  <c r="F4583" i="50"/>
  <c r="F4584" i="50"/>
  <c r="F4585" i="50"/>
  <c r="F4586" i="50"/>
  <c r="F4587" i="50"/>
  <c r="F4588" i="50"/>
  <c r="F4589" i="50"/>
  <c r="F4590" i="50"/>
  <c r="F4591" i="50"/>
  <c r="F4592" i="50"/>
  <c r="F4593" i="50"/>
  <c r="F4594" i="50"/>
  <c r="F4595" i="50"/>
  <c r="F4596" i="50"/>
  <c r="F4597" i="50"/>
  <c r="F4598" i="50"/>
  <c r="F4599" i="50"/>
  <c r="F4600" i="50"/>
  <c r="F4601" i="50"/>
  <c r="F4602" i="50"/>
  <c r="F4603" i="50"/>
  <c r="F4604" i="50"/>
  <c r="F4605" i="50"/>
  <c r="F4606" i="50"/>
  <c r="F4607" i="50"/>
  <c r="F4608" i="50"/>
  <c r="F4609" i="50"/>
  <c r="F4610" i="50"/>
  <c r="F4611" i="50"/>
  <c r="F4612" i="50"/>
  <c r="F4613" i="50"/>
  <c r="F4614" i="50"/>
  <c r="F4615" i="50"/>
  <c r="F4616" i="50"/>
  <c r="F4617" i="50"/>
  <c r="F4618" i="50"/>
  <c r="F4619" i="50"/>
  <c r="F4620" i="50"/>
  <c r="F4621" i="50"/>
  <c r="F4622" i="50"/>
  <c r="F4623" i="50"/>
  <c r="F4624" i="50"/>
  <c r="F4625" i="50"/>
  <c r="F4626" i="50"/>
  <c r="F4627" i="50"/>
  <c r="F4628" i="50"/>
  <c r="F4629" i="50"/>
  <c r="F4630" i="50"/>
  <c r="F4631" i="50"/>
  <c r="F4632" i="50"/>
  <c r="F4633" i="50"/>
  <c r="F4634" i="50"/>
  <c r="F4635" i="50"/>
  <c r="F4636" i="50"/>
  <c r="F4637" i="50"/>
  <c r="F4638" i="50"/>
  <c r="F4639" i="50"/>
  <c r="F4640" i="50"/>
  <c r="F4641" i="50"/>
  <c r="F4642" i="50"/>
  <c r="F4643" i="50"/>
  <c r="F4644" i="50"/>
  <c r="F4645" i="50"/>
  <c r="F4646" i="50"/>
  <c r="F4647" i="50"/>
  <c r="F4648" i="50"/>
  <c r="F4649" i="50"/>
  <c r="F4650" i="50"/>
  <c r="F4651" i="50"/>
  <c r="F4652" i="50"/>
  <c r="F4653" i="50"/>
  <c r="F4654" i="50"/>
  <c r="F4655" i="50"/>
  <c r="F4656" i="50"/>
  <c r="F4657" i="50"/>
  <c r="F4658" i="50"/>
  <c r="F4659" i="50"/>
  <c r="F4660" i="50"/>
  <c r="F4661" i="50"/>
  <c r="F4662" i="50"/>
  <c r="F4663" i="50"/>
  <c r="F4664" i="50"/>
  <c r="F4665" i="50"/>
  <c r="F4666" i="50"/>
  <c r="F4667" i="50"/>
  <c r="F4668" i="50"/>
  <c r="F4669" i="50"/>
  <c r="F4670" i="50"/>
  <c r="F4671" i="50"/>
  <c r="F4672" i="50"/>
  <c r="F4673" i="50"/>
  <c r="F4674" i="50"/>
  <c r="F4675" i="50"/>
  <c r="F4676" i="50"/>
  <c r="F4677" i="50"/>
  <c r="F4678" i="50"/>
  <c r="F4679" i="50"/>
  <c r="F4680" i="50"/>
  <c r="F4681" i="50"/>
  <c r="F4682" i="50"/>
  <c r="F4683" i="50"/>
  <c r="F4684" i="50"/>
  <c r="F4685" i="50"/>
  <c r="F4686" i="50"/>
  <c r="F4687" i="50"/>
  <c r="F4688" i="50"/>
  <c r="F4689" i="50"/>
  <c r="F4690" i="50"/>
  <c r="F4691" i="50"/>
  <c r="F4692" i="50"/>
  <c r="F4693" i="50"/>
  <c r="F4694" i="50"/>
  <c r="F4695" i="50"/>
  <c r="F4696" i="50"/>
  <c r="F4697" i="50"/>
  <c r="F4698" i="50"/>
  <c r="F4699" i="50"/>
  <c r="F4700" i="50"/>
  <c r="F4701" i="50"/>
  <c r="F4702" i="50"/>
  <c r="F4703" i="50"/>
  <c r="F4704" i="50"/>
  <c r="F4705" i="50"/>
  <c r="F4706" i="50"/>
  <c r="F4707" i="50"/>
  <c r="F4708" i="50"/>
  <c r="F4709" i="50"/>
  <c r="F4710" i="50"/>
  <c r="F4711" i="50"/>
  <c r="F4712" i="50"/>
  <c r="F4713" i="50"/>
  <c r="F4714" i="50"/>
  <c r="F4715" i="50"/>
  <c r="F4716" i="50"/>
  <c r="F4717" i="50"/>
  <c r="F4718" i="50"/>
  <c r="F4719" i="50"/>
  <c r="F4720" i="50"/>
  <c r="F4721" i="50"/>
  <c r="F4722" i="50"/>
  <c r="F4723" i="50"/>
  <c r="F4724" i="50"/>
  <c r="F4725" i="50"/>
  <c r="F4726" i="50"/>
  <c r="F4727" i="50"/>
  <c r="F4728" i="50"/>
  <c r="F4729" i="50"/>
  <c r="F4730" i="50"/>
  <c r="F4731" i="50"/>
  <c r="F4732" i="50"/>
  <c r="F4733" i="50"/>
  <c r="F4734" i="50"/>
  <c r="F4735" i="50"/>
  <c r="F4736" i="50"/>
  <c r="F4737" i="50"/>
  <c r="F4738" i="50"/>
  <c r="F4739" i="50"/>
  <c r="F4740" i="50"/>
  <c r="F4741" i="50"/>
  <c r="F4742" i="50"/>
  <c r="F4743" i="50"/>
  <c r="F4744" i="50"/>
  <c r="F4745" i="50"/>
  <c r="F4746" i="50"/>
  <c r="F4747" i="50"/>
  <c r="F4748" i="50"/>
  <c r="F4749" i="50"/>
  <c r="F4750" i="50"/>
  <c r="F4751" i="50"/>
  <c r="F4752" i="50"/>
  <c r="F4753" i="50"/>
  <c r="F4754" i="50"/>
  <c r="F4755" i="50"/>
  <c r="F4756" i="50"/>
  <c r="F4757" i="50"/>
  <c r="F4758" i="50"/>
  <c r="F4759" i="50"/>
  <c r="F4760" i="50"/>
  <c r="F4761" i="50"/>
  <c r="F4762" i="50"/>
  <c r="F4763" i="50"/>
  <c r="F4764" i="50"/>
  <c r="F4765" i="50"/>
  <c r="F4766" i="50"/>
  <c r="F4767" i="50"/>
  <c r="F4768" i="50"/>
  <c r="F4769" i="50"/>
  <c r="F4770" i="50"/>
  <c r="F4771" i="50"/>
  <c r="F4772" i="50"/>
  <c r="F4773" i="50"/>
  <c r="F4774" i="50"/>
  <c r="F4775" i="50"/>
  <c r="F4776" i="50"/>
  <c r="F4777" i="50"/>
  <c r="F4778" i="50"/>
  <c r="F4779" i="50"/>
  <c r="F4780" i="50"/>
  <c r="F4781" i="50"/>
  <c r="F4782" i="50"/>
  <c r="F4783" i="50"/>
  <c r="F4784" i="50"/>
  <c r="F4785" i="50"/>
  <c r="F4786" i="50"/>
  <c r="F4787" i="50"/>
  <c r="F4788" i="50"/>
  <c r="F4789" i="50"/>
  <c r="F4790" i="50"/>
  <c r="F4791" i="50"/>
  <c r="F4792" i="50"/>
  <c r="F4793" i="50"/>
  <c r="F4794" i="50"/>
  <c r="F4795" i="50"/>
  <c r="F4796" i="50"/>
  <c r="F4797" i="50"/>
  <c r="F4798" i="50"/>
  <c r="F4799" i="50"/>
  <c r="F4800" i="50"/>
  <c r="F4801" i="50"/>
  <c r="F4802" i="50"/>
  <c r="F4803" i="50"/>
  <c r="F4804" i="50"/>
  <c r="F4805" i="50"/>
  <c r="F4806" i="50"/>
  <c r="F4807" i="50"/>
  <c r="F4808" i="50"/>
  <c r="F4809" i="50"/>
  <c r="F4810" i="50"/>
  <c r="F4811" i="50"/>
  <c r="F4812" i="50"/>
  <c r="F4813" i="50"/>
  <c r="F4814" i="50"/>
  <c r="F4815" i="50"/>
  <c r="F4816" i="50"/>
  <c r="F4817" i="50"/>
  <c r="F4818" i="50"/>
  <c r="F4819" i="50"/>
  <c r="F4820" i="50"/>
  <c r="F4821" i="50"/>
  <c r="F4822" i="50"/>
  <c r="F4823" i="50"/>
  <c r="F4824" i="50"/>
  <c r="F4825" i="50"/>
  <c r="F4826" i="50"/>
  <c r="F4827" i="50"/>
  <c r="F4828" i="50"/>
  <c r="F4829" i="50"/>
  <c r="F4830" i="50"/>
  <c r="F4831" i="50"/>
  <c r="F4832" i="50"/>
  <c r="F4833" i="50"/>
  <c r="F4834" i="50"/>
  <c r="F4835" i="50"/>
  <c r="F4836" i="50"/>
  <c r="F4837" i="50"/>
  <c r="F4838" i="50"/>
  <c r="F4839" i="50"/>
  <c r="F4840" i="50"/>
  <c r="F4841" i="50"/>
  <c r="F4842" i="50"/>
  <c r="F4843" i="50"/>
  <c r="F4844" i="50"/>
  <c r="F4845" i="50"/>
  <c r="F4846" i="50"/>
  <c r="F4847" i="50"/>
  <c r="F4848" i="50"/>
  <c r="F4849" i="50"/>
  <c r="F4850" i="50"/>
  <c r="F4851" i="50"/>
  <c r="F4852" i="50"/>
  <c r="F4853" i="50"/>
  <c r="F4854" i="50"/>
  <c r="F4855" i="50"/>
  <c r="F4856" i="50"/>
  <c r="F4857" i="50"/>
  <c r="F4858" i="50"/>
  <c r="F4859" i="50"/>
  <c r="F4860" i="50"/>
  <c r="F4861" i="50"/>
  <c r="F4862" i="50"/>
  <c r="F4863" i="50"/>
  <c r="F4864" i="50"/>
  <c r="F4865" i="50"/>
  <c r="F4866" i="50"/>
  <c r="F4867" i="50"/>
  <c r="F4868" i="50"/>
  <c r="F4869" i="50"/>
  <c r="F4870" i="50"/>
  <c r="F4871" i="50"/>
  <c r="F4872" i="50"/>
  <c r="F4873" i="50"/>
  <c r="F4874" i="50"/>
  <c r="F4875" i="50"/>
  <c r="F4876" i="50"/>
  <c r="F4877" i="50"/>
  <c r="F4878" i="50"/>
  <c r="F4879" i="50"/>
  <c r="F4880" i="50"/>
  <c r="F4881" i="50"/>
  <c r="F4882" i="50"/>
  <c r="F4883" i="50"/>
  <c r="F4884" i="50"/>
  <c r="F4885" i="50"/>
  <c r="F4886" i="50"/>
  <c r="F4887" i="50"/>
  <c r="F4888" i="50"/>
  <c r="F4889" i="50"/>
  <c r="F4890" i="50"/>
  <c r="F4891" i="50"/>
  <c r="F4892" i="50"/>
  <c r="F4893" i="50"/>
  <c r="F4894" i="50"/>
  <c r="F4895" i="50"/>
  <c r="F4896" i="50"/>
  <c r="F4897" i="50"/>
  <c r="F4898" i="50"/>
  <c r="F4899" i="50"/>
  <c r="F4900" i="50"/>
  <c r="F4901" i="50"/>
  <c r="F4902" i="50"/>
  <c r="F4903" i="50"/>
  <c r="F4904" i="50"/>
  <c r="F4905" i="50"/>
  <c r="F4906" i="50"/>
  <c r="F4907" i="50"/>
  <c r="F4908" i="50"/>
  <c r="F4909" i="50"/>
  <c r="F4910" i="50"/>
  <c r="F4911" i="50"/>
  <c r="F4912" i="50"/>
  <c r="F4913" i="50"/>
  <c r="F4914" i="50"/>
  <c r="F4915" i="50"/>
  <c r="F4916" i="50"/>
  <c r="F4917" i="50"/>
  <c r="F4918" i="50"/>
  <c r="F4919" i="50"/>
  <c r="F4920" i="50"/>
  <c r="F4921" i="50"/>
  <c r="F4922" i="50"/>
  <c r="F4923" i="50"/>
  <c r="F4924" i="50"/>
  <c r="F4925" i="50"/>
  <c r="F4926" i="50"/>
  <c r="F4927" i="50"/>
  <c r="F4928" i="50"/>
  <c r="F4929" i="50"/>
  <c r="F4930" i="50"/>
  <c r="F4931" i="50"/>
  <c r="F4932" i="50"/>
  <c r="F4933" i="50"/>
  <c r="F4934" i="50"/>
  <c r="F4935" i="50"/>
  <c r="F4936" i="50"/>
  <c r="F4937" i="50"/>
  <c r="F4938" i="50"/>
  <c r="F4939" i="50"/>
  <c r="F4940" i="50"/>
  <c r="F4941" i="50"/>
  <c r="F4942" i="50"/>
  <c r="F4943" i="50"/>
  <c r="F4944" i="50"/>
  <c r="F4945" i="50"/>
  <c r="F4946" i="50"/>
  <c r="F4947" i="50"/>
  <c r="F4948" i="50"/>
  <c r="F4949" i="50"/>
  <c r="F4950" i="50"/>
  <c r="F4951" i="50"/>
  <c r="F4952" i="50"/>
  <c r="F4953" i="50"/>
  <c r="F4954" i="50"/>
  <c r="F4955" i="50"/>
  <c r="F4956" i="50"/>
  <c r="F4957" i="50"/>
  <c r="F4958" i="50"/>
  <c r="F4959" i="50"/>
  <c r="F4960" i="50"/>
  <c r="F4961" i="50"/>
  <c r="F4962" i="50"/>
  <c r="F4963" i="50"/>
  <c r="F4964" i="50"/>
  <c r="F4965" i="50"/>
  <c r="F4966" i="50"/>
  <c r="F4967" i="50"/>
  <c r="F4968" i="50"/>
  <c r="F4969" i="50"/>
  <c r="F4970" i="50"/>
  <c r="F4971" i="50"/>
  <c r="F4972" i="50"/>
  <c r="F4973" i="50"/>
  <c r="F4974" i="50"/>
  <c r="F4975" i="50"/>
  <c r="F4976" i="50"/>
  <c r="F4977" i="50"/>
  <c r="F4978" i="50"/>
  <c r="F4979" i="50"/>
  <c r="F4980" i="50"/>
  <c r="F4981" i="50"/>
  <c r="F4982" i="50"/>
  <c r="F4983" i="50"/>
  <c r="F4984" i="50"/>
  <c r="F4985" i="50"/>
  <c r="F4986" i="50"/>
  <c r="F4987" i="50"/>
  <c r="F4988" i="50"/>
  <c r="F4989" i="50"/>
  <c r="F4990" i="50"/>
  <c r="F4991" i="50"/>
  <c r="F4992" i="50"/>
  <c r="F4993" i="50"/>
  <c r="F4994" i="50"/>
  <c r="F4995" i="50"/>
  <c r="F4996" i="50"/>
  <c r="F4997" i="50"/>
  <c r="F4998" i="50"/>
  <c r="F4999" i="50"/>
  <c r="F5000" i="50"/>
  <c r="F5001" i="50"/>
  <c r="F5002" i="50"/>
  <c r="F5003" i="50"/>
  <c r="F5004" i="50"/>
  <c r="F5005" i="50"/>
  <c r="F5006" i="50"/>
  <c r="F5007" i="50"/>
  <c r="F5008" i="50"/>
  <c r="F5009" i="50"/>
  <c r="F5010" i="50"/>
  <c r="F5011" i="50"/>
  <c r="F5012" i="50"/>
  <c r="F5013" i="50"/>
  <c r="F5014" i="50"/>
  <c r="F5015" i="50"/>
  <c r="F5016" i="50"/>
  <c r="F5017" i="50"/>
  <c r="F5018" i="50"/>
  <c r="F5019" i="50"/>
  <c r="F5020" i="50"/>
  <c r="F5021" i="50"/>
  <c r="F5022" i="50"/>
  <c r="F5023" i="50"/>
  <c r="F5024" i="50"/>
  <c r="F5025" i="50"/>
  <c r="F5026" i="50"/>
  <c r="F5027" i="50"/>
  <c r="F5028" i="50"/>
  <c r="F5029" i="50"/>
  <c r="F5030" i="50"/>
  <c r="F5031" i="50"/>
  <c r="F5032" i="50"/>
  <c r="F5033" i="50"/>
  <c r="F5034" i="50"/>
  <c r="F5035" i="50"/>
  <c r="F5036" i="50"/>
  <c r="F5037" i="50"/>
  <c r="F5038" i="50"/>
  <c r="F5039" i="50"/>
  <c r="F5040" i="50"/>
  <c r="F5041" i="50"/>
  <c r="F5042" i="50"/>
  <c r="F5043" i="50"/>
  <c r="F5044" i="50"/>
  <c r="F5045" i="50"/>
  <c r="F5046" i="50"/>
  <c r="F5047" i="50"/>
  <c r="F5048" i="50"/>
  <c r="F5049" i="50"/>
  <c r="F5050" i="50"/>
  <c r="F5051" i="50"/>
  <c r="F5052" i="50"/>
  <c r="F5053" i="50"/>
  <c r="F5054" i="50"/>
  <c r="F5055" i="50"/>
  <c r="F5056" i="50"/>
  <c r="F5057" i="50"/>
  <c r="F5058" i="50"/>
  <c r="F5059" i="50"/>
  <c r="F5060" i="50"/>
  <c r="F5061" i="50"/>
  <c r="F5062" i="50"/>
  <c r="F5063" i="50"/>
  <c r="F5064" i="50"/>
  <c r="F5065" i="50"/>
  <c r="F5066" i="50"/>
  <c r="F5067" i="50"/>
  <c r="F5068" i="50"/>
  <c r="F5069" i="50"/>
  <c r="F5070" i="50"/>
  <c r="F5071" i="50"/>
  <c r="F5072" i="50"/>
  <c r="F5073" i="50"/>
  <c r="F5074" i="50"/>
  <c r="F5075" i="50"/>
  <c r="F5076" i="50"/>
  <c r="F5077" i="50"/>
  <c r="F5078" i="50"/>
  <c r="F5079" i="50"/>
  <c r="F5080" i="50"/>
  <c r="F5081" i="50"/>
  <c r="F5082" i="50"/>
  <c r="F5083" i="50"/>
  <c r="F5084" i="50"/>
  <c r="F5085" i="50"/>
  <c r="F5086" i="50"/>
  <c r="F5087" i="50"/>
  <c r="F5088" i="50"/>
  <c r="F5089" i="50"/>
  <c r="F5090" i="50"/>
  <c r="F5091" i="50"/>
  <c r="F5092" i="50"/>
  <c r="F5093" i="50"/>
  <c r="F5094" i="50"/>
  <c r="F5095" i="50"/>
  <c r="F5096" i="50"/>
  <c r="F5097" i="50"/>
  <c r="F5098" i="50"/>
  <c r="F5099" i="50"/>
  <c r="F5100" i="50"/>
  <c r="F5101" i="50"/>
  <c r="F5102" i="50"/>
  <c r="F5103" i="50"/>
  <c r="F5104" i="50"/>
  <c r="F5105" i="50"/>
  <c r="F5106" i="50"/>
  <c r="F5107" i="50"/>
  <c r="F5108" i="50"/>
  <c r="F5109" i="50"/>
  <c r="F5110" i="50"/>
  <c r="F5111" i="50"/>
  <c r="F5112" i="50"/>
  <c r="F5113" i="50"/>
  <c r="F5114" i="50"/>
  <c r="F5115" i="50"/>
  <c r="F5116" i="50"/>
  <c r="F5117" i="50"/>
  <c r="F5118" i="50"/>
  <c r="F5119" i="50"/>
  <c r="F5120" i="50"/>
  <c r="F5121" i="50"/>
  <c r="F5122" i="50"/>
  <c r="F5123" i="50"/>
  <c r="F5124" i="50"/>
  <c r="F5125" i="50"/>
  <c r="F5126" i="50"/>
  <c r="F5127" i="50"/>
  <c r="F5128" i="50"/>
  <c r="F5129" i="50"/>
  <c r="F5130" i="50"/>
  <c r="F5131" i="50"/>
  <c r="F5132" i="50"/>
  <c r="F5133" i="50"/>
  <c r="F5134" i="50"/>
  <c r="F5135" i="50"/>
  <c r="F5136" i="50"/>
  <c r="F5137" i="50"/>
  <c r="F5138" i="50"/>
  <c r="F5139" i="50"/>
  <c r="F5140" i="50"/>
  <c r="F5141" i="50"/>
  <c r="F5142" i="50"/>
  <c r="F5143" i="50"/>
  <c r="F5144" i="50"/>
  <c r="F5145" i="50"/>
  <c r="F5146" i="50"/>
  <c r="F5147" i="50"/>
  <c r="F5148" i="50"/>
  <c r="F5149" i="50"/>
  <c r="F5150" i="50"/>
  <c r="F5151" i="50"/>
  <c r="F5152" i="50"/>
  <c r="F5153" i="50"/>
  <c r="F5154" i="50"/>
  <c r="F5155" i="50"/>
  <c r="F5156" i="50"/>
  <c r="F5157" i="50"/>
  <c r="F5158" i="50"/>
  <c r="F5159" i="50"/>
  <c r="F5160" i="50"/>
  <c r="F5161" i="50"/>
  <c r="F5162" i="50"/>
  <c r="F5163" i="50"/>
  <c r="F5164" i="50"/>
  <c r="F5165" i="50"/>
  <c r="F5166" i="50"/>
  <c r="F5167" i="50"/>
  <c r="F5168" i="50"/>
  <c r="F5169" i="50"/>
  <c r="F5170" i="50"/>
  <c r="F5171" i="50"/>
  <c r="F5172" i="50"/>
  <c r="F5173" i="50"/>
  <c r="F5174" i="50"/>
  <c r="F5175" i="50"/>
  <c r="F5176" i="50"/>
  <c r="F5177" i="50"/>
  <c r="F5178" i="50"/>
  <c r="F5179" i="50"/>
  <c r="F5180" i="50"/>
  <c r="F5181" i="50"/>
  <c r="F5182" i="50"/>
  <c r="F5183" i="50"/>
  <c r="F5184" i="50"/>
  <c r="F5185" i="50"/>
  <c r="F5186" i="50"/>
  <c r="F5187" i="50"/>
  <c r="F5188" i="50"/>
  <c r="F5189" i="50"/>
  <c r="F5190" i="50"/>
  <c r="F5191" i="50"/>
  <c r="F5192" i="50"/>
  <c r="F5193" i="50"/>
  <c r="F5194" i="50"/>
  <c r="F5195" i="50"/>
  <c r="F5196" i="50"/>
  <c r="F5197" i="50"/>
  <c r="F5198" i="50"/>
  <c r="F5199" i="50"/>
  <c r="F5200" i="50"/>
  <c r="F5201" i="50"/>
  <c r="F5202" i="50"/>
  <c r="F5203" i="50"/>
  <c r="F5204" i="50"/>
  <c r="F5205" i="50"/>
  <c r="F5206" i="50"/>
  <c r="F5207" i="50"/>
  <c r="F5208" i="50"/>
  <c r="F5209" i="50"/>
  <c r="F5210" i="50"/>
  <c r="F5211" i="50"/>
  <c r="F5212" i="50"/>
  <c r="F5213" i="50"/>
  <c r="F5214" i="50"/>
  <c r="F5215" i="50"/>
  <c r="F5216" i="50"/>
  <c r="F5217" i="50"/>
  <c r="F5218" i="50"/>
  <c r="F5219" i="50"/>
  <c r="F5220" i="50"/>
  <c r="F5221" i="50"/>
  <c r="F5222" i="50"/>
  <c r="F5223" i="50"/>
  <c r="F5224" i="50"/>
  <c r="F5225" i="50"/>
  <c r="F5226" i="50"/>
  <c r="F5227" i="50"/>
  <c r="F5228" i="50"/>
  <c r="F5229" i="50"/>
  <c r="F5230" i="50"/>
  <c r="F5231" i="50"/>
  <c r="F5232" i="50"/>
  <c r="F5233" i="50"/>
  <c r="F5234" i="50"/>
  <c r="F5235" i="50"/>
  <c r="F5236" i="50"/>
  <c r="F5237" i="50"/>
  <c r="F5238" i="50"/>
  <c r="F5239" i="50"/>
  <c r="F5240" i="50"/>
  <c r="F5241" i="50"/>
  <c r="F5242" i="50"/>
  <c r="F5243" i="50"/>
  <c r="F5244" i="50"/>
  <c r="F5245" i="50"/>
  <c r="F5246" i="50"/>
  <c r="F5247" i="50"/>
  <c r="F5248" i="50"/>
  <c r="F5249" i="50"/>
  <c r="F5250" i="50"/>
  <c r="F5251" i="50"/>
  <c r="F5252" i="50"/>
  <c r="F5253" i="50"/>
  <c r="F5254" i="50"/>
  <c r="F5255" i="50"/>
  <c r="F5256" i="50"/>
  <c r="F5257" i="50"/>
  <c r="F5258" i="50"/>
  <c r="F5259" i="50"/>
  <c r="F5260" i="50"/>
  <c r="F5261" i="50"/>
  <c r="F5262" i="50"/>
  <c r="F5263" i="50"/>
  <c r="F5264" i="50"/>
  <c r="F5265" i="50"/>
  <c r="F5266" i="50"/>
  <c r="F5267" i="50"/>
  <c r="F5268" i="50"/>
  <c r="F5269" i="50"/>
  <c r="F5270" i="50"/>
  <c r="F5271" i="50"/>
  <c r="F5272" i="50"/>
  <c r="F5273" i="50"/>
  <c r="F5274" i="50"/>
  <c r="F5275" i="50"/>
  <c r="F5276" i="50"/>
  <c r="F5277" i="50"/>
  <c r="F5278" i="50"/>
  <c r="F5279" i="50"/>
  <c r="F5280" i="50"/>
  <c r="F5281" i="50"/>
  <c r="F5282" i="50"/>
  <c r="F5283" i="50"/>
  <c r="F5284" i="50"/>
  <c r="F5285" i="50"/>
  <c r="F5286" i="50"/>
  <c r="F5287" i="50"/>
  <c r="F5288" i="50"/>
  <c r="F5289" i="50"/>
  <c r="F5290" i="50"/>
  <c r="F5291" i="50"/>
  <c r="F5292" i="50"/>
  <c r="F5293" i="50"/>
  <c r="F5294" i="50"/>
  <c r="F5295" i="50"/>
  <c r="F5296" i="50"/>
  <c r="F5297" i="50"/>
  <c r="F5298" i="50"/>
  <c r="F5299" i="50"/>
  <c r="F5300" i="50"/>
  <c r="F5301" i="50"/>
  <c r="F5302" i="50"/>
  <c r="F5303" i="50"/>
  <c r="F5304" i="50"/>
  <c r="F5305" i="50"/>
  <c r="F5306" i="50"/>
  <c r="F5307" i="50"/>
  <c r="F5308" i="50"/>
  <c r="F5309" i="50"/>
  <c r="F5310" i="50"/>
  <c r="F5311" i="50"/>
  <c r="F5312" i="50"/>
  <c r="F5313" i="50"/>
  <c r="F5314" i="50"/>
  <c r="F5315" i="50"/>
  <c r="F5316" i="50"/>
  <c r="F5317" i="50"/>
  <c r="F5318" i="50"/>
  <c r="F5319" i="50"/>
  <c r="F5320" i="50"/>
  <c r="F5321" i="50"/>
  <c r="F5322" i="50"/>
  <c r="F5323" i="50"/>
  <c r="F5324" i="50"/>
  <c r="F5325" i="50"/>
  <c r="F5326" i="50"/>
  <c r="F5327" i="50"/>
  <c r="F5328" i="50"/>
  <c r="F5329" i="50"/>
  <c r="F5330" i="50"/>
  <c r="F5331" i="50"/>
  <c r="F5332" i="50"/>
  <c r="F5333" i="50"/>
  <c r="F5334" i="50"/>
  <c r="F5335" i="50"/>
  <c r="F5336" i="50"/>
  <c r="F5337" i="50"/>
  <c r="F5338" i="50"/>
  <c r="F5339" i="50"/>
  <c r="F5340" i="50"/>
  <c r="F5341" i="50"/>
  <c r="F5342" i="50"/>
  <c r="F5343" i="50"/>
  <c r="F5344" i="50"/>
  <c r="F5345" i="50"/>
  <c r="F5346" i="50"/>
  <c r="F5347" i="50"/>
  <c r="F5348" i="50"/>
  <c r="F5349" i="50"/>
  <c r="F5350" i="50"/>
  <c r="F5351" i="50"/>
  <c r="F5352" i="50"/>
  <c r="F5353" i="50"/>
  <c r="F5354" i="50"/>
  <c r="F5355" i="50"/>
  <c r="F5356" i="50"/>
  <c r="F5357" i="50"/>
  <c r="F5358" i="50"/>
  <c r="F5359" i="50"/>
  <c r="F5360" i="50"/>
  <c r="F5361" i="50"/>
  <c r="F5362" i="50"/>
  <c r="F5363" i="50"/>
  <c r="F5364" i="50"/>
  <c r="F5365" i="50"/>
  <c r="F5366" i="50"/>
  <c r="F5367" i="50"/>
  <c r="F5368" i="50"/>
  <c r="F5369" i="50"/>
  <c r="F5370" i="50"/>
  <c r="F5371" i="50"/>
  <c r="F5372" i="50"/>
  <c r="F5373" i="50"/>
  <c r="F5374" i="50"/>
  <c r="F5375" i="50"/>
  <c r="F5376" i="50"/>
  <c r="F5377" i="50"/>
  <c r="F5378" i="50"/>
  <c r="F5379" i="50"/>
  <c r="F5380" i="50"/>
  <c r="F5381" i="50"/>
  <c r="F5382" i="50"/>
  <c r="F5383" i="50"/>
  <c r="F5384" i="50"/>
  <c r="F5385" i="50"/>
  <c r="F5386" i="50"/>
  <c r="F5387" i="50"/>
  <c r="F5388" i="50"/>
  <c r="F5389" i="50"/>
  <c r="F5390" i="50"/>
  <c r="F5391" i="50"/>
  <c r="F5392" i="50"/>
  <c r="F5393" i="50"/>
  <c r="F5394" i="50"/>
  <c r="F5395" i="50"/>
  <c r="F5396" i="50"/>
  <c r="F5397" i="50"/>
  <c r="F5398" i="50"/>
  <c r="F5399" i="50"/>
  <c r="F5400" i="50"/>
  <c r="F5401" i="50"/>
  <c r="F5402" i="50"/>
  <c r="F5403" i="50"/>
  <c r="F5404" i="50"/>
  <c r="F5405" i="50"/>
  <c r="F5406" i="50"/>
  <c r="F5407" i="50"/>
  <c r="F5408" i="50"/>
  <c r="F5409" i="50"/>
  <c r="F5410" i="50"/>
  <c r="F5411" i="50"/>
  <c r="F5412" i="50"/>
  <c r="F5413" i="50"/>
  <c r="F5414" i="50"/>
  <c r="F5415" i="50"/>
  <c r="F5416" i="50"/>
  <c r="F5417" i="50"/>
  <c r="F5418" i="50"/>
  <c r="F5419" i="50"/>
  <c r="F5420" i="50"/>
  <c r="F5421" i="50"/>
  <c r="F5422" i="50"/>
  <c r="F5423" i="50"/>
  <c r="F5424" i="50"/>
  <c r="F5425" i="50"/>
  <c r="F5426" i="50"/>
  <c r="F5427" i="50"/>
  <c r="F5428" i="50"/>
  <c r="F5429" i="50"/>
  <c r="F5430" i="50"/>
  <c r="F5431" i="50"/>
  <c r="F5432" i="50"/>
  <c r="F5433" i="50"/>
  <c r="F5434" i="50"/>
  <c r="F5435" i="50"/>
  <c r="F5436" i="50"/>
  <c r="F5437" i="50"/>
  <c r="F5438" i="50"/>
  <c r="F5439" i="50"/>
  <c r="F5440" i="50"/>
  <c r="F5441" i="50"/>
  <c r="F5442" i="50"/>
  <c r="F5443" i="50"/>
  <c r="F5444" i="50"/>
  <c r="F5445" i="50"/>
  <c r="F5446" i="50"/>
  <c r="F5447" i="50"/>
  <c r="F5448" i="50"/>
  <c r="F5449" i="50"/>
  <c r="F5450" i="50"/>
  <c r="F5451" i="50"/>
  <c r="F5452" i="50"/>
  <c r="F5453" i="50"/>
  <c r="F5454" i="50"/>
  <c r="F5455" i="50"/>
  <c r="F5456" i="50"/>
  <c r="F5457" i="50"/>
  <c r="F5458" i="50"/>
  <c r="F5459" i="50"/>
  <c r="F5460" i="50"/>
  <c r="F5461" i="50"/>
  <c r="F5462" i="50"/>
  <c r="F5463" i="50"/>
  <c r="F5464" i="50"/>
  <c r="F5465" i="50"/>
  <c r="F5466" i="50"/>
  <c r="F5467" i="50"/>
  <c r="F5468" i="50"/>
  <c r="F5469" i="50"/>
  <c r="F5470" i="50"/>
  <c r="F5471" i="50"/>
  <c r="F5472" i="50"/>
  <c r="F5473" i="50"/>
  <c r="F5474" i="50"/>
  <c r="F5475" i="50"/>
  <c r="F5476" i="50"/>
  <c r="F5477" i="50"/>
  <c r="F5478" i="50"/>
  <c r="F5479" i="50"/>
  <c r="F5480" i="50"/>
  <c r="F5481" i="50"/>
  <c r="F5482" i="50"/>
  <c r="F5483" i="50"/>
  <c r="F5484" i="50"/>
  <c r="F5485" i="50"/>
  <c r="F5486" i="50"/>
  <c r="F5487" i="50"/>
  <c r="F5488" i="50"/>
  <c r="F5489" i="50"/>
  <c r="F5490" i="50"/>
  <c r="F5491" i="50"/>
  <c r="F5492" i="50"/>
  <c r="F5493" i="50"/>
  <c r="F5494" i="50"/>
  <c r="F5495" i="50"/>
  <c r="F5496" i="50"/>
  <c r="F5497" i="50"/>
  <c r="F5498" i="50"/>
  <c r="F5499" i="50"/>
  <c r="F5500" i="50"/>
  <c r="F5501" i="50"/>
  <c r="F5502" i="50"/>
  <c r="F5503" i="50"/>
  <c r="F5504" i="50"/>
  <c r="F5505" i="50"/>
  <c r="F5506" i="50"/>
  <c r="F5507" i="50"/>
  <c r="F5508" i="50"/>
  <c r="F5509" i="50"/>
  <c r="F5510" i="50"/>
  <c r="F5511" i="50"/>
  <c r="F5512" i="50"/>
  <c r="F5513" i="50"/>
  <c r="F5514" i="50"/>
  <c r="F5515" i="50"/>
  <c r="F5516" i="50"/>
  <c r="F5517" i="50"/>
  <c r="F5518" i="50"/>
  <c r="F5519" i="50"/>
  <c r="F5520" i="50"/>
  <c r="F5521" i="50"/>
  <c r="F5522" i="50"/>
  <c r="F5523" i="50"/>
  <c r="F5524" i="50"/>
  <c r="F5525" i="50"/>
  <c r="F5526" i="50"/>
  <c r="F5527" i="50"/>
  <c r="F5528" i="50"/>
  <c r="F5529" i="50"/>
  <c r="F5530" i="50"/>
  <c r="F5531" i="50"/>
  <c r="F5532" i="50"/>
  <c r="F5533" i="50"/>
  <c r="F5534" i="50"/>
  <c r="F5535" i="50"/>
  <c r="F5536" i="50"/>
  <c r="F5537" i="50"/>
  <c r="F5538" i="50"/>
  <c r="F5539" i="50"/>
  <c r="F5540" i="50"/>
  <c r="F5541" i="50"/>
  <c r="F5542" i="50"/>
  <c r="F5543" i="50"/>
  <c r="F5544" i="50"/>
  <c r="F5545" i="50"/>
  <c r="F5546" i="50"/>
  <c r="F5547" i="50"/>
  <c r="F5548" i="50"/>
  <c r="F5549" i="50"/>
  <c r="F5550" i="50"/>
  <c r="F5551" i="50"/>
  <c r="F5552" i="50"/>
  <c r="F5553" i="50"/>
  <c r="F5554" i="50"/>
  <c r="F5555" i="50"/>
  <c r="F5556" i="50"/>
  <c r="F5557" i="50"/>
  <c r="F5558" i="50"/>
  <c r="F5559" i="50"/>
  <c r="F5560" i="50"/>
  <c r="F5561" i="50"/>
  <c r="F5562" i="50"/>
  <c r="F5563" i="50"/>
  <c r="F5564" i="50"/>
  <c r="F5565" i="50"/>
  <c r="F5566" i="50"/>
  <c r="F5567" i="50"/>
  <c r="F5568" i="50"/>
  <c r="F5569" i="50"/>
  <c r="F5570" i="50"/>
  <c r="F5571" i="50"/>
  <c r="F5572" i="50"/>
  <c r="F5573" i="50"/>
  <c r="F5574" i="50"/>
  <c r="F5575" i="50"/>
  <c r="F5576" i="50"/>
  <c r="F5577" i="50"/>
  <c r="F5578" i="50"/>
  <c r="F5579" i="50"/>
  <c r="F5580" i="50"/>
  <c r="F5581" i="50"/>
  <c r="F5582" i="50"/>
  <c r="F5583" i="50"/>
  <c r="F5584" i="50"/>
  <c r="F5585" i="50"/>
  <c r="F5586" i="50"/>
  <c r="F5587" i="50"/>
  <c r="F5588" i="50"/>
  <c r="F5589" i="50"/>
  <c r="F5590" i="50"/>
  <c r="F5591" i="50"/>
  <c r="F5592" i="50"/>
  <c r="F5593" i="50"/>
  <c r="F5594" i="50"/>
  <c r="F5595" i="50"/>
  <c r="F5596" i="50"/>
  <c r="F5597" i="50"/>
  <c r="F5598" i="50"/>
  <c r="F5599" i="50"/>
  <c r="F5600" i="50"/>
  <c r="F5601" i="50"/>
  <c r="F5602" i="50"/>
  <c r="F5603" i="50"/>
  <c r="F5604" i="50"/>
  <c r="F5605" i="50"/>
  <c r="F5606" i="50"/>
  <c r="F5607" i="50"/>
  <c r="F5608" i="50"/>
  <c r="F5609" i="50"/>
  <c r="F5610" i="50"/>
  <c r="F5611" i="50"/>
  <c r="F5612" i="50"/>
  <c r="F5613" i="50"/>
  <c r="F5614" i="50"/>
  <c r="F5615" i="50"/>
  <c r="F5616" i="50"/>
  <c r="F5617" i="50"/>
  <c r="F5618" i="50"/>
  <c r="F5619" i="50"/>
  <c r="F5620" i="50"/>
  <c r="F5621" i="50"/>
  <c r="F5622" i="50"/>
  <c r="F5623" i="50"/>
  <c r="F5624" i="50"/>
  <c r="F5625" i="50"/>
  <c r="F5626" i="50"/>
  <c r="F5627" i="50"/>
  <c r="F5628" i="50"/>
  <c r="F5629" i="50"/>
  <c r="F5630" i="50"/>
  <c r="F5631" i="50"/>
  <c r="F5632" i="50"/>
  <c r="F5633" i="50"/>
  <c r="F5634" i="50"/>
  <c r="F5635" i="50"/>
  <c r="F5636" i="50"/>
  <c r="F5637" i="50"/>
  <c r="F5638" i="50"/>
  <c r="F5639" i="50"/>
  <c r="F5640" i="50"/>
  <c r="F5641" i="50"/>
  <c r="F5642" i="50"/>
  <c r="F5643" i="50"/>
  <c r="F5644" i="50"/>
  <c r="F5645" i="50"/>
  <c r="F5646" i="50"/>
  <c r="F5647" i="50"/>
  <c r="F5648" i="50"/>
  <c r="F5649" i="50"/>
  <c r="F5650" i="50"/>
  <c r="F5651" i="50"/>
  <c r="F5652" i="50"/>
  <c r="F5653" i="50"/>
  <c r="F5654" i="50"/>
  <c r="F5655" i="50"/>
  <c r="F5656" i="50"/>
  <c r="F5657" i="50"/>
  <c r="F5658" i="50"/>
  <c r="F5659" i="50"/>
  <c r="F5660" i="50"/>
  <c r="F5661" i="50"/>
  <c r="F5662" i="50"/>
  <c r="F5663" i="50"/>
  <c r="F5664" i="50"/>
  <c r="F5665" i="50"/>
  <c r="F5666" i="50"/>
  <c r="F5667" i="50"/>
  <c r="F5668" i="50"/>
  <c r="F5669" i="50"/>
  <c r="F5670" i="50"/>
  <c r="F5671" i="50"/>
  <c r="F5672" i="50"/>
  <c r="F5673" i="50"/>
  <c r="F5674" i="50"/>
  <c r="F5675" i="50"/>
  <c r="F5676" i="50"/>
  <c r="F5677" i="50"/>
  <c r="F5678" i="50"/>
  <c r="F5679" i="50"/>
  <c r="F5680" i="50"/>
  <c r="F5681" i="50"/>
  <c r="F5682" i="50"/>
  <c r="F5683" i="50"/>
  <c r="F5684" i="50"/>
  <c r="F5685" i="50"/>
  <c r="F5686" i="50"/>
  <c r="F5687" i="50"/>
  <c r="F5688" i="50"/>
  <c r="F5689" i="50"/>
  <c r="F5690" i="50"/>
  <c r="F5691" i="50"/>
  <c r="F5692" i="50"/>
  <c r="F5693" i="50"/>
  <c r="F5694" i="50"/>
  <c r="F5695" i="50"/>
  <c r="F5696" i="50"/>
  <c r="F5697" i="50"/>
  <c r="F5698" i="50"/>
  <c r="F5699" i="50"/>
  <c r="F5700" i="50"/>
  <c r="F5701" i="50"/>
  <c r="F5702" i="50"/>
  <c r="F5703" i="50"/>
  <c r="F5704" i="50"/>
  <c r="F5705" i="50"/>
  <c r="F5706" i="50"/>
  <c r="F5707" i="50"/>
  <c r="F5708" i="50"/>
  <c r="F5709" i="50"/>
  <c r="F5710" i="50"/>
  <c r="F5711" i="50"/>
  <c r="F5712" i="50"/>
  <c r="F5713" i="50"/>
  <c r="F5714" i="50"/>
  <c r="F5715" i="50"/>
  <c r="F5716" i="50"/>
  <c r="F5717" i="50"/>
  <c r="F5718" i="50"/>
  <c r="F5719" i="50"/>
  <c r="F5720" i="50"/>
  <c r="F5721" i="50"/>
  <c r="F5722" i="50"/>
  <c r="F5723" i="50"/>
  <c r="F5724" i="50"/>
  <c r="F5725" i="50"/>
  <c r="F5726" i="50"/>
  <c r="F5727" i="50"/>
  <c r="F5728" i="50"/>
  <c r="F5729" i="50"/>
  <c r="F5730" i="50"/>
  <c r="F5731" i="50"/>
  <c r="F5732" i="50"/>
  <c r="F5733" i="50"/>
  <c r="F5734" i="50"/>
  <c r="F5735" i="50"/>
  <c r="F5736" i="50"/>
  <c r="F5737" i="50"/>
  <c r="F5738" i="50"/>
  <c r="F5739" i="50"/>
  <c r="F5740" i="50"/>
  <c r="F5741" i="50"/>
  <c r="F5742" i="50"/>
  <c r="F5743" i="50"/>
  <c r="F5744" i="50"/>
  <c r="F5745" i="50"/>
  <c r="F5746" i="50"/>
  <c r="F5747" i="50"/>
  <c r="F5748" i="50"/>
  <c r="F5749" i="50"/>
  <c r="F5750" i="50"/>
  <c r="F5751" i="50"/>
  <c r="F5752" i="50"/>
  <c r="F5753" i="50"/>
  <c r="F5754" i="50"/>
  <c r="F5755" i="50"/>
  <c r="F5756" i="50"/>
  <c r="F5757" i="50"/>
  <c r="F5758" i="50"/>
  <c r="F5759" i="50"/>
  <c r="F5760" i="50"/>
  <c r="F5761" i="50"/>
  <c r="F5762" i="50"/>
  <c r="F5763" i="50"/>
  <c r="F5764" i="50"/>
  <c r="F5765" i="50"/>
  <c r="F5766" i="50"/>
  <c r="F5767" i="50"/>
  <c r="F5768" i="50"/>
  <c r="F5769" i="50"/>
  <c r="F5770" i="50"/>
  <c r="F5771" i="50"/>
  <c r="F5772" i="50"/>
  <c r="F5773" i="50"/>
  <c r="F5774" i="50"/>
  <c r="F5775" i="50"/>
  <c r="F5776" i="50"/>
  <c r="F5777" i="50"/>
  <c r="F5778" i="50"/>
  <c r="F5779" i="50"/>
  <c r="F5780" i="50"/>
  <c r="F5781" i="50"/>
  <c r="F5782" i="50"/>
  <c r="F5783" i="50"/>
  <c r="F5784" i="50"/>
  <c r="F5785" i="50"/>
  <c r="F5786" i="50"/>
  <c r="F5787" i="50"/>
  <c r="F5788" i="50"/>
  <c r="F5789" i="50"/>
  <c r="F5790" i="50"/>
  <c r="F5791" i="50"/>
  <c r="F5792" i="50"/>
  <c r="F5793" i="50"/>
  <c r="F5794" i="50"/>
  <c r="F5795" i="50"/>
  <c r="F5796" i="50"/>
  <c r="F5797" i="50"/>
  <c r="F5798" i="50"/>
  <c r="F5799" i="50"/>
  <c r="F5800" i="50"/>
  <c r="F5801" i="50"/>
  <c r="F5802" i="50"/>
  <c r="F5803" i="50"/>
  <c r="F5804" i="50"/>
  <c r="F5805" i="50"/>
  <c r="F5806" i="50"/>
  <c r="F5807" i="50"/>
  <c r="F5808" i="50"/>
  <c r="F5809" i="50"/>
  <c r="F5810" i="50"/>
  <c r="F5811" i="50"/>
  <c r="F5812" i="50"/>
  <c r="F5813" i="50"/>
  <c r="F5814" i="50"/>
  <c r="F5815" i="50"/>
  <c r="F5816" i="50"/>
  <c r="F5817" i="50"/>
  <c r="F5818" i="50"/>
  <c r="F5819" i="50"/>
  <c r="F5820" i="50"/>
  <c r="F5821" i="50"/>
  <c r="F5822" i="50"/>
  <c r="F5823" i="50"/>
  <c r="F5824" i="50"/>
  <c r="F5825" i="50"/>
  <c r="F5826" i="50"/>
  <c r="F5827" i="50"/>
  <c r="F5828" i="50"/>
  <c r="F5829" i="50"/>
  <c r="F5830" i="50"/>
  <c r="F5831" i="50"/>
  <c r="F5832" i="50"/>
  <c r="F5833" i="50"/>
  <c r="F5834" i="50"/>
  <c r="F5835" i="50"/>
  <c r="F5836" i="50"/>
  <c r="F5837" i="50"/>
  <c r="F5838" i="50"/>
  <c r="F5839" i="50"/>
  <c r="F5840" i="50"/>
  <c r="F5841" i="50"/>
  <c r="F5842" i="50"/>
  <c r="F5843" i="50"/>
  <c r="F5844" i="50"/>
  <c r="F5845" i="50"/>
  <c r="F5846" i="50"/>
  <c r="F5847" i="50"/>
  <c r="F5848" i="50"/>
  <c r="F5849" i="50"/>
  <c r="F5850" i="50"/>
  <c r="F5851" i="50"/>
  <c r="F5852" i="50"/>
  <c r="F5853" i="50"/>
  <c r="F5854" i="50"/>
  <c r="F5855" i="50"/>
  <c r="F5856" i="50"/>
  <c r="F5857" i="50"/>
  <c r="F5858" i="50"/>
  <c r="F5859" i="50"/>
  <c r="F5860" i="50"/>
  <c r="F5861" i="50"/>
  <c r="F5862" i="50"/>
  <c r="F5863" i="50"/>
  <c r="F5864" i="50"/>
  <c r="F5865" i="50"/>
  <c r="F5866" i="50"/>
  <c r="F5867" i="50"/>
  <c r="F5868" i="50"/>
  <c r="F5869" i="50"/>
  <c r="F5870" i="50"/>
  <c r="F5871" i="50"/>
  <c r="F5872" i="50"/>
  <c r="F5873" i="50"/>
  <c r="F5874" i="50"/>
  <c r="F5875" i="50"/>
  <c r="F5876" i="50"/>
  <c r="F5877" i="50"/>
  <c r="F5878" i="50"/>
  <c r="F5879" i="50"/>
  <c r="F5880" i="50"/>
  <c r="F5881" i="50"/>
  <c r="F5882" i="50"/>
  <c r="F5883" i="50"/>
  <c r="F5884" i="50"/>
  <c r="F5885" i="50"/>
  <c r="F5886" i="50"/>
  <c r="F5887" i="50"/>
  <c r="F5888" i="50"/>
  <c r="F5889" i="50"/>
  <c r="F5890" i="50"/>
  <c r="F5891" i="50"/>
  <c r="F5892" i="50"/>
  <c r="F5893" i="50"/>
  <c r="F5894" i="50"/>
  <c r="F5895" i="50"/>
  <c r="F5896" i="50"/>
  <c r="F5897" i="50"/>
  <c r="F5898" i="50"/>
  <c r="F5899" i="50"/>
  <c r="F5900" i="50"/>
  <c r="F5901" i="50"/>
  <c r="F5902" i="50"/>
  <c r="F5903" i="50"/>
  <c r="F5904" i="50"/>
  <c r="F5905" i="50"/>
  <c r="F5906" i="50"/>
  <c r="F5907" i="50"/>
  <c r="F5908" i="50"/>
  <c r="F5909" i="50"/>
  <c r="F5910" i="50"/>
  <c r="F5911" i="50"/>
  <c r="F5912" i="50"/>
  <c r="F5913" i="50"/>
  <c r="F5914" i="50"/>
  <c r="F5915" i="50"/>
  <c r="F5916" i="50"/>
  <c r="F5917" i="50"/>
  <c r="F5918" i="50"/>
  <c r="F5919" i="50"/>
  <c r="F5920" i="50"/>
  <c r="F5921" i="50"/>
  <c r="F5922" i="50"/>
  <c r="F5923" i="50"/>
  <c r="F5924" i="50"/>
  <c r="F5925" i="50"/>
  <c r="F5926" i="50"/>
  <c r="F5927" i="50"/>
  <c r="F5928" i="50"/>
  <c r="F5929" i="50"/>
  <c r="F5930" i="50"/>
  <c r="F5931" i="50"/>
  <c r="F5932" i="50"/>
  <c r="F5933" i="50"/>
  <c r="F5934" i="50"/>
  <c r="F5935" i="50"/>
  <c r="F5936" i="50"/>
  <c r="F5937" i="50"/>
  <c r="F5938" i="50"/>
  <c r="F5939" i="50"/>
  <c r="F5940" i="50"/>
  <c r="F5941" i="50"/>
  <c r="F5942" i="50"/>
  <c r="F5943" i="50"/>
  <c r="F5944" i="50"/>
  <c r="F5945" i="50"/>
  <c r="F5946" i="50"/>
  <c r="F5947" i="50"/>
  <c r="F5948" i="50"/>
  <c r="F5949" i="50"/>
  <c r="F5950" i="50"/>
  <c r="F5951" i="50"/>
  <c r="F5952" i="50"/>
  <c r="F5953" i="50"/>
  <c r="F5954" i="50"/>
  <c r="F5955" i="50"/>
  <c r="F5956" i="50"/>
  <c r="F5957" i="50"/>
  <c r="F5958" i="50"/>
  <c r="F5959" i="50"/>
  <c r="F5960" i="50"/>
  <c r="F5961" i="50"/>
  <c r="F5962" i="50"/>
  <c r="F5963" i="50"/>
  <c r="F5964" i="50"/>
  <c r="F5965" i="50"/>
  <c r="F5966" i="50"/>
  <c r="F5967" i="50"/>
  <c r="F5968" i="50"/>
  <c r="F5969" i="50"/>
  <c r="F5970" i="50"/>
  <c r="F5971" i="50"/>
  <c r="F5972" i="50"/>
  <c r="F5973" i="50"/>
  <c r="F5974" i="50"/>
  <c r="F5975" i="50"/>
  <c r="F5976" i="50"/>
  <c r="F5977" i="50"/>
  <c r="F5978" i="50"/>
  <c r="F5979" i="50"/>
  <c r="F5980" i="50"/>
  <c r="F5981" i="50"/>
  <c r="F5982" i="50"/>
  <c r="F5983" i="50"/>
  <c r="F5984" i="50"/>
  <c r="F5985" i="50"/>
  <c r="F5986" i="50"/>
  <c r="F5987" i="50"/>
  <c r="F5988" i="50"/>
  <c r="F5989" i="50"/>
  <c r="F5990" i="50"/>
  <c r="F5991" i="50"/>
  <c r="F5992" i="50"/>
  <c r="F5993" i="50"/>
  <c r="F5994" i="50"/>
  <c r="F5995" i="50"/>
  <c r="F5996" i="50"/>
  <c r="F5997" i="50"/>
  <c r="F5998" i="50"/>
  <c r="F5999" i="50"/>
  <c r="F6000" i="50"/>
  <c r="F6001" i="50"/>
  <c r="F6002" i="50"/>
  <c r="F6003" i="50"/>
  <c r="F6004" i="50"/>
  <c r="F6005" i="50"/>
  <c r="F6006" i="50"/>
  <c r="F6007" i="50"/>
  <c r="F6008" i="50"/>
  <c r="F6009" i="50"/>
  <c r="F6010" i="50"/>
  <c r="F6011" i="50"/>
  <c r="F6012" i="50"/>
  <c r="F6013" i="50"/>
  <c r="F6014" i="50"/>
  <c r="F6015" i="50"/>
  <c r="F6016" i="50"/>
  <c r="F6017" i="50"/>
  <c r="F6018" i="50"/>
  <c r="F6019" i="50"/>
  <c r="F6020" i="50"/>
  <c r="F6021" i="50"/>
  <c r="F6022" i="50"/>
  <c r="F6023" i="50"/>
  <c r="F6024" i="50"/>
  <c r="F6025" i="50"/>
  <c r="F6026" i="50"/>
  <c r="F6027" i="50"/>
  <c r="F6028" i="50"/>
  <c r="F6029" i="50"/>
  <c r="F6030" i="50"/>
  <c r="F6031" i="50"/>
  <c r="F6032" i="50"/>
  <c r="F6033" i="50"/>
  <c r="F6034" i="50"/>
  <c r="F6035" i="50"/>
  <c r="F6036" i="50"/>
  <c r="F6037" i="50"/>
  <c r="F6038" i="50"/>
  <c r="F6039" i="50"/>
  <c r="F6040" i="50"/>
  <c r="F6041" i="50"/>
  <c r="F6042" i="50"/>
  <c r="F6043" i="50"/>
  <c r="F6044" i="50"/>
  <c r="F6045" i="50"/>
  <c r="F6046" i="50"/>
  <c r="F6047" i="50"/>
  <c r="F6048" i="50"/>
  <c r="F6049" i="50"/>
  <c r="F6050" i="50"/>
  <c r="F6051" i="50"/>
  <c r="F6052" i="50"/>
  <c r="F6053" i="50"/>
  <c r="F6054" i="50"/>
  <c r="F6055" i="50"/>
  <c r="F6056" i="50"/>
  <c r="F6057" i="50"/>
  <c r="F6058" i="50"/>
  <c r="F6059" i="50"/>
  <c r="F6060" i="50"/>
  <c r="F6061" i="50"/>
  <c r="F6062" i="50"/>
  <c r="F6063" i="50"/>
  <c r="F6064" i="50"/>
  <c r="F6065" i="50"/>
  <c r="F6066" i="50"/>
  <c r="F6067" i="50"/>
  <c r="F6068" i="50"/>
  <c r="F6069" i="50"/>
  <c r="F6070" i="50"/>
  <c r="F6071" i="50"/>
  <c r="F6072" i="50"/>
  <c r="F6073" i="50"/>
  <c r="F6074" i="50"/>
  <c r="F6075" i="50"/>
  <c r="F6076" i="50"/>
  <c r="F6077" i="50"/>
  <c r="F6078" i="50"/>
  <c r="F6079" i="50"/>
  <c r="F6080" i="50"/>
  <c r="F6081" i="50"/>
  <c r="F6082" i="50"/>
  <c r="F6083" i="50"/>
  <c r="F6084" i="50"/>
  <c r="F6085" i="50"/>
  <c r="F6086" i="50"/>
  <c r="F6087" i="50"/>
  <c r="F6088" i="50"/>
  <c r="F6089" i="50"/>
  <c r="F6090" i="50"/>
  <c r="F6091" i="50"/>
  <c r="F6092" i="50"/>
  <c r="F6093" i="50"/>
  <c r="F6094" i="50"/>
  <c r="F6095" i="50"/>
  <c r="F6096" i="50"/>
  <c r="F6097" i="50"/>
  <c r="F6098" i="50"/>
  <c r="F6099" i="50"/>
  <c r="F6100" i="50"/>
  <c r="F6101" i="50"/>
  <c r="F6102" i="50"/>
  <c r="F6103" i="50"/>
  <c r="F6104" i="50"/>
  <c r="F6105" i="50"/>
  <c r="F6106" i="50"/>
  <c r="F6107" i="50"/>
  <c r="F6108" i="50"/>
  <c r="F6109" i="50"/>
  <c r="F6110" i="50"/>
  <c r="F6111" i="50"/>
  <c r="F6112" i="50"/>
  <c r="F6113" i="50"/>
  <c r="F6114" i="50"/>
  <c r="F6115" i="50"/>
  <c r="F6116" i="50"/>
  <c r="F6117" i="50"/>
  <c r="F6118" i="50"/>
  <c r="F6119" i="50"/>
  <c r="F6120" i="50"/>
  <c r="F6121" i="50"/>
  <c r="F6122" i="50"/>
  <c r="F6123" i="50"/>
  <c r="F6124" i="50"/>
  <c r="F6125" i="50"/>
  <c r="F6126" i="50"/>
  <c r="F6127" i="50"/>
  <c r="F6128" i="50"/>
  <c r="F6129" i="50"/>
  <c r="F6130" i="50"/>
  <c r="F6131" i="50"/>
  <c r="F6132" i="50"/>
  <c r="F6133" i="50"/>
  <c r="F6134" i="50"/>
  <c r="F6135" i="50"/>
  <c r="F6136" i="50"/>
  <c r="F6137" i="50"/>
  <c r="F6138" i="50"/>
  <c r="F6139" i="50"/>
  <c r="F6140" i="50"/>
  <c r="F6141" i="50"/>
  <c r="F6142" i="50"/>
  <c r="F6143" i="50"/>
  <c r="F6144" i="50"/>
  <c r="F6145" i="50"/>
  <c r="F6146" i="50"/>
  <c r="F6147" i="50"/>
  <c r="F6148" i="50"/>
  <c r="F6149" i="50"/>
  <c r="F6150" i="50"/>
  <c r="F6151" i="50"/>
  <c r="F6152" i="50"/>
  <c r="F6153" i="50"/>
  <c r="F6154" i="50"/>
  <c r="F6155" i="50"/>
  <c r="F6156" i="50"/>
  <c r="F6157" i="50"/>
  <c r="F6158" i="50"/>
  <c r="F6159" i="50"/>
  <c r="F6160" i="50"/>
  <c r="F6161" i="50"/>
  <c r="F6162" i="50"/>
  <c r="F6163" i="50"/>
  <c r="F6164" i="50"/>
  <c r="F6165" i="50"/>
  <c r="F6166" i="50"/>
  <c r="F6167" i="50"/>
  <c r="F6168" i="50"/>
  <c r="F6169" i="50"/>
  <c r="F6170" i="50"/>
  <c r="F6171" i="50"/>
  <c r="F6172" i="50"/>
  <c r="F6173" i="50"/>
  <c r="F6174" i="50"/>
  <c r="F6175" i="50"/>
  <c r="F6176" i="50"/>
  <c r="F6177" i="50"/>
  <c r="F6178" i="50"/>
  <c r="F6179" i="50"/>
  <c r="F6180" i="50"/>
  <c r="F6181" i="50"/>
  <c r="F6182" i="50"/>
  <c r="F6183" i="50"/>
  <c r="F6184" i="50"/>
  <c r="F6185" i="50"/>
  <c r="F6186" i="50"/>
  <c r="F6187" i="50"/>
  <c r="F6188" i="50"/>
  <c r="F6189" i="50"/>
  <c r="F6190" i="50"/>
  <c r="F6191" i="50"/>
  <c r="F5" i="50"/>
  <c r="E5" i="48"/>
  <c r="E6" i="48"/>
  <c r="E7" i="48"/>
  <c r="E4" i="48"/>
  <c r="K19" i="45"/>
  <c r="C15" i="45"/>
  <c r="D15" i="45" s="1"/>
  <c r="C14" i="45"/>
  <c r="C16" i="45"/>
  <c r="D14" i="45"/>
  <c r="L19" i="45" l="1"/>
  <c r="B19" i="45"/>
  <c r="C19" i="45" s="1"/>
  <c r="I4" i="40"/>
  <c r="I5" i="40"/>
  <c r="I6" i="40"/>
  <c r="I7" i="40"/>
  <c r="I8" i="40"/>
  <c r="I9" i="40"/>
  <c r="I3" i="40"/>
  <c r="D3" i="40"/>
  <c r="E3" i="40"/>
  <c r="F3" i="40"/>
  <c r="G3" i="40"/>
  <c r="H3" i="40"/>
  <c r="D4" i="40"/>
  <c r="E4" i="40"/>
  <c r="F4" i="40"/>
  <c r="G4" i="40"/>
  <c r="H4" i="40"/>
  <c r="D5" i="40"/>
  <c r="E5" i="40"/>
  <c r="F5" i="40"/>
  <c r="G5" i="40"/>
  <c r="H5" i="40"/>
  <c r="D6" i="40"/>
  <c r="E6" i="40"/>
  <c r="F6" i="40"/>
  <c r="G6" i="40"/>
  <c r="H6" i="40"/>
  <c r="D7" i="40"/>
  <c r="E7" i="40"/>
  <c r="F7" i="40"/>
  <c r="G7" i="40"/>
  <c r="H7" i="40"/>
  <c r="D8" i="40"/>
  <c r="E8" i="40"/>
  <c r="F8" i="40"/>
  <c r="G8" i="40"/>
  <c r="H8" i="40"/>
  <c r="D9" i="40"/>
  <c r="E9" i="40"/>
  <c r="F9" i="40"/>
  <c r="G9" i="40"/>
  <c r="H9" i="40"/>
  <c r="C4" i="40"/>
  <c r="C5" i="40"/>
  <c r="C6" i="40"/>
  <c r="C7" i="40"/>
  <c r="C8" i="40"/>
  <c r="C9" i="40"/>
  <c r="C3" i="40"/>
  <c r="D8" i="45"/>
  <c r="C8" i="45"/>
  <c r="D7" i="45"/>
  <c r="C7" i="45"/>
  <c r="C3" i="45"/>
  <c r="F19" i="45" l="1"/>
  <c r="D19" i="45"/>
  <c r="E19" i="45"/>
  <c r="J15" i="45"/>
  <c r="K15" i="45" s="1"/>
  <c r="D14" i="40"/>
  <c r="K20" i="17"/>
  <c r="D16" i="40" l="1"/>
  <c r="E18" i="40"/>
  <c r="D23" i="40" s="1"/>
  <c r="D18" i="40"/>
  <c r="G19" i="45"/>
  <c r="E14" i="40"/>
  <c r="C11" i="17"/>
  <c r="F23" i="40" l="1"/>
  <c r="E23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<sst xmlns="http://schemas.openxmlformats.org/spreadsheetml/2006/main" count="40871" uniqueCount="5842">
  <si>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</si>
  <si>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</si>
  <si>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</si>
  <si>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</si>
  <si>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</si>
  <si>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</si>
  <si>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</si>
  <si>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</si>
  <si>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</si>
  <si>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</si>
  <si>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</si>
  <si>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</si>
  <si>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</si>
  <si>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</si>
  <si>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</si>
  <si>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</si>
  <si>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</si>
  <si>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</si>
  <si>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</si>
  <si>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</si>
  <si>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</si>
  <si>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</si>
  <si>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</si>
  <si>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</si>
  <si>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</si>
  <si>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</si>
  <si>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</si>
  <si>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</si>
  <si>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</si>
  <si>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</si>
  <si>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</si>
  <si>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</si>
  <si>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</si>
  <si>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</si>
  <si>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</si>
  <si>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</si>
  <si>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</si>
  <si>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</si>
  <si>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</si>
  <si>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</si>
  <si>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</si>
  <si>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</si>
  <si>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</si>
  <si>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</si>
  <si>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</si>
  <si>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</si>
  <si>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</si>
  <si>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</si>
  <si>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</si>
  <si>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</si>
  <si>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</si>
  <si>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</si>
  <si>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</si>
  <si>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</si>
  <si>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</si>
  <si>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</si>
  <si>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</si>
  <si>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</si>
  <si>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</si>
  <si>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</si>
  <si>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</si>
  <si>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</si>
  <si>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</si>
  <si>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</si>
  <si>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</si>
  <si>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</si>
  <si>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</si>
  <si>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</si>
  <si>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</si>
  <si>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</si>
  <si>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</si>
  <si>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</si>
  <si>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</si>
  <si>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</si>
  <si>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</si>
  <si>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</si>
  <si>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</si>
  <si>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</si>
  <si>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</si>
  <si>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</si>
  <si>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</si>
  <si>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</si>
  <si>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</si>
  <si>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</si>
  <si>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</si>
  <si>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</si>
  <si>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</si>
  <si>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</si>
  <si>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</si>
  <si>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</si>
  <si>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</si>
  <si>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</si>
  <si>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</si>
  <si>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</si>
  <si>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</si>
  <si>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</si>
  <si>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</si>
  <si>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</si>
  <si>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</si>
  <si>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</si>
  <si>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</si>
  <si>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</si>
  <si>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</si>
  <si>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</si>
  <si>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</si>
  <si>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</si>
  <si>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</si>
  <si>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</si>
  <si>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</si>
  <si>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</si>
  <si>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</si>
  <si>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</si>
  <si>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</si>
  <si>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</si>
  <si>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</si>
  <si>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</si>
  <si>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</si>
  <si>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</si>
  <si>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</si>
  <si>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</si>
  <si>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</si>
  <si>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</si>
  <si>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</si>
  <si>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</si>
  <si>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</si>
  <si>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</si>
  <si>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</si>
  <si>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</si>
  <si>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</si>
  <si>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</si>
  <si>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</si>
  <si>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</si>
  <si>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</si>
  <si>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</si>
  <si>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</si>
  <si>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</si>
  <si>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</si>
  <si>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</si>
  <si>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</si>
  <si>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</si>
  <si>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</si>
  <si>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</si>
  <si>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</si>
  <si>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</si>
  <si>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</si>
  <si>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</si>
  <si>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</si>
  <si>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</si>
  <si>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</si>
  <si>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</si>
  <si>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</si>
  <si>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</si>
  <si>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</si>
  <si>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</si>
  <si>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</si>
  <si>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</si>
  <si>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</si>
  <si>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</si>
  <si>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</si>
  <si>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</si>
  <si>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</si>
  <si>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</si>
  <si>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</si>
  <si>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</si>
  <si>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</si>
  <si>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</si>
  <si>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</si>
  <si>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</si>
  <si>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</si>
  <si>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</si>
  <si>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</si>
  <si>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</si>
  <si>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</si>
  <si>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</si>
  <si>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</si>
  <si>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</si>
  <si>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</si>
  <si>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</si>
  <si>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</si>
  <si>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</si>
  <si>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</si>
  <si>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</si>
  <si>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</si>
  <si>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</si>
  <si>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</si>
  <si>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</si>
  <si>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</si>
  <si>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</si>
  <si>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</si>
  <si>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</si>
  <si>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</si>
  <si>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</si>
  <si>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</si>
  <si>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</si>
  <si>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</si>
  <si>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</si>
  <si>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</si>
  <si>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</si>
  <si>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</si>
  <si>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</si>
  <si>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</si>
  <si>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</si>
  <si>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</si>
  <si>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</si>
  <si>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</si>
  <si>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</si>
  <si>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</si>
  <si>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</si>
  <si>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</si>
  <si>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</si>
  <si>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</si>
  <si>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</si>
  <si>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</si>
  <si>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</si>
  <si>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</si>
  <si>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</si>
  <si>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</si>
  <si>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</si>
  <si>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</si>
  <si>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</si>
  <si>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</si>
  <si>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</si>
  <si>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</si>
  <si>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</si>
  <si>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</si>
  <si>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</si>
  <si>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</si>
  <si>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</si>
  <si>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</si>
  <si>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</si>
  <si>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</si>
  <si>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</si>
  <si>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</si>
  <si>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</si>
  <si>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</si>
  <si>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</si>
  <si>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</si>
  <si>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</si>
  <si>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</si>
  <si>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</si>
  <si>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</si>
  <si>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</si>
  <si>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</si>
  <si>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</si>
  <si>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</si>
  <si>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</si>
  <si>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</si>
  <si>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</si>
  <si>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</si>
  <si>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</si>
  <si>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</si>
  <si>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</si>
  <si>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</si>
  <si>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</si>
  <si>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</si>
  <si>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</si>
  <si>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</si>
  <si>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</si>
  <si>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</si>
  <si>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</si>
  <si>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</si>
  <si>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</si>
  <si>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</si>
  <si>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</si>
  <si>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</si>
  <si>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</si>
  <si>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</si>
  <si>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</si>
  <si>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</si>
  <si>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</si>
  <si>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</si>
  <si>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</si>
  <si>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</si>
  <si>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</si>
  <si>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</si>
  <si>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</si>
  <si>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</si>
  <si>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</si>
  <si>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</si>
  <si>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</si>
  <si>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</si>
  <si>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</si>
  <si>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</si>
  <si>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</si>
  <si>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</si>
  <si>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</si>
  <si>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</si>
  <si>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</si>
  <si>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</si>
  <si>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</si>
  <si>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</si>
  <si>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</si>
  <si>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</si>
  <si>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</si>
  <si>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</si>
  <si>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</si>
  <si>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</si>
  <si>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</si>
  <si>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</si>
  <si>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</si>
  <si>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</si>
  <si>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</si>
  <si>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</si>
  <si>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</si>
  <si>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</si>
  <si>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</si>
  <si>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</si>
  <si>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</si>
  <si>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</si>
  <si>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</si>
  <si>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</si>
  <si>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</si>
  <si>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</si>
  <si>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</si>
  <si>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</si>
  <si>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</si>
  <si>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</si>
  <si>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</si>
  <si>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</si>
  <si>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</si>
  <si>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</si>
  <si>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</si>
  <si>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</si>
  <si>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</si>
  <si>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</si>
  <si>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</si>
  <si>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</si>
  <si>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</si>
  <si>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</si>
  <si>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</si>
  <si>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</si>
  <si>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</si>
  <si>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</si>
  <si>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</si>
  <si>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</si>
  <si>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</si>
  <si>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</si>
  <si>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</si>
  <si>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</si>
  <si>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</si>
  <si>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</si>
  <si>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</si>
  <si>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</si>
  <si>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</si>
  <si>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</si>
  <si>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</si>
  <si>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</si>
  <si>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</si>
  <si>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</si>
  <si>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</si>
  <si>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</si>
  <si>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</si>
  <si>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</si>
  <si>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</si>
  <si>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</si>
  <si>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</si>
  <si>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</si>
  <si>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</si>
  <si>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</si>
  <si>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</si>
  <si>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</si>
  <si>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</si>
  <si>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</si>
  <si>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</si>
  <si>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</si>
  <si>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</si>
  <si>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</si>
  <si>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</si>
  <si>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</si>
  <si>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</si>
  <si>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</si>
  <si>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</si>
  <si>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</si>
  <si>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</si>
  <si>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</si>
  <si>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</si>
  <si>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</si>
  <si>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</si>
  <si>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</si>
  <si>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</si>
  <si>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</si>
  <si>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</si>
  <si>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</si>
  <si>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</si>
  <si>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</si>
  <si>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</si>
  <si>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</si>
  <si>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</si>
  <si>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</si>
  <si>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</si>
  <si>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</si>
  <si>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</si>
  <si>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</si>
  <si>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</si>
  <si>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</si>
  <si>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</si>
  <si>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</si>
  <si>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</si>
  <si>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</si>
  <si>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</si>
  <si>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</si>
  <si>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</si>
  <si>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</si>
  <si>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</si>
  <si>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</si>
  <si>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</si>
  <si>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</si>
  <si>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</si>
  <si>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</si>
  <si>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</si>
  <si>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</si>
  <si>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</si>
  <si>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</si>
  <si>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</si>
  <si>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</si>
  <si>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</si>
  <si>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</si>
  <si>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</si>
  <si>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</si>
  <si>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</si>
  <si>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</si>
  <si>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</si>
  <si>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</si>
  <si>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</si>
  <si>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</si>
  <si>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</si>
  <si>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</si>
  <si>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</si>
  <si>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</si>
  <si>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</si>
  <si>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</si>
  <si>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</si>
  <si>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</si>
  <si>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</si>
  <si>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</si>
  <si>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</si>
  <si>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</si>
  <si>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</si>
  <si>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</si>
  <si>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</si>
  <si>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</si>
  <si>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</si>
  <si>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</si>
  <si>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</si>
  <si>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</si>
  <si>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</si>
  <si>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</si>
  <si>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</si>
  <si>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</si>
  <si>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</si>
  <si>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</si>
  <si>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</si>
  <si>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</si>
  <si>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</si>
  <si>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</si>
  <si>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</si>
  <si>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</si>
  <si>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</si>
  <si>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</si>
  <si>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</si>
  <si>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</si>
  <si>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</si>
  <si>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</si>
  <si>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</si>
  <si>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</si>
  <si>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</si>
  <si>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</si>
  <si>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</si>
  <si>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</si>
  <si>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</si>
  <si>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</si>
  <si>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</si>
  <si>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</si>
  <si>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</si>
  <si>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</si>
  <si>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</si>
  <si>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</si>
  <si>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</si>
  <si>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</si>
  <si>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</si>
  <si>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</si>
  <si>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</si>
  <si>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</si>
  <si>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</si>
  <si>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</si>
  <si>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</si>
  <si>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</si>
  <si>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</si>
  <si>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</si>
  <si>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</si>
  <si>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</si>
  <si>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</si>
  <si>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</si>
  <si>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</si>
  <si>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</si>
  <si>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</si>
  <si>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</si>
  <si>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</si>
  <si>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</si>
  <si>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</si>
  <si>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</si>
  <si>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</si>
  <si>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</si>
  <si>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</si>
  <si>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</si>
  <si>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</si>
  <si>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</si>
  <si>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</si>
  <si>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</si>
  <si>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</si>
  <si>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</si>
  <si>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</si>
  <si>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</si>
  <si>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</si>
  <si>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</si>
  <si>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</si>
  <si>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</si>
  <si>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</si>
  <si>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</si>
  <si>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</si>
  <si>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</si>
  <si>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</si>
  <si>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</si>
  <si>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</si>
  <si>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</si>
  <si>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</si>
  <si>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</si>
  <si>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</si>
  <si>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</si>
  <si>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</si>
  <si>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</si>
  <si>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</si>
  <si>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</si>
  <si>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</si>
  <si>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</si>
  <si>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</si>
  <si>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</si>
  <si>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</si>
  <si>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</si>
  <si>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</si>
  <si>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</si>
  <si>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</si>
  <si>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</si>
  <si>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</si>
  <si>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</si>
  <si>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</si>
  <si>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</si>
  <si>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</si>
  <si>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</si>
  <si>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</si>
  <si>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</si>
  <si>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</si>
  <si>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</si>
  <si>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</si>
  <si>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</si>
  <si>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</si>
  <si>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</si>
  <si>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</si>
  <si>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</si>
  <si>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</si>
  <si>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</si>
  <si>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</si>
  <si>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</si>
  <si>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</si>
  <si>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</si>
  <si>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</si>
  <si>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</si>
  <si>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</si>
  <si>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</si>
  <si>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</si>
  <si>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</si>
  <si>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</si>
  <si>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</si>
  <si>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</si>
  <si>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</si>
  <si>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</si>
  <si>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</si>
  <si>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</si>
  <si>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</si>
  <si>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</si>
  <si>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</si>
  <si>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</si>
  <si>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</si>
  <si>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</si>
  <si>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</si>
  <si>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</si>
  <si>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</si>
  <si>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</si>
  <si>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</si>
  <si>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</si>
  <si>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</si>
  <si>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</si>
  <si>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</si>
  <si>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</si>
  <si>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</si>
  <si>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</si>
  <si>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</si>
  <si>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</si>
  <si>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</si>
  <si>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</si>
  <si>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</si>
  <si>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</si>
  <si>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</si>
  <si>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</si>
  <si>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</si>
  <si>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</si>
  <si>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</si>
  <si>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</si>
  <si>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</si>
  <si>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</si>
  <si>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</si>
  <si>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</si>
  <si>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</si>
  <si>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</si>
  <si>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</si>
  <si>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</si>
  <si>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</si>
  <si>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</si>
  <si>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</si>
  <si>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</si>
  <si>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</si>
  <si>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</si>
  <si>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</si>
  <si>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</si>
  <si>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</si>
  <si>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</si>
  <si>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</si>
  <si>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</si>
  <si>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</si>
  <si>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</si>
  <si>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</si>
  <si>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</si>
  <si>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</si>
  <si>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</si>
  <si>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</si>
  <si>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</si>
  <si>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</si>
  <si>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</si>
  <si>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</si>
  <si>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</si>
  <si>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</si>
  <si>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</si>
  <si>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</si>
  <si>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</si>
  <si>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</si>
  <si>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</si>
  <si>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</si>
  <si>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</si>
  <si>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</si>
  <si>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</si>
  <si>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</si>
  <si>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</si>
  <si>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</si>
  <si>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</si>
  <si>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</si>
  <si>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</si>
  <si>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</si>
  <si>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</si>
  <si>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</si>
  <si>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</si>
  <si>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</si>
  <si>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</si>
  <si>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</si>
  <si>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</si>
  <si>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</si>
  <si>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</si>
  <si>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</si>
  <si>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</si>
  <si>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</si>
  <si>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</si>
  <si>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Nome teste</t>
  </si>
  <si>
    <t>Ano</t>
  </si>
  <si>
    <t>Distrito</t>
  </si>
  <si>
    <t>Concelho</t>
  </si>
  <si>
    <t>Porto</t>
  </si>
  <si>
    <t>Amarante</t>
  </si>
  <si>
    <t>Braga</t>
  </si>
  <si>
    <t>Vila Nova de Famalicão</t>
  </si>
  <si>
    <t>Covelo</t>
  </si>
  <si>
    <t>Amares</t>
  </si>
  <si>
    <t>Fafe</t>
  </si>
  <si>
    <t>PORTELA</t>
  </si>
  <si>
    <t>Vieira do Minho</t>
  </si>
  <si>
    <t>Ruivães</t>
  </si>
  <si>
    <t>SOUTO</t>
  </si>
  <si>
    <t>Bustelo</t>
  </si>
  <si>
    <t>Póvoa de Lanhoso</t>
  </si>
  <si>
    <t>Santo Tirso</t>
  </si>
  <si>
    <t>LAMAS</t>
  </si>
  <si>
    <t>São Gens</t>
  </si>
  <si>
    <t>BRENHA</t>
  </si>
  <si>
    <t>Celorico de Basto</t>
  </si>
  <si>
    <t>VILA COVA</t>
  </si>
  <si>
    <t>Terras de Bouro</t>
  </si>
  <si>
    <t>Gondoriz</t>
  </si>
  <si>
    <t>Vilarinho</t>
  </si>
  <si>
    <t>Vila do Conde</t>
  </si>
  <si>
    <t>LOMBA</t>
  </si>
  <si>
    <t>FIGUEIRA</t>
  </si>
  <si>
    <t>Cabeceiras de Basto</t>
  </si>
  <si>
    <t>Bucos</t>
  </si>
  <si>
    <t>Aboadela</t>
  </si>
  <si>
    <t>CASAIS</t>
  </si>
  <si>
    <t>Barcelos</t>
  </si>
  <si>
    <t>Roriz</t>
  </si>
  <si>
    <t>Cantelães</t>
  </si>
  <si>
    <t>Carvalho</t>
  </si>
  <si>
    <t>Junqueira</t>
  </si>
  <si>
    <t>Mancelos</t>
  </si>
  <si>
    <t>Telões</t>
  </si>
  <si>
    <t>Valongo</t>
  </si>
  <si>
    <t>Bouro (Santa Marta)</t>
  </si>
  <si>
    <t>Arrifana</t>
  </si>
  <si>
    <t>Souto</t>
  </si>
  <si>
    <t>Outeiro</t>
  </si>
  <si>
    <t>CARRAZEDO</t>
  </si>
  <si>
    <t>Lourosa</t>
  </si>
  <si>
    <t>Gatão</t>
  </si>
  <si>
    <t>Lagares</t>
  </si>
  <si>
    <t>PONTE</t>
  </si>
  <si>
    <t>MONTE</t>
  </si>
  <si>
    <t>Rio Douro</t>
  </si>
  <si>
    <t>Ataíde</t>
  </si>
  <si>
    <t>OUTEIRO</t>
  </si>
  <si>
    <t>Guilhabreu</t>
  </si>
  <si>
    <t>Arentim</t>
  </si>
  <si>
    <t>Ribeirão</t>
  </si>
  <si>
    <t>COVAS</t>
  </si>
  <si>
    <t>Verim</t>
  </si>
  <si>
    <t>Covas</t>
  </si>
  <si>
    <t>Covelas</t>
  </si>
  <si>
    <t>VILAR</t>
  </si>
  <si>
    <t>Passos</t>
  </si>
  <si>
    <t>Esposende</t>
  </si>
  <si>
    <t>PINHEIRO</t>
  </si>
  <si>
    <t>Feitos</t>
  </si>
  <si>
    <t>Ribas</t>
  </si>
  <si>
    <t>Vilar de Pinheiro</t>
  </si>
  <si>
    <t>MURO</t>
  </si>
  <si>
    <t>CAMPELO</t>
  </si>
  <si>
    <t>Campo do Gerês</t>
  </si>
  <si>
    <t>VARZIELA</t>
  </si>
  <si>
    <t>Penacova</t>
  </si>
  <si>
    <t>Vila Garcia</t>
  </si>
  <si>
    <t>Refojos de Basto</t>
  </si>
  <si>
    <t>Canedo de Basto</t>
  </si>
  <si>
    <t>VILELA</t>
  </si>
  <si>
    <t>MESÃO FRIO</t>
  </si>
  <si>
    <t>São Martinho</t>
  </si>
  <si>
    <t>Ameal</t>
  </si>
  <si>
    <t>Olo</t>
  </si>
  <si>
    <t>CARREIRA</t>
  </si>
  <si>
    <t>SANTO TIRSO</t>
  </si>
  <si>
    <t>Vila Caiz</t>
  </si>
  <si>
    <t>OLIVEIRA</t>
  </si>
  <si>
    <t>Vila Nova</t>
  </si>
  <si>
    <t>Sanche</t>
  </si>
  <si>
    <t>PEDREIRA</t>
  </si>
  <si>
    <t>BUSTELO</t>
  </si>
  <si>
    <t>Abadim</t>
  </si>
  <si>
    <t>PARADA</t>
  </si>
  <si>
    <t>ABOADELA</t>
  </si>
  <si>
    <t>MOLARES</t>
  </si>
  <si>
    <t>Painzela</t>
  </si>
  <si>
    <t>Macieira da Maia</t>
  </si>
  <si>
    <t>Basto</t>
  </si>
  <si>
    <t>NOGUEIRA DO CRAVO</t>
  </si>
  <si>
    <t>MOSTEIRO</t>
  </si>
  <si>
    <t>Carneiro</t>
  </si>
  <si>
    <t>VALPEDRE</t>
  </si>
  <si>
    <t>MARECOS</t>
  </si>
  <si>
    <t>AGRELA</t>
  </si>
  <si>
    <t>Lamelas</t>
  </si>
  <si>
    <t>CAPELA</t>
  </si>
  <si>
    <t>Ansiães</t>
  </si>
  <si>
    <t>Basto (São Clemente)</t>
  </si>
  <si>
    <t>Cavês</t>
  </si>
  <si>
    <t>SOBRADO</t>
  </si>
  <si>
    <t>GANDRA</t>
  </si>
  <si>
    <t>COVELO</t>
  </si>
  <si>
    <t>SALVADOR DO MONTE</t>
  </si>
  <si>
    <t>LOUREDO</t>
  </si>
  <si>
    <t>RIBAS</t>
  </si>
  <si>
    <t>SOBRETÂMEGA</t>
  </si>
  <si>
    <t>BOELHE</t>
  </si>
  <si>
    <t>FIGUEIRAS</t>
  </si>
  <si>
    <t>São Miguel</t>
  </si>
  <si>
    <t>Sequeira</t>
  </si>
  <si>
    <t>Veade</t>
  </si>
  <si>
    <t>BAIRRO</t>
  </si>
  <si>
    <t>VILA NOVA</t>
  </si>
  <si>
    <t>Garfe</t>
  </si>
  <si>
    <t>LAMOSO</t>
  </si>
  <si>
    <t>REGADAS</t>
  </si>
  <si>
    <t>MOURIZ</t>
  </si>
  <si>
    <t>CASTELÕES</t>
  </si>
  <si>
    <t>Candemil</t>
  </si>
  <si>
    <t>Jazente</t>
  </si>
  <si>
    <t>LAMELAS</t>
  </si>
  <si>
    <t>Lamas</t>
  </si>
  <si>
    <t>OLIVAL</t>
  </si>
  <si>
    <t>Nogueira do Cravo</t>
  </si>
  <si>
    <t>PAREDES</t>
  </si>
  <si>
    <t>GALEGOS</t>
  </si>
  <si>
    <t>CAMPOS</t>
  </si>
  <si>
    <t>SILVARES</t>
  </si>
  <si>
    <t>OLEIROS</t>
  </si>
  <si>
    <t>CARVALHOSA</t>
  </si>
  <si>
    <t>AVELEDA</t>
  </si>
  <si>
    <t>ROSEM</t>
  </si>
  <si>
    <t>TRAVANCA</t>
  </si>
  <si>
    <t>Teixeira</t>
  </si>
  <si>
    <t>TEIXEIRA</t>
  </si>
  <si>
    <t>RIO MAU</t>
  </si>
  <si>
    <t>RATES</t>
  </si>
  <si>
    <t>Alvite</t>
  </si>
  <si>
    <t>LORDELO</t>
  </si>
  <si>
    <t>ANCEDE</t>
  </si>
  <si>
    <t>SOBREIRA</t>
  </si>
  <si>
    <t>GUILHUFE</t>
  </si>
  <si>
    <t>Balança</t>
  </si>
  <si>
    <t>ANTAS</t>
  </si>
  <si>
    <t>PERAFITA</t>
  </si>
  <si>
    <t>CRUZ</t>
  </si>
  <si>
    <t>COSTA</t>
  </si>
  <si>
    <t>LAVRA</t>
  </si>
  <si>
    <t>CODEÇOSO</t>
  </si>
  <si>
    <t>CARVALHO</t>
  </si>
  <si>
    <t>Carvalheira</t>
  </si>
  <si>
    <t>JUGUEIROS</t>
  </si>
  <si>
    <t>Pedraça</t>
  </si>
  <si>
    <t>VÁRZEA</t>
  </si>
  <si>
    <t>AREIAS</t>
  </si>
  <si>
    <t>NESPEREIRA</t>
  </si>
  <si>
    <t>VILARINHO</t>
  </si>
  <si>
    <t>RIO TINTO</t>
  </si>
  <si>
    <t>SANTA MARTA</t>
  </si>
  <si>
    <t>SÃO GENS</t>
  </si>
  <si>
    <t>Rio Caldo</t>
  </si>
  <si>
    <t>VILA CAIZ</t>
  </si>
  <si>
    <t>PIAS</t>
  </si>
  <si>
    <t>Salamonde</t>
  </si>
  <si>
    <t>GUILHOFREI</t>
  </si>
  <si>
    <t>MATOS</t>
  </si>
  <si>
    <t>SABARIZ</t>
  </si>
  <si>
    <t>GUILHABREU</t>
  </si>
  <si>
    <t>SOBRAL</t>
  </si>
  <si>
    <t>MOURE</t>
  </si>
  <si>
    <t>ABOIM</t>
  </si>
  <si>
    <t>COVELAS</t>
  </si>
  <si>
    <t>CAMBESES</t>
  </si>
  <si>
    <t>PEREIRA</t>
  </si>
  <si>
    <t>ORDEM</t>
  </si>
  <si>
    <t>PENAFIEL</t>
  </si>
  <si>
    <t>AGUIAR DE SOUSA</t>
  </si>
  <si>
    <t>CALVOS</t>
  </si>
  <si>
    <t>MOIMENTA</t>
  </si>
  <si>
    <t>JESUFREI</t>
  </si>
  <si>
    <t>RIO COVO (SANTA EUGÉNIA)</t>
  </si>
  <si>
    <t>ESPERANÇA</t>
  </si>
  <si>
    <t>São Pedro</t>
  </si>
  <si>
    <t>Cabril</t>
  </si>
  <si>
    <t>PALMEIRA</t>
  </si>
  <si>
    <t>DM4144</t>
  </si>
  <si>
    <t>Faia</t>
  </si>
  <si>
    <t>DM4142</t>
  </si>
  <si>
    <t>CONSTANCE</t>
  </si>
  <si>
    <t>MINDELO</t>
  </si>
  <si>
    <t>DM4143</t>
  </si>
  <si>
    <t>AROSA</t>
  </si>
  <si>
    <t>DM4149</t>
  </si>
  <si>
    <t>Total Registos</t>
  </si>
  <si>
    <t>Células para inserir fórmulas</t>
  </si>
  <si>
    <t>Exame (2022/01/05)</t>
  </si>
  <si>
    <t>REGISTO</t>
  </si>
  <si>
    <t>DISTRITO</t>
  </si>
  <si>
    <t>CONCELHO</t>
  </si>
  <si>
    <t>FREGUESIA</t>
  </si>
  <si>
    <t>DINICIO</t>
  </si>
  <si>
    <t>HORAINICIO</t>
  </si>
  <si>
    <t>DFIM</t>
  </si>
  <si>
    <t>HORAFIM</t>
  </si>
  <si>
    <t>REAC</t>
  </si>
  <si>
    <t>POVOAMENTOS</t>
  </si>
  <si>
    <t>TOTAL</t>
  </si>
  <si>
    <t>CAUSA</t>
  </si>
  <si>
    <t>DM10477</t>
  </si>
  <si>
    <t>BARCELOS</t>
  </si>
  <si>
    <t>MARIZ</t>
  </si>
  <si>
    <t>S</t>
  </si>
  <si>
    <t>DM10446</t>
  </si>
  <si>
    <t>VILA VERDE</t>
  </si>
  <si>
    <t>DM10375</t>
  </si>
  <si>
    <t>CELORICO DE BASTO</t>
  </si>
  <si>
    <t>DM10337</t>
  </si>
  <si>
    <t>DM09993</t>
  </si>
  <si>
    <t>CAÇARILHE</t>
  </si>
  <si>
    <t>DM09981</t>
  </si>
  <si>
    <t>VIEIRA DO MINHO</t>
  </si>
  <si>
    <t>CANTELÃES</t>
  </si>
  <si>
    <t>DM09750</t>
  </si>
  <si>
    <t>GUIMARÃES</t>
  </si>
  <si>
    <t>DM09708</t>
  </si>
  <si>
    <t>ARNÓIA</t>
  </si>
  <si>
    <t>DM09543</t>
  </si>
  <si>
    <t>VILA NOVA DE FAMALICÃO</t>
  </si>
  <si>
    <t>VALE(SÃO COSME)</t>
  </si>
  <si>
    <t>DM09334</t>
  </si>
  <si>
    <t>ALVELOS</t>
  </si>
  <si>
    <t>DM09331</t>
  </si>
  <si>
    <t>AREIAS DE VILAR</t>
  </si>
  <si>
    <t>DM09222</t>
  </si>
  <si>
    <t>CALENDÁRIO</t>
  </si>
  <si>
    <t>DM09117</t>
  </si>
  <si>
    <t>FAFE</t>
  </si>
  <si>
    <t>FREITAS</t>
  </si>
  <si>
    <t>DM09010</t>
  </si>
  <si>
    <t>GEME</t>
  </si>
  <si>
    <t>DM09009</t>
  </si>
  <si>
    <t>QUEIMADELA</t>
  </si>
  <si>
    <t>DM09002</t>
  </si>
  <si>
    <t>ESQUEIROS</t>
  </si>
  <si>
    <t>DM08985</t>
  </si>
  <si>
    <t>CERVÃES</t>
  </si>
  <si>
    <t>DM08904</t>
  </si>
  <si>
    <t>TERRAS DE BOURO</t>
  </si>
  <si>
    <t>VALDOSENDE</t>
  </si>
  <si>
    <t>DM08811</t>
  </si>
  <si>
    <t>RIBA DE AVE</t>
  </si>
  <si>
    <t>DM08758</t>
  </si>
  <si>
    <t>BRAGA</t>
  </si>
  <si>
    <t>BRAGA(SÃO VÍTOR)</t>
  </si>
  <si>
    <t>DM08749</t>
  </si>
  <si>
    <t>ESTE(SÃO MAMEDE)</t>
  </si>
  <si>
    <t>DM08729</t>
  </si>
  <si>
    <t>AZÕES</t>
  </si>
  <si>
    <t>DM08662</t>
  </si>
  <si>
    <t>DM08600</t>
  </si>
  <si>
    <t>ORIZ(SÃO MIGUEL)</t>
  </si>
  <si>
    <t>DM08597</t>
  </si>
  <si>
    <t>DM08160</t>
  </si>
  <si>
    <t>TEBOSA</t>
  </si>
  <si>
    <t>DM08086</t>
  </si>
  <si>
    <t>DM08069</t>
  </si>
  <si>
    <t>VALE DE BOURO</t>
  </si>
  <si>
    <t>DM08046</t>
  </si>
  <si>
    <t>VEADE</t>
  </si>
  <si>
    <t>DM08001</t>
  </si>
  <si>
    <t>SANDE(SÃO CLEMENTE)</t>
  </si>
  <si>
    <t>DM07930</t>
  </si>
  <si>
    <t>GÓIOS</t>
  </si>
  <si>
    <t>DM07919</t>
  </si>
  <si>
    <t>DM07842</t>
  </si>
  <si>
    <t>DM07818</t>
  </si>
  <si>
    <t>FAREJA</t>
  </si>
  <si>
    <t>DM07750</t>
  </si>
  <si>
    <t>DM07711</t>
  </si>
  <si>
    <t>VILAÇA</t>
  </si>
  <si>
    <t>DM07693</t>
  </si>
  <si>
    <t>REMELHE</t>
  </si>
  <si>
    <t>DM07680</t>
  </si>
  <si>
    <t>DOSSÃOS</t>
  </si>
  <si>
    <t>DM07643</t>
  </si>
  <si>
    <t>AMARES</t>
  </si>
  <si>
    <t>FIGUEIREDO</t>
  </si>
  <si>
    <t>DM07640</t>
  </si>
  <si>
    <t>DM07592</t>
  </si>
  <si>
    <t>DM07569</t>
  </si>
  <si>
    <t>DM07540</t>
  </si>
  <si>
    <t>GÉMEOS</t>
  </si>
  <si>
    <t>DM07485</t>
  </si>
  <si>
    <t>CAIRES</t>
  </si>
  <si>
    <t>DM07161</t>
  </si>
  <si>
    <t>BRITELO</t>
  </si>
  <si>
    <t>DM07016</t>
  </si>
  <si>
    <t>ARÕES(SANTA CRISTINA)</t>
  </si>
  <si>
    <t>DM07013</t>
  </si>
  <si>
    <t>TADIM</t>
  </si>
  <si>
    <t>DM06843</t>
  </si>
  <si>
    <t>CABANELAS</t>
  </si>
  <si>
    <t>DM06688</t>
  </si>
  <si>
    <t>DUAS IGREJAS</t>
  </si>
  <si>
    <t>DM06590</t>
  </si>
  <si>
    <t>MOREIRA DO REI</t>
  </si>
  <si>
    <t>DM06537</t>
  </si>
  <si>
    <t>GOLÃES</t>
  </si>
  <si>
    <t>DM06460</t>
  </si>
  <si>
    <t>REVELHE</t>
  </si>
  <si>
    <t>DM06368</t>
  </si>
  <si>
    <t>DM06244</t>
  </si>
  <si>
    <t>DM06191</t>
  </si>
  <si>
    <t>CABECEIRAS DE BASTO</t>
  </si>
  <si>
    <t>REFOJOS DE BASTO</t>
  </si>
  <si>
    <t>DM05757</t>
  </si>
  <si>
    <t>ENCOURADOS</t>
  </si>
  <si>
    <t>DM05681</t>
  </si>
  <si>
    <t>REGO</t>
  </si>
  <si>
    <t>DM05638</t>
  </si>
  <si>
    <t>GOÃOS</t>
  </si>
  <si>
    <t>DM05625</t>
  </si>
  <si>
    <t>GUISANDE</t>
  </si>
  <si>
    <t>DM05507</t>
  </si>
  <si>
    <t>OURILHE</t>
  </si>
  <si>
    <t>DM05500</t>
  </si>
  <si>
    <t>PÓVOA DE LANHOSO</t>
  </si>
  <si>
    <t>SÃO JOÃO DE REI</t>
  </si>
  <si>
    <t>DM05436</t>
  </si>
  <si>
    <t>MIDÕES</t>
  </si>
  <si>
    <t>DM05425</t>
  </si>
  <si>
    <t>DM05342</t>
  </si>
  <si>
    <t>RIBEIRÃO</t>
  </si>
  <si>
    <t>DM05294</t>
  </si>
  <si>
    <t>DM05136</t>
  </si>
  <si>
    <t>RENDUFE</t>
  </si>
  <si>
    <t>DM05050</t>
  </si>
  <si>
    <t>BORBA DE MONTANHA</t>
  </si>
  <si>
    <t>DM04997</t>
  </si>
  <si>
    <t>ARÕES(SÃO ROMÃO)</t>
  </si>
  <si>
    <t>DM04983</t>
  </si>
  <si>
    <t>ROSSAS</t>
  </si>
  <si>
    <t>DM04933</t>
  </si>
  <si>
    <t>DM04898</t>
  </si>
  <si>
    <t>DM04894</t>
  </si>
  <si>
    <t>DM04885</t>
  </si>
  <si>
    <t>DM04852</t>
  </si>
  <si>
    <t>ATIÃES</t>
  </si>
  <si>
    <t>DM04808</t>
  </si>
  <si>
    <t>DM04781</t>
  </si>
  <si>
    <t>DM04780</t>
  </si>
  <si>
    <t>PEDRALVA</t>
  </si>
  <si>
    <t>DM04632</t>
  </si>
  <si>
    <t>SOBRADELO DA GOMA</t>
  </si>
  <si>
    <t>DM04459</t>
  </si>
  <si>
    <t>DM04309</t>
  </si>
  <si>
    <t>DM04267</t>
  </si>
  <si>
    <t>SOUTO(SANTA MARIA)</t>
  </si>
  <si>
    <t>DM04263</t>
  </si>
  <si>
    <t>CANEDO DE BASTO</t>
  </si>
  <si>
    <t>DM04130</t>
  </si>
  <si>
    <t>DM04061</t>
  </si>
  <si>
    <t>DM04053</t>
  </si>
  <si>
    <t>BASTO(SÃO CLEMENTE)</t>
  </si>
  <si>
    <t>DM04031</t>
  </si>
  <si>
    <t>DM03986</t>
  </si>
  <si>
    <t>BRITEIROS(SANTA LEOCÁDIA)</t>
  </si>
  <si>
    <t>DM03900</t>
  </si>
  <si>
    <t>DM03810</t>
  </si>
  <si>
    <t>ARCOZELO</t>
  </si>
  <si>
    <t>DM03800</t>
  </si>
  <si>
    <t>DM03796</t>
  </si>
  <si>
    <t>TRAVASSÓS</t>
  </si>
  <si>
    <t>DM03795</t>
  </si>
  <si>
    <t>SEZURES</t>
  </si>
  <si>
    <t>DM03720</t>
  </si>
  <si>
    <t>DM03715</t>
  </si>
  <si>
    <t>DM03456</t>
  </si>
  <si>
    <t>ESCARIZ(SÃO MARTINHO)</t>
  </si>
  <si>
    <t>DM03403</t>
  </si>
  <si>
    <t>COUCIEIRO</t>
  </si>
  <si>
    <t>DM03110</t>
  </si>
  <si>
    <t>DM02966</t>
  </si>
  <si>
    <t>SOENGAS</t>
  </si>
  <si>
    <t>DM02949</t>
  </si>
  <si>
    <t>LONGOS</t>
  </si>
  <si>
    <t>DM02948</t>
  </si>
  <si>
    <t>DM02917</t>
  </si>
  <si>
    <t>DM02796</t>
  </si>
  <si>
    <t>DM02759</t>
  </si>
  <si>
    <t>ARNOSO(SANTA MARIA)</t>
  </si>
  <si>
    <t>DM02355</t>
  </si>
  <si>
    <t>ESPOSENDE</t>
  </si>
  <si>
    <t>FORJÃES</t>
  </si>
  <si>
    <t>DM02316</t>
  </si>
  <si>
    <t>PORTELA DAS CABRAS</t>
  </si>
  <si>
    <t>DM02184</t>
  </si>
  <si>
    <t>BUCOS</t>
  </si>
  <si>
    <t>DM01990</t>
  </si>
  <si>
    <t>CODECEDA</t>
  </si>
  <si>
    <t>DM01726</t>
  </si>
  <si>
    <t>FREIRIZ</t>
  </si>
  <si>
    <t>DM01643</t>
  </si>
  <si>
    <t>DM01578</t>
  </si>
  <si>
    <t>DM01404</t>
  </si>
  <si>
    <t>MARRANCOS</t>
  </si>
  <si>
    <t>DM01155</t>
  </si>
  <si>
    <t>SEMELHE</t>
  </si>
  <si>
    <t>DM01081</t>
  </si>
  <si>
    <t>DM01072</t>
  </si>
  <si>
    <t>ESTORÃOS</t>
  </si>
  <si>
    <t>DM01060</t>
  </si>
  <si>
    <t>TURIZ</t>
  </si>
  <si>
    <t>DM00854</t>
  </si>
  <si>
    <t>CUNHA</t>
  </si>
  <si>
    <t>DM00583</t>
  </si>
  <si>
    <t>MOGEGE</t>
  </si>
  <si>
    <t>DM10179</t>
  </si>
  <si>
    <t>DM09996</t>
  </si>
  <si>
    <t>ESPINHO</t>
  </si>
  <si>
    <t>DM09843</t>
  </si>
  <si>
    <t>DM09601</t>
  </si>
  <si>
    <t>DM09401</t>
  </si>
  <si>
    <t>PRAZINS(SANTA EUFÉMIA)</t>
  </si>
  <si>
    <t>DM08471</t>
  </si>
  <si>
    <t>DM07441</t>
  </si>
  <si>
    <t>FERREIROS</t>
  </si>
  <si>
    <t>DM07433</t>
  </si>
  <si>
    <t>DM07325</t>
  </si>
  <si>
    <t>DM06890</t>
  </si>
  <si>
    <t>LANHOSO</t>
  </si>
  <si>
    <t>DM06689</t>
  </si>
  <si>
    <t>TELHADO</t>
  </si>
  <si>
    <t>DM05920</t>
  </si>
  <si>
    <t>TAÍDE</t>
  </si>
  <si>
    <t>DM05894</t>
  </si>
  <si>
    <t>DM05725</t>
  </si>
  <si>
    <t>DM05458</t>
  </si>
  <si>
    <t>DM04833</t>
  </si>
  <si>
    <t>SILVEIROS</t>
  </si>
  <si>
    <t>DM04719</t>
  </si>
  <si>
    <t>DM04252</t>
  </si>
  <si>
    <t>DM04250</t>
  </si>
  <si>
    <t>LOMAR</t>
  </si>
  <si>
    <t>DM04131</t>
  </si>
  <si>
    <t>DM03996</t>
  </si>
  <si>
    <t>RIO DOURO</t>
  </si>
  <si>
    <t>DM03850</t>
  </si>
  <si>
    <t>DM03766</t>
  </si>
  <si>
    <t>CAVÊS</t>
  </si>
  <si>
    <t>DM03616</t>
  </si>
  <si>
    <t>GARFE</t>
  </si>
  <si>
    <t>DM03541</t>
  </si>
  <si>
    <t>PROZELO</t>
  </si>
  <si>
    <t>DM03088</t>
  </si>
  <si>
    <t>RENDUFINHO</t>
  </si>
  <si>
    <t>DM03083</t>
  </si>
  <si>
    <t>PÓVOA DE LANHOSO(N SENHORA DO AMPARO)</t>
  </si>
  <si>
    <t>DM02959</t>
  </si>
  <si>
    <t>DM02779</t>
  </si>
  <si>
    <t>GAGOS</t>
  </si>
  <si>
    <t>DM02675</t>
  </si>
  <si>
    <t>DM01783</t>
  </si>
  <si>
    <t>DM01731</t>
  </si>
  <si>
    <t>BOURO(SANTA MARTA)</t>
  </si>
  <si>
    <t>DM01370</t>
  </si>
  <si>
    <t>DM01285</t>
  </si>
  <si>
    <t>MIRE DE TIBÃES</t>
  </si>
  <si>
    <t>DM00830</t>
  </si>
  <si>
    <t>BESTEIROS</t>
  </si>
  <si>
    <t>DM10184</t>
  </si>
  <si>
    <t>VILARINHO DAS CAMBAS</t>
  </si>
  <si>
    <t>DM09716</t>
  </si>
  <si>
    <t>FORNELOS</t>
  </si>
  <si>
    <t>DM09288</t>
  </si>
  <si>
    <t>DM09262</t>
  </si>
  <si>
    <t>SANTO EMILIÃO</t>
  </si>
  <si>
    <t>DM09184</t>
  </si>
  <si>
    <t>PRAZINS(SANTO TIRSO)</t>
  </si>
  <si>
    <t>DM08994</t>
  </si>
  <si>
    <t>SANDE(VILA NOVA)</t>
  </si>
  <si>
    <t>DM08779</t>
  </si>
  <si>
    <t>GONDORIZ</t>
  </si>
  <si>
    <t>DM08766</t>
  </si>
  <si>
    <t>DM08119</t>
  </si>
  <si>
    <t>DM07682</t>
  </si>
  <si>
    <t>DM07550</t>
  </si>
  <si>
    <t>EIRA VEDRA</t>
  </si>
  <si>
    <t>DM07458</t>
  </si>
  <si>
    <t>GRIMANCELOS</t>
  </si>
  <si>
    <t>DM06881</t>
  </si>
  <si>
    <t>AJUDE</t>
  </si>
  <si>
    <t>DM06650</t>
  </si>
  <si>
    <t>DM06529</t>
  </si>
  <si>
    <t>DM06079</t>
  </si>
  <si>
    <t>SANDE</t>
  </si>
  <si>
    <t>DM05934</t>
  </si>
  <si>
    <t>DM05778</t>
  </si>
  <si>
    <t>DM05739</t>
  </si>
  <si>
    <t>RUIVÃES</t>
  </si>
  <si>
    <t>DM05337</t>
  </si>
  <si>
    <t>DM05310</t>
  </si>
  <si>
    <t>DM05169</t>
  </si>
  <si>
    <t>DM04936</t>
  </si>
  <si>
    <t>BRUFE</t>
  </si>
  <si>
    <t>DM04800</t>
  </si>
  <si>
    <t>DM04694</t>
  </si>
  <si>
    <t>DM04673</t>
  </si>
  <si>
    <t>QUINCHÃES</t>
  </si>
  <si>
    <t>DM04553</t>
  </si>
  <si>
    <t>DM04436</t>
  </si>
  <si>
    <t>DM04424</t>
  </si>
  <si>
    <t>BRAGA(SÃO VICENTE)</t>
  </si>
  <si>
    <t>DM04346</t>
  </si>
  <si>
    <t>DM04247</t>
  </si>
  <si>
    <t>DM03893</t>
  </si>
  <si>
    <t>CHORENTE</t>
  </si>
  <si>
    <t>DM03754</t>
  </si>
  <si>
    <t>DM03393</t>
  </si>
  <si>
    <t>DM03313</t>
  </si>
  <si>
    <t>DM03166</t>
  </si>
  <si>
    <t>DM03105</t>
  </si>
  <si>
    <t>DM02676</t>
  </si>
  <si>
    <t>DM02436</t>
  </si>
  <si>
    <t>PEDRA FURADA</t>
  </si>
  <si>
    <t>DM02284</t>
  </si>
  <si>
    <t>DM02168</t>
  </si>
  <si>
    <t>BRAGA(MAXIMINOS)</t>
  </si>
  <si>
    <t>DM01270</t>
  </si>
  <si>
    <t>DM01153</t>
  </si>
  <si>
    <t>BRAGA(SÃO JOSÉ DE SÃO LÁZARO)</t>
  </si>
  <si>
    <t>DM00848</t>
  </si>
  <si>
    <t>DM09541</t>
  </si>
  <si>
    <t>DM09360</t>
  </si>
  <si>
    <t>DM09046</t>
  </si>
  <si>
    <t>MONSUL</t>
  </si>
  <si>
    <t>DM08992</t>
  </si>
  <si>
    <t>GILMONDE</t>
  </si>
  <si>
    <t>DM08665</t>
  </si>
  <si>
    <t>NINE</t>
  </si>
  <si>
    <t>DM08076</t>
  </si>
  <si>
    <t>CABEÇUDOS</t>
  </si>
  <si>
    <t>DM06790</t>
  </si>
  <si>
    <t>DM06707</t>
  </si>
  <si>
    <t>DM06661</t>
  </si>
  <si>
    <t>REAL</t>
  </si>
  <si>
    <t>DM06448</t>
  </si>
  <si>
    <t>DM05430</t>
  </si>
  <si>
    <t>DM04865</t>
  </si>
  <si>
    <t>DM04078</t>
  </si>
  <si>
    <t>BRITEIROS(SANTO ESTÊVÃO)</t>
  </si>
  <si>
    <t>DM02593</t>
  </si>
  <si>
    <t>DM01946</t>
  </si>
  <si>
    <t>DM01636</t>
  </si>
  <si>
    <t>ARMIL</t>
  </si>
  <si>
    <t>DM00795</t>
  </si>
  <si>
    <t>DM08623</t>
  </si>
  <si>
    <t>RIO COVO(SANTA EUGÉNIA)</t>
  </si>
  <si>
    <t>DM03617</t>
  </si>
  <si>
    <t>CHAVÃO</t>
  </si>
  <si>
    <t>DM02225</t>
  </si>
  <si>
    <t>DM02183</t>
  </si>
  <si>
    <t>DM01655</t>
  </si>
  <si>
    <t>DM10101</t>
  </si>
  <si>
    <t>ESTE(SÃO PEDRO)</t>
  </si>
  <si>
    <t>DM09864</t>
  </si>
  <si>
    <t>COSSOURADO</t>
  </si>
  <si>
    <t>DM09626</t>
  </si>
  <si>
    <t>DM09560</t>
  </si>
  <si>
    <t>DM09134</t>
  </si>
  <si>
    <t>GONDOMAR</t>
  </si>
  <si>
    <t>DM09078</t>
  </si>
  <si>
    <t>APÚLIA</t>
  </si>
  <si>
    <t>DM08982</t>
  </si>
  <si>
    <t>DM08972</t>
  </si>
  <si>
    <t>DM08829</t>
  </si>
  <si>
    <t>DM08653</t>
  </si>
  <si>
    <t>DM08596</t>
  </si>
  <si>
    <t>LANDIM</t>
  </si>
  <si>
    <t>DM08465</t>
  </si>
  <si>
    <t>LOUSADO</t>
  </si>
  <si>
    <t>DM08457</t>
  </si>
  <si>
    <t>DM08303</t>
  </si>
  <si>
    <t>DM08169</t>
  </si>
  <si>
    <t>DM08039</t>
  </si>
  <si>
    <t>DM07959</t>
  </si>
  <si>
    <t>DM07805</t>
  </si>
  <si>
    <t>DM07703</t>
  </si>
  <si>
    <t>ARNOSO(SANTA EULÁLIA)</t>
  </si>
  <si>
    <t>DM07389</t>
  </si>
  <si>
    <t>DM07299</t>
  </si>
  <si>
    <t>DM06991</t>
  </si>
  <si>
    <t>TAMEL(SÃO VERÍSSIMO)</t>
  </si>
  <si>
    <t>DM06961</t>
  </si>
  <si>
    <t>DM06907</t>
  </si>
  <si>
    <t>DM06682</t>
  </si>
  <si>
    <t>DM06238</t>
  </si>
  <si>
    <t>SANTA LUCRÉCIA DE ALGERIZ</t>
  </si>
  <si>
    <t>DM06161</t>
  </si>
  <si>
    <t>DM05696</t>
  </si>
  <si>
    <t>DM05344</t>
  </si>
  <si>
    <t>DM05203</t>
  </si>
  <si>
    <t>DM05104</t>
  </si>
  <si>
    <t>DM05046</t>
  </si>
  <si>
    <t>DM05041</t>
  </si>
  <si>
    <t>DM04917</t>
  </si>
  <si>
    <t>DM04873</t>
  </si>
  <si>
    <t>DM04829</t>
  </si>
  <si>
    <t>DM04521</t>
  </si>
  <si>
    <t>AZURÉM</t>
  </si>
  <si>
    <t>DM04475</t>
  </si>
  <si>
    <t>DM04291</t>
  </si>
  <si>
    <t>DM04181</t>
  </si>
  <si>
    <t>DM03947</t>
  </si>
  <si>
    <t>GAVIÃO</t>
  </si>
  <si>
    <t>DM03936</t>
  </si>
  <si>
    <t>DM03790</t>
  </si>
  <si>
    <t>PICO DE REGALADOS</t>
  </si>
  <si>
    <t>DM03701</t>
  </si>
  <si>
    <t>DM03516</t>
  </si>
  <si>
    <t>DM03449</t>
  </si>
  <si>
    <t>DM03160</t>
  </si>
  <si>
    <t>DM02869</t>
  </si>
  <si>
    <t>DM02778</t>
  </si>
  <si>
    <t>DM02771</t>
  </si>
  <si>
    <t>BRITO</t>
  </si>
  <si>
    <t>DM02602</t>
  </si>
  <si>
    <t>BARBUDO</t>
  </si>
  <si>
    <t>DM02530</t>
  </si>
  <si>
    <t>DM02520</t>
  </si>
  <si>
    <t>DM02445</t>
  </si>
  <si>
    <t>DM02085</t>
  </si>
  <si>
    <t>DM01838</t>
  </si>
  <si>
    <t>DM01638</t>
  </si>
  <si>
    <t>DM01436</t>
  </si>
  <si>
    <t>DM01017</t>
  </si>
  <si>
    <t>DM01012</t>
  </si>
  <si>
    <t>DM00876</t>
  </si>
  <si>
    <t>DM00793</t>
  </si>
  <si>
    <t>RIO COVO(SANTA EULÁLIA)</t>
  </si>
  <si>
    <t>DM00738</t>
  </si>
  <si>
    <t>DM08993</t>
  </si>
  <si>
    <t>DM08738</t>
  </si>
  <si>
    <t>DM08326</t>
  </si>
  <si>
    <t>DM06838</t>
  </si>
  <si>
    <t>DM09268</t>
  </si>
  <si>
    <t>DM09203</t>
  </si>
  <si>
    <t>SANDE(SÃO LOURENÇO)</t>
  </si>
  <si>
    <t>DM04912</t>
  </si>
  <si>
    <t>DM02541</t>
  </si>
  <si>
    <t>DM01934</t>
  </si>
  <si>
    <t>MOREIRA DO CASTELO</t>
  </si>
  <si>
    <t>DM01361</t>
  </si>
  <si>
    <t>DM10306</t>
  </si>
  <si>
    <t>DM09857</t>
  </si>
  <si>
    <t>DM09817</t>
  </si>
  <si>
    <t>URGEZES</t>
  </si>
  <si>
    <t>DM09643</t>
  </si>
  <si>
    <t>DM09352</t>
  </si>
  <si>
    <t>DM09317</t>
  </si>
  <si>
    <t>DM09001</t>
  </si>
  <si>
    <t>DM08864</t>
  </si>
  <si>
    <t>DM08839</t>
  </si>
  <si>
    <t>DM08431</t>
  </si>
  <si>
    <t>LIJÓ</t>
  </si>
  <si>
    <t>DM08290</t>
  </si>
  <si>
    <t>DM08235</t>
  </si>
  <si>
    <t>DM08103</t>
  </si>
  <si>
    <t>DM07926</t>
  </si>
  <si>
    <t>DM07648</t>
  </si>
  <si>
    <t>FRAGOSO</t>
  </si>
  <si>
    <t>DM07497</t>
  </si>
  <si>
    <t>DM07432</t>
  </si>
  <si>
    <t>DM07037</t>
  </si>
  <si>
    <t>ABADIM</t>
  </si>
  <si>
    <t>DM07011</t>
  </si>
  <si>
    <t>OUTIZ</t>
  </si>
  <si>
    <t>DM06674</t>
  </si>
  <si>
    <t>DM06609</t>
  </si>
  <si>
    <t>DM05801</t>
  </si>
  <si>
    <t>DM05697</t>
  </si>
  <si>
    <t>DM05410</t>
  </si>
  <si>
    <t>DM05186</t>
  </si>
  <si>
    <t>SEQUEADE</t>
  </si>
  <si>
    <t>DM04956</t>
  </si>
  <si>
    <t>REQUIÃO</t>
  </si>
  <si>
    <t>DM04279</t>
  </si>
  <si>
    <t>VIZELA(SÃO PAIO)</t>
  </si>
  <si>
    <t>DM04244</t>
  </si>
  <si>
    <t>ADAÚFE</t>
  </si>
  <si>
    <t>DM04232</t>
  </si>
  <si>
    <t>ABADE DE NEIVA</t>
  </si>
  <si>
    <t>DM04094</t>
  </si>
  <si>
    <t>DM03764</t>
  </si>
  <si>
    <t>DM03682</t>
  </si>
  <si>
    <t>ALHEIRA</t>
  </si>
  <si>
    <t>DM03665</t>
  </si>
  <si>
    <t>DM03604</t>
  </si>
  <si>
    <t>DM03422</t>
  </si>
  <si>
    <t>ATÃES</t>
  </si>
  <si>
    <t>DM03336</t>
  </si>
  <si>
    <t>SÃO TORCATO</t>
  </si>
  <si>
    <t>DM03169</t>
  </si>
  <si>
    <t>DM03078</t>
  </si>
  <si>
    <t>INFANTAS</t>
  </si>
  <si>
    <t>DM03050</t>
  </si>
  <si>
    <t>DM02734</t>
  </si>
  <si>
    <t>DM02567</t>
  </si>
  <si>
    <t>DM02045</t>
  </si>
  <si>
    <t>DELÃES</t>
  </si>
  <si>
    <t>DM01925</t>
  </si>
  <si>
    <t>BARCO</t>
  </si>
  <si>
    <t>DM01831</t>
  </si>
  <si>
    <t>DM01810</t>
  </si>
  <si>
    <t>BARCELINHOS</t>
  </si>
  <si>
    <t>DM01787</t>
  </si>
  <si>
    <t>SELHO(SÃO JORGE)</t>
  </si>
  <si>
    <t>DM01642</t>
  </si>
  <si>
    <t>DM01628</t>
  </si>
  <si>
    <t>DM01560</t>
  </si>
  <si>
    <t>INFIAS</t>
  </si>
  <si>
    <t>DM01456</t>
  </si>
  <si>
    <t>DM01447</t>
  </si>
  <si>
    <t>DM01101</t>
  </si>
  <si>
    <t>DM01014</t>
  </si>
  <si>
    <t>DM00885</t>
  </si>
  <si>
    <t>DM00838</t>
  </si>
  <si>
    <t>GONÇA</t>
  </si>
  <si>
    <t>DM00688</t>
  </si>
  <si>
    <t>DM00553</t>
  </si>
  <si>
    <t>CALDAS DE VIZELA(SÃO MIGUEL)</t>
  </si>
  <si>
    <t>DM08557</t>
  </si>
  <si>
    <t>DM08198</t>
  </si>
  <si>
    <t>DM07698</t>
  </si>
  <si>
    <t>DM04546</t>
  </si>
  <si>
    <t>DM03903</t>
  </si>
  <si>
    <t>DM03768</t>
  </si>
  <si>
    <t>DM02670</t>
  </si>
  <si>
    <t>MASCOTELOS</t>
  </si>
  <si>
    <t>DM01950</t>
  </si>
  <si>
    <t>ABORIM</t>
  </si>
  <si>
    <t>DM10462</t>
  </si>
  <si>
    <t>DM09526</t>
  </si>
  <si>
    <t>DM08294</t>
  </si>
  <si>
    <t>DM08126</t>
  </si>
  <si>
    <t>DM07483</t>
  </si>
  <si>
    <t>GONDAR</t>
  </si>
  <si>
    <t>DM07422</t>
  </si>
  <si>
    <t>DM06484</t>
  </si>
  <si>
    <t>DM06456</t>
  </si>
  <si>
    <t>RUILHE</t>
  </si>
  <si>
    <t>DM05809</t>
  </si>
  <si>
    <t>DM05763</t>
  </si>
  <si>
    <t>DM04720</t>
  </si>
  <si>
    <t>DM04597</t>
  </si>
  <si>
    <t>DM04306</t>
  </si>
  <si>
    <t>DM03275</t>
  </si>
  <si>
    <t>DM03085</t>
  </si>
  <si>
    <t>DM02821</t>
  </si>
  <si>
    <t>DM02786</t>
  </si>
  <si>
    <t>DM01827</t>
  </si>
  <si>
    <t>DM01369</t>
  </si>
  <si>
    <t>DM01277</t>
  </si>
  <si>
    <t>DM00846</t>
  </si>
  <si>
    <t>DM10021</t>
  </si>
  <si>
    <t>DM05304</t>
  </si>
  <si>
    <t>CALDELAS</t>
  </si>
  <si>
    <t>DM08837</t>
  </si>
  <si>
    <t>DM08761</t>
  </si>
  <si>
    <t>DM08594</t>
  </si>
  <si>
    <t>DM08266</t>
  </si>
  <si>
    <t>DM07664</t>
  </si>
  <si>
    <t>DM07063</t>
  </si>
  <si>
    <t>DM03572</t>
  </si>
  <si>
    <t>GONDIZALVES</t>
  </si>
  <si>
    <t>DM03237</t>
  </si>
  <si>
    <t>LEMENHE</t>
  </si>
  <si>
    <t>DM02195</t>
  </si>
  <si>
    <t>DM00990</t>
  </si>
  <si>
    <t>DM05118</t>
  </si>
  <si>
    <t>SOBREPOSTA</t>
  </si>
  <si>
    <t>DM04163</t>
  </si>
  <si>
    <t>DM02346</t>
  </si>
  <si>
    <t>DM09605</t>
  </si>
  <si>
    <t>SELHO(SÃO LOURENÇO)</t>
  </si>
  <si>
    <t>DM09545</t>
  </si>
  <si>
    <t>DM09018</t>
  </si>
  <si>
    <t>DM08620</t>
  </si>
  <si>
    <t>DM08602</t>
  </si>
  <si>
    <t>DM08433</t>
  </si>
  <si>
    <t>VALDREU</t>
  </si>
  <si>
    <t>DM08202</t>
  </si>
  <si>
    <t>DM06928</t>
  </si>
  <si>
    <t>VIMIEIRO</t>
  </si>
  <si>
    <t>DM06451</t>
  </si>
  <si>
    <t>DM06097</t>
  </si>
  <si>
    <t>GERAZ DO MINHO</t>
  </si>
  <si>
    <t>DM06011</t>
  </si>
  <si>
    <t>DM05512</t>
  </si>
  <si>
    <t>DM05248</t>
  </si>
  <si>
    <t>ALDÃO</t>
  </si>
  <si>
    <t>DM05214</t>
  </si>
  <si>
    <t>DM05101</t>
  </si>
  <si>
    <t>DM05072</t>
  </si>
  <si>
    <t>DM04695</t>
  </si>
  <si>
    <t>DM04496</t>
  </si>
  <si>
    <t>GOÃES</t>
  </si>
  <si>
    <t>DM04494</t>
  </si>
  <si>
    <t>ALVITE</t>
  </si>
  <si>
    <t>DM04492</t>
  </si>
  <si>
    <t>SERZEDELO</t>
  </si>
  <si>
    <t>DM04452</t>
  </si>
  <si>
    <t>DM04367</t>
  </si>
  <si>
    <t>DM04048</t>
  </si>
  <si>
    <t>DM03953</t>
  </si>
  <si>
    <t>DM03780</t>
  </si>
  <si>
    <t>DM03576</t>
  </si>
  <si>
    <t>RIO CALDO</t>
  </si>
  <si>
    <t>DM03527</t>
  </si>
  <si>
    <t>INFESTA</t>
  </si>
  <si>
    <t>DM03182</t>
  </si>
  <si>
    <t>DM02985</t>
  </si>
  <si>
    <t>DM02975</t>
  </si>
  <si>
    <t>DM02678</t>
  </si>
  <si>
    <t>DM02198</t>
  </si>
  <si>
    <t>SOUTO(SÃO SALVADOR)</t>
  </si>
  <si>
    <t>DM01648</t>
  </si>
  <si>
    <t>PEDRAÇA</t>
  </si>
  <si>
    <t>DM01644</t>
  </si>
  <si>
    <t>DM01639</t>
  </si>
  <si>
    <t>DM01268</t>
  </si>
  <si>
    <t>DM00919</t>
  </si>
  <si>
    <t>DM00796</t>
  </si>
  <si>
    <t>ESMERIZ</t>
  </si>
  <si>
    <t>DM01637</t>
  </si>
  <si>
    <t>DM03684</t>
  </si>
  <si>
    <t>DM09003</t>
  </si>
  <si>
    <t>DM03771</t>
  </si>
  <si>
    <t>DM09997</t>
  </si>
  <si>
    <t>DM09923</t>
  </si>
  <si>
    <t>DM09768</t>
  </si>
  <si>
    <t>DM09160</t>
  </si>
  <si>
    <t>DM07719</t>
  </si>
  <si>
    <t>DM06938</t>
  </si>
  <si>
    <t>SOUTELO</t>
  </si>
  <si>
    <t>DM06737</t>
  </si>
  <si>
    <t>MOREIRA DE CÓNEGOS</t>
  </si>
  <si>
    <t>DM06709</t>
  </si>
  <si>
    <t>DM05518</t>
  </si>
  <si>
    <t>DM05379</t>
  </si>
  <si>
    <t>NAVARRA</t>
  </si>
  <si>
    <t>DM05281</t>
  </si>
  <si>
    <t>DM05033</t>
  </si>
  <si>
    <t>DM05010</t>
  </si>
  <si>
    <t>VENTOSA</t>
  </si>
  <si>
    <t>DM05004</t>
  </si>
  <si>
    <t>COVIDE</t>
  </si>
  <si>
    <t>DM05003</t>
  </si>
  <si>
    <t>GONTIM</t>
  </si>
  <si>
    <t>DM04465</t>
  </si>
  <si>
    <t>DM04057</t>
  </si>
  <si>
    <t>CIBÕES</t>
  </si>
  <si>
    <t>DM03262</t>
  </si>
  <si>
    <t>DM02961</t>
  </si>
  <si>
    <t>DM02944</t>
  </si>
  <si>
    <t>DM02784</t>
  </si>
  <si>
    <t>DM02438</t>
  </si>
  <si>
    <t>DM02087</t>
  </si>
  <si>
    <t>DM02067</t>
  </si>
  <si>
    <t>DM01939</t>
  </si>
  <si>
    <t>DM01923</t>
  </si>
  <si>
    <t>ANTIME</t>
  </si>
  <si>
    <t>DM01651</t>
  </si>
  <si>
    <t>DM01471</t>
  </si>
  <si>
    <t>DM01051</t>
  </si>
  <si>
    <t>DM01000</t>
  </si>
  <si>
    <t>DM00833</t>
  </si>
  <si>
    <t>DM00296</t>
  </si>
  <si>
    <t>DM09967</t>
  </si>
  <si>
    <t>DM08142</t>
  </si>
  <si>
    <t>QUINTIÃES</t>
  </si>
  <si>
    <t>DM06070</t>
  </si>
  <si>
    <t>FRIANDE</t>
  </si>
  <si>
    <t>DM05125</t>
  </si>
  <si>
    <t>DM04896</t>
  </si>
  <si>
    <t>SERAMIL</t>
  </si>
  <si>
    <t>DM02656</t>
  </si>
  <si>
    <t>BRUNHAIS</t>
  </si>
  <si>
    <t>DM01755</t>
  </si>
  <si>
    <t>DM10026</t>
  </si>
  <si>
    <t>DM07888</t>
  </si>
  <si>
    <t>DM07649</t>
  </si>
  <si>
    <t>DM05045</t>
  </si>
  <si>
    <t>ABAÇÃO(SÃO TOMÉ)</t>
  </si>
  <si>
    <t>DM04150</t>
  </si>
  <si>
    <t>ESPORÕES</t>
  </si>
  <si>
    <t>DM03222</t>
  </si>
  <si>
    <t>DM01110</t>
  </si>
  <si>
    <t>DM04580</t>
  </si>
  <si>
    <t>DM10305</t>
  </si>
  <si>
    <t>DM07736</t>
  </si>
  <si>
    <t>DM05594</t>
  </si>
  <si>
    <t>DM05502</t>
  </si>
  <si>
    <t>PARADA DO BOURO</t>
  </si>
  <si>
    <t>DM03753</t>
  </si>
  <si>
    <t>DM06564</t>
  </si>
  <si>
    <t>DM04840</t>
  </si>
  <si>
    <t>DM07810</t>
  </si>
  <si>
    <t>DM07349</t>
  </si>
  <si>
    <t>DM08916</t>
  </si>
  <si>
    <t>VALBOM(SÃO MARTINHO)</t>
  </si>
  <si>
    <t>DM05525</t>
  </si>
  <si>
    <t>VILAR DE CUNHAS</t>
  </si>
  <si>
    <t>DM06289</t>
  </si>
  <si>
    <t>DM05533</t>
  </si>
  <si>
    <t>DM09433</t>
  </si>
  <si>
    <t>DM03561</t>
  </si>
  <si>
    <t>DM04893</t>
  </si>
  <si>
    <t>DM01782</t>
  </si>
  <si>
    <t>DM03885</t>
  </si>
  <si>
    <t>DM8535</t>
  </si>
  <si>
    <t>DM8533</t>
  </si>
  <si>
    <t>DM8519</t>
  </si>
  <si>
    <t>DM8439</t>
  </si>
  <si>
    <t>BALAZAR</t>
  </si>
  <si>
    <t>DM8401</t>
  </si>
  <si>
    <t>DM8374</t>
  </si>
  <si>
    <t>CANIÇADA</t>
  </si>
  <si>
    <t>DM8368</t>
  </si>
  <si>
    <t>CALDAS DE VIZELA (SÃO MIGUEL)</t>
  </si>
  <si>
    <t>DM8357</t>
  </si>
  <si>
    <t>DM8322</t>
  </si>
  <si>
    <t>RIO COVO (SANTA EULÁLIA)</t>
  </si>
  <si>
    <t>DM8321</t>
  </si>
  <si>
    <t>DM8316</t>
  </si>
  <si>
    <t>DM8296</t>
  </si>
  <si>
    <t>DM8291</t>
  </si>
  <si>
    <t>DM8287</t>
  </si>
  <si>
    <t>TABUAÇAS</t>
  </si>
  <si>
    <t>DM8258</t>
  </si>
  <si>
    <t>DM8248</t>
  </si>
  <si>
    <t>DM8213</t>
  </si>
  <si>
    <t>DM8212</t>
  </si>
  <si>
    <t>DM8211</t>
  </si>
  <si>
    <t>PAINZELA</t>
  </si>
  <si>
    <t>DM8204</t>
  </si>
  <si>
    <t>DM8187</t>
  </si>
  <si>
    <t>FONTE ARCADA</t>
  </si>
  <si>
    <t>DM8186</t>
  </si>
  <si>
    <t>DM8172</t>
  </si>
  <si>
    <t>DM8167</t>
  </si>
  <si>
    <t>MEDELO</t>
  </si>
  <si>
    <t>DM8151</t>
  </si>
  <si>
    <t>DM8150</t>
  </si>
  <si>
    <t>VÁRZEA COVA</t>
  </si>
  <si>
    <t>DM8140</t>
  </si>
  <si>
    <t>SEIDÕES</t>
  </si>
  <si>
    <t>DM8135</t>
  </si>
  <si>
    <t>GOMINHÃES</t>
  </si>
  <si>
    <t>DM8133</t>
  </si>
  <si>
    <t>DM8132</t>
  </si>
  <si>
    <t>DM8131</t>
  </si>
  <si>
    <t>DM8124</t>
  </si>
  <si>
    <t>TAMEL (SÃO VERÍSSIMO)</t>
  </si>
  <si>
    <t>DM8117</t>
  </si>
  <si>
    <t>SELHO (SÃO JORGE)</t>
  </si>
  <si>
    <t>DM8107</t>
  </si>
  <si>
    <t>ARÕES (SÃO ROMÃO)</t>
  </si>
  <si>
    <t>DM8102</t>
  </si>
  <si>
    <t>DM8099</t>
  </si>
  <si>
    <t>DM8062</t>
  </si>
  <si>
    <t>SANDE (VILA NOVA)</t>
  </si>
  <si>
    <t>SANDE (SÃO LOURENÇO)</t>
  </si>
  <si>
    <t>DM8048</t>
  </si>
  <si>
    <t>DM8014</t>
  </si>
  <si>
    <t>DM8013</t>
  </si>
  <si>
    <t>BASTO (SÃO CLEMENTE)</t>
  </si>
  <si>
    <t>DM8008</t>
  </si>
  <si>
    <t>DM8004</t>
  </si>
  <si>
    <t>DM8001</t>
  </si>
  <si>
    <t>DM7969</t>
  </si>
  <si>
    <t>DM7965</t>
  </si>
  <si>
    <t>DM7962</t>
  </si>
  <si>
    <t>DM7948</t>
  </si>
  <si>
    <t>DM7940</t>
  </si>
  <si>
    <t>DM7872</t>
  </si>
  <si>
    <t>SOUTO (SÃO SALVADOR)</t>
  </si>
  <si>
    <t>DM7867</t>
  </si>
  <si>
    <t>BRITEIROS (SÃO ESTÊVÃO)</t>
  </si>
  <si>
    <t>DM7865</t>
  </si>
  <si>
    <t>DM7859</t>
  </si>
  <si>
    <t>DM7852</t>
  </si>
  <si>
    <t>DM7842</t>
  </si>
  <si>
    <t>DM7773</t>
  </si>
  <si>
    <t>DM7766</t>
  </si>
  <si>
    <t>DM7764</t>
  </si>
  <si>
    <t>DM7760</t>
  </si>
  <si>
    <t>DM7750</t>
  </si>
  <si>
    <t>ANJOS</t>
  </si>
  <si>
    <t>DM7749</t>
  </si>
  <si>
    <t>RECEZINHOS (SANTA EUGÉNIA)</t>
  </si>
  <si>
    <t>DM7729</t>
  </si>
  <si>
    <t>DM7723</t>
  </si>
  <si>
    <t>DM7683</t>
  </si>
  <si>
    <t>DM7682</t>
  </si>
  <si>
    <t>VERIM</t>
  </si>
  <si>
    <t>DM7681</t>
  </si>
  <si>
    <t>DM7668</t>
  </si>
  <si>
    <t>DM7653</t>
  </si>
  <si>
    <t>DM7644</t>
  </si>
  <si>
    <t>DM7636</t>
  </si>
  <si>
    <t>DM7629</t>
  </si>
  <si>
    <t>DM7622</t>
  </si>
  <si>
    <t>DM7600</t>
  </si>
  <si>
    <t>SANDE (SÃO CLEMENTE)</t>
  </si>
  <si>
    <t>DM7597</t>
  </si>
  <si>
    <t>DM7593</t>
  </si>
  <si>
    <t>TRAVASSOS</t>
  </si>
  <si>
    <t>DM7570</t>
  </si>
  <si>
    <t>DM7519</t>
  </si>
  <si>
    <t>TRANDEIRAS</t>
  </si>
  <si>
    <t>DM7508</t>
  </si>
  <si>
    <t>DM7496</t>
  </si>
  <si>
    <t>DM7484</t>
  </si>
  <si>
    <t>DM7476</t>
  </si>
  <si>
    <t>DM7459</t>
  </si>
  <si>
    <t>DM7448</t>
  </si>
  <si>
    <t>DM7424</t>
  </si>
  <si>
    <t>DM7419</t>
  </si>
  <si>
    <t>DURRÃES</t>
  </si>
  <si>
    <t>DM7412</t>
  </si>
  <si>
    <t>DM7411</t>
  </si>
  <si>
    <t>PASSOS</t>
  </si>
  <si>
    <t>DM7406</t>
  </si>
  <si>
    <t>FAIA</t>
  </si>
  <si>
    <t>DM7405</t>
  </si>
  <si>
    <t>DM7398</t>
  </si>
  <si>
    <t>DM7396</t>
  </si>
  <si>
    <t>DM7369</t>
  </si>
  <si>
    <t>JOANE</t>
  </si>
  <si>
    <t>DM7362</t>
  </si>
  <si>
    <t>DM7358</t>
  </si>
  <si>
    <t>DM7350</t>
  </si>
  <si>
    <t>ARNOSO (SANTA EULÁLIA)</t>
  </si>
  <si>
    <t>DM7348</t>
  </si>
  <si>
    <t>DM7340</t>
  </si>
  <si>
    <t>DM7337</t>
  </si>
  <si>
    <t>DM7290</t>
  </si>
  <si>
    <t>DM7243</t>
  </si>
  <si>
    <t>DM7231</t>
  </si>
  <si>
    <t>DM7193</t>
  </si>
  <si>
    <t>FERVENÇA</t>
  </si>
  <si>
    <t>DM7155</t>
  </si>
  <si>
    <t>DM7139</t>
  </si>
  <si>
    <t>DM7137</t>
  </si>
  <si>
    <t>DM7134</t>
  </si>
  <si>
    <t>DM7133</t>
  </si>
  <si>
    <t>DM7125</t>
  </si>
  <si>
    <t>DM7116</t>
  </si>
  <si>
    <t>DM7094</t>
  </si>
  <si>
    <t>DM7067</t>
  </si>
  <si>
    <t>VILAR DA VEIGA</t>
  </si>
  <si>
    <t>DM7066</t>
  </si>
  <si>
    <t>SÃO JOÃO DE PONTE</t>
  </si>
  <si>
    <t>DM7054</t>
  </si>
  <si>
    <t>DM7041</t>
  </si>
  <si>
    <t>DM7040</t>
  </si>
  <si>
    <t>DM7020</t>
  </si>
  <si>
    <t>DM6986</t>
  </si>
  <si>
    <t>DM6983</t>
  </si>
  <si>
    <t>DM6968</t>
  </si>
  <si>
    <t>FISCAL</t>
  </si>
  <si>
    <t>DM6965</t>
  </si>
  <si>
    <t>DM6951</t>
  </si>
  <si>
    <t>DM6945</t>
  </si>
  <si>
    <t>BARQUEIROS</t>
  </si>
  <si>
    <t>DM6944</t>
  </si>
  <si>
    <t>DM6925</t>
  </si>
  <si>
    <t>DM6918</t>
  </si>
  <si>
    <t>DM6888</t>
  </si>
  <si>
    <t>BRITEIROS (SALVADOR)</t>
  </si>
  <si>
    <t>DM6859</t>
  </si>
  <si>
    <t>DM6855</t>
  </si>
  <si>
    <t>DM6850</t>
  </si>
  <si>
    <t>BALANÇA</t>
  </si>
  <si>
    <t>DM6848</t>
  </si>
  <si>
    <t>MOUQUIM</t>
  </si>
  <si>
    <t>DM6838</t>
  </si>
  <si>
    <t>DM6831</t>
  </si>
  <si>
    <t>DM6830</t>
  </si>
  <si>
    <t>DM6813</t>
  </si>
  <si>
    <t>DM6805</t>
  </si>
  <si>
    <t>AIRÃO (SANTA MARIA)</t>
  </si>
  <si>
    <t>DM6800</t>
  </si>
  <si>
    <t>DM6797</t>
  </si>
  <si>
    <t>DM6776</t>
  </si>
  <si>
    <t>DM6768</t>
  </si>
  <si>
    <t>DM6742</t>
  </si>
  <si>
    <t>DM6737</t>
  </si>
  <si>
    <t>DM6730</t>
  </si>
  <si>
    <t>DM6723</t>
  </si>
  <si>
    <t>DM6701</t>
  </si>
  <si>
    <t>DM6700</t>
  </si>
  <si>
    <t>DM6696</t>
  </si>
  <si>
    <t>DM6664</t>
  </si>
  <si>
    <t>DM6662</t>
  </si>
  <si>
    <t>DM6652</t>
  </si>
  <si>
    <t>DM6630</t>
  </si>
  <si>
    <t>DM6628</t>
  </si>
  <si>
    <t>DM6620</t>
  </si>
  <si>
    <t>DM6610</t>
  </si>
  <si>
    <t>DM6600</t>
  </si>
  <si>
    <t>DM6586</t>
  </si>
  <si>
    <t>DM6561</t>
  </si>
  <si>
    <t>DM6538</t>
  </si>
  <si>
    <t>DM6531</t>
  </si>
  <si>
    <t>DM6526</t>
  </si>
  <si>
    <t>DM6515</t>
  </si>
  <si>
    <t>SERAFÃO</t>
  </si>
  <si>
    <t>DM6510</t>
  </si>
  <si>
    <t>DM6504</t>
  </si>
  <si>
    <t>AIRÃO (SÃO JOÃO BAPTISTA)</t>
  </si>
  <si>
    <t>DM6496</t>
  </si>
  <si>
    <t>DM6461</t>
  </si>
  <si>
    <t>DM6441</t>
  </si>
  <si>
    <t>DM6440</t>
  </si>
  <si>
    <t>DM6407</t>
  </si>
  <si>
    <t>DM6389</t>
  </si>
  <si>
    <t>DM6364</t>
  </si>
  <si>
    <t>DM6357</t>
  </si>
  <si>
    <t>DM6344</t>
  </si>
  <si>
    <t>DM6327</t>
  </si>
  <si>
    <t>DM6323</t>
  </si>
  <si>
    <t>DM6305</t>
  </si>
  <si>
    <t>DM6304</t>
  </si>
  <si>
    <t>DM6301</t>
  </si>
  <si>
    <t>DM6273</t>
  </si>
  <si>
    <t>DM6271</t>
  </si>
  <si>
    <t>DM6269</t>
  </si>
  <si>
    <t>SILVARES (SÃO MARTINHO)</t>
  </si>
  <si>
    <t>DM6265</t>
  </si>
  <si>
    <t>DM6237</t>
  </si>
  <si>
    <t>DM6218</t>
  </si>
  <si>
    <t>DM6212</t>
  </si>
  <si>
    <t>DM6189</t>
  </si>
  <si>
    <t>VALE (SÃO COSME)</t>
  </si>
  <si>
    <t>DM6127</t>
  </si>
  <si>
    <t>DM6116</t>
  </si>
  <si>
    <t>DM6114</t>
  </si>
  <si>
    <t>DM6087</t>
  </si>
  <si>
    <t>GALEGOS (SÃO MARTINHO)</t>
  </si>
  <si>
    <t>DM6071</t>
  </si>
  <si>
    <t>CEPÃES</t>
  </si>
  <si>
    <t>DM6042</t>
  </si>
  <si>
    <t>DM6020</t>
  </si>
  <si>
    <t>BARROS</t>
  </si>
  <si>
    <t>DM5995</t>
  </si>
  <si>
    <t>BRITEIROS (SANTA LEOCÁDIA)</t>
  </si>
  <si>
    <t>DM5991</t>
  </si>
  <si>
    <t>DM5985</t>
  </si>
  <si>
    <t>DM5972</t>
  </si>
  <si>
    <t>DM5963</t>
  </si>
  <si>
    <t>FERMENTÕES</t>
  </si>
  <si>
    <t>DM5960</t>
  </si>
  <si>
    <t>DM5959</t>
  </si>
  <si>
    <t>DM5951</t>
  </si>
  <si>
    <t>DM5950</t>
  </si>
  <si>
    <t>DM5948</t>
  </si>
  <si>
    <t>DM5939</t>
  </si>
  <si>
    <t>DM5929</t>
  </si>
  <si>
    <t>DM5927</t>
  </si>
  <si>
    <t>DM5903</t>
  </si>
  <si>
    <t>DM5899</t>
  </si>
  <si>
    <t>DM5892</t>
  </si>
  <si>
    <t>DM5889</t>
  </si>
  <si>
    <t>DM5828</t>
  </si>
  <si>
    <t>DM5800</t>
  </si>
  <si>
    <t>DM5797</t>
  </si>
  <si>
    <t>DM5793</t>
  </si>
  <si>
    <t>OLIVEIRA (SÃO PEDRO)</t>
  </si>
  <si>
    <t>DM5790</t>
  </si>
  <si>
    <t>DM5769</t>
  </si>
  <si>
    <t>DM5768</t>
  </si>
  <si>
    <t>DM5746</t>
  </si>
  <si>
    <t>SELHO (SÃO CRISTOVÃO)</t>
  </si>
  <si>
    <t>DM5745</t>
  </si>
  <si>
    <t>DM5740</t>
  </si>
  <si>
    <t>DM5738</t>
  </si>
  <si>
    <t>DM5726</t>
  </si>
  <si>
    <t>DM5716</t>
  </si>
  <si>
    <t>DM5697</t>
  </si>
  <si>
    <t>DM5693</t>
  </si>
  <si>
    <t>DM5670</t>
  </si>
  <si>
    <t>DM5663</t>
  </si>
  <si>
    <t>DM5659</t>
  </si>
  <si>
    <t>DM5637</t>
  </si>
  <si>
    <t>DM5629</t>
  </si>
  <si>
    <t>DM5612</t>
  </si>
  <si>
    <t>DM5599</t>
  </si>
  <si>
    <t>DM5577</t>
  </si>
  <si>
    <t>DM5575</t>
  </si>
  <si>
    <t>DM5510</t>
  </si>
  <si>
    <t>DM5494</t>
  </si>
  <si>
    <t>DM5441</t>
  </si>
  <si>
    <t>DM5432</t>
  </si>
  <si>
    <t>NOVAIS</t>
  </si>
  <si>
    <t>DM5430</t>
  </si>
  <si>
    <t>DM5422</t>
  </si>
  <si>
    <t>DM5420</t>
  </si>
  <si>
    <t>DM5419</t>
  </si>
  <si>
    <t>DM5383</t>
  </si>
  <si>
    <t>DM5380</t>
  </si>
  <si>
    <t>DM5376</t>
  </si>
  <si>
    <t>DM5373</t>
  </si>
  <si>
    <t>DM5358</t>
  </si>
  <si>
    <t>DM5355</t>
  </si>
  <si>
    <t>DM5337</t>
  </si>
  <si>
    <t>DM5331</t>
  </si>
  <si>
    <t>DM5323</t>
  </si>
  <si>
    <t>MARTIM</t>
  </si>
  <si>
    <t>DM5309</t>
  </si>
  <si>
    <t>DM5307</t>
  </si>
  <si>
    <t>DM5300</t>
  </si>
  <si>
    <t>DM5257</t>
  </si>
  <si>
    <t>POUSA</t>
  </si>
  <si>
    <t>DM5228</t>
  </si>
  <si>
    <t>DM5206</t>
  </si>
  <si>
    <t>DM5193</t>
  </si>
  <si>
    <t>DM5185</t>
  </si>
  <si>
    <t>DM5177</t>
  </si>
  <si>
    <t>DM5153</t>
  </si>
  <si>
    <t>DM5139</t>
  </si>
  <si>
    <t>DM5130</t>
  </si>
  <si>
    <t>DM5118</t>
  </si>
  <si>
    <t>DM5112</t>
  </si>
  <si>
    <t>DM5075</t>
  </si>
  <si>
    <t>DM5052</t>
  </si>
  <si>
    <t>DM5044</t>
  </si>
  <si>
    <t>DM5038</t>
  </si>
  <si>
    <t>ARÕES (SANTA CRISTINA)</t>
  </si>
  <si>
    <t>DM5037</t>
  </si>
  <si>
    <t>DM5031</t>
  </si>
  <si>
    <t>GONDIÃES</t>
  </si>
  <si>
    <t>DM5029</t>
  </si>
  <si>
    <t>DM5021</t>
  </si>
  <si>
    <t>DM4983</t>
  </si>
  <si>
    <t>DM4954</t>
  </si>
  <si>
    <t>DM4952</t>
  </si>
  <si>
    <t>DM4951</t>
  </si>
  <si>
    <t>DM4948</t>
  </si>
  <si>
    <t>MORREIRA</t>
  </si>
  <si>
    <t>DM4934</t>
  </si>
  <si>
    <t>DM4926</t>
  </si>
  <si>
    <t>DM4910</t>
  </si>
  <si>
    <t>DM4880</t>
  </si>
  <si>
    <t>CHAMOIM</t>
  </si>
  <si>
    <t>DM4879</t>
  </si>
  <si>
    <t>DM4873</t>
  </si>
  <si>
    <t>GANDARELA</t>
  </si>
  <si>
    <t>DM4854</t>
  </si>
  <si>
    <t>DM4843</t>
  </si>
  <si>
    <t>DM4822</t>
  </si>
  <si>
    <t>DM4806</t>
  </si>
  <si>
    <t>DM4805</t>
  </si>
  <si>
    <t>DM4804</t>
  </si>
  <si>
    <t>DM4778</t>
  </si>
  <si>
    <t>PEDOME</t>
  </si>
  <si>
    <t>DM4750</t>
  </si>
  <si>
    <t>DM4743</t>
  </si>
  <si>
    <t>DM4729</t>
  </si>
  <si>
    <t>DM4713</t>
  </si>
  <si>
    <t>DM4700</t>
  </si>
  <si>
    <t>DM4674</t>
  </si>
  <si>
    <t>DM4634</t>
  </si>
  <si>
    <t>LAGO</t>
  </si>
  <si>
    <t>DM4623</t>
  </si>
  <si>
    <t>DM4621</t>
  </si>
  <si>
    <t>DM4515</t>
  </si>
  <si>
    <t>DM4438</t>
  </si>
  <si>
    <t>DM4391</t>
  </si>
  <si>
    <t>DM4346</t>
  </si>
  <si>
    <t>DM4320</t>
  </si>
  <si>
    <t>DM4319</t>
  </si>
  <si>
    <t>DM4317</t>
  </si>
  <si>
    <t>DM4286</t>
  </si>
  <si>
    <t>DM4252</t>
  </si>
  <si>
    <t>DM4239</t>
  </si>
  <si>
    <t>DM4236</t>
  </si>
  <si>
    <t>DM4204</t>
  </si>
  <si>
    <t>DM4192</t>
  </si>
  <si>
    <t>DM4180</t>
  </si>
  <si>
    <t>GUARDIZELA</t>
  </si>
  <si>
    <t>DM4176</t>
  </si>
  <si>
    <t>DM4158</t>
  </si>
  <si>
    <t>CARREIRAS (SANTIAGO)</t>
  </si>
  <si>
    <t>SALAMONDE</t>
  </si>
  <si>
    <t>DM4097</t>
  </si>
  <si>
    <t>DM4094</t>
  </si>
  <si>
    <t>RIBEIROS</t>
  </si>
  <si>
    <t>DM4090</t>
  </si>
  <si>
    <t>DM4072</t>
  </si>
  <si>
    <t>DM4067</t>
  </si>
  <si>
    <t>DM4066</t>
  </si>
  <si>
    <t>DM4063</t>
  </si>
  <si>
    <t>DM4043</t>
  </si>
  <si>
    <t>DM4028</t>
  </si>
  <si>
    <t>DM4016</t>
  </si>
  <si>
    <t>DM4015</t>
  </si>
  <si>
    <t>VALE (SÃO MARTINHO)</t>
  </si>
  <si>
    <t>DM4014</t>
  </si>
  <si>
    <t>DM4010</t>
  </si>
  <si>
    <t>DM3983</t>
  </si>
  <si>
    <t>AIRÓ</t>
  </si>
  <si>
    <t>DM3978</t>
  </si>
  <si>
    <t>DM3955</t>
  </si>
  <si>
    <t>DM3883</t>
  </si>
  <si>
    <t>GODINHAÇOS</t>
  </si>
  <si>
    <t>DM3881</t>
  </si>
  <si>
    <t>RORIZ</t>
  </si>
  <si>
    <t>DM3845</t>
  </si>
  <si>
    <t>DM3826</t>
  </si>
  <si>
    <t>DM3726</t>
  </si>
  <si>
    <t>DM3707</t>
  </si>
  <si>
    <t>DM3703</t>
  </si>
  <si>
    <t>SOUTO (SANTA MARIA)</t>
  </si>
  <si>
    <t>DM3697</t>
  </si>
  <si>
    <t>DM3680</t>
  </si>
  <si>
    <t>DM3596</t>
  </si>
  <si>
    <t>DM3593</t>
  </si>
  <si>
    <t>BOURO (SANTA MARTA)</t>
  </si>
  <si>
    <t>DM3584</t>
  </si>
  <si>
    <t>DM3560</t>
  </si>
  <si>
    <t>DM3556</t>
  </si>
  <si>
    <t>DM3543</t>
  </si>
  <si>
    <t>DM3542</t>
  </si>
  <si>
    <t>DM3529</t>
  </si>
  <si>
    <t>DM3522</t>
  </si>
  <si>
    <t>DM3490</t>
  </si>
  <si>
    <t>DM3413</t>
  </si>
  <si>
    <t>DM3366</t>
  </si>
  <si>
    <t>DM3365</t>
  </si>
  <si>
    <t>TAGILDE</t>
  </si>
  <si>
    <t>DM3358</t>
  </si>
  <si>
    <t>DM3356</t>
  </si>
  <si>
    <t>DM3318</t>
  </si>
  <si>
    <t>DM3311</t>
  </si>
  <si>
    <t>DM3293</t>
  </si>
  <si>
    <t>DM3226</t>
  </si>
  <si>
    <t>DM3203</t>
  </si>
  <si>
    <t>DM3192</t>
  </si>
  <si>
    <t>DM3167</t>
  </si>
  <si>
    <t>DM3166</t>
  </si>
  <si>
    <t>DM3148</t>
  </si>
  <si>
    <t>PARADA DE GATIM</t>
  </si>
  <si>
    <t>DM3121</t>
  </si>
  <si>
    <t>DM3114</t>
  </si>
  <si>
    <t>DM3081</t>
  </si>
  <si>
    <t>DM3027</t>
  </si>
  <si>
    <t>DM2960</t>
  </si>
  <si>
    <t>DM2873</t>
  </si>
  <si>
    <t>DM2871</t>
  </si>
  <si>
    <t>ADÃES</t>
  </si>
  <si>
    <t>DM2855</t>
  </si>
  <si>
    <t>DM2815</t>
  </si>
  <si>
    <t>DM2617</t>
  </si>
  <si>
    <t>PÓVOA DE LANHOSO (N SENHORA DO AMPARO)</t>
  </si>
  <si>
    <t>DM2584</t>
  </si>
  <si>
    <t>POLVOREIRA</t>
  </si>
  <si>
    <t>DM2538</t>
  </si>
  <si>
    <t>DM2509</t>
  </si>
  <si>
    <t>DM2505</t>
  </si>
  <si>
    <t>DM2478</t>
  </si>
  <si>
    <t>DM2463</t>
  </si>
  <si>
    <t>DM2444</t>
  </si>
  <si>
    <t>DM2442</t>
  </si>
  <si>
    <t>DM2433</t>
  </si>
  <si>
    <t>DM2427</t>
  </si>
  <si>
    <t>DM2404</t>
  </si>
  <si>
    <t>DM2398</t>
  </si>
  <si>
    <t>DM2371</t>
  </si>
  <si>
    <t>DM2367</t>
  </si>
  <si>
    <t>DM2358</t>
  </si>
  <si>
    <t>DM2354</t>
  </si>
  <si>
    <t>DM2344</t>
  </si>
  <si>
    <t>DM2284</t>
  </si>
  <si>
    <t>DM2269</t>
  </si>
  <si>
    <t>DM2265</t>
  </si>
  <si>
    <t>DM2253</t>
  </si>
  <si>
    <t>DM2241</t>
  </si>
  <si>
    <t>DM2216</t>
  </si>
  <si>
    <t>DM2215</t>
  </si>
  <si>
    <t>ARNOSO (SANTA MARIA)</t>
  </si>
  <si>
    <t>DM2172</t>
  </si>
  <si>
    <t>CARAPEÇOS</t>
  </si>
  <si>
    <t>DM2130</t>
  </si>
  <si>
    <t>DM2127</t>
  </si>
  <si>
    <t>DM2124</t>
  </si>
  <si>
    <t>DM2107</t>
  </si>
  <si>
    <t>DM2081</t>
  </si>
  <si>
    <t>CARVALHOS</t>
  </si>
  <si>
    <t>DM2062</t>
  </si>
  <si>
    <t>DM2059</t>
  </si>
  <si>
    <t>DM2027</t>
  </si>
  <si>
    <t>DM2021</t>
  </si>
  <si>
    <t>DM1964</t>
  </si>
  <si>
    <t>LOURO</t>
  </si>
  <si>
    <t>DM1948</t>
  </si>
  <si>
    <t>DM1941</t>
  </si>
  <si>
    <t>DM1933</t>
  </si>
  <si>
    <t>DM1926</t>
  </si>
  <si>
    <t>DM1875</t>
  </si>
  <si>
    <t>DM1846</t>
  </si>
  <si>
    <t>PALME</t>
  </si>
  <si>
    <t>DM1752</t>
  </si>
  <si>
    <t>DM1746</t>
  </si>
  <si>
    <t>DM1735</t>
  </si>
  <si>
    <t>LOUREIRA</t>
  </si>
  <si>
    <t>DM1734</t>
  </si>
  <si>
    <t>BELINHO</t>
  </si>
  <si>
    <t>DM1732</t>
  </si>
  <si>
    <t>DM1708</t>
  </si>
  <si>
    <t>FEITOS</t>
  </si>
  <si>
    <t>DM1706</t>
  </si>
  <si>
    <t>DM1627</t>
  </si>
  <si>
    <t>DM1623</t>
  </si>
  <si>
    <t>DM1617</t>
  </si>
  <si>
    <t>MERELIM (SÃO PAIO)</t>
  </si>
  <si>
    <t>DM1589</t>
  </si>
  <si>
    <t>DM1539</t>
  </si>
  <si>
    <t>DM1516</t>
  </si>
  <si>
    <t>DM1485</t>
  </si>
  <si>
    <t>DM1475</t>
  </si>
  <si>
    <t>DM1469</t>
  </si>
  <si>
    <t>FONTE BOA</t>
  </si>
  <si>
    <t>DM1422</t>
  </si>
  <si>
    <t>DM1365</t>
  </si>
  <si>
    <t>DM1327</t>
  </si>
  <si>
    <t>DM1308</t>
  </si>
  <si>
    <t>DM1291</t>
  </si>
  <si>
    <t>DM1272</t>
  </si>
  <si>
    <t>DM1267</t>
  </si>
  <si>
    <t>GAMIL</t>
  </si>
  <si>
    <t>DM1256</t>
  </si>
  <si>
    <t>DM1235</t>
  </si>
  <si>
    <t>DM1222</t>
  </si>
  <si>
    <t>UCHA</t>
  </si>
  <si>
    <t>DM1183</t>
  </si>
  <si>
    <t>ORIZ (SÃO MIGUEL)</t>
  </si>
  <si>
    <t>DM1145</t>
  </si>
  <si>
    <t>DM1117</t>
  </si>
  <si>
    <t>GALEGOS (SANTA MARIA)</t>
  </si>
  <si>
    <t>DM0962</t>
  </si>
  <si>
    <t>DM0937</t>
  </si>
  <si>
    <t>DM0922</t>
  </si>
  <si>
    <t>DM0921</t>
  </si>
  <si>
    <t>DM0909</t>
  </si>
  <si>
    <t>PRADO (SÃO MIGUEL)</t>
  </si>
  <si>
    <t>DM0880</t>
  </si>
  <si>
    <t>VILA CHÃ</t>
  </si>
  <si>
    <t>DM0876</t>
  </si>
  <si>
    <t>DM0858</t>
  </si>
  <si>
    <t>DM0842</t>
  </si>
  <si>
    <t>DM0833</t>
  </si>
  <si>
    <t>DM0813</t>
  </si>
  <si>
    <t>DM0797</t>
  </si>
  <si>
    <t>DM0781</t>
  </si>
  <si>
    <t>DM0717</t>
  </si>
  <si>
    <t>DM0716</t>
  </si>
  <si>
    <t>VILA FRESCAÍNHA (SÃO MARTINHO)</t>
  </si>
  <si>
    <t>DM0712</t>
  </si>
  <si>
    <t>BRAGA (SÃO VÍTOR)</t>
  </si>
  <si>
    <t>DM0700</t>
  </si>
  <si>
    <t>DM0625</t>
  </si>
  <si>
    <t>DM0548</t>
  </si>
  <si>
    <t>DM0478</t>
  </si>
  <si>
    <t>DM0441</t>
  </si>
  <si>
    <t>DM0360</t>
  </si>
  <si>
    <t>DM0344</t>
  </si>
  <si>
    <t>DM0213</t>
  </si>
  <si>
    <t>DM0166</t>
  </si>
  <si>
    <t>DM0149</t>
  </si>
  <si>
    <t>DM0097</t>
  </si>
  <si>
    <t>DM0074</t>
  </si>
  <si>
    <t>DM0065</t>
  </si>
  <si>
    <t>EDM004277</t>
  </si>
  <si>
    <t>DESC</t>
  </si>
  <si>
    <t>EDM004165</t>
  </si>
  <si>
    <t>EDM003003</t>
  </si>
  <si>
    <t>EDM004064</t>
  </si>
  <si>
    <t>EDM002107</t>
  </si>
  <si>
    <t>EDM002235</t>
  </si>
  <si>
    <t>EDM002193</t>
  </si>
  <si>
    <t>EDM004071</t>
  </si>
  <si>
    <t>EDM002189</t>
  </si>
  <si>
    <t>EDM002646</t>
  </si>
  <si>
    <t>INT</t>
  </si>
  <si>
    <t>EDM004002</t>
  </si>
  <si>
    <t>EDM002329</t>
  </si>
  <si>
    <t>EDM001548</t>
  </si>
  <si>
    <t>EDM002183</t>
  </si>
  <si>
    <t>EDM002323</t>
  </si>
  <si>
    <t>EDM002002</t>
  </si>
  <si>
    <t>Gualtar</t>
  </si>
  <si>
    <t>EDM004001</t>
  </si>
  <si>
    <t>EDM001506</t>
  </si>
  <si>
    <t>Caires</t>
  </si>
  <si>
    <t>EDM002130</t>
  </si>
  <si>
    <t>EDM002168</t>
  </si>
  <si>
    <t>EDM002310</t>
  </si>
  <si>
    <t>EDM001940</t>
  </si>
  <si>
    <t>EDM004042</t>
  </si>
  <si>
    <t>EDM004077</t>
  </si>
  <si>
    <t>EDM003020</t>
  </si>
  <si>
    <t>Silvares (São Martinho)</t>
  </si>
  <si>
    <t>EDM002589</t>
  </si>
  <si>
    <t>EDM002253</t>
  </si>
  <si>
    <t>EDM001540</t>
  </si>
  <si>
    <t>EDM001505</t>
  </si>
  <si>
    <t>EDM002011</t>
  </si>
  <si>
    <t>Lomar</t>
  </si>
  <si>
    <t>EDM002141</t>
  </si>
  <si>
    <t>EDM002139</t>
  </si>
  <si>
    <t>EDM001963</t>
  </si>
  <si>
    <t>Crespos</t>
  </si>
  <si>
    <t>EDM004542</t>
  </si>
  <si>
    <t>EDM001696</t>
  </si>
  <si>
    <t>EDM001962</t>
  </si>
  <si>
    <t>EDM002463</t>
  </si>
  <si>
    <t>EDM002582</t>
  </si>
  <si>
    <t>EDM002580</t>
  </si>
  <si>
    <t>EDM003840</t>
  </si>
  <si>
    <t>EDM002162</t>
  </si>
  <si>
    <t>EDM004264</t>
  </si>
  <si>
    <t>NEG</t>
  </si>
  <si>
    <t>EDM002222</t>
  </si>
  <si>
    <t>EDM002188</t>
  </si>
  <si>
    <t>EDM002290</t>
  </si>
  <si>
    <t>EDM003993</t>
  </si>
  <si>
    <t>EDM002242</t>
  </si>
  <si>
    <t>EDM004021</t>
  </si>
  <si>
    <t>Chorense</t>
  </si>
  <si>
    <t>EDM002132</t>
  </si>
  <si>
    <t>EDM002257</t>
  </si>
  <si>
    <t>EDM002213</t>
  </si>
  <si>
    <t>EDM002269</t>
  </si>
  <si>
    <t>EDM004009</t>
  </si>
  <si>
    <t>EDM002653</t>
  </si>
  <si>
    <t>Curvos</t>
  </si>
  <si>
    <t>EDM002271</t>
  </si>
  <si>
    <t>EDM003979</t>
  </si>
  <si>
    <t>EDM002264</t>
  </si>
  <si>
    <t>EDM003800</t>
  </si>
  <si>
    <t>BL050879</t>
  </si>
  <si>
    <t>Coimbra</t>
  </si>
  <si>
    <t>CANTANHEDE</t>
  </si>
  <si>
    <t>CADIMA</t>
  </si>
  <si>
    <t>BL050853</t>
  </si>
  <si>
    <t>MIRA</t>
  </si>
  <si>
    <t>BL050757</t>
  </si>
  <si>
    <t>FEBRES</t>
  </si>
  <si>
    <t>BL050512</t>
  </si>
  <si>
    <t>BL050490</t>
  </si>
  <si>
    <t>F.FOZ</t>
  </si>
  <si>
    <t>M.ONDAS</t>
  </si>
  <si>
    <t>BL050437</t>
  </si>
  <si>
    <t>COIMBRA</t>
  </si>
  <si>
    <t>LAMAROSA</t>
  </si>
  <si>
    <t>BL050369</t>
  </si>
  <si>
    <t>PENACOVA</t>
  </si>
  <si>
    <t>S.P.ALVA</t>
  </si>
  <si>
    <t>BL050347</t>
  </si>
  <si>
    <t>BL050332</t>
  </si>
  <si>
    <t>MONTEMOR</t>
  </si>
  <si>
    <t>ARAZEDE</t>
  </si>
  <si>
    <t>BL050257</t>
  </si>
  <si>
    <t>COVÕES</t>
  </si>
  <si>
    <t>BL050254</t>
  </si>
  <si>
    <t>PORTUNHOS</t>
  </si>
  <si>
    <t>BL050215</t>
  </si>
  <si>
    <t>F.NOVA</t>
  </si>
  <si>
    <t>BL050076</t>
  </si>
  <si>
    <t>P.SERRA</t>
  </si>
  <si>
    <t>MACHIO</t>
  </si>
  <si>
    <t>BL050890</t>
  </si>
  <si>
    <t>O.HOSPITAL</t>
  </si>
  <si>
    <t>T.LAGOS</t>
  </si>
  <si>
    <t>BL050888</t>
  </si>
  <si>
    <t>LAGEOSA</t>
  </si>
  <si>
    <t>BL050877</t>
  </si>
  <si>
    <t>BL050872</t>
  </si>
  <si>
    <t>TÁBUA</t>
  </si>
  <si>
    <t>S.J.BOAVISTA</t>
  </si>
  <si>
    <t>BL050861</t>
  </si>
  <si>
    <t>ÁZERE</t>
  </si>
  <si>
    <t>BL050857</t>
  </si>
  <si>
    <t>SOURE</t>
  </si>
  <si>
    <t>SAMUEL</t>
  </si>
  <si>
    <t>BL050852</t>
  </si>
  <si>
    <t>PENELA</t>
  </si>
  <si>
    <t>S.EUFÉMIA</t>
  </si>
  <si>
    <t>BL050849</t>
  </si>
  <si>
    <t>TROUXEMIL</t>
  </si>
  <si>
    <t>BL050847</t>
  </si>
  <si>
    <t>CUMEEIRA</t>
  </si>
  <si>
    <t>BL050831</t>
  </si>
  <si>
    <t>V.RAINHA</t>
  </si>
  <si>
    <t>BL050828</t>
  </si>
  <si>
    <t>BL050823</t>
  </si>
  <si>
    <t>BL050815</t>
  </si>
  <si>
    <t>BRASFEMES</t>
  </si>
  <si>
    <t>BL050813</t>
  </si>
  <si>
    <t>BL050812</t>
  </si>
  <si>
    <t>MERUGE</t>
  </si>
  <si>
    <t>BL050798</t>
  </si>
  <si>
    <t>N.CRAVO</t>
  </si>
  <si>
    <t>BL050771</t>
  </si>
  <si>
    <t>CONDEIXA</t>
  </si>
  <si>
    <t>ZAMBUJAL</t>
  </si>
  <si>
    <t>POMBALINHO</t>
  </si>
  <si>
    <t>BL050770</t>
  </si>
  <si>
    <t>BL050762</t>
  </si>
  <si>
    <t>ARGANIL</t>
  </si>
  <si>
    <t>BENFEITA</t>
  </si>
  <si>
    <t>BL050740</t>
  </si>
  <si>
    <t>BL050736</t>
  </si>
  <si>
    <t>J.BAIXO</t>
  </si>
  <si>
    <t>BL050725</t>
  </si>
  <si>
    <t>ERVEDAL</t>
  </si>
  <si>
    <t>BL050724</t>
  </si>
  <si>
    <t>P.ALVA</t>
  </si>
  <si>
    <t>BL050723</t>
  </si>
  <si>
    <t>M.CORVO</t>
  </si>
  <si>
    <t>SEMIDE</t>
  </si>
  <si>
    <t>BL050720</t>
  </si>
  <si>
    <t>P.MIDÕES</t>
  </si>
  <si>
    <t>BL050719</t>
  </si>
  <si>
    <t>EIRAS</t>
  </si>
  <si>
    <t>BL050718</t>
  </si>
  <si>
    <t>BL050715</t>
  </si>
  <si>
    <t>CANDOSA</t>
  </si>
  <si>
    <t>BL050714</t>
  </si>
  <si>
    <t>BL050713</t>
  </si>
  <si>
    <t>SINDE</t>
  </si>
  <si>
    <t>BL050710</t>
  </si>
  <si>
    <t>BL050709</t>
  </si>
  <si>
    <t>LICEIA</t>
  </si>
  <si>
    <t>BL050705</t>
  </si>
  <si>
    <t>S.MIGUEL</t>
  </si>
  <si>
    <t>BL050704</t>
  </si>
  <si>
    <t>BL050691</t>
  </si>
  <si>
    <t>BL050681</t>
  </si>
  <si>
    <t>BL050680</t>
  </si>
  <si>
    <t>POIARES</t>
  </si>
  <si>
    <t>ARRIFANA</t>
  </si>
  <si>
    <t>BL050678</t>
  </si>
  <si>
    <t>BL050677</t>
  </si>
  <si>
    <t>V.VERDE</t>
  </si>
  <si>
    <t>BL050673</t>
  </si>
  <si>
    <t>BL050666</t>
  </si>
  <si>
    <t>BL050665</t>
  </si>
  <si>
    <t>TOCHA</t>
  </si>
  <si>
    <t>BL050664</t>
  </si>
  <si>
    <t>LOUSÃ</t>
  </si>
  <si>
    <t>BL050663</t>
  </si>
  <si>
    <t>BL050661</t>
  </si>
  <si>
    <t>M.MOUROS</t>
  </si>
  <si>
    <t>BL050659</t>
  </si>
  <si>
    <t>S.BEIRA</t>
  </si>
  <si>
    <t>BL050657</t>
  </si>
  <si>
    <t>BL050656</t>
  </si>
  <si>
    <t>BL050649</t>
  </si>
  <si>
    <t>BL050647</t>
  </si>
  <si>
    <t>V.NOVA</t>
  </si>
  <si>
    <t>BL050646</t>
  </si>
  <si>
    <t>BL050644</t>
  </si>
  <si>
    <t>BL050636</t>
  </si>
  <si>
    <t>BL050635</t>
  </si>
  <si>
    <t>BL050632</t>
  </si>
  <si>
    <t>BL050629</t>
  </si>
  <si>
    <t>BL050620</t>
  </si>
  <si>
    <t>BL050611</t>
  </si>
  <si>
    <t>MOURONHO</t>
  </si>
  <si>
    <t>BL050608</t>
  </si>
  <si>
    <t>BL050603</t>
  </si>
  <si>
    <t>GÓIS</t>
  </si>
  <si>
    <t>ALVÁRES</t>
  </si>
  <si>
    <t>BL050595</t>
  </si>
  <si>
    <t>V.N.CEIRA</t>
  </si>
  <si>
    <t>BL050594</t>
  </si>
  <si>
    <t>BL050586</t>
  </si>
  <si>
    <t>BL050575</t>
  </si>
  <si>
    <t>P.COJA</t>
  </si>
  <si>
    <t>BL050574</t>
  </si>
  <si>
    <t>ESPARIZ</t>
  </si>
  <si>
    <t>BL050570</t>
  </si>
  <si>
    <t>BL050569</t>
  </si>
  <si>
    <t>BL050568</t>
  </si>
  <si>
    <t>BL050564</t>
  </si>
  <si>
    <t>BL050551</t>
  </si>
  <si>
    <t>BL050546</t>
  </si>
  <si>
    <t>BL050533</t>
  </si>
  <si>
    <t>BL050532</t>
  </si>
  <si>
    <t>BL050531</t>
  </si>
  <si>
    <t>A.DEZ</t>
  </si>
  <si>
    <t>BL050526</t>
  </si>
  <si>
    <t>SECARIAS</t>
  </si>
  <si>
    <t>BL050509</t>
  </si>
  <si>
    <t>CELAVISA</t>
  </si>
  <si>
    <t>BL050505</t>
  </si>
  <si>
    <t>G.ULMEIRO</t>
  </si>
  <si>
    <t>BL050498</t>
  </si>
  <si>
    <t>BL050492</t>
  </si>
  <si>
    <t>BL050491</t>
  </si>
  <si>
    <t>F.AROUCE</t>
  </si>
  <si>
    <t>BL050489</t>
  </si>
  <si>
    <t>LOUROSA</t>
  </si>
  <si>
    <t>BL050488</t>
  </si>
  <si>
    <t>BL050469</t>
  </si>
  <si>
    <t>BL050463</t>
  </si>
  <si>
    <t>BL050455</t>
  </si>
  <si>
    <t>BL050452</t>
  </si>
  <si>
    <t>S.P.GRAMAÇOS</t>
  </si>
  <si>
    <t>BL050449</t>
  </si>
  <si>
    <t>BL050447</t>
  </si>
  <si>
    <t>BL050444</t>
  </si>
  <si>
    <t>BL050443</t>
  </si>
  <si>
    <t>V.P.BEIRA</t>
  </si>
  <si>
    <t>BL050441</t>
  </si>
  <si>
    <t>BL050440</t>
  </si>
  <si>
    <t>BL050439</t>
  </si>
  <si>
    <t>BL050438</t>
  </si>
  <si>
    <t>BL050432</t>
  </si>
  <si>
    <t>BL050431</t>
  </si>
  <si>
    <t>BL050430</t>
  </si>
  <si>
    <t>BL050428</t>
  </si>
  <si>
    <t>BL050425</t>
  </si>
  <si>
    <t>CABRIL</t>
  </si>
  <si>
    <t>BL050424</t>
  </si>
  <si>
    <t>BL050421</t>
  </si>
  <si>
    <t>BL050420</t>
  </si>
  <si>
    <t>ALFARELOS</t>
  </si>
  <si>
    <t>BL050403</t>
  </si>
  <si>
    <t>BL050401</t>
  </si>
  <si>
    <t>BL050385</t>
  </si>
  <si>
    <t>POMARES</t>
  </si>
  <si>
    <t>M.SERRA</t>
  </si>
  <si>
    <t>BL050381</t>
  </si>
  <si>
    <t>BL050361</t>
  </si>
  <si>
    <t>BL050349</t>
  </si>
  <si>
    <t>ALMALAGUÊS</t>
  </si>
  <si>
    <t>BL050346</t>
  </si>
  <si>
    <t>BL050328</t>
  </si>
  <si>
    <t>BL050323</t>
  </si>
  <si>
    <t>BL050322</t>
  </si>
  <si>
    <t>COLMEAL</t>
  </si>
  <si>
    <t>BL050303</t>
  </si>
  <si>
    <t>R.VIDE</t>
  </si>
  <si>
    <t>BL050298</t>
  </si>
  <si>
    <t>BL050294</t>
  </si>
  <si>
    <t>SERPINS</t>
  </si>
  <si>
    <t>BL050293</t>
  </si>
  <si>
    <t>BL050292</t>
  </si>
  <si>
    <t>BL050290</t>
  </si>
  <si>
    <t>BL050288</t>
  </si>
  <si>
    <t>BL050285</t>
  </si>
  <si>
    <t>BL050275</t>
  </si>
  <si>
    <t>BL050272</t>
  </si>
  <si>
    <t>BL050268</t>
  </si>
  <si>
    <t>BL050265</t>
  </si>
  <si>
    <t>BL050255</t>
  </si>
  <si>
    <t>A.VÁRZEAS</t>
  </si>
  <si>
    <t>BL050238</t>
  </si>
  <si>
    <t>RABAÇAL</t>
  </si>
  <si>
    <t>BL050214</t>
  </si>
  <si>
    <t>BL050213</t>
  </si>
  <si>
    <t>BL050188</t>
  </si>
  <si>
    <t>BL050185</t>
  </si>
  <si>
    <t>BL050183</t>
  </si>
  <si>
    <t>BL050181</t>
  </si>
  <si>
    <t>BL050180</t>
  </si>
  <si>
    <t>BL050157</t>
  </si>
  <si>
    <t>BL050138</t>
  </si>
  <si>
    <t>BL050135</t>
  </si>
  <si>
    <t>BL050104</t>
  </si>
  <si>
    <t>BL050084</t>
  </si>
  <si>
    <t>P.MIRA</t>
  </si>
  <si>
    <t>BL050069</t>
  </si>
  <si>
    <t>BL050067</t>
  </si>
  <si>
    <t>BL050035</t>
  </si>
  <si>
    <t>BL050028</t>
  </si>
  <si>
    <t>LAGARES</t>
  </si>
  <si>
    <t>BL050027</t>
  </si>
  <si>
    <t>BL050007</t>
  </si>
  <si>
    <t>BL050467</t>
  </si>
  <si>
    <t>NAT</t>
  </si>
  <si>
    <t>BL050048</t>
  </si>
  <si>
    <t>CADAFAZ</t>
  </si>
  <si>
    <t>BL050862</t>
  </si>
  <si>
    <t>BL050855</t>
  </si>
  <si>
    <t>BL050827</t>
  </si>
  <si>
    <t>BL050822</t>
  </si>
  <si>
    <t>UNHAIS</t>
  </si>
  <si>
    <t>BL050810</t>
  </si>
  <si>
    <t>LAVEGADAS</t>
  </si>
  <si>
    <t>BL050805</t>
  </si>
  <si>
    <t>OURENTÃ</t>
  </si>
  <si>
    <t>BL050799</t>
  </si>
  <si>
    <t>CARAPINHA</t>
  </si>
  <si>
    <t>BL050753</t>
  </si>
  <si>
    <t>BL050743</t>
  </si>
  <si>
    <t>BL050733</t>
  </si>
  <si>
    <t>BL050730</t>
  </si>
  <si>
    <t>BL050716</t>
  </si>
  <si>
    <t>BL050708</t>
  </si>
  <si>
    <t>BL050650</t>
  </si>
  <si>
    <t>BL050648</t>
  </si>
  <si>
    <t>ESPINHAL</t>
  </si>
  <si>
    <t>BL050626</t>
  </si>
  <si>
    <t>BL050606</t>
  </si>
  <si>
    <t>BL050599</t>
  </si>
  <si>
    <t>BL050566</t>
  </si>
  <si>
    <t>BL050540</t>
  </si>
  <si>
    <t>P.FOJO</t>
  </si>
  <si>
    <t>BL050539</t>
  </si>
  <si>
    <t>QUIAIOS</t>
  </si>
  <si>
    <t>BL050528</t>
  </si>
  <si>
    <t>POMBEIRO</t>
  </si>
  <si>
    <t>BL050499</t>
  </si>
  <si>
    <t>BL050497</t>
  </si>
  <si>
    <t>BL050453</t>
  </si>
  <si>
    <t>BL050429</t>
  </si>
  <si>
    <t>BL050427</t>
  </si>
  <si>
    <t>PIODÃO</t>
  </si>
  <si>
    <t>BL050426</t>
  </si>
  <si>
    <t>SARZEDO</t>
  </si>
  <si>
    <t>BL050423</t>
  </si>
  <si>
    <t>BL050400</t>
  </si>
  <si>
    <t>BL050396</t>
  </si>
  <si>
    <t>BL050394</t>
  </si>
  <si>
    <t>BL050384</t>
  </si>
  <si>
    <t>BL050363</t>
  </si>
  <si>
    <t>BL050358</t>
  </si>
  <si>
    <t>BL050354</t>
  </si>
  <si>
    <t>BL050343</t>
  </si>
  <si>
    <t>BL050335</t>
  </si>
  <si>
    <t>BL050331</t>
  </si>
  <si>
    <t>BL050264</t>
  </si>
  <si>
    <t>BL050251</t>
  </si>
  <si>
    <t>P.BEIRA</t>
  </si>
  <si>
    <t>BL050247</t>
  </si>
  <si>
    <t>BL050242</t>
  </si>
  <si>
    <t>BL050236</t>
  </si>
  <si>
    <t>BL050224</t>
  </si>
  <si>
    <t>BL050187</t>
  </si>
  <si>
    <t>BL050179</t>
  </si>
  <si>
    <t>BL050070</t>
  </si>
  <si>
    <t>BL050066</t>
  </si>
  <si>
    <t>BL050062</t>
  </si>
  <si>
    <t>BL050060</t>
  </si>
  <si>
    <t>BL050038</t>
  </si>
  <si>
    <t>BL050030</t>
  </si>
  <si>
    <t>BL050029</t>
  </si>
  <si>
    <t>FOLQUES</t>
  </si>
  <si>
    <t>BL050010</t>
  </si>
  <si>
    <t>BL050008</t>
  </si>
  <si>
    <t>V.C.ALVA</t>
  </si>
  <si>
    <t>BL050004</t>
  </si>
  <si>
    <t>BL050003</t>
  </si>
  <si>
    <t>BL050748</t>
  </si>
  <si>
    <t>B.SUCESSO</t>
  </si>
  <si>
    <t>BL050639</t>
  </si>
  <si>
    <t>BL050314</t>
  </si>
  <si>
    <t>BL050092</t>
  </si>
  <si>
    <t>BL050074</t>
  </si>
  <si>
    <t>BL050018</t>
  </si>
  <si>
    <t>F.LORVÃO</t>
  </si>
  <si>
    <t>BL050016</t>
  </si>
  <si>
    <t>BL0447</t>
  </si>
  <si>
    <t>BL1205</t>
  </si>
  <si>
    <t>BL1421</t>
  </si>
  <si>
    <t>POCARIÇA</t>
  </si>
  <si>
    <t>BL0829</t>
  </si>
  <si>
    <t>PAMPILHOSA DA SERRA</t>
  </si>
  <si>
    <t>PORTELA DO FOJO</t>
  </si>
  <si>
    <t>BL1065</t>
  </si>
  <si>
    <t>VILA NOVA DE POIARES</t>
  </si>
  <si>
    <t>BL1107</t>
  </si>
  <si>
    <t>BL1129</t>
  </si>
  <si>
    <t>VIDUAL</t>
  </si>
  <si>
    <t>BL1237</t>
  </si>
  <si>
    <t>SÃO PEDRO DE ALVA</t>
  </si>
  <si>
    <t>BL1239</t>
  </si>
  <si>
    <t>BL1483</t>
  </si>
  <si>
    <t>OLIVEIRA DO HOSPITAL</t>
  </si>
  <si>
    <t>BL1497</t>
  </si>
  <si>
    <t>SÃO GIÃO</t>
  </si>
  <si>
    <t>BL1563</t>
  </si>
  <si>
    <t>BL1904</t>
  </si>
  <si>
    <t>MIRANDA DO CORVO</t>
  </si>
  <si>
    <t>BL0587</t>
  </si>
  <si>
    <t>BL0045</t>
  </si>
  <si>
    <t>ALVARES</t>
  </si>
  <si>
    <t>BL0073</t>
  </si>
  <si>
    <t>FIGUEIRA DA FOZ</t>
  </si>
  <si>
    <t>MARINHA DAS ONDAS</t>
  </si>
  <si>
    <t>BL0077</t>
  </si>
  <si>
    <t>BARRIL DE ALVA</t>
  </si>
  <si>
    <t>BL0173</t>
  </si>
  <si>
    <t>BL0198</t>
  </si>
  <si>
    <t>BL0199</t>
  </si>
  <si>
    <t>BL0224</t>
  </si>
  <si>
    <t>BL0245</t>
  </si>
  <si>
    <t>BL0254</t>
  </si>
  <si>
    <t>VILA NOVA DE OLIVEIRINHA</t>
  </si>
  <si>
    <t>BL0293</t>
  </si>
  <si>
    <t>BL0294</t>
  </si>
  <si>
    <t>BL0308</t>
  </si>
  <si>
    <t>BL0309</t>
  </si>
  <si>
    <t>BL0338</t>
  </si>
  <si>
    <t>BL0380</t>
  </si>
  <si>
    <t>BL0387</t>
  </si>
  <si>
    <t>BL0407</t>
  </si>
  <si>
    <t>BL0408</t>
  </si>
  <si>
    <t>BL0416</t>
  </si>
  <si>
    <t>BL0424</t>
  </si>
  <si>
    <t>BOM SUCESSO</t>
  </si>
  <si>
    <t>BL0425</t>
  </si>
  <si>
    <t>BL0448</t>
  </si>
  <si>
    <t>TRAVANCA DE LAGOS</t>
  </si>
  <si>
    <t>BL0479</t>
  </si>
  <si>
    <t>BL0484</t>
  </si>
  <si>
    <t>BL0508</t>
  </si>
  <si>
    <t>BL0515</t>
  </si>
  <si>
    <t>SÃO SEBASTIÃO DA FEIRA</t>
  </si>
  <si>
    <t>BL0530</t>
  </si>
  <si>
    <t>BL0533</t>
  </si>
  <si>
    <t>POMBEIRO DA BEIRA</t>
  </si>
  <si>
    <t>BL0573</t>
  </si>
  <si>
    <t>BL0574</t>
  </si>
  <si>
    <t>BL0585</t>
  </si>
  <si>
    <t>BL0609</t>
  </si>
  <si>
    <t>BL0618</t>
  </si>
  <si>
    <t>SEIXO DA BEIRA</t>
  </si>
  <si>
    <t>BL0622</t>
  </si>
  <si>
    <t>JANEIRO DE BAIXO</t>
  </si>
  <si>
    <t>BL0623</t>
  </si>
  <si>
    <t>BL0627</t>
  </si>
  <si>
    <t>BL0773</t>
  </si>
  <si>
    <t>BL0797</t>
  </si>
  <si>
    <t>BL0823</t>
  </si>
  <si>
    <t>LORVÃO</t>
  </si>
  <si>
    <t>BL1011</t>
  </si>
  <si>
    <t>BL1013</t>
  </si>
  <si>
    <t>BL1015</t>
  </si>
  <si>
    <t>BL1019</t>
  </si>
  <si>
    <t>SÃO SILVESTRE</t>
  </si>
  <si>
    <t>BL1021</t>
  </si>
  <si>
    <t>LAVOS</t>
  </si>
  <si>
    <t>BL1023</t>
  </si>
  <si>
    <t>BL1025</t>
  </si>
  <si>
    <t>BL1029</t>
  </si>
  <si>
    <t>BL1031</t>
  </si>
  <si>
    <t>BL1033</t>
  </si>
  <si>
    <t>BL1041</t>
  </si>
  <si>
    <t>SÃO JOÃO DA BOAVISTA</t>
  </si>
  <si>
    <t>BL1045</t>
  </si>
  <si>
    <t>BL1051</t>
  </si>
  <si>
    <t>RIO DE VIDE</t>
  </si>
  <si>
    <t>BL1069</t>
  </si>
  <si>
    <t>FOZ DE AROUCE</t>
  </si>
  <si>
    <t>BL1073</t>
  </si>
  <si>
    <t>BL1079</t>
  </si>
  <si>
    <t>BL1087</t>
  </si>
  <si>
    <t>BL1089</t>
  </si>
  <si>
    <t>BL1091</t>
  </si>
  <si>
    <t>BL1095</t>
  </si>
  <si>
    <t>BL1097</t>
  </si>
  <si>
    <t>BOTÃO</t>
  </si>
  <si>
    <t>BL1103</t>
  </si>
  <si>
    <t>BL1105</t>
  </si>
  <si>
    <t>BL1133</t>
  </si>
  <si>
    <t>BL1143</t>
  </si>
  <si>
    <t>PÓVOA DE MIDÕES</t>
  </si>
  <si>
    <t>BL1145</t>
  </si>
  <si>
    <t>BL1149</t>
  </si>
  <si>
    <t>BL1161</t>
  </si>
  <si>
    <t>BL1163</t>
  </si>
  <si>
    <t>BL1177</t>
  </si>
  <si>
    <t>BL1179</t>
  </si>
  <si>
    <t>BL1187</t>
  </si>
  <si>
    <t>BL1189</t>
  </si>
  <si>
    <t>MEDA DE MOUROS</t>
  </si>
  <si>
    <t>BL1191</t>
  </si>
  <si>
    <t>BL1193</t>
  </si>
  <si>
    <t>BL1195</t>
  </si>
  <si>
    <t>BL1197</t>
  </si>
  <si>
    <t>BL1207</t>
  </si>
  <si>
    <t>BL1209</t>
  </si>
  <si>
    <t>BL1213</t>
  </si>
  <si>
    <t>BL1215</t>
  </si>
  <si>
    <t>BL1219</t>
  </si>
  <si>
    <t>BL1235</t>
  </si>
  <si>
    <t>BL1241</t>
  </si>
  <si>
    <t>FIGUEIRA DE LORVÃO</t>
  </si>
  <si>
    <t>BL1249</t>
  </si>
  <si>
    <t>BL1259</t>
  </si>
  <si>
    <t>BL1263</t>
  </si>
  <si>
    <t>SÃO PAIO DE GRAMAÇOS</t>
  </si>
  <si>
    <t>BL1265</t>
  </si>
  <si>
    <t>BL1269</t>
  </si>
  <si>
    <t>BL1285</t>
  </si>
  <si>
    <t>BL1293</t>
  </si>
  <si>
    <t>BL1329</t>
  </si>
  <si>
    <t>PENALVA DE ALVA</t>
  </si>
  <si>
    <t>BL1385</t>
  </si>
  <si>
    <t>BL1407</t>
  </si>
  <si>
    <t>SÃO MIGUEL DE POIARES</t>
  </si>
  <si>
    <t>BL1443</t>
  </si>
  <si>
    <t>GRANJA DO ULMEIRO</t>
  </si>
  <si>
    <t>BL1445</t>
  </si>
  <si>
    <t>BL1457</t>
  </si>
  <si>
    <t>SÃO MARTINHO DA CORTIÇA</t>
  </si>
  <si>
    <t>BL1491</t>
  </si>
  <si>
    <t>VILA POUCA DA BEIRA</t>
  </si>
  <si>
    <t>BL1493</t>
  </si>
  <si>
    <t>TRAVANCA DO MONDEGO</t>
  </si>
  <si>
    <t>BL1495</t>
  </si>
  <si>
    <t>BL1503</t>
  </si>
  <si>
    <t>BL1519</t>
  </si>
  <si>
    <t>BL1525</t>
  </si>
  <si>
    <t>BL1527</t>
  </si>
  <si>
    <t>BL1529</t>
  </si>
  <si>
    <t>BL1567</t>
  </si>
  <si>
    <t>BL1575</t>
  </si>
  <si>
    <t>BL1593</t>
  </si>
  <si>
    <t>SÃO MIGUEL</t>
  </si>
  <si>
    <t>BL1615</t>
  </si>
  <si>
    <t>BL1621</t>
  </si>
  <si>
    <t>BL1639</t>
  </si>
  <si>
    <t>BL1651</t>
  </si>
  <si>
    <t>BL1655</t>
  </si>
  <si>
    <t>BL0038</t>
  </si>
  <si>
    <t>BL0157</t>
  </si>
  <si>
    <t>BL0191</t>
  </si>
  <si>
    <t>BL0197</t>
  </si>
  <si>
    <t>BL0248</t>
  </si>
  <si>
    <t>BL0317</t>
  </si>
  <si>
    <t>BL0359</t>
  </si>
  <si>
    <t>BL0382</t>
  </si>
  <si>
    <t>BL0392</t>
  </si>
  <si>
    <t>BL0432</t>
  </si>
  <si>
    <t>BL0443</t>
  </si>
  <si>
    <t>BL0449</t>
  </si>
  <si>
    <t>BL0464</t>
  </si>
  <si>
    <t>BL0465</t>
  </si>
  <si>
    <t>BL0471</t>
  </si>
  <si>
    <t>BL0472</t>
  </si>
  <si>
    <t>BL0474</t>
  </si>
  <si>
    <t>BL0492</t>
  </si>
  <si>
    <t>BL0514</t>
  </si>
  <si>
    <t>BL0560</t>
  </si>
  <si>
    <t>CEPOS</t>
  </si>
  <si>
    <t>BL0586</t>
  </si>
  <si>
    <t>BL0619</t>
  </si>
  <si>
    <t>BL0625</t>
  </si>
  <si>
    <t>BL0805</t>
  </si>
  <si>
    <t>BL0811</t>
  </si>
  <si>
    <t>BL0812</t>
  </si>
  <si>
    <t>BL0813</t>
  </si>
  <si>
    <t>BL1075</t>
  </si>
  <si>
    <t>BL1111</t>
  </si>
  <si>
    <t>BL1113</t>
  </si>
  <si>
    <t>BL1125</t>
  </si>
  <si>
    <t>CONDEIXA-A-NOVA</t>
  </si>
  <si>
    <t>CONDEIXA-A-VELHA</t>
  </si>
  <si>
    <t>BL1157</t>
  </si>
  <si>
    <t>BL1217</t>
  </si>
  <si>
    <t>OLIVEIRA DO MONDEGO</t>
  </si>
  <si>
    <t>BL1221</t>
  </si>
  <si>
    <t>BL1229</t>
  </si>
  <si>
    <t>BL1305</t>
  </si>
  <si>
    <t>FAJÃO</t>
  </si>
  <si>
    <t>BL1397</t>
  </si>
  <si>
    <t>BL2618</t>
  </si>
  <si>
    <t>UNHAIS-O-VELHO</t>
  </si>
  <si>
    <t>BL1425</t>
  </si>
  <si>
    <t>BL1429</t>
  </si>
  <si>
    <t>BL1449</t>
  </si>
  <si>
    <t>BL1569</t>
  </si>
  <si>
    <t>BL1017</t>
  </si>
  <si>
    <t>BL1057</t>
  </si>
  <si>
    <t>BUARCOS</t>
  </si>
  <si>
    <t>BL0108</t>
  </si>
  <si>
    <t>BL1245</t>
  </si>
  <si>
    <t>MONTEMOR-O-VELHO</t>
  </si>
  <si>
    <t>SEIXO DE GATÕES</t>
  </si>
  <si>
    <t>BL1283</t>
  </si>
  <si>
    <t>BL1327</t>
  </si>
  <si>
    <t>BL0334</t>
  </si>
  <si>
    <t>BL0335</t>
  </si>
  <si>
    <t>BL0460</t>
  </si>
  <si>
    <t>BL0501495</t>
  </si>
  <si>
    <t>Figueira de Lorvão</t>
  </si>
  <si>
    <t>BL0501303</t>
  </si>
  <si>
    <t>BL0501115</t>
  </si>
  <si>
    <t>Lorvão</t>
  </si>
  <si>
    <t>BL0501161</t>
  </si>
  <si>
    <t>BL0500849</t>
  </si>
  <si>
    <t>BL0500559</t>
  </si>
  <si>
    <t>BL0500481</t>
  </si>
  <si>
    <t>BL0500461</t>
  </si>
  <si>
    <t>BL0500685</t>
  </si>
  <si>
    <t>Tábua</t>
  </si>
  <si>
    <t>BL0500717</t>
  </si>
  <si>
    <t>Oliveira do Hospital</t>
  </si>
  <si>
    <t>Ervedal da Beira</t>
  </si>
  <si>
    <t>BL0501565</t>
  </si>
  <si>
    <t>BL0501709</t>
  </si>
  <si>
    <t>Vila Nova de Poiares</t>
  </si>
  <si>
    <t>Santo André</t>
  </si>
  <si>
    <t>BL0501705</t>
  </si>
  <si>
    <t>Lousã</t>
  </si>
  <si>
    <t>BL0501659</t>
  </si>
  <si>
    <t>BL0501657</t>
  </si>
  <si>
    <t>BL0501391</t>
  </si>
  <si>
    <t>São Martinho do Bispo</t>
  </si>
  <si>
    <t>BL0501647</t>
  </si>
  <si>
    <t>Miranda do Corvo</t>
  </si>
  <si>
    <t>BL0501619</t>
  </si>
  <si>
    <t>Meruge</t>
  </si>
  <si>
    <t>BL0501575</t>
  </si>
  <si>
    <t>Arganil</t>
  </si>
  <si>
    <t>Coja</t>
  </si>
  <si>
    <t>BL0501561</t>
  </si>
  <si>
    <t>Pomares</t>
  </si>
  <si>
    <t>BL0501557</t>
  </si>
  <si>
    <t>Pinheiro de Coja</t>
  </si>
  <si>
    <t>BL0501551</t>
  </si>
  <si>
    <t>BL0501539</t>
  </si>
  <si>
    <t>Midões</t>
  </si>
  <si>
    <t>BL0501537</t>
  </si>
  <si>
    <t>BL0501497</t>
  </si>
  <si>
    <t>Mouronho</t>
  </si>
  <si>
    <t>BL0501491</t>
  </si>
  <si>
    <t>Rio de Vide</t>
  </si>
  <si>
    <t>BL0501481</t>
  </si>
  <si>
    <t>Seixo da Beira</t>
  </si>
  <si>
    <t>BL0501449</t>
  </si>
  <si>
    <t>BL0501421</t>
  </si>
  <si>
    <t>Mira</t>
  </si>
  <si>
    <t>Praia de Mira</t>
  </si>
  <si>
    <t>BL0501405</t>
  </si>
  <si>
    <t>Lagares da Beira</t>
  </si>
  <si>
    <t>BL0500875</t>
  </si>
  <si>
    <t>Sinde</t>
  </si>
  <si>
    <t>BL0501381</t>
  </si>
  <si>
    <t>BL0501367</t>
  </si>
  <si>
    <t>Pombeiro da Beira</t>
  </si>
  <si>
    <t>BL0501345</t>
  </si>
  <si>
    <t>Cantanhede</t>
  </si>
  <si>
    <t>Tocha</t>
  </si>
  <si>
    <t>BL0501339</t>
  </si>
  <si>
    <t>Foz de Arouce</t>
  </si>
  <si>
    <t>BL0501269</t>
  </si>
  <si>
    <t>BL0500801</t>
  </si>
  <si>
    <t>Avô</t>
  </si>
  <si>
    <t>BL0500799</t>
  </si>
  <si>
    <t>BL0500615</t>
  </si>
  <si>
    <t>Figueira da Foz</t>
  </si>
  <si>
    <t>Marinha das ondas</t>
  </si>
  <si>
    <t>BL0500795</t>
  </si>
  <si>
    <t>BL0501197</t>
  </si>
  <si>
    <t>Góis</t>
  </si>
  <si>
    <t>Alvares</t>
  </si>
  <si>
    <t>BL0501187</t>
  </si>
  <si>
    <t>BL0501043</t>
  </si>
  <si>
    <t>BL0500851</t>
  </si>
  <si>
    <t>Soure</t>
  </si>
  <si>
    <t>Alfarelos</t>
  </si>
  <si>
    <t>BL0501323</t>
  </si>
  <si>
    <t>Semide</t>
  </si>
  <si>
    <t>BL0501315</t>
  </si>
  <si>
    <t>BL0501127</t>
  </si>
  <si>
    <t>Penela</t>
  </si>
  <si>
    <t>Santa Eufémia</t>
  </si>
  <si>
    <t>BL0501103</t>
  </si>
  <si>
    <t>Espinhal</t>
  </si>
  <si>
    <t>BL0501309</t>
  </si>
  <si>
    <t>BL0501295</t>
  </si>
  <si>
    <t>BL0501289</t>
  </si>
  <si>
    <t>BL0501613</t>
  </si>
  <si>
    <t>São João da Boa Vista</t>
  </si>
  <si>
    <t>BL0501283</t>
  </si>
  <si>
    <t>Marinha das Ondas</t>
  </si>
  <si>
    <t>BL0501281</t>
  </si>
  <si>
    <t>BL0501261</t>
  </si>
  <si>
    <t>BL0501249</t>
  </si>
  <si>
    <t>Vila Pouca da Beira</t>
  </si>
  <si>
    <t>BL0501195</t>
  </si>
  <si>
    <t>BL0501243</t>
  </si>
  <si>
    <t>BL0501207</t>
  </si>
  <si>
    <t>BL0501183</t>
  </si>
  <si>
    <t>BL0501177</t>
  </si>
  <si>
    <t>São Miguel de Poiares</t>
  </si>
  <si>
    <t>BL0501181</t>
  </si>
  <si>
    <t>Vila Franca da Beira</t>
  </si>
  <si>
    <t>BL0501159</t>
  </si>
  <si>
    <t>Pampilhosa da Serra</t>
  </si>
  <si>
    <t>Pessegueiro</t>
  </si>
  <si>
    <t>BL0501155</t>
  </si>
  <si>
    <t>BL0501153</t>
  </si>
  <si>
    <t>BL0501141</t>
  </si>
  <si>
    <t>BL0501139</t>
  </si>
  <si>
    <t>São Martinho da Cortiça</t>
  </si>
  <si>
    <t>BL0501137</t>
  </si>
  <si>
    <t>BL0501241</t>
  </si>
  <si>
    <t>BL0501101</t>
  </si>
  <si>
    <t>BL0501660</t>
  </si>
  <si>
    <t>BL0501239</t>
  </si>
  <si>
    <t>São Gião</t>
  </si>
  <si>
    <t>BL0501073</t>
  </si>
  <si>
    <t>BL0501061</t>
  </si>
  <si>
    <t>Assafarge</t>
  </si>
  <si>
    <t>BL0501511</t>
  </si>
  <si>
    <t>BL0501509</t>
  </si>
  <si>
    <t>BL0501185</t>
  </si>
  <si>
    <t>BL0501055</t>
  </si>
  <si>
    <t>BL0501053</t>
  </si>
  <si>
    <t>BL0501033</t>
  </si>
  <si>
    <t>BL0500877</t>
  </si>
  <si>
    <t>BL0501233</t>
  </si>
  <si>
    <t>Samuel</t>
  </si>
  <si>
    <t>BL0501011</t>
  </si>
  <si>
    <t>BL0501009</t>
  </si>
  <si>
    <t>BL0501005</t>
  </si>
  <si>
    <t>BL0501001</t>
  </si>
  <si>
    <t>Janeiro de Baixo</t>
  </si>
  <si>
    <t>BL0500993</t>
  </si>
  <si>
    <t>Penalva de Alva</t>
  </si>
  <si>
    <t>BL0500945</t>
  </si>
  <si>
    <t>BL0501213</t>
  </si>
  <si>
    <t>Folques</t>
  </si>
  <si>
    <t>BL0501211</t>
  </si>
  <si>
    <t>BL0501209</t>
  </si>
  <si>
    <t>BL0500915</t>
  </si>
  <si>
    <t>Serpins</t>
  </si>
  <si>
    <t>BL0500905</t>
  </si>
  <si>
    <t>Espariz</t>
  </si>
  <si>
    <t>BL0500899</t>
  </si>
  <si>
    <t>BL0500895</t>
  </si>
  <si>
    <t>São Paio de Gramaços</t>
  </si>
  <si>
    <t>BL0500893</t>
  </si>
  <si>
    <t>BL0500885</t>
  </si>
  <si>
    <t>Candosa</t>
  </si>
  <si>
    <t>BL0501205</t>
  </si>
  <si>
    <t>BL0500871</t>
  </si>
  <si>
    <t>BL0500867</t>
  </si>
  <si>
    <t>Aldeia das Dez</t>
  </si>
  <si>
    <t>BL0500863</t>
  </si>
  <si>
    <t>BL0500843</t>
  </si>
  <si>
    <t>BL0500841</t>
  </si>
  <si>
    <t>BL0501513</t>
  </si>
  <si>
    <t>BL0500825</t>
  </si>
  <si>
    <t>BL0501517</t>
  </si>
  <si>
    <t>BL0501203</t>
  </si>
  <si>
    <t>BL0500451</t>
  </si>
  <si>
    <t>BL0500329</t>
  </si>
  <si>
    <t>BL0500295</t>
  </si>
  <si>
    <t>BL0500165</t>
  </si>
  <si>
    <t>Anceriz</t>
  </si>
  <si>
    <t>BL0501515</t>
  </si>
  <si>
    <t>BL0500809</t>
  </si>
  <si>
    <t>BL0500797</t>
  </si>
  <si>
    <t>BL0500793</t>
  </si>
  <si>
    <t>BL0500791</t>
  </si>
  <si>
    <t>Moura da Serra</t>
  </si>
  <si>
    <t>BL0500773</t>
  </si>
  <si>
    <t>Fajão</t>
  </si>
  <si>
    <t>BL0500769</t>
  </si>
  <si>
    <t>BL0500765</t>
  </si>
  <si>
    <t>Santo António dos Olivais</t>
  </si>
  <si>
    <t>BL0500763</t>
  </si>
  <si>
    <t>BL0501133</t>
  </si>
  <si>
    <t>BL0500753</t>
  </si>
  <si>
    <t>BL0500751</t>
  </si>
  <si>
    <t>BL0500723</t>
  </si>
  <si>
    <t>BL0500721</t>
  </si>
  <si>
    <t>BL0500715</t>
  </si>
  <si>
    <t>BL0500701</t>
  </si>
  <si>
    <t>BL0500699</t>
  </si>
  <si>
    <t>Cumieira</t>
  </si>
  <si>
    <t>BL0500681</t>
  </si>
  <si>
    <t>Granja do Ulmeiro</t>
  </si>
  <si>
    <t>BL0501091</t>
  </si>
  <si>
    <t>BL0500689</t>
  </si>
  <si>
    <t>BL0500683</t>
  </si>
  <si>
    <t>BL0500675</t>
  </si>
  <si>
    <t>BL0500663</t>
  </si>
  <si>
    <t>São Pedro de Alva</t>
  </si>
  <si>
    <t>BL0500655</t>
  </si>
  <si>
    <t>Arzila</t>
  </si>
  <si>
    <t>BL0500617</t>
  </si>
  <si>
    <t>BL0500603</t>
  </si>
  <si>
    <t>Vil de Matos</t>
  </si>
  <si>
    <t>BL0500593</t>
  </si>
  <si>
    <t>BL0500557</t>
  </si>
  <si>
    <t>Benfeita</t>
  </si>
  <si>
    <t>BL0500555</t>
  </si>
  <si>
    <t>BL0500547</t>
  </si>
  <si>
    <t>BL0500541</t>
  </si>
  <si>
    <t>BL0500529</t>
  </si>
  <si>
    <t>BL0500507</t>
  </si>
  <si>
    <t>BL0500485</t>
  </si>
  <si>
    <t>BL0500457</t>
  </si>
  <si>
    <t>BL0500439</t>
  </si>
  <si>
    <t>BL0500431</t>
  </si>
  <si>
    <t>BL0500425</t>
  </si>
  <si>
    <t>BL0500423</t>
  </si>
  <si>
    <t>BL0500419</t>
  </si>
  <si>
    <t>BL0500239</t>
  </si>
  <si>
    <t>BL0500143</t>
  </si>
  <si>
    <t>BL0500141</t>
  </si>
  <si>
    <t>BL0500093</t>
  </si>
  <si>
    <t>BL0500075</t>
  </si>
  <si>
    <t>BL0500335</t>
  </si>
  <si>
    <t>BL0500353</t>
  </si>
  <si>
    <t>BL0500009</t>
  </si>
  <si>
    <t>BL0501419</t>
  </si>
  <si>
    <t>BL0501615</t>
  </si>
  <si>
    <t>BL0501245</t>
  </si>
  <si>
    <t>BL0501429</t>
  </si>
  <si>
    <t>BL0501653</t>
  </si>
  <si>
    <t>BL0501593</t>
  </si>
  <si>
    <t>BL0501787</t>
  </si>
  <si>
    <t>Condeixa-a-Nova</t>
  </si>
  <si>
    <t>Condeixa-a-Velha</t>
  </si>
  <si>
    <t>BL0501417</t>
  </si>
  <si>
    <t>BL0501379</t>
  </si>
  <si>
    <t>BL0501747</t>
  </si>
  <si>
    <t>BL0500641</t>
  </si>
  <si>
    <t>Casal de Ermio</t>
  </si>
  <si>
    <t>BL0501285</t>
  </si>
  <si>
    <t>Vila Nova de Oliveirinha</t>
  </si>
  <si>
    <t>BL0501247</t>
  </si>
  <si>
    <t>BL0501111</t>
  </si>
  <si>
    <t>Portela do Fojo</t>
  </si>
  <si>
    <t>BL0501109</t>
  </si>
  <si>
    <t>BL0501107</t>
  </si>
  <si>
    <t>BL0501521</t>
  </si>
  <si>
    <t>Vinha da Rainha</t>
  </si>
  <si>
    <t>BL0501519</t>
  </si>
  <si>
    <t>BL0501067</t>
  </si>
  <si>
    <t>BL0501063</t>
  </si>
  <si>
    <t>BL0501413</t>
  </si>
  <si>
    <t>BL0501051</t>
  </si>
  <si>
    <t>BL0501039</t>
  </si>
  <si>
    <t>BL0500999</t>
  </si>
  <si>
    <t>BL0501163</t>
  </si>
  <si>
    <t>BL0500941</t>
  </si>
  <si>
    <t>Montemor-o-Velho</t>
  </si>
  <si>
    <t>Liceia</t>
  </si>
  <si>
    <t>BL0501215</t>
  </si>
  <si>
    <t>Unhais-o-Velho</t>
  </si>
  <si>
    <t>BL0500907</t>
  </si>
  <si>
    <t>BL0501251</t>
  </si>
  <si>
    <t>BL0500869</t>
  </si>
  <si>
    <t>BL0500847</t>
  </si>
  <si>
    <t>BL0500815</t>
  </si>
  <si>
    <t>BL0500747</t>
  </si>
  <si>
    <t>BL0500493</t>
  </si>
  <si>
    <t>BL0501019</t>
  </si>
  <si>
    <t>Sanguinheira</t>
  </si>
  <si>
    <t>BL0500657</t>
  </si>
  <si>
    <t>BL0501085</t>
  </si>
  <si>
    <t>BL0500619</t>
  </si>
  <si>
    <t>BL0500597</t>
  </si>
  <si>
    <t>BL0500567</t>
  </si>
  <si>
    <t>BL0500553</t>
  </si>
  <si>
    <t>BL0500495</t>
  </si>
  <si>
    <t>BL0500487</t>
  </si>
  <si>
    <t>BL0500479</t>
  </si>
  <si>
    <t>BL0500463</t>
  </si>
  <si>
    <t>BL0500459</t>
  </si>
  <si>
    <t>BL0500273</t>
  </si>
  <si>
    <t>BL0500137</t>
  </si>
  <si>
    <t>Colmeal</t>
  </si>
  <si>
    <t>BL0500087</t>
  </si>
  <si>
    <t>BL0500057</t>
  </si>
  <si>
    <t>Lagos da Beira</t>
  </si>
  <si>
    <t>BL0500051</t>
  </si>
  <si>
    <t>BL0500049</t>
  </si>
  <si>
    <t>BL0500307</t>
  </si>
  <si>
    <t>BL0500033</t>
  </si>
  <si>
    <t>BL0500883</t>
  </si>
  <si>
    <t>São Caetano</t>
  </si>
  <si>
    <t>BL0500951</t>
  </si>
  <si>
    <t>BL0501851</t>
  </si>
  <si>
    <t>BL0501447</t>
  </si>
  <si>
    <t>BL0501595</t>
  </si>
  <si>
    <t>Brenha</t>
  </si>
  <si>
    <t>BL0501569</t>
  </si>
  <si>
    <t>BL0501333</t>
  </si>
  <si>
    <t>BL0501311</t>
  </si>
  <si>
    <t>Alhadas</t>
  </si>
  <si>
    <t>BL0501299</t>
  </si>
  <si>
    <t>Tavarede</t>
  </si>
  <si>
    <t>São João do Campo</t>
  </si>
  <si>
    <t>BL0501277</t>
  </si>
  <si>
    <t>Oliveira do Mondego</t>
  </si>
  <si>
    <t>BL0501025</t>
  </si>
  <si>
    <t>BL0500927</t>
  </si>
  <si>
    <t>BL0500909</t>
  </si>
  <si>
    <t>Sazes de Lorvão</t>
  </si>
  <si>
    <t>BL0500897</t>
  </si>
  <si>
    <t>BL0500613</t>
  </si>
  <si>
    <t>BL0500589</t>
  </si>
  <si>
    <t>BL0500063</t>
  </si>
  <si>
    <t>BL0501015</t>
  </si>
  <si>
    <t>BL0501923</t>
  </si>
  <si>
    <t>BL0501893</t>
  </si>
  <si>
    <t>BL0501961</t>
  </si>
  <si>
    <t>Meda de Mouros</t>
  </si>
  <si>
    <t>BL0501951</t>
  </si>
  <si>
    <t>BL0501869</t>
  </si>
  <si>
    <t>BL0501955</t>
  </si>
  <si>
    <t>BL0501867</t>
  </si>
  <si>
    <t>BL0501863</t>
  </si>
  <si>
    <t>BL0501861</t>
  </si>
  <si>
    <t>BL0501833</t>
  </si>
  <si>
    <t>Friúmes</t>
  </si>
  <si>
    <t>BL0501825</t>
  </si>
  <si>
    <t>BL0501821</t>
  </si>
  <si>
    <t>BL0501815</t>
  </si>
  <si>
    <t>BL0501811</t>
  </si>
  <si>
    <t>BL0501809</t>
  </si>
  <si>
    <t>Ervedal</t>
  </si>
  <si>
    <t>BL0501805</t>
  </si>
  <si>
    <t>BL0501795</t>
  </si>
  <si>
    <t>BL0501771</t>
  </si>
  <si>
    <t>BL0501767</t>
  </si>
  <si>
    <t>BL0501485</t>
  </si>
  <si>
    <t>BL0501465</t>
  </si>
  <si>
    <t>BL0501745</t>
  </si>
  <si>
    <t>BL0501707</t>
  </si>
  <si>
    <t>BL0501699</t>
  </si>
  <si>
    <t>BL0501697</t>
  </si>
  <si>
    <t>BL0501693</t>
  </si>
  <si>
    <t>BL0501691</t>
  </si>
  <si>
    <t>BL0501663</t>
  </si>
  <si>
    <t>Vila Nova do Ceira</t>
  </si>
  <si>
    <t>BL0501655</t>
  </si>
  <si>
    <t>BL0501645</t>
  </si>
  <si>
    <t>BL0501643</t>
  </si>
  <si>
    <t>BL0501641</t>
  </si>
  <si>
    <t>BL0501631</t>
  </si>
  <si>
    <t>BL0501629</t>
  </si>
  <si>
    <t>BL0501617</t>
  </si>
  <si>
    <t>BL0501591</t>
  </si>
  <si>
    <t>Travanca de Lagos</t>
  </si>
  <si>
    <t>BL0501559</t>
  </si>
  <si>
    <t>BL0501555</t>
  </si>
  <si>
    <t>BL0501533</t>
  </si>
  <si>
    <t>BL0500979</t>
  </si>
  <si>
    <t>BL0501475</t>
  </si>
  <si>
    <t>BL0501471</t>
  </si>
  <si>
    <t>BL0501427</t>
  </si>
  <si>
    <t>BL0501409</t>
  </si>
  <si>
    <t>Zambujal</t>
  </si>
  <si>
    <t>BL0501399</t>
  </si>
  <si>
    <t>BL0501397</t>
  </si>
  <si>
    <t>BL0501393</t>
  </si>
  <si>
    <t>BL0501363</t>
  </si>
  <si>
    <t>Lavos</t>
  </si>
  <si>
    <t>BL0501341</t>
  </si>
  <si>
    <t>BL0501385</t>
  </si>
  <si>
    <t>Lageosa</t>
  </si>
  <si>
    <t>BL0501327</t>
  </si>
  <si>
    <t>BL0501273</t>
  </si>
  <si>
    <t>BL0501229</t>
  </si>
  <si>
    <t>Vila Cova de Alva</t>
  </si>
  <si>
    <t>BL0501175</t>
  </si>
  <si>
    <t>Brasfemes</t>
  </si>
  <si>
    <t>BL0501157</t>
  </si>
  <si>
    <t>BL0501105</t>
  </si>
  <si>
    <t>BL0501077</t>
  </si>
  <si>
    <t>BL0501075</t>
  </si>
  <si>
    <t>BL0501301</t>
  </si>
  <si>
    <t>BL0501023</t>
  </si>
  <si>
    <t>Ázere</t>
  </si>
  <si>
    <t>BL0501017</t>
  </si>
  <si>
    <t>Brunhós</t>
  </si>
  <si>
    <t>BL0500925</t>
  </si>
  <si>
    <t>BL0500917</t>
  </si>
  <si>
    <t>BL0500939</t>
  </si>
  <si>
    <t>BL0500859</t>
  </si>
  <si>
    <t>BL0500987</t>
  </si>
  <si>
    <t>BL0500833</t>
  </si>
  <si>
    <t>BL0500741</t>
  </si>
  <si>
    <t>BL0500739</t>
  </si>
  <si>
    <t>BL0500771</t>
  </si>
  <si>
    <t>BL0500393</t>
  </si>
  <si>
    <t>BL0500097</t>
  </si>
  <si>
    <t>BL0500171</t>
  </si>
  <si>
    <t>BL0500095</t>
  </si>
  <si>
    <t>BL0500349</t>
  </si>
  <si>
    <t>Póvoa de Midões</t>
  </si>
  <si>
    <t>BL0500297</t>
  </si>
  <si>
    <t>Arazede</t>
  </si>
  <si>
    <t>BL0500695</t>
  </si>
  <si>
    <t>BL0500645</t>
  </si>
  <si>
    <t>BL0500639</t>
  </si>
  <si>
    <t>BL0500633</t>
  </si>
  <si>
    <t>BL0500631</t>
  </si>
  <si>
    <t>BL0500625</t>
  </si>
  <si>
    <t>BL0500611</t>
  </si>
  <si>
    <t>BL0500609</t>
  </si>
  <si>
    <t>BL0500595</t>
  </si>
  <si>
    <t>BL0500575</t>
  </si>
  <si>
    <t>BL0500661</t>
  </si>
  <si>
    <t>BL0500571</t>
  </si>
  <si>
    <t>BL0500527</t>
  </si>
  <si>
    <t>BL0500029</t>
  </si>
  <si>
    <t>BL0500483</t>
  </si>
  <si>
    <t>BL0500369</t>
  </si>
  <si>
    <t>BL0500351</t>
  </si>
  <si>
    <t>BL0500331</t>
  </si>
  <si>
    <t>BL0500321</t>
  </si>
  <si>
    <t>BL0500289</t>
  </si>
  <si>
    <t>BL0500285</t>
  </si>
  <si>
    <t>BL0500231</t>
  </si>
  <si>
    <t>BL0500139</t>
  </si>
  <si>
    <t>BL0500015</t>
  </si>
  <si>
    <t>BL0501781</t>
  </si>
  <si>
    <t>BL0501765</t>
  </si>
  <si>
    <t>BL0501457</t>
  </si>
  <si>
    <t>Santana</t>
  </si>
  <si>
    <t>BL0501343</t>
  </si>
  <si>
    <t>Cadafaz</t>
  </si>
  <si>
    <t>BL0501259</t>
  </si>
  <si>
    <t>Piodão</t>
  </si>
  <si>
    <t>BL0501219</t>
  </si>
  <si>
    <t>Dornelas do Zêzere</t>
  </si>
  <si>
    <t>BL0501275</t>
  </si>
  <si>
    <t>BL0500323</t>
  </si>
  <si>
    <t>BL0501977</t>
  </si>
  <si>
    <t>BL0501939</t>
  </si>
  <si>
    <t>BL0501891</t>
  </si>
  <si>
    <t>BL0501953</t>
  </si>
  <si>
    <t>BL0501835</t>
  </si>
  <si>
    <t>BL0501831</t>
  </si>
  <si>
    <t>Tapéus</t>
  </si>
  <si>
    <t>BL0501829</t>
  </si>
  <si>
    <t>BL05Z1983</t>
  </si>
  <si>
    <t>BL0501723</t>
  </si>
  <si>
    <t>BL0501711</t>
  </si>
  <si>
    <t>Olivais</t>
  </si>
  <si>
    <t>BL0501791</t>
  </si>
  <si>
    <t>BL0501735</t>
  </si>
  <si>
    <t>BL0501639</t>
  </si>
  <si>
    <t>Cepos</t>
  </si>
  <si>
    <t>BL0501637</t>
  </si>
  <si>
    <t>BL0501531</t>
  </si>
  <si>
    <t>São Sebastião da Feira</t>
  </si>
  <si>
    <t>BL0501425</t>
  </si>
  <si>
    <t>BL0501411</t>
  </si>
  <si>
    <t>São Paio do Mondego</t>
  </si>
  <si>
    <t>BL0501407</t>
  </si>
  <si>
    <t>BL0501365</t>
  </si>
  <si>
    <t>BL0501297</t>
  </si>
  <si>
    <t>Sebal</t>
  </si>
  <si>
    <t>BL0501217</t>
  </si>
  <si>
    <t>BL0501125</t>
  </si>
  <si>
    <t>BL0501087</t>
  </si>
  <si>
    <t>BL0500919</t>
  </si>
  <si>
    <t>Maiorca</t>
  </si>
  <si>
    <t>BL0500989</t>
  </si>
  <si>
    <t>BL0500931</t>
  </si>
  <si>
    <t>BL0500823</t>
  </si>
  <si>
    <t>BL0500813</t>
  </si>
  <si>
    <t>BL0500779</t>
  </si>
  <si>
    <t>BL0500733</t>
  </si>
  <si>
    <t>BL0500775</t>
  </si>
  <si>
    <t>BL0500713</t>
  </si>
  <si>
    <t>BL0500673</t>
  </si>
  <si>
    <t>BL0500767</t>
  </si>
  <si>
    <t>BL0500373</t>
  </si>
  <si>
    <t>Anseriz</t>
  </si>
  <si>
    <t>BL0500251</t>
  </si>
  <si>
    <t>Vidual</t>
  </si>
  <si>
    <t>BL0500199</t>
  </si>
  <si>
    <t>BL0500195</t>
  </si>
  <si>
    <t>BL0500193</t>
  </si>
  <si>
    <t>BL0500191</t>
  </si>
  <si>
    <t>BL0500185</t>
  </si>
  <si>
    <t>BL0500135</t>
  </si>
  <si>
    <t>BL0500111</t>
  </si>
  <si>
    <t>BL0500127</t>
  </si>
  <si>
    <t>BL0500065</t>
  </si>
  <si>
    <t>BL0500047</t>
  </si>
  <si>
    <t>BL0500039</t>
  </si>
  <si>
    <t>BL0500035</t>
  </si>
  <si>
    <t>BL0501927</t>
  </si>
  <si>
    <t>BL0501587</t>
  </si>
  <si>
    <t>BL0501113</t>
  </si>
  <si>
    <t>BL0501071</t>
  </si>
  <si>
    <t>BL0501049</t>
  </si>
  <si>
    <t>BL0500949</t>
  </si>
  <si>
    <t>BL0500891</t>
  </si>
  <si>
    <t>BL0500687</t>
  </si>
  <si>
    <t>BL0500569</t>
  </si>
  <si>
    <t>BL0500347</t>
  </si>
  <si>
    <t>Gatões</t>
  </si>
  <si>
    <t>BL0500183</t>
  </si>
  <si>
    <t>São Paulo de Frades</t>
  </si>
  <si>
    <t>BL05002715</t>
  </si>
  <si>
    <t>BL05003361</t>
  </si>
  <si>
    <t>Figueiró do Campo</t>
  </si>
  <si>
    <t>BL05000621</t>
  </si>
  <si>
    <t>Eiras</t>
  </si>
  <si>
    <t>BL05003295</t>
  </si>
  <si>
    <t>Almalaguês</t>
  </si>
  <si>
    <t>BL05003025</t>
  </si>
  <si>
    <t>BL05002231</t>
  </si>
  <si>
    <t>Ceira</t>
  </si>
  <si>
    <t>BL05002957</t>
  </si>
  <si>
    <t>Cernache</t>
  </si>
  <si>
    <t>BL05002735</t>
  </si>
  <si>
    <t>BL05002471</t>
  </si>
  <si>
    <t>BL05002305</t>
  </si>
  <si>
    <t>BL05002191</t>
  </si>
  <si>
    <t>Anobra</t>
  </si>
  <si>
    <t>BL05002131</t>
  </si>
  <si>
    <t>BL05001965</t>
  </si>
  <si>
    <t>Tentúgal</t>
  </si>
  <si>
    <t>BL05001855</t>
  </si>
  <si>
    <t>BL05001817</t>
  </si>
  <si>
    <t>BL05001669</t>
  </si>
  <si>
    <t>BL05001635</t>
  </si>
  <si>
    <t>Antanhol</t>
  </si>
  <si>
    <t>BL05001605</t>
  </si>
  <si>
    <t>BL05001461</t>
  </si>
  <si>
    <t>BL05000515</t>
  </si>
  <si>
    <t>BL05000211</t>
  </si>
  <si>
    <t>BL05000919</t>
  </si>
  <si>
    <t>BL05001229</t>
  </si>
  <si>
    <t>BL05000959</t>
  </si>
  <si>
    <t>BL05000967</t>
  </si>
  <si>
    <t>BL05000977</t>
  </si>
  <si>
    <t>BL05000979</t>
  </si>
  <si>
    <t>BL05000981</t>
  </si>
  <si>
    <t>BL05000381</t>
  </si>
  <si>
    <t>BL05000383</t>
  </si>
  <si>
    <t>BL05000577</t>
  </si>
  <si>
    <t>Antuzede</t>
  </si>
  <si>
    <t>BL05002149</t>
  </si>
  <si>
    <t>BL05002809</t>
  </si>
  <si>
    <t>BL05002783</t>
  </si>
  <si>
    <t>BL05001059</t>
  </si>
  <si>
    <t>BL05002075</t>
  </si>
  <si>
    <t>BL05002279</t>
  </si>
  <si>
    <t>BL05003365</t>
  </si>
  <si>
    <t>BL05000715</t>
  </si>
  <si>
    <t>BL05000413</t>
  </si>
  <si>
    <t>BL05003279</t>
  </si>
  <si>
    <t>BL05003251</t>
  </si>
  <si>
    <t>BL05003235</t>
  </si>
  <si>
    <t>Penela (Santa Eufémia)</t>
  </si>
  <si>
    <t>BL05003233</t>
  </si>
  <si>
    <t>BL05003217</t>
  </si>
  <si>
    <t>BL05002709</t>
  </si>
  <si>
    <t>Poiares (Santo André)</t>
  </si>
  <si>
    <t>BL05003191</t>
  </si>
  <si>
    <t>BL05003183</t>
  </si>
  <si>
    <t>Santa Ovaia</t>
  </si>
  <si>
    <t>BL05003143</t>
  </si>
  <si>
    <t>BL05003139</t>
  </si>
  <si>
    <t>Cerdeira</t>
  </si>
  <si>
    <t>BL05003137</t>
  </si>
  <si>
    <t>BL05003119</t>
  </si>
  <si>
    <t>BL05003117</t>
  </si>
  <si>
    <t>BL05003101</t>
  </si>
  <si>
    <t>BL05003097</t>
  </si>
  <si>
    <t>BL05003065</t>
  </si>
  <si>
    <t>BL05003063</t>
  </si>
  <si>
    <t>BL05003049</t>
  </si>
  <si>
    <t>BL05003031</t>
  </si>
  <si>
    <t>BL05002997</t>
  </si>
  <si>
    <t>BL05002485</t>
  </si>
  <si>
    <t>Penela (São Miguel)</t>
  </si>
  <si>
    <t>BL05002063</t>
  </si>
  <si>
    <t>BL05000907</t>
  </si>
  <si>
    <t>BL05002963</t>
  </si>
  <si>
    <t>BL05002953</t>
  </si>
  <si>
    <t>BL05002951</t>
  </si>
  <si>
    <t>BL05002915</t>
  </si>
  <si>
    <t>BL05002905</t>
  </si>
  <si>
    <t>BL05002875</t>
  </si>
  <si>
    <t>BL05002873</t>
  </si>
  <si>
    <t>BL05002871</t>
  </si>
  <si>
    <t>BL05002869</t>
  </si>
  <si>
    <t>BL05002865</t>
  </si>
  <si>
    <t>BL05002861</t>
  </si>
  <si>
    <t>BL05001547</t>
  </si>
  <si>
    <t>BL05001077</t>
  </si>
  <si>
    <t>BL05001049</t>
  </si>
  <si>
    <t>BL05000295</t>
  </si>
  <si>
    <t>BL05002853</t>
  </si>
  <si>
    <t>BL05002799</t>
  </si>
  <si>
    <t>BL05002747</t>
  </si>
  <si>
    <t>BL05002745</t>
  </si>
  <si>
    <t>BL05002677</t>
  </si>
  <si>
    <t>BL05002661</t>
  </si>
  <si>
    <t>BL05002659</t>
  </si>
  <si>
    <t>BL05002651</t>
  </si>
  <si>
    <t>Bobadela</t>
  </si>
  <si>
    <t>BL05002633</t>
  </si>
  <si>
    <t>BL05002543</t>
  </si>
  <si>
    <t>BL05002499</t>
  </si>
  <si>
    <t>BL05001539</t>
  </si>
  <si>
    <t>BL05000937</t>
  </si>
  <si>
    <t>BL05000801</t>
  </si>
  <si>
    <t>BL05002433</t>
  </si>
  <si>
    <t>BL05002405</t>
  </si>
  <si>
    <t>BL05002371</t>
  </si>
  <si>
    <t>BL05002349</t>
  </si>
  <si>
    <t>BL05002347</t>
  </si>
  <si>
    <t>BL05002345</t>
  </si>
  <si>
    <t>BL05002343</t>
  </si>
  <si>
    <t>BL05002335</t>
  </si>
  <si>
    <t>BL05002303</t>
  </si>
  <si>
    <t>BL05002289</t>
  </si>
  <si>
    <t>Quiaios</t>
  </si>
  <si>
    <t>BL05002229</t>
  </si>
  <si>
    <t>BL05002223</t>
  </si>
  <si>
    <t>BL05002201</t>
  </si>
  <si>
    <t>BL05002189</t>
  </si>
  <si>
    <t>BL05002145</t>
  </si>
  <si>
    <t>BL05002133</t>
  </si>
  <si>
    <t>BL05002067</t>
  </si>
  <si>
    <t>BL05002049</t>
  </si>
  <si>
    <t>BL05001999</t>
  </si>
  <si>
    <t>BL05001995</t>
  </si>
  <si>
    <t>BL05001993</t>
  </si>
  <si>
    <t>BL05001989</t>
  </si>
  <si>
    <t>BL05001969</t>
  </si>
  <si>
    <t>BL05001967</t>
  </si>
  <si>
    <t>BL05001931</t>
  </si>
  <si>
    <t>BL05001907</t>
  </si>
  <si>
    <t>BL05001899</t>
  </si>
  <si>
    <t>Taveiro</t>
  </si>
  <si>
    <t>BL05001897</t>
  </si>
  <si>
    <t>BL05001851</t>
  </si>
  <si>
    <t>BL05001841</t>
  </si>
  <si>
    <t>BL05001837</t>
  </si>
  <si>
    <t>BL05001833</t>
  </si>
  <si>
    <t>BL05001831</t>
  </si>
  <si>
    <t>BL05000105</t>
  </si>
  <si>
    <t>BL05001039</t>
  </si>
  <si>
    <t>Rio Vide</t>
  </si>
  <si>
    <t>BL05001161</t>
  </si>
  <si>
    <t>BL05001089</t>
  </si>
  <si>
    <t>BL05000491</t>
  </si>
  <si>
    <t>BL05001777</t>
  </si>
  <si>
    <t>BL05001773</t>
  </si>
  <si>
    <t>BL05001753</t>
  </si>
  <si>
    <t>BL05001749</t>
  </si>
  <si>
    <t>BL05001747</t>
  </si>
  <si>
    <t>BL05001741</t>
  </si>
  <si>
    <t>BL05001739</t>
  </si>
  <si>
    <t>BL05001699</t>
  </si>
  <si>
    <t>BL05001691</t>
  </si>
  <si>
    <t>BL05001677</t>
  </si>
  <si>
    <t>BL05001641</t>
  </si>
  <si>
    <t>BL05001631</t>
  </si>
  <si>
    <t>BL05000405</t>
  </si>
  <si>
    <t>BL05000409</t>
  </si>
  <si>
    <t>BL05001565</t>
  </si>
  <si>
    <t>BL05001563</t>
  </si>
  <si>
    <t>Ega</t>
  </si>
  <si>
    <t>BL05001555</t>
  </si>
  <si>
    <t>BL05000425</t>
  </si>
  <si>
    <t>BL05001977</t>
  </si>
  <si>
    <t>BL05001447</t>
  </si>
  <si>
    <t>BL05001429</t>
  </si>
  <si>
    <t>BL05001427</t>
  </si>
  <si>
    <t>BL05001385</t>
  </si>
  <si>
    <t>BL05001381</t>
  </si>
  <si>
    <t>BL05001331</t>
  </si>
  <si>
    <t>BL05001329</t>
  </si>
  <si>
    <t>BL05001321</t>
  </si>
  <si>
    <t>BL05001283</t>
  </si>
  <si>
    <t>BL05001269</t>
  </si>
  <si>
    <t>BL05001261</t>
  </si>
  <si>
    <t>BL05001243</t>
  </si>
  <si>
    <t>BL05001223</t>
  </si>
  <si>
    <t>BL05001219</t>
  </si>
  <si>
    <t>Pombalinho</t>
  </si>
  <si>
    <t>BL05001207</t>
  </si>
  <si>
    <t>BL05001205</t>
  </si>
  <si>
    <t>BL05001203</t>
  </si>
  <si>
    <t>BL05001259</t>
  </si>
  <si>
    <t>BL05001257</t>
  </si>
  <si>
    <t>BL05001181</t>
  </si>
  <si>
    <t>BL05001169</t>
  </si>
  <si>
    <t>BL05001095</t>
  </si>
  <si>
    <t>BL05001087</t>
  </si>
  <si>
    <t>BL05001069</t>
  </si>
  <si>
    <t>BL05001061</t>
  </si>
  <si>
    <t>BL05001027</t>
  </si>
  <si>
    <t>BL05000765</t>
  </si>
  <si>
    <t>BL05000637</t>
  </si>
  <si>
    <t>Borda do Campo</t>
  </si>
  <si>
    <t>BL05000593</t>
  </si>
  <si>
    <t>BL05000585</t>
  </si>
  <si>
    <t>BL05000759</t>
  </si>
  <si>
    <t>BL05000755</t>
  </si>
  <si>
    <t>BL05000753</t>
  </si>
  <si>
    <t>BL05000387</t>
  </si>
  <si>
    <t>BL05000283</t>
  </si>
  <si>
    <t>BL05000275</t>
  </si>
  <si>
    <t>BL05000509</t>
  </si>
  <si>
    <t>BL05000237</t>
  </si>
  <si>
    <t>BL05000235</t>
  </si>
  <si>
    <t>BL05000869</t>
  </si>
  <si>
    <t>BL05003227</t>
  </si>
  <si>
    <t>BL05003221</t>
  </si>
  <si>
    <t>BL05002117</t>
  </si>
  <si>
    <t>BL05000011</t>
  </si>
  <si>
    <t>BL05000505</t>
  </si>
  <si>
    <t>BL05000393</t>
  </si>
  <si>
    <t>BL05000465</t>
  </si>
  <si>
    <t>BL05002919</t>
  </si>
  <si>
    <t>BL05002575</t>
  </si>
  <si>
    <t>BL05000309</t>
  </si>
  <si>
    <t>BL05002673</t>
  </si>
  <si>
    <t>BL05001711</t>
  </si>
  <si>
    <t>BL05002253</t>
  </si>
  <si>
    <t>Vilamar</t>
  </si>
  <si>
    <t>BL05002061</t>
  </si>
  <si>
    <t>BL05003307</t>
  </si>
  <si>
    <t>BL05003271</t>
  </si>
  <si>
    <t>BL05003115</t>
  </si>
  <si>
    <t>BL05003045</t>
  </si>
  <si>
    <t>BL05003029</t>
  </si>
  <si>
    <t>BL05003011</t>
  </si>
  <si>
    <t>BL05001697</t>
  </si>
  <si>
    <t>BL05002351</t>
  </si>
  <si>
    <t>BL05002895</t>
  </si>
  <si>
    <t>BL05000373</t>
  </si>
  <si>
    <t>BL05000135</t>
  </si>
  <si>
    <t>BL05002807</t>
  </si>
  <si>
    <t>BL05002793</t>
  </si>
  <si>
    <t>BL05002679</t>
  </si>
  <si>
    <t>BL05002495</t>
  </si>
  <si>
    <t>BL05000825</t>
  </si>
  <si>
    <t>BL05000355</t>
  </si>
  <si>
    <t>BL05002425</t>
  </si>
  <si>
    <t>BL05002421</t>
  </si>
  <si>
    <t>BL05002395</t>
  </si>
  <si>
    <t>BL05002375</t>
  </si>
  <si>
    <t>BL05002319</t>
  </si>
  <si>
    <t>BL05002033</t>
  </si>
  <si>
    <t>BL05001971</t>
  </si>
  <si>
    <t>BL05001923</t>
  </si>
  <si>
    <t>BL05001919</t>
  </si>
  <si>
    <t>BL05001901</t>
  </si>
  <si>
    <t>BL05001771</t>
  </si>
  <si>
    <t>BL05001719</t>
  </si>
  <si>
    <t>BL05001707</t>
  </si>
  <si>
    <t>BL05001693</t>
  </si>
  <si>
    <t>BL05001709</t>
  </si>
  <si>
    <t>BL05001681</t>
  </si>
  <si>
    <t>BL05001627</t>
  </si>
  <si>
    <t>BL05001465</t>
  </si>
  <si>
    <t>BL05001455</t>
  </si>
  <si>
    <t>BL05001439</t>
  </si>
  <si>
    <t>BL05001237</t>
  </si>
  <si>
    <t>BL05001225</t>
  </si>
  <si>
    <t>BL05001159</t>
  </si>
  <si>
    <t>BL05001011</t>
  </si>
  <si>
    <t>BL05000307</t>
  </si>
  <si>
    <t>BL05002221</t>
  </si>
  <si>
    <t>BL05002195</t>
  </si>
  <si>
    <t>BL05002151</t>
  </si>
  <si>
    <t>BL05001033</t>
  </si>
  <si>
    <t>BL05001501</t>
  </si>
  <si>
    <t>BL05001431</t>
  </si>
  <si>
    <t>BL05001323</t>
  </si>
  <si>
    <t>BL05001315</t>
  </si>
  <si>
    <t>BL05001247</t>
  </si>
  <si>
    <t>RO1267</t>
  </si>
  <si>
    <t>Lisboa</t>
  </si>
  <si>
    <t>V. FRANCA</t>
  </si>
  <si>
    <t>ALHANDRA</t>
  </si>
  <si>
    <t>RO1403</t>
  </si>
  <si>
    <t>RO0347</t>
  </si>
  <si>
    <t>SANTO QUINTINO</t>
  </si>
  <si>
    <t>RO0483</t>
  </si>
  <si>
    <t>SINTRA</t>
  </si>
  <si>
    <t>S PEDRO</t>
  </si>
  <si>
    <t>RO1851</t>
  </si>
  <si>
    <t>S MARIA</t>
  </si>
  <si>
    <t>RO0531</t>
  </si>
  <si>
    <t>ALM DO BISPO</t>
  </si>
  <si>
    <t>RO0569</t>
  </si>
  <si>
    <t>COLARES</t>
  </si>
  <si>
    <t>RO2382</t>
  </si>
  <si>
    <t>MONTELAVAR</t>
  </si>
  <si>
    <t>RO1962</t>
  </si>
  <si>
    <t>OEIRAS</t>
  </si>
  <si>
    <t>BARCARENA</t>
  </si>
  <si>
    <t>RO0366</t>
  </si>
  <si>
    <t>LOURINHÃ</t>
  </si>
  <si>
    <t>S. BARTOLOMEU</t>
  </si>
  <si>
    <t>RO1177</t>
  </si>
  <si>
    <t>LOURES</t>
  </si>
  <si>
    <t>ODIVELAS</t>
  </si>
  <si>
    <t>RO1294</t>
  </si>
  <si>
    <t>SACAVEM</t>
  </si>
  <si>
    <t>RO1289</t>
  </si>
  <si>
    <t>APELAÇÃO</t>
  </si>
  <si>
    <t>RO1298</t>
  </si>
  <si>
    <t>UNHOS</t>
  </si>
  <si>
    <t>RO0574</t>
  </si>
  <si>
    <t>CANEÇAS</t>
  </si>
  <si>
    <t>RO1406</t>
  </si>
  <si>
    <t>RO0467</t>
  </si>
  <si>
    <t>CASCAIS</t>
  </si>
  <si>
    <t>RO0508</t>
  </si>
  <si>
    <t>ALCABIDECHE</t>
  </si>
  <si>
    <t>RO1920</t>
  </si>
  <si>
    <t>ESTORIL</t>
  </si>
  <si>
    <t>RO0572</t>
  </si>
  <si>
    <t>RO0633</t>
  </si>
  <si>
    <t>AZAMBUJA</t>
  </si>
  <si>
    <t>VALE PARAISO</t>
  </si>
  <si>
    <t>RO0767</t>
  </si>
  <si>
    <t>RO0355</t>
  </si>
  <si>
    <t>ALENQUER</t>
  </si>
  <si>
    <t>CARNOTA</t>
  </si>
  <si>
    <t>RO1995</t>
  </si>
  <si>
    <t>T. VEDRAS</t>
  </si>
  <si>
    <t>S PEDRO SANT</t>
  </si>
  <si>
    <t>RO2729</t>
  </si>
  <si>
    <t>RO2201</t>
  </si>
  <si>
    <t>S. MARTINHO</t>
  </si>
  <si>
    <t>RO3240</t>
  </si>
  <si>
    <t>RO3235</t>
  </si>
  <si>
    <t>RO3075</t>
  </si>
  <si>
    <t>RO3241</t>
  </si>
  <si>
    <t>PORTO SALVO</t>
  </si>
  <si>
    <t>RO3277</t>
  </si>
  <si>
    <t>PAÇO DE ARCOS</t>
  </si>
  <si>
    <t>RO2662</t>
  </si>
  <si>
    <t>RO3699</t>
  </si>
  <si>
    <t>RO3690</t>
  </si>
  <si>
    <t>ALGÉS</t>
  </si>
  <si>
    <t>RO3326</t>
  </si>
  <si>
    <t>MAFRA</t>
  </si>
  <si>
    <t>IGREJA NOVA</t>
  </si>
  <si>
    <t>RO2589</t>
  </si>
  <si>
    <t>RO3692</t>
  </si>
  <si>
    <t>FANHÕES</t>
  </si>
  <si>
    <t>RO3739</t>
  </si>
  <si>
    <t>BUCELAS</t>
  </si>
  <si>
    <t>RO3227</t>
  </si>
  <si>
    <t>RO1176</t>
  </si>
  <si>
    <t>RO5011</t>
  </si>
  <si>
    <t>Alenquer</t>
  </si>
  <si>
    <t>Santo Estevão</t>
  </si>
  <si>
    <t>RO5001</t>
  </si>
  <si>
    <t>Abrigada</t>
  </si>
  <si>
    <t>RO4985</t>
  </si>
  <si>
    <t>Vila Verde dos Francos</t>
  </si>
  <si>
    <t>RO4651</t>
  </si>
  <si>
    <t>Vila Franca de Xira</t>
  </si>
  <si>
    <t>Póvoa de Santa Iria</t>
  </si>
  <si>
    <t>RO4100</t>
  </si>
  <si>
    <t>Loures</t>
  </si>
  <si>
    <t>RO3937</t>
  </si>
  <si>
    <t>RO3882</t>
  </si>
  <si>
    <t>Torres Vedras</t>
  </si>
  <si>
    <t>Maxial</t>
  </si>
  <si>
    <t>RO3806</t>
  </si>
  <si>
    <t>RO3745</t>
  </si>
  <si>
    <t>Lousa</t>
  </si>
  <si>
    <t>RO3736</t>
  </si>
  <si>
    <t>Fanhões</t>
  </si>
  <si>
    <t>RO3733</t>
  </si>
  <si>
    <t>Odivelas</t>
  </si>
  <si>
    <t>Pontinha</t>
  </si>
  <si>
    <t>RO3615</t>
  </si>
  <si>
    <t>RO3442</t>
  </si>
  <si>
    <t>RO3441</t>
  </si>
  <si>
    <t>RO3410</t>
  </si>
  <si>
    <t>RO3338</t>
  </si>
  <si>
    <t>RO3344</t>
  </si>
  <si>
    <t>RO3343</t>
  </si>
  <si>
    <t>RO3341</t>
  </si>
  <si>
    <t>RO3261</t>
  </si>
  <si>
    <t>Vialonga</t>
  </si>
  <si>
    <t>RO3209</t>
  </si>
  <si>
    <t>São Julião do Tojal</t>
  </si>
  <si>
    <t>RO2152</t>
  </si>
  <si>
    <t>RO2150</t>
  </si>
  <si>
    <t>Santa Iria da Azóia</t>
  </si>
  <si>
    <t>RO2073</t>
  </si>
  <si>
    <t>RO1456</t>
  </si>
  <si>
    <t>RO1316</t>
  </si>
  <si>
    <t>Unhos</t>
  </si>
  <si>
    <t>Cascais</t>
  </si>
  <si>
    <t>RO0480</t>
  </si>
  <si>
    <t>RO0261</t>
  </si>
  <si>
    <t>Frielas</t>
  </si>
  <si>
    <t>RO2602</t>
  </si>
  <si>
    <t>Sintra</t>
  </si>
  <si>
    <t>RO05450</t>
  </si>
  <si>
    <t>Cadaval</t>
  </si>
  <si>
    <t>RO02806</t>
  </si>
  <si>
    <t>Azambuja</t>
  </si>
  <si>
    <t>Manique do Intendente</t>
  </si>
  <si>
    <t>RO02707</t>
  </si>
  <si>
    <t>Alcoentre</t>
  </si>
  <si>
    <t>RO02701</t>
  </si>
  <si>
    <t>Mafra</t>
  </si>
  <si>
    <t>Milharado</t>
  </si>
  <si>
    <t>RO02588</t>
  </si>
  <si>
    <t>Lourinhã</t>
  </si>
  <si>
    <t>São Bartolomeu dos Galegos</t>
  </si>
  <si>
    <t>RO02587</t>
  </si>
  <si>
    <t>RO02577</t>
  </si>
  <si>
    <t>Moledo</t>
  </si>
  <si>
    <t>RO02500</t>
  </si>
  <si>
    <t>Colares</t>
  </si>
  <si>
    <t>RO01938</t>
  </si>
  <si>
    <t>RO02337</t>
  </si>
  <si>
    <t>Malveira</t>
  </si>
  <si>
    <t>RO02336</t>
  </si>
  <si>
    <t>RO02331</t>
  </si>
  <si>
    <t>RO02329</t>
  </si>
  <si>
    <t>Matacães</t>
  </si>
  <si>
    <t>RO02316</t>
  </si>
  <si>
    <t>Azueira</t>
  </si>
  <si>
    <t>RO02310</t>
  </si>
  <si>
    <t>RO02302</t>
  </si>
  <si>
    <t>RO02261</t>
  </si>
  <si>
    <t>Alverca do Ribatejo</t>
  </si>
  <si>
    <t>RO02173</t>
  </si>
  <si>
    <t>Meca</t>
  </si>
  <si>
    <t>RO02196</t>
  </si>
  <si>
    <t>Torres Vedras (São Pedro e Santiago)</t>
  </si>
  <si>
    <t>RO02185</t>
  </si>
  <si>
    <t>Igreja Nova</t>
  </si>
  <si>
    <t>RO02179</t>
  </si>
  <si>
    <t>Turcifal</t>
  </si>
  <si>
    <t>RO01999</t>
  </si>
  <si>
    <t>Marteleira</t>
  </si>
  <si>
    <t>RO0673</t>
  </si>
  <si>
    <t>Dois Portos</t>
  </si>
  <si>
    <t>RO01689</t>
  </si>
  <si>
    <t>Alcabideche</t>
  </si>
  <si>
    <t>RO04423</t>
  </si>
  <si>
    <t>Venda do Pinheiro</t>
  </si>
  <si>
    <t>RO01446</t>
  </si>
  <si>
    <t>RO01442</t>
  </si>
  <si>
    <t>RO0797</t>
  </si>
  <si>
    <t>Sobral da Abelheira</t>
  </si>
  <si>
    <t>RO01200</t>
  </si>
  <si>
    <t>RO01195</t>
  </si>
  <si>
    <t>A dos Cunhados</t>
  </si>
  <si>
    <t>RO01084</t>
  </si>
  <si>
    <t>RO01129</t>
  </si>
  <si>
    <t>RO01127</t>
  </si>
  <si>
    <t>RO01058</t>
  </si>
  <si>
    <t>RO0920</t>
  </si>
  <si>
    <t>RO01384</t>
  </si>
  <si>
    <t>Vila Franca do Rosário</t>
  </si>
  <si>
    <t>RO01377</t>
  </si>
  <si>
    <t>Torres V (Sta Maria do Castelo S Miguel</t>
  </si>
  <si>
    <t>RO0776</t>
  </si>
  <si>
    <t>RO0761</t>
  </si>
  <si>
    <t>Agualva-Cacém</t>
  </si>
  <si>
    <t>RO01376</t>
  </si>
  <si>
    <t>RO0693</t>
  </si>
  <si>
    <t>RO0690</t>
  </si>
  <si>
    <t>RO01231</t>
  </si>
  <si>
    <t>RO0811</t>
  </si>
  <si>
    <t>RO0607</t>
  </si>
  <si>
    <t>RO0598</t>
  </si>
  <si>
    <t>RO0597</t>
  </si>
  <si>
    <t>Arruda dos Vinhos</t>
  </si>
  <si>
    <t>Santiago dos Velhos</t>
  </si>
  <si>
    <t>RO01101</t>
  </si>
  <si>
    <t>Sobral de Monte Agraço</t>
  </si>
  <si>
    <t>Sapataria</t>
  </si>
  <si>
    <t>RO0663</t>
  </si>
  <si>
    <t>RO0617</t>
  </si>
  <si>
    <t>RO0437</t>
  </si>
  <si>
    <t>RO01302</t>
  </si>
  <si>
    <t>Santo Antão do Tojal</t>
  </si>
  <si>
    <t>RO01322</t>
  </si>
  <si>
    <t>RO0646</t>
  </si>
  <si>
    <t>RO0182</t>
  </si>
  <si>
    <t>RO01289</t>
  </si>
  <si>
    <t>Almargem do Bispo</t>
  </si>
  <si>
    <t>RO0127</t>
  </si>
  <si>
    <t>RO01190</t>
  </si>
  <si>
    <t>RO0749</t>
  </si>
  <si>
    <t>Santo Quintino</t>
  </si>
  <si>
    <t>RO04431</t>
  </si>
  <si>
    <t>RO04430</t>
  </si>
  <si>
    <t>RO047</t>
  </si>
  <si>
    <t>RO045</t>
  </si>
  <si>
    <t>RO0394</t>
  </si>
  <si>
    <t>RO051</t>
  </si>
  <si>
    <t>RO029</t>
  </si>
  <si>
    <t>RO025</t>
  </si>
  <si>
    <t>RO03847</t>
  </si>
  <si>
    <t>Olhalvo</t>
  </si>
  <si>
    <t>RO02117</t>
  </si>
  <si>
    <t>Pêro Pinheiro</t>
  </si>
  <si>
    <t>RO02114</t>
  </si>
  <si>
    <t>Sintra (São Pedro de Penaferrim)</t>
  </si>
  <si>
    <t>RO01683</t>
  </si>
  <si>
    <t>RO01344</t>
  </si>
  <si>
    <t>RO01299</t>
  </si>
  <si>
    <t>RO01295</t>
  </si>
  <si>
    <t>São João das Lampas</t>
  </si>
  <si>
    <t>RO0628</t>
  </si>
  <si>
    <t>Montelavar</t>
  </si>
  <si>
    <t>RO0407</t>
  </si>
  <si>
    <t>Belas</t>
  </si>
  <si>
    <t>RO03424</t>
  </si>
  <si>
    <t>RO03405</t>
  </si>
  <si>
    <t>Sintra (São Martinho)</t>
  </si>
  <si>
    <t>RO04777</t>
  </si>
  <si>
    <t>RO03141</t>
  </si>
  <si>
    <t>RO01292</t>
  </si>
  <si>
    <t>RO05446</t>
  </si>
  <si>
    <t>RO02832</t>
  </si>
  <si>
    <t>RO02731</t>
  </si>
  <si>
    <t>RO0959</t>
  </si>
  <si>
    <t>DM09949</t>
  </si>
  <si>
    <t>BAIÃO</t>
  </si>
  <si>
    <t>SANTA MARINHA DO ZÊZERE</t>
  </si>
  <si>
    <t>DM09887</t>
  </si>
  <si>
    <t>FELGUEIRAS</t>
  </si>
  <si>
    <t>BORBA DE GODIM</t>
  </si>
  <si>
    <t>DM09576</t>
  </si>
  <si>
    <t>AMARANTE</t>
  </si>
  <si>
    <t>TELÕES</t>
  </si>
  <si>
    <t>DM09381</t>
  </si>
  <si>
    <t>LOUSADA</t>
  </si>
  <si>
    <t>BARROSAS(SANTA EULÁLIA)</t>
  </si>
  <si>
    <t>DM09197</t>
  </si>
  <si>
    <t>DM09167</t>
  </si>
  <si>
    <t>DM09114</t>
  </si>
  <si>
    <t>MARGARIDE(SANTA EULÁLIA)</t>
  </si>
  <si>
    <t>DM08137</t>
  </si>
  <si>
    <t>MESQUINHATA</t>
  </si>
  <si>
    <t>DM08081</t>
  </si>
  <si>
    <t>TEIXEIRÓ</t>
  </si>
  <si>
    <t>DM06729</t>
  </si>
  <si>
    <t>VILA NOVA DE GAIA</t>
  </si>
  <si>
    <t>AVINTES</t>
  </si>
  <si>
    <t>DM06620</t>
  </si>
  <si>
    <t>RECAREI</t>
  </si>
  <si>
    <t>DM06480</t>
  </si>
  <si>
    <t>MARCO DE CANAVESES</t>
  </si>
  <si>
    <t>PAREDES DE VIADORES</t>
  </si>
  <si>
    <t>DM06357</t>
  </si>
  <si>
    <t>GESTAÇÔ</t>
  </si>
  <si>
    <t>DM06296</t>
  </si>
  <si>
    <t>DM05340</t>
  </si>
  <si>
    <t>DM04771</t>
  </si>
  <si>
    <t>ÂNCEDE</t>
  </si>
  <si>
    <t>DM04575</t>
  </si>
  <si>
    <t>DM03873</t>
  </si>
  <si>
    <t>DM03319</t>
  </si>
  <si>
    <t>DM03172</t>
  </si>
  <si>
    <t>DM03113</t>
  </si>
  <si>
    <t>PAÇOS DE FERREIRA</t>
  </si>
  <si>
    <t>DM03104</t>
  </si>
  <si>
    <t>GOVE</t>
  </si>
  <si>
    <t>DM03057</t>
  </si>
  <si>
    <t>REBORDOSA</t>
  </si>
  <si>
    <t>DM02987</t>
  </si>
  <si>
    <t>VILA BOA DE QUIRES</t>
  </si>
  <si>
    <t>DM02329</t>
  </si>
  <si>
    <t>OVIL</t>
  </si>
  <si>
    <t>DM02235</t>
  </si>
  <si>
    <t>GATÃO</t>
  </si>
  <si>
    <t>DM02148</t>
  </si>
  <si>
    <t>DM01999</t>
  </si>
  <si>
    <t>DM01813</t>
  </si>
  <si>
    <t>SANTA CRUZ DO DOURO</t>
  </si>
  <si>
    <t>DM01604</t>
  </si>
  <si>
    <t>OLO</t>
  </si>
  <si>
    <t>DM01577</t>
  </si>
  <si>
    <t>DM01550</t>
  </si>
  <si>
    <t>LOIVOS DO MONTE</t>
  </si>
  <si>
    <t>DM01163</t>
  </si>
  <si>
    <t>DM01127</t>
  </si>
  <si>
    <t>DM10278</t>
  </si>
  <si>
    <t>BOUGADO(SANTIAGO)</t>
  </si>
  <si>
    <t>DM10251</t>
  </si>
  <si>
    <t>MAIA</t>
  </si>
  <si>
    <t>MOREIRA</t>
  </si>
  <si>
    <t>DM10085</t>
  </si>
  <si>
    <t>VILA BOA DO BISPO</t>
  </si>
  <si>
    <t>DM10029</t>
  </si>
  <si>
    <t>PENAMAIOR</t>
  </si>
  <si>
    <t>DM09762</t>
  </si>
  <si>
    <t>ABRAGÃO</t>
  </si>
  <si>
    <t>DM09652</t>
  </si>
  <si>
    <t>BOUGADO(SÃO MARTINHO)</t>
  </si>
  <si>
    <t>DM09641</t>
  </si>
  <si>
    <t>VILA COVA DA LIXA</t>
  </si>
  <si>
    <t>DM09457</t>
  </si>
  <si>
    <t>SEROA</t>
  </si>
  <si>
    <t>DM09329</t>
  </si>
  <si>
    <t>DM09306</t>
  </si>
  <si>
    <t>DM09294</t>
  </si>
  <si>
    <t>DM09290</t>
  </si>
  <si>
    <t>DM09283</t>
  </si>
  <si>
    <t>DM09253</t>
  </si>
  <si>
    <t>FREIXO DE CIMA</t>
  </si>
  <si>
    <t>DM09238</t>
  </si>
  <si>
    <t>DM09187</t>
  </si>
  <si>
    <t>DM09185</t>
  </si>
  <si>
    <t>DM09124</t>
  </si>
  <si>
    <t>DM09027</t>
  </si>
  <si>
    <t>DM08999</t>
  </si>
  <si>
    <t>VALBOM</t>
  </si>
  <si>
    <t>DM08882</t>
  </si>
  <si>
    <t>SÃO PEDRO DA COVA</t>
  </si>
  <si>
    <t>DM08575</t>
  </si>
  <si>
    <t>DM08472</t>
  </si>
  <si>
    <t>BALTAR</t>
  </si>
  <si>
    <t>DM08354</t>
  </si>
  <si>
    <t>GONDIM</t>
  </si>
  <si>
    <t>DM08314</t>
  </si>
  <si>
    <t>VILA NOVA DE GAIA(SANTA MARINHA)</t>
  </si>
  <si>
    <t>DM08162</t>
  </si>
  <si>
    <t>DM08101</t>
  </si>
  <si>
    <t>MELRES</t>
  </si>
  <si>
    <t>DM08055</t>
  </si>
  <si>
    <t>CANELAS</t>
  </si>
  <si>
    <t>DM07740</t>
  </si>
  <si>
    <t>GRIJÓ</t>
  </si>
  <si>
    <t>DM07737</t>
  </si>
  <si>
    <t>VILA COVA DE CARROS</t>
  </si>
  <si>
    <t>DM07733</t>
  </si>
  <si>
    <t>VANDOMA</t>
  </si>
  <si>
    <t>DM07688</t>
  </si>
  <si>
    <t>VILA DO CONDE</t>
  </si>
  <si>
    <t>ÁRVORE</t>
  </si>
  <si>
    <t>DM07671</t>
  </si>
  <si>
    <t>DM07660</t>
  </si>
  <si>
    <t>PEDROSO</t>
  </si>
  <si>
    <t>DM07654</t>
  </si>
  <si>
    <t>VALONGO</t>
  </si>
  <si>
    <t>CAMPO</t>
  </si>
  <si>
    <t>DM07530</t>
  </si>
  <si>
    <t>DM07291</t>
  </si>
  <si>
    <t>DM07216</t>
  </si>
  <si>
    <t>MANHUNCELOS</t>
  </si>
  <si>
    <t>DM06936</t>
  </si>
  <si>
    <t>VILAR DE ANDORINHO</t>
  </si>
  <si>
    <t>DM06855</t>
  </si>
  <si>
    <t>DM06773</t>
  </si>
  <si>
    <t>GEMUNDE</t>
  </si>
  <si>
    <t>DM06752</t>
  </si>
  <si>
    <t>FREIXO</t>
  </si>
  <si>
    <t>DM06738</t>
  </si>
  <si>
    <t>SOALHÃES</t>
  </si>
  <si>
    <t>DM06619</t>
  </si>
  <si>
    <t>CARAMOS</t>
  </si>
  <si>
    <t>DM06524</t>
  </si>
  <si>
    <t>MACIEIRA DA LIXA</t>
  </si>
  <si>
    <t>DM06329</t>
  </si>
  <si>
    <t>DM06258</t>
  </si>
  <si>
    <t>DM06197</t>
  </si>
  <si>
    <t>DM06130</t>
  </si>
  <si>
    <t>DM06086</t>
  </si>
  <si>
    <t>SANTÃO</t>
  </si>
  <si>
    <t>DM06062</t>
  </si>
  <si>
    <t>DM05994</t>
  </si>
  <si>
    <t>DM05503</t>
  </si>
  <si>
    <t>MILHEIRÓS</t>
  </si>
  <si>
    <t>DM05353</t>
  </si>
  <si>
    <t>MADALENA</t>
  </si>
  <si>
    <t>DM05284</t>
  </si>
  <si>
    <t>DM05194</t>
  </si>
  <si>
    <t>DM05135</t>
  </si>
  <si>
    <t>DM05009</t>
  </si>
  <si>
    <t>DM04947</t>
  </si>
  <si>
    <t>DM04890</t>
  </si>
  <si>
    <t>DM04886</t>
  </si>
  <si>
    <t>CRISTELO</t>
  </si>
  <si>
    <t>DM04883</t>
  </si>
  <si>
    <t>CROCA</t>
  </si>
  <si>
    <t>DM04826</t>
  </si>
  <si>
    <t>DM04823</t>
  </si>
  <si>
    <t>PARADA DE TODEIA</t>
  </si>
  <si>
    <t>DM04756</t>
  </si>
  <si>
    <t>FRAZÃO</t>
  </si>
  <si>
    <t>DM04709</t>
  </si>
  <si>
    <t>DM04668</t>
  </si>
  <si>
    <t>ERMESINDE</t>
  </si>
  <si>
    <t>DM04639</t>
  </si>
  <si>
    <t>DM04578</t>
  </si>
  <si>
    <t>DM04538</t>
  </si>
  <si>
    <t>DM04531</t>
  </si>
  <si>
    <t>DM04366</t>
  </si>
  <si>
    <t>FERREIRA</t>
  </si>
  <si>
    <t>DM04297</t>
  </si>
  <si>
    <t>DM04201</t>
  </si>
  <si>
    <t>DM04146</t>
  </si>
  <si>
    <t>ARREIGADA</t>
  </si>
  <si>
    <t>DM04114</t>
  </si>
  <si>
    <t>DM04069</t>
  </si>
  <si>
    <t>DM03969</t>
  </si>
  <si>
    <t>DM03948</t>
  </si>
  <si>
    <t>GONDOMAR(SÃO COSME)</t>
  </si>
  <si>
    <t>DM03871</t>
  </si>
  <si>
    <t>DM03709</t>
  </si>
  <si>
    <t>DM03692</t>
  </si>
  <si>
    <t>DM03687</t>
  </si>
  <si>
    <t>DM03678</t>
  </si>
  <si>
    <t>DM03563</t>
  </si>
  <si>
    <t>DM03478</t>
  </si>
  <si>
    <t>DM03380</t>
  </si>
  <si>
    <t>DM03370</t>
  </si>
  <si>
    <t>ATAÍDE</t>
  </si>
  <si>
    <t>DM03357</t>
  </si>
  <si>
    <t>DM03192</t>
  </si>
  <si>
    <t>DM02490</t>
  </si>
  <si>
    <t>DM02366</t>
  </si>
  <si>
    <t>DM02314</t>
  </si>
  <si>
    <t>DM02254</t>
  </si>
  <si>
    <t>DM02034</t>
  </si>
  <si>
    <t>DM01977</t>
  </si>
  <si>
    <t>DM01688</t>
  </si>
  <si>
    <t>DM01632</t>
  </si>
  <si>
    <t>DM01529</t>
  </si>
  <si>
    <t>DM01424</t>
  </si>
  <si>
    <t>DM01289</t>
  </si>
  <si>
    <t>DM01174</t>
  </si>
  <si>
    <t>DM01090</t>
  </si>
  <si>
    <t>NOGUEIRA</t>
  </si>
  <si>
    <t>DM00986</t>
  </si>
  <si>
    <t>CAMPO(SÃO MARTINHO)</t>
  </si>
  <si>
    <t>DM00967</t>
  </si>
  <si>
    <t>DM00892</t>
  </si>
  <si>
    <t>DM00883</t>
  </si>
  <si>
    <t>DM00860</t>
  </si>
  <si>
    <t>VILA NOVA DA TELHA</t>
  </si>
  <si>
    <t>DM00818</t>
  </si>
  <si>
    <t>MATOSINHOS</t>
  </si>
  <si>
    <t>SANTA CRUZ DO BISPO</t>
  </si>
  <si>
    <t>DM00589</t>
  </si>
  <si>
    <t>SANTIAGO DE SUBARRIFANA</t>
  </si>
  <si>
    <t>DM00452</t>
  </si>
  <si>
    <t>FÂNZERES</t>
  </si>
  <si>
    <t>DM10537</t>
  </si>
  <si>
    <t>LEÇA DO BAILIO</t>
  </si>
  <si>
    <t>DM10367</t>
  </si>
  <si>
    <t>VILAR DO PINHEIRO</t>
  </si>
  <si>
    <t>DM10346</t>
  </si>
  <si>
    <t>DM10126</t>
  </si>
  <si>
    <t>PÓVOA DE VARZIM</t>
  </si>
  <si>
    <t>ESTELA</t>
  </si>
  <si>
    <t>DM10041</t>
  </si>
  <si>
    <t>FREAMUNDE</t>
  </si>
  <si>
    <t>DM09742</t>
  </si>
  <si>
    <t>DM09737</t>
  </si>
  <si>
    <t>DM09661</t>
  </si>
  <si>
    <t>MODIVAS</t>
  </si>
  <si>
    <t>DM09597</t>
  </si>
  <si>
    <t>DM09581</t>
  </si>
  <si>
    <t>DM09561</t>
  </si>
  <si>
    <t>DM09486</t>
  </si>
  <si>
    <t>MEIXOMIL</t>
  </si>
  <si>
    <t>DM09369</t>
  </si>
  <si>
    <t>VALADARES</t>
  </si>
  <si>
    <t>DM09332</t>
  </si>
  <si>
    <t>CANIDELO</t>
  </si>
  <si>
    <t>DM09289</t>
  </si>
  <si>
    <t>DM09218</t>
  </si>
  <si>
    <t>DM09216</t>
  </si>
  <si>
    <t>DM09076</t>
  </si>
  <si>
    <t>DM09045</t>
  </si>
  <si>
    <t>DM08934</t>
  </si>
  <si>
    <t>DM08920</t>
  </si>
  <si>
    <t>SANDIM</t>
  </si>
  <si>
    <t>DM08901</t>
  </si>
  <si>
    <t>DM08782</t>
  </si>
  <si>
    <t>DM08321</t>
  </si>
  <si>
    <t>DM08245</t>
  </si>
  <si>
    <t>DM08060</t>
  </si>
  <si>
    <t>DM07851</t>
  </si>
  <si>
    <t>DM07821</t>
  </si>
  <si>
    <t>DM07797</t>
  </si>
  <si>
    <t>DM07732</t>
  </si>
  <si>
    <t>DM07722</t>
  </si>
  <si>
    <t>DM07587</t>
  </si>
  <si>
    <t>PEROZINHO</t>
  </si>
  <si>
    <t>DM07586</t>
  </si>
  <si>
    <t>DM07563</t>
  </si>
  <si>
    <t>DM07478</t>
  </si>
  <si>
    <t>VILAR DO PARAÍSO</t>
  </si>
  <si>
    <t>DM07439</t>
  </si>
  <si>
    <t>DM07328</t>
  </si>
  <si>
    <t>DM07294</t>
  </si>
  <si>
    <t>DM07292</t>
  </si>
  <si>
    <t>VILA CHÃO DO MARÃO</t>
  </si>
  <si>
    <t>DM07286</t>
  </si>
  <si>
    <t>TUIAS</t>
  </si>
  <si>
    <t>DM07264</t>
  </si>
  <si>
    <t>DM07241</t>
  </si>
  <si>
    <t>DM07055</t>
  </si>
  <si>
    <t>DM07038</t>
  </si>
  <si>
    <t>DM07014</t>
  </si>
  <si>
    <t>DM06793</t>
  </si>
  <si>
    <t>DM06769</t>
  </si>
  <si>
    <t>DM06718</t>
  </si>
  <si>
    <t>DM06645</t>
  </si>
  <si>
    <t>DM06552</t>
  </si>
  <si>
    <t>DM06540</t>
  </si>
  <si>
    <t>DM06492</t>
  </si>
  <si>
    <t>DM06395</t>
  </si>
  <si>
    <t>SOBROSA</t>
  </si>
  <si>
    <t>DM06317</t>
  </si>
  <si>
    <t>DM06304</t>
  </si>
  <si>
    <t>GULPILHARES</t>
  </si>
  <si>
    <t>DM06300</t>
  </si>
  <si>
    <t>DM06291</t>
  </si>
  <si>
    <t>DM06246</t>
  </si>
  <si>
    <t>VERMOIM</t>
  </si>
  <si>
    <t>DM06203</t>
  </si>
  <si>
    <t>DM06083</t>
  </si>
  <si>
    <t>DM06073</t>
  </si>
  <si>
    <t>DM06000</t>
  </si>
  <si>
    <t>FRENDE</t>
  </si>
  <si>
    <t>DM05939</t>
  </si>
  <si>
    <t>DM05926</t>
  </si>
  <si>
    <t>BITARÃES</t>
  </si>
  <si>
    <t>DM05810</t>
  </si>
  <si>
    <t>DM05752</t>
  </si>
  <si>
    <t>DM05624</t>
  </si>
  <si>
    <t>DM05573</t>
  </si>
  <si>
    <t>DM05534</t>
  </si>
  <si>
    <t>DM05368</t>
  </si>
  <si>
    <t>DM05230</t>
  </si>
  <si>
    <t>DM05222</t>
  </si>
  <si>
    <t>DM05176</t>
  </si>
  <si>
    <t>DM05171</t>
  </si>
  <si>
    <t>DM04973</t>
  </si>
  <si>
    <t>DM04932</t>
  </si>
  <si>
    <t>SEBOLIDO</t>
  </si>
  <si>
    <t>DM04874</t>
  </si>
  <si>
    <t>IDÃES</t>
  </si>
  <si>
    <t>DM04845</t>
  </si>
  <si>
    <t>OLIVEIRA DO DOURO</t>
  </si>
  <si>
    <t>DM04839</t>
  </si>
  <si>
    <t>DM04750</t>
  </si>
  <si>
    <t>DM04711</t>
  </si>
  <si>
    <t>DM04483</t>
  </si>
  <si>
    <t>DM04481</t>
  </si>
  <si>
    <t>DM04461</t>
  </si>
  <si>
    <t>DM04460</t>
  </si>
  <si>
    <t>DM04389</t>
  </si>
  <si>
    <t>DM04385</t>
  </si>
  <si>
    <t>DM04298</t>
  </si>
  <si>
    <t>DM04293</t>
  </si>
  <si>
    <t>DM04277</t>
  </si>
  <si>
    <t>DM04257</t>
  </si>
  <si>
    <t>DM04240</t>
  </si>
  <si>
    <t>DM04218</t>
  </si>
  <si>
    <t>FIGUEIRÓ(SANTIAGO)</t>
  </si>
  <si>
    <t>DM04087</t>
  </si>
  <si>
    <t>DM04075</t>
  </si>
  <si>
    <t>EIRIZ</t>
  </si>
  <si>
    <t>DM04050</t>
  </si>
  <si>
    <t>DM03870</t>
  </si>
  <si>
    <t>DM03862</t>
  </si>
  <si>
    <t>DM03738</t>
  </si>
  <si>
    <t>NEGRELOS(SÃO TOMÉ)</t>
  </si>
  <si>
    <t>DM03425</t>
  </si>
  <si>
    <t>DM03382</t>
  </si>
  <si>
    <t>GUEIFÃES</t>
  </si>
  <si>
    <t>DM03120</t>
  </si>
  <si>
    <t>PAÇOS DE GAIOLO</t>
  </si>
  <si>
    <t>DM03108</t>
  </si>
  <si>
    <t>DM03049</t>
  </si>
  <si>
    <t>DM02898</t>
  </si>
  <si>
    <t>SENDIM</t>
  </si>
  <si>
    <t>DM02868</t>
  </si>
  <si>
    <t>DM02860</t>
  </si>
  <si>
    <t>DM02747</t>
  </si>
  <si>
    <t>DM02716</t>
  </si>
  <si>
    <t>DM02707</t>
  </si>
  <si>
    <t>MODELOS</t>
  </si>
  <si>
    <t>DM02682</t>
  </si>
  <si>
    <t>DM02549</t>
  </si>
  <si>
    <t>BURGÃES</t>
  </si>
  <si>
    <t>DM02527</t>
  </si>
  <si>
    <t>DM02439</t>
  </si>
  <si>
    <t>DM02420</t>
  </si>
  <si>
    <t>DM02387</t>
  </si>
  <si>
    <t>VILA FRIA</t>
  </si>
  <si>
    <t>DM02297</t>
  </si>
  <si>
    <t>RECEZINHOS(SÃO MARTINHO)</t>
  </si>
  <si>
    <t>DM02277</t>
  </si>
  <si>
    <t>DM02155</t>
  </si>
  <si>
    <t>DM02121</t>
  </si>
  <si>
    <t>DM02040</t>
  </si>
  <si>
    <t>DM02033</t>
  </si>
  <si>
    <t>DM02017</t>
  </si>
  <si>
    <t>DM01798</t>
  </si>
  <si>
    <t>ALVARELHOS</t>
  </si>
  <si>
    <t>DM01678</t>
  </si>
  <si>
    <t>DM01658</t>
  </si>
  <si>
    <t>DM01592</t>
  </si>
  <si>
    <t>DM01502</t>
  </si>
  <si>
    <t>PAÇO DE SOUSA</t>
  </si>
  <si>
    <t>DM01487</t>
  </si>
  <si>
    <t>DM01403</t>
  </si>
  <si>
    <t>CUSTÓIAS</t>
  </si>
  <si>
    <t>DM01348</t>
  </si>
  <si>
    <t>DM01182</t>
  </si>
  <si>
    <t>DM01178</t>
  </si>
  <si>
    <t>DM01170</t>
  </si>
  <si>
    <t>DM01161</t>
  </si>
  <si>
    <t>DM01156</t>
  </si>
  <si>
    <t>DM00991</t>
  </si>
  <si>
    <t>LEVER</t>
  </si>
  <si>
    <t>DM00852</t>
  </si>
  <si>
    <t>DM00394</t>
  </si>
  <si>
    <t>DM09789</t>
  </si>
  <si>
    <t>DM09727</t>
  </si>
  <si>
    <t>DM09614</t>
  </si>
  <si>
    <t>DM09400</t>
  </si>
  <si>
    <t>DM09355</t>
  </si>
  <si>
    <t>POMBEIRO DE RIBAVIZELA</t>
  </si>
  <si>
    <t>DM09146</t>
  </si>
  <si>
    <t>DM09052</t>
  </si>
  <si>
    <t>DM08902</t>
  </si>
  <si>
    <t>DM08634</t>
  </si>
  <si>
    <t>DM08464</t>
  </si>
  <si>
    <t>DM08319</t>
  </si>
  <si>
    <t>FORNELO</t>
  </si>
  <si>
    <t>DM08174</t>
  </si>
  <si>
    <t>ALFENA</t>
  </si>
  <si>
    <t>DM07983</t>
  </si>
  <si>
    <t>SÃO FÉLIX DA MARINHA</t>
  </si>
  <si>
    <t>DM07980</t>
  </si>
  <si>
    <t>DM07826</t>
  </si>
  <si>
    <t>LUFREI</t>
  </si>
  <si>
    <t>DM07800</t>
  </si>
  <si>
    <t>SANFINS DE FERREIRA</t>
  </si>
  <si>
    <t>DM07777</t>
  </si>
  <si>
    <t>CABEÇA SANTA</t>
  </si>
  <si>
    <t>DM07684</t>
  </si>
  <si>
    <t>DM07662</t>
  </si>
  <si>
    <t>DM07631</t>
  </si>
  <si>
    <t>DM07545</t>
  </si>
  <si>
    <t>DM07454</t>
  </si>
  <si>
    <t>DM07321</t>
  </si>
  <si>
    <t>FREGIM</t>
  </si>
  <si>
    <t>DM07320</t>
  </si>
  <si>
    <t>DM07112</t>
  </si>
  <si>
    <t>FREIXO DE BAIXO</t>
  </si>
  <si>
    <t>DM07069</t>
  </si>
  <si>
    <t>DM07020</t>
  </si>
  <si>
    <t>DM06330</t>
  </si>
  <si>
    <t>DM06314</t>
  </si>
  <si>
    <t>DM06305</t>
  </si>
  <si>
    <t>DM06230</t>
  </si>
  <si>
    <t>DM06145</t>
  </si>
  <si>
    <t>DM06032</t>
  </si>
  <si>
    <t>DM05530</t>
  </si>
  <si>
    <t>DM05405</t>
  </si>
  <si>
    <t>DM05075</t>
  </si>
  <si>
    <t>DM04775</t>
  </si>
  <si>
    <t>DM04730</t>
  </si>
  <si>
    <t>DM04484</t>
  </si>
  <si>
    <t>DM04280</t>
  </si>
  <si>
    <t>DM04265</t>
  </si>
  <si>
    <t>SILVA ESCURA</t>
  </si>
  <si>
    <t>DM04193</t>
  </si>
  <si>
    <t>DM04128</t>
  </si>
  <si>
    <t>MONTE CÓRDOVA</t>
  </si>
  <si>
    <t>DM04085</t>
  </si>
  <si>
    <t>DM04055</t>
  </si>
  <si>
    <t>DM04000</t>
  </si>
  <si>
    <t>DM03963</t>
  </si>
  <si>
    <t>DM03838</t>
  </si>
  <si>
    <t>DM03746</t>
  </si>
  <si>
    <t>DM03735</t>
  </si>
  <si>
    <t>DM03672</t>
  </si>
  <si>
    <t>URRÔ</t>
  </si>
  <si>
    <t>DM03480</t>
  </si>
  <si>
    <t>DM03247</t>
  </si>
  <si>
    <t>FIGUEIRÓ(SANTA CRISTINA)</t>
  </si>
  <si>
    <t>DM03047</t>
  </si>
  <si>
    <t>DM02745</t>
  </si>
  <si>
    <t>DM02638</t>
  </si>
  <si>
    <t>DM02575</t>
  </si>
  <si>
    <t>DM02461</t>
  </si>
  <si>
    <t>DM02128</t>
  </si>
  <si>
    <t>DM01820</t>
  </si>
  <si>
    <t>DM01700</t>
  </si>
  <si>
    <t>DM01547</t>
  </si>
  <si>
    <t>DM01449</t>
  </si>
  <si>
    <t>DM01427</t>
  </si>
  <si>
    <t>ÁGUAS SANTAS</t>
  </si>
  <si>
    <t>DM01395</t>
  </si>
  <si>
    <t>PEDROUÇOS</t>
  </si>
  <si>
    <t>DM01355</t>
  </si>
  <si>
    <t>RAIMONDA</t>
  </si>
  <si>
    <t>DM01216</t>
  </si>
  <si>
    <t>DM00958</t>
  </si>
  <si>
    <t>DM00828</t>
  </si>
  <si>
    <t>DM00729</t>
  </si>
  <si>
    <t>DM09848</t>
  </si>
  <si>
    <t>DM09818</t>
  </si>
  <si>
    <t>DM09741</t>
  </si>
  <si>
    <t>SERZEDO</t>
  </si>
  <si>
    <t>DM08989</t>
  </si>
  <si>
    <t>DM08434</t>
  </si>
  <si>
    <t>DM08357</t>
  </si>
  <si>
    <t>DM07915</t>
  </si>
  <si>
    <t>DM07862</t>
  </si>
  <si>
    <t>DM06741</t>
  </si>
  <si>
    <t>DM06624</t>
  </si>
  <si>
    <t>DM06434</t>
  </si>
  <si>
    <t>DM04920</t>
  </si>
  <si>
    <t>DM04644</t>
  </si>
  <si>
    <t>DM04376</t>
  </si>
  <si>
    <t>SÃO MAMEDE DE INFESTA</t>
  </si>
  <si>
    <t>DM04102</t>
  </si>
  <si>
    <t>DM03987</t>
  </si>
  <si>
    <t>DM02211</t>
  </si>
  <si>
    <t>FOLGOSA</t>
  </si>
  <si>
    <t>DM01774</t>
  </si>
  <si>
    <t>DM01734</t>
  </si>
  <si>
    <t>DM01309</t>
  </si>
  <si>
    <t>DM01160</t>
  </si>
  <si>
    <t>GUIDÕES</t>
  </si>
  <si>
    <t>DM10413</t>
  </si>
  <si>
    <t>DM10127</t>
  </si>
  <si>
    <t>DM10039</t>
  </si>
  <si>
    <t>DM10019</t>
  </si>
  <si>
    <t>CETE</t>
  </si>
  <si>
    <t>DM10011</t>
  </si>
  <si>
    <t>LAUNDOS</t>
  </si>
  <si>
    <t>DM10002</t>
  </si>
  <si>
    <t>GONDALÃES</t>
  </si>
  <si>
    <t>DM09947</t>
  </si>
  <si>
    <t>DM09937</t>
  </si>
  <si>
    <t>BEIRIZ</t>
  </si>
  <si>
    <t>DM09906</t>
  </si>
  <si>
    <t>DM09783</t>
  </si>
  <si>
    <t>DM09744</t>
  </si>
  <si>
    <t>SOUSELA</t>
  </si>
  <si>
    <t>DM09731</t>
  </si>
  <si>
    <t>DM09676</t>
  </si>
  <si>
    <t>MEINEDO</t>
  </si>
  <si>
    <t>DM09654</t>
  </si>
  <si>
    <t>DM09606</t>
  </si>
  <si>
    <t>DM09501</t>
  </si>
  <si>
    <t>DM09446</t>
  </si>
  <si>
    <t>DM09330</t>
  </si>
  <si>
    <t>DM09215</t>
  </si>
  <si>
    <t>BAGUIM DO MONTE(RIO TINTO)</t>
  </si>
  <si>
    <t>DM09186</t>
  </si>
  <si>
    <t>DM09126</t>
  </si>
  <si>
    <t>DM09082</t>
  </si>
  <si>
    <t>DM09048</t>
  </si>
  <si>
    <t>JOVIM</t>
  </si>
  <si>
    <t>DM09030</t>
  </si>
  <si>
    <t>DM08933</t>
  </si>
  <si>
    <t>DM08847</t>
  </si>
  <si>
    <t>DM08831</t>
  </si>
  <si>
    <t>DM08572</t>
  </si>
  <si>
    <t>DM08540</t>
  </si>
  <si>
    <t>DM08519</t>
  </si>
  <si>
    <t>DM08495</t>
  </si>
  <si>
    <t>DM08482</t>
  </si>
  <si>
    <t>DM08282</t>
  </si>
  <si>
    <t>DM08261</t>
  </si>
  <si>
    <t>DM08188</t>
  </si>
  <si>
    <t>DM08130</t>
  </si>
  <si>
    <t>DM08105</t>
  </si>
  <si>
    <t>DM07987</t>
  </si>
  <si>
    <t>DM07914</t>
  </si>
  <si>
    <t>DM07902</t>
  </si>
  <si>
    <t>DM07856</t>
  </si>
  <si>
    <t>DM07803</t>
  </si>
  <si>
    <t>DM07781</t>
  </si>
  <si>
    <t>DM07742</t>
  </si>
  <si>
    <t>DM07708</t>
  </si>
  <si>
    <t>DM07681</t>
  </si>
  <si>
    <t>DM07650</t>
  </si>
  <si>
    <t>COUTO(SANTA CRISTINA)</t>
  </si>
  <si>
    <t>DM07596</t>
  </si>
  <si>
    <t>DM07582</t>
  </si>
  <si>
    <t>RECEZINHOS(SÃO MAMEDE)</t>
  </si>
  <si>
    <t>DM07580</t>
  </si>
  <si>
    <t>MEDAS</t>
  </si>
  <si>
    <t>DM07575</t>
  </si>
  <si>
    <t>DM07568</t>
  </si>
  <si>
    <t>DM07565</t>
  </si>
  <si>
    <t>DM07555</t>
  </si>
  <si>
    <t>DM07528</t>
  </si>
  <si>
    <t>DM07447</t>
  </si>
  <si>
    <t>DM07356</t>
  </si>
  <si>
    <t>DM07348</t>
  </si>
  <si>
    <t>DM07337</t>
  </si>
  <si>
    <t>DM07326</t>
  </si>
  <si>
    <t>DM07273</t>
  </si>
  <si>
    <t>BOIM</t>
  </si>
  <si>
    <t>DM07270</t>
  </si>
  <si>
    <t>MANCELOS</t>
  </si>
  <si>
    <t>DM07247</t>
  </si>
  <si>
    <t>DM07209</t>
  </si>
  <si>
    <t>BANHO E CARVALHOSA</t>
  </si>
  <si>
    <t>DM07183</t>
  </si>
  <si>
    <t>DM07107</t>
  </si>
  <si>
    <t>LUSTOSA</t>
  </si>
  <si>
    <t>DM07058</t>
  </si>
  <si>
    <t>DM06953</t>
  </si>
  <si>
    <t>DM06947</t>
  </si>
  <si>
    <t>DM06903</t>
  </si>
  <si>
    <t>DM06863</t>
  </si>
  <si>
    <t>DM06828</t>
  </si>
  <si>
    <t>DM06695</t>
  </si>
  <si>
    <t>DM06627</t>
  </si>
  <si>
    <t>DM06605</t>
  </si>
  <si>
    <t>DM06544</t>
  </si>
  <si>
    <t>DM06523</t>
  </si>
  <si>
    <t>DM06464</t>
  </si>
  <si>
    <t>DM06433</t>
  </si>
  <si>
    <t>DM06347</t>
  </si>
  <si>
    <t>DM06313</t>
  </si>
  <si>
    <t>DM06218</t>
  </si>
  <si>
    <t>DM06188</t>
  </si>
  <si>
    <t>DM06183</t>
  </si>
  <si>
    <t>DM06124</t>
  </si>
  <si>
    <t>VÁRZEA DA OVELHA E ALIVIADA</t>
  </si>
  <si>
    <t>DM06122</t>
  </si>
  <si>
    <t>DM05913</t>
  </si>
  <si>
    <t>DM05905</t>
  </si>
  <si>
    <t>DM05817</t>
  </si>
  <si>
    <t>DM05727</t>
  </si>
  <si>
    <t>DM05723</t>
  </si>
  <si>
    <t>DM05621</t>
  </si>
  <si>
    <t>DM05535</t>
  </si>
  <si>
    <t>CRISTELOS</t>
  </si>
  <si>
    <t>DM05488</t>
  </si>
  <si>
    <t>EJA</t>
  </si>
  <si>
    <t>DM05370</t>
  </si>
  <si>
    <t>DM05351</t>
  </si>
  <si>
    <t>DM05339</t>
  </si>
  <si>
    <t>DM05321</t>
  </si>
  <si>
    <t>DM05201</t>
  </si>
  <si>
    <t>DM05187</t>
  </si>
  <si>
    <t>DM05164</t>
  </si>
  <si>
    <t>DM05107</t>
  </si>
  <si>
    <t>DM04952</t>
  </si>
  <si>
    <t>DM04905</t>
  </si>
  <si>
    <t>DM04827</t>
  </si>
  <si>
    <t>DM04787</t>
  </si>
  <si>
    <t>DM04784</t>
  </si>
  <si>
    <t>DM04674</t>
  </si>
  <si>
    <t>DM04653</t>
  </si>
  <si>
    <t>DM04586</t>
  </si>
  <si>
    <t>DM04550</t>
  </si>
  <si>
    <t>DM04530</t>
  </si>
  <si>
    <t>DM04477</t>
  </si>
  <si>
    <t>DM04412</t>
  </si>
  <si>
    <t>FOZ DO SOUSA</t>
  </si>
  <si>
    <t>DM04317</t>
  </si>
  <si>
    <t>DM04261</t>
  </si>
  <si>
    <t>TOUGUES</t>
  </si>
  <si>
    <t>DM04192</t>
  </si>
  <si>
    <t>DM04170</t>
  </si>
  <si>
    <t>DM04161</t>
  </si>
  <si>
    <t>AVIOSO(SÃO PEDRO)</t>
  </si>
  <si>
    <t>DM04122</t>
  </si>
  <si>
    <t>LODARES</t>
  </si>
  <si>
    <t>DM04110</t>
  </si>
  <si>
    <t>DM04098</t>
  </si>
  <si>
    <t>CORONADO(SÃO MAMEDE)</t>
  </si>
  <si>
    <t>DM04083</t>
  </si>
  <si>
    <t>REGUENGA</t>
  </si>
  <si>
    <t>DM03939</t>
  </si>
  <si>
    <t>DM03913</t>
  </si>
  <si>
    <t>DM03886</t>
  </si>
  <si>
    <t>DM03879</t>
  </si>
  <si>
    <t>DM03863</t>
  </si>
  <si>
    <t>DM03707</t>
  </si>
  <si>
    <t>DM03702</t>
  </si>
  <si>
    <t>DM03694</t>
  </si>
  <si>
    <t>DM03676</t>
  </si>
  <si>
    <t>DM03644</t>
  </si>
  <si>
    <t>DM03522</t>
  </si>
  <si>
    <t>DM03508</t>
  </si>
  <si>
    <t>FIGUEIRÓ</t>
  </si>
  <si>
    <t>DM03474</t>
  </si>
  <si>
    <t>DM03127</t>
  </si>
  <si>
    <t>DM03111</t>
  </si>
  <si>
    <t>DM03097</t>
  </si>
  <si>
    <t>DM02977</t>
  </si>
  <si>
    <t>DM02910</t>
  </si>
  <si>
    <t>DM02855</t>
  </si>
  <si>
    <t>DM02828</t>
  </si>
  <si>
    <t>DM02633</t>
  </si>
  <si>
    <t>DM02540</t>
  </si>
  <si>
    <t>DM02482</t>
  </si>
  <si>
    <t>DM02465</t>
  </si>
  <si>
    <t>DM02429</t>
  </si>
  <si>
    <t>DM02412</t>
  </si>
  <si>
    <t>DM02347</t>
  </si>
  <si>
    <t>DM02315</t>
  </si>
  <si>
    <t>DM02286</t>
  </si>
  <si>
    <t>DM02238</t>
  </si>
  <si>
    <t>DM02151</t>
  </si>
  <si>
    <t>DM02061</t>
  </si>
  <si>
    <t>DM01992</t>
  </si>
  <si>
    <t>DM01856</t>
  </si>
  <si>
    <t>DM01797</t>
  </si>
  <si>
    <t>DM01767</t>
  </si>
  <si>
    <t>DM01728</t>
  </si>
  <si>
    <t>DM01711</t>
  </si>
  <si>
    <t>DM01601</t>
  </si>
  <si>
    <t>DM01594</t>
  </si>
  <si>
    <t>DM01587</t>
  </si>
  <si>
    <t>DM01494</t>
  </si>
  <si>
    <t>DM01492</t>
  </si>
  <si>
    <t>DM01490</t>
  </si>
  <si>
    <t>DM01479</t>
  </si>
  <si>
    <t>DM01432</t>
  </si>
  <si>
    <t>DM01326</t>
  </si>
  <si>
    <t>DM01299</t>
  </si>
  <si>
    <t>DM01254</t>
  </si>
  <si>
    <t>DM01204</t>
  </si>
  <si>
    <t>DM01199</t>
  </si>
  <si>
    <t>DM01192</t>
  </si>
  <si>
    <t>DM01184</t>
  </si>
  <si>
    <t>DM01177</t>
  </si>
  <si>
    <t>DM01119</t>
  </si>
  <si>
    <t>DM01091</t>
  </si>
  <si>
    <t>DM01061</t>
  </si>
  <si>
    <t>DM01040</t>
  </si>
  <si>
    <t>DM00944</t>
  </si>
  <si>
    <t>BARCA</t>
  </si>
  <si>
    <t>DM00870</t>
  </si>
  <si>
    <t>GUIFÕES</t>
  </si>
  <si>
    <t>DM00847</t>
  </si>
  <si>
    <t>DM00813</t>
  </si>
  <si>
    <t>DM00794</t>
  </si>
  <si>
    <t>DM00732</t>
  </si>
  <si>
    <t>DM00677</t>
  </si>
  <si>
    <t>DM00663</t>
  </si>
  <si>
    <t>DM00350</t>
  </si>
  <si>
    <t>TERROSO</t>
  </si>
  <si>
    <t>DM10403</t>
  </si>
  <si>
    <t>DM09770</t>
  </si>
  <si>
    <t>DM08430</t>
  </si>
  <si>
    <t>DM07945</t>
  </si>
  <si>
    <t>DM05094</t>
  </si>
  <si>
    <t>DM03762</t>
  </si>
  <si>
    <t>DM03708</t>
  </si>
  <si>
    <t>DM02016</t>
  </si>
  <si>
    <t>DM09198</t>
  </si>
  <si>
    <t>DM07907</t>
  </si>
  <si>
    <t>DM05373</t>
  </si>
  <si>
    <t>DM04884</t>
  </si>
  <si>
    <t>DM04375</t>
  </si>
  <si>
    <t>DM04168</t>
  </si>
  <si>
    <t>VIZELA(SANTO ADRIÃO)</t>
  </si>
  <si>
    <t>DM01846</t>
  </si>
  <si>
    <t>DM09592</t>
  </si>
  <si>
    <t>DM09443</t>
  </si>
  <si>
    <t>DM07001</t>
  </si>
  <si>
    <t>TORNO</t>
  </si>
  <si>
    <t>DM05395</t>
  </si>
  <si>
    <t>DM04498</t>
  </si>
  <si>
    <t>DM02710</t>
  </si>
  <si>
    <t>DM01884</t>
  </si>
  <si>
    <t>DM01166</t>
  </si>
  <si>
    <t>DM05942</t>
  </si>
  <si>
    <t>DM02505</t>
  </si>
  <si>
    <t>DM10550</t>
  </si>
  <si>
    <t>DM10392</t>
  </si>
  <si>
    <t>DM10377</t>
  </si>
  <si>
    <t>DM10197</t>
  </si>
  <si>
    <t>DM10076</t>
  </si>
  <si>
    <t>DM10054</t>
  </si>
  <si>
    <t>SANTO ISIDORO</t>
  </si>
  <si>
    <t>DM10025</t>
  </si>
  <si>
    <t>DM10015</t>
  </si>
  <si>
    <t>DM09983</t>
  </si>
  <si>
    <t>DM09900</t>
  </si>
  <si>
    <t>DM09865</t>
  </si>
  <si>
    <t>DM09385</t>
  </si>
  <si>
    <t>DM09328</t>
  </si>
  <si>
    <t>DM09243</t>
  </si>
  <si>
    <t>DM09173</t>
  </si>
  <si>
    <t>DM09161</t>
  </si>
  <si>
    <t>DM09109</t>
  </si>
  <si>
    <t>DM08956</t>
  </si>
  <si>
    <t>DM08753</t>
  </si>
  <si>
    <t>DM08622</t>
  </si>
  <si>
    <t>DM08611</t>
  </si>
  <si>
    <t>DM08510</t>
  </si>
  <si>
    <t>DM08480</t>
  </si>
  <si>
    <t>DM08373</t>
  </si>
  <si>
    <t>DM08341</t>
  </si>
  <si>
    <t>DM08308</t>
  </si>
  <si>
    <t>NOVELAS</t>
  </si>
  <si>
    <t>DM08259</t>
  </si>
  <si>
    <t>DM08232</t>
  </si>
  <si>
    <t>DM08213</t>
  </si>
  <si>
    <t>SERMONDE</t>
  </si>
  <si>
    <t>DM08170</t>
  </si>
  <si>
    <t>DM08022</t>
  </si>
  <si>
    <t>DM08000</t>
  </si>
  <si>
    <t>DM07982</t>
  </si>
  <si>
    <t>DM07981</t>
  </si>
  <si>
    <t>DM07885</t>
  </si>
  <si>
    <t>DM07840</t>
  </si>
  <si>
    <t>DM07823</t>
  </si>
  <si>
    <t>DM07752</t>
  </si>
  <si>
    <t>DM07692</t>
  </si>
  <si>
    <t>DM07622</t>
  </si>
  <si>
    <t>DM07571</t>
  </si>
  <si>
    <t>CRESTUMA</t>
  </si>
  <si>
    <t>DM07523</t>
  </si>
  <si>
    <t>DM07509</t>
  </si>
  <si>
    <t>DM07420</t>
  </si>
  <si>
    <t>DM07315</t>
  </si>
  <si>
    <t>DM07258</t>
  </si>
  <si>
    <t>DM06655</t>
  </si>
  <si>
    <t>DM06633</t>
  </si>
  <si>
    <t>DM06618</t>
  </si>
  <si>
    <t>DM06562</t>
  </si>
  <si>
    <t>CAÍDE DE REI</t>
  </si>
  <si>
    <t>DM06521</t>
  </si>
  <si>
    <t>DM06322</t>
  </si>
  <si>
    <t>DM06319</t>
  </si>
  <si>
    <t>DM06288</t>
  </si>
  <si>
    <t>DM06184</t>
  </si>
  <si>
    <t>DM06059</t>
  </si>
  <si>
    <t>DM06054</t>
  </si>
  <si>
    <t>DM06043</t>
  </si>
  <si>
    <t>DM06016</t>
  </si>
  <si>
    <t>DM05747</t>
  </si>
  <si>
    <t>DM05710</t>
  </si>
  <si>
    <t>DM05631</t>
  </si>
  <si>
    <t>DM05591</t>
  </si>
  <si>
    <t>DM05375</t>
  </si>
  <si>
    <t>DM05358</t>
  </si>
  <si>
    <t>DM05279</t>
  </si>
  <si>
    <t>DM04937</t>
  </si>
  <si>
    <t>DM04737</t>
  </si>
  <si>
    <t>DM04473</t>
  </si>
  <si>
    <t>DM04470</t>
  </si>
  <si>
    <t>DM04463</t>
  </si>
  <si>
    <t>DM04353</t>
  </si>
  <si>
    <t>DM04342</t>
  </si>
  <si>
    <t>DM04325</t>
  </si>
  <si>
    <t>DM04155</t>
  </si>
  <si>
    <t>DM04133</t>
  </si>
  <si>
    <t>DM04049</t>
  </si>
  <si>
    <t>DM04044</t>
  </si>
  <si>
    <t>DM03981</t>
  </si>
  <si>
    <t>DM03937</t>
  </si>
  <si>
    <t>DM03774</t>
  </si>
  <si>
    <t>DM03744</t>
  </si>
  <si>
    <t>DM03518</t>
  </si>
  <si>
    <t>DM03457</t>
  </si>
  <si>
    <t>DM03445</t>
  </si>
  <si>
    <t>DM03426</t>
  </si>
  <si>
    <t>DM03390</t>
  </si>
  <si>
    <t>DM03311</t>
  </si>
  <si>
    <t>DM03292</t>
  </si>
  <si>
    <t>DM03251</t>
  </si>
  <si>
    <t>DM03246</t>
  </si>
  <si>
    <t>DM03165</t>
  </si>
  <si>
    <t>DM03128</t>
  </si>
  <si>
    <t>DM03035</t>
  </si>
  <si>
    <t>ÁGUA LONGA</t>
  </si>
  <si>
    <t>DM02997</t>
  </si>
  <si>
    <t>DM02876</t>
  </si>
  <si>
    <t>DM02829</t>
  </si>
  <si>
    <t>DM02822</t>
  </si>
  <si>
    <t>DM02706</t>
  </si>
  <si>
    <t>DM02698</t>
  </si>
  <si>
    <t>DM02531</t>
  </si>
  <si>
    <t>DM02333</t>
  </si>
  <si>
    <t>DM02291</t>
  </si>
  <si>
    <t>DM02141</t>
  </si>
  <si>
    <t>DM02111</t>
  </si>
  <si>
    <t>DM02041</t>
  </si>
  <si>
    <t>DM01983</t>
  </si>
  <si>
    <t>MALTA</t>
  </si>
  <si>
    <t>DM01808</t>
  </si>
  <si>
    <t>DM01709</t>
  </si>
  <si>
    <t>DM01497</t>
  </si>
  <si>
    <t>DM01476</t>
  </si>
  <si>
    <t>DM01464</t>
  </si>
  <si>
    <t>DM01448</t>
  </si>
  <si>
    <t>DM01434</t>
  </si>
  <si>
    <t>DM01360</t>
  </si>
  <si>
    <t>DM01303</t>
  </si>
  <si>
    <t>DM01224</t>
  </si>
  <si>
    <t>LABRUGE</t>
  </si>
  <si>
    <t>DM01212</t>
  </si>
  <si>
    <t>DM01167</t>
  </si>
  <si>
    <t>DM01151</t>
  </si>
  <si>
    <t>DM01032</t>
  </si>
  <si>
    <t>DM00903</t>
  </si>
  <si>
    <t>DM00831</t>
  </si>
  <si>
    <t>DM00750</t>
  </si>
  <si>
    <t>DM10546</t>
  </si>
  <si>
    <t>DM07857</t>
  </si>
  <si>
    <t>DM04476</t>
  </si>
  <si>
    <t>DM07448</t>
  </si>
  <si>
    <t>DM10192</t>
  </si>
  <si>
    <t>DM10065</t>
  </si>
  <si>
    <t>DM09785</t>
  </si>
  <si>
    <t>DM09590</t>
  </si>
  <si>
    <t>DM09506</t>
  </si>
  <si>
    <t>DM09484</t>
  </si>
  <si>
    <t>DM09363</t>
  </si>
  <si>
    <t>REBORDÕES</t>
  </si>
  <si>
    <t>DM09264</t>
  </si>
  <si>
    <t>DM09016</t>
  </si>
  <si>
    <t>DM08977</t>
  </si>
  <si>
    <t>DM08522</t>
  </si>
  <si>
    <t>DM08452</t>
  </si>
  <si>
    <t>DM08281</t>
  </si>
  <si>
    <t>DM08191</t>
  </si>
  <si>
    <t>DM08099</t>
  </si>
  <si>
    <t>DM07995</t>
  </si>
  <si>
    <t>DM06805</t>
  </si>
  <si>
    <t>DM06320</t>
  </si>
  <si>
    <t>DM05704</t>
  </si>
  <si>
    <t>DM05426</t>
  </si>
  <si>
    <t>MACIEIRA</t>
  </si>
  <si>
    <t>DM05385</t>
  </si>
  <si>
    <t>DM04857</t>
  </si>
  <si>
    <t>DM04559</t>
  </si>
  <si>
    <t>DM04500</t>
  </si>
  <si>
    <t>DM04324</t>
  </si>
  <si>
    <t>DM04144</t>
  </si>
  <si>
    <t>DM03809</t>
  </si>
  <si>
    <t>DM02049</t>
  </si>
  <si>
    <t>DM01778</t>
  </si>
  <si>
    <t>DM01772</t>
  </si>
  <si>
    <t>DM01231</t>
  </si>
  <si>
    <t>NEVOGILDE</t>
  </si>
  <si>
    <t>DM00326</t>
  </si>
  <si>
    <t>DM20037</t>
  </si>
  <si>
    <t>DM10276</t>
  </si>
  <si>
    <t>DM10117</t>
  </si>
  <si>
    <t>DM10067</t>
  </si>
  <si>
    <t>DM09985</t>
  </si>
  <si>
    <t>DM09832</t>
  </si>
  <si>
    <t>REFONTOURA</t>
  </si>
  <si>
    <t>DM09748</t>
  </si>
  <si>
    <t>DM09739</t>
  </si>
  <si>
    <t>DM09518</t>
  </si>
  <si>
    <t>DM09467</t>
  </si>
  <si>
    <t>DM09423</t>
  </si>
  <si>
    <t>DM09383</t>
  </si>
  <si>
    <t>DM09296</t>
  </si>
  <si>
    <t>DM09269</t>
  </si>
  <si>
    <t>DM09156</t>
  </si>
  <si>
    <t>DM08615</t>
  </si>
  <si>
    <t>DM08220</t>
  </si>
  <si>
    <t>DM08082</t>
  </si>
  <si>
    <t>AIÃO</t>
  </si>
  <si>
    <t>DM08007</t>
  </si>
  <si>
    <t>DM07962</t>
  </si>
  <si>
    <t>JAZENTE</t>
  </si>
  <si>
    <t>DM07936</t>
  </si>
  <si>
    <t>DM07920</t>
  </si>
  <si>
    <t>DM07474</t>
  </si>
  <si>
    <t>DM07369</t>
  </si>
  <si>
    <t>DM06774</t>
  </si>
  <si>
    <t>DM06601</t>
  </si>
  <si>
    <t>DM06299</t>
  </si>
  <si>
    <t>BEIRE</t>
  </si>
  <si>
    <t>DM06285</t>
  </si>
  <si>
    <t>RIO DE GALINHAS</t>
  </si>
  <si>
    <t>DM06157</t>
  </si>
  <si>
    <t>DM05940</t>
  </si>
  <si>
    <t>DM05302</t>
  </si>
  <si>
    <t>DM05191</t>
  </si>
  <si>
    <t>DM04999</t>
  </si>
  <si>
    <t>DM04987</t>
  </si>
  <si>
    <t>DM04799</t>
  </si>
  <si>
    <t>DM04685</t>
  </si>
  <si>
    <t>CORONADO(SÃO ROMÃO)</t>
  </si>
  <si>
    <t>DM04645</t>
  </si>
  <si>
    <t>ALVARENGA</t>
  </si>
  <si>
    <t>DM04425</t>
  </si>
  <si>
    <t>DM03280</t>
  </si>
  <si>
    <t>DM03196</t>
  </si>
  <si>
    <t>DM03138</t>
  </si>
  <si>
    <t>SANCHE</t>
  </si>
  <si>
    <t>DM03106</t>
  </si>
  <si>
    <t>DM03053</t>
  </si>
  <si>
    <t>DM02721</t>
  </si>
  <si>
    <t>DM02695</t>
  </si>
  <si>
    <t>DM02572</t>
  </si>
  <si>
    <t>DM02542</t>
  </si>
  <si>
    <t>DM02423</t>
  </si>
  <si>
    <t>DM02390</t>
  </si>
  <si>
    <t>DM02035</t>
  </si>
  <si>
    <t>DM01795</t>
  </si>
  <si>
    <t>DM01667</t>
  </si>
  <si>
    <t>DM01602</t>
  </si>
  <si>
    <t>DM01437</t>
  </si>
  <si>
    <t>DM01349</t>
  </si>
  <si>
    <t>DM00849</t>
  </si>
  <si>
    <t>DM00437</t>
  </si>
  <si>
    <t>DM20000</t>
  </si>
  <si>
    <t>DM07494</t>
  </si>
  <si>
    <t>DM03590</t>
  </si>
  <si>
    <t>COUTO(SÃO MIGUEL)</t>
  </si>
  <si>
    <t>DM03193</t>
  </si>
  <si>
    <t>AVES</t>
  </si>
  <si>
    <t>DM02875</t>
  </si>
  <si>
    <t>DM02414</t>
  </si>
  <si>
    <t>DM02025</t>
  </si>
  <si>
    <t>DM01625</t>
  </si>
  <si>
    <t>DM01210</t>
  </si>
  <si>
    <t>DM01112</t>
  </si>
  <si>
    <t>DM01111</t>
  </si>
  <si>
    <t>DM09598</t>
  </si>
  <si>
    <t>DM09409</t>
  </si>
  <si>
    <t>DM08610</t>
  </si>
  <si>
    <t>DM08172</t>
  </si>
  <si>
    <t>DM08087</t>
  </si>
  <si>
    <t>DM08014</t>
  </si>
  <si>
    <t>DM07808</t>
  </si>
  <si>
    <t>DM07778</t>
  </si>
  <si>
    <t>DM07633</t>
  </si>
  <si>
    <t>DM07532</t>
  </si>
  <si>
    <t>DM07418</t>
  </si>
  <si>
    <t>DM07212</t>
  </si>
  <si>
    <t>DM06959</t>
  </si>
  <si>
    <t>DM06611</t>
  </si>
  <si>
    <t>DM05962</t>
  </si>
  <si>
    <t>DM04381</t>
  </si>
  <si>
    <t>DM03566</t>
  </si>
  <si>
    <t>DM03337</t>
  </si>
  <si>
    <t>DM02991</t>
  </si>
  <si>
    <t>DM01842</t>
  </si>
  <si>
    <t>DM01412</t>
  </si>
  <si>
    <t>DM01409</t>
  </si>
  <si>
    <t>DM01295</t>
  </si>
  <si>
    <t>DM01073</t>
  </si>
  <si>
    <t>DM08776</t>
  </si>
  <si>
    <t>DM07524</t>
  </si>
  <si>
    <t>DM08289</t>
  </si>
  <si>
    <t>DM07435</t>
  </si>
  <si>
    <t>DM05455</t>
  </si>
  <si>
    <t>DM04512</t>
  </si>
  <si>
    <t>DM03289</t>
  </si>
  <si>
    <t>TABUADO</t>
  </si>
  <si>
    <t>DM01484</t>
  </si>
  <si>
    <t>DM09494</t>
  </si>
  <si>
    <t>DM09132</t>
  </si>
  <si>
    <t>DM08242</t>
  </si>
  <si>
    <t>DM08084</t>
  </si>
  <si>
    <t>DM08079</t>
  </si>
  <si>
    <t>DM07827</t>
  </si>
  <si>
    <t>DM07775</t>
  </si>
  <si>
    <t>DM07471</t>
  </si>
  <si>
    <t>DM07115</t>
  </si>
  <si>
    <t>DM06985</t>
  </si>
  <si>
    <t>DM06808</t>
  </si>
  <si>
    <t>DM06547</t>
  </si>
  <si>
    <t>DM06538</t>
  </si>
  <si>
    <t>DM06473</t>
  </si>
  <si>
    <t>DM06462</t>
  </si>
  <si>
    <t>DM06441</t>
  </si>
  <si>
    <t>DM06254</t>
  </si>
  <si>
    <t>DM05979</t>
  </si>
  <si>
    <t>DM05799</t>
  </si>
  <si>
    <t>DM05736</t>
  </si>
  <si>
    <t>DM05619</t>
  </si>
  <si>
    <t>DM05307</t>
  </si>
  <si>
    <t>DM05290</t>
  </si>
  <si>
    <t>DM04958</t>
  </si>
  <si>
    <t>BAIÃO(SANTA LEOCÁDIA)</t>
  </si>
  <si>
    <t>DM04814</t>
  </si>
  <si>
    <t>DM04742</t>
  </si>
  <si>
    <t>DM04726</t>
  </si>
  <si>
    <t>DM04571</t>
  </si>
  <si>
    <t>DM04397</t>
  </si>
  <si>
    <t>DM04360</t>
  </si>
  <si>
    <t>DM04212</t>
  </si>
  <si>
    <t>DM04151</t>
  </si>
  <si>
    <t>DM03905</t>
  </si>
  <si>
    <t>DM03748</t>
  </si>
  <si>
    <t>DM03511</t>
  </si>
  <si>
    <t>DM03256</t>
  </si>
  <si>
    <t>DM02994</t>
  </si>
  <si>
    <t>DM02918</t>
  </si>
  <si>
    <t>DM02866</t>
  </si>
  <si>
    <t>DM02448</t>
  </si>
  <si>
    <t>DM02381</t>
  </si>
  <si>
    <t>DM01609</t>
  </si>
  <si>
    <t>DM01214</t>
  </si>
  <si>
    <t>DM00261</t>
  </si>
  <si>
    <t>DM06312</t>
  </si>
  <si>
    <t>DM02209</t>
  </si>
  <si>
    <t>DM09270</t>
  </si>
  <si>
    <t>DM08400</t>
  </si>
  <si>
    <t>DM07678</t>
  </si>
  <si>
    <t>DM07392</t>
  </si>
  <si>
    <t>DM01222</t>
  </si>
  <si>
    <t>DM00641</t>
  </si>
  <si>
    <t>DM10143</t>
  </si>
  <si>
    <t>GIÃO</t>
  </si>
  <si>
    <t>DM01462</t>
  </si>
  <si>
    <t>DM09527</t>
  </si>
  <si>
    <t>DM09496</t>
  </si>
  <si>
    <t>CARVALHO DE REI</t>
  </si>
  <si>
    <t>DM09442</t>
  </si>
  <si>
    <t>AVESSADAS</t>
  </si>
  <si>
    <t>DM08192</t>
  </si>
  <si>
    <t>DM07460</t>
  </si>
  <si>
    <t>DM07449</t>
  </si>
  <si>
    <t>DM07150</t>
  </si>
  <si>
    <t>TRESOURAS</t>
  </si>
  <si>
    <t>DM06823</t>
  </si>
  <si>
    <t>DM06511</t>
  </si>
  <si>
    <t>DM06440</t>
  </si>
  <si>
    <t>DM06283</t>
  </si>
  <si>
    <t>DM05756</t>
  </si>
  <si>
    <t>DM05389</t>
  </si>
  <si>
    <t>DM04861</t>
  </si>
  <si>
    <t>DM04522</t>
  </si>
  <si>
    <t>DM04354</t>
  </si>
  <si>
    <t>DM04216</t>
  </si>
  <si>
    <t>DM04067</t>
  </si>
  <si>
    <t>DM03544</t>
  </si>
  <si>
    <t>DM02442</t>
  </si>
  <si>
    <t>DM01598</t>
  </si>
  <si>
    <t>DM01584</t>
  </si>
  <si>
    <t>DM01234</t>
  </si>
  <si>
    <t>DM01147</t>
  </si>
  <si>
    <t>DM00727</t>
  </si>
  <si>
    <t>DM05407</t>
  </si>
  <si>
    <t>DM08336</t>
  </si>
  <si>
    <t>DM05275</t>
  </si>
  <si>
    <t>DM05007</t>
  </si>
  <si>
    <t>DM03258</t>
  </si>
  <si>
    <t>DM02462</t>
  </si>
  <si>
    <t>RIO DE MOINHOS</t>
  </si>
  <si>
    <t>DM08149</t>
  </si>
  <si>
    <t>GOUVEIA(SÃO SIMÃO)</t>
  </si>
  <si>
    <t>DM05068</t>
  </si>
  <si>
    <t>DM07901</t>
  </si>
  <si>
    <t>DM07595</t>
  </si>
  <si>
    <t>DM06997</t>
  </si>
  <si>
    <t>DM06591</t>
  </si>
  <si>
    <t>DM06394</t>
  </si>
  <si>
    <t>GRILO</t>
  </si>
  <si>
    <t>DM05682</t>
  </si>
  <si>
    <t>BARROSAS(SANTO ESTÊVÃO)</t>
  </si>
  <si>
    <t>DM05606</t>
  </si>
  <si>
    <t>AIRÃES</t>
  </si>
  <si>
    <t>DM05585</t>
  </si>
  <si>
    <t>DM05156</t>
  </si>
  <si>
    <t>DM04679</t>
  </si>
  <si>
    <t>DM03697</t>
  </si>
  <si>
    <t>DM03220</t>
  </si>
  <si>
    <t>DM02116</t>
  </si>
  <si>
    <t>DM01895</t>
  </si>
  <si>
    <t>DM00837</t>
  </si>
  <si>
    <t>DM00806</t>
  </si>
  <si>
    <t>DM09128</t>
  </si>
  <si>
    <t>DM06704</t>
  </si>
  <si>
    <t>DM06346</t>
  </si>
  <si>
    <t>DM05422</t>
  </si>
  <si>
    <t>DM05049</t>
  </si>
  <si>
    <t>DM04675</t>
  </si>
  <si>
    <t>PEROZELO</t>
  </si>
  <si>
    <t>DM04313</t>
  </si>
  <si>
    <t>DM04288</t>
  </si>
  <si>
    <t>DM01138</t>
  </si>
  <si>
    <t>DM09986</t>
  </si>
  <si>
    <t>DM08183</t>
  </si>
  <si>
    <t>DM06369</t>
  </si>
  <si>
    <t>DM8563</t>
  </si>
  <si>
    <t>DM8530</t>
  </si>
  <si>
    <t>DM8529</t>
  </si>
  <si>
    <t>DM8527</t>
  </si>
  <si>
    <t>DM8523</t>
  </si>
  <si>
    <t>DM8476</t>
  </si>
  <si>
    <t>MARCO DE CANAVEZES</t>
  </si>
  <si>
    <t>DM8442</t>
  </si>
  <si>
    <t>DM8428</t>
  </si>
  <si>
    <t>DM8418</t>
  </si>
  <si>
    <t>DM8408</t>
  </si>
  <si>
    <t>DM8406</t>
  </si>
  <si>
    <t>DM8405</t>
  </si>
  <si>
    <t>DM8398</t>
  </si>
  <si>
    <t>DM8375</t>
  </si>
  <si>
    <t>DM8372</t>
  </si>
  <si>
    <t>DM8369</t>
  </si>
  <si>
    <t>DM8317</t>
  </si>
  <si>
    <t>DM8312</t>
  </si>
  <si>
    <t>DM8292</t>
  </si>
  <si>
    <t>DM8289</t>
  </si>
  <si>
    <t>DM8266</t>
  </si>
  <si>
    <t>DM8265</t>
  </si>
  <si>
    <t>DM8262</t>
  </si>
  <si>
    <t>DM8257</t>
  </si>
  <si>
    <t>DM8251</t>
  </si>
  <si>
    <t>SEIXEZELO</t>
  </si>
  <si>
    <t>DM8220</t>
  </si>
  <si>
    <t>SEQUEIRÓ</t>
  </si>
  <si>
    <t>DM8179</t>
  </si>
  <si>
    <t>DM8170</t>
  </si>
  <si>
    <t>MACIEIRA DA MAIA</t>
  </si>
  <si>
    <t>DM8164</t>
  </si>
  <si>
    <t>BOUGADO (SÃO MARTINHO)</t>
  </si>
  <si>
    <t>DM8103</t>
  </si>
  <si>
    <t>DM8037</t>
  </si>
  <si>
    <t>MAFAMUDE</t>
  </si>
  <si>
    <t>DM8032</t>
  </si>
  <si>
    <t>DM8029</t>
  </si>
  <si>
    <t>DM8027</t>
  </si>
  <si>
    <t>DM8021</t>
  </si>
  <si>
    <t>DM8015</t>
  </si>
  <si>
    <t>DM8011</t>
  </si>
  <si>
    <t>DM8009</t>
  </si>
  <si>
    <t>DM7984</t>
  </si>
  <si>
    <t>DM7978</t>
  </si>
  <si>
    <t>GONDOMAR (SÃO COSME)</t>
  </si>
  <si>
    <t>DM7973</t>
  </si>
  <si>
    <t>DM7971</t>
  </si>
  <si>
    <t>DM7952</t>
  </si>
  <si>
    <t>BAGUIM DO MONTE (RIO TINTO)</t>
  </si>
  <si>
    <t>DM7951</t>
  </si>
  <si>
    <t>DM7947</t>
  </si>
  <si>
    <t>DM7941</t>
  </si>
  <si>
    <t>DM7936</t>
  </si>
  <si>
    <t>DM7934</t>
  </si>
  <si>
    <t>DM7927</t>
  </si>
  <si>
    <t>DM7925</t>
  </si>
  <si>
    <t>DM7908</t>
  </si>
  <si>
    <t>DM7897</t>
  </si>
  <si>
    <t>DM7883</t>
  </si>
  <si>
    <t>DM7854</t>
  </si>
  <si>
    <t>DM7846</t>
  </si>
  <si>
    <t>DM7840</t>
  </si>
  <si>
    <t>DM7832</t>
  </si>
  <si>
    <t>DM7811</t>
  </si>
  <si>
    <t>DM7808</t>
  </si>
  <si>
    <t>DM7790</t>
  </si>
  <si>
    <t>DM7768</t>
  </si>
  <si>
    <t>DM7763</t>
  </si>
  <si>
    <t>DM7757</t>
  </si>
  <si>
    <t>DM7753</t>
  </si>
  <si>
    <t>DM7751</t>
  </si>
  <si>
    <t>DM7715</t>
  </si>
  <si>
    <t>DM7697</t>
  </si>
  <si>
    <t>DM7690</t>
  </si>
  <si>
    <t>DM7680</t>
  </si>
  <si>
    <t>DM7679</t>
  </si>
  <si>
    <t>DM7672</t>
  </si>
  <si>
    <t>DM7663</t>
  </si>
  <si>
    <t>FIGUEIRÓ (SANTIAGO)</t>
  </si>
  <si>
    <t>DM7623</t>
  </si>
  <si>
    <t>DM7619</t>
  </si>
  <si>
    <t>DM7603</t>
  </si>
  <si>
    <t>DM7571</t>
  </si>
  <si>
    <t>DM7568</t>
  </si>
  <si>
    <t>DM7511</t>
  </si>
  <si>
    <t>VILAR DO TORNO E ALENTO</t>
  </si>
  <si>
    <t>DM7491</t>
  </si>
  <si>
    <t>DM7473</t>
  </si>
  <si>
    <t>DM7450</t>
  </si>
  <si>
    <t>COUTO (SANTA CRISTINA)</t>
  </si>
  <si>
    <t>DM7423</t>
  </si>
  <si>
    <t>DM7421</t>
  </si>
  <si>
    <t>DM7387</t>
  </si>
  <si>
    <t>BAIÃO (SANTA LEOCÁDIA)</t>
  </si>
  <si>
    <t>DM7346</t>
  </si>
  <si>
    <t>DM7345</t>
  </si>
  <si>
    <t>DM7335</t>
  </si>
  <si>
    <t>DM7305</t>
  </si>
  <si>
    <t>DM7267</t>
  </si>
  <si>
    <t>DM7265</t>
  </si>
  <si>
    <t>DM7257</t>
  </si>
  <si>
    <t>DM7247</t>
  </si>
  <si>
    <t>DM7240</t>
  </si>
  <si>
    <t>DM7232</t>
  </si>
  <si>
    <t>DM7207</t>
  </si>
  <si>
    <t>DM7205</t>
  </si>
  <si>
    <t>DM7201</t>
  </si>
  <si>
    <t>DM7199</t>
  </si>
  <si>
    <t>DM7171</t>
  </si>
  <si>
    <t>DM7153</t>
  </si>
  <si>
    <t>DM7146</t>
  </si>
  <si>
    <t>DM7131</t>
  </si>
  <si>
    <t>DM7114</t>
  </si>
  <si>
    <t>DM7111</t>
  </si>
  <si>
    <t>RÃS</t>
  </si>
  <si>
    <t>DM7052</t>
  </si>
  <si>
    <t>DM7025</t>
  </si>
  <si>
    <t>DM6985</t>
  </si>
  <si>
    <t>DM6949</t>
  </si>
  <si>
    <t>DM6948</t>
  </si>
  <si>
    <t>DM6943</t>
  </si>
  <si>
    <t>DM6942</t>
  </si>
  <si>
    <t>DM6938</t>
  </si>
  <si>
    <t>DM6934</t>
  </si>
  <si>
    <t>DM6911</t>
  </si>
  <si>
    <t>DM6909</t>
  </si>
  <si>
    <t>DM6898</t>
  </si>
  <si>
    <t>BOUGADO (SANTIAGO)</t>
  </si>
  <si>
    <t>DM6870</t>
  </si>
  <si>
    <t>DM6862</t>
  </si>
  <si>
    <t>DM6849</t>
  </si>
  <si>
    <t>DM6824</t>
  </si>
  <si>
    <t>DM6817</t>
  </si>
  <si>
    <t>DM6803</t>
  </si>
  <si>
    <t>DM6792</t>
  </si>
  <si>
    <t>DM6786</t>
  </si>
  <si>
    <t>DM6778</t>
  </si>
  <si>
    <t>DM6753</t>
  </si>
  <si>
    <t>DM6750</t>
  </si>
  <si>
    <t>DM6715</t>
  </si>
  <si>
    <t>DM6708</t>
  </si>
  <si>
    <t>DM6681</t>
  </si>
  <si>
    <t>DM6661</t>
  </si>
  <si>
    <t>DM6643</t>
  </si>
  <si>
    <t>DM6642</t>
  </si>
  <si>
    <t>DM6639</t>
  </si>
  <si>
    <t>DM6625</t>
  </si>
  <si>
    <t>DM6623</t>
  </si>
  <si>
    <t>DM6605</t>
  </si>
  <si>
    <t>DM6603</t>
  </si>
  <si>
    <t>DM6594</t>
  </si>
  <si>
    <t>PENHA LONGA</t>
  </si>
  <si>
    <t>DM6593</t>
  </si>
  <si>
    <t>DM6585</t>
  </si>
  <si>
    <t>DM6584</t>
  </si>
  <si>
    <t>DM6583</t>
  </si>
  <si>
    <t>DM6581</t>
  </si>
  <si>
    <t>DM6576</t>
  </si>
  <si>
    <t>DM6574</t>
  </si>
  <si>
    <t>DM6558</t>
  </si>
  <si>
    <t>DM6551</t>
  </si>
  <si>
    <t>DM6547</t>
  </si>
  <si>
    <t>DM6545</t>
  </si>
  <si>
    <t>NEGRELOS (SÃO TOMÉ)</t>
  </si>
  <si>
    <t>DM6502</t>
  </si>
  <si>
    <t>DM6485</t>
  </si>
  <si>
    <t>DM6470</t>
  </si>
  <si>
    <t>DM6457</t>
  </si>
  <si>
    <t>DM6453</t>
  </si>
  <si>
    <t>DM6449</t>
  </si>
  <si>
    <t>DM6429</t>
  </si>
  <si>
    <t>DM6418</t>
  </si>
  <si>
    <t>DM6417</t>
  </si>
  <si>
    <t>DM6314</t>
  </si>
  <si>
    <t>DM6220</t>
  </si>
  <si>
    <t>DM6188</t>
  </si>
  <si>
    <t>NEGRELOS (SÃO MAMEDE)</t>
  </si>
  <si>
    <t>DM6150</t>
  </si>
  <si>
    <t>DM6135</t>
  </si>
  <si>
    <t>DM6121</t>
  </si>
  <si>
    <t>DM6105</t>
  </si>
  <si>
    <t>DM6104</t>
  </si>
  <si>
    <t>DM6100</t>
  </si>
  <si>
    <t>DM6093</t>
  </si>
  <si>
    <t>DM6092</t>
  </si>
  <si>
    <t>DM6090</t>
  </si>
  <si>
    <t>DM6089</t>
  </si>
  <si>
    <t>DM6080</t>
  </si>
  <si>
    <t>DM6075</t>
  </si>
  <si>
    <t>DM6051</t>
  </si>
  <si>
    <t>DM6046</t>
  </si>
  <si>
    <t>DM6043</t>
  </si>
  <si>
    <t>DM6041</t>
  </si>
  <si>
    <t>DM6040</t>
  </si>
  <si>
    <t>DM6015</t>
  </si>
  <si>
    <t>DM6011</t>
  </si>
  <si>
    <t>DM6010</t>
  </si>
  <si>
    <t>DM6009</t>
  </si>
  <si>
    <t>DM6001</t>
  </si>
  <si>
    <t>DM5990</t>
  </si>
  <si>
    <t>DM5981</t>
  </si>
  <si>
    <t>DM5966</t>
  </si>
  <si>
    <t>DM5965</t>
  </si>
  <si>
    <t>DM5956</t>
  </si>
  <si>
    <t>DM5955</t>
  </si>
  <si>
    <t>DM5938</t>
  </si>
  <si>
    <t>DM5925</t>
  </si>
  <si>
    <t>DM5912</t>
  </si>
  <si>
    <t>DM5908</t>
  </si>
  <si>
    <t>DM5894</t>
  </si>
  <si>
    <t>DM5883</t>
  </si>
  <si>
    <t>DM5877</t>
  </si>
  <si>
    <t>DM5823</t>
  </si>
  <si>
    <t>DM5727</t>
  </si>
  <si>
    <t>DM5717</t>
  </si>
  <si>
    <t>DM5707</t>
  </si>
  <si>
    <t>DM5695</t>
  </si>
  <si>
    <t>DM5694</t>
  </si>
  <si>
    <t>DM5687</t>
  </si>
  <si>
    <t>DM5615</t>
  </si>
  <si>
    <t>DM5600</t>
  </si>
  <si>
    <t>DM5519</t>
  </si>
  <si>
    <t>DM5509</t>
  </si>
  <si>
    <t>DM5495</t>
  </si>
  <si>
    <t>DM5472</t>
  </si>
  <si>
    <t>DM5450</t>
  </si>
  <si>
    <t>DM5448</t>
  </si>
  <si>
    <t>LEÇA DA PALMEIRA</t>
  </si>
  <si>
    <t>DM5426</t>
  </si>
  <si>
    <t>BARROSAS (SANTA EULÁLIA)</t>
  </si>
  <si>
    <t>DM5405</t>
  </si>
  <si>
    <t>DM5398</t>
  </si>
  <si>
    <t>DM5393</t>
  </si>
  <si>
    <t>DM5391</t>
  </si>
  <si>
    <t>DM5384</t>
  </si>
  <si>
    <t>DM5368</t>
  </si>
  <si>
    <t>DM5356</t>
  </si>
  <si>
    <t>CANDEMIL</t>
  </si>
  <si>
    <t>DM5352</t>
  </si>
  <si>
    <t>DM5345</t>
  </si>
  <si>
    <t>DM5342</t>
  </si>
  <si>
    <t>DM5338</t>
  </si>
  <si>
    <t>DM5333</t>
  </si>
  <si>
    <t>DM5311</t>
  </si>
  <si>
    <t>DM5306</t>
  </si>
  <si>
    <t>DM5296</t>
  </si>
  <si>
    <t>DM5261</t>
  </si>
  <si>
    <t>DM5229</t>
  </si>
  <si>
    <t>DM5219</t>
  </si>
  <si>
    <t>DM5203</t>
  </si>
  <si>
    <t>DM5184</t>
  </si>
  <si>
    <t>CAMPO (SÃO MARTINHO)</t>
  </si>
  <si>
    <t>DM5181</t>
  </si>
  <si>
    <t>VILAR DE PINHEIRO</t>
  </si>
  <si>
    <t>DM5166</t>
  </si>
  <si>
    <t>AVIOSO (SÃO PEDRO)</t>
  </si>
  <si>
    <t>DM5151</t>
  </si>
  <si>
    <t>DM5142</t>
  </si>
  <si>
    <t>DM5136</t>
  </si>
  <si>
    <t>DM5125</t>
  </si>
  <si>
    <t>DM5122</t>
  </si>
  <si>
    <t>DM5107</t>
  </si>
  <si>
    <t>DM5089</t>
  </si>
  <si>
    <t>DM5069</t>
  </si>
  <si>
    <t>DM5068</t>
  </si>
  <si>
    <t>DM5057</t>
  </si>
  <si>
    <t>DM5051</t>
  </si>
  <si>
    <t>DM5046</t>
  </si>
  <si>
    <t>DM5026</t>
  </si>
  <si>
    <t>DM5024</t>
  </si>
  <si>
    <t>DM5023</t>
  </si>
  <si>
    <t>DM5007</t>
  </si>
  <si>
    <t>DM5004</t>
  </si>
  <si>
    <t>DM4985</t>
  </si>
  <si>
    <t>DM4972</t>
  </si>
  <si>
    <t>DM4962</t>
  </si>
  <si>
    <t>CERNADELO</t>
  </si>
  <si>
    <t>DM4950</t>
  </si>
  <si>
    <t>DM4942</t>
  </si>
  <si>
    <t>DM4932</t>
  </si>
  <si>
    <t>DM4915</t>
  </si>
  <si>
    <t>DM4899</t>
  </si>
  <si>
    <t>DM4876</t>
  </si>
  <si>
    <t>DM4848</t>
  </si>
  <si>
    <t>DM4847</t>
  </si>
  <si>
    <t>DM4834</t>
  </si>
  <si>
    <t>DM4819</t>
  </si>
  <si>
    <t>DM4814</t>
  </si>
  <si>
    <t>DM4787</t>
  </si>
  <si>
    <t>DM4775</t>
  </si>
  <si>
    <t>DM4774</t>
  </si>
  <si>
    <t>DM4752</t>
  </si>
  <si>
    <t>DM4749</t>
  </si>
  <si>
    <t>DM4722</t>
  </si>
  <si>
    <t>DM4696</t>
  </si>
  <si>
    <t>DM4693</t>
  </si>
  <si>
    <t>DM4688</t>
  </si>
  <si>
    <t>DM4660</t>
  </si>
  <si>
    <t>DM4644</t>
  </si>
  <si>
    <t>DM4628</t>
  </si>
  <si>
    <t>DM4614</t>
  </si>
  <si>
    <t>DM4611</t>
  </si>
  <si>
    <t>DM4578</t>
  </si>
  <si>
    <t>DM4576</t>
  </si>
  <si>
    <t>DM4573</t>
  </si>
  <si>
    <t>DM4571</t>
  </si>
  <si>
    <t>DM4540</t>
  </si>
  <si>
    <t>DM4538</t>
  </si>
  <si>
    <t>DM4537</t>
  </si>
  <si>
    <t>DM4529</t>
  </si>
  <si>
    <t>DM4525</t>
  </si>
  <si>
    <t>DM4516</t>
  </si>
  <si>
    <t>DM4485</t>
  </si>
  <si>
    <t>DM4480</t>
  </si>
  <si>
    <t>DM4475</t>
  </si>
  <si>
    <t>DM4474</t>
  </si>
  <si>
    <t>DM4473</t>
  </si>
  <si>
    <t>DM4471</t>
  </si>
  <si>
    <t>SÃO NICOLAU</t>
  </si>
  <si>
    <t>DM4443</t>
  </si>
  <si>
    <t>DM4436</t>
  </si>
  <si>
    <t>DM4431</t>
  </si>
  <si>
    <t>DM4421</t>
  </si>
  <si>
    <t>DM4419</t>
  </si>
  <si>
    <t>DM4386</t>
  </si>
  <si>
    <t>VILA NOVA DE GAIA (SANTA MARINHA)</t>
  </si>
  <si>
    <t>DM4380</t>
  </si>
  <si>
    <t>DM4376</t>
  </si>
  <si>
    <t>DM4374</t>
  </si>
  <si>
    <t>DM4367</t>
  </si>
  <si>
    <t>DM4345</t>
  </si>
  <si>
    <t>DM4329</t>
  </si>
  <si>
    <t>DM4298</t>
  </si>
  <si>
    <t>DM4297</t>
  </si>
  <si>
    <t>DM4266</t>
  </si>
  <si>
    <t>DM4262</t>
  </si>
  <si>
    <t>DM4257</t>
  </si>
  <si>
    <t>DM4249</t>
  </si>
  <si>
    <t>DM4248</t>
  </si>
  <si>
    <t>DM4247</t>
  </si>
  <si>
    <t>DM4246</t>
  </si>
  <si>
    <t>DM4237</t>
  </si>
  <si>
    <t>DM4231</t>
  </si>
  <si>
    <t>DM4227</t>
  </si>
  <si>
    <t>DM4224</t>
  </si>
  <si>
    <t>DM4218</t>
  </si>
  <si>
    <t>DM4211</t>
  </si>
  <si>
    <t>DM4199</t>
  </si>
  <si>
    <t>DM4166</t>
  </si>
  <si>
    <t>DM4161</t>
  </si>
  <si>
    <t>DM4152</t>
  </si>
  <si>
    <t>DM4141</t>
  </si>
  <si>
    <t>DM4140</t>
  </si>
  <si>
    <t>DM4126</t>
  </si>
  <si>
    <t>DM4120</t>
  </si>
  <si>
    <t>DM4113</t>
  </si>
  <si>
    <t>DM4112</t>
  </si>
  <si>
    <t>DM4101</t>
  </si>
  <si>
    <t>DM4091</t>
  </si>
  <si>
    <t>DM4085</t>
  </si>
  <si>
    <t>DM4076</t>
  </si>
  <si>
    <t>DM4075</t>
  </si>
  <si>
    <t>DM4070</t>
  </si>
  <si>
    <t>DM4055</t>
  </si>
  <si>
    <t>DM4050</t>
  </si>
  <si>
    <t>DM4042</t>
  </si>
  <si>
    <t>DM4035</t>
  </si>
  <si>
    <t>DM4021</t>
  </si>
  <si>
    <t>DM4006</t>
  </si>
  <si>
    <t>DM4001</t>
  </si>
  <si>
    <t>DM3996</t>
  </si>
  <si>
    <t>DM3989</t>
  </si>
  <si>
    <t>DM3981</t>
  </si>
  <si>
    <t>DM3977</t>
  </si>
  <si>
    <t>DM3974</t>
  </si>
  <si>
    <t>DM3970</t>
  </si>
  <si>
    <t>DM3966</t>
  </si>
  <si>
    <t>DM3946</t>
  </si>
  <si>
    <t>DM3931</t>
  </si>
  <si>
    <t>DM3929</t>
  </si>
  <si>
    <t>DM3920</t>
  </si>
  <si>
    <t>DM3918</t>
  </si>
  <si>
    <t>DM3915</t>
  </si>
  <si>
    <t>DM3909</t>
  </si>
  <si>
    <t>DM3904</t>
  </si>
  <si>
    <t>DM3902</t>
  </si>
  <si>
    <t>DM3900</t>
  </si>
  <si>
    <t>DM3882</t>
  </si>
  <si>
    <t>DM3876</t>
  </si>
  <si>
    <t>DM3872</t>
  </si>
  <si>
    <t>DM3852</t>
  </si>
  <si>
    <t>DM3850</t>
  </si>
  <si>
    <t>DM3841</t>
  </si>
  <si>
    <t>DM3833</t>
  </si>
  <si>
    <t>DM3828</t>
  </si>
  <si>
    <t>DM3825</t>
  </si>
  <si>
    <t>DM3821</t>
  </si>
  <si>
    <t>DM3819</t>
  </si>
  <si>
    <t>DM3814</t>
  </si>
  <si>
    <t>DM3812</t>
  </si>
  <si>
    <t>DM3810</t>
  </si>
  <si>
    <t>DM3806</t>
  </si>
  <si>
    <t>DM3791</t>
  </si>
  <si>
    <t>DM3788</t>
  </si>
  <si>
    <t>DM3774</t>
  </si>
  <si>
    <t>DM3756</t>
  </si>
  <si>
    <t>DM3711</t>
  </si>
  <si>
    <t>DM3702</t>
  </si>
  <si>
    <t>DM3699</t>
  </si>
  <si>
    <t>DM3685</t>
  </si>
  <si>
    <t>DM3667</t>
  </si>
  <si>
    <t>DM3644</t>
  </si>
  <si>
    <t>DM3640</t>
  </si>
  <si>
    <t>DM3639</t>
  </si>
  <si>
    <t>DM3625</t>
  </si>
  <si>
    <t>LUZIM</t>
  </si>
  <si>
    <t>DM3610</t>
  </si>
  <si>
    <t>DM3609</t>
  </si>
  <si>
    <t>DM3605</t>
  </si>
  <si>
    <t>TORRÃO</t>
  </si>
  <si>
    <t>DM3588</t>
  </si>
  <si>
    <t>DM3587</t>
  </si>
  <si>
    <t>DM3586</t>
  </si>
  <si>
    <t>DM3583</t>
  </si>
  <si>
    <t>DM3579</t>
  </si>
  <si>
    <t>DM3557</t>
  </si>
  <si>
    <t>DM3552</t>
  </si>
  <si>
    <t>DM3544</t>
  </si>
  <si>
    <t>DM3535</t>
  </si>
  <si>
    <t>DM3527</t>
  </si>
  <si>
    <t>DM3515</t>
  </si>
  <si>
    <t>DM3501</t>
  </si>
  <si>
    <t>DM3499</t>
  </si>
  <si>
    <t>DM3492</t>
  </si>
  <si>
    <t>DM3485</t>
  </si>
  <si>
    <t>DM3483</t>
  </si>
  <si>
    <t>DM3475</t>
  </si>
  <si>
    <t>DM3471</t>
  </si>
  <si>
    <t>DM3462</t>
  </si>
  <si>
    <t>DM3460</t>
  </si>
  <si>
    <t>DM3419</t>
  </si>
  <si>
    <t>DM3410</t>
  </si>
  <si>
    <t>IRIVO</t>
  </si>
  <si>
    <t>DM3389</t>
  </si>
  <si>
    <t>DM3381</t>
  </si>
  <si>
    <t>DM3377</t>
  </si>
  <si>
    <t>DM3368</t>
  </si>
  <si>
    <t>DM3364</t>
  </si>
  <si>
    <t>DM3361</t>
  </si>
  <si>
    <t>DM3337</t>
  </si>
  <si>
    <t>DM3332</t>
  </si>
  <si>
    <t>DM3329</t>
  </si>
  <si>
    <t>DM3328</t>
  </si>
  <si>
    <t>DM3327</t>
  </si>
  <si>
    <t>DM3304</t>
  </si>
  <si>
    <t>DM3300</t>
  </si>
  <si>
    <t>DM3289</t>
  </si>
  <si>
    <t>DM3276</t>
  </si>
  <si>
    <t>DM3272</t>
  </si>
  <si>
    <t>DM3264</t>
  </si>
  <si>
    <t>DM3246</t>
  </si>
  <si>
    <t>DM3212</t>
  </si>
  <si>
    <t>DM3210</t>
  </si>
  <si>
    <t>DM3206</t>
  </si>
  <si>
    <t>DM3189</t>
  </si>
  <si>
    <t>DM3181</t>
  </si>
  <si>
    <t>DM3174</t>
  </si>
  <si>
    <t>DM3168</t>
  </si>
  <si>
    <t>DM3145</t>
  </si>
  <si>
    <t>CAIDE DE REI</t>
  </si>
  <si>
    <t>DM3130</t>
  </si>
  <si>
    <t>DM3122</t>
  </si>
  <si>
    <t>DM3119</t>
  </si>
  <si>
    <t>DM3105</t>
  </si>
  <si>
    <t>DM3100</t>
  </si>
  <si>
    <t>DM3092</t>
  </si>
  <si>
    <t>DM3090</t>
  </si>
  <si>
    <t>DM3088</t>
  </si>
  <si>
    <t>DM3075</t>
  </si>
  <si>
    <t>DM3061</t>
  </si>
  <si>
    <t>DM3054</t>
  </si>
  <si>
    <t>DM3039</t>
  </si>
  <si>
    <t>DM3034</t>
  </si>
  <si>
    <t>DM3031</t>
  </si>
  <si>
    <t>DM3018</t>
  </si>
  <si>
    <t>DM3005</t>
  </si>
  <si>
    <t>DM3004</t>
  </si>
  <si>
    <t>DM3001</t>
  </si>
  <si>
    <t>DM2984</t>
  </si>
  <si>
    <t>DM2979</t>
  </si>
  <si>
    <t>DM2978</t>
  </si>
  <si>
    <t>DM2977</t>
  </si>
  <si>
    <t>DM2948</t>
  </si>
  <si>
    <t>DM2942</t>
  </si>
  <si>
    <t>DM2923</t>
  </si>
  <si>
    <t>DM2903</t>
  </si>
  <si>
    <t>DM2897</t>
  </si>
  <si>
    <t>DM2881</t>
  </si>
  <si>
    <t>DM2880</t>
  </si>
  <si>
    <t>DM2861</t>
  </si>
  <si>
    <t>DM2858</t>
  </si>
  <si>
    <t>DM2857</t>
  </si>
  <si>
    <t>DM2854</t>
  </si>
  <si>
    <t>DM2849</t>
  </si>
  <si>
    <t>SÃO PEDRO FINS</t>
  </si>
  <si>
    <t>DM2841</t>
  </si>
  <si>
    <t>DM2833</t>
  </si>
  <si>
    <t>DM2831</t>
  </si>
  <si>
    <t>DM2824</t>
  </si>
  <si>
    <t>DM2823</t>
  </si>
  <si>
    <t>DM2818</t>
  </si>
  <si>
    <t>TOUGUINHÓ</t>
  </si>
  <si>
    <t>DM2816</t>
  </si>
  <si>
    <t>DM2808</t>
  </si>
  <si>
    <t>DM2807</t>
  </si>
  <si>
    <t>DM2805</t>
  </si>
  <si>
    <t>DM2788</t>
  </si>
  <si>
    <t>DM2779</t>
  </si>
  <si>
    <t>DM2778</t>
  </si>
  <si>
    <t>DM2768</t>
  </si>
  <si>
    <t>DM2758</t>
  </si>
  <si>
    <t>DM2757</t>
  </si>
  <si>
    <t>DM2747</t>
  </si>
  <si>
    <t>DM2743</t>
  </si>
  <si>
    <t>DM2733</t>
  </si>
  <si>
    <t>DM2721</t>
  </si>
  <si>
    <t>DM2714</t>
  </si>
  <si>
    <t>DM2672</t>
  </si>
  <si>
    <t>DM2568</t>
  </si>
  <si>
    <t>DM2556</t>
  </si>
  <si>
    <t>RECEZINHOS (SÃO MAMEDE)</t>
  </si>
  <si>
    <t>DM2497</t>
  </si>
  <si>
    <t>DM2496</t>
  </si>
  <si>
    <t>DM2495</t>
  </si>
  <si>
    <t>DM2488</t>
  </si>
  <si>
    <t>DM2487</t>
  </si>
  <si>
    <t>DM2443</t>
  </si>
  <si>
    <t>DM2435</t>
  </si>
  <si>
    <t>DM2429</t>
  </si>
  <si>
    <t>DM2414</t>
  </si>
  <si>
    <t>DM2375</t>
  </si>
  <si>
    <t>DM2372</t>
  </si>
  <si>
    <t>DM2368</t>
  </si>
  <si>
    <t>DM2362</t>
  </si>
  <si>
    <t>DM2352</t>
  </si>
  <si>
    <t>DM2346</t>
  </si>
  <si>
    <t>CODESSOS</t>
  </si>
  <si>
    <t>DM2332</t>
  </si>
  <si>
    <t>DM2327</t>
  </si>
  <si>
    <t>DM2321</t>
  </si>
  <si>
    <t>DM2316</t>
  </si>
  <si>
    <t>DM2314</t>
  </si>
  <si>
    <t>DM2308</t>
  </si>
  <si>
    <t>DM2306</t>
  </si>
  <si>
    <t>DM2278</t>
  </si>
  <si>
    <t>DM2274</t>
  </si>
  <si>
    <t>DM2267</t>
  </si>
  <si>
    <t>DM2244</t>
  </si>
  <si>
    <t>DM2242</t>
  </si>
  <si>
    <t>DM2231</t>
  </si>
  <si>
    <t>DM2230</t>
  </si>
  <si>
    <t>DM2220</t>
  </si>
  <si>
    <t>DM2219</t>
  </si>
  <si>
    <t>DM2218</t>
  </si>
  <si>
    <t>DM2206</t>
  </si>
  <si>
    <t>DM2185</t>
  </si>
  <si>
    <t>DM2179</t>
  </si>
  <si>
    <t>DM2173</t>
  </si>
  <si>
    <t>DM2171</t>
  </si>
  <si>
    <t>DM2166</t>
  </si>
  <si>
    <t>LAMA</t>
  </si>
  <si>
    <t>DM2164</t>
  </si>
  <si>
    <t>DM2160</t>
  </si>
  <si>
    <t>DM2155</t>
  </si>
  <si>
    <t>DM2136</t>
  </si>
  <si>
    <t>DM2132</t>
  </si>
  <si>
    <t>DM2128</t>
  </si>
  <si>
    <t>DM2122</t>
  </si>
  <si>
    <t>DM2120</t>
  </si>
  <si>
    <t>DM2101</t>
  </si>
  <si>
    <t>DM2097</t>
  </si>
  <si>
    <t>DM2077</t>
  </si>
  <si>
    <t>DM2065</t>
  </si>
  <si>
    <t>DM2057</t>
  </si>
  <si>
    <t>RECEZINHOS (SÃO MARTINHO)</t>
  </si>
  <si>
    <t>DM2054</t>
  </si>
  <si>
    <t>VAIRÃO</t>
  </si>
  <si>
    <t>DM2045</t>
  </si>
  <si>
    <t>DM2024</t>
  </si>
  <si>
    <t>DM2016</t>
  </si>
  <si>
    <t>DM1999</t>
  </si>
  <si>
    <t>DM1996</t>
  </si>
  <si>
    <t>DM1983</t>
  </si>
  <si>
    <t>DM1967</t>
  </si>
  <si>
    <t>DM1963</t>
  </si>
  <si>
    <t>DM1939</t>
  </si>
  <si>
    <t>DM1938</t>
  </si>
  <si>
    <t>DM1934</t>
  </si>
  <si>
    <t>DM1932</t>
  </si>
  <si>
    <t>DM1896</t>
  </si>
  <si>
    <t>DM1892</t>
  </si>
  <si>
    <t>DM1890</t>
  </si>
  <si>
    <t>DM1888</t>
  </si>
  <si>
    <t>DM1884</t>
  </si>
  <si>
    <t>DM1880</t>
  </si>
  <si>
    <t>DM1856</t>
  </si>
  <si>
    <t>DM1853</t>
  </si>
  <si>
    <t>DM1847</t>
  </si>
  <si>
    <t>DM1842</t>
  </si>
  <si>
    <t>DM1838</t>
  </si>
  <si>
    <t>DM1833</t>
  </si>
  <si>
    <t>DM1832</t>
  </si>
  <si>
    <t>DM1831</t>
  </si>
  <si>
    <t>DM1822</t>
  </si>
  <si>
    <t>DM1817</t>
  </si>
  <si>
    <t>DM1816</t>
  </si>
  <si>
    <t>DM1785</t>
  </si>
  <si>
    <t>DM1777</t>
  </si>
  <si>
    <t>DM1771</t>
  </si>
  <si>
    <t>DM1764</t>
  </si>
  <si>
    <t>DM1759</t>
  </si>
  <si>
    <t>DM1756</t>
  </si>
  <si>
    <t>DM1748</t>
  </si>
  <si>
    <t>DM1745</t>
  </si>
  <si>
    <t>DM1743</t>
  </si>
  <si>
    <t>DM1742</t>
  </si>
  <si>
    <t>DM1738</t>
  </si>
  <si>
    <t>DM1737</t>
  </si>
  <si>
    <t>DM1733</t>
  </si>
  <si>
    <t>DM1730</t>
  </si>
  <si>
    <t>DM1729</t>
  </si>
  <si>
    <t>DM1727</t>
  </si>
  <si>
    <t>DM1723</t>
  </si>
  <si>
    <t>DM1722</t>
  </si>
  <si>
    <t>DM1718</t>
  </si>
  <si>
    <t>DM1715</t>
  </si>
  <si>
    <t>DM1713</t>
  </si>
  <si>
    <t>DM1710</t>
  </si>
  <si>
    <t>DM1705</t>
  </si>
  <si>
    <t>DM1704</t>
  </si>
  <si>
    <t>DM1702</t>
  </si>
  <si>
    <t>DM1698</t>
  </si>
  <si>
    <t>DM1695</t>
  </si>
  <si>
    <t>DM1694</t>
  </si>
  <si>
    <t>DM1683</t>
  </si>
  <si>
    <t>DM1671</t>
  </si>
  <si>
    <t>DM1664</t>
  </si>
  <si>
    <t>DM1652</t>
  </si>
  <si>
    <t>DM1648</t>
  </si>
  <si>
    <t>DM1639</t>
  </si>
  <si>
    <t>DM1631</t>
  </si>
  <si>
    <t>DM1629</t>
  </si>
  <si>
    <t>DM1628</t>
  </si>
  <si>
    <t>DM1626</t>
  </si>
  <si>
    <t>DM1616</t>
  </si>
  <si>
    <t>DM1615</t>
  </si>
  <si>
    <t>DM1614</t>
  </si>
  <si>
    <t>DM1612</t>
  </si>
  <si>
    <t>DM1611</t>
  </si>
  <si>
    <t>DM1610</t>
  </si>
  <si>
    <t>DM1608</t>
  </si>
  <si>
    <t>DM1606</t>
  </si>
  <si>
    <t>DM1605</t>
  </si>
  <si>
    <t>FIGUEIRÓ (SANTA CRISTINA)</t>
  </si>
  <si>
    <t>DM1603</t>
  </si>
  <si>
    <t>DM1600</t>
  </si>
  <si>
    <t>DM1596</t>
  </si>
  <si>
    <t>DM1583</t>
  </si>
  <si>
    <t>DM1574</t>
  </si>
  <si>
    <t>DM1573</t>
  </si>
  <si>
    <t>DM1568</t>
  </si>
  <si>
    <t>DM1555</t>
  </si>
  <si>
    <t>DM1534</t>
  </si>
  <si>
    <t>DM1531</t>
  </si>
  <si>
    <t>DM1524</t>
  </si>
  <si>
    <t>DM1517</t>
  </si>
  <si>
    <t>DM1508</t>
  </si>
  <si>
    <t>DM1494</t>
  </si>
  <si>
    <t>DM1492</t>
  </si>
  <si>
    <t>DM1476</t>
  </si>
  <si>
    <t>DM1450</t>
  </si>
  <si>
    <t>DM1442</t>
  </si>
  <si>
    <t>DM1435</t>
  </si>
  <si>
    <t>DM1432</t>
  </si>
  <si>
    <t>DM1414</t>
  </si>
  <si>
    <t>DM1411</t>
  </si>
  <si>
    <t>DM1407</t>
  </si>
  <si>
    <t>DM1393</t>
  </si>
  <si>
    <t>DM1353</t>
  </si>
  <si>
    <t>DM1321</t>
  </si>
  <si>
    <t>DM1317</t>
  </si>
  <si>
    <t>DM1316</t>
  </si>
  <si>
    <t>DM1303</t>
  </si>
  <si>
    <t>DM1294</t>
  </si>
  <si>
    <t>DM1279</t>
  </si>
  <si>
    <t>DM1276</t>
  </si>
  <si>
    <t>DM1263</t>
  </si>
  <si>
    <t>DM1260</t>
  </si>
  <si>
    <t>DM1234</t>
  </si>
  <si>
    <t>DM1231</t>
  </si>
  <si>
    <t>DM1224</t>
  </si>
  <si>
    <t>DM1223</t>
  </si>
  <si>
    <t>DM1217</t>
  </si>
  <si>
    <t>DM1216</t>
  </si>
  <si>
    <t>ASTROMIL</t>
  </si>
  <si>
    <t>DM1214</t>
  </si>
  <si>
    <t>DM1200</t>
  </si>
  <si>
    <t>DM1197</t>
  </si>
  <si>
    <t>DM1189</t>
  </si>
  <si>
    <t>DM1187</t>
  </si>
  <si>
    <t>DM1180</t>
  </si>
  <si>
    <t>DM1163</t>
  </si>
  <si>
    <t>DM1146</t>
  </si>
  <si>
    <t>MARGARIDE (SANTA EULÁLIA)</t>
  </si>
  <si>
    <t>DM1139</t>
  </si>
  <si>
    <t>DM1133</t>
  </si>
  <si>
    <t>DM1112</t>
  </si>
  <si>
    <t>DM1105</t>
  </si>
  <si>
    <t>DM1096</t>
  </si>
  <si>
    <t>DM1093</t>
  </si>
  <si>
    <t>DM1067</t>
  </si>
  <si>
    <t>DM1060</t>
  </si>
  <si>
    <t>DM1058</t>
  </si>
  <si>
    <t>DM1050</t>
  </si>
  <si>
    <t>DM1027</t>
  </si>
  <si>
    <t>DM1020</t>
  </si>
  <si>
    <t>LOUSADA (SÃO MIGUEL)</t>
  </si>
  <si>
    <t>DM1015</t>
  </si>
  <si>
    <t>DM0991</t>
  </si>
  <si>
    <t>DM0984</t>
  </si>
  <si>
    <t>DM0976</t>
  </si>
  <si>
    <t>DM0975</t>
  </si>
  <si>
    <t>DM0960</t>
  </si>
  <si>
    <t>DM0944</t>
  </si>
  <si>
    <t>DM0938</t>
  </si>
  <si>
    <t>DM0928</t>
  </si>
  <si>
    <t>DM0924</t>
  </si>
  <si>
    <t>DM0902</t>
  </si>
  <si>
    <t>DM0864</t>
  </si>
  <si>
    <t>DM0838</t>
  </si>
  <si>
    <t>GUIMAREI</t>
  </si>
  <si>
    <t>DM0827</t>
  </si>
  <si>
    <t>DM0826</t>
  </si>
  <si>
    <t>DM0815</t>
  </si>
  <si>
    <t>DM0795</t>
  </si>
  <si>
    <t>DM0784</t>
  </si>
  <si>
    <t>DM0783</t>
  </si>
  <si>
    <t>DM0774</t>
  </si>
  <si>
    <t>DM0770</t>
  </si>
  <si>
    <t>DM0768</t>
  </si>
  <si>
    <t>DM0752</t>
  </si>
  <si>
    <t>DM0708</t>
  </si>
  <si>
    <t>DM0672</t>
  </si>
  <si>
    <t>DM0649</t>
  </si>
  <si>
    <t>DM0639</t>
  </si>
  <si>
    <t>DM0635</t>
  </si>
  <si>
    <t>DM0632</t>
  </si>
  <si>
    <t>DM0592</t>
  </si>
  <si>
    <t>DM0573</t>
  </si>
  <si>
    <t>DM0564</t>
  </si>
  <si>
    <t>DM0560</t>
  </si>
  <si>
    <t>DM0556</t>
  </si>
  <si>
    <t>DM0512</t>
  </si>
  <si>
    <t>DM0491</t>
  </si>
  <si>
    <t>DM0490</t>
  </si>
  <si>
    <t>DM0468</t>
  </si>
  <si>
    <t>DM0463</t>
  </si>
  <si>
    <t>DM0427</t>
  </si>
  <si>
    <t>DM0419</t>
  </si>
  <si>
    <t>CASTELÕES DE CEPEDA</t>
  </si>
  <si>
    <t>DM0409</t>
  </si>
  <si>
    <t>DM0397</t>
  </si>
  <si>
    <t>DM0387</t>
  </si>
  <si>
    <t>DM0385</t>
  </si>
  <si>
    <t>DM0384</t>
  </si>
  <si>
    <t>DM0381</t>
  </si>
  <si>
    <t>DM0378</t>
  </si>
  <si>
    <t>DM0367</t>
  </si>
  <si>
    <t>DM0349</t>
  </si>
  <si>
    <t>DM0334</t>
  </si>
  <si>
    <t>DM0309</t>
  </si>
  <si>
    <t>DM0271</t>
  </si>
  <si>
    <t>DM0224</t>
  </si>
  <si>
    <t>DM0210</t>
  </si>
  <si>
    <t>DM0208</t>
  </si>
  <si>
    <t>DM0205</t>
  </si>
  <si>
    <t>DM0203</t>
  </si>
  <si>
    <t>DM0135</t>
  </si>
  <si>
    <t>DM0112</t>
  </si>
  <si>
    <t>DM0089</t>
  </si>
  <si>
    <t>DM0068</t>
  </si>
  <si>
    <t>DM0064</t>
  </si>
  <si>
    <t>DM0051</t>
  </si>
  <si>
    <t>DM0043</t>
  </si>
  <si>
    <t>DM0023</t>
  </si>
  <si>
    <t>DM0005</t>
  </si>
  <si>
    <t>FAJOZES</t>
  </si>
  <si>
    <t>EDM005439</t>
  </si>
  <si>
    <t>EDM005089</t>
  </si>
  <si>
    <t>EDM005155</t>
  </si>
  <si>
    <t>EDM011086</t>
  </si>
  <si>
    <t>EDM011032</t>
  </si>
  <si>
    <t>EDM011084</t>
  </si>
  <si>
    <t>EDM011022</t>
  </si>
  <si>
    <t>EDM011081</t>
  </si>
  <si>
    <t>EDM010436</t>
  </si>
  <si>
    <t>EDM005044</t>
  </si>
  <si>
    <t>EDM005102</t>
  </si>
  <si>
    <t>EDM005361</t>
  </si>
  <si>
    <t>EDM005309</t>
  </si>
  <si>
    <t>EDM005168</t>
  </si>
  <si>
    <t>EDM005064</t>
  </si>
  <si>
    <t>EDM005206</t>
  </si>
  <si>
    <t>EDM005199</t>
  </si>
  <si>
    <t>EDM005032</t>
  </si>
  <si>
    <t>EDM005112</t>
  </si>
  <si>
    <t>Chapa</t>
  </si>
  <si>
    <t>EDM005040</t>
  </si>
  <si>
    <t>EDM005258</t>
  </si>
  <si>
    <t>EDM011025</t>
  </si>
  <si>
    <t>EDM005431</t>
  </si>
  <si>
    <t>Vila Chã do Marão</t>
  </si>
  <si>
    <t>EDM005043</t>
  </si>
  <si>
    <t>EDM005423</t>
  </si>
  <si>
    <t>EDM005308</t>
  </si>
  <si>
    <t>EDM005071</t>
  </si>
  <si>
    <t>EDM010586</t>
  </si>
  <si>
    <t>EDM010858</t>
  </si>
  <si>
    <t>Campo</t>
  </si>
  <si>
    <t>Resp. Registo</t>
  </si>
  <si>
    <t>Arredondado a 0 casas decimais</t>
  </si>
  <si>
    <t>Nº Registos</t>
  </si>
  <si>
    <t>Cod. Resp. Registo</t>
  </si>
  <si>
    <t>Outras Causas</t>
  </si>
  <si>
    <t>Outros Distritos</t>
  </si>
  <si>
    <t>Maior Diferença</t>
  </si>
  <si>
    <t>Valor Diferença</t>
  </si>
  <si>
    <t>Soma POVOAMENTOS</t>
  </si>
  <si>
    <t>Soma MATOS</t>
  </si>
  <si>
    <t>Soma TOTAL (Calculado)</t>
  </si>
  <si>
    <t>Valor da diferença arredondado a 4 casas decimais</t>
  </si>
  <si>
    <t>Percentagem arredondado a 2 casas decimais</t>
  </si>
  <si>
    <t>% do total</t>
  </si>
  <si>
    <t>Qual o Cod Responsável pelo registo</t>
  </si>
  <si>
    <t>Quantos dias demorou o incêndio mais longo</t>
  </si>
  <si>
    <t>Os valores destas células que poderão ser alterados</t>
  </si>
  <si>
    <t>Soma TOTAL (Tabela Registo)</t>
  </si>
  <si>
    <t>Nome Resp. Registo</t>
  </si>
  <si>
    <t>Nº de concelhos reportados</t>
  </si>
  <si>
    <t>Total de registos</t>
  </si>
  <si>
    <t>Row Labels</t>
  </si>
  <si>
    <t>Grand Total</t>
  </si>
  <si>
    <t>Count of REGISTO</t>
  </si>
  <si>
    <t>Column Labels</t>
  </si>
  <si>
    <t>Sum of POVOAMENTOS</t>
  </si>
  <si>
    <t>Sum of MATOS</t>
  </si>
  <si>
    <t>Sum of TOTAL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</si>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</sst>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6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65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3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6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21" fontId="0" fillId="0" borderId="7" xfId="0" applyNumberFormat="1" applyFont="1" applyFill="1" applyBorder="1"/>
    <xf numFmtId="0" fontId="0" fillId="0" borderId="8" xfId="0" applyFont="1" applyFill="1" applyBorder="1"/>
    <xf numFmtId="0" fontId="0" fillId="7" borderId="2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7" xfId="0" applyNumberFormat="1" applyFont="1" applyFill="1" applyBorder="1"/>
    <xf numFmtId="0" fontId="0" fillId="0" borderId="9" xfId="0" applyFont="1" applyFill="1" applyBorder="1"/>
    <xf numFmtId="0" fontId="0" fillId="0" borderId="4" xfId="0" applyFont="1" applyFill="1" applyBorder="1"/>
    <xf numFmtId="14" fontId="0" fillId="0" borderId="4" xfId="0" applyNumberFormat="1" applyFont="1" applyFill="1" applyBorder="1"/>
    <xf numFmtId="21" fontId="0" fillId="0" borderId="4" xfId="0" applyNumberFormat="1" applyFont="1" applyFill="1" applyBorder="1"/>
    <xf numFmtId="0" fontId="9" fillId="0" borderId="2" xfId="0" applyFont="1" applyFill="1" applyBorder="1"/>
    <xf numFmtId="14" fontId="9" fillId="0" borderId="2" xfId="0" applyNumberFormat="1" applyFont="1" applyFill="1" applyBorder="1"/>
    <xf numFmtId="21" fontId="9" fillId="0" borderId="2" xfId="0" applyNumberFormat="1" applyFont="1" applyFill="1" applyBorder="1"/>
    <xf numFmtId="0" fontId="9" fillId="0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5" borderId="11" xfId="0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vertical="center"/>
    </xf>
    <xf numFmtId="0" fontId="8" fillId="0" borderId="0" xfId="0" applyFont="1" applyAlignment="1">
      <alignment vertical="center"/>
    </xf>
    <xf numFmtId="0" fontId="0" fillId="8" borderId="2" xfId="0" applyFill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6" borderId="2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2" fillId="9" borderId="12" xfId="0" applyFont="1" applyFill="1" applyBorder="1" applyAlignment="1">
      <alignment horizontal="left" vertical="center"/>
    </xf>
    <xf numFmtId="0" fontId="0" fillId="6" borderId="2" xfId="0" applyFont="1" applyFill="1" applyBorder="1" applyAlignment="1">
      <alignment horizontal="left" vertical="center"/>
    </xf>
    <xf numFmtId="0" fontId="1" fillId="10" borderId="13" xfId="0" applyFon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11" fillId="11" borderId="2" xfId="0" applyFont="1" applyFill="1" applyBorder="1" applyAlignment="1">
      <alignment horizontal="center" vertical="center"/>
    </xf>
    <xf numFmtId="14" fontId="0" fillId="6" borderId="2" xfId="0" applyNumberFormat="1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5" borderId="5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1" fillId="5" borderId="5" xfId="0" applyFont="1" applyFill="1" applyBorder="1" applyAlignment="1">
      <alignment horizontal="right" vertical="center"/>
    </xf>
    <xf numFmtId="10" fontId="0" fillId="8" borderId="2" xfId="1" applyNumberFormat="1" applyFont="1" applyFill="1" applyBorder="1" applyAlignment="1">
      <alignment vertical="center"/>
    </xf>
    <xf numFmtId="166" fontId="0" fillId="8" borderId="2" xfId="0" applyNumberFormat="1" applyFill="1" applyBorder="1" applyAlignment="1">
      <alignment vertical="center"/>
    </xf>
    <xf numFmtId="166" fontId="0" fillId="0" borderId="0" xfId="0" applyNumberFormat="1"/>
    <xf numFmtId="14" fontId="0" fillId="0" borderId="0" xfId="0" applyNumberFormat="1"/>
    <xf numFmtId="0" fontId="10" fillId="13" borderId="12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">
    <dxf>
      <numFmt numFmtId="167" formatCode="dd/mm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288608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3</xdr:row>
      <xdr:rowOff>91440</xdr:rowOff>
    </xdr:from>
    <xdr:to>
      <xdr:col>9</xdr:col>
      <xdr:colOff>716280</xdr:colOff>
      <xdr:row>6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9553575" y="662940"/>
          <a:ext cx="468630" cy="489585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933449</xdr:colOff>
      <xdr:row>16</xdr:row>
      <xdr:rowOff>76200</xdr:rowOff>
    </xdr:from>
    <xdr:to>
      <xdr:col>5</xdr:col>
      <xdr:colOff>1504950</xdr:colOff>
      <xdr:row>19</xdr:row>
      <xdr:rowOff>76200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6029324" y="3124200"/>
          <a:ext cx="571501" cy="571500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32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3200"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</xdr:row>
      <xdr:rowOff>38100</xdr:rowOff>
    </xdr:from>
    <xdr:to>
      <xdr:col>3</xdr:col>
      <xdr:colOff>561974</xdr:colOff>
      <xdr:row>2</xdr:row>
      <xdr:rowOff>66675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2924174" y="228600"/>
          <a:ext cx="390525" cy="409575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0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333375</xdr:colOff>
      <xdr:row>4</xdr:row>
      <xdr:rowOff>171449</xdr:rowOff>
    </xdr:from>
    <xdr:to>
      <xdr:col>5</xdr:col>
      <xdr:colOff>1</xdr:colOff>
      <xdr:row>8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3857625" y="1123949"/>
          <a:ext cx="523876" cy="590551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PT" sz="32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32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12</xdr:row>
      <xdr:rowOff>0</xdr:rowOff>
    </xdr:from>
    <xdr:to>
      <xdr:col>5</xdr:col>
      <xdr:colOff>457200</xdr:colOff>
      <xdr:row>14</xdr:row>
      <xdr:rowOff>123825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4381500" y="2476500"/>
          <a:ext cx="457200" cy="504825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1905</xdr:colOff>
      <xdr:row>20</xdr:row>
      <xdr:rowOff>167639</xdr:rowOff>
    </xdr:from>
    <xdr:to>
      <xdr:col>5</xdr:col>
      <xdr:colOff>476250</xdr:colOff>
      <xdr:row>23</xdr:row>
      <xdr:rowOff>104774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4383405" y="4739639"/>
          <a:ext cx="474345" cy="508635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594360</xdr:colOff>
      <xdr:row>16</xdr:row>
      <xdr:rowOff>114300</xdr:rowOff>
    </xdr:from>
    <xdr:to>
      <xdr:col>13</xdr:col>
      <xdr:colOff>510540</xdr:colOff>
      <xdr:row>17</xdr:row>
      <xdr:rowOff>502920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2FA8E8-5685-49D4-8C75-D252686D793F}"/>
            </a:ext>
          </a:extLst>
        </xdr:cNvPr>
        <xdr:cNvSpPr/>
      </xdr:nvSpPr>
      <xdr:spPr>
        <a:xfrm>
          <a:off x="10888980" y="3589020"/>
          <a:ext cx="571500" cy="571500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pt-PT" sz="2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527685</xdr:colOff>
      <xdr:row>1</xdr:row>
      <xdr:rowOff>13335</xdr:rowOff>
    </xdr:from>
    <xdr:to>
      <xdr:col>11</xdr:col>
      <xdr:colOff>962025</xdr:colOff>
      <xdr:row>2</xdr:row>
      <xdr:rowOff>123825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0938510" y="203835"/>
          <a:ext cx="434340" cy="491490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ko" refreshedDate="44608.105062847222" createdVersion="7" refreshedVersion="7" minRefreshableVersion="3" recordCount="6189" xr:uid="{BC60CF8E-A273-42ED-AFDE-468D798EEC57}">
  <cacheSource type="worksheet">
    <worksheetSource ref="A1:O6190" sheet="Registos"/>
  </cacheSource>
  <cacheFields count="15">
    <cacheField name="Ano" numFmtId="0">
      <sharedItems containsSemiMixedTypes="0" containsString="0" containsNumber="1" containsInteger="1" minValue="1996" maxValue="2000" count="5">
        <n v="1996"/>
        <n v="1997"/>
        <n v="1998"/>
        <n v="1999"/>
        <n v="2000"/>
      </sharedItems>
    </cacheField>
    <cacheField name="REGISTO" numFmtId="0">
      <sharedItems count="3988">
        <s v="BL050018"/>
        <s v="BL050028"/>
        <s v="BL050010"/>
        <s v="BL050029"/>
        <s v="BL050003"/>
        <s v="BL050004"/>
        <s v="BL050030"/>
        <s v="BL050038"/>
        <s v="DM00261"/>
        <s v="BL050007"/>
        <s v="DM00296"/>
        <s v="BL050016"/>
        <s v="DM00326"/>
        <s v="DM00350"/>
        <s v="BL050048"/>
        <s v="BL050008"/>
        <s v="DM00394"/>
        <s v="DM00437"/>
        <s v="DM00452"/>
        <s v="DM00553"/>
        <s v="BL050084"/>
        <s v="BL050067"/>
        <s v="DM00583"/>
        <s v="DM00589"/>
        <s v="BL050069"/>
        <s v="BL050070"/>
        <s v="DM00641"/>
        <s v="DM00677"/>
        <s v="DM00663"/>
        <s v="DM00688"/>
        <s v="DM00729"/>
        <s v="DM00738"/>
        <s v="DM00727"/>
        <s v="BL050066"/>
        <s v="BL050074"/>
        <s v="DM00732"/>
        <s v="DM00750"/>
        <s v="DM00793"/>
        <s v="DM00794"/>
        <s v="DM00796"/>
        <s v="DM00795"/>
        <s v="DM00806"/>
        <s v="DM00818"/>
        <s v="DM00833"/>
        <s v="DM00830"/>
        <s v="DM00828"/>
        <s v="DM00813"/>
        <s v="DM00838"/>
        <s v="BL050076"/>
        <s v="DM00849"/>
        <s v="BL050062"/>
        <s v="DM00847"/>
        <s v="DM00837"/>
        <s v="DM00860"/>
        <s v="DM00831"/>
        <s v="DM00852"/>
        <s v="DM00848"/>
        <s v="DM00870"/>
        <s v="DM00876"/>
        <s v="DM00883"/>
        <s v="DM00846"/>
        <s v="DM00854"/>
        <s v="DM00892"/>
        <s v="DM00885"/>
        <s v="DM00919"/>
        <s v="DM00903"/>
        <s v="DM00944"/>
        <s v="DM00958"/>
        <s v="DM00967"/>
        <s v="DM00986"/>
        <s v="DM00990"/>
        <s v="DM00991"/>
        <s v="DM01012"/>
        <s v="RO0467"/>
        <s v="DM01014"/>
        <s v="DM01017"/>
        <s v="DM01032"/>
        <s v="DM01000"/>
        <s v="DM01040"/>
        <s v="DM01051"/>
        <s v="BL050180"/>
        <s v="DM01073"/>
        <s v="BL050181"/>
        <s v="DM01072"/>
        <s v="DM01060"/>
        <s v="DM01090"/>
        <s v="DM01160"/>
        <s v="DM01081"/>
        <s v="DM01111"/>
        <s v="DM01163"/>
        <s v="DM01119"/>
        <s v="DM01155"/>
        <s v="DM01170"/>
        <s v="DM01174"/>
        <s v="DM01161"/>
        <s v="DM01147"/>
        <s v="BL050183"/>
        <s v="BL050247"/>
        <s v="DM01167"/>
        <s v="DM01061"/>
        <s v="DM01153"/>
        <s v="DM01184"/>
        <s v="DM01192"/>
        <s v="DM01214"/>
        <s v="DM01212"/>
        <s v="DM01091"/>
        <s v="DM01166"/>
        <s v="DM01112"/>
        <s v="DM01199"/>
        <s v="DM01210"/>
        <s v="DM01138"/>
        <s v="DM01216"/>
        <s v="DM01127"/>
        <s v="DM01231"/>
        <s v="DM01110"/>
        <s v="DM01101"/>
        <s v="DM01182"/>
        <s v="DM01234"/>
        <s v="BL050187"/>
        <s v="DM01177"/>
        <s v="DM01254"/>
        <s v="DM01222"/>
        <s v="DM01224"/>
        <s v="DM01204"/>
        <s v="BL050224"/>
        <s v="BL050185"/>
        <s v="DM01178"/>
        <s v="BL050285"/>
        <s v="DM01299"/>
        <s v="DM01326"/>
        <s v="DM01156"/>
        <s v="DM01303"/>
        <s v="DM01348"/>
        <s v="DM01361"/>
        <s v="DM01270"/>
        <s v="DM01369"/>
        <s v="DM01277"/>
        <s v="DM01268"/>
        <s v="DM01289"/>
        <s v="DM01295"/>
        <s v="BL050215"/>
        <s v="DM01285"/>
        <s v="DM01403"/>
        <s v="DM01395"/>
        <s v="DM01355"/>
        <s v="DM01409"/>
        <s v="BL050214"/>
        <s v="DM01432"/>
        <s v="DM01424"/>
        <s v="DM01436"/>
        <s v="DM01370"/>
        <s v="DM01471"/>
        <s v="DM01464"/>
        <s v="DM01449"/>
        <s v="DM01462"/>
        <s v="DM01448"/>
        <s v="DM01484"/>
        <s v="BL050497"/>
        <s v="DM01487"/>
        <s v="DM01492"/>
        <s v="DM01447"/>
        <s v="DM01502"/>
        <s v="DM01427"/>
        <s v="DM01476"/>
        <s v="DM01437"/>
        <s v="DM01434"/>
        <s v="DM01412"/>
        <s v="DM01309"/>
        <s v="DM01360"/>
        <s v="DM01349"/>
        <s v="DM01404"/>
        <s v="DM01494"/>
        <s v="DM01560"/>
        <s v="DM01547"/>
        <s v="DM01479"/>
        <s v="DM01456"/>
        <s v="DM01550"/>
        <s v="DM01577"/>
        <s v="DM01151"/>
        <s v="DM01497"/>
        <s v="DM01529"/>
        <s v="DM01578"/>
        <s v="DM01602"/>
        <s v="DM01584"/>
        <s v="DM01592"/>
        <s v="DM01642"/>
        <s v="DM01655"/>
        <s v="DM01648"/>
        <s v="DM01639"/>
        <s v="DM01637"/>
        <s v="DM01658"/>
        <s v="DM01667"/>
        <s v="DM01601"/>
        <s v="DM01587"/>
        <s v="DM01678"/>
        <s v="DM01632"/>
        <s v="DM01625"/>
        <s v="DM01628"/>
        <s v="DM01490"/>
        <s v="DM01731"/>
        <s v="DM01688"/>
        <s v="DM01643"/>
        <s v="DM01638"/>
        <s v="DM01651"/>
        <s v="DM01782"/>
        <s v="DM01774"/>
        <s v="DM01594"/>
        <s v="DM01778"/>
        <s v="DM01598"/>
        <s v="DM01798"/>
        <s v="DM01711"/>
        <s v="DM01797"/>
        <s v="DM01755"/>
        <s v="DM01709"/>
        <s v="DM01813"/>
        <s v="DM01820"/>
        <s v="DM01795"/>
        <s v="DM01726"/>
        <s v="DM01728"/>
        <s v="DM01810"/>
        <s v="DM01609"/>
        <s v="DM01604"/>
        <s v="DM01831"/>
        <s v="BL050238"/>
        <s v="DM01846"/>
        <s v="BL050242"/>
        <s v="DM01734"/>
        <s v="DM01838"/>
        <s v="DM01767"/>
        <s v="DM01895"/>
        <s v="DM01884"/>
        <s v="DM01772"/>
        <s v="DM01842"/>
        <s v="DM01783"/>
        <s v="DM01636"/>
        <s v="DM01934"/>
        <s v="DM01925"/>
        <s v="DM01787"/>
        <s v="DM01644"/>
        <s v="DM01939"/>
        <s v="DM01923"/>
        <s v="BL050254"/>
        <s v="DM01827"/>
        <s v="DM01950"/>
        <s v="DM01700"/>
        <s v="DM01856"/>
        <s v="BL050272"/>
        <s v="BL050257"/>
        <s v="DM01977"/>
        <s v="DM01999"/>
        <s v="DM02017"/>
        <s v="DM01990"/>
        <s v="DM02016"/>
        <s v="DM02045"/>
        <s v="DM02049"/>
        <s v="DM02087"/>
        <s v="DM02067"/>
        <s v="DM02085"/>
        <s v="DM02061"/>
        <s v="DM02041"/>
        <s v="DM02033"/>
        <s v="DM01946"/>
        <s v="DM01992"/>
        <s v="BL050264"/>
        <s v="DM02121"/>
        <s v="DM02035"/>
        <s v="DM02116"/>
        <s v="DM02111"/>
        <s v="DM02128"/>
        <s v="DM02025"/>
        <s v="DM01983"/>
        <s v="DM02151"/>
        <s v="DM02040"/>
        <s v="BL050268"/>
        <s v="BL050265"/>
        <s v="DM02155"/>
        <s v="DM02034"/>
        <s v="DM02183"/>
        <s v="DM02195"/>
        <s v="DM02198"/>
        <s v="DM02168"/>
        <s v="RO0483"/>
        <s v="DM02141"/>
        <s v="DM02209"/>
        <s v="DM02148"/>
        <s v="BL050275"/>
        <s v="DM02211"/>
        <s v="DM02225"/>
        <s v="DM02235"/>
        <s v="DM02238"/>
        <s v="BL050322"/>
        <s v="RO1177"/>
        <s v="DM02254"/>
        <s v="RO0347"/>
        <s v="BL050288"/>
        <s v="DM02277"/>
        <s v="BL050290"/>
        <s v="DM02286"/>
        <s v="DM02291"/>
        <s v="DM02315"/>
        <s v="DM02297"/>
        <s v="DM02316"/>
        <s v="DM02284"/>
        <s v="BL050294"/>
        <s v="BL050292"/>
        <s v="BL050213"/>
        <s v="DM02366"/>
        <s v="BL050135"/>
        <s v="DM02412"/>
        <s v="DM02414"/>
        <s v="DM02420"/>
        <s v="DM02314"/>
        <s v="DM02329"/>
        <s v="DM02381"/>
        <s v="DM02387"/>
        <s v="DM02429"/>
        <s v="DM02355"/>
        <s v="DM02436"/>
        <s v="DM02445"/>
        <s v="DM02439"/>
        <s v="DM02461"/>
        <s v="DM02333"/>
        <s v="DM02390"/>
        <s v="DM02490"/>
        <s v="DM02482"/>
        <s v="DM02438"/>
        <s v="DM02347"/>
        <s v="DM02530"/>
        <s v="DM02462"/>
        <s v="DM02448"/>
        <s v="DM02531"/>
        <s v="DM02465"/>
        <s v="DM02423"/>
        <s v="DM02505"/>
        <s v="DM02567"/>
        <s v="DM02527"/>
        <s v="DM02346"/>
        <s v="DM02602"/>
        <s v="DM02593"/>
        <s v="DM02541"/>
        <s v="DM02542"/>
        <s v="DM02638"/>
        <s v="DM02540"/>
        <s v="DM02520"/>
        <s v="DM02678"/>
        <s v="DM02656"/>
        <s v="DM20000"/>
        <s v="DM02572"/>
        <s v="DM02682"/>
        <s v="DM02575"/>
        <s v="DM02695"/>
        <s v="DM02549"/>
        <s v="BL050255"/>
        <s v="BL050331"/>
        <s v="BL050104"/>
        <s v="DM02706"/>
        <s v="BL050314"/>
        <s v="DM02734"/>
        <s v="DM02707"/>
        <s v="DM02698"/>
        <s v="BL050092"/>
        <s v="DM02779"/>
        <s v="DM02675"/>
        <s v="DM02676"/>
        <s v="DM02786"/>
        <s v="DM02784"/>
        <s v="DM02721"/>
        <s v="DM02796"/>
        <s v="DM02759"/>
        <s v="DM02716"/>
        <s v="DM02821"/>
        <s v="DM02710"/>
        <s v="DM02829"/>
        <s v="DM02866"/>
        <s v="DM02747"/>
        <s v="DM02860"/>
        <s v="DM02828"/>
        <s v="DM02745"/>
        <s v="DM02876"/>
        <s v="BL050323"/>
        <s v="DM02966"/>
        <s v="DM02949"/>
        <s v="DM02778"/>
        <s v="DM02771"/>
        <s v="DM02670"/>
        <s v="DM02961"/>
        <s v="DM02944"/>
        <s v="DM02855"/>
        <s v="DM02918"/>
        <s v="DM02822"/>
        <s v="BL050293"/>
        <s v="DM02868"/>
        <s v="DM02910"/>
        <s v="DM02869"/>
        <s v="DM02917"/>
        <s v="DM02987"/>
        <s v="DM02985"/>
        <s v="DM02991"/>
        <s v="BL050332"/>
        <s v="DM02975"/>
        <s v="DM02994"/>
        <s v="DM02997"/>
        <s v="DM02898"/>
        <s v="DM02875"/>
        <s v="BL050328"/>
        <s v="DM02959"/>
        <s v="DM03085"/>
        <s v="DM03088"/>
        <s v="DM02948"/>
        <s v="BL050303"/>
        <s v="DM03105"/>
        <s v="DM03035"/>
        <s v="DM03106"/>
        <s v="DM03057"/>
        <s v="DM03047"/>
        <s v="DM03110"/>
        <s v="DM03050"/>
        <s v="DM03182"/>
        <s v="DM03078"/>
        <s v="DM02977"/>
        <s v="DM03113"/>
        <s v="DM03108"/>
        <s v="DM03049"/>
        <s v="DM03111"/>
        <s v="DM03053"/>
        <s v="DM03120"/>
        <s v="DM03169"/>
        <s v="DM03193"/>
        <s v="RO0508"/>
        <s v="DM03172"/>
        <s v="DM03192"/>
        <s v="DM03166"/>
        <s v="DM03237"/>
        <s v="DM03138"/>
        <s v="DM03196"/>
        <s v="DM03220"/>
        <s v="DM03083"/>
        <s v="DM03222"/>
        <s v="DM03128"/>
        <s v="DM03127"/>
        <s v="DM03246"/>
        <s v="DM03160"/>
        <s v="DM03165"/>
        <s v="DM03256"/>
        <s v="DM03104"/>
        <s v="DM03251"/>
        <s v="DM03275"/>
        <s v="DM03280"/>
        <s v="RO0355"/>
        <s v="DM03258"/>
        <s v="DM03292"/>
        <s v="DM03262"/>
        <s v="DM03319"/>
        <s v="DM03289"/>
        <s v="RO1851"/>
        <s v="DM03313"/>
        <s v="DM03336"/>
        <s v="DM03097"/>
        <s v="DM03380"/>
        <s v="BL050361"/>
        <s v="BL050363"/>
        <s v="DM03357"/>
        <s v="DM03370"/>
        <s v="DM03247"/>
        <s v="DM03390"/>
        <s v="DM03311"/>
        <s v="DM03393"/>
        <s v="DM03382"/>
        <s v="DM03337"/>
        <s v="DM03425"/>
        <s v="DM03445"/>
        <s v="DM03403"/>
        <s v="DM03449"/>
        <s v="DM03426"/>
        <s v="DM03480"/>
        <s v="DM03422"/>
        <s v="BL050369"/>
        <s v="DM03474"/>
        <s v="DM03456"/>
        <s v="DM03511"/>
        <s v="DM03516"/>
        <s v="BL050343"/>
        <s v="DM03508"/>
        <s v="DM03527"/>
        <s v="DM03566"/>
        <s v="DM03561"/>
        <s v="DM03563"/>
        <s v="DM03478"/>
        <s v="DM03518"/>
        <s v="DM03576"/>
        <s v="DM03590"/>
        <s v="DM03604"/>
        <s v="DM03522"/>
        <s v="DM03541"/>
        <s v="DM03644"/>
        <s v="BL050358"/>
        <s v="DM03672"/>
        <s v="DM03457"/>
        <s v="DM03616"/>
        <s v="DM03572"/>
        <s v="DM03687"/>
        <s v="DM03682"/>
        <s v="DM03684"/>
        <s v="DM03692"/>
        <s v="DM03707"/>
        <s v="DM03617"/>
        <s v="DM03738"/>
        <s v="DM03709"/>
        <s v="DM03708"/>
        <s v="DM03676"/>
        <s v="DM03746"/>
        <s v="DM03544"/>
        <s v="DM03701"/>
        <s v="BL050385"/>
        <s v="DM03702"/>
        <s v="DM03768"/>
        <s v="DM03764"/>
        <s v="DM03694"/>
        <s v="DM03780"/>
        <s v="DM03665"/>
        <s v="DM03720"/>
        <s v="DM03790"/>
        <s v="BL050384"/>
        <s v="DM03766"/>
        <s v="DM03748"/>
        <s v="DM03771"/>
        <s v="DM03753"/>
        <s v="RO1267"/>
        <s v="DM07680"/>
        <s v="DM03678"/>
        <s v="DM03715"/>
        <s v="DM03754"/>
        <s v="DM03774"/>
        <s v="DM03795"/>
        <s v="BL050381"/>
        <s v="DM03735"/>
        <s v="DM03744"/>
        <s v="DM03838"/>
        <s v="DM03871"/>
        <s v="BL050666"/>
        <s v="DM03762"/>
        <s v="DM05407"/>
        <s v="DM03870"/>
        <s v="DM03810"/>
        <s v="DM03879"/>
        <s v="DM03862"/>
        <s v="DM03863"/>
        <s v="DM03850"/>
        <s v="BL050394"/>
        <s v="DM03800"/>
        <s v="DM03873"/>
        <s v="DM03893"/>
        <s v="DM03900"/>
        <s v="DM03905"/>
        <s v="DM03903"/>
        <s v="DM03885"/>
        <s v="DM03809"/>
        <s v="BL050346"/>
        <s v="DM03886"/>
        <s v="DM03796"/>
        <s v="DM03939"/>
        <s v="DM03969"/>
        <s v="BL050396"/>
        <s v="DM03963"/>
        <s v="DM03987"/>
        <s v="DM03948"/>
        <s v="DM03937"/>
        <s v="DM03947"/>
        <s v="DM03953"/>
        <s v="DM03981"/>
        <s v="DM04031"/>
        <s v="DM04000"/>
        <s v="DM03936"/>
        <s v="DM03986"/>
        <s v="DM04053"/>
        <s v="RO1920"/>
        <s v="DM04044"/>
        <s v="DM04048"/>
        <s v="DM03996"/>
        <s v="DM04057"/>
        <s v="DM04075"/>
        <s v="DM04078"/>
        <s v="DM04144"/>
        <s v="DM04061"/>
        <s v="DM04133"/>
        <s v="DM04151"/>
        <s v="DM03913"/>
        <s v="DM04170"/>
        <s v="DM04122"/>
        <s v="BL050401"/>
        <s v="DM04067"/>
        <s v="DM04261"/>
        <s v="DM04146"/>
        <s v="DM04181"/>
        <s v="DM04247"/>
        <s v="DM04094"/>
        <s v="BL050400"/>
        <s v="DM04098"/>
        <s v="DM04201"/>
        <s v="DM04128"/>
        <s v="DM04168"/>
        <s v="DM04279"/>
        <s v="DM04280"/>
        <s v="DM04110"/>
        <s v="DM04161"/>
        <s v="DM04163"/>
        <s v="DM04155"/>
        <s v="DM04257"/>
        <s v="DM04192"/>
        <s v="DM04244"/>
        <s v="DM04083"/>
        <s v="DM04085"/>
        <s v="DM04267"/>
        <s v="DM04298"/>
        <s v="DM04150"/>
        <s v="DM04102"/>
        <s v="DM04306"/>
        <s v="DM04114"/>
        <s v="DM04131"/>
        <s v="DM04291"/>
        <s v="DM04240"/>
        <s v="DM04375"/>
        <s v="DM04342"/>
        <s v="DM04309"/>
        <s v="DM04212"/>
        <s v="DM04050"/>
        <s v="DM04193"/>
        <s v="BL050403"/>
        <s v="DM04288"/>
        <s v="DM04055"/>
        <s v="DM04069"/>
        <s v="DM04367"/>
        <s v="DM04412"/>
        <s v="DM04313"/>
        <s v="DM04385"/>
        <s v="DM04049"/>
        <s v="DM04325"/>
        <s v="DM04130"/>
        <s v="BL050430"/>
        <s v="DM04389"/>
        <s v="DM04317"/>
        <s v="DM04360"/>
        <s v="DM03697"/>
        <s v="DM04470"/>
        <s v="DM02184"/>
        <s v="DM04459"/>
        <s v="DM04463"/>
        <s v="DM04461"/>
        <s v="DM04425"/>
        <s v="DM04353"/>
        <s v="DM04477"/>
        <s v="DM04496"/>
        <s v="DM04521"/>
        <s v="DM04277"/>
        <s v="DM04297"/>
        <s v="DM04473"/>
        <s v="DM04346"/>
        <s v="DM04494"/>
        <s v="BL050453"/>
        <s v="DM04324"/>
        <s v="DM04492"/>
        <s v="DM04452"/>
        <s v="DM04498"/>
        <s v="BL050426"/>
        <s v="DM04475"/>
        <s v="DM04250"/>
        <s v="BL050449"/>
        <s v="DM04531"/>
        <s v="DM04381"/>
        <s v="DM04376"/>
        <s v="DM04546"/>
        <s v="BL050665"/>
        <s v="DM04484"/>
        <s v="DM04265"/>
        <s v="DM04293"/>
        <s v="DM04538"/>
        <s v="DM04550"/>
        <s v="DM04354"/>
        <s v="DM04512"/>
        <s v="DM04522"/>
        <s v="DM05809"/>
        <s v="DM04559"/>
        <s v="DM04530"/>
        <s v="DM04460"/>
        <s v="BL050427"/>
        <s v="DM04216"/>
        <s v="DM04597"/>
        <s v="DM04465"/>
        <s v="DM04087"/>
        <s v="DM04397"/>
        <s v="DM04580"/>
        <s v="DM04575"/>
        <s v="RO1294"/>
        <s v="DM04436"/>
        <s v="DM04366"/>
        <s v="DM04252"/>
        <s v="DM04632"/>
        <s v="DM04481"/>
        <s v="RO1289"/>
        <s v="DM04668"/>
        <s v="DM04553"/>
        <s v="BL050421"/>
        <s v="DM04653"/>
        <s v="RO1962"/>
        <s v="DM04694"/>
        <s v="DM04709"/>
        <s v="BL050420"/>
        <s v="DM04232"/>
        <s v="DM04644"/>
        <s v="DM04711"/>
        <s v="DM04483"/>
        <s v="DM04673"/>
        <s v="DM04645"/>
        <s v="DM04719"/>
        <s v="DM04476"/>
        <s v="DM04737"/>
        <s v="DM04675"/>
        <s v="DM04679"/>
        <s v="DM04730"/>
        <s v="DM04586"/>
        <s v="DM04726"/>
        <s v="BL050431"/>
        <s v="DM04500"/>
        <s v="DM04695"/>
        <s v="RO1298"/>
        <s v="DM04775"/>
        <s v="BL050423"/>
        <s v="DM04784"/>
        <s v="DM04756"/>
        <s v="DM04424"/>
        <s v="DM04571"/>
        <s v="BL050424"/>
        <s v="DM04799"/>
        <s v="DM04720"/>
        <s v="BL050438"/>
        <s v="BL050452"/>
        <s v="BL050635"/>
        <s v="BL050428"/>
        <s v="DM04263"/>
        <s v="DM04771"/>
        <s v="DM04814"/>
        <s v="BL050441"/>
        <s v="BL050439"/>
        <s v="DM04840"/>
        <s v="DM04674"/>
        <s v="DM04781"/>
        <s v="BL050444"/>
        <s v="DM04833"/>
        <s v="DM04800"/>
        <s v="DM04808"/>
        <s v="DM04750"/>
        <s v="DM04873"/>
        <s v="DM04742"/>
        <s v="DM04874"/>
        <s v="DM04890"/>
        <s v="DM04865"/>
        <s v="BL050437"/>
        <s v="DM04886"/>
        <s v="DM04852"/>
        <s v="DM04861"/>
        <s v="DM04883"/>
        <s v="DM04845"/>
        <s v="DM04894"/>
        <s v="DM04823"/>
        <s v="DM04905"/>
        <s v="BL050440"/>
        <s v="DM04685"/>
        <s v="DM04787"/>
        <s v="DM04893"/>
        <s v="DM04827"/>
        <s v="DM04936"/>
        <s v="DM04920"/>
        <s v="DM04937"/>
        <s v="DM04829"/>
        <s v="DM04885"/>
        <s v="DM04956"/>
        <s v="BL050663"/>
        <s v="BL050636"/>
        <s v="DM04639"/>
        <s v="DM04578"/>
        <s v="DM04839"/>
        <s v="DM04857"/>
        <s v="DM04973"/>
        <s v="DM04933"/>
        <s v="DM04947"/>
        <s v="BL050157"/>
        <s v="DM04983"/>
        <s v="DM05007"/>
        <s v="DM04958"/>
        <s v="DM04932"/>
        <s v="DM04912"/>
        <s v="DM05010"/>
        <s v="DM05046"/>
        <s v="DM04780"/>
        <s v="DM05004"/>
        <s v="BL050354"/>
        <s v="DM05050"/>
        <s v="DM04896"/>
        <s v="DM05041"/>
        <s v="DM04917"/>
        <s v="DM05003"/>
        <s v="BL050335"/>
        <s v="DM05068"/>
        <s v="DM05107"/>
        <s v="DM05075"/>
        <s v="DM04997"/>
        <s v="DM04884"/>
        <s v="DM05049"/>
        <s v="DM05045"/>
        <s v="DM05101"/>
        <s v="DM05094"/>
        <s v="DM05033"/>
        <s v="DM04898"/>
        <s v="DM05118"/>
        <s v="DM04952"/>
        <s v="BL050188"/>
        <s v="DM05136"/>
        <s v="DM05072"/>
        <s v="DM05171"/>
        <s v="DM05156"/>
        <s v="DM04826"/>
        <s v="DM05191"/>
        <s v="BL050298"/>
        <s v="DM04999"/>
        <s v="DM05186"/>
        <s v="DM05164"/>
        <s v="DM04987"/>
        <s v="DM05169"/>
        <s v="DM05125"/>
        <s v="DM05135"/>
        <s v="DM05222"/>
        <s v="DM05201"/>
        <s v="DM05214"/>
        <s v="DM05284"/>
        <s v="DM05279"/>
        <s v="DM05302"/>
        <s v="DM01808"/>
        <s v="DM05275"/>
        <s v="DM05203"/>
        <s v="DM05187"/>
        <s v="DM05307"/>
        <s v="DM05009"/>
        <s v="BL050425"/>
        <s v="DM02442"/>
        <s v="DM05194"/>
        <s v="DM05290"/>
        <s v="DM05248"/>
        <s v="DM05358"/>
        <s v="DM05310"/>
        <s v="BL050455"/>
        <s v="DM05337"/>
        <s v="DM05176"/>
        <s v="DM05339"/>
        <s v="DM05351"/>
        <s v="DM05368"/>
        <s v="DM05344"/>
        <s v="DM05230"/>
        <s v="RO0366"/>
        <s v="DM05389"/>
        <s v="DM05379"/>
        <s v="DM05385"/>
        <s v="DM05436"/>
        <s v="DM05410"/>
        <s v="DM05426"/>
        <s v="DM05425"/>
        <s v="DM05281"/>
        <s v="DM05488"/>
        <s v="DM05370"/>
        <s v="DM05430"/>
        <s v="DM05304"/>
        <s v="DM05500"/>
        <s v="DM05458"/>
        <s v="DM05535"/>
        <s v="DM05321"/>
        <s v="DM05502"/>
        <s v="DM05455"/>
        <s v="DM05395"/>
        <s v="DM05340"/>
        <s v="DM05373"/>
        <s v="DM05530"/>
        <s v="BL050463"/>
        <s v="DM05422"/>
        <s v="BL050467"/>
        <s v="DM05518"/>
        <s v="DM05525"/>
        <s v="DM05534"/>
        <s v="DM05405"/>
        <s v="DM05606"/>
        <s v="DM05342"/>
        <s v="DM05294"/>
        <s v="DM05375"/>
        <s v="DM05594"/>
        <s v="DM05353"/>
        <s v="DM05624"/>
        <s v="DM05591"/>
        <s v="DM05585"/>
        <s v="DM05621"/>
        <s v="DM05533"/>
        <s v="DM05631"/>
        <s v="DM05507"/>
        <s v="DM05503"/>
        <s v="BL050488"/>
        <s v="DM05697"/>
        <s v="DM05710"/>
        <s v="DM05681"/>
        <s v="DM05619"/>
        <s v="BL050491"/>
        <s v="BL050492"/>
        <s v="DM05723"/>
        <s v="DM05727"/>
        <s v="BL050489"/>
        <s v="DM05704"/>
        <s v="DM05512"/>
        <s v="DM05573"/>
        <s v="DM05739"/>
        <s v="DM05752"/>
        <s v="DM05757"/>
        <s v="BL050490"/>
        <s v="DM05725"/>
        <s v="DM05756"/>
        <s v="DM05778"/>
        <s v="BL050664"/>
        <s v="BL050498"/>
        <s v="DM05810"/>
        <s v="DM05736"/>
        <s v="DM05801"/>
        <s v="DM05817"/>
        <s v="DM05638"/>
        <s v="DM05763"/>
        <s v="DM05799"/>
        <s v="DM05747"/>
        <s v="BL050432"/>
        <s v="BL050469"/>
        <s v="RO0633"/>
        <s v="DM05894"/>
        <s v="BL050429"/>
        <s v="DM05905"/>
        <s v="DM05913"/>
        <s v="DM05926"/>
        <s v="BL050349"/>
        <s v="DM05942"/>
        <s v="DM05940"/>
        <s v="DM05934"/>
        <s v="BL050505"/>
        <s v="DM05920"/>
        <s v="DM05939"/>
        <s v="DM05962"/>
        <s v="BL050509"/>
        <s v="BL050512"/>
        <s v="RO0531"/>
        <s v="BL050526"/>
        <s v="BL050528"/>
        <s v="DM06000"/>
        <s v="DM06016"/>
        <s v="BL050533"/>
        <s v="BL050531"/>
        <s v="BL050539"/>
        <s v="DM06032"/>
        <s v="BL050546"/>
        <s v="BL050540"/>
        <s v="DM06043"/>
        <s v="DM05979"/>
        <s v="DM06011"/>
        <s v="DM06054"/>
        <s v="DM05994"/>
        <s v="DM06070"/>
        <s v="DM06086"/>
        <s v="DM06083"/>
        <s v="DM06059"/>
        <s v="DM06079"/>
        <s v="DM06062"/>
        <s v="DM06122"/>
        <s v="DM06130"/>
        <s v="DM06097"/>
        <s v="DM06191"/>
        <s v="DM06161"/>
        <s v="DM06073"/>
        <s v="BL050566"/>
        <s v="BL050564"/>
        <s v="DM06183"/>
        <s v="DM06203"/>
        <s v="DM06188"/>
        <s v="DM06218"/>
        <s v="DM06145"/>
        <s v="DM06238"/>
        <s v="BL050575"/>
        <s v="DM06289"/>
        <s v="DM06124"/>
        <s v="DM06305"/>
        <s v="BL050447"/>
        <s v="DM06197"/>
        <s v="DM06288"/>
        <s v="DM06299"/>
        <s v="DM06258"/>
        <s v="DM06254"/>
        <s v="DM06244"/>
        <s v="DM06157"/>
        <s v="BL050569"/>
        <s v="DM06246"/>
        <s v="DM06312"/>
        <s v="DM06314"/>
        <s v="DM06184"/>
        <s v="DM06347"/>
        <s v="DM06320"/>
        <s v="DM06291"/>
        <s v="DM06317"/>
        <s v="BL050574"/>
        <s v="DM06300"/>
        <s v="DM06357"/>
        <s v="DM06285"/>
        <s v="BL050570"/>
        <s v="DM06394"/>
        <s v="DM06440"/>
        <s v="DM06433"/>
        <s v="DM06464"/>
        <s v="BL050595"/>
        <s v="DM06322"/>
        <s v="DM06456"/>
        <s v="DM06369"/>
        <s v="DM06460"/>
        <s v="DM06484"/>
        <s v="DM06346"/>
        <s v="DM06319"/>
        <s v="DM06368"/>
        <s v="DM06329"/>
        <s v="DM06480"/>
        <s v="DM06473"/>
        <s v="DM06283"/>
        <s v="DM06230"/>
        <s v="DM06441"/>
        <s v="DM06313"/>
        <s v="DM06304"/>
        <s v="DM06524"/>
        <s v="DM06540"/>
        <s v="DM06395"/>
        <s v="DM06434"/>
        <s v="DM06529"/>
        <s v="DM20037"/>
        <s v="BL050594"/>
        <s v="DM06552"/>
        <s v="DM06296"/>
        <s v="DM06562"/>
        <s v="BL050608"/>
        <s v="DM06538"/>
        <s v="DM06591"/>
        <s v="DM06590"/>
        <s v="BL050603"/>
        <s v="BL050532"/>
        <s v="DM06620"/>
        <s v="DM06564"/>
        <s v="DM06609"/>
        <s v="DM06330"/>
        <s v="DM06611"/>
        <s v="DM06601"/>
        <s v="DM06511"/>
        <s v="BL050443"/>
        <s v="DM06547"/>
        <s v="DM06619"/>
        <s v="DM06624"/>
        <s v="DM06605"/>
        <s v="DM06537"/>
        <s v="DM06492"/>
        <s v="DM06695"/>
        <s v="DM06645"/>
        <s v="DM06674"/>
        <s v="DM06707"/>
        <s v="DM06729"/>
        <s v="DM06738"/>
        <s v="DM06650"/>
        <s v="DM06448"/>
        <s v="DM06741"/>
        <s v="DM06618"/>
        <s v="DM06704"/>
        <s v="DM06752"/>
        <s v="DM06769"/>
        <s v="DM06655"/>
        <s v="DM06661"/>
        <s v="DM06451"/>
        <s v="DM06737"/>
        <s v="DM06709"/>
        <s v="DM06774"/>
        <s v="DM06808"/>
        <s v="DM06627"/>
        <s v="DM06523"/>
        <s v="DM06688"/>
        <s v="DM06790"/>
        <s v="DM06805"/>
        <s v="DM06462"/>
        <s v="BL050611"/>
        <s v="DM06633"/>
        <s v="DM06773"/>
        <s v="DM06828"/>
        <s v="DM06682"/>
        <s v="DM06793"/>
        <s v="DM06544"/>
        <s v="DM06881"/>
        <s v="DM06718"/>
        <s v="DM06863"/>
        <s v="DM06838"/>
        <s v="DM06689"/>
        <s v="DM06855"/>
        <s v="DM06843"/>
        <s v="DM06823"/>
        <s v="DM06903"/>
        <s v="BL050626"/>
        <s v="DM06890"/>
        <s v="DM06936"/>
        <s v="DM06947"/>
        <s v="DM06907"/>
        <s v="BL050632"/>
        <s v="DM07001"/>
        <s v="DM06961"/>
        <s v="DM07014"/>
        <s v="DM07013"/>
        <s v="DM07016"/>
        <s v="DM06985"/>
        <s v="DM06938"/>
        <s v="DM06959"/>
        <s v="DM06997"/>
        <s v="DM07020"/>
        <s v="DM07058"/>
        <s v="BL050138"/>
        <s v="DM07063"/>
        <s v="DM06953"/>
        <s v="DM07037"/>
        <s v="DM06991"/>
        <s v="DM07011"/>
        <s v="DM07115"/>
        <s v="DM06928"/>
        <s v="DM07107"/>
        <s v="DM07112"/>
        <s v="DM07055"/>
        <s v="DM07038"/>
        <s v="DM07069"/>
        <s v="BL050639"/>
        <s v="DM07161"/>
        <s v="DM07150"/>
        <s v="DM07183"/>
        <s v="RO0767"/>
        <s v="BL050644"/>
        <s v="BL050650"/>
        <s v="BL050646"/>
        <s v="BL050647"/>
        <s v="BL050648"/>
        <s v="DM07212"/>
        <s v="DM07216"/>
        <s v="DM07209"/>
        <s v="BL050661"/>
        <s v="RO0569"/>
        <s v="DM07241"/>
        <s v="DM07247"/>
        <s v="DM07286"/>
        <s v="DM07315"/>
        <s v="DM07264"/>
        <s v="DM07273"/>
        <s v="DM07258"/>
        <s v="BL050681"/>
        <s v="DM07326"/>
        <s v="RO0572"/>
        <s v="DM07292"/>
        <s v="BL050678"/>
        <s v="DM07320"/>
        <s v="DM07356"/>
        <s v="BL050677"/>
        <s v="DM07337"/>
        <s v="DM07299"/>
        <s v="DM07328"/>
        <s v="DM07270"/>
        <s v="DM07433"/>
        <s v="DM07435"/>
        <s v="DM07389"/>
        <s v="DM07321"/>
        <s v="DM07478"/>
        <s v="DM07418"/>
        <s v="DM07441"/>
        <s v="DM07348"/>
        <s v="DM07439"/>
        <s v="DM07349"/>
        <s v="BL050657"/>
        <s v="BL050691"/>
        <s v="DM07291"/>
        <s v="RO0574"/>
        <s v="BL050649"/>
        <s v="DM07494"/>
        <s v="DM07422"/>
        <s v="DM07448"/>
        <s v="DM07369"/>
        <s v="DM07540"/>
        <s v="DM07530"/>
        <s v="DM07458"/>
        <s v="RO1406"/>
        <s v="DM07485"/>
        <s v="DM07447"/>
        <s v="DM07571"/>
        <s v="DM07582"/>
        <s v="DM07563"/>
        <s v="DM07550"/>
        <s v="RO1403"/>
        <s v="DM07528"/>
        <s v="DM07545"/>
        <s v="DM07555"/>
        <s v="DM07568"/>
        <s v="DM05104"/>
        <s v="DM07575"/>
        <s v="DM07586"/>
        <s v="DM07532"/>
        <s v="DM07460"/>
        <s v="DM07483"/>
        <s v="DM07471"/>
        <s v="DM07325"/>
        <s v="DM07497"/>
        <s v="DM07587"/>
        <s v="DM07596"/>
        <s v="BL050720"/>
        <s v="BL050719"/>
        <s v="DM07631"/>
        <s v="DM07392"/>
        <s v="BL050716"/>
        <s v="DM07684"/>
        <s v="DM07449"/>
        <s v="DM07294"/>
        <s v="DM07565"/>
        <s v="DM07643"/>
        <s v="DM07688"/>
        <s v="DM05696"/>
        <s v="DM07662"/>
        <s v="DM07681"/>
        <s v="DM07660"/>
        <s v="BL050715"/>
        <s v="BL050710"/>
        <s v="BL050713"/>
        <s v="DM07722"/>
        <s v="DM07654"/>
        <s v="DM07740"/>
        <s v="DM07509"/>
        <s v="BL050723"/>
        <s v="DM07733"/>
        <s v="DM07592"/>
        <s v="DM07432"/>
        <s v="DM07692"/>
        <s v="DM07742"/>
        <s v="BL050725"/>
        <s v="DM07777"/>
        <s v="DM07523"/>
        <s v="DM07420"/>
        <s v="DM07640"/>
        <s v="DM07775"/>
        <s v="BL050551"/>
        <s v="DM07682"/>
        <s v="BL050730"/>
        <s v="DM07580"/>
        <s v="DM07752"/>
        <s v="BL050724"/>
        <s v="DM07821"/>
        <s v="DM07826"/>
        <s v="DM07622"/>
        <s v="DM04218"/>
        <s v="DM07827"/>
        <s v="DM07732"/>
        <s v="DM07711"/>
        <s v="DM07693"/>
        <s v="DM07474"/>
        <s v="DM07633"/>
        <s v="DM07737"/>
        <s v="DM07797"/>
        <s v="DM07648"/>
        <s v="DM07842"/>
        <s v="DM07808"/>
        <s v="BL050733"/>
        <s v="DM07901"/>
        <s v="DM07454"/>
        <s v="BL050736"/>
        <s v="DM07885"/>
        <s v="BL050586"/>
        <s v="DM07915"/>
        <s v="DM07800"/>
        <s v="DM07936"/>
        <s v="DM07818"/>
        <s v="DM07902"/>
        <s v="DM07914"/>
        <s v="DM07983"/>
        <s v="BL050740"/>
        <s v="DM07671"/>
        <s v="DM07980"/>
        <s v="DM07708"/>
        <s v="DM07862"/>
        <s v="DM07736"/>
        <s v="DM07962"/>
        <s v="DM08014"/>
        <s v="DM07919"/>
        <s v="DM07987"/>
        <s v="DM08055"/>
        <s v="DM07524"/>
        <s v="DM07907"/>
        <s v="DM07981"/>
        <s v="DM07930"/>
        <s v="DM07857"/>
        <s v="DM08099"/>
        <s v="DM08022"/>
        <s v="DM05682"/>
        <s v="DM08060"/>
        <s v="DM07595"/>
        <s v="DM07649"/>
        <s v="DM08087"/>
        <s v="DM08086"/>
        <s v="DM07959"/>
        <s v="DM08101"/>
        <s v="DM07778"/>
        <s v="DM07945"/>
        <s v="DM07810"/>
        <s v="DM08076"/>
        <s v="DM08126"/>
        <s v="DM08046"/>
        <s v="DM08137"/>
        <s v="DM07823"/>
        <s v="DM07678"/>
        <s v="DM08149"/>
        <s v="DM08001"/>
        <s v="DM08103"/>
        <s v="DM07650"/>
        <s v="DM07719"/>
        <s v="BL050757"/>
        <s v="DM07888"/>
        <s v="DM08172"/>
        <s v="BL050656"/>
        <s v="DM08162"/>
        <s v="DM08130"/>
        <s v="DM08202"/>
        <s v="DM08105"/>
        <s v="DM08119"/>
        <s v="BL050762"/>
        <s v="DM08081"/>
        <s v="DM07805"/>
        <s v="DM08084"/>
        <s v="DM08198"/>
        <s v="DM08188"/>
        <s v="DM08213"/>
        <s v="DM07569"/>
        <s v="DM07982"/>
        <s v="DM08232"/>
        <s v="DM08235"/>
        <s v="DM08174"/>
        <s v="DM08191"/>
        <s v="DM07926"/>
        <s v="DM07856"/>
        <s v="DM08069"/>
        <s v="DM08242"/>
        <s v="DM08261"/>
        <s v="DM08142"/>
        <s v="BL050743"/>
        <s v="DM08289"/>
        <s v="DM08245"/>
        <s v="DM08007"/>
        <s v="DM07840"/>
        <s v="DM08039"/>
        <s v="DM08321"/>
        <s v="DM08281"/>
        <s v="DM08341"/>
        <s v="DM07995"/>
        <s v="DM08303"/>
        <s v="BL050771"/>
        <s v="DM08290"/>
        <s v="DM08000"/>
        <s v="DM08169"/>
        <s v="DM08220"/>
        <s v="DM08192"/>
        <s v="DM07664"/>
        <s v="DM07750"/>
        <s v="DM07851"/>
        <s v="DM08259"/>
        <s v="DM07803"/>
        <s v="DM08354"/>
        <s v="DM08082"/>
        <s v="DM08519"/>
        <s v="DM08314"/>
        <s v="DM08308"/>
        <s v="DM08373"/>
        <s v="DM07781"/>
        <s v="BL050568"/>
        <s v="BL050812"/>
        <s v="DM08282"/>
        <s v="DM07698"/>
        <s v="DM08400"/>
        <s v="DM08160"/>
        <s v="DM08430"/>
        <s v="BL050815"/>
        <s v="DM08431"/>
        <s v="BL050813"/>
        <s v="DM07920"/>
        <s v="DM08326"/>
        <s v="DM08336"/>
        <s v="DM08170"/>
        <s v="BL050822"/>
        <s v="DM08079"/>
        <s v="DM08266"/>
        <s v="DM07703"/>
        <s v="DM08464"/>
        <s v="DM08434"/>
        <s v="DM08452"/>
        <s v="DM08482"/>
        <s v="BL050857"/>
        <s v="DM08472"/>
        <s v="BL050810"/>
        <s v="BL050704"/>
        <s v="DM08319"/>
        <s v="BL050828"/>
        <s v="DM08433"/>
        <s v="DM08495"/>
        <s v="DM08510"/>
        <s v="DM08465"/>
        <s v="DM08357"/>
        <s v="DM08471"/>
        <s v="DM08575"/>
        <s v="DM08594"/>
        <s v="DM08457"/>
        <s v="DM08522"/>
        <s v="DM08294"/>
        <s v="DM08480"/>
        <s v="DM08540"/>
        <s v="DM08610"/>
        <s v="DM08572"/>
        <s v="BL050849"/>
        <s v="BL050606"/>
        <s v="BL050862"/>
        <s v="DM08623"/>
        <s v="BL050855"/>
        <s v="DM08602"/>
        <s v="BL050853"/>
        <s v="DM08634"/>
        <s v="BL050852"/>
        <s v="DM08611"/>
        <s v="DM08622"/>
        <s v="DM08615"/>
        <s v="DM08620"/>
        <s v="BL050847"/>
        <s v="DM08662"/>
        <s v="DM08653"/>
        <s v="DM08597"/>
        <s v="BL050872"/>
        <s v="DM08665"/>
        <s v="DM08600"/>
        <s v="DM08557"/>
        <s v="DM08596"/>
        <s v="DM05625"/>
        <s v="DM08738"/>
        <s v="DM08753"/>
        <s v="DM08761"/>
        <s v="RO2382"/>
        <s v="DM08782"/>
        <s v="DM08749"/>
        <s v="DM08766"/>
        <s v="DM08811"/>
        <s v="DM08829"/>
        <s v="DM08776"/>
        <s v="DM08758"/>
        <s v="DM08839"/>
        <s v="DM08847"/>
        <s v="BL050877"/>
        <s v="BL050879"/>
        <s v="BL050347"/>
        <s v="DM08864"/>
        <s v="DM08831"/>
        <s v="DM08837"/>
        <s v="BL050718"/>
        <s v="DM08729"/>
        <s v="BL050673"/>
        <s v="DM08882"/>
        <s v="DM08779"/>
        <s v="DM08916"/>
        <s v="DM08901"/>
        <s v="DM08933"/>
        <s v="DM08920"/>
        <s v="DM08902"/>
        <s v="DM08904"/>
        <s v="DM08977"/>
        <s v="DM08934"/>
        <s v="DM08994"/>
        <s v="DM08956"/>
        <s v="DM08989"/>
        <s v="DM09496"/>
        <s v="DM08982"/>
        <s v="DM08985"/>
        <s v="DM09009"/>
        <s v="DM08972"/>
        <s v="DM09001"/>
        <s v="DM09003"/>
        <s v="DM09030"/>
        <s v="DM09197"/>
        <s v="DM08992"/>
        <s v="DM08993"/>
        <s v="DM09002"/>
        <s v="DM09010"/>
        <s v="DM09045"/>
        <s v="DM09078"/>
        <s v="DM09109"/>
        <s v="DM08183"/>
        <s v="DM09114"/>
        <s v="BL050799"/>
        <s v="DM09027"/>
        <s v="DM09018"/>
        <s v="DM09126"/>
        <s v="DM09173"/>
        <s v="DM09124"/>
        <s v="DM09156"/>
        <s v="DM09052"/>
        <s v="DM09048"/>
        <s v="DM09160"/>
        <s v="DM09082"/>
        <s v="DM09185"/>
        <s v="DM09076"/>
        <s v="DM08999"/>
        <s v="DM09128"/>
        <s v="BL050798"/>
        <s v="DM09216"/>
        <s v="DM09238"/>
        <s v="DM09215"/>
        <s v="DM09186"/>
        <s v="BL050659"/>
        <s v="DM09264"/>
        <s v="DM09262"/>
        <s v="BL050831"/>
        <s v="DM09203"/>
        <s v="DM09222"/>
        <s v="DM09167"/>
        <s v="DM09253"/>
        <s v="DM09243"/>
        <s v="DM09294"/>
        <s v="DM09134"/>
        <s v="DM09198"/>
        <s v="DM09270"/>
        <s v="DM09218"/>
        <s v="DM09117"/>
        <s v="DM09289"/>
        <s v="DM09352"/>
        <s v="DM09187"/>
        <s v="DM09331"/>
        <s v="DM09288"/>
        <s v="DM09269"/>
        <s v="DM09016"/>
        <s v="DM09328"/>
        <s v="DM06521"/>
        <s v="DM09423"/>
        <s v="DM09132"/>
        <s v="DM09363"/>
        <s v="DM09184"/>
        <s v="DM09290"/>
        <s v="DM09330"/>
        <s v="DM09046"/>
        <s v="DM09146"/>
        <s v="DM09409"/>
        <s v="DM09283"/>
        <s v="DM09400"/>
        <s v="DM09457"/>
        <s v="DM09381"/>
        <s v="DM09383"/>
        <s v="DM09306"/>
        <s v="DM09355"/>
        <s v="DM09446"/>
        <s v="DM09161"/>
        <s v="DM09526"/>
        <s v="DM09506"/>
        <s v="DM09442"/>
        <s v="DM09443"/>
        <s v="DM09360"/>
        <s v="DM09527"/>
        <s v="DM09541"/>
        <s v="DM09401"/>
        <s v="DM09486"/>
        <s v="DM09518"/>
        <s v="DM09560"/>
        <s v="DM09543"/>
        <s v="DM09561"/>
        <s v="DM09385"/>
        <s v="DM09433"/>
        <s v="DM09590"/>
        <s v="DM09334"/>
        <s v="DM09592"/>
        <s v="DM09484"/>
        <s v="DM09317"/>
        <s v="DM09581"/>
        <s v="DM09576"/>
        <s v="DM09606"/>
        <s v="DM09601"/>
        <s v="DM09268"/>
        <s v="DM09329"/>
        <s v="DM09332"/>
        <s v="DM09545"/>
        <s v="DM09641"/>
        <s v="BL050888"/>
        <s v="DM09369"/>
        <s v="DM09467"/>
        <s v="DM09296"/>
        <s v="DM09643"/>
        <s v="DM09614"/>
        <s v="DM09494"/>
        <s v="DM09676"/>
        <s v="DM09597"/>
        <s v="DM09501"/>
        <s v="DM09661"/>
        <s v="DM09626"/>
        <s v="DM09708"/>
        <s v="DM09652"/>
        <s v="DM09737"/>
        <s v="BL050805"/>
        <s v="DM09739"/>
        <s v="DM09748"/>
        <s v="DM09605"/>
        <s v="DM09598"/>
        <s v="DM09741"/>
        <s v="DM09654"/>
        <s v="DM09744"/>
        <s v="DM09768"/>
        <s v="DM09750"/>
        <s v="DM09731"/>
        <s v="BL050827"/>
        <s v="DM09742"/>
        <s v="DM09770"/>
        <s v="DM09789"/>
        <s v="DM09783"/>
        <s v="DM09762"/>
        <s v="DM09716"/>
        <s v="DM09727"/>
        <s v="DM09848"/>
        <s v="DM09857"/>
        <s v="DM09843"/>
        <s v="DM09865"/>
        <s v="DM09887"/>
        <s v="DM09817"/>
        <s v="DM09785"/>
        <s v="DM09818"/>
        <s v="DM02633"/>
        <s v="DM09900"/>
        <s v="DM09937"/>
        <s v="DM09949"/>
        <s v="DM09981"/>
        <s v="DM09983"/>
        <s v="DM09906"/>
        <s v="DM09986"/>
        <s v="DM09832"/>
        <s v="BL050705"/>
        <s v="DM10021"/>
        <s v="DM09993"/>
        <s v="BL050823"/>
        <s v="DM09864"/>
        <s v="DM09967"/>
        <s v="DM10041"/>
        <s v="DM10039"/>
        <s v="DM09997"/>
        <s v="DM09947"/>
        <s v="DM10067"/>
        <s v="DM09923"/>
        <s v="DM10076"/>
        <s v="DM10101"/>
        <s v="DM10029"/>
        <s v="DM10025"/>
        <s v="DM10002"/>
        <s v="DM10054"/>
        <s v="DM09996"/>
        <s v="DM10065"/>
        <s v="BL050709"/>
        <s v="DM10127"/>
        <s v="BL050714"/>
        <s v="DM10117"/>
        <s v="BL050680"/>
        <s v="BL050770"/>
        <s v="DM10011"/>
        <s v="DM10126"/>
        <s v="DM10015"/>
        <s v="DM09985"/>
        <s v="BL050861"/>
        <s v="DM10019"/>
        <s v="DM10184"/>
        <s v="DM10192"/>
        <s v="DM10085"/>
        <s v="DM10251"/>
        <s v="DM10197"/>
        <s v="DM10143"/>
        <s v="DM10276"/>
        <s v="DM10026"/>
        <s v="DM10278"/>
        <s v="DM10179"/>
        <s v="BL050708"/>
        <s v="DM10305"/>
        <s v="DM10306"/>
        <s v="BL050236"/>
        <s v="BL050599"/>
        <s v="DM10337"/>
        <s v="BL050890"/>
        <s v="DM10367"/>
        <s v="DM10346"/>
        <s v="BL050748"/>
        <s v="DM10377"/>
        <s v="DM10392"/>
        <s v="DM10375"/>
        <s v="DM10403"/>
        <s v="DM10413"/>
        <s v="BL050499"/>
        <s v="BL050035"/>
        <s v="DM10446"/>
        <s v="BL050629"/>
        <s v="BL050620"/>
        <s v="DM10462"/>
        <s v="BL050753"/>
        <s v="DM10477"/>
        <s v="DM10537"/>
        <s v="BL050179"/>
        <s v="DM10546"/>
        <s v="BL050251"/>
        <s v="BL050027"/>
        <s v="BL050060"/>
        <s v="DM10550"/>
        <s v="DM8375"/>
        <s v="DM4688"/>
        <s v="BL0392"/>
        <s v="BL0359"/>
        <s v="BL0625"/>
        <s v="BL0492"/>
        <s v="BL0448"/>
        <s v="BL0619"/>
        <s v="DM7897"/>
        <s v="BL0308"/>
        <s v="BL0191"/>
        <s v="DM0065"/>
        <s v="DM8398"/>
        <s v="DM0051"/>
        <s v="DM7205"/>
        <s v="DM8167"/>
        <s v="DM0023"/>
        <s v="DM0097"/>
        <s v="DM4962"/>
        <s v="DM6576"/>
        <s v="BL0474"/>
        <s v="BL0432"/>
        <s v="BL0157"/>
        <s v="BL0197"/>
        <s v="DM0089"/>
        <s v="DM7715"/>
        <s v="DM0149"/>
        <s v="DM4471"/>
        <s v="DM7832"/>
        <s v="DM8372"/>
        <s v="BL0471"/>
        <s v="DM6623"/>
        <s v="BL0248"/>
        <s v="DM0064"/>
        <s v="DM4298"/>
        <s v="DM0166"/>
        <s v="BL0108"/>
        <s v="BL0449"/>
        <s v="DM8529"/>
        <s v="BL0424"/>
        <s v="BL0514"/>
        <s v="DM0203"/>
        <s v="DM0208"/>
        <s v="DM0213"/>
        <s v="BL0627"/>
        <s v="DM5519"/>
        <s v="DM7840"/>
        <s v="DM7421"/>
        <s v="DM0210"/>
        <s v="BL0587"/>
        <s v="BL0623"/>
        <s v="BL0460"/>
        <s v="DM0309"/>
        <s v="DM5026"/>
        <s v="DM0205"/>
        <s v="DM0224"/>
        <s v="DM0334"/>
        <s v="DM2488"/>
        <s v="DM0360"/>
        <s v="DM0068"/>
        <s v="DM0271"/>
        <s v="DM0043"/>
        <s v="DM0367"/>
        <s v="DM0381"/>
        <s v="DM0135"/>
        <s v="DM0387"/>
        <s v="DM0385"/>
        <s v="DM0397"/>
        <s v="DM3586"/>
        <s v="DM0349"/>
        <s v="DM0112"/>
        <s v="DM7697"/>
        <s v="DM0427"/>
        <s v="DM7199"/>
        <s v="DM0409"/>
        <s v="DM0419"/>
        <s v="DM0378"/>
        <s v="DM8257"/>
        <s v="DM0441"/>
        <s v="BL0464"/>
        <s v="BL0198"/>
        <s v="DM0463"/>
        <s v="DM8037"/>
        <s v="DM0491"/>
        <s v="DM0478"/>
        <s v="BL0407"/>
        <s v="DM0512"/>
        <s v="BL0533"/>
        <s v="DM0556"/>
        <s v="BL0309"/>
        <s v="DM0560"/>
        <s v="BL0586"/>
        <s v="DM0564"/>
        <s v="BL0573"/>
        <s v="BL0484"/>
        <s v="DM0592"/>
        <s v="DM0635"/>
        <s v="DM0468"/>
        <s v="DM0632"/>
        <s v="BL0408"/>
        <s v="DM0649"/>
        <s v="DM0639"/>
        <s v="DM0490"/>
        <s v="DM0625"/>
        <s v="BL0254"/>
        <s v="DM0700"/>
        <s v="BL0382"/>
        <s v="BL0293"/>
        <s v="DM0672"/>
        <s v="DM0708"/>
        <s v="BL0465"/>
        <s v="DM0712"/>
        <s v="BL0334"/>
        <s v="BL0199"/>
        <s v="BL0425"/>
        <s v="DM0774"/>
        <s v="BL0294"/>
        <s v="DM0783"/>
        <s v="DM0797"/>
        <s v="DM0781"/>
        <s v="DM0784"/>
        <s v="DM0813"/>
        <s v="DM0717"/>
        <s v="DM4954"/>
        <s v="DM0795"/>
        <s v="DM0827"/>
        <s v="DM0770"/>
        <s v="DM0838"/>
        <s v="DM0815"/>
        <s v="DM0826"/>
        <s v="DM0842"/>
        <s v="DM0864"/>
        <s v="DM0833"/>
        <s v="BL0173"/>
        <s v="DM0880"/>
        <s v="DM0858"/>
        <s v="DM0768"/>
        <s v="DM0902"/>
        <s v="DM0909"/>
        <s v="BL0560"/>
        <s v="DM0922"/>
        <s v="DM0924"/>
        <s v="DM0937"/>
        <s v="DM6848"/>
        <s v="DM0938"/>
        <s v="DM0921"/>
        <s v="DM0573"/>
        <s v="DM0960"/>
        <s v="DM0548"/>
        <s v="DM1020"/>
        <s v="DM0928"/>
        <s v="DM0876"/>
        <s v="DM1027"/>
        <s v="DM0991"/>
        <s v="DM8212"/>
        <s v="DM1050"/>
        <s v="DM0962"/>
        <s v="DM1058"/>
        <s v="DM3148"/>
        <s v="DM1067"/>
        <s v="DM1015"/>
        <s v="DM0752"/>
        <s v="DM1112"/>
        <s v="DM1093"/>
        <s v="DM0384"/>
        <s v="DM1096"/>
        <s v="DM0976"/>
        <s v="DM1060"/>
        <s v="DM1105"/>
        <s v="DM1133"/>
        <s v="DM1117"/>
        <s v="DM1146"/>
        <s v="DM1145"/>
        <s v="DM0074"/>
        <s v="DM1189"/>
        <s v="DM1180"/>
        <s v="DM1224"/>
        <s v="DM1197"/>
        <s v="DM1214"/>
        <s v="DM1217"/>
        <s v="DM1163"/>
        <s v="DM1231"/>
        <s v="DM1183"/>
        <s v="DM0944"/>
        <s v="DM1222"/>
        <s v="DM1260"/>
        <s v="DM1139"/>
        <s v="DM1234"/>
        <s v="DM1276"/>
        <s v="DM1263"/>
        <s v="DM1223"/>
        <s v="DM1200"/>
        <s v="DM1303"/>
        <s v="DM1308"/>
        <s v="DM1294"/>
        <s v="DM1216"/>
        <s v="BL0317"/>
        <s v="BL1283"/>
        <s v="DM1317"/>
        <s v="DM1256"/>
        <s v="DM1235"/>
        <s v="DM1316"/>
        <s v="DM1267"/>
        <s v="DM1321"/>
        <s v="DM1272"/>
        <s v="DM1327"/>
        <s v="DM1279"/>
        <s v="DM1291"/>
        <s v="DM1353"/>
        <s v="DM1365"/>
        <s v="DM1411"/>
        <s v="DM1393"/>
        <s v="DM1435"/>
        <s v="BL0224"/>
        <s v="DM1407"/>
        <s v="DM1432"/>
        <s v="DM1469"/>
        <s v="DM1414"/>
        <s v="DM1450"/>
        <s v="DM1476"/>
        <s v="DM1475"/>
        <s v="DM1494"/>
        <s v="DM1485"/>
        <s v="DM1442"/>
        <s v="BL0472"/>
        <s v="DM1516"/>
        <s v="DM1492"/>
        <s v="DM1524"/>
        <s v="DM1531"/>
        <s v="DM1539"/>
        <s v="DM1534"/>
        <s v="DM1517"/>
        <s v="DM1555"/>
        <s v="DM1573"/>
        <s v="DM1574"/>
        <s v="DM1583"/>
        <s v="DM1603"/>
        <s v="DM1612"/>
        <s v="DM1568"/>
        <s v="DM1610"/>
        <s v="DM1606"/>
        <s v="DM1600"/>
        <s v="DM1629"/>
        <s v="DM1626"/>
        <s v="DM1615"/>
        <s v="DM1605"/>
        <s v="DM1617"/>
        <s v="DM1614"/>
        <s v="DM1596"/>
        <s v="BL0574"/>
        <s v="DM1627"/>
        <s v="DM1664"/>
        <s v="DM1611"/>
        <s v="DM1616"/>
        <s v="BL0387"/>
        <s v="DM1652"/>
        <s v="DM1671"/>
        <s v="DM1759"/>
        <s v="DM1683"/>
        <s v="DM1698"/>
        <s v="DM1639"/>
        <s v="DM1705"/>
        <s v="DM1715"/>
        <s v="DM1702"/>
        <s v="DM1708"/>
        <s v="DM1718"/>
        <s v="DM1856"/>
        <s v="DM1623"/>
        <s v="DM1706"/>
        <s v="DM1733"/>
        <s v="DM1734"/>
        <s v="DM1735"/>
        <s v="DM1722"/>
        <s v="DM1742"/>
        <s v="DM1748"/>
        <s v="DM1723"/>
        <s v="DM1608"/>
        <s v="DM1631"/>
        <s v="DM1710"/>
        <s v="DM1764"/>
        <s v="DM1737"/>
        <s v="DM1628"/>
        <s v="DM1187"/>
        <s v="BL0045"/>
        <s v="DM1745"/>
        <s v="DM1752"/>
        <s v="DM1777"/>
        <s v="DM1727"/>
        <s v="DM1743"/>
        <s v="DM1695"/>
        <s v="DM1589"/>
        <s v="DM1738"/>
        <s v="DM1822"/>
        <s v="DM1771"/>
        <s v="DM1694"/>
        <s v="DM1816"/>
        <s v="DM1817"/>
        <s v="DM1842"/>
        <s v="DM1846"/>
        <s v="DM1729"/>
        <s v="DM1756"/>
        <s v="DM1853"/>
        <s v="DM1847"/>
        <s v="DM1831"/>
        <s v="DM1713"/>
        <s v="DM1896"/>
        <s v="DM1880"/>
        <s v="DM0975"/>
        <s v="DM1884"/>
        <s v="DM1890"/>
        <s v="DM1785"/>
        <s v="DM1926"/>
        <s v="DM1730"/>
        <s v="DM1938"/>
        <s v="DM1948"/>
        <s v="DM1941"/>
        <s v="DM1832"/>
        <s v="DM1746"/>
        <s v="DM1888"/>
        <s v="DM1932"/>
        <s v="DM1838"/>
        <s v="DM1933"/>
        <s v="DM1732"/>
        <s v="DM1939"/>
        <s v="DM1648"/>
        <s v="DM1967"/>
        <s v="DM1934"/>
        <s v="DM0984"/>
        <s v="DM1963"/>
        <s v="DM1964"/>
        <s v="DM1996"/>
        <s v="DM2016"/>
        <s v="BL0335"/>
        <s v="DM1999"/>
        <s v="DM2021"/>
        <s v="DM2027"/>
        <s v="DM1892"/>
        <s v="DM2024"/>
        <s v="DM1983"/>
        <s v="DM1875"/>
        <s v="DM2054"/>
        <s v="DM2059"/>
        <s v="DM2045"/>
        <s v="DM2057"/>
        <s v="DM2062"/>
        <s v="DM2065"/>
        <s v="DM2101"/>
        <s v="DM1833"/>
        <s v="DM2081"/>
        <s v="DM2127"/>
        <s v="DM2107"/>
        <s v="DM8258"/>
        <s v="DM2120"/>
        <s v="DM8533"/>
        <s v="DM2122"/>
        <s v="DM2132"/>
        <s v="DM2166"/>
        <s v="DM2160"/>
        <s v="DM2164"/>
        <s v="DM2130"/>
        <s v="DM1508"/>
        <s v="DM2136"/>
        <s v="DM2172"/>
        <s v="DM8519"/>
        <s v="DM2185"/>
        <s v="DM2179"/>
        <s v="DM2128"/>
        <s v="DM2171"/>
        <s v="DM2173"/>
        <s v="DM2124"/>
        <s v="DM2077"/>
        <s v="BL0812"/>
        <s v="DM2215"/>
        <s v="DM0344"/>
        <s v="DM2230"/>
        <s v="DM2155"/>
        <s v="DM2219"/>
        <s v="DM2206"/>
        <s v="DM2244"/>
        <s v="DM8062"/>
        <s v="DM2269"/>
        <s v="DM2332"/>
        <s v="DM2218"/>
        <s v="DM2267"/>
        <s v="DM2220"/>
        <s v="DM2265"/>
        <s v="BL0585"/>
        <s v="DM2274"/>
        <s v="DM2253"/>
        <s v="DM2242"/>
        <s v="DM2316"/>
        <s v="DM2231"/>
        <s v="DM2278"/>
        <s v="DM2327"/>
        <s v="DM2308"/>
        <s v="DM2241"/>
        <s v="DM2344"/>
        <s v="DM2352"/>
        <s v="DM2354"/>
        <s v="DM2306"/>
        <s v="DM2321"/>
        <s v="DM2362"/>
        <s v="DM2346"/>
        <s v="DM2284"/>
        <s v="DM2358"/>
        <s v="DM2367"/>
        <s v="BL0530"/>
        <s v="DM2368"/>
        <s v="DM2314"/>
        <s v="DM2372"/>
        <s v="DM0005"/>
        <s v="DM2375"/>
        <s v="DM2414"/>
        <s v="DM2371"/>
        <s v="DM2429"/>
        <s v="BL0038"/>
        <s v="DM2433"/>
        <s v="DM2444"/>
        <s v="DM2398"/>
        <s v="DM2216"/>
        <s v="DM2442"/>
        <s v="DM2427"/>
        <s v="BL0077"/>
        <s v="DM2463"/>
        <s v="DM2435"/>
        <s v="DM2443"/>
        <s v="DM2478"/>
        <s v="DM2496"/>
        <s v="DM2497"/>
        <s v="DM2495"/>
        <s v="DM2509"/>
        <s v="DM2505"/>
        <s v="DM2538"/>
        <s v="BL0805"/>
        <s v="DM2487"/>
        <s v="DM2556"/>
        <s v="DM2584"/>
        <s v="DM2568"/>
        <s v="DM2617"/>
        <s v="BL0813"/>
        <s v="BL1263"/>
        <s v="BL1229"/>
        <s v="BL1217"/>
        <s v="BL1269"/>
        <s v="BL0811"/>
        <s v="DM2714"/>
        <s v="DM2721"/>
        <s v="DM2733"/>
        <s v="DM2743"/>
        <s v="DM2757"/>
        <s v="DM2768"/>
        <s v="DM2779"/>
        <s v="DM2778"/>
        <s v="DM0716"/>
        <s v="DM2788"/>
        <s v="DM2807"/>
        <s v="DM2815"/>
        <s v="DM2824"/>
        <s v="DM2816"/>
        <s v="DM2808"/>
        <s v="BL0508"/>
        <s v="DM2833"/>
        <s v="DM2849"/>
        <s v="DM2855"/>
        <s v="DM2854"/>
        <s v="DM2858"/>
        <s v="DM2818"/>
        <s v="DM2831"/>
        <s v="DM2881"/>
        <s v="DM2823"/>
        <s v="BL0618"/>
        <s v="DM2841"/>
        <s v="BL0773"/>
        <s v="DM2861"/>
        <s v="DM2873"/>
        <s v="DM2903"/>
        <s v="DM2857"/>
        <s v="DM2923"/>
        <s v="BL0515"/>
        <s v="DM2672"/>
        <s v="DM2979"/>
        <s v="BL0622"/>
        <s v="DM2977"/>
        <s v="DM2978"/>
        <s v="DM2948"/>
        <s v="DM2960"/>
        <s v="DM2984"/>
        <s v="DM3001"/>
        <s v="DM3004"/>
        <s v="BL0823"/>
        <s v="DM3005"/>
        <s v="DM3031"/>
        <s v="DM3034"/>
        <s v="DM3027"/>
        <s v="DM3018"/>
        <s v="DM3039"/>
        <s v="DM2871"/>
        <s v="DM3061"/>
        <s v="BL0443"/>
        <s v="BL0447"/>
        <s v="DM3088"/>
        <s v="DM3105"/>
        <s v="DM3100"/>
        <s v="DM3075"/>
        <s v="DM3092"/>
        <s v="DM3121"/>
        <s v="DM3130"/>
        <s v="DM3090"/>
        <s v="DM3119"/>
        <s v="RO1176"/>
        <s v="DM3114"/>
        <s v="DM3145"/>
        <s v="DM3166"/>
        <s v="DM3122"/>
        <s v="BL0479"/>
        <s v="DM3181"/>
        <s v="DM3167"/>
        <s v="DM2880"/>
        <s v="DM3192"/>
        <s v="DM3206"/>
        <s v="DM3174"/>
        <s v="DM3210"/>
        <s v="DM3203"/>
        <s v="DM3189"/>
        <s v="DM3212"/>
        <s v="DM3264"/>
        <s v="DM1422"/>
        <s v="DM3276"/>
        <s v="DM3293"/>
        <s v="DM3272"/>
        <s v="DM7155"/>
        <s v="BL1019"/>
        <s v="DM3300"/>
        <s v="DM3289"/>
        <s v="DM3329"/>
        <s v="DM3327"/>
        <s v="DM3332"/>
        <s v="BL1017"/>
        <s v="DM3364"/>
        <s v="DM3356"/>
        <s v="BL1023"/>
        <s v="DM3361"/>
        <s v="DM3368"/>
        <s v="BL1125"/>
        <s v="DM3358"/>
        <s v="DM3337"/>
        <s v="DM3381"/>
        <s v="BL1021"/>
        <s v="DM3377"/>
        <s v="BL1029"/>
        <s v="BL1033"/>
        <s v="BL1031"/>
        <s v="DM3413"/>
        <s v="DM2404"/>
        <s v="BL1045"/>
        <s v="DM3460"/>
        <s v="DM2747"/>
        <s v="DM3462"/>
        <s v="DM3475"/>
        <s v="BL1051"/>
        <s v="DM3483"/>
        <s v="DM3485"/>
        <s v="DM3499"/>
        <s v="DM3490"/>
        <s v="DM3471"/>
        <s v="DM3226"/>
        <s v="DM3501"/>
        <s v="DM3535"/>
        <s v="DM3544"/>
        <s v="BL1057"/>
        <s v="DM3557"/>
        <s v="DM3168"/>
        <s v="DM2097"/>
        <s v="BL1075"/>
        <s v="DM3552"/>
        <s v="BL1087"/>
        <s v="DM3410"/>
        <s v="DM3556"/>
        <s v="DM3492"/>
        <s v="BL1089"/>
        <s v="DM3054"/>
        <s v="BL0338"/>
        <s v="DM3515"/>
        <s v="DM3560"/>
        <s v="DM3527"/>
        <s v="DM3579"/>
        <s v="DM3542"/>
        <s v="DM8476"/>
        <s v="DM3587"/>
        <s v="DM3583"/>
        <s v="BL1069"/>
        <s v="BL0073"/>
        <s v="BL0245"/>
        <s v="BL0380"/>
        <s v="BL0416"/>
        <s v="BL0797"/>
        <s v="BL1095"/>
        <s v="BL1073"/>
        <s v="DM3389"/>
        <s v="DM4787"/>
        <s v="DM3588"/>
        <s v="DM3625"/>
        <s v="BL1105"/>
        <s v="DM3610"/>
        <s v="DM3584"/>
        <s v="DM3609"/>
        <s v="DM2897"/>
        <s v="DM1704"/>
        <s v="DM3419"/>
        <s v="DM3593"/>
        <s v="DM3640"/>
        <s v="BL1103"/>
        <s v="DM2805"/>
        <s v="DM3644"/>
        <s v="DM3605"/>
        <s v="BL1097"/>
        <s v="DM3366"/>
        <s v="BL1157"/>
        <s v="DM3639"/>
        <s v="DM3522"/>
        <s v="DM3543"/>
        <s v="DM3667"/>
        <s v="BL1111"/>
        <s v="DM3596"/>
        <s v="DM3685"/>
        <s v="DM3711"/>
        <s v="BL1129"/>
        <s v="DM3726"/>
        <s v="DM3707"/>
        <s v="DM3699"/>
        <s v="DM3702"/>
        <s v="DM3703"/>
        <s v="DM3680"/>
        <s v="DM8150"/>
        <s v="BL0829"/>
        <s v="DM3756"/>
        <s v="BL1161"/>
        <s v="BL1041"/>
        <s v="BL1133"/>
        <s v="BL1025"/>
        <s v="DM3774"/>
        <s v="DM3318"/>
        <s v="DM3791"/>
        <s v="DM3821"/>
        <s v="DM3806"/>
        <s v="DM3828"/>
        <s v="DM3845"/>
        <s v="DM3826"/>
        <s v="DM3810"/>
        <s v="BL0609"/>
        <s v="DM3825"/>
        <s v="BL1091"/>
        <s v="DM3814"/>
        <s v="BL1013"/>
        <s v="DM3819"/>
        <s v="DM3812"/>
        <s v="BL1219"/>
        <s v="BL1145"/>
        <s v="DM3850"/>
        <s v="DM3833"/>
        <s v="DM3883"/>
        <s v="BL1163"/>
        <s v="DM3909"/>
        <s v="DM3881"/>
        <s v="BL1143"/>
        <s v="DM3882"/>
        <s v="DM3852"/>
        <s v="DM3915"/>
        <s v="DM3872"/>
        <s v="DM3904"/>
        <s v="DM3902"/>
        <s v="DM3841"/>
        <s v="DM3304"/>
        <s v="DM3900"/>
        <s v="DM3918"/>
        <s v="DM3931"/>
        <s v="BL1149"/>
        <s v="DM3966"/>
        <s v="DM3955"/>
        <s v="DM3876"/>
        <s v="BL1215"/>
        <s v="DM3974"/>
        <s v="BL1213"/>
        <s v="DM3920"/>
        <s v="BL1241"/>
        <s v="DM3989"/>
        <s v="DM3977"/>
        <s v="BL1113"/>
        <s v="BL1065"/>
        <s v="BL1239"/>
        <s v="DM3311"/>
        <s v="BL1237"/>
        <s v="DM3978"/>
        <s v="BL1107"/>
        <s v="DM4010"/>
        <s v="DM3970"/>
        <s v="DM4015"/>
        <s v="DM2942"/>
        <s v="DM3996"/>
        <s v="DM3946"/>
        <s v="DM4001"/>
        <s v="DM4014"/>
        <s v="DM4035"/>
        <s v="BL1187"/>
        <s v="DM4063"/>
        <s v="DM4016"/>
        <s v="DM3981"/>
        <s v="DM4043"/>
        <s v="DM4042"/>
        <s v="BL1179"/>
        <s v="DM3983"/>
        <s v="DM4075"/>
        <s v="DM4070"/>
        <s v="DM4021"/>
        <s v="DM4006"/>
        <s v="BL1189"/>
        <s v="DM4112"/>
        <s v="DM4094"/>
        <s v="BL1177"/>
        <s v="DM4097"/>
        <s v="DM4113"/>
        <s v="DM4120"/>
        <s v="DM4101"/>
        <s v="DM4143"/>
        <s v="DM4091"/>
        <s v="DM4142"/>
        <s v="DM4144"/>
        <s v="DM4224"/>
        <s v="DM4152"/>
        <s v="DM4066"/>
        <s v="DM4085"/>
        <s v="DM4126"/>
        <s v="DM4158"/>
        <s v="BL1195"/>
        <s v="DM4055"/>
        <s v="DM4072"/>
        <s v="DM4176"/>
        <s v="DM4161"/>
        <s v="DM3929"/>
        <s v="DM4141"/>
        <s v="DM4076"/>
        <s v="DM4204"/>
        <s v="DM4199"/>
        <s v="DM4211"/>
        <s v="DM3788"/>
        <s v="DM8292"/>
        <s v="BL1011"/>
        <s v="DM4149"/>
        <s v="DM4227"/>
        <s v="BL1197"/>
        <s v="DM4236"/>
        <s v="DM4180"/>
        <s v="DM4218"/>
        <s v="DM4028"/>
        <s v="DM4237"/>
        <s v="DM4192"/>
        <s v="DM4166"/>
        <s v="DM4246"/>
        <s v="DM4257"/>
        <s v="DM4248"/>
        <s v="DM4239"/>
        <s v="DM4262"/>
        <s v="DM4252"/>
        <s v="DM4266"/>
        <s v="DM4297"/>
        <s v="DM4067"/>
        <s v="DM4329"/>
        <s v="DM4317"/>
        <s v="DM4247"/>
        <s v="DM4286"/>
        <s v="DM4320"/>
        <s v="DM4319"/>
        <s v="DM4249"/>
        <s v="DM4346"/>
        <s v="DM4345"/>
        <s v="BL1205"/>
        <s v="DM4231"/>
        <s v="DM4367"/>
        <s v="BL1209"/>
        <s v="BL1207"/>
        <s v="DM4374"/>
        <s v="DM4380"/>
        <s v="DM4391"/>
        <s v="DM4050"/>
        <s v="BL1235"/>
        <s v="DM4431"/>
        <s v="BL1015"/>
        <s v="DM4438"/>
        <s v="DM4443"/>
        <s v="DM4419"/>
        <s v="BL1245"/>
        <s v="DM4473"/>
        <s v="BL1305"/>
        <s v="DM4475"/>
        <s v="DM4485"/>
        <s v="DM4474"/>
        <s v="DM2758"/>
        <s v="DM4386"/>
        <s v="DM4480"/>
        <s v="DM4525"/>
        <s v="DM4529"/>
        <s v="DM4516"/>
        <s v="DM4540"/>
        <s v="DM4537"/>
        <s v="BL1221"/>
        <s v="DM4421"/>
        <s v="DM4573"/>
        <s v="DM4578"/>
        <s v="DM4576"/>
        <s v="BL1249"/>
        <s v="DM4611"/>
        <s v="DM4614"/>
        <s v="DM4621"/>
        <s v="DM4634"/>
        <s v="DM4628"/>
        <s v="BL1385"/>
        <s v="DM4623"/>
        <s v="BL1259"/>
        <s v="BL1397"/>
        <s v="DM4515"/>
        <s v="BL1329"/>
        <s v="DM4140"/>
        <s v="DM4696"/>
        <s v="DM4674"/>
        <s v="DM4713"/>
        <s v="BL1327"/>
        <s v="DM4729"/>
        <s v="DM3081"/>
        <s v="DM4693"/>
        <s v="DM4749"/>
        <s v="DM4752"/>
        <s v="BL2618"/>
        <s v="DM4775"/>
        <s v="DM4778"/>
        <s v="DM4774"/>
        <s v="DM4700"/>
        <s v="DM4804"/>
        <s v="BL1425"/>
        <s v="DM4819"/>
        <s v="BL1421"/>
        <s v="DM4814"/>
        <s v="DM4750"/>
        <s v="DM4847"/>
        <s v="DM4822"/>
        <s v="DM4854"/>
        <s v="DM4843"/>
        <s v="DM4873"/>
        <s v="DM4879"/>
        <s v="DM4376"/>
        <s v="DM4848"/>
        <s v="DM4660"/>
        <s v="DM4834"/>
        <s v="DM4876"/>
        <s v="BL1429"/>
        <s v="DM4805"/>
        <s v="DM4899"/>
        <s v="DM4951"/>
        <s v="DM4950"/>
        <s v="DM4915"/>
        <s v="DM4934"/>
        <s v="DM4942"/>
        <s v="DM4926"/>
        <s v="BL1449"/>
        <s v="DM4952"/>
        <s v="BL1443"/>
        <s v="BL1445"/>
        <s v="DM4880"/>
        <s v="DM4972"/>
        <s v="DM4932"/>
        <s v="DM4985"/>
        <s v="DM4983"/>
        <s v="DM4948"/>
        <s v="DM5046"/>
        <s v="DM5024"/>
        <s v="DM5057"/>
        <s v="DM5051"/>
        <s v="DM4910"/>
        <s v="DM3365"/>
        <s v="DM5069"/>
        <s v="DM5068"/>
        <s v="DM5052"/>
        <s v="DM5004"/>
        <s v="DM5021"/>
        <s v="DM5038"/>
        <s v="DM5112"/>
        <s v="DM5031"/>
        <s v="DM5029"/>
        <s v="DM5107"/>
        <s v="DM5118"/>
        <s v="DM5122"/>
        <s v="DM5037"/>
        <s v="DM5089"/>
        <s v="DM5142"/>
        <s v="DM5007"/>
        <s v="DM5044"/>
        <s v="DM4571"/>
        <s v="DM5151"/>
        <s v="DM5139"/>
        <s v="DM5181"/>
        <s v="DM5184"/>
        <s v="DM5206"/>
        <s v="RO1995"/>
        <s v="DM5219"/>
        <s v="DM5228"/>
        <s v="DM5125"/>
        <s v="DM5185"/>
        <s v="DM5136"/>
        <s v="DM5229"/>
        <s v="BL1503"/>
        <s v="DM5261"/>
        <s v="BL1497"/>
        <s v="DM5193"/>
        <s v="DM5203"/>
        <s v="DM5296"/>
        <s v="DM5130"/>
        <s v="DM5166"/>
        <s v="DM5153"/>
        <s v="DM5177"/>
        <s v="DM5356"/>
        <s v="DM5323"/>
        <s v="DM5309"/>
        <s v="DM5311"/>
        <s v="DM5333"/>
        <s v="DM5345"/>
        <s v="DM5342"/>
        <s v="DM5307"/>
        <s v="DM5337"/>
        <s v="DM5331"/>
        <s v="BL1483"/>
        <s v="DM5023"/>
        <s v="DM5373"/>
        <s v="DM5380"/>
        <s v="DM5355"/>
        <s v="DM5368"/>
        <s v="DM5391"/>
        <s v="DM5300"/>
        <s v="DM5257"/>
        <s v="DM5358"/>
        <s v="DM5398"/>
        <s v="DM6925"/>
        <s v="DM5422"/>
        <s v="DM5420"/>
        <s v="BL1457"/>
        <s v="DM5432"/>
        <s v="DM5393"/>
        <s v="DM5426"/>
        <s v="DM5338"/>
        <s v="DM5376"/>
        <s v="DM5441"/>
        <s v="DM5405"/>
        <s v="DM5419"/>
        <s v="DM4090"/>
        <s v="DM5383"/>
        <s v="DM5472"/>
        <s v="DM4722"/>
        <s v="DM5509"/>
        <s v="DM5510"/>
        <s v="DM5384"/>
        <s v="DM5494"/>
        <s v="DM5430"/>
        <s v="DM5450"/>
        <s v="DM5352"/>
        <s v="DM5495"/>
        <s v="DM5612"/>
        <s v="DM3697"/>
        <s v="DM5575"/>
        <s v="DM5615"/>
        <s v="DM4436"/>
        <s v="DM5629"/>
        <s v="DM5637"/>
        <s v="RO2201"/>
        <s v="DM5659"/>
        <s v="BL1519"/>
        <s v="BL1193"/>
        <s v="DM5670"/>
        <s v="DM5663"/>
        <s v="DM5694"/>
        <s v="DM5716"/>
        <s v="DM5687"/>
        <s v="DM5738"/>
        <s v="DM5707"/>
        <s v="DM5768"/>
        <s v="DM3529"/>
        <s v="DM5726"/>
        <s v="DM5697"/>
        <s v="DM5740"/>
        <s v="DM5717"/>
        <s v="DM5306"/>
        <s v="DM5746"/>
        <s v="DM5745"/>
        <s v="DM5790"/>
        <s v="DM3328"/>
        <s v="DM5769"/>
        <s v="DM5797"/>
        <s v="DM5693"/>
        <s v="DM5828"/>
        <s v="DM5793"/>
        <s v="BL1265"/>
        <s v="BL1079"/>
        <s v="DM5877"/>
        <s v="DM5908"/>
        <s v="DM5599"/>
        <s v="DM5892"/>
        <s v="DM5929"/>
        <s v="DM5938"/>
        <s v="DM5823"/>
        <s v="DM5948"/>
        <s v="DM5939"/>
        <s v="DM5889"/>
        <s v="DM5950"/>
        <s v="DM5927"/>
        <s v="BL1491"/>
        <s v="DM5955"/>
        <s v="DM5965"/>
        <s v="DM5966"/>
        <s v="DM5894"/>
        <s v="DM5577"/>
        <s v="DM5903"/>
        <s v="DM6009"/>
        <s v="DM6010"/>
        <s v="DM5985"/>
        <s v="DM5912"/>
        <s v="DM6015"/>
        <s v="DM5899"/>
        <s v="DM6046"/>
        <s v="DM5990"/>
        <s v="DM5951"/>
        <s v="BL1191"/>
        <s v="DM5991"/>
        <s v="DM5956"/>
        <s v="DM6043"/>
        <s v="DM5963"/>
        <s v="DM5075"/>
        <s v="DM6001"/>
        <s v="DM6040"/>
        <s v="DM5727"/>
        <s v="DM6011"/>
        <s v="DM5600"/>
        <s v="DM6075"/>
        <s v="DM5883"/>
        <s v="DM6080"/>
        <s v="DM5925"/>
        <s v="DM4743"/>
        <s v="DM5972"/>
        <s v="DM6100"/>
        <s v="DM6092"/>
        <s v="DM6089"/>
        <s v="DM6087"/>
        <s v="DM5695"/>
        <s v="BL1407"/>
        <s v="DM6114"/>
        <s v="DM6090"/>
        <s v="DM6041"/>
        <s v="DM6104"/>
        <s v="DM6020"/>
        <s v="DM6127"/>
        <s v="DM6071"/>
        <s v="DM6105"/>
        <s v="DM6093"/>
        <s v="DM6121"/>
        <s v="DM5995"/>
        <s v="DM6150"/>
        <s v="DM6188"/>
        <s v="DM5960"/>
        <s v="BL1525"/>
        <s v="DM6218"/>
        <s v="DM6042"/>
        <s v="DM6212"/>
        <s v="DM6116"/>
        <s v="DM6237"/>
        <s v="DM6273"/>
        <s v="DM6265"/>
        <s v="DM6189"/>
        <s v="DM6269"/>
        <s v="DM5800"/>
        <s v="DM6305"/>
        <s v="DM6304"/>
        <s v="DM6314"/>
        <s v="DM6271"/>
        <s v="RO2589"/>
        <s v="DM6364"/>
        <s v="DM6323"/>
        <s v="DM6344"/>
        <s v="DM6327"/>
        <s v="DM6301"/>
        <s v="DM6417"/>
        <s v="DM6357"/>
        <s v="RO2729"/>
        <s v="DM6441"/>
        <s v="DM6429"/>
        <s v="DM6389"/>
        <s v="RO2662"/>
        <s v="DM6453"/>
        <s v="DM6470"/>
        <s v="DM6457"/>
        <s v="DM6440"/>
        <s v="BL1567"/>
        <s v="DM6461"/>
        <s v="BL1575"/>
        <s v="DM6502"/>
        <s v="DM6496"/>
        <s v="DM6504"/>
        <s v="DM6510"/>
        <s v="DM6407"/>
        <s v="BL1569"/>
        <s v="DM6538"/>
        <s v="DM5959"/>
        <s v="DM6526"/>
        <s v="DM6551"/>
        <s v="DM6585"/>
        <s v="DM5448"/>
        <s v="DM6561"/>
        <s v="DM6220"/>
        <s v="DM6584"/>
        <s v="DM6581"/>
        <s v="DM6664"/>
        <s v="DM6515"/>
        <s v="DM6449"/>
        <s v="DM6586"/>
        <s v="DM6547"/>
        <s v="DM5981"/>
        <s v="DM4538"/>
        <s v="DM6583"/>
        <s v="DM6605"/>
        <s v="DM6418"/>
        <s v="DM6610"/>
        <s v="DM6603"/>
        <s v="DM6574"/>
        <s v="DM4644"/>
        <s v="DM6600"/>
        <s v="DM6625"/>
        <s v="DM6593"/>
        <s v="DM6643"/>
        <s v="DM6558"/>
        <s v="DM6545"/>
        <s v="DM6630"/>
        <s v="DM6639"/>
        <s v="DM6681"/>
        <s v="DM6531"/>
        <s v="DM4806"/>
        <s v="DM6642"/>
        <s v="DM6652"/>
        <s v="BL1639"/>
        <s v="DM6700"/>
        <s v="BL1621"/>
        <s v="DM6715"/>
        <s v="DM6708"/>
        <s v="DM6662"/>
        <s v="BL1615"/>
        <s v="DM6737"/>
        <s v="DM6776"/>
        <s v="DM6701"/>
        <s v="DM6620"/>
        <s v="DM6730"/>
        <s v="DM6768"/>
        <s v="DM6778"/>
        <s v="DM6628"/>
        <s v="DM6750"/>
        <s v="DM6723"/>
        <s v="BL1651"/>
        <s v="DM6803"/>
        <s v="DM6753"/>
        <s v="BL1655"/>
        <s v="DM6813"/>
        <s v="DM6830"/>
        <s v="DM6792"/>
        <s v="DM6742"/>
        <s v="DM6817"/>
        <s v="DM6786"/>
        <s v="DM6838"/>
        <s v="DM6862"/>
        <s v="BL1593"/>
        <s v="BL1529"/>
        <s v="DM6797"/>
        <s v="DM6805"/>
        <s v="DM6850"/>
        <s v="DM6831"/>
        <s v="DM6911"/>
        <s v="DM6849"/>
        <s v="DM6942"/>
        <s v="DM6909"/>
        <s v="DM6934"/>
        <s v="DM6944"/>
        <s v="DM6951"/>
        <s v="DM6938"/>
        <s v="DM6888"/>
        <s v="DM6945"/>
        <s v="DM6949"/>
        <s v="DM6870"/>
        <s v="DM6983"/>
        <s v="DM6965"/>
        <s v="DM6968"/>
        <s v="DM6948"/>
        <s v="DM6898"/>
        <s v="DM6986"/>
        <s v="DM6859"/>
        <s v="DM6943"/>
        <s v="DM3246"/>
        <s v="DM7054"/>
        <s v="DM7041"/>
        <s v="DM6696"/>
        <s v="DM7020"/>
        <s v="BL1293"/>
        <s v="DM6985"/>
        <s v="DM7066"/>
        <s v="DM7067"/>
        <s v="DM7025"/>
        <s v="DM7052"/>
        <s v="DM7040"/>
        <s v="DM7116"/>
        <s v="DM7114"/>
        <s v="BL1493"/>
        <s v="BL1495"/>
        <s v="DM7153"/>
        <s v="RO3075"/>
        <s v="DM7094"/>
        <s v="DM7133"/>
        <s v="DM7131"/>
        <s v="DM7139"/>
        <s v="DM6661"/>
        <s v="DM6594"/>
        <s v="DM7134"/>
        <s v="DM7207"/>
        <s v="DM7111"/>
        <s v="DM7193"/>
        <s v="DM7146"/>
        <s v="DM6855"/>
        <s v="DM7232"/>
        <s v="DM6051"/>
        <s v="DM7137"/>
        <s v="DM7240"/>
        <s v="DM7125"/>
        <s v="DM7201"/>
        <s v="DM6918"/>
        <s v="DM7267"/>
        <s v="DM7257"/>
        <s v="DM7247"/>
        <s v="DM6824"/>
        <s v="DM7171"/>
        <s v="DM7305"/>
        <s v="DM7340"/>
        <s v="DM7350"/>
        <s v="DM7335"/>
        <s v="DM7337"/>
        <s v="DM7348"/>
        <s v="DM7290"/>
        <s v="DM7346"/>
        <s v="DM7231"/>
        <s v="DM7243"/>
        <s v="DM7369"/>
        <s v="DM7362"/>
        <s v="RO3235"/>
        <s v="DM7358"/>
        <s v="DM7387"/>
        <s v="DM7396"/>
        <s v="RO3227"/>
        <s v="DM7412"/>
        <s v="DM7405"/>
        <s v="DM7398"/>
        <s v="DM7419"/>
        <s v="DM7411"/>
        <s v="DM7423"/>
        <s v="BL1285"/>
        <s v="DM7424"/>
        <s v="DM7450"/>
        <s v="RO3241"/>
        <s v="DM7406"/>
        <s v="RO3240"/>
        <s v="DM7448"/>
        <s v="DM7473"/>
        <s v="DM7491"/>
        <s v="DM7496"/>
        <s v="DM7459"/>
        <s v="DM7476"/>
        <s v="DM7484"/>
        <s v="RO3277"/>
        <s v="DM7519"/>
        <s v="DM7508"/>
        <s v="BL1527"/>
        <s v="RO3326"/>
        <s v="BL1904"/>
        <s v="DM7568"/>
        <s v="DM7511"/>
        <s v="DM7570"/>
        <s v="BL1563"/>
        <s v="DM7571"/>
        <s v="DM7619"/>
        <s v="DM7597"/>
        <s v="DM7623"/>
        <s v="DM7603"/>
        <s v="DM7622"/>
        <s v="DM7593"/>
        <s v="DM7663"/>
        <s v="DM7653"/>
        <s v="DM7668"/>
        <s v="DM7683"/>
        <s v="DM7672"/>
        <s v="DM7629"/>
        <s v="DM7644"/>
        <s v="DM7681"/>
        <s v="DM7729"/>
        <s v="DM7842"/>
        <s v="DM7680"/>
        <s v="DM7753"/>
        <s v="DM7749"/>
        <s v="DM7690"/>
        <s v="DM7636"/>
        <s v="DM7768"/>
        <s v="DM7763"/>
        <s v="DM7760"/>
        <s v="DM7790"/>
        <s v="DM7723"/>
        <s v="DM7750"/>
        <s v="DM7682"/>
        <s v="DM7751"/>
        <s v="DM7773"/>
        <s v="DM7757"/>
        <s v="DM7766"/>
        <s v="DM7600"/>
        <s v="DM7811"/>
        <s v="DM7808"/>
        <s v="DM7846"/>
        <s v="DM7854"/>
        <s v="DM7867"/>
        <s v="DM7679"/>
        <s v="DM7872"/>
        <s v="DM7865"/>
        <s v="DM7764"/>
        <s v="DM7859"/>
        <s v="DM7883"/>
        <s v="DM7852"/>
        <s v="DM7925"/>
        <s v="DM7927"/>
        <s v="DM7952"/>
        <s v="DM7969"/>
        <s v="DM7941"/>
        <s v="DM7951"/>
        <s v="DM7936"/>
        <s v="DM7940"/>
        <s v="DM7962"/>
        <s v="DM8011"/>
        <s v="DM8001"/>
        <s v="DM7934"/>
        <s v="DM8014"/>
        <s v="DM7947"/>
        <s v="DM7978"/>
        <s v="DM7965"/>
        <s v="DM8004"/>
        <s v="DM8021"/>
        <s v="DM7908"/>
        <s v="DM7971"/>
        <s v="DM8029"/>
        <s v="DM8013"/>
        <s v="DM8048"/>
        <s v="DM8027"/>
        <s v="DM7973"/>
        <s v="DM7984"/>
        <s v="DM8211"/>
        <s v="DM7948"/>
        <s v="DM8131"/>
        <s v="DM8107"/>
        <s v="DM8135"/>
        <s v="DM8124"/>
        <s v="DM8102"/>
        <s v="DM8103"/>
        <s v="DM8140"/>
        <s v="DM8179"/>
        <s v="DM7345"/>
        <s v="DM8132"/>
        <s v="DM8009"/>
        <s v="DM8099"/>
        <s v="DM8164"/>
        <s v="DM8032"/>
        <s v="DM8204"/>
        <s v="DM8187"/>
        <s v="DM8151"/>
        <s v="DM8015"/>
        <s v="DM6485"/>
        <s v="DM6135"/>
        <s v="DM8248"/>
        <s v="DM8213"/>
        <s v="DM8133"/>
        <s v="DM8186"/>
        <s v="DM8262"/>
        <s v="DM8289"/>
        <s v="DM8296"/>
        <s v="DM8172"/>
        <s v="DM8265"/>
        <s v="DM8322"/>
        <s v="DM6800"/>
        <s v="DM8220"/>
        <s v="DM8316"/>
        <s v="DM8312"/>
        <s v="DM8008"/>
        <s v="DM8317"/>
        <s v="DM8291"/>
        <s v="DM8357"/>
        <s v="DM8170"/>
        <s v="DM7265"/>
        <s v="DM8117"/>
        <s v="DM8374"/>
        <s v="DM8287"/>
        <s v="DM8369"/>
        <s v="DM8401"/>
        <s v="DM8406"/>
        <s v="DM8408"/>
        <s v="DM8368"/>
        <s v="DM8321"/>
        <s v="DM8405"/>
        <s v="DM8428"/>
        <s v="DM8251"/>
        <s v="DM8442"/>
        <s v="DM8418"/>
        <s v="DM8439"/>
        <s v="RO3690"/>
        <s v="RO3692"/>
        <s v="RO3699"/>
        <s v="RO3739"/>
        <s v="DM8266"/>
        <s v="DM8535"/>
        <s v="DM8530"/>
        <s v="DM8523"/>
        <s v="DM8527"/>
        <s v="DM8563"/>
        <s v="BL0500009"/>
        <s v="BL0500033"/>
        <s v="BL0500307"/>
        <s v="BL0500353"/>
        <s v="BL0500049"/>
        <s v="BL0500051"/>
        <s v="BL0500057"/>
        <s v="BL0500335"/>
        <s v="BL0500075"/>
        <s v="BL0500087"/>
        <s v="BL0500093"/>
        <s v="BL0500137"/>
        <s v="BL0500141"/>
        <s v="BL0500143"/>
        <s v="BL0500239"/>
        <s v="BL0500273"/>
        <s v="BL0500419"/>
        <s v="BL0500425"/>
        <s v="BL0500423"/>
        <s v="BL0500431"/>
        <s v="BL0500439"/>
        <s v="BL0500463"/>
        <s v="BL0500457"/>
        <s v="BL0500459"/>
        <s v="BL0500461"/>
        <s v="BL0500479"/>
        <s v="BL0500481"/>
        <s v="BL0500485"/>
        <s v="BL0500487"/>
        <s v="BL0500495"/>
        <s v="BL0500507"/>
        <s v="BL0500529"/>
        <s v="BL0500547"/>
        <s v="BL0500541"/>
        <s v="BL0500567"/>
        <s v="BL0500559"/>
        <s v="BL0500557"/>
        <s v="BL0500553"/>
        <s v="BL0500555"/>
        <s v="BL0500593"/>
        <s v="BL0500603"/>
        <s v="BL0500597"/>
        <s v="BL0500617"/>
        <s v="BL0500619"/>
        <s v="BL0501085"/>
        <s v="BL0500663"/>
        <s v="BL0500657"/>
        <s v="BL0500655"/>
        <s v="BL0500675"/>
        <s v="BL0501091"/>
        <s v="BL0500683"/>
        <s v="BL0500689"/>
        <s v="BL0500681"/>
        <s v="BL0500701"/>
        <s v="BL0500699"/>
        <s v="BL0500715"/>
        <s v="BL0501019"/>
        <s v="BL0500721"/>
        <s v="BL0500723"/>
        <s v="BL0501133"/>
        <s v="BL0500753"/>
        <s v="BL0500751"/>
        <s v="BL0500763"/>
        <s v="BL0500765"/>
        <s v="BL0500769"/>
        <s v="BL0500773"/>
        <s v="BL0500791"/>
        <s v="BL0500793"/>
        <s v="BL0500797"/>
        <s v="BL0500809"/>
        <s v="BL0501515"/>
        <s v="BL0500295"/>
        <s v="BL0500451"/>
        <s v="BL0500165"/>
        <s v="BL0500329"/>
        <s v="BL0501517"/>
        <s v="BL0501203"/>
        <s v="BL0500493"/>
        <s v="BL0500747"/>
        <s v="BL0501513"/>
        <s v="BL0500825"/>
        <s v="BL0500815"/>
        <s v="BL0500869"/>
        <s v="BL0500849"/>
        <s v="BL0500847"/>
        <s v="BL0500843"/>
        <s v="BL0500841"/>
        <s v="BL0501251"/>
        <s v="BL0500863"/>
        <s v="BL0500867"/>
        <s v="BL0501205"/>
        <s v="BL0500871"/>
        <s v="BL0500915"/>
        <s v="BL0501211"/>
        <s v="BL0501213"/>
        <s v="BL0500899"/>
        <s v="BL0500893"/>
        <s v="BL0500905"/>
        <s v="BL0500895"/>
        <s v="BL0501215"/>
        <s v="BL0500907"/>
        <s v="BL0500885"/>
        <s v="BL0500883"/>
        <s v="BL0501209"/>
        <s v="BL0501163"/>
        <s v="BL0500941"/>
        <s v="BL0501011"/>
        <s v="BL0501005"/>
        <s v="BL0501233"/>
        <s v="BL0501009"/>
        <s v="BL0501001"/>
        <s v="BL0500999"/>
        <s v="BL0500945"/>
        <s v="BL0500993"/>
        <s v="BL0501051"/>
        <s v="BL0501053"/>
        <s v="BL0501055"/>
        <s v="BL0501185"/>
        <s v="BL0501509"/>
        <s v="BL0501511"/>
        <s v="BL0501413"/>
        <s v="BL0501033"/>
        <s v="BL0501039"/>
        <s v="BL0500877"/>
        <s v="BL0501067"/>
        <s v="BL0501239"/>
        <s v="BL0501521"/>
        <s v="BL0501519"/>
        <s v="BL0501063"/>
        <s v="BL0501660"/>
        <s v="BL0501061"/>
        <s v="BL0501073"/>
        <s v="BL0501241"/>
        <s v="BL0501111"/>
        <s v="BL0501107"/>
        <s v="BL0501109"/>
        <s v="BL0501101"/>
        <s v="BL0501139"/>
        <s v="BL0501137"/>
        <s v="BL0501141"/>
        <s v="BL0501181"/>
        <s v="BL0501155"/>
        <s v="BL0501153"/>
        <s v="BL0501159"/>
        <s v="BL0501161"/>
        <s v="BL0501243"/>
        <s v="BL0501183"/>
        <s v="BL0501177"/>
        <s v="BL0501207"/>
        <s v="BL0501195"/>
        <s v="BL0501245"/>
        <s v="BL0501249"/>
        <s v="BL0501247"/>
        <s v="BL0501261"/>
        <s v="BL0501283"/>
        <s v="BL0501285"/>
        <s v="BL0501281"/>
        <s v="BL0501613"/>
        <s v="BL0501295"/>
        <s v="BL0501289"/>
        <s v="BL0501309"/>
        <s v="BL0501103"/>
        <s v="BL0501127"/>
        <s v="BL0501115"/>
        <s v="BL0501323"/>
        <s v="BL0501315"/>
        <s v="BL0501043"/>
        <s v="BL0500851"/>
        <s v="BL0501197"/>
        <s v="BL0501187"/>
        <s v="BL0500795"/>
        <s v="BL0500801"/>
        <s v="BL0501269"/>
        <s v="BL0500615"/>
        <s v="BL0501615"/>
        <s v="BL0501303"/>
        <s v="BL0500799"/>
        <s v="BL0501747"/>
        <s v="BL0501339"/>
        <s v="BL0501345"/>
        <s v="BL0500641"/>
        <s v="BL0501379"/>
        <s v="BL0501381"/>
        <s v="BL0501367"/>
        <s v="BL0501405"/>
        <s v="BL0501417"/>
        <s v="BL0501421"/>
        <s v="BL0500875"/>
        <s v="BL0501449"/>
        <s v="BL0501481"/>
        <s v="BL0501495"/>
        <s v="BL0501497"/>
        <s v="BL0501491"/>
        <s v="BL0501537"/>
        <s v="BL0501539"/>
        <s v="BL0501787"/>
        <s v="BL0501551"/>
        <s v="BL0501561"/>
        <s v="BL0501557"/>
        <s v="BL0501575"/>
        <s v="BL0501593"/>
        <s v="BL0501619"/>
        <s v="BL0501647"/>
        <s v="BL0501653"/>
        <s v="BL0501657"/>
        <s v="BL0501391"/>
        <s v="BL0501659"/>
        <s v="BL0501705"/>
        <s v="BL0501709"/>
        <s v="BL0501565"/>
        <s v="BL0500717"/>
        <s v="BL0501419"/>
        <s v="BL0501429"/>
        <s v="BL0500685"/>
        <s v="BL0500015"/>
        <s v="BL0500039"/>
        <s v="BL0500035"/>
        <s v="BL0500047"/>
        <s v="BL0500065"/>
        <s v="BL0500127"/>
        <s v="BL0500111"/>
        <s v="BL0500135"/>
        <s v="BL0500139"/>
        <s v="BL0500183"/>
        <s v="BL0500185"/>
        <s v="BL0500199"/>
        <s v="BL0500191"/>
        <s v="BL0500195"/>
        <s v="BL0500193"/>
        <s v="BL0500231"/>
        <s v="BL0500251"/>
        <s v="BL0500285"/>
        <s v="BL0500289"/>
        <s v="BL0500321"/>
        <s v="RO2602"/>
        <s v="BL0500331"/>
        <s v="BL0500351"/>
        <s v="BL0500347"/>
        <s v="BL0500369"/>
        <s v="BL0500373"/>
        <s v="BL0500483"/>
        <s v="BL0500767"/>
        <s v="BL0500029"/>
        <s v="BL0500527"/>
        <s v="BL0500661"/>
        <s v="BL0500571"/>
        <s v="BL0500569"/>
        <s v="BL0500595"/>
        <s v="BL0500589"/>
        <s v="BL0500575"/>
        <s v="BL0500609"/>
        <s v="BL0500611"/>
        <s v="BL0500613"/>
        <s v="BL0500625"/>
        <s v="BL0500631"/>
        <s v="BL0500633"/>
        <s v="BL0500639"/>
        <s v="BL0500645"/>
        <s v="BL0500673"/>
        <s v="BL0500695"/>
        <s v="BL0500713"/>
        <s v="BL0500297"/>
        <s v="BL0500349"/>
        <s v="BL0500687"/>
        <s v="BL0500095"/>
        <s v="BL0500171"/>
        <s v="BL0500771"/>
        <s v="BL0501017"/>
        <s v="BL0500775"/>
        <s v="BL0500393"/>
        <s v="BL0500097"/>
        <s v="BL0500741"/>
        <s v="RO0261"/>
        <s v="BL0500733"/>
        <s v="BL0500739"/>
        <s v="RO0480"/>
        <s v="BL0500779"/>
        <s v="BL0500813"/>
        <s v="BL0500833"/>
        <s v="BL0500989"/>
        <s v="BL0500931"/>
        <s v="BL0500823"/>
        <s v="BL0500987"/>
        <s v="BL0500859"/>
        <s v="BL0500939"/>
        <s v="BL0500891"/>
        <s v="BL0500897"/>
        <s v="BL0500909"/>
        <s v="BL0500919"/>
        <s v="BL0500917"/>
        <s v="BL0500925"/>
        <s v="BL0500927"/>
        <s v="BL0500949"/>
        <s v="BL0501025"/>
        <s v="BL0501301"/>
        <s v="BL0501023"/>
        <s v="BL0501049"/>
        <s v="RO1316"/>
        <s v="BL0501087"/>
        <s v="BL0501077"/>
        <s v="BL0501075"/>
        <s v="BL0501071"/>
        <s v="BL0501125"/>
        <s v="BL0501113"/>
        <s v="BL0501105"/>
        <s v="BL0501157"/>
        <s v="BL0501175"/>
        <s v="RO1456"/>
        <s v="BL0501229"/>
        <s v="BL0501217"/>
        <s v="BL0501277"/>
        <s v="BL0501273"/>
        <s v="BL0501299"/>
        <s v="BL0501297"/>
        <s v="RO2073"/>
        <s v="BL0501311"/>
        <s v="BL0501333"/>
        <s v="RO2152"/>
        <s v="RO2150"/>
        <s v="BL0501327"/>
        <s v="BL0501385"/>
        <s v="BL0501363"/>
        <s v="BL0501365"/>
        <s v="BL0501341"/>
        <s v="BL0501399"/>
        <s v="BL0501407"/>
        <s v="BL0501393"/>
        <s v="BL0501397"/>
        <s v="BL0501411"/>
        <s v="BL0501409"/>
        <s v="BL0501427"/>
        <s v="BL0501425"/>
        <s v="BL0501475"/>
        <s v="BL0501471"/>
        <s v="RO3209"/>
        <s v="BL0500979"/>
        <s v="RO3261"/>
        <s v="RO3338"/>
        <s v="RO3341"/>
        <s v="RO3343"/>
        <s v="RO3344"/>
        <s v="BL0501531"/>
        <s v="BL0501533"/>
        <s v="BL0501559"/>
        <s v="RO3410"/>
        <s v="BL0501555"/>
        <s v="BL0501569"/>
        <s v="RO3441"/>
        <s v="RO3442"/>
        <s v="BL0501591"/>
        <s v="RO3615"/>
        <s v="BL0501587"/>
        <s v="BL0501595"/>
        <s v="RO3736"/>
        <s v="RO3733"/>
        <s v="BL0501617"/>
        <s v="BL0501645"/>
        <s v="BL0501639"/>
        <s v="BL0501643"/>
        <s v="BL0501641"/>
        <s v="BL0501637"/>
        <s v="RO3745"/>
        <s v="BL0501631"/>
        <s v="BL0501629"/>
        <s v="RO3882"/>
        <s v="BL0501663"/>
        <s v="BL0501655"/>
        <s v="RO3806"/>
        <s v="RO3937"/>
        <s v="BL0501693"/>
        <s v="BL0501691"/>
        <s v="BL0501707"/>
        <s v="BL0501697"/>
        <s v="BL0501699"/>
        <s v="BL0501745"/>
        <s v="BL0501735"/>
        <s v="RO4100"/>
        <s v="BL0501485"/>
        <s v="BL0501465"/>
        <s v="BL0501447"/>
        <s v="BL0501457"/>
        <s v="BL0501343"/>
        <s v="BL0501259"/>
        <s v="BL0501219"/>
        <s v="BL0501767"/>
        <s v="BL0501765"/>
        <s v="BL0501771"/>
        <s v="BL0501781"/>
        <s v="BL0501791"/>
        <s v="BL0501795"/>
        <s v="BL0501805"/>
        <s v="BL0501811"/>
        <s v="BL0501809"/>
        <s v="BL0501821"/>
        <s v="BL05Z1983"/>
        <s v="BL0501711"/>
        <s v="BL0501815"/>
        <s v="BL0501723"/>
        <s v="BL0501835"/>
        <s v="BL0501831"/>
        <s v="BL0501833"/>
        <s v="BL0501829"/>
        <s v="BL0501825"/>
        <s v="RO4651"/>
        <s v="BL0501867"/>
        <s v="BL0501955"/>
        <s v="BL0501851"/>
        <s v="BL0501861"/>
        <s v="BL0501863"/>
        <s v="BL0501961"/>
        <s v="BL0501953"/>
        <s v="BL0501951"/>
        <s v="BL0501869"/>
        <s v="BL0501893"/>
        <s v="BL0501891"/>
        <s v="RO4985"/>
        <s v="RO5001"/>
        <s v="RO5011"/>
        <s v="BL0501923"/>
        <s v="BL0501927"/>
        <s v="BL0501939"/>
        <s v="BL0501977"/>
        <s v="BL0500323"/>
        <s v="BL0500951"/>
        <s v="BL0501015"/>
        <s v="BL0500063"/>
        <s v="BL0501275"/>
        <s v="BL05000011"/>
        <s v="BL05000505"/>
        <s v="EDM005040"/>
        <s v="RO04777"/>
        <s v="EDM004277"/>
        <s v="BL05000211"/>
        <s v="BL05000237"/>
        <s v="EDM010436"/>
        <s v="EDM004264"/>
        <s v="EDM004165"/>
        <s v="EDM002222"/>
        <s v="BL05000235"/>
        <s v="EDM005258"/>
        <s v="BL05000869"/>
        <s v="BL05000919"/>
        <s v="RO03141"/>
        <s v="BL05001229"/>
        <s v="BL05000959"/>
        <s v="EDM002188"/>
        <s v="BL05000967"/>
        <s v="BL05000981"/>
        <s v="BL05000979"/>
        <s v="BL05000977"/>
        <s v="BL05000381"/>
        <s v="BL05000383"/>
        <s v="BL05000393"/>
        <s v="EDM002269"/>
        <s v="BL05000373"/>
        <s v="EDM003020"/>
        <s v="BL05000405"/>
        <s v="BL05000409"/>
        <s v="BL05000425"/>
        <s v="BL05000509"/>
        <s v="BL05000515"/>
        <s v="BL05000275"/>
        <s v="BL05000283"/>
        <s v="BL05000307"/>
        <s v="BL05000387"/>
        <s v="RO03405"/>
        <s v="BL05000753"/>
        <s v="BL05000755"/>
        <s v="EDM011081"/>
        <s v="BL05000759"/>
        <s v="RO03424"/>
        <s v="BL05000585"/>
        <s v="BL05000593"/>
        <s v="BL05000637"/>
        <s v="BL05000765"/>
        <s v="BL05001011"/>
        <s v="BL05001027"/>
        <s v="EDM002162"/>
        <s v="EDM003800"/>
        <s v="RO025"/>
        <s v="RO051"/>
        <s v="RO029"/>
        <s v="BL05001069"/>
        <s v="BL05001061"/>
        <s v="RO0394"/>
        <s v="RO045"/>
        <s v="RO047"/>
        <s v="BL05001087"/>
        <s v="RO0749"/>
        <s v="BL05001095"/>
        <s v="RO04430"/>
        <s v="RO04431"/>
        <s v="RO0127"/>
        <s v="RO01190"/>
        <s v="RO0646"/>
        <s v="RO01289"/>
        <s v="BL05001159"/>
        <s v="RO0182"/>
        <s v="BL05001169"/>
        <s v="EDM005112"/>
        <s v="BL05001259"/>
        <s v="BL05001257"/>
        <s v="BL05001181"/>
        <s v="BL05001203"/>
        <s v="BL05001207"/>
        <s v="BL05001205"/>
        <s v="RO01322"/>
        <s v="BL05001219"/>
        <s v="BL05001225"/>
        <s v="BL05001223"/>
        <s v="RO0663"/>
        <s v="RO0617"/>
        <s v="RO01302"/>
        <s v="RO0407"/>
        <s v="BL05001237"/>
        <s v="BL05001243"/>
        <s v="RO0437"/>
        <s v="BL05001247"/>
        <s v="BL05001261"/>
        <s v="BL05001269"/>
        <s v="EDM002189"/>
        <s v="RO0597"/>
        <s v="RO0598"/>
        <s v="RO01101"/>
        <s v="BL05001283"/>
        <s v="RO0607"/>
        <s v="BL05001331"/>
        <s v="BL05001329"/>
        <s v="EDM002264"/>
        <s v="EDM005032"/>
        <s v="BL05001321"/>
        <s v="BL05001323"/>
        <s v="BL05001315"/>
        <s v="RO0628"/>
        <s v="RO0811"/>
        <s v="EDM010858"/>
        <s v="BL05001381"/>
        <s v="RO01231"/>
        <s v="EDM003979"/>
        <s v="BL05001385"/>
        <s v="RO0690"/>
        <s v="RO0693"/>
        <s v="EDM002271"/>
        <s v="BL05001427"/>
        <s v="BL05001429"/>
        <s v="BL05001431"/>
        <s v="RO0761"/>
        <s v="EDM003840"/>
        <s v="BL05001439"/>
        <s v="BL05001447"/>
        <s v="RO0776"/>
        <s v="RO01376"/>
        <s v="BL05001455"/>
        <s v="BL05001461"/>
        <s v="BL05001465"/>
        <s v="EDM002582"/>
        <s v="BL05001977"/>
        <s v="EDM002580"/>
        <s v="BL05001501"/>
        <s v="RO01377"/>
        <s v="EDM004071"/>
        <s v="BL05001565"/>
        <s v="BL05001563"/>
        <s v="RO01384"/>
        <s v="RO0920"/>
        <s v="BL05001555"/>
        <s v="EDM002463"/>
        <s v="BL05001605"/>
        <s v="BL05001631"/>
        <s v="RO01058"/>
        <s v="BL05001627"/>
        <s v="BL05001641"/>
        <s v="BL05001635"/>
        <s v="BL05001681"/>
        <s v="BL05001677"/>
        <s v="EDM005199"/>
        <s v="BL05001709"/>
        <s v="BL05001669"/>
        <s v="RO01127"/>
        <s v="RO01129"/>
        <s v="BL05001691"/>
        <s v="BL05001693"/>
        <s v="BL05001699"/>
        <s v="RO01084"/>
        <s v="RO01195"/>
        <s v="RO01200"/>
        <s v="BL05001707"/>
        <s v="BL05001719"/>
        <s v="RO0797"/>
        <s v="RO01295"/>
        <s v="RO0959"/>
        <s v="BL05001739"/>
        <s v="BL05001741"/>
        <s v="RO01299"/>
        <s v="RO01344"/>
        <s v="BL05001747"/>
        <s v="BL05001749"/>
        <s v="BL05001753"/>
        <s v="EDM001962"/>
        <s v="RO04423"/>
        <s v="RO01442"/>
        <s v="BL05001777"/>
        <s v="EDM011022"/>
        <s v="RO01446"/>
        <s v="EDM002653"/>
        <s v="EDM001696"/>
        <s v="BL05001771"/>
        <s v="BL05001773"/>
        <s v="RO0673"/>
        <s v="BL05001033"/>
        <s v="BL05000491"/>
        <s v="BL05001161"/>
        <s v="BL05001089"/>
        <s v="RO01683"/>
        <s v="RO01689"/>
        <s v="EDM005206"/>
        <s v="BL05001039"/>
        <s v="EDM011084"/>
        <s v="EDM005064"/>
        <s v="EDM004542"/>
        <s v="RO01999"/>
        <s v="BL05001831"/>
        <s v="BL05000105"/>
        <s v="BL05001817"/>
        <s v="EDM001963"/>
        <s v="EDM010586"/>
        <s v="BL05001833"/>
        <s v="BL05001837"/>
        <s v="BL05001841"/>
        <s v="EDM005071"/>
        <s v="BL05001901"/>
        <s v="BL05001897"/>
        <s v="RO02185"/>
        <s v="RO02114"/>
        <s v="BL05001899"/>
        <s v="RO02117"/>
        <s v="RO02179"/>
        <s v="BL05001851"/>
        <s v="BL05001855"/>
        <s v="RO02196"/>
        <s v="RO02302"/>
        <s v="BL05001907"/>
        <s v="RO02173"/>
        <s v="RO02310"/>
        <s v="EDM002139"/>
        <s v="RO02261"/>
        <s v="RO02316"/>
        <s v="BL05001919"/>
        <s v="BL05001923"/>
        <s v="EDM011032"/>
        <s v="RO02331"/>
        <s v="RO02329"/>
        <s v="BL05001931"/>
        <s v="RO02336"/>
        <s v="RO02337"/>
        <s v="EDM005423"/>
        <s v="EDM005308"/>
        <s v="BL05001967"/>
        <s v="BL05001969"/>
        <s v="BL05001971"/>
        <s v="EDM004009"/>
        <s v="BL05001965"/>
        <s v="EDM002141"/>
        <s v="BL05001995"/>
        <s v="BL05001999"/>
        <s v="BL05001989"/>
        <s v="RO01938"/>
        <s v="BL05001993"/>
        <s v="BL05002033"/>
        <s v="RO02587"/>
        <s v="RO02577"/>
        <s v="EDM005309"/>
        <s v="EDM005168"/>
        <s v="BL05002049"/>
        <s v="EDM002011"/>
        <s v="RO02588"/>
        <s v="BL05002067"/>
        <s v="RO02500"/>
        <s v="BL05002131"/>
        <s v="BL05002133"/>
        <s v="EDM001505"/>
        <s v="BL05002189"/>
        <s v="BL05002151"/>
        <s v="BL05002191"/>
        <s v="BL05002195"/>
        <s v="RO02701"/>
        <s v="RO02707"/>
        <s v="BL05002145"/>
        <s v="RO02806"/>
        <s v="BL05002201"/>
        <s v="RO02731"/>
        <s v="BL05002229"/>
        <s v="BL05002223"/>
        <s v="BL05002221"/>
        <s v="EDM011086"/>
        <s v="BL05002289"/>
        <s v="EDM002193"/>
        <s v="RO02832"/>
        <s v="BL05002303"/>
        <s v="BL05002305"/>
        <s v="BL05002347"/>
        <s v="BL05002349"/>
        <s v="BL05002345"/>
        <s v="BL05002319"/>
        <s v="BL05002343"/>
        <s v="BL05002335"/>
        <s v="EDM001540"/>
        <s v="BL05002375"/>
        <s v="BL05002371"/>
        <s v="BL05002395"/>
        <s v="BL05002405"/>
        <s v="EDM002253"/>
        <s v="BL05002421"/>
        <s v="BL05002425"/>
        <s v="EDM002589"/>
        <s v="BL05002433"/>
        <s v="BL05002471"/>
        <s v="BL05001539"/>
        <s v="EDM002235"/>
        <s v="BL05000355"/>
        <s v="BL05000937"/>
        <s v="BL05000801"/>
        <s v="BL05000825"/>
        <s v="BL05002495"/>
        <s v="BL05002499"/>
        <s v="EDM004077"/>
        <s v="RO03847"/>
        <s v="BL05002543"/>
        <s v="EDM005043"/>
        <s v="EDM002213"/>
        <s v="BL05002633"/>
        <s v="BL05002679"/>
        <s v="BL05002677"/>
        <s v="EDM004042"/>
        <s v="BL05002661"/>
        <s v="BL05002659"/>
        <s v="BL05002651"/>
        <s v="BL05002745"/>
        <s v="BL05002735"/>
        <s v="EDM005431"/>
        <s v="BL05002747"/>
        <s v="EDM005361"/>
        <s v="BL05002793"/>
        <s v="BL05002799"/>
        <s v="EDM002257"/>
        <s v="EDM005102"/>
        <s v="BL05002807"/>
        <s v="BL05002853"/>
        <s v="BL05000135"/>
        <s v="EDM004064"/>
        <s v="BL05000295"/>
        <s v="EDM001940"/>
        <s v="EDM002107"/>
        <s v="BL05001077"/>
        <s v="BL05001049"/>
        <s v="BL05001547"/>
        <s v="EDM002310"/>
        <s v="RO05446"/>
        <s v="BL05002869"/>
        <s v="BL05002871"/>
        <s v="RO05450"/>
        <s v="BL05002875"/>
        <s v="BL05002865"/>
        <s v="BL05002873"/>
        <s v="BL05002861"/>
        <s v="EDM003003"/>
        <s v="RO01292"/>
        <s v="BL05002895"/>
        <s v="BL05002905"/>
        <s v="BL05002915"/>
        <s v="EDM005155"/>
        <s v="BL05002963"/>
        <s v="BL05002953"/>
        <s v="BL05002951"/>
        <s v="BL05002957"/>
        <s v="EDM002168"/>
        <s v="EDM002130"/>
        <s v="BL05000907"/>
        <s v="EDM002132"/>
        <s v="BL05002351"/>
        <s v="BL05002485"/>
        <s v="BL05002063"/>
        <s v="EDM001506"/>
        <s v="BL05001697"/>
        <s v="BL05002231"/>
        <s v="BL05003011"/>
        <s v="BL05002997"/>
        <s v="BL05003045"/>
        <s v="BL05003031"/>
        <s v="BL05003029"/>
        <s v="BL05003025"/>
        <s v="BL05003049"/>
        <s v="EDM004001"/>
        <s v="EDM004021"/>
        <s v="BL05003063"/>
        <s v="BL05003065"/>
        <s v="BL05003097"/>
        <s v="EDM002242"/>
        <s v="BL05003101"/>
        <s v="EDM005089"/>
        <s v="EDM003993"/>
        <s v="BL05003115"/>
        <s v="BL05003117"/>
        <s v="BL05003119"/>
        <s v="EDM002290"/>
        <s v="EDM002002"/>
        <s v="BL05003137"/>
        <s v="BL05003139"/>
        <s v="BL05003143"/>
        <s v="EDM011025"/>
        <s v="EDM002323"/>
        <s v="EDM005044"/>
        <s v="BL05003183"/>
        <s v="BL05003191"/>
        <s v="BL05003235"/>
        <s v="BL05002117"/>
        <s v="BL05003233"/>
        <s v="BL05002709"/>
        <s v="BL05003227"/>
        <s v="BL05003221"/>
        <s v="BL05003217"/>
        <s v="BL05003251"/>
        <s v="BL05003271"/>
        <s v="BL05003279"/>
        <s v="EDM002183"/>
        <s v="EDM001548"/>
        <s v="BL05003295"/>
        <s v="EDM002329"/>
        <s v="BL05003307"/>
        <s v="EDM004002"/>
        <s v="BL05000715"/>
        <s v="BL05000621"/>
        <s v="BL05000413"/>
        <s v="BL05003361"/>
        <s v="EDM005439"/>
        <s v="BL05003365"/>
        <s v="EDM002646"/>
        <s v="BL05002715"/>
        <s v="BL05002061"/>
        <s v="BL05002279"/>
        <s v="BL05002075"/>
        <s v="BL05002253"/>
        <s v="BL05002673"/>
        <s v="BL05001711"/>
        <s v="BL05002575"/>
        <s v="BL05000309"/>
        <s v="BL05002809"/>
        <s v="BL05001059"/>
        <s v="BL05002783"/>
        <s v="BL05002149"/>
        <s v="BL05002919"/>
        <s v="BL05000465"/>
        <s v="BL05000577"/>
      </sharedItems>
    </cacheField>
    <cacheField name="DISTRITO" numFmtId="0">
      <sharedItems count="4">
        <s v="Coimbra"/>
        <s v="Porto"/>
        <s v="Braga"/>
        <s v="Lisboa"/>
      </sharedItems>
    </cacheField>
    <cacheField name="CONCELHO" numFmtId="0">
      <sharedItems count="71">
        <s v="PENACOVA"/>
        <s v="O.HOSPITAL"/>
        <s v="TÁBUA"/>
        <s v="ARGANIL"/>
        <s v="GÓIS"/>
        <s v="LOUSÃ"/>
        <s v="SANTO TIRSO"/>
        <s v="CABECEIRAS DE BASTO"/>
        <s v="MATOSINHOS"/>
        <s v="PÓVOA DE VARZIM"/>
        <s v="PENAFIEL"/>
        <s v="GONDOMAR"/>
        <s v="GUIMARÃES"/>
        <s v="MIRA"/>
        <s v="VILA NOVA DE FAMALICÃO"/>
        <s v="MAIA"/>
        <s v="PAREDES"/>
        <s v="M.CORVO"/>
        <s v="PAÇOS DE FERREIRA"/>
        <s v="BARCELOS"/>
        <s v="VALONGO"/>
        <s v="CELORICO DE BASTO"/>
        <s v="AMARES"/>
        <s v="P.SERRA"/>
        <s v="VILA NOVA DE GAIA"/>
        <s v="PÓVOA DE LANHOSO"/>
        <s v="BRAGA"/>
        <s v="CASCAIS"/>
        <s v="F.FOZ"/>
        <s v="FAFE"/>
        <s v="VILA VERDE"/>
        <s v="AMARANTE"/>
        <s v="BAIÃO"/>
        <s v="LOUSADA"/>
        <s v="VILA DO CONDE"/>
        <s v="MARCO DE CANAVESES"/>
        <s v="FELGUEIRAS"/>
        <s v="ESPOSENDE"/>
        <s v="PENELA"/>
        <s v="CANTANHEDE"/>
        <s v="SOURE"/>
        <s v="POIARES"/>
        <s v="SINTRA"/>
        <s v="LOURES"/>
        <s v="SOBRAL"/>
        <s v="COIMBRA"/>
        <s v="MONTEMOR"/>
        <s v="VIEIRA DO MINHO"/>
        <s v="ALENQUER"/>
        <s v="TERRAS DE BOURO"/>
        <s v="V. FRANCA"/>
        <s v="OEIRAS"/>
        <s v="LOURINHÃ"/>
        <s v="AZAMBUJA"/>
        <s v="CONDEIXA"/>
        <s v="OLIVEIRA DO HOSPITAL"/>
        <s v="MARCO DE CANAVEZES"/>
        <s v="MIRANDA DO CORVO"/>
        <s v="FIGUEIRA DA FOZ"/>
        <s v="PAMPILHOSA DA SERRA"/>
        <s v="CONDEIXA-A-NOVA"/>
        <s v="VILA NOVA DE POIARES"/>
        <s v="MONTEMOR-O-VELHO"/>
        <s v="T. VEDRAS"/>
        <s v="MAFRA"/>
        <s v="Odivelas"/>
        <s v="Vila Franca de Xira"/>
        <s v="Torres Vedras"/>
        <s v="Sobral de Monte Agraço"/>
        <s v="Arruda dos Vinhos"/>
        <s v="Cadaval"/>
      </sharedItems>
    </cacheField>
    <cacheField name="FREGUESIA" numFmtId="0">
      <sharedItems/>
    </cacheField>
    <cacheField name="DINICIO" numFmtId="14">
      <sharedItems containsSemiMixedTypes="0" containsNonDate="0" containsDate="1" containsString="0" minDate="1996-02-23T00:00:00" maxDate="2000-10-26T00:00:00" count="593">
        <d v="1996-02-23T00:00:00"/>
        <d v="1996-03-11T00:00:00"/>
        <d v="1996-03-16T00:00:00"/>
        <d v="1996-03-17T00:00:00"/>
        <d v="1996-03-22T00:00:00"/>
        <d v="1996-04-08T00:00:00"/>
        <d v="1996-04-14T00:00:00"/>
        <d v="1996-04-16T00:00:00"/>
        <d v="1996-04-17T00:00:00"/>
        <d v="1996-04-18T00:00:00"/>
        <d v="1996-04-20T00:00:00"/>
        <d v="1996-04-24T00:00:00"/>
        <d v="1996-04-25T00:00:00"/>
        <d v="1996-04-27T00:00:00"/>
        <d v="1996-05-08T00:00:00"/>
        <d v="1996-05-15T00:00:00"/>
        <d v="1996-06-01T00:00:00"/>
        <d v="1996-06-03T00:00:00"/>
        <d v="1996-06-04T00:00:00"/>
        <d v="1996-06-05T00:00:00"/>
        <d v="1996-06-06T00:00:00"/>
        <d v="1996-06-08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6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26T00:00:00"/>
        <d v="1996-09-29T00:00:00"/>
        <d v="1996-09-30T00:00:00"/>
        <d v="1996-10-02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21T00:00:00"/>
        <d v="1996-10-22T00:00:00"/>
        <d v="1996-10-23T00:00:00"/>
        <d v="1996-10-30T00:00:00"/>
        <d v="1996-11-01T00:00:00"/>
        <d v="1997-02-22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30T00:00:00"/>
        <d v="1997-05-01T00:00:00"/>
        <d v="1997-05-02T00:00:00"/>
        <d v="1997-05-03T00:00:00"/>
        <d v="1997-05-13T00:00:00"/>
        <d v="1997-05-30T00:00:00"/>
        <d v="1997-06-25T00:00:00"/>
        <d v="1997-06-28T00:00:00"/>
        <d v="1997-06-29T00:00:00"/>
        <d v="1997-06-30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7T00:00:00"/>
        <d v="1997-07-19T00:00:00"/>
        <d v="1997-07-20T00:00:00"/>
        <d v="1997-07-21T00:00:00"/>
        <d v="1997-07-22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9T00:00:00"/>
        <d v="1997-08-30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2T00:00:00"/>
        <d v="1997-10-17T00:00:00"/>
        <d v="1997-10-18T00:00:00"/>
        <d v="1998-02-11T00:00:00"/>
        <d v="1998-02-24T00:00:00"/>
        <d v="1998-03-03T00:00:00"/>
        <d v="1998-03-21T00:00:00"/>
        <d v="1998-04-18T00:00:00"/>
        <d v="1998-04-24T00:00:00"/>
        <d v="1998-05-01T00:00:00"/>
        <d v="1998-05-10T00:00:00"/>
        <d v="1998-05-17T00:00:00"/>
        <d v="1998-06-03T00:00:00"/>
        <d v="1998-06-07T00:00:00"/>
        <d v="1998-06-21T00:00:00"/>
        <d v="1998-06-23T00:00:00"/>
        <d v="1998-06-24T00:00:00"/>
        <d v="1998-06-26T00:00:00"/>
        <d v="1998-07-04T00:00:00"/>
        <d v="1998-07-05T00:00:00"/>
        <d v="1998-07-08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9T00:00:00"/>
        <d v="1998-08-30T00:00:00"/>
        <d v="1998-09-01T00:00:00"/>
        <d v="1998-09-02T00:00:00"/>
        <d v="1998-09-04T00:00:00"/>
        <d v="1998-09-06T00:00:00"/>
        <d v="1998-09-09T00:00:00"/>
        <d v="1998-09-10T00:00:00"/>
        <d v="1998-09-14T00:00:00"/>
        <d v="1998-09-15T00:00:00"/>
        <d v="1998-09-17T00:00:00"/>
        <d v="1998-09-18T00:00:00"/>
        <d v="1998-09-20T00:00:00"/>
        <d v="1998-09-23T00:00:00"/>
        <d v="1999-01-05T00:00:00"/>
        <d v="1999-02-01T00:00:00"/>
        <d v="1999-02-02T00:00:00"/>
        <d v="1999-02-03T00:00:00"/>
        <d v="1999-02-04T00:00:00"/>
        <d v="1999-02-17T00:00:00"/>
        <d v="1999-02-18T00:00:00"/>
        <d v="1999-02-19T00:00:00"/>
        <d v="1999-02-20T00:00:00"/>
        <d v="1999-03-17T00:00:00"/>
        <d v="1999-03-18T00:00:00"/>
        <d v="1999-03-22T00:00:00"/>
        <d v="1999-03-23T00:00:00"/>
        <d v="1999-04-06T00:00:00"/>
        <d v="1999-04-08T00:00:00"/>
        <d v="1999-04-11T00:00:00"/>
        <d v="1999-04-12T00:00:00"/>
        <d v="1999-04-13T00:00:00"/>
        <d v="1999-04-14T00:00:00"/>
        <d v="1999-04-15T00:00:00"/>
        <d v="1999-05-11T00:00:00"/>
        <d v="1999-05-22T00:00:00"/>
        <d v="1999-06-01T00:00:00"/>
        <d v="1999-06-06T00:00:00"/>
        <d v="1999-06-11T00:00:00"/>
        <d v="1999-06-13T00:00:00"/>
        <d v="1999-06-16T00:00:00"/>
        <d v="1999-06-17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5T00:00:00"/>
        <d v="1999-08-06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23T00:00:00"/>
        <d v="1999-10-04T00:00:00"/>
        <d v="1999-10-05T00:00:00"/>
        <d v="1999-10-07T00:00:00"/>
        <d v="1999-10-08T00:00:00"/>
        <d v="1999-10-09T00:00:00"/>
        <d v="1999-11-15T00:00:00"/>
        <d v="1999-11-18T00:00:00"/>
        <d v="1999-11-20T00:00:00"/>
        <d v="2000-01-03T00:00:00"/>
        <d v="2000-02-13T00:00:00"/>
        <d v="2000-02-23T00:00:00"/>
        <d v="2000-02-26T00:00:00"/>
        <d v="2000-03-17T00:00:00"/>
        <d v="2000-03-18T00:00:00"/>
        <d v="2000-03-20T00:00:00"/>
        <d v="2000-03-28T00:00:00"/>
        <d v="2000-04-26T00:00:00"/>
        <d v="2000-06-02T00:00:00"/>
        <d v="2000-06-11T00:00:00"/>
        <d v="2000-06-12T00:00:00"/>
        <d v="2000-06-13T00:00:00"/>
        <d v="2000-06-14T00:00:00"/>
        <d v="2000-06-16T00:00:00"/>
        <d v="2000-06-17T00:00:00"/>
        <d v="2000-06-18T00:00:00"/>
        <d v="2000-06-20T00:00:00"/>
        <d v="2000-06-22T00:00:00"/>
        <d v="2000-06-23T00:00:00"/>
        <d v="2000-06-24T00:00:00"/>
        <d v="2000-06-25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22T00:00:00"/>
        <d v="2000-09-23T00:00:00"/>
        <d v="2000-09-24T00:00:00"/>
        <d v="2000-09-25T00:00:00"/>
        <d v="2000-10-03T00:00:00"/>
        <d v="2000-10-04T00:00:00"/>
        <d v="2000-10-06T00:00:00"/>
        <d v="2000-10-07T00:00:00"/>
        <d v="2000-10-16T00:00:00"/>
        <d v="2000-10-25T00:00:00"/>
      </sharedItems>
    </cacheField>
    <cacheField name="HORAINICIO" numFmtId="0">
      <sharedItems containsNonDate="0" containsDate="1" containsString="0" containsBlank="1" minDate="1899-12-30T00:00:00" maxDate="1899-12-30T23:58:00"/>
    </cacheField>
    <cacheField name="DFIM" numFmtId="0">
      <sharedItems containsNonDate="0" containsDate="1" containsString="0" containsBlank="1" minDate="1996-02-23T00:00:00" maxDate="2000-10-26T00:00:00" count="595">
        <d v="1996-02-23T00:00:00"/>
        <d v="1996-03-11T00:00:00"/>
        <d v="1996-03-16T00:00:00"/>
        <d v="1996-03-17T00:00:00"/>
        <d v="1996-03-22T00:00:00"/>
        <d v="1996-04-08T00:00:00"/>
        <d v="1996-04-14T00:00:00"/>
        <d v="1996-04-16T00:00:00"/>
        <d v="1996-04-17T00:00:00"/>
        <d v="1996-04-18T00:00:00"/>
        <d v="1996-04-20T00:00:00"/>
        <d v="1996-04-25T00:00:00"/>
        <d v="1996-04-27T00:00:00"/>
        <d v="1996-05-08T00:00:00"/>
        <d v="1996-05-15T00:00:00"/>
        <d v="1996-06-01T00:00:00"/>
        <d v="1996-06-03T00:00:00"/>
        <d v="1996-06-04T00:00:00"/>
        <d v="1996-06-05T00:00:00"/>
        <d v="1996-06-06T00:00:00"/>
        <d v="1996-06-08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2T00:00:00"/>
        <d v="1996-06-23T00:00:00"/>
        <d v="1996-06-24T00:00:00"/>
        <d v="1996-06-25T00:00:00"/>
        <m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6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26T00:00:00"/>
        <d v="1996-09-29T00:00:00"/>
        <d v="1996-09-30T00:00:00"/>
        <d v="1996-10-02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21T00:00:00"/>
        <d v="1996-10-22T00:00:00"/>
        <d v="1996-10-23T00:00:00"/>
        <d v="1996-10-30T00:00:00"/>
        <d v="1996-11-01T00:00:00"/>
        <d v="1997-02-22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30T00:00:00"/>
        <d v="1997-05-01T00:00:00"/>
        <d v="1997-05-02T00:00:00"/>
        <d v="1997-05-03T00:00:00"/>
        <d v="1997-05-13T00:00:00"/>
        <d v="1997-05-30T00:00:00"/>
        <d v="1997-06-25T00:00:00"/>
        <d v="1997-06-28T00:00:00"/>
        <d v="1997-06-29T00:00:00"/>
        <d v="1997-06-30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7T00:00:00"/>
        <d v="1997-07-19T00:00:00"/>
        <d v="1997-07-20T00:00:00"/>
        <d v="1997-07-21T00:00:00"/>
        <d v="1997-07-22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9T00:00:00"/>
        <d v="1997-08-30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2T00:00:00"/>
        <d v="1997-10-17T00:00:00"/>
        <d v="1997-10-18T00:00:00"/>
        <d v="1998-02-11T00:00:00"/>
        <d v="1998-02-24T00:00:00"/>
        <d v="1998-03-03T00:00:00"/>
        <d v="1998-03-21T00:00:00"/>
        <d v="1998-04-18T00:00:00"/>
        <d v="1998-04-24T00:00:00"/>
        <d v="1998-05-01T00:00:00"/>
        <d v="1998-05-10T00:00:00"/>
        <d v="1998-05-17T00:00:00"/>
        <d v="1998-06-03T00:00:00"/>
        <d v="1998-06-07T00:00:00"/>
        <d v="1998-06-21T00:00:00"/>
        <d v="1998-06-23T00:00:00"/>
        <d v="1998-06-24T00:00:00"/>
        <d v="1998-06-26T00:00:00"/>
        <d v="1998-07-04T00:00:00"/>
        <d v="1998-07-05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5T00:00:00"/>
        <d v="1998-08-04T00:00:00"/>
        <d v="1998-08-09T00:00:00"/>
        <d v="1998-08-06T00:00:00"/>
        <d v="1998-08-07T00:00:00"/>
        <d v="1998-08-08T00:00:00"/>
        <d v="1998-08-10T00:00:00"/>
        <d v="1998-08-11T00:00:00"/>
        <d v="1998-08-12T00:00:00"/>
        <d v="1998-08-13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9T00:00:00"/>
        <d v="1998-08-30T00:00:00"/>
        <d v="1998-09-01T00:00:00"/>
        <d v="1998-09-02T00:00:00"/>
        <d v="1998-09-03T00:00:00"/>
        <d v="1998-09-04T00:00:00"/>
        <d v="1998-09-06T00:00:00"/>
        <d v="1998-09-09T00:00:00"/>
        <d v="1998-09-10T00:00:00"/>
        <d v="1998-09-14T00:00:00"/>
        <d v="1998-09-15T00:00:00"/>
        <d v="1998-09-17T00:00:00"/>
        <d v="1998-09-18T00:00:00"/>
        <d v="1998-09-19T00:00:00"/>
        <d v="1998-09-20T00:00:00"/>
        <d v="1998-09-23T00:00:00"/>
        <d v="1999-01-05T00:00:00"/>
        <d v="1999-02-01T00:00:00"/>
        <d v="1999-02-02T00:00:00"/>
        <d v="1999-02-03T00:00:00"/>
        <d v="1999-02-04T00:00:00"/>
        <d v="1999-02-17T00:00:00"/>
        <d v="1999-02-18T00:00:00"/>
        <d v="1999-02-19T00:00:00"/>
        <d v="1999-02-20T00:00:00"/>
        <d v="1999-03-17T00:00:00"/>
        <d v="1999-03-18T00:00:00"/>
        <d v="1999-03-22T00:00:00"/>
        <d v="1999-03-24T00:00:00"/>
        <d v="1999-04-06T00:00:00"/>
        <d v="1999-04-08T00:00:00"/>
        <d v="1999-04-11T00:00:00"/>
        <d v="1999-04-12T00:00:00"/>
        <d v="1999-04-13T00:00:00"/>
        <d v="1999-04-14T00:00:00"/>
        <d v="1999-04-15T00:00:00"/>
        <d v="1999-05-11T00:00:00"/>
        <d v="1999-05-22T00:00:00"/>
        <d v="1999-06-01T00:00:00"/>
        <d v="1999-06-07T00:00:00"/>
        <d v="1999-06-11T00:00:00"/>
        <d v="1999-06-13T00:00:00"/>
        <d v="1999-06-16T00:00:00"/>
        <d v="1999-06-17T00:00:00"/>
        <d v="1999-06-20T00:00:00"/>
        <d v="1999-06-19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5T00:00:00"/>
        <d v="1999-07-02T00:00:00"/>
        <d v="1999-07-06T00:00:00"/>
        <d v="1999-07-09T00:00:00"/>
        <d v="1999-07-07T00:00:00"/>
        <d v="1999-07-08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7T00:00:00"/>
        <d v="1999-07-24T00:00:00"/>
        <d v="1999-07-25T00:00:00"/>
        <d v="1999-07-26T00:00:00"/>
        <d v="1999-07-28T00:00:00"/>
        <d v="1999-07-29T00:00:00"/>
        <d v="1999-07-30T00:00:00"/>
        <d v="1999-07-31T00:00:00"/>
        <d v="1999-08-01T00:00:00"/>
        <d v="1999-08-02T00:00:00"/>
        <d v="1999-08-05T00:00:00"/>
        <d v="1999-08-07T00:00:00"/>
        <d v="1999-08-11T00:00:00"/>
        <d v="1999-08-12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23T00:00:00"/>
        <d v="1999-10-04T00:00:00"/>
        <d v="1999-10-05T00:00:00"/>
        <d v="1999-10-07T00:00:00"/>
        <d v="1999-10-08T00:00:00"/>
        <d v="1999-10-09T00:00:00"/>
        <d v="1999-11-15T00:00:00"/>
        <d v="1999-11-18T00:00:00"/>
        <d v="1999-11-20T00:00:00"/>
        <d v="2000-01-03T00:00:00"/>
        <d v="2000-02-13T00:00:00"/>
        <d v="2000-02-23T00:00:00"/>
        <d v="2000-02-26T00:00:00"/>
        <d v="2000-03-17T00:00:00"/>
        <d v="2000-03-18T00:00:00"/>
        <d v="2000-03-20T00:00:00"/>
        <d v="2000-03-21T00:00:00"/>
        <d v="2000-03-28T00:00:00"/>
        <d v="2000-04-26T00:00:00"/>
        <d v="2000-06-02T00:00:00"/>
        <d v="2000-06-11T00:00:00"/>
        <d v="2000-06-12T00:00:00"/>
        <d v="2000-06-13T00:00:00"/>
        <d v="2000-06-14T00:00:00"/>
        <d v="2000-06-16T00:00:00"/>
        <d v="2000-06-17T00:00:00"/>
        <d v="2000-06-18T00:00:00"/>
        <d v="2000-06-20T00:00:00"/>
        <d v="2000-06-22T00:00:00"/>
        <d v="2000-06-23T00:00:00"/>
        <d v="2000-06-24T00:00:00"/>
        <d v="2000-06-25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7T00:00:00"/>
        <d v="2000-07-08T00:00:00"/>
        <d v="2000-07-09T00:00:00"/>
        <d v="2000-07-12T00:00:00"/>
        <d v="2000-07-10T00:00:00"/>
        <d v="2000-07-11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3T00:00:00"/>
        <d v="2000-07-22T00:00:00"/>
        <d v="2000-07-27T00:00:00"/>
        <d v="2000-07-28T00:00:00"/>
        <d v="2000-07-29T00:00:00"/>
        <d v="2000-07-30T00:00:00"/>
        <d v="2000-08-02T00:00:00"/>
        <d v="2000-07-31T00:00:00"/>
        <d v="2000-08-01T00:00:00"/>
        <d v="2000-08-03T00:00:00"/>
        <d v="2000-08-04T00:00:00"/>
        <d v="2000-08-05T00:00:00"/>
        <d v="2000-08-10T00:00:00"/>
        <d v="2000-08-06T00:00:00"/>
        <d v="2000-08-09T00:00:00"/>
        <d v="2000-08-07T00:00:00"/>
        <d v="2000-08-11T00:00:00"/>
        <d v="2000-08-08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8T00:00:00"/>
        <d v="2000-09-07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7T00:00:00"/>
        <d v="2000-09-18T00:00:00"/>
        <d v="2000-09-22T00:00:00"/>
        <d v="2000-09-23T00:00:00"/>
        <d v="2000-09-24T00:00:00"/>
        <d v="2000-09-25T00:00:00"/>
        <d v="2000-10-03T00:00:00"/>
        <d v="2000-10-04T00:00:00"/>
        <d v="2000-10-06T00:00:00"/>
        <d v="2000-10-07T00:00:00"/>
        <d v="2000-10-16T00:00:00"/>
        <d v="2000-10-25T00:00:00"/>
      </sharedItems>
    </cacheField>
    <cacheField name="HORAFIM" numFmtId="0">
      <sharedItems containsNonDate="0" containsDate="1" containsString="0" containsBlank="1" minDate="1899-12-30T00:00:00" maxDate="1899-12-30T23:59:00"/>
    </cacheField>
    <cacheField name="REAC" numFmtId="0">
      <sharedItems containsBlank="1"/>
    </cacheField>
    <cacheField name="POVOAMENTOS" numFmtId="0">
      <sharedItems containsSemiMixedTypes="0" containsString="0" containsNumber="1" minValue="0" maxValue="3215"/>
    </cacheField>
    <cacheField name="MATOS" numFmtId="0">
      <sharedItems containsSemiMixedTypes="0" containsString="0" containsNumber="1" minValue="0" maxValue="1075"/>
    </cacheField>
    <cacheField name="TOTAL" numFmtId="0">
      <sharedItems containsString="0" containsBlank="1" containsNumber="1" minValue="0" maxValue="4290"/>
    </cacheField>
    <cacheField name="CAUSA" numFmtId="0">
      <sharedItems count="5">
        <s v="REAC"/>
        <s v="INT"/>
        <s v="NEG"/>
        <s v="NAT"/>
        <s v="DESC"/>
      </sharedItems>
    </cacheField>
    <cacheField name="Cod. Resp. Registo" numFmtId="0">
      <sharedItems containsSemiMixedTypes="0" containsString="0" containsNumber="1" containsInteger="1" minValue="199703280" maxValue="202112345" count="662">
        <n v="201806508"/>
        <n v="201802653"/>
        <n v="201507838"/>
        <n v="201806246"/>
        <n v="202112345"/>
        <n v="201904865"/>
        <n v="202005942"/>
        <n v="202008401"/>
        <n v="201806095"/>
        <n v="201909873"/>
        <n v="202006289"/>
        <n v="201907316"/>
        <n v="201706405"/>
        <n v="200802871"/>
        <n v="201905308"/>
        <n v="202007531"/>
        <n v="201904952"/>
        <n v="201806787"/>
        <n v="201900565"/>
        <n v="201806636"/>
        <n v="201900359"/>
        <n v="201908126"/>
        <n v="201704658"/>
        <n v="200700267"/>
        <n v="202004499"/>
        <n v="201907201"/>
        <n v="201606499"/>
        <n v="201707234"/>
        <n v="201907779"/>
        <n v="201704951"/>
        <n v="202007375"/>
        <n v="201504772"/>
        <n v="202007539"/>
        <n v="202005845"/>
        <n v="201706898"/>
        <n v="202102713"/>
        <n v="201909920"/>
        <n v="202008866"/>
        <n v="202004159"/>
        <n v="202007969"/>
        <n v="201806691"/>
        <n v="201904881"/>
        <n v="201806360"/>
        <n v="201101522"/>
        <n v="201704790"/>
        <n v="202006867"/>
        <n v="201604666"/>
        <n v="201503738"/>
        <n v="201909858"/>
        <n v="201907915"/>
        <n v="201605373"/>
        <n v="202007525"/>
        <n v="201705812"/>
        <n v="201905175"/>
        <n v="200900568"/>
        <n v="202005321"/>
        <n v="201705616"/>
        <n v="199803795"/>
        <n v="202007614"/>
        <n v="201806345"/>
        <n v="201905034"/>
        <n v="201704710"/>
        <n v="202008206"/>
        <n v="202006773"/>
        <n v="201905793"/>
        <n v="201706264"/>
        <n v="201606201"/>
        <n v="202005950"/>
        <n v="201703964"/>
        <n v="201708804"/>
        <n v="201806802"/>
        <n v="201705208"/>
        <n v="202007398"/>
        <n v="201904529"/>
        <n v="202005242"/>
        <n v="201907768"/>
        <n v="201806151"/>
        <n v="201907337"/>
        <n v="201704066"/>
        <n v="201705341"/>
        <n v="202007028"/>
        <n v="201603173"/>
        <n v="201906454"/>
        <n v="201905228"/>
        <n v="201907198"/>
        <n v="201704976"/>
        <n v="201506045"/>
        <n v="202005954"/>
        <n v="201706072"/>
        <n v="201709304"/>
        <n v="201806836"/>
        <n v="201904649"/>
        <n v="201908209"/>
        <n v="201404947"/>
        <n v="201904573"/>
        <n v="201908075"/>
        <n v="201906638"/>
        <n v="202006582"/>
        <n v="202005146"/>
        <n v="202006792"/>
        <n v="202004558"/>
        <n v="202005107"/>
        <n v="201806306"/>
        <n v="201806128"/>
        <n v="202008484"/>
        <n v="202006407"/>
        <n v="201907035"/>
        <n v="202005108"/>
        <n v="201709916"/>
        <n v="202003484"/>
        <n v="201905325"/>
        <n v="202005428"/>
        <n v="201801012"/>
        <n v="202005388"/>
        <n v="202103312"/>
        <n v="202003142"/>
        <n v="201704335"/>
        <n v="201907594"/>
        <n v="201907942"/>
        <n v="202005285"/>
        <n v="201909929"/>
        <n v="201900174"/>
        <n v="202009548"/>
        <n v="201706415"/>
        <n v="202008110"/>
        <n v="201705072"/>
        <n v="201907783"/>
        <n v="201601879"/>
        <n v="201907321"/>
        <n v="202008867"/>
        <n v="201704684"/>
        <n v="202007519"/>
        <n v="202005330"/>
        <n v="201608611"/>
        <n v="201908050"/>
        <n v="201907445"/>
        <n v="201806757"/>
        <n v="201800301"/>
        <n v="201605335"/>
        <n v="201900148"/>
        <n v="202004288"/>
        <n v="202005692"/>
        <n v="201900131"/>
        <n v="201907058"/>
        <n v="201904798"/>
        <n v="201907347"/>
        <n v="202005986"/>
        <n v="201204970"/>
        <n v="201907483"/>
        <n v="201605775"/>
        <n v="201908178"/>
        <n v="202005035"/>
        <n v="201904531"/>
        <n v="201704851"/>
        <n v="201900135"/>
        <n v="202005599"/>
        <n v="201809221"/>
        <n v="202008396"/>
        <n v="201800318"/>
        <n v="201707001"/>
        <n v="201705254"/>
        <n v="202008902"/>
        <n v="200707284"/>
        <n v="201700101"/>
        <n v="202000162"/>
        <n v="202007590"/>
        <n v="201904499"/>
        <n v="202000138"/>
        <n v="201704507"/>
        <n v="201704067"/>
        <n v="201906945"/>
        <n v="201806305"/>
        <n v="202000130"/>
        <n v="202004393"/>
        <n v="201904692"/>
        <n v="201806673"/>
        <n v="201806820"/>
        <n v="202102699"/>
        <n v="201905604"/>
        <n v="201900573"/>
        <n v="201504870"/>
        <n v="201906465"/>
        <n v="201804904"/>
        <n v="202008319"/>
        <n v="202007036"/>
        <n v="201907506"/>
        <n v="202007895"/>
        <n v="202000140"/>
        <n v="202005216"/>
        <n v="202007629"/>
        <n v="202007751"/>
        <n v="201906942"/>
        <n v="201806326"/>
        <n v="201003016"/>
        <n v="202005536"/>
        <n v="202103628"/>
        <n v="202103629"/>
        <n v="201907281"/>
        <n v="202103367"/>
        <n v="201908253"/>
        <n v="201806321"/>
        <n v="201906665"/>
        <n v="202004186"/>
        <n v="202102694"/>
        <n v="202008862"/>
        <n v="201900728"/>
        <n v="201907254"/>
        <n v="201800328"/>
        <n v="201906834"/>
        <n v="201706044"/>
        <n v="202006607"/>
        <n v="202003219"/>
        <n v="201907664"/>
        <n v="202007866"/>
        <n v="201805238"/>
        <n v="201504395"/>
        <n v="202007459"/>
        <n v="201705720"/>
        <n v="201907396"/>
        <n v="201710579"/>
        <n v="202004377"/>
        <n v="201809896"/>
        <n v="202004269"/>
        <n v="201806507"/>
        <n v="201907619"/>
        <n v="202008227"/>
        <n v="202102693"/>
        <n v="202000416"/>
        <n v="201704532"/>
        <n v="201800185"/>
        <n v="201905948"/>
        <n v="202006837"/>
        <n v="202004907"/>
        <n v="201705494"/>
        <n v="201503392"/>
        <n v="202007044"/>
        <n v="201404676"/>
        <n v="201907474"/>
        <n v="201308099"/>
        <n v="201905711"/>
        <n v="202005097"/>
        <n v="202008551"/>
        <n v="202008418"/>
        <n v="201606703"/>
        <n v="202006767"/>
        <n v="201805203"/>
        <n v="202007463"/>
        <n v="201911913"/>
        <n v="201707235"/>
        <n v="201603270"/>
        <n v="201905130"/>
        <n v="201806849"/>
        <n v="201603619"/>
        <n v="202006427"/>
        <n v="202004324"/>
        <n v="201508246"/>
        <n v="201706534"/>
        <n v="201004304"/>
        <n v="200806079"/>
        <n v="201604686"/>
        <n v="201706766"/>
        <n v="202004298"/>
        <n v="202110057"/>
        <n v="202004229"/>
        <n v="201707046"/>
        <n v="201508216"/>
        <n v="202006757"/>
        <n v="202102717"/>
        <n v="202006241"/>
        <n v="202009360"/>
        <n v="201907297"/>
        <n v="201900177"/>
        <n v="202007031"/>
        <n v="201909935"/>
        <n v="202008107"/>
        <n v="201704599"/>
        <n v="202006533"/>
        <n v="202102696"/>
        <n v="202102714"/>
        <n v="201704136"/>
        <n v="201907357"/>
        <n v="201806082"/>
        <n v="201905682"/>
        <n v="202004891"/>
        <n v="201806161"/>
        <n v="201205991"/>
        <n v="202008094"/>
        <n v="202006381"/>
        <n v="202102702"/>
        <n v="201907477"/>
        <n v="202007797"/>
        <n v="201808533"/>
        <n v="201704289"/>
        <n v="201706966"/>
        <n v="201907771"/>
        <n v="202004968"/>
        <n v="201907425"/>
        <n v="202102698"/>
        <n v="201706052"/>
        <n v="201909914"/>
        <n v="201704515"/>
        <n v="201807575"/>
        <n v="201805000"/>
        <n v="201907457"/>
        <n v="202007855"/>
        <n v="201908633"/>
        <n v="202007911"/>
        <n v="201906634"/>
        <n v="202000163"/>
        <n v="202006471"/>
        <n v="202006450"/>
        <n v="202004258"/>
        <n v="202006012"/>
        <n v="202007242"/>
        <n v="201806581"/>
        <n v="201904660"/>
        <n v="201900188"/>
        <n v="201505640"/>
        <n v="202006302"/>
        <n v="201604360"/>
        <n v="201706780"/>
        <n v="202005096"/>
        <n v="202004293"/>
        <n v="202004864"/>
        <n v="201907693"/>
        <n v="201905810"/>
        <n v="202110018"/>
        <n v="201906116"/>
        <n v="201806776"/>
        <n v="202007145"/>
        <n v="202005356"/>
        <n v="200904191"/>
        <n v="202008444"/>
        <n v="202006641"/>
        <n v="201806178"/>
        <n v="201005457"/>
        <n v="201705971"/>
        <n v="201705457"/>
        <n v="202000166"/>
        <n v="201906117"/>
        <n v="201505938"/>
        <n v="201706162"/>
        <n v="202103631"/>
        <n v="201900139"/>
        <n v="202008397"/>
        <n v="202007723"/>
        <n v="202007163"/>
        <n v="202005567"/>
        <n v="201705641"/>
        <n v="201704797"/>
        <n v="201806392"/>
        <n v="201806629"/>
        <n v="202000161"/>
        <n v="201800165"/>
        <n v="201504936"/>
        <n v="201905328"/>
        <n v="201308512"/>
        <n v="201909521"/>
        <n v="202008581"/>
        <n v="202008116"/>
        <n v="201904908"/>
        <n v="201208089"/>
        <n v="201706065"/>
        <n v="201806798"/>
        <n v="201806092"/>
        <n v="201603268"/>
        <n v="201603822"/>
        <n v="202004996"/>
        <n v="201705783"/>
        <n v="201706828"/>
        <n v="201907264"/>
        <n v="201906937"/>
        <n v="201907507"/>
        <n v="202003072"/>
        <n v="201908687"/>
        <n v="201908119"/>
        <n v="201506449"/>
        <n v="202008021"/>
        <n v="201906235"/>
        <n v="201907345"/>
        <n v="202000707"/>
        <n v="201904810"/>
        <n v="201907288"/>
        <n v="201808541"/>
        <n v="201603903"/>
        <n v="202000705"/>
        <n v="201704560"/>
        <n v="199703280"/>
        <n v="201700122"/>
        <n v="201904493"/>
        <n v="202007323"/>
        <n v="202005528"/>
        <n v="202004325"/>
        <n v="201705312"/>
        <n v="201808613"/>
        <n v="202008323"/>
        <n v="201407691"/>
        <n v="201906014"/>
        <n v="201706956"/>
        <n v="202101913"/>
        <n v="201905097"/>
        <n v="201700494"/>
        <n v="201504403"/>
        <n v="202004735"/>
        <n v="201706117"/>
        <n v="201907089"/>
        <n v="202008856"/>
        <n v="201707329"/>
        <n v="201906777"/>
        <n v="201907106"/>
        <n v="201906883"/>
        <n v="202005140"/>
        <n v="202008029"/>
        <n v="202004343"/>
        <n v="202006770"/>
        <n v="201908143"/>
        <n v="201906031"/>
        <n v="202007602"/>
        <n v="202006670"/>
        <n v="201802646"/>
        <n v="202006753"/>
        <n v="202007485"/>
        <n v="201407779"/>
        <n v="202005209"/>
        <n v="201405811"/>
        <n v="201907287"/>
        <n v="201806860"/>
        <n v="201706430"/>
        <n v="201907351"/>
        <n v="201605380"/>
        <n v="201805273"/>
        <n v="201806391"/>
        <n v="202003466"/>
        <n v="202006562"/>
        <n v="201806544"/>
        <n v="201905861"/>
        <n v="201706200"/>
        <n v="201906910"/>
        <n v="202103369"/>
        <n v="201907007"/>
        <n v="201707122"/>
        <n v="202007216"/>
        <n v="201302823"/>
        <n v="202005303"/>
        <n v="201800700"/>
        <n v="201707056"/>
        <n v="201503093"/>
        <n v="201307032"/>
        <n v="201907107"/>
        <n v="202008413"/>
        <n v="201905727"/>
        <n v="201407896"/>
        <n v="201706083"/>
        <n v="201806627"/>
        <n v="201509918"/>
        <n v="201705206"/>
        <n v="201708809"/>
        <n v="201304154"/>
        <n v="201905376"/>
        <n v="201910371"/>
        <n v="201402718"/>
        <n v="201407776"/>
        <n v="202004304"/>
        <n v="201705985"/>
        <n v="202007516"/>
        <n v="202006814"/>
        <n v="201605240"/>
        <n v="202004823"/>
        <n v="201700493"/>
        <n v="201905179"/>
        <n v="201208138"/>
        <n v="201905634"/>
        <n v="201907538"/>
        <n v="202007568"/>
        <n v="200304815"/>
        <n v="202004926"/>
        <n v="201906108"/>
        <n v="201706412"/>
        <n v="201705577"/>
        <n v="202008127"/>
        <n v="202008410"/>
        <n v="201904639"/>
        <n v="201908047"/>
        <n v="202004155"/>
        <n v="201807609"/>
        <n v="201904507"/>
        <n v="201907455"/>
        <n v="201806411"/>
        <n v="202103636"/>
        <n v="202009538"/>
        <n v="201905119"/>
        <n v="202005026"/>
        <n v="201806167"/>
        <n v="202003218"/>
        <n v="201905200"/>
        <n v="201905831"/>
        <n v="202003320"/>
        <n v="201909653"/>
        <n v="201904634"/>
        <n v="201406189"/>
        <n v="201906576"/>
        <n v="201005231"/>
        <n v="201705580"/>
        <n v="201306340"/>
        <n v="201403686"/>
        <n v="201906051"/>
        <n v="201706253"/>
        <n v="202109456"/>
        <n v="202005592"/>
        <n v="202006613"/>
        <n v="201607944"/>
        <n v="201706910"/>
        <n v="201907737"/>
        <n v="201704991"/>
        <n v="201704961"/>
        <n v="202002811"/>
        <n v="201808543"/>
        <n v="201604605"/>
        <n v="201504441"/>
        <n v="201906837"/>
        <n v="201705205"/>
        <n v="201906792"/>
        <n v="201704003"/>
        <n v="202009549"/>
        <n v="202005208"/>
        <n v="201806927"/>
        <n v="201906750"/>
        <n v="202005485"/>
        <n v="202004849"/>
        <n v="202007623"/>
        <n v="201900181"/>
        <n v="202103344"/>
        <n v="202004682"/>
        <n v="201605389"/>
        <n v="201905443"/>
        <n v="201504108"/>
        <n v="202007009"/>
        <n v="201703591"/>
        <n v="201503727"/>
        <n v="202004753"/>
        <n v="202004421"/>
        <n v="201705127"/>
        <n v="201604526"/>
        <n v="201206120"/>
        <n v="201909162"/>
        <n v="201806175"/>
        <n v="202008126"/>
        <n v="202102695"/>
        <n v="201704093"/>
        <n v="201904803"/>
        <n v="201907859"/>
        <n v="201907872"/>
        <n v="201905129"/>
        <n v="202005148"/>
        <n v="202102204"/>
        <n v="200703548"/>
        <n v="202004554"/>
        <n v="201907329"/>
        <n v="201904969"/>
        <n v="201706403"/>
        <n v="201806340"/>
        <n v="202005418"/>
        <n v="201906200"/>
        <n v="201806416"/>
        <n v="202004244"/>
        <n v="202004374"/>
        <n v="202005283"/>
        <n v="202008703"/>
        <n v="202006677"/>
        <n v="201800990"/>
        <n v="201905166"/>
        <n v="202007667"/>
        <n v="201900564"/>
        <n v="201905061"/>
        <n v="202000145"/>
        <n v="201905705"/>
        <n v="202004225"/>
        <n v="201907063"/>
        <n v="202006094"/>
        <n v="202005042"/>
        <n v="202004999"/>
        <n v="201604257"/>
        <n v="201806155"/>
        <n v="202007769"/>
        <n v="202004461"/>
        <n v="201405015"/>
        <n v="201905354"/>
        <n v="201700150"/>
        <n v="202004816"/>
        <n v="201909927"/>
        <n v="201804514"/>
        <n v="202003044"/>
        <n v="202006280"/>
        <n v="202009533"/>
        <n v="201905483"/>
        <n v="202007888"/>
        <n v="202007460"/>
        <n v="201800698"/>
        <n v="202004893"/>
        <n v="202005827"/>
        <n v="201706907"/>
        <n v="201606166"/>
        <n v="201707165"/>
        <n v="202006059"/>
        <n v="201605497"/>
        <n v="201907424"/>
        <n v="201608551"/>
        <n v="202008062"/>
        <n v="201705255"/>
        <n v="201907581"/>
        <n v="201900178"/>
        <n v="202005319"/>
        <n v="202007344"/>
        <n v="202004852"/>
        <n v="201706583"/>
        <n v="201703602"/>
        <n v="201603694"/>
        <n v="202008076"/>
        <n v="201709436"/>
        <n v="202003574"/>
        <n v="201809988"/>
        <n v="202005358"/>
        <n v="202006923"/>
        <n v="201704317"/>
        <n v="202004395"/>
        <n v="202109484"/>
        <n v="201405742"/>
        <n v="201404459"/>
        <n v="201906961"/>
        <n v="201705227"/>
        <n v="202003529"/>
        <n v="202102705"/>
        <n v="201505519"/>
        <n v="201900198"/>
        <n v="202007122"/>
        <n v="201907601"/>
        <n v="201906104"/>
        <n v="201705591"/>
        <n v="202007042"/>
        <n v="201906648"/>
        <n v="201905587"/>
        <n v="201907580"/>
        <n v="201806406"/>
        <n v="202000772"/>
        <n v="201905451"/>
        <n v="201806846"/>
        <n v="202109486"/>
        <n v="201303517"/>
        <n v="202006388"/>
        <n v="201905723"/>
        <n v="201705754"/>
        <n v="201104122"/>
        <n v="202004810"/>
        <n v="201705149"/>
        <n v="201606590"/>
        <n v="201706421"/>
        <n v="201403695"/>
        <n v="201605976"/>
        <n v="201908014"/>
        <n v="202102704"/>
        <n v="201806780"/>
        <n v="2018062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89">
  <r>
    <x v="0"/>
    <x v="0"/>
    <x v="0"/>
    <x v="0"/>
    <s v="F.LORVÃO"/>
    <x v="0"/>
    <d v="1899-12-30T15:30:00"/>
    <x v="0"/>
    <d v="1899-12-30T17:05:00"/>
    <s v="S"/>
    <n v="0"/>
    <n v="0.01"/>
    <m/>
    <x v="0"/>
    <x v="0"/>
  </r>
  <r>
    <x v="0"/>
    <x v="1"/>
    <x v="0"/>
    <x v="1"/>
    <s v="LAGARES"/>
    <x v="1"/>
    <d v="1899-12-30T17:00:00"/>
    <x v="1"/>
    <d v="1899-12-30T18:42:00"/>
    <m/>
    <n v="2"/>
    <n v="0"/>
    <n v="2"/>
    <x v="1"/>
    <x v="1"/>
  </r>
  <r>
    <x v="0"/>
    <x v="2"/>
    <x v="0"/>
    <x v="2"/>
    <s v="P.COJA"/>
    <x v="1"/>
    <d v="1899-12-30T18:03:00"/>
    <x v="1"/>
    <d v="1899-12-30T20:00:00"/>
    <m/>
    <n v="0.15"/>
    <n v="0"/>
    <n v="0.15"/>
    <x v="2"/>
    <x v="2"/>
  </r>
  <r>
    <x v="0"/>
    <x v="3"/>
    <x v="0"/>
    <x v="3"/>
    <s v="FOLQUES"/>
    <x v="2"/>
    <d v="1899-12-30T17:09:00"/>
    <x v="2"/>
    <d v="1899-12-30T20:05:00"/>
    <m/>
    <n v="0"/>
    <n v="8"/>
    <n v="8"/>
    <x v="2"/>
    <x v="3"/>
  </r>
  <r>
    <x v="0"/>
    <x v="4"/>
    <x v="0"/>
    <x v="4"/>
    <s v="COLMEAL"/>
    <x v="3"/>
    <d v="1899-12-30T17:15:00"/>
    <x v="3"/>
    <d v="1899-12-30T20:20:00"/>
    <m/>
    <n v="0.4"/>
    <n v="0.4"/>
    <n v="0.8"/>
    <x v="2"/>
    <x v="4"/>
  </r>
  <r>
    <x v="0"/>
    <x v="5"/>
    <x v="0"/>
    <x v="2"/>
    <s v="M.MOUROS"/>
    <x v="3"/>
    <d v="1899-12-30T18:47:00"/>
    <x v="3"/>
    <d v="1899-12-30T20:05:00"/>
    <m/>
    <n v="0.05"/>
    <n v="0.45"/>
    <n v="0.5"/>
    <x v="2"/>
    <x v="5"/>
  </r>
  <r>
    <x v="0"/>
    <x v="6"/>
    <x v="0"/>
    <x v="1"/>
    <s v="A.DEZ"/>
    <x v="4"/>
    <d v="1899-12-30T16:17:00"/>
    <x v="4"/>
    <d v="1899-12-30T18:15:00"/>
    <m/>
    <n v="0.5"/>
    <n v="0.5"/>
    <n v="1"/>
    <x v="2"/>
    <x v="4"/>
  </r>
  <r>
    <x v="0"/>
    <x v="7"/>
    <x v="0"/>
    <x v="5"/>
    <s v="SERPINS"/>
    <x v="5"/>
    <d v="1899-12-30T13:45:00"/>
    <x v="5"/>
    <d v="1899-12-30T15:00:00"/>
    <m/>
    <n v="0.2"/>
    <n v="0"/>
    <n v="0.2"/>
    <x v="2"/>
    <x v="6"/>
  </r>
  <r>
    <x v="0"/>
    <x v="8"/>
    <x v="1"/>
    <x v="6"/>
    <s v="COUTO(SANTA CRISTINA)"/>
    <x v="6"/>
    <d v="1899-12-30T17:30:00"/>
    <x v="6"/>
    <d v="1899-12-30T18:50:00"/>
    <s v="S"/>
    <n v="0"/>
    <n v="0.5"/>
    <m/>
    <x v="0"/>
    <x v="4"/>
  </r>
  <r>
    <x v="0"/>
    <x v="9"/>
    <x v="0"/>
    <x v="2"/>
    <s v="P.MIDÕES"/>
    <x v="7"/>
    <d v="1899-12-30T18:28:00"/>
    <x v="7"/>
    <d v="1899-12-30T20:15:00"/>
    <m/>
    <n v="0"/>
    <n v="0.5"/>
    <m/>
    <x v="1"/>
    <x v="7"/>
  </r>
  <r>
    <x v="0"/>
    <x v="10"/>
    <x v="2"/>
    <x v="7"/>
    <s v="ABADIM"/>
    <x v="8"/>
    <d v="1899-12-30T20:30:00"/>
    <x v="8"/>
    <d v="1899-12-30T22:00:00"/>
    <s v="S"/>
    <n v="0"/>
    <n v="1"/>
    <m/>
    <x v="0"/>
    <x v="4"/>
  </r>
  <r>
    <x v="0"/>
    <x v="11"/>
    <x v="0"/>
    <x v="0"/>
    <s v="PENACOVA"/>
    <x v="9"/>
    <d v="1899-12-30T16:40:00"/>
    <x v="9"/>
    <d v="1899-12-30T19:07:00"/>
    <s v="S"/>
    <n v="0"/>
    <n v="0.1"/>
    <n v="0.1"/>
    <x v="0"/>
    <x v="8"/>
  </r>
  <r>
    <x v="0"/>
    <x v="12"/>
    <x v="1"/>
    <x v="8"/>
    <s v="LEÇA DO BAILIO"/>
    <x v="10"/>
    <d v="1899-12-30T22:10:00"/>
    <x v="10"/>
    <d v="1899-12-30T23:40:00"/>
    <s v="S"/>
    <n v="0"/>
    <n v="0.15"/>
    <n v="0.15"/>
    <x v="0"/>
    <x v="4"/>
  </r>
  <r>
    <x v="0"/>
    <x v="13"/>
    <x v="1"/>
    <x v="9"/>
    <s v="TERROSO"/>
    <x v="11"/>
    <d v="1899-12-30T23:53:00"/>
    <x v="11"/>
    <d v="1899-12-30T00:45:00"/>
    <s v="S"/>
    <n v="0"/>
    <n v="0.05"/>
    <n v="0.05"/>
    <x v="0"/>
    <x v="9"/>
  </r>
  <r>
    <x v="0"/>
    <x v="13"/>
    <x v="1"/>
    <x v="9"/>
    <s v="TERROSO"/>
    <x v="12"/>
    <d v="1899-12-30T17:45:00"/>
    <x v="11"/>
    <d v="1899-12-30T18:35:00"/>
    <s v="S"/>
    <n v="0"/>
    <n v="0.05"/>
    <n v="0.05"/>
    <x v="0"/>
    <x v="4"/>
  </r>
  <r>
    <x v="0"/>
    <x v="14"/>
    <x v="0"/>
    <x v="4"/>
    <s v="CADAFAZ"/>
    <x v="13"/>
    <d v="1899-12-30T14:30:00"/>
    <x v="12"/>
    <d v="1899-12-30T16:05:00"/>
    <m/>
    <n v="0.02"/>
    <n v="0.08"/>
    <n v="0.1"/>
    <x v="3"/>
    <x v="10"/>
  </r>
  <r>
    <x v="0"/>
    <x v="15"/>
    <x v="0"/>
    <x v="3"/>
    <s v="V.C.ALVA"/>
    <x v="13"/>
    <d v="1899-12-30T16:50:00"/>
    <x v="12"/>
    <d v="1899-12-30T19:15:00"/>
    <m/>
    <n v="0.5"/>
    <n v="0"/>
    <n v="0.5"/>
    <x v="2"/>
    <x v="11"/>
  </r>
  <r>
    <x v="0"/>
    <x v="16"/>
    <x v="1"/>
    <x v="10"/>
    <s v="CROCA"/>
    <x v="13"/>
    <d v="1899-12-30T17:35:00"/>
    <x v="12"/>
    <d v="1899-12-30T18:15:00"/>
    <s v="S"/>
    <n v="0"/>
    <n v="0.02"/>
    <n v="0.02"/>
    <x v="0"/>
    <x v="12"/>
  </r>
  <r>
    <x v="0"/>
    <x v="17"/>
    <x v="1"/>
    <x v="9"/>
    <s v="RATES"/>
    <x v="14"/>
    <d v="1899-12-30T17:48:00"/>
    <x v="13"/>
    <d v="1899-12-30T18:35:00"/>
    <s v="S"/>
    <n v="0"/>
    <n v="0.2"/>
    <n v="0.2"/>
    <x v="0"/>
    <x v="13"/>
  </r>
  <r>
    <x v="0"/>
    <x v="18"/>
    <x v="1"/>
    <x v="11"/>
    <s v="FÂNZERES"/>
    <x v="15"/>
    <d v="1899-12-30T22:20:00"/>
    <x v="14"/>
    <d v="1899-12-30T22:50:00"/>
    <s v="S"/>
    <n v="0"/>
    <n v="0.01"/>
    <n v="0.01"/>
    <x v="0"/>
    <x v="14"/>
  </r>
  <r>
    <x v="0"/>
    <x v="19"/>
    <x v="2"/>
    <x v="12"/>
    <s v="CALDAS DE VIZELA(SÃO MIGUEL)"/>
    <x v="16"/>
    <d v="1899-12-30T18:40:00"/>
    <x v="15"/>
    <d v="1899-12-30T20:00:00"/>
    <s v="S"/>
    <n v="0"/>
    <n v="0.1"/>
    <n v="0.1"/>
    <x v="0"/>
    <x v="15"/>
  </r>
  <r>
    <x v="0"/>
    <x v="19"/>
    <x v="2"/>
    <x v="12"/>
    <s v="CALDAS DE VIZELA(SÃO MIGUEL)"/>
    <x v="16"/>
    <d v="1899-12-30T21:05:00"/>
    <x v="15"/>
    <d v="1899-12-30T22:05:00"/>
    <s v="S"/>
    <n v="0"/>
    <n v="0.1"/>
    <n v="0.1"/>
    <x v="0"/>
    <x v="16"/>
  </r>
  <r>
    <x v="0"/>
    <x v="20"/>
    <x v="0"/>
    <x v="13"/>
    <s v="P.MIRA"/>
    <x v="17"/>
    <d v="1899-12-30T16:40:00"/>
    <x v="16"/>
    <d v="1899-12-30T21:30:00"/>
    <m/>
    <n v="5.5"/>
    <n v="0"/>
    <n v="5.5"/>
    <x v="1"/>
    <x v="17"/>
  </r>
  <r>
    <x v="0"/>
    <x v="21"/>
    <x v="0"/>
    <x v="4"/>
    <s v="ALVÁRES"/>
    <x v="18"/>
    <d v="1899-12-30T01:10:00"/>
    <x v="17"/>
    <d v="1899-12-30T02:50:00"/>
    <m/>
    <n v="0"/>
    <n v="0.2"/>
    <n v="0.2"/>
    <x v="1"/>
    <x v="18"/>
  </r>
  <r>
    <x v="0"/>
    <x v="22"/>
    <x v="2"/>
    <x v="14"/>
    <s v="MOGEGE"/>
    <x v="18"/>
    <d v="1899-12-30T13:10:00"/>
    <x v="17"/>
    <d v="1899-12-30T16:30:00"/>
    <s v="S"/>
    <n v="0.3"/>
    <n v="0"/>
    <n v="0.3"/>
    <x v="0"/>
    <x v="19"/>
  </r>
  <r>
    <x v="0"/>
    <x v="23"/>
    <x v="1"/>
    <x v="10"/>
    <s v="SANTIAGO DE SUBARRIFANA"/>
    <x v="18"/>
    <d v="1899-12-30T17:40:00"/>
    <x v="17"/>
    <d v="1899-12-30T18:20:00"/>
    <s v="S"/>
    <n v="0"/>
    <n v="0.01"/>
    <n v="0.01"/>
    <x v="0"/>
    <x v="20"/>
  </r>
  <r>
    <x v="0"/>
    <x v="24"/>
    <x v="0"/>
    <x v="5"/>
    <s v="SERPINS"/>
    <x v="19"/>
    <d v="1899-12-30T03:15:00"/>
    <x v="18"/>
    <d v="1899-12-30T05:10:00"/>
    <m/>
    <n v="1"/>
    <n v="0"/>
    <n v="1"/>
    <x v="1"/>
    <x v="21"/>
  </r>
  <r>
    <x v="0"/>
    <x v="22"/>
    <x v="2"/>
    <x v="14"/>
    <s v="MOGEGE"/>
    <x v="19"/>
    <d v="1899-12-30T13:00:00"/>
    <x v="18"/>
    <d v="1899-12-30T13:55:00"/>
    <s v="S"/>
    <n v="0"/>
    <n v="0.1"/>
    <n v="0.1"/>
    <x v="0"/>
    <x v="22"/>
  </r>
  <r>
    <x v="0"/>
    <x v="25"/>
    <x v="0"/>
    <x v="5"/>
    <s v="SERPINS"/>
    <x v="19"/>
    <d v="1899-12-30T19:10:00"/>
    <x v="18"/>
    <d v="1899-12-30T21:00:00"/>
    <m/>
    <n v="1.43"/>
    <n v="0"/>
    <n v="1.43"/>
    <x v="2"/>
    <x v="23"/>
  </r>
  <r>
    <x v="0"/>
    <x v="26"/>
    <x v="1"/>
    <x v="15"/>
    <s v="AVIOSO(SÃO PEDRO)"/>
    <x v="20"/>
    <d v="1899-12-30T17:40:00"/>
    <x v="19"/>
    <d v="1899-12-30T20:10:00"/>
    <s v="S"/>
    <n v="0"/>
    <n v="0.7"/>
    <n v="0.7"/>
    <x v="0"/>
    <x v="24"/>
  </r>
  <r>
    <x v="0"/>
    <x v="27"/>
    <x v="1"/>
    <x v="11"/>
    <s v="SÃO PEDRO DA COVA"/>
    <x v="21"/>
    <d v="1899-12-30T02:10:00"/>
    <x v="20"/>
    <d v="1899-12-30T02:40:00"/>
    <s v="S"/>
    <n v="0"/>
    <n v="0.05"/>
    <n v="0.05"/>
    <x v="0"/>
    <x v="25"/>
  </r>
  <r>
    <x v="0"/>
    <x v="28"/>
    <x v="1"/>
    <x v="8"/>
    <s v="SÃO MAMEDE DE INFESTA"/>
    <x v="21"/>
    <d v="1899-12-30T08:15:00"/>
    <x v="20"/>
    <d v="1899-12-30T08:50:00"/>
    <s v="S"/>
    <n v="0"/>
    <n v="0.05"/>
    <n v="0.05"/>
    <x v="0"/>
    <x v="26"/>
  </r>
  <r>
    <x v="0"/>
    <x v="29"/>
    <x v="2"/>
    <x v="14"/>
    <s v="MOGEGE"/>
    <x v="21"/>
    <d v="1899-12-30T20:30:00"/>
    <x v="20"/>
    <d v="1899-12-30T21:50:00"/>
    <s v="S"/>
    <n v="0"/>
    <n v="0.1"/>
    <n v="0.1"/>
    <x v="0"/>
    <x v="27"/>
  </r>
  <r>
    <x v="0"/>
    <x v="30"/>
    <x v="1"/>
    <x v="16"/>
    <s v="PARADA DE TODEIA"/>
    <x v="22"/>
    <d v="1899-12-30T17:14:00"/>
    <x v="21"/>
    <d v="1899-12-30T18:10:00"/>
    <s v="S"/>
    <n v="0"/>
    <n v="0.03"/>
    <n v="0.03"/>
    <x v="0"/>
    <x v="28"/>
  </r>
  <r>
    <x v="0"/>
    <x v="31"/>
    <x v="2"/>
    <x v="12"/>
    <s v="COSTA"/>
    <x v="22"/>
    <d v="1899-12-30T19:05:00"/>
    <x v="21"/>
    <d v="1899-12-30T19:35:00"/>
    <s v="S"/>
    <n v="0"/>
    <n v="0.05"/>
    <n v="0.05"/>
    <x v="0"/>
    <x v="29"/>
  </r>
  <r>
    <x v="0"/>
    <x v="32"/>
    <x v="1"/>
    <x v="10"/>
    <s v="BUSTELO"/>
    <x v="22"/>
    <d v="1899-12-30T23:35:00"/>
    <x v="22"/>
    <d v="1899-12-30T01:25:00"/>
    <s v="S"/>
    <n v="0"/>
    <n v="1"/>
    <n v="1"/>
    <x v="0"/>
    <x v="30"/>
  </r>
  <r>
    <x v="0"/>
    <x v="33"/>
    <x v="0"/>
    <x v="1"/>
    <s v="LOUROSA"/>
    <x v="23"/>
    <d v="1899-12-30T16:01:00"/>
    <x v="22"/>
    <d v="1899-12-30T17:08:00"/>
    <m/>
    <n v="0.02"/>
    <n v="0"/>
    <n v="0.02"/>
    <x v="2"/>
    <x v="31"/>
  </r>
  <r>
    <x v="0"/>
    <x v="34"/>
    <x v="0"/>
    <x v="17"/>
    <s v="M.CORVO"/>
    <x v="23"/>
    <d v="1899-12-30T19:05:00"/>
    <x v="22"/>
    <d v="1899-12-30T21:35:00"/>
    <s v="S"/>
    <n v="0"/>
    <n v="0.05"/>
    <n v="0.05"/>
    <x v="0"/>
    <x v="32"/>
  </r>
  <r>
    <x v="0"/>
    <x v="35"/>
    <x v="1"/>
    <x v="18"/>
    <s v="FREAMUNDE"/>
    <x v="23"/>
    <d v="1899-12-30T20:50:00"/>
    <x v="22"/>
    <d v="1899-12-30T21:25:00"/>
    <s v="S"/>
    <n v="0"/>
    <n v="0.05"/>
    <n v="0.05"/>
    <x v="0"/>
    <x v="33"/>
  </r>
  <r>
    <x v="0"/>
    <x v="36"/>
    <x v="1"/>
    <x v="18"/>
    <s v="PENAMAIOR"/>
    <x v="24"/>
    <d v="1899-12-30T01:10:00"/>
    <x v="23"/>
    <d v="1899-12-30T02:10:00"/>
    <s v="S"/>
    <n v="0"/>
    <n v="0.1"/>
    <n v="0.1"/>
    <x v="0"/>
    <x v="34"/>
  </r>
  <r>
    <x v="0"/>
    <x v="37"/>
    <x v="2"/>
    <x v="19"/>
    <s v="RIO COVO(SANTA EULÁLIA)"/>
    <x v="24"/>
    <d v="1899-12-30T15:05:00"/>
    <x v="23"/>
    <d v="1899-12-30T16:10:00"/>
    <s v="S"/>
    <n v="0"/>
    <n v="0.12"/>
    <n v="0.12"/>
    <x v="0"/>
    <x v="35"/>
  </r>
  <r>
    <x v="0"/>
    <x v="34"/>
    <x v="0"/>
    <x v="17"/>
    <s v="M.CORVO"/>
    <x v="24"/>
    <d v="1899-12-30T15:05:00"/>
    <x v="23"/>
    <d v="1899-12-30T16:10:00"/>
    <s v="S"/>
    <n v="0"/>
    <n v="0.01"/>
    <n v="0.01"/>
    <x v="0"/>
    <x v="36"/>
  </r>
  <r>
    <x v="0"/>
    <x v="38"/>
    <x v="1"/>
    <x v="20"/>
    <s v="ALFENA"/>
    <x v="24"/>
    <d v="1899-12-30T15:50:00"/>
    <x v="23"/>
    <d v="1899-12-30T19:15:00"/>
    <s v="S"/>
    <n v="0"/>
    <n v="1"/>
    <n v="1"/>
    <x v="0"/>
    <x v="37"/>
  </r>
  <r>
    <x v="0"/>
    <x v="39"/>
    <x v="2"/>
    <x v="14"/>
    <s v="ESMERIZ"/>
    <x v="24"/>
    <d v="1899-12-30T16:00:00"/>
    <x v="23"/>
    <d v="1899-12-30T17:00:00"/>
    <s v="S"/>
    <n v="0"/>
    <n v="0.5"/>
    <n v="0.5"/>
    <x v="0"/>
    <x v="38"/>
  </r>
  <r>
    <x v="0"/>
    <x v="40"/>
    <x v="2"/>
    <x v="21"/>
    <s v="BASTO(SÃO CLEMENTE)"/>
    <x v="24"/>
    <d v="1899-12-30T20:00:00"/>
    <x v="23"/>
    <d v="1899-12-30T21:45:00"/>
    <s v="S"/>
    <n v="0"/>
    <n v="0.03"/>
    <n v="0.03"/>
    <x v="0"/>
    <x v="39"/>
  </r>
  <r>
    <x v="0"/>
    <x v="38"/>
    <x v="1"/>
    <x v="20"/>
    <s v="ALFENA"/>
    <x v="24"/>
    <d v="1899-12-30T20:35:00"/>
    <x v="23"/>
    <d v="1899-12-30T21:05:00"/>
    <s v="S"/>
    <n v="0"/>
    <n v="0.05"/>
    <n v="0.05"/>
    <x v="0"/>
    <x v="40"/>
  </r>
  <r>
    <x v="0"/>
    <x v="41"/>
    <x v="1"/>
    <x v="6"/>
    <s v="CORONADO(SÃO ROMÃO)"/>
    <x v="25"/>
    <d v="1899-12-30T00:32:00"/>
    <x v="24"/>
    <d v="1899-12-30T03:30:00"/>
    <s v="S"/>
    <n v="0"/>
    <n v="2"/>
    <n v="2"/>
    <x v="0"/>
    <x v="41"/>
  </r>
  <r>
    <x v="0"/>
    <x v="42"/>
    <x v="1"/>
    <x v="8"/>
    <s v="SANTA CRUZ DO BISPO"/>
    <x v="25"/>
    <d v="1899-12-30T08:50:00"/>
    <x v="24"/>
    <d v="1899-12-30T09:40:00"/>
    <s v="S"/>
    <n v="0"/>
    <n v="0.05"/>
    <n v="0.05"/>
    <x v="0"/>
    <x v="42"/>
  </r>
  <r>
    <x v="0"/>
    <x v="43"/>
    <x v="2"/>
    <x v="14"/>
    <s v="ARNOSO(SANTA MARIA)"/>
    <x v="25"/>
    <d v="1899-12-30T09:00:00"/>
    <x v="24"/>
    <d v="1899-12-30T11:55:00"/>
    <s v="S"/>
    <n v="0"/>
    <n v="1"/>
    <n v="1"/>
    <x v="0"/>
    <x v="43"/>
  </r>
  <r>
    <x v="0"/>
    <x v="44"/>
    <x v="2"/>
    <x v="22"/>
    <s v="BESTEIROS"/>
    <x v="25"/>
    <d v="1899-12-30T09:10:00"/>
    <x v="24"/>
    <d v="1899-12-30T09:55:00"/>
    <s v="S"/>
    <n v="0"/>
    <n v="0.01"/>
    <n v="0.01"/>
    <x v="0"/>
    <x v="44"/>
  </r>
  <r>
    <x v="0"/>
    <x v="45"/>
    <x v="1"/>
    <x v="15"/>
    <s v="ÁGUAS SANTAS"/>
    <x v="25"/>
    <d v="1899-12-30T13:23:00"/>
    <x v="24"/>
    <d v="1899-12-30T18:40:00"/>
    <s v="S"/>
    <n v="0"/>
    <n v="0.03"/>
    <n v="0.03"/>
    <x v="0"/>
    <x v="45"/>
  </r>
  <r>
    <x v="0"/>
    <x v="46"/>
    <x v="1"/>
    <x v="15"/>
    <s v="AVIOSO(SÃO PEDRO)"/>
    <x v="25"/>
    <d v="1899-12-30T14:05:00"/>
    <x v="24"/>
    <d v="1899-12-30T17:20:00"/>
    <s v="S"/>
    <n v="0"/>
    <n v="0.6"/>
    <n v="0.6"/>
    <x v="0"/>
    <x v="46"/>
  </r>
  <r>
    <x v="0"/>
    <x v="47"/>
    <x v="2"/>
    <x v="12"/>
    <s v="GONÇA"/>
    <x v="25"/>
    <d v="1899-12-30T16:00:00"/>
    <x v="24"/>
    <d v="1899-12-30T17:45:00"/>
    <s v="S"/>
    <n v="0"/>
    <n v="0.2"/>
    <n v="0.2"/>
    <x v="0"/>
    <x v="47"/>
  </r>
  <r>
    <x v="0"/>
    <x v="37"/>
    <x v="2"/>
    <x v="19"/>
    <s v="RIO COVO(SANTA EULÁLIA)"/>
    <x v="25"/>
    <d v="1899-12-30T16:15:00"/>
    <x v="24"/>
    <d v="1899-12-30T17:00:00"/>
    <s v="S"/>
    <n v="0"/>
    <n v="0.05"/>
    <n v="0.05"/>
    <x v="0"/>
    <x v="48"/>
  </r>
  <r>
    <x v="0"/>
    <x v="48"/>
    <x v="0"/>
    <x v="23"/>
    <s v="MACHIO"/>
    <x v="25"/>
    <d v="1899-12-30T17:50:00"/>
    <x v="24"/>
    <d v="1899-12-30T21:20:00"/>
    <m/>
    <n v="0"/>
    <n v="0.99"/>
    <n v="0.99"/>
    <x v="4"/>
    <x v="49"/>
  </r>
  <r>
    <x v="0"/>
    <x v="43"/>
    <x v="2"/>
    <x v="14"/>
    <s v="ARNOSO(SANTA MARIA)"/>
    <x v="25"/>
    <d v="1899-12-30T19:25:00"/>
    <x v="24"/>
    <d v="1899-12-30T20:45:00"/>
    <s v="S"/>
    <n v="0"/>
    <n v="2"/>
    <n v="2"/>
    <x v="0"/>
    <x v="19"/>
  </r>
  <r>
    <x v="0"/>
    <x v="46"/>
    <x v="1"/>
    <x v="15"/>
    <s v="AVIOSO(SÃO PEDRO)"/>
    <x v="25"/>
    <d v="1899-12-30T22:30:00"/>
    <x v="25"/>
    <d v="1899-12-30T00:10:00"/>
    <s v="S"/>
    <n v="0"/>
    <n v="0.05"/>
    <n v="0.05"/>
    <x v="0"/>
    <x v="47"/>
  </r>
  <r>
    <x v="0"/>
    <x v="49"/>
    <x v="1"/>
    <x v="24"/>
    <s v="LEVER"/>
    <x v="26"/>
    <d v="1899-12-30T09:25:00"/>
    <x v="25"/>
    <d v="1899-12-30T14:15:00"/>
    <s v="S"/>
    <n v="0"/>
    <n v="2.5"/>
    <n v="2.5"/>
    <x v="0"/>
    <x v="50"/>
  </r>
  <r>
    <x v="0"/>
    <x v="50"/>
    <x v="0"/>
    <x v="3"/>
    <s v="BENFEITA"/>
    <x v="26"/>
    <d v="1899-12-30T11:15:00"/>
    <x v="25"/>
    <d v="1899-12-30T12:45:00"/>
    <m/>
    <n v="0.15"/>
    <n v="0"/>
    <n v="0.15"/>
    <x v="2"/>
    <x v="51"/>
  </r>
  <r>
    <x v="0"/>
    <x v="51"/>
    <x v="1"/>
    <x v="16"/>
    <s v="LORDELO"/>
    <x v="26"/>
    <d v="1899-12-30T11:25:00"/>
    <x v="25"/>
    <d v="1899-12-30T12:45:00"/>
    <s v="S"/>
    <n v="0"/>
    <n v="0.5"/>
    <n v="0.5"/>
    <x v="0"/>
    <x v="52"/>
  </r>
  <r>
    <x v="0"/>
    <x v="42"/>
    <x v="1"/>
    <x v="8"/>
    <s v="SANTA CRUZ DO BISPO"/>
    <x v="26"/>
    <d v="1899-12-30T11:30:00"/>
    <x v="25"/>
    <d v="1899-12-30T19:00:00"/>
    <s v="S"/>
    <n v="0"/>
    <n v="2.5"/>
    <n v="2.5"/>
    <x v="0"/>
    <x v="39"/>
  </r>
  <r>
    <x v="0"/>
    <x v="52"/>
    <x v="1"/>
    <x v="10"/>
    <s v="MARECOS"/>
    <x v="26"/>
    <d v="1899-12-30T11:55:00"/>
    <x v="25"/>
    <d v="1899-12-30T14:10:00"/>
    <s v="S"/>
    <n v="0"/>
    <n v="2"/>
    <n v="2"/>
    <x v="0"/>
    <x v="53"/>
  </r>
  <r>
    <x v="0"/>
    <x v="53"/>
    <x v="1"/>
    <x v="15"/>
    <s v="VILA NOVA DA TELHA"/>
    <x v="26"/>
    <d v="1899-12-30T13:45:00"/>
    <x v="25"/>
    <d v="1899-12-30T19:00:00"/>
    <s v="S"/>
    <n v="0"/>
    <n v="0.5"/>
    <n v="0.5"/>
    <x v="0"/>
    <x v="54"/>
  </r>
  <r>
    <x v="0"/>
    <x v="54"/>
    <x v="1"/>
    <x v="6"/>
    <s v="SANTO TIRSO"/>
    <x v="26"/>
    <d v="1899-12-30T13:50:00"/>
    <x v="25"/>
    <d v="1899-12-30T14:55:00"/>
    <s v="S"/>
    <n v="0"/>
    <n v="0.1"/>
    <n v="0.1"/>
    <x v="0"/>
    <x v="55"/>
  </r>
  <r>
    <x v="0"/>
    <x v="42"/>
    <x v="1"/>
    <x v="8"/>
    <s v="SANTA CRUZ DO BISPO"/>
    <x v="26"/>
    <d v="1899-12-30T14:00:00"/>
    <x v="25"/>
    <d v="1899-12-30T16:00:00"/>
    <s v="S"/>
    <n v="0"/>
    <n v="0.2"/>
    <n v="0.2"/>
    <x v="0"/>
    <x v="56"/>
  </r>
  <r>
    <x v="0"/>
    <x v="55"/>
    <x v="1"/>
    <x v="18"/>
    <s v="CARVALHOSA"/>
    <x v="26"/>
    <d v="1899-12-30T15:00:00"/>
    <x v="25"/>
    <d v="1899-12-30T15:40:00"/>
    <s v="S"/>
    <n v="0"/>
    <n v="0.02"/>
    <n v="0.02"/>
    <x v="0"/>
    <x v="57"/>
  </r>
  <r>
    <x v="0"/>
    <x v="52"/>
    <x v="1"/>
    <x v="10"/>
    <s v="MARECOS"/>
    <x v="26"/>
    <d v="1899-12-30T16:05:00"/>
    <x v="25"/>
    <d v="1899-12-30T20:00:00"/>
    <s v="S"/>
    <n v="0"/>
    <n v="5"/>
    <n v="5"/>
    <x v="0"/>
    <x v="58"/>
  </r>
  <r>
    <x v="0"/>
    <x v="56"/>
    <x v="2"/>
    <x v="25"/>
    <s v="GALEGOS"/>
    <x v="26"/>
    <d v="1899-12-30T17:15:00"/>
    <x v="25"/>
    <d v="1899-12-30T18:50:00"/>
    <s v="S"/>
    <n v="0"/>
    <n v="0.02"/>
    <n v="0.02"/>
    <x v="0"/>
    <x v="59"/>
  </r>
  <r>
    <x v="0"/>
    <x v="57"/>
    <x v="1"/>
    <x v="8"/>
    <s v="GUIFÕES"/>
    <x v="26"/>
    <d v="1899-12-30T17:51:00"/>
    <x v="25"/>
    <d v="1899-12-30T18:30:00"/>
    <s v="S"/>
    <n v="0"/>
    <n v="0.05"/>
    <n v="0.05"/>
    <x v="0"/>
    <x v="60"/>
  </r>
  <r>
    <x v="0"/>
    <x v="49"/>
    <x v="1"/>
    <x v="24"/>
    <s v="LEVER"/>
    <x v="26"/>
    <d v="1899-12-30T19:15:00"/>
    <x v="25"/>
    <d v="1899-12-30T20:40:00"/>
    <s v="S"/>
    <n v="0"/>
    <n v="0.2"/>
    <n v="0.2"/>
    <x v="0"/>
    <x v="61"/>
  </r>
  <r>
    <x v="0"/>
    <x v="58"/>
    <x v="2"/>
    <x v="14"/>
    <s v="LANDIM"/>
    <x v="26"/>
    <d v="1899-12-30T19:55:00"/>
    <x v="25"/>
    <d v="1899-12-30T21:00:00"/>
    <s v="S"/>
    <n v="0"/>
    <n v="0.05"/>
    <n v="0.05"/>
    <x v="0"/>
    <x v="62"/>
  </r>
  <r>
    <x v="0"/>
    <x v="42"/>
    <x v="1"/>
    <x v="8"/>
    <s v="SANTA CRUZ DO BISPO"/>
    <x v="26"/>
    <d v="1899-12-30T20:20:00"/>
    <x v="25"/>
    <d v="1899-12-30T21:40:00"/>
    <s v="S"/>
    <n v="0"/>
    <n v="0.01"/>
    <n v="0.01"/>
    <x v="0"/>
    <x v="63"/>
  </r>
  <r>
    <x v="0"/>
    <x v="59"/>
    <x v="1"/>
    <x v="24"/>
    <s v="VILAR DE ANDORINHO"/>
    <x v="26"/>
    <d v="1899-12-30T21:25:00"/>
    <x v="25"/>
    <d v="1899-12-30T22:40:00"/>
    <s v="S"/>
    <n v="0"/>
    <n v="0.01"/>
    <n v="0.01"/>
    <x v="0"/>
    <x v="64"/>
  </r>
  <r>
    <x v="0"/>
    <x v="60"/>
    <x v="2"/>
    <x v="14"/>
    <s v="LANDIM"/>
    <x v="26"/>
    <d v="1899-12-30T22:30:00"/>
    <x v="26"/>
    <d v="1899-12-30T00:00:00"/>
    <s v="S"/>
    <n v="0"/>
    <n v="0.2"/>
    <n v="0.2"/>
    <x v="0"/>
    <x v="42"/>
  </r>
  <r>
    <x v="0"/>
    <x v="51"/>
    <x v="1"/>
    <x v="16"/>
    <s v="LORDELO"/>
    <x v="27"/>
    <d v="1899-12-30T00:40:00"/>
    <x v="26"/>
    <d v="1899-12-30T01:40:00"/>
    <s v="S"/>
    <n v="0"/>
    <n v="0.1"/>
    <n v="0.1"/>
    <x v="0"/>
    <x v="65"/>
  </r>
  <r>
    <x v="0"/>
    <x v="61"/>
    <x v="2"/>
    <x v="26"/>
    <s v="CUNHA"/>
    <x v="27"/>
    <d v="1899-12-30T09:40:00"/>
    <x v="26"/>
    <d v="1899-12-30T10:50:00"/>
    <s v="S"/>
    <n v="0.05"/>
    <n v="0"/>
    <n v="0.05"/>
    <x v="0"/>
    <x v="66"/>
  </r>
  <r>
    <x v="0"/>
    <x v="50"/>
    <x v="0"/>
    <x v="3"/>
    <s v="BENFEITA"/>
    <x v="27"/>
    <d v="1899-12-30T11:35:00"/>
    <x v="26"/>
    <d v="1899-12-30T12:40:00"/>
    <s v="S"/>
    <n v="0.05"/>
    <n v="0"/>
    <n v="0.05"/>
    <x v="0"/>
    <x v="67"/>
  </r>
  <r>
    <x v="0"/>
    <x v="53"/>
    <x v="1"/>
    <x v="15"/>
    <s v="VILA NOVA DA TELHA"/>
    <x v="27"/>
    <d v="1899-12-30T13:55:00"/>
    <x v="26"/>
    <d v="1899-12-30T15:10:00"/>
    <s v="S"/>
    <n v="0"/>
    <n v="0.01"/>
    <n v="0.01"/>
    <x v="0"/>
    <x v="68"/>
  </r>
  <r>
    <x v="0"/>
    <x v="62"/>
    <x v="1"/>
    <x v="16"/>
    <s v="BALTAR"/>
    <x v="27"/>
    <d v="1899-12-30T14:00:00"/>
    <x v="26"/>
    <d v="1899-12-30T14:45:00"/>
    <s v="S"/>
    <n v="0"/>
    <n v="0.02"/>
    <n v="0.02"/>
    <x v="0"/>
    <x v="69"/>
  </r>
  <r>
    <x v="0"/>
    <x v="47"/>
    <x v="2"/>
    <x v="12"/>
    <s v="GONÇA"/>
    <x v="27"/>
    <d v="1899-12-30T14:45:00"/>
    <x v="26"/>
    <d v="1899-12-30T15:15:00"/>
    <s v="S"/>
    <n v="0"/>
    <n v="0.1"/>
    <n v="0.1"/>
    <x v="0"/>
    <x v="70"/>
  </r>
  <r>
    <x v="0"/>
    <x v="63"/>
    <x v="2"/>
    <x v="25"/>
    <s v="GARFE"/>
    <x v="27"/>
    <d v="1899-12-30T15:30:00"/>
    <x v="26"/>
    <d v="1899-12-30T18:15:00"/>
    <s v="S"/>
    <n v="0"/>
    <n v="0.1"/>
    <n v="0.1"/>
    <x v="0"/>
    <x v="71"/>
  </r>
  <r>
    <x v="0"/>
    <x v="64"/>
    <x v="2"/>
    <x v="21"/>
    <s v="BASTO(SÃO CLEMENTE)"/>
    <x v="27"/>
    <d v="1899-12-30T20:15:00"/>
    <x v="26"/>
    <d v="1899-12-30T22:15:00"/>
    <s v="S"/>
    <n v="0"/>
    <n v="0.5"/>
    <n v="0.5"/>
    <x v="0"/>
    <x v="72"/>
  </r>
  <r>
    <x v="0"/>
    <x v="61"/>
    <x v="2"/>
    <x v="26"/>
    <s v="CUNHA"/>
    <x v="27"/>
    <d v="1899-12-30T20:30:00"/>
    <x v="26"/>
    <d v="1899-12-30T23:40:00"/>
    <s v="S"/>
    <n v="0"/>
    <n v="0.1"/>
    <n v="0.1"/>
    <x v="0"/>
    <x v="73"/>
  </r>
  <r>
    <x v="0"/>
    <x v="65"/>
    <x v="1"/>
    <x v="16"/>
    <s v="SOBROSA"/>
    <x v="27"/>
    <d v="1899-12-30T21:05:00"/>
    <x v="26"/>
    <d v="1899-12-30T22:20:00"/>
    <s v="S"/>
    <n v="0"/>
    <n v="0.1"/>
    <n v="0.1"/>
    <x v="0"/>
    <x v="74"/>
  </r>
  <r>
    <x v="0"/>
    <x v="62"/>
    <x v="1"/>
    <x v="16"/>
    <s v="BALTAR"/>
    <x v="28"/>
    <d v="1899-12-30T16:05:00"/>
    <x v="27"/>
    <d v="1899-12-30T16:35:00"/>
    <s v="S"/>
    <n v="0"/>
    <n v="0.02"/>
    <n v="0.02"/>
    <x v="0"/>
    <x v="75"/>
  </r>
  <r>
    <x v="0"/>
    <x v="51"/>
    <x v="1"/>
    <x v="16"/>
    <s v="LORDELO"/>
    <x v="28"/>
    <d v="1899-12-30T17:05:00"/>
    <x v="27"/>
    <d v="1899-12-30T18:00:00"/>
    <s v="S"/>
    <n v="0"/>
    <n v="0.05"/>
    <n v="0.05"/>
    <x v="0"/>
    <x v="76"/>
  </r>
  <r>
    <x v="0"/>
    <x v="53"/>
    <x v="1"/>
    <x v="15"/>
    <s v="VILA NOVA DA TELHA"/>
    <x v="28"/>
    <d v="1899-12-30T17:15:00"/>
    <x v="27"/>
    <d v="1899-12-30T20:25:00"/>
    <s v="S"/>
    <n v="0"/>
    <n v="0.15"/>
    <n v="0.15"/>
    <x v="0"/>
    <x v="58"/>
  </r>
  <r>
    <x v="0"/>
    <x v="58"/>
    <x v="2"/>
    <x v="14"/>
    <s v="LANDIM"/>
    <x v="28"/>
    <d v="1899-12-30T18:15:00"/>
    <x v="27"/>
    <d v="1899-12-30T19:45:00"/>
    <s v="S"/>
    <n v="0"/>
    <n v="0.2"/>
    <n v="0.2"/>
    <x v="0"/>
    <x v="76"/>
  </r>
  <r>
    <x v="0"/>
    <x v="62"/>
    <x v="1"/>
    <x v="16"/>
    <s v="BALTAR"/>
    <x v="28"/>
    <d v="1899-12-30T20:45:00"/>
    <x v="27"/>
    <d v="1899-12-30T21:20:00"/>
    <s v="S"/>
    <n v="0"/>
    <n v="0.01"/>
    <n v="0.01"/>
    <x v="0"/>
    <x v="77"/>
  </r>
  <r>
    <x v="0"/>
    <x v="66"/>
    <x v="1"/>
    <x v="15"/>
    <s v="BARCA"/>
    <x v="28"/>
    <d v="1899-12-30T21:10:00"/>
    <x v="27"/>
    <d v="1899-12-30T23:35:00"/>
    <s v="S"/>
    <n v="0"/>
    <n v="0.05"/>
    <n v="0.05"/>
    <x v="0"/>
    <x v="78"/>
  </r>
  <r>
    <x v="0"/>
    <x v="62"/>
    <x v="1"/>
    <x v="16"/>
    <s v="BALTAR"/>
    <x v="29"/>
    <d v="1899-12-30T00:45:00"/>
    <x v="28"/>
    <d v="1899-12-30T01:30:00"/>
    <s v="S"/>
    <n v="0"/>
    <n v="0.02"/>
    <n v="0.02"/>
    <x v="0"/>
    <x v="79"/>
  </r>
  <r>
    <x v="0"/>
    <x v="67"/>
    <x v="1"/>
    <x v="15"/>
    <s v="VERMOIM"/>
    <x v="29"/>
    <d v="1899-12-30T14:33:00"/>
    <x v="28"/>
    <d v="1899-12-30T15:30:00"/>
    <s v="S"/>
    <n v="0"/>
    <n v="0.03"/>
    <n v="0.03"/>
    <x v="0"/>
    <x v="80"/>
  </r>
  <r>
    <x v="0"/>
    <x v="67"/>
    <x v="1"/>
    <x v="15"/>
    <s v="VERMOIM"/>
    <x v="30"/>
    <d v="1899-12-30T10:43:00"/>
    <x v="29"/>
    <d v="1899-12-30T12:05:00"/>
    <s v="S"/>
    <n v="0"/>
    <n v="0.05"/>
    <n v="0.05"/>
    <x v="0"/>
    <x v="81"/>
  </r>
  <r>
    <x v="0"/>
    <x v="68"/>
    <x v="1"/>
    <x v="20"/>
    <s v="SOBRADO"/>
    <x v="30"/>
    <d v="1899-12-30T21:20:00"/>
    <x v="29"/>
    <d v="1899-12-30T22:40:00"/>
    <s v="S"/>
    <n v="0"/>
    <n v="0.01"/>
    <n v="0.01"/>
    <x v="0"/>
    <x v="82"/>
  </r>
  <r>
    <x v="0"/>
    <x v="69"/>
    <x v="1"/>
    <x v="6"/>
    <s v="CAMPO(SÃO MARTINHO)"/>
    <x v="31"/>
    <d v="1899-12-30T04:10:00"/>
    <x v="30"/>
    <d v="1899-12-30T05:10:00"/>
    <s v="S"/>
    <n v="0"/>
    <n v="0.01"/>
    <n v="0.01"/>
    <x v="0"/>
    <x v="83"/>
  </r>
  <r>
    <x v="0"/>
    <x v="68"/>
    <x v="1"/>
    <x v="20"/>
    <s v="SOBRADO"/>
    <x v="31"/>
    <d v="1899-12-30T13:15:00"/>
    <x v="30"/>
    <d v="1899-12-30T14:40:00"/>
    <s v="S"/>
    <n v="0"/>
    <n v="0.05"/>
    <n v="0.05"/>
    <x v="0"/>
    <x v="84"/>
  </r>
  <r>
    <x v="0"/>
    <x v="70"/>
    <x v="2"/>
    <x v="12"/>
    <s v="CALVOS"/>
    <x v="31"/>
    <d v="1899-12-30T14:00:00"/>
    <x v="30"/>
    <d v="1899-12-30T16:30:00"/>
    <s v="S"/>
    <n v="0"/>
    <n v="0.3"/>
    <n v="0.3"/>
    <x v="0"/>
    <x v="85"/>
  </r>
  <r>
    <x v="0"/>
    <x v="71"/>
    <x v="1"/>
    <x v="24"/>
    <s v="LEVER"/>
    <x v="31"/>
    <d v="1899-12-30T14:40:00"/>
    <x v="30"/>
    <d v="1899-12-30T16:35:00"/>
    <s v="S"/>
    <n v="0"/>
    <n v="0.2"/>
    <n v="0.2"/>
    <x v="0"/>
    <x v="86"/>
  </r>
  <r>
    <x v="0"/>
    <x v="71"/>
    <x v="1"/>
    <x v="24"/>
    <s v="LEVER"/>
    <x v="31"/>
    <d v="1899-12-30T18:40:00"/>
    <x v="30"/>
    <d v="1899-12-30T19:50:00"/>
    <s v="S"/>
    <n v="0"/>
    <n v="0.02"/>
    <n v="0.02"/>
    <x v="0"/>
    <x v="87"/>
  </r>
  <r>
    <x v="0"/>
    <x v="69"/>
    <x v="1"/>
    <x v="6"/>
    <s v="CAMPO(SÃO MARTINHO)"/>
    <x v="31"/>
    <d v="1899-12-30T20:30:00"/>
    <x v="30"/>
    <d v="1899-12-30T21:10:00"/>
    <s v="S"/>
    <n v="0"/>
    <n v="0.15"/>
    <n v="0.15"/>
    <x v="0"/>
    <x v="88"/>
  </r>
  <r>
    <x v="0"/>
    <x v="72"/>
    <x v="2"/>
    <x v="14"/>
    <s v="CALENDÁRIO"/>
    <x v="31"/>
    <d v="1899-12-30T21:40:00"/>
    <x v="30"/>
    <d v="1899-12-30T22:00:00"/>
    <s v="S"/>
    <n v="0"/>
    <n v="0.05"/>
    <n v="0.05"/>
    <x v="0"/>
    <x v="89"/>
  </r>
  <r>
    <x v="0"/>
    <x v="73"/>
    <x v="3"/>
    <x v="27"/>
    <s v="CASCAIS"/>
    <x v="31"/>
    <d v="1899-12-30T21:50:00"/>
    <x v="30"/>
    <d v="1899-12-30T22:15:00"/>
    <s v="S"/>
    <n v="0"/>
    <n v="0"/>
    <n v="0"/>
    <x v="0"/>
    <x v="90"/>
  </r>
  <r>
    <x v="0"/>
    <x v="74"/>
    <x v="2"/>
    <x v="19"/>
    <s v="AREIAS DE VILAR"/>
    <x v="31"/>
    <d v="1899-12-30T23:30:00"/>
    <x v="31"/>
    <d v="1899-12-30T00:40:00"/>
    <s v="S"/>
    <n v="0"/>
    <n v="0.1"/>
    <n v="0.1"/>
    <x v="0"/>
    <x v="91"/>
  </r>
  <r>
    <x v="0"/>
    <x v="75"/>
    <x v="2"/>
    <x v="14"/>
    <s v="ANTAS"/>
    <x v="31"/>
    <d v="1899-12-30T23:35:00"/>
    <x v="31"/>
    <d v="1899-12-30T00:10:00"/>
    <s v="S"/>
    <n v="0"/>
    <n v="0.05"/>
    <n v="0.05"/>
    <x v="0"/>
    <x v="92"/>
  </r>
  <r>
    <x v="0"/>
    <x v="76"/>
    <x v="1"/>
    <x v="16"/>
    <s v="VILELA"/>
    <x v="32"/>
    <d v="1899-12-30T10:35:00"/>
    <x v="31"/>
    <d v="1899-12-30T12:30:00"/>
    <s v="S"/>
    <n v="0"/>
    <n v="0.1"/>
    <n v="0.1"/>
    <x v="0"/>
    <x v="93"/>
  </r>
  <r>
    <x v="0"/>
    <x v="77"/>
    <x v="2"/>
    <x v="7"/>
    <s v="BUCOS"/>
    <x v="32"/>
    <d v="1899-12-30T10:55:00"/>
    <x v="31"/>
    <d v="1899-12-30T13:40:00"/>
    <s v="S"/>
    <n v="0"/>
    <n v="1"/>
    <n v="1"/>
    <x v="0"/>
    <x v="94"/>
  </r>
  <r>
    <x v="0"/>
    <x v="78"/>
    <x v="1"/>
    <x v="10"/>
    <s v="FONTE ARCADA"/>
    <x v="33"/>
    <d v="1899-12-30T10:05:00"/>
    <x v="32"/>
    <d v="1899-12-30T18:30:00"/>
    <s v="S"/>
    <n v="7.5"/>
    <n v="7.5"/>
    <n v="15"/>
    <x v="0"/>
    <x v="95"/>
  </r>
  <r>
    <x v="0"/>
    <x v="79"/>
    <x v="2"/>
    <x v="25"/>
    <s v="RENDUFINHO"/>
    <x v="33"/>
    <d v="1899-12-30T23:05:00"/>
    <x v="33"/>
    <d v="1899-12-30T01:00:00"/>
    <s v="S"/>
    <n v="0"/>
    <n v="1"/>
    <n v="1"/>
    <x v="0"/>
    <x v="96"/>
  </r>
  <r>
    <x v="0"/>
    <x v="80"/>
    <x v="0"/>
    <x v="1"/>
    <s v="P.ALVA"/>
    <x v="34"/>
    <d v="1899-12-30T13:13:00"/>
    <x v="33"/>
    <d v="1899-12-30T15:39:00"/>
    <m/>
    <n v="1.5"/>
    <n v="0"/>
    <n v="1.5"/>
    <x v="1"/>
    <x v="97"/>
  </r>
  <r>
    <x v="0"/>
    <x v="81"/>
    <x v="1"/>
    <x v="11"/>
    <s v="FOZ DO SOUSA"/>
    <x v="34"/>
    <d v="1899-12-30T14:25:00"/>
    <x v="33"/>
    <d v="1899-12-30T16:27:00"/>
    <s v="S"/>
    <n v="0"/>
    <n v="0.3"/>
    <n v="0.3"/>
    <x v="0"/>
    <x v="98"/>
  </r>
  <r>
    <x v="0"/>
    <x v="82"/>
    <x v="0"/>
    <x v="28"/>
    <s v="M.ONDAS"/>
    <x v="34"/>
    <d v="1899-12-30T16:45:00"/>
    <x v="33"/>
    <d v="1899-12-30T18:41:00"/>
    <m/>
    <n v="0.3"/>
    <n v="0"/>
    <n v="0.3"/>
    <x v="1"/>
    <x v="99"/>
  </r>
  <r>
    <x v="0"/>
    <x v="81"/>
    <x v="1"/>
    <x v="11"/>
    <s v="FOZ DO SOUSA"/>
    <x v="34"/>
    <d v="1899-12-30T17:20:00"/>
    <x v="33"/>
    <d v="1899-12-30T19:50:00"/>
    <s v="S"/>
    <n v="0"/>
    <n v="4"/>
    <n v="4"/>
    <x v="0"/>
    <x v="100"/>
  </r>
  <r>
    <x v="0"/>
    <x v="80"/>
    <x v="0"/>
    <x v="1"/>
    <s v="P.ALVA"/>
    <x v="34"/>
    <d v="1899-12-30T17:55:00"/>
    <x v="33"/>
    <d v="1899-12-30T19:29:00"/>
    <s v="S"/>
    <n v="0"/>
    <n v="0.02"/>
    <n v="0.02"/>
    <x v="0"/>
    <x v="101"/>
  </r>
  <r>
    <x v="0"/>
    <x v="83"/>
    <x v="2"/>
    <x v="29"/>
    <s v="ESTORÃOS"/>
    <x v="34"/>
    <d v="1899-12-30T18:30:00"/>
    <x v="33"/>
    <d v="1899-12-30T21:20:00"/>
    <s v="S"/>
    <n v="0"/>
    <n v="1.5"/>
    <n v="1.5"/>
    <x v="0"/>
    <x v="102"/>
  </r>
  <r>
    <x v="0"/>
    <x v="80"/>
    <x v="0"/>
    <x v="1"/>
    <s v="P.ALVA"/>
    <x v="34"/>
    <d v="1899-12-30T19:56:00"/>
    <x v="33"/>
    <d v="1899-12-30T21:48:00"/>
    <s v="S"/>
    <n v="0"/>
    <n v="0.01"/>
    <n v="0.01"/>
    <x v="0"/>
    <x v="103"/>
  </r>
  <r>
    <x v="0"/>
    <x v="78"/>
    <x v="1"/>
    <x v="10"/>
    <s v="FONTE ARCADA"/>
    <x v="34"/>
    <d v="1899-12-30T21:15:00"/>
    <x v="33"/>
    <d v="1899-12-30T22:00:00"/>
    <s v="S"/>
    <n v="0"/>
    <n v="0.05"/>
    <n v="0.05"/>
    <x v="0"/>
    <x v="104"/>
  </r>
  <r>
    <x v="0"/>
    <x v="84"/>
    <x v="2"/>
    <x v="30"/>
    <s v="TURIZ"/>
    <x v="34"/>
    <d v="1899-12-30T22:40:00"/>
    <x v="33"/>
    <d v="1899-12-30T23:35:00"/>
    <s v="S"/>
    <n v="0.05"/>
    <n v="0"/>
    <n v="0.05"/>
    <x v="0"/>
    <x v="105"/>
  </r>
  <r>
    <x v="0"/>
    <x v="85"/>
    <x v="1"/>
    <x v="15"/>
    <s v="NOGUEIRA"/>
    <x v="34"/>
    <d v="1899-12-30T22:58:00"/>
    <x v="33"/>
    <d v="1899-12-30T23:30:00"/>
    <s v="S"/>
    <n v="0"/>
    <n v="0.01"/>
    <n v="0.01"/>
    <x v="0"/>
    <x v="106"/>
  </r>
  <r>
    <x v="0"/>
    <x v="80"/>
    <x v="0"/>
    <x v="1"/>
    <s v="P.ALVA"/>
    <x v="35"/>
    <d v="1899-12-30T02:20:00"/>
    <x v="34"/>
    <d v="1899-12-30T03:32:00"/>
    <s v="S"/>
    <n v="0"/>
    <n v="0.02"/>
    <n v="0.02"/>
    <x v="0"/>
    <x v="107"/>
  </r>
  <r>
    <x v="0"/>
    <x v="86"/>
    <x v="1"/>
    <x v="6"/>
    <s v="GUIDÕES"/>
    <x v="35"/>
    <d v="1899-12-30T05:14:00"/>
    <x v="34"/>
    <d v="1899-12-30T06:30:00"/>
    <s v="S"/>
    <n v="0"/>
    <n v="0.04"/>
    <n v="0.04"/>
    <x v="0"/>
    <x v="108"/>
  </r>
  <r>
    <x v="0"/>
    <x v="87"/>
    <x v="2"/>
    <x v="30"/>
    <s v="MOURE"/>
    <x v="35"/>
    <d v="1899-12-30T05:20:00"/>
    <x v="34"/>
    <d v="1899-12-30T07:15:00"/>
    <s v="S"/>
    <n v="0.3"/>
    <n v="0"/>
    <n v="0.3"/>
    <x v="0"/>
    <x v="109"/>
  </r>
  <r>
    <x v="0"/>
    <x v="88"/>
    <x v="1"/>
    <x v="31"/>
    <s v="MANCELOS"/>
    <x v="35"/>
    <d v="1899-12-30T07:15:00"/>
    <x v="34"/>
    <d v="1899-12-30T08:30:00"/>
    <s v="S"/>
    <n v="0"/>
    <n v="0.3"/>
    <n v="0.3"/>
    <x v="0"/>
    <x v="110"/>
  </r>
  <r>
    <x v="0"/>
    <x v="89"/>
    <x v="1"/>
    <x v="32"/>
    <s v="OVIL"/>
    <x v="35"/>
    <d v="1899-12-30T07:49:00"/>
    <x v="34"/>
    <d v="1899-12-30T08:55:00"/>
    <s v="S"/>
    <n v="0.5"/>
    <n v="0"/>
    <n v="0.5"/>
    <x v="0"/>
    <x v="111"/>
  </r>
  <r>
    <x v="0"/>
    <x v="86"/>
    <x v="1"/>
    <x v="6"/>
    <s v="GUIDÕES"/>
    <x v="35"/>
    <d v="1899-12-30T08:12:00"/>
    <x v="34"/>
    <d v="1899-12-30T14:20:00"/>
    <s v="S"/>
    <n v="0"/>
    <n v="1"/>
    <n v="1"/>
    <x v="0"/>
    <x v="112"/>
  </r>
  <r>
    <x v="0"/>
    <x v="90"/>
    <x v="1"/>
    <x v="15"/>
    <s v="ÁGUAS SANTAS"/>
    <x v="35"/>
    <d v="1899-12-30T12:35:00"/>
    <x v="34"/>
    <d v="1899-12-30T13:00:00"/>
    <s v="S"/>
    <n v="0"/>
    <n v="0.05"/>
    <n v="0.05"/>
    <x v="0"/>
    <x v="113"/>
  </r>
  <r>
    <x v="0"/>
    <x v="91"/>
    <x v="2"/>
    <x v="26"/>
    <s v="SEMELHE"/>
    <x v="35"/>
    <d v="1899-12-30T12:40:00"/>
    <x v="34"/>
    <d v="1899-12-30T20:30:00"/>
    <s v="S"/>
    <n v="12"/>
    <n v="0"/>
    <n v="12"/>
    <x v="0"/>
    <x v="114"/>
  </r>
  <r>
    <x v="0"/>
    <x v="90"/>
    <x v="1"/>
    <x v="15"/>
    <s v="ÁGUAS SANTAS"/>
    <x v="35"/>
    <d v="1899-12-30T13:00:00"/>
    <x v="34"/>
    <d v="1899-12-30T14:30:00"/>
    <s v="S"/>
    <n v="0"/>
    <n v="0.05"/>
    <n v="0.05"/>
    <x v="0"/>
    <x v="115"/>
  </r>
  <r>
    <x v="0"/>
    <x v="92"/>
    <x v="1"/>
    <x v="18"/>
    <s v="FREAMUNDE"/>
    <x v="35"/>
    <d v="1899-12-30T13:07:00"/>
    <x v="34"/>
    <d v="1899-12-30T13:30:00"/>
    <s v="S"/>
    <n v="0"/>
    <n v="0.03"/>
    <n v="0.03"/>
    <x v="0"/>
    <x v="116"/>
  </r>
  <r>
    <x v="0"/>
    <x v="93"/>
    <x v="1"/>
    <x v="18"/>
    <s v="FRAZÃO"/>
    <x v="35"/>
    <d v="1899-12-30T13:31:00"/>
    <x v="34"/>
    <d v="1899-12-30T14:16:00"/>
    <s v="S"/>
    <n v="0"/>
    <n v="0.01"/>
    <n v="0.01"/>
    <x v="0"/>
    <x v="117"/>
  </r>
  <r>
    <x v="0"/>
    <x v="94"/>
    <x v="1"/>
    <x v="24"/>
    <s v="AVINTES"/>
    <x v="35"/>
    <d v="1899-12-30T13:35:00"/>
    <x v="34"/>
    <d v="1899-12-30T14:00:00"/>
    <s v="S"/>
    <n v="0"/>
    <n v="0.02"/>
    <n v="0.02"/>
    <x v="0"/>
    <x v="118"/>
  </r>
  <r>
    <x v="0"/>
    <x v="86"/>
    <x v="1"/>
    <x v="6"/>
    <s v="GUIDÕES"/>
    <x v="35"/>
    <d v="1899-12-30T13:55:00"/>
    <x v="34"/>
    <d v="1899-12-30T21:04:00"/>
    <s v="S"/>
    <n v="0"/>
    <n v="1"/>
    <n v="1"/>
    <x v="0"/>
    <x v="119"/>
  </r>
  <r>
    <x v="0"/>
    <x v="95"/>
    <x v="1"/>
    <x v="24"/>
    <s v="PEDROSO"/>
    <x v="35"/>
    <d v="1899-12-30T14:25:00"/>
    <x v="34"/>
    <d v="1899-12-30T16:45:00"/>
    <s v="S"/>
    <n v="0"/>
    <n v="1"/>
    <n v="1"/>
    <x v="0"/>
    <x v="120"/>
  </r>
  <r>
    <x v="0"/>
    <x v="93"/>
    <x v="1"/>
    <x v="18"/>
    <s v="FRAZÃO"/>
    <x v="35"/>
    <d v="1899-12-30T15:03:00"/>
    <x v="34"/>
    <d v="1899-12-30T16:30:00"/>
    <s v="S"/>
    <n v="0"/>
    <n v="0.03"/>
    <n v="0.03"/>
    <x v="0"/>
    <x v="121"/>
  </r>
  <r>
    <x v="0"/>
    <x v="96"/>
    <x v="0"/>
    <x v="3"/>
    <s v="BENFEITA"/>
    <x v="35"/>
    <d v="1899-12-30T15:08:00"/>
    <x v="34"/>
    <d v="1899-12-30T17:22:00"/>
    <m/>
    <n v="0.04"/>
    <n v="0.06"/>
    <n v="0.1"/>
    <x v="1"/>
    <x v="122"/>
  </r>
  <r>
    <x v="0"/>
    <x v="97"/>
    <x v="0"/>
    <x v="23"/>
    <s v="P.SERRA"/>
    <x v="35"/>
    <d v="1899-12-30T15:08:00"/>
    <x v="34"/>
    <d v="1899-12-30T16:35:00"/>
    <m/>
    <n v="0"/>
    <n v="0.06"/>
    <n v="0.06"/>
    <x v="2"/>
    <x v="123"/>
  </r>
  <r>
    <x v="0"/>
    <x v="98"/>
    <x v="1"/>
    <x v="11"/>
    <s v="FÂNZERES"/>
    <x v="35"/>
    <d v="1899-12-30T15:40:00"/>
    <x v="34"/>
    <d v="1899-12-30T16:30:00"/>
    <s v="S"/>
    <n v="0"/>
    <n v="0.1"/>
    <n v="0.1"/>
    <x v="0"/>
    <x v="124"/>
  </r>
  <r>
    <x v="0"/>
    <x v="99"/>
    <x v="1"/>
    <x v="11"/>
    <s v="LOMBA"/>
    <x v="35"/>
    <d v="1899-12-30T16:00:00"/>
    <x v="34"/>
    <d v="1899-12-30T17:50:00"/>
    <s v="S"/>
    <n v="0"/>
    <n v="0.1"/>
    <n v="0.1"/>
    <x v="0"/>
    <x v="125"/>
  </r>
  <r>
    <x v="0"/>
    <x v="100"/>
    <x v="2"/>
    <x v="26"/>
    <s v="BRAGA(SÃO JOSÉ DE SÃO LÁZARO)"/>
    <x v="35"/>
    <d v="1899-12-30T16:35:00"/>
    <x v="34"/>
    <d v="1899-12-30T18:30:00"/>
    <s v="S"/>
    <n v="0"/>
    <n v="0.02"/>
    <n v="0.02"/>
    <x v="0"/>
    <x v="126"/>
  </r>
  <r>
    <x v="0"/>
    <x v="101"/>
    <x v="1"/>
    <x v="20"/>
    <s v="CAMPO"/>
    <x v="35"/>
    <d v="1899-12-30T16:55:00"/>
    <x v="34"/>
    <d v="1899-12-30T18:05:00"/>
    <s v="S"/>
    <n v="0"/>
    <n v="0.05"/>
    <n v="0.05"/>
    <x v="0"/>
    <x v="67"/>
  </r>
  <r>
    <x v="0"/>
    <x v="94"/>
    <x v="1"/>
    <x v="24"/>
    <s v="AVINTES"/>
    <x v="35"/>
    <d v="1899-12-30T17:10:00"/>
    <x v="34"/>
    <d v="1899-12-30T18:15:00"/>
    <s v="S"/>
    <n v="0"/>
    <n v="0.15"/>
    <n v="0.15"/>
    <x v="0"/>
    <x v="127"/>
  </r>
  <r>
    <x v="0"/>
    <x v="102"/>
    <x v="1"/>
    <x v="11"/>
    <s v="GONDOMAR(SÃO COSME)"/>
    <x v="35"/>
    <d v="1899-12-30T17:30:00"/>
    <x v="34"/>
    <d v="1899-12-30T18:15:00"/>
    <s v="S"/>
    <n v="0"/>
    <n v="0.05"/>
    <n v="0.05"/>
    <x v="0"/>
    <x v="36"/>
  </r>
  <r>
    <x v="0"/>
    <x v="103"/>
    <x v="1"/>
    <x v="8"/>
    <s v="GUIFÕES"/>
    <x v="35"/>
    <d v="1899-12-30T17:36:00"/>
    <x v="34"/>
    <d v="1899-12-30T18:35:00"/>
    <s v="S"/>
    <n v="0"/>
    <n v="0.5"/>
    <n v="0.5"/>
    <x v="0"/>
    <x v="128"/>
  </r>
  <r>
    <x v="0"/>
    <x v="104"/>
    <x v="1"/>
    <x v="20"/>
    <s v="VALONGO"/>
    <x v="35"/>
    <d v="1899-12-30T18:05:00"/>
    <x v="34"/>
    <d v="1899-12-30T19:30:00"/>
    <s v="S"/>
    <n v="0"/>
    <n v="0.16"/>
    <n v="0.16"/>
    <x v="0"/>
    <x v="129"/>
  </r>
  <r>
    <x v="0"/>
    <x v="105"/>
    <x v="1"/>
    <x v="24"/>
    <s v="SANDIM"/>
    <x v="35"/>
    <d v="1899-12-30T18:20:00"/>
    <x v="34"/>
    <d v="1899-12-30T19:15:00"/>
    <s v="S"/>
    <n v="0"/>
    <n v="0.05"/>
    <n v="0.05"/>
    <x v="0"/>
    <x v="130"/>
  </r>
  <r>
    <x v="0"/>
    <x v="106"/>
    <x v="1"/>
    <x v="24"/>
    <s v="PEDROSO"/>
    <x v="35"/>
    <d v="1899-12-30T18:35:00"/>
    <x v="34"/>
    <d v="1899-12-30T19:15:00"/>
    <s v="S"/>
    <n v="0"/>
    <n v="0.08"/>
    <n v="0.08"/>
    <x v="0"/>
    <x v="131"/>
  </r>
  <r>
    <x v="0"/>
    <x v="107"/>
    <x v="1"/>
    <x v="6"/>
    <s v="SANTO TIRSO"/>
    <x v="35"/>
    <d v="1899-12-30T18:40:00"/>
    <x v="34"/>
    <d v="1899-12-30T20:20:00"/>
    <s v="S"/>
    <n v="0"/>
    <n v="0.25"/>
    <n v="0.25"/>
    <x v="0"/>
    <x v="132"/>
  </r>
  <r>
    <x v="0"/>
    <x v="108"/>
    <x v="1"/>
    <x v="15"/>
    <s v="MILHEIRÓS"/>
    <x v="35"/>
    <d v="1899-12-30T19:00:00"/>
    <x v="34"/>
    <d v="1899-12-30T20:00:00"/>
    <s v="S"/>
    <n v="0"/>
    <n v="0.05"/>
    <n v="0.05"/>
    <x v="0"/>
    <x v="32"/>
  </r>
  <r>
    <x v="0"/>
    <x v="109"/>
    <x v="1"/>
    <x v="15"/>
    <s v="GEMUNDE"/>
    <x v="35"/>
    <d v="1899-12-30T19:00:00"/>
    <x v="34"/>
    <d v="1899-12-30T20:00:00"/>
    <s v="S"/>
    <n v="0"/>
    <n v="0.25"/>
    <n v="0.25"/>
    <x v="0"/>
    <x v="133"/>
  </r>
  <r>
    <x v="0"/>
    <x v="110"/>
    <x v="1"/>
    <x v="11"/>
    <s v="SÃO PEDRO DA COVA"/>
    <x v="35"/>
    <d v="1899-12-30T20:20:00"/>
    <x v="35"/>
    <d v="1899-12-30T00:10:00"/>
    <s v="S"/>
    <n v="0"/>
    <n v="4"/>
    <n v="4"/>
    <x v="0"/>
    <x v="134"/>
  </r>
  <r>
    <x v="0"/>
    <x v="111"/>
    <x v="1"/>
    <x v="16"/>
    <s v="LORDELO"/>
    <x v="35"/>
    <d v="1899-12-30T20:43:00"/>
    <x v="34"/>
    <d v="1899-12-30T21:20:00"/>
    <s v="S"/>
    <n v="0"/>
    <n v="0.03"/>
    <n v="0.03"/>
    <x v="0"/>
    <x v="135"/>
  </r>
  <r>
    <x v="0"/>
    <x v="88"/>
    <x v="1"/>
    <x v="31"/>
    <s v="MANCELOS"/>
    <x v="35"/>
    <d v="1899-12-30T21:30:00"/>
    <x v="34"/>
    <d v="1899-12-30T22:30:00"/>
    <s v="S"/>
    <n v="0.25"/>
    <n v="0.25"/>
    <n v="0.5"/>
    <x v="0"/>
    <x v="136"/>
  </r>
  <r>
    <x v="0"/>
    <x v="78"/>
    <x v="1"/>
    <x v="10"/>
    <s v="FONTE ARCADA"/>
    <x v="35"/>
    <d v="1899-12-30T22:15:00"/>
    <x v="34"/>
    <d v="1899-12-30T23:00:00"/>
    <s v="S"/>
    <n v="0"/>
    <n v="0.1"/>
    <n v="0.1"/>
    <x v="0"/>
    <x v="137"/>
  </r>
  <r>
    <x v="0"/>
    <x v="112"/>
    <x v="1"/>
    <x v="31"/>
    <s v="GONDAR"/>
    <x v="35"/>
    <d v="1899-12-30T23:05:00"/>
    <x v="35"/>
    <d v="1899-12-30T01:35:00"/>
    <s v="S"/>
    <n v="1"/>
    <n v="0"/>
    <n v="1"/>
    <x v="0"/>
    <x v="138"/>
  </r>
  <r>
    <x v="0"/>
    <x v="113"/>
    <x v="1"/>
    <x v="33"/>
    <s v="NEVOGILDE"/>
    <x v="35"/>
    <d v="1899-12-30T23:05:00"/>
    <x v="35"/>
    <d v="1899-12-30T00:20:00"/>
    <s v="S"/>
    <n v="0"/>
    <n v="0.15"/>
    <n v="0.15"/>
    <x v="0"/>
    <x v="139"/>
  </r>
  <r>
    <x v="0"/>
    <x v="83"/>
    <x v="2"/>
    <x v="29"/>
    <s v="ESTORÃOS"/>
    <x v="35"/>
    <m/>
    <x v="36"/>
    <m/>
    <s v="S"/>
    <n v="0.5"/>
    <n v="0"/>
    <n v="0.5"/>
    <x v="0"/>
    <x v="140"/>
  </r>
  <r>
    <x v="0"/>
    <x v="114"/>
    <x v="2"/>
    <x v="29"/>
    <s v="ARÕES(SANTA CRISTINA)"/>
    <x v="35"/>
    <m/>
    <x v="36"/>
    <m/>
    <s v="S"/>
    <n v="0"/>
    <n v="2"/>
    <n v="2"/>
    <x v="0"/>
    <x v="105"/>
  </r>
  <r>
    <x v="0"/>
    <x v="115"/>
    <x v="2"/>
    <x v="12"/>
    <s v="COSTA"/>
    <x v="35"/>
    <m/>
    <x v="36"/>
    <m/>
    <s v="S"/>
    <n v="0"/>
    <n v="2"/>
    <n v="2"/>
    <x v="0"/>
    <x v="66"/>
  </r>
  <r>
    <x v="0"/>
    <x v="112"/>
    <x v="1"/>
    <x v="31"/>
    <s v="GONDAR"/>
    <x v="36"/>
    <d v="1899-12-30T06:00:00"/>
    <x v="35"/>
    <d v="1899-12-30T08:00:00"/>
    <s v="S"/>
    <n v="0.75"/>
    <n v="0"/>
    <n v="0.75"/>
    <x v="0"/>
    <x v="141"/>
  </r>
  <r>
    <x v="0"/>
    <x v="88"/>
    <x v="1"/>
    <x v="31"/>
    <s v="MANCELOS"/>
    <x v="36"/>
    <d v="1899-12-30T08:10:00"/>
    <x v="35"/>
    <d v="1899-12-30T10:20:00"/>
    <s v="S"/>
    <n v="0"/>
    <n v="0.5"/>
    <n v="0.5"/>
    <x v="0"/>
    <x v="142"/>
  </r>
  <r>
    <x v="0"/>
    <x v="116"/>
    <x v="1"/>
    <x v="8"/>
    <s v="LEÇA DO BAILIO"/>
    <x v="36"/>
    <d v="1899-12-30T09:45:00"/>
    <x v="35"/>
    <d v="1899-12-30T10:15:00"/>
    <s v="S"/>
    <n v="0"/>
    <n v="0.05"/>
    <n v="0.05"/>
    <x v="0"/>
    <x v="0"/>
  </r>
  <r>
    <x v="0"/>
    <x v="117"/>
    <x v="1"/>
    <x v="18"/>
    <s v="MODELOS"/>
    <x v="36"/>
    <d v="1899-12-30T10:05:00"/>
    <x v="35"/>
    <d v="1899-12-30T12:30:00"/>
    <s v="S"/>
    <n v="0"/>
    <n v="1"/>
    <n v="1"/>
    <x v="0"/>
    <x v="143"/>
  </r>
  <r>
    <x v="0"/>
    <x v="118"/>
    <x v="0"/>
    <x v="5"/>
    <s v="LOUSÃ"/>
    <x v="36"/>
    <d v="1899-12-30T10:10:00"/>
    <x v="35"/>
    <d v="1899-12-30T11:00:00"/>
    <m/>
    <n v="0"/>
    <n v="0.02"/>
    <n v="0.02"/>
    <x v="2"/>
    <x v="56"/>
  </r>
  <r>
    <x v="0"/>
    <x v="89"/>
    <x v="1"/>
    <x v="32"/>
    <s v="OVIL"/>
    <x v="36"/>
    <d v="1899-12-30T10:27:00"/>
    <x v="35"/>
    <d v="1899-12-30T11:20:00"/>
    <s v="S"/>
    <n v="0"/>
    <n v="0.02"/>
    <n v="0.02"/>
    <x v="0"/>
    <x v="144"/>
  </r>
  <r>
    <x v="0"/>
    <x v="119"/>
    <x v="1"/>
    <x v="16"/>
    <s v="RECAREI"/>
    <x v="36"/>
    <d v="1899-12-30T11:25:00"/>
    <x v="35"/>
    <d v="1899-12-30T12:20:00"/>
    <s v="S"/>
    <n v="0"/>
    <n v="0.05"/>
    <n v="0.05"/>
    <x v="0"/>
    <x v="8"/>
  </r>
  <r>
    <x v="0"/>
    <x v="91"/>
    <x v="2"/>
    <x v="26"/>
    <s v="SEMELHE"/>
    <x v="36"/>
    <d v="1899-12-30T12:30:00"/>
    <x v="35"/>
    <d v="1899-12-30T14:00:00"/>
    <s v="S"/>
    <n v="0.2"/>
    <n v="0"/>
    <n v="0.2"/>
    <x v="0"/>
    <x v="24"/>
  </r>
  <r>
    <x v="0"/>
    <x v="120"/>
    <x v="1"/>
    <x v="18"/>
    <s v="FREAMUNDE"/>
    <x v="36"/>
    <d v="1899-12-30T12:55:00"/>
    <x v="35"/>
    <d v="1899-12-30T13:25:00"/>
    <s v="S"/>
    <n v="0"/>
    <n v="0.05"/>
    <n v="0.05"/>
    <x v="0"/>
    <x v="107"/>
  </r>
  <r>
    <x v="0"/>
    <x v="121"/>
    <x v="1"/>
    <x v="16"/>
    <s v="VILELA"/>
    <x v="36"/>
    <d v="1899-12-30T12:55:00"/>
    <x v="35"/>
    <d v="1899-12-30T15:15:00"/>
    <s v="S"/>
    <n v="0.3"/>
    <n v="0.7"/>
    <n v="1"/>
    <x v="0"/>
    <x v="145"/>
  </r>
  <r>
    <x v="0"/>
    <x v="122"/>
    <x v="1"/>
    <x v="34"/>
    <s v="LABRUGE"/>
    <x v="36"/>
    <d v="1899-12-30T13:00:00"/>
    <x v="35"/>
    <d v="1899-12-30T13:50:00"/>
    <s v="S"/>
    <n v="0"/>
    <n v="0.1"/>
    <n v="0.1"/>
    <x v="0"/>
    <x v="146"/>
  </r>
  <r>
    <x v="0"/>
    <x v="123"/>
    <x v="1"/>
    <x v="8"/>
    <s v="LEÇA DO BAILIO"/>
    <x v="36"/>
    <d v="1899-12-30T13:10:00"/>
    <x v="35"/>
    <d v="1899-12-30T14:50:00"/>
    <s v="S"/>
    <n v="0"/>
    <n v="0.05"/>
    <n v="0.05"/>
    <x v="0"/>
    <x v="147"/>
  </r>
  <r>
    <x v="0"/>
    <x v="88"/>
    <x v="1"/>
    <x v="31"/>
    <s v="MANCELOS"/>
    <x v="36"/>
    <d v="1899-12-30T13:25:00"/>
    <x v="35"/>
    <d v="1899-12-30T15:40:00"/>
    <s v="S"/>
    <n v="0"/>
    <n v="0.3"/>
    <n v="0.3"/>
    <x v="0"/>
    <x v="148"/>
  </r>
  <r>
    <x v="0"/>
    <x v="124"/>
    <x v="0"/>
    <x v="3"/>
    <s v="POMARES"/>
    <x v="36"/>
    <d v="1899-12-30T13:30:00"/>
    <x v="35"/>
    <d v="1899-12-30T15:05:00"/>
    <m/>
    <n v="0.1"/>
    <n v="0.01"/>
    <n v="0.11"/>
    <x v="2"/>
    <x v="61"/>
  </r>
  <r>
    <x v="0"/>
    <x v="125"/>
    <x v="0"/>
    <x v="5"/>
    <s v="LOUSÃ"/>
    <x v="36"/>
    <d v="1899-12-30T13:55:00"/>
    <x v="35"/>
    <d v="1899-12-30T15:05:00"/>
    <m/>
    <n v="0"/>
    <n v="0.05"/>
    <n v="0.05"/>
    <x v="1"/>
    <x v="149"/>
  </r>
  <r>
    <x v="0"/>
    <x v="126"/>
    <x v="1"/>
    <x v="24"/>
    <s v="PEDROSO"/>
    <x v="36"/>
    <d v="1899-12-30T14:35:00"/>
    <x v="35"/>
    <d v="1899-12-30T15:35:00"/>
    <s v="S"/>
    <n v="0"/>
    <n v="0.02"/>
    <n v="0.02"/>
    <x v="0"/>
    <x v="150"/>
  </r>
  <r>
    <x v="0"/>
    <x v="101"/>
    <x v="1"/>
    <x v="20"/>
    <s v="CAMPO"/>
    <x v="36"/>
    <d v="1899-12-30T15:45:00"/>
    <x v="35"/>
    <d v="1899-12-30T17:10:00"/>
    <s v="S"/>
    <n v="0"/>
    <n v="0.15"/>
    <n v="0.15"/>
    <x v="0"/>
    <x v="151"/>
  </r>
  <r>
    <x v="0"/>
    <x v="118"/>
    <x v="0"/>
    <x v="5"/>
    <s v="LOUSÃ"/>
    <x v="36"/>
    <d v="1899-12-30T16:00:00"/>
    <x v="35"/>
    <d v="1899-12-30T17:15:00"/>
    <s v="S"/>
    <n v="0"/>
    <n v="0.01"/>
    <n v="0.01"/>
    <x v="0"/>
    <x v="152"/>
  </r>
  <r>
    <x v="0"/>
    <x v="119"/>
    <x v="1"/>
    <x v="16"/>
    <s v="RECAREI"/>
    <x v="36"/>
    <d v="1899-12-30T16:05:00"/>
    <x v="35"/>
    <d v="1899-12-30T18:00:00"/>
    <s v="S"/>
    <n v="0"/>
    <n v="0.15"/>
    <n v="0.15"/>
    <x v="0"/>
    <x v="153"/>
  </r>
  <r>
    <x v="0"/>
    <x v="86"/>
    <x v="1"/>
    <x v="6"/>
    <s v="GUIDÕES"/>
    <x v="36"/>
    <d v="1899-12-30T16:18:00"/>
    <x v="35"/>
    <d v="1899-12-30T18:45:00"/>
    <s v="S"/>
    <n v="0"/>
    <n v="0.2"/>
    <n v="0.2"/>
    <x v="0"/>
    <x v="154"/>
  </r>
  <r>
    <x v="0"/>
    <x v="104"/>
    <x v="1"/>
    <x v="20"/>
    <s v="VALONGO"/>
    <x v="36"/>
    <d v="1899-12-30T16:25:00"/>
    <x v="35"/>
    <d v="1899-12-30T17:10:00"/>
    <s v="S"/>
    <n v="0"/>
    <n v="0.1"/>
    <n v="0.1"/>
    <x v="0"/>
    <x v="155"/>
  </r>
  <r>
    <x v="0"/>
    <x v="99"/>
    <x v="1"/>
    <x v="11"/>
    <s v="LOMBA"/>
    <x v="36"/>
    <d v="1899-12-30T17:25:00"/>
    <x v="35"/>
    <d v="1899-12-30T19:30:00"/>
    <s v="S"/>
    <n v="0"/>
    <n v="0.05"/>
    <n v="0.05"/>
    <x v="0"/>
    <x v="156"/>
  </r>
  <r>
    <x v="0"/>
    <x v="127"/>
    <x v="0"/>
    <x v="28"/>
    <s v="M.ONDAS"/>
    <x v="36"/>
    <d v="1899-12-30T18:39:00"/>
    <x v="37"/>
    <d v="1899-12-30T00:55:00"/>
    <m/>
    <n v="4"/>
    <n v="0"/>
    <n v="4"/>
    <x v="1"/>
    <x v="157"/>
  </r>
  <r>
    <x v="0"/>
    <x v="128"/>
    <x v="1"/>
    <x v="10"/>
    <s v="FONTE ARCADA"/>
    <x v="36"/>
    <d v="1899-12-30T18:45:00"/>
    <x v="35"/>
    <d v="1899-12-30T20:15:00"/>
    <s v="S"/>
    <n v="0"/>
    <n v="0.1"/>
    <n v="0.1"/>
    <x v="0"/>
    <x v="30"/>
  </r>
  <r>
    <x v="0"/>
    <x v="125"/>
    <x v="0"/>
    <x v="5"/>
    <s v="LOUSÃ"/>
    <x v="36"/>
    <d v="1899-12-30T19:12:00"/>
    <x v="35"/>
    <d v="1899-12-30T20:55:00"/>
    <s v="S"/>
    <n v="0"/>
    <n v="0.01"/>
    <n v="0.01"/>
    <x v="0"/>
    <x v="158"/>
  </r>
  <r>
    <x v="0"/>
    <x v="129"/>
    <x v="1"/>
    <x v="35"/>
    <s v="CONSTANCE"/>
    <x v="36"/>
    <d v="1899-12-30T19:40:00"/>
    <x v="35"/>
    <d v="1899-12-30T20:20:00"/>
    <s v="S"/>
    <n v="0"/>
    <n v="0.05"/>
    <n v="0.05"/>
    <x v="0"/>
    <x v="103"/>
  </r>
  <r>
    <x v="0"/>
    <x v="86"/>
    <x v="1"/>
    <x v="6"/>
    <s v="GUIDÕES"/>
    <x v="36"/>
    <d v="1899-12-30T20:36:00"/>
    <x v="35"/>
    <d v="1899-12-30T22:20:00"/>
    <s v="S"/>
    <n v="0"/>
    <n v="0.05"/>
    <n v="0.05"/>
    <x v="0"/>
    <x v="159"/>
  </r>
  <r>
    <x v="0"/>
    <x v="130"/>
    <x v="1"/>
    <x v="16"/>
    <s v="LORDELO"/>
    <x v="36"/>
    <d v="1899-12-30T20:50:00"/>
    <x v="35"/>
    <d v="1899-12-30T22:20:00"/>
    <s v="S"/>
    <n v="0"/>
    <n v="0.15"/>
    <n v="0.15"/>
    <x v="0"/>
    <x v="160"/>
  </r>
  <r>
    <x v="0"/>
    <x v="131"/>
    <x v="1"/>
    <x v="33"/>
    <s v="CAÍDE DE REI"/>
    <x v="36"/>
    <d v="1899-12-30T21:10:00"/>
    <x v="35"/>
    <d v="1899-12-30T22:25:00"/>
    <s v="S"/>
    <n v="0"/>
    <n v="0.2"/>
    <n v="0.2"/>
    <x v="0"/>
    <x v="161"/>
  </r>
  <r>
    <x v="0"/>
    <x v="132"/>
    <x v="1"/>
    <x v="20"/>
    <s v="SOBRADO"/>
    <x v="36"/>
    <d v="1899-12-30T21:35:00"/>
    <x v="35"/>
    <d v="1899-12-30T22:35:00"/>
    <s v="S"/>
    <n v="0"/>
    <n v="0.02"/>
    <n v="0.02"/>
    <x v="0"/>
    <x v="162"/>
  </r>
  <r>
    <x v="0"/>
    <x v="133"/>
    <x v="2"/>
    <x v="19"/>
    <s v="GÓIOS"/>
    <x v="36"/>
    <d v="1899-12-30T23:35:00"/>
    <x v="37"/>
    <d v="1899-12-30T01:50:00"/>
    <s v="S"/>
    <n v="0"/>
    <n v="0.1"/>
    <n v="0.1"/>
    <x v="0"/>
    <x v="163"/>
  </r>
  <r>
    <x v="0"/>
    <x v="134"/>
    <x v="2"/>
    <x v="29"/>
    <s v="FAFE"/>
    <x v="36"/>
    <m/>
    <x v="36"/>
    <m/>
    <s v="S"/>
    <n v="0"/>
    <n v="0.02"/>
    <n v="0.02"/>
    <x v="0"/>
    <x v="164"/>
  </r>
  <r>
    <x v="0"/>
    <x v="135"/>
    <x v="2"/>
    <x v="12"/>
    <s v="COSTA"/>
    <x v="36"/>
    <m/>
    <x v="36"/>
    <m/>
    <s v="S"/>
    <n v="0"/>
    <n v="0.2"/>
    <n v="0.2"/>
    <x v="0"/>
    <x v="78"/>
  </r>
  <r>
    <x v="0"/>
    <x v="136"/>
    <x v="2"/>
    <x v="12"/>
    <s v="RENDUFE"/>
    <x v="36"/>
    <m/>
    <x v="36"/>
    <m/>
    <s v="S"/>
    <n v="0"/>
    <n v="0.2"/>
    <n v="0.2"/>
    <x v="0"/>
    <x v="60"/>
  </r>
  <r>
    <x v="0"/>
    <x v="136"/>
    <x v="2"/>
    <x v="12"/>
    <s v="RENDUFE"/>
    <x v="36"/>
    <m/>
    <x v="36"/>
    <m/>
    <s v="S"/>
    <n v="0"/>
    <n v="0.3"/>
    <n v="0.3"/>
    <x v="0"/>
    <x v="165"/>
  </r>
  <r>
    <x v="0"/>
    <x v="137"/>
    <x v="2"/>
    <x v="12"/>
    <s v="COSTA"/>
    <x v="36"/>
    <m/>
    <x v="36"/>
    <m/>
    <s v="S"/>
    <n v="0"/>
    <n v="0.5"/>
    <n v="0.5"/>
    <x v="0"/>
    <x v="166"/>
  </r>
  <r>
    <x v="0"/>
    <x v="115"/>
    <x v="2"/>
    <x v="12"/>
    <s v="COSTA"/>
    <x v="36"/>
    <m/>
    <x v="36"/>
    <m/>
    <s v="S"/>
    <n v="0"/>
    <n v="0.6"/>
    <n v="0.6"/>
    <x v="0"/>
    <x v="167"/>
  </r>
  <r>
    <x v="0"/>
    <x v="112"/>
    <x v="1"/>
    <x v="31"/>
    <s v="GONDAR"/>
    <x v="37"/>
    <d v="1899-12-30T02:45:00"/>
    <x v="37"/>
    <d v="1899-12-30T04:15:00"/>
    <s v="S"/>
    <n v="0.5"/>
    <n v="0"/>
    <n v="0.5"/>
    <x v="0"/>
    <x v="168"/>
  </r>
  <r>
    <x v="0"/>
    <x v="138"/>
    <x v="1"/>
    <x v="24"/>
    <s v="VILA NOVA DE GAIA(SANTA MARINHA)"/>
    <x v="37"/>
    <d v="1899-12-30T04:05:00"/>
    <x v="37"/>
    <d v="1899-12-30T05:15:00"/>
    <s v="S"/>
    <n v="0"/>
    <n v="0.03"/>
    <n v="0.03"/>
    <x v="0"/>
    <x v="169"/>
  </r>
  <r>
    <x v="0"/>
    <x v="133"/>
    <x v="2"/>
    <x v="19"/>
    <s v="GÓIOS"/>
    <x v="37"/>
    <d v="1899-12-30T05:55:00"/>
    <x v="37"/>
    <d v="1899-12-30T07:35:00"/>
    <s v="S"/>
    <n v="0"/>
    <n v="0.08"/>
    <n v="0.08"/>
    <x v="0"/>
    <x v="170"/>
  </r>
  <r>
    <x v="0"/>
    <x v="92"/>
    <x v="1"/>
    <x v="18"/>
    <s v="FREAMUNDE"/>
    <x v="37"/>
    <d v="1899-12-30T06:55:00"/>
    <x v="37"/>
    <d v="1899-12-30T07:30:00"/>
    <s v="S"/>
    <n v="0"/>
    <n v="0.02"/>
    <n v="0.02"/>
    <x v="0"/>
    <x v="171"/>
  </r>
  <r>
    <x v="0"/>
    <x v="112"/>
    <x v="1"/>
    <x v="31"/>
    <s v="GONDAR"/>
    <x v="37"/>
    <d v="1899-12-30T07:00:00"/>
    <x v="37"/>
    <d v="1899-12-30T08:30:00"/>
    <s v="S"/>
    <n v="0.25"/>
    <n v="0"/>
    <n v="0.25"/>
    <x v="0"/>
    <x v="172"/>
  </r>
  <r>
    <x v="0"/>
    <x v="139"/>
    <x v="1"/>
    <x v="10"/>
    <s v="FONTE ARCADA"/>
    <x v="37"/>
    <d v="1899-12-30T08:00:00"/>
    <x v="37"/>
    <d v="1899-12-30T10:10:00"/>
    <s v="S"/>
    <n v="0"/>
    <n v="0.3"/>
    <n v="0.3"/>
    <x v="0"/>
    <x v="173"/>
  </r>
  <r>
    <x v="0"/>
    <x v="130"/>
    <x v="1"/>
    <x v="16"/>
    <s v="LORDELO"/>
    <x v="37"/>
    <d v="1899-12-30T08:05:00"/>
    <x v="37"/>
    <d v="1899-12-30T10:15:00"/>
    <s v="S"/>
    <n v="0"/>
    <n v="0.2"/>
    <n v="0.2"/>
    <x v="0"/>
    <x v="174"/>
  </r>
  <r>
    <x v="0"/>
    <x v="140"/>
    <x v="0"/>
    <x v="28"/>
    <s v="F.NOVA"/>
    <x v="37"/>
    <d v="1899-12-30T11:58:00"/>
    <x v="37"/>
    <d v="1899-12-30T13:23:00"/>
    <m/>
    <n v="0"/>
    <n v="0.17499999999999999"/>
    <n v="0.17499999999999999"/>
    <x v="4"/>
    <x v="175"/>
  </r>
  <r>
    <x v="0"/>
    <x v="112"/>
    <x v="1"/>
    <x v="31"/>
    <s v="GONDAR"/>
    <x v="37"/>
    <d v="1899-12-30T12:40:00"/>
    <x v="37"/>
    <d v="1899-12-30T18:40:00"/>
    <s v="S"/>
    <n v="4.5"/>
    <n v="0"/>
    <n v="4.5"/>
    <x v="0"/>
    <x v="176"/>
  </r>
  <r>
    <x v="0"/>
    <x v="141"/>
    <x v="2"/>
    <x v="26"/>
    <s v="MIRE DE TIBÃES"/>
    <x v="37"/>
    <d v="1899-12-30T13:00:00"/>
    <x v="37"/>
    <d v="1899-12-30T15:00:00"/>
    <s v="S"/>
    <n v="0"/>
    <n v="0.01"/>
    <n v="0.01"/>
    <x v="0"/>
    <x v="177"/>
  </r>
  <r>
    <x v="0"/>
    <x v="130"/>
    <x v="1"/>
    <x v="16"/>
    <s v="LORDELO"/>
    <x v="37"/>
    <d v="1899-12-30T13:45:00"/>
    <x v="37"/>
    <d v="1899-12-30T17:10:00"/>
    <s v="S"/>
    <n v="0"/>
    <n v="0.7"/>
    <n v="0.7"/>
    <x v="0"/>
    <x v="114"/>
  </r>
  <r>
    <x v="0"/>
    <x v="142"/>
    <x v="1"/>
    <x v="8"/>
    <s v="CUSTÓIAS"/>
    <x v="37"/>
    <d v="1899-12-30T14:35:00"/>
    <x v="37"/>
    <d v="1899-12-30T15:20:00"/>
    <s v="S"/>
    <n v="0"/>
    <n v="0.02"/>
    <n v="0.02"/>
    <x v="0"/>
    <x v="178"/>
  </r>
  <r>
    <x v="0"/>
    <x v="143"/>
    <x v="1"/>
    <x v="15"/>
    <s v="PEDROUÇOS"/>
    <x v="37"/>
    <d v="1899-12-30T14:45:00"/>
    <x v="37"/>
    <d v="1899-12-30T15:30:00"/>
    <s v="S"/>
    <n v="0"/>
    <n v="0.03"/>
    <n v="0.03"/>
    <x v="0"/>
    <x v="179"/>
  </r>
  <r>
    <x v="0"/>
    <x v="127"/>
    <x v="0"/>
    <x v="28"/>
    <s v="M.ONDAS"/>
    <x v="37"/>
    <d v="1899-12-30T15:00:00"/>
    <x v="37"/>
    <d v="1899-12-30T17:28:00"/>
    <s v="S"/>
    <n v="0.5"/>
    <n v="0"/>
    <n v="0.5"/>
    <x v="0"/>
    <x v="77"/>
  </r>
  <r>
    <x v="0"/>
    <x v="116"/>
    <x v="1"/>
    <x v="8"/>
    <s v="LEÇA DO BAILIO"/>
    <x v="37"/>
    <d v="1899-12-30T16:45:00"/>
    <x v="37"/>
    <d v="1899-12-30T17:30:00"/>
    <s v="S"/>
    <n v="0"/>
    <n v="0.04"/>
    <n v="0.04"/>
    <x v="0"/>
    <x v="180"/>
  </r>
  <r>
    <x v="0"/>
    <x v="144"/>
    <x v="1"/>
    <x v="18"/>
    <s v="RAIMONDA"/>
    <x v="37"/>
    <d v="1899-12-30T16:55:00"/>
    <x v="37"/>
    <d v="1899-12-30T18:40:00"/>
    <s v="S"/>
    <n v="0"/>
    <n v="0.15"/>
    <n v="0.15"/>
    <x v="0"/>
    <x v="181"/>
  </r>
  <r>
    <x v="0"/>
    <x v="87"/>
    <x v="2"/>
    <x v="30"/>
    <s v="MOURE"/>
    <x v="37"/>
    <d v="1899-12-30T17:00:00"/>
    <x v="37"/>
    <d v="1899-12-30T20:30:00"/>
    <s v="S"/>
    <n v="1"/>
    <n v="0"/>
    <n v="1"/>
    <x v="0"/>
    <x v="182"/>
  </r>
  <r>
    <x v="0"/>
    <x v="145"/>
    <x v="1"/>
    <x v="6"/>
    <s v="LAMELAS"/>
    <x v="37"/>
    <d v="1899-12-30T17:00:00"/>
    <x v="37"/>
    <d v="1899-12-30T19:35:00"/>
    <s v="S"/>
    <n v="0"/>
    <n v="0.3"/>
    <n v="0.3"/>
    <x v="0"/>
    <x v="183"/>
  </r>
  <r>
    <x v="0"/>
    <x v="86"/>
    <x v="1"/>
    <x v="6"/>
    <s v="GUIDÕES"/>
    <x v="37"/>
    <d v="1899-12-30T17:33:00"/>
    <x v="37"/>
    <d v="1899-12-30T19:30:00"/>
    <s v="S"/>
    <n v="0"/>
    <n v="0.1"/>
    <n v="0.1"/>
    <x v="0"/>
    <x v="184"/>
  </r>
  <r>
    <x v="0"/>
    <x v="128"/>
    <x v="1"/>
    <x v="10"/>
    <s v="FONTE ARCADA"/>
    <x v="37"/>
    <d v="1899-12-30T18:50:00"/>
    <x v="37"/>
    <d v="1899-12-30T20:00:00"/>
    <s v="S"/>
    <n v="0"/>
    <n v="0.05"/>
    <n v="0.05"/>
    <x v="0"/>
    <x v="101"/>
  </r>
  <r>
    <x v="0"/>
    <x v="146"/>
    <x v="0"/>
    <x v="17"/>
    <s v="LAMAS"/>
    <x v="37"/>
    <d v="1899-12-30T21:00:00"/>
    <x v="37"/>
    <d v="1899-12-30T23:03:00"/>
    <m/>
    <n v="0.15"/>
    <n v="0"/>
    <n v="0.15"/>
    <x v="1"/>
    <x v="185"/>
  </r>
  <r>
    <x v="0"/>
    <x v="131"/>
    <x v="1"/>
    <x v="33"/>
    <s v="CAÍDE DE REI"/>
    <x v="37"/>
    <d v="1899-12-30T21:00:00"/>
    <x v="37"/>
    <d v="1899-12-30T21:45:00"/>
    <s v="S"/>
    <n v="0"/>
    <n v="0.1"/>
    <n v="0.1"/>
    <x v="0"/>
    <x v="37"/>
  </r>
  <r>
    <x v="0"/>
    <x v="87"/>
    <x v="2"/>
    <x v="30"/>
    <s v="MOURE"/>
    <x v="37"/>
    <d v="1899-12-30T21:10:00"/>
    <x v="38"/>
    <d v="1899-12-30T01:10:00"/>
    <s v="S"/>
    <n v="0.5"/>
    <n v="0"/>
    <n v="0.5"/>
    <x v="0"/>
    <x v="186"/>
  </r>
  <r>
    <x v="0"/>
    <x v="144"/>
    <x v="1"/>
    <x v="18"/>
    <s v="RAIMONDA"/>
    <x v="37"/>
    <d v="1899-12-30T21:17:00"/>
    <x v="37"/>
    <d v="1899-12-30T22:30:00"/>
    <s v="S"/>
    <n v="0"/>
    <n v="0.03"/>
    <n v="0.03"/>
    <x v="0"/>
    <x v="187"/>
  </r>
  <r>
    <x v="0"/>
    <x v="147"/>
    <x v="1"/>
    <x v="10"/>
    <s v="CASTELÕES"/>
    <x v="37"/>
    <d v="1899-12-30T21:55:00"/>
    <x v="37"/>
    <d v="1899-12-30T22:50:00"/>
    <s v="S"/>
    <n v="0"/>
    <n v="0.05"/>
    <n v="0.05"/>
    <x v="0"/>
    <x v="188"/>
  </r>
  <r>
    <x v="0"/>
    <x v="148"/>
    <x v="1"/>
    <x v="18"/>
    <s v="PENAMAIOR"/>
    <x v="37"/>
    <d v="1899-12-30T22:30:00"/>
    <x v="37"/>
    <d v="1899-12-30T22:50:00"/>
    <s v="S"/>
    <n v="0"/>
    <n v="0.01"/>
    <n v="0.01"/>
    <x v="0"/>
    <x v="189"/>
  </r>
  <r>
    <x v="0"/>
    <x v="149"/>
    <x v="2"/>
    <x v="14"/>
    <s v="CALENDÁRIO"/>
    <x v="37"/>
    <d v="1899-12-30T23:00:00"/>
    <x v="37"/>
    <d v="1899-12-30T23:45:00"/>
    <s v="S"/>
    <n v="0"/>
    <n v="0.05"/>
    <n v="0.05"/>
    <x v="0"/>
    <x v="190"/>
  </r>
  <r>
    <x v="0"/>
    <x v="112"/>
    <x v="1"/>
    <x v="31"/>
    <s v="GONDAR"/>
    <x v="37"/>
    <d v="1899-12-30T23:30:00"/>
    <x v="38"/>
    <d v="1899-12-30T01:30:00"/>
    <s v="S"/>
    <n v="1"/>
    <n v="0"/>
    <n v="1"/>
    <x v="0"/>
    <x v="191"/>
  </r>
  <r>
    <x v="0"/>
    <x v="150"/>
    <x v="2"/>
    <x v="25"/>
    <s v="COVELAS"/>
    <x v="37"/>
    <m/>
    <x v="36"/>
    <m/>
    <s v="S"/>
    <n v="0"/>
    <n v="0.01"/>
    <n v="0.01"/>
    <x v="0"/>
    <x v="192"/>
  </r>
  <r>
    <x v="0"/>
    <x v="115"/>
    <x v="2"/>
    <x v="12"/>
    <s v="COSTA"/>
    <x v="37"/>
    <m/>
    <x v="36"/>
    <m/>
    <s v="S"/>
    <n v="0"/>
    <n v="0.1"/>
    <n v="0.1"/>
    <x v="0"/>
    <x v="193"/>
  </r>
  <r>
    <x v="0"/>
    <x v="151"/>
    <x v="2"/>
    <x v="7"/>
    <s v="REFOJOS DE BASTO"/>
    <x v="37"/>
    <m/>
    <x v="36"/>
    <m/>
    <s v="S"/>
    <n v="1"/>
    <n v="1"/>
    <n v="2"/>
    <x v="0"/>
    <x v="194"/>
  </r>
  <r>
    <x v="0"/>
    <x v="150"/>
    <x v="2"/>
    <x v="25"/>
    <s v="COVELAS"/>
    <x v="37"/>
    <m/>
    <x v="36"/>
    <m/>
    <s v="S"/>
    <n v="0"/>
    <n v="1"/>
    <n v="1"/>
    <x v="0"/>
    <x v="195"/>
  </r>
  <r>
    <x v="0"/>
    <x v="150"/>
    <x v="2"/>
    <x v="25"/>
    <s v="COVELAS"/>
    <x v="37"/>
    <m/>
    <x v="36"/>
    <m/>
    <s v="S"/>
    <n v="0"/>
    <n v="2"/>
    <n v="2"/>
    <x v="0"/>
    <x v="140"/>
  </r>
  <r>
    <x v="0"/>
    <x v="87"/>
    <x v="2"/>
    <x v="30"/>
    <s v="MOURE"/>
    <x v="38"/>
    <d v="1899-12-30T05:05:00"/>
    <x v="38"/>
    <d v="1899-12-30T08:30:00"/>
    <s v="S"/>
    <n v="5"/>
    <n v="0"/>
    <n v="5"/>
    <x v="0"/>
    <x v="196"/>
  </r>
  <r>
    <x v="0"/>
    <x v="138"/>
    <x v="1"/>
    <x v="24"/>
    <s v="VILA NOVA DE GAIA(SANTA MARINHA)"/>
    <x v="38"/>
    <d v="1899-12-30T05:55:00"/>
    <x v="38"/>
    <d v="1899-12-30T06:15:00"/>
    <s v="S"/>
    <n v="0"/>
    <n v="0.01"/>
    <n v="0.01"/>
    <x v="0"/>
    <x v="197"/>
  </r>
  <r>
    <x v="0"/>
    <x v="112"/>
    <x v="1"/>
    <x v="31"/>
    <s v="GONDAR"/>
    <x v="38"/>
    <d v="1899-12-30T06:45:00"/>
    <x v="38"/>
    <d v="1899-12-30T08:45:00"/>
    <s v="S"/>
    <n v="1"/>
    <n v="0"/>
    <n v="1"/>
    <x v="0"/>
    <x v="198"/>
  </r>
  <r>
    <x v="0"/>
    <x v="152"/>
    <x v="1"/>
    <x v="10"/>
    <s v="MARECOS"/>
    <x v="38"/>
    <d v="1899-12-30T06:50:00"/>
    <x v="38"/>
    <d v="1899-12-30T08:20:00"/>
    <s v="S"/>
    <n v="0"/>
    <n v="0.1"/>
    <n v="0.1"/>
    <x v="0"/>
    <x v="143"/>
  </r>
  <r>
    <x v="0"/>
    <x v="153"/>
    <x v="1"/>
    <x v="10"/>
    <s v="FONTE ARCADA"/>
    <x v="38"/>
    <d v="1899-12-30T09:10:00"/>
    <x v="38"/>
    <d v="1899-12-30T10:20:00"/>
    <s v="S"/>
    <n v="0"/>
    <n v="0.03"/>
    <n v="0.03"/>
    <x v="0"/>
    <x v="199"/>
  </r>
  <r>
    <x v="0"/>
    <x v="154"/>
    <x v="1"/>
    <x v="15"/>
    <s v="MOREIRA"/>
    <x v="38"/>
    <d v="1899-12-30T09:50:00"/>
    <x v="38"/>
    <d v="1899-12-30T17:30:00"/>
    <s v="S"/>
    <n v="0"/>
    <n v="0.9"/>
    <n v="0.9"/>
    <x v="0"/>
    <x v="200"/>
  </r>
  <r>
    <x v="0"/>
    <x v="155"/>
    <x v="1"/>
    <x v="11"/>
    <s v="FÂNZERES"/>
    <x v="38"/>
    <d v="1899-12-30T11:00:00"/>
    <x v="38"/>
    <d v="1899-12-30T12:00:00"/>
    <s v="S"/>
    <n v="0"/>
    <n v="0.1"/>
    <n v="0.1"/>
    <x v="0"/>
    <x v="119"/>
  </r>
  <r>
    <x v="0"/>
    <x v="156"/>
    <x v="1"/>
    <x v="36"/>
    <s v="CARAMOS"/>
    <x v="38"/>
    <d v="1899-12-30T11:50:00"/>
    <x v="38"/>
    <d v="1899-12-30T13:30:00"/>
    <s v="S"/>
    <n v="0"/>
    <n v="0.4"/>
    <n v="0.4"/>
    <x v="0"/>
    <x v="201"/>
  </r>
  <r>
    <x v="0"/>
    <x v="130"/>
    <x v="1"/>
    <x v="16"/>
    <s v="LORDELO"/>
    <x v="38"/>
    <d v="1899-12-30T12:10:00"/>
    <x v="38"/>
    <d v="1899-12-30T14:00:00"/>
    <s v="S"/>
    <n v="0"/>
    <n v="0.1"/>
    <n v="0.1"/>
    <x v="0"/>
    <x v="202"/>
  </r>
  <r>
    <x v="0"/>
    <x v="86"/>
    <x v="1"/>
    <x v="6"/>
    <s v="GUIDÕES"/>
    <x v="38"/>
    <d v="1899-12-30T12:20:00"/>
    <x v="38"/>
    <d v="1899-12-30T18:10:00"/>
    <s v="S"/>
    <n v="0"/>
    <n v="5"/>
    <n v="5"/>
    <x v="0"/>
    <x v="88"/>
  </r>
  <r>
    <x v="0"/>
    <x v="89"/>
    <x v="1"/>
    <x v="32"/>
    <s v="OVIL"/>
    <x v="38"/>
    <d v="1899-12-30T12:40:00"/>
    <x v="38"/>
    <d v="1899-12-30T13:30:00"/>
    <s v="S"/>
    <n v="0"/>
    <n v="0.5"/>
    <n v="0.5"/>
    <x v="0"/>
    <x v="203"/>
  </r>
  <r>
    <x v="0"/>
    <x v="157"/>
    <x v="0"/>
    <x v="1"/>
    <s v="O.HOSPITAL"/>
    <x v="38"/>
    <d v="1899-12-30T13:15:00"/>
    <x v="36"/>
    <m/>
    <m/>
    <n v="0.01"/>
    <n v="0"/>
    <n v="0.01"/>
    <x v="2"/>
    <x v="204"/>
  </r>
  <r>
    <x v="0"/>
    <x v="158"/>
    <x v="1"/>
    <x v="35"/>
    <s v="CONSTANCE"/>
    <x v="38"/>
    <d v="1899-12-30T13:40:00"/>
    <x v="38"/>
    <d v="1899-12-30T14:50:00"/>
    <s v="S"/>
    <n v="0"/>
    <n v="0.02"/>
    <n v="0.02"/>
    <x v="0"/>
    <x v="205"/>
  </r>
  <r>
    <x v="0"/>
    <x v="159"/>
    <x v="1"/>
    <x v="11"/>
    <s v="GONDOMAR(SÃO COSME)"/>
    <x v="38"/>
    <d v="1899-12-30T14:15:00"/>
    <x v="38"/>
    <d v="1899-12-30T16:05:00"/>
    <s v="S"/>
    <n v="0"/>
    <n v="0.05"/>
    <n v="0.05"/>
    <x v="0"/>
    <x v="14"/>
  </r>
  <r>
    <x v="0"/>
    <x v="160"/>
    <x v="2"/>
    <x v="19"/>
    <s v="RIO COVO(SANTA EUGÉNIA)"/>
    <x v="38"/>
    <d v="1899-12-30T14:45:00"/>
    <x v="38"/>
    <d v="1899-12-30T15:20:00"/>
    <s v="S"/>
    <n v="0"/>
    <n v="0.1"/>
    <n v="0.1"/>
    <x v="0"/>
    <x v="206"/>
  </r>
  <r>
    <x v="0"/>
    <x v="161"/>
    <x v="1"/>
    <x v="10"/>
    <s v="PAÇO DE SOUSA"/>
    <x v="38"/>
    <d v="1899-12-30T14:45:00"/>
    <x v="38"/>
    <d v="1899-12-30T16:30:00"/>
    <s v="S"/>
    <n v="0"/>
    <n v="0.02"/>
    <n v="0.02"/>
    <x v="0"/>
    <x v="207"/>
  </r>
  <r>
    <x v="0"/>
    <x v="162"/>
    <x v="1"/>
    <x v="15"/>
    <s v="ÁGUAS SANTAS"/>
    <x v="38"/>
    <d v="1899-12-30T15:00:00"/>
    <x v="38"/>
    <d v="1899-12-30T17:20:00"/>
    <s v="S"/>
    <n v="0"/>
    <n v="0.05"/>
    <n v="0.05"/>
    <x v="0"/>
    <x v="152"/>
  </r>
  <r>
    <x v="0"/>
    <x v="163"/>
    <x v="1"/>
    <x v="20"/>
    <s v="SOBRADO"/>
    <x v="38"/>
    <d v="1899-12-30T15:00:00"/>
    <x v="38"/>
    <d v="1899-12-30T16:30:00"/>
    <s v="S"/>
    <n v="0"/>
    <n v="0.1"/>
    <n v="0.1"/>
    <x v="0"/>
    <x v="90"/>
  </r>
  <r>
    <x v="0"/>
    <x v="164"/>
    <x v="1"/>
    <x v="33"/>
    <s v="COVAS"/>
    <x v="38"/>
    <d v="1899-12-30T15:05:00"/>
    <x v="38"/>
    <d v="1899-12-30T16:55:00"/>
    <s v="S"/>
    <n v="0"/>
    <n v="0.2"/>
    <n v="0.2"/>
    <x v="0"/>
    <x v="208"/>
  </r>
  <r>
    <x v="0"/>
    <x v="116"/>
    <x v="1"/>
    <x v="8"/>
    <s v="LEÇA DO BAILIO"/>
    <x v="38"/>
    <d v="1899-12-30T15:25:00"/>
    <x v="38"/>
    <d v="1899-12-30T16:15:00"/>
    <s v="S"/>
    <n v="0"/>
    <n v="0.02"/>
    <n v="0.02"/>
    <x v="0"/>
    <x v="209"/>
  </r>
  <r>
    <x v="0"/>
    <x v="146"/>
    <x v="0"/>
    <x v="17"/>
    <s v="LAMAS"/>
    <x v="38"/>
    <d v="1899-12-30T15:50:00"/>
    <x v="38"/>
    <d v="1899-12-30T16:30:00"/>
    <s v="S"/>
    <n v="0"/>
    <n v="0.01"/>
    <n v="0.01"/>
    <x v="0"/>
    <x v="20"/>
  </r>
  <r>
    <x v="0"/>
    <x v="130"/>
    <x v="1"/>
    <x v="16"/>
    <s v="LORDELO"/>
    <x v="38"/>
    <d v="1899-12-30T16:00:00"/>
    <x v="38"/>
    <d v="1899-12-30T17:35:00"/>
    <s v="S"/>
    <n v="0"/>
    <n v="0.15"/>
    <n v="0.15"/>
    <x v="0"/>
    <x v="210"/>
  </r>
  <r>
    <x v="0"/>
    <x v="165"/>
    <x v="1"/>
    <x v="11"/>
    <s v="SÃO PEDRO DA COVA"/>
    <x v="38"/>
    <d v="1899-12-30T16:10:00"/>
    <x v="38"/>
    <d v="1899-12-30T17:20:00"/>
    <s v="S"/>
    <n v="0"/>
    <n v="0.1"/>
    <n v="0.1"/>
    <x v="0"/>
    <x v="112"/>
  </r>
  <r>
    <x v="0"/>
    <x v="166"/>
    <x v="1"/>
    <x v="34"/>
    <s v="MALTA"/>
    <x v="38"/>
    <d v="1899-12-30T16:20:00"/>
    <x v="38"/>
    <d v="1899-12-30T18:50:00"/>
    <s v="S"/>
    <n v="0"/>
    <n v="0.3"/>
    <n v="0.3"/>
    <x v="0"/>
    <x v="211"/>
  </r>
  <r>
    <x v="0"/>
    <x v="167"/>
    <x v="1"/>
    <x v="18"/>
    <s v="PENAMAIOR"/>
    <x v="38"/>
    <d v="1899-12-30T16:40:00"/>
    <x v="38"/>
    <d v="1899-12-30T17:20:00"/>
    <s v="S"/>
    <n v="0"/>
    <n v="0.04"/>
    <n v="0.04"/>
    <x v="0"/>
    <x v="212"/>
  </r>
  <r>
    <x v="0"/>
    <x v="168"/>
    <x v="1"/>
    <x v="36"/>
    <s v="SENDIM"/>
    <x v="38"/>
    <d v="1899-12-30T17:00:00"/>
    <x v="38"/>
    <d v="1899-12-30T19:20:00"/>
    <s v="S"/>
    <n v="0"/>
    <n v="0.2"/>
    <n v="0.2"/>
    <x v="0"/>
    <x v="213"/>
  </r>
  <r>
    <x v="0"/>
    <x v="169"/>
    <x v="1"/>
    <x v="36"/>
    <s v="VARZIELA"/>
    <x v="38"/>
    <d v="1899-12-30T17:20:00"/>
    <x v="38"/>
    <d v="1899-12-30T18:15:00"/>
    <s v="S"/>
    <n v="0"/>
    <n v="0.2"/>
    <n v="0.2"/>
    <x v="0"/>
    <x v="214"/>
  </r>
  <r>
    <x v="0"/>
    <x v="162"/>
    <x v="1"/>
    <x v="15"/>
    <s v="ÁGUAS SANTAS"/>
    <x v="38"/>
    <d v="1899-12-30T17:25:00"/>
    <x v="38"/>
    <d v="1899-12-30T18:20:00"/>
    <s v="S"/>
    <n v="0"/>
    <n v="0.03"/>
    <n v="0.03"/>
    <x v="0"/>
    <x v="215"/>
  </r>
  <r>
    <x v="0"/>
    <x v="162"/>
    <x v="1"/>
    <x v="15"/>
    <s v="ÁGUAS SANTAS"/>
    <x v="38"/>
    <d v="1899-12-30T18:55:00"/>
    <x v="38"/>
    <d v="1899-12-30T20:45:00"/>
    <s v="S"/>
    <n v="0"/>
    <n v="0.04"/>
    <n v="0.04"/>
    <x v="0"/>
    <x v="216"/>
  </r>
  <r>
    <x v="0"/>
    <x v="112"/>
    <x v="1"/>
    <x v="31"/>
    <s v="GONDAR"/>
    <x v="38"/>
    <d v="1899-12-30T19:45:00"/>
    <x v="38"/>
    <d v="1899-12-30T23:45:00"/>
    <s v="S"/>
    <n v="1.5"/>
    <n v="0"/>
    <n v="1.5"/>
    <x v="0"/>
    <x v="217"/>
  </r>
  <r>
    <x v="0"/>
    <x v="170"/>
    <x v="2"/>
    <x v="30"/>
    <s v="MARRANCOS"/>
    <x v="38"/>
    <d v="1899-12-30T21:20:00"/>
    <x v="38"/>
    <d v="1899-12-30T23:55:00"/>
    <s v="S"/>
    <n v="0.5"/>
    <n v="0"/>
    <n v="0.5"/>
    <x v="0"/>
    <x v="145"/>
  </r>
  <r>
    <x v="0"/>
    <x v="171"/>
    <x v="1"/>
    <x v="6"/>
    <s v="BURGÃES"/>
    <x v="38"/>
    <d v="1899-12-30T21:55:00"/>
    <x v="38"/>
    <d v="1899-12-30T23:00:00"/>
    <s v="S"/>
    <n v="0"/>
    <n v="0.05"/>
    <n v="0.05"/>
    <x v="0"/>
    <x v="20"/>
  </r>
  <r>
    <x v="0"/>
    <x v="163"/>
    <x v="1"/>
    <x v="20"/>
    <s v="SOBRADO"/>
    <x v="38"/>
    <d v="1899-12-30T22:00:00"/>
    <x v="38"/>
    <d v="1899-12-30T23:40:00"/>
    <s v="S"/>
    <n v="0"/>
    <n v="0.1"/>
    <n v="0.1"/>
    <x v="0"/>
    <x v="218"/>
  </r>
  <r>
    <x v="0"/>
    <x v="172"/>
    <x v="2"/>
    <x v="12"/>
    <s v="INFIAS"/>
    <x v="38"/>
    <m/>
    <x v="36"/>
    <m/>
    <s v="S"/>
    <n v="0"/>
    <n v="0.5"/>
    <n v="0.5"/>
    <x v="0"/>
    <x v="219"/>
  </r>
  <r>
    <x v="0"/>
    <x v="136"/>
    <x v="2"/>
    <x v="12"/>
    <s v="RENDUFE"/>
    <x v="38"/>
    <m/>
    <x v="36"/>
    <m/>
    <s v="S"/>
    <n v="0"/>
    <n v="3"/>
    <n v="3"/>
    <x v="0"/>
    <x v="220"/>
  </r>
  <r>
    <x v="0"/>
    <x v="173"/>
    <x v="1"/>
    <x v="16"/>
    <s v="GANDRA"/>
    <x v="39"/>
    <d v="1899-12-30T00:10:00"/>
    <x v="39"/>
    <d v="1899-12-30T01:20:00"/>
    <s v="S"/>
    <n v="0"/>
    <n v="0.03"/>
    <n v="0.03"/>
    <x v="0"/>
    <x v="221"/>
  </r>
  <r>
    <x v="0"/>
    <x v="174"/>
    <x v="1"/>
    <x v="16"/>
    <s v="LORDELO"/>
    <x v="39"/>
    <d v="1899-12-30T00:40:00"/>
    <x v="39"/>
    <d v="1899-12-30T01:30:00"/>
    <s v="S"/>
    <n v="0"/>
    <n v="0.05"/>
    <n v="0.05"/>
    <x v="0"/>
    <x v="222"/>
  </r>
  <r>
    <x v="0"/>
    <x v="175"/>
    <x v="2"/>
    <x v="19"/>
    <s v="BARCELINHOS"/>
    <x v="39"/>
    <d v="1899-12-30T01:22:00"/>
    <x v="39"/>
    <d v="1899-12-30T01:45:00"/>
    <s v="S"/>
    <n v="0"/>
    <n v="0.1"/>
    <n v="0.1"/>
    <x v="0"/>
    <x v="223"/>
  </r>
  <r>
    <x v="0"/>
    <x v="173"/>
    <x v="1"/>
    <x v="16"/>
    <s v="GANDRA"/>
    <x v="39"/>
    <d v="1899-12-30T02:20:00"/>
    <x v="39"/>
    <d v="1899-12-30T03:45:00"/>
    <s v="S"/>
    <n v="0"/>
    <n v="0.15"/>
    <n v="0.15"/>
    <x v="0"/>
    <x v="100"/>
  </r>
  <r>
    <x v="0"/>
    <x v="176"/>
    <x v="1"/>
    <x v="32"/>
    <s v="LOIVOS DO MONTE"/>
    <x v="39"/>
    <d v="1899-12-30T05:30:00"/>
    <x v="39"/>
    <d v="1899-12-30T06:45:00"/>
    <s v="S"/>
    <n v="0.5"/>
    <n v="0"/>
    <n v="0.5"/>
    <x v="0"/>
    <x v="224"/>
  </r>
  <r>
    <x v="0"/>
    <x v="173"/>
    <x v="1"/>
    <x v="16"/>
    <s v="GANDRA"/>
    <x v="39"/>
    <d v="1899-12-30T08:05:00"/>
    <x v="39"/>
    <d v="1899-12-30T10:20:00"/>
    <s v="S"/>
    <n v="0"/>
    <n v="0.2"/>
    <n v="0.2"/>
    <x v="0"/>
    <x v="225"/>
  </r>
  <r>
    <x v="0"/>
    <x v="176"/>
    <x v="1"/>
    <x v="32"/>
    <s v="LOIVOS DO MONTE"/>
    <x v="39"/>
    <d v="1899-12-30T09:30:00"/>
    <x v="39"/>
    <d v="1899-12-30T10:40:00"/>
    <s v="S"/>
    <n v="0.5"/>
    <n v="0"/>
    <n v="0.5"/>
    <x v="0"/>
    <x v="29"/>
  </r>
  <r>
    <x v="0"/>
    <x v="138"/>
    <x v="1"/>
    <x v="24"/>
    <s v="VILA NOVA DE GAIA(SANTA MARINHA)"/>
    <x v="39"/>
    <d v="1899-12-30T11:09:00"/>
    <x v="39"/>
    <d v="1899-12-30T11:40:00"/>
    <s v="S"/>
    <n v="0"/>
    <n v="0.02"/>
    <n v="0.02"/>
    <x v="0"/>
    <x v="226"/>
  </r>
  <r>
    <x v="0"/>
    <x v="177"/>
    <x v="1"/>
    <x v="32"/>
    <s v="OVIL"/>
    <x v="39"/>
    <d v="1899-12-30T12:00:00"/>
    <x v="39"/>
    <d v="1899-12-30T13:00:00"/>
    <s v="S"/>
    <n v="0.02"/>
    <n v="0"/>
    <n v="0.02"/>
    <x v="0"/>
    <x v="89"/>
  </r>
  <r>
    <x v="0"/>
    <x v="176"/>
    <x v="1"/>
    <x v="32"/>
    <s v="LOIVOS DO MONTE"/>
    <x v="39"/>
    <d v="1899-12-30T13:00:00"/>
    <x v="39"/>
    <d v="1899-12-30T14:50:00"/>
    <s v="S"/>
    <n v="1"/>
    <n v="0"/>
    <n v="1"/>
    <x v="0"/>
    <x v="48"/>
  </r>
  <r>
    <x v="0"/>
    <x v="162"/>
    <x v="1"/>
    <x v="15"/>
    <s v="ÁGUAS SANTAS"/>
    <x v="39"/>
    <d v="1899-12-30T13:55:00"/>
    <x v="39"/>
    <d v="1899-12-30T16:30:00"/>
    <s v="S"/>
    <n v="0"/>
    <n v="0.05"/>
    <n v="0.05"/>
    <x v="0"/>
    <x v="158"/>
  </r>
  <r>
    <x v="0"/>
    <x v="86"/>
    <x v="1"/>
    <x v="6"/>
    <s v="GUIDÕES"/>
    <x v="39"/>
    <d v="1899-12-30T16:05:00"/>
    <x v="39"/>
    <d v="1899-12-30T19:35:00"/>
    <s v="S"/>
    <n v="0"/>
    <n v="7"/>
    <n v="7"/>
    <x v="0"/>
    <x v="227"/>
  </r>
  <r>
    <x v="0"/>
    <x v="112"/>
    <x v="1"/>
    <x v="31"/>
    <s v="GONDAR"/>
    <x v="39"/>
    <d v="1899-12-30T16:10:00"/>
    <x v="39"/>
    <d v="1899-12-30T22:40:00"/>
    <s v="S"/>
    <n v="3"/>
    <n v="0"/>
    <n v="3"/>
    <x v="0"/>
    <x v="228"/>
  </r>
  <r>
    <x v="0"/>
    <x v="178"/>
    <x v="1"/>
    <x v="24"/>
    <s v="CANELAS"/>
    <x v="39"/>
    <d v="1899-12-30T16:10:00"/>
    <x v="39"/>
    <d v="1899-12-30T17:10:00"/>
    <s v="S"/>
    <n v="0"/>
    <n v="0.1"/>
    <n v="0.1"/>
    <x v="0"/>
    <x v="229"/>
  </r>
  <r>
    <x v="0"/>
    <x v="179"/>
    <x v="1"/>
    <x v="6"/>
    <s v="COUTO(SANTA CRISTINA)"/>
    <x v="39"/>
    <d v="1899-12-30T16:15:00"/>
    <x v="39"/>
    <d v="1899-12-30T18:15:00"/>
    <s v="S"/>
    <n v="0"/>
    <n v="0.5"/>
    <n v="0.5"/>
    <x v="0"/>
    <x v="230"/>
  </r>
  <r>
    <x v="0"/>
    <x v="153"/>
    <x v="1"/>
    <x v="10"/>
    <s v="FONTE ARCADA"/>
    <x v="39"/>
    <d v="1899-12-30T16:35:00"/>
    <x v="39"/>
    <d v="1899-12-30T17:50:00"/>
    <s v="S"/>
    <n v="0"/>
    <n v="0.03"/>
    <n v="0.03"/>
    <x v="0"/>
    <x v="231"/>
  </r>
  <r>
    <x v="0"/>
    <x v="130"/>
    <x v="1"/>
    <x v="16"/>
    <s v="LORDELO"/>
    <x v="39"/>
    <d v="1899-12-30T16:35:00"/>
    <x v="39"/>
    <d v="1899-12-30T17:25:00"/>
    <s v="S"/>
    <n v="0"/>
    <n v="0.03"/>
    <n v="0.03"/>
    <x v="0"/>
    <x v="232"/>
  </r>
  <r>
    <x v="0"/>
    <x v="180"/>
    <x v="1"/>
    <x v="18"/>
    <s v="PENAMAIOR"/>
    <x v="39"/>
    <d v="1899-12-30T17:00:00"/>
    <x v="39"/>
    <d v="1899-12-30T18:20:00"/>
    <s v="S"/>
    <n v="0"/>
    <n v="0.1"/>
    <n v="0.1"/>
    <x v="0"/>
    <x v="233"/>
  </r>
  <r>
    <x v="0"/>
    <x v="181"/>
    <x v="2"/>
    <x v="37"/>
    <s v="FORJÃES"/>
    <x v="39"/>
    <d v="1899-12-30T17:05:00"/>
    <x v="39"/>
    <d v="1899-12-30T19:20:00"/>
    <s v="S"/>
    <n v="1"/>
    <n v="0"/>
    <n v="1"/>
    <x v="0"/>
    <x v="234"/>
  </r>
  <r>
    <x v="0"/>
    <x v="162"/>
    <x v="1"/>
    <x v="15"/>
    <s v="ÁGUAS SANTAS"/>
    <x v="39"/>
    <d v="1899-12-30T18:07:00"/>
    <x v="39"/>
    <d v="1899-12-30T20:15:00"/>
    <s v="S"/>
    <n v="0"/>
    <n v="0.04"/>
    <n v="0.04"/>
    <x v="0"/>
    <x v="235"/>
  </r>
  <r>
    <x v="0"/>
    <x v="182"/>
    <x v="1"/>
    <x v="24"/>
    <s v="AVINTES"/>
    <x v="39"/>
    <d v="1899-12-30T18:20:00"/>
    <x v="39"/>
    <d v="1899-12-30T19:35:00"/>
    <s v="S"/>
    <n v="0"/>
    <n v="0.2"/>
    <n v="0.2"/>
    <x v="0"/>
    <x v="236"/>
  </r>
  <r>
    <x v="0"/>
    <x v="183"/>
    <x v="1"/>
    <x v="10"/>
    <s v="ABRAGÃO"/>
    <x v="39"/>
    <d v="1899-12-30T18:20:00"/>
    <x v="39"/>
    <d v="1899-12-30T20:50:00"/>
    <s v="S"/>
    <n v="0"/>
    <n v="1"/>
    <n v="1"/>
    <x v="0"/>
    <x v="218"/>
  </r>
  <r>
    <x v="0"/>
    <x v="184"/>
    <x v="1"/>
    <x v="16"/>
    <s v="VILELA"/>
    <x v="39"/>
    <d v="1899-12-30T18:25:00"/>
    <x v="39"/>
    <d v="1899-12-30T19:15:00"/>
    <s v="S"/>
    <n v="0"/>
    <n v="0.02"/>
    <n v="0.02"/>
    <x v="0"/>
    <x v="237"/>
  </r>
  <r>
    <x v="0"/>
    <x v="180"/>
    <x v="1"/>
    <x v="18"/>
    <s v="PENAMAIOR"/>
    <x v="39"/>
    <d v="1899-12-30T20:35:00"/>
    <x v="39"/>
    <d v="1899-12-30T21:10:00"/>
    <s v="S"/>
    <n v="0"/>
    <n v="0.01"/>
    <n v="0.01"/>
    <x v="0"/>
    <x v="238"/>
  </r>
  <r>
    <x v="0"/>
    <x v="185"/>
    <x v="2"/>
    <x v="12"/>
    <s v="COSTA"/>
    <x v="39"/>
    <m/>
    <x v="36"/>
    <m/>
    <s v="S"/>
    <n v="0"/>
    <n v="0.1"/>
    <n v="0.1"/>
    <x v="0"/>
    <x v="239"/>
  </r>
  <r>
    <x v="0"/>
    <x v="172"/>
    <x v="2"/>
    <x v="12"/>
    <s v="INFIAS"/>
    <x v="39"/>
    <m/>
    <x v="36"/>
    <m/>
    <s v="S"/>
    <n v="0"/>
    <n v="0.1"/>
    <n v="0.1"/>
    <x v="0"/>
    <x v="240"/>
  </r>
  <r>
    <x v="0"/>
    <x v="186"/>
    <x v="2"/>
    <x v="12"/>
    <s v="SILVARES"/>
    <x v="39"/>
    <m/>
    <x v="36"/>
    <m/>
    <s v="S"/>
    <n v="0"/>
    <n v="0.3"/>
    <n v="0.3"/>
    <x v="0"/>
    <x v="241"/>
  </r>
  <r>
    <x v="0"/>
    <x v="187"/>
    <x v="2"/>
    <x v="7"/>
    <s v="PEDRAÇA"/>
    <x v="39"/>
    <m/>
    <x v="36"/>
    <m/>
    <s v="S"/>
    <n v="0"/>
    <n v="0.5"/>
    <n v="0.5"/>
    <x v="0"/>
    <x v="242"/>
  </r>
  <r>
    <x v="0"/>
    <x v="188"/>
    <x v="2"/>
    <x v="12"/>
    <s v="BARCO"/>
    <x v="39"/>
    <m/>
    <x v="36"/>
    <m/>
    <s v="S"/>
    <n v="0"/>
    <n v="0.5"/>
    <n v="0.5"/>
    <x v="0"/>
    <x v="243"/>
  </r>
  <r>
    <x v="0"/>
    <x v="189"/>
    <x v="2"/>
    <x v="12"/>
    <s v="ATÃES"/>
    <x v="39"/>
    <m/>
    <x v="36"/>
    <m/>
    <s v="S"/>
    <n v="0"/>
    <n v="0.6"/>
    <n v="0.6"/>
    <x v="0"/>
    <x v="244"/>
  </r>
  <r>
    <x v="0"/>
    <x v="183"/>
    <x v="1"/>
    <x v="10"/>
    <s v="ABRAGÃO"/>
    <x v="40"/>
    <d v="1899-12-30T00:20:00"/>
    <x v="40"/>
    <d v="1899-12-30T01:50:00"/>
    <s v="S"/>
    <n v="0"/>
    <n v="1"/>
    <n v="1"/>
    <x v="0"/>
    <x v="90"/>
  </r>
  <r>
    <x v="0"/>
    <x v="175"/>
    <x v="2"/>
    <x v="19"/>
    <s v="BARCELINHOS"/>
    <x v="40"/>
    <d v="1899-12-30T01:25:00"/>
    <x v="40"/>
    <d v="1899-12-30T02:05:00"/>
    <s v="S"/>
    <n v="0"/>
    <n v="2"/>
    <n v="2"/>
    <x v="0"/>
    <x v="186"/>
  </r>
  <r>
    <x v="0"/>
    <x v="130"/>
    <x v="1"/>
    <x v="16"/>
    <s v="LORDELO"/>
    <x v="40"/>
    <d v="1899-12-30T02:10:00"/>
    <x v="40"/>
    <d v="1899-12-30T03:00:00"/>
    <s v="S"/>
    <n v="0"/>
    <n v="0.03"/>
    <n v="0.03"/>
    <x v="0"/>
    <x v="245"/>
  </r>
  <r>
    <x v="0"/>
    <x v="112"/>
    <x v="1"/>
    <x v="31"/>
    <s v="GONDAR"/>
    <x v="40"/>
    <d v="1899-12-30T03:30:00"/>
    <x v="40"/>
    <d v="1899-12-30T08:30:00"/>
    <s v="S"/>
    <n v="1.5"/>
    <n v="0"/>
    <n v="1.5"/>
    <x v="0"/>
    <x v="246"/>
  </r>
  <r>
    <x v="0"/>
    <x v="181"/>
    <x v="2"/>
    <x v="37"/>
    <s v="FORJÃES"/>
    <x v="40"/>
    <d v="1899-12-30T07:15:00"/>
    <x v="40"/>
    <d v="1899-12-30T08:00:00"/>
    <s v="S"/>
    <n v="0.01"/>
    <n v="0"/>
    <n v="0.01"/>
    <x v="0"/>
    <x v="247"/>
  </r>
  <r>
    <x v="0"/>
    <x v="190"/>
    <x v="1"/>
    <x v="36"/>
    <s v="MARGARIDE(SANTA EULÁLIA)"/>
    <x v="40"/>
    <d v="1899-12-30T10:10:00"/>
    <x v="40"/>
    <d v="1899-12-30T11:00:00"/>
    <s v="S"/>
    <n v="0"/>
    <n v="0.08"/>
    <n v="0.08"/>
    <x v="0"/>
    <x v="4"/>
  </r>
  <r>
    <x v="0"/>
    <x v="175"/>
    <x v="2"/>
    <x v="19"/>
    <s v="BARCELINHOS"/>
    <x v="40"/>
    <d v="1899-12-30T11:10:00"/>
    <x v="40"/>
    <d v="1899-12-30T12:50:00"/>
    <s v="S"/>
    <n v="0"/>
    <n v="0.2"/>
    <n v="0.2"/>
    <x v="0"/>
    <x v="81"/>
  </r>
  <r>
    <x v="0"/>
    <x v="191"/>
    <x v="1"/>
    <x v="24"/>
    <s v="PEROZINHO"/>
    <x v="40"/>
    <d v="1899-12-30T11:10:00"/>
    <x v="40"/>
    <d v="1899-12-30T13:15:00"/>
    <s v="S"/>
    <n v="0"/>
    <n v="1"/>
    <n v="1"/>
    <x v="0"/>
    <x v="233"/>
  </r>
  <r>
    <x v="0"/>
    <x v="192"/>
    <x v="1"/>
    <x v="18"/>
    <s v="FREAMUNDE"/>
    <x v="40"/>
    <d v="1899-12-30T12:15:00"/>
    <x v="40"/>
    <d v="1899-12-30T14:10:00"/>
    <s v="S"/>
    <n v="0"/>
    <n v="0.25"/>
    <n v="0.25"/>
    <x v="0"/>
    <x v="248"/>
  </r>
  <r>
    <x v="0"/>
    <x v="175"/>
    <x v="2"/>
    <x v="19"/>
    <s v="BARCELINHOS"/>
    <x v="40"/>
    <d v="1899-12-30T13:40:00"/>
    <x v="40"/>
    <d v="1899-12-30T14:55:00"/>
    <s v="S"/>
    <n v="0"/>
    <n v="0.2"/>
    <n v="0.2"/>
    <x v="0"/>
    <x v="84"/>
  </r>
  <r>
    <x v="0"/>
    <x v="193"/>
    <x v="1"/>
    <x v="11"/>
    <s v="MEDAS"/>
    <x v="40"/>
    <d v="1899-12-30T14:15:00"/>
    <x v="40"/>
    <d v="1899-12-30T17:15:00"/>
    <s v="S"/>
    <n v="0"/>
    <n v="0.05"/>
    <n v="0.05"/>
    <x v="0"/>
    <x v="63"/>
  </r>
  <r>
    <x v="0"/>
    <x v="168"/>
    <x v="1"/>
    <x v="36"/>
    <s v="SENDIM"/>
    <x v="40"/>
    <d v="1899-12-30T14:56:00"/>
    <x v="40"/>
    <d v="1899-12-30T15:45:00"/>
    <s v="S"/>
    <n v="0"/>
    <n v="0.1"/>
    <n v="0.1"/>
    <x v="0"/>
    <x v="120"/>
  </r>
  <r>
    <x v="0"/>
    <x v="130"/>
    <x v="1"/>
    <x v="16"/>
    <s v="LORDELO"/>
    <x v="40"/>
    <d v="1899-12-30T15:10:00"/>
    <x v="40"/>
    <d v="1899-12-30T15:45:00"/>
    <s v="S"/>
    <n v="0"/>
    <n v="0.05"/>
    <n v="0.05"/>
    <x v="0"/>
    <x v="249"/>
  </r>
  <r>
    <x v="0"/>
    <x v="194"/>
    <x v="1"/>
    <x v="10"/>
    <s v="MARECOS"/>
    <x v="40"/>
    <d v="1899-12-30T15:30:00"/>
    <x v="40"/>
    <d v="1899-12-30T17:40:00"/>
    <s v="S"/>
    <n v="0"/>
    <n v="1"/>
    <n v="1"/>
    <x v="0"/>
    <x v="250"/>
  </r>
  <r>
    <x v="0"/>
    <x v="184"/>
    <x v="1"/>
    <x v="16"/>
    <s v="VILELA"/>
    <x v="40"/>
    <d v="1899-12-30T15:45:00"/>
    <x v="40"/>
    <d v="1899-12-30T16:45:00"/>
    <s v="S"/>
    <n v="0"/>
    <n v="0.05"/>
    <n v="0.05"/>
    <x v="0"/>
    <x v="64"/>
  </r>
  <r>
    <x v="0"/>
    <x v="195"/>
    <x v="1"/>
    <x v="16"/>
    <s v="REBORDOSA"/>
    <x v="40"/>
    <d v="1899-12-30T16:10:00"/>
    <x v="40"/>
    <d v="1899-12-30T17:05:00"/>
    <s v="S"/>
    <n v="0"/>
    <n v="0.01"/>
    <n v="0.01"/>
    <x v="0"/>
    <x v="251"/>
  </r>
  <r>
    <x v="0"/>
    <x v="177"/>
    <x v="1"/>
    <x v="32"/>
    <s v="OVIL"/>
    <x v="40"/>
    <d v="1899-12-30T17:20:00"/>
    <x v="40"/>
    <d v="1899-12-30T20:10:00"/>
    <s v="S"/>
    <n v="3"/>
    <n v="0"/>
    <n v="3"/>
    <x v="0"/>
    <x v="190"/>
  </r>
  <r>
    <x v="0"/>
    <x v="190"/>
    <x v="1"/>
    <x v="36"/>
    <s v="MARGARIDE(SANTA EULÁLIA)"/>
    <x v="40"/>
    <d v="1899-12-30T17:37:00"/>
    <x v="40"/>
    <d v="1899-12-30T18:40:00"/>
    <s v="S"/>
    <n v="0"/>
    <n v="0.1"/>
    <n v="0.1"/>
    <x v="0"/>
    <x v="250"/>
  </r>
  <r>
    <x v="0"/>
    <x v="191"/>
    <x v="1"/>
    <x v="24"/>
    <s v="PEROZINHO"/>
    <x v="40"/>
    <d v="1899-12-30T18:05:00"/>
    <x v="40"/>
    <d v="1899-12-30T19:25:00"/>
    <s v="S"/>
    <n v="0"/>
    <n v="0.2"/>
    <n v="0.2"/>
    <x v="0"/>
    <x v="252"/>
  </r>
  <r>
    <x v="0"/>
    <x v="196"/>
    <x v="1"/>
    <x v="18"/>
    <s v="MODELOS"/>
    <x v="40"/>
    <d v="1899-12-30T18:10:00"/>
    <x v="40"/>
    <d v="1899-12-30T20:10:00"/>
    <s v="S"/>
    <n v="0"/>
    <n v="0.25"/>
    <n v="0.25"/>
    <x v="0"/>
    <x v="253"/>
  </r>
  <r>
    <x v="0"/>
    <x v="197"/>
    <x v="2"/>
    <x v="19"/>
    <s v="BARCELINHOS"/>
    <x v="40"/>
    <d v="1899-12-30T18:15:00"/>
    <x v="40"/>
    <d v="1899-12-30T19:25:00"/>
    <s v="S"/>
    <n v="0"/>
    <n v="0.1"/>
    <n v="0.1"/>
    <x v="0"/>
    <x v="254"/>
  </r>
  <r>
    <x v="0"/>
    <x v="198"/>
    <x v="1"/>
    <x v="36"/>
    <s v="MARGARIDE(SANTA EULÁLIA)"/>
    <x v="40"/>
    <d v="1899-12-30T18:40:00"/>
    <x v="40"/>
    <d v="1899-12-30T19:30:00"/>
    <s v="S"/>
    <n v="0"/>
    <n v="0.05"/>
    <n v="0.05"/>
    <x v="0"/>
    <x v="255"/>
  </r>
  <r>
    <x v="0"/>
    <x v="194"/>
    <x v="1"/>
    <x v="10"/>
    <s v="MARECOS"/>
    <x v="40"/>
    <d v="1899-12-30T19:35:00"/>
    <x v="40"/>
    <d v="1899-12-30T20:30:00"/>
    <s v="S"/>
    <n v="0"/>
    <n v="0.02"/>
    <n v="0.02"/>
    <x v="0"/>
    <x v="256"/>
  </r>
  <r>
    <x v="0"/>
    <x v="130"/>
    <x v="1"/>
    <x v="16"/>
    <s v="LORDELO"/>
    <x v="40"/>
    <d v="1899-12-30T19:50:00"/>
    <x v="40"/>
    <d v="1899-12-30T20:10:00"/>
    <s v="S"/>
    <n v="0"/>
    <n v="0.02"/>
    <n v="0.02"/>
    <x v="0"/>
    <x v="257"/>
  </r>
  <r>
    <x v="0"/>
    <x v="199"/>
    <x v="2"/>
    <x v="22"/>
    <s v="BOURO(SANTA MARTA)"/>
    <x v="40"/>
    <d v="1899-12-30T21:10:00"/>
    <x v="40"/>
    <d v="1899-12-30T22:30:00"/>
    <s v="S"/>
    <n v="0"/>
    <n v="0.01"/>
    <n v="0.01"/>
    <x v="0"/>
    <x v="258"/>
  </r>
  <r>
    <x v="0"/>
    <x v="200"/>
    <x v="1"/>
    <x v="18"/>
    <s v="PENAMAIOR"/>
    <x v="40"/>
    <d v="1899-12-30T23:45:00"/>
    <x v="41"/>
    <d v="1899-12-30T00:15:00"/>
    <s v="S"/>
    <n v="0"/>
    <n v="0.01"/>
    <n v="0.01"/>
    <x v="0"/>
    <x v="259"/>
  </r>
  <r>
    <x v="0"/>
    <x v="201"/>
    <x v="2"/>
    <x v="29"/>
    <s v="FAFE"/>
    <x v="40"/>
    <m/>
    <x v="36"/>
    <m/>
    <s v="S"/>
    <n v="0.03"/>
    <n v="0"/>
    <n v="0.03"/>
    <x v="0"/>
    <x v="260"/>
  </r>
  <r>
    <x v="0"/>
    <x v="202"/>
    <x v="2"/>
    <x v="12"/>
    <s v="AZURÉM"/>
    <x v="40"/>
    <m/>
    <x v="36"/>
    <m/>
    <s v="S"/>
    <n v="0"/>
    <n v="0.05"/>
    <n v="0.05"/>
    <x v="0"/>
    <x v="261"/>
  </r>
  <r>
    <x v="0"/>
    <x v="185"/>
    <x v="2"/>
    <x v="12"/>
    <s v="COSTA"/>
    <x v="40"/>
    <m/>
    <x v="36"/>
    <m/>
    <s v="S"/>
    <n v="0"/>
    <n v="0.1"/>
    <n v="0.1"/>
    <x v="0"/>
    <x v="5"/>
  </r>
  <r>
    <x v="0"/>
    <x v="203"/>
    <x v="2"/>
    <x v="7"/>
    <s v="RIO DOURO"/>
    <x v="40"/>
    <m/>
    <x v="36"/>
    <m/>
    <s v="S"/>
    <n v="1"/>
    <n v="1"/>
    <n v="2"/>
    <x v="0"/>
    <x v="262"/>
  </r>
  <r>
    <x v="0"/>
    <x v="203"/>
    <x v="2"/>
    <x v="7"/>
    <s v="RIO DOURO"/>
    <x v="40"/>
    <m/>
    <x v="36"/>
    <m/>
    <s v="S"/>
    <n v="0"/>
    <n v="2"/>
    <n v="2"/>
    <x v="0"/>
    <x v="109"/>
  </r>
  <r>
    <x v="0"/>
    <x v="204"/>
    <x v="2"/>
    <x v="7"/>
    <s v="PEDRAÇA"/>
    <x v="40"/>
    <m/>
    <x v="36"/>
    <m/>
    <s v="S"/>
    <n v="2"/>
    <n v="28"/>
    <n v="30"/>
    <x v="0"/>
    <x v="263"/>
  </r>
  <r>
    <x v="0"/>
    <x v="205"/>
    <x v="1"/>
    <x v="8"/>
    <s v="LEÇA DO BAILIO"/>
    <x v="40"/>
    <m/>
    <x v="36"/>
    <m/>
    <s v="S"/>
    <n v="0"/>
    <n v="0.04"/>
    <n v="0.04"/>
    <x v="0"/>
    <x v="264"/>
  </r>
  <r>
    <x v="0"/>
    <x v="179"/>
    <x v="1"/>
    <x v="6"/>
    <s v="COUTO(SANTA CRISTINA)"/>
    <x v="40"/>
    <m/>
    <x v="36"/>
    <m/>
    <s v="S"/>
    <n v="0"/>
    <n v="0.1"/>
    <n v="0.1"/>
    <x v="0"/>
    <x v="265"/>
  </r>
  <r>
    <x v="0"/>
    <x v="206"/>
    <x v="1"/>
    <x v="6"/>
    <s v="AREIAS"/>
    <x v="40"/>
    <m/>
    <x v="36"/>
    <m/>
    <s v="S"/>
    <n v="0"/>
    <n v="0.12"/>
    <n v="0.12"/>
    <x v="0"/>
    <x v="212"/>
  </r>
  <r>
    <x v="0"/>
    <x v="206"/>
    <x v="1"/>
    <x v="6"/>
    <s v="AREIAS"/>
    <x v="40"/>
    <m/>
    <x v="36"/>
    <m/>
    <s v="S"/>
    <n v="0"/>
    <n v="0.25"/>
    <n v="0.25"/>
    <x v="0"/>
    <x v="266"/>
  </r>
  <r>
    <x v="0"/>
    <x v="207"/>
    <x v="1"/>
    <x v="6"/>
    <s v="MONTE CÓRDOVA"/>
    <x v="40"/>
    <m/>
    <x v="36"/>
    <m/>
    <s v="S"/>
    <n v="0"/>
    <n v="0.3"/>
    <n v="0.3"/>
    <x v="0"/>
    <x v="85"/>
  </r>
  <r>
    <x v="0"/>
    <x v="86"/>
    <x v="1"/>
    <x v="6"/>
    <s v="GUIDÕES"/>
    <x v="40"/>
    <m/>
    <x v="36"/>
    <m/>
    <s v="S"/>
    <n v="0"/>
    <n v="0.35"/>
    <n v="0.35"/>
    <x v="0"/>
    <x v="267"/>
  </r>
  <r>
    <x v="0"/>
    <x v="208"/>
    <x v="1"/>
    <x v="6"/>
    <s v="CORONADO(SÃO ROMÃO)"/>
    <x v="40"/>
    <m/>
    <x v="36"/>
    <m/>
    <s v="S"/>
    <n v="0"/>
    <n v="2"/>
    <n v="2"/>
    <x v="0"/>
    <x v="268"/>
  </r>
  <r>
    <x v="0"/>
    <x v="206"/>
    <x v="1"/>
    <x v="6"/>
    <s v="AREIAS"/>
    <x v="41"/>
    <d v="1899-12-30T02:05:00"/>
    <x v="41"/>
    <d v="1899-12-30T02:35:00"/>
    <s v="S"/>
    <n v="0"/>
    <n v="0.05"/>
    <n v="0.05"/>
    <x v="0"/>
    <x v="77"/>
  </r>
  <r>
    <x v="0"/>
    <x v="207"/>
    <x v="1"/>
    <x v="6"/>
    <s v="MONTE CÓRDOVA"/>
    <x v="41"/>
    <d v="1899-12-30T05:26:00"/>
    <x v="41"/>
    <d v="1899-12-30T07:50:00"/>
    <s v="S"/>
    <n v="0"/>
    <n v="0.15"/>
    <n v="0.15"/>
    <x v="0"/>
    <x v="269"/>
  </r>
  <r>
    <x v="0"/>
    <x v="209"/>
    <x v="1"/>
    <x v="6"/>
    <s v="ALVARELHOS"/>
    <x v="41"/>
    <d v="1899-12-30T07:05:00"/>
    <x v="41"/>
    <d v="1899-12-30T08:10:00"/>
    <s v="S"/>
    <n v="0"/>
    <n v="0.02"/>
    <n v="0.02"/>
    <x v="0"/>
    <x v="270"/>
  </r>
  <r>
    <x v="0"/>
    <x v="210"/>
    <x v="1"/>
    <x v="32"/>
    <s v="COVELAS"/>
    <x v="41"/>
    <d v="1899-12-30T07:10:00"/>
    <x v="41"/>
    <d v="1899-12-30T09:00:00"/>
    <s v="S"/>
    <n v="0"/>
    <n v="0.05"/>
    <n v="0.05"/>
    <x v="0"/>
    <x v="117"/>
  </r>
  <r>
    <x v="0"/>
    <x v="199"/>
    <x v="2"/>
    <x v="22"/>
    <s v="BOURO(SANTA MARTA)"/>
    <x v="41"/>
    <d v="1899-12-30T08:05:00"/>
    <x v="41"/>
    <d v="1899-12-30T09:35:00"/>
    <s v="S"/>
    <n v="0"/>
    <n v="0.02"/>
    <n v="0.02"/>
    <x v="0"/>
    <x v="271"/>
  </r>
  <r>
    <x v="0"/>
    <x v="211"/>
    <x v="1"/>
    <x v="11"/>
    <s v="FOZ DO SOUSA"/>
    <x v="41"/>
    <d v="1899-12-30T09:30:00"/>
    <x v="41"/>
    <d v="1899-12-30T18:00:00"/>
    <s v="S"/>
    <n v="0"/>
    <n v="1"/>
    <n v="1"/>
    <x v="0"/>
    <x v="272"/>
  </r>
  <r>
    <x v="0"/>
    <x v="212"/>
    <x v="2"/>
    <x v="19"/>
    <s v="ABORIM"/>
    <x v="41"/>
    <d v="1899-12-30T10:20:00"/>
    <x v="41"/>
    <d v="1899-12-30T14:20:00"/>
    <s v="S"/>
    <n v="0"/>
    <n v="1.5"/>
    <n v="1.5"/>
    <x v="0"/>
    <x v="273"/>
  </r>
  <r>
    <x v="0"/>
    <x v="213"/>
    <x v="1"/>
    <x v="10"/>
    <s v="CANELAS"/>
    <x v="41"/>
    <d v="1899-12-30T10:20:00"/>
    <x v="41"/>
    <d v="1899-12-30T11:45:00"/>
    <s v="S"/>
    <n v="0"/>
    <n v="0.1"/>
    <n v="0.1"/>
    <x v="0"/>
    <x v="274"/>
  </r>
  <r>
    <x v="0"/>
    <x v="177"/>
    <x v="1"/>
    <x v="32"/>
    <s v="OVIL"/>
    <x v="41"/>
    <d v="1899-12-30T10:30:00"/>
    <x v="41"/>
    <d v="1899-12-30T11:40:00"/>
    <s v="S"/>
    <n v="0.5"/>
    <n v="0"/>
    <n v="0.5"/>
    <x v="0"/>
    <x v="62"/>
  </r>
  <r>
    <x v="0"/>
    <x v="214"/>
    <x v="1"/>
    <x v="32"/>
    <s v="SANTA CRUZ DO DOURO"/>
    <x v="41"/>
    <d v="1899-12-30T10:40:00"/>
    <x v="41"/>
    <d v="1899-12-30T12:35:00"/>
    <s v="S"/>
    <n v="0.5"/>
    <n v="0"/>
    <n v="0.5"/>
    <x v="0"/>
    <x v="275"/>
  </r>
  <r>
    <x v="0"/>
    <x v="215"/>
    <x v="1"/>
    <x v="16"/>
    <s v="VILELA"/>
    <x v="41"/>
    <d v="1899-12-30T11:30:00"/>
    <x v="41"/>
    <d v="1899-12-30T12:10:00"/>
    <s v="S"/>
    <n v="0"/>
    <n v="0.03"/>
    <n v="0.03"/>
    <x v="0"/>
    <x v="276"/>
  </r>
  <r>
    <x v="0"/>
    <x v="192"/>
    <x v="1"/>
    <x v="18"/>
    <s v="FREAMUNDE"/>
    <x v="41"/>
    <d v="1899-12-30T11:55:00"/>
    <x v="41"/>
    <d v="1899-12-30T12:30:00"/>
    <s v="S"/>
    <n v="0"/>
    <n v="0.05"/>
    <n v="0.05"/>
    <x v="0"/>
    <x v="82"/>
  </r>
  <r>
    <x v="0"/>
    <x v="216"/>
    <x v="1"/>
    <x v="24"/>
    <s v="VILAR DE ANDORINHO"/>
    <x v="41"/>
    <d v="1899-12-30T11:55:00"/>
    <x v="41"/>
    <d v="1899-12-30T14:05:00"/>
    <s v="S"/>
    <n v="0"/>
    <n v="0.3"/>
    <n v="0.3"/>
    <x v="0"/>
    <x v="165"/>
  </r>
  <r>
    <x v="0"/>
    <x v="217"/>
    <x v="2"/>
    <x v="30"/>
    <s v="FREIRIZ"/>
    <x v="41"/>
    <d v="1899-12-30T12:10:00"/>
    <x v="41"/>
    <d v="1899-12-30T15:10:00"/>
    <s v="S"/>
    <n v="0.5"/>
    <n v="0"/>
    <n v="0.5"/>
    <x v="0"/>
    <x v="277"/>
  </r>
  <r>
    <x v="0"/>
    <x v="218"/>
    <x v="1"/>
    <x v="10"/>
    <s v="FONTE ARCADA"/>
    <x v="41"/>
    <d v="1899-12-30T13:35:00"/>
    <x v="41"/>
    <d v="1899-12-30T15:10:00"/>
    <s v="S"/>
    <n v="0"/>
    <n v="0.1"/>
    <n v="0.1"/>
    <x v="0"/>
    <x v="272"/>
  </r>
  <r>
    <x v="0"/>
    <x v="219"/>
    <x v="2"/>
    <x v="19"/>
    <s v="BARCELINHOS"/>
    <x v="41"/>
    <d v="1899-12-30T13:40:00"/>
    <x v="41"/>
    <d v="1899-12-30T14:50:00"/>
    <s v="S"/>
    <n v="0"/>
    <n v="0.1"/>
    <n v="0.1"/>
    <x v="0"/>
    <x v="2"/>
  </r>
  <r>
    <x v="0"/>
    <x v="176"/>
    <x v="1"/>
    <x v="32"/>
    <s v="LOIVOS DO MONTE"/>
    <x v="41"/>
    <d v="1899-12-30T13:40:00"/>
    <x v="41"/>
    <d v="1899-12-30T14:10:00"/>
    <s v="S"/>
    <n v="0.25"/>
    <n v="0.25"/>
    <n v="0.5"/>
    <x v="0"/>
    <x v="278"/>
  </r>
  <r>
    <x v="0"/>
    <x v="220"/>
    <x v="1"/>
    <x v="35"/>
    <s v="TABUADO"/>
    <x v="41"/>
    <d v="1899-12-30T14:07:00"/>
    <x v="41"/>
    <d v="1899-12-30T16:15:00"/>
    <s v="S"/>
    <n v="0"/>
    <n v="0.5"/>
    <n v="0.5"/>
    <x v="0"/>
    <x v="279"/>
  </r>
  <r>
    <x v="0"/>
    <x v="177"/>
    <x v="1"/>
    <x v="32"/>
    <s v="OVIL"/>
    <x v="41"/>
    <d v="1899-12-30T14:10:00"/>
    <x v="41"/>
    <d v="1899-12-30T15:10:00"/>
    <s v="S"/>
    <n v="1"/>
    <n v="0"/>
    <n v="1"/>
    <x v="0"/>
    <x v="92"/>
  </r>
  <r>
    <x v="0"/>
    <x v="221"/>
    <x v="1"/>
    <x v="31"/>
    <s v="OLO"/>
    <x v="41"/>
    <d v="1899-12-30T14:30:00"/>
    <x v="41"/>
    <d v="1899-12-30T22:30:00"/>
    <s v="S"/>
    <n v="20"/>
    <n v="0"/>
    <n v="20"/>
    <x v="0"/>
    <x v="261"/>
  </r>
  <r>
    <x v="0"/>
    <x v="130"/>
    <x v="1"/>
    <x v="16"/>
    <s v="LORDELO"/>
    <x v="41"/>
    <d v="1899-12-30T14:35:00"/>
    <x v="41"/>
    <d v="1899-12-30T15:45:00"/>
    <s v="S"/>
    <n v="0"/>
    <n v="0.15"/>
    <n v="0.15"/>
    <x v="0"/>
    <x v="280"/>
  </r>
  <r>
    <x v="0"/>
    <x v="208"/>
    <x v="1"/>
    <x v="6"/>
    <s v="CORONADO(SÃO ROMÃO)"/>
    <x v="41"/>
    <d v="1899-12-30T14:50:00"/>
    <x v="42"/>
    <d v="1899-12-30T00:05:00"/>
    <s v="S"/>
    <n v="0"/>
    <n v="1"/>
    <n v="1"/>
    <x v="0"/>
    <x v="265"/>
  </r>
  <r>
    <x v="0"/>
    <x v="222"/>
    <x v="2"/>
    <x v="14"/>
    <s v="RIBA DE AVE"/>
    <x v="41"/>
    <d v="1899-12-30T15:15:00"/>
    <x v="41"/>
    <d v="1899-12-30T17:30:00"/>
    <s v="S"/>
    <n v="0"/>
    <n v="0.1"/>
    <n v="0.1"/>
    <x v="0"/>
    <x v="3"/>
  </r>
  <r>
    <x v="0"/>
    <x v="223"/>
    <x v="0"/>
    <x v="38"/>
    <s v="RABAÇAL"/>
    <x v="41"/>
    <d v="1899-12-30T15:15:00"/>
    <x v="41"/>
    <d v="1899-12-30T18:01:00"/>
    <m/>
    <n v="3"/>
    <n v="0"/>
    <n v="3"/>
    <x v="1"/>
    <x v="170"/>
  </r>
  <r>
    <x v="0"/>
    <x v="197"/>
    <x v="2"/>
    <x v="19"/>
    <s v="BARCELINHOS"/>
    <x v="41"/>
    <d v="1899-12-30T15:20:00"/>
    <x v="41"/>
    <d v="1899-12-30T16:55:00"/>
    <s v="S"/>
    <n v="0"/>
    <n v="0.1"/>
    <n v="0.1"/>
    <x v="0"/>
    <x v="281"/>
  </r>
  <r>
    <x v="0"/>
    <x v="193"/>
    <x v="1"/>
    <x v="11"/>
    <s v="MEDAS"/>
    <x v="41"/>
    <d v="1899-12-30T16:00:00"/>
    <x v="41"/>
    <d v="1899-12-30T18:30:00"/>
    <s v="S"/>
    <n v="0"/>
    <n v="0.05"/>
    <n v="0.05"/>
    <x v="0"/>
    <x v="68"/>
  </r>
  <r>
    <x v="0"/>
    <x v="224"/>
    <x v="1"/>
    <x v="18"/>
    <s v="PENAMAIOR"/>
    <x v="41"/>
    <d v="1899-12-30T16:30:00"/>
    <x v="41"/>
    <d v="1899-12-30T17:25:00"/>
    <s v="S"/>
    <n v="0"/>
    <n v="7.0000000000000007E-2"/>
    <n v="7.0000000000000007E-2"/>
    <x v="0"/>
    <x v="98"/>
  </r>
  <r>
    <x v="0"/>
    <x v="225"/>
    <x v="0"/>
    <x v="3"/>
    <s v="M.SERRA"/>
    <x v="41"/>
    <d v="1899-12-30T17:10:00"/>
    <x v="41"/>
    <d v="1899-12-30T19:06:00"/>
    <m/>
    <n v="0"/>
    <n v="0.15"/>
    <n v="0.15"/>
    <x v="2"/>
    <x v="174"/>
  </r>
  <r>
    <x v="0"/>
    <x v="226"/>
    <x v="1"/>
    <x v="16"/>
    <s v="LORDELO"/>
    <x v="41"/>
    <d v="1899-12-30T17:15:00"/>
    <x v="41"/>
    <d v="1899-12-30T18:25:00"/>
    <s v="S"/>
    <n v="0"/>
    <n v="0.3"/>
    <n v="0.3"/>
    <x v="0"/>
    <x v="282"/>
  </r>
  <r>
    <x v="0"/>
    <x v="227"/>
    <x v="2"/>
    <x v="14"/>
    <s v="CALENDÁRIO"/>
    <x v="41"/>
    <d v="1899-12-30T17:50:00"/>
    <x v="41"/>
    <d v="1899-12-30T18:30:00"/>
    <s v="S"/>
    <n v="0"/>
    <n v="0.05"/>
    <n v="0.05"/>
    <x v="0"/>
    <x v="283"/>
  </r>
  <r>
    <x v="0"/>
    <x v="228"/>
    <x v="1"/>
    <x v="8"/>
    <s v="CUSTÓIAS"/>
    <x v="41"/>
    <d v="1899-12-30T18:23:00"/>
    <x v="41"/>
    <d v="1899-12-30T19:45:00"/>
    <s v="S"/>
    <n v="0"/>
    <n v="0.05"/>
    <n v="0.05"/>
    <x v="0"/>
    <x v="189"/>
  </r>
  <r>
    <x v="0"/>
    <x v="229"/>
    <x v="1"/>
    <x v="6"/>
    <s v="BOUGADO(SÃO MARTINHO)"/>
    <x v="41"/>
    <d v="1899-12-30T18:57:00"/>
    <x v="41"/>
    <d v="1899-12-30T21:35:00"/>
    <s v="S"/>
    <n v="0"/>
    <n v="2"/>
    <n v="2"/>
    <x v="0"/>
    <x v="284"/>
  </r>
  <r>
    <x v="0"/>
    <x v="230"/>
    <x v="1"/>
    <x v="16"/>
    <s v="REBORDOSA"/>
    <x v="41"/>
    <d v="1899-12-30T20:25:00"/>
    <x v="41"/>
    <d v="1899-12-30T21:40:00"/>
    <s v="S"/>
    <n v="0"/>
    <n v="0.08"/>
    <n v="0.08"/>
    <x v="0"/>
    <x v="285"/>
  </r>
  <r>
    <x v="0"/>
    <x v="231"/>
    <x v="1"/>
    <x v="6"/>
    <s v="LAMELAS"/>
    <x v="41"/>
    <d v="1899-12-30T21:00:00"/>
    <x v="41"/>
    <d v="1899-12-30T21:45:00"/>
    <s v="S"/>
    <n v="0"/>
    <n v="0.15"/>
    <n v="0.15"/>
    <x v="0"/>
    <x v="134"/>
  </r>
  <r>
    <x v="0"/>
    <x v="232"/>
    <x v="1"/>
    <x v="6"/>
    <s v="BURGÃES"/>
    <x v="41"/>
    <d v="1899-12-30T21:00:00"/>
    <x v="41"/>
    <d v="1899-12-30T22:35:00"/>
    <s v="S"/>
    <n v="0"/>
    <n v="0.3"/>
    <n v="0.3"/>
    <x v="0"/>
    <x v="241"/>
  </r>
  <r>
    <x v="0"/>
    <x v="177"/>
    <x v="1"/>
    <x v="32"/>
    <s v="OVIL"/>
    <x v="41"/>
    <d v="1899-12-30T22:10:00"/>
    <x v="41"/>
    <d v="1899-12-30T23:50:00"/>
    <s v="S"/>
    <n v="0.8"/>
    <n v="0"/>
    <n v="0.8"/>
    <x v="0"/>
    <x v="286"/>
  </r>
  <r>
    <x v="0"/>
    <x v="190"/>
    <x v="1"/>
    <x v="36"/>
    <s v="MARGARIDE(SANTA EULÁLIA)"/>
    <x v="41"/>
    <d v="1899-12-30T23:10:00"/>
    <x v="41"/>
    <d v="1899-12-30T23:45:00"/>
    <s v="S"/>
    <n v="0"/>
    <n v="0.05"/>
    <n v="0.05"/>
    <x v="0"/>
    <x v="106"/>
  </r>
  <r>
    <x v="0"/>
    <x v="233"/>
    <x v="2"/>
    <x v="12"/>
    <s v="PONTE"/>
    <x v="41"/>
    <m/>
    <x v="36"/>
    <m/>
    <s v="S"/>
    <n v="0"/>
    <n v="0.01"/>
    <n v="0.01"/>
    <x v="0"/>
    <x v="287"/>
  </r>
  <r>
    <x v="0"/>
    <x v="233"/>
    <x v="2"/>
    <x v="12"/>
    <s v="PONTE"/>
    <x v="41"/>
    <m/>
    <x v="36"/>
    <m/>
    <s v="S"/>
    <n v="0"/>
    <n v="0.03"/>
    <n v="0.03"/>
    <x v="0"/>
    <x v="288"/>
  </r>
  <r>
    <x v="0"/>
    <x v="234"/>
    <x v="2"/>
    <x v="29"/>
    <s v="ARMIL"/>
    <x v="41"/>
    <m/>
    <x v="36"/>
    <m/>
    <s v="S"/>
    <n v="0"/>
    <n v="0.03"/>
    <n v="0.03"/>
    <x v="0"/>
    <x v="50"/>
  </r>
  <r>
    <x v="0"/>
    <x v="186"/>
    <x v="2"/>
    <x v="12"/>
    <s v="SILVARES"/>
    <x v="41"/>
    <m/>
    <x v="36"/>
    <m/>
    <s v="S"/>
    <n v="0"/>
    <n v="0.04"/>
    <n v="0.04"/>
    <x v="0"/>
    <x v="289"/>
  </r>
  <r>
    <x v="0"/>
    <x v="201"/>
    <x v="2"/>
    <x v="29"/>
    <s v="FAFE"/>
    <x v="41"/>
    <m/>
    <x v="36"/>
    <m/>
    <s v="S"/>
    <n v="0"/>
    <n v="0.04"/>
    <n v="0.04"/>
    <x v="0"/>
    <x v="290"/>
  </r>
  <r>
    <x v="0"/>
    <x v="186"/>
    <x v="2"/>
    <x v="12"/>
    <s v="SILVARES"/>
    <x v="41"/>
    <m/>
    <x v="36"/>
    <m/>
    <s v="S"/>
    <n v="0"/>
    <n v="0.05"/>
    <n v="0.05"/>
    <x v="0"/>
    <x v="275"/>
  </r>
  <r>
    <x v="0"/>
    <x v="234"/>
    <x v="2"/>
    <x v="29"/>
    <s v="ARMIL"/>
    <x v="41"/>
    <m/>
    <x v="36"/>
    <m/>
    <s v="S"/>
    <n v="0"/>
    <n v="0.05"/>
    <n v="0.05"/>
    <x v="0"/>
    <x v="286"/>
  </r>
  <r>
    <x v="0"/>
    <x v="235"/>
    <x v="2"/>
    <x v="21"/>
    <s v="MOREIRA DO CASTELO"/>
    <x v="41"/>
    <m/>
    <x v="36"/>
    <m/>
    <s v="S"/>
    <n v="0"/>
    <n v="0.08"/>
    <n v="0.08"/>
    <x v="0"/>
    <x v="291"/>
  </r>
  <r>
    <x v="0"/>
    <x v="236"/>
    <x v="2"/>
    <x v="12"/>
    <s v="BARCO"/>
    <x v="41"/>
    <m/>
    <x v="36"/>
    <m/>
    <s v="S"/>
    <n v="0"/>
    <n v="0.1"/>
    <n v="0.1"/>
    <x v="0"/>
    <x v="6"/>
  </r>
  <r>
    <x v="0"/>
    <x v="237"/>
    <x v="2"/>
    <x v="12"/>
    <s v="SELHO(SÃO JORGE)"/>
    <x v="41"/>
    <m/>
    <x v="36"/>
    <m/>
    <s v="S"/>
    <n v="0"/>
    <n v="0.1"/>
    <n v="0.1"/>
    <x v="0"/>
    <x v="11"/>
  </r>
  <r>
    <x v="0"/>
    <x v="172"/>
    <x v="2"/>
    <x v="12"/>
    <s v="INFIAS"/>
    <x v="41"/>
    <m/>
    <x v="36"/>
    <m/>
    <s v="S"/>
    <n v="0"/>
    <n v="0.2"/>
    <n v="0.2"/>
    <x v="0"/>
    <x v="104"/>
  </r>
  <r>
    <x v="0"/>
    <x v="238"/>
    <x v="2"/>
    <x v="25"/>
    <s v="GALEGOS"/>
    <x v="41"/>
    <m/>
    <x v="36"/>
    <m/>
    <s v="S"/>
    <n v="0"/>
    <n v="0.5"/>
    <n v="0.5"/>
    <x v="0"/>
    <x v="292"/>
  </r>
  <r>
    <x v="0"/>
    <x v="239"/>
    <x v="2"/>
    <x v="7"/>
    <s v="REFOJOS DE BASTO"/>
    <x v="41"/>
    <m/>
    <x v="36"/>
    <m/>
    <s v="S"/>
    <n v="0"/>
    <n v="1"/>
    <n v="1"/>
    <x v="0"/>
    <x v="293"/>
  </r>
  <r>
    <x v="0"/>
    <x v="240"/>
    <x v="2"/>
    <x v="29"/>
    <s v="ANTIME"/>
    <x v="41"/>
    <m/>
    <x v="36"/>
    <m/>
    <s v="S"/>
    <n v="0"/>
    <n v="1"/>
    <n v="1"/>
    <x v="0"/>
    <x v="294"/>
  </r>
  <r>
    <x v="0"/>
    <x v="233"/>
    <x v="2"/>
    <x v="12"/>
    <s v="PONTE"/>
    <x v="41"/>
    <m/>
    <x v="36"/>
    <m/>
    <s v="S"/>
    <n v="0"/>
    <n v="1"/>
    <n v="1"/>
    <x v="0"/>
    <x v="295"/>
  </r>
  <r>
    <x v="0"/>
    <x v="172"/>
    <x v="2"/>
    <x v="12"/>
    <s v="INFIAS"/>
    <x v="41"/>
    <m/>
    <x v="36"/>
    <m/>
    <s v="S"/>
    <n v="1"/>
    <n v="1"/>
    <n v="2"/>
    <x v="0"/>
    <x v="296"/>
  </r>
  <r>
    <x v="0"/>
    <x v="233"/>
    <x v="2"/>
    <x v="12"/>
    <s v="PONTE"/>
    <x v="41"/>
    <m/>
    <x v="36"/>
    <m/>
    <s v="S"/>
    <n v="0"/>
    <n v="3"/>
    <n v="3"/>
    <x v="0"/>
    <x v="297"/>
  </r>
  <r>
    <x v="0"/>
    <x v="203"/>
    <x v="2"/>
    <x v="7"/>
    <s v="RIO DOURO"/>
    <x v="41"/>
    <m/>
    <x v="36"/>
    <m/>
    <s v="S"/>
    <n v="0"/>
    <n v="3"/>
    <n v="3"/>
    <x v="0"/>
    <x v="298"/>
  </r>
  <r>
    <x v="0"/>
    <x v="239"/>
    <x v="2"/>
    <x v="7"/>
    <s v="REFOJOS DE BASTO"/>
    <x v="41"/>
    <m/>
    <x v="36"/>
    <m/>
    <s v="S"/>
    <n v="0"/>
    <n v="4"/>
    <n v="4"/>
    <x v="0"/>
    <x v="299"/>
  </r>
  <r>
    <x v="0"/>
    <x v="227"/>
    <x v="2"/>
    <x v="14"/>
    <s v="CALENDÁRIO"/>
    <x v="42"/>
    <d v="1899-12-30T06:10:00"/>
    <x v="42"/>
    <d v="1899-12-30T07:15:00"/>
    <s v="S"/>
    <n v="0"/>
    <n v="0.08"/>
    <n v="0.08"/>
    <x v="0"/>
    <x v="300"/>
  </r>
  <r>
    <x v="0"/>
    <x v="227"/>
    <x v="2"/>
    <x v="14"/>
    <s v="CALENDÁRIO"/>
    <x v="42"/>
    <d v="1899-12-30T10:05:00"/>
    <x v="42"/>
    <d v="1899-12-30T10:50:00"/>
    <s v="S"/>
    <n v="0"/>
    <n v="0.05"/>
    <n v="0.05"/>
    <x v="0"/>
    <x v="301"/>
  </r>
  <r>
    <x v="0"/>
    <x v="241"/>
    <x v="0"/>
    <x v="39"/>
    <s v="PORTUNHOS"/>
    <x v="42"/>
    <d v="1899-12-30T10:18:00"/>
    <x v="42"/>
    <d v="1899-12-30T11:50:00"/>
    <m/>
    <n v="2.4700000000000002"/>
    <n v="1.1299999999999999"/>
    <n v="3.6"/>
    <x v="4"/>
    <x v="302"/>
  </r>
  <r>
    <x v="0"/>
    <x v="216"/>
    <x v="1"/>
    <x v="24"/>
    <s v="VILAR DE ANDORINHO"/>
    <x v="42"/>
    <d v="1899-12-30T11:20:00"/>
    <x v="42"/>
    <d v="1899-12-30T12:25:00"/>
    <s v="S"/>
    <n v="0"/>
    <n v="0.2"/>
    <n v="0.2"/>
    <x v="0"/>
    <x v="303"/>
  </r>
  <r>
    <x v="0"/>
    <x v="211"/>
    <x v="1"/>
    <x v="11"/>
    <s v="FOZ DO SOUSA"/>
    <x v="42"/>
    <d v="1899-12-30T11:55:00"/>
    <x v="42"/>
    <d v="1899-12-30T14:10:00"/>
    <s v="S"/>
    <n v="0"/>
    <n v="0.05"/>
    <n v="0.05"/>
    <x v="0"/>
    <x v="238"/>
  </r>
  <r>
    <x v="0"/>
    <x v="207"/>
    <x v="1"/>
    <x v="6"/>
    <s v="MONTE CÓRDOVA"/>
    <x v="42"/>
    <d v="1899-12-30T12:45:00"/>
    <x v="42"/>
    <d v="1899-12-30T17:15:00"/>
    <s v="S"/>
    <n v="0"/>
    <n v="1"/>
    <n v="1"/>
    <x v="0"/>
    <x v="274"/>
  </r>
  <r>
    <x v="0"/>
    <x v="86"/>
    <x v="1"/>
    <x v="6"/>
    <s v="GUIDÕES"/>
    <x v="42"/>
    <d v="1899-12-30T13:35:00"/>
    <x v="42"/>
    <d v="1899-12-30T15:00:00"/>
    <s v="S"/>
    <n v="0"/>
    <n v="0.15"/>
    <n v="0.15"/>
    <x v="0"/>
    <x v="304"/>
  </r>
  <r>
    <x v="0"/>
    <x v="242"/>
    <x v="2"/>
    <x v="14"/>
    <s v="LOUSADO"/>
    <x v="42"/>
    <d v="1899-12-30T13:45:00"/>
    <x v="42"/>
    <d v="1899-12-30T15:30:00"/>
    <s v="S"/>
    <n v="0"/>
    <n v="0.2"/>
    <n v="0.2"/>
    <x v="0"/>
    <x v="156"/>
  </r>
  <r>
    <x v="0"/>
    <x v="243"/>
    <x v="2"/>
    <x v="19"/>
    <s v="ABORIM"/>
    <x v="42"/>
    <d v="1899-12-30T13:50:00"/>
    <x v="42"/>
    <d v="1899-12-30T15:45:00"/>
    <s v="S"/>
    <n v="0"/>
    <n v="0.15"/>
    <n v="0.15"/>
    <x v="0"/>
    <x v="305"/>
  </r>
  <r>
    <x v="0"/>
    <x v="227"/>
    <x v="2"/>
    <x v="14"/>
    <s v="CALENDÁRIO"/>
    <x v="42"/>
    <d v="1899-12-30T13:55:00"/>
    <x v="42"/>
    <d v="1899-12-30T15:10:00"/>
    <s v="S"/>
    <n v="0"/>
    <n v="0.2"/>
    <n v="0.2"/>
    <x v="0"/>
    <x v="130"/>
  </r>
  <r>
    <x v="0"/>
    <x v="244"/>
    <x v="1"/>
    <x v="31"/>
    <s v="OLO"/>
    <x v="42"/>
    <d v="1899-12-30T14:30:00"/>
    <x v="42"/>
    <d v="1899-12-30T17:00:00"/>
    <s v="S"/>
    <n v="0"/>
    <n v="0.03"/>
    <n v="0.03"/>
    <x v="0"/>
    <x v="306"/>
  </r>
  <r>
    <x v="0"/>
    <x v="190"/>
    <x v="1"/>
    <x v="36"/>
    <s v="MARGARIDE(SANTA EULÁLIA)"/>
    <x v="42"/>
    <d v="1899-12-30T15:00:00"/>
    <x v="42"/>
    <d v="1899-12-30T16:15:00"/>
    <s v="S"/>
    <n v="0"/>
    <n v="0.02"/>
    <n v="0.02"/>
    <x v="0"/>
    <x v="307"/>
  </r>
  <r>
    <x v="0"/>
    <x v="245"/>
    <x v="1"/>
    <x v="6"/>
    <s v="ALVARELHOS"/>
    <x v="42"/>
    <d v="1899-12-30T15:03:00"/>
    <x v="42"/>
    <d v="1899-12-30T15:25:00"/>
    <s v="S"/>
    <n v="0"/>
    <n v="0.05"/>
    <n v="0.05"/>
    <x v="0"/>
    <x v="251"/>
  </r>
  <r>
    <x v="0"/>
    <x v="229"/>
    <x v="1"/>
    <x v="6"/>
    <s v="BOUGADO(SÃO MARTINHO)"/>
    <x v="42"/>
    <d v="1899-12-30T15:07:00"/>
    <x v="42"/>
    <d v="1899-12-30T22:30:00"/>
    <s v="S"/>
    <n v="0"/>
    <n v="25"/>
    <n v="25"/>
    <x v="0"/>
    <x v="308"/>
  </r>
  <r>
    <x v="0"/>
    <x v="246"/>
    <x v="0"/>
    <x v="40"/>
    <s v="G.ULMEIRO"/>
    <x v="42"/>
    <d v="1899-12-30T15:23:00"/>
    <x v="42"/>
    <d v="1899-12-30T23:05:00"/>
    <m/>
    <n v="1.1499999999999999"/>
    <n v="0"/>
    <n v="1.1499999999999999"/>
    <x v="1"/>
    <x v="309"/>
  </r>
  <r>
    <x v="0"/>
    <x v="200"/>
    <x v="1"/>
    <x v="18"/>
    <s v="PENAMAIOR"/>
    <x v="42"/>
    <d v="1899-12-30T15:55:00"/>
    <x v="42"/>
    <d v="1899-12-30T16:30:00"/>
    <s v="S"/>
    <n v="0"/>
    <n v="0.04"/>
    <n v="0.04"/>
    <x v="0"/>
    <x v="310"/>
  </r>
  <r>
    <x v="0"/>
    <x v="247"/>
    <x v="0"/>
    <x v="39"/>
    <s v="COVÕES"/>
    <x v="42"/>
    <d v="1899-12-30T16:13:00"/>
    <x v="42"/>
    <d v="1899-12-30T17:10:00"/>
    <m/>
    <n v="0.15"/>
    <n v="0"/>
    <n v="0.15"/>
    <x v="4"/>
    <x v="311"/>
  </r>
  <r>
    <x v="0"/>
    <x v="190"/>
    <x v="1"/>
    <x v="36"/>
    <s v="MARGARIDE(SANTA EULÁLIA)"/>
    <x v="42"/>
    <d v="1899-12-30T17:30:00"/>
    <x v="42"/>
    <d v="1899-12-30T19:20:00"/>
    <s v="S"/>
    <n v="0"/>
    <n v="0.02"/>
    <n v="0.02"/>
    <x v="0"/>
    <x v="312"/>
  </r>
  <r>
    <x v="0"/>
    <x v="226"/>
    <x v="1"/>
    <x v="16"/>
    <s v="LORDELO"/>
    <x v="42"/>
    <d v="1899-12-30T17:30:00"/>
    <x v="42"/>
    <d v="1899-12-30T18:20:00"/>
    <s v="S"/>
    <n v="0"/>
    <n v="0.04"/>
    <n v="0.04"/>
    <x v="0"/>
    <x v="313"/>
  </r>
  <r>
    <x v="0"/>
    <x v="248"/>
    <x v="1"/>
    <x v="10"/>
    <s v="CASTELÕES"/>
    <x v="42"/>
    <d v="1899-12-30T17:35:00"/>
    <x v="42"/>
    <d v="1899-12-30T18:00:00"/>
    <s v="S"/>
    <n v="0"/>
    <n v="0.02"/>
    <n v="0.02"/>
    <x v="0"/>
    <x v="314"/>
  </r>
  <r>
    <x v="0"/>
    <x v="216"/>
    <x v="1"/>
    <x v="24"/>
    <s v="VILAR DE ANDORINHO"/>
    <x v="42"/>
    <d v="1899-12-30T18:10:00"/>
    <x v="42"/>
    <d v="1899-12-30T23:00:00"/>
    <s v="S"/>
    <n v="0"/>
    <n v="2"/>
    <n v="2"/>
    <x v="0"/>
    <x v="315"/>
  </r>
  <r>
    <x v="0"/>
    <x v="86"/>
    <x v="1"/>
    <x v="6"/>
    <s v="GUIDÕES"/>
    <x v="42"/>
    <d v="1899-12-30T18:45:00"/>
    <x v="42"/>
    <d v="1899-12-30T20:16:00"/>
    <s v="S"/>
    <n v="0"/>
    <n v="0.5"/>
    <n v="0.5"/>
    <x v="0"/>
    <x v="316"/>
  </r>
  <r>
    <x v="0"/>
    <x v="249"/>
    <x v="1"/>
    <x v="10"/>
    <s v="PORTELA"/>
    <x v="42"/>
    <d v="1899-12-30T18:50:00"/>
    <x v="42"/>
    <d v="1899-12-30T20:00:00"/>
    <s v="S"/>
    <n v="0.05"/>
    <n v="0"/>
    <n v="0.05"/>
    <x v="0"/>
    <x v="301"/>
  </r>
  <r>
    <x v="0"/>
    <x v="250"/>
    <x v="1"/>
    <x v="15"/>
    <s v="NOGUEIRA"/>
    <x v="42"/>
    <d v="1899-12-30T19:15:00"/>
    <x v="42"/>
    <d v="1899-12-30T19:45:00"/>
    <s v="S"/>
    <n v="0"/>
    <n v="0.02"/>
    <n v="0.02"/>
    <x v="0"/>
    <x v="317"/>
  </r>
  <r>
    <x v="0"/>
    <x v="251"/>
    <x v="2"/>
    <x v="30"/>
    <s v="CODECEDA"/>
    <x v="42"/>
    <d v="1899-12-30T19:20:00"/>
    <x v="43"/>
    <d v="1899-12-30T00:40:00"/>
    <s v="S"/>
    <n v="1"/>
    <n v="0"/>
    <n v="1"/>
    <x v="0"/>
    <x v="318"/>
  </r>
  <r>
    <x v="0"/>
    <x v="241"/>
    <x v="0"/>
    <x v="39"/>
    <s v="PORTUNHOS"/>
    <x v="42"/>
    <d v="1899-12-30T19:20:00"/>
    <x v="43"/>
    <d v="1899-12-30T00:03:00"/>
    <s v="S"/>
    <n v="2.5"/>
    <n v="0"/>
    <n v="2.5"/>
    <x v="0"/>
    <x v="63"/>
  </r>
  <r>
    <x v="0"/>
    <x v="227"/>
    <x v="2"/>
    <x v="14"/>
    <s v="CALENDÁRIO"/>
    <x v="42"/>
    <d v="1899-12-30T19:25:00"/>
    <x v="42"/>
    <d v="1899-12-30T21:10:00"/>
    <s v="S"/>
    <n v="0"/>
    <n v="0.1"/>
    <n v="0.1"/>
    <x v="0"/>
    <x v="319"/>
  </r>
  <r>
    <x v="0"/>
    <x v="252"/>
    <x v="1"/>
    <x v="11"/>
    <s v="FOZ DO SOUSA"/>
    <x v="42"/>
    <d v="1899-12-30T19:55:00"/>
    <x v="42"/>
    <d v="1899-12-30T22:00:00"/>
    <s v="S"/>
    <n v="0"/>
    <n v="0.06"/>
    <n v="0.06"/>
    <x v="0"/>
    <x v="320"/>
  </r>
  <r>
    <x v="0"/>
    <x v="253"/>
    <x v="2"/>
    <x v="14"/>
    <s v="DELÃES"/>
    <x v="42"/>
    <d v="1899-12-30T21:40:00"/>
    <x v="42"/>
    <d v="1899-12-30T22:15:00"/>
    <s v="S"/>
    <n v="0"/>
    <n v="0.1"/>
    <n v="0.1"/>
    <x v="0"/>
    <x v="321"/>
  </r>
  <r>
    <x v="0"/>
    <x v="254"/>
    <x v="1"/>
    <x v="6"/>
    <s v="SANTO TIRSO"/>
    <x v="42"/>
    <d v="1899-12-30T22:35:00"/>
    <x v="42"/>
    <d v="1899-12-30T23:45:00"/>
    <s v="S"/>
    <n v="0"/>
    <n v="0.15"/>
    <n v="0.15"/>
    <x v="0"/>
    <x v="322"/>
  </r>
  <r>
    <x v="0"/>
    <x v="218"/>
    <x v="1"/>
    <x v="10"/>
    <s v="FONTE ARCADA"/>
    <x v="42"/>
    <d v="1899-12-30T23:05:00"/>
    <x v="43"/>
    <d v="1899-12-30T00:30:00"/>
    <s v="S"/>
    <n v="0"/>
    <n v="0.05"/>
    <n v="0.05"/>
    <x v="0"/>
    <x v="197"/>
  </r>
  <r>
    <x v="0"/>
    <x v="233"/>
    <x v="2"/>
    <x v="12"/>
    <s v="PONTE"/>
    <x v="42"/>
    <m/>
    <x v="36"/>
    <m/>
    <s v="S"/>
    <n v="0"/>
    <n v="0.01"/>
    <n v="0.01"/>
    <x v="0"/>
    <x v="323"/>
  </r>
  <r>
    <x v="0"/>
    <x v="255"/>
    <x v="2"/>
    <x v="7"/>
    <s v="RIO DOURO"/>
    <x v="42"/>
    <m/>
    <x v="36"/>
    <m/>
    <s v="S"/>
    <n v="0"/>
    <n v="1"/>
    <n v="1"/>
    <x v="0"/>
    <x v="324"/>
  </r>
  <r>
    <x v="0"/>
    <x v="256"/>
    <x v="2"/>
    <x v="26"/>
    <s v="PEDRALVA"/>
    <x v="42"/>
    <m/>
    <x v="36"/>
    <m/>
    <s v="S"/>
    <n v="0"/>
    <n v="1"/>
    <n v="1"/>
    <x v="0"/>
    <x v="325"/>
  </r>
  <r>
    <x v="0"/>
    <x v="257"/>
    <x v="2"/>
    <x v="7"/>
    <s v="OUTEIRO"/>
    <x v="42"/>
    <m/>
    <x v="36"/>
    <m/>
    <s v="S"/>
    <n v="0"/>
    <n v="2"/>
    <n v="2"/>
    <x v="0"/>
    <x v="196"/>
  </r>
  <r>
    <x v="0"/>
    <x v="258"/>
    <x v="1"/>
    <x v="33"/>
    <s v="AVELEDA"/>
    <x v="43"/>
    <d v="1899-12-30T00:35:00"/>
    <x v="43"/>
    <d v="1899-12-30T01:50:00"/>
    <s v="S"/>
    <n v="0"/>
    <n v="0.05"/>
    <n v="0.05"/>
    <x v="0"/>
    <x v="326"/>
  </r>
  <r>
    <x v="0"/>
    <x v="259"/>
    <x v="1"/>
    <x v="34"/>
    <s v="VILA DO CONDE"/>
    <x v="43"/>
    <d v="1899-12-30T02:10:00"/>
    <x v="43"/>
    <d v="1899-12-30T02:55:00"/>
    <s v="S"/>
    <n v="0"/>
    <n v="0.1"/>
    <n v="0.1"/>
    <x v="0"/>
    <x v="327"/>
  </r>
  <r>
    <x v="0"/>
    <x v="260"/>
    <x v="1"/>
    <x v="34"/>
    <s v="AVELEDA"/>
    <x v="43"/>
    <d v="1899-12-30T11:25:00"/>
    <x v="43"/>
    <d v="1899-12-30T12:20:00"/>
    <s v="S"/>
    <n v="0"/>
    <n v="0.02"/>
    <n v="0.02"/>
    <x v="0"/>
    <x v="328"/>
  </r>
  <r>
    <x v="0"/>
    <x v="261"/>
    <x v="2"/>
    <x v="14"/>
    <s v="CALENDÁRIO"/>
    <x v="43"/>
    <d v="1899-12-30T12:15:00"/>
    <x v="43"/>
    <d v="1899-12-30T12:50:00"/>
    <s v="S"/>
    <n v="0"/>
    <n v="0.03"/>
    <n v="0.03"/>
    <x v="0"/>
    <x v="329"/>
  </r>
  <r>
    <x v="0"/>
    <x v="262"/>
    <x v="1"/>
    <x v="33"/>
    <s v="BOIM"/>
    <x v="43"/>
    <d v="1899-12-30T12:25:00"/>
    <x v="43"/>
    <d v="1899-12-30T13:55:00"/>
    <s v="S"/>
    <n v="0"/>
    <n v="0.3"/>
    <n v="0.3"/>
    <x v="0"/>
    <x v="330"/>
  </r>
  <r>
    <x v="0"/>
    <x v="263"/>
    <x v="0"/>
    <x v="3"/>
    <s v="POMBEIRO"/>
    <x v="43"/>
    <d v="1899-12-30T12:50:00"/>
    <x v="43"/>
    <d v="1899-12-30T15:13:00"/>
    <m/>
    <n v="0"/>
    <n v="0.02"/>
    <n v="0.02"/>
    <x v="2"/>
    <x v="161"/>
  </r>
  <r>
    <x v="0"/>
    <x v="244"/>
    <x v="1"/>
    <x v="31"/>
    <s v="OLO"/>
    <x v="43"/>
    <d v="1899-12-30T13:20:00"/>
    <x v="43"/>
    <d v="1899-12-30T14:40:00"/>
    <s v="S"/>
    <n v="0"/>
    <n v="0.03"/>
    <n v="0.03"/>
    <x v="0"/>
    <x v="331"/>
  </r>
  <r>
    <x v="0"/>
    <x v="248"/>
    <x v="1"/>
    <x v="10"/>
    <s v="CASTELÕES"/>
    <x v="43"/>
    <d v="1899-12-30T13:35:00"/>
    <x v="43"/>
    <d v="1899-12-30T14:15:00"/>
    <s v="S"/>
    <n v="0"/>
    <n v="0.01"/>
    <n v="0.01"/>
    <x v="0"/>
    <x v="326"/>
  </r>
  <r>
    <x v="0"/>
    <x v="264"/>
    <x v="1"/>
    <x v="6"/>
    <s v="BOUGADO(SÃO MARTINHO)"/>
    <x v="43"/>
    <d v="1899-12-30T13:57:00"/>
    <x v="43"/>
    <d v="1899-12-30T17:25:00"/>
    <s v="S"/>
    <n v="0"/>
    <n v="1"/>
    <n v="1"/>
    <x v="0"/>
    <x v="327"/>
  </r>
  <r>
    <x v="0"/>
    <x v="265"/>
    <x v="1"/>
    <x v="10"/>
    <s v="GUILHUFE"/>
    <x v="43"/>
    <d v="1899-12-30T14:25:00"/>
    <x v="43"/>
    <d v="1899-12-30T15:50:00"/>
    <s v="S"/>
    <n v="0"/>
    <n v="0.5"/>
    <n v="0.5"/>
    <x v="0"/>
    <x v="332"/>
  </r>
  <r>
    <x v="0"/>
    <x v="258"/>
    <x v="1"/>
    <x v="33"/>
    <s v="AVELEDA"/>
    <x v="43"/>
    <d v="1899-12-30T15:15:00"/>
    <x v="43"/>
    <d v="1899-12-30T15:45:00"/>
    <s v="S"/>
    <n v="0"/>
    <n v="0.3"/>
    <n v="0.3"/>
    <x v="0"/>
    <x v="333"/>
  </r>
  <r>
    <x v="0"/>
    <x v="264"/>
    <x v="1"/>
    <x v="6"/>
    <s v="BOUGADO(SÃO MARTINHO)"/>
    <x v="43"/>
    <d v="1899-12-30T15:30:00"/>
    <x v="43"/>
    <d v="1899-12-30T16:15:00"/>
    <s v="S"/>
    <n v="0"/>
    <n v="0.02"/>
    <n v="0.02"/>
    <x v="0"/>
    <x v="334"/>
  </r>
  <r>
    <x v="0"/>
    <x v="266"/>
    <x v="1"/>
    <x v="10"/>
    <s v="RECEZINHOS(SÃO MARTINHO)"/>
    <x v="43"/>
    <d v="1899-12-30T15:50:00"/>
    <x v="43"/>
    <d v="1899-12-30T17:50:00"/>
    <s v="S"/>
    <n v="2"/>
    <n v="2"/>
    <n v="4"/>
    <x v="0"/>
    <x v="335"/>
  </r>
  <r>
    <x v="0"/>
    <x v="267"/>
    <x v="1"/>
    <x v="11"/>
    <s v="SÃO PEDRO DA COVA"/>
    <x v="43"/>
    <d v="1899-12-30T15:55:00"/>
    <x v="43"/>
    <d v="1899-12-30T16:45:00"/>
    <s v="S"/>
    <n v="0"/>
    <n v="0.1"/>
    <n v="0.1"/>
    <x v="0"/>
    <x v="336"/>
  </r>
  <r>
    <x v="0"/>
    <x v="268"/>
    <x v="1"/>
    <x v="18"/>
    <s v="MODELOS"/>
    <x v="43"/>
    <d v="1899-12-30T16:10:00"/>
    <x v="43"/>
    <d v="1899-12-30T19:15:00"/>
    <s v="S"/>
    <n v="0"/>
    <n v="0.7"/>
    <n v="0.7"/>
    <x v="0"/>
    <x v="247"/>
  </r>
  <r>
    <x v="0"/>
    <x v="86"/>
    <x v="1"/>
    <x v="6"/>
    <s v="GUIDÕES"/>
    <x v="43"/>
    <d v="1899-12-30T16:52:00"/>
    <x v="43"/>
    <d v="1899-12-30T17:55:00"/>
    <s v="S"/>
    <n v="0"/>
    <n v="0.2"/>
    <n v="0.2"/>
    <x v="0"/>
    <x v="123"/>
  </r>
  <r>
    <x v="0"/>
    <x v="207"/>
    <x v="1"/>
    <x v="6"/>
    <s v="MONTE CÓRDOVA"/>
    <x v="43"/>
    <d v="1899-12-30T16:55:00"/>
    <x v="43"/>
    <d v="1899-12-30T18:05:00"/>
    <s v="S"/>
    <n v="0"/>
    <n v="0.15"/>
    <n v="0.15"/>
    <x v="0"/>
    <x v="337"/>
  </r>
  <r>
    <x v="0"/>
    <x v="269"/>
    <x v="1"/>
    <x v="6"/>
    <s v="VILARINHO"/>
    <x v="43"/>
    <d v="1899-12-30T17:00:00"/>
    <x v="43"/>
    <d v="1899-12-30T18:00:00"/>
    <s v="S"/>
    <n v="0"/>
    <n v="0.25"/>
    <n v="0.25"/>
    <x v="0"/>
    <x v="338"/>
  </r>
  <r>
    <x v="0"/>
    <x v="270"/>
    <x v="1"/>
    <x v="34"/>
    <s v="MALTA"/>
    <x v="43"/>
    <d v="1899-12-30T17:10:00"/>
    <x v="43"/>
    <d v="1899-12-30T18:00:00"/>
    <s v="S"/>
    <n v="0"/>
    <n v="0.1"/>
    <n v="0.1"/>
    <x v="0"/>
    <x v="339"/>
  </r>
  <r>
    <x v="0"/>
    <x v="265"/>
    <x v="1"/>
    <x v="10"/>
    <s v="GUILHUFE"/>
    <x v="43"/>
    <d v="1899-12-30T17:40:00"/>
    <x v="43"/>
    <d v="1899-12-30T18:55:00"/>
    <s v="S"/>
    <n v="0"/>
    <n v="0.2"/>
    <n v="0.2"/>
    <x v="0"/>
    <x v="340"/>
  </r>
  <r>
    <x v="0"/>
    <x v="190"/>
    <x v="1"/>
    <x v="36"/>
    <s v="MARGARIDE(SANTA EULÁLIA)"/>
    <x v="43"/>
    <d v="1899-12-30T18:00:00"/>
    <x v="43"/>
    <d v="1899-12-30T20:00:00"/>
    <s v="S"/>
    <n v="0"/>
    <n v="0.2"/>
    <n v="0.2"/>
    <x v="0"/>
    <x v="341"/>
  </r>
  <r>
    <x v="0"/>
    <x v="271"/>
    <x v="1"/>
    <x v="36"/>
    <s v="PEDREIRA"/>
    <x v="43"/>
    <d v="1899-12-30T18:25:00"/>
    <x v="43"/>
    <d v="1899-12-30T20:00:00"/>
    <s v="S"/>
    <n v="0"/>
    <n v="0.05"/>
    <n v="0.05"/>
    <x v="0"/>
    <x v="305"/>
  </r>
  <r>
    <x v="0"/>
    <x v="86"/>
    <x v="1"/>
    <x v="6"/>
    <s v="GUIDÕES"/>
    <x v="43"/>
    <d v="1899-12-30T18:46:00"/>
    <x v="43"/>
    <d v="1899-12-30T20:10:00"/>
    <s v="S"/>
    <n v="0"/>
    <n v="0.05"/>
    <n v="0.05"/>
    <x v="0"/>
    <x v="342"/>
  </r>
  <r>
    <x v="0"/>
    <x v="272"/>
    <x v="1"/>
    <x v="18"/>
    <s v="FREAMUNDE"/>
    <x v="43"/>
    <d v="1899-12-30T18:53:00"/>
    <x v="43"/>
    <d v="1899-12-30T19:30:00"/>
    <s v="S"/>
    <n v="0"/>
    <n v="0.02"/>
    <n v="0.02"/>
    <x v="0"/>
    <x v="343"/>
  </r>
  <r>
    <x v="0"/>
    <x v="273"/>
    <x v="0"/>
    <x v="41"/>
    <s v="ARRIFANA"/>
    <x v="43"/>
    <d v="1899-12-30T19:05:00"/>
    <x v="43"/>
    <d v="1899-12-30T19:55:00"/>
    <m/>
    <n v="2.5000000000000001E-2"/>
    <n v="0"/>
    <n v="2.5000000000000001E-2"/>
    <x v="1"/>
    <x v="344"/>
  </r>
  <r>
    <x v="0"/>
    <x v="274"/>
    <x v="0"/>
    <x v="39"/>
    <s v="PORTUNHOS"/>
    <x v="43"/>
    <d v="1899-12-30T20:15:00"/>
    <x v="43"/>
    <d v="1899-12-30T21:15:00"/>
    <m/>
    <n v="0"/>
    <n v="0.08"/>
    <n v="0.08"/>
    <x v="1"/>
    <x v="291"/>
  </r>
  <r>
    <x v="0"/>
    <x v="190"/>
    <x v="1"/>
    <x v="36"/>
    <s v="MARGARIDE(SANTA EULÁLIA)"/>
    <x v="43"/>
    <d v="1899-12-30T20:50:00"/>
    <x v="43"/>
    <d v="1899-12-30T22:00:00"/>
    <s v="S"/>
    <n v="0"/>
    <n v="0.05"/>
    <n v="0.05"/>
    <x v="0"/>
    <x v="83"/>
  </r>
  <r>
    <x v="0"/>
    <x v="268"/>
    <x v="1"/>
    <x v="18"/>
    <s v="MODELOS"/>
    <x v="43"/>
    <d v="1899-12-30T21:35:00"/>
    <x v="43"/>
    <d v="1899-12-30T22:15:00"/>
    <s v="S"/>
    <n v="0"/>
    <n v="0.03"/>
    <n v="0.03"/>
    <x v="0"/>
    <x v="345"/>
  </r>
  <r>
    <x v="0"/>
    <x v="275"/>
    <x v="1"/>
    <x v="16"/>
    <s v="REBORDOSA"/>
    <x v="43"/>
    <d v="1899-12-30T22:00:00"/>
    <x v="43"/>
    <d v="1899-12-30T22:40:00"/>
    <s v="S"/>
    <n v="0"/>
    <n v="0.02"/>
    <n v="0.02"/>
    <x v="0"/>
    <x v="346"/>
  </r>
  <r>
    <x v="0"/>
    <x v="86"/>
    <x v="1"/>
    <x v="6"/>
    <s v="GUIDÕES"/>
    <x v="43"/>
    <d v="1899-12-30T22:20:00"/>
    <x v="44"/>
    <d v="1899-12-30T00:05:00"/>
    <s v="S"/>
    <n v="0"/>
    <n v="0.06"/>
    <n v="0.06"/>
    <x v="0"/>
    <x v="347"/>
  </r>
  <r>
    <x v="0"/>
    <x v="276"/>
    <x v="1"/>
    <x v="34"/>
    <s v="MINDELO"/>
    <x v="43"/>
    <d v="1899-12-30T22:35:00"/>
    <x v="43"/>
    <d v="1899-12-30T23:20:00"/>
    <s v="S"/>
    <n v="0"/>
    <n v="0.02"/>
    <n v="0.02"/>
    <x v="0"/>
    <x v="348"/>
  </r>
  <r>
    <x v="0"/>
    <x v="277"/>
    <x v="2"/>
    <x v="12"/>
    <s v="BRITEIROS(SANTO ESTÊVÃO)"/>
    <x v="43"/>
    <m/>
    <x v="36"/>
    <m/>
    <s v="S"/>
    <n v="0"/>
    <n v="0.04"/>
    <n v="0.04"/>
    <x v="0"/>
    <x v="349"/>
  </r>
  <r>
    <x v="0"/>
    <x v="257"/>
    <x v="2"/>
    <x v="7"/>
    <s v="OUTEIRO"/>
    <x v="43"/>
    <m/>
    <x v="36"/>
    <m/>
    <s v="S"/>
    <n v="0"/>
    <n v="0.05"/>
    <n v="0.05"/>
    <x v="0"/>
    <x v="350"/>
  </r>
  <r>
    <x v="0"/>
    <x v="278"/>
    <x v="2"/>
    <x v="12"/>
    <s v="SÃO TORCATO"/>
    <x v="43"/>
    <m/>
    <x v="36"/>
    <m/>
    <s v="S"/>
    <n v="0"/>
    <n v="0.3"/>
    <n v="0.3"/>
    <x v="0"/>
    <x v="330"/>
  </r>
  <r>
    <x v="0"/>
    <x v="279"/>
    <x v="2"/>
    <x v="12"/>
    <s v="SOUTO(SÃO SALVADOR)"/>
    <x v="43"/>
    <m/>
    <x v="36"/>
    <m/>
    <s v="S"/>
    <n v="0"/>
    <n v="0.5"/>
    <n v="0.5"/>
    <x v="0"/>
    <x v="351"/>
  </r>
  <r>
    <x v="0"/>
    <x v="280"/>
    <x v="2"/>
    <x v="26"/>
    <s v="BRAGA(MAXIMINOS)"/>
    <x v="44"/>
    <d v="1899-12-30T01:55:00"/>
    <x v="44"/>
    <d v="1899-12-30T02:45:00"/>
    <s v="S"/>
    <n v="0"/>
    <n v="0.02"/>
    <n v="0.02"/>
    <x v="0"/>
    <x v="352"/>
  </r>
  <r>
    <x v="0"/>
    <x v="281"/>
    <x v="3"/>
    <x v="42"/>
    <s v="S PEDRO"/>
    <x v="44"/>
    <d v="1899-12-30T06:50:00"/>
    <x v="44"/>
    <d v="1899-12-30T09:57:00"/>
    <s v="S"/>
    <n v="1"/>
    <n v="0"/>
    <n v="1"/>
    <x v="0"/>
    <x v="135"/>
  </r>
  <r>
    <x v="0"/>
    <x v="86"/>
    <x v="1"/>
    <x v="6"/>
    <s v="GUIDÕES"/>
    <x v="44"/>
    <d v="1899-12-30T09:28:00"/>
    <x v="44"/>
    <d v="1899-12-30T11:20:00"/>
    <s v="S"/>
    <n v="0"/>
    <n v="0.3"/>
    <n v="0.3"/>
    <x v="0"/>
    <x v="353"/>
  </r>
  <r>
    <x v="0"/>
    <x v="276"/>
    <x v="1"/>
    <x v="34"/>
    <s v="MINDELO"/>
    <x v="44"/>
    <d v="1899-12-30T14:10:00"/>
    <x v="44"/>
    <d v="1899-12-30T15:05:00"/>
    <s v="S"/>
    <n v="0"/>
    <n v="0.01"/>
    <n v="0.01"/>
    <x v="0"/>
    <x v="305"/>
  </r>
  <r>
    <x v="0"/>
    <x v="282"/>
    <x v="1"/>
    <x v="18"/>
    <s v="MEIXOMIL"/>
    <x v="44"/>
    <d v="1899-12-30T15:00:00"/>
    <x v="44"/>
    <d v="1899-12-30T17:35:00"/>
    <s v="S"/>
    <n v="0"/>
    <n v="0.1"/>
    <n v="0.1"/>
    <x v="0"/>
    <x v="354"/>
  </r>
  <r>
    <x v="0"/>
    <x v="283"/>
    <x v="1"/>
    <x v="10"/>
    <s v="GUILHUFE"/>
    <x v="44"/>
    <d v="1899-12-30T16:45:00"/>
    <x v="44"/>
    <d v="1899-12-30T18:30:00"/>
    <s v="S"/>
    <n v="0"/>
    <n v="0.6"/>
    <n v="0.6"/>
    <x v="0"/>
    <x v="355"/>
  </r>
  <r>
    <x v="0"/>
    <x v="262"/>
    <x v="1"/>
    <x v="33"/>
    <s v="BOIM"/>
    <x v="44"/>
    <d v="1899-12-30T17:15:00"/>
    <x v="44"/>
    <d v="1899-12-30T18:30:00"/>
    <s v="S"/>
    <n v="0"/>
    <n v="0.05"/>
    <n v="0.05"/>
    <x v="0"/>
    <x v="259"/>
  </r>
  <r>
    <x v="0"/>
    <x v="248"/>
    <x v="1"/>
    <x v="10"/>
    <s v="CASTELÕES"/>
    <x v="44"/>
    <d v="1899-12-30T18:00:00"/>
    <x v="44"/>
    <d v="1899-12-30T19:20:00"/>
    <s v="S"/>
    <n v="0.5"/>
    <n v="1"/>
    <n v="1.5"/>
    <x v="0"/>
    <x v="339"/>
  </r>
  <r>
    <x v="0"/>
    <x v="284"/>
    <x v="1"/>
    <x v="32"/>
    <s v="CAMPELO"/>
    <x v="44"/>
    <d v="1899-12-30T19:20:00"/>
    <x v="44"/>
    <d v="1899-12-30T21:40:00"/>
    <s v="S"/>
    <n v="1"/>
    <n v="0"/>
    <n v="1"/>
    <x v="0"/>
    <x v="283"/>
  </r>
  <r>
    <x v="0"/>
    <x v="285"/>
    <x v="0"/>
    <x v="39"/>
    <s v="PORTUNHOS"/>
    <x v="44"/>
    <d v="1899-12-30T20:35:00"/>
    <x v="44"/>
    <d v="1899-12-30T22:20:00"/>
    <m/>
    <n v="0"/>
    <n v="1.2"/>
    <n v="1.2"/>
    <x v="1"/>
    <x v="356"/>
  </r>
  <r>
    <x v="0"/>
    <x v="286"/>
    <x v="1"/>
    <x v="15"/>
    <s v="FOLGOSA"/>
    <x v="44"/>
    <d v="1899-12-30T21:50:00"/>
    <x v="44"/>
    <d v="1899-12-30T23:00:00"/>
    <s v="S"/>
    <n v="0"/>
    <n v="0.04"/>
    <n v="0.04"/>
    <x v="0"/>
    <x v="34"/>
  </r>
  <r>
    <x v="0"/>
    <x v="248"/>
    <x v="1"/>
    <x v="10"/>
    <s v="CASTELÕES"/>
    <x v="45"/>
    <d v="1899-12-30T00:00:00"/>
    <x v="45"/>
    <d v="1899-12-30T00:50:00"/>
    <s v="S"/>
    <n v="0"/>
    <n v="0.02"/>
    <n v="0.02"/>
    <x v="0"/>
    <x v="357"/>
  </r>
  <r>
    <x v="0"/>
    <x v="130"/>
    <x v="1"/>
    <x v="16"/>
    <s v="LORDELO"/>
    <x v="45"/>
    <d v="1899-12-30T20:55:00"/>
    <x v="45"/>
    <d v="1899-12-30T21:40:00"/>
    <s v="S"/>
    <n v="0"/>
    <n v="0.03"/>
    <n v="0.03"/>
    <x v="0"/>
    <x v="358"/>
  </r>
  <r>
    <x v="0"/>
    <x v="287"/>
    <x v="2"/>
    <x v="7"/>
    <s v="RIO DOURO"/>
    <x v="45"/>
    <m/>
    <x v="36"/>
    <m/>
    <s v="S"/>
    <n v="0"/>
    <n v="0.04"/>
    <n v="0.04"/>
    <x v="0"/>
    <x v="359"/>
  </r>
  <r>
    <x v="0"/>
    <x v="288"/>
    <x v="1"/>
    <x v="31"/>
    <s v="GATÃO"/>
    <x v="46"/>
    <d v="1899-12-30T15:00:00"/>
    <x v="46"/>
    <d v="1899-12-30T16:00:00"/>
    <s v="S"/>
    <n v="0"/>
    <n v="0.05"/>
    <n v="0.05"/>
    <x v="0"/>
    <x v="360"/>
  </r>
  <r>
    <x v="0"/>
    <x v="288"/>
    <x v="1"/>
    <x v="31"/>
    <s v="GATÃO"/>
    <x v="46"/>
    <d v="1899-12-30T16:45:00"/>
    <x v="46"/>
    <d v="1899-12-30T18:15:00"/>
    <s v="S"/>
    <n v="0.25"/>
    <n v="0"/>
    <n v="0.25"/>
    <x v="0"/>
    <x v="350"/>
  </r>
  <r>
    <x v="0"/>
    <x v="289"/>
    <x v="1"/>
    <x v="6"/>
    <s v="BOUGADO(SANTIAGO)"/>
    <x v="46"/>
    <d v="1899-12-30T18:42:00"/>
    <x v="46"/>
    <d v="1899-12-30T19:30:00"/>
    <s v="S"/>
    <n v="0"/>
    <n v="0.05"/>
    <n v="0.05"/>
    <x v="0"/>
    <x v="361"/>
  </r>
  <r>
    <x v="0"/>
    <x v="287"/>
    <x v="2"/>
    <x v="7"/>
    <s v="RIO DOURO"/>
    <x v="46"/>
    <m/>
    <x v="36"/>
    <m/>
    <s v="S"/>
    <n v="0"/>
    <n v="0.05"/>
    <n v="0.05"/>
    <x v="0"/>
    <x v="362"/>
  </r>
  <r>
    <x v="0"/>
    <x v="290"/>
    <x v="0"/>
    <x v="4"/>
    <s v="COLMEAL"/>
    <x v="47"/>
    <d v="1899-12-30T16:30:00"/>
    <x v="47"/>
    <d v="1899-12-30T16:45:00"/>
    <m/>
    <n v="0"/>
    <n v="1E-3"/>
    <n v="1E-3"/>
    <x v="1"/>
    <x v="172"/>
  </r>
  <r>
    <x v="0"/>
    <x v="291"/>
    <x v="3"/>
    <x v="43"/>
    <s v="ODIVELAS"/>
    <x v="47"/>
    <d v="1899-12-30T20:45:00"/>
    <x v="47"/>
    <d v="1899-12-30T21:19:00"/>
    <s v="S"/>
    <n v="0"/>
    <n v="0"/>
    <n v="0"/>
    <x v="0"/>
    <x v="45"/>
  </r>
  <r>
    <x v="0"/>
    <x v="292"/>
    <x v="1"/>
    <x v="10"/>
    <s v="FONTE ARCADA"/>
    <x v="48"/>
    <d v="1899-12-30T13:15:00"/>
    <x v="48"/>
    <d v="1899-12-30T15:40:00"/>
    <s v="S"/>
    <n v="0"/>
    <n v="0.7"/>
    <n v="0.7"/>
    <x v="0"/>
    <x v="234"/>
  </r>
  <r>
    <x v="0"/>
    <x v="293"/>
    <x v="3"/>
    <x v="44"/>
    <s v="SANTO QUINTINO"/>
    <x v="48"/>
    <d v="1899-12-30T13:20:00"/>
    <x v="48"/>
    <d v="1899-12-30T13:40:00"/>
    <s v="S"/>
    <n v="0"/>
    <n v="0"/>
    <n v="0"/>
    <x v="0"/>
    <x v="169"/>
  </r>
  <r>
    <x v="0"/>
    <x v="294"/>
    <x v="0"/>
    <x v="1"/>
    <s v="LOUROSA"/>
    <x v="48"/>
    <d v="1899-12-30T13:30:00"/>
    <x v="48"/>
    <d v="1899-12-30T14:35:00"/>
    <m/>
    <n v="0"/>
    <n v="0.4"/>
    <n v="0.4"/>
    <x v="1"/>
    <x v="363"/>
  </r>
  <r>
    <x v="0"/>
    <x v="295"/>
    <x v="1"/>
    <x v="16"/>
    <s v="LORDELO"/>
    <x v="48"/>
    <d v="1899-12-30T20:45:00"/>
    <x v="48"/>
    <d v="1899-12-30T21:25:00"/>
    <s v="S"/>
    <n v="0"/>
    <n v="0.02"/>
    <n v="0.02"/>
    <x v="0"/>
    <x v="364"/>
  </r>
  <r>
    <x v="0"/>
    <x v="296"/>
    <x v="0"/>
    <x v="45"/>
    <s v="ALMALAGUÊS"/>
    <x v="49"/>
    <d v="1899-12-30T01:24:00"/>
    <x v="49"/>
    <d v="1899-12-30T04:40:00"/>
    <m/>
    <n v="6.3"/>
    <n v="0.7"/>
    <n v="7"/>
    <x v="1"/>
    <x v="365"/>
  </r>
  <r>
    <x v="0"/>
    <x v="297"/>
    <x v="1"/>
    <x v="18"/>
    <s v="SANFINS DE FERREIRA"/>
    <x v="49"/>
    <d v="1899-12-30T03:00:00"/>
    <x v="49"/>
    <d v="1899-12-30T04:30:00"/>
    <s v="S"/>
    <n v="0"/>
    <n v="0.05"/>
    <n v="0.05"/>
    <x v="0"/>
    <x v="132"/>
  </r>
  <r>
    <x v="0"/>
    <x v="298"/>
    <x v="1"/>
    <x v="33"/>
    <s v="COVAS"/>
    <x v="49"/>
    <d v="1899-12-30T12:45:00"/>
    <x v="49"/>
    <d v="1899-12-30T14:25:00"/>
    <s v="S"/>
    <n v="0"/>
    <n v="0.3"/>
    <n v="0.3"/>
    <x v="0"/>
    <x v="366"/>
  </r>
  <r>
    <x v="0"/>
    <x v="299"/>
    <x v="1"/>
    <x v="6"/>
    <s v="BOUGADO(SANTIAGO)"/>
    <x v="49"/>
    <d v="1899-12-30T13:06:00"/>
    <x v="49"/>
    <d v="1899-12-30T14:55:00"/>
    <s v="S"/>
    <n v="0"/>
    <n v="0.06"/>
    <n v="0.06"/>
    <x v="0"/>
    <x v="367"/>
  </r>
  <r>
    <x v="0"/>
    <x v="300"/>
    <x v="1"/>
    <x v="10"/>
    <s v="RECEZINHOS(SÃO MARTINHO)"/>
    <x v="49"/>
    <d v="1899-12-30T13:15:00"/>
    <x v="49"/>
    <d v="1899-12-30T14:05:00"/>
    <s v="S"/>
    <n v="0"/>
    <n v="0.02"/>
    <n v="0.02"/>
    <x v="0"/>
    <x v="368"/>
  </r>
  <r>
    <x v="0"/>
    <x v="292"/>
    <x v="1"/>
    <x v="10"/>
    <s v="FONTE ARCADA"/>
    <x v="49"/>
    <d v="1899-12-30T13:25:00"/>
    <x v="49"/>
    <d v="1899-12-30T15:45:00"/>
    <s v="S"/>
    <n v="0"/>
    <n v="0.5"/>
    <n v="0.5"/>
    <x v="0"/>
    <x v="369"/>
  </r>
  <r>
    <x v="0"/>
    <x v="301"/>
    <x v="2"/>
    <x v="30"/>
    <s v="PORTELA DAS CABRAS"/>
    <x v="49"/>
    <d v="1899-12-30T13:33:00"/>
    <x v="49"/>
    <d v="1899-12-30T15:05:00"/>
    <s v="S"/>
    <n v="0"/>
    <n v="7.0000000000000007E-2"/>
    <n v="7.0000000000000007E-2"/>
    <x v="0"/>
    <x v="168"/>
  </r>
  <r>
    <x v="0"/>
    <x v="302"/>
    <x v="2"/>
    <x v="19"/>
    <s v="CARREIRA"/>
    <x v="49"/>
    <d v="1899-12-30T14:35:00"/>
    <x v="49"/>
    <d v="1899-12-30T15:50:00"/>
    <s v="S"/>
    <n v="0"/>
    <n v="0.1"/>
    <n v="0.1"/>
    <x v="0"/>
    <x v="51"/>
  </r>
  <r>
    <x v="0"/>
    <x v="303"/>
    <x v="0"/>
    <x v="5"/>
    <s v="SERPINS"/>
    <x v="49"/>
    <d v="1899-12-30T14:50:00"/>
    <x v="49"/>
    <d v="1899-12-30T16:15:00"/>
    <m/>
    <n v="0.125"/>
    <n v="0.125"/>
    <n v="0.25"/>
    <x v="1"/>
    <x v="138"/>
  </r>
  <r>
    <x v="0"/>
    <x v="298"/>
    <x v="1"/>
    <x v="33"/>
    <s v="COVAS"/>
    <x v="49"/>
    <d v="1899-12-30T15:20:00"/>
    <x v="49"/>
    <d v="1899-12-30T16:30:00"/>
    <s v="S"/>
    <n v="0"/>
    <n v="0.1"/>
    <n v="0.1"/>
    <x v="0"/>
    <x v="28"/>
  </r>
  <r>
    <x v="0"/>
    <x v="304"/>
    <x v="0"/>
    <x v="38"/>
    <s v="CUMEEIRA"/>
    <x v="49"/>
    <d v="1899-12-30T15:40:00"/>
    <x v="49"/>
    <d v="1899-12-30T17:27:00"/>
    <m/>
    <n v="0.2"/>
    <n v="0"/>
    <n v="0.2"/>
    <x v="1"/>
    <x v="370"/>
  </r>
  <r>
    <x v="0"/>
    <x v="295"/>
    <x v="1"/>
    <x v="16"/>
    <s v="LORDELO"/>
    <x v="49"/>
    <d v="1899-12-30T16:00:00"/>
    <x v="49"/>
    <d v="1899-12-30T16:45:00"/>
    <s v="S"/>
    <n v="0"/>
    <n v="0.05"/>
    <n v="0.05"/>
    <x v="0"/>
    <x v="136"/>
  </r>
  <r>
    <x v="0"/>
    <x v="292"/>
    <x v="1"/>
    <x v="10"/>
    <s v="FONTE ARCADA"/>
    <x v="49"/>
    <d v="1899-12-30T16:25:00"/>
    <x v="49"/>
    <d v="1899-12-30T17:15:00"/>
    <s v="S"/>
    <n v="0"/>
    <n v="0.05"/>
    <n v="0.05"/>
    <x v="0"/>
    <x v="371"/>
  </r>
  <r>
    <x v="0"/>
    <x v="296"/>
    <x v="0"/>
    <x v="45"/>
    <s v="ALMALAGUÊS"/>
    <x v="49"/>
    <d v="1899-12-30T16:35:00"/>
    <x v="49"/>
    <d v="1899-12-30T20:05:00"/>
    <s v="S"/>
    <n v="1"/>
    <n v="0"/>
    <n v="1"/>
    <x v="0"/>
    <x v="82"/>
  </r>
  <r>
    <x v="0"/>
    <x v="305"/>
    <x v="0"/>
    <x v="5"/>
    <s v="SERPINS"/>
    <x v="49"/>
    <d v="1899-12-30T17:48:00"/>
    <x v="49"/>
    <d v="1899-12-30T20:10:00"/>
    <m/>
    <n v="1.5"/>
    <n v="0"/>
    <n v="1.5"/>
    <x v="1"/>
    <x v="372"/>
  </r>
  <r>
    <x v="0"/>
    <x v="306"/>
    <x v="1"/>
    <x v="16"/>
    <s v="MOURIZ"/>
    <x v="49"/>
    <d v="1899-12-30T17:55:00"/>
    <x v="49"/>
    <d v="1899-12-30T18:30:00"/>
    <s v="S"/>
    <n v="0"/>
    <n v="0.01"/>
    <n v="0.01"/>
    <x v="0"/>
    <x v="136"/>
  </r>
  <r>
    <x v="0"/>
    <x v="292"/>
    <x v="1"/>
    <x v="10"/>
    <s v="FONTE ARCADA"/>
    <x v="49"/>
    <d v="1899-12-30T18:20:00"/>
    <x v="49"/>
    <d v="1899-12-30T19:15:00"/>
    <s v="S"/>
    <n v="0"/>
    <n v="0.01"/>
    <n v="0.01"/>
    <x v="0"/>
    <x v="360"/>
  </r>
  <r>
    <x v="0"/>
    <x v="307"/>
    <x v="0"/>
    <x v="39"/>
    <s v="PORTUNHOS"/>
    <x v="49"/>
    <d v="1899-12-30T20:43:00"/>
    <x v="49"/>
    <d v="1899-12-30T22:33:00"/>
    <m/>
    <n v="0"/>
    <n v="0.24"/>
    <n v="0.24"/>
    <x v="1"/>
    <x v="373"/>
  </r>
  <r>
    <x v="0"/>
    <x v="301"/>
    <x v="2"/>
    <x v="30"/>
    <s v="PORTELA DAS CABRAS"/>
    <x v="49"/>
    <d v="1899-12-30T23:30:00"/>
    <x v="50"/>
    <d v="1899-12-30T01:25:00"/>
    <s v="S"/>
    <n v="0.2"/>
    <n v="0"/>
    <n v="0.2"/>
    <x v="0"/>
    <x v="374"/>
  </r>
  <r>
    <x v="0"/>
    <x v="308"/>
    <x v="1"/>
    <x v="24"/>
    <s v="VILAR DO PARAÍSO"/>
    <x v="50"/>
    <d v="1899-12-30T01:30:00"/>
    <x v="50"/>
    <d v="1899-12-30T01:50:00"/>
    <s v="S"/>
    <n v="0"/>
    <n v="0.05"/>
    <n v="0.05"/>
    <x v="0"/>
    <x v="253"/>
  </r>
  <r>
    <x v="0"/>
    <x v="296"/>
    <x v="0"/>
    <x v="45"/>
    <s v="ALMALAGUÊS"/>
    <x v="50"/>
    <d v="1899-12-30T04:15:00"/>
    <x v="50"/>
    <d v="1899-12-30T21:45:00"/>
    <s v="S"/>
    <n v="0.01"/>
    <n v="0"/>
    <n v="0.01"/>
    <x v="0"/>
    <x v="83"/>
  </r>
  <r>
    <x v="0"/>
    <x v="299"/>
    <x v="1"/>
    <x v="6"/>
    <s v="BOUGADO(SANTIAGO)"/>
    <x v="50"/>
    <d v="1899-12-30T04:45:00"/>
    <x v="50"/>
    <d v="1899-12-30T06:15:00"/>
    <s v="S"/>
    <n v="0"/>
    <n v="0.3"/>
    <n v="0.3"/>
    <x v="0"/>
    <x v="375"/>
  </r>
  <r>
    <x v="0"/>
    <x v="309"/>
    <x v="1"/>
    <x v="31"/>
    <s v="GONDAR"/>
    <x v="50"/>
    <d v="1899-12-30T06:00:00"/>
    <x v="50"/>
    <d v="1899-12-30T07:30:00"/>
    <s v="S"/>
    <n v="0"/>
    <n v="0.25"/>
    <n v="0.25"/>
    <x v="0"/>
    <x v="376"/>
  </r>
  <r>
    <x v="0"/>
    <x v="310"/>
    <x v="1"/>
    <x v="10"/>
    <s v="PINHEIRO"/>
    <x v="50"/>
    <d v="1899-12-30T06:15:00"/>
    <x v="50"/>
    <d v="1899-12-30T07:10:00"/>
    <s v="S"/>
    <n v="0"/>
    <n v="0.02"/>
    <n v="0.02"/>
    <x v="0"/>
    <x v="377"/>
  </r>
  <r>
    <x v="0"/>
    <x v="311"/>
    <x v="1"/>
    <x v="18"/>
    <s v="PAÇOS DE FERREIRA"/>
    <x v="50"/>
    <d v="1899-12-30T09:15:00"/>
    <x v="50"/>
    <d v="1899-12-30T09:55:00"/>
    <s v="S"/>
    <n v="0"/>
    <n v="0.03"/>
    <n v="0.03"/>
    <x v="0"/>
    <x v="378"/>
  </r>
  <r>
    <x v="0"/>
    <x v="312"/>
    <x v="1"/>
    <x v="32"/>
    <s v="OVIL"/>
    <x v="50"/>
    <d v="1899-12-30T10:50:00"/>
    <x v="50"/>
    <d v="1899-12-30T11:55:00"/>
    <s v="S"/>
    <n v="0"/>
    <n v="0.5"/>
    <n v="0.5"/>
    <x v="0"/>
    <x v="43"/>
  </r>
  <r>
    <x v="0"/>
    <x v="313"/>
    <x v="1"/>
    <x v="32"/>
    <s v="CAMPELO"/>
    <x v="50"/>
    <d v="1899-12-30T12:00:00"/>
    <x v="50"/>
    <d v="1899-12-30T12:45:00"/>
    <s v="S"/>
    <n v="0"/>
    <n v="0.5"/>
    <n v="0.5"/>
    <x v="0"/>
    <x v="94"/>
  </r>
  <r>
    <x v="0"/>
    <x v="314"/>
    <x v="1"/>
    <x v="36"/>
    <s v="VILA FRIA"/>
    <x v="50"/>
    <d v="1899-12-30T13:51:00"/>
    <x v="50"/>
    <d v="1899-12-30T16:25:00"/>
    <s v="S"/>
    <n v="0"/>
    <n v="0.2"/>
    <n v="0.2"/>
    <x v="0"/>
    <x v="379"/>
  </r>
  <r>
    <x v="0"/>
    <x v="305"/>
    <x v="0"/>
    <x v="5"/>
    <s v="SERPINS"/>
    <x v="50"/>
    <d v="1899-12-30T13:55:00"/>
    <x v="50"/>
    <d v="1899-12-30T15:25:00"/>
    <s v="S"/>
    <n v="0"/>
    <n v="0.03"/>
    <n v="0.03"/>
    <x v="0"/>
    <x v="255"/>
  </r>
  <r>
    <x v="0"/>
    <x v="315"/>
    <x v="1"/>
    <x v="9"/>
    <s v="ESTELA"/>
    <x v="50"/>
    <d v="1899-12-30T14:50:00"/>
    <x v="50"/>
    <d v="1899-12-30T15:05:00"/>
    <s v="S"/>
    <n v="0"/>
    <n v="0.05"/>
    <n v="0.05"/>
    <x v="0"/>
    <x v="338"/>
  </r>
  <r>
    <x v="0"/>
    <x v="292"/>
    <x v="1"/>
    <x v="10"/>
    <s v="FONTE ARCADA"/>
    <x v="50"/>
    <d v="1899-12-30T15:05:00"/>
    <x v="50"/>
    <d v="1899-12-30T17:00:00"/>
    <s v="S"/>
    <n v="0"/>
    <n v="7.0000000000000007E-2"/>
    <n v="7.0000000000000007E-2"/>
    <x v="0"/>
    <x v="110"/>
  </r>
  <r>
    <x v="0"/>
    <x v="299"/>
    <x v="1"/>
    <x v="6"/>
    <s v="BOUGADO(SANTIAGO)"/>
    <x v="50"/>
    <d v="1899-12-30T15:30:00"/>
    <x v="50"/>
    <d v="1899-12-30T16:20:00"/>
    <s v="S"/>
    <n v="0"/>
    <n v="0.05"/>
    <n v="0.05"/>
    <x v="0"/>
    <x v="278"/>
  </r>
  <r>
    <x v="0"/>
    <x v="302"/>
    <x v="2"/>
    <x v="19"/>
    <s v="CARREIRA"/>
    <x v="50"/>
    <d v="1899-12-30T15:40:00"/>
    <x v="50"/>
    <d v="1899-12-30T16:15:00"/>
    <s v="S"/>
    <n v="0"/>
    <n v="0.02"/>
    <n v="0.02"/>
    <x v="0"/>
    <x v="380"/>
  </r>
  <r>
    <x v="0"/>
    <x v="316"/>
    <x v="2"/>
    <x v="37"/>
    <s v="FORJÃES"/>
    <x v="50"/>
    <d v="1899-12-30T15:50:00"/>
    <x v="50"/>
    <d v="1899-12-30T17:10:00"/>
    <s v="S"/>
    <n v="0.5"/>
    <n v="0"/>
    <n v="0.5"/>
    <x v="0"/>
    <x v="381"/>
  </r>
  <r>
    <x v="0"/>
    <x v="317"/>
    <x v="2"/>
    <x v="19"/>
    <s v="PEDRA FURADA"/>
    <x v="50"/>
    <d v="1899-12-30T16:00:00"/>
    <x v="50"/>
    <d v="1899-12-30T19:00:00"/>
    <s v="S"/>
    <n v="0"/>
    <n v="0.4"/>
    <n v="0.4"/>
    <x v="0"/>
    <x v="353"/>
  </r>
  <r>
    <x v="0"/>
    <x v="314"/>
    <x v="1"/>
    <x v="36"/>
    <s v="VILA FRIA"/>
    <x v="50"/>
    <d v="1899-12-30T17:00:00"/>
    <x v="50"/>
    <d v="1899-12-30T20:30:00"/>
    <s v="S"/>
    <n v="0"/>
    <n v="0.02"/>
    <n v="0.02"/>
    <x v="0"/>
    <x v="382"/>
  </r>
  <r>
    <x v="0"/>
    <x v="316"/>
    <x v="2"/>
    <x v="37"/>
    <s v="FORJÃES"/>
    <x v="50"/>
    <d v="1899-12-30T17:10:00"/>
    <x v="50"/>
    <d v="1899-12-30T19:20:00"/>
    <s v="S"/>
    <n v="0.01"/>
    <n v="0"/>
    <n v="0.01"/>
    <x v="0"/>
    <x v="383"/>
  </r>
  <r>
    <x v="0"/>
    <x v="318"/>
    <x v="2"/>
    <x v="19"/>
    <s v="REMELHE"/>
    <x v="50"/>
    <d v="1899-12-30T17:50:00"/>
    <x v="50"/>
    <d v="1899-12-30T19:10:00"/>
    <s v="S"/>
    <n v="0"/>
    <n v="0.05"/>
    <n v="0.05"/>
    <x v="0"/>
    <x v="384"/>
  </r>
  <r>
    <x v="0"/>
    <x v="319"/>
    <x v="1"/>
    <x v="16"/>
    <s v="SOBREIRA"/>
    <x v="50"/>
    <d v="1899-12-30T19:30:00"/>
    <x v="50"/>
    <d v="1899-12-30T20:05:00"/>
    <s v="S"/>
    <n v="0"/>
    <n v="0.02"/>
    <n v="0.02"/>
    <x v="0"/>
    <x v="385"/>
  </r>
  <r>
    <x v="0"/>
    <x v="320"/>
    <x v="1"/>
    <x v="31"/>
    <s v="FREGIM"/>
    <x v="50"/>
    <d v="1899-12-30T19:45:00"/>
    <x v="50"/>
    <d v="1899-12-30T20:45:00"/>
    <s v="S"/>
    <n v="0"/>
    <n v="0.03"/>
    <n v="0.03"/>
    <x v="0"/>
    <x v="386"/>
  </r>
  <r>
    <x v="0"/>
    <x v="321"/>
    <x v="1"/>
    <x v="24"/>
    <s v="AVINTES"/>
    <x v="50"/>
    <d v="1899-12-30T20:10:00"/>
    <x v="50"/>
    <d v="1899-12-30T21:20:00"/>
    <s v="S"/>
    <n v="0"/>
    <n v="0.1"/>
    <n v="0.1"/>
    <x v="0"/>
    <x v="45"/>
  </r>
  <r>
    <x v="0"/>
    <x v="322"/>
    <x v="1"/>
    <x v="24"/>
    <s v="AVINTES"/>
    <x v="50"/>
    <d v="1899-12-30T21:20:00"/>
    <x v="50"/>
    <d v="1899-12-30T22:40:00"/>
    <s v="S"/>
    <n v="0"/>
    <n v="0.2"/>
    <n v="0.2"/>
    <x v="0"/>
    <x v="387"/>
  </r>
  <r>
    <x v="0"/>
    <x v="312"/>
    <x v="1"/>
    <x v="32"/>
    <s v="OVIL"/>
    <x v="50"/>
    <d v="1899-12-30T22:15:00"/>
    <x v="50"/>
    <d v="1899-12-30T23:45:00"/>
    <s v="S"/>
    <n v="0.5"/>
    <n v="0"/>
    <n v="0.5"/>
    <x v="0"/>
    <x v="362"/>
  </r>
  <r>
    <x v="0"/>
    <x v="323"/>
    <x v="1"/>
    <x v="10"/>
    <s v="FONTE ARCADA"/>
    <x v="50"/>
    <d v="1899-12-30T22:40:00"/>
    <x v="51"/>
    <d v="1899-12-30T00:15:00"/>
    <s v="S"/>
    <n v="0"/>
    <n v="0.01"/>
    <n v="0.01"/>
    <x v="0"/>
    <x v="132"/>
  </r>
  <r>
    <x v="0"/>
    <x v="324"/>
    <x v="1"/>
    <x v="24"/>
    <s v="MADALENA"/>
    <x v="50"/>
    <d v="1899-12-30T22:45:00"/>
    <x v="51"/>
    <d v="1899-12-30T00:00:00"/>
    <s v="S"/>
    <n v="0"/>
    <n v="0.05"/>
    <n v="0.05"/>
    <x v="0"/>
    <x v="388"/>
  </r>
  <r>
    <x v="0"/>
    <x v="320"/>
    <x v="1"/>
    <x v="31"/>
    <s v="FREGIM"/>
    <x v="50"/>
    <d v="1899-12-30T22:45:00"/>
    <x v="51"/>
    <d v="1899-12-30T01:15:00"/>
    <s v="S"/>
    <n v="0"/>
    <n v="1"/>
    <n v="1"/>
    <x v="0"/>
    <x v="28"/>
  </r>
  <r>
    <x v="0"/>
    <x v="318"/>
    <x v="2"/>
    <x v="19"/>
    <s v="REMELHE"/>
    <x v="50"/>
    <d v="1899-12-30T23:46:00"/>
    <x v="51"/>
    <d v="1899-12-30T01:15:00"/>
    <s v="S"/>
    <n v="0"/>
    <n v="0.05"/>
    <n v="0.05"/>
    <x v="0"/>
    <x v="389"/>
  </r>
  <r>
    <x v="0"/>
    <x v="308"/>
    <x v="1"/>
    <x v="24"/>
    <s v="VILAR DO PARAÍSO"/>
    <x v="51"/>
    <d v="1899-12-30T00:35:00"/>
    <x v="51"/>
    <d v="1899-12-30T01:40:00"/>
    <s v="S"/>
    <n v="0"/>
    <n v="0.1"/>
    <n v="0.1"/>
    <x v="0"/>
    <x v="80"/>
  </r>
  <r>
    <x v="0"/>
    <x v="320"/>
    <x v="1"/>
    <x v="31"/>
    <s v="FREGIM"/>
    <x v="51"/>
    <d v="1899-12-30T01:45:00"/>
    <x v="51"/>
    <d v="1899-12-30T03:45:00"/>
    <s v="S"/>
    <n v="0"/>
    <n v="1"/>
    <n v="1"/>
    <x v="0"/>
    <x v="45"/>
  </r>
  <r>
    <x v="0"/>
    <x v="325"/>
    <x v="2"/>
    <x v="26"/>
    <s v="SOBREPOSTA"/>
    <x v="51"/>
    <d v="1899-12-30T02:10:00"/>
    <x v="51"/>
    <d v="1899-12-30T05:25:00"/>
    <s v="S"/>
    <n v="0"/>
    <n v="1"/>
    <n v="1"/>
    <x v="0"/>
    <x v="12"/>
  </r>
  <r>
    <x v="0"/>
    <x v="326"/>
    <x v="1"/>
    <x v="35"/>
    <s v="VILA BOA DE QUIRES"/>
    <x v="51"/>
    <d v="1899-12-30T07:35:00"/>
    <x v="51"/>
    <d v="1899-12-30T09:00:00"/>
    <s v="S"/>
    <n v="0"/>
    <n v="0.05"/>
    <n v="0.05"/>
    <x v="0"/>
    <x v="266"/>
  </r>
  <r>
    <x v="0"/>
    <x v="324"/>
    <x v="1"/>
    <x v="24"/>
    <s v="MADALENA"/>
    <x v="51"/>
    <d v="1899-12-30T08:50:00"/>
    <x v="51"/>
    <d v="1899-12-30T10:20:00"/>
    <s v="S"/>
    <n v="0"/>
    <n v="0.1"/>
    <n v="0.1"/>
    <x v="0"/>
    <x v="245"/>
  </r>
  <r>
    <x v="0"/>
    <x v="318"/>
    <x v="2"/>
    <x v="19"/>
    <s v="REMELHE"/>
    <x v="51"/>
    <d v="1899-12-30T10:15:00"/>
    <x v="51"/>
    <d v="1899-12-30T11:40:00"/>
    <s v="S"/>
    <n v="0"/>
    <n v="0.1"/>
    <n v="0.1"/>
    <x v="0"/>
    <x v="23"/>
  </r>
  <r>
    <x v="0"/>
    <x v="327"/>
    <x v="2"/>
    <x v="26"/>
    <s v="PEDRALVA"/>
    <x v="51"/>
    <d v="1899-12-30T10:47:00"/>
    <x v="51"/>
    <d v="1899-12-30T12:05:00"/>
    <s v="S"/>
    <n v="0"/>
    <n v="0.05"/>
    <n v="0.05"/>
    <x v="0"/>
    <x v="390"/>
  </r>
  <r>
    <x v="0"/>
    <x v="328"/>
    <x v="1"/>
    <x v="10"/>
    <s v="RIO DE MOINHOS"/>
    <x v="51"/>
    <d v="1899-12-30T11:15:00"/>
    <x v="51"/>
    <d v="1899-12-30T13:35:00"/>
    <s v="S"/>
    <n v="0"/>
    <n v="1.5"/>
    <n v="1.5"/>
    <x v="0"/>
    <x v="235"/>
  </r>
  <r>
    <x v="0"/>
    <x v="329"/>
    <x v="1"/>
    <x v="33"/>
    <s v="COVAS"/>
    <x v="51"/>
    <d v="1899-12-30T11:20:00"/>
    <x v="51"/>
    <d v="1899-12-30T13:25:00"/>
    <s v="S"/>
    <n v="0"/>
    <n v="0.5"/>
    <n v="0.5"/>
    <x v="0"/>
    <x v="96"/>
  </r>
  <r>
    <x v="0"/>
    <x v="330"/>
    <x v="1"/>
    <x v="24"/>
    <s v="VILAR DE ANDORINHO"/>
    <x v="51"/>
    <d v="1899-12-30T11:30:00"/>
    <x v="51"/>
    <d v="1899-12-30T12:45:00"/>
    <s v="S"/>
    <n v="0"/>
    <n v="0.1"/>
    <n v="0.1"/>
    <x v="0"/>
    <x v="358"/>
  </r>
  <r>
    <x v="0"/>
    <x v="311"/>
    <x v="1"/>
    <x v="18"/>
    <s v="PAÇOS DE FERREIRA"/>
    <x v="51"/>
    <d v="1899-12-30T11:40:00"/>
    <x v="51"/>
    <d v="1899-12-30T13:00:00"/>
    <s v="S"/>
    <n v="0.04"/>
    <n v="0.08"/>
    <n v="0.12"/>
    <x v="0"/>
    <x v="391"/>
  </r>
  <r>
    <x v="0"/>
    <x v="323"/>
    <x v="1"/>
    <x v="10"/>
    <s v="FONTE ARCADA"/>
    <x v="51"/>
    <d v="1899-12-30T12:15:00"/>
    <x v="51"/>
    <d v="1899-12-30T13:35:00"/>
    <s v="S"/>
    <n v="0"/>
    <n v="0.05"/>
    <n v="0.05"/>
    <x v="0"/>
    <x v="392"/>
  </r>
  <r>
    <x v="0"/>
    <x v="331"/>
    <x v="1"/>
    <x v="24"/>
    <s v="PEDROSO"/>
    <x v="51"/>
    <d v="1899-12-30T12:45:00"/>
    <x v="51"/>
    <d v="1899-12-30T13:40:00"/>
    <s v="S"/>
    <n v="0"/>
    <n v="0.05"/>
    <n v="0.05"/>
    <x v="0"/>
    <x v="376"/>
  </r>
  <r>
    <x v="0"/>
    <x v="324"/>
    <x v="1"/>
    <x v="24"/>
    <s v="MADALENA"/>
    <x v="51"/>
    <d v="1899-12-30T13:45:00"/>
    <x v="51"/>
    <d v="1899-12-30T14:55:00"/>
    <s v="S"/>
    <n v="0"/>
    <n v="0.15"/>
    <n v="0.15"/>
    <x v="0"/>
    <x v="393"/>
  </r>
  <r>
    <x v="0"/>
    <x v="323"/>
    <x v="1"/>
    <x v="10"/>
    <s v="FONTE ARCADA"/>
    <x v="51"/>
    <d v="1899-12-30T13:55:00"/>
    <x v="51"/>
    <d v="1899-12-30T16:35:00"/>
    <s v="S"/>
    <n v="0"/>
    <n v="0.05"/>
    <n v="0.05"/>
    <x v="0"/>
    <x v="35"/>
  </r>
  <r>
    <x v="0"/>
    <x v="332"/>
    <x v="1"/>
    <x v="33"/>
    <s v="BOIM"/>
    <x v="51"/>
    <d v="1899-12-30T14:45:00"/>
    <x v="51"/>
    <d v="1899-12-30T15:30:00"/>
    <s v="S"/>
    <n v="0.05"/>
    <n v="0.2"/>
    <n v="0.25"/>
    <x v="0"/>
    <x v="394"/>
  </r>
  <r>
    <x v="0"/>
    <x v="333"/>
    <x v="1"/>
    <x v="18"/>
    <s v="LAMOSO"/>
    <x v="51"/>
    <d v="1899-12-30T15:00:00"/>
    <x v="51"/>
    <d v="1899-12-30T15:35:00"/>
    <s v="S"/>
    <n v="0"/>
    <n v="0.09"/>
    <n v="0.09"/>
    <x v="0"/>
    <x v="395"/>
  </r>
  <r>
    <x v="0"/>
    <x v="305"/>
    <x v="0"/>
    <x v="5"/>
    <s v="SERPINS"/>
    <x v="51"/>
    <d v="1899-12-30T15:05:00"/>
    <x v="51"/>
    <d v="1899-12-30T16:50:00"/>
    <s v="S"/>
    <n v="0.02"/>
    <n v="0"/>
    <n v="0.02"/>
    <x v="0"/>
    <x v="14"/>
  </r>
  <r>
    <x v="0"/>
    <x v="334"/>
    <x v="2"/>
    <x v="19"/>
    <s v="REMELHE"/>
    <x v="51"/>
    <d v="1899-12-30T16:15:00"/>
    <x v="51"/>
    <d v="1899-12-30T16:55:00"/>
    <s v="S"/>
    <n v="0"/>
    <n v="0.1"/>
    <n v="0.1"/>
    <x v="0"/>
    <x v="56"/>
  </r>
  <r>
    <x v="0"/>
    <x v="335"/>
    <x v="1"/>
    <x v="18"/>
    <s v="FREAMUNDE"/>
    <x v="51"/>
    <d v="1899-12-30T18:10:00"/>
    <x v="51"/>
    <d v="1899-12-30T19:15:00"/>
    <s v="S"/>
    <n v="0"/>
    <n v="0.02"/>
    <n v="0.02"/>
    <x v="0"/>
    <x v="396"/>
  </r>
  <r>
    <x v="0"/>
    <x v="336"/>
    <x v="2"/>
    <x v="30"/>
    <s v="COUCIEIRO"/>
    <x v="51"/>
    <d v="1899-12-30T18:25:00"/>
    <x v="51"/>
    <d v="1899-12-30T20:30:00"/>
    <s v="S"/>
    <n v="0"/>
    <n v="0.4"/>
    <n v="0.4"/>
    <x v="0"/>
    <x v="148"/>
  </r>
  <r>
    <x v="0"/>
    <x v="337"/>
    <x v="2"/>
    <x v="30"/>
    <s v="BARBUDO"/>
    <x v="51"/>
    <d v="1899-12-30T19:50:00"/>
    <x v="51"/>
    <d v="1899-12-30T20:20:00"/>
    <s v="S"/>
    <n v="0"/>
    <n v="0.05"/>
    <n v="0.05"/>
    <x v="0"/>
    <x v="397"/>
  </r>
  <r>
    <x v="0"/>
    <x v="318"/>
    <x v="2"/>
    <x v="19"/>
    <s v="REMELHE"/>
    <x v="51"/>
    <d v="1899-12-30T19:50:00"/>
    <x v="51"/>
    <d v="1899-12-30T21:05:00"/>
    <s v="S"/>
    <n v="0"/>
    <n v="0.15"/>
    <n v="0.15"/>
    <x v="0"/>
    <x v="360"/>
  </r>
  <r>
    <x v="0"/>
    <x v="338"/>
    <x v="2"/>
    <x v="19"/>
    <s v="GÓIOS"/>
    <x v="51"/>
    <d v="1899-12-30T20:10:00"/>
    <x v="51"/>
    <d v="1899-12-30T20:35:00"/>
    <s v="S"/>
    <n v="0"/>
    <n v="0.03"/>
    <n v="0.03"/>
    <x v="0"/>
    <x v="41"/>
  </r>
  <r>
    <x v="0"/>
    <x v="339"/>
    <x v="2"/>
    <x v="14"/>
    <s v="RIBA DE AVE"/>
    <x v="51"/>
    <d v="1899-12-30T20:15:00"/>
    <x v="51"/>
    <d v="1899-12-30T21:25:00"/>
    <s v="S"/>
    <n v="0"/>
    <n v="0.08"/>
    <n v="0.08"/>
    <x v="0"/>
    <x v="309"/>
  </r>
  <r>
    <x v="0"/>
    <x v="338"/>
    <x v="2"/>
    <x v="19"/>
    <s v="GÓIOS"/>
    <x v="51"/>
    <d v="1899-12-30T21:16:00"/>
    <x v="51"/>
    <d v="1899-12-30T22:48:00"/>
    <s v="S"/>
    <n v="0"/>
    <n v="0.15"/>
    <n v="0.15"/>
    <x v="0"/>
    <x v="361"/>
  </r>
  <r>
    <x v="0"/>
    <x v="340"/>
    <x v="1"/>
    <x v="11"/>
    <s v="JOVIM"/>
    <x v="51"/>
    <d v="1899-12-30T21:50:00"/>
    <x v="51"/>
    <d v="1899-12-30T23:25:00"/>
    <s v="S"/>
    <n v="0"/>
    <n v="0.2"/>
    <n v="0.2"/>
    <x v="0"/>
    <x v="398"/>
  </r>
  <r>
    <x v="0"/>
    <x v="341"/>
    <x v="1"/>
    <x v="24"/>
    <s v="GRIJÓ"/>
    <x v="51"/>
    <d v="1899-12-30T22:30:00"/>
    <x v="51"/>
    <d v="1899-12-30T23:55:00"/>
    <s v="S"/>
    <n v="0"/>
    <n v="0.03"/>
    <n v="0.03"/>
    <x v="0"/>
    <x v="177"/>
  </r>
  <r>
    <x v="0"/>
    <x v="305"/>
    <x v="0"/>
    <x v="5"/>
    <s v="SERPINS"/>
    <x v="51"/>
    <d v="1899-12-30T22:45:00"/>
    <x v="51"/>
    <d v="1899-12-30T23:35:00"/>
    <s v="S"/>
    <n v="0.01"/>
    <n v="0"/>
    <n v="0.01"/>
    <x v="0"/>
    <x v="188"/>
  </r>
  <r>
    <x v="0"/>
    <x v="342"/>
    <x v="1"/>
    <x v="18"/>
    <s v="LAMOSO"/>
    <x v="51"/>
    <d v="1899-12-30T23:45:00"/>
    <x v="52"/>
    <d v="1899-12-30T01:05:00"/>
    <s v="S"/>
    <n v="0"/>
    <n v="0.05"/>
    <n v="0.05"/>
    <x v="0"/>
    <x v="16"/>
  </r>
  <r>
    <x v="0"/>
    <x v="343"/>
    <x v="2"/>
    <x v="7"/>
    <s v="OUTEIRO"/>
    <x v="51"/>
    <m/>
    <x v="36"/>
    <m/>
    <s v="S"/>
    <n v="0"/>
    <n v="0.05"/>
    <n v="0.05"/>
    <x v="0"/>
    <x v="399"/>
  </r>
  <r>
    <x v="0"/>
    <x v="344"/>
    <x v="2"/>
    <x v="25"/>
    <s v="TAÍDE"/>
    <x v="51"/>
    <m/>
    <x v="36"/>
    <m/>
    <s v="S"/>
    <n v="0"/>
    <n v="0.5"/>
    <n v="0.5"/>
    <x v="0"/>
    <x v="400"/>
  </r>
  <r>
    <x v="0"/>
    <x v="343"/>
    <x v="2"/>
    <x v="7"/>
    <s v="OUTEIRO"/>
    <x v="51"/>
    <m/>
    <x v="36"/>
    <m/>
    <s v="S"/>
    <n v="2"/>
    <n v="1"/>
    <n v="3"/>
    <x v="0"/>
    <x v="57"/>
  </r>
  <r>
    <x v="0"/>
    <x v="345"/>
    <x v="2"/>
    <x v="25"/>
    <s v="BRUNHAIS"/>
    <x v="51"/>
    <m/>
    <x v="36"/>
    <m/>
    <s v="S"/>
    <n v="0"/>
    <n v="1.5"/>
    <n v="1.5"/>
    <x v="0"/>
    <x v="401"/>
  </r>
  <r>
    <x v="0"/>
    <x v="308"/>
    <x v="1"/>
    <x v="24"/>
    <s v="VILAR DO PARAÍSO"/>
    <x v="52"/>
    <d v="1899-12-30T00:35:00"/>
    <x v="52"/>
    <d v="1899-12-30T01:20:00"/>
    <s v="S"/>
    <n v="0"/>
    <n v="0.05"/>
    <n v="0.05"/>
    <x v="0"/>
    <x v="248"/>
  </r>
  <r>
    <x v="0"/>
    <x v="346"/>
    <x v="1"/>
    <x v="31"/>
    <s v="MANCELOS"/>
    <x v="52"/>
    <d v="1899-12-30T00:40:00"/>
    <x v="52"/>
    <d v="1899-12-30T01:55:00"/>
    <s v="S"/>
    <n v="0"/>
    <n v="0.25"/>
    <n v="0.25"/>
    <x v="0"/>
    <x v="31"/>
  </r>
  <r>
    <x v="0"/>
    <x v="347"/>
    <x v="1"/>
    <x v="33"/>
    <s v="LUSTOSA"/>
    <x v="52"/>
    <d v="1899-12-30T02:35:00"/>
    <x v="52"/>
    <d v="1899-12-30T03:20:00"/>
    <s v="S"/>
    <n v="0"/>
    <n v="0.2"/>
    <n v="0.2"/>
    <x v="0"/>
    <x v="402"/>
  </r>
  <r>
    <x v="0"/>
    <x v="348"/>
    <x v="1"/>
    <x v="18"/>
    <s v="ARREIGADA"/>
    <x v="52"/>
    <d v="1899-12-30T02:40:00"/>
    <x v="52"/>
    <d v="1899-12-30T04:45:00"/>
    <s v="S"/>
    <n v="0"/>
    <n v="0.05"/>
    <n v="0.05"/>
    <x v="0"/>
    <x v="27"/>
  </r>
  <r>
    <x v="0"/>
    <x v="311"/>
    <x v="1"/>
    <x v="18"/>
    <s v="PAÇOS DE FERREIRA"/>
    <x v="52"/>
    <d v="1899-12-30T09:00:00"/>
    <x v="52"/>
    <d v="1899-12-30T09:55:00"/>
    <s v="S"/>
    <n v="0"/>
    <n v="0.02"/>
    <n v="0.02"/>
    <x v="0"/>
    <x v="403"/>
  </r>
  <r>
    <x v="0"/>
    <x v="301"/>
    <x v="2"/>
    <x v="30"/>
    <s v="PORTELA DAS CABRAS"/>
    <x v="52"/>
    <d v="1899-12-30T10:45:00"/>
    <x v="52"/>
    <d v="1899-12-30T13:30:00"/>
    <s v="S"/>
    <n v="0.3"/>
    <n v="0"/>
    <n v="0.3"/>
    <x v="0"/>
    <x v="404"/>
  </r>
  <r>
    <x v="0"/>
    <x v="349"/>
    <x v="1"/>
    <x v="18"/>
    <s v="ARREIGADA"/>
    <x v="52"/>
    <d v="1899-12-30T11:30:00"/>
    <x v="52"/>
    <d v="1899-12-30T12:30:00"/>
    <s v="S"/>
    <n v="0"/>
    <n v="0.03"/>
    <n v="0.03"/>
    <x v="0"/>
    <x v="44"/>
  </r>
  <r>
    <x v="0"/>
    <x v="350"/>
    <x v="1"/>
    <x v="31"/>
    <s v="FREGIM"/>
    <x v="52"/>
    <d v="1899-12-30T12:00:00"/>
    <x v="52"/>
    <d v="1899-12-30T13:30:00"/>
    <s v="S"/>
    <n v="0"/>
    <n v="0.2"/>
    <n v="0.2"/>
    <x v="0"/>
    <x v="405"/>
  </r>
  <r>
    <x v="0"/>
    <x v="351"/>
    <x v="1"/>
    <x v="6"/>
    <s v="BURGÃES"/>
    <x v="52"/>
    <d v="1899-12-30T13:20:00"/>
    <x v="52"/>
    <d v="1899-12-30T13:55:00"/>
    <s v="S"/>
    <n v="0"/>
    <n v="0.02"/>
    <n v="0.02"/>
    <x v="0"/>
    <x v="406"/>
  </r>
  <r>
    <x v="0"/>
    <x v="352"/>
    <x v="0"/>
    <x v="1"/>
    <s v="A.VÁRZEAS"/>
    <x v="52"/>
    <d v="1899-12-30T13:52:00"/>
    <x v="52"/>
    <d v="1899-12-30T16:15:00"/>
    <m/>
    <n v="0.5"/>
    <n v="0"/>
    <n v="0.5"/>
    <x v="1"/>
    <x v="300"/>
  </r>
  <r>
    <x v="0"/>
    <x v="339"/>
    <x v="2"/>
    <x v="14"/>
    <s v="RIBA DE AVE"/>
    <x v="52"/>
    <d v="1899-12-30T14:40:00"/>
    <x v="52"/>
    <d v="1899-12-30T15:20:00"/>
    <s v="S"/>
    <n v="0"/>
    <n v="0.1"/>
    <n v="0.1"/>
    <x v="0"/>
    <x v="13"/>
  </r>
  <r>
    <x v="0"/>
    <x v="353"/>
    <x v="0"/>
    <x v="3"/>
    <s v="BENFEITA"/>
    <x v="52"/>
    <d v="1899-12-30T15:05:00"/>
    <x v="52"/>
    <d v="1899-12-30T16:20:00"/>
    <m/>
    <n v="0"/>
    <n v="0.12"/>
    <n v="0.12"/>
    <x v="2"/>
    <x v="214"/>
  </r>
  <r>
    <x v="0"/>
    <x v="335"/>
    <x v="1"/>
    <x v="18"/>
    <s v="FREAMUNDE"/>
    <x v="52"/>
    <d v="1899-12-30T15:43:00"/>
    <x v="52"/>
    <d v="1899-12-30T17:20:00"/>
    <s v="S"/>
    <n v="0"/>
    <n v="1"/>
    <n v="1"/>
    <x v="0"/>
    <x v="245"/>
  </r>
  <r>
    <x v="0"/>
    <x v="317"/>
    <x v="2"/>
    <x v="19"/>
    <s v="PEDRA FURADA"/>
    <x v="52"/>
    <d v="1899-12-30T16:05:00"/>
    <x v="52"/>
    <d v="1899-12-30T17:45:00"/>
    <s v="S"/>
    <n v="0"/>
    <n v="0.1"/>
    <n v="0.1"/>
    <x v="0"/>
    <x v="31"/>
  </r>
  <r>
    <x v="0"/>
    <x v="342"/>
    <x v="1"/>
    <x v="18"/>
    <s v="LAMOSO"/>
    <x v="52"/>
    <d v="1899-12-30T16:30:00"/>
    <x v="52"/>
    <d v="1899-12-30T17:30:00"/>
    <s v="S"/>
    <n v="0"/>
    <n v="0.2"/>
    <n v="0.2"/>
    <x v="0"/>
    <x v="407"/>
  </r>
  <r>
    <x v="0"/>
    <x v="354"/>
    <x v="0"/>
    <x v="46"/>
    <s v="ARAZEDE"/>
    <x v="52"/>
    <d v="1899-12-30T16:45:00"/>
    <x v="52"/>
    <d v="1899-12-30T20:10:00"/>
    <m/>
    <n v="0.4"/>
    <n v="0"/>
    <n v="0.4"/>
    <x v="1"/>
    <x v="408"/>
  </r>
  <r>
    <x v="0"/>
    <x v="311"/>
    <x v="1"/>
    <x v="18"/>
    <s v="PAÇOS DE FERREIRA"/>
    <x v="52"/>
    <d v="1899-12-30T16:50:00"/>
    <x v="52"/>
    <d v="1899-12-30T18:10:00"/>
    <s v="S"/>
    <n v="0"/>
    <n v="0.05"/>
    <n v="0.05"/>
    <x v="0"/>
    <x v="133"/>
  </r>
  <r>
    <x v="0"/>
    <x v="348"/>
    <x v="1"/>
    <x v="18"/>
    <s v="ARREIGADA"/>
    <x v="52"/>
    <d v="1899-12-30T17:00:00"/>
    <x v="52"/>
    <d v="1899-12-30T18:50:00"/>
    <s v="S"/>
    <n v="0"/>
    <n v="0.02"/>
    <n v="0.02"/>
    <x v="0"/>
    <x v="409"/>
  </r>
  <r>
    <x v="0"/>
    <x v="355"/>
    <x v="1"/>
    <x v="6"/>
    <s v="BOUGADO(SANTIAGO)"/>
    <x v="52"/>
    <d v="1899-12-30T17:07:00"/>
    <x v="52"/>
    <d v="1899-12-30T19:00:00"/>
    <s v="S"/>
    <n v="0"/>
    <n v="0.1"/>
    <n v="0.1"/>
    <x v="0"/>
    <x v="121"/>
  </r>
  <r>
    <x v="0"/>
    <x v="323"/>
    <x v="1"/>
    <x v="10"/>
    <s v="FONTE ARCADA"/>
    <x v="52"/>
    <d v="1899-12-30T17:41:00"/>
    <x v="52"/>
    <d v="1899-12-30T18:30:00"/>
    <s v="S"/>
    <n v="0"/>
    <n v="0.05"/>
    <n v="0.05"/>
    <x v="0"/>
    <x v="15"/>
  </r>
  <r>
    <x v="0"/>
    <x v="338"/>
    <x v="2"/>
    <x v="19"/>
    <s v="GÓIOS"/>
    <x v="52"/>
    <d v="1899-12-30T19:45:00"/>
    <x v="52"/>
    <d v="1899-12-30T20:55:00"/>
    <s v="S"/>
    <n v="0"/>
    <n v="0.05"/>
    <n v="0.05"/>
    <x v="0"/>
    <x v="410"/>
  </r>
  <r>
    <x v="0"/>
    <x v="356"/>
    <x v="0"/>
    <x v="45"/>
    <s v="TROUXEMIL"/>
    <x v="52"/>
    <d v="1899-12-30T20:53:00"/>
    <x v="52"/>
    <d v="1899-12-30T23:00:00"/>
    <s v="S"/>
    <n v="0"/>
    <n v="0.05"/>
    <n v="0.05"/>
    <x v="0"/>
    <x v="117"/>
  </r>
  <r>
    <x v="0"/>
    <x v="357"/>
    <x v="2"/>
    <x v="19"/>
    <s v="GRIMANCELOS"/>
    <x v="52"/>
    <d v="1899-12-30T21:35:00"/>
    <x v="52"/>
    <d v="1899-12-30T22:45:00"/>
    <s v="S"/>
    <n v="0"/>
    <n v="0.1"/>
    <n v="0.1"/>
    <x v="0"/>
    <x v="61"/>
  </r>
  <r>
    <x v="0"/>
    <x v="358"/>
    <x v="1"/>
    <x v="18"/>
    <s v="MODELOS"/>
    <x v="52"/>
    <d v="1899-12-30T21:35:00"/>
    <x v="52"/>
    <d v="1899-12-30T22:30:00"/>
    <s v="S"/>
    <n v="0"/>
    <n v="0.05"/>
    <n v="0.05"/>
    <x v="0"/>
    <x v="73"/>
  </r>
  <r>
    <x v="0"/>
    <x v="359"/>
    <x v="1"/>
    <x v="34"/>
    <s v="VILA DO CONDE"/>
    <x v="52"/>
    <d v="1899-12-30T22:20:00"/>
    <x v="52"/>
    <d v="1899-12-30T23:30:00"/>
    <s v="S"/>
    <n v="0"/>
    <n v="0.1"/>
    <n v="0.1"/>
    <x v="0"/>
    <x v="116"/>
  </r>
  <r>
    <x v="0"/>
    <x v="360"/>
    <x v="0"/>
    <x v="46"/>
    <s v="ARAZEDE"/>
    <x v="52"/>
    <d v="1899-12-30T23:40:00"/>
    <x v="53"/>
    <d v="1899-12-30T01:43:00"/>
    <s v="S"/>
    <n v="0"/>
    <n v="1.5"/>
    <n v="1.5"/>
    <x v="0"/>
    <x v="147"/>
  </r>
  <r>
    <x v="0"/>
    <x v="361"/>
    <x v="2"/>
    <x v="21"/>
    <s v="GAGOS"/>
    <x v="52"/>
    <m/>
    <x v="36"/>
    <m/>
    <s v="S"/>
    <n v="0"/>
    <n v="0.01"/>
    <n v="0.01"/>
    <x v="0"/>
    <x v="411"/>
  </r>
  <r>
    <x v="0"/>
    <x v="362"/>
    <x v="2"/>
    <x v="25"/>
    <s v="SOBRADELO DA GOMA"/>
    <x v="52"/>
    <m/>
    <x v="36"/>
    <m/>
    <s v="S"/>
    <n v="0"/>
    <n v="0.01"/>
    <n v="0.01"/>
    <x v="0"/>
    <x v="412"/>
  </r>
  <r>
    <x v="0"/>
    <x v="363"/>
    <x v="2"/>
    <x v="25"/>
    <s v="SOBRADELO DA GOMA"/>
    <x v="52"/>
    <m/>
    <x v="36"/>
    <m/>
    <s v="S"/>
    <n v="0"/>
    <n v="0.02"/>
    <n v="0.02"/>
    <x v="0"/>
    <x v="413"/>
  </r>
  <r>
    <x v="0"/>
    <x v="362"/>
    <x v="2"/>
    <x v="25"/>
    <s v="SOBRADELO DA GOMA"/>
    <x v="52"/>
    <m/>
    <x v="36"/>
    <m/>
    <s v="S"/>
    <n v="0"/>
    <n v="0.02"/>
    <n v="0.02"/>
    <x v="0"/>
    <x v="414"/>
  </r>
  <r>
    <x v="0"/>
    <x v="362"/>
    <x v="2"/>
    <x v="25"/>
    <s v="SOBRADELO DA GOMA"/>
    <x v="52"/>
    <m/>
    <x v="36"/>
    <m/>
    <s v="S"/>
    <n v="0"/>
    <n v="0.02"/>
    <n v="0.02"/>
    <x v="0"/>
    <x v="415"/>
  </r>
  <r>
    <x v="0"/>
    <x v="364"/>
    <x v="2"/>
    <x v="12"/>
    <s v="PINHEIRO"/>
    <x v="52"/>
    <m/>
    <x v="36"/>
    <m/>
    <s v="S"/>
    <n v="0"/>
    <n v="0.2"/>
    <n v="0.2"/>
    <x v="0"/>
    <x v="249"/>
  </r>
  <r>
    <x v="0"/>
    <x v="363"/>
    <x v="2"/>
    <x v="25"/>
    <s v="SOBRADELO DA GOMA"/>
    <x v="52"/>
    <m/>
    <x v="36"/>
    <m/>
    <s v="S"/>
    <n v="0"/>
    <n v="0.5"/>
    <n v="0.5"/>
    <x v="0"/>
    <x v="416"/>
  </r>
  <r>
    <x v="0"/>
    <x v="362"/>
    <x v="2"/>
    <x v="25"/>
    <s v="SOBRADELO DA GOMA"/>
    <x v="52"/>
    <m/>
    <x v="36"/>
    <m/>
    <s v="S"/>
    <n v="0"/>
    <n v="0.5"/>
    <n v="0.5"/>
    <x v="0"/>
    <x v="417"/>
  </r>
  <r>
    <x v="0"/>
    <x v="365"/>
    <x v="2"/>
    <x v="12"/>
    <s v="MOREIRA DE CÓNEGOS"/>
    <x v="52"/>
    <m/>
    <x v="36"/>
    <m/>
    <s v="S"/>
    <n v="0"/>
    <n v="1"/>
    <n v="1"/>
    <x v="0"/>
    <x v="79"/>
  </r>
  <r>
    <x v="0"/>
    <x v="366"/>
    <x v="1"/>
    <x v="31"/>
    <s v="MANCELOS"/>
    <x v="53"/>
    <d v="1899-12-30T01:40:00"/>
    <x v="53"/>
    <d v="1899-12-30T03:30:00"/>
    <s v="S"/>
    <n v="0"/>
    <n v="0.2"/>
    <n v="0.2"/>
    <x v="0"/>
    <x v="418"/>
  </r>
  <r>
    <x v="0"/>
    <x v="317"/>
    <x v="2"/>
    <x v="19"/>
    <s v="PEDRA FURADA"/>
    <x v="53"/>
    <d v="1899-12-30T02:50:00"/>
    <x v="53"/>
    <d v="1899-12-30T03:45:00"/>
    <s v="S"/>
    <n v="0"/>
    <n v="0.02"/>
    <n v="0.02"/>
    <x v="0"/>
    <x v="419"/>
  </r>
  <r>
    <x v="0"/>
    <x v="305"/>
    <x v="0"/>
    <x v="5"/>
    <s v="SERPINS"/>
    <x v="53"/>
    <d v="1899-12-30T06:28:00"/>
    <x v="53"/>
    <d v="1899-12-30T07:45:00"/>
    <s v="S"/>
    <n v="0"/>
    <n v="0.06"/>
    <n v="0.06"/>
    <x v="0"/>
    <x v="222"/>
  </r>
  <r>
    <x v="0"/>
    <x v="367"/>
    <x v="2"/>
    <x v="22"/>
    <s v="AMARES"/>
    <x v="53"/>
    <d v="1899-12-30T07:20:00"/>
    <x v="53"/>
    <d v="1899-12-30T09:25:00"/>
    <s v="S"/>
    <n v="0"/>
    <n v="0.3"/>
    <n v="0.3"/>
    <x v="0"/>
    <x v="333"/>
  </r>
  <r>
    <x v="0"/>
    <x v="352"/>
    <x v="0"/>
    <x v="1"/>
    <s v="A.VÁRZEAS"/>
    <x v="53"/>
    <d v="1899-12-30T09:45:00"/>
    <x v="53"/>
    <d v="1899-12-30T11:30:00"/>
    <s v="S"/>
    <n v="0.05"/>
    <n v="0"/>
    <n v="0.05"/>
    <x v="0"/>
    <x v="68"/>
  </r>
  <r>
    <x v="0"/>
    <x v="367"/>
    <x v="2"/>
    <x v="22"/>
    <s v="AMARES"/>
    <x v="53"/>
    <d v="1899-12-30T09:55:00"/>
    <x v="53"/>
    <d v="1899-12-30T10:45:00"/>
    <s v="S"/>
    <n v="0"/>
    <n v="0.01"/>
    <n v="0.01"/>
    <x v="0"/>
    <x v="420"/>
  </r>
  <r>
    <x v="0"/>
    <x v="368"/>
    <x v="2"/>
    <x v="14"/>
    <s v="ARNOSO(SANTA MARIA)"/>
    <x v="53"/>
    <d v="1899-12-30T11:10:00"/>
    <x v="53"/>
    <d v="1899-12-30T11:55:00"/>
    <s v="S"/>
    <n v="0"/>
    <n v="0.05"/>
    <n v="0.05"/>
    <x v="0"/>
    <x v="421"/>
  </r>
  <r>
    <x v="0"/>
    <x v="369"/>
    <x v="1"/>
    <x v="6"/>
    <s v="SANTO TIRSO"/>
    <x v="53"/>
    <d v="1899-12-30T11:30:00"/>
    <x v="53"/>
    <d v="1899-12-30T12:15:00"/>
    <s v="S"/>
    <n v="0"/>
    <n v="0.15"/>
    <n v="0.15"/>
    <x v="0"/>
    <x v="422"/>
  </r>
  <r>
    <x v="0"/>
    <x v="335"/>
    <x v="1"/>
    <x v="18"/>
    <s v="FREAMUNDE"/>
    <x v="53"/>
    <d v="1899-12-30T13:05:00"/>
    <x v="53"/>
    <d v="1899-12-30T14:00:00"/>
    <s v="S"/>
    <n v="0"/>
    <n v="7.0000000000000007E-2"/>
    <n v="7.0000000000000007E-2"/>
    <x v="0"/>
    <x v="148"/>
  </r>
  <r>
    <x v="0"/>
    <x v="342"/>
    <x v="1"/>
    <x v="18"/>
    <s v="LAMOSO"/>
    <x v="53"/>
    <d v="1899-12-30T13:40:00"/>
    <x v="53"/>
    <d v="1899-12-30T16:30:00"/>
    <s v="S"/>
    <n v="0"/>
    <n v="0.2"/>
    <n v="0.2"/>
    <x v="0"/>
    <x v="423"/>
  </r>
  <r>
    <x v="0"/>
    <x v="323"/>
    <x v="1"/>
    <x v="10"/>
    <s v="FONTE ARCADA"/>
    <x v="53"/>
    <d v="1899-12-30T14:45:00"/>
    <x v="53"/>
    <d v="1899-12-30T19:00:00"/>
    <s v="S"/>
    <n v="0"/>
    <n v="1"/>
    <n v="1"/>
    <x v="0"/>
    <x v="80"/>
  </r>
  <r>
    <x v="0"/>
    <x v="370"/>
    <x v="2"/>
    <x v="26"/>
    <s v="PEDRALVA"/>
    <x v="53"/>
    <d v="1899-12-30T15:50:00"/>
    <x v="53"/>
    <d v="1899-12-30T17:55:00"/>
    <s v="S"/>
    <n v="0"/>
    <n v="0.2"/>
    <n v="0.2"/>
    <x v="0"/>
    <x v="342"/>
  </r>
  <r>
    <x v="0"/>
    <x v="371"/>
    <x v="1"/>
    <x v="15"/>
    <s v="PEDROUÇOS"/>
    <x v="53"/>
    <d v="1899-12-30T15:58:00"/>
    <x v="53"/>
    <d v="1899-12-30T17:15:00"/>
    <s v="S"/>
    <n v="0"/>
    <n v="0.08"/>
    <n v="0.08"/>
    <x v="0"/>
    <x v="424"/>
  </r>
  <r>
    <x v="0"/>
    <x v="367"/>
    <x v="2"/>
    <x v="22"/>
    <s v="AMARES"/>
    <x v="53"/>
    <d v="1899-12-30T16:02:00"/>
    <x v="53"/>
    <d v="1899-12-30T18:00:00"/>
    <s v="S"/>
    <n v="0"/>
    <n v="0.1"/>
    <n v="0.1"/>
    <x v="0"/>
    <x v="86"/>
  </r>
  <r>
    <x v="0"/>
    <x v="372"/>
    <x v="1"/>
    <x v="16"/>
    <s v="VILELA"/>
    <x v="53"/>
    <d v="1899-12-30T16:20:00"/>
    <x v="53"/>
    <d v="1899-12-30T17:30:00"/>
    <s v="S"/>
    <n v="0"/>
    <n v="0.1"/>
    <n v="0.1"/>
    <x v="0"/>
    <x v="187"/>
  </r>
  <r>
    <x v="0"/>
    <x v="335"/>
    <x v="1"/>
    <x v="18"/>
    <s v="FREAMUNDE"/>
    <x v="53"/>
    <d v="1899-12-30T16:30:00"/>
    <x v="53"/>
    <d v="1899-12-30T17:30:00"/>
    <s v="S"/>
    <n v="0"/>
    <n v="0.02"/>
    <n v="0.02"/>
    <x v="0"/>
    <x v="425"/>
  </r>
  <r>
    <x v="0"/>
    <x v="373"/>
    <x v="1"/>
    <x v="31"/>
    <s v="FREIXO DE CIMA"/>
    <x v="53"/>
    <d v="1899-12-30T17:20:00"/>
    <x v="53"/>
    <d v="1899-12-30T19:00:00"/>
    <s v="S"/>
    <n v="0"/>
    <n v="0.5"/>
    <n v="0.5"/>
    <x v="0"/>
    <x v="195"/>
  </r>
  <r>
    <x v="0"/>
    <x v="374"/>
    <x v="1"/>
    <x v="18"/>
    <s v="SEROA"/>
    <x v="53"/>
    <d v="1899-12-30T17:27:00"/>
    <x v="53"/>
    <d v="1899-12-30T19:15:00"/>
    <s v="S"/>
    <n v="0"/>
    <n v="0.02"/>
    <n v="0.02"/>
    <x v="0"/>
    <x v="426"/>
  </r>
  <r>
    <x v="0"/>
    <x v="326"/>
    <x v="1"/>
    <x v="35"/>
    <s v="VILA BOA DE QUIRES"/>
    <x v="53"/>
    <d v="1899-12-30T17:30:00"/>
    <x v="53"/>
    <d v="1899-12-30T19:30:00"/>
    <s v="S"/>
    <n v="0"/>
    <n v="1"/>
    <n v="1"/>
    <x v="0"/>
    <x v="336"/>
  </r>
  <r>
    <x v="0"/>
    <x v="358"/>
    <x v="1"/>
    <x v="18"/>
    <s v="MODELOS"/>
    <x v="53"/>
    <d v="1899-12-30T17:47:00"/>
    <x v="53"/>
    <d v="1899-12-30T18:23:00"/>
    <s v="S"/>
    <n v="0"/>
    <n v="0.02"/>
    <n v="0.02"/>
    <x v="0"/>
    <x v="427"/>
  </r>
  <r>
    <x v="0"/>
    <x v="375"/>
    <x v="1"/>
    <x v="16"/>
    <s v="BITARÃES"/>
    <x v="53"/>
    <d v="1899-12-30T17:50:00"/>
    <x v="53"/>
    <d v="1899-12-30T18:50:00"/>
    <s v="S"/>
    <n v="0"/>
    <n v="0.05"/>
    <n v="0.05"/>
    <x v="0"/>
    <x v="163"/>
  </r>
  <r>
    <x v="0"/>
    <x v="376"/>
    <x v="1"/>
    <x v="20"/>
    <s v="SOBRADO"/>
    <x v="53"/>
    <d v="1899-12-30T18:05:00"/>
    <x v="53"/>
    <d v="1899-12-30T20:10:00"/>
    <s v="S"/>
    <n v="0"/>
    <n v="0.3"/>
    <n v="0.3"/>
    <x v="0"/>
    <x v="428"/>
  </r>
  <r>
    <x v="0"/>
    <x v="367"/>
    <x v="2"/>
    <x v="22"/>
    <s v="AMARES"/>
    <x v="53"/>
    <d v="1899-12-30T18:42:00"/>
    <x v="53"/>
    <d v="1899-12-30T19:40:00"/>
    <s v="S"/>
    <n v="0"/>
    <n v="0.01"/>
    <n v="0.01"/>
    <x v="0"/>
    <x v="263"/>
  </r>
  <r>
    <x v="0"/>
    <x v="377"/>
    <x v="1"/>
    <x v="16"/>
    <s v="REBORDOSA"/>
    <x v="53"/>
    <d v="1899-12-30T20:35:00"/>
    <x v="53"/>
    <d v="1899-12-30T21:35:00"/>
    <s v="S"/>
    <n v="0"/>
    <n v="0.03"/>
    <n v="0.03"/>
    <x v="0"/>
    <x v="192"/>
  </r>
  <r>
    <x v="0"/>
    <x v="372"/>
    <x v="1"/>
    <x v="16"/>
    <s v="VILELA"/>
    <x v="53"/>
    <d v="1899-12-30T21:30:00"/>
    <x v="53"/>
    <d v="1899-12-30T22:55:00"/>
    <s v="S"/>
    <n v="0"/>
    <n v="0.2"/>
    <n v="0.2"/>
    <x v="0"/>
    <x v="429"/>
  </r>
  <r>
    <x v="0"/>
    <x v="378"/>
    <x v="1"/>
    <x v="6"/>
    <s v="COUTO(SANTA CRISTINA)"/>
    <x v="53"/>
    <d v="1899-12-30T21:35:00"/>
    <x v="53"/>
    <d v="1899-12-30T22:15:00"/>
    <s v="S"/>
    <n v="0"/>
    <n v="0.1"/>
    <n v="0.1"/>
    <x v="0"/>
    <x v="199"/>
  </r>
  <r>
    <x v="0"/>
    <x v="376"/>
    <x v="1"/>
    <x v="20"/>
    <s v="SOBRADO"/>
    <x v="53"/>
    <d v="1899-12-30T22:20:00"/>
    <x v="53"/>
    <d v="1899-12-30T23:35:00"/>
    <s v="S"/>
    <n v="0"/>
    <n v="0.05"/>
    <n v="0.05"/>
    <x v="0"/>
    <x v="91"/>
  </r>
  <r>
    <x v="0"/>
    <x v="379"/>
    <x v="0"/>
    <x v="2"/>
    <s v="P.MIDÕES"/>
    <x v="53"/>
    <d v="1899-12-30T23:50:00"/>
    <x v="54"/>
    <d v="1899-12-30T01:50:00"/>
    <m/>
    <n v="0.3"/>
    <n v="0.1"/>
    <n v="0.4"/>
    <x v="1"/>
    <x v="246"/>
  </r>
  <r>
    <x v="0"/>
    <x v="380"/>
    <x v="2"/>
    <x v="47"/>
    <s v="SOENGAS"/>
    <x v="53"/>
    <m/>
    <x v="36"/>
    <m/>
    <s v="S"/>
    <n v="0.5"/>
    <n v="0"/>
    <n v="0.5"/>
    <x v="0"/>
    <x v="273"/>
  </r>
  <r>
    <x v="0"/>
    <x v="381"/>
    <x v="2"/>
    <x v="12"/>
    <s v="LONGOS"/>
    <x v="53"/>
    <m/>
    <x v="36"/>
    <m/>
    <s v="S"/>
    <n v="0"/>
    <n v="0.02"/>
    <n v="0.02"/>
    <x v="0"/>
    <x v="235"/>
  </r>
  <r>
    <x v="0"/>
    <x v="381"/>
    <x v="2"/>
    <x v="12"/>
    <s v="LONGOS"/>
    <x v="53"/>
    <m/>
    <x v="36"/>
    <m/>
    <s v="S"/>
    <n v="0"/>
    <n v="0.02"/>
    <n v="0.02"/>
    <x v="0"/>
    <x v="212"/>
  </r>
  <r>
    <x v="0"/>
    <x v="381"/>
    <x v="2"/>
    <x v="12"/>
    <s v="LONGOS"/>
    <x v="53"/>
    <m/>
    <x v="36"/>
    <m/>
    <s v="S"/>
    <n v="0"/>
    <n v="0.02"/>
    <n v="0.02"/>
    <x v="0"/>
    <x v="180"/>
  </r>
  <r>
    <x v="0"/>
    <x v="382"/>
    <x v="2"/>
    <x v="29"/>
    <s v="FAFE"/>
    <x v="53"/>
    <m/>
    <x v="36"/>
    <m/>
    <s v="S"/>
    <n v="0"/>
    <n v="0.05"/>
    <n v="0.05"/>
    <x v="0"/>
    <x v="430"/>
  </r>
  <r>
    <x v="0"/>
    <x v="383"/>
    <x v="2"/>
    <x v="12"/>
    <s v="BRITO"/>
    <x v="53"/>
    <m/>
    <x v="36"/>
    <m/>
    <s v="S"/>
    <n v="0"/>
    <n v="0.05"/>
    <n v="0.05"/>
    <x v="0"/>
    <x v="431"/>
  </r>
  <r>
    <x v="0"/>
    <x v="381"/>
    <x v="2"/>
    <x v="12"/>
    <s v="LONGOS"/>
    <x v="53"/>
    <m/>
    <x v="36"/>
    <m/>
    <s v="S"/>
    <n v="0"/>
    <n v="0.1"/>
    <n v="0.1"/>
    <x v="0"/>
    <x v="174"/>
  </r>
  <r>
    <x v="0"/>
    <x v="384"/>
    <x v="2"/>
    <x v="12"/>
    <s v="MASCOTELOS"/>
    <x v="53"/>
    <m/>
    <x v="36"/>
    <m/>
    <s v="S"/>
    <n v="0"/>
    <n v="0.15"/>
    <n v="0.15"/>
    <x v="0"/>
    <x v="371"/>
  </r>
  <r>
    <x v="0"/>
    <x v="383"/>
    <x v="2"/>
    <x v="12"/>
    <s v="BRITO"/>
    <x v="53"/>
    <m/>
    <x v="36"/>
    <m/>
    <s v="S"/>
    <n v="0"/>
    <n v="0.2"/>
    <n v="0.2"/>
    <x v="0"/>
    <x v="113"/>
  </r>
  <r>
    <x v="0"/>
    <x v="385"/>
    <x v="2"/>
    <x v="47"/>
    <s v="RUIVÃES"/>
    <x v="53"/>
    <m/>
    <x v="36"/>
    <m/>
    <s v="S"/>
    <n v="0"/>
    <n v="1"/>
    <n v="1"/>
    <x v="0"/>
    <x v="75"/>
  </r>
  <r>
    <x v="0"/>
    <x v="386"/>
    <x v="2"/>
    <x v="25"/>
    <s v="FERREIROS"/>
    <x v="53"/>
    <m/>
    <x v="36"/>
    <m/>
    <s v="S"/>
    <n v="0"/>
    <n v="1"/>
    <n v="1"/>
    <x v="0"/>
    <x v="69"/>
  </r>
  <r>
    <x v="0"/>
    <x v="362"/>
    <x v="2"/>
    <x v="25"/>
    <s v="SOBRADELO DA GOMA"/>
    <x v="53"/>
    <m/>
    <x v="36"/>
    <m/>
    <s v="S"/>
    <n v="0"/>
    <n v="2"/>
    <n v="2"/>
    <x v="0"/>
    <x v="182"/>
  </r>
  <r>
    <x v="0"/>
    <x v="369"/>
    <x v="1"/>
    <x v="6"/>
    <s v="SANTO TIRSO"/>
    <x v="54"/>
    <d v="1899-12-30T00:03:00"/>
    <x v="54"/>
    <d v="1899-12-30T00:30:00"/>
    <s v="S"/>
    <n v="0"/>
    <n v="0.02"/>
    <n v="0.02"/>
    <x v="0"/>
    <x v="432"/>
  </r>
  <r>
    <x v="0"/>
    <x v="387"/>
    <x v="1"/>
    <x v="35"/>
    <s v="PAÇOS DE GAIOLO"/>
    <x v="54"/>
    <d v="1899-12-30T00:05:00"/>
    <x v="54"/>
    <d v="1899-12-30T01:45:00"/>
    <s v="S"/>
    <n v="0"/>
    <n v="0.05"/>
    <n v="0.05"/>
    <x v="0"/>
    <x v="193"/>
  </r>
  <r>
    <x v="0"/>
    <x v="369"/>
    <x v="1"/>
    <x v="6"/>
    <s v="SANTO TIRSO"/>
    <x v="54"/>
    <d v="1899-12-30T00:05:00"/>
    <x v="54"/>
    <d v="1899-12-30T00:20:00"/>
    <s v="S"/>
    <n v="0"/>
    <n v="0.05"/>
    <n v="0.05"/>
    <x v="0"/>
    <x v="71"/>
  </r>
  <r>
    <x v="0"/>
    <x v="369"/>
    <x v="1"/>
    <x v="6"/>
    <s v="SANTO TIRSO"/>
    <x v="54"/>
    <d v="1899-12-30T00:25:00"/>
    <x v="54"/>
    <d v="1899-12-30T03:35:00"/>
    <s v="S"/>
    <n v="0"/>
    <n v="0.6"/>
    <n v="0.6"/>
    <x v="0"/>
    <x v="433"/>
  </r>
  <r>
    <x v="0"/>
    <x v="367"/>
    <x v="2"/>
    <x v="22"/>
    <s v="AMARES"/>
    <x v="54"/>
    <d v="1899-12-30T00:40:00"/>
    <x v="54"/>
    <d v="1899-12-30T02:30:00"/>
    <s v="S"/>
    <n v="0.1"/>
    <n v="0"/>
    <n v="0.1"/>
    <x v="0"/>
    <x v="46"/>
  </r>
  <r>
    <x v="0"/>
    <x v="388"/>
    <x v="1"/>
    <x v="32"/>
    <s v="CAMPELO"/>
    <x v="54"/>
    <d v="1899-12-30T01:00:00"/>
    <x v="54"/>
    <d v="1899-12-30T05:58:00"/>
    <s v="S"/>
    <n v="1"/>
    <n v="1"/>
    <n v="2"/>
    <x v="0"/>
    <x v="232"/>
  </r>
  <r>
    <x v="0"/>
    <x v="389"/>
    <x v="1"/>
    <x v="6"/>
    <s v="COUTO(SANTA CRISTINA)"/>
    <x v="54"/>
    <d v="1899-12-30T01:10:00"/>
    <x v="54"/>
    <d v="1899-12-30T01:55:00"/>
    <s v="S"/>
    <n v="0"/>
    <n v="0.1"/>
    <n v="0.1"/>
    <x v="0"/>
    <x v="169"/>
  </r>
  <r>
    <x v="0"/>
    <x v="311"/>
    <x v="1"/>
    <x v="18"/>
    <s v="PAÇOS DE FERREIRA"/>
    <x v="54"/>
    <d v="1899-12-30T01:15:00"/>
    <x v="54"/>
    <d v="1899-12-30T01:50:00"/>
    <s v="S"/>
    <n v="0"/>
    <n v="0.02"/>
    <n v="0.02"/>
    <x v="0"/>
    <x v="434"/>
  </r>
  <r>
    <x v="0"/>
    <x v="390"/>
    <x v="0"/>
    <x v="2"/>
    <s v="COVAS"/>
    <x v="54"/>
    <d v="1899-12-30T02:00:00"/>
    <x v="54"/>
    <d v="1899-12-30T03:30:00"/>
    <m/>
    <n v="0.04"/>
    <n v="0"/>
    <n v="0.04"/>
    <x v="1"/>
    <x v="191"/>
  </r>
  <r>
    <x v="0"/>
    <x v="369"/>
    <x v="1"/>
    <x v="6"/>
    <s v="SANTO TIRSO"/>
    <x v="54"/>
    <d v="1899-12-30T02:15:00"/>
    <x v="54"/>
    <d v="1899-12-30T02:28:00"/>
    <s v="S"/>
    <n v="0"/>
    <n v="0.1"/>
    <n v="0.1"/>
    <x v="0"/>
    <x v="135"/>
  </r>
  <r>
    <x v="0"/>
    <x v="358"/>
    <x v="1"/>
    <x v="18"/>
    <s v="MODELOS"/>
    <x v="54"/>
    <d v="1899-12-30T03:15:00"/>
    <x v="54"/>
    <d v="1899-12-30T04:00:00"/>
    <s v="S"/>
    <n v="0"/>
    <n v="0.05"/>
    <n v="0.05"/>
    <x v="0"/>
    <x v="70"/>
  </r>
  <r>
    <x v="0"/>
    <x v="391"/>
    <x v="1"/>
    <x v="6"/>
    <s v="BOUGADO(SANTIAGO)"/>
    <x v="54"/>
    <d v="1899-12-30T09:20:00"/>
    <x v="54"/>
    <d v="1899-12-30T12:00:00"/>
    <s v="S"/>
    <n v="0"/>
    <n v="0.05"/>
    <n v="0.05"/>
    <x v="0"/>
    <x v="206"/>
  </r>
  <r>
    <x v="0"/>
    <x v="388"/>
    <x v="1"/>
    <x v="32"/>
    <s v="CAMPELO"/>
    <x v="54"/>
    <d v="1899-12-30T09:20:00"/>
    <x v="54"/>
    <d v="1899-12-30T09:55:00"/>
    <s v="S"/>
    <n v="0.5"/>
    <n v="0.5"/>
    <n v="1"/>
    <x v="0"/>
    <x v="194"/>
  </r>
  <r>
    <x v="0"/>
    <x v="367"/>
    <x v="2"/>
    <x v="22"/>
    <s v="AMARES"/>
    <x v="54"/>
    <d v="1899-12-30T09:46:00"/>
    <x v="54"/>
    <d v="1899-12-30T10:45:00"/>
    <s v="S"/>
    <n v="0"/>
    <n v="0.01"/>
    <n v="0.01"/>
    <x v="0"/>
    <x v="435"/>
  </r>
  <r>
    <x v="0"/>
    <x v="392"/>
    <x v="1"/>
    <x v="20"/>
    <s v="CAMPO"/>
    <x v="54"/>
    <d v="1899-12-30T11:05:00"/>
    <x v="54"/>
    <d v="1899-12-30T12:05:00"/>
    <s v="S"/>
    <n v="0"/>
    <n v="0.05"/>
    <n v="0.05"/>
    <x v="0"/>
    <x v="240"/>
  </r>
  <r>
    <x v="0"/>
    <x v="323"/>
    <x v="1"/>
    <x v="10"/>
    <s v="FONTE ARCADA"/>
    <x v="54"/>
    <d v="1899-12-30T11:25:00"/>
    <x v="54"/>
    <d v="1899-12-30T12:25:00"/>
    <s v="S"/>
    <n v="0"/>
    <n v="0.03"/>
    <n v="0.03"/>
    <x v="0"/>
    <x v="436"/>
  </r>
  <r>
    <x v="0"/>
    <x v="317"/>
    <x v="2"/>
    <x v="19"/>
    <s v="PEDRA FURADA"/>
    <x v="54"/>
    <d v="1899-12-30T13:05:00"/>
    <x v="54"/>
    <d v="1899-12-30T14:00:00"/>
    <s v="S"/>
    <n v="0"/>
    <n v="0.08"/>
    <n v="0.08"/>
    <x v="0"/>
    <x v="344"/>
  </r>
  <r>
    <x v="0"/>
    <x v="393"/>
    <x v="2"/>
    <x v="30"/>
    <s v="MARRANCOS"/>
    <x v="54"/>
    <d v="1899-12-30T13:10:00"/>
    <x v="54"/>
    <d v="1899-12-30T14:45:00"/>
    <s v="S"/>
    <n v="0"/>
    <n v="0.05"/>
    <n v="0.05"/>
    <x v="0"/>
    <x v="437"/>
  </r>
  <r>
    <x v="0"/>
    <x v="376"/>
    <x v="1"/>
    <x v="20"/>
    <s v="SOBRADO"/>
    <x v="54"/>
    <d v="1899-12-30T13:15:00"/>
    <x v="54"/>
    <d v="1899-12-30T14:25:00"/>
    <s v="S"/>
    <n v="0"/>
    <n v="0.2"/>
    <n v="0.2"/>
    <x v="0"/>
    <x v="438"/>
  </r>
  <r>
    <x v="0"/>
    <x v="390"/>
    <x v="0"/>
    <x v="2"/>
    <s v="COVAS"/>
    <x v="54"/>
    <d v="1899-12-30T13:22:00"/>
    <x v="54"/>
    <d v="1899-12-30T14:20:00"/>
    <s v="S"/>
    <n v="0.05"/>
    <n v="0.05"/>
    <n v="0.1"/>
    <x v="0"/>
    <x v="106"/>
  </r>
  <r>
    <x v="0"/>
    <x v="394"/>
    <x v="2"/>
    <x v="30"/>
    <s v="GOÃOS"/>
    <x v="54"/>
    <d v="1899-12-30T13:35:00"/>
    <x v="54"/>
    <d v="1899-12-30T15:55:00"/>
    <s v="S"/>
    <n v="0.3"/>
    <n v="0"/>
    <n v="0.3"/>
    <x v="0"/>
    <x v="355"/>
  </r>
  <r>
    <x v="0"/>
    <x v="375"/>
    <x v="1"/>
    <x v="16"/>
    <s v="BITARÃES"/>
    <x v="54"/>
    <d v="1899-12-30T13:35:00"/>
    <x v="54"/>
    <d v="1899-12-30T14:00:00"/>
    <s v="S"/>
    <n v="0"/>
    <n v="0.03"/>
    <n v="0.03"/>
    <x v="0"/>
    <x v="258"/>
  </r>
  <r>
    <x v="0"/>
    <x v="395"/>
    <x v="1"/>
    <x v="35"/>
    <s v="VILA BOA DE QUIRES"/>
    <x v="54"/>
    <d v="1899-12-30T13:45:00"/>
    <x v="54"/>
    <d v="1899-12-30T16:10:00"/>
    <s v="S"/>
    <n v="1"/>
    <n v="0"/>
    <n v="1"/>
    <x v="0"/>
    <x v="389"/>
  </r>
  <r>
    <x v="0"/>
    <x v="387"/>
    <x v="1"/>
    <x v="35"/>
    <s v="PAÇOS DE GAIOLO"/>
    <x v="54"/>
    <d v="1899-12-30T14:10:00"/>
    <x v="54"/>
    <d v="1899-12-30T19:40:00"/>
    <s v="S"/>
    <n v="1"/>
    <n v="3"/>
    <n v="4"/>
    <x v="0"/>
    <x v="439"/>
  </r>
  <r>
    <x v="0"/>
    <x v="391"/>
    <x v="1"/>
    <x v="6"/>
    <s v="BOUGADO(SANTIAGO)"/>
    <x v="54"/>
    <d v="1899-12-30T14:55:00"/>
    <x v="54"/>
    <d v="1899-12-30T15:30:00"/>
    <s v="S"/>
    <n v="0"/>
    <n v="0.1"/>
    <n v="0.1"/>
    <x v="0"/>
    <x v="215"/>
  </r>
  <r>
    <x v="0"/>
    <x v="396"/>
    <x v="2"/>
    <x v="14"/>
    <s v="CASTELÕES"/>
    <x v="54"/>
    <d v="1899-12-30T15:45:00"/>
    <x v="54"/>
    <d v="1899-12-30T17:50:00"/>
    <s v="S"/>
    <n v="0"/>
    <n v="0.5"/>
    <n v="0.5"/>
    <x v="0"/>
    <x v="440"/>
  </r>
  <r>
    <x v="0"/>
    <x v="375"/>
    <x v="1"/>
    <x v="16"/>
    <s v="BITARÃES"/>
    <x v="54"/>
    <d v="1899-12-30T16:30:00"/>
    <x v="54"/>
    <d v="1899-12-30T18:15:00"/>
    <s v="S"/>
    <n v="0"/>
    <n v="0.7"/>
    <n v="0.7"/>
    <x v="0"/>
    <x v="260"/>
  </r>
  <r>
    <x v="0"/>
    <x v="397"/>
    <x v="1"/>
    <x v="33"/>
    <s v="CRISTELOS"/>
    <x v="54"/>
    <d v="1899-12-30T16:35:00"/>
    <x v="54"/>
    <d v="1899-12-30T17:45:00"/>
    <s v="S"/>
    <n v="0"/>
    <n v="0.3"/>
    <n v="0.3"/>
    <x v="0"/>
    <x v="347"/>
  </r>
  <r>
    <x v="0"/>
    <x v="398"/>
    <x v="0"/>
    <x v="46"/>
    <s v="ARAZEDE"/>
    <x v="54"/>
    <d v="1899-12-30T17:11:00"/>
    <x v="54"/>
    <d v="1899-12-30T19:45:00"/>
    <m/>
    <n v="0.3"/>
    <n v="0"/>
    <n v="0.3"/>
    <x v="4"/>
    <x v="441"/>
  </r>
  <r>
    <x v="0"/>
    <x v="311"/>
    <x v="1"/>
    <x v="18"/>
    <s v="PAÇOS DE FERREIRA"/>
    <x v="54"/>
    <d v="1899-12-30T17:15:00"/>
    <x v="54"/>
    <d v="1899-12-30T17:35:00"/>
    <s v="S"/>
    <n v="0"/>
    <n v="0.01"/>
    <n v="0.01"/>
    <x v="0"/>
    <x v="361"/>
  </r>
  <r>
    <x v="0"/>
    <x v="388"/>
    <x v="1"/>
    <x v="32"/>
    <s v="CAMPELO"/>
    <x v="54"/>
    <d v="1899-12-30T17:20:00"/>
    <x v="54"/>
    <d v="1899-12-30T19:30:00"/>
    <s v="S"/>
    <n v="1"/>
    <n v="1"/>
    <n v="2"/>
    <x v="0"/>
    <x v="358"/>
  </r>
  <r>
    <x v="0"/>
    <x v="399"/>
    <x v="2"/>
    <x v="30"/>
    <s v="CABANELAS"/>
    <x v="54"/>
    <d v="1899-12-30T17:40:00"/>
    <x v="54"/>
    <d v="1899-12-30T19:30:00"/>
    <s v="S"/>
    <n v="0"/>
    <n v="0.5"/>
    <n v="0.5"/>
    <x v="0"/>
    <x v="442"/>
  </r>
  <r>
    <x v="0"/>
    <x v="342"/>
    <x v="1"/>
    <x v="18"/>
    <s v="LAMOSO"/>
    <x v="54"/>
    <d v="1899-12-30T18:00:00"/>
    <x v="54"/>
    <d v="1899-12-30T18:55:00"/>
    <s v="S"/>
    <n v="0"/>
    <n v="0.2"/>
    <n v="0.2"/>
    <x v="0"/>
    <x v="204"/>
  </r>
  <r>
    <x v="0"/>
    <x v="400"/>
    <x v="1"/>
    <x v="32"/>
    <s v="OVIL"/>
    <x v="54"/>
    <d v="1899-12-30T18:10:00"/>
    <x v="54"/>
    <d v="1899-12-30T19:10:00"/>
    <s v="S"/>
    <n v="0.5"/>
    <n v="0.5"/>
    <n v="1"/>
    <x v="0"/>
    <x v="295"/>
  </r>
  <r>
    <x v="0"/>
    <x v="394"/>
    <x v="2"/>
    <x v="30"/>
    <s v="GOÃOS"/>
    <x v="54"/>
    <d v="1899-12-30T18:55:00"/>
    <x v="54"/>
    <d v="1899-12-30T20:45:00"/>
    <s v="S"/>
    <n v="0"/>
    <n v="0.2"/>
    <n v="0.2"/>
    <x v="0"/>
    <x v="159"/>
  </r>
  <r>
    <x v="0"/>
    <x v="401"/>
    <x v="1"/>
    <x v="6"/>
    <s v="SANTO TIRSO"/>
    <x v="54"/>
    <d v="1899-12-30T19:00:00"/>
    <x v="54"/>
    <d v="1899-12-30T22:30:00"/>
    <s v="S"/>
    <n v="0"/>
    <n v="0.5"/>
    <n v="0.5"/>
    <x v="0"/>
    <x v="294"/>
  </r>
  <r>
    <x v="0"/>
    <x v="402"/>
    <x v="1"/>
    <x v="36"/>
    <s v="SENDIM"/>
    <x v="54"/>
    <d v="1899-12-30T20:34:00"/>
    <x v="54"/>
    <d v="1899-12-30T20:56:00"/>
    <s v="S"/>
    <n v="0"/>
    <n v="0.02"/>
    <n v="0.02"/>
    <x v="0"/>
    <x v="443"/>
  </r>
  <r>
    <x v="0"/>
    <x v="403"/>
    <x v="1"/>
    <x v="33"/>
    <s v="LUSTOSA"/>
    <x v="54"/>
    <d v="1899-12-30T22:25:00"/>
    <x v="55"/>
    <d v="1899-12-30T00:55:00"/>
    <s v="S"/>
    <n v="0"/>
    <n v="0.25"/>
    <n v="0.25"/>
    <x v="0"/>
    <x v="388"/>
  </r>
  <r>
    <x v="0"/>
    <x v="366"/>
    <x v="1"/>
    <x v="31"/>
    <s v="MANCELOS"/>
    <x v="54"/>
    <d v="1899-12-30T22:30:00"/>
    <x v="55"/>
    <d v="1899-12-30T00:30:00"/>
    <s v="S"/>
    <n v="0"/>
    <n v="0.3"/>
    <n v="0.3"/>
    <x v="0"/>
    <x v="444"/>
  </r>
  <r>
    <x v="0"/>
    <x v="311"/>
    <x v="1"/>
    <x v="18"/>
    <s v="PAÇOS DE FERREIRA"/>
    <x v="54"/>
    <d v="1899-12-30T22:41:00"/>
    <x v="54"/>
    <d v="1899-12-30T23:15:00"/>
    <s v="S"/>
    <n v="0"/>
    <n v="0.01"/>
    <n v="0.01"/>
    <x v="0"/>
    <x v="371"/>
  </r>
  <r>
    <x v="0"/>
    <x v="375"/>
    <x v="1"/>
    <x v="16"/>
    <s v="BITARÃES"/>
    <x v="54"/>
    <d v="1899-12-30T22:45:00"/>
    <x v="54"/>
    <d v="1899-12-30T23:35:00"/>
    <s v="S"/>
    <n v="0"/>
    <n v="0.02"/>
    <n v="0.02"/>
    <x v="0"/>
    <x v="445"/>
  </r>
  <r>
    <x v="0"/>
    <x v="404"/>
    <x v="0"/>
    <x v="2"/>
    <s v="P.COJA"/>
    <x v="54"/>
    <d v="1899-12-30T23:00:00"/>
    <x v="54"/>
    <d v="1899-12-30T23:50:00"/>
    <m/>
    <n v="0"/>
    <n v="0.01"/>
    <n v="0.01"/>
    <x v="1"/>
    <x v="198"/>
  </r>
  <r>
    <x v="0"/>
    <x v="381"/>
    <x v="2"/>
    <x v="12"/>
    <s v="LONGOS"/>
    <x v="54"/>
    <m/>
    <x v="36"/>
    <m/>
    <s v="S"/>
    <n v="0.08"/>
    <n v="0"/>
    <n v="0.08"/>
    <x v="0"/>
    <x v="102"/>
  </r>
  <r>
    <x v="0"/>
    <x v="405"/>
    <x v="2"/>
    <x v="7"/>
    <s v="REFOJOS DE BASTO"/>
    <x v="54"/>
    <m/>
    <x v="36"/>
    <m/>
    <s v="S"/>
    <n v="0"/>
    <n v="0.01"/>
    <n v="0.01"/>
    <x v="0"/>
    <x v="446"/>
  </r>
  <r>
    <x v="0"/>
    <x v="405"/>
    <x v="2"/>
    <x v="7"/>
    <s v="REFOJOS DE BASTO"/>
    <x v="54"/>
    <m/>
    <x v="36"/>
    <m/>
    <s v="S"/>
    <n v="0"/>
    <n v="0.02"/>
    <n v="0.02"/>
    <x v="0"/>
    <x v="216"/>
  </r>
  <r>
    <x v="0"/>
    <x v="405"/>
    <x v="2"/>
    <x v="7"/>
    <s v="REFOJOS DE BASTO"/>
    <x v="54"/>
    <m/>
    <x v="36"/>
    <m/>
    <s v="S"/>
    <n v="0.03"/>
    <n v="0.03"/>
    <n v="0.06"/>
    <x v="0"/>
    <x v="53"/>
  </r>
  <r>
    <x v="0"/>
    <x v="406"/>
    <x v="2"/>
    <x v="7"/>
    <s v="REFOJOS DE BASTO"/>
    <x v="54"/>
    <m/>
    <x v="36"/>
    <m/>
    <s v="S"/>
    <n v="0"/>
    <n v="0.2"/>
    <n v="0.2"/>
    <x v="0"/>
    <x v="8"/>
  </r>
  <r>
    <x v="0"/>
    <x v="382"/>
    <x v="2"/>
    <x v="29"/>
    <s v="FAFE"/>
    <x v="54"/>
    <m/>
    <x v="36"/>
    <m/>
    <s v="S"/>
    <n v="0"/>
    <n v="0.2"/>
    <n v="0.2"/>
    <x v="0"/>
    <x v="115"/>
  </r>
  <r>
    <x v="0"/>
    <x v="407"/>
    <x v="2"/>
    <x v="25"/>
    <s v="RENDUFINHO"/>
    <x v="54"/>
    <m/>
    <x v="36"/>
    <m/>
    <s v="S"/>
    <n v="0"/>
    <n v="1"/>
    <n v="1"/>
    <x v="0"/>
    <x v="87"/>
  </r>
  <r>
    <x v="0"/>
    <x v="408"/>
    <x v="2"/>
    <x v="47"/>
    <s v="GUILHOFREI"/>
    <x v="55"/>
    <d v="1899-12-30T00:50:00"/>
    <x v="55"/>
    <d v="1899-12-30T02:15:00"/>
    <s v="S"/>
    <n v="0.05"/>
    <n v="0"/>
    <n v="0.05"/>
    <x v="0"/>
    <x v="433"/>
  </r>
  <r>
    <x v="0"/>
    <x v="409"/>
    <x v="0"/>
    <x v="17"/>
    <s v="R.VIDE"/>
    <x v="55"/>
    <d v="1899-12-30T01:20:00"/>
    <x v="55"/>
    <d v="1899-12-30T02:20:00"/>
    <m/>
    <n v="0"/>
    <n v="0.01"/>
    <n v="0.01"/>
    <x v="1"/>
    <x v="141"/>
  </r>
  <r>
    <x v="0"/>
    <x v="323"/>
    <x v="1"/>
    <x v="10"/>
    <s v="FONTE ARCADA"/>
    <x v="55"/>
    <d v="1899-12-30T05:30:00"/>
    <x v="55"/>
    <d v="1899-12-30T06:30:00"/>
    <s v="S"/>
    <n v="0"/>
    <n v="0.1"/>
    <n v="0.1"/>
    <x v="0"/>
    <x v="232"/>
  </r>
  <r>
    <x v="0"/>
    <x v="410"/>
    <x v="2"/>
    <x v="21"/>
    <s v="BRITELO"/>
    <x v="55"/>
    <d v="1899-12-30T06:55:00"/>
    <x v="55"/>
    <d v="1899-12-30T07:50:00"/>
    <s v="S"/>
    <n v="0"/>
    <n v="0.02"/>
    <n v="0.02"/>
    <x v="0"/>
    <x v="310"/>
  </r>
  <r>
    <x v="0"/>
    <x v="411"/>
    <x v="1"/>
    <x v="6"/>
    <s v="ÁGUA LONGA"/>
    <x v="55"/>
    <d v="1899-12-30T09:50:00"/>
    <x v="55"/>
    <d v="1899-12-30T10:45:00"/>
    <s v="S"/>
    <n v="0"/>
    <n v="0.1"/>
    <n v="0.1"/>
    <x v="0"/>
    <x v="221"/>
  </r>
  <r>
    <x v="0"/>
    <x v="412"/>
    <x v="1"/>
    <x v="6"/>
    <s v="REGUENGA"/>
    <x v="55"/>
    <d v="1899-12-30T10:15:00"/>
    <x v="55"/>
    <d v="1899-12-30T12:25:00"/>
    <s v="S"/>
    <n v="0"/>
    <n v="0.2"/>
    <n v="0.2"/>
    <x v="0"/>
    <x v="447"/>
  </r>
  <r>
    <x v="0"/>
    <x v="410"/>
    <x v="2"/>
    <x v="21"/>
    <s v="BRITELO"/>
    <x v="55"/>
    <d v="1899-12-30T10:45:00"/>
    <x v="55"/>
    <d v="1899-12-30T11:45:00"/>
    <s v="S"/>
    <n v="0"/>
    <n v="0.1"/>
    <n v="0.1"/>
    <x v="0"/>
    <x v="161"/>
  </r>
  <r>
    <x v="0"/>
    <x v="413"/>
    <x v="1"/>
    <x v="16"/>
    <s v="REBORDOSA"/>
    <x v="55"/>
    <d v="1899-12-30T11:10:00"/>
    <x v="55"/>
    <d v="1899-12-30T19:50:00"/>
    <s v="S"/>
    <n v="2.5"/>
    <n v="0"/>
    <n v="2.5"/>
    <x v="0"/>
    <x v="384"/>
  </r>
  <r>
    <x v="0"/>
    <x v="414"/>
    <x v="1"/>
    <x v="36"/>
    <s v="MACIEIRA DA LIXA"/>
    <x v="55"/>
    <d v="1899-12-30T11:15:00"/>
    <x v="55"/>
    <d v="1899-12-30T12:20:00"/>
    <s v="S"/>
    <n v="0"/>
    <n v="0.03"/>
    <n v="0.03"/>
    <x v="0"/>
    <x v="287"/>
  </r>
  <r>
    <x v="0"/>
    <x v="407"/>
    <x v="2"/>
    <x v="25"/>
    <s v="RENDUFINHO"/>
    <x v="55"/>
    <d v="1899-12-30T12:10:00"/>
    <x v="55"/>
    <d v="1899-12-30T12:50:00"/>
    <s v="S"/>
    <n v="0"/>
    <n v="0.01"/>
    <n v="0.01"/>
    <x v="0"/>
    <x v="448"/>
  </r>
  <r>
    <x v="0"/>
    <x v="391"/>
    <x v="1"/>
    <x v="6"/>
    <s v="BOUGADO(SANTIAGO)"/>
    <x v="55"/>
    <d v="1899-12-30T12:13:00"/>
    <x v="55"/>
    <d v="1899-12-30T13:15:00"/>
    <s v="S"/>
    <n v="0"/>
    <n v="0.1"/>
    <n v="0.1"/>
    <x v="0"/>
    <x v="179"/>
  </r>
  <r>
    <x v="0"/>
    <x v="410"/>
    <x v="2"/>
    <x v="21"/>
    <s v="BRITELO"/>
    <x v="55"/>
    <d v="1899-12-30T12:40:00"/>
    <x v="55"/>
    <d v="1899-12-30T13:25:00"/>
    <s v="S"/>
    <n v="0"/>
    <n v="0.02"/>
    <n v="0.02"/>
    <x v="0"/>
    <x v="313"/>
  </r>
  <r>
    <x v="0"/>
    <x v="415"/>
    <x v="2"/>
    <x v="21"/>
    <s v="ARNÓIA"/>
    <x v="55"/>
    <d v="1899-12-30T13:45:00"/>
    <x v="55"/>
    <d v="1899-12-30T14:30:00"/>
    <s v="S"/>
    <n v="0"/>
    <n v="0.02"/>
    <n v="0.02"/>
    <x v="0"/>
    <x v="264"/>
  </r>
  <r>
    <x v="0"/>
    <x v="416"/>
    <x v="2"/>
    <x v="30"/>
    <s v="COUCIEIRO"/>
    <x v="55"/>
    <d v="1899-12-30T13:45:00"/>
    <x v="55"/>
    <d v="1899-12-30T15:20:00"/>
    <s v="S"/>
    <n v="0"/>
    <n v="0.1"/>
    <n v="0.1"/>
    <x v="0"/>
    <x v="123"/>
  </r>
  <r>
    <x v="0"/>
    <x v="417"/>
    <x v="2"/>
    <x v="21"/>
    <s v="BRITELO"/>
    <x v="55"/>
    <d v="1899-12-30T15:00:00"/>
    <x v="55"/>
    <d v="1899-12-30T16:45:00"/>
    <s v="S"/>
    <n v="0"/>
    <n v="0.5"/>
    <n v="0.5"/>
    <x v="0"/>
    <x v="449"/>
  </r>
  <r>
    <x v="0"/>
    <x v="401"/>
    <x v="1"/>
    <x v="6"/>
    <s v="SANTO TIRSO"/>
    <x v="55"/>
    <d v="1899-12-30T15:00:00"/>
    <x v="55"/>
    <d v="1899-12-30T17:00:00"/>
    <s v="S"/>
    <n v="0"/>
    <n v="0.3"/>
    <n v="0.3"/>
    <x v="0"/>
    <x v="320"/>
  </r>
  <r>
    <x v="0"/>
    <x v="418"/>
    <x v="2"/>
    <x v="12"/>
    <s v="INFANTAS"/>
    <x v="55"/>
    <d v="1899-12-30T16:00:00"/>
    <x v="55"/>
    <d v="1899-12-30T17:00:00"/>
    <s v="S"/>
    <n v="0"/>
    <n v="0.1"/>
    <n v="0.1"/>
    <x v="0"/>
    <x v="154"/>
  </r>
  <r>
    <x v="0"/>
    <x v="419"/>
    <x v="1"/>
    <x v="11"/>
    <s v="SÃO PEDRO DA COVA"/>
    <x v="55"/>
    <d v="1899-12-30T16:30:00"/>
    <x v="55"/>
    <d v="1899-12-30T17:00:00"/>
    <s v="S"/>
    <n v="0"/>
    <n v="0.05"/>
    <n v="0.05"/>
    <x v="0"/>
    <x v="281"/>
  </r>
  <r>
    <x v="0"/>
    <x v="420"/>
    <x v="1"/>
    <x v="18"/>
    <s v="LAMOSO"/>
    <x v="55"/>
    <d v="1899-12-30T17:10:00"/>
    <x v="55"/>
    <d v="1899-12-30T22:00:00"/>
    <s v="S"/>
    <n v="0"/>
    <n v="3"/>
    <n v="3"/>
    <x v="0"/>
    <x v="49"/>
  </r>
  <r>
    <x v="0"/>
    <x v="368"/>
    <x v="2"/>
    <x v="14"/>
    <s v="ARNOSO(SANTA MARIA)"/>
    <x v="55"/>
    <d v="1899-12-30T17:25:00"/>
    <x v="55"/>
    <d v="1899-12-30T18:35:00"/>
    <s v="S"/>
    <n v="0"/>
    <n v="0.06"/>
    <n v="0.06"/>
    <x v="0"/>
    <x v="198"/>
  </r>
  <r>
    <x v="0"/>
    <x v="317"/>
    <x v="2"/>
    <x v="19"/>
    <s v="PEDRA FURADA"/>
    <x v="55"/>
    <d v="1899-12-30T18:37:00"/>
    <x v="55"/>
    <d v="1899-12-30T19:37:00"/>
    <s v="S"/>
    <n v="0"/>
    <n v="0.03"/>
    <n v="0.03"/>
    <x v="0"/>
    <x v="450"/>
  </r>
  <r>
    <x v="0"/>
    <x v="421"/>
    <x v="1"/>
    <x v="18"/>
    <s v="PAÇOS DE FERREIRA"/>
    <x v="55"/>
    <d v="1899-12-30T18:40:00"/>
    <x v="55"/>
    <d v="1899-12-30T19:40:00"/>
    <s v="S"/>
    <n v="0"/>
    <n v="0.03"/>
    <n v="0.03"/>
    <x v="0"/>
    <x v="420"/>
  </r>
  <r>
    <x v="0"/>
    <x v="422"/>
    <x v="1"/>
    <x v="36"/>
    <s v="BORBA DE GODIM"/>
    <x v="55"/>
    <d v="1899-12-30T19:50:00"/>
    <x v="55"/>
    <d v="1899-12-30T20:45:00"/>
    <s v="S"/>
    <n v="0"/>
    <n v="0.03"/>
    <n v="0.03"/>
    <x v="0"/>
    <x v="323"/>
  </r>
  <r>
    <x v="0"/>
    <x v="401"/>
    <x v="1"/>
    <x v="6"/>
    <s v="SANTO TIRSO"/>
    <x v="55"/>
    <d v="1899-12-30T20:45:00"/>
    <x v="55"/>
    <d v="1899-12-30T21:30:00"/>
    <s v="S"/>
    <n v="0"/>
    <n v="0.1"/>
    <n v="0.1"/>
    <x v="0"/>
    <x v="231"/>
  </r>
  <r>
    <x v="0"/>
    <x v="423"/>
    <x v="1"/>
    <x v="36"/>
    <s v="MARGARIDE(SANTA EULÁLIA)"/>
    <x v="55"/>
    <d v="1899-12-30T20:48:00"/>
    <x v="55"/>
    <d v="1899-12-30T22:10:00"/>
    <s v="S"/>
    <n v="0"/>
    <n v="0.05"/>
    <n v="0.05"/>
    <x v="0"/>
    <x v="2"/>
  </r>
  <r>
    <x v="0"/>
    <x v="415"/>
    <x v="2"/>
    <x v="21"/>
    <s v="ARNÓIA"/>
    <x v="55"/>
    <d v="1899-12-30T20:55:00"/>
    <x v="55"/>
    <d v="1899-12-30T21:45:00"/>
    <s v="S"/>
    <n v="0.5"/>
    <n v="0"/>
    <n v="0.5"/>
    <x v="0"/>
    <x v="401"/>
  </r>
  <r>
    <x v="0"/>
    <x v="422"/>
    <x v="1"/>
    <x v="36"/>
    <s v="BORBA DE GODIM"/>
    <x v="55"/>
    <d v="1899-12-30T22:10:00"/>
    <x v="55"/>
    <d v="1899-12-30T23:15:00"/>
    <s v="S"/>
    <n v="0"/>
    <n v="0.03"/>
    <n v="0.03"/>
    <x v="0"/>
    <x v="412"/>
  </r>
  <r>
    <x v="0"/>
    <x v="391"/>
    <x v="1"/>
    <x v="6"/>
    <s v="BOUGADO(SANTIAGO)"/>
    <x v="55"/>
    <d v="1899-12-30T22:11:00"/>
    <x v="55"/>
    <d v="1899-12-30T23:15:00"/>
    <s v="S"/>
    <n v="0"/>
    <n v="0.02"/>
    <n v="0.02"/>
    <x v="0"/>
    <x v="451"/>
  </r>
  <r>
    <x v="0"/>
    <x v="388"/>
    <x v="1"/>
    <x v="32"/>
    <s v="CAMPELO"/>
    <x v="55"/>
    <d v="1899-12-30T22:35:00"/>
    <x v="55"/>
    <d v="1899-12-30T23:43:00"/>
    <s v="S"/>
    <n v="0.5"/>
    <n v="0.5"/>
    <n v="1"/>
    <x v="0"/>
    <x v="262"/>
  </r>
  <r>
    <x v="0"/>
    <x v="415"/>
    <x v="2"/>
    <x v="21"/>
    <s v="ARNÓIA"/>
    <x v="55"/>
    <d v="1899-12-30T22:45:00"/>
    <x v="55"/>
    <d v="1899-12-30T23:45:00"/>
    <s v="S"/>
    <n v="0.02"/>
    <n v="0"/>
    <n v="0.02"/>
    <x v="0"/>
    <x v="452"/>
  </r>
  <r>
    <x v="0"/>
    <x v="424"/>
    <x v="1"/>
    <x v="18"/>
    <s v="SANFINS DE FERREIRA"/>
    <x v="55"/>
    <d v="1899-12-30T23:00:00"/>
    <x v="56"/>
    <d v="1899-12-30T01:00:00"/>
    <s v="S"/>
    <n v="0"/>
    <n v="0.2"/>
    <n v="0.2"/>
    <x v="0"/>
    <x v="453"/>
  </r>
  <r>
    <x v="0"/>
    <x v="425"/>
    <x v="1"/>
    <x v="35"/>
    <s v="PAÇOS DE GAIOLO"/>
    <x v="55"/>
    <d v="1899-12-30T23:31:00"/>
    <x v="56"/>
    <d v="1899-12-30T00:50:00"/>
    <s v="S"/>
    <n v="0"/>
    <n v="0.02"/>
    <n v="0.02"/>
    <x v="0"/>
    <x v="167"/>
  </r>
  <r>
    <x v="0"/>
    <x v="422"/>
    <x v="1"/>
    <x v="36"/>
    <s v="BORBA DE GODIM"/>
    <x v="55"/>
    <d v="1899-12-30T23:50:00"/>
    <x v="56"/>
    <d v="1899-12-30T01:20:00"/>
    <s v="S"/>
    <n v="0"/>
    <n v="7.0000000000000007E-2"/>
    <n v="7.0000000000000007E-2"/>
    <x v="0"/>
    <x v="353"/>
  </r>
  <r>
    <x v="0"/>
    <x v="426"/>
    <x v="2"/>
    <x v="19"/>
    <s v="GRIMANCELOS"/>
    <x v="56"/>
    <d v="1899-12-30T04:40:00"/>
    <x v="56"/>
    <d v="1899-12-30T06:20:00"/>
    <s v="S"/>
    <n v="0"/>
    <n v="1"/>
    <n v="1"/>
    <x v="0"/>
    <x v="257"/>
  </r>
  <r>
    <x v="0"/>
    <x v="427"/>
    <x v="1"/>
    <x v="6"/>
    <s v="AVES"/>
    <x v="56"/>
    <d v="1899-12-30T08:30:00"/>
    <x v="56"/>
    <d v="1899-12-30T09:30:00"/>
    <s v="S"/>
    <n v="0"/>
    <n v="0.25"/>
    <n v="0.25"/>
    <x v="0"/>
    <x v="392"/>
  </r>
  <r>
    <x v="0"/>
    <x v="428"/>
    <x v="3"/>
    <x v="27"/>
    <s v="ALCABIDECHE"/>
    <x v="56"/>
    <d v="1899-12-30T10:30:00"/>
    <x v="56"/>
    <d v="1899-12-30T11:20:00"/>
    <s v="S"/>
    <n v="0"/>
    <n v="1E-3"/>
    <n v="1E-3"/>
    <x v="0"/>
    <x v="143"/>
  </r>
  <r>
    <x v="0"/>
    <x v="429"/>
    <x v="1"/>
    <x v="32"/>
    <s v="ÂNCEDE"/>
    <x v="56"/>
    <d v="1899-12-30T10:50:00"/>
    <x v="56"/>
    <d v="1899-12-30T12:05:00"/>
    <s v="S"/>
    <n v="1"/>
    <n v="0"/>
    <n v="1"/>
    <x v="0"/>
    <x v="410"/>
  </r>
  <r>
    <x v="0"/>
    <x v="413"/>
    <x v="1"/>
    <x v="16"/>
    <s v="REBORDOSA"/>
    <x v="56"/>
    <d v="1899-12-30T11:00:00"/>
    <x v="56"/>
    <d v="1899-12-30T12:00:00"/>
    <s v="S"/>
    <n v="0"/>
    <n v="0.1"/>
    <n v="0.1"/>
    <x v="0"/>
    <x v="331"/>
  </r>
  <r>
    <x v="0"/>
    <x v="430"/>
    <x v="1"/>
    <x v="16"/>
    <s v="REBORDOSA"/>
    <x v="56"/>
    <d v="1899-12-30T12:00:00"/>
    <x v="56"/>
    <d v="1899-12-30T12:30:00"/>
    <s v="S"/>
    <n v="0"/>
    <n v="0.01"/>
    <n v="0.01"/>
    <x v="0"/>
    <x v="278"/>
  </r>
  <r>
    <x v="0"/>
    <x v="429"/>
    <x v="1"/>
    <x v="32"/>
    <s v="ÂNCEDE"/>
    <x v="56"/>
    <d v="1899-12-30T12:20:00"/>
    <x v="56"/>
    <d v="1899-12-30T14:00:00"/>
    <s v="S"/>
    <n v="1"/>
    <n v="0.5"/>
    <n v="1.5"/>
    <x v="0"/>
    <x v="324"/>
  </r>
  <r>
    <x v="0"/>
    <x v="431"/>
    <x v="2"/>
    <x v="29"/>
    <s v="ARÕES(SÃO ROMÃO)"/>
    <x v="56"/>
    <d v="1899-12-30T12:45:00"/>
    <x v="56"/>
    <d v="1899-12-30T13:40:00"/>
    <s v="S"/>
    <n v="0"/>
    <n v="0.02"/>
    <n v="0.02"/>
    <x v="0"/>
    <x v="34"/>
  </r>
  <r>
    <x v="0"/>
    <x v="420"/>
    <x v="1"/>
    <x v="18"/>
    <s v="LAMOSO"/>
    <x v="56"/>
    <d v="1899-12-30T13:03:00"/>
    <x v="56"/>
    <d v="1899-12-30T16:45:00"/>
    <s v="S"/>
    <n v="0"/>
    <n v="0.3"/>
    <n v="0.3"/>
    <x v="0"/>
    <x v="367"/>
  </r>
  <r>
    <x v="0"/>
    <x v="407"/>
    <x v="2"/>
    <x v="25"/>
    <s v="RENDUFINHO"/>
    <x v="56"/>
    <d v="1899-12-30T14:00:00"/>
    <x v="56"/>
    <d v="1899-12-30T14:40:00"/>
    <s v="S"/>
    <n v="0"/>
    <n v="0.01"/>
    <n v="0.01"/>
    <x v="0"/>
    <x v="454"/>
  </r>
  <r>
    <x v="0"/>
    <x v="432"/>
    <x v="2"/>
    <x v="14"/>
    <s v="LEMENHE"/>
    <x v="56"/>
    <d v="1899-12-30T14:10:00"/>
    <x v="56"/>
    <d v="1899-12-30T16:00:00"/>
    <s v="S"/>
    <n v="0"/>
    <n v="0.3"/>
    <n v="0.3"/>
    <x v="0"/>
    <x v="366"/>
  </r>
  <r>
    <x v="0"/>
    <x v="433"/>
    <x v="1"/>
    <x v="31"/>
    <s v="SANCHE"/>
    <x v="56"/>
    <d v="1899-12-30T14:15:00"/>
    <x v="56"/>
    <d v="1899-12-30T15:45:00"/>
    <s v="S"/>
    <n v="0"/>
    <n v="0.2"/>
    <n v="0.2"/>
    <x v="0"/>
    <x v="455"/>
  </r>
  <r>
    <x v="0"/>
    <x v="434"/>
    <x v="1"/>
    <x v="16"/>
    <s v="GONDALÃES"/>
    <x v="56"/>
    <d v="1899-12-30T14:25:00"/>
    <x v="56"/>
    <d v="1899-12-30T15:35:00"/>
    <s v="S"/>
    <n v="0"/>
    <n v="0.2"/>
    <n v="0.2"/>
    <x v="0"/>
    <x v="456"/>
  </r>
  <r>
    <x v="0"/>
    <x v="435"/>
    <x v="1"/>
    <x v="32"/>
    <s v="GOVE"/>
    <x v="56"/>
    <d v="1899-12-30T14:40:00"/>
    <x v="56"/>
    <d v="1899-12-30T17:00:00"/>
    <s v="S"/>
    <n v="3"/>
    <n v="2"/>
    <n v="5"/>
    <x v="0"/>
    <x v="457"/>
  </r>
  <r>
    <x v="0"/>
    <x v="436"/>
    <x v="2"/>
    <x v="25"/>
    <s v="PÓVOA DE LANHOSO(N SENHORA DO AMPARO)"/>
    <x v="56"/>
    <d v="1899-12-30T14:50:00"/>
    <x v="56"/>
    <d v="1899-12-30T15:55:00"/>
    <s v="S"/>
    <n v="0"/>
    <n v="0.01"/>
    <n v="0.01"/>
    <x v="0"/>
    <x v="458"/>
  </r>
  <r>
    <x v="0"/>
    <x v="437"/>
    <x v="2"/>
    <x v="12"/>
    <s v="SELHO(SÃO JORGE)"/>
    <x v="56"/>
    <d v="1899-12-30T14:55:00"/>
    <x v="56"/>
    <d v="1899-12-30T17:55:00"/>
    <s v="S"/>
    <n v="0"/>
    <n v="2"/>
    <n v="2"/>
    <x v="0"/>
    <x v="24"/>
  </r>
  <r>
    <x v="0"/>
    <x v="391"/>
    <x v="1"/>
    <x v="6"/>
    <s v="BOUGADO(SANTIAGO)"/>
    <x v="56"/>
    <d v="1899-12-30T15:03:00"/>
    <x v="56"/>
    <d v="1899-12-30T15:55:00"/>
    <s v="S"/>
    <n v="0"/>
    <n v="0.05"/>
    <n v="0.05"/>
    <x v="0"/>
    <x v="223"/>
  </r>
  <r>
    <x v="0"/>
    <x v="438"/>
    <x v="1"/>
    <x v="11"/>
    <s v="JOVIM"/>
    <x v="56"/>
    <d v="1899-12-30T15:05:00"/>
    <x v="56"/>
    <d v="1899-12-30T16:55:00"/>
    <s v="S"/>
    <n v="0"/>
    <n v="0.1"/>
    <n v="0.1"/>
    <x v="0"/>
    <x v="306"/>
  </r>
  <r>
    <x v="0"/>
    <x v="414"/>
    <x v="1"/>
    <x v="36"/>
    <s v="MACIEIRA DA LIXA"/>
    <x v="56"/>
    <d v="1899-12-30T15:10:00"/>
    <x v="56"/>
    <d v="1899-12-30T16:35:00"/>
    <s v="S"/>
    <n v="0"/>
    <n v="0.05"/>
    <n v="0.05"/>
    <x v="0"/>
    <x v="254"/>
  </r>
  <r>
    <x v="0"/>
    <x v="439"/>
    <x v="1"/>
    <x v="8"/>
    <s v="MATOSINHOS"/>
    <x v="56"/>
    <d v="1899-12-30T15:15:00"/>
    <x v="56"/>
    <d v="1899-12-30T16:00:00"/>
    <s v="S"/>
    <n v="0"/>
    <n v="0.05"/>
    <n v="0.05"/>
    <x v="0"/>
    <x v="3"/>
  </r>
  <r>
    <x v="0"/>
    <x v="440"/>
    <x v="1"/>
    <x v="20"/>
    <s v="SOBRADO"/>
    <x v="56"/>
    <d v="1899-12-30T15:30:00"/>
    <x v="56"/>
    <d v="1899-12-30T16:50:00"/>
    <s v="S"/>
    <n v="0"/>
    <n v="0.1"/>
    <n v="0.1"/>
    <x v="0"/>
    <x v="345"/>
  </r>
  <r>
    <x v="0"/>
    <x v="421"/>
    <x v="1"/>
    <x v="18"/>
    <s v="PAÇOS DE FERREIRA"/>
    <x v="56"/>
    <d v="1899-12-30T16:00:00"/>
    <x v="56"/>
    <d v="1899-12-30T16:20:00"/>
    <s v="S"/>
    <n v="0"/>
    <n v="0.03"/>
    <n v="0.03"/>
    <x v="0"/>
    <x v="411"/>
  </r>
  <r>
    <x v="0"/>
    <x v="368"/>
    <x v="2"/>
    <x v="14"/>
    <s v="ARNOSO(SANTA MARIA)"/>
    <x v="56"/>
    <d v="1899-12-30T16:15:00"/>
    <x v="56"/>
    <d v="1899-12-30T19:20:00"/>
    <s v="S"/>
    <n v="0.5"/>
    <n v="0"/>
    <n v="0.5"/>
    <x v="0"/>
    <x v="459"/>
  </r>
  <r>
    <x v="0"/>
    <x v="441"/>
    <x v="2"/>
    <x v="30"/>
    <s v="COUCIEIRO"/>
    <x v="56"/>
    <d v="1899-12-30T16:15:00"/>
    <x v="56"/>
    <d v="1899-12-30T17:35:00"/>
    <s v="S"/>
    <n v="0"/>
    <n v="0.05"/>
    <n v="0.05"/>
    <x v="0"/>
    <x v="460"/>
  </r>
  <r>
    <x v="0"/>
    <x v="422"/>
    <x v="1"/>
    <x v="36"/>
    <s v="BORBA DE GODIM"/>
    <x v="56"/>
    <d v="1899-12-30T16:35:00"/>
    <x v="56"/>
    <d v="1899-12-30T17:00:00"/>
    <s v="S"/>
    <n v="0"/>
    <n v="0.02"/>
    <n v="0.02"/>
    <x v="0"/>
    <x v="461"/>
  </r>
  <r>
    <x v="0"/>
    <x v="442"/>
    <x v="1"/>
    <x v="6"/>
    <s v="VILARINHO"/>
    <x v="56"/>
    <d v="1899-12-30T16:45:00"/>
    <x v="56"/>
    <d v="1899-12-30T18:00:00"/>
    <s v="S"/>
    <n v="0"/>
    <n v="0.1"/>
    <n v="0.1"/>
    <x v="0"/>
    <x v="276"/>
  </r>
  <r>
    <x v="0"/>
    <x v="443"/>
    <x v="1"/>
    <x v="11"/>
    <s v="GONDOMAR(SÃO COSME)"/>
    <x v="56"/>
    <d v="1899-12-30T16:50:00"/>
    <x v="56"/>
    <d v="1899-12-30T19:00:00"/>
    <s v="S"/>
    <n v="0"/>
    <n v="0.5"/>
    <n v="0.5"/>
    <x v="0"/>
    <x v="12"/>
  </r>
  <r>
    <x v="0"/>
    <x v="433"/>
    <x v="1"/>
    <x v="31"/>
    <s v="SANCHE"/>
    <x v="56"/>
    <d v="1899-12-30T18:00:00"/>
    <x v="56"/>
    <d v="1899-12-30T22:00:00"/>
    <s v="S"/>
    <n v="1"/>
    <n v="1"/>
    <n v="2"/>
    <x v="0"/>
    <x v="121"/>
  </r>
  <r>
    <x v="0"/>
    <x v="424"/>
    <x v="1"/>
    <x v="18"/>
    <s v="SANFINS DE FERREIRA"/>
    <x v="56"/>
    <d v="1899-12-30T18:15:00"/>
    <x v="56"/>
    <d v="1899-12-30T20:20:00"/>
    <s v="S"/>
    <n v="0"/>
    <n v="0.4"/>
    <n v="0.4"/>
    <x v="0"/>
    <x v="462"/>
  </r>
  <r>
    <x v="0"/>
    <x v="444"/>
    <x v="1"/>
    <x v="32"/>
    <s v="GOVE"/>
    <x v="56"/>
    <d v="1899-12-30T18:40:00"/>
    <x v="56"/>
    <d v="1899-12-30T19:55:00"/>
    <s v="S"/>
    <n v="0.5"/>
    <n v="0"/>
    <n v="0.5"/>
    <x v="0"/>
    <x v="399"/>
  </r>
  <r>
    <x v="0"/>
    <x v="445"/>
    <x v="1"/>
    <x v="18"/>
    <s v="FRAZÃO"/>
    <x v="56"/>
    <d v="1899-12-30T19:30:00"/>
    <x v="56"/>
    <d v="1899-12-30T20:45:00"/>
    <s v="S"/>
    <n v="0"/>
    <n v="0.3"/>
    <n v="0.3"/>
    <x v="0"/>
    <x v="463"/>
  </r>
  <r>
    <x v="0"/>
    <x v="388"/>
    <x v="1"/>
    <x v="32"/>
    <s v="CAMPELO"/>
    <x v="56"/>
    <d v="1899-12-30T20:00:00"/>
    <x v="56"/>
    <d v="1899-12-30T21:30:00"/>
    <s v="S"/>
    <n v="0.5"/>
    <n v="1.5"/>
    <n v="2"/>
    <x v="0"/>
    <x v="216"/>
  </r>
  <r>
    <x v="0"/>
    <x v="446"/>
    <x v="2"/>
    <x v="12"/>
    <s v="RENDUFE"/>
    <x v="56"/>
    <d v="1899-12-30T20:10:00"/>
    <x v="56"/>
    <d v="1899-12-30T22:00:00"/>
    <s v="S"/>
    <n v="0"/>
    <n v="0.3"/>
    <n v="0.3"/>
    <x v="0"/>
    <x v="375"/>
  </r>
  <r>
    <x v="0"/>
    <x v="447"/>
    <x v="1"/>
    <x v="33"/>
    <s v="NESPEREIRA"/>
    <x v="56"/>
    <d v="1899-12-30T21:30:00"/>
    <x v="56"/>
    <d v="1899-12-30T22:10:00"/>
    <s v="S"/>
    <n v="0"/>
    <n v="0.2"/>
    <n v="0.2"/>
    <x v="0"/>
    <x v="464"/>
  </r>
  <r>
    <x v="0"/>
    <x v="444"/>
    <x v="1"/>
    <x v="32"/>
    <s v="GOVE"/>
    <x v="56"/>
    <d v="1899-12-30T23:48:00"/>
    <x v="57"/>
    <d v="1899-12-30T00:53:00"/>
    <s v="S"/>
    <n v="0"/>
    <n v="0.5"/>
    <n v="0.5"/>
    <x v="0"/>
    <x v="293"/>
  </r>
  <r>
    <x v="0"/>
    <x v="446"/>
    <x v="2"/>
    <x v="12"/>
    <s v="RENDUFE"/>
    <x v="57"/>
    <d v="1899-12-30T00:05:00"/>
    <x v="57"/>
    <d v="1899-12-30T00:50:00"/>
    <s v="S"/>
    <n v="0"/>
    <n v="0.2"/>
    <n v="0.2"/>
    <x v="0"/>
    <x v="0"/>
  </r>
  <r>
    <x v="0"/>
    <x v="448"/>
    <x v="3"/>
    <x v="48"/>
    <s v="CARNOTA"/>
    <x v="57"/>
    <d v="1899-12-30T00:25:00"/>
    <x v="57"/>
    <d v="1899-12-30T01:30:00"/>
    <s v="S"/>
    <n v="0"/>
    <n v="0"/>
    <n v="0"/>
    <x v="0"/>
    <x v="30"/>
  </r>
  <r>
    <x v="0"/>
    <x v="368"/>
    <x v="2"/>
    <x v="14"/>
    <s v="ARNOSO(SANTA MARIA)"/>
    <x v="57"/>
    <d v="1899-12-30T09:00:00"/>
    <x v="57"/>
    <d v="1899-12-30T10:00:00"/>
    <s v="S"/>
    <n v="0"/>
    <n v="0.02"/>
    <n v="0.02"/>
    <x v="0"/>
    <x v="465"/>
  </r>
  <r>
    <x v="0"/>
    <x v="368"/>
    <x v="2"/>
    <x v="14"/>
    <s v="ARNOSO(SANTA MARIA)"/>
    <x v="57"/>
    <d v="1899-12-30T10:10:00"/>
    <x v="57"/>
    <d v="1899-12-30T11:10:00"/>
    <s v="S"/>
    <n v="0"/>
    <n v="0.02"/>
    <n v="0.02"/>
    <x v="0"/>
    <x v="108"/>
  </r>
  <r>
    <x v="0"/>
    <x v="449"/>
    <x v="1"/>
    <x v="16"/>
    <s v="REBORDOSA"/>
    <x v="57"/>
    <d v="1899-12-30T12:20:00"/>
    <x v="57"/>
    <d v="1899-12-30T20:15:00"/>
    <s v="S"/>
    <n v="0.5"/>
    <n v="1.5"/>
    <n v="2"/>
    <x v="0"/>
    <x v="310"/>
  </r>
  <r>
    <x v="0"/>
    <x v="446"/>
    <x v="2"/>
    <x v="12"/>
    <s v="RENDUFE"/>
    <x v="57"/>
    <d v="1899-12-30T13:05:00"/>
    <x v="57"/>
    <d v="1899-12-30T16:05:00"/>
    <s v="S"/>
    <n v="0"/>
    <n v="0.5"/>
    <n v="0.5"/>
    <x v="0"/>
    <x v="466"/>
  </r>
  <r>
    <x v="0"/>
    <x v="426"/>
    <x v="2"/>
    <x v="19"/>
    <s v="GRIMANCELOS"/>
    <x v="57"/>
    <d v="1899-12-30T13:25:00"/>
    <x v="57"/>
    <d v="1899-12-30T14:30:00"/>
    <s v="S"/>
    <n v="0"/>
    <n v="0.1"/>
    <n v="0.1"/>
    <x v="0"/>
    <x v="214"/>
  </r>
  <r>
    <x v="0"/>
    <x v="450"/>
    <x v="1"/>
    <x v="11"/>
    <s v="FOZ DO SOUSA"/>
    <x v="57"/>
    <d v="1899-12-30T14:25:00"/>
    <x v="57"/>
    <d v="1899-12-30T22:25:00"/>
    <s v="S"/>
    <n v="0"/>
    <n v="15"/>
    <n v="15"/>
    <x v="0"/>
    <x v="467"/>
  </r>
  <r>
    <x v="0"/>
    <x v="421"/>
    <x v="1"/>
    <x v="18"/>
    <s v="PAÇOS DE FERREIRA"/>
    <x v="57"/>
    <d v="1899-12-30T14:35:00"/>
    <x v="57"/>
    <d v="1899-12-30T15:40:00"/>
    <s v="S"/>
    <n v="0"/>
    <n v="0.02"/>
    <n v="0.02"/>
    <x v="0"/>
    <x v="468"/>
  </r>
  <r>
    <x v="0"/>
    <x v="451"/>
    <x v="2"/>
    <x v="19"/>
    <s v="CHORENTE"/>
    <x v="57"/>
    <d v="1899-12-30T14:52:00"/>
    <x v="57"/>
    <d v="1899-12-30T19:45:00"/>
    <s v="S"/>
    <n v="0"/>
    <n v="1"/>
    <n v="1"/>
    <x v="0"/>
    <x v="118"/>
  </r>
  <r>
    <x v="0"/>
    <x v="452"/>
    <x v="1"/>
    <x v="31"/>
    <s v="TELÕES"/>
    <x v="57"/>
    <d v="1899-12-30T15:00:00"/>
    <x v="57"/>
    <d v="1899-12-30T16:00:00"/>
    <s v="S"/>
    <n v="0.2"/>
    <n v="0"/>
    <n v="0.2"/>
    <x v="0"/>
    <x v="397"/>
  </r>
  <r>
    <x v="0"/>
    <x v="438"/>
    <x v="1"/>
    <x v="11"/>
    <s v="JOVIM"/>
    <x v="57"/>
    <d v="1899-12-30T16:00:00"/>
    <x v="57"/>
    <d v="1899-12-30T18:00:00"/>
    <s v="S"/>
    <n v="0"/>
    <n v="0.3"/>
    <n v="0.3"/>
    <x v="0"/>
    <x v="469"/>
  </r>
  <r>
    <x v="0"/>
    <x v="433"/>
    <x v="1"/>
    <x v="31"/>
    <s v="SANCHE"/>
    <x v="57"/>
    <d v="1899-12-30T16:00:00"/>
    <x v="57"/>
    <d v="1899-12-30T20:00:00"/>
    <s v="S"/>
    <n v="1"/>
    <n v="1"/>
    <n v="2"/>
    <x v="0"/>
    <x v="116"/>
  </r>
  <r>
    <x v="0"/>
    <x v="323"/>
    <x v="1"/>
    <x v="10"/>
    <s v="FONTE ARCADA"/>
    <x v="57"/>
    <d v="1899-12-30T16:25:00"/>
    <x v="57"/>
    <d v="1899-12-30T17:00:00"/>
    <s v="S"/>
    <n v="0"/>
    <n v="0.01"/>
    <n v="0.01"/>
    <x v="0"/>
    <x v="133"/>
  </r>
  <r>
    <x v="0"/>
    <x v="453"/>
    <x v="1"/>
    <x v="35"/>
    <s v="TABUADO"/>
    <x v="57"/>
    <d v="1899-12-30T16:25:00"/>
    <x v="57"/>
    <d v="1899-12-30T18:40:00"/>
    <s v="S"/>
    <n v="0"/>
    <n v="0.4"/>
    <n v="0.4"/>
    <x v="0"/>
    <x v="470"/>
  </r>
  <r>
    <x v="0"/>
    <x v="420"/>
    <x v="1"/>
    <x v="18"/>
    <s v="LAMOSO"/>
    <x v="57"/>
    <d v="1899-12-30T17:15:00"/>
    <x v="57"/>
    <d v="1899-12-30T19:10:00"/>
    <s v="S"/>
    <n v="0"/>
    <n v="0.5"/>
    <n v="0.5"/>
    <x v="0"/>
    <x v="325"/>
  </r>
  <r>
    <x v="0"/>
    <x v="388"/>
    <x v="1"/>
    <x v="32"/>
    <s v="CAMPELO"/>
    <x v="57"/>
    <d v="1899-12-30T17:45:00"/>
    <x v="57"/>
    <d v="1899-12-30T19:00:00"/>
    <s v="S"/>
    <n v="0.5"/>
    <n v="0.5"/>
    <n v="1"/>
    <x v="0"/>
    <x v="296"/>
  </r>
  <r>
    <x v="0"/>
    <x v="452"/>
    <x v="1"/>
    <x v="31"/>
    <s v="TELÕES"/>
    <x v="57"/>
    <d v="1899-12-30T18:15:00"/>
    <x v="57"/>
    <d v="1899-12-30T19:15:00"/>
    <s v="S"/>
    <n v="0"/>
    <n v="0.02"/>
    <n v="0.02"/>
    <x v="0"/>
    <x v="244"/>
  </r>
  <r>
    <x v="0"/>
    <x v="454"/>
    <x v="3"/>
    <x v="42"/>
    <s v="S MARIA"/>
    <x v="57"/>
    <d v="1899-12-30T20:20:00"/>
    <x v="57"/>
    <d v="1899-12-30T21:10:00"/>
    <s v="S"/>
    <n v="0"/>
    <n v="2E-3"/>
    <n v="2E-3"/>
    <x v="0"/>
    <x v="121"/>
  </r>
  <r>
    <x v="0"/>
    <x v="455"/>
    <x v="2"/>
    <x v="7"/>
    <s v="REFOJOS DE BASTO"/>
    <x v="57"/>
    <d v="1899-12-30T20:45:00"/>
    <x v="57"/>
    <d v="1899-12-30T22:00:00"/>
    <s v="S"/>
    <n v="0"/>
    <n v="0.02"/>
    <n v="0.02"/>
    <x v="0"/>
    <x v="55"/>
  </r>
  <r>
    <x v="0"/>
    <x v="445"/>
    <x v="1"/>
    <x v="18"/>
    <s v="FRAZÃO"/>
    <x v="57"/>
    <d v="1899-12-30T21:30:00"/>
    <x v="57"/>
    <d v="1899-12-30T22:45:00"/>
    <s v="S"/>
    <n v="0"/>
    <n v="0.1"/>
    <n v="0.1"/>
    <x v="0"/>
    <x v="378"/>
  </r>
  <r>
    <x v="0"/>
    <x v="456"/>
    <x v="2"/>
    <x v="12"/>
    <s v="SÃO TORCATO"/>
    <x v="57"/>
    <d v="1899-12-30T21:50:00"/>
    <x v="57"/>
    <d v="1899-12-30T23:10:00"/>
    <s v="S"/>
    <n v="0"/>
    <n v="0.3"/>
    <n v="0.3"/>
    <x v="0"/>
    <x v="444"/>
  </r>
  <r>
    <x v="0"/>
    <x v="457"/>
    <x v="1"/>
    <x v="18"/>
    <s v="FREAMUNDE"/>
    <x v="57"/>
    <d v="1899-12-30T22:00:00"/>
    <x v="57"/>
    <d v="1899-12-30T22:30:00"/>
    <s v="S"/>
    <n v="0"/>
    <n v="0.05"/>
    <n v="0.05"/>
    <x v="0"/>
    <x v="5"/>
  </r>
  <r>
    <x v="0"/>
    <x v="458"/>
    <x v="1"/>
    <x v="16"/>
    <s v="REBORDOSA"/>
    <x v="58"/>
    <d v="1899-12-30T00:45:00"/>
    <x v="58"/>
    <d v="1899-12-30T03:00:00"/>
    <s v="S"/>
    <n v="0"/>
    <n v="0.04"/>
    <n v="0.04"/>
    <x v="0"/>
    <x v="55"/>
  </r>
  <r>
    <x v="0"/>
    <x v="450"/>
    <x v="1"/>
    <x v="11"/>
    <s v="FOZ DO SOUSA"/>
    <x v="58"/>
    <d v="1899-12-30T00:50:00"/>
    <x v="58"/>
    <d v="1899-12-30T01:30:00"/>
    <s v="S"/>
    <n v="0"/>
    <n v="0.1"/>
    <n v="0.1"/>
    <x v="0"/>
    <x v="386"/>
  </r>
  <r>
    <x v="0"/>
    <x v="459"/>
    <x v="0"/>
    <x v="2"/>
    <s v="MOURONHO"/>
    <x v="58"/>
    <d v="1899-12-30T01:17:00"/>
    <x v="58"/>
    <d v="1899-12-30T01:50:00"/>
    <m/>
    <n v="0"/>
    <n v="0.06"/>
    <n v="0.06"/>
    <x v="1"/>
    <x v="217"/>
  </r>
  <r>
    <x v="0"/>
    <x v="460"/>
    <x v="0"/>
    <x v="5"/>
    <s v="LOUSÃ"/>
    <x v="58"/>
    <d v="1899-12-30T10:04:00"/>
    <x v="58"/>
    <d v="1899-12-30T11:25:00"/>
    <m/>
    <n v="0"/>
    <n v="0.03"/>
    <n v="0.03"/>
    <x v="2"/>
    <x v="341"/>
  </r>
  <r>
    <x v="0"/>
    <x v="458"/>
    <x v="1"/>
    <x v="16"/>
    <s v="REBORDOSA"/>
    <x v="58"/>
    <d v="1899-12-30T10:55:00"/>
    <x v="58"/>
    <d v="1899-12-30T12:45:00"/>
    <s v="S"/>
    <n v="0"/>
    <n v="0.1"/>
    <n v="0.1"/>
    <x v="0"/>
    <x v="177"/>
  </r>
  <r>
    <x v="0"/>
    <x v="461"/>
    <x v="1"/>
    <x v="18"/>
    <s v="PENAMAIOR"/>
    <x v="58"/>
    <d v="1899-12-30T13:15:00"/>
    <x v="58"/>
    <d v="1899-12-30T14:00:00"/>
    <s v="S"/>
    <n v="0"/>
    <n v="0.01"/>
    <n v="0.01"/>
    <x v="0"/>
    <x v="266"/>
  </r>
  <r>
    <x v="0"/>
    <x v="458"/>
    <x v="1"/>
    <x v="16"/>
    <s v="REBORDOSA"/>
    <x v="58"/>
    <d v="1899-12-30T14:45:00"/>
    <x v="58"/>
    <d v="1899-12-30T15:45:00"/>
    <s v="S"/>
    <n v="0"/>
    <n v="0.01"/>
    <n v="0.01"/>
    <x v="0"/>
    <x v="376"/>
  </r>
  <r>
    <x v="0"/>
    <x v="462"/>
    <x v="1"/>
    <x v="31"/>
    <s v="ATAÍDE"/>
    <x v="58"/>
    <d v="1899-12-30T14:45:00"/>
    <x v="58"/>
    <d v="1899-12-30T16:10:00"/>
    <s v="S"/>
    <n v="0"/>
    <n v="0.1"/>
    <n v="0.1"/>
    <x v="0"/>
    <x v="44"/>
  </r>
  <r>
    <x v="0"/>
    <x v="463"/>
    <x v="1"/>
    <x v="31"/>
    <s v="FIGUEIRÓ(SANTA CRISTINA)"/>
    <x v="58"/>
    <d v="1899-12-30T14:55:00"/>
    <x v="58"/>
    <d v="1899-12-30T15:45:00"/>
    <s v="S"/>
    <n v="0"/>
    <n v="0.03"/>
    <n v="0.03"/>
    <x v="0"/>
    <x v="435"/>
  </r>
  <r>
    <x v="0"/>
    <x v="464"/>
    <x v="1"/>
    <x v="11"/>
    <s v="COVELO"/>
    <x v="58"/>
    <d v="1899-12-30T15:20:00"/>
    <x v="58"/>
    <d v="1899-12-30T18:25:00"/>
    <s v="S"/>
    <n v="0"/>
    <n v="0.1"/>
    <n v="0.1"/>
    <x v="0"/>
    <x v="258"/>
  </r>
  <r>
    <x v="0"/>
    <x v="420"/>
    <x v="1"/>
    <x v="18"/>
    <s v="LAMOSO"/>
    <x v="58"/>
    <d v="1899-12-30T16:05:00"/>
    <x v="58"/>
    <d v="1899-12-30T20:00:00"/>
    <s v="S"/>
    <n v="0.5"/>
    <n v="0"/>
    <n v="0.5"/>
    <x v="0"/>
    <x v="390"/>
  </r>
  <r>
    <x v="0"/>
    <x v="465"/>
    <x v="1"/>
    <x v="6"/>
    <s v="BOUGADO(SANTIAGO)"/>
    <x v="58"/>
    <d v="1899-12-30T16:40:00"/>
    <x v="58"/>
    <d v="1899-12-30T17:45:00"/>
    <s v="S"/>
    <n v="0"/>
    <n v="0.1"/>
    <n v="0.1"/>
    <x v="0"/>
    <x v="436"/>
  </r>
  <r>
    <x v="0"/>
    <x v="466"/>
    <x v="2"/>
    <x v="21"/>
    <s v="BASTO(SÃO CLEMENTE)"/>
    <x v="58"/>
    <d v="1899-12-30T17:05:00"/>
    <x v="58"/>
    <d v="1899-12-30T19:10:00"/>
    <s v="S"/>
    <n v="0"/>
    <n v="0.02"/>
    <n v="0.02"/>
    <x v="0"/>
    <x v="65"/>
  </r>
  <r>
    <x v="0"/>
    <x v="451"/>
    <x v="2"/>
    <x v="19"/>
    <s v="CHORENTE"/>
    <x v="58"/>
    <d v="1899-12-30T17:05:00"/>
    <x v="58"/>
    <d v="1899-12-30T20:20:00"/>
    <s v="S"/>
    <n v="0"/>
    <n v="1"/>
    <n v="1"/>
    <x v="0"/>
    <x v="144"/>
  </r>
  <r>
    <x v="0"/>
    <x v="458"/>
    <x v="1"/>
    <x v="16"/>
    <s v="REBORDOSA"/>
    <x v="58"/>
    <d v="1899-12-30T17:05:00"/>
    <x v="58"/>
    <d v="1899-12-30T18:35:00"/>
    <s v="S"/>
    <n v="0"/>
    <n v="0.01"/>
    <n v="0.01"/>
    <x v="0"/>
    <x v="388"/>
  </r>
  <r>
    <x v="0"/>
    <x v="421"/>
    <x v="1"/>
    <x v="18"/>
    <s v="PAÇOS DE FERREIRA"/>
    <x v="58"/>
    <d v="1899-12-30T17:40:00"/>
    <x v="58"/>
    <d v="1899-12-30T18:35:00"/>
    <s v="S"/>
    <n v="0"/>
    <n v="0.05"/>
    <n v="0.05"/>
    <x v="0"/>
    <x v="11"/>
  </r>
  <r>
    <x v="0"/>
    <x v="467"/>
    <x v="1"/>
    <x v="15"/>
    <s v="GUEIFÃES"/>
    <x v="58"/>
    <d v="1899-12-30T18:30:00"/>
    <x v="58"/>
    <d v="1899-12-30T19:30:00"/>
    <s v="S"/>
    <n v="0"/>
    <n v="0.02"/>
    <n v="0.02"/>
    <x v="0"/>
    <x v="72"/>
  </r>
  <r>
    <x v="0"/>
    <x v="413"/>
    <x v="1"/>
    <x v="16"/>
    <s v="REBORDOSA"/>
    <x v="58"/>
    <d v="1899-12-30T19:05:00"/>
    <x v="58"/>
    <d v="1899-12-30T20:25:00"/>
    <s v="S"/>
    <n v="0"/>
    <n v="0.05"/>
    <n v="0.05"/>
    <x v="0"/>
    <x v="239"/>
  </r>
  <r>
    <x v="0"/>
    <x v="468"/>
    <x v="1"/>
    <x v="35"/>
    <s v="VILA BOA DE QUIRES"/>
    <x v="58"/>
    <d v="1899-12-30T19:15:00"/>
    <x v="58"/>
    <d v="1899-12-30T21:30:00"/>
    <s v="S"/>
    <n v="0"/>
    <n v="1"/>
    <n v="1"/>
    <x v="0"/>
    <x v="135"/>
  </r>
  <r>
    <x v="0"/>
    <x v="456"/>
    <x v="2"/>
    <x v="12"/>
    <s v="SÃO TORCATO"/>
    <x v="58"/>
    <d v="1899-12-30T21:00:00"/>
    <x v="58"/>
    <d v="1899-12-30T22:40:00"/>
    <s v="S"/>
    <n v="0"/>
    <n v="0.1"/>
    <n v="0.1"/>
    <x v="0"/>
    <x v="213"/>
  </r>
  <r>
    <x v="0"/>
    <x v="458"/>
    <x v="1"/>
    <x v="16"/>
    <s v="REBORDOSA"/>
    <x v="58"/>
    <d v="1899-12-30T22:05:00"/>
    <x v="58"/>
    <d v="1899-12-30T22:45:00"/>
    <s v="S"/>
    <n v="0"/>
    <n v="0.02"/>
    <n v="0.02"/>
    <x v="0"/>
    <x v="38"/>
  </r>
  <r>
    <x v="0"/>
    <x v="469"/>
    <x v="1"/>
    <x v="6"/>
    <s v="BOUGADO(SANTIAGO)"/>
    <x v="58"/>
    <d v="1899-12-30T23:33:00"/>
    <x v="59"/>
    <d v="1899-12-30T00:00:00"/>
    <s v="S"/>
    <n v="0"/>
    <n v="0.05"/>
    <n v="0.05"/>
    <x v="0"/>
    <x v="321"/>
  </r>
  <r>
    <x v="0"/>
    <x v="470"/>
    <x v="1"/>
    <x v="6"/>
    <s v="BURGÃES"/>
    <x v="58"/>
    <d v="1899-12-30T23:58:00"/>
    <x v="59"/>
    <d v="1899-12-30T00:35:00"/>
    <s v="S"/>
    <n v="0"/>
    <n v="0.1"/>
    <n v="0.1"/>
    <x v="0"/>
    <x v="323"/>
  </r>
  <r>
    <x v="0"/>
    <x v="458"/>
    <x v="1"/>
    <x v="16"/>
    <s v="REBORDOSA"/>
    <x v="59"/>
    <d v="1899-12-30T02:00:00"/>
    <x v="59"/>
    <d v="1899-12-30T03:00:00"/>
    <s v="S"/>
    <n v="0"/>
    <n v="0.02"/>
    <n v="0.02"/>
    <x v="0"/>
    <x v="471"/>
  </r>
  <r>
    <x v="0"/>
    <x v="462"/>
    <x v="1"/>
    <x v="31"/>
    <s v="ATAÍDE"/>
    <x v="59"/>
    <d v="1899-12-30T03:10:00"/>
    <x v="59"/>
    <d v="1899-12-30T04:00:00"/>
    <s v="S"/>
    <n v="0"/>
    <n v="0.01"/>
    <n v="0.01"/>
    <x v="0"/>
    <x v="248"/>
  </r>
  <r>
    <x v="0"/>
    <x v="469"/>
    <x v="1"/>
    <x v="6"/>
    <s v="BOUGADO(SANTIAGO)"/>
    <x v="59"/>
    <d v="1899-12-30T06:00:00"/>
    <x v="59"/>
    <d v="1899-12-30T06:35:00"/>
    <s v="S"/>
    <n v="0"/>
    <n v="0.02"/>
    <n v="0.02"/>
    <x v="0"/>
    <x v="166"/>
  </r>
  <r>
    <x v="0"/>
    <x v="469"/>
    <x v="1"/>
    <x v="6"/>
    <s v="BOUGADO(SANTIAGO)"/>
    <x v="59"/>
    <d v="1899-12-30T08:40:00"/>
    <x v="59"/>
    <d v="1899-12-30T09:00:00"/>
    <s v="S"/>
    <n v="0"/>
    <n v="0.03"/>
    <n v="0.03"/>
    <x v="0"/>
    <x v="263"/>
  </r>
  <r>
    <x v="0"/>
    <x v="458"/>
    <x v="1"/>
    <x v="16"/>
    <s v="REBORDOSA"/>
    <x v="59"/>
    <d v="1899-12-30T12:05:00"/>
    <x v="59"/>
    <d v="1899-12-30T13:25:00"/>
    <s v="S"/>
    <n v="0"/>
    <n v="7.0000000000000007E-2"/>
    <n v="7.0000000000000007E-2"/>
    <x v="0"/>
    <x v="173"/>
  </r>
  <r>
    <x v="0"/>
    <x v="471"/>
    <x v="2"/>
    <x v="30"/>
    <s v="COUCIEIRO"/>
    <x v="59"/>
    <d v="1899-12-30T12:55:00"/>
    <x v="59"/>
    <d v="1899-12-30T13:50:00"/>
    <s v="S"/>
    <n v="0.1"/>
    <n v="0"/>
    <n v="0.1"/>
    <x v="0"/>
    <x v="472"/>
  </r>
  <r>
    <x v="0"/>
    <x v="472"/>
    <x v="2"/>
    <x v="14"/>
    <s v="GAVIÃO"/>
    <x v="59"/>
    <d v="1899-12-30T13:00:00"/>
    <x v="59"/>
    <d v="1899-12-30T14:15:00"/>
    <s v="S"/>
    <n v="0"/>
    <n v="0.05"/>
    <n v="0.05"/>
    <x v="0"/>
    <x v="473"/>
  </r>
  <r>
    <x v="0"/>
    <x v="473"/>
    <x v="1"/>
    <x v="6"/>
    <s v="BURGÃES"/>
    <x v="59"/>
    <d v="1899-12-30T14:00:00"/>
    <x v="59"/>
    <d v="1899-12-30T15:15:00"/>
    <s v="S"/>
    <n v="0"/>
    <n v="0.2"/>
    <n v="0.2"/>
    <x v="0"/>
    <x v="474"/>
  </r>
  <r>
    <x v="0"/>
    <x v="468"/>
    <x v="1"/>
    <x v="35"/>
    <s v="VILA BOA DE QUIRES"/>
    <x v="59"/>
    <d v="1899-12-30T14:20:00"/>
    <x v="59"/>
    <d v="1899-12-30T16:00:00"/>
    <s v="S"/>
    <n v="0"/>
    <n v="0.3"/>
    <n v="0.3"/>
    <x v="0"/>
    <x v="475"/>
  </r>
  <r>
    <x v="0"/>
    <x v="458"/>
    <x v="1"/>
    <x v="16"/>
    <s v="REBORDOSA"/>
    <x v="59"/>
    <d v="1899-12-30T15:55:00"/>
    <x v="59"/>
    <d v="1899-12-30T17:00:00"/>
    <s v="S"/>
    <n v="0"/>
    <n v="0.1"/>
    <n v="0.1"/>
    <x v="0"/>
    <x v="192"/>
  </r>
  <r>
    <x v="0"/>
    <x v="474"/>
    <x v="1"/>
    <x v="10"/>
    <s v="CANELAS"/>
    <x v="59"/>
    <d v="1899-12-30T17:15:00"/>
    <x v="59"/>
    <d v="1899-12-30T18:30:00"/>
    <s v="S"/>
    <n v="0"/>
    <n v="0.03"/>
    <n v="0.03"/>
    <x v="0"/>
    <x v="446"/>
  </r>
  <r>
    <x v="0"/>
    <x v="473"/>
    <x v="1"/>
    <x v="6"/>
    <s v="BURGÃES"/>
    <x v="59"/>
    <d v="1899-12-30T17:25:00"/>
    <x v="59"/>
    <d v="1899-12-30T18:30:00"/>
    <s v="S"/>
    <n v="0"/>
    <n v="0.15"/>
    <n v="0.15"/>
    <x v="0"/>
    <x v="476"/>
  </r>
  <r>
    <x v="0"/>
    <x v="469"/>
    <x v="1"/>
    <x v="6"/>
    <s v="BOUGADO(SANTIAGO)"/>
    <x v="59"/>
    <d v="1899-12-30T18:15:00"/>
    <x v="59"/>
    <d v="1899-12-30T19:15:00"/>
    <s v="S"/>
    <n v="0"/>
    <n v="0.15"/>
    <n v="0.15"/>
    <x v="0"/>
    <x v="477"/>
  </r>
  <r>
    <x v="0"/>
    <x v="475"/>
    <x v="2"/>
    <x v="12"/>
    <s v="ATÃES"/>
    <x v="59"/>
    <d v="1899-12-30T19:15:00"/>
    <x v="59"/>
    <d v="1899-12-30T20:00:00"/>
    <s v="S"/>
    <n v="0"/>
    <n v="0.1"/>
    <n v="0.1"/>
    <x v="0"/>
    <x v="225"/>
  </r>
  <r>
    <x v="0"/>
    <x v="476"/>
    <x v="0"/>
    <x v="0"/>
    <s v="S.P.ALVA"/>
    <x v="59"/>
    <d v="1899-12-30T20:00:00"/>
    <x v="59"/>
    <d v="1899-12-30T21:20:00"/>
    <m/>
    <n v="0.05"/>
    <n v="0"/>
    <n v="0.05"/>
    <x v="4"/>
    <x v="478"/>
  </r>
  <r>
    <x v="0"/>
    <x v="477"/>
    <x v="1"/>
    <x v="10"/>
    <s v="GUILHUFE"/>
    <x v="59"/>
    <d v="1899-12-30T20:05:00"/>
    <x v="59"/>
    <d v="1899-12-30T21:10:00"/>
    <s v="S"/>
    <n v="0"/>
    <n v="0.05"/>
    <n v="0.05"/>
    <x v="0"/>
    <x v="51"/>
  </r>
  <r>
    <x v="0"/>
    <x v="478"/>
    <x v="2"/>
    <x v="30"/>
    <s v="ESCARIZ(SÃO MARTINHO)"/>
    <x v="59"/>
    <d v="1899-12-30T21:20:00"/>
    <x v="59"/>
    <d v="1899-12-30T23:50:00"/>
    <s v="S"/>
    <n v="0.3"/>
    <n v="0"/>
    <n v="0.3"/>
    <x v="0"/>
    <x v="316"/>
  </r>
  <r>
    <x v="0"/>
    <x v="479"/>
    <x v="1"/>
    <x v="6"/>
    <s v="LAMELAS"/>
    <x v="59"/>
    <d v="1899-12-30T21:30:00"/>
    <x v="59"/>
    <d v="1899-12-30T22:30:00"/>
    <s v="S"/>
    <n v="0"/>
    <n v="0.5"/>
    <n v="0.5"/>
    <x v="0"/>
    <x v="57"/>
  </r>
  <r>
    <x v="0"/>
    <x v="480"/>
    <x v="2"/>
    <x v="19"/>
    <s v="CARREIRA"/>
    <x v="59"/>
    <d v="1899-12-30T21:54:00"/>
    <x v="59"/>
    <d v="1899-12-30T22:40:00"/>
    <s v="S"/>
    <n v="0"/>
    <n v="0.05"/>
    <n v="0.05"/>
    <x v="0"/>
    <x v="479"/>
  </r>
  <r>
    <x v="0"/>
    <x v="473"/>
    <x v="1"/>
    <x v="6"/>
    <s v="BURGÃES"/>
    <x v="59"/>
    <d v="1899-12-30T22:40:00"/>
    <x v="59"/>
    <d v="1899-12-30T23:20:00"/>
    <s v="S"/>
    <n v="0"/>
    <n v="0.1"/>
    <n v="0.1"/>
    <x v="0"/>
    <x v="287"/>
  </r>
  <r>
    <x v="0"/>
    <x v="458"/>
    <x v="1"/>
    <x v="16"/>
    <s v="REBORDOSA"/>
    <x v="60"/>
    <d v="1899-12-30T02:25:00"/>
    <x v="60"/>
    <d v="1899-12-30T03:25:00"/>
    <s v="S"/>
    <n v="0"/>
    <n v="0.8"/>
    <n v="0.8"/>
    <x v="0"/>
    <x v="105"/>
  </r>
  <r>
    <x v="0"/>
    <x v="481"/>
    <x v="0"/>
    <x v="4"/>
    <s v="COLMEAL"/>
    <x v="60"/>
    <d v="1899-12-30T11:40:00"/>
    <x v="60"/>
    <d v="1899-12-30T20:00:00"/>
    <m/>
    <n v="0.6"/>
    <n v="71.275000000000006"/>
    <n v="71.875"/>
    <x v="2"/>
    <x v="208"/>
  </r>
  <r>
    <x v="0"/>
    <x v="482"/>
    <x v="1"/>
    <x v="18"/>
    <s v="FIGUEIRÓ"/>
    <x v="60"/>
    <d v="1899-12-30T13:17:00"/>
    <x v="60"/>
    <d v="1899-12-30T14:15:00"/>
    <s v="S"/>
    <n v="0"/>
    <n v="0.05"/>
    <n v="0.05"/>
    <x v="0"/>
    <x v="31"/>
  </r>
  <r>
    <x v="0"/>
    <x v="483"/>
    <x v="2"/>
    <x v="21"/>
    <s v="INFESTA"/>
    <x v="60"/>
    <d v="1899-12-30T13:20:00"/>
    <x v="60"/>
    <d v="1899-12-30T16:30:00"/>
    <s v="S"/>
    <n v="0"/>
    <n v="0.5"/>
    <n v="0.5"/>
    <x v="0"/>
    <x v="480"/>
  </r>
  <r>
    <x v="0"/>
    <x v="484"/>
    <x v="1"/>
    <x v="33"/>
    <s v="COVAS"/>
    <x v="60"/>
    <d v="1899-12-30T14:10:00"/>
    <x v="60"/>
    <d v="1899-12-30T15:45:00"/>
    <s v="S"/>
    <n v="0"/>
    <n v="0.3"/>
    <n v="0.3"/>
    <x v="0"/>
    <x v="481"/>
  </r>
  <r>
    <x v="0"/>
    <x v="485"/>
    <x v="2"/>
    <x v="7"/>
    <s v="RIO DOURO"/>
    <x v="60"/>
    <d v="1899-12-30T14:25:00"/>
    <x v="60"/>
    <d v="1899-12-30T20:55:00"/>
    <s v="S"/>
    <n v="1"/>
    <n v="9"/>
    <n v="10"/>
    <x v="0"/>
    <x v="454"/>
  </r>
  <r>
    <x v="0"/>
    <x v="450"/>
    <x v="1"/>
    <x v="11"/>
    <s v="FOZ DO SOUSA"/>
    <x v="60"/>
    <d v="1899-12-30T15:10:00"/>
    <x v="60"/>
    <d v="1899-12-30T19:00:00"/>
    <s v="S"/>
    <n v="0"/>
    <n v="2"/>
    <n v="2"/>
    <x v="0"/>
    <x v="482"/>
  </r>
  <r>
    <x v="0"/>
    <x v="486"/>
    <x v="1"/>
    <x v="6"/>
    <s v="BOUGADO(SANTIAGO)"/>
    <x v="60"/>
    <d v="1899-12-30T16:18:00"/>
    <x v="60"/>
    <d v="1899-12-30T17:00:00"/>
    <s v="S"/>
    <n v="0"/>
    <n v="0.01"/>
    <n v="0.01"/>
    <x v="0"/>
    <x v="15"/>
  </r>
  <r>
    <x v="0"/>
    <x v="487"/>
    <x v="1"/>
    <x v="16"/>
    <s v="BALTAR"/>
    <x v="60"/>
    <d v="1899-12-30T16:20:00"/>
    <x v="60"/>
    <d v="1899-12-30T17:00:00"/>
    <s v="S"/>
    <n v="0"/>
    <n v="0.01"/>
    <n v="0.01"/>
    <x v="0"/>
    <x v="35"/>
  </r>
  <r>
    <x v="0"/>
    <x v="458"/>
    <x v="1"/>
    <x v="16"/>
    <s v="REBORDOSA"/>
    <x v="60"/>
    <d v="1899-12-30T16:25:00"/>
    <x v="60"/>
    <d v="1899-12-30T18:00:00"/>
    <s v="S"/>
    <n v="0"/>
    <n v="0.05"/>
    <n v="0.05"/>
    <x v="0"/>
    <x v="6"/>
  </r>
  <r>
    <x v="0"/>
    <x v="488"/>
    <x v="1"/>
    <x v="16"/>
    <s v="BALTAR"/>
    <x v="60"/>
    <d v="1899-12-30T16:40:00"/>
    <x v="60"/>
    <d v="1899-12-30T17:40:00"/>
    <s v="S"/>
    <n v="0"/>
    <n v="0.1"/>
    <n v="0.1"/>
    <x v="0"/>
    <x v="411"/>
  </r>
  <r>
    <x v="0"/>
    <x v="489"/>
    <x v="2"/>
    <x v="49"/>
    <s v="RIO CALDO"/>
    <x v="60"/>
    <d v="1899-12-30T18:20:00"/>
    <x v="60"/>
    <d v="1899-12-30T19:25:00"/>
    <s v="S"/>
    <n v="0"/>
    <n v="0.5"/>
    <n v="0.5"/>
    <x v="0"/>
    <x v="483"/>
  </r>
  <r>
    <x v="0"/>
    <x v="490"/>
    <x v="1"/>
    <x v="6"/>
    <s v="COUTO(SÃO MIGUEL)"/>
    <x v="60"/>
    <d v="1899-12-30T19:30:00"/>
    <x v="60"/>
    <d v="1899-12-30T21:30:00"/>
    <s v="S"/>
    <n v="0"/>
    <n v="0.25"/>
    <n v="0.25"/>
    <x v="0"/>
    <x v="35"/>
  </r>
  <r>
    <x v="0"/>
    <x v="480"/>
    <x v="2"/>
    <x v="19"/>
    <s v="CARREIRA"/>
    <x v="60"/>
    <d v="1899-12-30T21:40:00"/>
    <x v="60"/>
    <d v="1899-12-30T23:00:00"/>
    <s v="S"/>
    <n v="0"/>
    <n v="0.05"/>
    <n v="0.05"/>
    <x v="0"/>
    <x v="484"/>
  </r>
  <r>
    <x v="0"/>
    <x v="491"/>
    <x v="2"/>
    <x v="12"/>
    <s v="AROSA"/>
    <x v="60"/>
    <d v="1899-12-30T23:40:00"/>
    <x v="61"/>
    <d v="1899-12-30T00:35:00"/>
    <s v="S"/>
    <n v="0"/>
    <n v="0.1"/>
    <n v="0.1"/>
    <x v="0"/>
    <x v="236"/>
  </r>
  <r>
    <x v="0"/>
    <x v="492"/>
    <x v="1"/>
    <x v="11"/>
    <s v="COVELO"/>
    <x v="61"/>
    <d v="1899-12-30T00:00:00"/>
    <x v="61"/>
    <d v="1899-12-30T02:30:00"/>
    <s v="S"/>
    <n v="0"/>
    <n v="0.05"/>
    <n v="0.05"/>
    <x v="0"/>
    <x v="23"/>
  </r>
  <r>
    <x v="0"/>
    <x v="493"/>
    <x v="2"/>
    <x v="22"/>
    <s v="PROZELO"/>
    <x v="61"/>
    <d v="1899-12-30T00:15:00"/>
    <x v="61"/>
    <d v="1899-12-30T01:05:00"/>
    <s v="S"/>
    <n v="0"/>
    <n v="0.01"/>
    <n v="0.01"/>
    <x v="0"/>
    <x v="485"/>
  </r>
  <r>
    <x v="0"/>
    <x v="494"/>
    <x v="1"/>
    <x v="11"/>
    <s v="JOVIM"/>
    <x v="61"/>
    <d v="1899-12-30T03:00:00"/>
    <x v="61"/>
    <d v="1899-12-30T03:25:00"/>
    <s v="S"/>
    <n v="0"/>
    <n v="0.05"/>
    <n v="0.05"/>
    <x v="0"/>
    <x v="13"/>
  </r>
  <r>
    <x v="0"/>
    <x v="458"/>
    <x v="1"/>
    <x v="16"/>
    <s v="REBORDOSA"/>
    <x v="61"/>
    <d v="1899-12-30T11:05:00"/>
    <x v="61"/>
    <d v="1899-12-30T12:00:00"/>
    <s v="S"/>
    <n v="0"/>
    <n v="0.01"/>
    <n v="0.01"/>
    <x v="0"/>
    <x v="253"/>
  </r>
  <r>
    <x v="0"/>
    <x v="471"/>
    <x v="2"/>
    <x v="30"/>
    <s v="COUCIEIRO"/>
    <x v="61"/>
    <d v="1899-12-30T13:30:00"/>
    <x v="61"/>
    <d v="1899-12-30T14:50:00"/>
    <s v="S"/>
    <n v="0.03"/>
    <n v="0"/>
    <n v="0.03"/>
    <x v="0"/>
    <x v="52"/>
  </r>
  <r>
    <x v="0"/>
    <x v="487"/>
    <x v="1"/>
    <x v="16"/>
    <s v="BALTAR"/>
    <x v="61"/>
    <d v="1899-12-30T13:45:00"/>
    <x v="61"/>
    <d v="1899-12-30T15:00:00"/>
    <s v="S"/>
    <n v="0"/>
    <n v="7.0000000000000007E-2"/>
    <n v="7.0000000000000007E-2"/>
    <x v="0"/>
    <x v="183"/>
  </r>
  <r>
    <x v="0"/>
    <x v="495"/>
    <x v="0"/>
    <x v="17"/>
    <s v="SEMIDE"/>
    <x v="61"/>
    <d v="1899-12-30T14:00:00"/>
    <x v="61"/>
    <d v="1899-12-30T15:30:00"/>
    <m/>
    <n v="0.35"/>
    <n v="0"/>
    <n v="0.35"/>
    <x v="2"/>
    <x v="236"/>
  </r>
  <r>
    <x v="0"/>
    <x v="496"/>
    <x v="1"/>
    <x v="10"/>
    <s v="URRÔ"/>
    <x v="61"/>
    <d v="1899-12-30T14:30:00"/>
    <x v="61"/>
    <d v="1899-12-30T16:20:00"/>
    <s v="S"/>
    <n v="0"/>
    <n v="0.1"/>
    <n v="0.1"/>
    <x v="0"/>
    <x v="420"/>
  </r>
  <r>
    <x v="0"/>
    <x v="497"/>
    <x v="1"/>
    <x v="11"/>
    <s v="COVELO"/>
    <x v="61"/>
    <d v="1899-12-30T14:45:00"/>
    <x v="61"/>
    <d v="1899-12-30T16:45:00"/>
    <s v="S"/>
    <n v="0"/>
    <n v="0.1"/>
    <n v="0.1"/>
    <x v="0"/>
    <x v="412"/>
  </r>
  <r>
    <x v="0"/>
    <x v="498"/>
    <x v="2"/>
    <x v="25"/>
    <s v="GARFE"/>
    <x v="61"/>
    <d v="1899-12-30T15:20:00"/>
    <x v="61"/>
    <d v="1899-12-30T18:20:00"/>
    <s v="S"/>
    <n v="0"/>
    <n v="2"/>
    <n v="2"/>
    <x v="0"/>
    <x v="114"/>
  </r>
  <r>
    <x v="0"/>
    <x v="499"/>
    <x v="2"/>
    <x v="26"/>
    <s v="GONDIZALVES"/>
    <x v="61"/>
    <d v="1899-12-30T15:45:00"/>
    <x v="61"/>
    <d v="1899-12-30T17:20:00"/>
    <s v="S"/>
    <n v="0"/>
    <n v="0.3"/>
    <n v="0.3"/>
    <x v="0"/>
    <x v="428"/>
  </r>
  <r>
    <x v="0"/>
    <x v="500"/>
    <x v="1"/>
    <x v="10"/>
    <s v="MARECOS"/>
    <x v="61"/>
    <d v="1899-12-30T15:55:00"/>
    <x v="61"/>
    <d v="1899-12-30T16:40:00"/>
    <s v="S"/>
    <n v="0"/>
    <n v="0.01"/>
    <n v="0.01"/>
    <x v="0"/>
    <x v="22"/>
  </r>
  <r>
    <x v="0"/>
    <x v="501"/>
    <x v="2"/>
    <x v="19"/>
    <s v="ALHEIRA"/>
    <x v="61"/>
    <d v="1899-12-30T16:30:00"/>
    <x v="61"/>
    <d v="1899-12-30T18:10:00"/>
    <s v="S"/>
    <n v="0"/>
    <n v="0.1"/>
    <n v="0.1"/>
    <x v="0"/>
    <x v="252"/>
  </r>
  <r>
    <x v="0"/>
    <x v="471"/>
    <x v="2"/>
    <x v="30"/>
    <s v="COUCIEIRO"/>
    <x v="61"/>
    <d v="1899-12-30T18:00:00"/>
    <x v="61"/>
    <d v="1899-12-30T20:20:00"/>
    <s v="S"/>
    <n v="0"/>
    <n v="0.1"/>
    <n v="0.1"/>
    <x v="0"/>
    <x v="208"/>
  </r>
  <r>
    <x v="0"/>
    <x v="502"/>
    <x v="2"/>
    <x v="14"/>
    <s v="RIBA DE AVE"/>
    <x v="61"/>
    <d v="1899-12-30T18:00:00"/>
    <x v="61"/>
    <d v="1899-12-30T19:45:00"/>
    <s v="S"/>
    <n v="0"/>
    <n v="0.7"/>
    <n v="0.7"/>
    <x v="0"/>
    <x v="461"/>
  </r>
  <r>
    <x v="0"/>
    <x v="503"/>
    <x v="1"/>
    <x v="18"/>
    <s v="CARVALHOSA"/>
    <x v="61"/>
    <d v="1899-12-30T18:10:00"/>
    <x v="61"/>
    <d v="1899-12-30T19:10:00"/>
    <s v="S"/>
    <n v="0"/>
    <n v="0.01"/>
    <n v="0.01"/>
    <x v="0"/>
    <x v="27"/>
  </r>
  <r>
    <x v="0"/>
    <x v="458"/>
    <x v="1"/>
    <x v="16"/>
    <s v="REBORDOSA"/>
    <x v="61"/>
    <d v="1899-12-30T18:15:00"/>
    <x v="61"/>
    <d v="1899-12-30T18:50:00"/>
    <s v="S"/>
    <n v="0"/>
    <n v="0.01"/>
    <n v="0.01"/>
    <x v="0"/>
    <x v="392"/>
  </r>
  <r>
    <x v="0"/>
    <x v="504"/>
    <x v="1"/>
    <x v="11"/>
    <s v="GONDOMAR(SÃO COSME)"/>
    <x v="61"/>
    <d v="1899-12-30T18:25:00"/>
    <x v="61"/>
    <d v="1899-12-30T19:10:00"/>
    <s v="S"/>
    <n v="0"/>
    <n v="0.05"/>
    <n v="0.05"/>
    <x v="0"/>
    <x v="174"/>
  </r>
  <r>
    <x v="0"/>
    <x v="486"/>
    <x v="1"/>
    <x v="6"/>
    <s v="BOUGADO(SANTIAGO)"/>
    <x v="61"/>
    <d v="1899-12-30T18:41:00"/>
    <x v="61"/>
    <d v="1899-12-30T20:15:00"/>
    <s v="S"/>
    <n v="0"/>
    <n v="0.2"/>
    <n v="0.2"/>
    <x v="0"/>
    <x v="486"/>
  </r>
  <r>
    <x v="0"/>
    <x v="505"/>
    <x v="2"/>
    <x v="19"/>
    <s v="CHAVÃO"/>
    <x v="61"/>
    <d v="1899-12-30T20:40:00"/>
    <x v="62"/>
    <d v="1899-12-30T01:55:00"/>
    <s v="S"/>
    <n v="0"/>
    <n v="1.5"/>
    <n v="1.5"/>
    <x v="0"/>
    <x v="452"/>
  </r>
  <r>
    <x v="0"/>
    <x v="506"/>
    <x v="1"/>
    <x v="6"/>
    <s v="NEGRELOS(SÃO TOMÉ)"/>
    <x v="61"/>
    <d v="1899-12-30T21:45:00"/>
    <x v="61"/>
    <d v="1899-12-30T22:40:00"/>
    <s v="S"/>
    <n v="0"/>
    <n v="0.02"/>
    <n v="0.02"/>
    <x v="0"/>
    <x v="292"/>
  </r>
  <r>
    <x v="0"/>
    <x v="507"/>
    <x v="1"/>
    <x v="16"/>
    <s v="REBORDOSA"/>
    <x v="61"/>
    <d v="1899-12-30T22:25:00"/>
    <x v="61"/>
    <d v="1899-12-30T22:55:00"/>
    <s v="S"/>
    <n v="0"/>
    <n v="0.01"/>
    <n v="0.01"/>
    <x v="0"/>
    <x v="70"/>
  </r>
  <r>
    <x v="0"/>
    <x v="508"/>
    <x v="1"/>
    <x v="31"/>
    <s v="MANCELOS"/>
    <x v="61"/>
    <d v="1899-12-30T22:30:00"/>
    <x v="61"/>
    <d v="1899-12-30T23:15:00"/>
    <s v="S"/>
    <n v="0"/>
    <n v="0.06"/>
    <n v="0.06"/>
    <x v="0"/>
    <x v="463"/>
  </r>
  <r>
    <x v="0"/>
    <x v="509"/>
    <x v="1"/>
    <x v="18"/>
    <s v="SEROA"/>
    <x v="61"/>
    <d v="1899-12-30T23:15:00"/>
    <x v="62"/>
    <d v="1899-12-30T00:20:00"/>
    <s v="S"/>
    <n v="0"/>
    <n v="0.05"/>
    <n v="0.05"/>
    <x v="0"/>
    <x v="56"/>
  </r>
  <r>
    <x v="0"/>
    <x v="481"/>
    <x v="0"/>
    <x v="4"/>
    <s v="COLMEAL"/>
    <x v="61"/>
    <m/>
    <x v="36"/>
    <m/>
    <s v="S"/>
    <n v="0.02"/>
    <n v="0"/>
    <n v="0.02"/>
    <x v="0"/>
    <x v="189"/>
  </r>
  <r>
    <x v="0"/>
    <x v="498"/>
    <x v="2"/>
    <x v="25"/>
    <s v="GARFE"/>
    <x v="62"/>
    <d v="1899-12-30T00:15:00"/>
    <x v="62"/>
    <d v="1899-12-30T01:35:00"/>
    <s v="S"/>
    <n v="0"/>
    <n v="0.01"/>
    <n v="0.01"/>
    <x v="0"/>
    <x v="487"/>
  </r>
  <r>
    <x v="0"/>
    <x v="510"/>
    <x v="1"/>
    <x v="18"/>
    <s v="EIRIZ"/>
    <x v="62"/>
    <d v="1899-12-30T00:35:00"/>
    <x v="62"/>
    <d v="1899-12-30T01:30:00"/>
    <s v="S"/>
    <n v="0"/>
    <n v="0.03"/>
    <n v="0.03"/>
    <x v="0"/>
    <x v="454"/>
  </r>
  <r>
    <x v="0"/>
    <x v="505"/>
    <x v="2"/>
    <x v="19"/>
    <s v="CHAVÃO"/>
    <x v="62"/>
    <d v="1899-12-30T10:40:00"/>
    <x v="62"/>
    <d v="1899-12-30T16:35:00"/>
    <s v="S"/>
    <n v="0"/>
    <n v="0.3"/>
    <n v="0.3"/>
    <x v="0"/>
    <x v="347"/>
  </r>
  <r>
    <x v="0"/>
    <x v="458"/>
    <x v="1"/>
    <x v="16"/>
    <s v="REBORDOSA"/>
    <x v="62"/>
    <d v="1899-12-30T12:30:00"/>
    <x v="62"/>
    <d v="1899-12-30T13:10:00"/>
    <s v="S"/>
    <n v="0"/>
    <n v="0.01"/>
    <n v="0.01"/>
    <x v="0"/>
    <x v="338"/>
  </r>
  <r>
    <x v="0"/>
    <x v="511"/>
    <x v="1"/>
    <x v="16"/>
    <s v="SOBREIRA"/>
    <x v="62"/>
    <d v="1899-12-30T12:32:00"/>
    <x v="62"/>
    <d v="1899-12-30T15:05:00"/>
    <s v="S"/>
    <n v="0"/>
    <n v="1"/>
    <n v="1"/>
    <x v="0"/>
    <x v="169"/>
  </r>
  <r>
    <x v="0"/>
    <x v="512"/>
    <x v="2"/>
    <x v="7"/>
    <s v="REFOJOS DE BASTO"/>
    <x v="62"/>
    <d v="1899-12-30T13:10:00"/>
    <x v="62"/>
    <d v="1899-12-30T14:30:00"/>
    <s v="S"/>
    <n v="0"/>
    <n v="1"/>
    <n v="1"/>
    <x v="0"/>
    <x v="171"/>
  </r>
  <r>
    <x v="0"/>
    <x v="509"/>
    <x v="1"/>
    <x v="18"/>
    <s v="SEROA"/>
    <x v="62"/>
    <d v="1899-12-30T13:15:00"/>
    <x v="62"/>
    <d v="1899-12-30T16:00:00"/>
    <s v="S"/>
    <n v="0"/>
    <n v="0.2"/>
    <n v="0.2"/>
    <x v="0"/>
    <x v="488"/>
  </r>
  <r>
    <x v="0"/>
    <x v="513"/>
    <x v="0"/>
    <x v="3"/>
    <s v="POMARES"/>
    <x v="62"/>
    <d v="1899-12-30T13:35:00"/>
    <x v="63"/>
    <d v="1899-12-30T19:00:00"/>
    <m/>
    <n v="0"/>
    <n v="0"/>
    <n v="0"/>
    <x v="1"/>
    <x v="48"/>
  </r>
  <r>
    <x v="0"/>
    <x v="513"/>
    <x v="0"/>
    <x v="3"/>
    <s v="M.SERRA"/>
    <x v="62"/>
    <d v="1899-12-30T13:35:00"/>
    <x v="63"/>
    <d v="1899-12-30T19:00:00"/>
    <m/>
    <n v="0"/>
    <n v="0"/>
    <n v="0"/>
    <x v="1"/>
    <x v="29"/>
  </r>
  <r>
    <x v="0"/>
    <x v="513"/>
    <x v="0"/>
    <x v="3"/>
    <s v="BENFEITA"/>
    <x v="62"/>
    <d v="1899-12-30T13:35:00"/>
    <x v="63"/>
    <d v="1899-12-30T19:00:00"/>
    <m/>
    <n v="101.84"/>
    <n v="247.035"/>
    <n v="348.875"/>
    <x v="1"/>
    <x v="224"/>
  </r>
  <r>
    <x v="0"/>
    <x v="514"/>
    <x v="1"/>
    <x v="20"/>
    <s v="ALFENA"/>
    <x v="62"/>
    <d v="1899-12-30T13:35:00"/>
    <x v="62"/>
    <d v="1899-12-30T14:40:00"/>
    <s v="S"/>
    <n v="0"/>
    <n v="0.05"/>
    <n v="0.05"/>
    <x v="0"/>
    <x v="86"/>
  </r>
  <r>
    <x v="0"/>
    <x v="471"/>
    <x v="2"/>
    <x v="30"/>
    <s v="COUCIEIRO"/>
    <x v="62"/>
    <d v="1899-12-30T14:20:00"/>
    <x v="62"/>
    <d v="1899-12-30T15:50:00"/>
    <s v="S"/>
    <n v="0.1"/>
    <n v="0"/>
    <n v="0.1"/>
    <x v="0"/>
    <x v="54"/>
  </r>
  <r>
    <x v="0"/>
    <x v="515"/>
    <x v="2"/>
    <x v="14"/>
    <s v="RIBA DE AVE"/>
    <x v="62"/>
    <d v="1899-12-30T14:25:00"/>
    <x v="62"/>
    <d v="1899-12-30T15:30:00"/>
    <s v="S"/>
    <n v="0"/>
    <n v="0.15"/>
    <n v="0.15"/>
    <x v="0"/>
    <x v="132"/>
  </r>
  <r>
    <x v="0"/>
    <x v="512"/>
    <x v="2"/>
    <x v="7"/>
    <s v="REFOJOS DE BASTO"/>
    <x v="62"/>
    <d v="1899-12-30T14:30:00"/>
    <x v="62"/>
    <d v="1899-12-30T17:25:00"/>
    <s v="S"/>
    <n v="2"/>
    <n v="1"/>
    <n v="3"/>
    <x v="0"/>
    <x v="150"/>
  </r>
  <r>
    <x v="0"/>
    <x v="516"/>
    <x v="2"/>
    <x v="19"/>
    <s v="REMELHE"/>
    <x v="62"/>
    <d v="1899-12-30T14:35:00"/>
    <x v="62"/>
    <d v="1899-12-30T15:35:00"/>
    <s v="S"/>
    <n v="0"/>
    <n v="0.1"/>
    <n v="0.1"/>
    <x v="0"/>
    <x v="303"/>
  </r>
  <r>
    <x v="0"/>
    <x v="496"/>
    <x v="1"/>
    <x v="10"/>
    <s v="URRÔ"/>
    <x v="62"/>
    <d v="1899-12-30T14:35:00"/>
    <x v="62"/>
    <d v="1899-12-30T15:30:00"/>
    <s v="S"/>
    <n v="0"/>
    <n v="0.03"/>
    <n v="0.03"/>
    <x v="0"/>
    <x v="458"/>
  </r>
  <r>
    <x v="0"/>
    <x v="517"/>
    <x v="1"/>
    <x v="18"/>
    <s v="MEIXOMIL"/>
    <x v="62"/>
    <d v="1899-12-30T14:35:00"/>
    <x v="62"/>
    <d v="1899-12-30T15:50:00"/>
    <s v="S"/>
    <n v="0"/>
    <n v="7.0000000000000007E-2"/>
    <n v="7.0000000000000007E-2"/>
    <x v="0"/>
    <x v="211"/>
  </r>
  <r>
    <x v="0"/>
    <x v="518"/>
    <x v="2"/>
    <x v="12"/>
    <s v="PONTE"/>
    <x v="62"/>
    <d v="1899-12-30T14:45:00"/>
    <x v="62"/>
    <d v="1899-12-30T16:25:00"/>
    <s v="S"/>
    <n v="0"/>
    <n v="0.5"/>
    <n v="0.5"/>
    <x v="0"/>
    <x v="489"/>
  </r>
  <r>
    <x v="0"/>
    <x v="504"/>
    <x v="1"/>
    <x v="11"/>
    <s v="GONDOMAR(SÃO COSME)"/>
    <x v="62"/>
    <d v="1899-12-30T14:45:00"/>
    <x v="62"/>
    <d v="1899-12-30T17:00:00"/>
    <s v="S"/>
    <n v="0"/>
    <n v="0.25"/>
    <n v="0.25"/>
    <x v="0"/>
    <x v="15"/>
  </r>
  <r>
    <x v="0"/>
    <x v="510"/>
    <x v="1"/>
    <x v="18"/>
    <s v="EIRIZ"/>
    <x v="62"/>
    <d v="1899-12-30T14:50:00"/>
    <x v="62"/>
    <d v="1899-12-30T19:55:00"/>
    <s v="S"/>
    <n v="0"/>
    <n v="2"/>
    <n v="2"/>
    <x v="0"/>
    <x v="490"/>
  </r>
  <r>
    <x v="0"/>
    <x v="519"/>
    <x v="2"/>
    <x v="19"/>
    <s v="ALHEIRA"/>
    <x v="62"/>
    <d v="1899-12-30T15:25:00"/>
    <x v="62"/>
    <d v="1899-12-30T16:45:00"/>
    <s v="S"/>
    <n v="0"/>
    <n v="0.1"/>
    <n v="0.1"/>
    <x v="0"/>
    <x v="341"/>
  </r>
  <r>
    <x v="0"/>
    <x v="520"/>
    <x v="2"/>
    <x v="21"/>
    <s v="RIBAS"/>
    <x v="62"/>
    <d v="1899-12-30T15:30:00"/>
    <x v="62"/>
    <d v="1899-12-30T17:30:00"/>
    <s v="S"/>
    <n v="0"/>
    <n v="0.15"/>
    <n v="0.15"/>
    <x v="0"/>
    <x v="136"/>
  </r>
  <r>
    <x v="0"/>
    <x v="498"/>
    <x v="2"/>
    <x v="25"/>
    <s v="GARFE"/>
    <x v="62"/>
    <d v="1899-12-30T15:35:00"/>
    <x v="62"/>
    <d v="1899-12-30T17:30:00"/>
    <s v="S"/>
    <n v="0"/>
    <n v="0.01"/>
    <n v="0.01"/>
    <x v="0"/>
    <x v="491"/>
  </r>
  <r>
    <x v="0"/>
    <x v="521"/>
    <x v="2"/>
    <x v="30"/>
    <s v="PICO DE REGALADOS"/>
    <x v="62"/>
    <d v="1899-12-30T15:42:00"/>
    <x v="62"/>
    <d v="1899-12-30T16:15:00"/>
    <s v="S"/>
    <n v="0"/>
    <n v="0.05"/>
    <n v="0.05"/>
    <x v="0"/>
    <x v="492"/>
  </r>
  <r>
    <x v="0"/>
    <x v="522"/>
    <x v="0"/>
    <x v="4"/>
    <s v="COLMEAL"/>
    <x v="62"/>
    <d v="1899-12-30T16:10:00"/>
    <x v="62"/>
    <d v="1899-12-30T19:45:00"/>
    <m/>
    <n v="0"/>
    <n v="0.5"/>
    <n v="0.5"/>
    <x v="2"/>
    <x v="252"/>
  </r>
  <r>
    <x v="0"/>
    <x v="523"/>
    <x v="2"/>
    <x v="7"/>
    <s v="CAVÊS"/>
    <x v="62"/>
    <d v="1899-12-30T16:15:00"/>
    <x v="63"/>
    <d v="1899-12-30T05:00:00"/>
    <s v="S"/>
    <n v="4"/>
    <n v="4"/>
    <n v="8"/>
    <x v="0"/>
    <x v="493"/>
  </r>
  <r>
    <x v="0"/>
    <x v="524"/>
    <x v="1"/>
    <x v="33"/>
    <s v="NESPEREIRA"/>
    <x v="62"/>
    <d v="1899-12-30T16:30:00"/>
    <x v="62"/>
    <d v="1899-12-30T17:45:00"/>
    <s v="S"/>
    <n v="0"/>
    <n v="0.5"/>
    <n v="0.5"/>
    <x v="0"/>
    <x v="79"/>
  </r>
  <r>
    <x v="0"/>
    <x v="525"/>
    <x v="2"/>
    <x v="12"/>
    <s v="SELHO(SÃO JORGE)"/>
    <x v="62"/>
    <d v="1899-12-30T16:45:00"/>
    <x v="62"/>
    <d v="1899-12-30T20:45:00"/>
    <s v="S"/>
    <n v="0"/>
    <n v="0.8"/>
    <n v="0.8"/>
    <x v="0"/>
    <x v="445"/>
  </r>
  <r>
    <x v="0"/>
    <x v="526"/>
    <x v="2"/>
    <x v="14"/>
    <s v="RUIVÃES"/>
    <x v="62"/>
    <d v="1899-12-30T17:10:00"/>
    <x v="62"/>
    <d v="1899-12-30T22:15:00"/>
    <s v="S"/>
    <n v="0"/>
    <n v="3"/>
    <n v="3"/>
    <x v="0"/>
    <x v="494"/>
  </r>
  <r>
    <x v="0"/>
    <x v="527"/>
    <x v="3"/>
    <x v="50"/>
    <s v="ALHANDRA"/>
    <x v="62"/>
    <d v="1899-12-30T17:10:00"/>
    <x v="62"/>
    <d v="1899-12-30T17:45:00"/>
    <s v="S"/>
    <n v="0"/>
    <n v="0.2"/>
    <n v="0.2"/>
    <x v="0"/>
    <x v="179"/>
  </r>
  <r>
    <x v="0"/>
    <x v="528"/>
    <x v="2"/>
    <x v="30"/>
    <s v="DOSSÃOS"/>
    <x v="62"/>
    <d v="1899-12-30T17:20:00"/>
    <x v="62"/>
    <d v="1899-12-30T18:30:00"/>
    <s v="S"/>
    <n v="0"/>
    <n v="0.3"/>
    <n v="0.3"/>
    <x v="0"/>
    <x v="495"/>
  </r>
  <r>
    <x v="0"/>
    <x v="509"/>
    <x v="1"/>
    <x v="18"/>
    <s v="SEROA"/>
    <x v="62"/>
    <d v="1899-12-30T17:30:00"/>
    <x v="62"/>
    <d v="1899-12-30T18:10:00"/>
    <s v="S"/>
    <n v="0"/>
    <n v="0.06"/>
    <n v="0.06"/>
    <x v="0"/>
    <x v="469"/>
  </r>
  <r>
    <x v="0"/>
    <x v="529"/>
    <x v="1"/>
    <x v="16"/>
    <s v="BALTAR"/>
    <x v="62"/>
    <d v="1899-12-30T17:40:00"/>
    <x v="62"/>
    <d v="1899-12-30T18:15:00"/>
    <s v="S"/>
    <n v="0"/>
    <n v="0.01"/>
    <n v="0.01"/>
    <x v="0"/>
    <x v="16"/>
  </r>
  <r>
    <x v="0"/>
    <x v="517"/>
    <x v="1"/>
    <x v="18"/>
    <s v="MEIXOMIL"/>
    <x v="62"/>
    <d v="1899-12-30T17:40:00"/>
    <x v="62"/>
    <d v="1899-12-30T19:00:00"/>
    <s v="S"/>
    <n v="0"/>
    <n v="0.05"/>
    <n v="0.05"/>
    <x v="0"/>
    <x v="61"/>
  </r>
  <r>
    <x v="0"/>
    <x v="530"/>
    <x v="2"/>
    <x v="21"/>
    <s v="RIBAS"/>
    <x v="62"/>
    <d v="1899-12-30T18:20:00"/>
    <x v="62"/>
    <d v="1899-12-30T20:00:00"/>
    <s v="S"/>
    <n v="0"/>
    <n v="0.01"/>
    <n v="0.01"/>
    <x v="0"/>
    <x v="496"/>
  </r>
  <r>
    <x v="0"/>
    <x v="531"/>
    <x v="2"/>
    <x v="21"/>
    <s v="CAÇARILHE"/>
    <x v="62"/>
    <d v="1899-12-30T18:20:00"/>
    <x v="62"/>
    <d v="1899-12-30T19:30:00"/>
    <s v="S"/>
    <n v="0"/>
    <n v="0.02"/>
    <n v="0.02"/>
    <x v="0"/>
    <x v="74"/>
  </r>
  <r>
    <x v="0"/>
    <x v="532"/>
    <x v="1"/>
    <x v="6"/>
    <s v="MONTE CÓRDOVA"/>
    <x v="62"/>
    <d v="1899-12-30T18:25:00"/>
    <x v="62"/>
    <d v="1899-12-30T19:35:00"/>
    <s v="S"/>
    <n v="0"/>
    <n v="0.1"/>
    <n v="0.1"/>
    <x v="0"/>
    <x v="263"/>
  </r>
  <r>
    <x v="0"/>
    <x v="496"/>
    <x v="1"/>
    <x v="10"/>
    <s v="URRÔ"/>
    <x v="62"/>
    <d v="1899-12-30T18:30:00"/>
    <x v="62"/>
    <d v="1899-12-30T20:00:00"/>
    <s v="S"/>
    <n v="0"/>
    <n v="0.15"/>
    <n v="0.15"/>
    <x v="0"/>
    <x v="497"/>
  </r>
  <r>
    <x v="0"/>
    <x v="533"/>
    <x v="2"/>
    <x v="14"/>
    <s v="SEZURES"/>
    <x v="62"/>
    <d v="1899-12-30T19:00:00"/>
    <x v="62"/>
    <d v="1899-12-30T21:00:00"/>
    <s v="S"/>
    <n v="0.1"/>
    <n v="0"/>
    <n v="0.1"/>
    <x v="0"/>
    <x v="369"/>
  </r>
  <r>
    <x v="0"/>
    <x v="534"/>
    <x v="0"/>
    <x v="3"/>
    <s v="ARGANIL"/>
    <x v="62"/>
    <d v="1899-12-30T19:00:00"/>
    <x v="62"/>
    <d v="1899-12-30T20:30:00"/>
    <m/>
    <n v="0.22500000000000001"/>
    <n v="0"/>
    <n v="0.22500000000000001"/>
    <x v="1"/>
    <x v="111"/>
  </r>
  <r>
    <x v="0"/>
    <x v="505"/>
    <x v="2"/>
    <x v="19"/>
    <s v="CHAVÃO"/>
    <x v="62"/>
    <d v="1899-12-30T19:20:00"/>
    <x v="62"/>
    <d v="1899-12-30T21:15:00"/>
    <s v="S"/>
    <n v="0"/>
    <n v="0.04"/>
    <n v="0.04"/>
    <x v="0"/>
    <x v="498"/>
  </r>
  <r>
    <x v="0"/>
    <x v="512"/>
    <x v="2"/>
    <x v="7"/>
    <s v="REFOJOS DE BASTO"/>
    <x v="62"/>
    <d v="1899-12-30T19:30:00"/>
    <x v="62"/>
    <d v="1899-12-30T20:45:00"/>
    <s v="S"/>
    <n v="0"/>
    <n v="0.05"/>
    <n v="0.05"/>
    <x v="0"/>
    <x v="499"/>
  </r>
  <r>
    <x v="0"/>
    <x v="471"/>
    <x v="2"/>
    <x v="30"/>
    <s v="COUCIEIRO"/>
    <x v="62"/>
    <d v="1899-12-30T19:45:00"/>
    <x v="62"/>
    <d v="1899-12-30T22:55:00"/>
    <s v="S"/>
    <n v="0.1"/>
    <n v="0"/>
    <n v="0.1"/>
    <x v="0"/>
    <x v="142"/>
  </r>
  <r>
    <x v="0"/>
    <x v="535"/>
    <x v="1"/>
    <x v="18"/>
    <s v="CARVALHOSA"/>
    <x v="62"/>
    <d v="1899-12-30T19:55:00"/>
    <x v="62"/>
    <d v="1899-12-30T20:45:00"/>
    <s v="S"/>
    <n v="0"/>
    <n v="0.04"/>
    <n v="0.04"/>
    <x v="0"/>
    <x v="65"/>
  </r>
  <r>
    <x v="0"/>
    <x v="529"/>
    <x v="1"/>
    <x v="16"/>
    <s v="BALTAR"/>
    <x v="62"/>
    <d v="1899-12-30T20:15:00"/>
    <x v="62"/>
    <d v="1899-12-30T20:45:00"/>
    <s v="S"/>
    <n v="0"/>
    <n v="0.02"/>
    <n v="0.02"/>
    <x v="0"/>
    <x v="243"/>
  </r>
  <r>
    <x v="0"/>
    <x v="536"/>
    <x v="1"/>
    <x v="18"/>
    <s v="CARVALHOSA"/>
    <x v="62"/>
    <d v="1899-12-30T22:00:00"/>
    <x v="62"/>
    <d v="1899-12-30T22:30:00"/>
    <s v="S"/>
    <n v="0"/>
    <n v="0.1"/>
    <n v="0.1"/>
    <x v="0"/>
    <x v="435"/>
  </r>
  <r>
    <x v="0"/>
    <x v="507"/>
    <x v="1"/>
    <x v="16"/>
    <s v="REBORDOSA"/>
    <x v="62"/>
    <d v="1899-12-30T23:00:00"/>
    <x v="62"/>
    <d v="1899-12-30T23:30:00"/>
    <s v="S"/>
    <n v="0"/>
    <n v="0.01"/>
    <n v="0.01"/>
    <x v="0"/>
    <x v="73"/>
  </r>
  <r>
    <x v="0"/>
    <x v="537"/>
    <x v="1"/>
    <x v="18"/>
    <s v="CARVALHOSA"/>
    <x v="63"/>
    <d v="1899-12-30T00:00:00"/>
    <x v="63"/>
    <d v="1899-12-30T00:45:00"/>
    <s v="S"/>
    <n v="0"/>
    <n v="0.03"/>
    <n v="0.03"/>
    <x v="0"/>
    <x v="485"/>
  </r>
  <r>
    <x v="0"/>
    <x v="538"/>
    <x v="1"/>
    <x v="10"/>
    <s v="LAGARES"/>
    <x v="63"/>
    <d v="1899-12-30T00:10:00"/>
    <x v="63"/>
    <d v="1899-12-30T00:50:00"/>
    <s v="S"/>
    <n v="0"/>
    <n v="0.01"/>
    <n v="0.01"/>
    <x v="0"/>
    <x v="71"/>
  </r>
  <r>
    <x v="0"/>
    <x v="535"/>
    <x v="1"/>
    <x v="18"/>
    <s v="CARVALHOSA"/>
    <x v="63"/>
    <d v="1899-12-30T01:30:00"/>
    <x v="63"/>
    <d v="1899-12-30T02:40:00"/>
    <s v="S"/>
    <n v="0"/>
    <n v="0.03"/>
    <n v="0.03"/>
    <x v="0"/>
    <x v="448"/>
  </r>
  <r>
    <x v="0"/>
    <x v="539"/>
    <x v="0"/>
    <x v="0"/>
    <s v="CARVALHO"/>
    <x v="63"/>
    <d v="1899-12-30T02:05:00"/>
    <x v="63"/>
    <d v="1899-12-30T02:20:00"/>
    <m/>
    <n v="0"/>
    <n v="7.0000000000000001E-3"/>
    <n v="7.0000000000000001E-3"/>
    <x v="1"/>
    <x v="500"/>
  </r>
  <r>
    <x v="0"/>
    <x v="540"/>
    <x v="1"/>
    <x v="36"/>
    <s v="BORBA DE GODIM"/>
    <x v="63"/>
    <d v="1899-12-30T05:50:00"/>
    <x v="63"/>
    <d v="1899-12-30T06:50:00"/>
    <s v="S"/>
    <n v="0"/>
    <n v="0.06"/>
    <n v="0.06"/>
    <x v="0"/>
    <x v="475"/>
  </r>
  <r>
    <x v="0"/>
    <x v="529"/>
    <x v="1"/>
    <x v="16"/>
    <s v="BALTAR"/>
    <x v="63"/>
    <d v="1899-12-30T06:00:00"/>
    <x v="63"/>
    <d v="1899-12-30T06:35:00"/>
    <s v="S"/>
    <n v="0"/>
    <n v="0.02"/>
    <n v="0.02"/>
    <x v="0"/>
    <x v="219"/>
  </r>
  <r>
    <x v="0"/>
    <x v="530"/>
    <x v="2"/>
    <x v="21"/>
    <s v="RIBAS"/>
    <x v="63"/>
    <d v="1899-12-30T08:30:00"/>
    <x v="63"/>
    <d v="1899-12-30T11:00:00"/>
    <s v="S"/>
    <n v="0.5"/>
    <n v="0"/>
    <n v="0.5"/>
    <x v="0"/>
    <x v="230"/>
  </r>
  <r>
    <x v="0"/>
    <x v="541"/>
    <x v="1"/>
    <x v="15"/>
    <s v="SILVA ESCURA"/>
    <x v="63"/>
    <d v="1899-12-30T09:25:00"/>
    <x v="63"/>
    <d v="1899-12-30T12:45:00"/>
    <s v="S"/>
    <n v="0"/>
    <n v="1.1000000000000001"/>
    <n v="1.1000000000000001"/>
    <x v="0"/>
    <x v="146"/>
  </r>
  <r>
    <x v="0"/>
    <x v="542"/>
    <x v="1"/>
    <x v="18"/>
    <s v="PENAMAIOR"/>
    <x v="63"/>
    <d v="1899-12-30T09:35:00"/>
    <x v="63"/>
    <d v="1899-12-30T10:20:00"/>
    <s v="S"/>
    <n v="0"/>
    <n v="0.02"/>
    <n v="0.02"/>
    <x v="0"/>
    <x v="351"/>
  </r>
  <r>
    <x v="0"/>
    <x v="523"/>
    <x v="2"/>
    <x v="7"/>
    <s v="CAVÊS"/>
    <x v="63"/>
    <d v="1899-12-30T12:45:00"/>
    <x v="63"/>
    <d v="1899-12-30T17:40:00"/>
    <s v="S"/>
    <n v="1"/>
    <n v="1"/>
    <n v="2"/>
    <x v="0"/>
    <x v="209"/>
  </r>
  <r>
    <x v="0"/>
    <x v="543"/>
    <x v="2"/>
    <x v="30"/>
    <s v="ARCOZELO"/>
    <x v="63"/>
    <d v="1899-12-30T13:05:00"/>
    <x v="63"/>
    <d v="1899-12-30T15:10:00"/>
    <s v="S"/>
    <n v="0.1"/>
    <n v="0"/>
    <n v="0.1"/>
    <x v="0"/>
    <x v="295"/>
  </r>
  <r>
    <x v="0"/>
    <x v="520"/>
    <x v="2"/>
    <x v="21"/>
    <s v="RIBAS"/>
    <x v="63"/>
    <d v="1899-12-30T13:10:00"/>
    <x v="63"/>
    <d v="1899-12-30T15:00:00"/>
    <s v="S"/>
    <n v="0.1"/>
    <n v="0"/>
    <n v="0.1"/>
    <x v="0"/>
    <x v="332"/>
  </r>
  <r>
    <x v="0"/>
    <x v="544"/>
    <x v="1"/>
    <x v="18"/>
    <s v="EIRIZ"/>
    <x v="63"/>
    <d v="1899-12-30T13:35:00"/>
    <x v="63"/>
    <d v="1899-12-30T14:20:00"/>
    <s v="S"/>
    <n v="0"/>
    <n v="0.05"/>
    <n v="0.05"/>
    <x v="0"/>
    <x v="214"/>
  </r>
  <r>
    <x v="0"/>
    <x v="545"/>
    <x v="1"/>
    <x v="11"/>
    <s v="SÃO PEDRO DA COVA"/>
    <x v="63"/>
    <d v="1899-12-30T13:55:00"/>
    <x v="63"/>
    <d v="1899-12-30T14:20:00"/>
    <s v="S"/>
    <n v="0"/>
    <n v="0.02"/>
    <n v="0.02"/>
    <x v="0"/>
    <x v="242"/>
  </r>
  <r>
    <x v="0"/>
    <x v="546"/>
    <x v="1"/>
    <x v="32"/>
    <s v="SANTA MARINHA DO ZÊZERE"/>
    <x v="63"/>
    <d v="1899-12-30T13:55:00"/>
    <x v="63"/>
    <d v="1899-12-30T14:40:00"/>
    <s v="S"/>
    <n v="0"/>
    <n v="0.05"/>
    <n v="0.05"/>
    <x v="0"/>
    <x v="154"/>
  </r>
  <r>
    <x v="0"/>
    <x v="547"/>
    <x v="2"/>
    <x v="25"/>
    <s v="VILELA"/>
    <x v="63"/>
    <d v="1899-12-30T14:00:00"/>
    <x v="63"/>
    <d v="1899-12-30T14:40:00"/>
    <s v="S"/>
    <n v="0"/>
    <n v="0.01"/>
    <n v="0.01"/>
    <x v="0"/>
    <x v="501"/>
  </r>
  <r>
    <x v="0"/>
    <x v="548"/>
    <x v="0"/>
    <x v="23"/>
    <s v="UNHAIS"/>
    <x v="63"/>
    <d v="1899-12-30T14:03:00"/>
    <x v="63"/>
    <d v="1899-12-30T15:45:00"/>
    <m/>
    <n v="0"/>
    <n v="5.0000000000000001E-4"/>
    <n v="5.0000000000000001E-4"/>
    <x v="2"/>
    <x v="303"/>
  </r>
  <r>
    <x v="0"/>
    <x v="549"/>
    <x v="2"/>
    <x v="26"/>
    <s v="PEDRALVA"/>
    <x v="63"/>
    <d v="1899-12-30T14:15:00"/>
    <x v="63"/>
    <d v="1899-12-30T17:00:00"/>
    <s v="S"/>
    <n v="0.03"/>
    <n v="0"/>
    <n v="0.03"/>
    <x v="0"/>
    <x v="262"/>
  </r>
  <r>
    <x v="0"/>
    <x v="550"/>
    <x v="1"/>
    <x v="31"/>
    <s v="LOMBA"/>
    <x v="63"/>
    <d v="1899-12-30T14:15:00"/>
    <x v="63"/>
    <d v="1899-12-30T19:45:00"/>
    <s v="S"/>
    <n v="3"/>
    <n v="1"/>
    <n v="4"/>
    <x v="0"/>
    <x v="187"/>
  </r>
  <r>
    <x v="0"/>
    <x v="551"/>
    <x v="2"/>
    <x v="19"/>
    <s v="CHORENTE"/>
    <x v="63"/>
    <d v="1899-12-30T15:20:00"/>
    <x v="63"/>
    <d v="1899-12-30T16:10:00"/>
    <s v="S"/>
    <n v="0"/>
    <n v="1"/>
    <n v="1"/>
    <x v="0"/>
    <x v="226"/>
  </r>
  <r>
    <x v="0"/>
    <x v="552"/>
    <x v="2"/>
    <x v="12"/>
    <s v="BRITEIROS(SANTA LEOCÁDIA)"/>
    <x v="63"/>
    <d v="1899-12-30T15:25:00"/>
    <x v="63"/>
    <d v="1899-12-30T16:40:00"/>
    <s v="S"/>
    <n v="0.03"/>
    <n v="0"/>
    <n v="0.03"/>
    <x v="0"/>
    <x v="294"/>
  </r>
  <r>
    <x v="0"/>
    <x v="553"/>
    <x v="1"/>
    <x v="11"/>
    <s v="FOZ DO SOUSA"/>
    <x v="63"/>
    <d v="1899-12-30T16:05:00"/>
    <x v="63"/>
    <d v="1899-12-30T20:00:00"/>
    <s v="S"/>
    <n v="0"/>
    <n v="3"/>
    <n v="3"/>
    <x v="0"/>
    <x v="175"/>
  </r>
  <r>
    <x v="0"/>
    <x v="554"/>
    <x v="2"/>
    <x v="12"/>
    <s v="SOUTO(SANTA MARIA)"/>
    <x v="63"/>
    <d v="1899-12-30T16:40:00"/>
    <x v="63"/>
    <d v="1899-12-30T19:10:00"/>
    <s v="S"/>
    <n v="0"/>
    <n v="0.15"/>
    <n v="0.15"/>
    <x v="0"/>
    <x v="133"/>
  </r>
  <r>
    <x v="0"/>
    <x v="555"/>
    <x v="2"/>
    <x v="7"/>
    <s v="RIO DOURO"/>
    <x v="63"/>
    <d v="1899-12-30T16:55:00"/>
    <x v="63"/>
    <d v="1899-12-30T22:55:00"/>
    <s v="S"/>
    <n v="0"/>
    <n v="30"/>
    <n v="30"/>
    <x v="0"/>
    <x v="435"/>
  </r>
  <r>
    <x v="0"/>
    <x v="556"/>
    <x v="1"/>
    <x v="6"/>
    <s v="MONTE CÓRDOVA"/>
    <x v="63"/>
    <d v="1899-12-30T17:25:00"/>
    <x v="63"/>
    <d v="1899-12-30T17:55:00"/>
    <s v="S"/>
    <n v="0"/>
    <n v="0.15"/>
    <n v="0.15"/>
    <x v="0"/>
    <x v="502"/>
  </r>
  <r>
    <x v="0"/>
    <x v="523"/>
    <x v="2"/>
    <x v="7"/>
    <s v="CAVÊS"/>
    <x v="63"/>
    <d v="1899-12-30T20:15:00"/>
    <x v="63"/>
    <d v="1899-12-30T23:30:00"/>
    <s v="S"/>
    <n v="0"/>
    <n v="0.05"/>
    <n v="0.05"/>
    <x v="0"/>
    <x v="503"/>
  </r>
  <r>
    <x v="0"/>
    <x v="530"/>
    <x v="2"/>
    <x v="21"/>
    <s v="RIBAS"/>
    <x v="63"/>
    <d v="1899-12-30T21:30:00"/>
    <x v="63"/>
    <d v="1899-12-30T23:15:00"/>
    <s v="S"/>
    <n v="0.01"/>
    <n v="0"/>
    <n v="0.01"/>
    <x v="0"/>
    <x v="279"/>
  </r>
  <r>
    <x v="0"/>
    <x v="557"/>
    <x v="0"/>
    <x v="39"/>
    <s v="COVÕES"/>
    <x v="63"/>
    <d v="1899-12-30T21:42:00"/>
    <x v="63"/>
    <d v="1899-12-30T22:30:00"/>
    <m/>
    <n v="0"/>
    <n v="3.5000000000000003E-2"/>
    <n v="3.5000000000000003E-2"/>
    <x v="1"/>
    <x v="176"/>
  </r>
  <r>
    <x v="0"/>
    <x v="558"/>
    <x v="1"/>
    <x v="6"/>
    <s v="AREIAS"/>
    <x v="63"/>
    <d v="1899-12-30T21:55:00"/>
    <x v="63"/>
    <d v="1899-12-30T23:15:00"/>
    <s v="S"/>
    <n v="0"/>
    <n v="0.05"/>
    <n v="0.05"/>
    <x v="0"/>
    <x v="213"/>
  </r>
  <r>
    <x v="0"/>
    <x v="559"/>
    <x v="2"/>
    <x v="29"/>
    <s v="TRAVASSÓS"/>
    <x v="63"/>
    <d v="1899-12-30T22:25:00"/>
    <x v="63"/>
    <d v="1899-12-30T23:40:00"/>
    <s v="S"/>
    <n v="0.05"/>
    <n v="0"/>
    <n v="0.05"/>
    <x v="0"/>
    <x v="296"/>
  </r>
  <r>
    <x v="0"/>
    <x v="553"/>
    <x v="1"/>
    <x v="11"/>
    <s v="FOZ DO SOUSA"/>
    <x v="63"/>
    <d v="1899-12-30T22:25:00"/>
    <x v="64"/>
    <d v="1899-12-30T00:45:00"/>
    <s v="S"/>
    <n v="0"/>
    <n v="0.5"/>
    <n v="0.5"/>
    <x v="0"/>
    <x v="69"/>
  </r>
  <r>
    <x v="0"/>
    <x v="462"/>
    <x v="1"/>
    <x v="31"/>
    <s v="ATAÍDE"/>
    <x v="64"/>
    <d v="1899-12-30T00:00:00"/>
    <x v="64"/>
    <d v="1899-12-30T00:35:00"/>
    <s v="S"/>
    <n v="0"/>
    <n v="0.05"/>
    <n v="0.05"/>
    <x v="0"/>
    <x v="319"/>
  </r>
  <r>
    <x v="0"/>
    <x v="560"/>
    <x v="1"/>
    <x v="20"/>
    <s v="ERMESINDE"/>
    <x v="64"/>
    <d v="1899-12-30T00:18:00"/>
    <x v="64"/>
    <d v="1899-12-30T00:45:00"/>
    <s v="S"/>
    <n v="0"/>
    <n v="0.05"/>
    <n v="0.05"/>
    <x v="0"/>
    <x v="236"/>
  </r>
  <r>
    <x v="0"/>
    <x v="523"/>
    <x v="2"/>
    <x v="7"/>
    <s v="CAVÊS"/>
    <x v="64"/>
    <d v="1899-12-30T00:20:00"/>
    <x v="64"/>
    <d v="1899-12-30T02:15:00"/>
    <s v="S"/>
    <n v="0"/>
    <n v="0.01"/>
    <n v="0.01"/>
    <x v="0"/>
    <x v="504"/>
  </r>
  <r>
    <x v="0"/>
    <x v="561"/>
    <x v="1"/>
    <x v="20"/>
    <s v="SOBRADO"/>
    <x v="64"/>
    <d v="1899-12-30T00:40:00"/>
    <x v="64"/>
    <d v="1899-12-30T01:55:00"/>
    <s v="S"/>
    <n v="0"/>
    <n v="0.01"/>
    <n v="0.01"/>
    <x v="0"/>
    <x v="193"/>
  </r>
  <r>
    <x v="0"/>
    <x v="562"/>
    <x v="0"/>
    <x v="23"/>
    <s v="P.SERRA"/>
    <x v="64"/>
    <d v="1899-12-30T08:40:00"/>
    <x v="64"/>
    <d v="1899-12-30T10:25:00"/>
    <m/>
    <n v="0.02"/>
    <n v="0"/>
    <n v="0.02"/>
    <x v="2"/>
    <x v="505"/>
  </r>
  <r>
    <x v="0"/>
    <x v="563"/>
    <x v="1"/>
    <x v="24"/>
    <s v="ARCOZELO"/>
    <x v="64"/>
    <d v="1899-12-30T08:50:00"/>
    <x v="64"/>
    <d v="1899-12-30T09:15:00"/>
    <s v="S"/>
    <n v="0"/>
    <n v="0.03"/>
    <n v="0.03"/>
    <x v="0"/>
    <x v="487"/>
  </r>
  <r>
    <x v="0"/>
    <x v="564"/>
    <x v="1"/>
    <x v="24"/>
    <s v="SERZEDO"/>
    <x v="64"/>
    <d v="1899-12-30T13:30:00"/>
    <x v="64"/>
    <d v="1899-12-30T14:35:00"/>
    <s v="S"/>
    <n v="0"/>
    <n v="0.04"/>
    <n v="0.04"/>
    <x v="0"/>
    <x v="93"/>
  </r>
  <r>
    <x v="0"/>
    <x v="565"/>
    <x v="1"/>
    <x v="11"/>
    <s v="GONDOMAR(SÃO COSME)"/>
    <x v="64"/>
    <d v="1899-12-30T14:00:00"/>
    <x v="64"/>
    <d v="1899-12-30T14:30:00"/>
    <s v="S"/>
    <n v="0"/>
    <n v="0.01"/>
    <n v="0.01"/>
    <x v="0"/>
    <x v="91"/>
  </r>
  <r>
    <x v="0"/>
    <x v="523"/>
    <x v="2"/>
    <x v="7"/>
    <s v="CAVÊS"/>
    <x v="64"/>
    <d v="1899-12-30T14:10:00"/>
    <x v="64"/>
    <d v="1899-12-30T16:25:00"/>
    <s v="S"/>
    <n v="0"/>
    <n v="0.05"/>
    <n v="0.05"/>
    <x v="0"/>
    <x v="506"/>
  </r>
  <r>
    <x v="0"/>
    <x v="551"/>
    <x v="2"/>
    <x v="19"/>
    <s v="CHORENTE"/>
    <x v="64"/>
    <d v="1899-12-30T15:20:00"/>
    <x v="64"/>
    <d v="1899-12-30T16:05:00"/>
    <s v="S"/>
    <n v="0"/>
    <n v="0.02"/>
    <n v="0.02"/>
    <x v="0"/>
    <x v="93"/>
  </r>
  <r>
    <x v="0"/>
    <x v="545"/>
    <x v="1"/>
    <x v="11"/>
    <s v="SÃO PEDRO DA COVA"/>
    <x v="64"/>
    <d v="1899-12-30T15:50:00"/>
    <x v="64"/>
    <d v="1899-12-30T16:20:00"/>
    <s v="S"/>
    <n v="0"/>
    <n v="0.05"/>
    <n v="0.05"/>
    <x v="0"/>
    <x v="123"/>
  </r>
  <r>
    <x v="0"/>
    <x v="530"/>
    <x v="2"/>
    <x v="21"/>
    <s v="RIBAS"/>
    <x v="64"/>
    <d v="1899-12-30T16:15:00"/>
    <x v="64"/>
    <d v="1899-12-30T18:30:00"/>
    <s v="S"/>
    <n v="0"/>
    <n v="0.5"/>
    <n v="0.5"/>
    <x v="0"/>
    <x v="507"/>
  </r>
  <r>
    <x v="0"/>
    <x v="566"/>
    <x v="1"/>
    <x v="24"/>
    <s v="VILAR DO PARAÍSO"/>
    <x v="64"/>
    <d v="1899-12-30T16:30:00"/>
    <x v="64"/>
    <d v="1899-12-30T17:30:00"/>
    <s v="S"/>
    <n v="0"/>
    <n v="0.1"/>
    <n v="0.1"/>
    <x v="0"/>
    <x v="448"/>
  </r>
  <r>
    <x v="0"/>
    <x v="545"/>
    <x v="1"/>
    <x v="11"/>
    <s v="SÃO PEDRO DA COVA"/>
    <x v="64"/>
    <d v="1899-12-30T16:30:00"/>
    <x v="64"/>
    <d v="1899-12-30T17:15:00"/>
    <s v="S"/>
    <n v="0"/>
    <n v="0.1"/>
    <n v="0.1"/>
    <x v="0"/>
    <x v="458"/>
  </r>
  <r>
    <x v="0"/>
    <x v="567"/>
    <x v="2"/>
    <x v="14"/>
    <s v="GAVIÃO"/>
    <x v="64"/>
    <d v="1899-12-30T17:50:00"/>
    <x v="64"/>
    <d v="1899-12-30T18:40:00"/>
    <s v="S"/>
    <n v="0"/>
    <n v="0.05"/>
    <n v="0.05"/>
    <x v="0"/>
    <x v="508"/>
  </r>
  <r>
    <x v="0"/>
    <x v="553"/>
    <x v="1"/>
    <x v="11"/>
    <s v="FOZ DO SOUSA"/>
    <x v="64"/>
    <d v="1899-12-30T19:50:00"/>
    <x v="64"/>
    <d v="1899-12-30T23:50:00"/>
    <s v="S"/>
    <n v="0"/>
    <n v="0.5"/>
    <n v="0.5"/>
    <x v="0"/>
    <x v="75"/>
  </r>
  <r>
    <x v="0"/>
    <x v="568"/>
    <x v="2"/>
    <x v="25"/>
    <s v="VILELA"/>
    <x v="64"/>
    <d v="1899-12-30T19:55:00"/>
    <x v="64"/>
    <d v="1899-12-30T21:55:00"/>
    <s v="S"/>
    <n v="0"/>
    <n v="0.5"/>
    <n v="0.5"/>
    <x v="0"/>
    <x v="509"/>
  </r>
  <r>
    <x v="0"/>
    <x v="550"/>
    <x v="1"/>
    <x v="31"/>
    <s v="LOMBA"/>
    <x v="64"/>
    <d v="1899-12-30T21:30:00"/>
    <x v="64"/>
    <d v="1899-12-30T22:30:00"/>
    <s v="S"/>
    <n v="0"/>
    <n v="0.04"/>
    <n v="0.04"/>
    <x v="0"/>
    <x v="74"/>
  </r>
  <r>
    <x v="0"/>
    <x v="569"/>
    <x v="1"/>
    <x v="6"/>
    <s v="AREIAS"/>
    <x v="64"/>
    <d v="1899-12-30T22:15:00"/>
    <x v="64"/>
    <d v="1899-12-30T23:05:00"/>
    <s v="S"/>
    <n v="0"/>
    <n v="0.1"/>
    <n v="0.1"/>
    <x v="0"/>
    <x v="501"/>
  </r>
  <r>
    <x v="0"/>
    <x v="530"/>
    <x v="2"/>
    <x v="21"/>
    <s v="RIBAS"/>
    <x v="64"/>
    <d v="1899-12-30T23:00:00"/>
    <x v="65"/>
    <d v="1899-12-30T00:40:00"/>
    <s v="S"/>
    <n v="0.04"/>
    <n v="0"/>
    <n v="0.04"/>
    <x v="0"/>
    <x v="203"/>
  </r>
  <r>
    <x v="0"/>
    <x v="570"/>
    <x v="2"/>
    <x v="21"/>
    <s v="GÉMEOS"/>
    <x v="65"/>
    <d v="1899-12-30T04:00:00"/>
    <x v="65"/>
    <d v="1899-12-30T04:35:00"/>
    <s v="S"/>
    <n v="0.02"/>
    <n v="0"/>
    <n v="0.02"/>
    <x v="0"/>
    <x v="325"/>
  </r>
  <r>
    <x v="0"/>
    <x v="571"/>
    <x v="1"/>
    <x v="18"/>
    <s v="FREAMUNDE"/>
    <x v="65"/>
    <d v="1899-12-30T04:45:00"/>
    <x v="65"/>
    <d v="1899-12-30T06:05:00"/>
    <s v="S"/>
    <n v="0"/>
    <n v="0.1"/>
    <n v="0.1"/>
    <x v="0"/>
    <x v="510"/>
  </r>
  <r>
    <x v="0"/>
    <x v="559"/>
    <x v="2"/>
    <x v="29"/>
    <s v="TRAVASSÓS"/>
    <x v="65"/>
    <d v="1899-12-30T07:45:00"/>
    <x v="65"/>
    <d v="1899-12-30T09:30:00"/>
    <s v="S"/>
    <n v="0.02"/>
    <n v="0"/>
    <n v="0.02"/>
    <x v="0"/>
    <x v="94"/>
  </r>
  <r>
    <x v="0"/>
    <x v="550"/>
    <x v="1"/>
    <x v="31"/>
    <s v="LOMBA"/>
    <x v="65"/>
    <d v="1899-12-30T08:15:00"/>
    <x v="65"/>
    <d v="1899-12-30T09:45:00"/>
    <s v="S"/>
    <n v="0"/>
    <n v="0.05"/>
    <n v="0.05"/>
    <x v="0"/>
    <x v="161"/>
  </r>
  <r>
    <x v="0"/>
    <x v="530"/>
    <x v="2"/>
    <x v="21"/>
    <s v="RIBAS"/>
    <x v="65"/>
    <d v="1899-12-30T08:40:00"/>
    <x v="65"/>
    <d v="1899-12-30T10:10:00"/>
    <s v="S"/>
    <n v="0.05"/>
    <n v="0"/>
    <n v="0.05"/>
    <x v="0"/>
    <x v="128"/>
  </r>
  <r>
    <x v="0"/>
    <x v="572"/>
    <x v="2"/>
    <x v="29"/>
    <s v="FAFE"/>
    <x v="65"/>
    <d v="1899-12-30T11:45:00"/>
    <x v="65"/>
    <d v="1899-12-30T12:15:00"/>
    <s v="S"/>
    <n v="0"/>
    <n v="0.05"/>
    <n v="0.05"/>
    <x v="0"/>
    <x v="511"/>
  </r>
  <r>
    <x v="0"/>
    <x v="559"/>
    <x v="2"/>
    <x v="29"/>
    <s v="TRAVASSÓS"/>
    <x v="65"/>
    <d v="1899-12-30T11:50:00"/>
    <x v="65"/>
    <d v="1899-12-30T15:30:00"/>
    <s v="S"/>
    <n v="1"/>
    <n v="0"/>
    <n v="1"/>
    <x v="0"/>
    <x v="195"/>
  </r>
  <r>
    <x v="0"/>
    <x v="571"/>
    <x v="1"/>
    <x v="18"/>
    <s v="FREAMUNDE"/>
    <x v="65"/>
    <d v="1899-12-30T12:05:00"/>
    <x v="65"/>
    <d v="1899-12-30T12:40:00"/>
    <s v="S"/>
    <n v="0"/>
    <n v="0.04"/>
    <n v="0.04"/>
    <x v="0"/>
    <x v="125"/>
  </r>
  <r>
    <x v="0"/>
    <x v="573"/>
    <x v="2"/>
    <x v="12"/>
    <s v="BRITEIROS(SANTA LEOCÁDIA)"/>
    <x v="65"/>
    <d v="1899-12-30T12:45:00"/>
    <x v="65"/>
    <d v="1899-12-30T16:15:00"/>
    <s v="S"/>
    <n v="0"/>
    <n v="0.2"/>
    <n v="0.2"/>
    <x v="0"/>
    <x v="67"/>
  </r>
  <r>
    <x v="0"/>
    <x v="574"/>
    <x v="2"/>
    <x v="21"/>
    <s v="BASTO(SÃO CLEMENTE)"/>
    <x v="65"/>
    <d v="1899-12-30T12:55:00"/>
    <x v="65"/>
    <d v="1899-12-30T19:30:00"/>
    <s v="S"/>
    <n v="3"/>
    <n v="0"/>
    <n v="3"/>
    <x v="0"/>
    <x v="324"/>
  </r>
  <r>
    <x v="0"/>
    <x v="575"/>
    <x v="3"/>
    <x v="27"/>
    <s v="ESTORIL"/>
    <x v="65"/>
    <d v="1899-12-30T13:15:00"/>
    <x v="65"/>
    <d v="1899-12-30T16:00:00"/>
    <s v="S"/>
    <n v="0"/>
    <n v="3"/>
    <n v="3"/>
    <x v="0"/>
    <x v="119"/>
  </r>
  <r>
    <x v="0"/>
    <x v="545"/>
    <x v="1"/>
    <x v="11"/>
    <s v="SÃO PEDRO DA COVA"/>
    <x v="65"/>
    <d v="1899-12-30T13:45:00"/>
    <x v="65"/>
    <d v="1899-12-30T14:40:00"/>
    <s v="S"/>
    <n v="0"/>
    <n v="0.1"/>
    <n v="0.1"/>
    <x v="0"/>
    <x v="446"/>
  </r>
  <r>
    <x v="0"/>
    <x v="576"/>
    <x v="1"/>
    <x v="18"/>
    <s v="MODELOS"/>
    <x v="65"/>
    <d v="1899-12-30T14:10:00"/>
    <x v="65"/>
    <d v="1899-12-30T15:40:00"/>
    <s v="S"/>
    <n v="0"/>
    <n v="0.1"/>
    <n v="0.1"/>
    <x v="0"/>
    <x v="512"/>
  </r>
  <r>
    <x v="0"/>
    <x v="573"/>
    <x v="2"/>
    <x v="12"/>
    <s v="BRITEIROS(SANTA LEOCÁDIA)"/>
    <x v="65"/>
    <d v="1899-12-30T14:15:00"/>
    <x v="65"/>
    <d v="1899-12-30T16:45:00"/>
    <s v="S"/>
    <n v="0.2"/>
    <n v="0"/>
    <n v="0.2"/>
    <x v="0"/>
    <x v="293"/>
  </r>
  <r>
    <x v="0"/>
    <x v="577"/>
    <x v="2"/>
    <x v="29"/>
    <s v="ABOIM"/>
    <x v="65"/>
    <d v="1899-12-30T14:15:00"/>
    <x v="65"/>
    <d v="1899-12-30T17:20:00"/>
    <s v="S"/>
    <n v="0"/>
    <n v="1"/>
    <n v="1"/>
    <x v="0"/>
    <x v="162"/>
  </r>
  <r>
    <x v="0"/>
    <x v="578"/>
    <x v="2"/>
    <x v="7"/>
    <s v="RIO DOURO"/>
    <x v="65"/>
    <d v="1899-12-30T15:05:00"/>
    <x v="65"/>
    <d v="1899-12-30T18:10:00"/>
    <s v="S"/>
    <n v="0"/>
    <n v="2.5"/>
    <n v="2.5"/>
    <x v="0"/>
    <x v="513"/>
  </r>
  <r>
    <x v="0"/>
    <x v="579"/>
    <x v="2"/>
    <x v="49"/>
    <s v="CIBÕES"/>
    <x v="65"/>
    <d v="1899-12-30T15:15:00"/>
    <x v="65"/>
    <d v="1899-12-30T19:10:00"/>
    <s v="S"/>
    <n v="0"/>
    <n v="1"/>
    <n v="1"/>
    <x v="0"/>
    <x v="205"/>
  </r>
  <r>
    <x v="0"/>
    <x v="580"/>
    <x v="1"/>
    <x v="18"/>
    <s v="EIRIZ"/>
    <x v="65"/>
    <d v="1899-12-30T15:57:00"/>
    <x v="65"/>
    <d v="1899-12-30T16:45:00"/>
    <s v="S"/>
    <n v="0"/>
    <n v="0.03"/>
    <n v="0.03"/>
    <x v="0"/>
    <x v="501"/>
  </r>
  <r>
    <x v="0"/>
    <x v="581"/>
    <x v="2"/>
    <x v="12"/>
    <s v="BRITEIROS(SANTO ESTÊVÃO)"/>
    <x v="65"/>
    <d v="1899-12-30T16:55:00"/>
    <x v="65"/>
    <d v="1899-12-30T18:00:00"/>
    <s v="S"/>
    <n v="0"/>
    <n v="0.03"/>
    <n v="0.03"/>
    <x v="0"/>
    <x v="268"/>
  </r>
  <r>
    <x v="0"/>
    <x v="564"/>
    <x v="1"/>
    <x v="24"/>
    <s v="SERZEDO"/>
    <x v="65"/>
    <d v="1899-12-30T17:10:00"/>
    <x v="65"/>
    <d v="1899-12-30T18:15:00"/>
    <s v="S"/>
    <n v="0"/>
    <n v="0.04"/>
    <n v="0.04"/>
    <x v="0"/>
    <x v="137"/>
  </r>
  <r>
    <x v="0"/>
    <x v="582"/>
    <x v="1"/>
    <x v="6"/>
    <s v="LAMELAS"/>
    <x v="65"/>
    <d v="1899-12-30T17:35:00"/>
    <x v="65"/>
    <d v="1899-12-30T18:05:00"/>
    <s v="S"/>
    <n v="0"/>
    <n v="0.15"/>
    <n v="0.15"/>
    <x v="0"/>
    <x v="302"/>
  </r>
  <r>
    <x v="0"/>
    <x v="560"/>
    <x v="1"/>
    <x v="20"/>
    <s v="ERMESINDE"/>
    <x v="65"/>
    <d v="1899-12-30T19:48:00"/>
    <x v="65"/>
    <d v="1899-12-30T20:40:00"/>
    <s v="S"/>
    <n v="0"/>
    <n v="0.05"/>
    <n v="0.05"/>
    <x v="0"/>
    <x v="341"/>
  </r>
  <r>
    <x v="0"/>
    <x v="571"/>
    <x v="1"/>
    <x v="18"/>
    <s v="FREAMUNDE"/>
    <x v="65"/>
    <d v="1899-12-30T20:45:00"/>
    <x v="65"/>
    <d v="1899-12-30T21:40:00"/>
    <s v="S"/>
    <n v="0"/>
    <n v="0.03"/>
    <n v="0.03"/>
    <x v="0"/>
    <x v="491"/>
  </r>
  <r>
    <x v="0"/>
    <x v="583"/>
    <x v="2"/>
    <x v="26"/>
    <s v="PEDRALVA"/>
    <x v="65"/>
    <d v="1899-12-30T20:50:00"/>
    <x v="66"/>
    <d v="1899-12-30T01:35:00"/>
    <s v="S"/>
    <n v="5"/>
    <n v="0"/>
    <n v="5"/>
    <x v="0"/>
    <x v="12"/>
  </r>
  <r>
    <x v="0"/>
    <x v="579"/>
    <x v="2"/>
    <x v="49"/>
    <s v="CIBÕES"/>
    <x v="65"/>
    <d v="1899-12-30T20:50:00"/>
    <x v="66"/>
    <d v="1899-12-30T00:00:00"/>
    <s v="S"/>
    <n v="0"/>
    <n v="1"/>
    <n v="1"/>
    <x v="0"/>
    <x v="178"/>
  </r>
  <r>
    <x v="0"/>
    <x v="584"/>
    <x v="1"/>
    <x v="24"/>
    <s v="OLIVEIRA DO DOURO"/>
    <x v="65"/>
    <d v="1899-12-30T21:25:00"/>
    <x v="65"/>
    <d v="1899-12-30T21:55:00"/>
    <s v="S"/>
    <n v="0"/>
    <n v="0.1"/>
    <n v="0.1"/>
    <x v="0"/>
    <x v="514"/>
  </r>
  <r>
    <x v="0"/>
    <x v="565"/>
    <x v="1"/>
    <x v="11"/>
    <s v="GONDOMAR(SÃO COSME)"/>
    <x v="65"/>
    <d v="1899-12-30T21:40:00"/>
    <x v="65"/>
    <d v="1899-12-30T22:55:00"/>
    <s v="S"/>
    <n v="0"/>
    <n v="0.1"/>
    <n v="0.1"/>
    <x v="0"/>
    <x v="504"/>
  </r>
  <r>
    <x v="0"/>
    <x v="528"/>
    <x v="2"/>
    <x v="30"/>
    <s v="DOSSÃOS"/>
    <x v="65"/>
    <d v="1899-12-30T22:20:00"/>
    <x v="66"/>
    <d v="1899-12-30T00:55:00"/>
    <s v="S"/>
    <n v="2"/>
    <n v="0"/>
    <n v="2"/>
    <x v="0"/>
    <x v="440"/>
  </r>
  <r>
    <x v="0"/>
    <x v="540"/>
    <x v="1"/>
    <x v="36"/>
    <s v="BORBA DE GODIM"/>
    <x v="65"/>
    <d v="1899-12-30T22:20:00"/>
    <x v="65"/>
    <d v="1899-12-30T23:10:00"/>
    <s v="S"/>
    <n v="0"/>
    <n v="0.2"/>
    <n v="0.2"/>
    <x v="0"/>
    <x v="515"/>
  </r>
  <r>
    <x v="0"/>
    <x v="565"/>
    <x v="1"/>
    <x v="11"/>
    <s v="GONDOMAR(SÃO COSME)"/>
    <x v="65"/>
    <d v="1899-12-30T22:30:00"/>
    <x v="65"/>
    <d v="1899-12-30T23:30:00"/>
    <s v="S"/>
    <n v="0"/>
    <n v="0.05"/>
    <n v="0.05"/>
    <x v="0"/>
    <x v="505"/>
  </r>
  <r>
    <x v="0"/>
    <x v="585"/>
    <x v="1"/>
    <x v="32"/>
    <s v="MESQUINHATA"/>
    <x v="65"/>
    <d v="1899-12-30T22:48:00"/>
    <x v="65"/>
    <d v="1899-12-30T23:40:00"/>
    <s v="S"/>
    <n v="0"/>
    <n v="0.5"/>
    <n v="0.5"/>
    <x v="0"/>
    <x v="171"/>
  </r>
  <r>
    <x v="0"/>
    <x v="586"/>
    <x v="1"/>
    <x v="18"/>
    <s v="PENAMAIOR"/>
    <x v="65"/>
    <d v="1899-12-30T22:50:00"/>
    <x v="65"/>
    <d v="1899-12-30T23:45:00"/>
    <s v="S"/>
    <n v="0"/>
    <n v="0.05"/>
    <n v="0.05"/>
    <x v="0"/>
    <x v="208"/>
  </r>
  <r>
    <x v="0"/>
    <x v="567"/>
    <x v="2"/>
    <x v="14"/>
    <s v="GAVIÃO"/>
    <x v="65"/>
    <d v="1899-12-30T22:55:00"/>
    <x v="66"/>
    <d v="1899-12-30T00:20:00"/>
    <s v="S"/>
    <n v="0"/>
    <n v="0.25"/>
    <n v="0.25"/>
    <x v="0"/>
    <x v="516"/>
  </r>
  <r>
    <x v="0"/>
    <x v="587"/>
    <x v="1"/>
    <x v="11"/>
    <s v="SÃO PEDRO DA COVA"/>
    <x v="65"/>
    <d v="1899-12-30T23:05:00"/>
    <x v="65"/>
    <d v="1899-12-30T23:45:00"/>
    <s v="S"/>
    <n v="0"/>
    <n v="0.2"/>
    <n v="0.2"/>
    <x v="0"/>
    <x v="1"/>
  </r>
  <r>
    <x v="0"/>
    <x v="560"/>
    <x v="1"/>
    <x v="20"/>
    <s v="ERMESINDE"/>
    <x v="65"/>
    <d v="1899-12-30T23:20:00"/>
    <x v="66"/>
    <d v="1899-12-30T00:10:00"/>
    <s v="S"/>
    <n v="0"/>
    <n v="0.05"/>
    <n v="0.05"/>
    <x v="0"/>
    <x v="225"/>
  </r>
  <r>
    <x v="0"/>
    <x v="588"/>
    <x v="1"/>
    <x v="33"/>
    <s v="LODARES"/>
    <x v="65"/>
    <d v="1899-12-30T23:35:00"/>
    <x v="66"/>
    <d v="1899-12-30T00:05:00"/>
    <s v="S"/>
    <n v="0"/>
    <n v="0.2"/>
    <n v="0.2"/>
    <x v="0"/>
    <x v="7"/>
  </r>
  <r>
    <x v="0"/>
    <x v="587"/>
    <x v="1"/>
    <x v="11"/>
    <s v="SÃO PEDRO DA COVA"/>
    <x v="66"/>
    <d v="1899-12-30T00:05:00"/>
    <x v="66"/>
    <d v="1899-12-30T01:15:00"/>
    <s v="S"/>
    <n v="0"/>
    <n v="0.4"/>
    <n v="0.4"/>
    <x v="0"/>
    <x v="395"/>
  </r>
  <r>
    <x v="0"/>
    <x v="559"/>
    <x v="2"/>
    <x v="29"/>
    <s v="TRAVASSÓS"/>
    <x v="66"/>
    <d v="1899-12-30T06:20:00"/>
    <x v="66"/>
    <d v="1899-12-30T08:15:00"/>
    <s v="S"/>
    <n v="1"/>
    <n v="0"/>
    <n v="1"/>
    <x v="0"/>
    <x v="43"/>
  </r>
  <r>
    <x v="0"/>
    <x v="589"/>
    <x v="0"/>
    <x v="40"/>
    <s v="G.ULMEIRO"/>
    <x v="66"/>
    <d v="1899-12-30T07:00:00"/>
    <x v="66"/>
    <d v="1899-12-30T08:25:00"/>
    <m/>
    <n v="0"/>
    <n v="0.01"/>
    <n v="0.01"/>
    <x v="1"/>
    <x v="62"/>
  </r>
  <r>
    <x v="0"/>
    <x v="564"/>
    <x v="1"/>
    <x v="24"/>
    <s v="SERZEDO"/>
    <x v="66"/>
    <d v="1899-12-30T08:15:00"/>
    <x v="66"/>
    <d v="1899-12-30T12:10:00"/>
    <s v="S"/>
    <n v="0"/>
    <n v="0.4"/>
    <n v="0.4"/>
    <x v="0"/>
    <x v="517"/>
  </r>
  <r>
    <x v="0"/>
    <x v="590"/>
    <x v="1"/>
    <x v="35"/>
    <s v="VÁRZEA DA OVELHA E ALIVIADA"/>
    <x v="66"/>
    <d v="1899-12-30T09:15:00"/>
    <x v="66"/>
    <d v="1899-12-30T12:15:00"/>
    <s v="S"/>
    <n v="1"/>
    <n v="1"/>
    <n v="2"/>
    <x v="0"/>
    <x v="215"/>
  </r>
  <r>
    <x v="0"/>
    <x v="591"/>
    <x v="1"/>
    <x v="34"/>
    <s v="TOUGUES"/>
    <x v="66"/>
    <d v="1899-12-30T09:35:00"/>
    <x v="66"/>
    <d v="1899-12-30T10:25:00"/>
    <s v="S"/>
    <n v="0"/>
    <n v="0.05"/>
    <n v="0.05"/>
    <x v="0"/>
    <x v="447"/>
  </r>
  <r>
    <x v="0"/>
    <x v="592"/>
    <x v="1"/>
    <x v="18"/>
    <s v="ARREIGADA"/>
    <x v="66"/>
    <d v="1899-12-30T09:50:00"/>
    <x v="66"/>
    <d v="1899-12-30T10:15:00"/>
    <s v="S"/>
    <n v="0"/>
    <n v="0.01"/>
    <n v="0.01"/>
    <x v="0"/>
    <x v="223"/>
  </r>
  <r>
    <x v="0"/>
    <x v="593"/>
    <x v="2"/>
    <x v="14"/>
    <s v="ANTAS"/>
    <x v="66"/>
    <d v="1899-12-30T10:25:00"/>
    <x v="66"/>
    <d v="1899-12-30T11:00:00"/>
    <s v="S"/>
    <n v="0"/>
    <n v="0.05"/>
    <n v="0.05"/>
    <x v="0"/>
    <x v="518"/>
  </r>
  <r>
    <x v="0"/>
    <x v="594"/>
    <x v="2"/>
    <x v="14"/>
    <s v="CALENDÁRIO"/>
    <x v="66"/>
    <d v="1899-12-30T10:25:00"/>
    <x v="66"/>
    <d v="1899-12-30T11:35:00"/>
    <s v="S"/>
    <n v="0"/>
    <n v="0.2"/>
    <n v="0.2"/>
    <x v="0"/>
    <x v="36"/>
  </r>
  <r>
    <x v="0"/>
    <x v="573"/>
    <x v="2"/>
    <x v="12"/>
    <s v="BRITEIROS(SANTA LEOCÁDIA)"/>
    <x v="66"/>
    <d v="1899-12-30T11:00:00"/>
    <x v="66"/>
    <d v="1899-12-30T14:40:00"/>
    <s v="S"/>
    <n v="0"/>
    <n v="0.5"/>
    <n v="0.5"/>
    <x v="0"/>
    <x v="519"/>
  </r>
  <r>
    <x v="0"/>
    <x v="595"/>
    <x v="2"/>
    <x v="21"/>
    <s v="VALE DE BOURO"/>
    <x v="66"/>
    <d v="1899-12-30T11:05:00"/>
    <x v="66"/>
    <d v="1899-12-30T13:00:00"/>
    <s v="S"/>
    <n v="0"/>
    <n v="0.1"/>
    <n v="0.1"/>
    <x v="0"/>
    <x v="340"/>
  </r>
  <r>
    <x v="0"/>
    <x v="578"/>
    <x v="2"/>
    <x v="7"/>
    <s v="RIO DOURO"/>
    <x v="66"/>
    <d v="1899-12-30T11:10:00"/>
    <x v="66"/>
    <d v="1899-12-30T12:15:00"/>
    <s v="S"/>
    <n v="0"/>
    <n v="0.01"/>
    <n v="0.01"/>
    <x v="0"/>
    <x v="510"/>
  </r>
  <r>
    <x v="0"/>
    <x v="596"/>
    <x v="0"/>
    <x v="40"/>
    <s v="SAMUEL"/>
    <x v="66"/>
    <d v="1899-12-30T11:25:00"/>
    <x v="66"/>
    <d v="1899-12-30T12:00:00"/>
    <m/>
    <n v="0.6"/>
    <n v="0.2"/>
    <n v="0.8"/>
    <x v="2"/>
    <x v="340"/>
  </r>
  <r>
    <x v="0"/>
    <x v="580"/>
    <x v="1"/>
    <x v="18"/>
    <s v="EIRIZ"/>
    <x v="66"/>
    <d v="1899-12-30T11:45:00"/>
    <x v="66"/>
    <d v="1899-12-30T13:10:00"/>
    <s v="S"/>
    <n v="0"/>
    <n v="0.2"/>
    <n v="0.2"/>
    <x v="0"/>
    <x v="520"/>
  </r>
  <r>
    <x v="0"/>
    <x v="597"/>
    <x v="1"/>
    <x v="6"/>
    <s v="CORONADO(SÃO MAMEDE)"/>
    <x v="66"/>
    <d v="1899-12-30T11:53:00"/>
    <x v="66"/>
    <d v="1899-12-30T13:20:00"/>
    <s v="S"/>
    <n v="0"/>
    <n v="0.05"/>
    <n v="0.05"/>
    <x v="0"/>
    <x v="387"/>
  </r>
  <r>
    <x v="0"/>
    <x v="598"/>
    <x v="1"/>
    <x v="16"/>
    <s v="VILELA"/>
    <x v="66"/>
    <d v="1899-12-30T12:30:00"/>
    <x v="66"/>
    <d v="1899-12-30T13:55:00"/>
    <s v="S"/>
    <n v="0"/>
    <n v="0.5"/>
    <n v="0.5"/>
    <x v="0"/>
    <x v="226"/>
  </r>
  <r>
    <x v="0"/>
    <x v="599"/>
    <x v="1"/>
    <x v="6"/>
    <s v="MONTE CÓRDOVA"/>
    <x v="66"/>
    <d v="1899-12-30T12:35:00"/>
    <x v="66"/>
    <d v="1899-12-30T13:30:00"/>
    <s v="S"/>
    <n v="0"/>
    <n v="0.03"/>
    <n v="0.03"/>
    <x v="0"/>
    <x v="521"/>
  </r>
  <r>
    <x v="0"/>
    <x v="550"/>
    <x v="1"/>
    <x v="31"/>
    <s v="LOMBA"/>
    <x v="66"/>
    <d v="1899-12-30T13:00:00"/>
    <x v="66"/>
    <d v="1899-12-30T15:00:00"/>
    <s v="S"/>
    <n v="1"/>
    <n v="0"/>
    <n v="1"/>
    <x v="0"/>
    <x v="421"/>
  </r>
  <r>
    <x v="0"/>
    <x v="600"/>
    <x v="1"/>
    <x v="36"/>
    <s v="VIZELA(SANTO ADRIÃO)"/>
    <x v="66"/>
    <d v="1899-12-30T13:10:00"/>
    <x v="66"/>
    <d v="1899-12-30T15:05:00"/>
    <s v="S"/>
    <n v="0"/>
    <n v="0.3"/>
    <n v="0.3"/>
    <x v="0"/>
    <x v="522"/>
  </r>
  <r>
    <x v="0"/>
    <x v="601"/>
    <x v="2"/>
    <x v="12"/>
    <s v="VIZELA(SÃO PAIO)"/>
    <x v="66"/>
    <d v="1899-12-30T13:15:00"/>
    <x v="66"/>
    <d v="1899-12-30T16:00:00"/>
    <s v="S"/>
    <n v="0"/>
    <n v="0.1"/>
    <n v="0.1"/>
    <x v="0"/>
    <x v="204"/>
  </r>
  <r>
    <x v="0"/>
    <x v="602"/>
    <x v="1"/>
    <x v="18"/>
    <s v="PENAMAIOR"/>
    <x v="66"/>
    <d v="1899-12-30T13:15:00"/>
    <x v="66"/>
    <d v="1899-12-30T13:55:00"/>
    <s v="S"/>
    <n v="0"/>
    <n v="0.03"/>
    <n v="0.03"/>
    <x v="0"/>
    <x v="299"/>
  </r>
  <r>
    <x v="0"/>
    <x v="603"/>
    <x v="1"/>
    <x v="6"/>
    <s v="COUTO(SANTA CRISTINA)"/>
    <x v="66"/>
    <d v="1899-12-30T13:35:00"/>
    <x v="66"/>
    <d v="1899-12-30T14:45:00"/>
    <s v="S"/>
    <n v="0"/>
    <n v="0.05"/>
    <n v="0.05"/>
    <x v="0"/>
    <x v="394"/>
  </r>
  <r>
    <x v="0"/>
    <x v="590"/>
    <x v="1"/>
    <x v="35"/>
    <s v="VÁRZEA DA OVELHA E ALIVIADA"/>
    <x v="66"/>
    <d v="1899-12-30T13:45:00"/>
    <x v="66"/>
    <d v="1899-12-30T21:20:00"/>
    <s v="S"/>
    <n v="0"/>
    <n v="5"/>
    <n v="5"/>
    <x v="0"/>
    <x v="280"/>
  </r>
  <r>
    <x v="0"/>
    <x v="564"/>
    <x v="1"/>
    <x v="24"/>
    <s v="SERZEDO"/>
    <x v="66"/>
    <d v="1899-12-30T13:50:00"/>
    <x v="66"/>
    <d v="1899-12-30T16:15:00"/>
    <s v="S"/>
    <n v="0"/>
    <n v="0.15"/>
    <n v="0.15"/>
    <x v="0"/>
    <x v="439"/>
  </r>
  <r>
    <x v="0"/>
    <x v="604"/>
    <x v="1"/>
    <x v="15"/>
    <s v="AVIOSO(SÃO PEDRO)"/>
    <x v="66"/>
    <d v="1899-12-30T13:50:00"/>
    <x v="66"/>
    <d v="1899-12-30T15:35:00"/>
    <s v="S"/>
    <n v="0"/>
    <n v="0.2"/>
    <n v="0.2"/>
    <x v="0"/>
    <x v="523"/>
  </r>
  <r>
    <x v="0"/>
    <x v="605"/>
    <x v="2"/>
    <x v="12"/>
    <s v="SANDE(SÃO CLEMENTE)"/>
    <x v="66"/>
    <d v="1899-12-30T13:55:00"/>
    <x v="66"/>
    <d v="1899-12-30T17:35:00"/>
    <s v="S"/>
    <n v="0"/>
    <n v="0.4"/>
    <n v="0.4"/>
    <x v="0"/>
    <x v="173"/>
  </r>
  <r>
    <x v="0"/>
    <x v="606"/>
    <x v="1"/>
    <x v="24"/>
    <s v="GRIJÓ"/>
    <x v="66"/>
    <d v="1899-12-30T14:00:00"/>
    <x v="66"/>
    <d v="1899-12-30T15:15:00"/>
    <s v="S"/>
    <n v="0"/>
    <n v="0.1"/>
    <n v="0.1"/>
    <x v="0"/>
    <x v="299"/>
  </r>
  <r>
    <x v="0"/>
    <x v="565"/>
    <x v="1"/>
    <x v="11"/>
    <s v="GONDOMAR(SÃO COSME)"/>
    <x v="66"/>
    <d v="1899-12-30T14:05:00"/>
    <x v="66"/>
    <d v="1899-12-30T15:15:00"/>
    <s v="S"/>
    <n v="0"/>
    <n v="0.2"/>
    <n v="0.2"/>
    <x v="0"/>
    <x v="524"/>
  </r>
  <r>
    <x v="0"/>
    <x v="594"/>
    <x v="2"/>
    <x v="14"/>
    <s v="CALENDÁRIO"/>
    <x v="66"/>
    <d v="1899-12-30T14:25:00"/>
    <x v="66"/>
    <d v="1899-12-30T15:00:00"/>
    <s v="S"/>
    <n v="0"/>
    <n v="0.05"/>
    <n v="0.05"/>
    <x v="0"/>
    <x v="525"/>
  </r>
  <r>
    <x v="0"/>
    <x v="607"/>
    <x v="1"/>
    <x v="35"/>
    <s v="SOALHÃES"/>
    <x v="66"/>
    <d v="1899-12-30T14:25:00"/>
    <x v="66"/>
    <d v="1899-12-30T15:00:00"/>
    <s v="S"/>
    <n v="0"/>
    <n v="0.02"/>
    <n v="0.02"/>
    <x v="0"/>
    <x v="483"/>
  </r>
  <r>
    <x v="0"/>
    <x v="567"/>
    <x v="2"/>
    <x v="14"/>
    <s v="GAVIÃO"/>
    <x v="66"/>
    <d v="1899-12-30T14:35:00"/>
    <x v="66"/>
    <d v="1899-12-30T15:35:00"/>
    <s v="S"/>
    <n v="0"/>
    <n v="0.05"/>
    <n v="0.05"/>
    <x v="0"/>
    <x v="526"/>
  </r>
  <r>
    <x v="0"/>
    <x v="580"/>
    <x v="1"/>
    <x v="18"/>
    <s v="EIRIZ"/>
    <x v="66"/>
    <d v="1899-12-30T14:40:00"/>
    <x v="66"/>
    <d v="1899-12-30T16:25:00"/>
    <s v="S"/>
    <n v="0"/>
    <n v="0.1"/>
    <n v="0.1"/>
    <x v="0"/>
    <x v="527"/>
  </r>
  <r>
    <x v="0"/>
    <x v="608"/>
    <x v="1"/>
    <x v="24"/>
    <s v="VILAR DE ANDORINHO"/>
    <x v="66"/>
    <d v="1899-12-30T14:40:00"/>
    <x v="66"/>
    <d v="1899-12-30T16:22:00"/>
    <s v="S"/>
    <n v="0"/>
    <n v="0.2"/>
    <n v="0.2"/>
    <x v="0"/>
    <x v="528"/>
  </r>
  <r>
    <x v="0"/>
    <x v="597"/>
    <x v="1"/>
    <x v="6"/>
    <s v="CORONADO(SÃO MAMEDE)"/>
    <x v="66"/>
    <d v="1899-12-30T14:44:00"/>
    <x v="66"/>
    <d v="1899-12-30T16:50:00"/>
    <s v="S"/>
    <n v="0"/>
    <n v="0.25"/>
    <n v="0.25"/>
    <x v="0"/>
    <x v="16"/>
  </r>
  <r>
    <x v="0"/>
    <x v="609"/>
    <x v="2"/>
    <x v="26"/>
    <s v="ADAÚFE"/>
    <x v="66"/>
    <d v="1899-12-30T14:45:00"/>
    <x v="66"/>
    <d v="1899-12-30T16:00:00"/>
    <s v="S"/>
    <n v="0"/>
    <n v="0.1"/>
    <n v="0.1"/>
    <x v="0"/>
    <x v="394"/>
  </r>
  <r>
    <x v="0"/>
    <x v="610"/>
    <x v="1"/>
    <x v="6"/>
    <s v="REGUENGA"/>
    <x v="66"/>
    <d v="1899-12-30T15:20:00"/>
    <x v="66"/>
    <d v="1899-12-30T15:55:00"/>
    <s v="S"/>
    <n v="0"/>
    <n v="0.05"/>
    <n v="0.05"/>
    <x v="0"/>
    <x v="379"/>
  </r>
  <r>
    <x v="0"/>
    <x v="611"/>
    <x v="1"/>
    <x v="16"/>
    <s v="VILELA"/>
    <x v="66"/>
    <d v="1899-12-30T15:20:00"/>
    <x v="66"/>
    <d v="1899-12-30T18:50:00"/>
    <s v="S"/>
    <n v="0"/>
    <n v="1"/>
    <n v="1"/>
    <x v="0"/>
    <x v="231"/>
  </r>
  <r>
    <x v="0"/>
    <x v="612"/>
    <x v="2"/>
    <x v="12"/>
    <s v="SOUTO(SANTA MARIA)"/>
    <x v="66"/>
    <d v="1899-12-30T15:25:00"/>
    <x v="66"/>
    <d v="1899-12-30T16:00:00"/>
    <s v="S"/>
    <n v="0"/>
    <n v="0.02"/>
    <n v="0.02"/>
    <x v="0"/>
    <x v="125"/>
  </r>
  <r>
    <x v="0"/>
    <x v="565"/>
    <x v="1"/>
    <x v="11"/>
    <s v="GONDOMAR(SÃO COSME)"/>
    <x v="66"/>
    <d v="1899-12-30T15:30:00"/>
    <x v="66"/>
    <d v="1899-12-30T17:30:00"/>
    <s v="S"/>
    <n v="0"/>
    <n v="0.2"/>
    <n v="0.2"/>
    <x v="0"/>
    <x v="529"/>
  </r>
  <r>
    <x v="0"/>
    <x v="613"/>
    <x v="1"/>
    <x v="18"/>
    <s v="CARVALHOSA"/>
    <x v="66"/>
    <d v="1899-12-30T15:40:00"/>
    <x v="66"/>
    <d v="1899-12-30T16:10:00"/>
    <s v="S"/>
    <n v="0"/>
    <n v="0.02"/>
    <n v="0.02"/>
    <x v="0"/>
    <x v="509"/>
  </r>
  <r>
    <x v="0"/>
    <x v="602"/>
    <x v="1"/>
    <x v="18"/>
    <s v="PENAMAIOR"/>
    <x v="66"/>
    <d v="1899-12-30T16:15:00"/>
    <x v="66"/>
    <d v="1899-12-30T16:50:00"/>
    <s v="S"/>
    <n v="0"/>
    <n v="0.04"/>
    <n v="0.04"/>
    <x v="0"/>
    <x v="184"/>
  </r>
  <r>
    <x v="0"/>
    <x v="614"/>
    <x v="2"/>
    <x v="26"/>
    <s v="ESPORÕES"/>
    <x v="66"/>
    <d v="1899-12-30T16:25:00"/>
    <x v="66"/>
    <d v="1899-12-30T19:30:00"/>
    <s v="S"/>
    <n v="2"/>
    <n v="2"/>
    <n v="4"/>
    <x v="0"/>
    <x v="145"/>
  </r>
  <r>
    <x v="0"/>
    <x v="615"/>
    <x v="1"/>
    <x v="18"/>
    <s v="MEIXOMIL"/>
    <x v="66"/>
    <d v="1899-12-30T16:25:00"/>
    <x v="66"/>
    <d v="1899-12-30T17:00:00"/>
    <s v="S"/>
    <n v="0"/>
    <n v="0.04"/>
    <n v="0.04"/>
    <x v="0"/>
    <x v="202"/>
  </r>
  <r>
    <x v="0"/>
    <x v="594"/>
    <x v="2"/>
    <x v="14"/>
    <s v="CALENDÁRIO"/>
    <x v="66"/>
    <d v="1899-12-30T16:30:00"/>
    <x v="66"/>
    <d v="1899-12-30T17:10:00"/>
    <s v="S"/>
    <n v="0"/>
    <n v="0.05"/>
    <n v="0.05"/>
    <x v="0"/>
    <x v="530"/>
  </r>
  <r>
    <x v="0"/>
    <x v="616"/>
    <x v="2"/>
    <x v="30"/>
    <s v="GEME"/>
    <x v="66"/>
    <d v="1899-12-30T16:45:00"/>
    <x v="66"/>
    <d v="1899-12-30T19:05:00"/>
    <s v="S"/>
    <n v="0"/>
    <n v="0.2"/>
    <n v="0.2"/>
    <x v="0"/>
    <x v="32"/>
  </r>
  <r>
    <x v="0"/>
    <x v="588"/>
    <x v="1"/>
    <x v="33"/>
    <s v="LODARES"/>
    <x v="66"/>
    <d v="1899-12-30T16:50:00"/>
    <x v="66"/>
    <d v="1899-12-30T17:30:00"/>
    <s v="S"/>
    <n v="0"/>
    <n v="0.05"/>
    <n v="0.05"/>
    <x v="0"/>
    <x v="407"/>
  </r>
  <r>
    <x v="0"/>
    <x v="617"/>
    <x v="1"/>
    <x v="6"/>
    <s v="COVELAS"/>
    <x v="66"/>
    <d v="1899-12-30T16:52:00"/>
    <x v="66"/>
    <d v="1899-12-30T23:30:00"/>
    <s v="S"/>
    <n v="0"/>
    <n v="200"/>
    <n v="200"/>
    <x v="0"/>
    <x v="531"/>
  </r>
  <r>
    <x v="0"/>
    <x v="618"/>
    <x v="2"/>
    <x v="21"/>
    <s v="BRITELO"/>
    <x v="66"/>
    <d v="1899-12-30T16:55:00"/>
    <x v="66"/>
    <d v="1899-12-30T17:50:00"/>
    <s v="S"/>
    <n v="0"/>
    <n v="0.1"/>
    <n v="0.1"/>
    <x v="0"/>
    <x v="379"/>
  </r>
  <r>
    <x v="0"/>
    <x v="606"/>
    <x v="1"/>
    <x v="24"/>
    <s v="GRIJÓ"/>
    <x v="66"/>
    <d v="1899-12-30T16:55:00"/>
    <x v="66"/>
    <d v="1899-12-30T17:55:00"/>
    <s v="S"/>
    <n v="0"/>
    <n v="0.5"/>
    <n v="0.5"/>
    <x v="0"/>
    <x v="150"/>
  </r>
  <r>
    <x v="0"/>
    <x v="619"/>
    <x v="2"/>
    <x v="12"/>
    <s v="COSTA"/>
    <x v="66"/>
    <d v="1899-12-30T17:05:00"/>
    <x v="66"/>
    <d v="1899-12-30T17:30:00"/>
    <s v="S"/>
    <n v="0"/>
    <n v="0.05"/>
    <n v="0.05"/>
    <x v="0"/>
    <x v="532"/>
  </r>
  <r>
    <x v="0"/>
    <x v="567"/>
    <x v="2"/>
    <x v="14"/>
    <s v="GAVIÃO"/>
    <x v="66"/>
    <d v="1899-12-30T17:20:00"/>
    <x v="66"/>
    <d v="1899-12-30T18:30:00"/>
    <s v="S"/>
    <n v="0"/>
    <n v="0.1"/>
    <n v="0.1"/>
    <x v="0"/>
    <x v="505"/>
  </r>
  <r>
    <x v="0"/>
    <x v="620"/>
    <x v="1"/>
    <x v="24"/>
    <s v="AVINTES"/>
    <x v="66"/>
    <d v="1899-12-30T17:25:00"/>
    <x v="66"/>
    <d v="1899-12-30T18:25:00"/>
    <s v="S"/>
    <n v="0"/>
    <n v="0.03"/>
    <n v="0.03"/>
    <x v="0"/>
    <x v="533"/>
  </r>
  <r>
    <x v="0"/>
    <x v="621"/>
    <x v="1"/>
    <x v="24"/>
    <s v="SERZEDO"/>
    <x v="66"/>
    <d v="1899-12-30T17:25:00"/>
    <x v="66"/>
    <d v="1899-12-30T18:35:00"/>
    <s v="S"/>
    <n v="0"/>
    <n v="7.0000000000000007E-2"/>
    <n v="7.0000000000000007E-2"/>
    <x v="0"/>
    <x v="165"/>
  </r>
  <r>
    <x v="0"/>
    <x v="622"/>
    <x v="1"/>
    <x v="6"/>
    <s v="NEGRELOS(SÃO TOMÉ)"/>
    <x v="66"/>
    <d v="1899-12-30T17:40:00"/>
    <x v="66"/>
    <d v="1899-12-30T19:00:00"/>
    <s v="S"/>
    <n v="0"/>
    <n v="0.1"/>
    <n v="0.1"/>
    <x v="0"/>
    <x v="534"/>
  </r>
  <r>
    <x v="0"/>
    <x v="623"/>
    <x v="2"/>
    <x v="7"/>
    <s v="REFOJOS DE BASTO"/>
    <x v="66"/>
    <d v="1899-12-30T18:00:00"/>
    <x v="66"/>
    <d v="1899-12-30T19:20:00"/>
    <s v="S"/>
    <n v="0"/>
    <n v="0.5"/>
    <n v="0.5"/>
    <x v="0"/>
    <x v="535"/>
  </r>
  <r>
    <x v="0"/>
    <x v="624"/>
    <x v="1"/>
    <x v="10"/>
    <s v="FONTE ARCADA"/>
    <x v="66"/>
    <d v="1899-12-30T18:00:00"/>
    <x v="66"/>
    <d v="1899-12-30T19:50:00"/>
    <s v="S"/>
    <n v="0"/>
    <n v="0.5"/>
    <n v="0.5"/>
    <x v="0"/>
    <x v="162"/>
  </r>
  <r>
    <x v="0"/>
    <x v="625"/>
    <x v="1"/>
    <x v="18"/>
    <s v="PAÇOS DE FERREIRA"/>
    <x v="66"/>
    <d v="1899-12-30T18:10:00"/>
    <x v="66"/>
    <d v="1899-12-30T18:30:00"/>
    <s v="S"/>
    <n v="0"/>
    <n v="0.02"/>
    <n v="0.02"/>
    <x v="0"/>
    <x v="417"/>
  </r>
  <r>
    <x v="0"/>
    <x v="626"/>
    <x v="1"/>
    <x v="20"/>
    <s v="CAMPO"/>
    <x v="66"/>
    <d v="1899-12-30T19:00:00"/>
    <x v="66"/>
    <d v="1899-12-30T20:00:00"/>
    <s v="S"/>
    <n v="0"/>
    <n v="0.1"/>
    <n v="0.1"/>
    <x v="0"/>
    <x v="536"/>
  </r>
  <r>
    <x v="0"/>
    <x v="612"/>
    <x v="2"/>
    <x v="12"/>
    <s v="SOUTO(SANTA MARIA)"/>
    <x v="66"/>
    <d v="1899-12-30T19:10:00"/>
    <x v="66"/>
    <d v="1899-12-30T20:55:00"/>
    <s v="S"/>
    <n v="0"/>
    <n v="7.0000000000000007E-2"/>
    <n v="7.0000000000000007E-2"/>
    <x v="0"/>
    <x v="141"/>
  </r>
  <r>
    <x v="0"/>
    <x v="627"/>
    <x v="0"/>
    <x v="40"/>
    <s v="G.ULMEIRO"/>
    <x v="66"/>
    <d v="1899-12-30T19:19:00"/>
    <x v="66"/>
    <d v="1899-12-30T21:40:00"/>
    <m/>
    <n v="0"/>
    <n v="1"/>
    <n v="1"/>
    <x v="1"/>
    <x v="89"/>
  </r>
  <r>
    <x v="0"/>
    <x v="628"/>
    <x v="1"/>
    <x v="32"/>
    <s v="OVIL"/>
    <x v="66"/>
    <d v="1899-12-30T19:35:00"/>
    <x v="67"/>
    <d v="1899-12-30T00:05:00"/>
    <s v="S"/>
    <n v="1"/>
    <n v="3"/>
    <n v="4"/>
    <x v="0"/>
    <x v="302"/>
  </r>
  <r>
    <x v="0"/>
    <x v="629"/>
    <x v="1"/>
    <x v="18"/>
    <s v="FREAMUNDE"/>
    <x v="66"/>
    <d v="1899-12-30T19:55:00"/>
    <x v="66"/>
    <d v="1899-12-30T20:25:00"/>
    <s v="S"/>
    <n v="0"/>
    <n v="0.03"/>
    <n v="0.03"/>
    <x v="0"/>
    <x v="496"/>
  </r>
  <r>
    <x v="0"/>
    <x v="630"/>
    <x v="1"/>
    <x v="18"/>
    <s v="PENAMAIOR"/>
    <x v="66"/>
    <d v="1899-12-30T20:00:00"/>
    <x v="66"/>
    <d v="1899-12-30T20:50:00"/>
    <s v="S"/>
    <n v="0"/>
    <n v="0.01"/>
    <n v="0.01"/>
    <x v="0"/>
    <x v="163"/>
  </r>
  <r>
    <x v="0"/>
    <x v="613"/>
    <x v="1"/>
    <x v="18"/>
    <s v="CARVALHOSA"/>
    <x v="66"/>
    <d v="1899-12-30T20:10:00"/>
    <x v="66"/>
    <d v="1899-12-30T21:50:00"/>
    <s v="S"/>
    <n v="0"/>
    <n v="0.08"/>
    <n v="0.08"/>
    <x v="0"/>
    <x v="537"/>
  </r>
  <r>
    <x v="0"/>
    <x v="611"/>
    <x v="1"/>
    <x v="16"/>
    <s v="VILELA"/>
    <x v="66"/>
    <d v="1899-12-30T20:25:00"/>
    <x v="66"/>
    <d v="1899-12-30T21:05:00"/>
    <s v="S"/>
    <n v="0"/>
    <n v="0.03"/>
    <n v="0.03"/>
    <x v="0"/>
    <x v="510"/>
  </r>
  <r>
    <x v="0"/>
    <x v="580"/>
    <x v="1"/>
    <x v="18"/>
    <s v="EIRIZ"/>
    <x v="66"/>
    <d v="1899-12-30T21:05:00"/>
    <x v="66"/>
    <d v="1899-12-30T21:40:00"/>
    <s v="S"/>
    <n v="0"/>
    <n v="0.02"/>
    <n v="0.02"/>
    <x v="0"/>
    <x v="442"/>
  </r>
  <r>
    <x v="0"/>
    <x v="631"/>
    <x v="2"/>
    <x v="29"/>
    <s v="QUINCHÃES"/>
    <x v="66"/>
    <d v="1899-12-30T21:15:00"/>
    <x v="66"/>
    <d v="1899-12-30T23:30:00"/>
    <s v="S"/>
    <n v="0"/>
    <n v="0.5"/>
    <n v="0.5"/>
    <x v="0"/>
    <x v="538"/>
  </r>
  <r>
    <x v="0"/>
    <x v="578"/>
    <x v="2"/>
    <x v="7"/>
    <s v="RIO DOURO"/>
    <x v="66"/>
    <d v="1899-12-30T21:30:00"/>
    <x v="66"/>
    <d v="1899-12-30T23:40:00"/>
    <s v="S"/>
    <n v="0"/>
    <n v="0.5"/>
    <n v="0.5"/>
    <x v="0"/>
    <x v="539"/>
  </r>
  <r>
    <x v="0"/>
    <x v="632"/>
    <x v="1"/>
    <x v="11"/>
    <s v="FOZ DO SOUSA"/>
    <x v="66"/>
    <d v="1899-12-30T22:10:00"/>
    <x v="66"/>
    <d v="1899-12-30T23:15:00"/>
    <s v="S"/>
    <n v="0"/>
    <n v="0.1"/>
    <n v="0.1"/>
    <x v="0"/>
    <x v="298"/>
  </r>
  <r>
    <x v="0"/>
    <x v="633"/>
    <x v="1"/>
    <x v="35"/>
    <s v="MANHUNCELOS"/>
    <x v="66"/>
    <d v="1899-12-30T22:10:00"/>
    <x v="67"/>
    <d v="1899-12-30T00:10:00"/>
    <s v="S"/>
    <n v="0"/>
    <n v="3"/>
    <n v="3"/>
    <x v="0"/>
    <x v="311"/>
  </r>
  <r>
    <x v="0"/>
    <x v="630"/>
    <x v="1"/>
    <x v="18"/>
    <s v="PENAMAIOR"/>
    <x v="66"/>
    <d v="1899-12-30T22:30:00"/>
    <x v="67"/>
    <d v="1899-12-30T01:40:00"/>
    <s v="S"/>
    <n v="0"/>
    <n v="0.2"/>
    <n v="0.2"/>
    <x v="0"/>
    <x v="540"/>
  </r>
  <r>
    <x v="0"/>
    <x v="634"/>
    <x v="1"/>
    <x v="16"/>
    <s v="GANDRA"/>
    <x v="66"/>
    <d v="1899-12-30T23:00:00"/>
    <x v="67"/>
    <d v="1899-12-30T00:10:00"/>
    <s v="S"/>
    <n v="0"/>
    <n v="0.02"/>
    <n v="0.02"/>
    <x v="0"/>
    <x v="519"/>
  </r>
  <r>
    <x v="0"/>
    <x v="635"/>
    <x v="1"/>
    <x v="6"/>
    <s v="COUTO(SANTA CRISTINA)"/>
    <x v="66"/>
    <d v="1899-12-30T23:00:00"/>
    <x v="66"/>
    <d v="1899-12-30T23:35:00"/>
    <s v="S"/>
    <n v="0"/>
    <n v="0.1"/>
    <n v="0.1"/>
    <x v="0"/>
    <x v="521"/>
  </r>
  <r>
    <x v="0"/>
    <x v="580"/>
    <x v="1"/>
    <x v="18"/>
    <s v="EIRIZ"/>
    <x v="66"/>
    <d v="1899-12-30T23:00:00"/>
    <x v="67"/>
    <d v="1899-12-30T01:50:00"/>
    <s v="S"/>
    <n v="0"/>
    <n v="2"/>
    <n v="2"/>
    <x v="0"/>
    <x v="541"/>
  </r>
  <r>
    <x v="0"/>
    <x v="577"/>
    <x v="2"/>
    <x v="29"/>
    <s v="ABOIM"/>
    <x v="66"/>
    <d v="1899-12-30T23:10:00"/>
    <x v="67"/>
    <d v="1899-12-30T01:15:00"/>
    <s v="S"/>
    <n v="0"/>
    <n v="0.5"/>
    <n v="0.5"/>
    <x v="0"/>
    <x v="542"/>
  </r>
  <r>
    <x v="0"/>
    <x v="636"/>
    <x v="1"/>
    <x v="6"/>
    <s v="LAMELAS"/>
    <x v="66"/>
    <d v="1899-12-30T23:20:00"/>
    <x v="67"/>
    <d v="1899-12-30T00:10:00"/>
    <s v="S"/>
    <n v="0"/>
    <n v="0.1"/>
    <n v="0.1"/>
    <x v="0"/>
    <x v="493"/>
  </r>
  <r>
    <x v="0"/>
    <x v="513"/>
    <x v="0"/>
    <x v="3"/>
    <s v="BENFEITA"/>
    <x v="67"/>
    <d v="1899-12-30T00:24:00"/>
    <x v="67"/>
    <d v="1899-12-30T01:41:00"/>
    <s v="S"/>
    <n v="0.01"/>
    <n v="0"/>
    <n v="0.01"/>
    <x v="0"/>
    <x v="238"/>
  </r>
  <r>
    <x v="0"/>
    <x v="637"/>
    <x v="2"/>
    <x v="29"/>
    <s v="ARÕES(SÃO ROMÃO)"/>
    <x v="67"/>
    <d v="1899-12-30T00:35:00"/>
    <x v="67"/>
    <d v="1899-12-30T03:15:00"/>
    <s v="S"/>
    <n v="2"/>
    <n v="0"/>
    <n v="2"/>
    <x v="0"/>
    <x v="57"/>
  </r>
  <r>
    <x v="0"/>
    <x v="628"/>
    <x v="1"/>
    <x v="32"/>
    <s v="OVIL"/>
    <x v="67"/>
    <d v="1899-12-30T00:40:00"/>
    <x v="67"/>
    <d v="1899-12-30T07:30:00"/>
    <s v="S"/>
    <n v="7"/>
    <n v="18"/>
    <n v="25"/>
    <x v="0"/>
    <x v="543"/>
  </r>
  <r>
    <x v="0"/>
    <x v="638"/>
    <x v="0"/>
    <x v="2"/>
    <s v="TÁBUA"/>
    <x v="67"/>
    <d v="1899-12-30T00:52:00"/>
    <x v="67"/>
    <d v="1899-12-30T03:45:00"/>
    <m/>
    <n v="0.4"/>
    <n v="0.4"/>
    <n v="0.8"/>
    <x v="1"/>
    <x v="301"/>
  </r>
  <r>
    <x v="0"/>
    <x v="587"/>
    <x v="1"/>
    <x v="11"/>
    <s v="SÃO PEDRO DA COVA"/>
    <x v="67"/>
    <d v="1899-12-30T00:55:00"/>
    <x v="67"/>
    <d v="1899-12-30T01:35:00"/>
    <s v="S"/>
    <n v="0"/>
    <n v="0.05"/>
    <n v="0.05"/>
    <x v="0"/>
    <x v="398"/>
  </r>
  <r>
    <x v="0"/>
    <x v="587"/>
    <x v="1"/>
    <x v="11"/>
    <s v="SÃO PEDRO DA COVA"/>
    <x v="67"/>
    <d v="1899-12-30T01:40:00"/>
    <x v="67"/>
    <d v="1899-12-30T02:15:00"/>
    <s v="S"/>
    <n v="0"/>
    <n v="0.05"/>
    <n v="0.05"/>
    <x v="0"/>
    <x v="402"/>
  </r>
  <r>
    <x v="0"/>
    <x v="639"/>
    <x v="1"/>
    <x v="24"/>
    <s v="PEDROSO"/>
    <x v="67"/>
    <d v="1899-12-30T01:45:00"/>
    <x v="67"/>
    <d v="1899-12-30T02:50:00"/>
    <s v="S"/>
    <n v="0"/>
    <n v="0.02"/>
    <n v="0.02"/>
    <x v="0"/>
    <x v="544"/>
  </r>
  <r>
    <x v="0"/>
    <x v="640"/>
    <x v="1"/>
    <x v="6"/>
    <s v="BOUGADO(SANTIAGO)"/>
    <x v="67"/>
    <d v="1899-12-30T01:55:00"/>
    <x v="67"/>
    <d v="1899-12-30T02:55:00"/>
    <s v="S"/>
    <n v="0"/>
    <n v="0.05"/>
    <n v="0.05"/>
    <x v="0"/>
    <x v="456"/>
  </r>
  <r>
    <x v="0"/>
    <x v="641"/>
    <x v="1"/>
    <x v="34"/>
    <s v="GUILHABREU"/>
    <x v="67"/>
    <d v="1899-12-30T02:15:00"/>
    <x v="67"/>
    <d v="1899-12-30T04:10:00"/>
    <s v="S"/>
    <n v="0"/>
    <n v="0.5"/>
    <n v="0.5"/>
    <x v="0"/>
    <x v="178"/>
  </r>
  <r>
    <x v="0"/>
    <x v="642"/>
    <x v="1"/>
    <x v="10"/>
    <s v="BOELHE"/>
    <x v="67"/>
    <d v="1899-12-30T02:25:00"/>
    <x v="67"/>
    <d v="1899-12-30T05:10:00"/>
    <s v="S"/>
    <n v="0"/>
    <n v="2"/>
    <n v="2"/>
    <x v="0"/>
    <x v="545"/>
  </r>
  <r>
    <x v="0"/>
    <x v="643"/>
    <x v="1"/>
    <x v="36"/>
    <s v="CARAMOS"/>
    <x v="67"/>
    <d v="1899-12-30T02:35:00"/>
    <x v="67"/>
    <d v="1899-12-30T03:40:00"/>
    <s v="S"/>
    <n v="0"/>
    <n v="0.1"/>
    <n v="0.1"/>
    <x v="0"/>
    <x v="494"/>
  </r>
  <r>
    <x v="0"/>
    <x v="611"/>
    <x v="1"/>
    <x v="16"/>
    <s v="VILELA"/>
    <x v="67"/>
    <d v="1899-12-30T02:50:00"/>
    <x v="67"/>
    <d v="1899-12-30T06:30:00"/>
    <s v="S"/>
    <n v="0"/>
    <n v="1"/>
    <n v="1"/>
    <x v="0"/>
    <x v="199"/>
  </r>
  <r>
    <x v="0"/>
    <x v="559"/>
    <x v="2"/>
    <x v="29"/>
    <s v="TRAVASSÓS"/>
    <x v="67"/>
    <d v="1899-12-30T03:30:00"/>
    <x v="67"/>
    <d v="1899-12-30T05:00:00"/>
    <s v="S"/>
    <n v="0"/>
    <n v="0.05"/>
    <n v="0.05"/>
    <x v="0"/>
    <x v="546"/>
  </r>
  <r>
    <x v="0"/>
    <x v="644"/>
    <x v="2"/>
    <x v="7"/>
    <s v="BUCOS"/>
    <x v="67"/>
    <d v="1899-12-30T03:40:00"/>
    <x v="67"/>
    <d v="1899-12-30T08:00:00"/>
    <s v="S"/>
    <n v="7"/>
    <n v="0"/>
    <n v="7"/>
    <x v="0"/>
    <x v="547"/>
  </r>
  <r>
    <x v="0"/>
    <x v="613"/>
    <x v="1"/>
    <x v="18"/>
    <s v="CARVALHOSA"/>
    <x v="67"/>
    <d v="1899-12-30T04:10:00"/>
    <x v="67"/>
    <d v="1899-12-30T04:53:00"/>
    <s v="S"/>
    <n v="0"/>
    <n v="0.03"/>
    <n v="0.03"/>
    <x v="0"/>
    <x v="536"/>
  </r>
  <r>
    <x v="0"/>
    <x v="645"/>
    <x v="2"/>
    <x v="47"/>
    <s v="LOUREDO"/>
    <x v="67"/>
    <d v="1899-12-30T04:30:00"/>
    <x v="67"/>
    <d v="1899-12-30T08:00:00"/>
    <s v="S"/>
    <n v="2"/>
    <n v="0"/>
    <n v="2"/>
    <x v="0"/>
    <x v="87"/>
  </r>
  <r>
    <x v="0"/>
    <x v="580"/>
    <x v="1"/>
    <x v="18"/>
    <s v="EIRIZ"/>
    <x v="67"/>
    <d v="1899-12-30T05:45:00"/>
    <x v="67"/>
    <d v="1899-12-30T06:35:00"/>
    <s v="S"/>
    <n v="0"/>
    <n v="0.05"/>
    <n v="0.05"/>
    <x v="0"/>
    <x v="340"/>
  </r>
  <r>
    <x v="0"/>
    <x v="630"/>
    <x v="1"/>
    <x v="18"/>
    <s v="PENAMAIOR"/>
    <x v="67"/>
    <d v="1899-12-30T06:00:00"/>
    <x v="67"/>
    <d v="1899-12-30T07:05:00"/>
    <s v="S"/>
    <n v="0"/>
    <n v="0.04"/>
    <n v="0.04"/>
    <x v="0"/>
    <x v="229"/>
  </r>
  <r>
    <x v="0"/>
    <x v="646"/>
    <x v="1"/>
    <x v="6"/>
    <s v="AREIAS"/>
    <x v="67"/>
    <d v="1899-12-30T06:22:00"/>
    <x v="67"/>
    <d v="1899-12-30T06:55:00"/>
    <s v="S"/>
    <n v="0"/>
    <n v="0.1"/>
    <n v="0.1"/>
    <x v="0"/>
    <x v="297"/>
  </r>
  <r>
    <x v="0"/>
    <x v="601"/>
    <x v="2"/>
    <x v="12"/>
    <s v="VIZELA(SÃO PAIO)"/>
    <x v="67"/>
    <d v="1899-12-30T08:20:00"/>
    <x v="67"/>
    <d v="1899-12-30T10:45:00"/>
    <s v="S"/>
    <n v="0"/>
    <n v="0.4"/>
    <n v="0.4"/>
    <x v="0"/>
    <x v="183"/>
  </r>
  <r>
    <x v="0"/>
    <x v="578"/>
    <x v="2"/>
    <x v="7"/>
    <s v="RIO DOURO"/>
    <x v="67"/>
    <d v="1899-12-30T08:30:00"/>
    <x v="67"/>
    <d v="1899-12-30T09:55:00"/>
    <s v="S"/>
    <n v="0.05"/>
    <n v="0.05"/>
    <n v="0.1"/>
    <x v="0"/>
    <x v="548"/>
  </r>
  <r>
    <x v="0"/>
    <x v="647"/>
    <x v="1"/>
    <x v="20"/>
    <s v="VALONGO"/>
    <x v="67"/>
    <d v="1899-12-30T09:00:00"/>
    <x v="67"/>
    <d v="1899-12-30T10:00:00"/>
    <s v="S"/>
    <n v="0"/>
    <n v="0.05"/>
    <n v="0.05"/>
    <x v="0"/>
    <x v="549"/>
  </r>
  <r>
    <x v="0"/>
    <x v="613"/>
    <x v="1"/>
    <x v="18"/>
    <s v="CARVALHOSA"/>
    <x v="67"/>
    <d v="1899-12-30T09:15:00"/>
    <x v="67"/>
    <d v="1899-12-30T10:10:00"/>
    <s v="S"/>
    <n v="0"/>
    <n v="0.04"/>
    <n v="0.04"/>
    <x v="0"/>
    <x v="124"/>
  </r>
  <r>
    <x v="0"/>
    <x v="565"/>
    <x v="1"/>
    <x v="11"/>
    <s v="GONDOMAR(SÃO COSME)"/>
    <x v="67"/>
    <d v="1899-12-30T09:15:00"/>
    <x v="67"/>
    <d v="1899-12-30T11:15:00"/>
    <s v="S"/>
    <n v="0"/>
    <n v="0.1"/>
    <n v="0.1"/>
    <x v="0"/>
    <x v="485"/>
  </r>
  <r>
    <x v="0"/>
    <x v="635"/>
    <x v="1"/>
    <x v="6"/>
    <s v="COUTO(SANTA CRISTINA)"/>
    <x v="67"/>
    <d v="1899-12-30T09:15:00"/>
    <x v="67"/>
    <d v="1899-12-30T09:50:00"/>
    <s v="S"/>
    <n v="0"/>
    <n v="0.15"/>
    <n v="0.15"/>
    <x v="0"/>
    <x v="49"/>
  </r>
  <r>
    <x v="0"/>
    <x v="648"/>
    <x v="1"/>
    <x v="33"/>
    <s v="CAÍDE DE REI"/>
    <x v="67"/>
    <d v="1899-12-30T09:15:00"/>
    <x v="67"/>
    <d v="1899-12-30T13:40:00"/>
    <s v="S"/>
    <n v="1"/>
    <n v="4"/>
    <n v="5"/>
    <x v="0"/>
    <x v="269"/>
  </r>
  <r>
    <x v="0"/>
    <x v="623"/>
    <x v="2"/>
    <x v="7"/>
    <s v="REFOJOS DE BASTO"/>
    <x v="67"/>
    <d v="1899-12-30T09:20:00"/>
    <x v="67"/>
    <d v="1899-12-30T11:30:00"/>
    <s v="S"/>
    <n v="0"/>
    <n v="1"/>
    <n v="1"/>
    <x v="0"/>
    <x v="207"/>
  </r>
  <r>
    <x v="0"/>
    <x v="649"/>
    <x v="1"/>
    <x v="33"/>
    <s v="PIAS"/>
    <x v="67"/>
    <d v="1899-12-30T09:45:00"/>
    <x v="67"/>
    <d v="1899-12-30T10:40:00"/>
    <s v="S"/>
    <n v="0"/>
    <n v="0.2"/>
    <n v="0.2"/>
    <x v="0"/>
    <x v="18"/>
  </r>
  <r>
    <x v="0"/>
    <x v="650"/>
    <x v="1"/>
    <x v="20"/>
    <s v="ALFENA"/>
    <x v="67"/>
    <d v="1899-12-30T09:55:00"/>
    <x v="67"/>
    <d v="1899-12-30T10:40:00"/>
    <s v="S"/>
    <n v="0"/>
    <n v="0.05"/>
    <n v="0.05"/>
    <x v="0"/>
    <x v="529"/>
  </r>
  <r>
    <x v="0"/>
    <x v="626"/>
    <x v="1"/>
    <x v="20"/>
    <s v="CAMPO"/>
    <x v="67"/>
    <d v="1899-12-30T10:15:00"/>
    <x v="67"/>
    <d v="1899-12-30T11:05:00"/>
    <s v="S"/>
    <n v="0"/>
    <n v="0.03"/>
    <n v="0.03"/>
    <x v="0"/>
    <x v="527"/>
  </r>
  <r>
    <x v="0"/>
    <x v="615"/>
    <x v="1"/>
    <x v="18"/>
    <s v="MEIXOMIL"/>
    <x v="67"/>
    <d v="1899-12-30T10:40:00"/>
    <x v="67"/>
    <d v="1899-12-30T11:30:00"/>
    <s v="S"/>
    <n v="0"/>
    <n v="7.0000000000000007E-2"/>
    <n v="7.0000000000000007E-2"/>
    <x v="0"/>
    <x v="282"/>
  </r>
  <r>
    <x v="0"/>
    <x v="608"/>
    <x v="1"/>
    <x v="24"/>
    <s v="VILAR DE ANDORINHO"/>
    <x v="67"/>
    <d v="1899-12-30T10:50:00"/>
    <x v="67"/>
    <d v="1899-12-30T11:50:00"/>
    <s v="S"/>
    <n v="0"/>
    <n v="0.05"/>
    <n v="0.05"/>
    <x v="0"/>
    <x v="405"/>
  </r>
  <r>
    <x v="0"/>
    <x v="580"/>
    <x v="1"/>
    <x v="18"/>
    <s v="EIRIZ"/>
    <x v="67"/>
    <d v="1899-12-30T11:00:00"/>
    <x v="67"/>
    <d v="1899-12-30T13:10:00"/>
    <s v="S"/>
    <n v="0"/>
    <n v="0.2"/>
    <n v="0.2"/>
    <x v="0"/>
    <x v="10"/>
  </r>
  <r>
    <x v="0"/>
    <x v="617"/>
    <x v="1"/>
    <x v="6"/>
    <s v="COVELAS"/>
    <x v="67"/>
    <d v="1899-12-30T11:38:00"/>
    <x v="67"/>
    <d v="1899-12-30T14:05:00"/>
    <s v="S"/>
    <n v="0"/>
    <n v="0.2"/>
    <n v="0.2"/>
    <x v="0"/>
    <x v="550"/>
  </r>
  <r>
    <x v="0"/>
    <x v="642"/>
    <x v="1"/>
    <x v="10"/>
    <s v="BOELHE"/>
    <x v="67"/>
    <d v="1899-12-30T11:45:00"/>
    <x v="67"/>
    <d v="1899-12-30T16:20:00"/>
    <s v="S"/>
    <n v="0"/>
    <n v="2"/>
    <n v="2"/>
    <x v="0"/>
    <x v="551"/>
  </r>
  <r>
    <x v="0"/>
    <x v="651"/>
    <x v="2"/>
    <x v="22"/>
    <s v="GOÃES"/>
    <x v="67"/>
    <d v="1899-12-30T11:55:00"/>
    <x v="67"/>
    <d v="1899-12-30T13:28:00"/>
    <s v="S"/>
    <n v="0"/>
    <n v="0.5"/>
    <n v="0.5"/>
    <x v="0"/>
    <x v="552"/>
  </r>
  <r>
    <x v="0"/>
    <x v="634"/>
    <x v="1"/>
    <x v="16"/>
    <s v="GANDRA"/>
    <x v="67"/>
    <d v="1899-12-30T12:10:00"/>
    <x v="67"/>
    <d v="1899-12-30T13:15:00"/>
    <s v="S"/>
    <n v="0"/>
    <n v="0.04"/>
    <n v="0.04"/>
    <x v="0"/>
    <x v="30"/>
  </r>
  <r>
    <x v="0"/>
    <x v="652"/>
    <x v="2"/>
    <x v="12"/>
    <s v="AZURÉM"/>
    <x v="67"/>
    <d v="1899-12-30T13:00:00"/>
    <x v="67"/>
    <d v="1899-12-30T15:45:00"/>
    <s v="S"/>
    <n v="0"/>
    <n v="0.5"/>
    <n v="0.5"/>
    <x v="0"/>
    <x v="553"/>
  </r>
  <r>
    <x v="0"/>
    <x v="565"/>
    <x v="1"/>
    <x v="11"/>
    <s v="GONDOMAR(SÃO COSME)"/>
    <x v="67"/>
    <d v="1899-12-30T13:00:00"/>
    <x v="67"/>
    <d v="1899-12-30T15:00:00"/>
    <s v="S"/>
    <n v="0"/>
    <n v="0.5"/>
    <n v="0.5"/>
    <x v="0"/>
    <x v="87"/>
  </r>
  <r>
    <x v="0"/>
    <x v="653"/>
    <x v="1"/>
    <x v="18"/>
    <s v="SEROA"/>
    <x v="67"/>
    <d v="1899-12-30T13:00:00"/>
    <x v="67"/>
    <d v="1899-12-30T19:35:00"/>
    <s v="S"/>
    <n v="0"/>
    <n v="1"/>
    <n v="1"/>
    <x v="0"/>
    <x v="306"/>
  </r>
  <r>
    <x v="0"/>
    <x v="626"/>
    <x v="1"/>
    <x v="20"/>
    <s v="CAMPO"/>
    <x v="67"/>
    <d v="1899-12-30T13:05:00"/>
    <x v="67"/>
    <d v="1899-12-30T13:55:00"/>
    <s v="S"/>
    <n v="0"/>
    <n v="0.05"/>
    <n v="0.05"/>
    <x v="0"/>
    <x v="418"/>
  </r>
  <r>
    <x v="0"/>
    <x v="654"/>
    <x v="1"/>
    <x v="16"/>
    <s v="RECAREI"/>
    <x v="67"/>
    <d v="1899-12-30T13:10:00"/>
    <x v="67"/>
    <d v="1899-12-30T14:20:00"/>
    <s v="S"/>
    <n v="0"/>
    <n v="0.01"/>
    <n v="0.01"/>
    <x v="0"/>
    <x v="281"/>
  </r>
  <r>
    <x v="0"/>
    <x v="655"/>
    <x v="1"/>
    <x v="33"/>
    <s v="AVELEDA"/>
    <x v="67"/>
    <d v="1899-12-30T13:10:00"/>
    <x v="67"/>
    <d v="1899-12-30T14:15:00"/>
    <s v="S"/>
    <n v="0"/>
    <n v="0.1"/>
    <n v="0.1"/>
    <x v="0"/>
    <x v="554"/>
  </r>
  <r>
    <x v="0"/>
    <x v="656"/>
    <x v="2"/>
    <x v="25"/>
    <s v="LOUREDO"/>
    <x v="67"/>
    <d v="1899-12-30T13:15:00"/>
    <x v="67"/>
    <d v="1899-12-30T13:45:00"/>
    <s v="S"/>
    <n v="0"/>
    <n v="0.02"/>
    <n v="0.02"/>
    <x v="0"/>
    <x v="229"/>
  </r>
  <r>
    <x v="0"/>
    <x v="598"/>
    <x v="1"/>
    <x v="16"/>
    <s v="VILELA"/>
    <x v="67"/>
    <d v="1899-12-30T13:15:00"/>
    <x v="67"/>
    <d v="1899-12-30T13:45:00"/>
    <s v="S"/>
    <n v="0"/>
    <n v="0.01"/>
    <n v="0.01"/>
    <x v="0"/>
    <x v="240"/>
  </r>
  <r>
    <x v="0"/>
    <x v="559"/>
    <x v="2"/>
    <x v="29"/>
    <s v="TRAVASSÓS"/>
    <x v="67"/>
    <d v="1899-12-30T13:20:00"/>
    <x v="67"/>
    <d v="1899-12-30T14:35:00"/>
    <s v="S"/>
    <n v="0"/>
    <n v="0.05"/>
    <n v="0.05"/>
    <x v="0"/>
    <x v="555"/>
  </r>
  <r>
    <x v="0"/>
    <x v="657"/>
    <x v="2"/>
    <x v="7"/>
    <s v="ALVITE"/>
    <x v="67"/>
    <d v="1899-12-30T13:20:00"/>
    <x v="67"/>
    <d v="1899-12-30T18:00:00"/>
    <s v="S"/>
    <n v="0.5"/>
    <n v="0.5"/>
    <n v="1"/>
    <x v="0"/>
    <x v="556"/>
  </r>
  <r>
    <x v="0"/>
    <x v="658"/>
    <x v="0"/>
    <x v="23"/>
    <s v="UNHAIS"/>
    <x v="67"/>
    <d v="1899-12-30T13:20:00"/>
    <x v="67"/>
    <d v="1899-12-30T19:13:00"/>
    <m/>
    <n v="1.9"/>
    <n v="0.6"/>
    <n v="2.5"/>
    <x v="2"/>
    <x v="407"/>
  </r>
  <r>
    <x v="0"/>
    <x v="574"/>
    <x v="2"/>
    <x v="21"/>
    <s v="BASTO(SÃO CLEMENTE)"/>
    <x v="67"/>
    <d v="1899-12-30T13:35:00"/>
    <x v="67"/>
    <d v="1899-12-30T16:20:00"/>
    <s v="S"/>
    <n v="0.4"/>
    <n v="0.6"/>
    <n v="1"/>
    <x v="0"/>
    <x v="471"/>
  </r>
  <r>
    <x v="0"/>
    <x v="659"/>
    <x v="1"/>
    <x v="11"/>
    <s v="VALBOM"/>
    <x v="67"/>
    <d v="1899-12-30T13:40:00"/>
    <x v="67"/>
    <d v="1899-12-30T14:50:00"/>
    <s v="S"/>
    <n v="0"/>
    <n v="0.15"/>
    <n v="0.15"/>
    <x v="0"/>
    <x v="311"/>
  </r>
  <r>
    <x v="0"/>
    <x v="660"/>
    <x v="2"/>
    <x v="25"/>
    <s v="SERZEDELO"/>
    <x v="67"/>
    <d v="1899-12-30T13:45:00"/>
    <x v="67"/>
    <d v="1899-12-30T15:15:00"/>
    <s v="S"/>
    <n v="0"/>
    <n v="0.5"/>
    <n v="0.5"/>
    <x v="0"/>
    <x v="557"/>
  </r>
  <r>
    <x v="0"/>
    <x v="661"/>
    <x v="2"/>
    <x v="25"/>
    <s v="SOBRADELO DA GOMA"/>
    <x v="67"/>
    <d v="1899-12-30T13:45:00"/>
    <x v="67"/>
    <d v="1899-12-30T20:45:00"/>
    <s v="S"/>
    <n v="0"/>
    <n v="0.5"/>
    <n v="0.5"/>
    <x v="0"/>
    <x v="558"/>
  </r>
  <r>
    <x v="0"/>
    <x v="662"/>
    <x v="1"/>
    <x v="16"/>
    <s v="GANDRA"/>
    <x v="67"/>
    <d v="1899-12-30T13:55:00"/>
    <x v="67"/>
    <d v="1899-12-30T22:35:00"/>
    <s v="S"/>
    <n v="0"/>
    <n v="0.08"/>
    <n v="0.08"/>
    <x v="0"/>
    <x v="559"/>
  </r>
  <r>
    <x v="0"/>
    <x v="640"/>
    <x v="1"/>
    <x v="6"/>
    <s v="BOUGADO(SANTIAGO)"/>
    <x v="67"/>
    <d v="1899-12-30T13:55:00"/>
    <x v="67"/>
    <d v="1899-12-30T16:55:00"/>
    <s v="S"/>
    <n v="0"/>
    <n v="1"/>
    <n v="1"/>
    <x v="0"/>
    <x v="276"/>
  </r>
  <r>
    <x v="0"/>
    <x v="604"/>
    <x v="1"/>
    <x v="15"/>
    <s v="AVIOSO(SÃO PEDRO)"/>
    <x v="67"/>
    <d v="1899-12-30T14:10:00"/>
    <x v="67"/>
    <d v="1899-12-30T17:00:00"/>
    <s v="S"/>
    <n v="0"/>
    <n v="1"/>
    <n v="1"/>
    <x v="0"/>
    <x v="221"/>
  </r>
  <r>
    <x v="0"/>
    <x v="663"/>
    <x v="0"/>
    <x v="3"/>
    <s v="SARZEDO"/>
    <x v="67"/>
    <d v="1899-12-30T14:15:00"/>
    <x v="67"/>
    <d v="1899-12-30T14:56:00"/>
    <m/>
    <n v="6.25E-2"/>
    <n v="0"/>
    <n v="6.25E-2"/>
    <x v="2"/>
    <x v="387"/>
  </r>
  <r>
    <x v="0"/>
    <x v="664"/>
    <x v="2"/>
    <x v="19"/>
    <s v="CHORENTE"/>
    <x v="67"/>
    <d v="1899-12-30T14:20:00"/>
    <x v="67"/>
    <d v="1899-12-30T22:50:00"/>
    <s v="S"/>
    <n v="0"/>
    <n v="0.3"/>
    <n v="0.3"/>
    <x v="0"/>
    <x v="320"/>
  </r>
  <r>
    <x v="0"/>
    <x v="618"/>
    <x v="2"/>
    <x v="21"/>
    <s v="BRITELO"/>
    <x v="67"/>
    <d v="1899-12-30T14:25:00"/>
    <x v="67"/>
    <d v="1899-12-30T15:10:00"/>
    <s v="S"/>
    <n v="0"/>
    <n v="0.05"/>
    <n v="0.05"/>
    <x v="0"/>
    <x v="560"/>
  </r>
  <r>
    <x v="0"/>
    <x v="665"/>
    <x v="2"/>
    <x v="26"/>
    <s v="LOMAR"/>
    <x v="67"/>
    <d v="1899-12-30T14:30:00"/>
    <x v="67"/>
    <d v="1899-12-30T15:00:00"/>
    <s v="S"/>
    <n v="0"/>
    <n v="0.01"/>
    <n v="0.01"/>
    <x v="0"/>
    <x v="521"/>
  </r>
  <r>
    <x v="0"/>
    <x v="630"/>
    <x v="1"/>
    <x v="18"/>
    <s v="PENAMAIOR"/>
    <x v="67"/>
    <d v="1899-12-30T14:30:00"/>
    <x v="67"/>
    <d v="1899-12-30T15:50:00"/>
    <s v="S"/>
    <n v="0"/>
    <n v="0.02"/>
    <n v="0.02"/>
    <x v="0"/>
    <x v="416"/>
  </r>
  <r>
    <x v="0"/>
    <x v="666"/>
    <x v="0"/>
    <x v="5"/>
    <s v="LOUSÃ"/>
    <x v="67"/>
    <d v="1899-12-30T14:43:00"/>
    <x v="67"/>
    <d v="1899-12-30T15:50:00"/>
    <m/>
    <n v="0.3"/>
    <n v="0"/>
    <n v="0.3"/>
    <x v="1"/>
    <x v="421"/>
  </r>
  <r>
    <x v="0"/>
    <x v="667"/>
    <x v="1"/>
    <x v="24"/>
    <s v="PEDROSO"/>
    <x v="67"/>
    <d v="1899-12-30T14:50:00"/>
    <x v="67"/>
    <d v="1899-12-30T16:15:00"/>
    <s v="S"/>
    <n v="0"/>
    <n v="0.25"/>
    <n v="0.25"/>
    <x v="0"/>
    <x v="27"/>
  </r>
  <r>
    <x v="0"/>
    <x v="668"/>
    <x v="1"/>
    <x v="33"/>
    <s v="MEINEDO"/>
    <x v="67"/>
    <d v="1899-12-30T14:55:00"/>
    <x v="67"/>
    <d v="1899-12-30T17:05:00"/>
    <s v="S"/>
    <n v="0"/>
    <n v="0.3"/>
    <n v="0.3"/>
    <x v="0"/>
    <x v="561"/>
  </r>
  <r>
    <x v="0"/>
    <x v="669"/>
    <x v="1"/>
    <x v="8"/>
    <s v="SÃO MAMEDE DE INFESTA"/>
    <x v="67"/>
    <d v="1899-12-30T14:56:00"/>
    <x v="67"/>
    <d v="1899-12-30T16:00:00"/>
    <s v="S"/>
    <n v="0"/>
    <n v="0.05"/>
    <n v="0.05"/>
    <x v="0"/>
    <x v="474"/>
  </r>
  <r>
    <x v="0"/>
    <x v="670"/>
    <x v="2"/>
    <x v="19"/>
    <s v="ARCOZELO"/>
    <x v="67"/>
    <d v="1899-12-30T15:05:00"/>
    <x v="67"/>
    <d v="1899-12-30T16:00:00"/>
    <s v="S"/>
    <n v="0"/>
    <n v="0.15"/>
    <n v="0.15"/>
    <x v="0"/>
    <x v="278"/>
  </r>
  <r>
    <x v="0"/>
    <x v="671"/>
    <x v="0"/>
    <x v="39"/>
    <s v="TOCHA"/>
    <x v="67"/>
    <d v="1899-12-30T15:05:00"/>
    <x v="67"/>
    <d v="1899-12-30T17:30:00"/>
    <m/>
    <n v="0.17"/>
    <n v="0.1"/>
    <n v="0.27"/>
    <x v="1"/>
    <x v="531"/>
  </r>
  <r>
    <x v="0"/>
    <x v="672"/>
    <x v="1"/>
    <x v="15"/>
    <s v="NOGUEIRA"/>
    <x v="67"/>
    <d v="1899-12-30T15:15:00"/>
    <x v="67"/>
    <d v="1899-12-30T16:00:00"/>
    <s v="S"/>
    <n v="0"/>
    <n v="0.05"/>
    <n v="0.05"/>
    <x v="0"/>
    <x v="562"/>
  </r>
  <r>
    <x v="0"/>
    <x v="648"/>
    <x v="1"/>
    <x v="33"/>
    <s v="CAÍDE DE REI"/>
    <x v="67"/>
    <d v="1899-12-30T15:15:00"/>
    <x v="67"/>
    <d v="1899-12-30T16:20:00"/>
    <s v="S"/>
    <n v="0"/>
    <n v="0.2"/>
    <n v="0.2"/>
    <x v="0"/>
    <x v="408"/>
  </r>
  <r>
    <x v="0"/>
    <x v="673"/>
    <x v="1"/>
    <x v="15"/>
    <s v="SILVA ESCURA"/>
    <x v="67"/>
    <d v="1899-12-30T15:15:00"/>
    <x v="67"/>
    <d v="1899-12-30T21:25:00"/>
    <s v="S"/>
    <n v="0"/>
    <n v="3.5"/>
    <n v="3.5"/>
    <x v="0"/>
    <x v="563"/>
  </r>
  <r>
    <x v="0"/>
    <x v="651"/>
    <x v="2"/>
    <x v="22"/>
    <s v="GOÃES"/>
    <x v="67"/>
    <d v="1899-12-30T15:20:00"/>
    <x v="67"/>
    <d v="1899-12-30T17:10:00"/>
    <s v="S"/>
    <n v="0"/>
    <n v="1"/>
    <n v="1"/>
    <x v="0"/>
    <x v="312"/>
  </r>
  <r>
    <x v="0"/>
    <x v="674"/>
    <x v="1"/>
    <x v="16"/>
    <s v="BALTAR"/>
    <x v="67"/>
    <d v="1899-12-30T15:25:00"/>
    <x v="67"/>
    <d v="1899-12-30T16:15:00"/>
    <s v="S"/>
    <n v="0"/>
    <n v="0.02"/>
    <n v="0.02"/>
    <x v="0"/>
    <x v="489"/>
  </r>
  <r>
    <x v="0"/>
    <x v="675"/>
    <x v="1"/>
    <x v="18"/>
    <s v="CARVALHOSA"/>
    <x v="67"/>
    <d v="1899-12-30T15:45:00"/>
    <x v="67"/>
    <d v="1899-12-30T16:00:00"/>
    <s v="S"/>
    <n v="0"/>
    <n v="0.01"/>
    <n v="0.01"/>
    <x v="0"/>
    <x v="5"/>
  </r>
  <r>
    <x v="0"/>
    <x v="676"/>
    <x v="1"/>
    <x v="11"/>
    <s v="JOVIM"/>
    <x v="67"/>
    <d v="1899-12-30T15:45:00"/>
    <x v="67"/>
    <d v="1899-12-30T16:30:00"/>
    <s v="S"/>
    <n v="0"/>
    <n v="0.05"/>
    <n v="0.05"/>
    <x v="0"/>
    <x v="540"/>
  </r>
  <r>
    <x v="0"/>
    <x v="677"/>
    <x v="1"/>
    <x v="18"/>
    <s v="CARVALHOSA"/>
    <x v="67"/>
    <d v="1899-12-30T15:50:00"/>
    <x v="67"/>
    <d v="1899-12-30T18:05:00"/>
    <s v="S"/>
    <n v="0"/>
    <n v="1"/>
    <n v="1"/>
    <x v="0"/>
    <x v="345"/>
  </r>
  <r>
    <x v="0"/>
    <x v="678"/>
    <x v="1"/>
    <x v="24"/>
    <s v="CRESTUMA"/>
    <x v="67"/>
    <d v="1899-12-30T15:53:00"/>
    <x v="67"/>
    <d v="1899-12-30T18:00:00"/>
    <s v="S"/>
    <n v="0"/>
    <n v="0.4"/>
    <n v="0.4"/>
    <x v="0"/>
    <x v="131"/>
  </r>
  <r>
    <x v="0"/>
    <x v="644"/>
    <x v="2"/>
    <x v="7"/>
    <s v="BUCOS"/>
    <x v="67"/>
    <d v="1899-12-30T16:00:00"/>
    <x v="67"/>
    <d v="1899-12-30T21:05:00"/>
    <s v="S"/>
    <n v="0"/>
    <n v="4"/>
    <n v="4"/>
    <x v="0"/>
    <x v="536"/>
  </r>
  <r>
    <x v="0"/>
    <x v="580"/>
    <x v="1"/>
    <x v="18"/>
    <s v="EIRIZ"/>
    <x v="67"/>
    <d v="1899-12-30T16:00:00"/>
    <x v="67"/>
    <d v="1899-12-30T20:00:00"/>
    <s v="S"/>
    <n v="0"/>
    <n v="0.8"/>
    <n v="0.8"/>
    <x v="0"/>
    <x v="140"/>
  </r>
  <r>
    <x v="0"/>
    <x v="679"/>
    <x v="1"/>
    <x v="32"/>
    <s v="COVELAS"/>
    <x v="67"/>
    <d v="1899-12-30T16:00:00"/>
    <x v="67"/>
    <d v="1899-12-30T17:50:00"/>
    <s v="S"/>
    <n v="0"/>
    <n v="1"/>
    <n v="1"/>
    <x v="0"/>
    <x v="386"/>
  </r>
  <r>
    <x v="0"/>
    <x v="680"/>
    <x v="2"/>
    <x v="12"/>
    <s v="AZURÉM"/>
    <x v="67"/>
    <d v="1899-12-30T16:05:00"/>
    <x v="67"/>
    <d v="1899-12-30T17:00:00"/>
    <s v="S"/>
    <n v="0"/>
    <n v="0.2"/>
    <n v="0.2"/>
    <x v="0"/>
    <x v="152"/>
  </r>
  <r>
    <x v="0"/>
    <x v="681"/>
    <x v="1"/>
    <x v="16"/>
    <s v="CRISTELO"/>
    <x v="67"/>
    <d v="1899-12-30T16:10:00"/>
    <x v="67"/>
    <d v="1899-12-30T19:30:00"/>
    <s v="S"/>
    <n v="0"/>
    <n v="0.15"/>
    <n v="0.15"/>
    <x v="0"/>
    <x v="564"/>
  </r>
  <r>
    <x v="0"/>
    <x v="682"/>
    <x v="1"/>
    <x v="16"/>
    <s v="LORDELO"/>
    <x v="67"/>
    <d v="1899-12-30T16:20:00"/>
    <x v="67"/>
    <d v="1899-12-30T18:00:00"/>
    <s v="S"/>
    <n v="0"/>
    <n v="0.5"/>
    <n v="0.5"/>
    <x v="0"/>
    <x v="256"/>
  </r>
  <r>
    <x v="0"/>
    <x v="565"/>
    <x v="1"/>
    <x v="11"/>
    <s v="GONDOMAR(SÃO COSME)"/>
    <x v="67"/>
    <d v="1899-12-30T16:25:00"/>
    <x v="67"/>
    <d v="1899-12-30T19:40:00"/>
    <s v="S"/>
    <n v="0"/>
    <n v="0.5"/>
    <n v="0.5"/>
    <x v="0"/>
    <x v="118"/>
  </r>
  <r>
    <x v="0"/>
    <x v="683"/>
    <x v="1"/>
    <x v="36"/>
    <s v="MARGARIDE(SANTA EULÁLIA)"/>
    <x v="67"/>
    <d v="1899-12-30T16:27:00"/>
    <x v="67"/>
    <d v="1899-12-30T17:10:00"/>
    <s v="S"/>
    <n v="0"/>
    <n v="0.05"/>
    <n v="0.05"/>
    <x v="0"/>
    <x v="515"/>
  </r>
  <r>
    <x v="0"/>
    <x v="672"/>
    <x v="1"/>
    <x v="15"/>
    <s v="NOGUEIRA"/>
    <x v="67"/>
    <d v="1899-12-30T16:30:00"/>
    <x v="67"/>
    <d v="1899-12-30T17:00:00"/>
    <s v="S"/>
    <n v="0"/>
    <n v="0.03"/>
    <n v="0.03"/>
    <x v="0"/>
    <x v="534"/>
  </r>
  <r>
    <x v="0"/>
    <x v="620"/>
    <x v="1"/>
    <x v="24"/>
    <s v="AVINTES"/>
    <x v="67"/>
    <d v="1899-12-30T16:30:00"/>
    <x v="67"/>
    <d v="1899-12-30T18:10:00"/>
    <s v="S"/>
    <n v="0"/>
    <n v="0.3"/>
    <n v="0.3"/>
    <x v="0"/>
    <x v="565"/>
  </r>
  <r>
    <x v="0"/>
    <x v="611"/>
    <x v="1"/>
    <x v="16"/>
    <s v="VILELA"/>
    <x v="67"/>
    <d v="1899-12-30T17:00:00"/>
    <x v="67"/>
    <d v="1899-12-30T18:10:00"/>
    <s v="S"/>
    <n v="0"/>
    <n v="0.1"/>
    <n v="0.1"/>
    <x v="0"/>
    <x v="533"/>
  </r>
  <r>
    <x v="0"/>
    <x v="649"/>
    <x v="1"/>
    <x v="33"/>
    <s v="PIAS"/>
    <x v="67"/>
    <d v="1899-12-30T17:05:00"/>
    <x v="67"/>
    <d v="1899-12-30T18:10:00"/>
    <s v="S"/>
    <n v="0"/>
    <n v="0.1"/>
    <n v="0.1"/>
    <x v="0"/>
    <x v="566"/>
  </r>
  <r>
    <x v="0"/>
    <x v="650"/>
    <x v="1"/>
    <x v="20"/>
    <s v="ALFENA"/>
    <x v="67"/>
    <d v="1899-12-30T17:05:00"/>
    <x v="67"/>
    <d v="1899-12-30T19:30:00"/>
    <s v="S"/>
    <n v="0"/>
    <n v="0.4"/>
    <n v="0.4"/>
    <x v="0"/>
    <x v="567"/>
  </r>
  <r>
    <x v="0"/>
    <x v="684"/>
    <x v="0"/>
    <x v="3"/>
    <s v="PIODÃO"/>
    <x v="67"/>
    <d v="1899-12-30T17:20:00"/>
    <x v="67"/>
    <d v="1899-12-30T20:20:00"/>
    <m/>
    <n v="0"/>
    <n v="4.7"/>
    <n v="4.7"/>
    <x v="2"/>
    <x v="394"/>
  </r>
  <r>
    <x v="0"/>
    <x v="685"/>
    <x v="1"/>
    <x v="36"/>
    <s v="POMBEIRO DE RIBAVIZELA"/>
    <x v="67"/>
    <d v="1899-12-30T17:20:00"/>
    <x v="67"/>
    <d v="1899-12-30T21:30:00"/>
    <s v="S"/>
    <n v="0"/>
    <n v="1"/>
    <n v="1"/>
    <x v="0"/>
    <x v="331"/>
  </r>
  <r>
    <x v="0"/>
    <x v="642"/>
    <x v="1"/>
    <x v="10"/>
    <s v="BOELHE"/>
    <x v="67"/>
    <d v="1899-12-30T17:20:00"/>
    <x v="67"/>
    <d v="1899-12-30T19:40:00"/>
    <s v="S"/>
    <n v="0"/>
    <n v="2"/>
    <n v="2"/>
    <x v="0"/>
    <x v="568"/>
  </r>
  <r>
    <x v="0"/>
    <x v="686"/>
    <x v="2"/>
    <x v="14"/>
    <s v="DELÃES"/>
    <x v="67"/>
    <d v="1899-12-30T17:30:00"/>
    <x v="67"/>
    <d v="1899-12-30T19:10:00"/>
    <s v="S"/>
    <n v="0"/>
    <n v="0.2"/>
    <n v="0.2"/>
    <x v="0"/>
    <x v="147"/>
  </r>
  <r>
    <x v="0"/>
    <x v="667"/>
    <x v="1"/>
    <x v="24"/>
    <s v="PEDROSO"/>
    <x v="67"/>
    <d v="1899-12-30T17:30:00"/>
    <x v="67"/>
    <d v="1899-12-30T18:45:00"/>
    <s v="S"/>
    <n v="0"/>
    <n v="0.05"/>
    <n v="0.05"/>
    <x v="0"/>
    <x v="569"/>
  </r>
  <r>
    <x v="0"/>
    <x v="600"/>
    <x v="1"/>
    <x v="36"/>
    <s v="VIZELA(SANTO ADRIÃO)"/>
    <x v="67"/>
    <d v="1899-12-30T17:35:00"/>
    <x v="67"/>
    <d v="1899-12-30T18:10:00"/>
    <s v="S"/>
    <n v="0"/>
    <n v="7.0000000000000007E-2"/>
    <n v="7.0000000000000007E-2"/>
    <x v="0"/>
    <x v="85"/>
  </r>
  <r>
    <x v="0"/>
    <x v="683"/>
    <x v="1"/>
    <x v="36"/>
    <s v="MARGARIDE(SANTA EULÁLIA)"/>
    <x v="67"/>
    <d v="1899-12-30T17:36:00"/>
    <x v="67"/>
    <d v="1899-12-30T18:05:00"/>
    <s v="S"/>
    <n v="0"/>
    <n v="0.05"/>
    <n v="0.05"/>
    <x v="0"/>
    <x v="524"/>
  </r>
  <r>
    <x v="0"/>
    <x v="617"/>
    <x v="1"/>
    <x v="6"/>
    <s v="COVELAS"/>
    <x v="67"/>
    <d v="1899-12-30T17:40:00"/>
    <x v="67"/>
    <d v="1899-12-30T17:55:00"/>
    <s v="S"/>
    <n v="0"/>
    <n v="0.01"/>
    <n v="0.01"/>
    <x v="0"/>
    <x v="206"/>
  </r>
  <r>
    <x v="0"/>
    <x v="687"/>
    <x v="2"/>
    <x v="14"/>
    <s v="ARNOSO(SANTA EULÁLIA)"/>
    <x v="67"/>
    <d v="1899-12-30T18:00:00"/>
    <x v="67"/>
    <d v="1899-12-30T22:30:00"/>
    <s v="S"/>
    <n v="0"/>
    <n v="3"/>
    <n v="3"/>
    <x v="0"/>
    <x v="554"/>
  </r>
  <r>
    <x v="0"/>
    <x v="676"/>
    <x v="1"/>
    <x v="11"/>
    <s v="JOVIM"/>
    <x v="67"/>
    <d v="1899-12-30T18:10:00"/>
    <x v="67"/>
    <d v="1899-12-30T19:15:00"/>
    <s v="S"/>
    <n v="0"/>
    <n v="0.1"/>
    <n v="0.1"/>
    <x v="0"/>
    <x v="570"/>
  </r>
  <r>
    <x v="0"/>
    <x v="672"/>
    <x v="1"/>
    <x v="15"/>
    <s v="NOGUEIRA"/>
    <x v="67"/>
    <d v="1899-12-30T18:10:00"/>
    <x v="67"/>
    <d v="1899-12-30T20:05:00"/>
    <s v="S"/>
    <n v="0"/>
    <n v="0.2"/>
    <n v="0.2"/>
    <x v="0"/>
    <x v="373"/>
  </r>
  <r>
    <x v="0"/>
    <x v="682"/>
    <x v="1"/>
    <x v="16"/>
    <s v="LORDELO"/>
    <x v="67"/>
    <d v="1899-12-30T18:25:00"/>
    <x v="67"/>
    <d v="1899-12-30T19:55:00"/>
    <s v="S"/>
    <n v="0"/>
    <n v="0.05"/>
    <n v="0.05"/>
    <x v="0"/>
    <x v="571"/>
  </r>
  <r>
    <x v="0"/>
    <x v="652"/>
    <x v="2"/>
    <x v="12"/>
    <s v="AZURÉM"/>
    <x v="67"/>
    <d v="1899-12-30T18:30:00"/>
    <x v="67"/>
    <d v="1899-12-30T18:50:00"/>
    <s v="S"/>
    <n v="0"/>
    <n v="0.05"/>
    <n v="0.05"/>
    <x v="0"/>
    <x v="572"/>
  </r>
  <r>
    <x v="0"/>
    <x v="688"/>
    <x v="1"/>
    <x v="16"/>
    <s v="PARADA DE TODEIA"/>
    <x v="67"/>
    <d v="1899-12-30T18:30:00"/>
    <x v="67"/>
    <d v="1899-12-30T19:40:00"/>
    <s v="S"/>
    <n v="0"/>
    <n v="0.03"/>
    <n v="0.03"/>
    <x v="0"/>
    <x v="512"/>
  </r>
  <r>
    <x v="0"/>
    <x v="689"/>
    <x v="1"/>
    <x v="32"/>
    <s v="MESQUINHATA"/>
    <x v="67"/>
    <d v="1899-12-30T18:30:00"/>
    <x v="67"/>
    <d v="1899-12-30T19:00:00"/>
    <s v="S"/>
    <n v="0.5"/>
    <n v="0.5"/>
    <n v="1"/>
    <x v="0"/>
    <x v="207"/>
  </r>
  <r>
    <x v="0"/>
    <x v="690"/>
    <x v="2"/>
    <x v="14"/>
    <s v="RIBEIRÃO"/>
    <x v="67"/>
    <d v="1899-12-30T18:35:00"/>
    <x v="67"/>
    <d v="1899-12-30T20:40:00"/>
    <s v="S"/>
    <n v="0"/>
    <n v="2.5"/>
    <n v="2.5"/>
    <x v="0"/>
    <x v="200"/>
  </r>
  <r>
    <x v="0"/>
    <x v="691"/>
    <x v="1"/>
    <x v="32"/>
    <s v="ÂNCEDE"/>
    <x v="67"/>
    <d v="1899-12-30T18:45:00"/>
    <x v="67"/>
    <d v="1899-12-30T21:00:00"/>
    <s v="S"/>
    <n v="1"/>
    <n v="0"/>
    <n v="1"/>
    <x v="0"/>
    <x v="431"/>
  </r>
  <r>
    <x v="0"/>
    <x v="692"/>
    <x v="3"/>
    <x v="43"/>
    <s v="SACAVEM"/>
    <x v="67"/>
    <d v="1899-12-30T19:45:00"/>
    <x v="67"/>
    <d v="1899-12-30T23:39:00"/>
    <s v="S"/>
    <n v="0"/>
    <n v="0.7"/>
    <n v="0.7"/>
    <x v="0"/>
    <x v="28"/>
  </r>
  <r>
    <x v="0"/>
    <x v="611"/>
    <x v="1"/>
    <x v="16"/>
    <s v="VILELA"/>
    <x v="67"/>
    <d v="1899-12-30T19:50:00"/>
    <x v="67"/>
    <d v="1899-12-30T21:40:00"/>
    <s v="S"/>
    <n v="0"/>
    <n v="0.5"/>
    <n v="0.5"/>
    <x v="0"/>
    <x v="144"/>
  </r>
  <r>
    <x v="0"/>
    <x v="693"/>
    <x v="2"/>
    <x v="37"/>
    <s v="FORJÃES"/>
    <x v="67"/>
    <d v="1899-12-30T20:00:00"/>
    <x v="67"/>
    <d v="1899-12-30T22:10:00"/>
    <s v="S"/>
    <n v="0"/>
    <n v="0.02"/>
    <n v="0.02"/>
    <x v="0"/>
    <x v="184"/>
  </r>
  <r>
    <x v="0"/>
    <x v="694"/>
    <x v="1"/>
    <x v="18"/>
    <s v="FERREIRA"/>
    <x v="67"/>
    <d v="1899-12-30T20:00:00"/>
    <x v="67"/>
    <d v="1899-12-30T21:20:00"/>
    <s v="S"/>
    <n v="0"/>
    <n v="0.04"/>
    <n v="0.04"/>
    <x v="0"/>
    <x v="155"/>
  </r>
  <r>
    <x v="0"/>
    <x v="695"/>
    <x v="2"/>
    <x v="26"/>
    <s v="FIGUEIREDO"/>
    <x v="67"/>
    <d v="1899-12-30T20:30:00"/>
    <x v="67"/>
    <d v="1899-12-30T21:40:00"/>
    <s v="S"/>
    <n v="0"/>
    <n v="0.01"/>
    <n v="0.01"/>
    <x v="0"/>
    <x v="527"/>
  </r>
  <r>
    <x v="0"/>
    <x v="653"/>
    <x v="1"/>
    <x v="18"/>
    <s v="SEROA"/>
    <x v="67"/>
    <d v="1899-12-30T20:40:00"/>
    <x v="67"/>
    <d v="1899-12-30T21:30:00"/>
    <s v="S"/>
    <n v="0"/>
    <n v="0.02"/>
    <n v="0.02"/>
    <x v="0"/>
    <x v="507"/>
  </r>
  <r>
    <x v="0"/>
    <x v="683"/>
    <x v="1"/>
    <x v="36"/>
    <s v="MARGARIDE(SANTA EULÁLIA)"/>
    <x v="67"/>
    <d v="1899-12-30T20:47:00"/>
    <x v="67"/>
    <d v="1899-12-30T22:25:00"/>
    <s v="S"/>
    <n v="0"/>
    <n v="0.02"/>
    <n v="0.02"/>
    <x v="0"/>
    <x v="539"/>
  </r>
  <r>
    <x v="0"/>
    <x v="632"/>
    <x v="1"/>
    <x v="11"/>
    <s v="FOZ DO SOUSA"/>
    <x v="67"/>
    <d v="1899-12-30T20:50:00"/>
    <x v="67"/>
    <d v="1899-12-30T22:15:00"/>
    <s v="S"/>
    <n v="0"/>
    <n v="0.1"/>
    <n v="0.1"/>
    <x v="0"/>
    <x v="573"/>
  </r>
  <r>
    <x v="0"/>
    <x v="246"/>
    <x v="0"/>
    <x v="40"/>
    <s v="G.ULMEIRO"/>
    <x v="67"/>
    <d v="1899-12-30T21:05:00"/>
    <x v="67"/>
    <d v="1899-12-30T22:32:00"/>
    <s v="S"/>
    <n v="0.26"/>
    <n v="0"/>
    <n v="0.26"/>
    <x v="0"/>
    <x v="64"/>
  </r>
  <r>
    <x v="0"/>
    <x v="696"/>
    <x v="2"/>
    <x v="25"/>
    <s v="SOBRADELO DA GOMA"/>
    <x v="67"/>
    <d v="1899-12-30T21:20:00"/>
    <x v="67"/>
    <d v="1899-12-30T22:40:00"/>
    <s v="S"/>
    <n v="0"/>
    <n v="0.01"/>
    <n v="0.01"/>
    <x v="0"/>
    <x v="533"/>
  </r>
  <r>
    <x v="0"/>
    <x v="697"/>
    <x v="1"/>
    <x v="16"/>
    <s v="VILELA"/>
    <x v="67"/>
    <d v="1899-12-30T21:20:00"/>
    <x v="67"/>
    <d v="1899-12-30T22:10:00"/>
    <s v="S"/>
    <n v="0"/>
    <n v="0.02"/>
    <n v="0.02"/>
    <x v="0"/>
    <x v="535"/>
  </r>
  <r>
    <x v="0"/>
    <x v="698"/>
    <x v="3"/>
    <x v="43"/>
    <s v="APELAÇÃO"/>
    <x v="67"/>
    <d v="1899-12-30T21:30:00"/>
    <x v="67"/>
    <d v="1899-12-30T22:24:00"/>
    <s v="S"/>
    <n v="0"/>
    <n v="0"/>
    <n v="0"/>
    <x v="0"/>
    <x v="354"/>
  </r>
  <r>
    <x v="0"/>
    <x v="699"/>
    <x v="1"/>
    <x v="20"/>
    <s v="ERMESINDE"/>
    <x v="67"/>
    <d v="1899-12-30T21:30:00"/>
    <x v="67"/>
    <d v="1899-12-30T21:55:00"/>
    <s v="S"/>
    <n v="0"/>
    <n v="0.01"/>
    <n v="0.01"/>
    <x v="0"/>
    <x v="3"/>
  </r>
  <r>
    <x v="0"/>
    <x v="580"/>
    <x v="1"/>
    <x v="18"/>
    <s v="EIRIZ"/>
    <x v="67"/>
    <d v="1899-12-30T22:30:00"/>
    <x v="67"/>
    <d v="1899-12-30T23:25:00"/>
    <s v="S"/>
    <n v="0"/>
    <n v="0.02"/>
    <n v="0.02"/>
    <x v="0"/>
    <x v="440"/>
  </r>
  <r>
    <x v="0"/>
    <x v="700"/>
    <x v="2"/>
    <x v="14"/>
    <s v="CRUZ"/>
    <x v="67"/>
    <d v="1899-12-30T22:50:00"/>
    <x v="67"/>
    <d v="1899-12-30T23:45:00"/>
    <s v="S"/>
    <n v="0"/>
    <n v="0.02"/>
    <n v="0.02"/>
    <x v="0"/>
    <x v="124"/>
  </r>
  <r>
    <x v="0"/>
    <x v="632"/>
    <x v="1"/>
    <x v="11"/>
    <s v="FOZ DO SOUSA"/>
    <x v="67"/>
    <d v="1899-12-30T22:50:00"/>
    <x v="68"/>
    <d v="1899-12-30T02:15:00"/>
    <s v="S"/>
    <n v="0"/>
    <n v="3"/>
    <n v="3"/>
    <x v="0"/>
    <x v="441"/>
  </r>
  <r>
    <x v="0"/>
    <x v="640"/>
    <x v="1"/>
    <x v="6"/>
    <s v="BOUGADO(SANTIAGO)"/>
    <x v="67"/>
    <d v="1899-12-30T23:05:00"/>
    <x v="67"/>
    <d v="1899-12-30T23:55:00"/>
    <s v="S"/>
    <n v="0"/>
    <n v="0.05"/>
    <n v="0.05"/>
    <x v="0"/>
    <x v="464"/>
  </r>
  <r>
    <x v="0"/>
    <x v="652"/>
    <x v="2"/>
    <x v="12"/>
    <s v="AZURÉM"/>
    <x v="67"/>
    <d v="1899-12-30T23:35:00"/>
    <x v="68"/>
    <d v="1899-12-30T00:35:00"/>
    <s v="S"/>
    <n v="0"/>
    <n v="0.1"/>
    <n v="0.1"/>
    <x v="0"/>
    <x v="398"/>
  </r>
  <r>
    <x v="0"/>
    <x v="664"/>
    <x v="2"/>
    <x v="19"/>
    <s v="CHORENTE"/>
    <x v="67"/>
    <d v="1899-12-30T23:50:00"/>
    <x v="68"/>
    <d v="1899-12-30T02:10:00"/>
    <s v="S"/>
    <n v="0"/>
    <n v="0.05"/>
    <n v="0.05"/>
    <x v="0"/>
    <x v="574"/>
  </r>
  <r>
    <x v="0"/>
    <x v="701"/>
    <x v="0"/>
    <x v="40"/>
    <s v="V.RAINHA"/>
    <x v="68"/>
    <d v="1899-12-30T00:33:00"/>
    <x v="68"/>
    <d v="1899-12-30T01:14:00"/>
    <m/>
    <n v="0.2"/>
    <n v="0"/>
    <n v="0.2"/>
    <x v="1"/>
    <x v="190"/>
  </r>
  <r>
    <x v="0"/>
    <x v="694"/>
    <x v="1"/>
    <x v="18"/>
    <s v="FERREIRA"/>
    <x v="68"/>
    <d v="1899-12-30T00:50:00"/>
    <x v="68"/>
    <d v="1899-12-30T01:35:00"/>
    <s v="S"/>
    <n v="0"/>
    <n v="0.01"/>
    <n v="0.01"/>
    <x v="0"/>
    <x v="254"/>
  </r>
  <r>
    <x v="0"/>
    <x v="667"/>
    <x v="1"/>
    <x v="24"/>
    <s v="PEDROSO"/>
    <x v="68"/>
    <d v="1899-12-30T01:10:00"/>
    <x v="68"/>
    <d v="1899-12-30T02:05:00"/>
    <s v="S"/>
    <n v="0"/>
    <n v="0.2"/>
    <n v="0.2"/>
    <x v="0"/>
    <x v="575"/>
  </r>
  <r>
    <x v="0"/>
    <x v="594"/>
    <x v="2"/>
    <x v="14"/>
    <s v="CALENDÁRIO"/>
    <x v="68"/>
    <d v="1899-12-30T02:25:00"/>
    <x v="68"/>
    <d v="1899-12-30T03:10:00"/>
    <s v="S"/>
    <n v="0"/>
    <n v="0.02"/>
    <n v="0.02"/>
    <x v="0"/>
    <x v="137"/>
  </r>
  <r>
    <x v="0"/>
    <x v="702"/>
    <x v="1"/>
    <x v="16"/>
    <s v="LORDELO"/>
    <x v="68"/>
    <d v="1899-12-30T02:50:00"/>
    <x v="68"/>
    <d v="1899-12-30T04:05:00"/>
    <s v="S"/>
    <n v="0"/>
    <n v="0.1"/>
    <n v="0.1"/>
    <x v="0"/>
    <x v="576"/>
  </r>
  <r>
    <x v="0"/>
    <x v="703"/>
    <x v="3"/>
    <x v="51"/>
    <s v="BARCARENA"/>
    <x v="68"/>
    <d v="1899-12-30T03:00:00"/>
    <x v="68"/>
    <d v="1899-12-30T05:20:00"/>
    <s v="S"/>
    <n v="0"/>
    <n v="0.02"/>
    <n v="0.02"/>
    <x v="0"/>
    <x v="245"/>
  </r>
  <r>
    <x v="0"/>
    <x v="704"/>
    <x v="2"/>
    <x v="14"/>
    <s v="RUIVÃES"/>
    <x v="68"/>
    <d v="1899-12-30T03:50:00"/>
    <x v="68"/>
    <d v="1899-12-30T05:10:00"/>
    <s v="S"/>
    <n v="0"/>
    <n v="0.05"/>
    <n v="0.05"/>
    <x v="0"/>
    <x v="577"/>
  </r>
  <r>
    <x v="0"/>
    <x v="623"/>
    <x v="2"/>
    <x v="7"/>
    <s v="REFOJOS DE BASTO"/>
    <x v="68"/>
    <d v="1899-12-30T04:10:00"/>
    <x v="68"/>
    <d v="1899-12-30T04:30:00"/>
    <s v="S"/>
    <n v="0.05"/>
    <n v="0"/>
    <n v="0.05"/>
    <x v="0"/>
    <x v="75"/>
  </r>
  <r>
    <x v="0"/>
    <x v="559"/>
    <x v="2"/>
    <x v="29"/>
    <s v="TRAVASSÓS"/>
    <x v="68"/>
    <d v="1899-12-30T04:30:00"/>
    <x v="68"/>
    <d v="1899-12-30T07:00:00"/>
    <s v="S"/>
    <n v="0"/>
    <n v="0.05"/>
    <n v="0.05"/>
    <x v="0"/>
    <x v="578"/>
  </r>
  <r>
    <x v="0"/>
    <x v="705"/>
    <x v="1"/>
    <x v="10"/>
    <s v="BUSTELO"/>
    <x v="68"/>
    <d v="1899-12-30T05:35:00"/>
    <x v="68"/>
    <d v="1899-12-30T06:10:00"/>
    <s v="S"/>
    <n v="0"/>
    <n v="0.01"/>
    <n v="0.01"/>
    <x v="0"/>
    <x v="319"/>
  </r>
  <r>
    <x v="0"/>
    <x v="706"/>
    <x v="0"/>
    <x v="40"/>
    <s v="ALFARELOS"/>
    <x v="68"/>
    <d v="1899-12-30T05:45:00"/>
    <x v="68"/>
    <d v="1899-12-30T10:21:00"/>
    <m/>
    <n v="1.5"/>
    <n v="0.5"/>
    <n v="2"/>
    <x v="1"/>
    <x v="92"/>
  </r>
  <r>
    <x v="0"/>
    <x v="702"/>
    <x v="1"/>
    <x v="16"/>
    <s v="LORDELO"/>
    <x v="68"/>
    <d v="1899-12-30T06:10:00"/>
    <x v="68"/>
    <d v="1899-12-30T07:45:00"/>
    <s v="S"/>
    <n v="0"/>
    <n v="0.15"/>
    <n v="0.15"/>
    <x v="0"/>
    <x v="478"/>
  </r>
  <r>
    <x v="0"/>
    <x v="578"/>
    <x v="2"/>
    <x v="7"/>
    <s v="RIO DOURO"/>
    <x v="68"/>
    <d v="1899-12-30T06:50:00"/>
    <x v="68"/>
    <d v="1899-12-30T10:50:00"/>
    <s v="S"/>
    <n v="0"/>
    <n v="1.5"/>
    <n v="1.5"/>
    <x v="0"/>
    <x v="472"/>
  </r>
  <r>
    <x v="0"/>
    <x v="632"/>
    <x v="1"/>
    <x v="11"/>
    <s v="FOZ DO SOUSA"/>
    <x v="68"/>
    <d v="1899-12-30T08:00:00"/>
    <x v="68"/>
    <d v="1899-12-30T11:45:00"/>
    <s v="S"/>
    <n v="0"/>
    <n v="0.5"/>
    <n v="0.5"/>
    <x v="0"/>
    <x v="237"/>
  </r>
  <r>
    <x v="0"/>
    <x v="704"/>
    <x v="2"/>
    <x v="14"/>
    <s v="RUIVÃES"/>
    <x v="68"/>
    <d v="1899-12-30T08:45:00"/>
    <x v="68"/>
    <d v="1899-12-30T10:10:00"/>
    <s v="S"/>
    <n v="0"/>
    <n v="0.05"/>
    <n v="0.05"/>
    <x v="0"/>
    <x v="579"/>
  </r>
  <r>
    <x v="0"/>
    <x v="705"/>
    <x v="1"/>
    <x v="10"/>
    <s v="BUSTELO"/>
    <x v="68"/>
    <d v="1899-12-30T09:00:00"/>
    <x v="68"/>
    <d v="1899-12-30T09:30:00"/>
    <s v="S"/>
    <n v="0"/>
    <n v="0.03"/>
    <n v="0.03"/>
    <x v="0"/>
    <x v="580"/>
  </r>
  <r>
    <x v="0"/>
    <x v="559"/>
    <x v="2"/>
    <x v="29"/>
    <s v="TRAVASSÓS"/>
    <x v="68"/>
    <d v="1899-12-30T10:45:00"/>
    <x v="68"/>
    <d v="1899-12-30T12:30:00"/>
    <s v="S"/>
    <n v="1"/>
    <n v="0"/>
    <n v="1"/>
    <x v="0"/>
    <x v="96"/>
  </r>
  <r>
    <x v="0"/>
    <x v="667"/>
    <x v="1"/>
    <x v="24"/>
    <s v="PEDROSO"/>
    <x v="68"/>
    <d v="1899-12-30T10:50:00"/>
    <x v="68"/>
    <d v="1899-12-30T11:50:00"/>
    <s v="S"/>
    <n v="0"/>
    <n v="0.01"/>
    <n v="0.01"/>
    <x v="0"/>
    <x v="239"/>
  </r>
  <r>
    <x v="0"/>
    <x v="707"/>
    <x v="2"/>
    <x v="19"/>
    <s v="ABADE DE NEIVA"/>
    <x v="68"/>
    <d v="1899-12-30T11:00:00"/>
    <x v="68"/>
    <d v="1899-12-30T12:00:00"/>
    <s v="S"/>
    <n v="0"/>
    <n v="0.1"/>
    <n v="0.1"/>
    <x v="0"/>
    <x v="387"/>
  </r>
  <r>
    <x v="0"/>
    <x v="632"/>
    <x v="1"/>
    <x v="11"/>
    <s v="FOZ DO SOUSA"/>
    <x v="68"/>
    <d v="1899-12-30T11:10:00"/>
    <x v="68"/>
    <d v="1899-12-30T13:30:00"/>
    <s v="S"/>
    <n v="0"/>
    <n v="0.5"/>
    <n v="0.5"/>
    <x v="0"/>
    <x v="307"/>
  </r>
  <r>
    <x v="0"/>
    <x v="704"/>
    <x v="2"/>
    <x v="14"/>
    <s v="RUIVÃES"/>
    <x v="68"/>
    <d v="1899-12-30T11:30:00"/>
    <x v="68"/>
    <d v="1899-12-30T12:00:00"/>
    <s v="S"/>
    <n v="0"/>
    <n v="7.0000000000000007E-2"/>
    <n v="7.0000000000000007E-2"/>
    <x v="0"/>
    <x v="172"/>
  </r>
  <r>
    <x v="0"/>
    <x v="673"/>
    <x v="1"/>
    <x v="15"/>
    <s v="SILVA ESCURA"/>
    <x v="68"/>
    <d v="1899-12-30T11:30:00"/>
    <x v="68"/>
    <d v="1899-12-30T11:55:00"/>
    <s v="S"/>
    <n v="0"/>
    <n v="2.25"/>
    <n v="2.25"/>
    <x v="0"/>
    <x v="450"/>
  </r>
  <r>
    <x v="0"/>
    <x v="708"/>
    <x v="1"/>
    <x v="18"/>
    <s v="FRAZÃO"/>
    <x v="68"/>
    <d v="1899-12-30T11:55:00"/>
    <x v="68"/>
    <d v="1899-12-30T12:55:00"/>
    <s v="S"/>
    <n v="0"/>
    <n v="0.04"/>
    <n v="0.04"/>
    <x v="0"/>
    <x v="37"/>
  </r>
  <r>
    <x v="0"/>
    <x v="617"/>
    <x v="1"/>
    <x v="6"/>
    <s v="COVELAS"/>
    <x v="68"/>
    <d v="1899-12-30T12:10:00"/>
    <x v="68"/>
    <d v="1899-12-30T13:16:00"/>
    <s v="S"/>
    <n v="0"/>
    <n v="0.05"/>
    <n v="0.05"/>
    <x v="0"/>
    <x v="423"/>
  </r>
  <r>
    <x v="0"/>
    <x v="709"/>
    <x v="1"/>
    <x v="32"/>
    <s v="GESTAÇÔ"/>
    <x v="68"/>
    <d v="1899-12-30T12:25:00"/>
    <x v="68"/>
    <d v="1899-12-30T13:10:00"/>
    <s v="S"/>
    <n v="0"/>
    <n v="0.02"/>
    <n v="0.02"/>
    <x v="0"/>
    <x v="558"/>
  </r>
  <r>
    <x v="0"/>
    <x v="710"/>
    <x v="1"/>
    <x v="18"/>
    <s v="PENAMAIOR"/>
    <x v="68"/>
    <d v="1899-12-30T12:25:00"/>
    <x v="68"/>
    <d v="1899-12-30T13:30:00"/>
    <s v="S"/>
    <n v="0"/>
    <n v="0.03"/>
    <n v="0.03"/>
    <x v="0"/>
    <x v="493"/>
  </r>
  <r>
    <x v="0"/>
    <x v="711"/>
    <x v="2"/>
    <x v="29"/>
    <s v="QUINCHÃES"/>
    <x v="68"/>
    <d v="1899-12-30T12:30:00"/>
    <x v="68"/>
    <d v="1899-12-30T13:30:00"/>
    <s v="S"/>
    <n v="0"/>
    <n v="1"/>
    <n v="1"/>
    <x v="0"/>
    <x v="270"/>
  </r>
  <r>
    <x v="0"/>
    <x v="712"/>
    <x v="1"/>
    <x v="33"/>
    <s v="ALVARENGA"/>
    <x v="68"/>
    <d v="1899-12-30T12:35:00"/>
    <x v="68"/>
    <d v="1899-12-30T23:40:00"/>
    <s v="S"/>
    <n v="3"/>
    <n v="1"/>
    <n v="4"/>
    <x v="0"/>
    <x v="436"/>
  </r>
  <r>
    <x v="0"/>
    <x v="713"/>
    <x v="2"/>
    <x v="25"/>
    <s v="SOBRADELO DA GOMA"/>
    <x v="68"/>
    <d v="1899-12-30T12:45:00"/>
    <x v="68"/>
    <d v="1899-12-30T15:45:00"/>
    <s v="S"/>
    <n v="0"/>
    <n v="1.5"/>
    <n v="1.5"/>
    <x v="0"/>
    <x v="54"/>
  </r>
  <r>
    <x v="0"/>
    <x v="630"/>
    <x v="1"/>
    <x v="18"/>
    <s v="PENAMAIOR"/>
    <x v="68"/>
    <d v="1899-12-30T13:00:00"/>
    <x v="68"/>
    <d v="1899-12-30T13:40:00"/>
    <s v="S"/>
    <n v="0"/>
    <n v="0.03"/>
    <n v="0.03"/>
    <x v="0"/>
    <x v="504"/>
  </r>
  <r>
    <x v="0"/>
    <x v="669"/>
    <x v="1"/>
    <x v="8"/>
    <s v="SÃO MAMEDE DE INFESTA"/>
    <x v="68"/>
    <d v="1899-12-30T13:10:00"/>
    <x v="68"/>
    <d v="1899-12-30T15:00:00"/>
    <s v="S"/>
    <n v="0"/>
    <n v="0.04"/>
    <n v="0.04"/>
    <x v="0"/>
    <x v="146"/>
  </r>
  <r>
    <x v="0"/>
    <x v="702"/>
    <x v="1"/>
    <x v="16"/>
    <s v="LORDELO"/>
    <x v="68"/>
    <d v="1899-12-30T13:15:00"/>
    <x v="68"/>
    <d v="1899-12-30T17:20:00"/>
    <s v="S"/>
    <n v="0"/>
    <n v="0.5"/>
    <n v="0.5"/>
    <x v="0"/>
    <x v="317"/>
  </r>
  <r>
    <x v="0"/>
    <x v="612"/>
    <x v="2"/>
    <x v="12"/>
    <s v="SOUTO(SANTA MARIA)"/>
    <x v="68"/>
    <d v="1899-12-30T13:35:00"/>
    <x v="68"/>
    <d v="1899-12-30T16:30:00"/>
    <s v="S"/>
    <n v="0"/>
    <n v="0.06"/>
    <n v="0.06"/>
    <x v="0"/>
    <x v="176"/>
  </r>
  <r>
    <x v="0"/>
    <x v="652"/>
    <x v="2"/>
    <x v="12"/>
    <s v="AZURÉM"/>
    <x v="68"/>
    <d v="1899-12-30T13:35:00"/>
    <x v="68"/>
    <d v="1899-12-30T14:15:00"/>
    <s v="S"/>
    <n v="0"/>
    <n v="0.1"/>
    <n v="0.1"/>
    <x v="0"/>
    <x v="402"/>
  </r>
  <r>
    <x v="0"/>
    <x v="714"/>
    <x v="1"/>
    <x v="20"/>
    <s v="SOBRADO"/>
    <x v="68"/>
    <d v="1899-12-30T13:35:00"/>
    <x v="68"/>
    <d v="1899-12-30T13:55:00"/>
    <s v="S"/>
    <n v="0"/>
    <n v="0.12"/>
    <n v="0.12"/>
    <x v="0"/>
    <x v="235"/>
  </r>
  <r>
    <x v="0"/>
    <x v="696"/>
    <x v="2"/>
    <x v="25"/>
    <s v="SOBRADELO DA GOMA"/>
    <x v="68"/>
    <d v="1899-12-30T13:40:00"/>
    <x v="68"/>
    <d v="1899-12-30T20:20:00"/>
    <s v="S"/>
    <n v="0"/>
    <n v="1"/>
    <n v="1"/>
    <x v="0"/>
    <x v="256"/>
  </r>
  <r>
    <x v="0"/>
    <x v="626"/>
    <x v="1"/>
    <x v="20"/>
    <s v="CAMPO"/>
    <x v="68"/>
    <d v="1899-12-30T13:55:00"/>
    <x v="68"/>
    <d v="1899-12-30T15:00:00"/>
    <s v="S"/>
    <n v="0"/>
    <n v="0.05"/>
    <n v="0.05"/>
    <x v="0"/>
    <x v="438"/>
  </r>
  <r>
    <x v="0"/>
    <x v="715"/>
    <x v="1"/>
    <x v="36"/>
    <s v="SENDIM"/>
    <x v="68"/>
    <d v="1899-12-30T14:00:00"/>
    <x v="68"/>
    <d v="1899-12-30T15:15:00"/>
    <s v="S"/>
    <n v="0"/>
    <n v="0.1"/>
    <n v="0.1"/>
    <x v="0"/>
    <x v="581"/>
  </r>
  <r>
    <x v="0"/>
    <x v="716"/>
    <x v="1"/>
    <x v="10"/>
    <s v="PEROZELO"/>
    <x v="68"/>
    <d v="1899-12-30T14:00:00"/>
    <x v="68"/>
    <d v="1899-12-30T18:45:00"/>
    <s v="S"/>
    <n v="0"/>
    <n v="3"/>
    <n v="3"/>
    <x v="0"/>
    <x v="564"/>
  </r>
  <r>
    <x v="0"/>
    <x v="578"/>
    <x v="2"/>
    <x v="7"/>
    <s v="RIO DOURO"/>
    <x v="68"/>
    <d v="1899-12-30T14:25:00"/>
    <x v="68"/>
    <d v="1899-12-30T19:30:00"/>
    <s v="S"/>
    <n v="1.5"/>
    <n v="0.5"/>
    <n v="2"/>
    <x v="0"/>
    <x v="544"/>
  </r>
  <r>
    <x v="0"/>
    <x v="717"/>
    <x v="1"/>
    <x v="10"/>
    <s v="RECEZINHOS(SÃO MARTINHO)"/>
    <x v="68"/>
    <d v="1899-12-30T14:25:00"/>
    <x v="68"/>
    <d v="1899-12-30T15:50:00"/>
    <s v="S"/>
    <n v="0"/>
    <n v="2"/>
    <n v="2"/>
    <x v="0"/>
    <x v="582"/>
  </r>
  <r>
    <x v="0"/>
    <x v="632"/>
    <x v="1"/>
    <x v="11"/>
    <s v="FOZ DO SOUSA"/>
    <x v="68"/>
    <d v="1899-12-30T14:45:00"/>
    <x v="68"/>
    <d v="1899-12-30T17:45:00"/>
    <s v="S"/>
    <n v="0"/>
    <n v="0.5"/>
    <n v="0.5"/>
    <x v="0"/>
    <x v="312"/>
  </r>
  <r>
    <x v="0"/>
    <x v="687"/>
    <x v="2"/>
    <x v="14"/>
    <s v="ARNOSO(SANTA EULÁLIA)"/>
    <x v="68"/>
    <d v="1899-12-30T15:05:00"/>
    <x v="68"/>
    <d v="1899-12-30T17:15:00"/>
    <s v="S"/>
    <n v="0"/>
    <n v="1"/>
    <n v="1"/>
    <x v="0"/>
    <x v="307"/>
  </r>
  <r>
    <x v="0"/>
    <x v="652"/>
    <x v="2"/>
    <x v="12"/>
    <s v="AZURÉM"/>
    <x v="68"/>
    <d v="1899-12-30T15:15:00"/>
    <x v="68"/>
    <d v="1899-12-30T16:15:00"/>
    <s v="S"/>
    <n v="0"/>
    <n v="0.1"/>
    <n v="0.1"/>
    <x v="0"/>
    <x v="405"/>
  </r>
  <r>
    <x v="0"/>
    <x v="718"/>
    <x v="1"/>
    <x v="11"/>
    <s v="SÃO PEDRO DA COVA"/>
    <x v="68"/>
    <d v="1899-12-30T15:23:00"/>
    <x v="68"/>
    <d v="1899-12-30T16:45:00"/>
    <s v="S"/>
    <n v="0"/>
    <n v="0.1"/>
    <n v="0.1"/>
    <x v="0"/>
    <x v="583"/>
  </r>
  <r>
    <x v="0"/>
    <x v="719"/>
    <x v="1"/>
    <x v="36"/>
    <s v="VILA COVA DA LIXA"/>
    <x v="68"/>
    <d v="1899-12-30T15:25:00"/>
    <x v="68"/>
    <d v="1899-12-30T16:15:00"/>
    <s v="S"/>
    <n v="0"/>
    <n v="0.05"/>
    <n v="0.05"/>
    <x v="0"/>
    <x v="520"/>
  </r>
  <r>
    <x v="0"/>
    <x v="720"/>
    <x v="1"/>
    <x v="33"/>
    <s v="CAÍDE DE REI"/>
    <x v="68"/>
    <d v="1899-12-30T15:40:00"/>
    <x v="68"/>
    <d v="1899-12-30T17:00:00"/>
    <s v="S"/>
    <n v="0"/>
    <n v="0.5"/>
    <n v="0.5"/>
    <x v="0"/>
    <x v="328"/>
  </r>
  <r>
    <x v="0"/>
    <x v="565"/>
    <x v="1"/>
    <x v="11"/>
    <s v="GONDOMAR(SÃO COSME)"/>
    <x v="68"/>
    <d v="1899-12-30T15:40:00"/>
    <x v="68"/>
    <d v="1899-12-30T16:40:00"/>
    <s v="S"/>
    <n v="0"/>
    <n v="0.5"/>
    <n v="0.5"/>
    <x v="0"/>
    <x v="257"/>
  </r>
  <r>
    <x v="0"/>
    <x v="721"/>
    <x v="0"/>
    <x v="17"/>
    <s v="M.CORVO"/>
    <x v="68"/>
    <d v="1899-12-30T15:45:00"/>
    <x v="68"/>
    <d v="1899-12-30T18:41:00"/>
    <m/>
    <n v="1.25"/>
    <n v="0.75"/>
    <n v="2"/>
    <x v="1"/>
    <x v="283"/>
  </r>
  <r>
    <x v="0"/>
    <x v="626"/>
    <x v="1"/>
    <x v="20"/>
    <s v="CAMPO"/>
    <x v="68"/>
    <d v="1899-12-30T15:50:00"/>
    <x v="68"/>
    <d v="1899-12-30T16:55:00"/>
    <s v="S"/>
    <n v="0"/>
    <n v="0.05"/>
    <n v="0.05"/>
    <x v="0"/>
    <x v="429"/>
  </r>
  <r>
    <x v="0"/>
    <x v="710"/>
    <x v="1"/>
    <x v="18"/>
    <s v="PENAMAIOR"/>
    <x v="68"/>
    <d v="1899-12-30T15:55:00"/>
    <x v="68"/>
    <d v="1899-12-30T17:05:00"/>
    <s v="S"/>
    <n v="0"/>
    <n v="0.06"/>
    <n v="0.06"/>
    <x v="0"/>
    <x v="481"/>
  </r>
  <r>
    <x v="0"/>
    <x v="722"/>
    <x v="1"/>
    <x v="24"/>
    <s v="VILAR DO PARAÍSO"/>
    <x v="68"/>
    <d v="1899-12-30T15:55:00"/>
    <x v="68"/>
    <d v="1899-12-30T17:20:00"/>
    <s v="S"/>
    <n v="0"/>
    <n v="0.15"/>
    <n v="0.15"/>
    <x v="0"/>
    <x v="441"/>
  </r>
  <r>
    <x v="0"/>
    <x v="513"/>
    <x v="0"/>
    <x v="3"/>
    <s v="BENFEITA"/>
    <x v="68"/>
    <d v="1899-12-30T16:00:00"/>
    <x v="68"/>
    <d v="1899-12-30T17:30:00"/>
    <s v="S"/>
    <n v="0"/>
    <n v="0.05"/>
    <n v="0.05"/>
    <x v="0"/>
    <x v="251"/>
  </r>
  <r>
    <x v="0"/>
    <x v="711"/>
    <x v="2"/>
    <x v="29"/>
    <s v="QUINCHÃES"/>
    <x v="68"/>
    <d v="1899-12-30T16:05:00"/>
    <x v="68"/>
    <d v="1899-12-30T17:50:00"/>
    <s v="S"/>
    <n v="0"/>
    <n v="0.5"/>
    <n v="0.5"/>
    <x v="0"/>
    <x v="584"/>
  </r>
  <r>
    <x v="0"/>
    <x v="723"/>
    <x v="2"/>
    <x v="49"/>
    <s v="SOUTO"/>
    <x v="68"/>
    <d v="1899-12-30T16:10:00"/>
    <x v="69"/>
    <d v="1899-12-30T00:50:00"/>
    <s v="S"/>
    <n v="3"/>
    <n v="3"/>
    <n v="6"/>
    <x v="0"/>
    <x v="570"/>
  </r>
  <r>
    <x v="0"/>
    <x v="724"/>
    <x v="3"/>
    <x v="43"/>
    <s v="UNHOS"/>
    <x v="68"/>
    <d v="1899-12-30T16:10:00"/>
    <x v="68"/>
    <d v="1899-12-30T17:25:00"/>
    <s v="S"/>
    <n v="0"/>
    <n v="0"/>
    <n v="0"/>
    <x v="0"/>
    <x v="336"/>
  </r>
  <r>
    <x v="0"/>
    <x v="620"/>
    <x v="1"/>
    <x v="24"/>
    <s v="AVINTES"/>
    <x v="68"/>
    <d v="1899-12-30T16:20:00"/>
    <x v="68"/>
    <d v="1899-12-30T16:50:00"/>
    <s v="S"/>
    <n v="0"/>
    <n v="0.02"/>
    <n v="0.02"/>
    <x v="0"/>
    <x v="480"/>
  </r>
  <r>
    <x v="0"/>
    <x v="559"/>
    <x v="2"/>
    <x v="29"/>
    <s v="TRAVASSÓS"/>
    <x v="68"/>
    <d v="1899-12-30T16:25:00"/>
    <x v="68"/>
    <d v="1899-12-30T17:00:00"/>
    <s v="S"/>
    <n v="0.05"/>
    <n v="0"/>
    <n v="0.05"/>
    <x v="0"/>
    <x v="194"/>
  </r>
  <r>
    <x v="0"/>
    <x v="618"/>
    <x v="2"/>
    <x v="21"/>
    <s v="BRITELO"/>
    <x v="68"/>
    <d v="1899-12-30T16:25:00"/>
    <x v="68"/>
    <d v="1899-12-30T17:00:00"/>
    <s v="S"/>
    <n v="0"/>
    <n v="0.01"/>
    <n v="0.01"/>
    <x v="0"/>
    <x v="512"/>
  </r>
  <r>
    <x v="0"/>
    <x v="725"/>
    <x v="1"/>
    <x v="16"/>
    <s v="SOBROSA"/>
    <x v="68"/>
    <d v="1899-12-30T16:50:00"/>
    <x v="68"/>
    <d v="1899-12-30T18:50:00"/>
    <s v="S"/>
    <n v="0"/>
    <n v="7.0000000000000007E-2"/>
    <n v="7.0000000000000007E-2"/>
    <x v="0"/>
    <x v="241"/>
  </r>
  <r>
    <x v="0"/>
    <x v="604"/>
    <x v="1"/>
    <x v="15"/>
    <s v="AVIOSO(SÃO PEDRO)"/>
    <x v="68"/>
    <d v="1899-12-30T17:10:00"/>
    <x v="68"/>
    <d v="1899-12-30T19:05:00"/>
    <s v="S"/>
    <n v="0"/>
    <n v="0.05"/>
    <n v="0.05"/>
    <x v="0"/>
    <x v="204"/>
  </r>
  <r>
    <x v="0"/>
    <x v="647"/>
    <x v="1"/>
    <x v="20"/>
    <s v="VALONGO"/>
    <x v="68"/>
    <d v="1899-12-30T17:40:00"/>
    <x v="68"/>
    <d v="1899-12-30T19:05:00"/>
    <s v="S"/>
    <n v="0"/>
    <n v="0.02"/>
    <n v="0.02"/>
    <x v="0"/>
    <x v="542"/>
  </r>
  <r>
    <x v="0"/>
    <x v="706"/>
    <x v="0"/>
    <x v="40"/>
    <s v="ALFARELOS"/>
    <x v="68"/>
    <d v="1899-12-30T17:45:00"/>
    <x v="68"/>
    <d v="1899-12-30T23:06:00"/>
    <s v="S"/>
    <n v="2"/>
    <n v="0"/>
    <n v="2"/>
    <x v="0"/>
    <x v="259"/>
  </r>
  <r>
    <x v="0"/>
    <x v="565"/>
    <x v="1"/>
    <x v="11"/>
    <s v="GONDOMAR(SÃO COSME)"/>
    <x v="68"/>
    <d v="1899-12-30T17:45:00"/>
    <x v="68"/>
    <d v="1899-12-30T19:30:00"/>
    <s v="S"/>
    <n v="0"/>
    <n v="0.2"/>
    <n v="0.2"/>
    <x v="0"/>
    <x v="569"/>
  </r>
  <r>
    <x v="0"/>
    <x v="672"/>
    <x v="1"/>
    <x v="15"/>
    <s v="NOGUEIRA"/>
    <x v="68"/>
    <d v="1899-12-30T17:55:00"/>
    <x v="68"/>
    <d v="1899-12-30T19:50:00"/>
    <s v="S"/>
    <n v="0"/>
    <n v="0.25"/>
    <n v="0.25"/>
    <x v="0"/>
    <x v="22"/>
  </r>
  <r>
    <x v="0"/>
    <x v="726"/>
    <x v="0"/>
    <x v="2"/>
    <s v="MOURONHO"/>
    <x v="68"/>
    <d v="1899-12-30T18:32:00"/>
    <x v="68"/>
    <d v="1899-12-30T21:16:00"/>
    <m/>
    <n v="1.6"/>
    <n v="1.05"/>
    <n v="2.65"/>
    <x v="2"/>
    <x v="379"/>
  </r>
  <r>
    <x v="0"/>
    <x v="612"/>
    <x v="2"/>
    <x v="12"/>
    <s v="SOUTO(SANTA MARIA)"/>
    <x v="68"/>
    <d v="1899-12-30T18:40:00"/>
    <x v="68"/>
    <d v="1899-12-30T21:30:00"/>
    <s v="S"/>
    <n v="0"/>
    <n v="1.5"/>
    <n v="1.5"/>
    <x v="0"/>
    <x v="52"/>
  </r>
  <r>
    <x v="0"/>
    <x v="727"/>
    <x v="1"/>
    <x v="10"/>
    <s v="CANELAS"/>
    <x v="68"/>
    <d v="1899-12-30T19:05:00"/>
    <x v="68"/>
    <d v="1899-12-30T20:00:00"/>
    <s v="S"/>
    <n v="0"/>
    <n v="0.05"/>
    <n v="0.05"/>
    <x v="0"/>
    <x v="18"/>
  </r>
  <r>
    <x v="0"/>
    <x v="728"/>
    <x v="1"/>
    <x v="18"/>
    <s v="FRAZÃO"/>
    <x v="68"/>
    <d v="1899-12-30T19:10:00"/>
    <x v="68"/>
    <d v="1899-12-30T20:35:00"/>
    <s v="S"/>
    <n v="0"/>
    <n v="0.01"/>
    <n v="0.01"/>
    <x v="0"/>
    <x v="321"/>
  </r>
  <r>
    <x v="0"/>
    <x v="720"/>
    <x v="1"/>
    <x v="33"/>
    <s v="CAÍDE DE REI"/>
    <x v="68"/>
    <d v="1899-12-30T19:20:00"/>
    <x v="68"/>
    <d v="1899-12-30T22:55:00"/>
    <s v="S"/>
    <n v="0"/>
    <n v="1"/>
    <n v="1"/>
    <x v="0"/>
    <x v="44"/>
  </r>
  <r>
    <x v="0"/>
    <x v="702"/>
    <x v="1"/>
    <x v="16"/>
    <s v="LORDELO"/>
    <x v="68"/>
    <d v="1899-12-30T20:35:00"/>
    <x v="68"/>
    <d v="1899-12-30T21:30:00"/>
    <s v="S"/>
    <n v="0"/>
    <n v="0.1"/>
    <n v="0.1"/>
    <x v="0"/>
    <x v="585"/>
  </r>
  <r>
    <x v="0"/>
    <x v="632"/>
    <x v="1"/>
    <x v="11"/>
    <s v="FOZ DO SOUSA"/>
    <x v="68"/>
    <d v="1899-12-30T20:35:00"/>
    <x v="68"/>
    <d v="1899-12-30T22:05:00"/>
    <s v="S"/>
    <n v="0"/>
    <n v="0.2"/>
    <n v="0.2"/>
    <x v="0"/>
    <x v="21"/>
  </r>
  <r>
    <x v="0"/>
    <x v="667"/>
    <x v="1"/>
    <x v="24"/>
    <s v="PEDROSO"/>
    <x v="68"/>
    <d v="1899-12-30T20:35:00"/>
    <x v="68"/>
    <d v="1899-12-30T22:10:00"/>
    <s v="S"/>
    <n v="0"/>
    <n v="0.5"/>
    <n v="0.5"/>
    <x v="0"/>
    <x v="270"/>
  </r>
  <r>
    <x v="0"/>
    <x v="729"/>
    <x v="2"/>
    <x v="26"/>
    <s v="BRAGA(SÃO VICENTE)"/>
    <x v="68"/>
    <d v="1899-12-30T21:05:00"/>
    <x v="68"/>
    <d v="1899-12-30T23:45:00"/>
    <s v="S"/>
    <n v="0"/>
    <n v="0.02"/>
    <n v="0.02"/>
    <x v="0"/>
    <x v="202"/>
  </r>
  <r>
    <x v="0"/>
    <x v="730"/>
    <x v="1"/>
    <x v="31"/>
    <s v="VILA CAIZ"/>
    <x v="68"/>
    <d v="1899-12-30T21:05:00"/>
    <x v="68"/>
    <d v="1899-12-30T22:20:00"/>
    <s v="S"/>
    <n v="0"/>
    <n v="0.5"/>
    <n v="0.5"/>
    <x v="0"/>
    <x v="314"/>
  </r>
  <r>
    <x v="0"/>
    <x v="731"/>
    <x v="0"/>
    <x v="2"/>
    <s v="MOURONHO"/>
    <x v="68"/>
    <d v="1899-12-30T21:15:00"/>
    <x v="68"/>
    <d v="1899-12-30T22:30:00"/>
    <m/>
    <n v="0.12"/>
    <n v="0"/>
    <n v="0.12"/>
    <x v="1"/>
    <x v="286"/>
  </r>
  <r>
    <x v="0"/>
    <x v="732"/>
    <x v="1"/>
    <x v="10"/>
    <s v="BUSTELO"/>
    <x v="68"/>
    <d v="1899-12-30T21:15:00"/>
    <x v="68"/>
    <d v="1899-12-30T22:20:00"/>
    <s v="S"/>
    <n v="0"/>
    <n v="0.2"/>
    <n v="0.2"/>
    <x v="0"/>
    <x v="149"/>
  </r>
  <r>
    <x v="0"/>
    <x v="733"/>
    <x v="2"/>
    <x v="14"/>
    <s v="JESUFREI"/>
    <x v="68"/>
    <d v="1899-12-30T21:25:00"/>
    <x v="68"/>
    <d v="1899-12-30T23:25:00"/>
    <s v="S"/>
    <n v="0"/>
    <n v="0.2"/>
    <n v="0.2"/>
    <x v="0"/>
    <x v="107"/>
  </r>
  <r>
    <x v="0"/>
    <x v="728"/>
    <x v="1"/>
    <x v="18"/>
    <s v="FRAZÃO"/>
    <x v="68"/>
    <d v="1899-12-30T21:30:00"/>
    <x v="68"/>
    <d v="1899-12-30T22:10:00"/>
    <s v="S"/>
    <n v="0"/>
    <n v="0.01"/>
    <n v="0.01"/>
    <x v="0"/>
    <x v="51"/>
  </r>
  <r>
    <x v="0"/>
    <x v="734"/>
    <x v="0"/>
    <x v="46"/>
    <s v="ARAZEDE"/>
    <x v="68"/>
    <d v="1899-12-30T21:34:00"/>
    <x v="68"/>
    <d v="1899-12-30T23:10:00"/>
    <m/>
    <n v="0"/>
    <n v="0.06"/>
    <n v="0.06"/>
    <x v="1"/>
    <x v="362"/>
  </r>
  <r>
    <x v="0"/>
    <x v="565"/>
    <x v="1"/>
    <x v="11"/>
    <s v="GONDOMAR(SÃO COSME)"/>
    <x v="68"/>
    <d v="1899-12-30T22:00:00"/>
    <x v="69"/>
    <d v="1899-12-30T01:00:00"/>
    <s v="S"/>
    <n v="0"/>
    <n v="0.3"/>
    <n v="0.3"/>
    <x v="0"/>
    <x v="586"/>
  </r>
  <r>
    <x v="0"/>
    <x v="735"/>
    <x v="0"/>
    <x v="1"/>
    <s v="S.P.GRAMAÇOS"/>
    <x v="68"/>
    <d v="1899-12-30T22:10:00"/>
    <x v="68"/>
    <d v="1899-12-30T23:41:00"/>
    <m/>
    <n v="0.09"/>
    <n v="0"/>
    <n v="0.09"/>
    <x v="1"/>
    <x v="431"/>
  </r>
  <r>
    <x v="0"/>
    <x v="736"/>
    <x v="0"/>
    <x v="40"/>
    <s v="V.RAINHA"/>
    <x v="68"/>
    <d v="1899-12-30T22:47:00"/>
    <x v="68"/>
    <d v="1899-12-30T23:29:00"/>
    <m/>
    <n v="0"/>
    <n v="1E-3"/>
    <n v="1E-3"/>
    <x v="1"/>
    <x v="587"/>
  </r>
  <r>
    <x v="0"/>
    <x v="737"/>
    <x v="0"/>
    <x v="40"/>
    <s v="G.ULMEIRO"/>
    <x v="68"/>
    <d v="1899-12-30T23:24:00"/>
    <x v="68"/>
    <d v="1899-12-30T23:45:00"/>
    <m/>
    <n v="0"/>
    <n v="0.02"/>
    <n v="0.02"/>
    <x v="1"/>
    <x v="275"/>
  </r>
  <r>
    <x v="0"/>
    <x v="738"/>
    <x v="2"/>
    <x v="21"/>
    <s v="CANEDO DE BASTO"/>
    <x v="68"/>
    <d v="1899-12-30T23:30:00"/>
    <x v="69"/>
    <d v="1899-12-30T01:20:00"/>
    <s v="S"/>
    <n v="0"/>
    <n v="0.1"/>
    <n v="0.1"/>
    <x v="0"/>
    <x v="423"/>
  </r>
  <r>
    <x v="0"/>
    <x v="597"/>
    <x v="1"/>
    <x v="6"/>
    <s v="CORONADO(SÃO MAMEDE)"/>
    <x v="68"/>
    <d v="1899-12-30T23:50:00"/>
    <x v="69"/>
    <d v="1899-12-30T01:10:00"/>
    <s v="S"/>
    <n v="0"/>
    <n v="0.15"/>
    <n v="0.15"/>
    <x v="0"/>
    <x v="175"/>
  </r>
  <r>
    <x v="0"/>
    <x v="739"/>
    <x v="1"/>
    <x v="32"/>
    <s v="ÂNCEDE"/>
    <x v="69"/>
    <d v="1899-12-30T00:00:00"/>
    <x v="69"/>
    <d v="1899-12-30T01:02:00"/>
    <s v="S"/>
    <n v="0.5"/>
    <n v="0"/>
    <n v="0.5"/>
    <x v="0"/>
    <x v="430"/>
  </r>
  <r>
    <x v="0"/>
    <x v="712"/>
    <x v="1"/>
    <x v="33"/>
    <s v="ALVARENGA"/>
    <x v="69"/>
    <d v="1899-12-30T00:30:00"/>
    <x v="69"/>
    <d v="1899-12-30T02:35:00"/>
    <s v="S"/>
    <n v="0"/>
    <n v="0.3"/>
    <n v="0.3"/>
    <x v="0"/>
    <x v="495"/>
  </r>
  <r>
    <x v="0"/>
    <x v="740"/>
    <x v="1"/>
    <x v="32"/>
    <s v="GOVE"/>
    <x v="69"/>
    <d v="1899-12-30T00:40:00"/>
    <x v="69"/>
    <d v="1899-12-30T02:13:00"/>
    <s v="S"/>
    <n v="0"/>
    <n v="0.5"/>
    <n v="0.5"/>
    <x v="0"/>
    <x v="343"/>
  </r>
  <r>
    <x v="0"/>
    <x v="741"/>
    <x v="0"/>
    <x v="2"/>
    <s v="MIDÕES"/>
    <x v="69"/>
    <d v="1899-12-30T01:25:00"/>
    <x v="69"/>
    <d v="1899-12-30T03:47:00"/>
    <m/>
    <n v="0"/>
    <n v="0.12"/>
    <n v="0.12"/>
    <x v="1"/>
    <x v="399"/>
  </r>
  <r>
    <x v="0"/>
    <x v="742"/>
    <x v="0"/>
    <x v="40"/>
    <s v="V.RAINHA"/>
    <x v="69"/>
    <d v="1899-12-30T01:36:00"/>
    <x v="69"/>
    <d v="1899-12-30T04:00:00"/>
    <m/>
    <n v="0.35"/>
    <n v="0"/>
    <n v="0.35"/>
    <x v="1"/>
    <x v="389"/>
  </r>
  <r>
    <x v="0"/>
    <x v="743"/>
    <x v="2"/>
    <x v="12"/>
    <s v="ATÃES"/>
    <x v="69"/>
    <d v="1899-12-30T02:00:00"/>
    <x v="69"/>
    <d v="1899-12-30T09:00:00"/>
    <s v="S"/>
    <n v="0"/>
    <n v="4"/>
    <n v="4"/>
    <x v="0"/>
    <x v="534"/>
  </r>
  <r>
    <x v="0"/>
    <x v="704"/>
    <x v="2"/>
    <x v="14"/>
    <s v="RUIVÃES"/>
    <x v="69"/>
    <d v="1899-12-30T02:15:00"/>
    <x v="69"/>
    <d v="1899-12-30T03:05:00"/>
    <s v="S"/>
    <n v="0"/>
    <n v="0.05"/>
    <n v="0.05"/>
    <x v="0"/>
    <x v="588"/>
  </r>
  <r>
    <x v="0"/>
    <x v="744"/>
    <x v="1"/>
    <x v="33"/>
    <s v="BOIM"/>
    <x v="69"/>
    <d v="1899-12-30T02:35:00"/>
    <x v="69"/>
    <d v="1899-12-30T03:15:00"/>
    <s v="S"/>
    <n v="0"/>
    <n v="0.05"/>
    <n v="0.05"/>
    <x v="0"/>
    <x v="523"/>
  </r>
  <r>
    <x v="0"/>
    <x v="745"/>
    <x v="2"/>
    <x v="21"/>
    <s v="GÉMEOS"/>
    <x v="69"/>
    <d v="1899-12-30T03:20:00"/>
    <x v="69"/>
    <d v="1899-12-30T04:20:00"/>
    <s v="S"/>
    <n v="0.05"/>
    <n v="0"/>
    <n v="0.05"/>
    <x v="0"/>
    <x v="144"/>
  </r>
  <r>
    <x v="0"/>
    <x v="740"/>
    <x v="1"/>
    <x v="32"/>
    <s v="GOVE"/>
    <x v="69"/>
    <d v="1899-12-30T06:10:00"/>
    <x v="69"/>
    <d v="1899-12-30T09:09:00"/>
    <s v="S"/>
    <n v="1"/>
    <n v="1"/>
    <n v="2"/>
    <x v="0"/>
    <x v="192"/>
  </r>
  <r>
    <x v="0"/>
    <x v="746"/>
    <x v="0"/>
    <x v="40"/>
    <s v="G.ULMEIRO"/>
    <x v="69"/>
    <d v="1899-12-30T06:40:00"/>
    <x v="69"/>
    <d v="1899-12-30T07:30:00"/>
    <m/>
    <n v="0"/>
    <n v="0.01"/>
    <n v="0.01"/>
    <x v="1"/>
    <x v="410"/>
  </r>
  <r>
    <x v="0"/>
    <x v="747"/>
    <x v="2"/>
    <x v="19"/>
    <s v="SILVEIROS"/>
    <x v="69"/>
    <d v="1899-12-30T09:45:00"/>
    <x v="69"/>
    <d v="1899-12-30T12:05:00"/>
    <s v="S"/>
    <n v="0"/>
    <n v="0.05"/>
    <n v="0.05"/>
    <x v="0"/>
    <x v="589"/>
  </r>
  <r>
    <x v="0"/>
    <x v="702"/>
    <x v="1"/>
    <x v="16"/>
    <s v="LORDELO"/>
    <x v="69"/>
    <d v="1899-12-30T09:45:00"/>
    <x v="69"/>
    <d v="1899-12-30T10:45:00"/>
    <s v="S"/>
    <n v="0"/>
    <n v="0.05"/>
    <n v="0.05"/>
    <x v="0"/>
    <x v="10"/>
  </r>
  <r>
    <x v="0"/>
    <x v="723"/>
    <x v="2"/>
    <x v="49"/>
    <s v="SOUTO"/>
    <x v="69"/>
    <d v="1899-12-30T10:05:00"/>
    <x v="69"/>
    <d v="1899-12-30T12:00:00"/>
    <s v="S"/>
    <n v="0"/>
    <n v="0.5"/>
    <n v="0.5"/>
    <x v="0"/>
    <x v="590"/>
  </r>
  <r>
    <x v="0"/>
    <x v="748"/>
    <x v="2"/>
    <x v="14"/>
    <s v="CALENDÁRIO"/>
    <x v="69"/>
    <d v="1899-12-30T11:15:00"/>
    <x v="69"/>
    <d v="1899-12-30T11:50:00"/>
    <s v="S"/>
    <n v="0"/>
    <n v="0.02"/>
    <n v="0.02"/>
    <x v="0"/>
    <x v="37"/>
  </r>
  <r>
    <x v="0"/>
    <x v="749"/>
    <x v="2"/>
    <x v="21"/>
    <s v="CODEÇOSO"/>
    <x v="69"/>
    <d v="1899-12-30T11:30:00"/>
    <x v="69"/>
    <d v="1899-12-30T19:20:00"/>
    <s v="S"/>
    <n v="3"/>
    <n v="0"/>
    <n v="3"/>
    <x v="0"/>
    <x v="150"/>
  </r>
  <r>
    <x v="0"/>
    <x v="750"/>
    <x v="1"/>
    <x v="31"/>
    <s v="BUSTELO"/>
    <x v="69"/>
    <d v="1899-12-30T11:45:00"/>
    <x v="69"/>
    <d v="1899-12-30T13:45:00"/>
    <s v="S"/>
    <n v="0"/>
    <n v="0.02"/>
    <n v="0.02"/>
    <x v="0"/>
    <x v="557"/>
  </r>
  <r>
    <x v="0"/>
    <x v="751"/>
    <x v="2"/>
    <x v="14"/>
    <s v="BAIRRO"/>
    <x v="69"/>
    <d v="1899-12-30T11:50:00"/>
    <x v="69"/>
    <d v="1899-12-30T12:30:00"/>
    <s v="S"/>
    <n v="0"/>
    <n v="0.05"/>
    <n v="0.05"/>
    <x v="0"/>
    <x v="591"/>
  </r>
  <r>
    <x v="0"/>
    <x v="752"/>
    <x v="1"/>
    <x v="32"/>
    <s v="GOVE"/>
    <x v="69"/>
    <d v="1899-12-30T11:50:00"/>
    <x v="69"/>
    <d v="1899-12-30T13:27:00"/>
    <s v="S"/>
    <n v="0.5"/>
    <n v="0.5"/>
    <n v="1"/>
    <x v="0"/>
    <x v="348"/>
  </r>
  <r>
    <x v="0"/>
    <x v="738"/>
    <x v="2"/>
    <x v="21"/>
    <s v="CANEDO DE BASTO"/>
    <x v="69"/>
    <d v="1899-12-30T12:35:00"/>
    <x v="69"/>
    <d v="1899-12-30T14:10:00"/>
    <s v="S"/>
    <n v="0.2"/>
    <n v="0"/>
    <n v="0.2"/>
    <x v="0"/>
    <x v="79"/>
  </r>
  <r>
    <x v="0"/>
    <x v="753"/>
    <x v="1"/>
    <x v="36"/>
    <s v="IDÃES"/>
    <x v="69"/>
    <d v="1899-12-30T13:00:00"/>
    <x v="69"/>
    <d v="1899-12-30T15:40:00"/>
    <s v="S"/>
    <n v="0"/>
    <n v="0.2"/>
    <n v="0.2"/>
    <x v="0"/>
    <x v="372"/>
  </r>
  <r>
    <x v="0"/>
    <x v="754"/>
    <x v="1"/>
    <x v="10"/>
    <s v="MARECOS"/>
    <x v="69"/>
    <d v="1899-12-30T13:15:00"/>
    <x v="69"/>
    <d v="1899-12-30T14:05:00"/>
    <s v="S"/>
    <n v="0"/>
    <n v="0.01"/>
    <n v="0.01"/>
    <x v="0"/>
    <x v="86"/>
  </r>
  <r>
    <x v="0"/>
    <x v="755"/>
    <x v="2"/>
    <x v="14"/>
    <s v="BRUFE"/>
    <x v="69"/>
    <d v="1899-12-30T13:20:00"/>
    <x v="69"/>
    <d v="1899-12-30T14:50:00"/>
    <s v="S"/>
    <n v="0"/>
    <n v="0.2"/>
    <n v="0.2"/>
    <x v="0"/>
    <x v="103"/>
  </r>
  <r>
    <x v="0"/>
    <x v="756"/>
    <x v="0"/>
    <x v="45"/>
    <s v="LAMAROSA"/>
    <x v="69"/>
    <d v="1899-12-30T13:20:00"/>
    <x v="69"/>
    <d v="1899-12-30T16:01:00"/>
    <m/>
    <n v="1.1200000000000001"/>
    <n v="0"/>
    <n v="1.1200000000000001"/>
    <x v="4"/>
    <x v="592"/>
  </r>
  <r>
    <x v="0"/>
    <x v="757"/>
    <x v="1"/>
    <x v="16"/>
    <s v="CRISTELO"/>
    <x v="69"/>
    <d v="1899-12-30T13:23:00"/>
    <x v="69"/>
    <d v="1899-12-30T15:08:00"/>
    <s v="S"/>
    <n v="0"/>
    <n v="0.2"/>
    <n v="0.2"/>
    <x v="0"/>
    <x v="185"/>
  </r>
  <r>
    <x v="0"/>
    <x v="720"/>
    <x v="1"/>
    <x v="33"/>
    <s v="CAÍDE DE REI"/>
    <x v="69"/>
    <d v="1899-12-30T13:25:00"/>
    <x v="69"/>
    <d v="1899-12-30T19:55:00"/>
    <s v="S"/>
    <n v="6.2"/>
    <n v="6.4"/>
    <n v="12.6"/>
    <x v="0"/>
    <x v="129"/>
  </r>
  <r>
    <x v="0"/>
    <x v="758"/>
    <x v="2"/>
    <x v="30"/>
    <s v="ATIÃES"/>
    <x v="69"/>
    <d v="1899-12-30T13:35:00"/>
    <x v="69"/>
    <d v="1899-12-30T18:45:00"/>
    <s v="S"/>
    <n v="1.5"/>
    <n v="0"/>
    <n v="1.5"/>
    <x v="0"/>
    <x v="209"/>
  </r>
  <r>
    <x v="0"/>
    <x v="759"/>
    <x v="1"/>
    <x v="35"/>
    <s v="BANHO E CARVALHOSA"/>
    <x v="69"/>
    <d v="1899-12-30T13:50:00"/>
    <x v="69"/>
    <d v="1899-12-30T22:05:00"/>
    <s v="S"/>
    <n v="2"/>
    <n v="1"/>
    <n v="3"/>
    <x v="0"/>
    <x v="258"/>
  </r>
  <r>
    <x v="0"/>
    <x v="747"/>
    <x v="2"/>
    <x v="19"/>
    <s v="SILVEIROS"/>
    <x v="69"/>
    <d v="1899-12-30T14:00:00"/>
    <x v="69"/>
    <d v="1899-12-30T16:40:00"/>
    <s v="S"/>
    <n v="0"/>
    <n v="0.3"/>
    <n v="0.3"/>
    <x v="0"/>
    <x v="469"/>
  </r>
  <r>
    <x v="0"/>
    <x v="760"/>
    <x v="1"/>
    <x v="10"/>
    <s v="CROCA"/>
    <x v="69"/>
    <d v="1899-12-30T14:05:00"/>
    <x v="69"/>
    <d v="1899-12-30T14:45:00"/>
    <s v="S"/>
    <n v="0"/>
    <n v="0.02"/>
    <n v="0.02"/>
    <x v="0"/>
    <x v="584"/>
  </r>
  <r>
    <x v="0"/>
    <x v="745"/>
    <x v="2"/>
    <x v="21"/>
    <s v="GÉMEOS"/>
    <x v="69"/>
    <d v="1899-12-30T14:15:00"/>
    <x v="69"/>
    <d v="1899-12-30T14:55:00"/>
    <s v="S"/>
    <n v="0.02"/>
    <n v="0"/>
    <n v="0.02"/>
    <x v="0"/>
    <x v="171"/>
  </r>
  <r>
    <x v="0"/>
    <x v="761"/>
    <x v="1"/>
    <x v="24"/>
    <s v="OLIVEIRA DO DOURO"/>
    <x v="69"/>
    <d v="1899-12-30T14:25:00"/>
    <x v="69"/>
    <d v="1899-12-30T15:10:00"/>
    <s v="S"/>
    <n v="0"/>
    <n v="0.02"/>
    <n v="0.02"/>
    <x v="0"/>
    <x v="553"/>
  </r>
  <r>
    <x v="0"/>
    <x v="762"/>
    <x v="2"/>
    <x v="47"/>
    <s v="CAMPOS"/>
    <x v="69"/>
    <d v="1899-12-30T14:30:00"/>
    <x v="69"/>
    <d v="1899-12-30T21:30:00"/>
    <s v="S"/>
    <n v="7"/>
    <n v="0"/>
    <n v="7"/>
    <x v="0"/>
    <x v="205"/>
  </r>
  <r>
    <x v="0"/>
    <x v="763"/>
    <x v="1"/>
    <x v="16"/>
    <s v="PARADA DE TODEIA"/>
    <x v="69"/>
    <d v="1899-12-30T14:45:00"/>
    <x v="69"/>
    <d v="1899-12-30T16:15:00"/>
    <s v="S"/>
    <n v="0"/>
    <n v="0.01"/>
    <n v="0.01"/>
    <x v="0"/>
    <x v="23"/>
  </r>
  <r>
    <x v="0"/>
    <x v="764"/>
    <x v="1"/>
    <x v="31"/>
    <s v="TELÕES"/>
    <x v="69"/>
    <d v="1899-12-30T15:20:00"/>
    <x v="69"/>
    <d v="1899-12-30T15:55:00"/>
    <s v="S"/>
    <n v="0"/>
    <n v="0.05"/>
    <n v="0.05"/>
    <x v="0"/>
    <x v="373"/>
  </r>
  <r>
    <x v="0"/>
    <x v="604"/>
    <x v="1"/>
    <x v="15"/>
    <s v="AVIOSO(SÃO PEDRO)"/>
    <x v="69"/>
    <d v="1899-12-30T15:27:00"/>
    <x v="69"/>
    <d v="1899-12-30T17:00:00"/>
    <s v="S"/>
    <n v="0"/>
    <n v="0.5"/>
    <n v="0.5"/>
    <x v="0"/>
    <x v="209"/>
  </r>
  <r>
    <x v="0"/>
    <x v="696"/>
    <x v="2"/>
    <x v="25"/>
    <s v="SOBRADELO DA GOMA"/>
    <x v="69"/>
    <d v="1899-12-30T15:30:00"/>
    <x v="69"/>
    <d v="1899-12-30T18:10:00"/>
    <s v="S"/>
    <n v="0.5"/>
    <n v="0"/>
    <n v="0.5"/>
    <x v="0"/>
    <x v="257"/>
  </r>
  <r>
    <x v="0"/>
    <x v="765"/>
    <x v="0"/>
    <x v="2"/>
    <s v="SINDE"/>
    <x v="69"/>
    <d v="1899-12-30T15:30:00"/>
    <x v="69"/>
    <d v="1899-12-30T17:19:00"/>
    <m/>
    <n v="0.05"/>
    <n v="0.04"/>
    <n v="0.09"/>
    <x v="1"/>
    <x v="384"/>
  </r>
  <r>
    <x v="0"/>
    <x v="740"/>
    <x v="1"/>
    <x v="32"/>
    <s v="GOVE"/>
    <x v="69"/>
    <d v="1899-12-30T15:40:00"/>
    <x v="69"/>
    <d v="1899-12-30T17:40:00"/>
    <s v="S"/>
    <n v="0"/>
    <n v="0.5"/>
    <n v="0.5"/>
    <x v="0"/>
    <x v="334"/>
  </r>
  <r>
    <x v="0"/>
    <x v="683"/>
    <x v="1"/>
    <x v="36"/>
    <s v="MARGARIDE(SANTA EULÁLIA)"/>
    <x v="69"/>
    <d v="1899-12-30T15:45:00"/>
    <x v="69"/>
    <d v="1899-12-30T16:50:00"/>
    <s v="S"/>
    <n v="0"/>
    <n v="0.05"/>
    <n v="0.05"/>
    <x v="0"/>
    <x v="488"/>
  </r>
  <r>
    <x v="0"/>
    <x v="766"/>
    <x v="1"/>
    <x v="6"/>
    <s v="CORONADO(SÃO ROMÃO)"/>
    <x v="69"/>
    <d v="1899-12-30T15:45:00"/>
    <x v="69"/>
    <d v="1899-12-30T17:40:00"/>
    <s v="S"/>
    <n v="0"/>
    <n v="0.2"/>
    <n v="0.2"/>
    <x v="0"/>
    <x v="97"/>
  </r>
  <r>
    <x v="0"/>
    <x v="767"/>
    <x v="1"/>
    <x v="16"/>
    <s v="RECAREI"/>
    <x v="69"/>
    <d v="1899-12-30T15:55:00"/>
    <x v="69"/>
    <d v="1899-12-30T18:30:00"/>
    <s v="S"/>
    <n v="0"/>
    <n v="0.05"/>
    <n v="0.05"/>
    <x v="0"/>
    <x v="17"/>
  </r>
  <r>
    <x v="0"/>
    <x v="725"/>
    <x v="1"/>
    <x v="16"/>
    <s v="SOBROSA"/>
    <x v="69"/>
    <d v="1899-12-30T15:55:00"/>
    <x v="69"/>
    <d v="1899-12-30T18:30:00"/>
    <s v="S"/>
    <n v="0"/>
    <n v="0.2"/>
    <n v="0.2"/>
    <x v="0"/>
    <x v="122"/>
  </r>
  <r>
    <x v="0"/>
    <x v="632"/>
    <x v="1"/>
    <x v="11"/>
    <s v="FOZ DO SOUSA"/>
    <x v="69"/>
    <d v="1899-12-30T16:05:00"/>
    <x v="69"/>
    <d v="1899-12-30T18:30:00"/>
    <s v="S"/>
    <n v="0"/>
    <n v="0.3"/>
    <n v="0.3"/>
    <x v="0"/>
    <x v="593"/>
  </r>
  <r>
    <x v="0"/>
    <x v="718"/>
    <x v="1"/>
    <x v="11"/>
    <s v="SÃO PEDRO DA COVA"/>
    <x v="69"/>
    <d v="1899-12-30T16:10:00"/>
    <x v="69"/>
    <d v="1899-12-30T17:14:00"/>
    <s v="S"/>
    <n v="0"/>
    <n v="0.15"/>
    <n v="0.15"/>
    <x v="0"/>
    <x v="592"/>
  </r>
  <r>
    <x v="0"/>
    <x v="672"/>
    <x v="1"/>
    <x v="15"/>
    <s v="NOGUEIRA"/>
    <x v="69"/>
    <d v="1899-12-30T16:30:00"/>
    <x v="69"/>
    <d v="1899-12-30T17:15:00"/>
    <s v="S"/>
    <n v="0"/>
    <n v="0.03"/>
    <n v="0.03"/>
    <x v="0"/>
    <x v="566"/>
  </r>
  <r>
    <x v="0"/>
    <x v="565"/>
    <x v="1"/>
    <x v="11"/>
    <s v="GONDOMAR(SÃO COSME)"/>
    <x v="69"/>
    <d v="1899-12-30T16:30:00"/>
    <x v="69"/>
    <d v="1899-12-30T18:00:00"/>
    <s v="S"/>
    <n v="0"/>
    <n v="0.2"/>
    <n v="0.2"/>
    <x v="0"/>
    <x v="571"/>
  </r>
  <r>
    <x v="0"/>
    <x v="673"/>
    <x v="1"/>
    <x v="15"/>
    <s v="SILVA ESCURA"/>
    <x v="69"/>
    <d v="1899-12-30T16:32:00"/>
    <x v="69"/>
    <d v="1899-12-30T17:50:00"/>
    <s v="S"/>
    <n v="0"/>
    <n v="0.05"/>
    <n v="0.05"/>
    <x v="0"/>
    <x v="455"/>
  </r>
  <r>
    <x v="0"/>
    <x v="768"/>
    <x v="2"/>
    <x v="7"/>
    <s v="REFOJOS DE BASTO"/>
    <x v="69"/>
    <d v="1899-12-30T16:35:00"/>
    <x v="69"/>
    <d v="1899-12-30T23:30:00"/>
    <s v="S"/>
    <n v="6"/>
    <n v="10"/>
    <n v="16"/>
    <x v="0"/>
    <x v="458"/>
  </r>
  <r>
    <x v="0"/>
    <x v="754"/>
    <x v="1"/>
    <x v="10"/>
    <s v="MARECOS"/>
    <x v="69"/>
    <d v="1899-12-30T16:45:00"/>
    <x v="69"/>
    <d v="1899-12-30T17:40:00"/>
    <s v="S"/>
    <n v="0"/>
    <n v="0.02"/>
    <n v="0.02"/>
    <x v="0"/>
    <x v="594"/>
  </r>
  <r>
    <x v="0"/>
    <x v="769"/>
    <x v="1"/>
    <x v="11"/>
    <s v="FÂNZERES"/>
    <x v="69"/>
    <d v="1899-12-30T16:55:00"/>
    <x v="69"/>
    <d v="1899-12-30T17:50:00"/>
    <s v="S"/>
    <n v="0"/>
    <n v="0.05"/>
    <n v="0.05"/>
    <x v="0"/>
    <x v="408"/>
  </r>
  <r>
    <x v="0"/>
    <x v="711"/>
    <x v="2"/>
    <x v="29"/>
    <s v="QUINCHÃES"/>
    <x v="69"/>
    <d v="1899-12-30T17:15:00"/>
    <x v="69"/>
    <d v="1899-12-30T18:00:00"/>
    <s v="S"/>
    <n v="0"/>
    <n v="0.02"/>
    <n v="0.02"/>
    <x v="0"/>
    <x v="155"/>
  </r>
  <r>
    <x v="0"/>
    <x v="770"/>
    <x v="2"/>
    <x v="14"/>
    <s v="BRUFE"/>
    <x v="69"/>
    <d v="1899-12-30T17:25:00"/>
    <x v="69"/>
    <d v="1899-12-30T18:00:00"/>
    <s v="S"/>
    <n v="0"/>
    <n v="0.02"/>
    <n v="0.02"/>
    <x v="0"/>
    <x v="120"/>
  </r>
  <r>
    <x v="0"/>
    <x v="702"/>
    <x v="1"/>
    <x v="16"/>
    <s v="LORDELO"/>
    <x v="69"/>
    <d v="1899-12-30T17:25:00"/>
    <x v="69"/>
    <d v="1899-12-30T18:10:00"/>
    <s v="S"/>
    <n v="0"/>
    <n v="0.05"/>
    <n v="0.05"/>
    <x v="0"/>
    <x v="7"/>
  </r>
  <r>
    <x v="0"/>
    <x v="771"/>
    <x v="1"/>
    <x v="8"/>
    <s v="LEÇA DO BAILIO"/>
    <x v="69"/>
    <d v="1899-12-30T17:45:00"/>
    <x v="69"/>
    <d v="1899-12-30T18:30:00"/>
    <s v="S"/>
    <n v="0"/>
    <n v="0.08"/>
    <n v="0.08"/>
    <x v="0"/>
    <x v="595"/>
  </r>
  <r>
    <x v="0"/>
    <x v="760"/>
    <x v="1"/>
    <x v="10"/>
    <s v="CROCA"/>
    <x v="69"/>
    <d v="1899-12-30T18:05:00"/>
    <x v="69"/>
    <d v="1899-12-30T19:10:00"/>
    <s v="S"/>
    <n v="0"/>
    <n v="0.03"/>
    <n v="0.03"/>
    <x v="0"/>
    <x v="494"/>
  </r>
  <r>
    <x v="0"/>
    <x v="745"/>
    <x v="2"/>
    <x v="21"/>
    <s v="GÉMEOS"/>
    <x v="69"/>
    <d v="1899-12-30T18:15:00"/>
    <x v="69"/>
    <d v="1899-12-30T20:00:00"/>
    <s v="S"/>
    <n v="0"/>
    <n v="0.02"/>
    <n v="0.02"/>
    <x v="0"/>
    <x v="30"/>
  </r>
  <r>
    <x v="0"/>
    <x v="713"/>
    <x v="2"/>
    <x v="25"/>
    <s v="SOBRADELO DA GOMA"/>
    <x v="69"/>
    <d v="1899-12-30T18:25:00"/>
    <x v="69"/>
    <d v="1899-12-30T19:55:00"/>
    <s v="S"/>
    <n v="0"/>
    <n v="0.01"/>
    <n v="0.01"/>
    <x v="0"/>
    <x v="514"/>
  </r>
  <r>
    <x v="0"/>
    <x v="771"/>
    <x v="1"/>
    <x v="8"/>
    <s v="LEÇA DO BAILIO"/>
    <x v="69"/>
    <d v="1899-12-30T18:25:00"/>
    <x v="69"/>
    <d v="1899-12-30T19:15:00"/>
    <s v="S"/>
    <n v="0"/>
    <n v="0.04"/>
    <n v="0.04"/>
    <x v="0"/>
    <x v="120"/>
  </r>
  <r>
    <x v="0"/>
    <x v="718"/>
    <x v="1"/>
    <x v="11"/>
    <s v="SÃO PEDRO DA COVA"/>
    <x v="69"/>
    <d v="1899-12-30T18:40:00"/>
    <x v="69"/>
    <d v="1899-12-30T19:15:00"/>
    <s v="S"/>
    <n v="0"/>
    <n v="0.05"/>
    <n v="0.05"/>
    <x v="0"/>
    <x v="528"/>
  </r>
  <r>
    <x v="0"/>
    <x v="772"/>
    <x v="1"/>
    <x v="34"/>
    <s v="RIO MAU"/>
    <x v="69"/>
    <d v="1899-12-30T18:55:00"/>
    <x v="69"/>
    <d v="1899-12-30T20:00:00"/>
    <s v="S"/>
    <n v="0"/>
    <n v="0.1"/>
    <n v="0.1"/>
    <x v="0"/>
    <x v="513"/>
  </r>
  <r>
    <x v="0"/>
    <x v="751"/>
    <x v="2"/>
    <x v="14"/>
    <s v="BAIRRO"/>
    <x v="69"/>
    <d v="1899-12-30T19:10:00"/>
    <x v="69"/>
    <d v="1899-12-30T21:10:00"/>
    <s v="S"/>
    <n v="0"/>
    <n v="0.3"/>
    <n v="0.3"/>
    <x v="0"/>
    <x v="463"/>
  </r>
  <r>
    <x v="0"/>
    <x v="773"/>
    <x v="2"/>
    <x v="14"/>
    <s v="BRUFE"/>
    <x v="69"/>
    <d v="1899-12-30T19:40:00"/>
    <x v="69"/>
    <d v="1899-12-30T20:40:00"/>
    <s v="S"/>
    <n v="0"/>
    <n v="0.05"/>
    <n v="0.05"/>
    <x v="0"/>
    <x v="596"/>
  </r>
  <r>
    <x v="0"/>
    <x v="728"/>
    <x v="1"/>
    <x v="18"/>
    <s v="FRAZÃO"/>
    <x v="69"/>
    <d v="1899-12-30T19:45:00"/>
    <x v="69"/>
    <d v="1899-12-30T20:15:00"/>
    <s v="S"/>
    <n v="0"/>
    <n v="0.02"/>
    <n v="0.02"/>
    <x v="0"/>
    <x v="556"/>
  </r>
  <r>
    <x v="0"/>
    <x v="632"/>
    <x v="1"/>
    <x v="11"/>
    <s v="FOZ DO SOUSA"/>
    <x v="69"/>
    <d v="1899-12-30T19:50:00"/>
    <x v="69"/>
    <d v="1899-12-30T21:20:00"/>
    <s v="S"/>
    <n v="0"/>
    <n v="0.1"/>
    <n v="0.1"/>
    <x v="0"/>
    <x v="580"/>
  </r>
  <r>
    <x v="0"/>
    <x v="623"/>
    <x v="2"/>
    <x v="7"/>
    <s v="REFOJOS DE BASTO"/>
    <x v="69"/>
    <d v="1899-12-30T20:35:00"/>
    <x v="69"/>
    <d v="1899-12-30T21:05:00"/>
    <s v="S"/>
    <n v="0"/>
    <n v="1"/>
    <n v="1"/>
    <x v="0"/>
    <x v="237"/>
  </r>
  <r>
    <x v="0"/>
    <x v="688"/>
    <x v="1"/>
    <x v="16"/>
    <s v="PARADA DE TODEIA"/>
    <x v="69"/>
    <d v="1899-12-30T20:50:00"/>
    <x v="69"/>
    <d v="1899-12-30T21:55:00"/>
    <s v="S"/>
    <n v="0"/>
    <n v="0.02"/>
    <n v="0.02"/>
    <x v="0"/>
    <x v="449"/>
  </r>
  <r>
    <x v="0"/>
    <x v="740"/>
    <x v="1"/>
    <x v="32"/>
    <s v="GOVE"/>
    <x v="69"/>
    <d v="1899-12-30T21:25:00"/>
    <x v="69"/>
    <d v="1899-12-30T23:20:00"/>
    <s v="S"/>
    <n v="0.5"/>
    <n v="0.5"/>
    <n v="1"/>
    <x v="0"/>
    <x v="346"/>
  </r>
  <r>
    <x v="0"/>
    <x v="774"/>
    <x v="2"/>
    <x v="21"/>
    <s v="RIBAS"/>
    <x v="69"/>
    <d v="1899-12-30T21:30:00"/>
    <x v="69"/>
    <d v="1899-12-30T23:40:00"/>
    <s v="S"/>
    <n v="0.06"/>
    <n v="0"/>
    <n v="0.06"/>
    <x v="0"/>
    <x v="178"/>
  </r>
  <r>
    <x v="0"/>
    <x v="747"/>
    <x v="2"/>
    <x v="19"/>
    <s v="SILVEIROS"/>
    <x v="69"/>
    <d v="1899-12-30T21:30:00"/>
    <x v="69"/>
    <d v="1899-12-30T22:30:00"/>
    <s v="S"/>
    <n v="0"/>
    <n v="0.03"/>
    <n v="0.03"/>
    <x v="0"/>
    <x v="335"/>
  </r>
  <r>
    <x v="0"/>
    <x v="775"/>
    <x v="2"/>
    <x v="14"/>
    <s v="REQUIÃO"/>
    <x v="69"/>
    <d v="1899-12-30T21:30:00"/>
    <x v="69"/>
    <d v="1899-12-30T22:45:00"/>
    <s v="S"/>
    <n v="0"/>
    <n v="0.5"/>
    <n v="0.5"/>
    <x v="0"/>
    <x v="597"/>
  </r>
  <r>
    <x v="0"/>
    <x v="723"/>
    <x v="2"/>
    <x v="49"/>
    <s v="SOUTO"/>
    <x v="69"/>
    <d v="1899-12-30T21:30:00"/>
    <x v="70"/>
    <d v="1899-12-30T00:25:00"/>
    <s v="S"/>
    <n v="0"/>
    <n v="0.5"/>
    <n v="0.5"/>
    <x v="0"/>
    <x v="594"/>
  </r>
  <r>
    <x v="0"/>
    <x v="565"/>
    <x v="1"/>
    <x v="11"/>
    <s v="GONDOMAR(SÃO COSME)"/>
    <x v="69"/>
    <d v="1899-12-30T21:30:00"/>
    <x v="69"/>
    <d v="1899-12-30T22:40:00"/>
    <s v="S"/>
    <n v="0"/>
    <n v="0.1"/>
    <n v="0.1"/>
    <x v="0"/>
    <x v="496"/>
  </r>
  <r>
    <x v="0"/>
    <x v="712"/>
    <x v="1"/>
    <x v="33"/>
    <s v="ALVARENGA"/>
    <x v="69"/>
    <d v="1899-12-30T21:30:00"/>
    <x v="70"/>
    <d v="1899-12-30T00:00:00"/>
    <s v="S"/>
    <n v="0"/>
    <n v="0.2"/>
    <n v="0.2"/>
    <x v="0"/>
    <x v="598"/>
  </r>
  <r>
    <x v="0"/>
    <x v="776"/>
    <x v="0"/>
    <x v="46"/>
    <s v="ARAZEDE"/>
    <x v="69"/>
    <d v="1899-12-30T21:36:00"/>
    <x v="70"/>
    <d v="1899-12-30T00:06:00"/>
    <m/>
    <n v="0"/>
    <n v="7.0000000000000007E-2"/>
    <n v="7.0000000000000007E-2"/>
    <x v="1"/>
    <x v="599"/>
  </r>
  <r>
    <x v="0"/>
    <x v="742"/>
    <x v="0"/>
    <x v="40"/>
    <s v="V.RAINHA"/>
    <x v="69"/>
    <d v="1899-12-30T21:50:00"/>
    <x v="69"/>
    <d v="1899-12-30T22:37:00"/>
    <s v="S"/>
    <n v="0"/>
    <n v="5.0000000000000001E-4"/>
    <n v="5.0000000000000001E-4"/>
    <x v="0"/>
    <x v="136"/>
  </r>
  <r>
    <x v="0"/>
    <x v="760"/>
    <x v="1"/>
    <x v="10"/>
    <s v="CROCA"/>
    <x v="69"/>
    <d v="1899-12-30T22:00:00"/>
    <x v="69"/>
    <d v="1899-12-30T22:40:00"/>
    <s v="S"/>
    <n v="0"/>
    <n v="0.01"/>
    <n v="0.01"/>
    <x v="0"/>
    <x v="56"/>
  </r>
  <r>
    <x v="0"/>
    <x v="632"/>
    <x v="1"/>
    <x v="11"/>
    <s v="FOZ DO SOUSA"/>
    <x v="69"/>
    <d v="1899-12-30T22:05:00"/>
    <x v="69"/>
    <d v="1899-12-30T23:10:00"/>
    <s v="S"/>
    <n v="0"/>
    <n v="0.1"/>
    <n v="0.1"/>
    <x v="0"/>
    <x v="220"/>
  </r>
  <r>
    <x v="0"/>
    <x v="777"/>
    <x v="0"/>
    <x v="40"/>
    <s v="V.RAINHA"/>
    <x v="69"/>
    <d v="1899-12-30T22:30:00"/>
    <x v="69"/>
    <d v="1899-12-30T23:55:00"/>
    <m/>
    <n v="0.01"/>
    <n v="0"/>
    <n v="0.01"/>
    <x v="1"/>
    <x v="600"/>
  </r>
  <r>
    <x v="0"/>
    <x v="778"/>
    <x v="1"/>
    <x v="31"/>
    <s v="OLIVEIRA"/>
    <x v="69"/>
    <d v="1899-12-30T23:15:00"/>
    <x v="70"/>
    <d v="1899-12-30T00:15:00"/>
    <s v="S"/>
    <n v="0"/>
    <n v="0.1"/>
    <n v="0.1"/>
    <x v="0"/>
    <x v="601"/>
  </r>
  <r>
    <x v="0"/>
    <x v="755"/>
    <x v="2"/>
    <x v="14"/>
    <s v="BRUFE"/>
    <x v="69"/>
    <d v="1899-12-30T23:20:00"/>
    <x v="70"/>
    <d v="1899-12-30T01:20:00"/>
    <s v="S"/>
    <n v="0"/>
    <n v="0.03"/>
    <n v="0.03"/>
    <x v="0"/>
    <x v="457"/>
  </r>
  <r>
    <x v="0"/>
    <x v="779"/>
    <x v="1"/>
    <x v="35"/>
    <s v="VILA BOA DE QUIRES"/>
    <x v="69"/>
    <d v="1899-12-30T23:25:00"/>
    <x v="70"/>
    <d v="1899-12-30T00:05:00"/>
    <s v="S"/>
    <n v="0"/>
    <n v="0.01"/>
    <n v="0.01"/>
    <x v="0"/>
    <x v="11"/>
  </r>
  <r>
    <x v="0"/>
    <x v="780"/>
    <x v="1"/>
    <x v="18"/>
    <s v="ARREIGADA"/>
    <x v="69"/>
    <d v="1899-12-30T23:30:00"/>
    <x v="70"/>
    <d v="1899-12-30T00:15:00"/>
    <s v="S"/>
    <n v="0"/>
    <n v="0.02"/>
    <n v="0.02"/>
    <x v="0"/>
    <x v="552"/>
  </r>
  <r>
    <x v="0"/>
    <x v="781"/>
    <x v="1"/>
    <x v="6"/>
    <s v="LAMELAS"/>
    <x v="69"/>
    <d v="1899-12-30T23:35:00"/>
    <x v="70"/>
    <d v="1899-12-30T00:50:00"/>
    <s v="S"/>
    <n v="0"/>
    <n v="0.15"/>
    <n v="0.15"/>
    <x v="0"/>
    <x v="290"/>
  </r>
  <r>
    <x v="0"/>
    <x v="782"/>
    <x v="1"/>
    <x v="15"/>
    <s v="GEMUNDE"/>
    <x v="69"/>
    <d v="1899-12-30T23:55:00"/>
    <x v="70"/>
    <d v="1899-12-30T00:50:00"/>
    <s v="S"/>
    <n v="0"/>
    <n v="0.02"/>
    <n v="0.02"/>
    <x v="0"/>
    <x v="602"/>
  </r>
  <r>
    <x v="0"/>
    <x v="783"/>
    <x v="2"/>
    <x v="14"/>
    <s v="RIBEIRÃO"/>
    <x v="70"/>
    <d v="1899-12-30T00:00:00"/>
    <x v="70"/>
    <d v="1899-12-30T01:30:00"/>
    <s v="S"/>
    <n v="0"/>
    <n v="0.1"/>
    <n v="0.1"/>
    <x v="0"/>
    <x v="438"/>
  </r>
  <r>
    <x v="0"/>
    <x v="767"/>
    <x v="1"/>
    <x v="16"/>
    <s v="RECAREI"/>
    <x v="70"/>
    <d v="1899-12-30T00:20:00"/>
    <x v="70"/>
    <d v="1899-12-30T01:50:00"/>
    <s v="S"/>
    <n v="0"/>
    <n v="0.05"/>
    <n v="0.05"/>
    <x v="0"/>
    <x v="21"/>
  </r>
  <r>
    <x v="0"/>
    <x v="778"/>
    <x v="1"/>
    <x v="31"/>
    <s v="OLIVEIRA"/>
    <x v="70"/>
    <d v="1899-12-30T01:30:00"/>
    <x v="70"/>
    <d v="1899-12-30T02:20:00"/>
    <s v="S"/>
    <n v="0"/>
    <n v="0.1"/>
    <n v="0.1"/>
    <x v="0"/>
    <x v="603"/>
  </r>
  <r>
    <x v="0"/>
    <x v="784"/>
    <x v="1"/>
    <x v="31"/>
    <s v="ABOADELA"/>
    <x v="70"/>
    <d v="1899-12-30T02:00:00"/>
    <x v="70"/>
    <d v="1899-12-30T04:30:00"/>
    <s v="S"/>
    <n v="0"/>
    <n v="0.25"/>
    <n v="0.25"/>
    <x v="0"/>
    <x v="70"/>
  </r>
  <r>
    <x v="0"/>
    <x v="785"/>
    <x v="0"/>
    <x v="4"/>
    <s v="GÓIS"/>
    <x v="70"/>
    <d v="1899-12-30T02:11:00"/>
    <x v="70"/>
    <d v="1899-12-30T08:37:00"/>
    <m/>
    <n v="1.9"/>
    <n v="0.65"/>
    <n v="2.5499999999999998"/>
    <x v="1"/>
    <x v="598"/>
  </r>
  <r>
    <x v="0"/>
    <x v="757"/>
    <x v="1"/>
    <x v="16"/>
    <s v="CRISTELO"/>
    <x v="70"/>
    <d v="1899-12-30T04:00:00"/>
    <x v="70"/>
    <d v="1899-12-30T04:30:00"/>
    <s v="S"/>
    <n v="0"/>
    <n v="0.01"/>
    <n v="0.01"/>
    <x v="0"/>
    <x v="61"/>
  </r>
  <r>
    <x v="0"/>
    <x v="774"/>
    <x v="2"/>
    <x v="21"/>
    <s v="RIBAS"/>
    <x v="70"/>
    <d v="1899-12-30T05:25:00"/>
    <x v="70"/>
    <d v="1899-12-30T06:50:00"/>
    <s v="S"/>
    <n v="0.2"/>
    <n v="0"/>
    <n v="0.2"/>
    <x v="0"/>
    <x v="226"/>
  </r>
  <r>
    <x v="0"/>
    <x v="747"/>
    <x v="2"/>
    <x v="19"/>
    <s v="SILVEIROS"/>
    <x v="70"/>
    <d v="1899-12-30T06:15:00"/>
    <x v="70"/>
    <d v="1899-12-30T07:05:00"/>
    <s v="S"/>
    <n v="0"/>
    <n v="0.03"/>
    <n v="0.03"/>
    <x v="0"/>
    <x v="315"/>
  </r>
  <r>
    <x v="0"/>
    <x v="786"/>
    <x v="2"/>
    <x v="47"/>
    <s v="ROSSAS"/>
    <x v="70"/>
    <d v="1899-12-30T07:30:00"/>
    <x v="70"/>
    <d v="1899-12-30T11:30:00"/>
    <s v="S"/>
    <n v="1"/>
    <n v="0"/>
    <n v="1"/>
    <x v="0"/>
    <x v="307"/>
  </r>
  <r>
    <x v="0"/>
    <x v="784"/>
    <x v="1"/>
    <x v="31"/>
    <s v="ABOADELA"/>
    <x v="70"/>
    <d v="1899-12-30T08:00:00"/>
    <x v="70"/>
    <d v="1899-12-30T13:00:00"/>
    <s v="S"/>
    <n v="0"/>
    <n v="0.5"/>
    <n v="0.5"/>
    <x v="0"/>
    <x v="364"/>
  </r>
  <r>
    <x v="0"/>
    <x v="787"/>
    <x v="1"/>
    <x v="33"/>
    <s v="MEINEDO"/>
    <x v="70"/>
    <d v="1899-12-30T08:22:00"/>
    <x v="70"/>
    <d v="1899-12-30T13:25:00"/>
    <s v="S"/>
    <n v="0"/>
    <n v="1.5"/>
    <n v="1.5"/>
    <x v="0"/>
    <x v="313"/>
  </r>
  <r>
    <x v="0"/>
    <x v="788"/>
    <x v="1"/>
    <x v="32"/>
    <s v="BAIÃO(SANTA LEOCÁDIA)"/>
    <x v="70"/>
    <d v="1899-12-30T08:38:00"/>
    <x v="70"/>
    <d v="1899-12-30T11:03:00"/>
    <s v="S"/>
    <n v="0"/>
    <n v="0.5"/>
    <n v="0.5"/>
    <x v="0"/>
    <x v="434"/>
  </r>
  <r>
    <x v="0"/>
    <x v="789"/>
    <x v="1"/>
    <x v="10"/>
    <s v="SEBOLIDO"/>
    <x v="70"/>
    <d v="1899-12-30T10:40:00"/>
    <x v="70"/>
    <d v="1899-12-30T11:30:00"/>
    <s v="S"/>
    <n v="0"/>
    <n v="0.02"/>
    <n v="0.02"/>
    <x v="0"/>
    <x v="590"/>
  </r>
  <r>
    <x v="0"/>
    <x v="762"/>
    <x v="2"/>
    <x v="47"/>
    <s v="CAMPOS"/>
    <x v="70"/>
    <d v="1899-12-30T11:10:00"/>
    <x v="70"/>
    <d v="1899-12-30T18:00:00"/>
    <s v="S"/>
    <n v="0"/>
    <n v="10"/>
    <n v="10"/>
    <x v="0"/>
    <x v="448"/>
  </r>
  <r>
    <x v="0"/>
    <x v="790"/>
    <x v="2"/>
    <x v="14"/>
    <s v="RIBEIRÃO"/>
    <x v="70"/>
    <d v="1899-12-30T11:20:00"/>
    <x v="70"/>
    <d v="1899-12-30T12:15:00"/>
    <s v="S"/>
    <n v="0"/>
    <n v="0.08"/>
    <n v="0.08"/>
    <x v="0"/>
    <x v="356"/>
  </r>
  <r>
    <x v="0"/>
    <x v="791"/>
    <x v="2"/>
    <x v="47"/>
    <s v="VENTOSA"/>
    <x v="70"/>
    <d v="1899-12-30T11:30:00"/>
    <x v="70"/>
    <d v="1899-12-30T14:30:00"/>
    <s v="S"/>
    <n v="0"/>
    <n v="1"/>
    <n v="1"/>
    <x v="0"/>
    <x v="317"/>
  </r>
  <r>
    <x v="0"/>
    <x v="718"/>
    <x v="1"/>
    <x v="11"/>
    <s v="SÃO PEDRO DA COVA"/>
    <x v="70"/>
    <d v="1899-12-30T12:43:00"/>
    <x v="70"/>
    <d v="1899-12-30T13:30:00"/>
    <s v="S"/>
    <n v="0"/>
    <n v="0.2"/>
    <n v="0.2"/>
    <x v="0"/>
    <x v="99"/>
  </r>
  <r>
    <x v="0"/>
    <x v="718"/>
    <x v="1"/>
    <x v="11"/>
    <s v="SÃO PEDRO DA COVA"/>
    <x v="70"/>
    <d v="1899-12-30T13:30:00"/>
    <x v="70"/>
    <d v="1899-12-30T14:00:00"/>
    <s v="S"/>
    <n v="0"/>
    <n v="0.03"/>
    <n v="0.03"/>
    <x v="0"/>
    <x v="573"/>
  </r>
  <r>
    <x v="0"/>
    <x v="792"/>
    <x v="2"/>
    <x v="14"/>
    <s v="RIBA DE AVE"/>
    <x v="70"/>
    <d v="1899-12-30T13:35:00"/>
    <x v="70"/>
    <d v="1899-12-30T14:15:00"/>
    <s v="S"/>
    <n v="0"/>
    <n v="0.05"/>
    <n v="0.05"/>
    <x v="0"/>
    <x v="604"/>
  </r>
  <r>
    <x v="0"/>
    <x v="784"/>
    <x v="1"/>
    <x v="31"/>
    <s v="ABOADELA"/>
    <x v="70"/>
    <d v="1899-12-30T13:45:00"/>
    <x v="70"/>
    <d v="1899-12-30T16:15:00"/>
    <s v="S"/>
    <n v="0"/>
    <n v="0.01"/>
    <n v="0.01"/>
    <x v="0"/>
    <x v="123"/>
  </r>
  <r>
    <x v="0"/>
    <x v="793"/>
    <x v="2"/>
    <x v="26"/>
    <s v="PEDRALVA"/>
    <x v="70"/>
    <d v="1899-12-30T14:05:00"/>
    <x v="70"/>
    <d v="1899-12-30T15:45:00"/>
    <s v="S"/>
    <n v="1"/>
    <n v="0"/>
    <n v="1"/>
    <x v="0"/>
    <x v="118"/>
  </r>
  <r>
    <x v="0"/>
    <x v="747"/>
    <x v="2"/>
    <x v="19"/>
    <s v="SILVEIROS"/>
    <x v="70"/>
    <d v="1899-12-30T14:15:00"/>
    <x v="70"/>
    <d v="1899-12-30T16:10:00"/>
    <s v="S"/>
    <n v="0"/>
    <n v="0.2"/>
    <n v="0.2"/>
    <x v="0"/>
    <x v="101"/>
  </r>
  <r>
    <x v="0"/>
    <x v="794"/>
    <x v="2"/>
    <x v="49"/>
    <s v="COVIDE"/>
    <x v="70"/>
    <d v="1899-12-30T14:25:00"/>
    <x v="70"/>
    <d v="1899-12-30T18:40:00"/>
    <s v="S"/>
    <n v="0"/>
    <n v="1"/>
    <n v="1"/>
    <x v="0"/>
    <x v="314"/>
  </r>
  <r>
    <x v="0"/>
    <x v="763"/>
    <x v="1"/>
    <x v="16"/>
    <s v="PARADA DE TODEIA"/>
    <x v="70"/>
    <d v="1899-12-30T14:26:00"/>
    <x v="70"/>
    <d v="1899-12-30T15:50:00"/>
    <s v="S"/>
    <n v="0"/>
    <n v="0.03"/>
    <n v="0.03"/>
    <x v="0"/>
    <x v="297"/>
  </r>
  <r>
    <x v="0"/>
    <x v="702"/>
    <x v="1"/>
    <x v="16"/>
    <s v="LORDELO"/>
    <x v="70"/>
    <d v="1899-12-30T14:30:00"/>
    <x v="70"/>
    <d v="1899-12-30T16:05:00"/>
    <s v="S"/>
    <n v="0"/>
    <n v="0.05"/>
    <n v="0.05"/>
    <x v="0"/>
    <x v="550"/>
  </r>
  <r>
    <x v="0"/>
    <x v="753"/>
    <x v="1"/>
    <x v="36"/>
    <s v="IDÃES"/>
    <x v="70"/>
    <d v="1899-12-30T14:50:00"/>
    <x v="70"/>
    <d v="1899-12-30T16:40:00"/>
    <s v="S"/>
    <n v="0"/>
    <n v="0.02"/>
    <n v="0.02"/>
    <x v="0"/>
    <x v="605"/>
  </r>
  <r>
    <x v="0"/>
    <x v="795"/>
    <x v="0"/>
    <x v="41"/>
    <s v="LAVEGADAS"/>
    <x v="70"/>
    <d v="1899-12-30T14:53:00"/>
    <x v="70"/>
    <d v="1899-12-30T15:50:00"/>
    <m/>
    <n v="0"/>
    <n v="0.4"/>
    <n v="0.4"/>
    <x v="2"/>
    <x v="225"/>
  </r>
  <r>
    <x v="0"/>
    <x v="796"/>
    <x v="2"/>
    <x v="21"/>
    <s v="BORBA DE MONTANHA"/>
    <x v="70"/>
    <d v="1899-12-30T14:55:00"/>
    <x v="70"/>
    <d v="1899-12-30T19:15:00"/>
    <s v="S"/>
    <n v="2"/>
    <n v="0"/>
    <n v="2"/>
    <x v="0"/>
    <x v="317"/>
  </r>
  <r>
    <x v="0"/>
    <x v="767"/>
    <x v="1"/>
    <x v="16"/>
    <s v="RECAREI"/>
    <x v="70"/>
    <d v="1899-12-30T14:55:00"/>
    <x v="70"/>
    <d v="1899-12-30T15:55:00"/>
    <s v="S"/>
    <n v="0"/>
    <n v="0.15"/>
    <n v="0.15"/>
    <x v="0"/>
    <x v="606"/>
  </r>
  <r>
    <x v="0"/>
    <x v="797"/>
    <x v="2"/>
    <x v="22"/>
    <s v="SERAMIL"/>
    <x v="70"/>
    <d v="1899-12-30T15:05:00"/>
    <x v="70"/>
    <d v="1899-12-30T18:15:00"/>
    <s v="S"/>
    <n v="0"/>
    <n v="1.5"/>
    <n v="1.5"/>
    <x v="0"/>
    <x v="142"/>
  </r>
  <r>
    <x v="0"/>
    <x v="580"/>
    <x v="1"/>
    <x v="18"/>
    <s v="EIRIZ"/>
    <x v="70"/>
    <d v="1899-12-30T15:35:00"/>
    <x v="70"/>
    <d v="1899-12-30T16:30:00"/>
    <s v="S"/>
    <n v="0"/>
    <n v="0.02"/>
    <n v="0.02"/>
    <x v="0"/>
    <x v="400"/>
  </r>
  <r>
    <x v="0"/>
    <x v="791"/>
    <x v="2"/>
    <x v="47"/>
    <s v="VENTOSA"/>
    <x v="70"/>
    <d v="1899-12-30T16:00:00"/>
    <x v="71"/>
    <d v="1899-12-30T00:05:00"/>
    <s v="S"/>
    <n v="0"/>
    <n v="6"/>
    <n v="6"/>
    <x v="0"/>
    <x v="501"/>
  </r>
  <r>
    <x v="0"/>
    <x v="728"/>
    <x v="1"/>
    <x v="18"/>
    <s v="FRAZÃO"/>
    <x v="70"/>
    <d v="1899-12-30T16:05:00"/>
    <x v="70"/>
    <d v="1899-12-30T17:00:00"/>
    <s v="S"/>
    <n v="0"/>
    <n v="0.03"/>
    <n v="0.03"/>
    <x v="0"/>
    <x v="220"/>
  </r>
  <r>
    <x v="0"/>
    <x v="798"/>
    <x v="2"/>
    <x v="7"/>
    <s v="REFOJOS DE BASTO"/>
    <x v="70"/>
    <d v="1899-12-30T16:08:00"/>
    <x v="70"/>
    <d v="1899-12-30T17:50:00"/>
    <s v="S"/>
    <n v="0"/>
    <n v="0.05"/>
    <n v="0.05"/>
    <x v="0"/>
    <x v="607"/>
  </r>
  <r>
    <x v="0"/>
    <x v="799"/>
    <x v="2"/>
    <x v="14"/>
    <s v="BAIRRO"/>
    <x v="70"/>
    <d v="1899-12-30T16:25:00"/>
    <x v="70"/>
    <d v="1899-12-30T17:35:00"/>
    <s v="S"/>
    <n v="0"/>
    <n v="0.05"/>
    <n v="0.05"/>
    <x v="0"/>
    <x v="608"/>
  </r>
  <r>
    <x v="0"/>
    <x v="800"/>
    <x v="2"/>
    <x v="29"/>
    <s v="GONTIM"/>
    <x v="70"/>
    <d v="1899-12-30T16:25:00"/>
    <x v="70"/>
    <d v="1899-12-30T22:25:00"/>
    <s v="S"/>
    <n v="0"/>
    <n v="100"/>
    <n v="100"/>
    <x v="0"/>
    <x v="420"/>
  </r>
  <r>
    <x v="0"/>
    <x v="801"/>
    <x v="0"/>
    <x v="1"/>
    <s v="T.LAGOS"/>
    <x v="70"/>
    <d v="1899-12-30T16:25:00"/>
    <x v="70"/>
    <d v="1899-12-30T16:59:00"/>
    <m/>
    <n v="0"/>
    <n v="0.02"/>
    <n v="0.02"/>
    <x v="2"/>
    <x v="213"/>
  </r>
  <r>
    <x v="0"/>
    <x v="718"/>
    <x v="1"/>
    <x v="11"/>
    <s v="SÃO PEDRO DA COVA"/>
    <x v="70"/>
    <d v="1899-12-30T16:40:00"/>
    <x v="70"/>
    <d v="1899-12-30T17:15:00"/>
    <s v="S"/>
    <n v="0"/>
    <n v="0.05"/>
    <n v="0.05"/>
    <x v="0"/>
    <x v="1"/>
  </r>
  <r>
    <x v="0"/>
    <x v="739"/>
    <x v="1"/>
    <x v="32"/>
    <s v="ÂNCEDE"/>
    <x v="70"/>
    <d v="1899-12-30T17:12:00"/>
    <x v="70"/>
    <d v="1899-12-30T22:40:00"/>
    <s v="S"/>
    <n v="2"/>
    <n v="1"/>
    <n v="3"/>
    <x v="0"/>
    <x v="177"/>
  </r>
  <r>
    <x v="0"/>
    <x v="802"/>
    <x v="1"/>
    <x v="6"/>
    <s v="BOUGADO(SANTIAGO)"/>
    <x v="70"/>
    <d v="1899-12-30T17:13:00"/>
    <x v="70"/>
    <d v="1899-12-30T19:50:00"/>
    <s v="S"/>
    <n v="0"/>
    <n v="1.8"/>
    <n v="1.8"/>
    <x v="0"/>
    <x v="180"/>
  </r>
  <r>
    <x v="0"/>
    <x v="803"/>
    <x v="1"/>
    <x v="20"/>
    <s v="ERMESINDE"/>
    <x v="70"/>
    <d v="1899-12-30T17:30:00"/>
    <x v="70"/>
    <d v="1899-12-30T18:30:00"/>
    <s v="S"/>
    <n v="0"/>
    <n v="0.05"/>
    <n v="0.05"/>
    <x v="0"/>
    <x v="99"/>
  </r>
  <r>
    <x v="0"/>
    <x v="710"/>
    <x v="1"/>
    <x v="18"/>
    <s v="PENAMAIOR"/>
    <x v="70"/>
    <d v="1899-12-30T17:35:00"/>
    <x v="70"/>
    <d v="1899-12-30T18:00:00"/>
    <s v="S"/>
    <n v="0"/>
    <n v="0.02"/>
    <n v="0.02"/>
    <x v="0"/>
    <x v="538"/>
  </r>
  <r>
    <x v="0"/>
    <x v="789"/>
    <x v="1"/>
    <x v="10"/>
    <s v="SEBOLIDO"/>
    <x v="70"/>
    <d v="1899-12-30T17:40:00"/>
    <x v="70"/>
    <d v="1899-12-30T22:40:00"/>
    <s v="S"/>
    <n v="0"/>
    <n v="0.2"/>
    <n v="0.2"/>
    <x v="0"/>
    <x v="170"/>
  </r>
  <r>
    <x v="0"/>
    <x v="801"/>
    <x v="0"/>
    <x v="1"/>
    <s v="T.LAGOS"/>
    <x v="70"/>
    <d v="1899-12-30T17:45:00"/>
    <x v="70"/>
    <d v="1899-12-30T18:19:00"/>
    <s v="S"/>
    <n v="0"/>
    <n v="0.01"/>
    <n v="0.01"/>
    <x v="0"/>
    <x v="197"/>
  </r>
  <r>
    <x v="0"/>
    <x v="804"/>
    <x v="1"/>
    <x v="10"/>
    <s v="RECEZINHOS(SÃO MARTINHO)"/>
    <x v="70"/>
    <d v="1899-12-30T17:50:00"/>
    <x v="70"/>
    <d v="1899-12-30T19:10:00"/>
    <s v="S"/>
    <n v="0"/>
    <n v="0.03"/>
    <n v="0.03"/>
    <x v="0"/>
    <x v="554"/>
  </r>
  <r>
    <x v="0"/>
    <x v="805"/>
    <x v="2"/>
    <x v="29"/>
    <s v="ARÕES(SÃO ROMÃO)"/>
    <x v="70"/>
    <d v="1899-12-30T18:00:00"/>
    <x v="70"/>
    <d v="1899-12-30T23:30:00"/>
    <s v="S"/>
    <n v="5"/>
    <n v="0"/>
    <n v="5"/>
    <x v="0"/>
    <x v="256"/>
  </r>
  <r>
    <x v="0"/>
    <x v="787"/>
    <x v="1"/>
    <x v="33"/>
    <s v="MEINEDO"/>
    <x v="70"/>
    <d v="1899-12-30T18:15:00"/>
    <x v="71"/>
    <d v="1899-12-30T01:30:00"/>
    <s v="S"/>
    <n v="2"/>
    <n v="8"/>
    <n v="10"/>
    <x v="0"/>
    <x v="609"/>
  </r>
  <r>
    <x v="0"/>
    <x v="775"/>
    <x v="2"/>
    <x v="14"/>
    <s v="REQUIÃO"/>
    <x v="70"/>
    <d v="1899-12-30T18:20:00"/>
    <x v="70"/>
    <d v="1899-12-30T19:25:00"/>
    <s v="S"/>
    <n v="0"/>
    <n v="0.1"/>
    <n v="0.1"/>
    <x v="0"/>
    <x v="453"/>
  </r>
  <r>
    <x v="0"/>
    <x v="806"/>
    <x v="1"/>
    <x v="35"/>
    <s v="VILA BOA DO BISPO"/>
    <x v="70"/>
    <d v="1899-12-30T18:45:00"/>
    <x v="70"/>
    <d v="1899-12-30T22:50:00"/>
    <s v="S"/>
    <n v="0"/>
    <n v="1"/>
    <n v="1"/>
    <x v="0"/>
    <x v="287"/>
  </r>
  <r>
    <x v="0"/>
    <x v="689"/>
    <x v="1"/>
    <x v="32"/>
    <s v="MESQUINHATA"/>
    <x v="70"/>
    <d v="1899-12-30T18:49:00"/>
    <x v="70"/>
    <d v="1899-12-30T22:40:00"/>
    <s v="S"/>
    <n v="1"/>
    <n v="1"/>
    <n v="2"/>
    <x v="0"/>
    <x v="378"/>
  </r>
  <r>
    <x v="0"/>
    <x v="807"/>
    <x v="1"/>
    <x v="31"/>
    <s v="OLIVEIRA"/>
    <x v="70"/>
    <d v="1899-12-30T19:05:00"/>
    <x v="71"/>
    <d v="1899-12-30T00:20:00"/>
    <s v="S"/>
    <n v="0"/>
    <n v="3"/>
    <n v="3"/>
    <x v="0"/>
    <x v="478"/>
  </r>
  <r>
    <x v="0"/>
    <x v="774"/>
    <x v="2"/>
    <x v="21"/>
    <s v="RIBAS"/>
    <x v="70"/>
    <d v="1899-12-30T19:25:00"/>
    <x v="70"/>
    <d v="1899-12-30T23:25:00"/>
    <s v="S"/>
    <n v="0.5"/>
    <n v="0"/>
    <n v="0.5"/>
    <x v="0"/>
    <x v="162"/>
  </r>
  <r>
    <x v="0"/>
    <x v="808"/>
    <x v="2"/>
    <x v="12"/>
    <s v="ABAÇÃO(SÃO TOMÉ)"/>
    <x v="70"/>
    <d v="1899-12-30T19:25:00"/>
    <x v="70"/>
    <d v="1899-12-30T21:45:00"/>
    <s v="S"/>
    <n v="0"/>
    <n v="2"/>
    <n v="2"/>
    <x v="0"/>
    <x v="260"/>
  </r>
  <r>
    <x v="0"/>
    <x v="728"/>
    <x v="1"/>
    <x v="18"/>
    <s v="FRAZÃO"/>
    <x v="70"/>
    <d v="1899-12-30T19:25:00"/>
    <x v="70"/>
    <d v="1899-12-30T20:05:00"/>
    <s v="S"/>
    <n v="0"/>
    <n v="0.01"/>
    <n v="0.01"/>
    <x v="0"/>
    <x v="6"/>
  </r>
  <r>
    <x v="0"/>
    <x v="704"/>
    <x v="2"/>
    <x v="14"/>
    <s v="RUIVÃES"/>
    <x v="70"/>
    <d v="1899-12-30T21:15:00"/>
    <x v="70"/>
    <d v="1899-12-30T22:15:00"/>
    <s v="S"/>
    <n v="0"/>
    <n v="0.02"/>
    <n v="0.02"/>
    <x v="0"/>
    <x v="146"/>
  </r>
  <r>
    <x v="0"/>
    <x v="751"/>
    <x v="2"/>
    <x v="14"/>
    <s v="BAIRRO"/>
    <x v="70"/>
    <d v="1899-12-30T21:30:00"/>
    <x v="70"/>
    <d v="1899-12-30T22:20:00"/>
    <s v="S"/>
    <n v="0"/>
    <n v="0.05"/>
    <n v="0.05"/>
    <x v="0"/>
    <x v="610"/>
  </r>
  <r>
    <x v="0"/>
    <x v="632"/>
    <x v="1"/>
    <x v="11"/>
    <s v="FOZ DO SOUSA"/>
    <x v="70"/>
    <d v="1899-12-30T21:30:00"/>
    <x v="70"/>
    <d v="1899-12-30T23:05:00"/>
    <s v="S"/>
    <n v="0"/>
    <n v="0.2"/>
    <n v="0.2"/>
    <x v="0"/>
    <x v="17"/>
  </r>
  <r>
    <x v="0"/>
    <x v="809"/>
    <x v="2"/>
    <x v="21"/>
    <s v="ARNÓIA"/>
    <x v="70"/>
    <d v="1899-12-30T21:40:00"/>
    <x v="71"/>
    <d v="1899-12-30T01:10:00"/>
    <s v="S"/>
    <n v="0"/>
    <n v="0.5"/>
    <n v="0.5"/>
    <x v="0"/>
    <x v="611"/>
  </r>
  <r>
    <x v="0"/>
    <x v="810"/>
    <x v="1"/>
    <x v="32"/>
    <s v="SANTA MARINHA DO ZÊZERE"/>
    <x v="70"/>
    <d v="1899-12-30T21:50:00"/>
    <x v="70"/>
    <d v="1899-12-30T23:40:00"/>
    <s v="S"/>
    <n v="0"/>
    <n v="0.06"/>
    <n v="0.06"/>
    <x v="0"/>
    <x v="586"/>
  </r>
  <r>
    <x v="0"/>
    <x v="811"/>
    <x v="2"/>
    <x v="12"/>
    <s v="CALDAS DE VIZELA(SÃO MIGUEL)"/>
    <x v="70"/>
    <d v="1899-12-30T22:00:00"/>
    <x v="70"/>
    <d v="1899-12-30T23:30:00"/>
    <s v="S"/>
    <n v="0"/>
    <n v="1"/>
    <n v="1"/>
    <x v="0"/>
    <x v="328"/>
  </r>
  <r>
    <x v="0"/>
    <x v="728"/>
    <x v="1"/>
    <x v="18"/>
    <s v="FRAZÃO"/>
    <x v="70"/>
    <d v="1899-12-30T22:15:00"/>
    <x v="70"/>
    <d v="1899-12-30T22:30:00"/>
    <s v="S"/>
    <n v="0"/>
    <n v="0.01"/>
    <n v="0.01"/>
    <x v="0"/>
    <x v="31"/>
  </r>
  <r>
    <x v="0"/>
    <x v="812"/>
    <x v="2"/>
    <x v="7"/>
    <s v="REFOJOS DE BASTO"/>
    <x v="70"/>
    <d v="1899-12-30T22:25:00"/>
    <x v="71"/>
    <d v="1899-12-30T00:25:00"/>
    <s v="S"/>
    <n v="0"/>
    <n v="0.03"/>
    <n v="0.03"/>
    <x v="0"/>
    <x v="482"/>
  </r>
  <r>
    <x v="0"/>
    <x v="689"/>
    <x v="1"/>
    <x v="32"/>
    <s v="MESQUINHATA"/>
    <x v="70"/>
    <d v="1899-12-30T22:45:00"/>
    <x v="71"/>
    <d v="1899-12-30T01:32:00"/>
    <s v="S"/>
    <n v="0.5"/>
    <n v="0.5"/>
    <n v="1"/>
    <x v="0"/>
    <x v="205"/>
  </r>
  <r>
    <x v="0"/>
    <x v="632"/>
    <x v="1"/>
    <x v="11"/>
    <s v="FOZ DO SOUSA"/>
    <x v="70"/>
    <d v="1899-12-30T23:30:00"/>
    <x v="71"/>
    <d v="1899-12-30T00:40:00"/>
    <s v="S"/>
    <n v="0"/>
    <n v="0.05"/>
    <n v="0.05"/>
    <x v="0"/>
    <x v="486"/>
  </r>
  <r>
    <x v="0"/>
    <x v="813"/>
    <x v="2"/>
    <x v="26"/>
    <s v="SOBREPOSTA"/>
    <x v="71"/>
    <d v="1899-12-30T00:00:00"/>
    <x v="71"/>
    <d v="1899-12-30T02:45:00"/>
    <s v="S"/>
    <n v="0"/>
    <n v="0.4"/>
    <n v="0.4"/>
    <x v="0"/>
    <x v="211"/>
  </r>
  <r>
    <x v="0"/>
    <x v="751"/>
    <x v="2"/>
    <x v="14"/>
    <s v="BAIRRO"/>
    <x v="71"/>
    <d v="1899-12-30T01:10:00"/>
    <x v="71"/>
    <d v="1899-12-30T01:55:00"/>
    <s v="S"/>
    <n v="0"/>
    <n v="0.05"/>
    <n v="0.05"/>
    <x v="0"/>
    <x v="600"/>
  </r>
  <r>
    <x v="0"/>
    <x v="784"/>
    <x v="1"/>
    <x v="31"/>
    <s v="ABOADELA"/>
    <x v="71"/>
    <d v="1899-12-30T02:10:00"/>
    <x v="71"/>
    <d v="1899-12-30T04:00:00"/>
    <s v="S"/>
    <n v="0"/>
    <n v="0.01"/>
    <n v="0.01"/>
    <x v="0"/>
    <x v="174"/>
  </r>
  <r>
    <x v="0"/>
    <x v="806"/>
    <x v="1"/>
    <x v="35"/>
    <s v="VILA BOA DO BISPO"/>
    <x v="71"/>
    <d v="1899-12-30T02:35:00"/>
    <x v="71"/>
    <d v="1899-12-30T04:00:00"/>
    <s v="S"/>
    <n v="0"/>
    <n v="7.0000000000000007E-2"/>
    <n v="7.0000000000000007E-2"/>
    <x v="0"/>
    <x v="330"/>
  </r>
  <r>
    <x v="0"/>
    <x v="796"/>
    <x v="2"/>
    <x v="21"/>
    <s v="BORBA DE MONTANHA"/>
    <x v="71"/>
    <d v="1899-12-30T03:30:00"/>
    <x v="71"/>
    <d v="1899-12-30T07:45:00"/>
    <s v="S"/>
    <n v="1"/>
    <n v="0"/>
    <n v="1"/>
    <x v="0"/>
    <x v="314"/>
  </r>
  <r>
    <x v="0"/>
    <x v="565"/>
    <x v="1"/>
    <x v="11"/>
    <s v="GONDOMAR(SÃO COSME)"/>
    <x v="71"/>
    <d v="1899-12-30T04:30:00"/>
    <x v="71"/>
    <d v="1899-12-30T05:30:00"/>
    <s v="S"/>
    <n v="0"/>
    <n v="0.05"/>
    <n v="0.05"/>
    <x v="0"/>
    <x v="303"/>
  </r>
  <r>
    <x v="0"/>
    <x v="814"/>
    <x v="1"/>
    <x v="11"/>
    <s v="JOVIM"/>
    <x v="71"/>
    <d v="1899-12-30T06:30:00"/>
    <x v="71"/>
    <d v="1899-12-30T07:40:00"/>
    <s v="S"/>
    <n v="0"/>
    <n v="0.1"/>
    <n v="0.1"/>
    <x v="0"/>
    <x v="200"/>
  </r>
  <r>
    <x v="0"/>
    <x v="815"/>
    <x v="0"/>
    <x v="23"/>
    <s v="CABRIL"/>
    <x v="71"/>
    <d v="1899-12-30T08:50:00"/>
    <x v="71"/>
    <d v="1899-12-30T09:53:00"/>
    <m/>
    <n v="0"/>
    <n v="1.2E-2"/>
    <n v="1.2E-2"/>
    <x v="1"/>
    <x v="612"/>
  </r>
  <r>
    <x v="0"/>
    <x v="796"/>
    <x v="2"/>
    <x v="21"/>
    <s v="BORBA DE MONTANHA"/>
    <x v="71"/>
    <d v="1899-12-30T10:40:00"/>
    <x v="71"/>
    <d v="1899-12-30T16:20:00"/>
    <s v="S"/>
    <n v="1"/>
    <n v="2"/>
    <n v="3"/>
    <x v="0"/>
    <x v="277"/>
  </r>
  <r>
    <x v="0"/>
    <x v="816"/>
    <x v="2"/>
    <x v="22"/>
    <s v="RENDUFE"/>
    <x v="71"/>
    <d v="1899-12-30T10:43:00"/>
    <x v="71"/>
    <d v="1899-12-30T11:55:00"/>
    <s v="S"/>
    <n v="0"/>
    <n v="1"/>
    <n v="1"/>
    <x v="0"/>
    <x v="348"/>
  </r>
  <r>
    <x v="0"/>
    <x v="747"/>
    <x v="2"/>
    <x v="19"/>
    <s v="SILVEIROS"/>
    <x v="71"/>
    <d v="1899-12-30T11:25:00"/>
    <x v="71"/>
    <d v="1899-12-30T22:45:00"/>
    <s v="S"/>
    <n v="0"/>
    <n v="0.5"/>
    <n v="0.5"/>
    <x v="0"/>
    <x v="602"/>
  </r>
  <r>
    <x v="0"/>
    <x v="725"/>
    <x v="1"/>
    <x v="16"/>
    <s v="SOBROSA"/>
    <x v="71"/>
    <d v="1899-12-30T12:05:00"/>
    <x v="71"/>
    <d v="1899-12-30T14:00:00"/>
    <s v="S"/>
    <n v="0"/>
    <n v="0.3"/>
    <n v="0.3"/>
    <x v="0"/>
    <x v="613"/>
  </r>
  <r>
    <x v="0"/>
    <x v="799"/>
    <x v="2"/>
    <x v="14"/>
    <s v="BAIRRO"/>
    <x v="71"/>
    <d v="1899-12-30T12:10:00"/>
    <x v="71"/>
    <d v="1899-12-30T12:55:00"/>
    <s v="S"/>
    <n v="0"/>
    <n v="0.05"/>
    <n v="0.05"/>
    <x v="0"/>
    <x v="614"/>
  </r>
  <r>
    <x v="0"/>
    <x v="817"/>
    <x v="2"/>
    <x v="12"/>
    <s v="COSTA"/>
    <x v="71"/>
    <d v="1899-12-30T12:30:00"/>
    <x v="71"/>
    <d v="1899-12-30T14:30:00"/>
    <s v="S"/>
    <n v="0"/>
    <n v="0.5"/>
    <n v="0.5"/>
    <x v="0"/>
    <x v="615"/>
  </r>
  <r>
    <x v="0"/>
    <x v="818"/>
    <x v="1"/>
    <x v="31"/>
    <s v="REAL"/>
    <x v="71"/>
    <d v="1899-12-30T13:30:00"/>
    <x v="71"/>
    <d v="1899-12-30T15:05:00"/>
    <s v="S"/>
    <n v="0"/>
    <n v="0.5"/>
    <n v="0.5"/>
    <x v="0"/>
    <x v="403"/>
  </r>
  <r>
    <x v="0"/>
    <x v="805"/>
    <x v="2"/>
    <x v="29"/>
    <s v="ARÕES(SÃO ROMÃO)"/>
    <x v="71"/>
    <d v="1899-12-30T13:55:00"/>
    <x v="71"/>
    <d v="1899-12-30T15:15:00"/>
    <s v="S"/>
    <n v="0.5"/>
    <n v="0.5"/>
    <n v="1"/>
    <x v="0"/>
    <x v="616"/>
  </r>
  <r>
    <x v="0"/>
    <x v="812"/>
    <x v="2"/>
    <x v="7"/>
    <s v="REFOJOS DE BASTO"/>
    <x v="71"/>
    <d v="1899-12-30T14:15:00"/>
    <x v="71"/>
    <d v="1899-12-30T16:55:00"/>
    <s v="S"/>
    <n v="0.5"/>
    <n v="0"/>
    <n v="0.5"/>
    <x v="0"/>
    <x v="207"/>
  </r>
  <r>
    <x v="0"/>
    <x v="819"/>
    <x v="1"/>
    <x v="35"/>
    <s v="BANHO E CARVALHOSA"/>
    <x v="71"/>
    <d v="1899-12-30T14:15:00"/>
    <x v="71"/>
    <d v="1899-12-30T20:45:00"/>
    <s v="S"/>
    <n v="5"/>
    <n v="2"/>
    <n v="7"/>
    <x v="0"/>
    <x v="617"/>
  </r>
  <r>
    <x v="0"/>
    <x v="816"/>
    <x v="2"/>
    <x v="22"/>
    <s v="RENDUFE"/>
    <x v="71"/>
    <d v="1899-12-30T14:30:00"/>
    <x v="71"/>
    <d v="1899-12-30T16:00:00"/>
    <s v="S"/>
    <n v="0.1"/>
    <n v="0"/>
    <n v="0.1"/>
    <x v="0"/>
    <x v="348"/>
  </r>
  <r>
    <x v="0"/>
    <x v="766"/>
    <x v="1"/>
    <x v="6"/>
    <s v="CORONADO(SÃO ROMÃO)"/>
    <x v="71"/>
    <d v="1899-12-30T14:30:00"/>
    <x v="71"/>
    <d v="1899-12-30T18:25:00"/>
    <s v="S"/>
    <n v="0"/>
    <n v="10"/>
    <n v="10"/>
    <x v="0"/>
    <x v="618"/>
  </r>
  <r>
    <x v="0"/>
    <x v="783"/>
    <x v="2"/>
    <x v="14"/>
    <s v="RIBEIRÃO"/>
    <x v="71"/>
    <d v="1899-12-30T14:40:00"/>
    <x v="71"/>
    <d v="1899-12-30T16:05:00"/>
    <s v="S"/>
    <n v="0"/>
    <n v="0.8"/>
    <n v="0.8"/>
    <x v="0"/>
    <x v="451"/>
  </r>
  <r>
    <x v="0"/>
    <x v="753"/>
    <x v="1"/>
    <x v="36"/>
    <s v="IDÃES"/>
    <x v="71"/>
    <d v="1899-12-30T14:48:00"/>
    <x v="71"/>
    <d v="1899-12-30T17:20:00"/>
    <s v="S"/>
    <n v="0"/>
    <n v="0.12"/>
    <n v="0.12"/>
    <x v="0"/>
    <x v="216"/>
  </r>
  <r>
    <x v="0"/>
    <x v="820"/>
    <x v="1"/>
    <x v="16"/>
    <s v="REBORDOSA"/>
    <x v="71"/>
    <d v="1899-12-30T15:00:00"/>
    <x v="71"/>
    <d v="1899-12-30T16:15:00"/>
    <s v="S"/>
    <n v="0"/>
    <n v="0.01"/>
    <n v="0.01"/>
    <x v="0"/>
    <x v="13"/>
  </r>
  <r>
    <x v="0"/>
    <x v="821"/>
    <x v="1"/>
    <x v="18"/>
    <s v="FREAMUNDE"/>
    <x v="71"/>
    <d v="1899-12-30T15:09:00"/>
    <x v="71"/>
    <d v="1899-12-30T16:15:00"/>
    <s v="S"/>
    <n v="0"/>
    <n v="0.2"/>
    <n v="0.2"/>
    <x v="0"/>
    <x v="356"/>
  </r>
  <r>
    <x v="0"/>
    <x v="704"/>
    <x v="2"/>
    <x v="14"/>
    <s v="RUIVÃES"/>
    <x v="71"/>
    <d v="1899-12-30T15:10:00"/>
    <x v="71"/>
    <d v="1899-12-30T16:50:00"/>
    <s v="S"/>
    <n v="0"/>
    <n v="0.3"/>
    <n v="0.3"/>
    <x v="0"/>
    <x v="367"/>
  </r>
  <r>
    <x v="0"/>
    <x v="696"/>
    <x v="2"/>
    <x v="25"/>
    <s v="SOBRADELO DA GOMA"/>
    <x v="71"/>
    <d v="1899-12-30T15:15:00"/>
    <x v="71"/>
    <d v="1899-12-30T17:05:00"/>
    <s v="S"/>
    <n v="0"/>
    <n v="0.5"/>
    <n v="0.5"/>
    <x v="0"/>
    <x v="605"/>
  </r>
  <r>
    <x v="0"/>
    <x v="808"/>
    <x v="2"/>
    <x v="12"/>
    <s v="ABAÇÃO(SÃO TOMÉ)"/>
    <x v="71"/>
    <d v="1899-12-30T15:30:00"/>
    <x v="71"/>
    <d v="1899-12-30T20:15:00"/>
    <s v="S"/>
    <n v="0"/>
    <n v="2"/>
    <n v="2"/>
    <x v="0"/>
    <x v="234"/>
  </r>
  <r>
    <x v="0"/>
    <x v="822"/>
    <x v="0"/>
    <x v="2"/>
    <s v="S.J.BOAVISTA"/>
    <x v="71"/>
    <d v="1899-12-30T15:30:00"/>
    <x v="71"/>
    <d v="1899-12-30T17:23:00"/>
    <m/>
    <n v="0"/>
    <n v="0.35"/>
    <n v="0.35"/>
    <x v="1"/>
    <x v="168"/>
  </r>
  <r>
    <x v="0"/>
    <x v="823"/>
    <x v="1"/>
    <x v="35"/>
    <s v="VILA BOA DO BISPO"/>
    <x v="71"/>
    <d v="1899-12-30T15:30:00"/>
    <x v="71"/>
    <d v="1899-12-30T17:00:00"/>
    <s v="S"/>
    <n v="0"/>
    <n v="0.2"/>
    <n v="0.2"/>
    <x v="0"/>
    <x v="344"/>
  </r>
  <r>
    <x v="0"/>
    <x v="824"/>
    <x v="2"/>
    <x v="19"/>
    <s v="SEQUEADE"/>
    <x v="71"/>
    <d v="1899-12-30T15:50:00"/>
    <x v="71"/>
    <d v="1899-12-30T17:25:00"/>
    <s v="S"/>
    <n v="0"/>
    <n v="0.1"/>
    <n v="0.1"/>
    <x v="0"/>
    <x v="455"/>
  </r>
  <r>
    <x v="0"/>
    <x v="612"/>
    <x v="2"/>
    <x v="12"/>
    <s v="SOUTO(SANTA MARIA)"/>
    <x v="71"/>
    <d v="1899-12-30T16:15:00"/>
    <x v="71"/>
    <d v="1899-12-30T18:15:00"/>
    <s v="S"/>
    <n v="0.45"/>
    <n v="0"/>
    <n v="0.45"/>
    <x v="0"/>
    <x v="69"/>
  </r>
  <r>
    <x v="0"/>
    <x v="814"/>
    <x v="1"/>
    <x v="11"/>
    <s v="JOVIM"/>
    <x v="71"/>
    <d v="1899-12-30T16:15:00"/>
    <x v="71"/>
    <d v="1899-12-30T20:00:00"/>
    <s v="S"/>
    <n v="0"/>
    <n v="0.5"/>
    <n v="0.5"/>
    <x v="0"/>
    <x v="368"/>
  </r>
  <r>
    <x v="0"/>
    <x v="792"/>
    <x v="2"/>
    <x v="14"/>
    <s v="RIBA DE AVE"/>
    <x v="71"/>
    <d v="1899-12-30T16:50:00"/>
    <x v="71"/>
    <d v="1899-12-30T18:15:00"/>
    <s v="S"/>
    <n v="0"/>
    <n v="0.3"/>
    <n v="0.3"/>
    <x v="0"/>
    <x v="475"/>
  </r>
  <r>
    <x v="0"/>
    <x v="825"/>
    <x v="1"/>
    <x v="35"/>
    <s v="VILA BOA DO BISPO"/>
    <x v="71"/>
    <d v="1899-12-30T17:00:00"/>
    <x v="71"/>
    <d v="1899-12-30T18:30:00"/>
    <s v="S"/>
    <n v="0"/>
    <n v="0.05"/>
    <n v="0.05"/>
    <x v="0"/>
    <x v="122"/>
  </r>
  <r>
    <x v="0"/>
    <x v="816"/>
    <x v="2"/>
    <x v="22"/>
    <s v="RENDUFE"/>
    <x v="71"/>
    <d v="1899-12-30T17:17:00"/>
    <x v="71"/>
    <d v="1899-12-30T18:05:00"/>
    <s v="S"/>
    <n v="0"/>
    <n v="0.05"/>
    <n v="0.05"/>
    <x v="0"/>
    <x v="599"/>
  </r>
  <r>
    <x v="0"/>
    <x v="758"/>
    <x v="2"/>
    <x v="30"/>
    <s v="ATIÃES"/>
    <x v="71"/>
    <d v="1899-12-30T17:30:00"/>
    <x v="71"/>
    <d v="1899-12-30T19:10:00"/>
    <s v="S"/>
    <n v="0"/>
    <n v="0.5"/>
    <n v="0.5"/>
    <x v="0"/>
    <x v="619"/>
  </r>
  <r>
    <x v="0"/>
    <x v="730"/>
    <x v="1"/>
    <x v="31"/>
    <s v="VILA CAIZ"/>
    <x v="71"/>
    <d v="1899-12-30T17:50:00"/>
    <x v="71"/>
    <d v="1899-12-30T19:50:00"/>
    <s v="S"/>
    <n v="0.5"/>
    <n v="0.5"/>
    <n v="1"/>
    <x v="0"/>
    <x v="357"/>
  </r>
  <r>
    <x v="0"/>
    <x v="814"/>
    <x v="1"/>
    <x v="11"/>
    <s v="JOVIM"/>
    <x v="71"/>
    <d v="1899-12-30T17:55:00"/>
    <x v="71"/>
    <d v="1899-12-30T18:30:00"/>
    <s v="S"/>
    <n v="0"/>
    <n v="0.05"/>
    <n v="0.05"/>
    <x v="0"/>
    <x v="97"/>
  </r>
  <r>
    <x v="0"/>
    <x v="673"/>
    <x v="1"/>
    <x v="15"/>
    <s v="SILVA ESCURA"/>
    <x v="71"/>
    <d v="1899-12-30T18:15:00"/>
    <x v="71"/>
    <d v="1899-12-30T19:00:00"/>
    <s v="S"/>
    <n v="0"/>
    <n v="0.03"/>
    <n v="0.03"/>
    <x v="0"/>
    <x v="514"/>
  </r>
  <r>
    <x v="0"/>
    <x v="826"/>
    <x v="1"/>
    <x v="6"/>
    <s v="SANTO TIRSO"/>
    <x v="71"/>
    <d v="1899-12-30T18:20:00"/>
    <x v="71"/>
    <d v="1899-12-30T20:00:00"/>
    <s v="S"/>
    <n v="0"/>
    <n v="0.2"/>
    <n v="0.2"/>
    <x v="0"/>
    <x v="291"/>
  </r>
  <r>
    <x v="0"/>
    <x v="799"/>
    <x v="2"/>
    <x v="14"/>
    <s v="BAIRRO"/>
    <x v="71"/>
    <d v="1899-12-30T18:25:00"/>
    <x v="71"/>
    <d v="1899-12-30T19:45:00"/>
    <s v="S"/>
    <n v="0"/>
    <n v="0.1"/>
    <n v="0.1"/>
    <x v="0"/>
    <x v="418"/>
  </r>
  <r>
    <x v="0"/>
    <x v="827"/>
    <x v="2"/>
    <x v="25"/>
    <s v="VILELA"/>
    <x v="71"/>
    <d v="1899-12-30T19:10:00"/>
    <x v="71"/>
    <d v="1899-12-30T20:30:00"/>
    <s v="S"/>
    <n v="0"/>
    <n v="0.02"/>
    <n v="0.02"/>
    <x v="0"/>
    <x v="119"/>
  </r>
  <r>
    <x v="0"/>
    <x v="818"/>
    <x v="1"/>
    <x v="31"/>
    <s v="REAL"/>
    <x v="71"/>
    <d v="1899-12-30T19:20:00"/>
    <x v="71"/>
    <d v="1899-12-30T20:15:00"/>
    <s v="S"/>
    <n v="0"/>
    <n v="0.1"/>
    <n v="0.1"/>
    <x v="0"/>
    <x v="19"/>
  </r>
  <r>
    <x v="0"/>
    <x v="828"/>
    <x v="2"/>
    <x v="26"/>
    <s v="NAVARRA"/>
    <x v="71"/>
    <d v="1899-12-30T20:00:00"/>
    <x v="71"/>
    <d v="1899-12-30T23:40:00"/>
    <s v="S"/>
    <n v="0"/>
    <n v="1.5"/>
    <n v="1.5"/>
    <x v="0"/>
    <x v="316"/>
  </r>
  <r>
    <x v="0"/>
    <x v="829"/>
    <x v="1"/>
    <x v="16"/>
    <s v="BALTAR"/>
    <x v="71"/>
    <d v="1899-12-30T21:00:00"/>
    <x v="71"/>
    <d v="1899-12-30T21:45:00"/>
    <s v="S"/>
    <n v="0"/>
    <n v="0.04"/>
    <n v="0.04"/>
    <x v="0"/>
    <x v="112"/>
  </r>
  <r>
    <x v="0"/>
    <x v="774"/>
    <x v="2"/>
    <x v="21"/>
    <s v="RIBAS"/>
    <x v="71"/>
    <d v="1899-12-30T21:15:00"/>
    <x v="72"/>
    <d v="1899-12-30T00:30:00"/>
    <s v="S"/>
    <n v="0"/>
    <n v="0.5"/>
    <n v="0.5"/>
    <x v="0"/>
    <x v="620"/>
  </r>
  <r>
    <x v="0"/>
    <x v="769"/>
    <x v="1"/>
    <x v="11"/>
    <s v="FÂNZERES"/>
    <x v="71"/>
    <d v="1899-12-30T22:40:00"/>
    <x v="71"/>
    <d v="1899-12-30T23:40:00"/>
    <s v="S"/>
    <n v="0"/>
    <n v="0.2"/>
    <n v="0.2"/>
    <x v="0"/>
    <x v="612"/>
  </r>
  <r>
    <x v="0"/>
    <x v="800"/>
    <x v="2"/>
    <x v="29"/>
    <s v="GONTIM"/>
    <x v="71"/>
    <d v="1899-12-30T22:50:00"/>
    <x v="72"/>
    <d v="1899-12-30T01:20:00"/>
    <s v="S"/>
    <n v="0"/>
    <n v="1"/>
    <n v="1"/>
    <x v="0"/>
    <x v="357"/>
  </r>
  <r>
    <x v="0"/>
    <x v="830"/>
    <x v="1"/>
    <x v="15"/>
    <s v="GEMUNDE"/>
    <x v="71"/>
    <d v="1899-12-30T23:10:00"/>
    <x v="71"/>
    <d v="1899-12-30T23:55:00"/>
    <s v="S"/>
    <n v="0"/>
    <n v="0.02"/>
    <n v="0.02"/>
    <x v="0"/>
    <x v="615"/>
  </r>
  <r>
    <x v="0"/>
    <x v="831"/>
    <x v="1"/>
    <x v="10"/>
    <s v="CANELAS"/>
    <x v="72"/>
    <d v="1899-12-30T00:00:00"/>
    <x v="72"/>
    <d v="1899-12-30T00:45:00"/>
    <s v="S"/>
    <n v="0"/>
    <n v="0.1"/>
    <n v="0.1"/>
    <x v="0"/>
    <x v="105"/>
  </r>
  <r>
    <x v="0"/>
    <x v="832"/>
    <x v="2"/>
    <x v="29"/>
    <s v="QUEIMADELA"/>
    <x v="72"/>
    <d v="1899-12-30T00:40:00"/>
    <x v="72"/>
    <d v="1899-12-30T03:20:00"/>
    <s v="S"/>
    <n v="0"/>
    <n v="0.5"/>
    <n v="0.5"/>
    <x v="0"/>
    <x v="621"/>
  </r>
  <r>
    <x v="0"/>
    <x v="833"/>
    <x v="1"/>
    <x v="16"/>
    <s v="MADALENA"/>
    <x v="72"/>
    <d v="1899-12-30T03:00:00"/>
    <x v="72"/>
    <d v="1899-12-30T04:00:00"/>
    <s v="S"/>
    <n v="0"/>
    <n v="0.03"/>
    <n v="0.03"/>
    <x v="0"/>
    <x v="570"/>
  </r>
  <r>
    <x v="0"/>
    <x v="834"/>
    <x v="1"/>
    <x v="33"/>
    <s v="MEINEDO"/>
    <x v="72"/>
    <d v="1899-12-30T05:13:00"/>
    <x v="72"/>
    <d v="1899-12-30T06:25:00"/>
    <s v="S"/>
    <n v="0"/>
    <n v="0.1"/>
    <n v="0.1"/>
    <x v="0"/>
    <x v="140"/>
  </r>
  <r>
    <x v="0"/>
    <x v="835"/>
    <x v="1"/>
    <x v="31"/>
    <s v="MANCELOS"/>
    <x v="72"/>
    <d v="1899-12-30T11:55:00"/>
    <x v="72"/>
    <d v="1899-12-30T12:55:00"/>
    <s v="S"/>
    <n v="0"/>
    <n v="0.2"/>
    <n v="0.2"/>
    <x v="0"/>
    <x v="363"/>
  </r>
  <r>
    <x v="0"/>
    <x v="836"/>
    <x v="1"/>
    <x v="31"/>
    <s v="REAL"/>
    <x v="72"/>
    <d v="1899-12-30T12:10:00"/>
    <x v="72"/>
    <d v="1899-12-30T12:50:00"/>
    <s v="S"/>
    <n v="0"/>
    <n v="0.1"/>
    <n v="0.1"/>
    <x v="0"/>
    <x v="622"/>
  </r>
  <r>
    <x v="0"/>
    <x v="837"/>
    <x v="1"/>
    <x v="32"/>
    <s v="SANTA MARINHA DO ZÊZERE"/>
    <x v="72"/>
    <d v="1899-12-30T12:12:00"/>
    <x v="72"/>
    <d v="1899-12-30T15:12:00"/>
    <s v="S"/>
    <n v="0"/>
    <n v="1.5"/>
    <n v="1.5"/>
    <x v="0"/>
    <x v="264"/>
  </r>
  <r>
    <x v="0"/>
    <x v="834"/>
    <x v="1"/>
    <x v="33"/>
    <s v="MEINEDO"/>
    <x v="72"/>
    <d v="1899-12-30T12:25:00"/>
    <x v="72"/>
    <d v="1899-12-30T13:00:00"/>
    <s v="S"/>
    <n v="0"/>
    <n v="0.2"/>
    <n v="0.2"/>
    <x v="0"/>
    <x v="157"/>
  </r>
  <r>
    <x v="0"/>
    <x v="789"/>
    <x v="1"/>
    <x v="10"/>
    <s v="SEBOLIDO"/>
    <x v="72"/>
    <d v="1899-12-30T12:45:00"/>
    <x v="72"/>
    <d v="1899-12-30T15:10:00"/>
    <s v="S"/>
    <n v="0"/>
    <n v="0.05"/>
    <n v="0.05"/>
    <x v="0"/>
    <x v="575"/>
  </r>
  <r>
    <x v="0"/>
    <x v="838"/>
    <x v="2"/>
    <x v="12"/>
    <s v="SANDE(SÃO CLEMENTE)"/>
    <x v="72"/>
    <d v="1899-12-30T12:55:00"/>
    <x v="72"/>
    <d v="1899-12-30T14:55:00"/>
    <s v="S"/>
    <n v="0"/>
    <n v="0.05"/>
    <n v="0.05"/>
    <x v="0"/>
    <x v="623"/>
  </r>
  <r>
    <x v="0"/>
    <x v="839"/>
    <x v="1"/>
    <x v="11"/>
    <s v="VALBOM"/>
    <x v="72"/>
    <d v="1899-12-30T12:55:00"/>
    <x v="72"/>
    <d v="1899-12-30T13:40:00"/>
    <s v="S"/>
    <n v="0"/>
    <n v="0.05"/>
    <n v="0.05"/>
    <x v="0"/>
    <x v="149"/>
  </r>
  <r>
    <x v="0"/>
    <x v="840"/>
    <x v="1"/>
    <x v="31"/>
    <s v="ATAÍDE"/>
    <x v="72"/>
    <d v="1899-12-30T12:55:00"/>
    <x v="72"/>
    <d v="1899-12-30T14:45:00"/>
    <s v="S"/>
    <n v="0"/>
    <n v="0.5"/>
    <n v="0.5"/>
    <x v="0"/>
    <x v="425"/>
  </r>
  <r>
    <x v="0"/>
    <x v="747"/>
    <x v="2"/>
    <x v="19"/>
    <s v="SILVEIROS"/>
    <x v="72"/>
    <d v="1899-12-30T13:00:00"/>
    <x v="72"/>
    <d v="1899-12-30T13:40:00"/>
    <s v="S"/>
    <n v="0"/>
    <n v="0.01"/>
    <n v="0.01"/>
    <x v="0"/>
    <x v="299"/>
  </r>
  <r>
    <x v="0"/>
    <x v="841"/>
    <x v="1"/>
    <x v="16"/>
    <s v="BESTEIROS"/>
    <x v="72"/>
    <d v="1899-12-30T13:00:00"/>
    <x v="72"/>
    <d v="1899-12-30T13:30:00"/>
    <s v="S"/>
    <n v="0"/>
    <n v="0.01"/>
    <n v="0.01"/>
    <x v="0"/>
    <x v="154"/>
  </r>
  <r>
    <x v="0"/>
    <x v="792"/>
    <x v="2"/>
    <x v="14"/>
    <s v="RIBA DE AVE"/>
    <x v="72"/>
    <d v="1899-12-30T14:10:00"/>
    <x v="72"/>
    <d v="1899-12-30T15:10:00"/>
    <s v="S"/>
    <n v="0"/>
    <n v="0.1"/>
    <n v="0.1"/>
    <x v="0"/>
    <x v="447"/>
  </r>
  <r>
    <x v="0"/>
    <x v="827"/>
    <x v="2"/>
    <x v="25"/>
    <s v="VILELA"/>
    <x v="72"/>
    <d v="1899-12-30T14:20:00"/>
    <x v="72"/>
    <d v="1899-12-30T15:40:00"/>
    <s v="S"/>
    <n v="0"/>
    <n v="0.02"/>
    <n v="0.02"/>
    <x v="0"/>
    <x v="112"/>
  </r>
  <r>
    <x v="0"/>
    <x v="565"/>
    <x v="1"/>
    <x v="11"/>
    <s v="GONDOMAR(SÃO COSME)"/>
    <x v="72"/>
    <d v="1899-12-30T14:25:00"/>
    <x v="72"/>
    <d v="1899-12-30T15:55:00"/>
    <s v="S"/>
    <n v="0"/>
    <n v="0.35"/>
    <n v="0.35"/>
    <x v="0"/>
    <x v="624"/>
  </r>
  <r>
    <x v="0"/>
    <x v="833"/>
    <x v="1"/>
    <x v="16"/>
    <s v="MADALENA"/>
    <x v="72"/>
    <d v="1899-12-30T14:40:00"/>
    <x v="72"/>
    <d v="1899-12-30T15:40:00"/>
    <s v="S"/>
    <n v="0"/>
    <n v="0.02"/>
    <n v="0.02"/>
    <x v="0"/>
    <x v="621"/>
  </r>
  <r>
    <x v="0"/>
    <x v="805"/>
    <x v="2"/>
    <x v="29"/>
    <s v="ARÕES(SÃO ROMÃO)"/>
    <x v="72"/>
    <d v="1899-12-30T14:50:00"/>
    <x v="72"/>
    <d v="1899-12-30T19:00:00"/>
    <s v="S"/>
    <n v="4"/>
    <n v="0"/>
    <n v="4"/>
    <x v="0"/>
    <x v="312"/>
  </r>
  <r>
    <x v="0"/>
    <x v="836"/>
    <x v="1"/>
    <x v="31"/>
    <s v="REAL"/>
    <x v="72"/>
    <d v="1899-12-30T14:55:00"/>
    <x v="72"/>
    <d v="1899-12-30T16:55:00"/>
    <s v="S"/>
    <n v="0"/>
    <n v="1"/>
    <n v="1"/>
    <x v="0"/>
    <x v="622"/>
  </r>
  <r>
    <x v="0"/>
    <x v="829"/>
    <x v="1"/>
    <x v="16"/>
    <s v="BALTAR"/>
    <x v="72"/>
    <d v="1899-12-30T15:00:00"/>
    <x v="72"/>
    <d v="1899-12-30T17:20:00"/>
    <s v="S"/>
    <n v="0"/>
    <n v="0.25"/>
    <n v="0.25"/>
    <x v="0"/>
    <x v="73"/>
  </r>
  <r>
    <x v="0"/>
    <x v="565"/>
    <x v="1"/>
    <x v="11"/>
    <s v="GONDOMAR(SÃO COSME)"/>
    <x v="72"/>
    <d v="1899-12-30T15:05:00"/>
    <x v="72"/>
    <d v="1899-12-30T16:50:00"/>
    <s v="S"/>
    <n v="0"/>
    <n v="0.2"/>
    <n v="0.2"/>
    <x v="0"/>
    <x v="549"/>
  </r>
  <r>
    <x v="0"/>
    <x v="834"/>
    <x v="1"/>
    <x v="33"/>
    <s v="MEINEDO"/>
    <x v="72"/>
    <d v="1899-12-30T15:15:00"/>
    <x v="72"/>
    <d v="1899-12-30T16:30:00"/>
    <s v="S"/>
    <n v="0"/>
    <n v="0.1"/>
    <n v="0.1"/>
    <x v="0"/>
    <x v="186"/>
  </r>
  <r>
    <x v="0"/>
    <x v="835"/>
    <x v="1"/>
    <x v="31"/>
    <s v="MANCELOS"/>
    <x v="72"/>
    <d v="1899-12-30T15:20:00"/>
    <x v="72"/>
    <d v="1899-12-30T18:20:00"/>
    <s v="S"/>
    <n v="0"/>
    <n v="0.5"/>
    <n v="0.5"/>
    <x v="0"/>
    <x v="385"/>
  </r>
  <r>
    <x v="0"/>
    <x v="842"/>
    <x v="0"/>
    <x v="23"/>
    <s v="CABRIL"/>
    <x v="72"/>
    <d v="1899-12-30T15:30:00"/>
    <x v="72"/>
    <d v="1899-12-30T18:22:00"/>
    <m/>
    <n v="0.2"/>
    <n v="0.1"/>
    <n v="0.3"/>
    <x v="1"/>
    <x v="261"/>
  </r>
  <r>
    <x v="0"/>
    <x v="843"/>
    <x v="1"/>
    <x v="31"/>
    <s v="OLIVEIRA"/>
    <x v="72"/>
    <d v="1899-12-30T15:30:00"/>
    <x v="72"/>
    <d v="1899-12-30T17:30:00"/>
    <s v="S"/>
    <n v="0"/>
    <n v="1"/>
    <n v="1"/>
    <x v="0"/>
    <x v="354"/>
  </r>
  <r>
    <x v="0"/>
    <x v="844"/>
    <x v="1"/>
    <x v="24"/>
    <s v="PEDROSO"/>
    <x v="72"/>
    <d v="1899-12-30T15:43:00"/>
    <x v="72"/>
    <d v="1899-12-30T16:35:00"/>
    <s v="S"/>
    <n v="0"/>
    <n v="0.05"/>
    <n v="0.05"/>
    <x v="0"/>
    <x v="185"/>
  </r>
  <r>
    <x v="0"/>
    <x v="845"/>
    <x v="1"/>
    <x v="35"/>
    <s v="SOALHÃES"/>
    <x v="72"/>
    <d v="1899-12-30T15:57:00"/>
    <x v="72"/>
    <d v="1899-12-30T19:19:00"/>
    <s v="S"/>
    <n v="1"/>
    <n v="0.5"/>
    <n v="1.5"/>
    <x v="0"/>
    <x v="377"/>
  </r>
  <r>
    <x v="0"/>
    <x v="846"/>
    <x v="2"/>
    <x v="12"/>
    <s v="ALDÃO"/>
    <x v="72"/>
    <d v="1899-12-30T16:00:00"/>
    <x v="72"/>
    <d v="1899-12-30T19:00:00"/>
    <s v="S"/>
    <n v="0"/>
    <n v="0.5"/>
    <n v="0.5"/>
    <x v="0"/>
    <x v="201"/>
  </r>
  <r>
    <x v="0"/>
    <x v="774"/>
    <x v="2"/>
    <x v="21"/>
    <s v="RIBAS"/>
    <x v="72"/>
    <d v="1899-12-30T16:05:00"/>
    <x v="72"/>
    <d v="1899-12-30T19:25:00"/>
    <s v="S"/>
    <n v="0"/>
    <n v="2"/>
    <n v="2"/>
    <x v="0"/>
    <x v="247"/>
  </r>
  <r>
    <x v="0"/>
    <x v="831"/>
    <x v="1"/>
    <x v="10"/>
    <s v="CANELAS"/>
    <x v="72"/>
    <d v="1899-12-30T16:20:00"/>
    <x v="72"/>
    <d v="1899-12-30T17:35:00"/>
    <s v="S"/>
    <n v="0"/>
    <n v="0.05"/>
    <n v="0.05"/>
    <x v="0"/>
    <x v="170"/>
  </r>
  <r>
    <x v="0"/>
    <x v="847"/>
    <x v="1"/>
    <x v="11"/>
    <s v="SÃO PEDRO DA COVA"/>
    <x v="72"/>
    <d v="1899-12-30T16:40:00"/>
    <x v="72"/>
    <d v="1899-12-30T17:25:00"/>
    <s v="S"/>
    <n v="0"/>
    <n v="0.15"/>
    <n v="0.15"/>
    <x v="0"/>
    <x v="349"/>
  </r>
  <r>
    <x v="0"/>
    <x v="848"/>
    <x v="2"/>
    <x v="25"/>
    <s v="CAMPOS"/>
    <x v="72"/>
    <d v="1899-12-30T16:45:00"/>
    <x v="72"/>
    <d v="1899-12-30T18:55:00"/>
    <s v="S"/>
    <n v="0"/>
    <n v="0.02"/>
    <n v="0.02"/>
    <x v="0"/>
    <x v="143"/>
  </r>
  <r>
    <x v="0"/>
    <x v="849"/>
    <x v="0"/>
    <x v="2"/>
    <s v="TÁBUA"/>
    <x v="72"/>
    <d v="1899-12-30T16:54:00"/>
    <x v="72"/>
    <d v="1899-12-30T23:50:00"/>
    <m/>
    <n v="1.9"/>
    <n v="3"/>
    <n v="4.9000000000000004"/>
    <x v="1"/>
    <x v="430"/>
  </r>
  <r>
    <x v="0"/>
    <x v="850"/>
    <x v="2"/>
    <x v="21"/>
    <s v="CARVALHO"/>
    <x v="72"/>
    <d v="1899-12-30T17:00:00"/>
    <x v="72"/>
    <d v="1899-12-30T18:25:00"/>
    <s v="S"/>
    <n v="0"/>
    <n v="0.02"/>
    <n v="0.02"/>
    <x v="0"/>
    <x v="90"/>
  </r>
  <r>
    <x v="0"/>
    <x v="747"/>
    <x v="2"/>
    <x v="19"/>
    <s v="SILVEIROS"/>
    <x v="72"/>
    <d v="1899-12-30T17:00:00"/>
    <x v="72"/>
    <d v="1899-12-30T18:15:00"/>
    <s v="S"/>
    <n v="0"/>
    <n v="0.05"/>
    <n v="0.05"/>
    <x v="0"/>
    <x v="625"/>
  </r>
  <r>
    <x v="0"/>
    <x v="851"/>
    <x v="1"/>
    <x v="18"/>
    <s v="FERREIRA"/>
    <x v="72"/>
    <d v="1899-12-30T17:00:00"/>
    <x v="72"/>
    <d v="1899-12-30T17:30:00"/>
    <s v="S"/>
    <n v="0"/>
    <n v="0.02"/>
    <n v="0.02"/>
    <x v="0"/>
    <x v="616"/>
  </r>
  <r>
    <x v="0"/>
    <x v="852"/>
    <x v="1"/>
    <x v="24"/>
    <s v="GRIJÓ"/>
    <x v="72"/>
    <d v="1899-12-30T17:05:00"/>
    <x v="72"/>
    <d v="1899-12-30T18:05:00"/>
    <s v="S"/>
    <n v="0"/>
    <n v="0.05"/>
    <n v="0.05"/>
    <x v="0"/>
    <x v="291"/>
  </r>
  <r>
    <x v="0"/>
    <x v="565"/>
    <x v="1"/>
    <x v="11"/>
    <s v="GONDOMAR(SÃO COSME)"/>
    <x v="72"/>
    <d v="1899-12-30T17:05:00"/>
    <x v="72"/>
    <d v="1899-12-30T18:25:00"/>
    <s v="S"/>
    <n v="0"/>
    <n v="0.15"/>
    <n v="0.15"/>
    <x v="0"/>
    <x v="563"/>
  </r>
  <r>
    <x v="0"/>
    <x v="853"/>
    <x v="1"/>
    <x v="6"/>
    <s v="GUIDÕES"/>
    <x v="72"/>
    <d v="1899-12-30T17:19:00"/>
    <x v="72"/>
    <d v="1899-12-30T18:25:00"/>
    <s v="S"/>
    <n v="0"/>
    <n v="0.05"/>
    <n v="0.05"/>
    <x v="0"/>
    <x v="344"/>
  </r>
  <r>
    <x v="0"/>
    <x v="725"/>
    <x v="1"/>
    <x v="16"/>
    <s v="SOBROSA"/>
    <x v="72"/>
    <d v="1899-12-30T17:25:00"/>
    <x v="72"/>
    <d v="1899-12-30T18:25:00"/>
    <s v="S"/>
    <n v="0"/>
    <n v="0.03"/>
    <n v="0.03"/>
    <x v="0"/>
    <x v="298"/>
  </r>
  <r>
    <x v="0"/>
    <x v="778"/>
    <x v="1"/>
    <x v="31"/>
    <s v="OLIVEIRA"/>
    <x v="72"/>
    <d v="1899-12-30T17:30:00"/>
    <x v="72"/>
    <d v="1899-12-30T17:50:00"/>
    <s v="S"/>
    <n v="0"/>
    <n v="0.01"/>
    <n v="0.01"/>
    <x v="0"/>
    <x v="2"/>
  </r>
  <r>
    <x v="0"/>
    <x v="565"/>
    <x v="1"/>
    <x v="11"/>
    <s v="GONDOMAR(SÃO COSME)"/>
    <x v="72"/>
    <d v="1899-12-30T17:45:00"/>
    <x v="72"/>
    <d v="1899-12-30T19:45:00"/>
    <s v="S"/>
    <n v="0"/>
    <n v="0.1"/>
    <n v="0.1"/>
    <x v="0"/>
    <x v="491"/>
  </r>
  <r>
    <x v="0"/>
    <x v="769"/>
    <x v="1"/>
    <x v="11"/>
    <s v="FÂNZERES"/>
    <x v="72"/>
    <d v="1899-12-30T18:00:00"/>
    <x v="72"/>
    <d v="1899-12-30T18:45:00"/>
    <s v="S"/>
    <n v="0"/>
    <n v="0.1"/>
    <n v="0.1"/>
    <x v="0"/>
    <x v="626"/>
  </r>
  <r>
    <x v="0"/>
    <x v="814"/>
    <x v="1"/>
    <x v="11"/>
    <s v="JOVIM"/>
    <x v="72"/>
    <d v="1899-12-30T18:30:00"/>
    <x v="72"/>
    <d v="1899-12-30T21:15:00"/>
    <s v="S"/>
    <n v="0"/>
    <n v="0.3"/>
    <n v="0.3"/>
    <x v="0"/>
    <x v="627"/>
  </r>
  <r>
    <x v="0"/>
    <x v="854"/>
    <x v="1"/>
    <x v="31"/>
    <s v="VILA CAIZ"/>
    <x v="72"/>
    <d v="1899-12-30T18:30:00"/>
    <x v="72"/>
    <d v="1899-12-30T21:30:00"/>
    <s v="S"/>
    <n v="0"/>
    <n v="1"/>
    <n v="1"/>
    <x v="0"/>
    <x v="323"/>
  </r>
  <r>
    <x v="0"/>
    <x v="818"/>
    <x v="1"/>
    <x v="31"/>
    <s v="REAL"/>
    <x v="72"/>
    <d v="1899-12-30T18:45:00"/>
    <x v="72"/>
    <d v="1899-12-30T19:15:00"/>
    <s v="S"/>
    <n v="0"/>
    <n v="0.3"/>
    <n v="0.3"/>
    <x v="0"/>
    <x v="628"/>
  </r>
  <r>
    <x v="0"/>
    <x v="855"/>
    <x v="2"/>
    <x v="14"/>
    <s v="LOUSADO"/>
    <x v="72"/>
    <d v="1899-12-30T18:50:00"/>
    <x v="72"/>
    <d v="1899-12-30T20:15:00"/>
    <s v="S"/>
    <n v="0"/>
    <n v="0.05"/>
    <n v="0.05"/>
    <x v="0"/>
    <x v="531"/>
  </r>
  <r>
    <x v="0"/>
    <x v="829"/>
    <x v="1"/>
    <x v="16"/>
    <s v="BALTAR"/>
    <x v="72"/>
    <d v="1899-12-30T19:00:00"/>
    <x v="72"/>
    <d v="1899-12-30T19:25:00"/>
    <s v="S"/>
    <n v="0"/>
    <n v="0.02"/>
    <n v="0.02"/>
    <x v="0"/>
    <x v="620"/>
  </r>
  <r>
    <x v="0"/>
    <x v="856"/>
    <x v="1"/>
    <x v="10"/>
    <s v="CASTELÕES"/>
    <x v="72"/>
    <d v="1899-12-30T19:15:00"/>
    <x v="72"/>
    <d v="1899-12-30T20:10:00"/>
    <s v="S"/>
    <n v="0"/>
    <n v="0.02"/>
    <n v="0.02"/>
    <x v="0"/>
    <x v="611"/>
  </r>
  <r>
    <x v="0"/>
    <x v="857"/>
    <x v="3"/>
    <x v="52"/>
    <s v="S. BARTOLOMEU"/>
    <x v="72"/>
    <d v="1899-12-30T19:30:00"/>
    <x v="72"/>
    <d v="1899-12-30T21:00:00"/>
    <s v="S"/>
    <n v="0"/>
    <n v="0"/>
    <n v="0"/>
    <x v="0"/>
    <x v="80"/>
  </r>
  <r>
    <x v="0"/>
    <x v="839"/>
    <x v="1"/>
    <x v="11"/>
    <s v="VALBOM"/>
    <x v="72"/>
    <d v="1899-12-30T19:55:00"/>
    <x v="72"/>
    <d v="1899-12-30T20:45:00"/>
    <s v="S"/>
    <n v="0"/>
    <n v="0.05"/>
    <n v="0.05"/>
    <x v="0"/>
    <x v="612"/>
  </r>
  <r>
    <x v="0"/>
    <x v="612"/>
    <x v="2"/>
    <x v="12"/>
    <s v="SOUTO(SANTA MARIA)"/>
    <x v="72"/>
    <d v="1899-12-30T20:00:00"/>
    <x v="72"/>
    <d v="1899-12-30T22:00:00"/>
    <s v="S"/>
    <n v="0"/>
    <n v="0.05"/>
    <n v="0.05"/>
    <x v="0"/>
    <x v="629"/>
  </r>
  <r>
    <x v="0"/>
    <x v="858"/>
    <x v="1"/>
    <x v="10"/>
    <s v="RECEZINHOS(SÃO MAMEDE)"/>
    <x v="72"/>
    <d v="1899-12-30T20:15:00"/>
    <x v="72"/>
    <d v="1899-12-30T23:25:00"/>
    <s v="S"/>
    <n v="1"/>
    <n v="1"/>
    <n v="2"/>
    <x v="0"/>
    <x v="412"/>
  </r>
  <r>
    <x v="0"/>
    <x v="859"/>
    <x v="2"/>
    <x v="26"/>
    <s v="NAVARRA"/>
    <x v="72"/>
    <d v="1899-12-30T22:40:00"/>
    <x v="73"/>
    <d v="1899-12-30T00:35:00"/>
    <s v="S"/>
    <n v="0"/>
    <n v="1"/>
    <n v="1"/>
    <x v="0"/>
    <x v="334"/>
  </r>
  <r>
    <x v="0"/>
    <x v="747"/>
    <x v="2"/>
    <x v="19"/>
    <s v="SILVEIROS"/>
    <x v="72"/>
    <d v="1899-12-30T22:45:00"/>
    <x v="72"/>
    <d v="1899-12-30T23:30:00"/>
    <s v="S"/>
    <n v="0"/>
    <n v="0.05"/>
    <n v="0.05"/>
    <x v="0"/>
    <x v="587"/>
  </r>
  <r>
    <x v="0"/>
    <x v="860"/>
    <x v="1"/>
    <x v="31"/>
    <s v="TRAVANCA"/>
    <x v="72"/>
    <d v="1899-12-30T23:00:00"/>
    <x v="73"/>
    <d v="1899-12-30T00:30:00"/>
    <s v="S"/>
    <n v="0"/>
    <n v="0.15"/>
    <n v="0.15"/>
    <x v="0"/>
    <x v="359"/>
  </r>
  <r>
    <x v="0"/>
    <x v="861"/>
    <x v="2"/>
    <x v="19"/>
    <s v="MIDÕES"/>
    <x v="72"/>
    <d v="1899-12-30T23:20:00"/>
    <x v="73"/>
    <d v="1899-12-30T07:50:00"/>
    <s v="S"/>
    <n v="5"/>
    <n v="0"/>
    <n v="5"/>
    <x v="0"/>
    <x v="368"/>
  </r>
  <r>
    <x v="0"/>
    <x v="862"/>
    <x v="2"/>
    <x v="12"/>
    <s v="PINHEIRO"/>
    <x v="73"/>
    <d v="1899-12-30T00:35:00"/>
    <x v="73"/>
    <d v="1899-12-30T02:00:00"/>
    <s v="S"/>
    <n v="0"/>
    <n v="0.1"/>
    <n v="0.1"/>
    <x v="0"/>
    <x v="456"/>
  </r>
  <r>
    <x v="0"/>
    <x v="829"/>
    <x v="1"/>
    <x v="16"/>
    <s v="BALTAR"/>
    <x v="73"/>
    <d v="1899-12-30T01:10:00"/>
    <x v="73"/>
    <d v="1899-12-30T01:40:00"/>
    <s v="S"/>
    <n v="0"/>
    <n v="0.02"/>
    <n v="0.02"/>
    <x v="0"/>
    <x v="619"/>
  </r>
  <r>
    <x v="0"/>
    <x v="814"/>
    <x v="1"/>
    <x v="11"/>
    <s v="JOVIM"/>
    <x v="73"/>
    <d v="1899-12-30T01:10:00"/>
    <x v="73"/>
    <d v="1899-12-30T02:10:00"/>
    <s v="S"/>
    <n v="0"/>
    <n v="0.05"/>
    <n v="0.05"/>
    <x v="0"/>
    <x v="598"/>
  </r>
  <r>
    <x v="0"/>
    <x v="565"/>
    <x v="1"/>
    <x v="11"/>
    <s v="GONDOMAR(SÃO COSME)"/>
    <x v="73"/>
    <d v="1899-12-30T01:20:00"/>
    <x v="73"/>
    <d v="1899-12-30T02:00:00"/>
    <s v="S"/>
    <n v="0"/>
    <n v="0.05"/>
    <n v="0.05"/>
    <x v="0"/>
    <x v="252"/>
  </r>
  <r>
    <x v="0"/>
    <x v="783"/>
    <x v="2"/>
    <x v="14"/>
    <s v="RIBEIRÃO"/>
    <x v="73"/>
    <d v="1899-12-30T01:30:00"/>
    <x v="73"/>
    <d v="1899-12-30T02:15:00"/>
    <s v="S"/>
    <n v="0"/>
    <n v="0.1"/>
    <n v="0.1"/>
    <x v="0"/>
    <x v="429"/>
  </r>
  <r>
    <x v="0"/>
    <x v="863"/>
    <x v="1"/>
    <x v="33"/>
    <s v="MACIEIRA"/>
    <x v="73"/>
    <d v="1899-12-30T03:20:00"/>
    <x v="73"/>
    <d v="1899-12-30T05:35:00"/>
    <s v="S"/>
    <n v="0"/>
    <n v="0.15"/>
    <n v="0.15"/>
    <x v="0"/>
    <x v="498"/>
  </r>
  <r>
    <x v="0"/>
    <x v="864"/>
    <x v="2"/>
    <x v="21"/>
    <s v="ARNÓIA"/>
    <x v="73"/>
    <d v="1899-12-30T06:30:00"/>
    <x v="73"/>
    <d v="1899-12-30T08:00:00"/>
    <s v="S"/>
    <n v="0"/>
    <n v="0.05"/>
    <n v="0.05"/>
    <x v="0"/>
    <x v="500"/>
  </r>
  <r>
    <x v="0"/>
    <x v="565"/>
    <x v="1"/>
    <x v="11"/>
    <s v="GONDOMAR(SÃO COSME)"/>
    <x v="73"/>
    <d v="1899-12-30T06:35:00"/>
    <x v="73"/>
    <d v="1899-12-30T07:45:00"/>
    <s v="S"/>
    <n v="0"/>
    <n v="0.1"/>
    <n v="0.1"/>
    <x v="0"/>
    <x v="454"/>
  </r>
  <r>
    <x v="0"/>
    <x v="865"/>
    <x v="2"/>
    <x v="25"/>
    <s v="SÃO JOÃO DE REI"/>
    <x v="73"/>
    <d v="1899-12-30T06:50:00"/>
    <x v="73"/>
    <d v="1899-12-30T10:35:00"/>
    <s v="S"/>
    <n v="0"/>
    <n v="1"/>
    <n v="1"/>
    <x v="0"/>
    <x v="343"/>
  </r>
  <r>
    <x v="0"/>
    <x v="866"/>
    <x v="1"/>
    <x v="10"/>
    <s v="EJA"/>
    <x v="73"/>
    <d v="1899-12-30T09:50:00"/>
    <x v="73"/>
    <d v="1899-12-30T11:05:00"/>
    <s v="S"/>
    <n v="0"/>
    <n v="0.05"/>
    <n v="0.05"/>
    <x v="0"/>
    <x v="157"/>
  </r>
  <r>
    <x v="0"/>
    <x v="867"/>
    <x v="1"/>
    <x v="33"/>
    <s v="AVELEDA"/>
    <x v="73"/>
    <d v="1899-12-30T09:50:00"/>
    <x v="73"/>
    <d v="1899-12-30T10:50:00"/>
    <s v="S"/>
    <n v="0"/>
    <n v="0.05"/>
    <n v="0.05"/>
    <x v="0"/>
    <x v="309"/>
  </r>
  <r>
    <x v="0"/>
    <x v="829"/>
    <x v="1"/>
    <x v="16"/>
    <s v="BALTAR"/>
    <x v="73"/>
    <d v="1899-12-30T10:00:00"/>
    <x v="73"/>
    <d v="1899-12-30T10:20:00"/>
    <s v="S"/>
    <n v="0"/>
    <n v="0.01"/>
    <n v="0.01"/>
    <x v="0"/>
    <x v="161"/>
  </r>
  <r>
    <x v="0"/>
    <x v="868"/>
    <x v="2"/>
    <x v="19"/>
    <s v="PEREIRA"/>
    <x v="73"/>
    <d v="1899-12-30T10:20:00"/>
    <x v="73"/>
    <d v="1899-12-30T11:20:00"/>
    <s v="S"/>
    <n v="0"/>
    <n v="0.05"/>
    <n v="0.05"/>
    <x v="0"/>
    <x v="630"/>
  </r>
  <r>
    <x v="0"/>
    <x v="836"/>
    <x v="1"/>
    <x v="31"/>
    <s v="REAL"/>
    <x v="73"/>
    <d v="1899-12-30T10:30:00"/>
    <x v="73"/>
    <d v="1899-12-30T11:30:00"/>
    <s v="S"/>
    <n v="0"/>
    <n v="0.2"/>
    <n v="0.2"/>
    <x v="0"/>
    <x v="505"/>
  </r>
  <r>
    <x v="0"/>
    <x v="869"/>
    <x v="2"/>
    <x v="22"/>
    <s v="CALDELAS"/>
    <x v="73"/>
    <d v="1899-12-30T11:00:00"/>
    <x v="73"/>
    <d v="1899-12-30T12:55:00"/>
    <s v="S"/>
    <n v="0"/>
    <n v="0.25"/>
    <n v="0.25"/>
    <x v="0"/>
    <x v="26"/>
  </r>
  <r>
    <x v="0"/>
    <x v="864"/>
    <x v="2"/>
    <x v="21"/>
    <s v="ARNÓIA"/>
    <x v="73"/>
    <d v="1899-12-30T11:05:00"/>
    <x v="73"/>
    <d v="1899-12-30T13:30:00"/>
    <s v="S"/>
    <n v="2.5"/>
    <n v="0"/>
    <n v="2.5"/>
    <x v="0"/>
    <x v="364"/>
  </r>
  <r>
    <x v="0"/>
    <x v="867"/>
    <x v="1"/>
    <x v="33"/>
    <s v="AVELEDA"/>
    <x v="73"/>
    <d v="1899-12-30T11:20:00"/>
    <x v="73"/>
    <d v="1899-12-30T12:20:00"/>
    <s v="S"/>
    <n v="0"/>
    <n v="0.1"/>
    <n v="0.1"/>
    <x v="0"/>
    <x v="196"/>
  </r>
  <r>
    <x v="0"/>
    <x v="831"/>
    <x v="1"/>
    <x v="10"/>
    <s v="CANELAS"/>
    <x v="73"/>
    <d v="1899-12-30T12:40:00"/>
    <x v="73"/>
    <d v="1899-12-30T22:40:00"/>
    <s v="S"/>
    <n v="0"/>
    <n v="4"/>
    <n v="4"/>
    <x v="0"/>
    <x v="337"/>
  </r>
  <r>
    <x v="0"/>
    <x v="861"/>
    <x v="2"/>
    <x v="19"/>
    <s v="MIDÕES"/>
    <x v="73"/>
    <d v="1899-12-30T12:50:00"/>
    <x v="73"/>
    <d v="1899-12-30T18:50:00"/>
    <s v="S"/>
    <n v="0"/>
    <n v="8"/>
    <n v="8"/>
    <x v="0"/>
    <x v="485"/>
  </r>
  <r>
    <x v="0"/>
    <x v="860"/>
    <x v="1"/>
    <x v="31"/>
    <s v="TRAVANCA"/>
    <x v="73"/>
    <d v="1899-12-30T13:10:00"/>
    <x v="73"/>
    <d v="1899-12-30T14:35:00"/>
    <s v="S"/>
    <n v="0"/>
    <n v="0.25"/>
    <n v="0.25"/>
    <x v="0"/>
    <x v="193"/>
  </r>
  <r>
    <x v="0"/>
    <x v="833"/>
    <x v="1"/>
    <x v="16"/>
    <s v="MADALENA"/>
    <x v="73"/>
    <d v="1899-12-30T13:10:00"/>
    <x v="73"/>
    <d v="1899-12-30T15:40:00"/>
    <s v="S"/>
    <n v="0"/>
    <n v="0.5"/>
    <n v="0.5"/>
    <x v="0"/>
    <x v="382"/>
  </r>
  <r>
    <x v="0"/>
    <x v="818"/>
    <x v="1"/>
    <x v="31"/>
    <s v="REAL"/>
    <x v="73"/>
    <d v="1899-12-30T13:25:00"/>
    <x v="73"/>
    <d v="1899-12-30T13:35:00"/>
    <s v="S"/>
    <n v="0"/>
    <n v="0.02"/>
    <n v="0.02"/>
    <x v="0"/>
    <x v="597"/>
  </r>
  <r>
    <x v="0"/>
    <x v="847"/>
    <x v="1"/>
    <x v="11"/>
    <s v="SÃO PEDRO DA COVA"/>
    <x v="73"/>
    <d v="1899-12-30T13:25:00"/>
    <x v="73"/>
    <d v="1899-12-30T14:45:00"/>
    <s v="S"/>
    <n v="0"/>
    <n v="0.25"/>
    <n v="0.25"/>
    <x v="0"/>
    <x v="91"/>
  </r>
  <r>
    <x v="0"/>
    <x v="868"/>
    <x v="2"/>
    <x v="19"/>
    <s v="PEREIRA"/>
    <x v="73"/>
    <d v="1899-12-30T13:40:00"/>
    <x v="73"/>
    <d v="1899-12-30T15:30:00"/>
    <s v="S"/>
    <n v="0"/>
    <n v="0.05"/>
    <n v="0.05"/>
    <x v="0"/>
    <x v="631"/>
  </r>
  <r>
    <x v="0"/>
    <x v="870"/>
    <x v="2"/>
    <x v="25"/>
    <s v="SÃO JOÃO DE REI"/>
    <x v="73"/>
    <d v="1899-12-30T13:45:00"/>
    <x v="73"/>
    <d v="1899-12-30T15:50:00"/>
    <s v="S"/>
    <n v="0.5"/>
    <n v="0"/>
    <n v="0.5"/>
    <x v="0"/>
    <x v="434"/>
  </r>
  <r>
    <x v="0"/>
    <x v="854"/>
    <x v="1"/>
    <x v="31"/>
    <s v="VILA CAIZ"/>
    <x v="73"/>
    <d v="1899-12-30T13:50:00"/>
    <x v="73"/>
    <d v="1899-12-30T15:50:00"/>
    <s v="S"/>
    <n v="0"/>
    <n v="0.02"/>
    <n v="0.02"/>
    <x v="0"/>
    <x v="201"/>
  </r>
  <r>
    <x v="0"/>
    <x v="871"/>
    <x v="2"/>
    <x v="7"/>
    <s v="BUCOS"/>
    <x v="73"/>
    <d v="1899-12-30T14:10:00"/>
    <x v="73"/>
    <d v="1899-12-30T16:45:00"/>
    <s v="S"/>
    <n v="0"/>
    <n v="0.01"/>
    <n v="0.01"/>
    <x v="0"/>
    <x v="493"/>
  </r>
  <r>
    <x v="0"/>
    <x v="872"/>
    <x v="1"/>
    <x v="33"/>
    <s v="CRISTELOS"/>
    <x v="73"/>
    <d v="1899-12-30T14:15:00"/>
    <x v="73"/>
    <d v="1899-12-30T14:40:00"/>
    <s v="S"/>
    <n v="0"/>
    <n v="0.08"/>
    <n v="0.08"/>
    <x v="0"/>
    <x v="632"/>
  </r>
  <r>
    <x v="0"/>
    <x v="867"/>
    <x v="1"/>
    <x v="33"/>
    <s v="AVELEDA"/>
    <x v="73"/>
    <d v="1899-12-30T14:15:00"/>
    <x v="73"/>
    <d v="1899-12-30T21:00:00"/>
    <s v="S"/>
    <n v="5"/>
    <n v="5"/>
    <n v="10"/>
    <x v="0"/>
    <x v="210"/>
  </r>
  <r>
    <x v="0"/>
    <x v="612"/>
    <x v="2"/>
    <x v="12"/>
    <s v="SOUTO(SANTA MARIA)"/>
    <x v="73"/>
    <d v="1899-12-30T14:20:00"/>
    <x v="73"/>
    <d v="1899-12-30T15:45:00"/>
    <s v="S"/>
    <n v="0"/>
    <n v="0.1"/>
    <n v="0.1"/>
    <x v="0"/>
    <x v="407"/>
  </r>
  <r>
    <x v="0"/>
    <x v="835"/>
    <x v="1"/>
    <x v="31"/>
    <s v="MANCELOS"/>
    <x v="73"/>
    <d v="1899-12-30T14:35:00"/>
    <x v="73"/>
    <d v="1899-12-30T15:35:00"/>
    <s v="S"/>
    <n v="0"/>
    <n v="0.2"/>
    <n v="0.2"/>
    <x v="0"/>
    <x v="365"/>
  </r>
  <r>
    <x v="0"/>
    <x v="873"/>
    <x v="1"/>
    <x v="10"/>
    <s v="CROCA"/>
    <x v="73"/>
    <d v="1899-12-30T14:50:00"/>
    <x v="73"/>
    <d v="1899-12-30T15:30:00"/>
    <s v="S"/>
    <n v="0"/>
    <n v="0.05"/>
    <n v="0.05"/>
    <x v="0"/>
    <x v="300"/>
  </r>
  <r>
    <x v="0"/>
    <x v="747"/>
    <x v="2"/>
    <x v="19"/>
    <s v="SILVEIROS"/>
    <x v="73"/>
    <d v="1899-12-30T14:55:00"/>
    <x v="73"/>
    <d v="1899-12-30T16:20:00"/>
    <s v="S"/>
    <n v="0"/>
    <n v="0.03"/>
    <n v="0.03"/>
    <x v="0"/>
    <x v="284"/>
  </r>
  <r>
    <x v="0"/>
    <x v="874"/>
    <x v="2"/>
    <x v="47"/>
    <s v="PARADA DO BOURO"/>
    <x v="73"/>
    <d v="1899-12-30T15:00:00"/>
    <x v="73"/>
    <d v="1899-12-30T17:15:00"/>
    <s v="S"/>
    <n v="0"/>
    <n v="3"/>
    <n v="3"/>
    <x v="0"/>
    <x v="601"/>
  </r>
  <r>
    <x v="0"/>
    <x v="565"/>
    <x v="1"/>
    <x v="11"/>
    <s v="GONDOMAR(SÃO COSME)"/>
    <x v="73"/>
    <d v="1899-12-30T15:00:00"/>
    <x v="73"/>
    <d v="1899-12-30T16:00:00"/>
    <s v="S"/>
    <n v="0"/>
    <n v="0.1"/>
    <n v="0.1"/>
    <x v="0"/>
    <x v="487"/>
  </r>
  <r>
    <x v="0"/>
    <x v="875"/>
    <x v="1"/>
    <x v="24"/>
    <s v="SERZEDO"/>
    <x v="73"/>
    <d v="1899-12-30T15:03:00"/>
    <x v="73"/>
    <d v="1899-12-30T16:45:00"/>
    <s v="S"/>
    <n v="0"/>
    <n v="0.4"/>
    <n v="0.4"/>
    <x v="0"/>
    <x v="4"/>
  </r>
  <r>
    <x v="0"/>
    <x v="864"/>
    <x v="2"/>
    <x v="21"/>
    <s v="ARNÓIA"/>
    <x v="73"/>
    <d v="1899-12-30T15:05:00"/>
    <x v="73"/>
    <d v="1899-12-30T15:45:00"/>
    <s v="S"/>
    <n v="0"/>
    <n v="0.01"/>
    <n v="0.01"/>
    <x v="0"/>
    <x v="536"/>
  </r>
  <r>
    <x v="0"/>
    <x v="876"/>
    <x v="1"/>
    <x v="36"/>
    <s v="JUGUEIROS"/>
    <x v="73"/>
    <d v="1899-12-30T15:05:00"/>
    <x v="73"/>
    <d v="1899-12-30T16:20:00"/>
    <s v="S"/>
    <n v="0"/>
    <n v="0.08"/>
    <n v="0.08"/>
    <x v="0"/>
    <x v="633"/>
  </r>
  <r>
    <x v="0"/>
    <x v="877"/>
    <x v="1"/>
    <x v="35"/>
    <s v="CONSTANCE"/>
    <x v="73"/>
    <d v="1899-12-30T15:15:00"/>
    <x v="73"/>
    <d v="1899-12-30T18:50:00"/>
    <s v="S"/>
    <n v="1"/>
    <n v="0"/>
    <n v="1"/>
    <x v="0"/>
    <x v="437"/>
  </r>
  <r>
    <x v="0"/>
    <x v="878"/>
    <x v="1"/>
    <x v="20"/>
    <s v="VALONGO"/>
    <x v="73"/>
    <d v="1899-12-30T15:25:00"/>
    <x v="73"/>
    <d v="1899-12-30T16:15:00"/>
    <s v="S"/>
    <n v="0"/>
    <n v="7.0000000000000007E-2"/>
    <n v="7.0000000000000007E-2"/>
    <x v="0"/>
    <x v="333"/>
  </r>
  <r>
    <x v="0"/>
    <x v="879"/>
    <x v="1"/>
    <x v="33"/>
    <s v="FIGUEIRAS"/>
    <x v="73"/>
    <d v="1899-12-30T15:30:00"/>
    <x v="73"/>
    <d v="1899-12-30T16:10:00"/>
    <s v="S"/>
    <n v="0"/>
    <n v="0.03"/>
    <n v="0.03"/>
    <x v="0"/>
    <x v="603"/>
  </r>
  <r>
    <x v="0"/>
    <x v="880"/>
    <x v="0"/>
    <x v="2"/>
    <s v="S.J.BOAVISTA"/>
    <x v="73"/>
    <d v="1899-12-30T15:41:00"/>
    <x v="73"/>
    <d v="1899-12-30T17:35:00"/>
    <m/>
    <n v="0"/>
    <n v="0.3"/>
    <n v="0.3"/>
    <x v="1"/>
    <x v="437"/>
  </r>
  <r>
    <x v="0"/>
    <x v="565"/>
    <x v="1"/>
    <x v="11"/>
    <s v="GONDOMAR(SÃO COSME)"/>
    <x v="73"/>
    <d v="1899-12-30T16:00:00"/>
    <x v="73"/>
    <d v="1899-12-30T18:00:00"/>
    <s v="S"/>
    <n v="0"/>
    <n v="1"/>
    <n v="1"/>
    <x v="0"/>
    <x v="179"/>
  </r>
  <r>
    <x v="0"/>
    <x v="881"/>
    <x v="1"/>
    <x v="31"/>
    <s v="SALVADOR DO MONTE"/>
    <x v="73"/>
    <d v="1899-12-30T16:00:00"/>
    <x v="73"/>
    <d v="1899-12-30T17:30:00"/>
    <s v="S"/>
    <n v="0"/>
    <n v="3"/>
    <n v="3"/>
    <x v="0"/>
    <x v="606"/>
  </r>
  <r>
    <x v="0"/>
    <x v="882"/>
    <x v="0"/>
    <x v="39"/>
    <s v="FEBRES"/>
    <x v="73"/>
    <d v="1899-12-30T16:03:00"/>
    <x v="73"/>
    <d v="1899-12-30T18:00:00"/>
    <m/>
    <n v="0"/>
    <n v="0.6"/>
    <n v="0.6"/>
    <x v="3"/>
    <x v="550"/>
  </r>
  <r>
    <x v="0"/>
    <x v="796"/>
    <x v="2"/>
    <x v="21"/>
    <s v="BORBA DE MONTANHA"/>
    <x v="73"/>
    <d v="1899-12-30T16:05:00"/>
    <x v="73"/>
    <d v="1899-12-30T21:00:00"/>
    <s v="S"/>
    <n v="2"/>
    <n v="0"/>
    <n v="2"/>
    <x v="0"/>
    <x v="328"/>
  </r>
  <r>
    <x v="0"/>
    <x v="851"/>
    <x v="1"/>
    <x v="18"/>
    <s v="FERREIRA"/>
    <x v="73"/>
    <d v="1899-12-30T16:10:00"/>
    <x v="73"/>
    <d v="1899-12-30T17:20:00"/>
    <s v="S"/>
    <n v="0"/>
    <n v="0.1"/>
    <n v="0.1"/>
    <x v="0"/>
    <x v="66"/>
  </r>
  <r>
    <x v="0"/>
    <x v="883"/>
    <x v="2"/>
    <x v="25"/>
    <s v="SERZEDELO"/>
    <x v="73"/>
    <d v="1899-12-30T16:15:00"/>
    <x v="73"/>
    <d v="1899-12-30T18:15:00"/>
    <s v="S"/>
    <n v="0"/>
    <n v="1"/>
    <n v="1"/>
    <x v="0"/>
    <x v="346"/>
  </r>
  <r>
    <x v="0"/>
    <x v="852"/>
    <x v="1"/>
    <x v="24"/>
    <s v="GRIJÓ"/>
    <x v="73"/>
    <d v="1899-12-30T16:15:00"/>
    <x v="73"/>
    <d v="1899-12-30T18:30:00"/>
    <s v="S"/>
    <n v="0"/>
    <n v="0.25"/>
    <n v="0.25"/>
    <x v="0"/>
    <x v="71"/>
  </r>
  <r>
    <x v="0"/>
    <x v="884"/>
    <x v="2"/>
    <x v="7"/>
    <s v="VILAR DE CUNHAS"/>
    <x v="73"/>
    <d v="1899-12-30T16:35:00"/>
    <x v="73"/>
    <d v="1899-12-30T21:20:00"/>
    <s v="S"/>
    <n v="0"/>
    <n v="6"/>
    <n v="6"/>
    <x v="0"/>
    <x v="510"/>
  </r>
  <r>
    <x v="0"/>
    <x v="885"/>
    <x v="1"/>
    <x v="31"/>
    <s v="REAL"/>
    <x v="73"/>
    <d v="1899-12-30T16:45:00"/>
    <x v="73"/>
    <d v="1899-12-30T18:30:00"/>
    <s v="S"/>
    <n v="0"/>
    <n v="0.02"/>
    <n v="0.02"/>
    <x v="0"/>
    <x v="462"/>
  </r>
  <r>
    <x v="0"/>
    <x v="872"/>
    <x v="1"/>
    <x v="33"/>
    <s v="CRISTELOS"/>
    <x v="73"/>
    <d v="1899-12-30T16:45:00"/>
    <x v="73"/>
    <d v="1899-12-30T17:20:00"/>
    <s v="S"/>
    <n v="0"/>
    <n v="0.05"/>
    <n v="0.05"/>
    <x v="0"/>
    <x v="363"/>
  </r>
  <r>
    <x v="0"/>
    <x v="886"/>
    <x v="1"/>
    <x v="20"/>
    <s v="ERMESINDE"/>
    <x v="73"/>
    <d v="1899-12-30T16:45:00"/>
    <x v="73"/>
    <d v="1899-12-30T17:35:00"/>
    <s v="S"/>
    <n v="0"/>
    <n v="0.05"/>
    <n v="0.05"/>
    <x v="0"/>
    <x v="356"/>
  </r>
  <r>
    <x v="0"/>
    <x v="887"/>
    <x v="1"/>
    <x v="36"/>
    <s v="AIRÃES"/>
    <x v="73"/>
    <d v="1899-12-30T16:50:00"/>
    <x v="73"/>
    <d v="1899-12-30T18:20:00"/>
    <s v="S"/>
    <n v="0"/>
    <n v="2"/>
    <n v="2"/>
    <x v="0"/>
    <x v="634"/>
  </r>
  <r>
    <x v="0"/>
    <x v="783"/>
    <x v="2"/>
    <x v="14"/>
    <s v="RIBEIRÃO"/>
    <x v="73"/>
    <d v="1899-12-30T17:00:00"/>
    <x v="73"/>
    <d v="1899-12-30T17:45:00"/>
    <s v="S"/>
    <n v="0.02"/>
    <n v="0"/>
    <n v="0.02"/>
    <x v="0"/>
    <x v="237"/>
  </r>
  <r>
    <x v="0"/>
    <x v="829"/>
    <x v="1"/>
    <x v="16"/>
    <s v="BALTAR"/>
    <x v="73"/>
    <d v="1899-12-30T17:35:00"/>
    <x v="73"/>
    <d v="1899-12-30T18:00:00"/>
    <s v="S"/>
    <n v="0"/>
    <n v="0.01"/>
    <n v="0.01"/>
    <x v="0"/>
    <x v="214"/>
  </r>
  <r>
    <x v="0"/>
    <x v="847"/>
    <x v="1"/>
    <x v="11"/>
    <s v="SÃO PEDRO DA COVA"/>
    <x v="73"/>
    <d v="1899-12-30T17:35:00"/>
    <x v="73"/>
    <d v="1899-12-30T19:00:00"/>
    <s v="S"/>
    <n v="0"/>
    <n v="0.1"/>
    <n v="0.1"/>
    <x v="0"/>
    <x v="109"/>
  </r>
  <r>
    <x v="0"/>
    <x v="888"/>
    <x v="2"/>
    <x v="14"/>
    <s v="RIBEIRÃO"/>
    <x v="73"/>
    <d v="1899-12-30T18:00:00"/>
    <x v="73"/>
    <d v="1899-12-30T20:15:00"/>
    <s v="S"/>
    <n v="0.6"/>
    <n v="0"/>
    <n v="0.6"/>
    <x v="0"/>
    <x v="346"/>
  </r>
  <r>
    <x v="0"/>
    <x v="889"/>
    <x v="2"/>
    <x v="21"/>
    <s v="VALE DE BOURO"/>
    <x v="73"/>
    <d v="1899-12-30T18:00:00"/>
    <x v="74"/>
    <d v="1899-12-30T02:15:00"/>
    <s v="S"/>
    <n v="5"/>
    <n v="0"/>
    <n v="5"/>
    <x v="0"/>
    <x v="343"/>
  </r>
  <r>
    <x v="0"/>
    <x v="868"/>
    <x v="2"/>
    <x v="19"/>
    <s v="PEREIRA"/>
    <x v="73"/>
    <d v="1899-12-30T18:20:00"/>
    <x v="73"/>
    <d v="1899-12-30T19:40:00"/>
    <s v="S"/>
    <n v="0"/>
    <n v="0.03"/>
    <n v="0.03"/>
    <x v="0"/>
    <x v="551"/>
  </r>
  <r>
    <x v="0"/>
    <x v="890"/>
    <x v="1"/>
    <x v="18"/>
    <s v="SANFINS DE FERREIRA"/>
    <x v="73"/>
    <d v="1899-12-30T18:35:00"/>
    <x v="73"/>
    <d v="1899-12-30T19:25:00"/>
    <s v="S"/>
    <n v="0"/>
    <n v="0.1"/>
    <n v="0.1"/>
    <x v="0"/>
    <x v="182"/>
  </r>
  <r>
    <x v="0"/>
    <x v="891"/>
    <x v="2"/>
    <x v="12"/>
    <s v="MESÃO FRIO"/>
    <x v="73"/>
    <d v="1899-12-30T19:15:00"/>
    <x v="74"/>
    <d v="1899-12-30T01:00:00"/>
    <s v="S"/>
    <n v="0"/>
    <n v="3"/>
    <n v="3"/>
    <x v="0"/>
    <x v="603"/>
  </r>
  <r>
    <x v="0"/>
    <x v="892"/>
    <x v="1"/>
    <x v="24"/>
    <s v="MADALENA"/>
    <x v="73"/>
    <d v="1899-12-30T19:20:00"/>
    <x v="73"/>
    <d v="1899-12-30T20:05:00"/>
    <s v="S"/>
    <n v="0"/>
    <n v="0.01"/>
    <n v="0.01"/>
    <x v="0"/>
    <x v="225"/>
  </r>
  <r>
    <x v="0"/>
    <x v="818"/>
    <x v="1"/>
    <x v="31"/>
    <s v="REAL"/>
    <x v="73"/>
    <d v="1899-12-30T20:30:00"/>
    <x v="73"/>
    <d v="1899-12-30T22:00:00"/>
    <s v="S"/>
    <n v="0"/>
    <n v="0.3"/>
    <n v="0.3"/>
    <x v="0"/>
    <x v="635"/>
  </r>
  <r>
    <x v="0"/>
    <x v="844"/>
    <x v="1"/>
    <x v="24"/>
    <s v="PEDROSO"/>
    <x v="73"/>
    <d v="1899-12-30T20:38:00"/>
    <x v="73"/>
    <d v="1899-12-30T21:45:00"/>
    <s v="S"/>
    <n v="0"/>
    <n v="0.15"/>
    <n v="0.15"/>
    <x v="0"/>
    <x v="289"/>
  </r>
  <r>
    <x v="0"/>
    <x v="893"/>
    <x v="1"/>
    <x v="36"/>
    <s v="VILA COVA DA LIXA"/>
    <x v="73"/>
    <d v="1899-12-30T21:10:00"/>
    <x v="73"/>
    <d v="1899-12-30T21:40:00"/>
    <s v="S"/>
    <n v="0"/>
    <n v="0.02"/>
    <n v="0.02"/>
    <x v="0"/>
    <x v="517"/>
  </r>
  <r>
    <x v="0"/>
    <x v="814"/>
    <x v="1"/>
    <x v="11"/>
    <s v="JOVIM"/>
    <x v="73"/>
    <d v="1899-12-30T21:10:00"/>
    <x v="73"/>
    <d v="1899-12-30T23:10:00"/>
    <s v="S"/>
    <n v="0"/>
    <n v="0.2"/>
    <n v="0.2"/>
    <x v="0"/>
    <x v="300"/>
  </r>
  <r>
    <x v="0"/>
    <x v="894"/>
    <x v="1"/>
    <x v="24"/>
    <s v="CANELAS"/>
    <x v="73"/>
    <d v="1899-12-30T21:55:00"/>
    <x v="74"/>
    <d v="1899-12-30T00:45:00"/>
    <s v="S"/>
    <n v="0"/>
    <n v="0.1"/>
    <n v="0.1"/>
    <x v="0"/>
    <x v="24"/>
  </r>
  <r>
    <x v="0"/>
    <x v="895"/>
    <x v="1"/>
    <x v="35"/>
    <s v="PAREDES DE VIADORES"/>
    <x v="73"/>
    <d v="1899-12-30T21:55:00"/>
    <x v="73"/>
    <d v="1899-12-30T23:50:00"/>
    <s v="S"/>
    <n v="0"/>
    <n v="2"/>
    <n v="2"/>
    <x v="0"/>
    <x v="636"/>
  </r>
  <r>
    <x v="0"/>
    <x v="896"/>
    <x v="1"/>
    <x v="10"/>
    <s v="SEBOLIDO"/>
    <x v="73"/>
    <d v="1899-12-30T23:00:00"/>
    <x v="74"/>
    <d v="1899-12-30T00:20:00"/>
    <s v="S"/>
    <n v="0"/>
    <n v="0.05"/>
    <n v="0.05"/>
    <x v="0"/>
    <x v="365"/>
  </r>
  <r>
    <x v="0"/>
    <x v="796"/>
    <x v="2"/>
    <x v="21"/>
    <s v="BORBA DE MONTANHA"/>
    <x v="74"/>
    <d v="1899-12-30T00:30:00"/>
    <x v="74"/>
    <d v="1899-12-30T01:45:00"/>
    <s v="S"/>
    <n v="0"/>
    <n v="0.05"/>
    <n v="0.05"/>
    <x v="0"/>
    <x v="637"/>
  </r>
  <r>
    <x v="0"/>
    <x v="897"/>
    <x v="2"/>
    <x v="12"/>
    <s v="GONÇA"/>
    <x v="74"/>
    <d v="1899-12-30T00:30:00"/>
    <x v="74"/>
    <d v="1899-12-30T04:45:00"/>
    <s v="S"/>
    <n v="3"/>
    <n v="7"/>
    <n v="10"/>
    <x v="0"/>
    <x v="496"/>
  </r>
  <r>
    <x v="0"/>
    <x v="898"/>
    <x v="1"/>
    <x v="16"/>
    <s v="BESTEIROS"/>
    <x v="74"/>
    <d v="1899-12-30T00:40:00"/>
    <x v="74"/>
    <d v="1899-12-30T02:25:00"/>
    <s v="S"/>
    <n v="0"/>
    <n v="0.1"/>
    <n v="0.1"/>
    <x v="0"/>
    <x v="114"/>
  </r>
  <r>
    <x v="0"/>
    <x v="899"/>
    <x v="2"/>
    <x v="21"/>
    <s v="OURILHE"/>
    <x v="74"/>
    <d v="1899-12-30T01:00:00"/>
    <x v="74"/>
    <d v="1899-12-30T01:45:00"/>
    <s v="S"/>
    <n v="0.01"/>
    <n v="0"/>
    <n v="0.01"/>
    <x v="0"/>
    <x v="403"/>
  </r>
  <r>
    <x v="0"/>
    <x v="900"/>
    <x v="1"/>
    <x v="15"/>
    <s v="MILHEIRÓS"/>
    <x v="74"/>
    <d v="1899-12-30T01:00:00"/>
    <x v="74"/>
    <d v="1899-12-30T01:37:00"/>
    <s v="S"/>
    <n v="0"/>
    <n v="0.01"/>
    <n v="0.01"/>
    <x v="0"/>
    <x v="236"/>
  </r>
  <r>
    <x v="0"/>
    <x v="833"/>
    <x v="1"/>
    <x v="16"/>
    <s v="MADALENA"/>
    <x v="74"/>
    <d v="1899-12-30T02:30:00"/>
    <x v="74"/>
    <d v="1899-12-30T03:15:00"/>
    <s v="S"/>
    <n v="0"/>
    <n v="0.01"/>
    <n v="0.01"/>
    <x v="0"/>
    <x v="208"/>
  </r>
  <r>
    <x v="0"/>
    <x v="852"/>
    <x v="1"/>
    <x v="24"/>
    <s v="GRIJÓ"/>
    <x v="74"/>
    <d v="1899-12-30T03:00:00"/>
    <x v="74"/>
    <d v="1899-12-30T04:15:00"/>
    <s v="S"/>
    <n v="0"/>
    <n v="0.2"/>
    <n v="0.2"/>
    <x v="0"/>
    <x v="370"/>
  </r>
  <r>
    <x v="0"/>
    <x v="901"/>
    <x v="0"/>
    <x v="1"/>
    <s v="A.DEZ"/>
    <x v="74"/>
    <d v="1899-12-30T04:00:00"/>
    <x v="74"/>
    <d v="1899-12-30T08:35:00"/>
    <m/>
    <n v="0.5"/>
    <n v="0.5"/>
    <n v="1"/>
    <x v="1"/>
    <x v="473"/>
  </r>
  <r>
    <x v="0"/>
    <x v="902"/>
    <x v="2"/>
    <x v="14"/>
    <s v="OUTIZ"/>
    <x v="74"/>
    <d v="1899-12-30T05:15:00"/>
    <x v="74"/>
    <d v="1899-12-30T06:45:00"/>
    <s v="S"/>
    <n v="0"/>
    <n v="0.1"/>
    <n v="0.1"/>
    <x v="0"/>
    <x v="464"/>
  </r>
  <r>
    <x v="0"/>
    <x v="903"/>
    <x v="1"/>
    <x v="6"/>
    <s v="SANTO TIRSO"/>
    <x v="74"/>
    <d v="1899-12-30T05:52:00"/>
    <x v="74"/>
    <d v="1899-12-30T06:30:00"/>
    <s v="S"/>
    <n v="0"/>
    <n v="0.1"/>
    <n v="0.1"/>
    <x v="0"/>
    <x v="145"/>
  </r>
  <r>
    <x v="0"/>
    <x v="904"/>
    <x v="2"/>
    <x v="21"/>
    <s v="REGO"/>
    <x v="74"/>
    <d v="1899-12-30T06:55:00"/>
    <x v="74"/>
    <d v="1899-12-30T08:30:00"/>
    <s v="S"/>
    <n v="0.1"/>
    <n v="0"/>
    <n v="0.1"/>
    <x v="0"/>
    <x v="396"/>
  </r>
  <r>
    <x v="0"/>
    <x v="905"/>
    <x v="1"/>
    <x v="33"/>
    <s v="CAÍDE DE REI"/>
    <x v="74"/>
    <d v="1899-12-30T10:40:00"/>
    <x v="74"/>
    <d v="1899-12-30T12:30:00"/>
    <s v="S"/>
    <n v="0"/>
    <n v="0.5"/>
    <n v="0.5"/>
    <x v="0"/>
    <x v="396"/>
  </r>
  <r>
    <x v="0"/>
    <x v="867"/>
    <x v="1"/>
    <x v="33"/>
    <s v="AVELEDA"/>
    <x v="74"/>
    <d v="1899-12-30T11:20:00"/>
    <x v="74"/>
    <d v="1899-12-30T12:20:00"/>
    <s v="S"/>
    <n v="0"/>
    <n v="0.2"/>
    <n v="0.2"/>
    <x v="0"/>
    <x v="191"/>
  </r>
  <r>
    <x v="0"/>
    <x v="904"/>
    <x v="2"/>
    <x v="21"/>
    <s v="REGO"/>
    <x v="74"/>
    <d v="1899-12-30T12:00:00"/>
    <x v="74"/>
    <d v="1899-12-30T21:15:00"/>
    <s v="S"/>
    <n v="0.5"/>
    <n v="0"/>
    <n v="0.5"/>
    <x v="0"/>
    <x v="406"/>
  </r>
  <r>
    <x v="0"/>
    <x v="906"/>
    <x v="0"/>
    <x v="5"/>
    <s v="F.AROUCE"/>
    <x v="74"/>
    <d v="1899-12-30T12:20:00"/>
    <x v="74"/>
    <d v="1899-12-30T12:55:00"/>
    <m/>
    <n v="1E-3"/>
    <n v="0"/>
    <n v="1E-3"/>
    <x v="1"/>
    <x v="484"/>
  </r>
  <r>
    <x v="0"/>
    <x v="907"/>
    <x v="0"/>
    <x v="17"/>
    <s v="V.NOVA"/>
    <x v="74"/>
    <d v="1899-12-30T12:50:00"/>
    <x v="74"/>
    <d v="1899-12-30T14:00:00"/>
    <m/>
    <n v="0.5"/>
    <n v="0"/>
    <n v="0.5"/>
    <x v="1"/>
    <x v="499"/>
  </r>
  <r>
    <x v="0"/>
    <x v="908"/>
    <x v="1"/>
    <x v="24"/>
    <s v="OLIVEIRA DO DOURO"/>
    <x v="74"/>
    <d v="1899-12-30T12:50:00"/>
    <x v="74"/>
    <d v="1899-12-30T13:25:00"/>
    <s v="S"/>
    <n v="0"/>
    <n v="0.05"/>
    <n v="0.05"/>
    <x v="0"/>
    <x v="191"/>
  </r>
  <r>
    <x v="0"/>
    <x v="831"/>
    <x v="1"/>
    <x v="10"/>
    <s v="CANELAS"/>
    <x v="74"/>
    <d v="1899-12-30T13:05:00"/>
    <x v="74"/>
    <d v="1899-12-30T19:00:00"/>
    <s v="S"/>
    <n v="0"/>
    <n v="3"/>
    <n v="3"/>
    <x v="0"/>
    <x v="592"/>
  </r>
  <r>
    <x v="0"/>
    <x v="833"/>
    <x v="1"/>
    <x v="16"/>
    <s v="MADALENA"/>
    <x v="74"/>
    <d v="1899-12-30T13:15:00"/>
    <x v="74"/>
    <d v="1899-12-30T13:35:00"/>
    <s v="S"/>
    <n v="0"/>
    <n v="0.02"/>
    <n v="0.02"/>
    <x v="0"/>
    <x v="638"/>
  </r>
  <r>
    <x v="0"/>
    <x v="909"/>
    <x v="1"/>
    <x v="16"/>
    <s v="MOURIZ"/>
    <x v="74"/>
    <d v="1899-12-30T14:05:00"/>
    <x v="74"/>
    <d v="1899-12-30T14:30:00"/>
    <s v="S"/>
    <n v="0"/>
    <n v="0.1"/>
    <n v="0.1"/>
    <x v="0"/>
    <x v="234"/>
  </r>
  <r>
    <x v="0"/>
    <x v="910"/>
    <x v="0"/>
    <x v="1"/>
    <s v="LOUROSA"/>
    <x v="74"/>
    <d v="1899-12-30T14:30:00"/>
    <x v="74"/>
    <d v="1899-12-30T16:15:00"/>
    <m/>
    <n v="0.3"/>
    <n v="0"/>
    <n v="0.3"/>
    <x v="1"/>
    <x v="479"/>
  </r>
  <r>
    <x v="0"/>
    <x v="911"/>
    <x v="1"/>
    <x v="16"/>
    <s v="CRISTELO"/>
    <x v="74"/>
    <d v="1899-12-30T14:30:00"/>
    <x v="74"/>
    <d v="1899-12-30T16:20:00"/>
    <s v="S"/>
    <n v="0"/>
    <n v="0.15"/>
    <n v="0.15"/>
    <x v="0"/>
    <x v="639"/>
  </r>
  <r>
    <x v="0"/>
    <x v="844"/>
    <x v="1"/>
    <x v="24"/>
    <s v="PEDROSO"/>
    <x v="74"/>
    <d v="1899-12-30T14:40:00"/>
    <x v="74"/>
    <d v="1899-12-30T15:15:00"/>
    <s v="S"/>
    <n v="0"/>
    <n v="0.05"/>
    <n v="0.05"/>
    <x v="0"/>
    <x v="372"/>
  </r>
  <r>
    <x v="0"/>
    <x v="912"/>
    <x v="2"/>
    <x v="29"/>
    <s v="TRAVASSÓS"/>
    <x v="74"/>
    <d v="1899-12-30T14:50:00"/>
    <x v="74"/>
    <d v="1899-12-30T17:10:00"/>
    <s v="S"/>
    <n v="0.5"/>
    <n v="0.5"/>
    <n v="1"/>
    <x v="0"/>
    <x v="462"/>
  </r>
  <r>
    <x v="0"/>
    <x v="913"/>
    <x v="1"/>
    <x v="36"/>
    <s v="BORBA DE GODIM"/>
    <x v="74"/>
    <d v="1899-12-30T14:55:00"/>
    <x v="74"/>
    <d v="1899-12-30T15:45:00"/>
    <s v="S"/>
    <n v="0"/>
    <n v="0.02"/>
    <n v="0.02"/>
    <x v="0"/>
    <x v="470"/>
  </r>
  <r>
    <x v="0"/>
    <x v="565"/>
    <x v="1"/>
    <x v="11"/>
    <s v="GONDOMAR(SÃO COSME)"/>
    <x v="74"/>
    <d v="1899-12-30T15:20:00"/>
    <x v="74"/>
    <d v="1899-12-30T17:40:00"/>
    <s v="S"/>
    <n v="0"/>
    <n v="0.2"/>
    <n v="0.2"/>
    <x v="0"/>
    <x v="562"/>
  </r>
  <r>
    <x v="0"/>
    <x v="818"/>
    <x v="1"/>
    <x v="31"/>
    <s v="REAL"/>
    <x v="74"/>
    <d v="1899-12-30T15:35:00"/>
    <x v="74"/>
    <d v="1899-12-30T17:40:00"/>
    <s v="S"/>
    <n v="0"/>
    <n v="2"/>
    <n v="2"/>
    <x v="0"/>
    <x v="640"/>
  </r>
  <r>
    <x v="0"/>
    <x v="907"/>
    <x v="0"/>
    <x v="17"/>
    <s v="V.NOVA"/>
    <x v="74"/>
    <d v="1899-12-30T15:45:00"/>
    <x v="74"/>
    <d v="1899-12-30T16:35:00"/>
    <s v="S"/>
    <n v="0"/>
    <n v="5.0000000000000001E-3"/>
    <n v="5.0000000000000001E-3"/>
    <x v="0"/>
    <x v="133"/>
  </r>
  <r>
    <x v="0"/>
    <x v="889"/>
    <x v="2"/>
    <x v="21"/>
    <s v="VALE DE BOURO"/>
    <x v="74"/>
    <d v="1899-12-30T16:15:00"/>
    <x v="74"/>
    <d v="1899-12-30T21:15:00"/>
    <s v="S"/>
    <n v="2"/>
    <n v="0"/>
    <n v="2"/>
    <x v="0"/>
    <x v="334"/>
  </r>
  <r>
    <x v="0"/>
    <x v="914"/>
    <x v="2"/>
    <x v="47"/>
    <s v="RUIVÃES"/>
    <x v="74"/>
    <d v="1899-12-30T16:50:00"/>
    <x v="74"/>
    <d v="1899-12-30T18:00:00"/>
    <s v="S"/>
    <n v="0"/>
    <n v="0.02"/>
    <n v="0.02"/>
    <x v="0"/>
    <x v="265"/>
  </r>
  <r>
    <x v="0"/>
    <x v="886"/>
    <x v="1"/>
    <x v="20"/>
    <s v="ERMESINDE"/>
    <x v="74"/>
    <d v="1899-12-30T17:07:00"/>
    <x v="74"/>
    <d v="1899-12-30T17:55:00"/>
    <s v="S"/>
    <n v="0"/>
    <n v="0.03"/>
    <n v="0.03"/>
    <x v="0"/>
    <x v="601"/>
  </r>
  <r>
    <x v="0"/>
    <x v="851"/>
    <x v="1"/>
    <x v="18"/>
    <s v="FERREIRA"/>
    <x v="74"/>
    <d v="1899-12-30T17:35:00"/>
    <x v="74"/>
    <d v="1899-12-30T18:20:00"/>
    <s v="S"/>
    <n v="0"/>
    <n v="0.2"/>
    <n v="0.2"/>
    <x v="0"/>
    <x v="309"/>
  </r>
  <r>
    <x v="0"/>
    <x v="915"/>
    <x v="1"/>
    <x v="16"/>
    <s v="VILELA"/>
    <x v="74"/>
    <d v="1899-12-30T17:45:00"/>
    <x v="74"/>
    <d v="1899-12-30T18:35:00"/>
    <s v="S"/>
    <n v="0"/>
    <n v="0.02"/>
    <n v="0.02"/>
    <x v="0"/>
    <x v="395"/>
  </r>
  <r>
    <x v="0"/>
    <x v="901"/>
    <x v="0"/>
    <x v="1"/>
    <s v="A.DEZ"/>
    <x v="74"/>
    <d v="1899-12-30T18:09:00"/>
    <x v="74"/>
    <d v="1899-12-30T23:15:00"/>
    <s v="S"/>
    <n v="2.5"/>
    <n v="0"/>
    <n v="2.5"/>
    <x v="0"/>
    <x v="132"/>
  </r>
  <r>
    <x v="0"/>
    <x v="916"/>
    <x v="2"/>
    <x v="19"/>
    <s v="ENCOURADOS"/>
    <x v="74"/>
    <d v="1899-12-30T18:35:00"/>
    <x v="74"/>
    <d v="1899-12-30T20:20:00"/>
    <s v="S"/>
    <n v="0.05"/>
    <n v="0"/>
    <n v="0.05"/>
    <x v="0"/>
    <x v="409"/>
  </r>
  <r>
    <x v="0"/>
    <x v="917"/>
    <x v="0"/>
    <x v="28"/>
    <s v="M.ONDAS"/>
    <x v="74"/>
    <d v="1899-12-30T18:35:00"/>
    <x v="74"/>
    <d v="1899-12-30T19:55:00"/>
    <m/>
    <n v="0.2"/>
    <n v="0.05"/>
    <n v="0.25"/>
    <x v="4"/>
    <x v="606"/>
  </r>
  <r>
    <x v="0"/>
    <x v="918"/>
    <x v="2"/>
    <x v="25"/>
    <s v="SÃO JOÃO DE REI"/>
    <x v="74"/>
    <d v="1899-12-30T19:00:00"/>
    <x v="74"/>
    <d v="1899-12-30T19:55:00"/>
    <s v="S"/>
    <n v="0"/>
    <n v="0.01"/>
    <n v="0.01"/>
    <x v="0"/>
    <x v="534"/>
  </r>
  <r>
    <x v="0"/>
    <x v="919"/>
    <x v="1"/>
    <x v="31"/>
    <s v="GONDAR"/>
    <x v="74"/>
    <d v="1899-12-30T19:00:00"/>
    <x v="74"/>
    <d v="1899-12-30T21:30:00"/>
    <s v="S"/>
    <n v="0"/>
    <n v="1"/>
    <n v="1"/>
    <x v="0"/>
    <x v="411"/>
  </r>
  <r>
    <x v="0"/>
    <x v="903"/>
    <x v="1"/>
    <x v="6"/>
    <s v="SANTO TIRSO"/>
    <x v="74"/>
    <d v="1899-12-30T21:25:00"/>
    <x v="74"/>
    <d v="1899-12-30T22:00:00"/>
    <s v="S"/>
    <n v="0"/>
    <n v="0.1"/>
    <n v="0.1"/>
    <x v="0"/>
    <x v="247"/>
  </r>
  <r>
    <x v="0"/>
    <x v="920"/>
    <x v="2"/>
    <x v="29"/>
    <s v="SÃO GENS"/>
    <x v="74"/>
    <d v="1899-12-30T21:50:00"/>
    <x v="74"/>
    <d v="1899-12-30T23:20:00"/>
    <s v="S"/>
    <n v="0"/>
    <n v="0.02"/>
    <n v="0.02"/>
    <x v="0"/>
    <x v="233"/>
  </r>
  <r>
    <x v="0"/>
    <x v="921"/>
    <x v="0"/>
    <x v="5"/>
    <s v="LOUSÃ"/>
    <x v="74"/>
    <d v="1899-12-30T23:03:00"/>
    <x v="75"/>
    <d v="1899-12-30T00:03:00"/>
    <m/>
    <n v="0"/>
    <n v="3.0000000000000001E-3"/>
    <n v="3.0000000000000001E-3"/>
    <x v="1"/>
    <x v="623"/>
  </r>
  <r>
    <x v="0"/>
    <x v="796"/>
    <x v="2"/>
    <x v="21"/>
    <s v="BORBA DE MONTANHA"/>
    <x v="75"/>
    <d v="1899-12-30T00:40:00"/>
    <x v="75"/>
    <d v="1899-12-30T02:20:00"/>
    <s v="S"/>
    <n v="0.01"/>
    <n v="0"/>
    <n v="0.01"/>
    <x v="0"/>
    <x v="270"/>
  </r>
  <r>
    <x v="0"/>
    <x v="796"/>
    <x v="2"/>
    <x v="21"/>
    <s v="BORBA DE MONTANHA"/>
    <x v="75"/>
    <d v="1899-12-30T02:10:00"/>
    <x v="75"/>
    <d v="1899-12-30T03:30:00"/>
    <s v="S"/>
    <n v="0.02"/>
    <n v="0"/>
    <n v="0.02"/>
    <x v="0"/>
    <x v="357"/>
  </r>
  <r>
    <x v="0"/>
    <x v="893"/>
    <x v="1"/>
    <x v="36"/>
    <s v="VILA COVA DA LIXA"/>
    <x v="75"/>
    <d v="1899-12-30T03:05:00"/>
    <x v="75"/>
    <d v="1899-12-30T03:45:00"/>
    <s v="S"/>
    <n v="0"/>
    <n v="0.05"/>
    <n v="0.05"/>
    <x v="0"/>
    <x v="370"/>
  </r>
  <r>
    <x v="0"/>
    <x v="922"/>
    <x v="0"/>
    <x v="2"/>
    <s v="S.J.BOAVISTA"/>
    <x v="75"/>
    <d v="1899-12-30T07:10:00"/>
    <x v="75"/>
    <d v="1899-12-30T08:20:00"/>
    <m/>
    <n v="0"/>
    <n v="0.01"/>
    <n v="0.01"/>
    <x v="1"/>
    <x v="506"/>
  </r>
  <r>
    <x v="0"/>
    <x v="923"/>
    <x v="1"/>
    <x v="16"/>
    <s v="SOBROSA"/>
    <x v="75"/>
    <d v="1899-12-30T11:25:00"/>
    <x v="75"/>
    <d v="1899-12-30T12:20:00"/>
    <s v="S"/>
    <n v="0"/>
    <n v="0.02"/>
    <n v="0.02"/>
    <x v="0"/>
    <x v="567"/>
  </r>
  <r>
    <x v="0"/>
    <x v="924"/>
    <x v="1"/>
    <x v="31"/>
    <s v="SANCHE"/>
    <x v="75"/>
    <d v="1899-12-30T14:20:00"/>
    <x v="75"/>
    <d v="1899-12-30T18:50:00"/>
    <s v="S"/>
    <n v="0"/>
    <n v="0.5"/>
    <n v="0.5"/>
    <x v="0"/>
    <x v="406"/>
  </r>
  <r>
    <x v="0"/>
    <x v="925"/>
    <x v="2"/>
    <x v="14"/>
    <s v="CALENDÁRIO"/>
    <x v="75"/>
    <d v="1899-12-30T15:45:00"/>
    <x v="75"/>
    <d v="1899-12-30T17:00:00"/>
    <s v="S"/>
    <n v="0"/>
    <n v="0.1"/>
    <n v="0.1"/>
    <x v="0"/>
    <x v="474"/>
  </r>
  <r>
    <x v="0"/>
    <x v="796"/>
    <x v="2"/>
    <x v="21"/>
    <s v="BORBA DE MONTANHA"/>
    <x v="75"/>
    <d v="1899-12-30T17:00:00"/>
    <x v="75"/>
    <d v="1899-12-30T18:30:00"/>
    <s v="S"/>
    <n v="0"/>
    <n v="0.03"/>
    <n v="0.03"/>
    <x v="0"/>
    <x v="545"/>
  </r>
  <r>
    <x v="0"/>
    <x v="926"/>
    <x v="1"/>
    <x v="31"/>
    <s v="FREGIM"/>
    <x v="75"/>
    <d v="1899-12-30T17:15:00"/>
    <x v="75"/>
    <d v="1899-12-30T18:30:00"/>
    <s v="S"/>
    <n v="0"/>
    <n v="0.05"/>
    <n v="0.05"/>
    <x v="0"/>
    <x v="168"/>
  </r>
  <r>
    <x v="0"/>
    <x v="927"/>
    <x v="2"/>
    <x v="30"/>
    <s v="GOÃOS"/>
    <x v="75"/>
    <d v="1899-12-30T17:30:00"/>
    <x v="75"/>
    <d v="1899-12-30T19:35:00"/>
    <s v="S"/>
    <n v="7.0000000000000007E-2"/>
    <n v="0"/>
    <n v="7.0000000000000007E-2"/>
    <x v="0"/>
    <x v="425"/>
  </r>
  <r>
    <x v="0"/>
    <x v="928"/>
    <x v="2"/>
    <x v="12"/>
    <s v="GONÇA"/>
    <x v="75"/>
    <d v="1899-12-30T17:45:00"/>
    <x v="75"/>
    <d v="1899-12-30T18:45:00"/>
    <s v="S"/>
    <n v="0"/>
    <n v="0.2"/>
    <n v="0.2"/>
    <x v="0"/>
    <x v="158"/>
  </r>
  <r>
    <x v="0"/>
    <x v="844"/>
    <x v="1"/>
    <x v="24"/>
    <s v="PEDROSO"/>
    <x v="75"/>
    <d v="1899-12-30T18:30:00"/>
    <x v="75"/>
    <d v="1899-12-30T19:10:00"/>
    <s v="S"/>
    <n v="0"/>
    <n v="0.01"/>
    <n v="0.01"/>
    <x v="0"/>
    <x v="213"/>
  </r>
  <r>
    <x v="0"/>
    <x v="929"/>
    <x v="1"/>
    <x v="32"/>
    <s v="ÂNCEDE"/>
    <x v="75"/>
    <d v="1899-12-30T21:00:00"/>
    <x v="75"/>
    <d v="1899-12-30T22:40:00"/>
    <s v="S"/>
    <n v="0"/>
    <n v="0.5"/>
    <n v="0.5"/>
    <x v="0"/>
    <x v="432"/>
  </r>
  <r>
    <x v="0"/>
    <x v="930"/>
    <x v="1"/>
    <x v="33"/>
    <s v="PIAS"/>
    <x v="75"/>
    <d v="1899-12-30T21:45:00"/>
    <x v="75"/>
    <d v="1899-12-30T22:20:00"/>
    <s v="S"/>
    <n v="0"/>
    <n v="0.1"/>
    <n v="0.1"/>
    <x v="0"/>
    <x v="260"/>
  </r>
  <r>
    <x v="0"/>
    <x v="909"/>
    <x v="1"/>
    <x v="16"/>
    <s v="MOURIZ"/>
    <x v="75"/>
    <d v="1899-12-30T23:00:00"/>
    <x v="76"/>
    <d v="1899-12-30T00:00:00"/>
    <s v="S"/>
    <n v="0"/>
    <n v="0.05"/>
    <n v="0.05"/>
    <x v="0"/>
    <x v="138"/>
  </r>
  <r>
    <x v="0"/>
    <x v="904"/>
    <x v="2"/>
    <x v="21"/>
    <s v="REGO"/>
    <x v="75"/>
    <d v="1899-12-30T23:25:00"/>
    <x v="76"/>
    <d v="1899-12-30T01:00:00"/>
    <s v="S"/>
    <n v="0"/>
    <n v="0.02"/>
    <n v="0.02"/>
    <x v="0"/>
    <x v="218"/>
  </r>
  <r>
    <x v="0"/>
    <x v="929"/>
    <x v="1"/>
    <x v="32"/>
    <s v="ÂNCEDE"/>
    <x v="76"/>
    <d v="1899-12-30T00:05:00"/>
    <x v="76"/>
    <d v="1899-12-30T02:20:00"/>
    <s v="S"/>
    <n v="0.5"/>
    <n v="0.5"/>
    <n v="1"/>
    <x v="0"/>
    <x v="409"/>
  </r>
  <r>
    <x v="0"/>
    <x v="931"/>
    <x v="0"/>
    <x v="2"/>
    <s v="MOURONHO"/>
    <x v="77"/>
    <d v="1899-12-30T03:10:00"/>
    <x v="77"/>
    <d v="1899-12-30T05:40:00"/>
    <m/>
    <n v="0.18"/>
    <n v="0"/>
    <n v="0.18"/>
    <x v="1"/>
    <x v="350"/>
  </r>
  <r>
    <x v="0"/>
    <x v="929"/>
    <x v="1"/>
    <x v="32"/>
    <s v="ÂNCEDE"/>
    <x v="77"/>
    <d v="1899-12-30T18:45:00"/>
    <x v="77"/>
    <d v="1899-12-30T20:20:00"/>
    <s v="S"/>
    <n v="0"/>
    <n v="0.5"/>
    <n v="0.5"/>
    <x v="0"/>
    <x v="427"/>
  </r>
  <r>
    <x v="0"/>
    <x v="932"/>
    <x v="0"/>
    <x v="5"/>
    <s v="LOUSÃ"/>
    <x v="77"/>
    <d v="1899-12-30T23:06:00"/>
    <x v="78"/>
    <d v="1899-12-30T01:06:00"/>
    <m/>
    <n v="4.0000000000000001E-3"/>
    <n v="0"/>
    <n v="4.0000000000000001E-3"/>
    <x v="1"/>
    <x v="460"/>
  </r>
  <r>
    <x v="0"/>
    <x v="933"/>
    <x v="3"/>
    <x v="53"/>
    <s v="VALE PARAISO"/>
    <x v="78"/>
    <d v="1899-12-30T14:54:00"/>
    <x v="78"/>
    <d v="1899-12-30T18:00:00"/>
    <s v="S"/>
    <n v="2.5"/>
    <n v="0"/>
    <n v="2.5"/>
    <x v="0"/>
    <x v="120"/>
  </r>
  <r>
    <x v="0"/>
    <x v="934"/>
    <x v="2"/>
    <x v="25"/>
    <s v="FERREIROS"/>
    <x v="78"/>
    <d v="1899-12-30T17:10:00"/>
    <x v="78"/>
    <d v="1899-12-30T17:25:00"/>
    <s v="S"/>
    <n v="0"/>
    <n v="0.01"/>
    <n v="0.01"/>
    <x v="0"/>
    <x v="566"/>
  </r>
  <r>
    <x v="0"/>
    <x v="935"/>
    <x v="0"/>
    <x v="23"/>
    <s v="P.SERRA"/>
    <x v="78"/>
    <d v="1899-12-30T17:15:00"/>
    <x v="79"/>
    <d v="1899-12-30T02:11:00"/>
    <m/>
    <n v="35"/>
    <n v="3"/>
    <n v="38"/>
    <x v="2"/>
    <x v="423"/>
  </r>
  <r>
    <x v="0"/>
    <x v="936"/>
    <x v="1"/>
    <x v="16"/>
    <s v="GANDRA"/>
    <x v="78"/>
    <d v="1899-12-30T17:15:00"/>
    <x v="78"/>
    <d v="1899-12-30T19:05:00"/>
    <s v="S"/>
    <n v="0"/>
    <n v="0.05"/>
    <n v="0.05"/>
    <x v="0"/>
    <x v="141"/>
  </r>
  <r>
    <x v="0"/>
    <x v="937"/>
    <x v="1"/>
    <x v="16"/>
    <s v="CRISTELO"/>
    <x v="78"/>
    <d v="1899-12-30T19:10:00"/>
    <x v="78"/>
    <d v="1899-12-30T20:20:00"/>
    <s v="S"/>
    <n v="0"/>
    <n v="0.05"/>
    <n v="0.05"/>
    <x v="0"/>
    <x v="172"/>
  </r>
  <r>
    <x v="0"/>
    <x v="938"/>
    <x v="1"/>
    <x v="16"/>
    <s v="BITARÃES"/>
    <x v="79"/>
    <d v="1899-12-30T11:05:00"/>
    <x v="79"/>
    <d v="1899-12-30T12:25:00"/>
    <s v="S"/>
    <n v="0"/>
    <n v="0.02"/>
    <n v="0.02"/>
    <x v="0"/>
    <x v="131"/>
  </r>
  <r>
    <x v="0"/>
    <x v="939"/>
    <x v="0"/>
    <x v="45"/>
    <s v="ALMALAGUÊS"/>
    <x v="79"/>
    <d v="1899-12-30T12:59:00"/>
    <x v="79"/>
    <d v="1899-12-30T20:47:00"/>
    <m/>
    <n v="7"/>
    <n v="9"/>
    <n v="16"/>
    <x v="1"/>
    <x v="228"/>
  </r>
  <r>
    <x v="0"/>
    <x v="938"/>
    <x v="1"/>
    <x v="16"/>
    <s v="BITARÃES"/>
    <x v="79"/>
    <d v="1899-12-30T14:12:00"/>
    <x v="79"/>
    <d v="1899-12-30T15:50:00"/>
    <s v="S"/>
    <n v="0"/>
    <n v="0.1"/>
    <n v="0.1"/>
    <x v="0"/>
    <x v="277"/>
  </r>
  <r>
    <x v="0"/>
    <x v="935"/>
    <x v="0"/>
    <x v="23"/>
    <s v="P.SERRA"/>
    <x v="79"/>
    <d v="1899-12-30T15:05:00"/>
    <x v="79"/>
    <d v="1899-12-30T15:58:00"/>
    <s v="S"/>
    <n v="0"/>
    <n v="0.01"/>
    <n v="0.01"/>
    <x v="0"/>
    <x v="305"/>
  </r>
  <r>
    <x v="0"/>
    <x v="940"/>
    <x v="1"/>
    <x v="35"/>
    <s v="VILA BOA DE QUIRES"/>
    <x v="79"/>
    <d v="1899-12-30T16:40:00"/>
    <x v="79"/>
    <d v="1899-12-30T17:45:00"/>
    <s v="S"/>
    <n v="0"/>
    <n v="0.09"/>
    <n v="0.09"/>
    <x v="0"/>
    <x v="567"/>
  </r>
  <r>
    <x v="0"/>
    <x v="941"/>
    <x v="1"/>
    <x v="11"/>
    <s v="FOZ DO SOUSA"/>
    <x v="79"/>
    <d v="1899-12-30T16:40:00"/>
    <x v="79"/>
    <d v="1899-12-30T18:30:00"/>
    <s v="S"/>
    <n v="0"/>
    <n v="0.2"/>
    <n v="0.2"/>
    <x v="0"/>
    <x v="138"/>
  </r>
  <r>
    <x v="0"/>
    <x v="942"/>
    <x v="2"/>
    <x v="14"/>
    <s v="RIBEIRÃO"/>
    <x v="79"/>
    <d v="1899-12-30T16:45:00"/>
    <x v="79"/>
    <d v="1899-12-30T17:50:00"/>
    <s v="S"/>
    <n v="0"/>
    <n v="0.02"/>
    <n v="0.02"/>
    <x v="0"/>
    <x v="250"/>
  </r>
  <r>
    <x v="0"/>
    <x v="943"/>
    <x v="0"/>
    <x v="40"/>
    <s v="G.ULMEIRO"/>
    <x v="79"/>
    <d v="1899-12-30T16:58:00"/>
    <x v="79"/>
    <d v="1899-12-30T18:20:00"/>
    <m/>
    <n v="0"/>
    <n v="0.03"/>
    <n v="0.03"/>
    <x v="1"/>
    <x v="503"/>
  </r>
  <r>
    <x v="0"/>
    <x v="944"/>
    <x v="2"/>
    <x v="25"/>
    <s v="TAÍDE"/>
    <x v="79"/>
    <d v="1899-12-30T17:15:00"/>
    <x v="79"/>
    <d v="1899-12-30T18:15:00"/>
    <s v="S"/>
    <n v="0"/>
    <n v="0.01"/>
    <n v="0.01"/>
    <x v="0"/>
    <x v="580"/>
  </r>
  <r>
    <x v="0"/>
    <x v="945"/>
    <x v="1"/>
    <x v="24"/>
    <s v="AVINTES"/>
    <x v="79"/>
    <d v="1899-12-30T19:25:00"/>
    <x v="79"/>
    <d v="1899-12-30T20:10:00"/>
    <s v="S"/>
    <n v="0"/>
    <n v="0.02"/>
    <n v="0.02"/>
    <x v="0"/>
    <x v="4"/>
  </r>
  <r>
    <x v="0"/>
    <x v="946"/>
    <x v="1"/>
    <x v="10"/>
    <s v="CANELAS"/>
    <x v="79"/>
    <d v="1899-12-30T21:00:00"/>
    <x v="79"/>
    <d v="1899-12-30T23:05:00"/>
    <s v="S"/>
    <n v="0"/>
    <n v="0.4"/>
    <n v="0.4"/>
    <x v="0"/>
    <x v="285"/>
  </r>
  <r>
    <x v="0"/>
    <x v="947"/>
    <x v="0"/>
    <x v="3"/>
    <s v="CELAVISA"/>
    <x v="79"/>
    <d v="1899-12-30T22:40:00"/>
    <x v="80"/>
    <d v="1899-12-30T00:56:00"/>
    <m/>
    <n v="0.1"/>
    <n v="0.5"/>
    <n v="0.6"/>
    <x v="1"/>
    <x v="492"/>
  </r>
  <r>
    <x v="0"/>
    <x v="935"/>
    <x v="0"/>
    <x v="23"/>
    <s v="P.SERRA"/>
    <x v="79"/>
    <d v="1899-12-30T23:20:00"/>
    <x v="79"/>
    <d v="1899-12-30T23:40:00"/>
    <s v="S"/>
    <n v="0"/>
    <n v="0.01"/>
    <n v="0.01"/>
    <x v="0"/>
    <x v="326"/>
  </r>
  <r>
    <x v="0"/>
    <x v="946"/>
    <x v="1"/>
    <x v="10"/>
    <s v="CANELAS"/>
    <x v="80"/>
    <d v="1899-12-30T02:05:00"/>
    <x v="80"/>
    <d v="1899-12-30T05:00:00"/>
    <s v="S"/>
    <n v="0"/>
    <n v="2"/>
    <n v="2"/>
    <x v="0"/>
    <x v="641"/>
  </r>
  <r>
    <x v="0"/>
    <x v="948"/>
    <x v="0"/>
    <x v="13"/>
    <s v="MIRA"/>
    <x v="80"/>
    <d v="1899-12-30T17:05:00"/>
    <x v="80"/>
    <d v="1899-12-30T18:27:00"/>
    <m/>
    <n v="0.14000000000000001"/>
    <n v="0.59"/>
    <n v="0.73"/>
    <x v="4"/>
    <x v="290"/>
  </r>
  <r>
    <x v="0"/>
    <x v="949"/>
    <x v="3"/>
    <x v="42"/>
    <s v="ALM DO BISPO"/>
    <x v="80"/>
    <d v="1899-12-30T18:35:00"/>
    <x v="80"/>
    <d v="1899-12-30T18:55:00"/>
    <s v="S"/>
    <n v="0"/>
    <n v="1"/>
    <n v="1"/>
    <x v="0"/>
    <x v="116"/>
  </r>
  <r>
    <x v="0"/>
    <x v="950"/>
    <x v="0"/>
    <x v="3"/>
    <s v="SECARIAS"/>
    <x v="81"/>
    <d v="1899-12-30T09:55:00"/>
    <x v="81"/>
    <d v="1899-12-30T10:43:00"/>
    <m/>
    <n v="0"/>
    <n v="0.02"/>
    <n v="0.02"/>
    <x v="1"/>
    <x v="546"/>
  </r>
  <r>
    <x v="0"/>
    <x v="951"/>
    <x v="0"/>
    <x v="3"/>
    <s v="POMBEIRO"/>
    <x v="81"/>
    <d v="1899-12-30T10:15:00"/>
    <x v="81"/>
    <d v="1899-12-30T10:52:00"/>
    <m/>
    <n v="0"/>
    <n v="5.0000000000000001E-3"/>
    <n v="5.0000000000000001E-3"/>
    <x v="2"/>
    <x v="402"/>
  </r>
  <r>
    <x v="0"/>
    <x v="946"/>
    <x v="1"/>
    <x v="10"/>
    <s v="CANELAS"/>
    <x v="81"/>
    <d v="1899-12-30T10:25:00"/>
    <x v="81"/>
    <d v="1899-12-30T11:30:00"/>
    <s v="S"/>
    <n v="0"/>
    <n v="0.3"/>
    <n v="0.3"/>
    <x v="0"/>
    <x v="642"/>
  </r>
  <r>
    <x v="0"/>
    <x v="952"/>
    <x v="1"/>
    <x v="32"/>
    <s v="FRENDE"/>
    <x v="81"/>
    <d v="1899-12-30T11:25:00"/>
    <x v="81"/>
    <d v="1899-12-30T12:35:00"/>
    <s v="S"/>
    <n v="0"/>
    <n v="0.02"/>
    <n v="0.02"/>
    <x v="0"/>
    <x v="285"/>
  </r>
  <r>
    <x v="0"/>
    <x v="931"/>
    <x v="0"/>
    <x v="2"/>
    <s v="MOURONHO"/>
    <x v="81"/>
    <d v="1899-12-30T11:46:00"/>
    <x v="81"/>
    <d v="1899-12-30T12:43:00"/>
    <s v="S"/>
    <n v="0"/>
    <n v="0.02"/>
    <n v="0.02"/>
    <x v="0"/>
    <x v="360"/>
  </r>
  <r>
    <x v="0"/>
    <x v="952"/>
    <x v="1"/>
    <x v="32"/>
    <s v="FRENDE"/>
    <x v="81"/>
    <d v="1899-12-30T13:30:00"/>
    <x v="81"/>
    <d v="1899-12-30T15:10:00"/>
    <s v="S"/>
    <n v="0"/>
    <n v="0.02"/>
    <n v="0.02"/>
    <x v="0"/>
    <x v="391"/>
  </r>
  <r>
    <x v="0"/>
    <x v="952"/>
    <x v="1"/>
    <x v="32"/>
    <s v="FRENDE"/>
    <x v="81"/>
    <d v="1899-12-30T16:35:00"/>
    <x v="81"/>
    <d v="1899-12-30T18:00:00"/>
    <s v="S"/>
    <n v="0"/>
    <n v="0.03"/>
    <n v="0.03"/>
    <x v="0"/>
    <x v="576"/>
  </r>
  <r>
    <x v="0"/>
    <x v="953"/>
    <x v="1"/>
    <x v="33"/>
    <s v="PIAS"/>
    <x v="81"/>
    <d v="1899-12-30T20:40:00"/>
    <x v="81"/>
    <d v="1899-12-30T21:15:00"/>
    <s v="S"/>
    <n v="0"/>
    <n v="0.1"/>
    <n v="0.1"/>
    <x v="0"/>
    <x v="318"/>
  </r>
  <r>
    <x v="0"/>
    <x v="954"/>
    <x v="0"/>
    <x v="28"/>
    <s v="V.VERDE"/>
    <x v="81"/>
    <d v="1899-12-30T22:17:00"/>
    <x v="81"/>
    <d v="1899-12-30T23:32:00"/>
    <m/>
    <n v="0"/>
    <n v="0.12"/>
    <n v="0.12"/>
    <x v="1"/>
    <x v="511"/>
  </r>
  <r>
    <x v="0"/>
    <x v="955"/>
    <x v="0"/>
    <x v="1"/>
    <s v="A.DEZ"/>
    <x v="81"/>
    <d v="1899-12-30T23:35:00"/>
    <x v="82"/>
    <d v="1899-12-30T01:00:00"/>
    <m/>
    <n v="0"/>
    <n v="5.0000000000000001E-3"/>
    <n v="5.0000000000000001E-3"/>
    <x v="1"/>
    <x v="578"/>
  </r>
  <r>
    <x v="0"/>
    <x v="956"/>
    <x v="0"/>
    <x v="28"/>
    <s v="QUIAIOS"/>
    <x v="81"/>
    <d v="1899-12-30T23:55:00"/>
    <x v="82"/>
    <d v="1899-12-30T02:05:00"/>
    <m/>
    <n v="1.3"/>
    <n v="0"/>
    <n v="1.3"/>
    <x v="2"/>
    <x v="405"/>
  </r>
  <r>
    <x v="0"/>
    <x v="956"/>
    <x v="0"/>
    <x v="28"/>
    <s v="QUIAIOS"/>
    <x v="82"/>
    <d v="1899-12-30T14:25:00"/>
    <x v="82"/>
    <d v="1899-12-30T21:30:00"/>
    <s v="S"/>
    <n v="4"/>
    <n v="0"/>
    <n v="4"/>
    <x v="0"/>
    <x v="266"/>
  </r>
  <r>
    <x v="0"/>
    <x v="957"/>
    <x v="1"/>
    <x v="11"/>
    <s v="SÃO PEDRO DA COVA"/>
    <x v="82"/>
    <d v="1899-12-30T14:30:00"/>
    <x v="82"/>
    <d v="1899-12-30T15:00:00"/>
    <s v="S"/>
    <n v="0"/>
    <n v="0.03"/>
    <n v="0.03"/>
    <x v="0"/>
    <x v="585"/>
  </r>
  <r>
    <x v="0"/>
    <x v="953"/>
    <x v="1"/>
    <x v="33"/>
    <s v="PIAS"/>
    <x v="82"/>
    <d v="1899-12-30T15:05:00"/>
    <x v="82"/>
    <d v="1899-12-30T16:30:00"/>
    <s v="S"/>
    <n v="0"/>
    <n v="0.5"/>
    <n v="0.5"/>
    <x v="0"/>
    <x v="445"/>
  </r>
  <r>
    <x v="0"/>
    <x v="957"/>
    <x v="1"/>
    <x v="11"/>
    <s v="SÃO PEDRO DA COVA"/>
    <x v="82"/>
    <d v="1899-12-30T15:30:00"/>
    <x v="82"/>
    <d v="1899-12-30T16:30:00"/>
    <s v="S"/>
    <n v="0"/>
    <n v="0.3"/>
    <n v="0.3"/>
    <x v="0"/>
    <x v="643"/>
  </r>
  <r>
    <x v="0"/>
    <x v="958"/>
    <x v="0"/>
    <x v="2"/>
    <s v="ESPARIZ"/>
    <x v="82"/>
    <d v="1899-12-30T15:50:00"/>
    <x v="82"/>
    <d v="1899-12-30T17:06:00"/>
    <m/>
    <n v="0"/>
    <n v="0.01"/>
    <n v="0.01"/>
    <x v="1"/>
    <x v="526"/>
  </r>
  <r>
    <x v="0"/>
    <x v="959"/>
    <x v="0"/>
    <x v="23"/>
    <s v="P.FOJO"/>
    <x v="82"/>
    <d v="1899-12-30T17:30:00"/>
    <x v="82"/>
    <d v="1899-12-30T19:47:00"/>
    <m/>
    <n v="0.05"/>
    <n v="0"/>
    <n v="0.05"/>
    <x v="2"/>
    <x v="418"/>
  </r>
  <r>
    <x v="0"/>
    <x v="960"/>
    <x v="1"/>
    <x v="11"/>
    <s v="FÂNZERES"/>
    <x v="82"/>
    <d v="1899-12-30T17:30:00"/>
    <x v="82"/>
    <d v="1899-12-30T19:30:00"/>
    <s v="S"/>
    <n v="0"/>
    <n v="0.1"/>
    <n v="0.1"/>
    <x v="0"/>
    <x v="547"/>
  </r>
  <r>
    <x v="0"/>
    <x v="961"/>
    <x v="1"/>
    <x v="32"/>
    <s v="GOVE"/>
    <x v="82"/>
    <d v="1899-12-30T17:33:00"/>
    <x v="82"/>
    <d v="1899-12-30T19:30:00"/>
    <s v="S"/>
    <n v="0"/>
    <n v="0.5"/>
    <n v="0.5"/>
    <x v="0"/>
    <x v="426"/>
  </r>
  <r>
    <x v="0"/>
    <x v="962"/>
    <x v="2"/>
    <x v="25"/>
    <s v="GALEGOS"/>
    <x v="82"/>
    <d v="1899-12-30T18:30:00"/>
    <x v="82"/>
    <d v="1899-12-30T19:45:00"/>
    <s v="S"/>
    <n v="0"/>
    <n v="0.5"/>
    <n v="0.5"/>
    <x v="0"/>
    <x v="470"/>
  </r>
  <r>
    <x v="0"/>
    <x v="963"/>
    <x v="1"/>
    <x v="31"/>
    <s v="ATAÍDE"/>
    <x v="82"/>
    <d v="1899-12-30T21:00:00"/>
    <x v="82"/>
    <d v="1899-12-30T22:10:00"/>
    <s v="S"/>
    <n v="0"/>
    <n v="0.3"/>
    <n v="0.3"/>
    <x v="0"/>
    <x v="9"/>
  </r>
  <r>
    <x v="0"/>
    <x v="964"/>
    <x v="1"/>
    <x v="35"/>
    <s v="SOALHÃES"/>
    <x v="82"/>
    <d v="1899-12-30T22:15:00"/>
    <x v="82"/>
    <d v="1899-12-30T23:15:00"/>
    <s v="S"/>
    <n v="0"/>
    <n v="0.01"/>
    <n v="0.01"/>
    <x v="0"/>
    <x v="341"/>
  </r>
  <r>
    <x v="0"/>
    <x v="963"/>
    <x v="1"/>
    <x v="31"/>
    <s v="ATAÍDE"/>
    <x v="82"/>
    <d v="1899-12-30T23:30:00"/>
    <x v="83"/>
    <d v="1899-12-30T01:10:00"/>
    <s v="S"/>
    <n v="0"/>
    <n v="0.1"/>
    <n v="0.1"/>
    <x v="0"/>
    <x v="374"/>
  </r>
  <r>
    <x v="0"/>
    <x v="965"/>
    <x v="2"/>
    <x v="25"/>
    <s v="FRIANDE"/>
    <x v="83"/>
    <d v="1899-12-30T14:15:00"/>
    <x v="83"/>
    <d v="1899-12-30T16:50:00"/>
    <s v="S"/>
    <n v="0"/>
    <n v="1.5"/>
    <n v="1.5"/>
    <x v="0"/>
    <x v="203"/>
  </r>
  <r>
    <x v="0"/>
    <x v="966"/>
    <x v="1"/>
    <x v="36"/>
    <s v="SANTÃO"/>
    <x v="83"/>
    <d v="1899-12-30T14:30:00"/>
    <x v="83"/>
    <d v="1899-12-30T15:05:00"/>
    <s v="S"/>
    <n v="0"/>
    <n v="0.01"/>
    <n v="0.01"/>
    <x v="0"/>
    <x v="303"/>
  </r>
  <r>
    <x v="0"/>
    <x v="967"/>
    <x v="1"/>
    <x v="16"/>
    <s v="PARADA DE TODEIA"/>
    <x v="83"/>
    <d v="1899-12-30T15:00:00"/>
    <x v="83"/>
    <d v="1899-12-30T15:45:00"/>
    <s v="S"/>
    <n v="0"/>
    <n v="0.02"/>
    <n v="0.02"/>
    <x v="0"/>
    <x v="559"/>
  </r>
  <r>
    <x v="0"/>
    <x v="968"/>
    <x v="1"/>
    <x v="20"/>
    <s v="SOBRADO"/>
    <x v="83"/>
    <d v="1899-12-30T15:00:00"/>
    <x v="83"/>
    <d v="1899-12-30T16:20:00"/>
    <s v="S"/>
    <n v="0"/>
    <n v="0.1"/>
    <n v="0.1"/>
    <x v="0"/>
    <x v="381"/>
  </r>
  <r>
    <x v="0"/>
    <x v="969"/>
    <x v="2"/>
    <x v="30"/>
    <s v="SANDE"/>
    <x v="83"/>
    <d v="1899-12-30T15:55:00"/>
    <x v="83"/>
    <d v="1899-12-30T17:25:00"/>
    <s v="S"/>
    <n v="0"/>
    <n v="0.02"/>
    <n v="0.02"/>
    <x v="0"/>
    <x v="274"/>
  </r>
  <r>
    <x v="0"/>
    <x v="970"/>
    <x v="1"/>
    <x v="31"/>
    <s v="TELÕES"/>
    <x v="83"/>
    <d v="1899-12-30T16:30:00"/>
    <x v="83"/>
    <d v="1899-12-30T20:00:00"/>
    <s v="S"/>
    <n v="0"/>
    <n v="0.5"/>
    <n v="0.5"/>
    <x v="0"/>
    <x v="461"/>
  </r>
  <r>
    <x v="0"/>
    <x v="971"/>
    <x v="1"/>
    <x v="6"/>
    <s v="COUTO(SANTA CRISTINA)"/>
    <x v="83"/>
    <d v="1899-12-30T17:50:00"/>
    <x v="83"/>
    <d v="1899-12-30T18:30:00"/>
    <s v="S"/>
    <n v="0"/>
    <n v="0.05"/>
    <n v="0.05"/>
    <x v="0"/>
    <x v="246"/>
  </r>
  <r>
    <x v="0"/>
    <x v="963"/>
    <x v="1"/>
    <x v="31"/>
    <s v="ATAÍDE"/>
    <x v="83"/>
    <d v="1899-12-30T20:30:00"/>
    <x v="83"/>
    <d v="1899-12-30T22:10:00"/>
    <s v="S"/>
    <n v="0"/>
    <n v="0.5"/>
    <n v="0.5"/>
    <x v="0"/>
    <x v="443"/>
  </r>
  <r>
    <x v="0"/>
    <x v="956"/>
    <x v="0"/>
    <x v="28"/>
    <s v="QUIAIOS"/>
    <x v="84"/>
    <d v="1899-12-30T02:10:00"/>
    <x v="84"/>
    <d v="1899-12-30T03:50:00"/>
    <s v="S"/>
    <n v="0"/>
    <n v="0.01"/>
    <n v="0.01"/>
    <x v="0"/>
    <x v="278"/>
  </r>
  <r>
    <x v="0"/>
    <x v="972"/>
    <x v="1"/>
    <x v="24"/>
    <s v="VILAR DE ANDORINHO"/>
    <x v="84"/>
    <d v="1899-12-30T03:40:00"/>
    <x v="84"/>
    <d v="1899-12-30T04:00:00"/>
    <s v="S"/>
    <n v="0"/>
    <n v="0.01"/>
    <n v="0.01"/>
    <x v="0"/>
    <x v="505"/>
  </r>
  <r>
    <x v="0"/>
    <x v="973"/>
    <x v="2"/>
    <x v="25"/>
    <s v="GERAZ DO MINHO"/>
    <x v="84"/>
    <d v="1899-12-30T05:15:00"/>
    <x v="84"/>
    <d v="1899-12-30T07:00:00"/>
    <s v="S"/>
    <n v="0"/>
    <n v="0.5"/>
    <n v="0.5"/>
    <x v="0"/>
    <x v="517"/>
  </r>
  <r>
    <x v="0"/>
    <x v="974"/>
    <x v="2"/>
    <x v="7"/>
    <s v="REFOJOS DE BASTO"/>
    <x v="84"/>
    <d v="1899-12-30T09:00:00"/>
    <x v="84"/>
    <d v="1899-12-30T10:35:00"/>
    <s v="S"/>
    <n v="0"/>
    <n v="0.03"/>
    <n v="0.03"/>
    <x v="0"/>
    <x v="568"/>
  </r>
  <r>
    <x v="0"/>
    <x v="963"/>
    <x v="1"/>
    <x v="31"/>
    <s v="ATAÍDE"/>
    <x v="84"/>
    <d v="1899-12-30T09:20:00"/>
    <x v="84"/>
    <d v="1899-12-30T12:00:00"/>
    <s v="S"/>
    <n v="0"/>
    <n v="0.5"/>
    <n v="0.5"/>
    <x v="0"/>
    <x v="451"/>
  </r>
  <r>
    <x v="0"/>
    <x v="975"/>
    <x v="2"/>
    <x v="29"/>
    <s v="REGADAS"/>
    <x v="84"/>
    <d v="1899-12-30T11:10:00"/>
    <x v="84"/>
    <d v="1899-12-30T12:30:00"/>
    <s v="S"/>
    <n v="0"/>
    <n v="0.05"/>
    <n v="0.05"/>
    <x v="0"/>
    <x v="644"/>
  </r>
  <r>
    <x v="0"/>
    <x v="976"/>
    <x v="1"/>
    <x v="36"/>
    <s v="MARGARIDE(SANTA EULÁLIA)"/>
    <x v="84"/>
    <d v="1899-12-30T11:50:00"/>
    <x v="84"/>
    <d v="1899-12-30T12:10:00"/>
    <s v="S"/>
    <n v="0"/>
    <n v="0.02"/>
    <n v="0.02"/>
    <x v="0"/>
    <x v="537"/>
  </r>
  <r>
    <x v="0"/>
    <x v="972"/>
    <x v="1"/>
    <x v="24"/>
    <s v="VILAR DE ANDORINHO"/>
    <x v="84"/>
    <d v="1899-12-30T12:35:00"/>
    <x v="84"/>
    <d v="1899-12-30T13:15:00"/>
    <s v="S"/>
    <n v="0"/>
    <n v="0.1"/>
    <n v="0.1"/>
    <x v="0"/>
    <x v="383"/>
  </r>
  <r>
    <x v="0"/>
    <x v="963"/>
    <x v="1"/>
    <x v="31"/>
    <s v="ATAÍDE"/>
    <x v="84"/>
    <d v="1899-12-30T13:10:00"/>
    <x v="84"/>
    <d v="1899-12-30T14:05:00"/>
    <s v="S"/>
    <n v="0"/>
    <n v="0.1"/>
    <n v="0.1"/>
    <x v="0"/>
    <x v="404"/>
  </r>
  <r>
    <x v="0"/>
    <x v="970"/>
    <x v="1"/>
    <x v="31"/>
    <s v="TELÕES"/>
    <x v="84"/>
    <d v="1899-12-30T15:00:00"/>
    <x v="84"/>
    <d v="1899-12-30T18:00:00"/>
    <s v="S"/>
    <n v="0"/>
    <n v="1"/>
    <n v="1"/>
    <x v="0"/>
    <x v="420"/>
  </r>
  <r>
    <x v="0"/>
    <x v="977"/>
    <x v="0"/>
    <x v="28"/>
    <s v="M.ONDAS"/>
    <x v="84"/>
    <d v="1899-12-30T15:40:00"/>
    <x v="85"/>
    <d v="1899-12-30T02:26:00"/>
    <m/>
    <n v="0.91"/>
    <n v="1.2749999999999999"/>
    <n v="2.1850000000000001"/>
    <x v="2"/>
    <x v="438"/>
  </r>
  <r>
    <x v="0"/>
    <x v="978"/>
    <x v="0"/>
    <x v="2"/>
    <s v="ESPARIZ"/>
    <x v="84"/>
    <d v="1899-12-30T15:48:00"/>
    <x v="84"/>
    <d v="1899-12-30T18:09:00"/>
    <m/>
    <n v="0.02"/>
    <n v="0.18"/>
    <n v="0.2"/>
    <x v="1"/>
    <x v="548"/>
  </r>
  <r>
    <x v="0"/>
    <x v="979"/>
    <x v="1"/>
    <x v="11"/>
    <s v="MEDAS"/>
    <x v="84"/>
    <d v="1899-12-30T15:50:00"/>
    <x v="84"/>
    <d v="1899-12-30T17:30:00"/>
    <s v="S"/>
    <n v="0"/>
    <n v="0.05"/>
    <n v="0.05"/>
    <x v="0"/>
    <x v="217"/>
  </r>
  <r>
    <x v="0"/>
    <x v="980"/>
    <x v="1"/>
    <x v="16"/>
    <s v="LORDELO"/>
    <x v="84"/>
    <d v="1899-12-30T16:10:00"/>
    <x v="84"/>
    <d v="1899-12-30T16:50:00"/>
    <s v="S"/>
    <n v="0"/>
    <n v="0.02"/>
    <n v="0.02"/>
    <x v="0"/>
    <x v="633"/>
  </r>
  <r>
    <x v="0"/>
    <x v="981"/>
    <x v="1"/>
    <x v="24"/>
    <s v="CANELAS"/>
    <x v="84"/>
    <d v="1899-12-30T16:10:00"/>
    <x v="84"/>
    <d v="1899-12-30T17:30:00"/>
    <s v="S"/>
    <n v="0"/>
    <n v="0.05"/>
    <n v="0.05"/>
    <x v="0"/>
    <x v="224"/>
  </r>
  <r>
    <x v="0"/>
    <x v="982"/>
    <x v="1"/>
    <x v="24"/>
    <s v="ARCOZELO"/>
    <x v="84"/>
    <d v="1899-12-30T16:20:00"/>
    <x v="84"/>
    <d v="1899-12-30T17:30:00"/>
    <s v="S"/>
    <n v="0"/>
    <n v="0.05"/>
    <n v="0.05"/>
    <x v="0"/>
    <x v="29"/>
  </r>
  <r>
    <x v="0"/>
    <x v="983"/>
    <x v="1"/>
    <x v="16"/>
    <s v="LORDELO"/>
    <x v="84"/>
    <d v="1899-12-30T21:10:00"/>
    <x v="84"/>
    <d v="1899-12-30T22:15:00"/>
    <s v="S"/>
    <n v="0"/>
    <n v="0.05"/>
    <n v="0.05"/>
    <x v="0"/>
    <x v="228"/>
  </r>
  <r>
    <x v="0"/>
    <x v="974"/>
    <x v="2"/>
    <x v="7"/>
    <s v="REFOJOS DE BASTO"/>
    <x v="84"/>
    <d v="1899-12-30T23:25:00"/>
    <x v="85"/>
    <d v="1899-12-30T00:20:00"/>
    <s v="S"/>
    <n v="0"/>
    <n v="0.02"/>
    <n v="0.02"/>
    <x v="0"/>
    <x v="272"/>
  </r>
  <r>
    <x v="0"/>
    <x v="984"/>
    <x v="2"/>
    <x v="26"/>
    <s v="SANTA LUCRÉCIA DE ALGERIZ"/>
    <x v="85"/>
    <d v="1899-12-30T00:51:00"/>
    <x v="85"/>
    <d v="1899-12-30T02:00:00"/>
    <s v="S"/>
    <n v="0"/>
    <n v="0.05"/>
    <n v="0.05"/>
    <x v="0"/>
    <x v="308"/>
  </r>
  <r>
    <x v="0"/>
    <x v="983"/>
    <x v="1"/>
    <x v="16"/>
    <s v="LORDELO"/>
    <x v="85"/>
    <d v="1899-12-30T02:05:00"/>
    <x v="85"/>
    <d v="1899-12-30T03:00:00"/>
    <s v="S"/>
    <n v="0"/>
    <n v="0.05"/>
    <n v="0.05"/>
    <x v="0"/>
    <x v="176"/>
  </r>
  <r>
    <x v="0"/>
    <x v="985"/>
    <x v="0"/>
    <x v="2"/>
    <s v="P.COJA"/>
    <x v="85"/>
    <d v="1899-12-30T09:37:00"/>
    <x v="85"/>
    <d v="1899-12-30T10:38:00"/>
    <m/>
    <n v="0"/>
    <n v="4.0000000000000002E-4"/>
    <n v="4.0000000000000002E-4"/>
    <x v="1"/>
    <x v="629"/>
  </r>
  <r>
    <x v="0"/>
    <x v="986"/>
    <x v="2"/>
    <x v="7"/>
    <s v="CAVÊS"/>
    <x v="85"/>
    <d v="1899-12-30T12:20:00"/>
    <x v="85"/>
    <d v="1899-12-30T19:20:00"/>
    <s v="S"/>
    <n v="0"/>
    <n v="7"/>
    <n v="7"/>
    <x v="0"/>
    <x v="504"/>
  </r>
  <r>
    <x v="0"/>
    <x v="987"/>
    <x v="1"/>
    <x v="35"/>
    <s v="VÁRZEA DA OVELHA E ALIVIADA"/>
    <x v="85"/>
    <d v="1899-12-30T12:25:00"/>
    <x v="85"/>
    <d v="1899-12-30T12:50:00"/>
    <s v="S"/>
    <n v="0"/>
    <n v="0.05"/>
    <n v="0.05"/>
    <x v="0"/>
    <x v="198"/>
  </r>
  <r>
    <x v="0"/>
    <x v="983"/>
    <x v="1"/>
    <x v="16"/>
    <s v="LORDELO"/>
    <x v="85"/>
    <d v="1899-12-30T12:38:00"/>
    <x v="85"/>
    <d v="1899-12-30T12:55:00"/>
    <s v="S"/>
    <n v="0"/>
    <n v="0.03"/>
    <n v="0.03"/>
    <x v="0"/>
    <x v="583"/>
  </r>
  <r>
    <x v="0"/>
    <x v="988"/>
    <x v="1"/>
    <x v="31"/>
    <s v="FREGIM"/>
    <x v="85"/>
    <d v="1899-12-30T13:20:00"/>
    <x v="85"/>
    <d v="1899-12-30T14:20:00"/>
    <s v="S"/>
    <n v="0"/>
    <n v="0.03"/>
    <n v="0.03"/>
    <x v="0"/>
    <x v="513"/>
  </r>
  <r>
    <x v="0"/>
    <x v="989"/>
    <x v="0"/>
    <x v="41"/>
    <s v="S.MIGUEL"/>
    <x v="85"/>
    <d v="1899-12-30T13:40:00"/>
    <x v="85"/>
    <d v="1899-12-30T15:13:00"/>
    <m/>
    <n v="0.1"/>
    <n v="0"/>
    <n v="0.1"/>
    <x v="1"/>
    <x v="397"/>
  </r>
  <r>
    <x v="0"/>
    <x v="990"/>
    <x v="1"/>
    <x v="31"/>
    <s v="GATÃO"/>
    <x v="85"/>
    <d v="1899-12-30T13:45:00"/>
    <x v="85"/>
    <d v="1899-12-30T15:15:00"/>
    <s v="S"/>
    <n v="0"/>
    <n v="0.02"/>
    <n v="0.02"/>
    <x v="0"/>
    <x v="595"/>
  </r>
  <r>
    <x v="0"/>
    <x v="981"/>
    <x v="1"/>
    <x v="24"/>
    <s v="CANELAS"/>
    <x v="85"/>
    <d v="1899-12-30T13:45:00"/>
    <x v="85"/>
    <d v="1899-12-30T14:35:00"/>
    <s v="S"/>
    <n v="0"/>
    <n v="0.05"/>
    <n v="0.05"/>
    <x v="0"/>
    <x v="111"/>
  </r>
  <r>
    <x v="0"/>
    <x v="991"/>
    <x v="1"/>
    <x v="10"/>
    <s v="ABRAGÃO"/>
    <x v="85"/>
    <d v="1899-12-30T14:15:00"/>
    <x v="85"/>
    <d v="1899-12-30T15:10:00"/>
    <s v="S"/>
    <n v="0"/>
    <n v="0.1"/>
    <n v="0.1"/>
    <x v="0"/>
    <x v="46"/>
  </r>
  <r>
    <x v="0"/>
    <x v="992"/>
    <x v="1"/>
    <x v="16"/>
    <s v="BEIRE"/>
    <x v="85"/>
    <d v="1899-12-30T14:40:00"/>
    <x v="85"/>
    <d v="1899-12-30T16:20:00"/>
    <s v="S"/>
    <n v="0"/>
    <n v="0.2"/>
    <n v="0.2"/>
    <x v="0"/>
    <x v="172"/>
  </r>
  <r>
    <x v="0"/>
    <x v="993"/>
    <x v="1"/>
    <x v="16"/>
    <s v="VILELA"/>
    <x v="85"/>
    <d v="1899-12-30T14:45:00"/>
    <x v="85"/>
    <d v="1899-12-30T16:15:00"/>
    <s v="S"/>
    <n v="0"/>
    <n v="0.03"/>
    <n v="0.03"/>
    <x v="0"/>
    <x v="626"/>
  </r>
  <r>
    <x v="0"/>
    <x v="994"/>
    <x v="1"/>
    <x v="18"/>
    <s v="CARVALHOSA"/>
    <x v="85"/>
    <d v="1899-12-30T14:45:00"/>
    <x v="85"/>
    <d v="1899-12-30T16:20:00"/>
    <s v="S"/>
    <n v="0"/>
    <n v="0.5"/>
    <n v="0.5"/>
    <x v="0"/>
    <x v="468"/>
  </r>
  <r>
    <x v="0"/>
    <x v="995"/>
    <x v="2"/>
    <x v="30"/>
    <s v="CERVÃES"/>
    <x v="85"/>
    <d v="1899-12-30T15:35:00"/>
    <x v="85"/>
    <d v="1899-12-30T18:20:00"/>
    <s v="S"/>
    <n v="1"/>
    <n v="0"/>
    <n v="1"/>
    <x v="0"/>
    <x v="432"/>
  </r>
  <r>
    <x v="0"/>
    <x v="996"/>
    <x v="1"/>
    <x v="36"/>
    <s v="JUGUEIROS"/>
    <x v="85"/>
    <d v="1899-12-30T15:45:00"/>
    <x v="85"/>
    <d v="1899-12-30T17:55:00"/>
    <s v="S"/>
    <n v="0"/>
    <n v="0.2"/>
    <n v="0.2"/>
    <x v="0"/>
    <x v="168"/>
  </r>
  <r>
    <x v="0"/>
    <x v="997"/>
    <x v="0"/>
    <x v="17"/>
    <s v="M.CORVO"/>
    <x v="85"/>
    <d v="1899-12-30T16:10:00"/>
    <x v="85"/>
    <d v="1899-12-30T17:10:00"/>
    <m/>
    <n v="0.5"/>
    <n v="0"/>
    <n v="0.5"/>
    <x v="1"/>
    <x v="518"/>
  </r>
  <r>
    <x v="0"/>
    <x v="990"/>
    <x v="1"/>
    <x v="31"/>
    <s v="GATÃO"/>
    <x v="85"/>
    <d v="1899-12-30T16:15:00"/>
    <x v="85"/>
    <d v="1899-12-30T17:15:00"/>
    <s v="S"/>
    <n v="0"/>
    <n v="0.01"/>
    <n v="0.01"/>
    <x v="0"/>
    <x v="340"/>
  </r>
  <r>
    <x v="0"/>
    <x v="998"/>
    <x v="1"/>
    <x v="15"/>
    <s v="VERMOIM"/>
    <x v="85"/>
    <d v="1899-12-30T16:37:00"/>
    <x v="85"/>
    <d v="1899-12-30T17:45:00"/>
    <s v="S"/>
    <n v="0"/>
    <n v="0.02"/>
    <n v="0.02"/>
    <x v="0"/>
    <x v="632"/>
  </r>
  <r>
    <x v="0"/>
    <x v="999"/>
    <x v="1"/>
    <x v="10"/>
    <s v="CABEÇA SANTA"/>
    <x v="85"/>
    <d v="1899-12-30T17:15:00"/>
    <x v="85"/>
    <d v="1899-12-30T20:00:00"/>
    <s v="S"/>
    <n v="0"/>
    <n v="0.6"/>
    <n v="0.6"/>
    <x v="0"/>
    <x v="102"/>
  </r>
  <r>
    <x v="0"/>
    <x v="1000"/>
    <x v="1"/>
    <x v="16"/>
    <s v="SOBROSA"/>
    <x v="85"/>
    <d v="1899-12-30T17:30:00"/>
    <x v="85"/>
    <d v="1899-12-30T18:00:00"/>
    <s v="S"/>
    <n v="0"/>
    <n v="0.03"/>
    <n v="0.03"/>
    <x v="0"/>
    <x v="19"/>
  </r>
  <r>
    <x v="0"/>
    <x v="988"/>
    <x v="1"/>
    <x v="31"/>
    <s v="FREGIM"/>
    <x v="85"/>
    <d v="1899-12-30T17:40:00"/>
    <x v="85"/>
    <d v="1899-12-30T18:10:00"/>
    <s v="S"/>
    <n v="0"/>
    <n v="0.03"/>
    <n v="0.03"/>
    <x v="0"/>
    <x v="200"/>
  </r>
  <r>
    <x v="0"/>
    <x v="1001"/>
    <x v="1"/>
    <x v="11"/>
    <s v="FÂNZERES"/>
    <x v="85"/>
    <d v="1899-12-30T17:40:00"/>
    <x v="85"/>
    <d v="1899-12-30T18:15:00"/>
    <s v="S"/>
    <n v="0"/>
    <n v="0.1"/>
    <n v="0.1"/>
    <x v="0"/>
    <x v="459"/>
  </r>
  <r>
    <x v="0"/>
    <x v="1002"/>
    <x v="1"/>
    <x v="18"/>
    <s v="FERREIRA"/>
    <x v="85"/>
    <d v="1899-12-30T18:27:00"/>
    <x v="85"/>
    <d v="1899-12-30T19:05:00"/>
    <s v="S"/>
    <n v="0"/>
    <n v="0.05"/>
    <n v="0.05"/>
    <x v="0"/>
    <x v="89"/>
  </r>
  <r>
    <x v="0"/>
    <x v="1003"/>
    <x v="1"/>
    <x v="18"/>
    <s v="EIRIZ"/>
    <x v="85"/>
    <d v="1899-12-30T18:40:00"/>
    <x v="85"/>
    <d v="1899-12-30T20:10:00"/>
    <s v="S"/>
    <n v="0"/>
    <n v="0.15"/>
    <n v="0.15"/>
    <x v="0"/>
    <x v="39"/>
  </r>
  <r>
    <x v="0"/>
    <x v="1004"/>
    <x v="1"/>
    <x v="16"/>
    <s v="PARADA DE TODEIA"/>
    <x v="85"/>
    <d v="1899-12-30T19:04:00"/>
    <x v="85"/>
    <d v="1899-12-30T19:45:00"/>
    <s v="S"/>
    <n v="0"/>
    <n v="0.02"/>
    <n v="0.02"/>
    <x v="0"/>
    <x v="645"/>
  </r>
  <r>
    <x v="0"/>
    <x v="1005"/>
    <x v="1"/>
    <x v="16"/>
    <s v="LORDELO"/>
    <x v="85"/>
    <d v="1899-12-30T19:40:00"/>
    <x v="85"/>
    <d v="1899-12-30T21:30:00"/>
    <s v="S"/>
    <n v="0"/>
    <n v="0.02"/>
    <n v="0.02"/>
    <x v="0"/>
    <x v="646"/>
  </r>
  <r>
    <x v="0"/>
    <x v="1006"/>
    <x v="0"/>
    <x v="2"/>
    <s v="ESPARIZ"/>
    <x v="85"/>
    <d v="1899-12-30T19:43:00"/>
    <x v="85"/>
    <d v="1899-12-30T20:37:00"/>
    <m/>
    <n v="0"/>
    <n v="0.02"/>
    <n v="0.02"/>
    <x v="1"/>
    <x v="530"/>
  </r>
  <r>
    <x v="0"/>
    <x v="1007"/>
    <x v="1"/>
    <x v="31"/>
    <s v="REAL"/>
    <x v="85"/>
    <d v="1899-12-30T20:10:00"/>
    <x v="85"/>
    <d v="1899-12-30T20:45:00"/>
    <s v="S"/>
    <n v="0"/>
    <n v="0.02"/>
    <n v="0.02"/>
    <x v="0"/>
    <x v="267"/>
  </r>
  <r>
    <x v="0"/>
    <x v="1008"/>
    <x v="1"/>
    <x v="32"/>
    <s v="GESTAÇÔ"/>
    <x v="85"/>
    <d v="1899-12-30T20:50:00"/>
    <x v="86"/>
    <d v="1899-12-30T00:30:00"/>
    <s v="S"/>
    <n v="3"/>
    <n v="0"/>
    <n v="3"/>
    <x v="0"/>
    <x v="473"/>
  </r>
  <r>
    <x v="0"/>
    <x v="1004"/>
    <x v="1"/>
    <x v="16"/>
    <s v="PARADA DE TODEIA"/>
    <x v="85"/>
    <d v="1899-12-30T21:05:00"/>
    <x v="85"/>
    <d v="1899-12-30T21:45:00"/>
    <s v="S"/>
    <n v="0"/>
    <n v="0.02"/>
    <n v="0.02"/>
    <x v="0"/>
    <x v="647"/>
  </r>
  <r>
    <x v="0"/>
    <x v="1009"/>
    <x v="1"/>
    <x v="35"/>
    <s v="RIO DE GALINHAS"/>
    <x v="85"/>
    <d v="1899-12-30T21:30:00"/>
    <x v="85"/>
    <d v="1899-12-30T22:30:00"/>
    <s v="S"/>
    <n v="0"/>
    <n v="1"/>
    <n v="1"/>
    <x v="0"/>
    <x v="263"/>
  </r>
  <r>
    <x v="0"/>
    <x v="993"/>
    <x v="1"/>
    <x v="16"/>
    <s v="VILELA"/>
    <x v="85"/>
    <d v="1899-12-30T22:00:00"/>
    <x v="85"/>
    <d v="1899-12-30T22:50:00"/>
    <s v="S"/>
    <n v="0"/>
    <n v="0.01"/>
    <n v="0.01"/>
    <x v="0"/>
    <x v="379"/>
  </r>
  <r>
    <x v="0"/>
    <x v="1010"/>
    <x v="0"/>
    <x v="0"/>
    <s v="PENACOVA"/>
    <x v="85"/>
    <d v="1899-12-30T22:30:00"/>
    <x v="85"/>
    <d v="1899-12-30T23:50:00"/>
    <m/>
    <n v="0"/>
    <n v="0.1"/>
    <n v="0.1"/>
    <x v="1"/>
    <x v="525"/>
  </r>
  <r>
    <x v="0"/>
    <x v="1011"/>
    <x v="1"/>
    <x v="32"/>
    <s v="GRILO"/>
    <x v="86"/>
    <d v="1899-12-30T01:15:00"/>
    <x v="86"/>
    <d v="1899-12-30T02:40:00"/>
    <s v="S"/>
    <n v="0"/>
    <n v="2"/>
    <n v="2"/>
    <x v="0"/>
    <x v="648"/>
  </r>
  <r>
    <x v="0"/>
    <x v="1009"/>
    <x v="1"/>
    <x v="35"/>
    <s v="RIO DE GALINHAS"/>
    <x v="86"/>
    <d v="1899-12-30T09:00:00"/>
    <x v="86"/>
    <d v="1899-12-30T11:30:00"/>
    <s v="S"/>
    <n v="0"/>
    <n v="0.2"/>
    <n v="0.2"/>
    <x v="0"/>
    <x v="141"/>
  </r>
  <r>
    <x v="0"/>
    <x v="970"/>
    <x v="1"/>
    <x v="31"/>
    <s v="TELÕES"/>
    <x v="86"/>
    <d v="1899-12-30T12:00:00"/>
    <x v="86"/>
    <d v="1899-12-30T13:30:00"/>
    <s v="S"/>
    <n v="0"/>
    <n v="0.02"/>
    <n v="0.02"/>
    <x v="0"/>
    <x v="424"/>
  </r>
  <r>
    <x v="0"/>
    <x v="1012"/>
    <x v="1"/>
    <x v="32"/>
    <s v="GOVE"/>
    <x v="86"/>
    <d v="1899-12-30T12:10:00"/>
    <x v="86"/>
    <d v="1899-12-30T15:00:00"/>
    <s v="S"/>
    <n v="0.5"/>
    <n v="1"/>
    <n v="1.5"/>
    <x v="0"/>
    <x v="446"/>
  </r>
  <r>
    <x v="0"/>
    <x v="1013"/>
    <x v="1"/>
    <x v="32"/>
    <s v="VALADARES"/>
    <x v="86"/>
    <d v="1899-12-30T12:40:00"/>
    <x v="86"/>
    <d v="1899-12-30T15:20:00"/>
    <s v="S"/>
    <n v="0"/>
    <n v="2"/>
    <n v="2"/>
    <x v="0"/>
    <x v="649"/>
  </r>
  <r>
    <x v="0"/>
    <x v="1014"/>
    <x v="1"/>
    <x v="31"/>
    <s v="MANCELOS"/>
    <x v="86"/>
    <d v="1899-12-30T13:50:00"/>
    <x v="86"/>
    <d v="1899-12-30T14:45:00"/>
    <s v="S"/>
    <n v="0"/>
    <n v="0.05"/>
    <n v="0.05"/>
    <x v="0"/>
    <x v="286"/>
  </r>
  <r>
    <x v="0"/>
    <x v="1015"/>
    <x v="0"/>
    <x v="4"/>
    <s v="V.N.CEIRA"/>
    <x v="86"/>
    <d v="1899-12-30T14:09:00"/>
    <x v="86"/>
    <d v="1899-12-30T16:50:00"/>
    <m/>
    <n v="0.8"/>
    <n v="0"/>
    <n v="0.8"/>
    <x v="1"/>
    <x v="572"/>
  </r>
  <r>
    <x v="0"/>
    <x v="1016"/>
    <x v="1"/>
    <x v="10"/>
    <s v="CANELAS"/>
    <x v="86"/>
    <d v="1899-12-30T15:05:00"/>
    <x v="86"/>
    <d v="1899-12-30T18:15:00"/>
    <s v="S"/>
    <n v="0"/>
    <n v="0.1"/>
    <n v="0.1"/>
    <x v="0"/>
    <x v="433"/>
  </r>
  <r>
    <x v="0"/>
    <x v="1017"/>
    <x v="2"/>
    <x v="26"/>
    <s v="RUILHE"/>
    <x v="86"/>
    <d v="1899-12-30T15:15:00"/>
    <x v="86"/>
    <d v="1899-12-30T18:20:00"/>
    <s v="S"/>
    <n v="0"/>
    <n v="0.2"/>
    <n v="0.2"/>
    <x v="0"/>
    <x v="222"/>
  </r>
  <r>
    <x v="0"/>
    <x v="1018"/>
    <x v="1"/>
    <x v="32"/>
    <s v="SANTA MARINHA DO ZÊZERE"/>
    <x v="86"/>
    <d v="1899-12-30T15:30:00"/>
    <x v="86"/>
    <d v="1899-12-30T21:30:00"/>
    <s v="S"/>
    <n v="0"/>
    <n v="10"/>
    <n v="10"/>
    <x v="0"/>
    <x v="650"/>
  </r>
  <r>
    <x v="0"/>
    <x v="1019"/>
    <x v="2"/>
    <x v="29"/>
    <s v="REVELHE"/>
    <x v="86"/>
    <d v="1899-12-30T15:35:00"/>
    <x v="86"/>
    <d v="1899-12-30T17:05:00"/>
    <s v="S"/>
    <n v="0.2"/>
    <n v="0"/>
    <n v="0.2"/>
    <x v="0"/>
    <x v="443"/>
  </r>
  <r>
    <x v="0"/>
    <x v="1020"/>
    <x v="2"/>
    <x v="12"/>
    <s v="SILVARES"/>
    <x v="86"/>
    <d v="1899-12-30T15:35:00"/>
    <x v="86"/>
    <d v="1899-12-30T17:30:00"/>
    <s v="S"/>
    <n v="0"/>
    <n v="0.2"/>
    <n v="0.2"/>
    <x v="0"/>
    <x v="255"/>
  </r>
  <r>
    <x v="0"/>
    <x v="1021"/>
    <x v="1"/>
    <x v="32"/>
    <s v="ÂNCEDE"/>
    <x v="86"/>
    <d v="1899-12-30T15:45:00"/>
    <x v="87"/>
    <d v="1899-12-30T01:29:00"/>
    <s v="S"/>
    <n v="3"/>
    <n v="3"/>
    <n v="6"/>
    <x v="0"/>
    <x v="290"/>
  </r>
  <r>
    <x v="0"/>
    <x v="1022"/>
    <x v="1"/>
    <x v="18"/>
    <s v="FERREIRA"/>
    <x v="86"/>
    <d v="1899-12-30T16:00:00"/>
    <x v="86"/>
    <d v="1899-12-30T16:55:00"/>
    <s v="S"/>
    <n v="0"/>
    <n v="0.1"/>
    <n v="0.1"/>
    <x v="0"/>
    <x v="355"/>
  </r>
  <r>
    <x v="0"/>
    <x v="1023"/>
    <x v="2"/>
    <x v="30"/>
    <s v="CERVÃES"/>
    <x v="86"/>
    <d v="1899-12-30T16:10:00"/>
    <x v="86"/>
    <d v="1899-12-30T18:50:00"/>
    <s v="S"/>
    <n v="0.1"/>
    <n v="0"/>
    <n v="0.1"/>
    <x v="0"/>
    <x v="445"/>
  </r>
  <r>
    <x v="0"/>
    <x v="1024"/>
    <x v="1"/>
    <x v="16"/>
    <s v="LORDELO"/>
    <x v="86"/>
    <d v="1899-12-30T16:10:00"/>
    <x v="86"/>
    <d v="1899-12-30T16:30:00"/>
    <s v="S"/>
    <n v="0"/>
    <n v="0.01"/>
    <n v="0.01"/>
    <x v="0"/>
    <x v="387"/>
  </r>
  <r>
    <x v="0"/>
    <x v="1025"/>
    <x v="1"/>
    <x v="35"/>
    <s v="PAREDES DE VIADORES"/>
    <x v="86"/>
    <d v="1899-12-30T16:15:00"/>
    <x v="86"/>
    <d v="1899-12-30T19:25:00"/>
    <s v="S"/>
    <n v="2"/>
    <n v="0"/>
    <n v="2"/>
    <x v="0"/>
    <x v="479"/>
  </r>
  <r>
    <x v="0"/>
    <x v="1026"/>
    <x v="1"/>
    <x v="10"/>
    <s v="CASTELÕES"/>
    <x v="86"/>
    <d v="1899-12-30T16:15:00"/>
    <x v="86"/>
    <d v="1899-12-30T17:50:00"/>
    <s v="S"/>
    <n v="0"/>
    <n v="0.5"/>
    <n v="0.5"/>
    <x v="0"/>
    <x v="38"/>
  </r>
  <r>
    <x v="0"/>
    <x v="1027"/>
    <x v="1"/>
    <x v="32"/>
    <s v="MESQUINHATA"/>
    <x v="86"/>
    <d v="1899-12-30T16:20:00"/>
    <x v="86"/>
    <d v="1899-12-30T18:10:00"/>
    <s v="S"/>
    <n v="1"/>
    <n v="1"/>
    <n v="2"/>
    <x v="0"/>
    <x v="435"/>
  </r>
  <r>
    <x v="0"/>
    <x v="1028"/>
    <x v="1"/>
    <x v="16"/>
    <s v="BITARÃES"/>
    <x v="86"/>
    <d v="1899-12-30T17:35:00"/>
    <x v="86"/>
    <d v="1899-12-30T18:45:00"/>
    <s v="S"/>
    <n v="0"/>
    <n v="0.03"/>
    <n v="0.03"/>
    <x v="0"/>
    <x v="581"/>
  </r>
  <r>
    <x v="0"/>
    <x v="1029"/>
    <x v="1"/>
    <x v="31"/>
    <s v="TRAVANCA"/>
    <x v="86"/>
    <d v="1899-12-30T18:05:00"/>
    <x v="86"/>
    <d v="1899-12-30T20:10:00"/>
    <s v="S"/>
    <n v="0"/>
    <n v="0.5"/>
    <n v="0.5"/>
    <x v="0"/>
    <x v="244"/>
  </r>
  <r>
    <x v="0"/>
    <x v="1030"/>
    <x v="1"/>
    <x v="11"/>
    <s v="MELRES"/>
    <x v="86"/>
    <d v="1899-12-30T18:30:00"/>
    <x v="86"/>
    <d v="1899-12-30T20:00:00"/>
    <s v="S"/>
    <n v="0"/>
    <n v="0.05"/>
    <n v="0.05"/>
    <x v="0"/>
    <x v="62"/>
  </r>
  <r>
    <x v="0"/>
    <x v="1031"/>
    <x v="1"/>
    <x v="24"/>
    <s v="GULPILHARES"/>
    <x v="86"/>
    <d v="1899-12-30T19:07:00"/>
    <x v="86"/>
    <d v="1899-12-30T20:00:00"/>
    <s v="S"/>
    <n v="0"/>
    <n v="0.02"/>
    <n v="0.02"/>
    <x v="0"/>
    <x v="624"/>
  </r>
  <r>
    <x v="0"/>
    <x v="1032"/>
    <x v="1"/>
    <x v="36"/>
    <s v="MACIEIRA DA LIXA"/>
    <x v="86"/>
    <d v="1899-12-30T19:15:00"/>
    <x v="86"/>
    <d v="1899-12-30T19:50:00"/>
    <s v="S"/>
    <n v="0"/>
    <n v="0.01"/>
    <n v="0.01"/>
    <x v="0"/>
    <x v="394"/>
  </r>
  <r>
    <x v="0"/>
    <x v="1008"/>
    <x v="1"/>
    <x v="32"/>
    <s v="GESTAÇÔ"/>
    <x v="86"/>
    <d v="1899-12-30T20:20:00"/>
    <x v="86"/>
    <d v="1899-12-30T21:50:00"/>
    <s v="S"/>
    <n v="0"/>
    <n v="0.05"/>
    <n v="0.05"/>
    <x v="0"/>
    <x v="92"/>
  </r>
  <r>
    <x v="0"/>
    <x v="970"/>
    <x v="1"/>
    <x v="31"/>
    <s v="TELÕES"/>
    <x v="86"/>
    <d v="1899-12-30T21:00:00"/>
    <x v="86"/>
    <d v="1899-12-30T22:00:00"/>
    <s v="S"/>
    <n v="0"/>
    <n v="0.01"/>
    <n v="0.01"/>
    <x v="0"/>
    <x v="252"/>
  </r>
  <r>
    <x v="0"/>
    <x v="1033"/>
    <x v="1"/>
    <x v="18"/>
    <s v="FERREIRA"/>
    <x v="86"/>
    <d v="1899-12-30T21:25:00"/>
    <x v="86"/>
    <d v="1899-12-30T21:40:00"/>
    <s v="S"/>
    <n v="0"/>
    <n v="0.02"/>
    <n v="0.02"/>
    <x v="0"/>
    <x v="110"/>
  </r>
  <r>
    <x v="0"/>
    <x v="1034"/>
    <x v="1"/>
    <x v="16"/>
    <s v="SOBROSA"/>
    <x v="86"/>
    <d v="1899-12-30T21:25:00"/>
    <x v="86"/>
    <d v="1899-12-30T22:20:00"/>
    <s v="S"/>
    <n v="0"/>
    <n v="0.02"/>
    <n v="0.02"/>
    <x v="0"/>
    <x v="651"/>
  </r>
  <r>
    <x v="0"/>
    <x v="1035"/>
    <x v="1"/>
    <x v="24"/>
    <s v="SERZEDO"/>
    <x v="86"/>
    <d v="1899-12-30T21:25:00"/>
    <x v="86"/>
    <d v="1899-12-30T22:15:00"/>
    <s v="S"/>
    <n v="0"/>
    <n v="0.04"/>
    <n v="0.04"/>
    <x v="0"/>
    <x v="119"/>
  </r>
  <r>
    <x v="0"/>
    <x v="1017"/>
    <x v="2"/>
    <x v="26"/>
    <s v="RUILHE"/>
    <x v="86"/>
    <d v="1899-12-30T22:10:00"/>
    <x v="86"/>
    <d v="1899-12-30T23:45:00"/>
    <s v="S"/>
    <n v="0"/>
    <n v="0.25"/>
    <n v="0.25"/>
    <x v="0"/>
    <x v="25"/>
  </r>
  <r>
    <x v="0"/>
    <x v="1032"/>
    <x v="1"/>
    <x v="36"/>
    <s v="MACIEIRA DA LIXA"/>
    <x v="86"/>
    <d v="1899-12-30T22:25:00"/>
    <x v="86"/>
    <d v="1899-12-30T22:50:00"/>
    <s v="S"/>
    <n v="0"/>
    <n v="0.01"/>
    <n v="0.01"/>
    <x v="0"/>
    <x v="423"/>
  </r>
  <r>
    <x v="0"/>
    <x v="974"/>
    <x v="2"/>
    <x v="7"/>
    <s v="REFOJOS DE BASTO"/>
    <x v="86"/>
    <d v="1899-12-30T22:55:00"/>
    <x v="86"/>
    <d v="1899-12-30T23:55:00"/>
    <s v="S"/>
    <n v="0.01"/>
    <n v="0"/>
    <n v="0.01"/>
    <x v="0"/>
    <x v="427"/>
  </r>
  <r>
    <x v="0"/>
    <x v="1036"/>
    <x v="2"/>
    <x v="19"/>
    <s v="GÓIOS"/>
    <x v="86"/>
    <d v="1899-12-30T23:20:00"/>
    <x v="87"/>
    <d v="1899-12-30T00:40:00"/>
    <s v="S"/>
    <n v="0"/>
    <n v="0.02"/>
    <n v="0.02"/>
    <x v="0"/>
    <x v="622"/>
  </r>
  <r>
    <x v="0"/>
    <x v="1037"/>
    <x v="1"/>
    <x v="33"/>
    <s v="CAÍDE DE REI"/>
    <x v="86"/>
    <d v="1899-12-30T23:30:00"/>
    <x v="87"/>
    <d v="1899-12-30T00:55:00"/>
    <s v="S"/>
    <n v="0"/>
    <n v="0.2"/>
    <n v="0.2"/>
    <x v="0"/>
    <x v="95"/>
  </r>
  <r>
    <x v="0"/>
    <x v="1038"/>
    <x v="0"/>
    <x v="2"/>
    <s v="SINDE"/>
    <x v="86"/>
    <d v="1899-12-30T23:45:00"/>
    <x v="87"/>
    <d v="1899-12-30T00:32:00"/>
    <m/>
    <n v="0"/>
    <n v="0.02"/>
    <n v="0.02"/>
    <x v="1"/>
    <x v="574"/>
  </r>
  <r>
    <x v="0"/>
    <x v="1013"/>
    <x v="1"/>
    <x v="32"/>
    <s v="VALADARES"/>
    <x v="86"/>
    <d v="1899-12-30T23:45:00"/>
    <x v="87"/>
    <d v="1899-12-30T00:55:00"/>
    <s v="S"/>
    <n v="0"/>
    <n v="0.05"/>
    <n v="0.05"/>
    <x v="0"/>
    <x v="190"/>
  </r>
  <r>
    <x v="0"/>
    <x v="1039"/>
    <x v="1"/>
    <x v="16"/>
    <s v="LORDELO"/>
    <x v="87"/>
    <d v="1899-12-30T00:25:00"/>
    <x v="87"/>
    <d v="1899-12-30T01:15:00"/>
    <s v="S"/>
    <n v="0"/>
    <n v="0.03"/>
    <n v="0.03"/>
    <x v="0"/>
    <x v="140"/>
  </r>
  <r>
    <x v="0"/>
    <x v="1040"/>
    <x v="1"/>
    <x v="32"/>
    <s v="MESQUINHATA"/>
    <x v="87"/>
    <d v="1899-12-30T00:28:00"/>
    <x v="87"/>
    <d v="1899-12-30T02:59:00"/>
    <s v="S"/>
    <n v="1.5"/>
    <n v="0"/>
    <n v="1.5"/>
    <x v="0"/>
    <x v="460"/>
  </r>
  <r>
    <x v="0"/>
    <x v="1041"/>
    <x v="1"/>
    <x v="33"/>
    <s v="CAÍDE DE REI"/>
    <x v="87"/>
    <d v="1899-12-30T01:40:00"/>
    <x v="87"/>
    <d v="1899-12-30T03:45:00"/>
    <s v="S"/>
    <n v="0"/>
    <n v="0.1"/>
    <n v="0.1"/>
    <x v="0"/>
    <x v="273"/>
  </r>
  <r>
    <x v="0"/>
    <x v="1042"/>
    <x v="0"/>
    <x v="40"/>
    <s v="V.RAINHA"/>
    <x v="87"/>
    <d v="1899-12-30T02:35:00"/>
    <x v="87"/>
    <d v="1899-12-30T04:20:00"/>
    <m/>
    <n v="0.05"/>
    <n v="0"/>
    <n v="0.05"/>
    <x v="1"/>
    <x v="577"/>
  </r>
  <r>
    <x v="0"/>
    <x v="1043"/>
    <x v="1"/>
    <x v="32"/>
    <s v="GOVE"/>
    <x v="87"/>
    <d v="1899-12-30T05:34:00"/>
    <x v="87"/>
    <d v="1899-12-30T06:00:00"/>
    <s v="S"/>
    <n v="0"/>
    <n v="0.5"/>
    <n v="0.5"/>
    <x v="0"/>
    <x v="72"/>
  </r>
  <r>
    <x v="0"/>
    <x v="1019"/>
    <x v="2"/>
    <x v="29"/>
    <s v="REVELHE"/>
    <x v="87"/>
    <d v="1899-12-30T06:55:00"/>
    <x v="87"/>
    <d v="1899-12-30T07:55:00"/>
    <s v="S"/>
    <n v="0.05"/>
    <n v="0"/>
    <n v="0.05"/>
    <x v="0"/>
    <x v="451"/>
  </r>
  <r>
    <x v="0"/>
    <x v="1039"/>
    <x v="1"/>
    <x v="16"/>
    <s v="LORDELO"/>
    <x v="87"/>
    <d v="1899-12-30T07:50:00"/>
    <x v="87"/>
    <d v="1899-12-30T08:40:00"/>
    <s v="S"/>
    <n v="0"/>
    <n v="0.02"/>
    <n v="0.02"/>
    <x v="0"/>
    <x v="148"/>
  </r>
  <r>
    <x v="0"/>
    <x v="1044"/>
    <x v="1"/>
    <x v="32"/>
    <s v="CAMPELO"/>
    <x v="87"/>
    <d v="1899-12-30T10:45:00"/>
    <x v="87"/>
    <d v="1899-12-30T14:35:00"/>
    <s v="S"/>
    <n v="2"/>
    <n v="2"/>
    <n v="4"/>
    <x v="0"/>
    <x v="652"/>
  </r>
  <r>
    <x v="0"/>
    <x v="931"/>
    <x v="0"/>
    <x v="2"/>
    <s v="MOURONHO"/>
    <x v="87"/>
    <d v="1899-12-30T10:50:00"/>
    <x v="87"/>
    <d v="1899-12-30T12:05:00"/>
    <s v="S"/>
    <n v="0"/>
    <n v="0.01"/>
    <n v="0.01"/>
    <x v="0"/>
    <x v="361"/>
  </r>
  <r>
    <x v="0"/>
    <x v="1045"/>
    <x v="2"/>
    <x v="29"/>
    <s v="MOREIRA DO REI"/>
    <x v="87"/>
    <d v="1899-12-30T11:30:00"/>
    <x v="87"/>
    <d v="1899-12-30T12:15:00"/>
    <s v="S"/>
    <n v="0"/>
    <n v="0.02"/>
    <n v="0.02"/>
    <x v="0"/>
    <x v="339"/>
  </r>
  <r>
    <x v="0"/>
    <x v="1046"/>
    <x v="0"/>
    <x v="4"/>
    <s v="ALVÁRES"/>
    <x v="87"/>
    <d v="1899-12-30T12:53:00"/>
    <x v="87"/>
    <d v="1899-12-30T18:15:00"/>
    <m/>
    <n v="11"/>
    <n v="12"/>
    <n v="23"/>
    <x v="1"/>
    <x v="588"/>
  </r>
  <r>
    <x v="0"/>
    <x v="1043"/>
    <x v="1"/>
    <x v="32"/>
    <s v="GOVE"/>
    <x v="87"/>
    <d v="1899-12-30T13:50:00"/>
    <x v="87"/>
    <d v="1899-12-30T17:35:00"/>
    <s v="S"/>
    <n v="4"/>
    <n v="4"/>
    <n v="8"/>
    <x v="0"/>
    <x v="322"/>
  </r>
  <r>
    <x v="0"/>
    <x v="1017"/>
    <x v="2"/>
    <x v="26"/>
    <s v="RUILHE"/>
    <x v="87"/>
    <d v="1899-12-30T14:10:00"/>
    <x v="87"/>
    <d v="1899-12-30T16:15:00"/>
    <s v="S"/>
    <n v="0"/>
    <n v="0.2"/>
    <n v="0.2"/>
    <x v="0"/>
    <x v="188"/>
  </r>
  <r>
    <x v="0"/>
    <x v="1047"/>
    <x v="0"/>
    <x v="4"/>
    <s v="GÓIS"/>
    <x v="87"/>
    <d v="1899-12-30T14:15:00"/>
    <x v="87"/>
    <d v="1899-12-30T16:20:00"/>
    <m/>
    <n v="0.06"/>
    <n v="0"/>
    <n v="0.06"/>
    <x v="1"/>
    <x v="555"/>
  </r>
  <r>
    <x v="0"/>
    <x v="1048"/>
    <x v="1"/>
    <x v="16"/>
    <s v="RECAREI"/>
    <x v="87"/>
    <d v="1899-12-30T14:45:00"/>
    <x v="87"/>
    <d v="1899-12-30T17:45:00"/>
    <s v="S"/>
    <n v="1.5"/>
    <n v="0"/>
    <n v="1.5"/>
    <x v="0"/>
    <x v="499"/>
  </r>
  <r>
    <x v="0"/>
    <x v="1049"/>
    <x v="2"/>
    <x v="47"/>
    <s v="LOUREDO"/>
    <x v="87"/>
    <d v="1899-12-30T15:00:00"/>
    <x v="87"/>
    <d v="1899-12-30T21:00:00"/>
    <s v="S"/>
    <n v="0"/>
    <n v="4"/>
    <n v="4"/>
    <x v="0"/>
    <x v="566"/>
  </r>
  <r>
    <x v="0"/>
    <x v="1050"/>
    <x v="2"/>
    <x v="12"/>
    <s v="SILVARES"/>
    <x v="87"/>
    <d v="1899-12-30T15:25:00"/>
    <x v="87"/>
    <d v="1899-12-30T17:50:00"/>
    <s v="S"/>
    <n v="0"/>
    <n v="0.3"/>
    <n v="0.3"/>
    <x v="0"/>
    <x v="586"/>
  </r>
  <r>
    <x v="0"/>
    <x v="1051"/>
    <x v="1"/>
    <x v="35"/>
    <s v="SOALHÃES"/>
    <x v="87"/>
    <d v="1899-12-30T15:25:00"/>
    <x v="87"/>
    <d v="1899-12-30T16:05:00"/>
    <s v="S"/>
    <n v="0"/>
    <n v="0.03"/>
    <n v="0.03"/>
    <x v="0"/>
    <x v="66"/>
  </r>
  <r>
    <x v="0"/>
    <x v="1052"/>
    <x v="1"/>
    <x v="18"/>
    <s v="SEROA"/>
    <x v="87"/>
    <d v="1899-12-30T15:50:00"/>
    <x v="87"/>
    <d v="1899-12-30T17:15:00"/>
    <s v="S"/>
    <n v="0"/>
    <n v="0.3"/>
    <n v="0.3"/>
    <x v="0"/>
    <x v="516"/>
  </r>
  <r>
    <x v="0"/>
    <x v="1053"/>
    <x v="1"/>
    <x v="35"/>
    <s v="VILA BOA DO BISPO"/>
    <x v="87"/>
    <d v="1899-12-30T15:55:00"/>
    <x v="87"/>
    <d v="1899-12-30T17:45:00"/>
    <s v="S"/>
    <n v="0"/>
    <n v="0.2"/>
    <n v="0.2"/>
    <x v="0"/>
    <x v="246"/>
  </r>
  <r>
    <x v="0"/>
    <x v="1054"/>
    <x v="1"/>
    <x v="16"/>
    <s v="GANDRA"/>
    <x v="87"/>
    <d v="1899-12-30T16:20:00"/>
    <x v="87"/>
    <d v="1899-12-30T17:35:00"/>
    <s v="S"/>
    <n v="0"/>
    <n v="1"/>
    <n v="1"/>
    <x v="0"/>
    <x v="458"/>
  </r>
  <r>
    <x v="0"/>
    <x v="1055"/>
    <x v="0"/>
    <x v="1"/>
    <s v="V.P.BEIRA"/>
    <x v="87"/>
    <d v="1899-12-30T16:40:00"/>
    <x v="87"/>
    <d v="1899-12-30T18:10:00"/>
    <m/>
    <n v="0.2"/>
    <n v="0"/>
    <n v="0.2"/>
    <x v="1"/>
    <x v="390"/>
  </r>
  <r>
    <x v="0"/>
    <x v="1056"/>
    <x v="1"/>
    <x v="32"/>
    <s v="VALADARES"/>
    <x v="87"/>
    <d v="1899-12-30T17:15:00"/>
    <x v="87"/>
    <d v="1899-12-30T20:00:00"/>
    <s v="S"/>
    <n v="1.5"/>
    <n v="0.5"/>
    <n v="2"/>
    <x v="0"/>
    <x v="166"/>
  </r>
  <r>
    <x v="0"/>
    <x v="1025"/>
    <x v="1"/>
    <x v="35"/>
    <s v="PAREDES DE VIADORES"/>
    <x v="87"/>
    <d v="1899-12-30T17:45:00"/>
    <x v="87"/>
    <d v="1899-12-30T19:55:00"/>
    <s v="S"/>
    <n v="1"/>
    <n v="0"/>
    <n v="1"/>
    <x v="0"/>
    <x v="484"/>
  </r>
  <r>
    <x v="0"/>
    <x v="1017"/>
    <x v="2"/>
    <x v="26"/>
    <s v="RUILHE"/>
    <x v="87"/>
    <d v="1899-12-30T18:00:00"/>
    <x v="87"/>
    <d v="1899-12-30T22:10:00"/>
    <s v="S"/>
    <n v="0"/>
    <n v="0.3"/>
    <n v="0.3"/>
    <x v="0"/>
    <x v="481"/>
  </r>
  <r>
    <x v="0"/>
    <x v="1057"/>
    <x v="1"/>
    <x v="36"/>
    <s v="CARAMOS"/>
    <x v="87"/>
    <d v="1899-12-30T18:15:00"/>
    <x v="87"/>
    <d v="1899-12-30T18:50:00"/>
    <s v="S"/>
    <n v="0"/>
    <n v="0.03"/>
    <n v="0.03"/>
    <x v="0"/>
    <x v="186"/>
  </r>
  <r>
    <x v="0"/>
    <x v="1050"/>
    <x v="2"/>
    <x v="12"/>
    <s v="SILVARES"/>
    <x v="87"/>
    <d v="1899-12-30T18:25:00"/>
    <x v="87"/>
    <d v="1899-12-30T19:40:00"/>
    <s v="S"/>
    <n v="0"/>
    <n v="0.1"/>
    <n v="0.1"/>
    <x v="0"/>
    <x v="488"/>
  </r>
  <r>
    <x v="0"/>
    <x v="1058"/>
    <x v="1"/>
    <x v="24"/>
    <s v="SERZEDO"/>
    <x v="87"/>
    <d v="1899-12-30T20:00:00"/>
    <x v="87"/>
    <d v="1899-12-30T20:35:00"/>
    <s v="S"/>
    <n v="0"/>
    <n v="0.04"/>
    <n v="0.04"/>
    <x v="0"/>
    <x v="90"/>
  </r>
  <r>
    <x v="0"/>
    <x v="1057"/>
    <x v="1"/>
    <x v="36"/>
    <s v="CARAMOS"/>
    <x v="87"/>
    <d v="1899-12-30T20:10:00"/>
    <x v="87"/>
    <d v="1899-12-30T20:45:00"/>
    <s v="S"/>
    <n v="0"/>
    <n v="0.01"/>
    <n v="0.01"/>
    <x v="0"/>
    <x v="407"/>
  </r>
  <r>
    <x v="0"/>
    <x v="1059"/>
    <x v="1"/>
    <x v="18"/>
    <s v="EIRIZ"/>
    <x v="87"/>
    <d v="1899-12-30T20:45:00"/>
    <x v="87"/>
    <d v="1899-12-30T21:45:00"/>
    <s v="S"/>
    <n v="0"/>
    <n v="0.05"/>
    <n v="0.05"/>
    <x v="0"/>
    <x v="301"/>
  </r>
  <r>
    <x v="0"/>
    <x v="1060"/>
    <x v="2"/>
    <x v="29"/>
    <s v="GOLÃES"/>
    <x v="87"/>
    <d v="1899-12-30T20:50:00"/>
    <x v="87"/>
    <d v="1899-12-30T23:10:00"/>
    <s v="S"/>
    <n v="3"/>
    <n v="0"/>
    <n v="3"/>
    <x v="0"/>
    <x v="461"/>
  </r>
  <r>
    <x v="0"/>
    <x v="1002"/>
    <x v="1"/>
    <x v="18"/>
    <s v="FERREIRA"/>
    <x v="87"/>
    <d v="1899-12-30T21:25:00"/>
    <x v="87"/>
    <d v="1899-12-30T22:55:00"/>
    <s v="S"/>
    <n v="0"/>
    <n v="0.5"/>
    <n v="0.5"/>
    <x v="0"/>
    <x v="167"/>
  </r>
  <r>
    <x v="0"/>
    <x v="1061"/>
    <x v="1"/>
    <x v="24"/>
    <s v="VILAR DE ANDORINHO"/>
    <x v="87"/>
    <d v="1899-12-30T21:50:00"/>
    <x v="87"/>
    <d v="1899-12-30T22:55:00"/>
    <s v="S"/>
    <n v="0"/>
    <n v="0.03"/>
    <n v="0.03"/>
    <x v="0"/>
    <x v="105"/>
  </r>
  <r>
    <x v="0"/>
    <x v="1048"/>
    <x v="1"/>
    <x v="16"/>
    <s v="RECAREI"/>
    <x v="87"/>
    <d v="1899-12-30T22:00:00"/>
    <x v="87"/>
    <d v="1899-12-30T23:20:00"/>
    <s v="S"/>
    <n v="0"/>
    <n v="0.03"/>
    <n v="0.03"/>
    <x v="0"/>
    <x v="109"/>
  </r>
  <r>
    <x v="0"/>
    <x v="1062"/>
    <x v="1"/>
    <x v="16"/>
    <s v="SOBROSA"/>
    <x v="87"/>
    <d v="1899-12-30T22:05:00"/>
    <x v="87"/>
    <d v="1899-12-30T23:00:00"/>
    <s v="S"/>
    <n v="0"/>
    <n v="0.05"/>
    <n v="0.05"/>
    <x v="0"/>
    <x v="362"/>
  </r>
  <r>
    <x v="0"/>
    <x v="1063"/>
    <x v="1"/>
    <x v="10"/>
    <s v="CAPELA"/>
    <x v="87"/>
    <d v="1899-12-30T22:25:00"/>
    <x v="88"/>
    <d v="1899-12-30T00:40:00"/>
    <s v="S"/>
    <n v="0"/>
    <n v="0.05"/>
    <n v="0.05"/>
    <x v="0"/>
    <x v="350"/>
  </r>
  <r>
    <x v="0"/>
    <x v="1064"/>
    <x v="2"/>
    <x v="26"/>
    <s v="TADIM"/>
    <x v="87"/>
    <d v="1899-12-30T22:40:00"/>
    <x v="88"/>
    <d v="1899-12-30T01:00:00"/>
    <s v="S"/>
    <n v="0"/>
    <n v="0.1"/>
    <n v="0.1"/>
    <x v="0"/>
    <x v="515"/>
  </r>
  <r>
    <x v="0"/>
    <x v="1057"/>
    <x v="1"/>
    <x v="36"/>
    <s v="CARAMOS"/>
    <x v="87"/>
    <d v="1899-12-30T22:50:00"/>
    <x v="87"/>
    <d v="1899-12-30T23:15:00"/>
    <s v="S"/>
    <n v="0"/>
    <n v="0.01"/>
    <n v="0.01"/>
    <x v="0"/>
    <x v="204"/>
  </r>
  <r>
    <x v="0"/>
    <x v="1065"/>
    <x v="2"/>
    <x v="12"/>
    <s v="PONTE"/>
    <x v="87"/>
    <d v="1899-12-30T23:10:00"/>
    <x v="88"/>
    <d v="1899-12-30T00:10:00"/>
    <s v="S"/>
    <n v="0"/>
    <n v="0.03"/>
    <n v="0.03"/>
    <x v="0"/>
    <x v="582"/>
  </r>
  <r>
    <x v="0"/>
    <x v="1042"/>
    <x v="0"/>
    <x v="40"/>
    <s v="V.RAINHA"/>
    <x v="87"/>
    <m/>
    <x v="36"/>
    <m/>
    <s v="S"/>
    <n v="1.4999999999999999E-2"/>
    <n v="0"/>
    <n v="1.4999999999999999E-2"/>
    <x v="0"/>
    <x v="253"/>
  </r>
  <r>
    <x v="0"/>
    <x v="1066"/>
    <x v="1"/>
    <x v="24"/>
    <s v="AVINTES"/>
    <x v="88"/>
    <d v="1899-12-30T00:30:00"/>
    <x v="88"/>
    <d v="1899-12-30T01:50:00"/>
    <s v="S"/>
    <n v="0.1"/>
    <n v="0"/>
    <n v="0.1"/>
    <x v="0"/>
    <x v="506"/>
  </r>
  <r>
    <x v="0"/>
    <x v="1067"/>
    <x v="1"/>
    <x v="35"/>
    <s v="SOALHÃES"/>
    <x v="88"/>
    <d v="1899-12-30T00:30:00"/>
    <x v="88"/>
    <d v="1899-12-30T01:00:00"/>
    <s v="S"/>
    <n v="0"/>
    <n v="0.01"/>
    <n v="0.01"/>
    <x v="0"/>
    <x v="398"/>
  </r>
  <r>
    <x v="0"/>
    <x v="1068"/>
    <x v="2"/>
    <x v="25"/>
    <s v="CAMPOS"/>
    <x v="88"/>
    <d v="1899-12-30T01:10:00"/>
    <x v="88"/>
    <d v="1899-12-30T02:20:00"/>
    <s v="S"/>
    <n v="0"/>
    <n v="0.02"/>
    <n v="0.02"/>
    <x v="0"/>
    <x v="327"/>
  </r>
  <r>
    <x v="0"/>
    <x v="1069"/>
    <x v="2"/>
    <x v="29"/>
    <s v="REVELHE"/>
    <x v="88"/>
    <d v="1899-12-30T01:20:00"/>
    <x v="88"/>
    <d v="1899-12-30T02:40:00"/>
    <s v="S"/>
    <n v="0"/>
    <n v="0.03"/>
    <n v="0.03"/>
    <x v="0"/>
    <x v="490"/>
  </r>
  <r>
    <x v="0"/>
    <x v="1070"/>
    <x v="1"/>
    <x v="10"/>
    <s v="PAÇO DE SOUSA"/>
    <x v="88"/>
    <d v="1899-12-30T01:35:00"/>
    <x v="88"/>
    <d v="1899-12-30T04:15:00"/>
    <s v="S"/>
    <n v="0"/>
    <n v="0.04"/>
    <n v="0.04"/>
    <x v="0"/>
    <x v="218"/>
  </r>
  <r>
    <x v="0"/>
    <x v="1039"/>
    <x v="1"/>
    <x v="16"/>
    <s v="LORDELO"/>
    <x v="88"/>
    <d v="1899-12-30T02:10:00"/>
    <x v="88"/>
    <d v="1899-12-30T03:20:00"/>
    <s v="S"/>
    <n v="0"/>
    <n v="0.04"/>
    <n v="0.04"/>
    <x v="0"/>
    <x v="143"/>
  </r>
  <r>
    <x v="0"/>
    <x v="1071"/>
    <x v="1"/>
    <x v="18"/>
    <s v="MEIXOMIL"/>
    <x v="88"/>
    <d v="1899-12-30T04:05:00"/>
    <x v="88"/>
    <d v="1899-12-30T06:15:00"/>
    <s v="S"/>
    <n v="0"/>
    <n v="0.1"/>
    <n v="0.1"/>
    <x v="0"/>
    <x v="401"/>
  </r>
  <r>
    <x v="0"/>
    <x v="1061"/>
    <x v="1"/>
    <x v="24"/>
    <s v="VILAR DE ANDORINHO"/>
    <x v="88"/>
    <d v="1899-12-30T06:30:00"/>
    <x v="88"/>
    <d v="1899-12-30T07:10:00"/>
    <s v="S"/>
    <n v="0"/>
    <n v="0.02"/>
    <n v="0.02"/>
    <x v="0"/>
    <x v="98"/>
  </r>
  <r>
    <x v="0"/>
    <x v="1064"/>
    <x v="2"/>
    <x v="26"/>
    <s v="TADIM"/>
    <x v="88"/>
    <d v="1899-12-30T08:03:00"/>
    <x v="88"/>
    <d v="1899-12-30T10:00:00"/>
    <s v="S"/>
    <n v="0"/>
    <n v="0.15"/>
    <n v="0.15"/>
    <x v="0"/>
    <x v="266"/>
  </r>
  <r>
    <x v="0"/>
    <x v="1072"/>
    <x v="1"/>
    <x v="32"/>
    <s v="CAMPELO"/>
    <x v="88"/>
    <d v="1899-12-30T11:50:00"/>
    <x v="88"/>
    <d v="1899-12-30T14:30:00"/>
    <s v="S"/>
    <n v="0"/>
    <n v="4"/>
    <n v="4"/>
    <x v="0"/>
    <x v="393"/>
  </r>
  <r>
    <x v="0"/>
    <x v="1073"/>
    <x v="1"/>
    <x v="35"/>
    <s v="FREIXO"/>
    <x v="88"/>
    <d v="1899-12-30T13:15:00"/>
    <x v="88"/>
    <d v="1899-12-30T13:45:00"/>
    <s v="S"/>
    <n v="0"/>
    <n v="0.01"/>
    <n v="0.01"/>
    <x v="0"/>
    <x v="402"/>
  </r>
  <r>
    <x v="0"/>
    <x v="1074"/>
    <x v="1"/>
    <x v="24"/>
    <s v="PEDROSO"/>
    <x v="88"/>
    <d v="1899-12-30T14:10:00"/>
    <x v="88"/>
    <d v="1899-12-30T15:10:00"/>
    <s v="S"/>
    <n v="0"/>
    <n v="0.02"/>
    <n v="0.02"/>
    <x v="0"/>
    <x v="282"/>
  </r>
  <r>
    <x v="0"/>
    <x v="1075"/>
    <x v="1"/>
    <x v="11"/>
    <s v="RIO TINTO"/>
    <x v="88"/>
    <d v="1899-12-30T14:20:00"/>
    <x v="88"/>
    <d v="1899-12-30T16:15:00"/>
    <s v="S"/>
    <n v="0"/>
    <n v="0.1"/>
    <n v="0.1"/>
    <x v="0"/>
    <x v="472"/>
  </r>
  <r>
    <x v="0"/>
    <x v="1076"/>
    <x v="2"/>
    <x v="26"/>
    <s v="REAL"/>
    <x v="88"/>
    <d v="1899-12-30T14:55:00"/>
    <x v="88"/>
    <d v="1899-12-30T16:30:00"/>
    <s v="S"/>
    <n v="0"/>
    <n v="0.03"/>
    <n v="0.03"/>
    <x v="0"/>
    <x v="541"/>
  </r>
  <r>
    <x v="0"/>
    <x v="1072"/>
    <x v="1"/>
    <x v="32"/>
    <s v="CAMPELO"/>
    <x v="88"/>
    <d v="1899-12-30T15:00:00"/>
    <x v="88"/>
    <d v="1899-12-30T18:30:00"/>
    <s v="S"/>
    <n v="0"/>
    <n v="3"/>
    <n v="3"/>
    <x v="0"/>
    <x v="289"/>
  </r>
  <r>
    <x v="0"/>
    <x v="1063"/>
    <x v="1"/>
    <x v="10"/>
    <s v="CAPELA"/>
    <x v="88"/>
    <d v="1899-12-30T16:00:00"/>
    <x v="88"/>
    <d v="1899-12-30T17:00:00"/>
    <s v="S"/>
    <n v="0"/>
    <n v="0.02"/>
    <n v="0.02"/>
    <x v="0"/>
    <x v="173"/>
  </r>
  <r>
    <x v="0"/>
    <x v="1048"/>
    <x v="1"/>
    <x v="16"/>
    <s v="RECAREI"/>
    <x v="88"/>
    <d v="1899-12-30T16:10:00"/>
    <x v="88"/>
    <d v="1899-12-30T17:40:00"/>
    <s v="S"/>
    <n v="0"/>
    <n v="0.02"/>
    <n v="0.02"/>
    <x v="0"/>
    <x v="353"/>
  </r>
  <r>
    <x v="0"/>
    <x v="1058"/>
    <x v="1"/>
    <x v="24"/>
    <s v="SERZEDO"/>
    <x v="88"/>
    <d v="1899-12-30T16:30:00"/>
    <x v="88"/>
    <d v="1899-12-30T18:00:00"/>
    <s v="S"/>
    <n v="0"/>
    <n v="1"/>
    <n v="1"/>
    <x v="0"/>
    <x v="448"/>
  </r>
  <r>
    <x v="0"/>
    <x v="1077"/>
    <x v="2"/>
    <x v="7"/>
    <s v="ABADIM"/>
    <x v="88"/>
    <d v="1899-12-30T16:55:00"/>
    <x v="88"/>
    <d v="1899-12-30T18:40:00"/>
    <s v="S"/>
    <n v="0"/>
    <n v="0.5"/>
    <n v="0.5"/>
    <x v="0"/>
    <x v="395"/>
  </r>
  <r>
    <x v="0"/>
    <x v="1078"/>
    <x v="2"/>
    <x v="12"/>
    <s v="MOREIRA DE CÓNEGOS"/>
    <x v="88"/>
    <d v="1899-12-30T16:55:00"/>
    <x v="88"/>
    <d v="1899-12-30T17:30:00"/>
    <s v="S"/>
    <n v="0"/>
    <n v="1"/>
    <n v="1"/>
    <x v="0"/>
    <x v="434"/>
  </r>
  <r>
    <x v="0"/>
    <x v="1079"/>
    <x v="2"/>
    <x v="29"/>
    <s v="FAFE"/>
    <x v="88"/>
    <d v="1899-12-30T17:00:00"/>
    <x v="88"/>
    <d v="1899-12-30T17:50:00"/>
    <s v="S"/>
    <n v="0"/>
    <n v="1"/>
    <n v="1"/>
    <x v="0"/>
    <x v="368"/>
  </r>
  <r>
    <x v="0"/>
    <x v="1080"/>
    <x v="1"/>
    <x v="36"/>
    <s v="BORBA DE GODIM"/>
    <x v="88"/>
    <d v="1899-12-30T17:25:00"/>
    <x v="88"/>
    <d v="1899-12-30T18:40:00"/>
    <s v="S"/>
    <n v="0"/>
    <n v="0.2"/>
    <n v="0.2"/>
    <x v="0"/>
    <x v="198"/>
  </r>
  <r>
    <x v="0"/>
    <x v="1007"/>
    <x v="1"/>
    <x v="31"/>
    <s v="REAL"/>
    <x v="88"/>
    <d v="1899-12-30T17:35:00"/>
    <x v="88"/>
    <d v="1899-12-30T18:20:00"/>
    <s v="S"/>
    <n v="0"/>
    <n v="0.05"/>
    <n v="0.05"/>
    <x v="0"/>
    <x v="48"/>
  </r>
  <r>
    <x v="0"/>
    <x v="1081"/>
    <x v="1"/>
    <x v="32"/>
    <s v="CAMPELO"/>
    <x v="88"/>
    <d v="1899-12-30T17:37:00"/>
    <x v="88"/>
    <d v="1899-12-30T18:00:00"/>
    <s v="S"/>
    <n v="0"/>
    <n v="0.5"/>
    <n v="0.5"/>
    <x v="0"/>
    <x v="219"/>
  </r>
  <r>
    <x v="0"/>
    <x v="1082"/>
    <x v="1"/>
    <x v="10"/>
    <s v="CANELAS"/>
    <x v="88"/>
    <d v="1899-12-30T17:45:00"/>
    <x v="88"/>
    <d v="1899-12-30T18:55:00"/>
    <s v="S"/>
    <n v="0"/>
    <n v="0.05"/>
    <n v="0.05"/>
    <x v="0"/>
    <x v="283"/>
  </r>
  <r>
    <x v="0"/>
    <x v="1083"/>
    <x v="1"/>
    <x v="18"/>
    <s v="RAIMONDA"/>
    <x v="88"/>
    <d v="1899-12-30T17:45:00"/>
    <x v="88"/>
    <d v="1899-12-30T18:30:00"/>
    <s v="S"/>
    <n v="0"/>
    <n v="0.05"/>
    <n v="0.05"/>
    <x v="0"/>
    <x v="261"/>
  </r>
  <r>
    <x v="0"/>
    <x v="1084"/>
    <x v="2"/>
    <x v="30"/>
    <s v="DUAS IGREJAS"/>
    <x v="88"/>
    <d v="1899-12-30T17:55:00"/>
    <x v="88"/>
    <d v="1899-12-30T19:35:00"/>
    <s v="S"/>
    <n v="0.1"/>
    <n v="0"/>
    <n v="0.1"/>
    <x v="0"/>
    <x v="38"/>
  </r>
  <r>
    <x v="0"/>
    <x v="1085"/>
    <x v="2"/>
    <x v="25"/>
    <s v="VILELA"/>
    <x v="88"/>
    <d v="1899-12-30T18:05:00"/>
    <x v="88"/>
    <d v="1899-12-30T18:35:00"/>
    <s v="S"/>
    <n v="0"/>
    <n v="0.03"/>
    <n v="0.03"/>
    <x v="0"/>
    <x v="617"/>
  </r>
  <r>
    <x v="0"/>
    <x v="1056"/>
    <x v="1"/>
    <x v="32"/>
    <s v="VALADARES"/>
    <x v="88"/>
    <d v="1899-12-30T18:30:00"/>
    <x v="88"/>
    <d v="1899-12-30T22:00:00"/>
    <s v="S"/>
    <n v="0"/>
    <n v="6"/>
    <n v="6"/>
    <x v="0"/>
    <x v="653"/>
  </r>
  <r>
    <x v="0"/>
    <x v="1086"/>
    <x v="1"/>
    <x v="6"/>
    <s v="COUTO(SANTA CRISTINA)"/>
    <x v="88"/>
    <d v="1899-12-30T19:05:00"/>
    <x v="88"/>
    <d v="1899-12-30T20:30:00"/>
    <s v="S"/>
    <n v="0"/>
    <n v="0.15"/>
    <n v="0.15"/>
    <x v="0"/>
    <x v="50"/>
  </r>
  <r>
    <x v="0"/>
    <x v="1087"/>
    <x v="1"/>
    <x v="32"/>
    <s v="FRENDE"/>
    <x v="88"/>
    <d v="1899-12-30T19:20:00"/>
    <x v="88"/>
    <d v="1899-12-30T20:50:00"/>
    <s v="S"/>
    <n v="0"/>
    <n v="0.5"/>
    <n v="0.5"/>
    <x v="0"/>
    <x v="471"/>
  </r>
  <r>
    <x v="0"/>
    <x v="1088"/>
    <x v="0"/>
    <x v="2"/>
    <s v="MOURONHO"/>
    <x v="88"/>
    <d v="1899-12-30T20:27:00"/>
    <x v="88"/>
    <d v="1899-12-30T22:08:00"/>
    <m/>
    <n v="0.2"/>
    <n v="0"/>
    <n v="0.2"/>
    <x v="1"/>
    <x v="579"/>
  </r>
  <r>
    <x v="0"/>
    <x v="1089"/>
    <x v="1"/>
    <x v="6"/>
    <s v="SANTO TIRSO"/>
    <x v="88"/>
    <d v="1899-12-30T20:35:00"/>
    <x v="88"/>
    <d v="1899-12-30T21:20:00"/>
    <s v="S"/>
    <n v="0"/>
    <n v="0.1"/>
    <n v="0.1"/>
    <x v="0"/>
    <x v="452"/>
  </r>
  <r>
    <x v="0"/>
    <x v="1090"/>
    <x v="1"/>
    <x v="15"/>
    <s v="GEMUNDE"/>
    <x v="88"/>
    <d v="1899-12-30T21:05:00"/>
    <x v="88"/>
    <d v="1899-12-30T22:10:00"/>
    <s v="S"/>
    <n v="0"/>
    <n v="0.01"/>
    <n v="0.01"/>
    <x v="0"/>
    <x v="405"/>
  </r>
  <r>
    <x v="0"/>
    <x v="1091"/>
    <x v="1"/>
    <x v="11"/>
    <s v="GONDOMAR(SÃO COSME)"/>
    <x v="88"/>
    <d v="1899-12-30T21:30:00"/>
    <x v="88"/>
    <d v="1899-12-30T22:15:00"/>
    <s v="S"/>
    <n v="0"/>
    <n v="0.05"/>
    <n v="0.05"/>
    <x v="0"/>
    <x v="399"/>
  </r>
  <r>
    <x v="0"/>
    <x v="1023"/>
    <x v="2"/>
    <x v="30"/>
    <s v="CERVÃES"/>
    <x v="88"/>
    <d v="1899-12-30T22:00:00"/>
    <x v="89"/>
    <d v="1899-12-30T00:25:00"/>
    <s v="S"/>
    <n v="0.1"/>
    <n v="0"/>
    <n v="0.1"/>
    <x v="0"/>
    <x v="426"/>
  </r>
  <r>
    <x v="0"/>
    <x v="1092"/>
    <x v="2"/>
    <x v="14"/>
    <s v="VILA NOVA DE FAMALICÃO"/>
    <x v="88"/>
    <d v="1899-12-30T22:10:00"/>
    <x v="88"/>
    <d v="1899-12-30T23:30:00"/>
    <s v="S"/>
    <n v="0"/>
    <n v="0.05"/>
    <n v="0.05"/>
    <x v="0"/>
    <x v="543"/>
  </r>
  <r>
    <x v="0"/>
    <x v="1093"/>
    <x v="1"/>
    <x v="24"/>
    <s v="PEDROSO"/>
    <x v="88"/>
    <d v="1899-12-30T23:05:00"/>
    <x v="88"/>
    <d v="1899-12-30T23:55:00"/>
    <s v="S"/>
    <n v="0"/>
    <n v="0.02"/>
    <n v="0.02"/>
    <x v="0"/>
    <x v="85"/>
  </r>
  <r>
    <x v="0"/>
    <x v="1094"/>
    <x v="1"/>
    <x v="31"/>
    <s v="REAL"/>
    <x v="88"/>
    <d v="1899-12-30T23:25:00"/>
    <x v="89"/>
    <d v="1899-12-30T00:15:00"/>
    <s v="S"/>
    <n v="0"/>
    <n v="0.05"/>
    <n v="0.05"/>
    <x v="0"/>
    <x v="275"/>
  </r>
  <r>
    <x v="0"/>
    <x v="931"/>
    <x v="0"/>
    <x v="2"/>
    <s v="MOURONHO"/>
    <x v="89"/>
    <d v="1899-12-30T05:55:00"/>
    <x v="89"/>
    <d v="1899-12-30T08:01:00"/>
    <s v="S"/>
    <n v="0.01"/>
    <n v="0"/>
    <n v="0.01"/>
    <x v="0"/>
    <x v="371"/>
  </r>
  <r>
    <x v="0"/>
    <x v="1095"/>
    <x v="2"/>
    <x v="25"/>
    <s v="AJUDE"/>
    <x v="89"/>
    <d v="1899-12-30T08:20:00"/>
    <x v="89"/>
    <d v="1899-12-30T10:00:00"/>
    <s v="S"/>
    <n v="0"/>
    <n v="0.02"/>
    <n v="0.02"/>
    <x v="0"/>
    <x v="354"/>
  </r>
  <r>
    <x v="0"/>
    <x v="1045"/>
    <x v="2"/>
    <x v="29"/>
    <s v="MOREIRA DO REI"/>
    <x v="89"/>
    <d v="1899-12-30T13:10:00"/>
    <x v="89"/>
    <d v="1899-12-30T14:40:00"/>
    <s v="S"/>
    <n v="0"/>
    <n v="2"/>
    <n v="2"/>
    <x v="0"/>
    <x v="318"/>
  </r>
  <r>
    <x v="0"/>
    <x v="1096"/>
    <x v="1"/>
    <x v="31"/>
    <s v="TELÕES"/>
    <x v="89"/>
    <d v="1899-12-30T13:30:00"/>
    <x v="89"/>
    <d v="1899-12-30T15:00:00"/>
    <s v="S"/>
    <n v="0"/>
    <n v="0.02"/>
    <n v="0.02"/>
    <x v="0"/>
    <x v="183"/>
  </r>
  <r>
    <x v="0"/>
    <x v="1097"/>
    <x v="1"/>
    <x v="10"/>
    <s v="LAGARES"/>
    <x v="89"/>
    <d v="1899-12-30T14:25:00"/>
    <x v="89"/>
    <d v="1899-12-30T16:00:00"/>
    <s v="S"/>
    <n v="0"/>
    <n v="0.05"/>
    <n v="0.05"/>
    <x v="0"/>
    <x v="390"/>
  </r>
  <r>
    <x v="0"/>
    <x v="1093"/>
    <x v="1"/>
    <x v="24"/>
    <s v="PEDROSO"/>
    <x v="89"/>
    <d v="1899-12-30T14:50:00"/>
    <x v="89"/>
    <d v="1899-12-30T16:00:00"/>
    <s v="S"/>
    <n v="0"/>
    <n v="0.1"/>
    <n v="0.1"/>
    <x v="0"/>
    <x v="52"/>
  </r>
  <r>
    <x v="0"/>
    <x v="1091"/>
    <x v="1"/>
    <x v="11"/>
    <s v="GONDOMAR(SÃO COSME)"/>
    <x v="89"/>
    <d v="1899-12-30T15:00:00"/>
    <x v="89"/>
    <d v="1899-12-30T16:25:00"/>
    <s v="S"/>
    <n v="0"/>
    <n v="0.2"/>
    <n v="0.2"/>
    <x v="0"/>
    <x v="176"/>
  </r>
  <r>
    <x v="0"/>
    <x v="1098"/>
    <x v="2"/>
    <x v="14"/>
    <s v="RIBA DE AVE"/>
    <x v="89"/>
    <d v="1899-12-30T18:10:00"/>
    <x v="89"/>
    <d v="1899-12-30T19:15:00"/>
    <s v="S"/>
    <n v="0"/>
    <n v="0.06"/>
    <n v="0.06"/>
    <x v="0"/>
    <x v="228"/>
  </r>
  <r>
    <x v="0"/>
    <x v="1099"/>
    <x v="2"/>
    <x v="14"/>
    <s v="TELHADO"/>
    <x v="89"/>
    <d v="1899-12-30T20:15:00"/>
    <x v="89"/>
    <d v="1899-12-30T21:20:00"/>
    <s v="S"/>
    <n v="0"/>
    <n v="0.02"/>
    <n v="0.02"/>
    <x v="0"/>
    <x v="336"/>
  </r>
  <r>
    <x v="0"/>
    <x v="1100"/>
    <x v="1"/>
    <x v="16"/>
    <s v="LOUREDO"/>
    <x v="89"/>
    <d v="1899-12-30T20:15:00"/>
    <x v="89"/>
    <d v="1899-12-30T21:00:00"/>
    <s v="S"/>
    <n v="0"/>
    <n v="0.01"/>
    <n v="0.01"/>
    <x v="0"/>
    <x v="418"/>
  </r>
  <r>
    <x v="0"/>
    <x v="1101"/>
    <x v="2"/>
    <x v="30"/>
    <s v="CABANELAS"/>
    <x v="89"/>
    <d v="1899-12-30T21:40:00"/>
    <x v="89"/>
    <d v="1899-12-30T22:30:00"/>
    <s v="S"/>
    <n v="0.01"/>
    <n v="0"/>
    <n v="0.01"/>
    <x v="0"/>
    <x v="72"/>
  </r>
  <r>
    <x v="0"/>
    <x v="1066"/>
    <x v="1"/>
    <x v="24"/>
    <s v="AVINTES"/>
    <x v="89"/>
    <d v="1899-12-30T22:10:00"/>
    <x v="89"/>
    <d v="1899-12-30T23:05:00"/>
    <s v="S"/>
    <n v="0"/>
    <n v="0.02"/>
    <n v="0.02"/>
    <x v="0"/>
    <x v="211"/>
  </r>
  <r>
    <x v="0"/>
    <x v="1102"/>
    <x v="1"/>
    <x v="33"/>
    <s v="BARROSAS(SANTA EULÁLIA)"/>
    <x v="89"/>
    <d v="1899-12-30T22:15:00"/>
    <x v="89"/>
    <d v="1899-12-30T23:00:00"/>
    <s v="S"/>
    <n v="0"/>
    <n v="1"/>
    <n v="1"/>
    <x v="0"/>
    <x v="485"/>
  </r>
  <r>
    <x v="0"/>
    <x v="1103"/>
    <x v="1"/>
    <x v="11"/>
    <s v="JOVIM"/>
    <x v="89"/>
    <d v="1899-12-30T22:50:00"/>
    <x v="90"/>
    <d v="1899-12-30T00:00:00"/>
    <s v="S"/>
    <n v="0"/>
    <n v="0.05"/>
    <n v="0.05"/>
    <x v="0"/>
    <x v="410"/>
  </r>
  <r>
    <x v="0"/>
    <x v="1104"/>
    <x v="0"/>
    <x v="3"/>
    <s v="ARGANIL"/>
    <x v="90"/>
    <d v="1899-12-30T10:35:00"/>
    <x v="90"/>
    <d v="1899-12-30T12:00:00"/>
    <m/>
    <n v="0"/>
    <n v="0.01"/>
    <n v="0.01"/>
    <x v="2"/>
    <x v="447"/>
  </r>
  <r>
    <x v="0"/>
    <x v="1045"/>
    <x v="2"/>
    <x v="29"/>
    <s v="MOREIRA DO REI"/>
    <x v="90"/>
    <d v="1899-12-30T11:45:00"/>
    <x v="90"/>
    <d v="1899-12-30T12:50:00"/>
    <s v="S"/>
    <n v="2"/>
    <n v="0"/>
    <n v="2"/>
    <x v="0"/>
    <x v="167"/>
  </r>
  <r>
    <x v="0"/>
    <x v="1105"/>
    <x v="2"/>
    <x v="25"/>
    <s v="LANHOSO"/>
    <x v="90"/>
    <d v="1899-12-30T14:35:00"/>
    <x v="90"/>
    <d v="1899-12-30T15:50:00"/>
    <s v="S"/>
    <n v="0"/>
    <n v="0.01"/>
    <n v="0.01"/>
    <x v="0"/>
    <x v="298"/>
  </r>
  <r>
    <x v="0"/>
    <x v="1099"/>
    <x v="2"/>
    <x v="14"/>
    <s v="TELHADO"/>
    <x v="90"/>
    <d v="1899-12-30T15:20:00"/>
    <x v="90"/>
    <d v="1899-12-30T16:15:00"/>
    <s v="S"/>
    <n v="0"/>
    <n v="0.01"/>
    <n v="0.01"/>
    <x v="0"/>
    <x v="220"/>
  </r>
  <r>
    <x v="0"/>
    <x v="1106"/>
    <x v="1"/>
    <x v="24"/>
    <s v="VILAR DE ANDORINHO"/>
    <x v="90"/>
    <d v="1899-12-30T15:27:00"/>
    <x v="90"/>
    <d v="1899-12-30T16:30:00"/>
    <s v="S"/>
    <n v="0"/>
    <n v="0.01"/>
    <n v="0.01"/>
    <x v="0"/>
    <x v="429"/>
  </r>
  <r>
    <x v="0"/>
    <x v="1045"/>
    <x v="2"/>
    <x v="29"/>
    <s v="MOREIRA DO REI"/>
    <x v="90"/>
    <d v="1899-12-30T15:35:00"/>
    <x v="90"/>
    <d v="1899-12-30T18:15:00"/>
    <s v="S"/>
    <n v="2"/>
    <n v="0"/>
    <n v="2"/>
    <x v="0"/>
    <x v="244"/>
  </r>
  <r>
    <x v="0"/>
    <x v="1093"/>
    <x v="1"/>
    <x v="24"/>
    <s v="PEDROSO"/>
    <x v="90"/>
    <d v="1899-12-30T15:58:00"/>
    <x v="90"/>
    <d v="1899-12-30T17:20:00"/>
    <s v="S"/>
    <n v="0"/>
    <n v="1"/>
    <n v="1"/>
    <x v="0"/>
    <x v="454"/>
  </r>
  <r>
    <x v="0"/>
    <x v="1107"/>
    <x v="1"/>
    <x v="24"/>
    <s v="OLIVEIRA DO DOURO"/>
    <x v="90"/>
    <d v="1899-12-30T16:30:00"/>
    <x v="90"/>
    <d v="1899-12-30T18:10:00"/>
    <s v="S"/>
    <n v="0"/>
    <n v="0.05"/>
    <n v="0.05"/>
    <x v="0"/>
    <x v="397"/>
  </r>
  <r>
    <x v="0"/>
    <x v="1108"/>
    <x v="2"/>
    <x v="19"/>
    <s v="GÓIOS"/>
    <x v="90"/>
    <d v="1899-12-30T16:40:00"/>
    <x v="90"/>
    <d v="1899-12-30T19:10:00"/>
    <s v="S"/>
    <n v="0"/>
    <n v="2"/>
    <n v="2"/>
    <x v="0"/>
    <x v="547"/>
  </r>
  <r>
    <x v="0"/>
    <x v="1099"/>
    <x v="2"/>
    <x v="14"/>
    <s v="TELHADO"/>
    <x v="90"/>
    <d v="1899-12-30T18:15:00"/>
    <x v="90"/>
    <d v="1899-12-30T19:55:00"/>
    <s v="S"/>
    <n v="0"/>
    <n v="0.05"/>
    <n v="0.05"/>
    <x v="0"/>
    <x v="467"/>
  </r>
  <r>
    <x v="0"/>
    <x v="1109"/>
    <x v="0"/>
    <x v="40"/>
    <s v="V.RAINHA"/>
    <x v="90"/>
    <d v="1899-12-30T22:25:00"/>
    <x v="91"/>
    <d v="1899-12-30T00:35:00"/>
    <m/>
    <n v="0.2"/>
    <n v="0"/>
    <n v="0.2"/>
    <x v="1"/>
    <x v="625"/>
  </r>
  <r>
    <x v="0"/>
    <x v="1093"/>
    <x v="1"/>
    <x v="24"/>
    <s v="PEDROSO"/>
    <x v="90"/>
    <d v="1899-12-30T22:40:00"/>
    <x v="91"/>
    <d v="1899-12-30T00:00:00"/>
    <s v="S"/>
    <n v="0"/>
    <n v="0.05"/>
    <n v="0.05"/>
    <x v="0"/>
    <x v="389"/>
  </r>
  <r>
    <x v="0"/>
    <x v="1097"/>
    <x v="1"/>
    <x v="10"/>
    <s v="LAGARES"/>
    <x v="90"/>
    <d v="1899-12-30T22:55:00"/>
    <x v="91"/>
    <d v="1899-12-30T00:30:00"/>
    <s v="S"/>
    <n v="0"/>
    <n v="0.2"/>
    <n v="0.2"/>
    <x v="0"/>
    <x v="228"/>
  </r>
  <r>
    <x v="0"/>
    <x v="1110"/>
    <x v="1"/>
    <x v="33"/>
    <s v="TORNO"/>
    <x v="91"/>
    <d v="1899-12-30T00:05:00"/>
    <x v="91"/>
    <d v="1899-12-30T01:40:00"/>
    <s v="S"/>
    <n v="0"/>
    <n v="0.08"/>
    <n v="0.08"/>
    <x v="0"/>
    <x v="645"/>
  </r>
  <r>
    <x v="0"/>
    <x v="1111"/>
    <x v="2"/>
    <x v="12"/>
    <s v="SILVARES"/>
    <x v="91"/>
    <d v="1899-12-30T01:35:00"/>
    <x v="91"/>
    <d v="1899-12-30T02:45:00"/>
    <s v="S"/>
    <n v="0"/>
    <n v="0.05"/>
    <n v="0.05"/>
    <x v="0"/>
    <x v="654"/>
  </r>
  <r>
    <x v="0"/>
    <x v="1109"/>
    <x v="0"/>
    <x v="40"/>
    <s v="V.RAINHA"/>
    <x v="91"/>
    <d v="1899-12-30T06:08:00"/>
    <x v="91"/>
    <d v="1899-12-30T08:35:00"/>
    <s v="S"/>
    <n v="1.9"/>
    <n v="0"/>
    <n v="1.9"/>
    <x v="0"/>
    <x v="338"/>
  </r>
  <r>
    <x v="0"/>
    <x v="1045"/>
    <x v="2"/>
    <x v="29"/>
    <s v="MOREIRA DO REI"/>
    <x v="91"/>
    <d v="1899-12-30T10:30:00"/>
    <x v="91"/>
    <d v="1899-12-30T12:20:00"/>
    <s v="S"/>
    <n v="0"/>
    <n v="0.01"/>
    <n v="0.01"/>
    <x v="0"/>
    <x v="573"/>
  </r>
  <r>
    <x v="0"/>
    <x v="1108"/>
    <x v="2"/>
    <x v="19"/>
    <s v="GÓIOS"/>
    <x v="91"/>
    <d v="1899-12-30T11:35:00"/>
    <x v="91"/>
    <d v="1899-12-30T12:45:00"/>
    <s v="S"/>
    <n v="0"/>
    <n v="0.05"/>
    <n v="0.05"/>
    <x v="0"/>
    <x v="655"/>
  </r>
  <r>
    <x v="0"/>
    <x v="1112"/>
    <x v="1"/>
    <x v="16"/>
    <s v="RECAREI"/>
    <x v="91"/>
    <d v="1899-12-30T12:55:00"/>
    <x v="91"/>
    <d v="1899-12-30T16:40:00"/>
    <s v="S"/>
    <n v="0"/>
    <n v="0.3"/>
    <n v="0.3"/>
    <x v="0"/>
    <x v="25"/>
  </r>
  <r>
    <x v="0"/>
    <x v="1113"/>
    <x v="2"/>
    <x v="26"/>
    <s v="TADIM"/>
    <x v="91"/>
    <d v="1899-12-30T13:10:00"/>
    <x v="91"/>
    <d v="1899-12-30T16:10:00"/>
    <s v="S"/>
    <n v="0.5"/>
    <n v="0"/>
    <n v="0.5"/>
    <x v="0"/>
    <x v="166"/>
  </r>
  <r>
    <x v="0"/>
    <x v="1114"/>
    <x v="2"/>
    <x v="29"/>
    <s v="ARÕES(SANTA CRISTINA)"/>
    <x v="91"/>
    <d v="1899-12-30T13:20:00"/>
    <x v="91"/>
    <d v="1899-12-30T14:35:00"/>
    <s v="S"/>
    <n v="0"/>
    <n v="0.05"/>
    <n v="0.05"/>
    <x v="0"/>
    <x v="650"/>
  </r>
  <r>
    <x v="0"/>
    <x v="1115"/>
    <x v="1"/>
    <x v="16"/>
    <s v="LORDELO"/>
    <x v="91"/>
    <d v="1899-12-30T13:50:00"/>
    <x v="91"/>
    <d v="1899-12-30T16:10:00"/>
    <s v="S"/>
    <n v="0"/>
    <n v="0.5"/>
    <n v="0.5"/>
    <x v="0"/>
    <x v="243"/>
  </r>
  <r>
    <x v="0"/>
    <x v="1116"/>
    <x v="2"/>
    <x v="47"/>
    <s v="SOUTELO"/>
    <x v="91"/>
    <d v="1899-12-30T14:25:00"/>
    <x v="91"/>
    <d v="1899-12-30T16:25:00"/>
    <s v="S"/>
    <n v="0"/>
    <n v="1"/>
    <n v="1"/>
    <x v="0"/>
    <x v="403"/>
  </r>
  <r>
    <x v="0"/>
    <x v="1117"/>
    <x v="1"/>
    <x v="6"/>
    <s v="NEGRELOS(SÃO TOMÉ)"/>
    <x v="91"/>
    <d v="1899-12-30T14:50:00"/>
    <x v="91"/>
    <d v="1899-12-30T16:45:00"/>
    <s v="S"/>
    <n v="0"/>
    <n v="0.3"/>
    <n v="0.3"/>
    <x v="0"/>
    <x v="26"/>
  </r>
  <r>
    <x v="0"/>
    <x v="1106"/>
    <x v="1"/>
    <x v="24"/>
    <s v="VILAR DE ANDORINHO"/>
    <x v="91"/>
    <d v="1899-12-30T15:00:00"/>
    <x v="91"/>
    <d v="1899-12-30T15:50:00"/>
    <s v="S"/>
    <n v="0"/>
    <n v="0.01"/>
    <n v="0.01"/>
    <x v="0"/>
    <x v="438"/>
  </r>
  <r>
    <x v="0"/>
    <x v="1111"/>
    <x v="2"/>
    <x v="12"/>
    <s v="SILVARES"/>
    <x v="91"/>
    <d v="1899-12-30T15:20:00"/>
    <x v="91"/>
    <d v="1899-12-30T16:30:00"/>
    <s v="S"/>
    <n v="0"/>
    <n v="0.3"/>
    <n v="0.3"/>
    <x v="0"/>
    <x v="522"/>
  </r>
  <r>
    <x v="0"/>
    <x v="1118"/>
    <x v="1"/>
    <x v="24"/>
    <s v="GRIJÓ"/>
    <x v="91"/>
    <d v="1899-12-30T15:20:00"/>
    <x v="91"/>
    <d v="1899-12-30T17:40:00"/>
    <s v="S"/>
    <n v="0"/>
    <n v="2"/>
    <n v="2"/>
    <x v="0"/>
    <x v="656"/>
  </r>
  <r>
    <x v="0"/>
    <x v="1114"/>
    <x v="2"/>
    <x v="29"/>
    <s v="ARÕES(SANTA CRISTINA)"/>
    <x v="91"/>
    <d v="1899-12-30T15:30:00"/>
    <x v="91"/>
    <d v="1899-12-30T16:45:00"/>
    <s v="S"/>
    <n v="0.2"/>
    <n v="0"/>
    <n v="0.2"/>
    <x v="0"/>
    <x v="219"/>
  </r>
  <r>
    <x v="0"/>
    <x v="1045"/>
    <x v="2"/>
    <x v="29"/>
    <s v="MOREIRA DO REI"/>
    <x v="91"/>
    <d v="1899-12-30T15:30:00"/>
    <x v="91"/>
    <d v="1899-12-30T16:00:00"/>
    <s v="S"/>
    <n v="0"/>
    <n v="1"/>
    <n v="1"/>
    <x v="0"/>
    <x v="364"/>
  </r>
  <r>
    <x v="0"/>
    <x v="1119"/>
    <x v="1"/>
    <x v="10"/>
    <s v="BUSTELO"/>
    <x v="91"/>
    <d v="1899-12-30T15:30:00"/>
    <x v="91"/>
    <d v="1899-12-30T15:50:00"/>
    <s v="S"/>
    <n v="0"/>
    <n v="0.03"/>
    <n v="0.03"/>
    <x v="0"/>
    <x v="182"/>
  </r>
  <r>
    <x v="0"/>
    <x v="1097"/>
    <x v="1"/>
    <x v="10"/>
    <s v="LAGARES"/>
    <x v="91"/>
    <d v="1899-12-30T17:00:00"/>
    <x v="91"/>
    <d v="1899-12-30T19:15:00"/>
    <s v="S"/>
    <n v="0"/>
    <n v="1"/>
    <n v="1"/>
    <x v="0"/>
    <x v="487"/>
  </r>
  <r>
    <x v="0"/>
    <x v="1120"/>
    <x v="1"/>
    <x v="20"/>
    <s v="CAMPO"/>
    <x v="91"/>
    <d v="1899-12-30T17:15:00"/>
    <x v="91"/>
    <d v="1899-12-30T19:15:00"/>
    <s v="S"/>
    <n v="0"/>
    <n v="0.2"/>
    <n v="0.2"/>
    <x v="0"/>
    <x v="217"/>
  </r>
  <r>
    <x v="0"/>
    <x v="1121"/>
    <x v="0"/>
    <x v="17"/>
    <s v="SEMIDE"/>
    <x v="91"/>
    <d v="1899-12-30T17:40:00"/>
    <x v="91"/>
    <d v="1899-12-30T18:50:00"/>
    <m/>
    <n v="7.4999999999999997E-2"/>
    <n v="0"/>
    <n v="7.4999999999999997E-2"/>
    <x v="1"/>
    <x v="575"/>
  </r>
  <r>
    <x v="0"/>
    <x v="1093"/>
    <x v="1"/>
    <x v="24"/>
    <s v="PEDROSO"/>
    <x v="91"/>
    <d v="1899-12-30T17:55:00"/>
    <x v="91"/>
    <d v="1899-12-30T18:55:00"/>
    <s v="S"/>
    <n v="0"/>
    <n v="0.05"/>
    <n v="0.05"/>
    <x v="0"/>
    <x v="384"/>
  </r>
  <r>
    <x v="0"/>
    <x v="1108"/>
    <x v="2"/>
    <x v="19"/>
    <s v="GÓIOS"/>
    <x v="91"/>
    <d v="1899-12-30T18:00:00"/>
    <x v="91"/>
    <d v="1899-12-30T20:15:00"/>
    <s v="S"/>
    <n v="0"/>
    <n v="0.2"/>
    <n v="0.2"/>
    <x v="0"/>
    <x v="14"/>
  </r>
  <r>
    <x v="0"/>
    <x v="1045"/>
    <x v="2"/>
    <x v="29"/>
    <s v="MOREIRA DO REI"/>
    <x v="91"/>
    <d v="1899-12-30T18:20:00"/>
    <x v="91"/>
    <d v="1899-12-30T19:20:00"/>
    <s v="S"/>
    <n v="0"/>
    <n v="0.1"/>
    <n v="0.1"/>
    <x v="0"/>
    <x v="486"/>
  </r>
  <r>
    <x v="0"/>
    <x v="1122"/>
    <x v="2"/>
    <x v="26"/>
    <s v="BRAGA(SÃO JOSÉ DE SÃO LÁZARO)"/>
    <x v="91"/>
    <d v="1899-12-30T18:20:00"/>
    <x v="91"/>
    <d v="1899-12-30T19:50:00"/>
    <s v="S"/>
    <n v="0"/>
    <n v="0.3"/>
    <n v="0.3"/>
    <x v="0"/>
    <x v="565"/>
  </r>
  <r>
    <x v="0"/>
    <x v="1096"/>
    <x v="1"/>
    <x v="31"/>
    <s v="TELÕES"/>
    <x v="91"/>
    <d v="1899-12-30T18:55:00"/>
    <x v="91"/>
    <d v="1899-12-30T19:55:00"/>
    <s v="S"/>
    <n v="0"/>
    <n v="0.03"/>
    <n v="0.03"/>
    <x v="0"/>
    <x v="196"/>
  </r>
  <r>
    <x v="0"/>
    <x v="1123"/>
    <x v="1"/>
    <x v="11"/>
    <s v="RIO TINTO"/>
    <x v="91"/>
    <d v="1899-12-30T20:30:00"/>
    <x v="91"/>
    <d v="1899-12-30T22:05:00"/>
    <s v="S"/>
    <n v="0"/>
    <n v="0.05"/>
    <n v="0.05"/>
    <x v="0"/>
    <x v="431"/>
  </r>
  <r>
    <x v="0"/>
    <x v="1124"/>
    <x v="2"/>
    <x v="7"/>
    <s v="ABADIM"/>
    <x v="91"/>
    <d v="1899-12-30T21:30:00"/>
    <x v="91"/>
    <d v="1899-12-30T23:00:00"/>
    <s v="S"/>
    <n v="0"/>
    <n v="0.1"/>
    <n v="0.1"/>
    <x v="0"/>
    <x v="549"/>
  </r>
  <r>
    <x v="0"/>
    <x v="1045"/>
    <x v="2"/>
    <x v="29"/>
    <s v="MOREIRA DO REI"/>
    <x v="91"/>
    <d v="1899-12-30T21:35:00"/>
    <x v="91"/>
    <d v="1899-12-30T23:10:00"/>
    <s v="S"/>
    <n v="0.02"/>
    <n v="0"/>
    <n v="0.02"/>
    <x v="0"/>
    <x v="471"/>
  </r>
  <r>
    <x v="0"/>
    <x v="1125"/>
    <x v="2"/>
    <x v="19"/>
    <s v="TAMEL(SÃO VERÍSSIMO)"/>
    <x v="91"/>
    <d v="1899-12-30T22:15:00"/>
    <x v="91"/>
    <d v="1899-12-30T23:00:00"/>
    <s v="S"/>
    <n v="0"/>
    <n v="0.05"/>
    <n v="0.05"/>
    <x v="0"/>
    <x v="618"/>
  </r>
  <r>
    <x v="0"/>
    <x v="1106"/>
    <x v="1"/>
    <x v="24"/>
    <s v="VILAR DE ANDORINHO"/>
    <x v="91"/>
    <d v="1899-12-30T22:23:00"/>
    <x v="91"/>
    <d v="1899-12-30T23:15:00"/>
    <s v="S"/>
    <n v="0"/>
    <n v="0.01"/>
    <n v="0.01"/>
    <x v="0"/>
    <x v="453"/>
  </r>
  <r>
    <x v="0"/>
    <x v="1126"/>
    <x v="2"/>
    <x v="14"/>
    <s v="OUTIZ"/>
    <x v="91"/>
    <d v="1899-12-30T23:10:00"/>
    <x v="91"/>
    <d v="1899-12-30T23:55:00"/>
    <s v="S"/>
    <n v="0"/>
    <n v="0.1"/>
    <n v="0.1"/>
    <x v="0"/>
    <x v="524"/>
  </r>
  <r>
    <x v="0"/>
    <x v="1120"/>
    <x v="1"/>
    <x v="20"/>
    <s v="CAMPO"/>
    <x v="91"/>
    <d v="1899-12-30T23:30:00"/>
    <x v="92"/>
    <d v="1899-12-30T00:20:00"/>
    <s v="S"/>
    <n v="0"/>
    <n v="0.05"/>
    <n v="0.05"/>
    <x v="0"/>
    <x v="430"/>
  </r>
  <r>
    <x v="0"/>
    <x v="1045"/>
    <x v="2"/>
    <x v="29"/>
    <s v="MOREIRA DO REI"/>
    <x v="92"/>
    <d v="1899-12-30T01:45:00"/>
    <x v="92"/>
    <d v="1899-12-30T03:15:00"/>
    <s v="S"/>
    <n v="0.04"/>
    <n v="0"/>
    <n v="0.04"/>
    <x v="0"/>
    <x v="468"/>
  </r>
  <r>
    <x v="0"/>
    <x v="1127"/>
    <x v="1"/>
    <x v="32"/>
    <s v="CAMPELO"/>
    <x v="92"/>
    <d v="1899-12-30T01:49:00"/>
    <x v="92"/>
    <d v="1899-12-30T03:48:00"/>
    <s v="S"/>
    <n v="0"/>
    <n v="0.5"/>
    <n v="0.5"/>
    <x v="0"/>
    <x v="292"/>
  </r>
  <r>
    <x v="0"/>
    <x v="1128"/>
    <x v="2"/>
    <x v="26"/>
    <s v="VIMIEIRO"/>
    <x v="92"/>
    <d v="1899-12-30T01:50:00"/>
    <x v="92"/>
    <d v="1899-12-30T04:00:00"/>
    <s v="S"/>
    <n v="0"/>
    <n v="0.5"/>
    <n v="0.5"/>
    <x v="0"/>
    <x v="567"/>
  </r>
  <r>
    <x v="0"/>
    <x v="1123"/>
    <x v="1"/>
    <x v="11"/>
    <s v="RIO TINTO"/>
    <x v="92"/>
    <d v="1899-12-30T01:50:00"/>
    <x v="92"/>
    <d v="1899-12-30T03:10:00"/>
    <s v="S"/>
    <n v="0"/>
    <n v="0.05"/>
    <n v="0.05"/>
    <x v="0"/>
    <x v="421"/>
  </r>
  <r>
    <x v="0"/>
    <x v="1129"/>
    <x v="1"/>
    <x v="33"/>
    <s v="LUSTOSA"/>
    <x v="92"/>
    <d v="1899-12-30T05:40:00"/>
    <x v="92"/>
    <d v="1899-12-30T06:50:00"/>
    <s v="S"/>
    <n v="0"/>
    <n v="0.05"/>
    <n v="0.05"/>
    <x v="0"/>
    <x v="437"/>
  </r>
  <r>
    <x v="0"/>
    <x v="1127"/>
    <x v="1"/>
    <x v="32"/>
    <s v="CAMPELO"/>
    <x v="92"/>
    <d v="1899-12-30T07:30:00"/>
    <x v="92"/>
    <d v="1899-12-30T10:20:00"/>
    <s v="S"/>
    <n v="0"/>
    <n v="0.5"/>
    <n v="0.5"/>
    <x v="0"/>
    <x v="242"/>
  </r>
  <r>
    <x v="0"/>
    <x v="1130"/>
    <x v="1"/>
    <x v="31"/>
    <s v="FREIXO DE BAIXO"/>
    <x v="92"/>
    <d v="1899-12-30T09:30:00"/>
    <x v="92"/>
    <d v="1899-12-30T10:30:00"/>
    <s v="S"/>
    <n v="0"/>
    <n v="0.03"/>
    <n v="0.03"/>
    <x v="0"/>
    <x v="114"/>
  </r>
  <r>
    <x v="0"/>
    <x v="1131"/>
    <x v="1"/>
    <x v="10"/>
    <s v="MARECOS"/>
    <x v="92"/>
    <d v="1899-12-30T11:45:00"/>
    <x v="92"/>
    <d v="1899-12-30T12:20:00"/>
    <s v="S"/>
    <n v="0"/>
    <n v="0.02"/>
    <n v="0.02"/>
    <x v="0"/>
    <x v="330"/>
  </r>
  <r>
    <x v="0"/>
    <x v="1128"/>
    <x v="2"/>
    <x v="26"/>
    <s v="VIMIEIRO"/>
    <x v="92"/>
    <d v="1899-12-30T11:57:00"/>
    <x v="92"/>
    <d v="1899-12-30T14:25:00"/>
    <s v="S"/>
    <n v="0"/>
    <n v="0.5"/>
    <n v="0.5"/>
    <x v="0"/>
    <x v="131"/>
  </r>
  <r>
    <x v="0"/>
    <x v="1132"/>
    <x v="1"/>
    <x v="18"/>
    <s v="ARREIGADA"/>
    <x v="92"/>
    <d v="1899-12-30T12:25:00"/>
    <x v="92"/>
    <d v="1899-12-30T13:10:00"/>
    <s v="S"/>
    <n v="0"/>
    <n v="0.02"/>
    <n v="0.02"/>
    <x v="0"/>
    <x v="241"/>
  </r>
  <r>
    <x v="0"/>
    <x v="1133"/>
    <x v="1"/>
    <x v="16"/>
    <s v="DUAS IGREJAS"/>
    <x v="92"/>
    <d v="1899-12-30T12:25:00"/>
    <x v="92"/>
    <d v="1899-12-30T13:30:00"/>
    <s v="S"/>
    <n v="0"/>
    <n v="0.03"/>
    <n v="0.03"/>
    <x v="0"/>
    <x v="24"/>
  </r>
  <r>
    <x v="0"/>
    <x v="1134"/>
    <x v="0"/>
    <x v="0"/>
    <s v="S.P.ALVA"/>
    <x v="92"/>
    <d v="1899-12-30T13:20:00"/>
    <x v="92"/>
    <d v="1899-12-30T17:20:00"/>
    <s v="S"/>
    <n v="0.1"/>
    <n v="0"/>
    <n v="0.1"/>
    <x v="0"/>
    <x v="376"/>
  </r>
  <r>
    <x v="0"/>
    <x v="1135"/>
    <x v="2"/>
    <x v="21"/>
    <s v="BRITELO"/>
    <x v="92"/>
    <d v="1899-12-30T16:05:00"/>
    <x v="92"/>
    <d v="1899-12-30T17:20:00"/>
    <s v="S"/>
    <n v="0.02"/>
    <n v="0"/>
    <n v="0.02"/>
    <x v="0"/>
    <x v="243"/>
  </r>
  <r>
    <x v="0"/>
    <x v="1136"/>
    <x v="1"/>
    <x v="32"/>
    <s v="TRESOURAS"/>
    <x v="92"/>
    <d v="1899-12-30T17:10:00"/>
    <x v="92"/>
    <d v="1899-12-30T19:40:00"/>
    <s v="S"/>
    <n v="0"/>
    <n v="1"/>
    <n v="1"/>
    <x v="0"/>
    <x v="491"/>
  </r>
  <r>
    <x v="0"/>
    <x v="1137"/>
    <x v="1"/>
    <x v="20"/>
    <s v="VALONGO"/>
    <x v="93"/>
    <d v="1899-12-30T18:10:00"/>
    <x v="93"/>
    <d v="1899-12-30T19:00:00"/>
    <s v="S"/>
    <n v="0"/>
    <n v="0.05"/>
    <n v="0.05"/>
    <x v="0"/>
    <x v="460"/>
  </r>
  <r>
    <x v="0"/>
    <x v="1138"/>
    <x v="3"/>
    <x v="53"/>
    <s v="AZAMBUJA"/>
    <x v="94"/>
    <d v="1899-12-30T06:46:00"/>
    <x v="94"/>
    <d v="1899-12-30T08:45:00"/>
    <s v="S"/>
    <n v="0.04"/>
    <n v="0"/>
    <n v="0.04"/>
    <x v="0"/>
    <x v="37"/>
  </r>
  <r>
    <x v="0"/>
    <x v="1139"/>
    <x v="0"/>
    <x v="38"/>
    <s v="S.EUFÉMIA"/>
    <x v="94"/>
    <d v="1899-12-30T12:45:00"/>
    <x v="94"/>
    <d v="1899-12-30T13:15:00"/>
    <m/>
    <n v="0"/>
    <n v="0.01"/>
    <n v="0.01"/>
    <x v="1"/>
    <x v="591"/>
  </r>
  <r>
    <x v="0"/>
    <x v="1140"/>
    <x v="0"/>
    <x v="4"/>
    <s v="ALVÁRES"/>
    <x v="94"/>
    <d v="1899-12-30T13:20:00"/>
    <x v="94"/>
    <d v="1899-12-30T13:55:00"/>
    <m/>
    <n v="0"/>
    <n v="0.01"/>
    <n v="0.01"/>
    <x v="2"/>
    <x v="456"/>
  </r>
  <r>
    <x v="0"/>
    <x v="1141"/>
    <x v="0"/>
    <x v="38"/>
    <s v="CUMEEIRA"/>
    <x v="94"/>
    <d v="1899-12-30T14:20:00"/>
    <x v="94"/>
    <d v="1899-12-30T21:35:00"/>
    <m/>
    <n v="15"/>
    <n v="0"/>
    <n v="15"/>
    <x v="1"/>
    <x v="610"/>
  </r>
  <r>
    <x v="0"/>
    <x v="1142"/>
    <x v="0"/>
    <x v="17"/>
    <s v="V.NOVA"/>
    <x v="94"/>
    <d v="1899-12-30T18:25:00"/>
    <x v="94"/>
    <d v="1899-12-30T20:40:00"/>
    <m/>
    <n v="0.08"/>
    <n v="0"/>
    <n v="0.08"/>
    <x v="1"/>
    <x v="614"/>
  </r>
  <r>
    <x v="0"/>
    <x v="1143"/>
    <x v="0"/>
    <x v="38"/>
    <s v="ESPINHAL"/>
    <x v="94"/>
    <d v="1899-12-30T19:40:00"/>
    <x v="94"/>
    <d v="1899-12-30T20:45:00"/>
    <m/>
    <n v="0.01"/>
    <n v="0.05"/>
    <n v="0.06"/>
    <x v="2"/>
    <x v="455"/>
  </r>
  <r>
    <x v="0"/>
    <x v="1144"/>
    <x v="1"/>
    <x v="20"/>
    <s v="ALFENA"/>
    <x v="94"/>
    <d v="1899-12-30T20:37:00"/>
    <x v="94"/>
    <d v="1899-12-30T22:40:00"/>
    <s v="S"/>
    <n v="0"/>
    <n v="0.3"/>
    <n v="0.3"/>
    <x v="0"/>
    <x v="33"/>
  </r>
  <r>
    <x v="0"/>
    <x v="1145"/>
    <x v="1"/>
    <x v="35"/>
    <s v="MANHUNCELOS"/>
    <x v="94"/>
    <d v="1899-12-30T21:35:00"/>
    <x v="94"/>
    <d v="1899-12-30T22:00:00"/>
    <s v="S"/>
    <n v="0"/>
    <n v="0.01"/>
    <n v="0.01"/>
    <x v="0"/>
    <x v="447"/>
  </r>
  <r>
    <x v="0"/>
    <x v="1146"/>
    <x v="1"/>
    <x v="35"/>
    <s v="BANHO E CARVALHOSA"/>
    <x v="94"/>
    <d v="1899-12-30T22:10:00"/>
    <x v="95"/>
    <d v="1899-12-30T02:20:00"/>
    <s v="S"/>
    <n v="0"/>
    <n v="1"/>
    <n v="1"/>
    <x v="0"/>
    <x v="496"/>
  </r>
  <r>
    <x v="0"/>
    <x v="1147"/>
    <x v="0"/>
    <x v="2"/>
    <s v="M.MOUROS"/>
    <x v="95"/>
    <d v="1899-12-30T01:55:00"/>
    <x v="95"/>
    <d v="1899-12-30T03:45:00"/>
    <m/>
    <n v="0.2"/>
    <n v="2"/>
    <n v="2.2000000000000002"/>
    <x v="1"/>
    <x v="657"/>
  </r>
  <r>
    <x v="0"/>
    <x v="1141"/>
    <x v="0"/>
    <x v="38"/>
    <s v="CUMEEIRA"/>
    <x v="95"/>
    <d v="1899-12-30T02:50:00"/>
    <x v="95"/>
    <d v="1899-12-30T03:45:00"/>
    <s v="S"/>
    <n v="0"/>
    <n v="1"/>
    <n v="1"/>
    <x v="0"/>
    <x v="388"/>
  </r>
  <r>
    <x v="0"/>
    <x v="1148"/>
    <x v="3"/>
    <x v="42"/>
    <s v="COLARES"/>
    <x v="95"/>
    <d v="1899-12-30T11:08:00"/>
    <x v="95"/>
    <d v="1899-12-30T11:25:00"/>
    <s v="S"/>
    <n v="0"/>
    <n v="0.1"/>
    <n v="0.1"/>
    <x v="0"/>
    <x v="358"/>
  </r>
  <r>
    <x v="0"/>
    <x v="1146"/>
    <x v="1"/>
    <x v="35"/>
    <s v="BANHO E CARVALHOSA"/>
    <x v="95"/>
    <d v="1899-12-30T14:15:00"/>
    <x v="95"/>
    <d v="1899-12-30T16:55:00"/>
    <s v="S"/>
    <n v="0"/>
    <n v="0.5"/>
    <n v="0.5"/>
    <x v="0"/>
    <x v="351"/>
  </r>
  <r>
    <x v="0"/>
    <x v="1149"/>
    <x v="1"/>
    <x v="20"/>
    <s v="VALONGO"/>
    <x v="96"/>
    <d v="1899-12-30T15:25:00"/>
    <x v="96"/>
    <d v="1899-12-30T16:25:00"/>
    <s v="S"/>
    <n v="0"/>
    <n v="0.02"/>
    <n v="0.02"/>
    <x v="0"/>
    <x v="333"/>
  </r>
  <r>
    <x v="0"/>
    <x v="1146"/>
    <x v="1"/>
    <x v="35"/>
    <s v="BANHO E CARVALHOSA"/>
    <x v="96"/>
    <d v="1899-12-30T15:35:00"/>
    <x v="96"/>
    <d v="1899-12-30T17:55:00"/>
    <s v="S"/>
    <n v="0"/>
    <n v="0.5"/>
    <n v="0.5"/>
    <x v="0"/>
    <x v="417"/>
  </r>
  <r>
    <x v="0"/>
    <x v="1146"/>
    <x v="1"/>
    <x v="35"/>
    <s v="BANHO E CARVALHOSA"/>
    <x v="96"/>
    <d v="1899-12-30T21:30:00"/>
    <x v="96"/>
    <d v="1899-12-30T23:55:00"/>
    <s v="S"/>
    <n v="0"/>
    <n v="1"/>
    <n v="1"/>
    <x v="0"/>
    <x v="510"/>
  </r>
  <r>
    <x v="0"/>
    <x v="1150"/>
    <x v="1"/>
    <x v="31"/>
    <s v="ATAÍDE"/>
    <x v="96"/>
    <d v="1899-12-30T22:15:00"/>
    <x v="96"/>
    <d v="1899-12-30T23:30:00"/>
    <s v="S"/>
    <n v="0"/>
    <n v="0.5"/>
    <n v="0.5"/>
    <x v="0"/>
    <x v="416"/>
  </r>
  <r>
    <x v="0"/>
    <x v="1151"/>
    <x v="1"/>
    <x v="35"/>
    <s v="TUIAS"/>
    <x v="97"/>
    <d v="1899-12-30T01:10:00"/>
    <x v="97"/>
    <d v="1899-12-30T01:45:00"/>
    <s v="S"/>
    <n v="0"/>
    <n v="0.1"/>
    <n v="0.1"/>
    <x v="0"/>
    <x v="203"/>
  </r>
  <r>
    <x v="0"/>
    <x v="1150"/>
    <x v="1"/>
    <x v="31"/>
    <s v="ATAÍDE"/>
    <x v="97"/>
    <d v="1899-12-30T03:05:00"/>
    <x v="97"/>
    <d v="1899-12-30T04:00:00"/>
    <s v="S"/>
    <n v="0"/>
    <n v="0.1"/>
    <n v="0.1"/>
    <x v="0"/>
    <x v="54"/>
  </r>
  <r>
    <x v="0"/>
    <x v="1146"/>
    <x v="1"/>
    <x v="35"/>
    <s v="BANHO E CARVALHOSA"/>
    <x v="97"/>
    <d v="1899-12-30T05:15:00"/>
    <x v="97"/>
    <d v="1899-12-30T07:25:00"/>
    <s v="S"/>
    <n v="0"/>
    <n v="1"/>
    <n v="1"/>
    <x v="0"/>
    <x v="504"/>
  </r>
  <r>
    <x v="0"/>
    <x v="1146"/>
    <x v="1"/>
    <x v="35"/>
    <s v="BANHO E CARVALHOSA"/>
    <x v="97"/>
    <d v="1899-12-30T08:45:00"/>
    <x v="97"/>
    <d v="1899-12-30T13:05:00"/>
    <s v="S"/>
    <n v="0"/>
    <n v="1"/>
    <n v="1"/>
    <x v="0"/>
    <x v="501"/>
  </r>
  <r>
    <x v="0"/>
    <x v="1152"/>
    <x v="1"/>
    <x v="35"/>
    <s v="TUIAS"/>
    <x v="97"/>
    <d v="1899-12-30T12:20:00"/>
    <x v="97"/>
    <d v="1899-12-30T14:45:00"/>
    <s v="S"/>
    <n v="0"/>
    <n v="0.1"/>
    <n v="0.1"/>
    <x v="0"/>
    <x v="230"/>
  </r>
  <r>
    <x v="0"/>
    <x v="1153"/>
    <x v="1"/>
    <x v="24"/>
    <s v="VILA NOVA DE GAIA(SANTA MARINHA)"/>
    <x v="97"/>
    <d v="1899-12-30T12:55:00"/>
    <x v="97"/>
    <d v="1899-12-30T14:00:00"/>
    <s v="S"/>
    <n v="0"/>
    <n v="0.03"/>
    <n v="0.03"/>
    <x v="0"/>
    <x v="145"/>
  </r>
  <r>
    <x v="0"/>
    <x v="1154"/>
    <x v="1"/>
    <x v="33"/>
    <s v="BOIM"/>
    <x v="97"/>
    <d v="1899-12-30T13:40:00"/>
    <x v="97"/>
    <d v="1899-12-30T17:55:00"/>
    <s v="S"/>
    <n v="1"/>
    <n v="5"/>
    <n v="6"/>
    <x v="0"/>
    <x v="160"/>
  </r>
  <r>
    <x v="0"/>
    <x v="1150"/>
    <x v="1"/>
    <x v="31"/>
    <s v="ATAÍDE"/>
    <x v="97"/>
    <d v="1899-12-30T13:45:00"/>
    <x v="97"/>
    <d v="1899-12-30T15:45:00"/>
    <s v="S"/>
    <n v="0"/>
    <n v="0.8"/>
    <n v="0.8"/>
    <x v="0"/>
    <x v="186"/>
  </r>
  <r>
    <x v="0"/>
    <x v="1155"/>
    <x v="1"/>
    <x v="36"/>
    <s v="PEDREIRA"/>
    <x v="97"/>
    <d v="1899-12-30T14:20:00"/>
    <x v="97"/>
    <d v="1899-12-30T16:00:00"/>
    <s v="S"/>
    <n v="0"/>
    <n v="0.1"/>
    <n v="0.1"/>
    <x v="0"/>
    <x v="142"/>
  </r>
  <r>
    <x v="0"/>
    <x v="1151"/>
    <x v="1"/>
    <x v="35"/>
    <s v="TUIAS"/>
    <x v="97"/>
    <d v="1899-12-30T15:15:00"/>
    <x v="97"/>
    <d v="1899-12-30T16:00:00"/>
    <s v="S"/>
    <n v="0"/>
    <n v="0.02"/>
    <n v="0.02"/>
    <x v="0"/>
    <x v="375"/>
  </r>
  <r>
    <x v="0"/>
    <x v="1156"/>
    <x v="0"/>
    <x v="38"/>
    <s v="S.EUFÉMIA"/>
    <x v="97"/>
    <d v="1899-12-30T15:50:00"/>
    <x v="97"/>
    <d v="1899-12-30T18:09:00"/>
    <m/>
    <n v="0.3"/>
    <n v="0"/>
    <n v="0.3"/>
    <x v="1"/>
    <x v="308"/>
  </r>
  <r>
    <x v="0"/>
    <x v="1157"/>
    <x v="1"/>
    <x v="33"/>
    <s v="MEINEDO"/>
    <x v="97"/>
    <d v="1899-12-30T16:05:00"/>
    <x v="97"/>
    <d v="1899-12-30T17:00:00"/>
    <s v="S"/>
    <n v="0"/>
    <n v="0.05"/>
    <n v="0.05"/>
    <x v="0"/>
    <x v="511"/>
  </r>
  <r>
    <x v="0"/>
    <x v="1158"/>
    <x v="3"/>
    <x v="27"/>
    <s v="ALCABIDECHE"/>
    <x v="97"/>
    <d v="1899-12-30T17:03:00"/>
    <x v="97"/>
    <d v="1899-12-30T17:12:00"/>
    <s v="S"/>
    <n v="0.02"/>
    <n v="0"/>
    <n v="0.02"/>
    <x v="0"/>
    <x v="112"/>
  </r>
  <r>
    <x v="0"/>
    <x v="1153"/>
    <x v="1"/>
    <x v="24"/>
    <s v="VILA NOVA DE GAIA(SANTA MARINHA)"/>
    <x v="97"/>
    <d v="1899-12-30T18:00:00"/>
    <x v="97"/>
    <d v="1899-12-30T19:50:00"/>
    <s v="S"/>
    <n v="0"/>
    <n v="0.03"/>
    <n v="0.03"/>
    <x v="0"/>
    <x v="247"/>
  </r>
  <r>
    <x v="0"/>
    <x v="1159"/>
    <x v="1"/>
    <x v="31"/>
    <s v="VILA CHÃO DO MARÃO"/>
    <x v="97"/>
    <d v="1899-12-30T19:15:00"/>
    <x v="97"/>
    <d v="1899-12-30T20:30:00"/>
    <s v="S"/>
    <n v="0"/>
    <n v="0.2"/>
    <n v="0.2"/>
    <x v="0"/>
    <x v="224"/>
  </r>
  <r>
    <x v="0"/>
    <x v="1160"/>
    <x v="0"/>
    <x v="13"/>
    <s v="MIRA"/>
    <x v="97"/>
    <d v="1899-12-30T21:30:00"/>
    <x v="97"/>
    <d v="1899-12-30T22:25:00"/>
    <m/>
    <n v="0"/>
    <n v="0.02"/>
    <n v="0.02"/>
    <x v="1"/>
    <x v="658"/>
  </r>
  <r>
    <x v="0"/>
    <x v="1161"/>
    <x v="1"/>
    <x v="20"/>
    <s v="ALFENA"/>
    <x v="97"/>
    <d v="1899-12-30T22:15:00"/>
    <x v="97"/>
    <d v="1899-12-30T23:05:00"/>
    <s v="S"/>
    <n v="0"/>
    <n v="0.03"/>
    <n v="0.03"/>
    <x v="0"/>
    <x v="277"/>
  </r>
  <r>
    <x v="0"/>
    <x v="1162"/>
    <x v="1"/>
    <x v="11"/>
    <s v="SÃO PEDRO DA COVA"/>
    <x v="97"/>
    <d v="1899-12-30T22:15:00"/>
    <x v="97"/>
    <d v="1899-12-30T23:45:00"/>
    <s v="S"/>
    <n v="0"/>
    <n v="0.5"/>
    <n v="0.5"/>
    <x v="0"/>
    <x v="442"/>
  </r>
  <r>
    <x v="0"/>
    <x v="1159"/>
    <x v="1"/>
    <x v="31"/>
    <s v="VILA CHÃO DO MARÃO"/>
    <x v="97"/>
    <d v="1899-12-30T22:25:00"/>
    <x v="97"/>
    <d v="1899-12-30T23:25:00"/>
    <s v="S"/>
    <n v="0"/>
    <n v="0.02"/>
    <n v="0.02"/>
    <x v="0"/>
    <x v="428"/>
  </r>
  <r>
    <x v="0"/>
    <x v="1163"/>
    <x v="0"/>
    <x v="28"/>
    <s v="V.VERDE"/>
    <x v="97"/>
    <d v="1899-12-30T22:30:00"/>
    <x v="97"/>
    <d v="1899-12-30T23:55:00"/>
    <m/>
    <n v="0.5"/>
    <n v="5"/>
    <n v="5.5"/>
    <x v="1"/>
    <x v="631"/>
  </r>
  <r>
    <x v="0"/>
    <x v="1164"/>
    <x v="1"/>
    <x v="11"/>
    <s v="GONDOMAR(SÃO COSME)"/>
    <x v="98"/>
    <d v="1899-12-30T00:50:00"/>
    <x v="98"/>
    <d v="1899-12-30T01:50:00"/>
    <s v="S"/>
    <n v="0"/>
    <n v="0.05"/>
    <n v="0.05"/>
    <x v="0"/>
    <x v="526"/>
  </r>
  <r>
    <x v="0"/>
    <x v="1165"/>
    <x v="2"/>
    <x v="19"/>
    <s v="RIO COVO(SANTA EUGÉNIA)"/>
    <x v="98"/>
    <d v="1899-12-30T02:45:00"/>
    <x v="98"/>
    <d v="1899-12-30T03:30:00"/>
    <s v="S"/>
    <n v="0"/>
    <n v="0.05"/>
    <n v="0.05"/>
    <x v="0"/>
    <x v="659"/>
  </r>
  <r>
    <x v="0"/>
    <x v="1166"/>
    <x v="1"/>
    <x v="35"/>
    <s v="PAREDES DE VIADORES"/>
    <x v="98"/>
    <d v="1899-12-30T08:55:00"/>
    <x v="98"/>
    <d v="1899-12-30T10:15:00"/>
    <s v="S"/>
    <n v="0"/>
    <n v="0.02"/>
    <n v="0.02"/>
    <x v="0"/>
    <x v="320"/>
  </r>
  <r>
    <x v="0"/>
    <x v="1167"/>
    <x v="1"/>
    <x v="31"/>
    <s v="MANCELOS"/>
    <x v="98"/>
    <d v="1899-12-30T10:55:00"/>
    <x v="98"/>
    <d v="1899-12-30T11:35:00"/>
    <s v="S"/>
    <n v="0"/>
    <n v="0.1"/>
    <n v="0.1"/>
    <x v="0"/>
    <x v="316"/>
  </r>
  <r>
    <x v="0"/>
    <x v="1168"/>
    <x v="2"/>
    <x v="7"/>
    <s v="REFOJOS DE BASTO"/>
    <x v="98"/>
    <d v="1899-12-30T11:10:00"/>
    <x v="98"/>
    <d v="1899-12-30T11:55:00"/>
    <s v="S"/>
    <n v="0"/>
    <n v="0.01"/>
    <n v="0.01"/>
    <x v="0"/>
    <x v="494"/>
  </r>
  <r>
    <x v="0"/>
    <x v="1169"/>
    <x v="1"/>
    <x v="33"/>
    <s v="MEINEDO"/>
    <x v="98"/>
    <d v="1899-12-30T12:15:00"/>
    <x v="98"/>
    <d v="1899-12-30T14:30:00"/>
    <s v="S"/>
    <n v="0"/>
    <n v="0.4"/>
    <n v="0.4"/>
    <x v="0"/>
    <x v="391"/>
  </r>
  <r>
    <x v="0"/>
    <x v="1162"/>
    <x v="1"/>
    <x v="11"/>
    <s v="SÃO PEDRO DA COVA"/>
    <x v="98"/>
    <d v="1899-12-30T13:35:00"/>
    <x v="98"/>
    <d v="1899-12-30T14:20:00"/>
    <s v="S"/>
    <n v="0"/>
    <n v="0.05"/>
    <n v="0.05"/>
    <x v="0"/>
    <x v="548"/>
  </r>
  <r>
    <x v="0"/>
    <x v="1153"/>
    <x v="1"/>
    <x v="24"/>
    <s v="VILA NOVA DE GAIA(SANTA MARINHA)"/>
    <x v="98"/>
    <d v="1899-12-30T14:30:00"/>
    <x v="98"/>
    <d v="1899-12-30T16:40:00"/>
    <s v="S"/>
    <n v="0"/>
    <n v="0.02"/>
    <n v="0.02"/>
    <x v="0"/>
    <x v="366"/>
  </r>
  <r>
    <x v="0"/>
    <x v="1170"/>
    <x v="2"/>
    <x v="26"/>
    <s v="BRAGA(SÃO VÍTOR)"/>
    <x v="98"/>
    <d v="1899-12-30T15:10:00"/>
    <x v="98"/>
    <d v="1899-12-30T16:05:00"/>
    <s v="S"/>
    <n v="0"/>
    <n v="0.05"/>
    <n v="0.05"/>
    <x v="0"/>
    <x v="95"/>
  </r>
  <r>
    <x v="0"/>
    <x v="1171"/>
    <x v="1"/>
    <x v="31"/>
    <s v="FREGIM"/>
    <x v="98"/>
    <d v="1899-12-30T15:10:00"/>
    <x v="98"/>
    <d v="1899-12-30T15:40:00"/>
    <s v="S"/>
    <n v="0"/>
    <n v="0.03"/>
    <n v="0.03"/>
    <x v="0"/>
    <x v="318"/>
  </r>
  <r>
    <x v="0"/>
    <x v="1154"/>
    <x v="1"/>
    <x v="33"/>
    <s v="BOIM"/>
    <x v="98"/>
    <d v="1899-12-30T15:15:00"/>
    <x v="98"/>
    <d v="1899-12-30T16:00:00"/>
    <s v="S"/>
    <n v="0"/>
    <n v="0.05"/>
    <n v="0.05"/>
    <x v="0"/>
    <x v="492"/>
  </r>
  <r>
    <x v="0"/>
    <x v="1172"/>
    <x v="1"/>
    <x v="24"/>
    <s v="VILAR DO PARAÍSO"/>
    <x v="98"/>
    <d v="1899-12-30T15:45:00"/>
    <x v="98"/>
    <d v="1899-12-30T17:20:00"/>
    <s v="S"/>
    <n v="0"/>
    <n v="0.7"/>
    <n v="0.7"/>
    <x v="0"/>
    <x v="318"/>
  </r>
  <r>
    <x v="0"/>
    <x v="1150"/>
    <x v="1"/>
    <x v="31"/>
    <s v="ATAÍDE"/>
    <x v="98"/>
    <d v="1899-12-30T16:00:00"/>
    <x v="98"/>
    <d v="1899-12-30T18:30:00"/>
    <s v="S"/>
    <n v="0"/>
    <n v="1.5"/>
    <n v="1.5"/>
    <x v="0"/>
    <x v="34"/>
  </r>
  <r>
    <x v="0"/>
    <x v="1173"/>
    <x v="1"/>
    <x v="33"/>
    <s v="ORDEM"/>
    <x v="98"/>
    <d v="1899-12-30T16:05:00"/>
    <x v="98"/>
    <d v="1899-12-30T17:30:00"/>
    <s v="S"/>
    <n v="0"/>
    <n v="0.3"/>
    <n v="0.3"/>
    <x v="0"/>
    <x v="47"/>
  </r>
  <r>
    <x v="0"/>
    <x v="1174"/>
    <x v="2"/>
    <x v="25"/>
    <s v="FERREIROS"/>
    <x v="98"/>
    <d v="1899-12-30T16:50:00"/>
    <x v="98"/>
    <d v="1899-12-30T17:30:00"/>
    <s v="S"/>
    <n v="0"/>
    <n v="0.01"/>
    <n v="0.01"/>
    <x v="0"/>
    <x v="601"/>
  </r>
  <r>
    <x v="0"/>
    <x v="1175"/>
    <x v="1"/>
    <x v="24"/>
    <s v="SÃO FÉLIX DA MARINHA"/>
    <x v="98"/>
    <d v="1899-12-30T17:00:00"/>
    <x v="98"/>
    <d v="1899-12-30T17:55:00"/>
    <s v="S"/>
    <n v="0"/>
    <n v="0.25"/>
    <n v="0.25"/>
    <x v="0"/>
    <x v="206"/>
  </r>
  <r>
    <x v="0"/>
    <x v="1176"/>
    <x v="1"/>
    <x v="32"/>
    <s v="VALADARES"/>
    <x v="98"/>
    <d v="1899-12-30T17:15:00"/>
    <x v="98"/>
    <d v="1899-12-30T18:15:00"/>
    <s v="S"/>
    <n v="0"/>
    <n v="0.02"/>
    <n v="0.02"/>
    <x v="0"/>
    <x v="367"/>
  </r>
  <r>
    <x v="0"/>
    <x v="1162"/>
    <x v="1"/>
    <x v="11"/>
    <s v="SÃO PEDRO DA COVA"/>
    <x v="98"/>
    <d v="1899-12-30T17:20:00"/>
    <x v="98"/>
    <d v="1899-12-30T18:30:00"/>
    <s v="S"/>
    <n v="0"/>
    <n v="0.3"/>
    <n v="0.3"/>
    <x v="0"/>
    <x v="40"/>
  </r>
  <r>
    <x v="0"/>
    <x v="1177"/>
    <x v="2"/>
    <x v="21"/>
    <s v="CANEDO DE BASTO"/>
    <x v="98"/>
    <d v="1899-12-30T18:00:00"/>
    <x v="99"/>
    <d v="1899-12-30T02:30:00"/>
    <s v="S"/>
    <n v="5"/>
    <n v="5"/>
    <n v="10"/>
    <x v="0"/>
    <x v="533"/>
  </r>
  <r>
    <x v="0"/>
    <x v="1178"/>
    <x v="0"/>
    <x v="17"/>
    <s v="M.CORVO"/>
    <x v="98"/>
    <d v="1899-12-30T18:00:00"/>
    <x v="98"/>
    <d v="1899-12-30T21:20:00"/>
    <m/>
    <n v="1.3"/>
    <n v="0.7"/>
    <n v="2"/>
    <x v="1"/>
    <x v="604"/>
  </r>
  <r>
    <x v="0"/>
    <x v="1175"/>
    <x v="1"/>
    <x v="24"/>
    <s v="SÃO FÉLIX DA MARINHA"/>
    <x v="98"/>
    <d v="1899-12-30T18:00:00"/>
    <x v="98"/>
    <d v="1899-12-30T18:45:00"/>
    <s v="S"/>
    <n v="0"/>
    <n v="0.05"/>
    <n v="0.05"/>
    <x v="0"/>
    <x v="508"/>
  </r>
  <r>
    <x v="0"/>
    <x v="1172"/>
    <x v="1"/>
    <x v="24"/>
    <s v="VILAR DO PARAÍSO"/>
    <x v="98"/>
    <d v="1899-12-30T18:45:00"/>
    <x v="98"/>
    <d v="1899-12-30T19:20:00"/>
    <s v="S"/>
    <n v="0"/>
    <n v="0.1"/>
    <n v="0.1"/>
    <x v="0"/>
    <x v="94"/>
  </r>
  <r>
    <x v="0"/>
    <x v="1179"/>
    <x v="0"/>
    <x v="40"/>
    <s v="SAMUEL"/>
    <x v="98"/>
    <d v="1899-12-30T19:04:00"/>
    <x v="99"/>
    <d v="1899-12-30T00:44:00"/>
    <m/>
    <n v="0.65"/>
    <n v="2.85"/>
    <n v="3.5"/>
    <x v="1"/>
    <x v="543"/>
  </r>
  <r>
    <x v="0"/>
    <x v="1180"/>
    <x v="1"/>
    <x v="36"/>
    <s v="BORBA DE GODIM"/>
    <x v="98"/>
    <d v="1899-12-30T20:25:00"/>
    <x v="98"/>
    <d v="1899-12-30T21:20:00"/>
    <s v="S"/>
    <n v="0"/>
    <n v="0.05"/>
    <n v="0.05"/>
    <x v="0"/>
    <x v="555"/>
  </r>
  <r>
    <x v="0"/>
    <x v="1181"/>
    <x v="3"/>
    <x v="43"/>
    <s v="CANEÇAS"/>
    <x v="98"/>
    <d v="1899-12-30T21:00:00"/>
    <x v="99"/>
    <d v="1899-12-30T00:00:00"/>
    <s v="S"/>
    <n v="0"/>
    <n v="5"/>
    <n v="5"/>
    <x v="0"/>
    <x v="327"/>
  </r>
  <r>
    <x v="0"/>
    <x v="1176"/>
    <x v="1"/>
    <x v="32"/>
    <s v="VALADARES"/>
    <x v="98"/>
    <d v="1899-12-30T21:05:00"/>
    <x v="98"/>
    <d v="1899-12-30T21:40:00"/>
    <s v="S"/>
    <n v="0"/>
    <n v="0.1"/>
    <n v="0.1"/>
    <x v="0"/>
    <x v="332"/>
  </r>
  <r>
    <x v="0"/>
    <x v="1182"/>
    <x v="0"/>
    <x v="17"/>
    <s v="M.CORVO"/>
    <x v="98"/>
    <d v="1899-12-30T21:30:00"/>
    <x v="99"/>
    <d v="1899-12-30T00:30:00"/>
    <m/>
    <n v="0.2"/>
    <n v="0"/>
    <n v="0.2"/>
    <x v="1"/>
    <x v="608"/>
  </r>
  <r>
    <x v="0"/>
    <x v="1183"/>
    <x v="1"/>
    <x v="33"/>
    <s v="COVAS"/>
    <x v="98"/>
    <d v="1899-12-30T21:50:00"/>
    <x v="98"/>
    <d v="1899-12-30T23:30:00"/>
    <s v="S"/>
    <n v="0"/>
    <n v="0.25"/>
    <n v="0.25"/>
    <x v="0"/>
    <x v="223"/>
  </r>
  <r>
    <x v="0"/>
    <x v="1165"/>
    <x v="2"/>
    <x v="19"/>
    <s v="RIO COVO(SANTA EUGÉNIA)"/>
    <x v="98"/>
    <d v="1899-12-30T22:05:00"/>
    <x v="98"/>
    <d v="1899-12-30T22:50:00"/>
    <s v="S"/>
    <n v="0"/>
    <n v="0.05"/>
    <n v="0.05"/>
    <x v="0"/>
    <x v="609"/>
  </r>
  <r>
    <x v="0"/>
    <x v="1163"/>
    <x v="0"/>
    <x v="28"/>
    <s v="V.VERDE"/>
    <x v="98"/>
    <d v="1899-12-30T22:10:00"/>
    <x v="99"/>
    <d v="1899-12-30T01:55:00"/>
    <s v="S"/>
    <n v="0"/>
    <n v="0"/>
    <n v="0"/>
    <x v="0"/>
    <x v="16"/>
  </r>
  <r>
    <x v="0"/>
    <x v="1184"/>
    <x v="2"/>
    <x v="12"/>
    <s v="AROSA"/>
    <x v="98"/>
    <d v="1899-12-30T22:30:00"/>
    <x v="99"/>
    <d v="1899-12-30T00:10:00"/>
    <s v="S"/>
    <n v="0"/>
    <n v="0.2"/>
    <n v="0.2"/>
    <x v="0"/>
    <x v="63"/>
  </r>
  <r>
    <x v="0"/>
    <x v="1153"/>
    <x v="1"/>
    <x v="24"/>
    <s v="VILA NOVA DE GAIA(SANTA MARINHA)"/>
    <x v="98"/>
    <d v="1899-12-30T22:50:00"/>
    <x v="99"/>
    <d v="1899-12-30T00:20:00"/>
    <s v="S"/>
    <n v="0"/>
    <n v="1"/>
    <n v="1"/>
    <x v="0"/>
    <x v="512"/>
  </r>
  <r>
    <x v="0"/>
    <x v="1185"/>
    <x v="1"/>
    <x v="31"/>
    <s v="LUFREI"/>
    <x v="98"/>
    <d v="1899-12-30T23:20:00"/>
    <x v="99"/>
    <d v="1899-12-30T02:50:00"/>
    <s v="S"/>
    <n v="0"/>
    <n v="2.5"/>
    <n v="2.5"/>
    <x v="0"/>
    <x v="288"/>
  </r>
  <r>
    <x v="0"/>
    <x v="1186"/>
    <x v="1"/>
    <x v="11"/>
    <s v="MELRES"/>
    <x v="98"/>
    <d v="1899-12-30T23:25:00"/>
    <x v="99"/>
    <d v="1899-12-30T04:10:00"/>
    <s v="S"/>
    <n v="0"/>
    <n v="0.2"/>
    <n v="0.2"/>
    <x v="0"/>
    <x v="29"/>
  </r>
  <r>
    <x v="0"/>
    <x v="1187"/>
    <x v="2"/>
    <x v="21"/>
    <s v="GÉMEOS"/>
    <x v="99"/>
    <d v="1899-12-30T00:15:00"/>
    <x v="99"/>
    <d v="1899-12-30T01:05:00"/>
    <s v="S"/>
    <n v="0.01"/>
    <n v="0"/>
    <n v="0.01"/>
    <x v="0"/>
    <x v="242"/>
  </r>
  <r>
    <x v="0"/>
    <x v="1150"/>
    <x v="1"/>
    <x v="31"/>
    <s v="ATAÍDE"/>
    <x v="99"/>
    <d v="1899-12-30T00:30:00"/>
    <x v="99"/>
    <d v="1899-12-30T01:45:00"/>
    <s v="S"/>
    <n v="0"/>
    <n v="0.05"/>
    <n v="0.05"/>
    <x v="0"/>
    <x v="499"/>
  </r>
  <r>
    <x v="0"/>
    <x v="1188"/>
    <x v="1"/>
    <x v="16"/>
    <s v="LORDELO"/>
    <x v="99"/>
    <d v="1899-12-30T00:45:00"/>
    <x v="99"/>
    <d v="1899-12-30T01:15:00"/>
    <s v="S"/>
    <n v="0"/>
    <n v="0.05"/>
    <n v="0.05"/>
    <x v="0"/>
    <x v="629"/>
  </r>
  <r>
    <x v="0"/>
    <x v="1189"/>
    <x v="2"/>
    <x v="19"/>
    <s v="GRIMANCELOS"/>
    <x v="99"/>
    <d v="1899-12-30T01:20:00"/>
    <x v="99"/>
    <d v="1899-12-30T02:05:00"/>
    <s v="S"/>
    <n v="0"/>
    <n v="0.02"/>
    <n v="0.02"/>
    <x v="0"/>
    <x v="28"/>
  </r>
  <r>
    <x v="0"/>
    <x v="1190"/>
    <x v="3"/>
    <x v="43"/>
    <s v="LOURES"/>
    <x v="99"/>
    <d v="1899-12-30T01:40:00"/>
    <x v="99"/>
    <d v="1899-12-30T02:29:00"/>
    <s v="S"/>
    <n v="0"/>
    <n v="0.01"/>
    <n v="0.01"/>
    <x v="0"/>
    <x v="274"/>
  </r>
  <r>
    <x v="0"/>
    <x v="1191"/>
    <x v="2"/>
    <x v="22"/>
    <s v="CAIRES"/>
    <x v="99"/>
    <d v="1899-12-30T03:30:00"/>
    <x v="99"/>
    <d v="1899-12-30T05:10:00"/>
    <s v="S"/>
    <n v="1"/>
    <n v="0"/>
    <n v="1"/>
    <x v="0"/>
    <x v="292"/>
  </r>
  <r>
    <x v="0"/>
    <x v="1192"/>
    <x v="1"/>
    <x v="15"/>
    <s v="SILVA ESCURA"/>
    <x v="99"/>
    <d v="1899-12-30T06:20:00"/>
    <x v="99"/>
    <d v="1899-12-30T07:20:00"/>
    <s v="S"/>
    <n v="0"/>
    <n v="0.05"/>
    <n v="0.05"/>
    <x v="0"/>
    <x v="560"/>
  </r>
  <r>
    <x v="0"/>
    <x v="1193"/>
    <x v="1"/>
    <x v="24"/>
    <s v="CRESTUMA"/>
    <x v="99"/>
    <d v="1899-12-30T07:00:00"/>
    <x v="99"/>
    <d v="1899-12-30T08:15:00"/>
    <s v="S"/>
    <n v="0"/>
    <n v="0.1"/>
    <n v="0.1"/>
    <x v="0"/>
    <x v="294"/>
  </r>
  <r>
    <x v="0"/>
    <x v="1162"/>
    <x v="1"/>
    <x v="11"/>
    <s v="SÃO PEDRO DA COVA"/>
    <x v="99"/>
    <d v="1899-12-30T08:05:00"/>
    <x v="99"/>
    <d v="1899-12-30T09:25:00"/>
    <s v="S"/>
    <n v="0"/>
    <n v="0.15"/>
    <n v="0.15"/>
    <x v="0"/>
    <x v="288"/>
  </r>
  <r>
    <x v="0"/>
    <x v="1194"/>
    <x v="1"/>
    <x v="10"/>
    <s v="RECEZINHOS(SÃO MAMEDE)"/>
    <x v="99"/>
    <d v="1899-12-30T08:40:00"/>
    <x v="99"/>
    <d v="1899-12-30T09:35:00"/>
    <s v="S"/>
    <n v="0"/>
    <n v="0.15"/>
    <n v="0.15"/>
    <x v="0"/>
    <x v="41"/>
  </r>
  <r>
    <x v="0"/>
    <x v="1195"/>
    <x v="1"/>
    <x v="16"/>
    <s v="REBORDOSA"/>
    <x v="99"/>
    <d v="1899-12-30T09:15:00"/>
    <x v="99"/>
    <d v="1899-12-30T12:30:00"/>
    <s v="S"/>
    <n v="0"/>
    <n v="0.2"/>
    <n v="0.2"/>
    <x v="0"/>
    <x v="89"/>
  </r>
  <r>
    <x v="0"/>
    <x v="1196"/>
    <x v="2"/>
    <x v="47"/>
    <s v="EIRA VEDRA"/>
    <x v="99"/>
    <d v="1899-12-30T09:30:00"/>
    <x v="99"/>
    <d v="1899-12-30T11:00:00"/>
    <s v="S"/>
    <n v="0"/>
    <n v="0.02"/>
    <n v="0.02"/>
    <x v="0"/>
    <x v="245"/>
  </r>
  <r>
    <x v="0"/>
    <x v="1197"/>
    <x v="3"/>
    <x v="50"/>
    <s v="V. FRANCA"/>
    <x v="99"/>
    <d v="1899-12-30T09:40:00"/>
    <x v="99"/>
    <d v="1899-12-30T10:50:00"/>
    <s v="S"/>
    <n v="0"/>
    <n v="0"/>
    <n v="0"/>
    <x v="0"/>
    <x v="187"/>
  </r>
  <r>
    <x v="0"/>
    <x v="1181"/>
    <x v="3"/>
    <x v="43"/>
    <s v="CANEÇAS"/>
    <x v="99"/>
    <d v="1899-12-30T09:50:00"/>
    <x v="99"/>
    <d v="1899-12-30T10:50:00"/>
    <s v="S"/>
    <n v="0"/>
    <n v="0"/>
    <n v="0"/>
    <x v="0"/>
    <x v="272"/>
  </r>
  <r>
    <x v="0"/>
    <x v="1198"/>
    <x v="1"/>
    <x v="35"/>
    <s v="SOALHÃES"/>
    <x v="99"/>
    <d v="1899-12-30T09:55:00"/>
    <x v="99"/>
    <d v="1899-12-30T12:00:00"/>
    <s v="S"/>
    <n v="0"/>
    <n v="0.05"/>
    <n v="0.05"/>
    <x v="0"/>
    <x v="530"/>
  </r>
  <r>
    <x v="0"/>
    <x v="1199"/>
    <x v="1"/>
    <x v="18"/>
    <s v="FERREIRA"/>
    <x v="99"/>
    <d v="1899-12-30T10:25:00"/>
    <x v="99"/>
    <d v="1899-12-30T11:07:00"/>
    <s v="S"/>
    <n v="0"/>
    <n v="0.03"/>
    <n v="0.03"/>
    <x v="0"/>
    <x v="404"/>
  </r>
  <r>
    <x v="0"/>
    <x v="1200"/>
    <x v="1"/>
    <x v="24"/>
    <s v="VILA NOVA DE GAIA(SANTA MARINHA)"/>
    <x v="99"/>
    <d v="1899-12-30T10:45:00"/>
    <x v="99"/>
    <d v="1899-12-30T12:35:00"/>
    <s v="S"/>
    <n v="0"/>
    <n v="0.05"/>
    <n v="0.05"/>
    <x v="0"/>
    <x v="532"/>
  </r>
  <r>
    <x v="0"/>
    <x v="1168"/>
    <x v="2"/>
    <x v="7"/>
    <s v="REFOJOS DE BASTO"/>
    <x v="99"/>
    <d v="1899-12-30T11:15:00"/>
    <x v="99"/>
    <d v="1899-12-30T12:05:00"/>
    <s v="S"/>
    <n v="0"/>
    <n v="0.01"/>
    <n v="0.01"/>
    <x v="0"/>
    <x v="554"/>
  </r>
  <r>
    <x v="0"/>
    <x v="1189"/>
    <x v="2"/>
    <x v="19"/>
    <s v="GRIMANCELOS"/>
    <x v="99"/>
    <d v="1899-12-30T11:55:00"/>
    <x v="99"/>
    <d v="1899-12-30T12:40:00"/>
    <s v="S"/>
    <n v="0"/>
    <n v="0.05"/>
    <n v="0.05"/>
    <x v="0"/>
    <x v="227"/>
  </r>
  <r>
    <x v="0"/>
    <x v="1196"/>
    <x v="2"/>
    <x v="47"/>
    <s v="EIRA VEDRA"/>
    <x v="99"/>
    <d v="1899-12-30T12:10:00"/>
    <x v="99"/>
    <d v="1899-12-30T15:50:00"/>
    <s v="S"/>
    <n v="0"/>
    <n v="0.02"/>
    <n v="0.02"/>
    <x v="0"/>
    <x v="232"/>
  </r>
  <r>
    <x v="0"/>
    <x v="1201"/>
    <x v="1"/>
    <x v="11"/>
    <s v="JOVIM"/>
    <x v="99"/>
    <d v="1899-12-30T12:30:00"/>
    <x v="99"/>
    <d v="1899-12-30T15:30:00"/>
    <s v="S"/>
    <n v="0"/>
    <n v="2.5"/>
    <n v="2.5"/>
    <x v="0"/>
    <x v="329"/>
  </r>
  <r>
    <x v="0"/>
    <x v="1202"/>
    <x v="2"/>
    <x v="47"/>
    <s v="VIEIRA DO MINHO"/>
    <x v="99"/>
    <d v="1899-12-30T13:00:00"/>
    <x v="99"/>
    <d v="1899-12-30T16:00:00"/>
    <s v="S"/>
    <n v="0"/>
    <n v="0.05"/>
    <n v="0.05"/>
    <x v="0"/>
    <x v="657"/>
  </r>
  <r>
    <x v="0"/>
    <x v="1189"/>
    <x v="2"/>
    <x v="19"/>
    <s v="GRIMANCELOS"/>
    <x v="99"/>
    <d v="1899-12-30T13:20:00"/>
    <x v="99"/>
    <d v="1899-12-30T13:55:00"/>
    <s v="S"/>
    <n v="0"/>
    <n v="0.05"/>
    <n v="0.05"/>
    <x v="0"/>
    <x v="129"/>
  </r>
  <r>
    <x v="0"/>
    <x v="1185"/>
    <x v="1"/>
    <x v="31"/>
    <s v="LUFREI"/>
    <x v="99"/>
    <d v="1899-12-30T13:20:00"/>
    <x v="99"/>
    <d v="1899-12-30T14:20:00"/>
    <s v="S"/>
    <n v="0"/>
    <n v="0.13"/>
    <n v="0.13"/>
    <x v="0"/>
    <x v="108"/>
  </r>
  <r>
    <x v="0"/>
    <x v="1194"/>
    <x v="1"/>
    <x v="10"/>
    <s v="RECEZINHOS(SÃO MAMEDE)"/>
    <x v="99"/>
    <d v="1899-12-30T13:25:00"/>
    <x v="99"/>
    <d v="1899-12-30T14:00:00"/>
    <s v="S"/>
    <n v="0"/>
    <n v="0.1"/>
    <n v="0.1"/>
    <x v="0"/>
    <x v="293"/>
  </r>
  <r>
    <x v="0"/>
    <x v="1203"/>
    <x v="1"/>
    <x v="16"/>
    <s v="GONDALÃES"/>
    <x v="99"/>
    <d v="1899-12-30T13:45:00"/>
    <x v="99"/>
    <d v="1899-12-30T16:05:00"/>
    <s v="S"/>
    <n v="0"/>
    <n v="0.06"/>
    <n v="0.06"/>
    <x v="0"/>
    <x v="565"/>
  </r>
  <r>
    <x v="0"/>
    <x v="1204"/>
    <x v="1"/>
    <x v="24"/>
    <s v="CANIDELO"/>
    <x v="99"/>
    <d v="1899-12-30T14:00:00"/>
    <x v="99"/>
    <d v="1899-12-30T15:25:00"/>
    <s v="S"/>
    <n v="0"/>
    <n v="0.05"/>
    <n v="0.05"/>
    <x v="0"/>
    <x v="587"/>
  </r>
  <r>
    <x v="0"/>
    <x v="1205"/>
    <x v="1"/>
    <x v="33"/>
    <s v="CAÍDE DE REI"/>
    <x v="99"/>
    <d v="1899-12-30T14:00:00"/>
    <x v="99"/>
    <d v="1899-12-30T15:00:00"/>
    <s v="S"/>
    <n v="0"/>
    <n v="0.3"/>
    <n v="0.3"/>
    <x v="0"/>
    <x v="78"/>
  </r>
  <r>
    <x v="0"/>
    <x v="1206"/>
    <x v="1"/>
    <x v="35"/>
    <s v="VILA BOA DE QUIRES"/>
    <x v="99"/>
    <d v="1899-12-30T14:00:00"/>
    <x v="99"/>
    <d v="1899-12-30T19:55:00"/>
    <s v="S"/>
    <n v="0"/>
    <n v="1"/>
    <n v="1"/>
    <x v="0"/>
    <x v="299"/>
  </r>
  <r>
    <x v="0"/>
    <x v="1181"/>
    <x v="3"/>
    <x v="43"/>
    <s v="CANEÇAS"/>
    <x v="99"/>
    <d v="1899-12-30T14:24:00"/>
    <x v="99"/>
    <d v="1899-12-30T16:03:00"/>
    <s v="S"/>
    <n v="0"/>
    <n v="0"/>
    <n v="0"/>
    <x v="0"/>
    <x v="622"/>
  </r>
  <r>
    <x v="0"/>
    <x v="1207"/>
    <x v="2"/>
    <x v="12"/>
    <s v="GONDAR"/>
    <x v="99"/>
    <d v="1899-12-30T14:25:00"/>
    <x v="99"/>
    <d v="1899-12-30T15:50:00"/>
    <s v="S"/>
    <n v="0"/>
    <n v="0.2"/>
    <n v="0.2"/>
    <x v="0"/>
    <x v="68"/>
  </r>
  <r>
    <x v="0"/>
    <x v="1167"/>
    <x v="1"/>
    <x v="31"/>
    <s v="MANCELOS"/>
    <x v="99"/>
    <d v="1899-12-30T14:30:00"/>
    <x v="99"/>
    <d v="1899-12-30T15:30:00"/>
    <s v="S"/>
    <n v="0"/>
    <n v="0.12"/>
    <n v="0.12"/>
    <x v="0"/>
    <x v="310"/>
  </r>
  <r>
    <x v="0"/>
    <x v="1208"/>
    <x v="1"/>
    <x v="20"/>
    <s v="SOBRADO"/>
    <x v="99"/>
    <d v="1899-12-30T14:35:00"/>
    <x v="99"/>
    <d v="1899-12-30T15:25:00"/>
    <s v="S"/>
    <n v="0"/>
    <n v="0.5"/>
    <n v="0.5"/>
    <x v="0"/>
    <x v="440"/>
  </r>
  <r>
    <x v="0"/>
    <x v="1209"/>
    <x v="2"/>
    <x v="29"/>
    <s v="GOLÃES"/>
    <x v="99"/>
    <d v="1899-12-30T14:40:00"/>
    <x v="99"/>
    <d v="1899-12-30T15:20:00"/>
    <s v="S"/>
    <n v="0"/>
    <n v="0.01"/>
    <n v="0.01"/>
    <x v="0"/>
    <x v="297"/>
  </r>
  <r>
    <x v="0"/>
    <x v="1210"/>
    <x v="2"/>
    <x v="19"/>
    <s v="REMELHE"/>
    <x v="99"/>
    <d v="1899-12-30T14:45:00"/>
    <x v="99"/>
    <d v="1899-12-30T15:30:00"/>
    <s v="S"/>
    <n v="0"/>
    <n v="0.1"/>
    <n v="0.1"/>
    <x v="0"/>
    <x v="562"/>
  </r>
  <r>
    <x v="0"/>
    <x v="1211"/>
    <x v="1"/>
    <x v="24"/>
    <s v="PEROZINHO"/>
    <x v="99"/>
    <d v="1899-12-30T14:50:00"/>
    <x v="99"/>
    <d v="1899-12-30T15:40:00"/>
    <s v="S"/>
    <n v="0"/>
    <n v="0.02"/>
    <n v="0.02"/>
    <x v="0"/>
    <x v="522"/>
  </r>
  <r>
    <x v="0"/>
    <x v="1169"/>
    <x v="1"/>
    <x v="33"/>
    <s v="MEINEDO"/>
    <x v="99"/>
    <d v="1899-12-30T15:00:00"/>
    <x v="99"/>
    <d v="1899-12-30T17:40:00"/>
    <s v="S"/>
    <n v="0"/>
    <n v="0.9"/>
    <n v="0.9"/>
    <x v="0"/>
    <x v="19"/>
  </r>
  <r>
    <x v="0"/>
    <x v="1212"/>
    <x v="1"/>
    <x v="18"/>
    <s v="SANFINS DE FERREIRA"/>
    <x v="99"/>
    <d v="1899-12-30T15:10:00"/>
    <x v="99"/>
    <d v="1899-12-30T16:20:00"/>
    <s v="S"/>
    <n v="0"/>
    <n v="0.05"/>
    <n v="0.05"/>
    <x v="0"/>
    <x v="600"/>
  </r>
  <r>
    <x v="0"/>
    <x v="1201"/>
    <x v="1"/>
    <x v="11"/>
    <s v="JOVIM"/>
    <x v="99"/>
    <d v="1899-12-30T15:20:00"/>
    <x v="99"/>
    <d v="1899-12-30T16:55:00"/>
    <s v="S"/>
    <n v="0"/>
    <n v="0.05"/>
    <n v="0.05"/>
    <x v="0"/>
    <x v="588"/>
  </r>
  <r>
    <x v="0"/>
    <x v="1204"/>
    <x v="1"/>
    <x v="24"/>
    <s v="CANIDELO"/>
    <x v="99"/>
    <d v="1899-12-30T15:30:00"/>
    <x v="99"/>
    <d v="1899-12-30T16:55:00"/>
    <s v="S"/>
    <n v="0"/>
    <n v="0.2"/>
    <n v="0.2"/>
    <x v="0"/>
    <x v="286"/>
  </r>
  <r>
    <x v="0"/>
    <x v="1213"/>
    <x v="0"/>
    <x v="2"/>
    <s v="P.MIDÕES"/>
    <x v="99"/>
    <d v="1899-12-30T15:45:00"/>
    <x v="99"/>
    <d v="1899-12-30T20:51:00"/>
    <m/>
    <n v="7.0000000000000007E-2"/>
    <n v="2.93"/>
    <n v="3"/>
    <x v="1"/>
    <x v="129"/>
  </r>
  <r>
    <x v="0"/>
    <x v="1194"/>
    <x v="1"/>
    <x v="10"/>
    <s v="RECEZINHOS(SÃO MAMEDE)"/>
    <x v="99"/>
    <d v="1899-12-30T16:15:00"/>
    <x v="99"/>
    <d v="1899-12-30T17:30:00"/>
    <s v="S"/>
    <n v="0"/>
    <n v="0.2"/>
    <n v="0.2"/>
    <x v="0"/>
    <x v="190"/>
  </r>
  <r>
    <x v="0"/>
    <x v="1214"/>
    <x v="0"/>
    <x v="45"/>
    <s v="EIRAS"/>
    <x v="99"/>
    <d v="1899-12-30T16:20:00"/>
    <x v="99"/>
    <d v="1899-12-30T18:56:00"/>
    <m/>
    <n v="0.96"/>
    <n v="0"/>
    <n v="0.96"/>
    <x v="1"/>
    <x v="227"/>
  </r>
  <r>
    <x v="0"/>
    <x v="1215"/>
    <x v="1"/>
    <x v="11"/>
    <s v="SÃO PEDRO DA COVA"/>
    <x v="99"/>
    <d v="1899-12-30T16:25:00"/>
    <x v="99"/>
    <d v="1899-12-30T17:40:00"/>
    <s v="S"/>
    <n v="0"/>
    <n v="0.2"/>
    <n v="0.2"/>
    <x v="0"/>
    <x v="275"/>
  </r>
  <r>
    <x v="0"/>
    <x v="1178"/>
    <x v="0"/>
    <x v="17"/>
    <s v="M.CORVO"/>
    <x v="99"/>
    <d v="1899-12-30T16:30:00"/>
    <x v="99"/>
    <d v="1899-12-30T19:51:00"/>
    <s v="S"/>
    <n v="0.01"/>
    <n v="0"/>
    <n v="0.01"/>
    <x v="0"/>
    <x v="15"/>
  </r>
  <r>
    <x v="0"/>
    <x v="1188"/>
    <x v="1"/>
    <x v="16"/>
    <s v="LORDELO"/>
    <x v="99"/>
    <d v="1899-12-30T17:00:00"/>
    <x v="99"/>
    <d v="1899-12-30T17:40:00"/>
    <s v="S"/>
    <n v="0"/>
    <n v="0.01"/>
    <n v="0.01"/>
    <x v="0"/>
    <x v="456"/>
  </r>
  <r>
    <x v="0"/>
    <x v="1216"/>
    <x v="1"/>
    <x v="6"/>
    <s v="COUTO(SANTA CRISTINA)"/>
    <x v="99"/>
    <d v="1899-12-30T17:25:00"/>
    <x v="99"/>
    <d v="1899-12-30T19:45:00"/>
    <s v="S"/>
    <n v="0"/>
    <n v="0.7"/>
    <n v="0.7"/>
    <x v="0"/>
    <x v="277"/>
  </r>
  <r>
    <x v="0"/>
    <x v="1207"/>
    <x v="2"/>
    <x v="12"/>
    <s v="GONDAR"/>
    <x v="99"/>
    <d v="1899-12-30T17:45:00"/>
    <x v="99"/>
    <d v="1899-12-30T20:10:00"/>
    <s v="S"/>
    <n v="0"/>
    <n v="0.2"/>
    <n v="0.2"/>
    <x v="0"/>
    <x v="64"/>
  </r>
  <r>
    <x v="0"/>
    <x v="1217"/>
    <x v="0"/>
    <x v="4"/>
    <s v="GÓIS"/>
    <x v="99"/>
    <d v="1899-12-30T18:00:00"/>
    <x v="99"/>
    <d v="1899-12-30T18:26:00"/>
    <m/>
    <n v="0.02"/>
    <n v="0"/>
    <n v="0.02"/>
    <x v="2"/>
    <x v="474"/>
  </r>
  <r>
    <x v="0"/>
    <x v="1218"/>
    <x v="1"/>
    <x v="16"/>
    <s v="LOUREDO"/>
    <x v="99"/>
    <d v="1899-12-30T18:00:00"/>
    <x v="99"/>
    <d v="1899-12-30T19:00:00"/>
    <s v="S"/>
    <n v="0"/>
    <n v="0.03"/>
    <n v="0.03"/>
    <x v="0"/>
    <x v="433"/>
  </r>
  <r>
    <x v="0"/>
    <x v="1219"/>
    <x v="1"/>
    <x v="33"/>
    <s v="BARROSAS(SANTA EULÁLIA)"/>
    <x v="99"/>
    <d v="1899-12-30T18:00:00"/>
    <x v="99"/>
    <d v="1899-12-30T19:00:00"/>
    <s v="S"/>
    <n v="0"/>
    <n v="1"/>
    <n v="1"/>
    <x v="0"/>
    <x v="514"/>
  </r>
  <r>
    <x v="0"/>
    <x v="1209"/>
    <x v="2"/>
    <x v="29"/>
    <s v="GOLÃES"/>
    <x v="99"/>
    <d v="1899-12-30T18:05:00"/>
    <x v="99"/>
    <d v="1899-12-30T19:30:00"/>
    <s v="S"/>
    <n v="0"/>
    <n v="0.2"/>
    <n v="0.2"/>
    <x v="0"/>
    <x v="20"/>
  </r>
  <r>
    <x v="0"/>
    <x v="1220"/>
    <x v="1"/>
    <x v="32"/>
    <s v="OVIL"/>
    <x v="99"/>
    <d v="1899-12-30T18:06:00"/>
    <x v="99"/>
    <d v="1899-12-30T18:58:00"/>
    <s v="S"/>
    <n v="0"/>
    <n v="0.02"/>
    <n v="0.02"/>
    <x v="0"/>
    <x v="347"/>
  </r>
  <r>
    <x v="0"/>
    <x v="1221"/>
    <x v="1"/>
    <x v="11"/>
    <s v="RIO TINTO"/>
    <x v="99"/>
    <d v="1899-12-30T18:13:00"/>
    <x v="99"/>
    <d v="1899-12-30T20:20:00"/>
    <s v="S"/>
    <n v="0"/>
    <n v="0.3"/>
    <n v="0.3"/>
    <x v="0"/>
    <x v="84"/>
  </r>
  <r>
    <x v="0"/>
    <x v="1222"/>
    <x v="2"/>
    <x v="22"/>
    <s v="FIGUEIREDO"/>
    <x v="99"/>
    <d v="1899-12-30T18:26:00"/>
    <x v="99"/>
    <d v="1899-12-30T19:15:00"/>
    <s v="S"/>
    <n v="0.02"/>
    <n v="0.02"/>
    <n v="0.04"/>
    <x v="0"/>
    <x v="121"/>
  </r>
  <r>
    <x v="0"/>
    <x v="1202"/>
    <x v="2"/>
    <x v="47"/>
    <s v="VIEIRA DO MINHO"/>
    <x v="99"/>
    <d v="1899-12-30T18:30:00"/>
    <x v="99"/>
    <d v="1899-12-30T19:15:00"/>
    <s v="S"/>
    <n v="0"/>
    <n v="0.5"/>
    <n v="0.5"/>
    <x v="0"/>
    <x v="638"/>
  </r>
  <r>
    <x v="0"/>
    <x v="1223"/>
    <x v="1"/>
    <x v="34"/>
    <s v="ÁRVORE"/>
    <x v="99"/>
    <d v="1899-12-30T18:40:00"/>
    <x v="99"/>
    <d v="1899-12-30T19:25:00"/>
    <s v="S"/>
    <n v="0"/>
    <n v="0.01"/>
    <n v="0.01"/>
    <x v="0"/>
    <x v="515"/>
  </r>
  <r>
    <x v="0"/>
    <x v="1181"/>
    <x v="3"/>
    <x v="43"/>
    <s v="CANEÇAS"/>
    <x v="99"/>
    <d v="1899-12-30T19:45:00"/>
    <x v="99"/>
    <d v="1899-12-30T20:14:00"/>
    <s v="S"/>
    <n v="0"/>
    <n v="0"/>
    <n v="0"/>
    <x v="0"/>
    <x v="339"/>
  </r>
  <r>
    <x v="0"/>
    <x v="1224"/>
    <x v="2"/>
    <x v="30"/>
    <s v="OLEIROS"/>
    <x v="99"/>
    <d v="1899-12-30T20:00:00"/>
    <x v="99"/>
    <d v="1899-12-30T22:00:00"/>
    <s v="S"/>
    <n v="0"/>
    <n v="0.05"/>
    <n v="0.05"/>
    <x v="0"/>
    <x v="658"/>
  </r>
  <r>
    <x v="0"/>
    <x v="1225"/>
    <x v="1"/>
    <x v="16"/>
    <s v="REBORDOSA"/>
    <x v="99"/>
    <d v="1899-12-30T20:05:00"/>
    <x v="99"/>
    <d v="1899-12-30T20:50:00"/>
    <s v="S"/>
    <n v="0"/>
    <n v="0.05"/>
    <n v="0.05"/>
    <x v="0"/>
    <x v="623"/>
  </r>
  <r>
    <x v="0"/>
    <x v="1167"/>
    <x v="1"/>
    <x v="31"/>
    <s v="MANCELOS"/>
    <x v="99"/>
    <d v="1899-12-30T20:10:00"/>
    <x v="99"/>
    <d v="1899-12-30T21:00:00"/>
    <s v="S"/>
    <n v="0"/>
    <n v="0.05"/>
    <n v="0.05"/>
    <x v="0"/>
    <x v="503"/>
  </r>
  <r>
    <x v="0"/>
    <x v="1180"/>
    <x v="1"/>
    <x v="36"/>
    <s v="BORBA DE GODIM"/>
    <x v="99"/>
    <d v="1899-12-30T20:20:00"/>
    <x v="99"/>
    <d v="1899-12-30T21:35:00"/>
    <s v="S"/>
    <n v="0"/>
    <n v="0.1"/>
    <n v="0.1"/>
    <x v="0"/>
    <x v="128"/>
  </r>
  <r>
    <x v="0"/>
    <x v="1226"/>
    <x v="1"/>
    <x v="6"/>
    <s v="BOUGADO(SANTIAGO)"/>
    <x v="99"/>
    <d v="1899-12-30T20:30:00"/>
    <x v="99"/>
    <d v="1899-12-30T22:30:00"/>
    <s v="S"/>
    <n v="0"/>
    <n v="0.05"/>
    <n v="0.05"/>
    <x v="0"/>
    <x v="500"/>
  </r>
  <r>
    <x v="0"/>
    <x v="1112"/>
    <x v="1"/>
    <x v="16"/>
    <s v="RECAREI"/>
    <x v="99"/>
    <d v="1899-12-30T20:45:00"/>
    <x v="99"/>
    <d v="1899-12-30T21:50:00"/>
    <s v="S"/>
    <n v="0"/>
    <n v="0.02"/>
    <n v="0.02"/>
    <x v="0"/>
    <x v="165"/>
  </r>
  <r>
    <x v="0"/>
    <x v="1215"/>
    <x v="1"/>
    <x v="11"/>
    <s v="SÃO PEDRO DA COVA"/>
    <x v="99"/>
    <d v="1899-12-30T20:45:00"/>
    <x v="99"/>
    <d v="1899-12-30T21:40:00"/>
    <s v="S"/>
    <n v="0"/>
    <n v="0.03"/>
    <n v="0.03"/>
    <x v="0"/>
    <x v="381"/>
  </r>
  <r>
    <x v="0"/>
    <x v="1194"/>
    <x v="1"/>
    <x v="10"/>
    <s v="RECEZINHOS(SÃO MAMEDE)"/>
    <x v="99"/>
    <d v="1899-12-30T20:50:00"/>
    <x v="99"/>
    <d v="1899-12-30T21:20:00"/>
    <s v="S"/>
    <n v="0"/>
    <n v="0.05"/>
    <n v="0.05"/>
    <x v="0"/>
    <x v="589"/>
  </r>
  <r>
    <x v="0"/>
    <x v="1227"/>
    <x v="1"/>
    <x v="24"/>
    <s v="PEDROSO"/>
    <x v="99"/>
    <d v="1899-12-30T20:50:00"/>
    <x v="99"/>
    <d v="1899-12-30T22:40:00"/>
    <s v="S"/>
    <n v="0"/>
    <n v="0.4"/>
    <n v="0.4"/>
    <x v="0"/>
    <x v="537"/>
  </r>
  <r>
    <x v="0"/>
    <x v="1172"/>
    <x v="1"/>
    <x v="24"/>
    <s v="VILAR DO PARAÍSO"/>
    <x v="99"/>
    <d v="1899-12-30T21:15:00"/>
    <x v="99"/>
    <d v="1899-12-30T23:20:00"/>
    <s v="S"/>
    <n v="0"/>
    <n v="0.8"/>
    <n v="0.8"/>
    <x v="0"/>
    <x v="109"/>
  </r>
  <r>
    <x v="0"/>
    <x v="1228"/>
    <x v="0"/>
    <x v="2"/>
    <s v="CANDOSA"/>
    <x v="99"/>
    <d v="1899-12-30T21:28:00"/>
    <x v="99"/>
    <d v="1899-12-30T23:36:00"/>
    <m/>
    <n v="7.0000000000000007E-2"/>
    <n v="0"/>
    <n v="7.0000000000000007E-2"/>
    <x v="1"/>
    <x v="609"/>
  </r>
  <r>
    <x v="0"/>
    <x v="1229"/>
    <x v="0"/>
    <x v="13"/>
    <s v="MIRA"/>
    <x v="99"/>
    <d v="1899-12-30T21:30:00"/>
    <x v="99"/>
    <d v="1899-12-30T22:48:00"/>
    <m/>
    <n v="0"/>
    <n v="0.01"/>
    <n v="0.01"/>
    <x v="1"/>
    <x v="618"/>
  </r>
  <r>
    <x v="0"/>
    <x v="1230"/>
    <x v="0"/>
    <x v="2"/>
    <s v="SINDE"/>
    <x v="99"/>
    <d v="1899-12-30T22:07:00"/>
    <x v="99"/>
    <d v="1899-12-30T23:35:00"/>
    <m/>
    <n v="0.1"/>
    <n v="0"/>
    <n v="0.1"/>
    <x v="1"/>
    <x v="650"/>
  </r>
  <r>
    <x v="0"/>
    <x v="1231"/>
    <x v="1"/>
    <x v="16"/>
    <s v="LOUREDO"/>
    <x v="99"/>
    <d v="1899-12-30T22:30:00"/>
    <x v="99"/>
    <d v="1899-12-30T23:25:00"/>
    <s v="S"/>
    <n v="0"/>
    <n v="0.02"/>
    <n v="0.02"/>
    <x v="0"/>
    <x v="593"/>
  </r>
  <r>
    <x v="0"/>
    <x v="1232"/>
    <x v="1"/>
    <x v="20"/>
    <s v="CAMPO"/>
    <x v="99"/>
    <d v="1899-12-30T22:30:00"/>
    <x v="99"/>
    <d v="1899-12-30T23:15:00"/>
    <s v="S"/>
    <n v="0"/>
    <n v="0.02"/>
    <n v="0.02"/>
    <x v="0"/>
    <x v="565"/>
  </r>
  <r>
    <x v="0"/>
    <x v="1233"/>
    <x v="1"/>
    <x v="24"/>
    <s v="GRIJÓ"/>
    <x v="99"/>
    <d v="1899-12-30T22:40:00"/>
    <x v="99"/>
    <d v="1899-12-30T23:45:00"/>
    <s v="S"/>
    <n v="0"/>
    <n v="0.3"/>
    <n v="0.3"/>
    <x v="0"/>
    <x v="32"/>
  </r>
  <r>
    <x v="0"/>
    <x v="1234"/>
    <x v="1"/>
    <x v="6"/>
    <s v="BURGÃES"/>
    <x v="100"/>
    <d v="1899-12-30T00:20:00"/>
    <x v="100"/>
    <d v="1899-12-30T00:45:00"/>
    <s v="S"/>
    <n v="0"/>
    <n v="0.1"/>
    <n v="0.1"/>
    <x v="0"/>
    <x v="195"/>
  </r>
  <r>
    <x v="0"/>
    <x v="1235"/>
    <x v="0"/>
    <x v="17"/>
    <s v="SEMIDE"/>
    <x v="100"/>
    <d v="1899-12-30T00:35:00"/>
    <x v="100"/>
    <d v="1899-12-30T01:45:00"/>
    <m/>
    <n v="0"/>
    <n v="0.01"/>
    <n v="0.01"/>
    <x v="1"/>
    <x v="653"/>
  </r>
  <r>
    <x v="0"/>
    <x v="1221"/>
    <x v="1"/>
    <x v="11"/>
    <s v="RIO TINTO"/>
    <x v="100"/>
    <d v="1899-12-30T00:35:00"/>
    <x v="100"/>
    <d v="1899-12-30T01:50:00"/>
    <s v="S"/>
    <n v="0"/>
    <n v="0.05"/>
    <n v="0.05"/>
    <x v="0"/>
    <x v="572"/>
  </r>
  <r>
    <x v="0"/>
    <x v="1189"/>
    <x v="2"/>
    <x v="19"/>
    <s v="GRIMANCELOS"/>
    <x v="100"/>
    <d v="1899-12-30T01:30:00"/>
    <x v="100"/>
    <d v="1899-12-30T02:30:00"/>
    <s v="S"/>
    <n v="0"/>
    <n v="0.02"/>
    <n v="0.02"/>
    <x v="0"/>
    <x v="45"/>
  </r>
  <r>
    <x v="0"/>
    <x v="1180"/>
    <x v="1"/>
    <x v="36"/>
    <s v="BORBA DE GODIM"/>
    <x v="100"/>
    <d v="1899-12-30T01:55:00"/>
    <x v="100"/>
    <d v="1899-12-30T02:45:00"/>
    <s v="S"/>
    <n v="0"/>
    <n v="0.02"/>
    <n v="0.02"/>
    <x v="0"/>
    <x v="444"/>
  </r>
  <r>
    <x v="0"/>
    <x v="1236"/>
    <x v="1"/>
    <x v="16"/>
    <s v="VANDOMA"/>
    <x v="100"/>
    <d v="1899-12-30T02:05:00"/>
    <x v="100"/>
    <d v="1899-12-30T03:35:00"/>
    <s v="S"/>
    <n v="0"/>
    <n v="0.15"/>
    <n v="0.15"/>
    <x v="0"/>
    <x v="268"/>
  </r>
  <r>
    <x v="0"/>
    <x v="1237"/>
    <x v="2"/>
    <x v="21"/>
    <s v="ARNÓIA"/>
    <x v="100"/>
    <d v="1899-12-30T02:15:00"/>
    <x v="100"/>
    <d v="1899-12-30T04:00:00"/>
    <s v="S"/>
    <n v="0"/>
    <n v="0.02"/>
    <n v="0.02"/>
    <x v="0"/>
    <x v="358"/>
  </r>
  <r>
    <x v="0"/>
    <x v="1238"/>
    <x v="2"/>
    <x v="21"/>
    <s v="MOREIRA DO CASTELO"/>
    <x v="100"/>
    <d v="1899-12-30T02:20:00"/>
    <x v="100"/>
    <d v="1899-12-30T03:35:00"/>
    <s v="S"/>
    <n v="0"/>
    <n v="0.1"/>
    <n v="0.1"/>
    <x v="0"/>
    <x v="529"/>
  </r>
  <r>
    <x v="0"/>
    <x v="1178"/>
    <x v="0"/>
    <x v="17"/>
    <s v="M.CORVO"/>
    <x v="100"/>
    <d v="1899-12-30T02:30:00"/>
    <x v="100"/>
    <d v="1899-12-30T03:00:00"/>
    <s v="S"/>
    <n v="0"/>
    <n v="0.01"/>
    <n v="0.01"/>
    <x v="0"/>
    <x v="392"/>
  </r>
  <r>
    <x v="0"/>
    <x v="1239"/>
    <x v="1"/>
    <x v="6"/>
    <s v="BURGÃES"/>
    <x v="100"/>
    <d v="1899-12-30T02:45:00"/>
    <x v="100"/>
    <d v="1899-12-30T03:35:00"/>
    <s v="S"/>
    <n v="0"/>
    <n v="0.1"/>
    <n v="0.1"/>
    <x v="0"/>
    <x v="87"/>
  </r>
  <r>
    <x v="0"/>
    <x v="1240"/>
    <x v="1"/>
    <x v="16"/>
    <s v="MOURIZ"/>
    <x v="100"/>
    <d v="1899-12-30T03:10:00"/>
    <x v="100"/>
    <d v="1899-12-30T04:40:00"/>
    <s v="S"/>
    <n v="0"/>
    <n v="0.25"/>
    <n v="0.25"/>
    <x v="0"/>
    <x v="240"/>
  </r>
  <r>
    <x v="0"/>
    <x v="1241"/>
    <x v="0"/>
    <x v="1"/>
    <s v="ERVEDAL"/>
    <x v="100"/>
    <d v="1899-12-30T03:15:00"/>
    <x v="100"/>
    <d v="1899-12-30T10:45:00"/>
    <m/>
    <n v="1.05"/>
    <n v="2.4500000000000002"/>
    <n v="3.5"/>
    <x v="1"/>
    <x v="88"/>
  </r>
  <r>
    <x v="0"/>
    <x v="1181"/>
    <x v="3"/>
    <x v="43"/>
    <s v="CANEÇAS"/>
    <x v="100"/>
    <d v="1899-12-30T03:50:00"/>
    <x v="100"/>
    <d v="1899-12-30T04:15:00"/>
    <s v="S"/>
    <n v="0"/>
    <n v="0"/>
    <n v="0"/>
    <x v="0"/>
    <x v="265"/>
  </r>
  <r>
    <x v="0"/>
    <x v="1242"/>
    <x v="1"/>
    <x v="10"/>
    <s v="CABEÇA SANTA"/>
    <x v="100"/>
    <d v="1899-12-30T03:50:00"/>
    <x v="100"/>
    <d v="1899-12-30T08:15:00"/>
    <s v="S"/>
    <n v="0"/>
    <n v="5"/>
    <n v="5"/>
    <x v="0"/>
    <x v="304"/>
  </r>
  <r>
    <x v="0"/>
    <x v="1215"/>
    <x v="1"/>
    <x v="11"/>
    <s v="SÃO PEDRO DA COVA"/>
    <x v="100"/>
    <d v="1899-12-30T04:20:00"/>
    <x v="100"/>
    <d v="1899-12-30T06:00:00"/>
    <s v="S"/>
    <n v="0"/>
    <n v="1.2"/>
    <n v="1.2"/>
    <x v="0"/>
    <x v="155"/>
  </r>
  <r>
    <x v="0"/>
    <x v="1180"/>
    <x v="1"/>
    <x v="36"/>
    <s v="BORBA DE GODIM"/>
    <x v="100"/>
    <d v="1899-12-30T04:55:00"/>
    <x v="100"/>
    <d v="1899-12-30T06:45:00"/>
    <s v="S"/>
    <n v="0"/>
    <n v="1.5"/>
    <n v="1.5"/>
    <x v="0"/>
    <x v="55"/>
  </r>
  <r>
    <x v="0"/>
    <x v="1243"/>
    <x v="1"/>
    <x v="36"/>
    <s v="VILA COVA DA LIXA"/>
    <x v="100"/>
    <d v="1899-12-30T05:35:00"/>
    <x v="100"/>
    <d v="1899-12-30T06:35:00"/>
    <s v="S"/>
    <n v="0"/>
    <n v="0.1"/>
    <n v="0.1"/>
    <x v="0"/>
    <x v="194"/>
  </r>
  <r>
    <x v="0"/>
    <x v="1244"/>
    <x v="1"/>
    <x v="35"/>
    <s v="VILA BOA DO BISPO"/>
    <x v="100"/>
    <d v="1899-12-30T06:00:00"/>
    <x v="100"/>
    <d v="1899-12-30T08:00:00"/>
    <s v="S"/>
    <n v="0"/>
    <n v="1"/>
    <n v="1"/>
    <x v="0"/>
    <x v="527"/>
  </r>
  <r>
    <x v="0"/>
    <x v="1215"/>
    <x v="1"/>
    <x v="11"/>
    <s v="SÃO PEDRO DA COVA"/>
    <x v="100"/>
    <d v="1899-12-30T06:00:00"/>
    <x v="100"/>
    <d v="1899-12-30T10:00:00"/>
    <s v="S"/>
    <n v="0"/>
    <n v="2"/>
    <n v="2"/>
    <x v="0"/>
    <x v="164"/>
  </r>
  <r>
    <x v="0"/>
    <x v="1245"/>
    <x v="2"/>
    <x v="21"/>
    <s v="MOLARES"/>
    <x v="100"/>
    <d v="1899-12-30T06:15:00"/>
    <x v="100"/>
    <d v="1899-12-30T07:15:00"/>
    <s v="S"/>
    <n v="0.02"/>
    <n v="0"/>
    <n v="0.02"/>
    <x v="0"/>
    <x v="400"/>
  </r>
  <r>
    <x v="0"/>
    <x v="1246"/>
    <x v="1"/>
    <x v="32"/>
    <s v="OVIL"/>
    <x v="100"/>
    <d v="1899-12-30T06:43:00"/>
    <x v="100"/>
    <d v="1899-12-30T08:09:00"/>
    <s v="S"/>
    <n v="0"/>
    <n v="0.5"/>
    <n v="0.5"/>
    <x v="0"/>
    <x v="480"/>
  </r>
  <r>
    <x v="0"/>
    <x v="1247"/>
    <x v="0"/>
    <x v="2"/>
    <s v="P.MIDÕES"/>
    <x v="100"/>
    <d v="1899-12-30T07:00:00"/>
    <x v="100"/>
    <d v="1899-12-30T12:00:00"/>
    <m/>
    <n v="0.05"/>
    <n v="3.5"/>
    <n v="3.55"/>
    <x v="1"/>
    <x v="508"/>
  </r>
  <r>
    <x v="0"/>
    <x v="1243"/>
    <x v="1"/>
    <x v="36"/>
    <s v="VILA COVA DA LIXA"/>
    <x v="100"/>
    <d v="1899-12-30T07:25:00"/>
    <x v="100"/>
    <d v="1899-12-30T07:50:00"/>
    <s v="S"/>
    <n v="0"/>
    <n v="0.1"/>
    <n v="0.1"/>
    <x v="0"/>
    <x v="296"/>
  </r>
  <r>
    <x v="0"/>
    <x v="1225"/>
    <x v="1"/>
    <x v="16"/>
    <s v="REBORDOSA"/>
    <x v="100"/>
    <d v="1899-12-30T07:30:00"/>
    <x v="100"/>
    <d v="1899-12-30T08:45:00"/>
    <s v="S"/>
    <n v="0"/>
    <n v="0.08"/>
    <n v="0.08"/>
    <x v="0"/>
    <x v="647"/>
  </r>
  <r>
    <x v="0"/>
    <x v="1215"/>
    <x v="1"/>
    <x v="11"/>
    <s v="SÃO PEDRO DA COVA"/>
    <x v="100"/>
    <d v="1899-12-30T08:20:00"/>
    <x v="100"/>
    <d v="1899-12-30T09:15:00"/>
    <s v="S"/>
    <n v="0"/>
    <n v="0.3"/>
    <n v="0.3"/>
    <x v="0"/>
    <x v="249"/>
  </r>
  <r>
    <x v="0"/>
    <x v="1233"/>
    <x v="1"/>
    <x v="24"/>
    <s v="GRIJÓ"/>
    <x v="100"/>
    <d v="1899-12-30T09:00:00"/>
    <x v="100"/>
    <d v="1899-12-30T10:20:00"/>
    <s v="S"/>
    <n v="0"/>
    <n v="0.1"/>
    <n v="0.1"/>
    <x v="0"/>
    <x v="118"/>
  </r>
  <r>
    <x v="0"/>
    <x v="1237"/>
    <x v="2"/>
    <x v="21"/>
    <s v="ARNÓIA"/>
    <x v="100"/>
    <d v="1899-12-30T09:05:00"/>
    <x v="100"/>
    <d v="1899-12-30T11:00:00"/>
    <s v="S"/>
    <n v="0"/>
    <n v="0.02"/>
    <n v="0.02"/>
    <x v="0"/>
    <x v="116"/>
  </r>
  <r>
    <x v="0"/>
    <x v="1180"/>
    <x v="1"/>
    <x v="36"/>
    <s v="BORBA DE GODIM"/>
    <x v="100"/>
    <d v="1899-12-30T09:10:00"/>
    <x v="100"/>
    <d v="1899-12-30T09:40:00"/>
    <s v="S"/>
    <n v="0"/>
    <n v="0.01"/>
    <n v="0.01"/>
    <x v="0"/>
    <x v="455"/>
  </r>
  <r>
    <x v="0"/>
    <x v="1195"/>
    <x v="1"/>
    <x v="16"/>
    <s v="REBORDOSA"/>
    <x v="100"/>
    <d v="1899-12-30T09:10:00"/>
    <x v="100"/>
    <d v="1899-12-30T09:40:00"/>
    <s v="S"/>
    <n v="0"/>
    <n v="0.02"/>
    <n v="0.02"/>
    <x v="0"/>
    <x v="475"/>
  </r>
  <r>
    <x v="0"/>
    <x v="1242"/>
    <x v="1"/>
    <x v="10"/>
    <s v="CABEÇA SANTA"/>
    <x v="100"/>
    <d v="1899-12-30T09:15:00"/>
    <x v="100"/>
    <d v="1899-12-30T10:15:00"/>
    <s v="S"/>
    <n v="0"/>
    <n v="0.03"/>
    <n v="0.03"/>
    <x v="0"/>
    <x v="452"/>
  </r>
  <r>
    <x v="0"/>
    <x v="1240"/>
    <x v="1"/>
    <x v="16"/>
    <s v="MOURIZ"/>
    <x v="100"/>
    <d v="1899-12-30T09:30:00"/>
    <x v="100"/>
    <d v="1899-12-30T12:10:00"/>
    <s v="S"/>
    <n v="0"/>
    <n v="0.3"/>
    <n v="0.3"/>
    <x v="0"/>
    <x v="147"/>
  </r>
  <r>
    <x v="0"/>
    <x v="1232"/>
    <x v="1"/>
    <x v="20"/>
    <s v="CAMPO"/>
    <x v="100"/>
    <d v="1899-12-30T09:40:00"/>
    <x v="100"/>
    <d v="1899-12-30T10:20:00"/>
    <s v="S"/>
    <n v="0"/>
    <n v="0.03"/>
    <n v="0.03"/>
    <x v="0"/>
    <x v="383"/>
  </r>
  <r>
    <x v="0"/>
    <x v="1248"/>
    <x v="2"/>
    <x v="29"/>
    <s v="FAFE"/>
    <x v="100"/>
    <d v="1899-12-30T09:50:00"/>
    <x v="100"/>
    <d v="1899-12-30T10:45:00"/>
    <s v="S"/>
    <n v="0"/>
    <n v="0.02"/>
    <n v="0.02"/>
    <x v="0"/>
    <x v="135"/>
  </r>
  <r>
    <x v="0"/>
    <x v="1178"/>
    <x v="0"/>
    <x v="17"/>
    <s v="M.CORVO"/>
    <x v="100"/>
    <d v="1899-12-30T09:50:00"/>
    <x v="100"/>
    <d v="1899-12-30T10:40:00"/>
    <s v="S"/>
    <n v="0"/>
    <n v="0.01"/>
    <n v="0.01"/>
    <x v="0"/>
    <x v="35"/>
  </r>
  <r>
    <x v="0"/>
    <x v="1249"/>
    <x v="0"/>
    <x v="2"/>
    <s v="ÁZERE"/>
    <x v="100"/>
    <d v="1899-12-30T09:52:00"/>
    <x v="100"/>
    <d v="1899-12-30T10:53:00"/>
    <m/>
    <n v="0.1"/>
    <n v="0"/>
    <n v="0.1"/>
    <x v="2"/>
    <x v="486"/>
  </r>
  <r>
    <x v="0"/>
    <x v="1194"/>
    <x v="1"/>
    <x v="10"/>
    <s v="RECEZINHOS(SÃO MAMEDE)"/>
    <x v="100"/>
    <d v="1899-12-30T10:10:00"/>
    <x v="100"/>
    <d v="1899-12-30T12:45:00"/>
    <s v="S"/>
    <n v="0"/>
    <n v="0.3"/>
    <n v="0.3"/>
    <x v="0"/>
    <x v="130"/>
  </r>
  <r>
    <x v="0"/>
    <x v="1250"/>
    <x v="1"/>
    <x v="11"/>
    <s v="MEDAS"/>
    <x v="100"/>
    <d v="1899-12-30T10:15:00"/>
    <x v="100"/>
    <d v="1899-12-30T12:05:00"/>
    <s v="S"/>
    <n v="0"/>
    <n v="0.05"/>
    <n v="0.05"/>
    <x v="0"/>
    <x v="596"/>
  </r>
  <r>
    <x v="0"/>
    <x v="1251"/>
    <x v="1"/>
    <x v="32"/>
    <s v="VALADARES"/>
    <x v="100"/>
    <d v="1899-12-30T10:30:00"/>
    <x v="100"/>
    <d v="1899-12-30T13:00:00"/>
    <s v="S"/>
    <n v="0"/>
    <n v="2"/>
    <n v="2"/>
    <x v="0"/>
    <x v="271"/>
  </r>
  <r>
    <x v="0"/>
    <x v="1252"/>
    <x v="0"/>
    <x v="1"/>
    <s v="P.ALVA"/>
    <x v="100"/>
    <d v="1899-12-30T10:45:00"/>
    <x v="100"/>
    <d v="1899-12-30T12:55:00"/>
    <m/>
    <n v="0.5"/>
    <n v="0"/>
    <n v="0.5"/>
    <x v="1"/>
    <x v="58"/>
  </r>
  <r>
    <x v="0"/>
    <x v="1211"/>
    <x v="1"/>
    <x v="24"/>
    <s v="PEROZINHO"/>
    <x v="100"/>
    <d v="1899-12-30T11:00:00"/>
    <x v="100"/>
    <d v="1899-12-30T11:45:00"/>
    <s v="S"/>
    <n v="0"/>
    <n v="0.3"/>
    <n v="0.3"/>
    <x v="0"/>
    <x v="113"/>
  </r>
  <r>
    <x v="0"/>
    <x v="1253"/>
    <x v="1"/>
    <x v="20"/>
    <s v="SOBRADO"/>
    <x v="100"/>
    <d v="1899-12-30T11:40:00"/>
    <x v="100"/>
    <d v="1899-12-30T13:20:00"/>
    <s v="S"/>
    <n v="0"/>
    <n v="0.1"/>
    <n v="0.1"/>
    <x v="0"/>
    <x v="178"/>
  </r>
  <r>
    <x v="0"/>
    <x v="1181"/>
    <x v="3"/>
    <x v="43"/>
    <s v="CANEÇAS"/>
    <x v="100"/>
    <d v="1899-12-30T12:06:00"/>
    <x v="100"/>
    <d v="1899-12-30T13:00:00"/>
    <s v="S"/>
    <n v="0"/>
    <n v="0"/>
    <n v="0"/>
    <x v="0"/>
    <x v="233"/>
  </r>
  <r>
    <x v="0"/>
    <x v="1254"/>
    <x v="1"/>
    <x v="31"/>
    <s v="LUFREI"/>
    <x v="100"/>
    <d v="1899-12-30T12:45:00"/>
    <x v="100"/>
    <d v="1899-12-30T14:10:00"/>
    <s v="S"/>
    <n v="0"/>
    <n v="0.03"/>
    <n v="0.03"/>
    <x v="0"/>
    <x v="52"/>
  </r>
  <r>
    <x v="0"/>
    <x v="1201"/>
    <x v="1"/>
    <x v="11"/>
    <s v="JOVIM"/>
    <x v="100"/>
    <d v="1899-12-30T12:45:00"/>
    <x v="100"/>
    <d v="1899-12-30T14:25:00"/>
    <s v="S"/>
    <n v="0"/>
    <n v="0.3"/>
    <n v="0.3"/>
    <x v="0"/>
    <x v="156"/>
  </r>
  <r>
    <x v="0"/>
    <x v="1255"/>
    <x v="1"/>
    <x v="9"/>
    <s v="LAUNDOS"/>
    <x v="100"/>
    <d v="1899-12-30T12:56:00"/>
    <x v="100"/>
    <d v="1899-12-30T14:40:00"/>
    <s v="S"/>
    <n v="0"/>
    <n v="0.15"/>
    <n v="0.15"/>
    <x v="0"/>
    <x v="53"/>
  </r>
  <r>
    <x v="0"/>
    <x v="1241"/>
    <x v="0"/>
    <x v="1"/>
    <s v="ERVEDAL"/>
    <x v="100"/>
    <d v="1899-12-30T13:00:00"/>
    <x v="100"/>
    <d v="1899-12-30T19:00:00"/>
    <s v="S"/>
    <n v="0"/>
    <n v="2.5"/>
    <n v="2.5"/>
    <x v="0"/>
    <x v="22"/>
  </r>
  <r>
    <x v="0"/>
    <x v="1256"/>
    <x v="1"/>
    <x v="31"/>
    <s v="FIGUEIRÓ(SANTIAGO)"/>
    <x v="100"/>
    <d v="1899-12-30T13:00:00"/>
    <x v="100"/>
    <d v="1899-12-30T13:40:00"/>
    <s v="S"/>
    <n v="0"/>
    <n v="0.05"/>
    <n v="0.05"/>
    <x v="0"/>
    <x v="453"/>
  </r>
  <r>
    <x v="0"/>
    <x v="1240"/>
    <x v="1"/>
    <x v="16"/>
    <s v="MOURIZ"/>
    <x v="100"/>
    <d v="1899-12-30T13:00:00"/>
    <x v="100"/>
    <d v="1899-12-30T13:45:00"/>
    <s v="S"/>
    <n v="0"/>
    <n v="0.1"/>
    <n v="0.1"/>
    <x v="0"/>
    <x v="144"/>
  </r>
  <r>
    <x v="0"/>
    <x v="1257"/>
    <x v="1"/>
    <x v="10"/>
    <s v="PORTELA"/>
    <x v="100"/>
    <d v="1899-12-30T13:15:00"/>
    <x v="100"/>
    <d v="1899-12-30T14:55:00"/>
    <s v="S"/>
    <n v="0"/>
    <n v="0.5"/>
    <n v="0.5"/>
    <x v="0"/>
    <x v="509"/>
  </r>
  <r>
    <x v="0"/>
    <x v="1258"/>
    <x v="1"/>
    <x v="18"/>
    <s v="FRAZÃO"/>
    <x v="100"/>
    <d v="1899-12-30T13:20:00"/>
    <x v="100"/>
    <d v="1899-12-30T13:45:00"/>
    <s v="S"/>
    <n v="0"/>
    <n v="0.02"/>
    <n v="0.02"/>
    <x v="0"/>
    <x v="495"/>
  </r>
  <r>
    <x v="0"/>
    <x v="1232"/>
    <x v="1"/>
    <x v="20"/>
    <s v="CAMPO"/>
    <x v="100"/>
    <d v="1899-12-30T13:20:00"/>
    <x v="100"/>
    <d v="1899-12-30T14:50:00"/>
    <s v="S"/>
    <n v="0"/>
    <n v="0.04"/>
    <n v="0.04"/>
    <x v="0"/>
    <x v="265"/>
  </r>
  <r>
    <x v="0"/>
    <x v="1259"/>
    <x v="2"/>
    <x v="26"/>
    <s v="VILAÇA"/>
    <x v="100"/>
    <d v="1899-12-30T13:30:00"/>
    <x v="100"/>
    <d v="1899-12-30T17:45:00"/>
    <s v="S"/>
    <n v="1.5"/>
    <n v="0"/>
    <n v="1.5"/>
    <x v="0"/>
    <x v="480"/>
  </r>
  <r>
    <x v="0"/>
    <x v="1260"/>
    <x v="2"/>
    <x v="19"/>
    <s v="REMELHE"/>
    <x v="100"/>
    <d v="1899-12-30T13:35:00"/>
    <x v="100"/>
    <d v="1899-12-30T15:00:00"/>
    <s v="S"/>
    <n v="0.3"/>
    <n v="0"/>
    <n v="0.3"/>
    <x v="0"/>
    <x v="449"/>
  </r>
  <r>
    <x v="0"/>
    <x v="1225"/>
    <x v="1"/>
    <x v="16"/>
    <s v="REBORDOSA"/>
    <x v="100"/>
    <d v="1899-12-30T13:45:00"/>
    <x v="100"/>
    <d v="1899-12-30T14:35:00"/>
    <s v="S"/>
    <n v="0"/>
    <n v="0.03"/>
    <n v="0.03"/>
    <x v="0"/>
    <x v="355"/>
  </r>
  <r>
    <x v="0"/>
    <x v="1258"/>
    <x v="1"/>
    <x v="18"/>
    <s v="FRAZÃO"/>
    <x v="100"/>
    <d v="1899-12-30T13:45:00"/>
    <x v="100"/>
    <d v="1899-12-30T15:00:00"/>
    <s v="S"/>
    <n v="0"/>
    <n v="0.1"/>
    <n v="0.1"/>
    <x v="0"/>
    <x v="257"/>
  </r>
  <r>
    <x v="0"/>
    <x v="1237"/>
    <x v="2"/>
    <x v="21"/>
    <s v="ARNÓIA"/>
    <x v="100"/>
    <d v="1899-12-30T13:55:00"/>
    <x v="100"/>
    <d v="1899-12-30T18:55:00"/>
    <s v="S"/>
    <n v="5"/>
    <n v="0"/>
    <n v="5"/>
    <x v="0"/>
    <x v="416"/>
  </r>
  <r>
    <x v="0"/>
    <x v="1181"/>
    <x v="3"/>
    <x v="43"/>
    <s v="CANEÇAS"/>
    <x v="100"/>
    <d v="1899-12-30T14:07:00"/>
    <x v="100"/>
    <d v="1899-12-30T15:48:00"/>
    <s v="S"/>
    <n v="0"/>
    <n v="0"/>
    <n v="0"/>
    <x v="0"/>
    <x v="250"/>
  </r>
  <r>
    <x v="0"/>
    <x v="1251"/>
    <x v="1"/>
    <x v="32"/>
    <s v="VALADARES"/>
    <x v="100"/>
    <d v="1899-12-30T14:10:00"/>
    <x v="100"/>
    <d v="1899-12-30T16:40:00"/>
    <s v="S"/>
    <n v="0"/>
    <n v="0.1"/>
    <n v="0.1"/>
    <x v="0"/>
    <x v="150"/>
  </r>
  <r>
    <x v="0"/>
    <x v="1246"/>
    <x v="1"/>
    <x v="32"/>
    <s v="OVIL"/>
    <x v="100"/>
    <d v="1899-12-30T14:15:00"/>
    <x v="100"/>
    <d v="1899-12-30T16:00:00"/>
    <s v="S"/>
    <n v="0.5"/>
    <n v="0.5"/>
    <n v="1"/>
    <x v="0"/>
    <x v="483"/>
  </r>
  <r>
    <x v="0"/>
    <x v="1240"/>
    <x v="1"/>
    <x v="16"/>
    <s v="MOURIZ"/>
    <x v="100"/>
    <d v="1899-12-30T14:40:00"/>
    <x v="100"/>
    <d v="1899-12-30T15:30:00"/>
    <s v="S"/>
    <n v="0"/>
    <n v="0.05"/>
    <n v="0.05"/>
    <x v="0"/>
    <x v="644"/>
  </r>
  <r>
    <x v="0"/>
    <x v="1196"/>
    <x v="2"/>
    <x v="47"/>
    <s v="EIRA VEDRA"/>
    <x v="100"/>
    <d v="1899-12-30T14:50:00"/>
    <x v="100"/>
    <d v="1899-12-30T18:50:00"/>
    <s v="S"/>
    <n v="0"/>
    <n v="0.05"/>
    <n v="0.05"/>
    <x v="0"/>
    <x v="58"/>
  </r>
  <r>
    <x v="0"/>
    <x v="1255"/>
    <x v="1"/>
    <x v="9"/>
    <s v="LAUNDOS"/>
    <x v="100"/>
    <d v="1899-12-30T14:55:00"/>
    <x v="100"/>
    <d v="1899-12-30T16:35:00"/>
    <s v="S"/>
    <n v="0"/>
    <n v="0.2"/>
    <n v="0.2"/>
    <x v="0"/>
    <x v="261"/>
  </r>
  <r>
    <x v="0"/>
    <x v="1247"/>
    <x v="0"/>
    <x v="2"/>
    <s v="P.MIDÕES"/>
    <x v="100"/>
    <d v="1899-12-30T15:00:00"/>
    <x v="100"/>
    <d v="1899-12-30T17:00:00"/>
    <s v="S"/>
    <n v="0.01"/>
    <n v="0.04"/>
    <n v="0.05"/>
    <x v="0"/>
    <x v="248"/>
  </r>
  <r>
    <x v="0"/>
    <x v="1172"/>
    <x v="1"/>
    <x v="24"/>
    <s v="VILAR DO PARAÍSO"/>
    <x v="100"/>
    <d v="1899-12-30T15:00:00"/>
    <x v="100"/>
    <d v="1899-12-30T16:10:00"/>
    <s v="S"/>
    <n v="0"/>
    <n v="0.1"/>
    <n v="0.1"/>
    <x v="0"/>
    <x v="43"/>
  </r>
  <r>
    <x v="0"/>
    <x v="1261"/>
    <x v="1"/>
    <x v="24"/>
    <s v="OLIVEIRA DO DOURO"/>
    <x v="100"/>
    <d v="1899-12-30T15:00:00"/>
    <x v="100"/>
    <d v="1899-12-30T15:45:00"/>
    <s v="S"/>
    <n v="0"/>
    <n v="0.2"/>
    <n v="0.2"/>
    <x v="0"/>
    <x v="48"/>
  </r>
  <r>
    <x v="0"/>
    <x v="1232"/>
    <x v="1"/>
    <x v="20"/>
    <s v="CAMPO"/>
    <x v="100"/>
    <d v="1899-12-30T15:05:00"/>
    <x v="100"/>
    <d v="1899-12-30T17:30:00"/>
    <s v="S"/>
    <n v="0"/>
    <n v="1.5"/>
    <n v="1.5"/>
    <x v="0"/>
    <x v="74"/>
  </r>
  <r>
    <x v="0"/>
    <x v="1262"/>
    <x v="1"/>
    <x v="24"/>
    <s v="GULPILHARES"/>
    <x v="100"/>
    <d v="1899-12-30T15:15:00"/>
    <x v="100"/>
    <d v="1899-12-30T16:20:00"/>
    <s v="S"/>
    <n v="0"/>
    <n v="0.3"/>
    <n v="0.3"/>
    <x v="0"/>
    <x v="159"/>
  </r>
  <r>
    <x v="0"/>
    <x v="1233"/>
    <x v="1"/>
    <x v="24"/>
    <s v="GRIJÓ"/>
    <x v="100"/>
    <d v="1899-12-30T15:27:00"/>
    <x v="100"/>
    <d v="1899-12-30T16:25:00"/>
    <s v="S"/>
    <n v="0"/>
    <n v="0.05"/>
    <n v="0.05"/>
    <x v="0"/>
    <x v="658"/>
  </r>
  <r>
    <x v="0"/>
    <x v="1263"/>
    <x v="1"/>
    <x v="16"/>
    <s v="VILA COVA DE CARROS"/>
    <x v="100"/>
    <d v="1899-12-30T15:30:00"/>
    <x v="100"/>
    <d v="1899-12-30T17:10:00"/>
    <s v="S"/>
    <n v="0"/>
    <n v="0.01"/>
    <n v="0.01"/>
    <x v="0"/>
    <x v="562"/>
  </r>
  <r>
    <x v="0"/>
    <x v="1264"/>
    <x v="1"/>
    <x v="24"/>
    <s v="VILAR DE ANDORINHO"/>
    <x v="100"/>
    <d v="1899-12-30T15:45:00"/>
    <x v="100"/>
    <d v="1899-12-30T16:20:00"/>
    <s v="S"/>
    <n v="0"/>
    <n v="0.02"/>
    <n v="0.02"/>
    <x v="0"/>
    <x v="627"/>
  </r>
  <r>
    <x v="0"/>
    <x v="1265"/>
    <x v="2"/>
    <x v="19"/>
    <s v="FRAGOSO"/>
    <x v="100"/>
    <d v="1899-12-30T15:50:00"/>
    <x v="100"/>
    <d v="1899-12-30T17:45:00"/>
    <s v="S"/>
    <n v="0"/>
    <n v="0.1"/>
    <n v="0.1"/>
    <x v="0"/>
    <x v="540"/>
  </r>
  <r>
    <x v="0"/>
    <x v="1266"/>
    <x v="2"/>
    <x v="21"/>
    <s v="MOLARES"/>
    <x v="100"/>
    <d v="1899-12-30T15:55:00"/>
    <x v="100"/>
    <d v="1899-12-30T16:55:00"/>
    <s v="S"/>
    <n v="0"/>
    <n v="0.1"/>
    <n v="0.1"/>
    <x v="0"/>
    <x v="10"/>
  </r>
  <r>
    <x v="0"/>
    <x v="1222"/>
    <x v="2"/>
    <x v="22"/>
    <s v="FIGUEIREDO"/>
    <x v="100"/>
    <d v="1899-12-30T16:05:00"/>
    <x v="100"/>
    <d v="1899-12-30T17:10:00"/>
    <s v="S"/>
    <n v="0"/>
    <n v="0.1"/>
    <n v="0.1"/>
    <x v="0"/>
    <x v="571"/>
  </r>
  <r>
    <x v="0"/>
    <x v="1267"/>
    <x v="1"/>
    <x v="36"/>
    <s v="SANTÃO"/>
    <x v="100"/>
    <d v="1899-12-30T16:05:00"/>
    <x v="100"/>
    <d v="1899-12-30T17:10:00"/>
    <s v="S"/>
    <n v="0"/>
    <n v="0.3"/>
    <n v="0.3"/>
    <x v="0"/>
    <x v="158"/>
  </r>
  <r>
    <x v="0"/>
    <x v="1268"/>
    <x v="0"/>
    <x v="2"/>
    <s v="MIDÕES"/>
    <x v="100"/>
    <d v="1899-12-30T16:08:00"/>
    <x v="101"/>
    <d v="1899-12-30T01:00:00"/>
    <m/>
    <n v="61"/>
    <n v="19"/>
    <n v="80"/>
    <x v="2"/>
    <x v="488"/>
  </r>
  <r>
    <x v="0"/>
    <x v="1269"/>
    <x v="1"/>
    <x v="32"/>
    <s v="SANTA MARINHA DO ZÊZERE"/>
    <x v="100"/>
    <d v="1899-12-30T16:10:00"/>
    <x v="100"/>
    <d v="1899-12-30T20:00:00"/>
    <s v="S"/>
    <n v="0"/>
    <n v="2"/>
    <n v="2"/>
    <x v="0"/>
    <x v="352"/>
  </r>
  <r>
    <x v="0"/>
    <x v="1270"/>
    <x v="1"/>
    <x v="16"/>
    <s v="REBORDOSA"/>
    <x v="100"/>
    <d v="1899-12-30T16:15:00"/>
    <x v="100"/>
    <d v="1899-12-30T16:45:00"/>
    <s v="S"/>
    <n v="0"/>
    <n v="0.03"/>
    <n v="0.03"/>
    <x v="0"/>
    <x v="547"/>
  </r>
  <r>
    <x v="0"/>
    <x v="1200"/>
    <x v="1"/>
    <x v="24"/>
    <s v="VILA NOVA DE GAIA(SANTA MARINHA)"/>
    <x v="100"/>
    <d v="1899-12-30T16:15:00"/>
    <x v="100"/>
    <d v="1899-12-30T17:40:00"/>
    <s v="S"/>
    <n v="0"/>
    <n v="0.05"/>
    <n v="0.05"/>
    <x v="0"/>
    <x v="574"/>
  </r>
  <r>
    <x v="0"/>
    <x v="1271"/>
    <x v="0"/>
    <x v="23"/>
    <s v="J.BAIXO"/>
    <x v="100"/>
    <d v="1899-12-30T16:30:00"/>
    <x v="100"/>
    <d v="1899-12-30T20:30:00"/>
    <m/>
    <n v="2"/>
    <n v="0"/>
    <n v="2"/>
    <x v="1"/>
    <x v="280"/>
  </r>
  <r>
    <x v="0"/>
    <x v="1272"/>
    <x v="1"/>
    <x v="6"/>
    <s v="LAMELAS"/>
    <x v="100"/>
    <d v="1899-12-30T16:30:00"/>
    <x v="100"/>
    <d v="1899-12-30T17:25:00"/>
    <s v="S"/>
    <n v="0"/>
    <n v="0.1"/>
    <n v="0.1"/>
    <x v="0"/>
    <x v="237"/>
  </r>
  <r>
    <x v="0"/>
    <x v="1169"/>
    <x v="1"/>
    <x v="33"/>
    <s v="MEINEDO"/>
    <x v="100"/>
    <d v="1899-12-30T16:45:00"/>
    <x v="100"/>
    <d v="1899-12-30T18:10:00"/>
    <s v="S"/>
    <n v="0"/>
    <n v="1"/>
    <n v="1"/>
    <x v="0"/>
    <x v="533"/>
  </r>
  <r>
    <x v="0"/>
    <x v="1273"/>
    <x v="0"/>
    <x v="2"/>
    <s v="CANDOSA"/>
    <x v="100"/>
    <d v="1899-12-30T17:00:00"/>
    <x v="100"/>
    <d v="1899-12-30T17:30:00"/>
    <m/>
    <n v="0"/>
    <n v="0.02"/>
    <n v="0.02"/>
    <x v="1"/>
    <x v="532"/>
  </r>
  <r>
    <x v="0"/>
    <x v="1220"/>
    <x v="1"/>
    <x v="32"/>
    <s v="OVIL"/>
    <x v="100"/>
    <d v="1899-12-30T17:05:00"/>
    <x v="100"/>
    <d v="1899-12-30T18:00:00"/>
    <s v="S"/>
    <n v="0"/>
    <n v="0.03"/>
    <n v="0.03"/>
    <x v="0"/>
    <x v="260"/>
  </r>
  <r>
    <x v="0"/>
    <x v="1195"/>
    <x v="1"/>
    <x v="16"/>
    <s v="REBORDOSA"/>
    <x v="100"/>
    <d v="1899-12-30T17:10:00"/>
    <x v="100"/>
    <d v="1899-12-30T19:30:00"/>
    <s v="S"/>
    <n v="0"/>
    <n v="0.1"/>
    <n v="0.1"/>
    <x v="0"/>
    <x v="262"/>
  </r>
  <r>
    <x v="0"/>
    <x v="1274"/>
    <x v="1"/>
    <x v="31"/>
    <s v="ATAÍDE"/>
    <x v="100"/>
    <d v="1899-12-30T17:10:00"/>
    <x v="100"/>
    <d v="1899-12-30T18:55:00"/>
    <s v="S"/>
    <n v="0"/>
    <n v="0.2"/>
    <n v="0.2"/>
    <x v="0"/>
    <x v="437"/>
  </r>
  <r>
    <x v="0"/>
    <x v="1232"/>
    <x v="1"/>
    <x v="20"/>
    <s v="CAMPO"/>
    <x v="100"/>
    <d v="1899-12-30T17:30:00"/>
    <x v="100"/>
    <d v="1899-12-30T18:25:00"/>
    <s v="S"/>
    <n v="0"/>
    <n v="0.1"/>
    <n v="0.1"/>
    <x v="0"/>
    <x v="75"/>
  </r>
  <r>
    <x v="0"/>
    <x v="1232"/>
    <x v="1"/>
    <x v="20"/>
    <s v="CAMPO"/>
    <x v="100"/>
    <d v="1899-12-30T17:45:00"/>
    <x v="100"/>
    <d v="1899-12-30T18:10:00"/>
    <s v="S"/>
    <n v="0"/>
    <n v="0.01"/>
    <n v="0.01"/>
    <x v="0"/>
    <x v="464"/>
  </r>
  <r>
    <x v="0"/>
    <x v="1211"/>
    <x v="1"/>
    <x v="24"/>
    <s v="PEROZINHO"/>
    <x v="100"/>
    <d v="1899-12-30T17:45:00"/>
    <x v="100"/>
    <d v="1899-12-30T19:00:00"/>
    <s v="S"/>
    <n v="0"/>
    <n v="0.1"/>
    <n v="0.1"/>
    <x v="0"/>
    <x v="324"/>
  </r>
  <r>
    <x v="0"/>
    <x v="1204"/>
    <x v="1"/>
    <x v="24"/>
    <s v="CANIDELO"/>
    <x v="100"/>
    <d v="1899-12-30T17:45:00"/>
    <x v="100"/>
    <d v="1899-12-30T18:40:00"/>
    <s v="S"/>
    <n v="0"/>
    <n v="0.1"/>
    <n v="0.1"/>
    <x v="0"/>
    <x v="325"/>
  </r>
  <r>
    <x v="0"/>
    <x v="1275"/>
    <x v="1"/>
    <x v="18"/>
    <s v="SANFINS DE FERREIRA"/>
    <x v="100"/>
    <d v="1899-12-30T18:00:00"/>
    <x v="100"/>
    <d v="1899-12-30T19:20:00"/>
    <s v="S"/>
    <n v="0"/>
    <n v="0.1"/>
    <n v="0.1"/>
    <x v="0"/>
    <x v="162"/>
  </r>
  <r>
    <x v="0"/>
    <x v="1276"/>
    <x v="1"/>
    <x v="33"/>
    <s v="LODARES"/>
    <x v="100"/>
    <d v="1899-12-30T18:10:00"/>
    <x v="100"/>
    <d v="1899-12-30T19:05:00"/>
    <s v="S"/>
    <n v="0"/>
    <n v="0.2"/>
    <n v="0.2"/>
    <x v="0"/>
    <x v="479"/>
  </r>
  <r>
    <x v="0"/>
    <x v="1146"/>
    <x v="1"/>
    <x v="35"/>
    <s v="BANHO E CARVALHOSA"/>
    <x v="100"/>
    <d v="1899-12-30T18:15:00"/>
    <x v="100"/>
    <d v="1899-12-30T20:15:00"/>
    <s v="S"/>
    <n v="0"/>
    <n v="0.06"/>
    <n v="0.06"/>
    <x v="0"/>
    <x v="522"/>
  </r>
  <r>
    <x v="0"/>
    <x v="1277"/>
    <x v="2"/>
    <x v="29"/>
    <s v="FAREJA"/>
    <x v="100"/>
    <d v="1899-12-30T18:20:00"/>
    <x v="100"/>
    <d v="1899-12-30T23:55:00"/>
    <s v="S"/>
    <n v="6"/>
    <n v="0"/>
    <n v="6"/>
    <x v="0"/>
    <x v="507"/>
  </r>
  <r>
    <x v="0"/>
    <x v="1278"/>
    <x v="1"/>
    <x v="16"/>
    <s v="AGUIAR DE SOUSA"/>
    <x v="100"/>
    <d v="1899-12-30T18:55:00"/>
    <x v="100"/>
    <d v="1899-12-30T21:00:00"/>
    <s v="S"/>
    <n v="0"/>
    <n v="0.05"/>
    <n v="0.05"/>
    <x v="0"/>
    <x v="655"/>
  </r>
  <r>
    <x v="0"/>
    <x v="1279"/>
    <x v="1"/>
    <x v="11"/>
    <s v="FÂNZERES"/>
    <x v="100"/>
    <d v="1899-12-30T18:55:00"/>
    <x v="100"/>
    <d v="1899-12-30T19:30:00"/>
    <s v="S"/>
    <n v="0"/>
    <n v="0.1"/>
    <n v="0.1"/>
    <x v="0"/>
    <x v="357"/>
  </r>
  <r>
    <x v="0"/>
    <x v="1261"/>
    <x v="1"/>
    <x v="24"/>
    <s v="OLIVEIRA DO DOURO"/>
    <x v="100"/>
    <d v="1899-12-30T19:05:00"/>
    <x v="100"/>
    <d v="1899-12-30T20:20:00"/>
    <s v="S"/>
    <n v="0"/>
    <n v="0.3"/>
    <n v="0.3"/>
    <x v="0"/>
    <x v="42"/>
  </r>
  <r>
    <x v="0"/>
    <x v="1279"/>
    <x v="1"/>
    <x v="11"/>
    <s v="FÂNZERES"/>
    <x v="100"/>
    <d v="1899-12-30T19:30:00"/>
    <x v="100"/>
    <d v="1899-12-30T20:35:00"/>
    <s v="S"/>
    <n v="0"/>
    <n v="0.25"/>
    <n v="0.25"/>
    <x v="0"/>
    <x v="254"/>
  </r>
  <r>
    <x v="0"/>
    <x v="1255"/>
    <x v="1"/>
    <x v="9"/>
    <s v="LAUNDOS"/>
    <x v="100"/>
    <d v="1899-12-30T20:00:00"/>
    <x v="100"/>
    <d v="1899-12-30T21:20:00"/>
    <s v="S"/>
    <n v="0"/>
    <n v="0.1"/>
    <n v="0.1"/>
    <x v="0"/>
    <x v="12"/>
  </r>
  <r>
    <x v="0"/>
    <x v="1280"/>
    <x v="1"/>
    <x v="24"/>
    <s v="SÃO FÉLIX DA MARINHA"/>
    <x v="100"/>
    <d v="1899-12-30T20:05:00"/>
    <x v="100"/>
    <d v="1899-12-30T21:00:00"/>
    <s v="S"/>
    <n v="0"/>
    <n v="0.03"/>
    <n v="0.03"/>
    <x v="0"/>
    <x v="142"/>
  </r>
  <r>
    <x v="0"/>
    <x v="1211"/>
    <x v="1"/>
    <x v="24"/>
    <s v="PEROZINHO"/>
    <x v="100"/>
    <d v="1899-12-30T20:10:00"/>
    <x v="100"/>
    <d v="1899-12-30T21:05:00"/>
    <s v="S"/>
    <n v="0"/>
    <n v="0.3"/>
    <n v="0.3"/>
    <x v="0"/>
    <x v="115"/>
  </r>
  <r>
    <x v="0"/>
    <x v="1281"/>
    <x v="0"/>
    <x v="28"/>
    <s v="M.ONDAS"/>
    <x v="100"/>
    <d v="1899-12-30T20:20:00"/>
    <x v="101"/>
    <d v="1899-12-30T00:30:00"/>
    <m/>
    <n v="3.07"/>
    <n v="0"/>
    <n v="3.07"/>
    <x v="1"/>
    <x v="210"/>
  </r>
  <r>
    <x v="0"/>
    <x v="1171"/>
    <x v="1"/>
    <x v="31"/>
    <s v="FREGIM"/>
    <x v="100"/>
    <d v="1899-12-30T20:35:00"/>
    <x v="100"/>
    <d v="1899-12-30T23:35:00"/>
    <s v="S"/>
    <n v="0"/>
    <n v="1.5"/>
    <n v="1.5"/>
    <x v="0"/>
    <x v="65"/>
  </r>
  <r>
    <x v="0"/>
    <x v="1266"/>
    <x v="2"/>
    <x v="21"/>
    <s v="MOLARES"/>
    <x v="100"/>
    <d v="1899-12-30T20:40:00"/>
    <x v="100"/>
    <d v="1899-12-30T21:30:00"/>
    <s v="S"/>
    <n v="0"/>
    <n v="0.02"/>
    <n v="0.02"/>
    <x v="0"/>
    <x v="187"/>
  </r>
  <r>
    <x v="0"/>
    <x v="1180"/>
    <x v="1"/>
    <x v="36"/>
    <s v="BORBA DE GODIM"/>
    <x v="100"/>
    <d v="1899-12-30T21:00:00"/>
    <x v="100"/>
    <d v="1899-12-30T21:45:00"/>
    <s v="S"/>
    <n v="0"/>
    <n v="0.03"/>
    <n v="0.03"/>
    <x v="0"/>
    <x v="234"/>
  </r>
  <r>
    <x v="0"/>
    <x v="1282"/>
    <x v="1"/>
    <x v="11"/>
    <s v="VALBOM"/>
    <x v="100"/>
    <d v="1899-12-30T21:15:00"/>
    <x v="100"/>
    <d v="1899-12-30T21:35:00"/>
    <s v="S"/>
    <n v="0"/>
    <n v="0.05"/>
    <n v="0.05"/>
    <x v="0"/>
    <x v="531"/>
  </r>
  <r>
    <x v="0"/>
    <x v="1283"/>
    <x v="1"/>
    <x v="16"/>
    <s v="CRISTELO"/>
    <x v="100"/>
    <d v="1899-12-30T21:20:00"/>
    <x v="100"/>
    <d v="1899-12-30T22:00:00"/>
    <s v="S"/>
    <n v="0"/>
    <n v="0.03"/>
    <n v="0.03"/>
    <x v="0"/>
    <x v="54"/>
  </r>
  <r>
    <x v="0"/>
    <x v="1274"/>
    <x v="1"/>
    <x v="31"/>
    <s v="ATAÍDE"/>
    <x v="100"/>
    <d v="1899-12-30T21:25:00"/>
    <x v="100"/>
    <d v="1899-12-30T22:45:00"/>
    <s v="S"/>
    <n v="0"/>
    <n v="0.04"/>
    <n v="0.04"/>
    <x v="0"/>
    <x v="274"/>
  </r>
  <r>
    <x v="0"/>
    <x v="1236"/>
    <x v="1"/>
    <x v="16"/>
    <s v="VANDOMA"/>
    <x v="100"/>
    <d v="1899-12-30T21:30:00"/>
    <x v="100"/>
    <d v="1899-12-30T23:10:00"/>
    <s v="S"/>
    <n v="0"/>
    <n v="0.03"/>
    <n v="0.03"/>
    <x v="0"/>
    <x v="102"/>
  </r>
  <r>
    <x v="0"/>
    <x v="1221"/>
    <x v="1"/>
    <x v="11"/>
    <s v="RIO TINTO"/>
    <x v="100"/>
    <d v="1899-12-30T21:40:00"/>
    <x v="101"/>
    <d v="1899-12-30T00:20:00"/>
    <s v="S"/>
    <n v="0"/>
    <n v="1.2"/>
    <n v="1.2"/>
    <x v="0"/>
    <x v="184"/>
  </r>
  <r>
    <x v="0"/>
    <x v="1266"/>
    <x v="2"/>
    <x v="21"/>
    <s v="MOLARES"/>
    <x v="100"/>
    <d v="1899-12-30T21:45:00"/>
    <x v="100"/>
    <d v="1899-12-30T23:15:00"/>
    <s v="S"/>
    <n v="0"/>
    <n v="0.01"/>
    <n v="0.01"/>
    <x v="0"/>
    <x v="603"/>
  </r>
  <r>
    <x v="0"/>
    <x v="1172"/>
    <x v="1"/>
    <x v="24"/>
    <s v="VILAR DO PARAÍSO"/>
    <x v="100"/>
    <d v="1899-12-30T21:45:00"/>
    <x v="100"/>
    <d v="1899-12-30T22:15:00"/>
    <s v="S"/>
    <n v="0"/>
    <n v="0.1"/>
    <n v="0.1"/>
    <x v="0"/>
    <x v="96"/>
  </r>
  <r>
    <x v="0"/>
    <x v="1189"/>
    <x v="2"/>
    <x v="19"/>
    <s v="GRIMANCELOS"/>
    <x v="100"/>
    <d v="1899-12-30T21:50:00"/>
    <x v="100"/>
    <d v="1899-12-30T22:35:00"/>
    <s v="S"/>
    <n v="0"/>
    <n v="0.03"/>
    <n v="0.03"/>
    <x v="0"/>
    <x v="640"/>
  </r>
  <r>
    <x v="0"/>
    <x v="1284"/>
    <x v="1"/>
    <x v="18"/>
    <s v="PENAMAIOR"/>
    <x v="100"/>
    <d v="1899-12-30T21:50:00"/>
    <x v="100"/>
    <d v="1899-12-30T23:05:00"/>
    <s v="S"/>
    <n v="0"/>
    <n v="0.05"/>
    <n v="0.05"/>
    <x v="0"/>
    <x v="631"/>
  </r>
  <r>
    <x v="0"/>
    <x v="1285"/>
    <x v="1"/>
    <x v="10"/>
    <s v="PAREDES"/>
    <x v="100"/>
    <d v="1899-12-30T22:05:00"/>
    <x v="101"/>
    <d v="1899-12-30T01:10:00"/>
    <s v="S"/>
    <n v="0"/>
    <n v="1"/>
    <n v="1"/>
    <x v="0"/>
    <x v="566"/>
  </r>
  <r>
    <x v="0"/>
    <x v="1172"/>
    <x v="1"/>
    <x v="24"/>
    <s v="VILAR DO PARAÍSO"/>
    <x v="100"/>
    <d v="1899-12-30T22:15:00"/>
    <x v="100"/>
    <d v="1899-12-30T22:45:00"/>
    <s v="S"/>
    <n v="0"/>
    <n v="0.05"/>
    <n v="0.05"/>
    <x v="0"/>
    <x v="525"/>
  </r>
  <r>
    <x v="0"/>
    <x v="1286"/>
    <x v="2"/>
    <x v="26"/>
    <s v="PEDRALVA"/>
    <x v="100"/>
    <d v="1899-12-30T22:30:00"/>
    <x v="101"/>
    <d v="1899-12-30T01:40:00"/>
    <s v="S"/>
    <n v="0"/>
    <n v="3"/>
    <n v="3"/>
    <x v="0"/>
    <x v="585"/>
  </r>
  <r>
    <x v="0"/>
    <x v="1227"/>
    <x v="1"/>
    <x v="24"/>
    <s v="PEDROSO"/>
    <x v="100"/>
    <d v="1899-12-30T22:35:00"/>
    <x v="100"/>
    <d v="1899-12-30T23:25:00"/>
    <s v="S"/>
    <n v="0"/>
    <n v="0.2"/>
    <n v="0.2"/>
    <x v="0"/>
    <x v="389"/>
  </r>
  <r>
    <x v="0"/>
    <x v="1287"/>
    <x v="1"/>
    <x v="31"/>
    <s v="JAZENTE"/>
    <x v="100"/>
    <d v="1899-12-30T22:45:00"/>
    <x v="101"/>
    <d v="1899-12-30T00:15:00"/>
    <s v="S"/>
    <n v="0"/>
    <n v="0.2"/>
    <n v="0.2"/>
    <x v="0"/>
    <x v="484"/>
  </r>
  <r>
    <x v="0"/>
    <x v="1288"/>
    <x v="1"/>
    <x v="18"/>
    <s v="FERREIRA"/>
    <x v="100"/>
    <d v="1899-12-30T23:05:00"/>
    <x v="101"/>
    <d v="1899-12-30T00:40:00"/>
    <s v="S"/>
    <n v="0"/>
    <n v="0.3"/>
    <n v="0.3"/>
    <x v="0"/>
    <x v="188"/>
  </r>
  <r>
    <x v="0"/>
    <x v="1289"/>
    <x v="2"/>
    <x v="21"/>
    <s v="ARNÓIA"/>
    <x v="100"/>
    <d v="1899-12-30T23:20:00"/>
    <x v="101"/>
    <d v="1899-12-30T00:10:00"/>
    <s v="S"/>
    <n v="0.02"/>
    <n v="0"/>
    <n v="0.02"/>
    <x v="0"/>
    <x v="509"/>
  </r>
  <r>
    <x v="0"/>
    <x v="1290"/>
    <x v="1"/>
    <x v="11"/>
    <s v="SÃO PEDRO DA COVA"/>
    <x v="100"/>
    <d v="1899-12-30T23:25:00"/>
    <x v="101"/>
    <d v="1899-12-30T00:00:00"/>
    <s v="S"/>
    <n v="0"/>
    <n v="0.05"/>
    <n v="0.05"/>
    <x v="0"/>
    <x v="609"/>
  </r>
  <r>
    <x v="0"/>
    <x v="1150"/>
    <x v="1"/>
    <x v="31"/>
    <s v="ATAÍDE"/>
    <x v="100"/>
    <d v="1899-12-30T23:40:00"/>
    <x v="101"/>
    <d v="1899-12-30T00:25:00"/>
    <s v="S"/>
    <n v="0"/>
    <n v="0.05"/>
    <n v="0.05"/>
    <x v="0"/>
    <x v="484"/>
  </r>
  <r>
    <x v="0"/>
    <x v="1291"/>
    <x v="1"/>
    <x v="24"/>
    <s v="CANELAS"/>
    <x v="100"/>
    <d v="1899-12-30T23:50:00"/>
    <x v="101"/>
    <d v="1899-12-30T00:40:00"/>
    <s v="S"/>
    <n v="0"/>
    <n v="0.1"/>
    <n v="0.1"/>
    <x v="0"/>
    <x v="364"/>
  </r>
  <r>
    <x v="0"/>
    <x v="1290"/>
    <x v="1"/>
    <x v="11"/>
    <s v="SÃO PEDRO DA COVA"/>
    <x v="100"/>
    <d v="1899-12-30T23:55:00"/>
    <x v="101"/>
    <d v="1899-12-30T00:40:00"/>
    <s v="S"/>
    <n v="0"/>
    <n v="0.05"/>
    <n v="0.05"/>
    <x v="0"/>
    <x v="95"/>
  </r>
  <r>
    <x v="0"/>
    <x v="1263"/>
    <x v="1"/>
    <x v="16"/>
    <s v="VILA COVA DE CARROS"/>
    <x v="101"/>
    <d v="1899-12-30T00:00:00"/>
    <x v="101"/>
    <d v="1899-12-30T02:40:00"/>
    <s v="S"/>
    <n v="0"/>
    <n v="0.3"/>
    <n v="0.3"/>
    <x v="0"/>
    <x v="67"/>
  </r>
  <r>
    <x v="0"/>
    <x v="1292"/>
    <x v="1"/>
    <x v="33"/>
    <s v="NESPEREIRA"/>
    <x v="101"/>
    <d v="1899-12-30T00:00:00"/>
    <x v="101"/>
    <d v="1899-12-30T01:40:00"/>
    <s v="S"/>
    <n v="0"/>
    <n v="0.35"/>
    <n v="0.35"/>
    <x v="0"/>
    <x v="646"/>
  </r>
  <r>
    <x v="0"/>
    <x v="1180"/>
    <x v="1"/>
    <x v="36"/>
    <s v="BORBA DE GODIM"/>
    <x v="101"/>
    <d v="1899-12-30T00:10:00"/>
    <x v="101"/>
    <d v="1899-12-30T01:10:00"/>
    <s v="S"/>
    <n v="0"/>
    <n v="0.05"/>
    <n v="0.05"/>
    <x v="0"/>
    <x v="546"/>
  </r>
  <r>
    <x v="0"/>
    <x v="1265"/>
    <x v="2"/>
    <x v="19"/>
    <s v="FRAGOSO"/>
    <x v="101"/>
    <d v="1899-12-30T00:55:00"/>
    <x v="101"/>
    <d v="1899-12-30T03:15:00"/>
    <s v="S"/>
    <n v="0"/>
    <n v="0.2"/>
    <n v="0.2"/>
    <x v="0"/>
    <x v="82"/>
  </r>
  <r>
    <x v="0"/>
    <x v="1290"/>
    <x v="1"/>
    <x v="11"/>
    <s v="SÃO PEDRO DA COVA"/>
    <x v="101"/>
    <d v="1899-12-30T00:55:00"/>
    <x v="101"/>
    <d v="1899-12-30T01:35:00"/>
    <s v="S"/>
    <n v="0"/>
    <n v="0.05"/>
    <n v="0.05"/>
    <x v="0"/>
    <x v="227"/>
  </r>
  <r>
    <x v="0"/>
    <x v="1293"/>
    <x v="1"/>
    <x v="16"/>
    <s v="GONDALÃES"/>
    <x v="101"/>
    <d v="1899-12-30T01:00:00"/>
    <x v="101"/>
    <d v="1899-12-30T03:00:00"/>
    <s v="S"/>
    <n v="0"/>
    <n v="0.2"/>
    <n v="0.2"/>
    <x v="0"/>
    <x v="430"/>
  </r>
  <r>
    <x v="0"/>
    <x v="1294"/>
    <x v="1"/>
    <x v="6"/>
    <s v="MONTE CÓRDOVA"/>
    <x v="101"/>
    <d v="1899-12-30T01:10:00"/>
    <x v="101"/>
    <d v="1899-12-30T05:00:00"/>
    <s v="S"/>
    <n v="0"/>
    <n v="3"/>
    <n v="3"/>
    <x v="0"/>
    <x v="498"/>
  </r>
  <r>
    <x v="0"/>
    <x v="1295"/>
    <x v="2"/>
    <x v="19"/>
    <s v="GÓIOS"/>
    <x v="101"/>
    <d v="1899-12-30T01:25:00"/>
    <x v="101"/>
    <d v="1899-12-30T06:13:00"/>
    <s v="S"/>
    <n v="0"/>
    <n v="0.05"/>
    <n v="0.05"/>
    <x v="0"/>
    <x v="304"/>
  </r>
  <r>
    <x v="0"/>
    <x v="1266"/>
    <x v="2"/>
    <x v="21"/>
    <s v="MOLARES"/>
    <x v="101"/>
    <d v="1899-12-30T01:40:00"/>
    <x v="101"/>
    <d v="1899-12-30T03:00:00"/>
    <s v="S"/>
    <n v="1"/>
    <n v="0"/>
    <n v="1"/>
    <x v="0"/>
    <x v="489"/>
  </r>
  <r>
    <x v="0"/>
    <x v="1296"/>
    <x v="1"/>
    <x v="18"/>
    <s v="FERREIRA"/>
    <x v="101"/>
    <d v="1899-12-30T01:50:00"/>
    <x v="101"/>
    <d v="1899-12-30T03:05:00"/>
    <s v="S"/>
    <n v="0"/>
    <n v="0.12"/>
    <n v="0.12"/>
    <x v="0"/>
    <x v="313"/>
  </r>
  <r>
    <x v="0"/>
    <x v="1297"/>
    <x v="1"/>
    <x v="10"/>
    <s v="LAGARES"/>
    <x v="101"/>
    <d v="1899-12-30T01:54:00"/>
    <x v="101"/>
    <d v="1899-12-30T04:15:00"/>
    <s v="S"/>
    <n v="0"/>
    <n v="0.5"/>
    <n v="0.5"/>
    <x v="0"/>
    <x v="558"/>
  </r>
  <r>
    <x v="0"/>
    <x v="1180"/>
    <x v="1"/>
    <x v="36"/>
    <s v="BORBA DE GODIM"/>
    <x v="101"/>
    <d v="1899-12-30T01:55:00"/>
    <x v="101"/>
    <d v="1899-12-30T02:35:00"/>
    <s v="S"/>
    <n v="0"/>
    <n v="0.05"/>
    <n v="0.05"/>
    <x v="0"/>
    <x v="578"/>
  </r>
  <r>
    <x v="0"/>
    <x v="1298"/>
    <x v="1"/>
    <x v="36"/>
    <s v="SANTÃO"/>
    <x v="101"/>
    <d v="1899-12-30T02:00:00"/>
    <x v="101"/>
    <d v="1899-12-30T02:55:00"/>
    <s v="S"/>
    <n v="0"/>
    <n v="0.1"/>
    <n v="0.1"/>
    <x v="0"/>
    <x v="346"/>
  </r>
  <r>
    <x v="0"/>
    <x v="1181"/>
    <x v="3"/>
    <x v="43"/>
    <s v="CANEÇAS"/>
    <x v="101"/>
    <d v="1899-12-30T02:05:00"/>
    <x v="101"/>
    <d v="1899-12-30T04:45:00"/>
    <s v="S"/>
    <n v="0"/>
    <n v="0.05"/>
    <n v="0.05"/>
    <x v="0"/>
    <x v="218"/>
  </r>
  <r>
    <x v="0"/>
    <x v="1299"/>
    <x v="1"/>
    <x v="33"/>
    <s v="BARROSAS(SANTO ESTÊVÃO)"/>
    <x v="101"/>
    <d v="1899-12-30T02:05:00"/>
    <x v="101"/>
    <d v="1899-12-30T03:55:00"/>
    <s v="S"/>
    <n v="0"/>
    <n v="2"/>
    <n v="2"/>
    <x v="0"/>
    <x v="660"/>
  </r>
  <r>
    <x v="0"/>
    <x v="1295"/>
    <x v="2"/>
    <x v="19"/>
    <s v="GÓIOS"/>
    <x v="101"/>
    <d v="1899-12-30T02:23:00"/>
    <x v="101"/>
    <d v="1899-12-30T04:15:00"/>
    <s v="S"/>
    <n v="0"/>
    <n v="0.2"/>
    <n v="0.2"/>
    <x v="0"/>
    <x v="83"/>
  </r>
  <r>
    <x v="0"/>
    <x v="1300"/>
    <x v="1"/>
    <x v="16"/>
    <s v="REBORDOSA"/>
    <x v="101"/>
    <d v="1899-12-30T02:40:00"/>
    <x v="101"/>
    <d v="1899-12-30T03:45:00"/>
    <s v="S"/>
    <n v="0"/>
    <n v="0.02"/>
    <n v="0.02"/>
    <x v="0"/>
    <x v="9"/>
  </r>
  <r>
    <x v="0"/>
    <x v="1187"/>
    <x v="2"/>
    <x v="21"/>
    <s v="GÉMEOS"/>
    <x v="101"/>
    <d v="1899-12-30T02:45:00"/>
    <x v="101"/>
    <d v="1899-12-30T03:30:00"/>
    <s v="S"/>
    <n v="0"/>
    <n v="0.02"/>
    <n v="0.02"/>
    <x v="0"/>
    <x v="80"/>
  </r>
  <r>
    <x v="0"/>
    <x v="1256"/>
    <x v="1"/>
    <x v="31"/>
    <s v="FIGUEIRÓ(SANTIAGO)"/>
    <x v="101"/>
    <d v="1899-12-30T02:55:00"/>
    <x v="101"/>
    <d v="1899-12-30T03:30:00"/>
    <s v="S"/>
    <n v="0"/>
    <n v="0.02"/>
    <n v="0.02"/>
    <x v="0"/>
    <x v="466"/>
  </r>
  <r>
    <x v="0"/>
    <x v="1281"/>
    <x v="0"/>
    <x v="28"/>
    <s v="M.ONDAS"/>
    <x v="101"/>
    <d v="1899-12-30T03:10:00"/>
    <x v="101"/>
    <d v="1899-12-30T12:55:00"/>
    <s v="S"/>
    <n v="0.01"/>
    <n v="0"/>
    <n v="0.01"/>
    <x v="0"/>
    <x v="70"/>
  </r>
  <r>
    <x v="0"/>
    <x v="1166"/>
    <x v="1"/>
    <x v="35"/>
    <s v="PAREDES DE VIADORES"/>
    <x v="101"/>
    <d v="1899-12-30T03:12:00"/>
    <x v="101"/>
    <d v="1899-12-30T03:50:00"/>
    <s v="S"/>
    <n v="0"/>
    <n v="1"/>
    <n v="1"/>
    <x v="0"/>
    <x v="521"/>
  </r>
  <r>
    <x v="0"/>
    <x v="1291"/>
    <x v="1"/>
    <x v="24"/>
    <s v="CANELAS"/>
    <x v="101"/>
    <d v="1899-12-30T03:15:00"/>
    <x v="101"/>
    <d v="1899-12-30T06:05:00"/>
    <s v="S"/>
    <n v="0"/>
    <n v="2"/>
    <n v="2"/>
    <x v="0"/>
    <x v="380"/>
  </r>
  <r>
    <x v="0"/>
    <x v="1289"/>
    <x v="2"/>
    <x v="21"/>
    <s v="ARNÓIA"/>
    <x v="101"/>
    <d v="1899-12-30T03:20:00"/>
    <x v="101"/>
    <d v="1899-12-30T05:20:00"/>
    <s v="S"/>
    <n v="1"/>
    <n v="0"/>
    <n v="1"/>
    <x v="0"/>
    <x v="519"/>
  </r>
  <r>
    <x v="0"/>
    <x v="1196"/>
    <x v="2"/>
    <x v="47"/>
    <s v="EIRA VEDRA"/>
    <x v="101"/>
    <d v="1899-12-30T03:20:00"/>
    <x v="101"/>
    <d v="1899-12-30T12:45:00"/>
    <s v="S"/>
    <n v="20"/>
    <n v="20"/>
    <n v="40"/>
    <x v="0"/>
    <x v="446"/>
  </r>
  <r>
    <x v="0"/>
    <x v="1203"/>
    <x v="1"/>
    <x v="16"/>
    <s v="GONDALÃES"/>
    <x v="101"/>
    <d v="1899-12-30T03:20:00"/>
    <x v="101"/>
    <d v="1899-12-30T04:00:00"/>
    <s v="S"/>
    <n v="0"/>
    <n v="0.05"/>
    <n v="0.05"/>
    <x v="0"/>
    <x v="579"/>
  </r>
  <r>
    <x v="0"/>
    <x v="1227"/>
    <x v="1"/>
    <x v="24"/>
    <s v="PEDROSO"/>
    <x v="101"/>
    <d v="1899-12-30T03:35:00"/>
    <x v="101"/>
    <d v="1899-12-30T06:00:00"/>
    <s v="S"/>
    <n v="0"/>
    <n v="0.6"/>
    <n v="0.6"/>
    <x v="0"/>
    <x v="273"/>
  </r>
  <r>
    <x v="0"/>
    <x v="1236"/>
    <x v="1"/>
    <x v="16"/>
    <s v="VANDOMA"/>
    <x v="101"/>
    <d v="1899-12-30T03:40:00"/>
    <x v="101"/>
    <d v="1899-12-30T04:30:00"/>
    <s v="S"/>
    <n v="0"/>
    <n v="0.01"/>
    <n v="0.01"/>
    <x v="0"/>
    <x v="549"/>
  </r>
  <r>
    <x v="0"/>
    <x v="1301"/>
    <x v="1"/>
    <x v="35"/>
    <s v="FREIXO"/>
    <x v="101"/>
    <d v="1899-12-30T03:50:00"/>
    <x v="101"/>
    <d v="1899-12-30T05:00:00"/>
    <s v="S"/>
    <n v="0"/>
    <n v="2"/>
    <n v="2"/>
    <x v="0"/>
    <x v="126"/>
  </r>
  <r>
    <x v="0"/>
    <x v="1302"/>
    <x v="2"/>
    <x v="21"/>
    <s v="GÉMEOS"/>
    <x v="101"/>
    <d v="1899-12-30T03:55:00"/>
    <x v="101"/>
    <d v="1899-12-30T08:00:00"/>
    <s v="S"/>
    <n v="0"/>
    <n v="2"/>
    <n v="2"/>
    <x v="0"/>
    <x v="374"/>
  </r>
  <r>
    <x v="0"/>
    <x v="1282"/>
    <x v="1"/>
    <x v="11"/>
    <s v="VALBOM"/>
    <x v="101"/>
    <d v="1899-12-30T04:00:00"/>
    <x v="101"/>
    <d v="1899-12-30T05:10:00"/>
    <s v="S"/>
    <n v="0"/>
    <n v="0.01"/>
    <n v="0.01"/>
    <x v="0"/>
    <x v="488"/>
  </r>
  <r>
    <x v="0"/>
    <x v="1303"/>
    <x v="1"/>
    <x v="6"/>
    <s v="REGUENGA"/>
    <x v="101"/>
    <d v="1899-12-30T04:05:00"/>
    <x v="101"/>
    <d v="1899-12-30T05:00:00"/>
    <s v="S"/>
    <n v="0"/>
    <n v="0.4"/>
    <n v="0.4"/>
    <x v="0"/>
    <x v="559"/>
  </r>
  <r>
    <x v="0"/>
    <x v="1304"/>
    <x v="2"/>
    <x v="30"/>
    <s v="GEME"/>
    <x v="101"/>
    <d v="1899-12-30T04:10:00"/>
    <x v="101"/>
    <d v="1899-12-30T05:15:00"/>
    <s v="S"/>
    <n v="0.02"/>
    <n v="0"/>
    <n v="0.02"/>
    <x v="0"/>
    <x v="538"/>
  </r>
  <r>
    <x v="0"/>
    <x v="1290"/>
    <x v="1"/>
    <x v="11"/>
    <s v="SÃO PEDRO DA COVA"/>
    <x v="101"/>
    <d v="1899-12-30T04:40:00"/>
    <x v="101"/>
    <d v="1899-12-30T05:10:00"/>
    <s v="S"/>
    <n v="0"/>
    <n v="0.05"/>
    <n v="0.05"/>
    <x v="0"/>
    <x v="129"/>
  </r>
  <r>
    <x v="0"/>
    <x v="1232"/>
    <x v="1"/>
    <x v="20"/>
    <s v="CAMPO"/>
    <x v="101"/>
    <d v="1899-12-30T04:45:00"/>
    <x v="101"/>
    <d v="1899-12-30T05:30:00"/>
    <s v="S"/>
    <n v="0"/>
    <n v="0.05"/>
    <n v="0.05"/>
    <x v="0"/>
    <x v="610"/>
  </r>
  <r>
    <x v="0"/>
    <x v="1305"/>
    <x v="2"/>
    <x v="47"/>
    <s v="PINHEIRO"/>
    <x v="101"/>
    <d v="1899-12-30T04:50:00"/>
    <x v="101"/>
    <d v="1899-12-30T05:50:00"/>
    <s v="S"/>
    <n v="0"/>
    <n v="0.05"/>
    <n v="0.05"/>
    <x v="0"/>
    <x v="153"/>
  </r>
  <r>
    <x v="0"/>
    <x v="1285"/>
    <x v="1"/>
    <x v="10"/>
    <s v="PAREDES"/>
    <x v="101"/>
    <d v="1899-12-30T04:50:00"/>
    <x v="101"/>
    <d v="1899-12-30T06:00:00"/>
    <s v="S"/>
    <n v="0"/>
    <n v="0.04"/>
    <n v="0.04"/>
    <x v="0"/>
    <x v="250"/>
  </r>
  <r>
    <x v="0"/>
    <x v="1172"/>
    <x v="1"/>
    <x v="24"/>
    <s v="VILAR DO PARAÍSO"/>
    <x v="101"/>
    <d v="1899-12-30T04:50:00"/>
    <x v="101"/>
    <d v="1899-12-30T06:40:00"/>
    <s v="S"/>
    <n v="0"/>
    <n v="0.15"/>
    <n v="0.15"/>
    <x v="0"/>
    <x v="329"/>
  </r>
  <r>
    <x v="0"/>
    <x v="1306"/>
    <x v="1"/>
    <x v="11"/>
    <s v="MELRES"/>
    <x v="101"/>
    <d v="1899-12-30T04:55:00"/>
    <x v="101"/>
    <d v="1899-12-30T06:30:00"/>
    <s v="S"/>
    <n v="0"/>
    <n v="0.01"/>
    <n v="0.01"/>
    <x v="0"/>
    <x v="540"/>
  </r>
  <r>
    <x v="0"/>
    <x v="1306"/>
    <x v="1"/>
    <x v="11"/>
    <s v="MELRES"/>
    <x v="101"/>
    <d v="1899-12-30T04:55:00"/>
    <x v="101"/>
    <d v="1899-12-30T06:00:00"/>
    <s v="S"/>
    <n v="0"/>
    <n v="0.02"/>
    <n v="0.02"/>
    <x v="0"/>
    <x v="516"/>
  </r>
  <r>
    <x v="0"/>
    <x v="1307"/>
    <x v="1"/>
    <x v="16"/>
    <s v="SOBROSA"/>
    <x v="101"/>
    <d v="1899-12-30T05:25:00"/>
    <x v="101"/>
    <d v="1899-12-30T07:00:00"/>
    <s v="S"/>
    <n v="0"/>
    <n v="0.3"/>
    <n v="0.3"/>
    <x v="0"/>
    <x v="107"/>
  </r>
  <r>
    <x v="0"/>
    <x v="1237"/>
    <x v="2"/>
    <x v="21"/>
    <s v="ARNÓIA"/>
    <x v="101"/>
    <d v="1899-12-30T05:40:00"/>
    <x v="101"/>
    <d v="1899-12-30T08:15:00"/>
    <s v="S"/>
    <n v="2"/>
    <n v="0"/>
    <n v="2"/>
    <x v="0"/>
    <x v="417"/>
  </r>
  <r>
    <x v="0"/>
    <x v="1187"/>
    <x v="2"/>
    <x v="21"/>
    <s v="GÉMEOS"/>
    <x v="101"/>
    <d v="1899-12-30T05:45:00"/>
    <x v="101"/>
    <d v="1899-12-30T06:25:00"/>
    <s v="S"/>
    <n v="0"/>
    <n v="0.05"/>
    <n v="0.05"/>
    <x v="0"/>
    <x v="653"/>
  </r>
  <r>
    <x v="0"/>
    <x v="1308"/>
    <x v="1"/>
    <x v="24"/>
    <s v="SERZEDO"/>
    <x v="101"/>
    <d v="1899-12-30T05:45:00"/>
    <x v="101"/>
    <d v="1899-12-30T08:20:00"/>
    <s v="S"/>
    <n v="0"/>
    <n v="0.25"/>
    <n v="0.25"/>
    <x v="0"/>
    <x v="239"/>
  </r>
  <r>
    <x v="0"/>
    <x v="1309"/>
    <x v="2"/>
    <x v="47"/>
    <s v="VIEIRA DO MINHO"/>
    <x v="101"/>
    <d v="1899-12-30T05:55:00"/>
    <x v="101"/>
    <d v="1899-12-30T12:00:00"/>
    <s v="S"/>
    <n v="17"/>
    <n v="5"/>
    <n v="22"/>
    <x v="0"/>
    <x v="514"/>
  </r>
  <r>
    <x v="0"/>
    <x v="1262"/>
    <x v="1"/>
    <x v="24"/>
    <s v="GULPILHARES"/>
    <x v="101"/>
    <d v="1899-12-30T05:55:00"/>
    <x v="101"/>
    <d v="1899-12-30T07:45:00"/>
    <s v="S"/>
    <n v="0"/>
    <n v="0.5"/>
    <n v="0.5"/>
    <x v="0"/>
    <x v="466"/>
  </r>
  <r>
    <x v="0"/>
    <x v="1150"/>
    <x v="1"/>
    <x v="31"/>
    <s v="ATAÍDE"/>
    <x v="101"/>
    <d v="1899-12-30T06:00:00"/>
    <x v="101"/>
    <d v="1899-12-30T06:30:00"/>
    <s v="S"/>
    <n v="0"/>
    <n v="0.05"/>
    <n v="0.05"/>
    <x v="0"/>
    <x v="506"/>
  </r>
  <r>
    <x v="0"/>
    <x v="1297"/>
    <x v="1"/>
    <x v="10"/>
    <s v="LAGARES"/>
    <x v="101"/>
    <d v="1899-12-30T06:05:00"/>
    <x v="101"/>
    <d v="1899-12-30T08:30:00"/>
    <s v="S"/>
    <n v="0"/>
    <n v="0.7"/>
    <n v="0.7"/>
    <x v="0"/>
    <x v="374"/>
  </r>
  <r>
    <x v="0"/>
    <x v="1310"/>
    <x v="2"/>
    <x v="14"/>
    <s v="CABEÇUDOS"/>
    <x v="101"/>
    <d v="1899-12-30T06:10:00"/>
    <x v="101"/>
    <d v="1899-12-30T07:00:00"/>
    <s v="S"/>
    <n v="0"/>
    <n v="0.03"/>
    <n v="0.03"/>
    <x v="0"/>
    <x v="636"/>
  </r>
  <r>
    <x v="0"/>
    <x v="1266"/>
    <x v="2"/>
    <x v="21"/>
    <s v="MOLARES"/>
    <x v="101"/>
    <d v="1899-12-30T06:30:00"/>
    <x v="101"/>
    <d v="1899-12-30T07:00:00"/>
    <s v="S"/>
    <n v="0"/>
    <n v="0.02"/>
    <n v="0.02"/>
    <x v="0"/>
    <x v="169"/>
  </r>
  <r>
    <x v="0"/>
    <x v="1146"/>
    <x v="1"/>
    <x v="35"/>
    <s v="BANHO E CARVALHOSA"/>
    <x v="101"/>
    <d v="1899-12-30T07:10:00"/>
    <x v="101"/>
    <d v="1899-12-30T08:10:00"/>
    <s v="S"/>
    <n v="0"/>
    <n v="0.05"/>
    <n v="0.05"/>
    <x v="0"/>
    <x v="473"/>
  </r>
  <r>
    <x v="0"/>
    <x v="1295"/>
    <x v="2"/>
    <x v="19"/>
    <s v="GÓIOS"/>
    <x v="101"/>
    <d v="1899-12-30T07:20:00"/>
    <x v="101"/>
    <d v="1899-12-30T09:20:00"/>
    <s v="S"/>
    <n v="0"/>
    <n v="0.2"/>
    <n v="0.2"/>
    <x v="0"/>
    <x v="106"/>
  </r>
  <r>
    <x v="0"/>
    <x v="1233"/>
    <x v="1"/>
    <x v="24"/>
    <s v="GRIJÓ"/>
    <x v="101"/>
    <d v="1899-12-30T07:30:00"/>
    <x v="101"/>
    <d v="1899-12-30T08:50:00"/>
    <s v="S"/>
    <n v="0"/>
    <n v="0.2"/>
    <n v="0.2"/>
    <x v="0"/>
    <x v="399"/>
  </r>
  <r>
    <x v="0"/>
    <x v="1281"/>
    <x v="0"/>
    <x v="28"/>
    <s v="M.ONDAS"/>
    <x v="101"/>
    <d v="1899-12-30T08:05:00"/>
    <x v="101"/>
    <d v="1899-12-30T12:45:00"/>
    <s v="S"/>
    <n v="0.01"/>
    <n v="0"/>
    <n v="0.01"/>
    <x v="0"/>
    <x v="27"/>
  </r>
  <r>
    <x v="0"/>
    <x v="1311"/>
    <x v="2"/>
    <x v="26"/>
    <s v="ESTE(SÃO PEDRO)"/>
    <x v="101"/>
    <d v="1899-12-30T08:45:00"/>
    <x v="101"/>
    <d v="1899-12-30T10:20:00"/>
    <s v="S"/>
    <n v="0"/>
    <n v="0.2"/>
    <n v="0.2"/>
    <x v="0"/>
    <x v="117"/>
  </r>
  <r>
    <x v="0"/>
    <x v="1312"/>
    <x v="2"/>
    <x v="21"/>
    <s v="VEADE"/>
    <x v="101"/>
    <d v="1899-12-30T08:50:00"/>
    <x v="101"/>
    <d v="1899-12-30T10:00:00"/>
    <s v="S"/>
    <n v="0.01"/>
    <n v="0"/>
    <n v="0.01"/>
    <x v="0"/>
    <x v="542"/>
  </r>
  <r>
    <x v="0"/>
    <x v="1313"/>
    <x v="1"/>
    <x v="32"/>
    <s v="MESQUINHATA"/>
    <x v="101"/>
    <d v="1899-12-30T09:00:00"/>
    <x v="101"/>
    <d v="1899-12-30T10:38:00"/>
    <s v="S"/>
    <n v="0.5"/>
    <n v="0"/>
    <n v="0.5"/>
    <x v="0"/>
    <x v="492"/>
  </r>
  <r>
    <x v="0"/>
    <x v="1172"/>
    <x v="1"/>
    <x v="24"/>
    <s v="VILAR DO PARAÍSO"/>
    <x v="101"/>
    <d v="1899-12-30T09:15:00"/>
    <x v="101"/>
    <d v="1899-12-30T10:05:00"/>
    <s v="S"/>
    <n v="0"/>
    <n v="0.2"/>
    <n v="0.2"/>
    <x v="0"/>
    <x v="62"/>
  </r>
  <r>
    <x v="0"/>
    <x v="1308"/>
    <x v="1"/>
    <x v="24"/>
    <s v="SERZEDO"/>
    <x v="101"/>
    <d v="1899-12-30T09:30:00"/>
    <x v="101"/>
    <d v="1899-12-30T10:20:00"/>
    <s v="S"/>
    <n v="0"/>
    <n v="0.6"/>
    <n v="0.6"/>
    <x v="0"/>
    <x v="401"/>
  </r>
  <r>
    <x v="0"/>
    <x v="1314"/>
    <x v="1"/>
    <x v="10"/>
    <s v="RECEZINHOS(SÃO MAMEDE)"/>
    <x v="101"/>
    <d v="1899-12-30T09:45:00"/>
    <x v="101"/>
    <d v="1899-12-30T10:30:00"/>
    <s v="S"/>
    <n v="0"/>
    <n v="0.2"/>
    <n v="0.2"/>
    <x v="0"/>
    <x v="431"/>
  </r>
  <r>
    <x v="0"/>
    <x v="1315"/>
    <x v="1"/>
    <x v="6"/>
    <s v="MONTE CÓRDOVA"/>
    <x v="101"/>
    <d v="1899-12-30T09:45:00"/>
    <x v="101"/>
    <d v="1899-12-30T16:45:00"/>
    <s v="S"/>
    <n v="0"/>
    <n v="0.7"/>
    <n v="0.7"/>
    <x v="0"/>
    <x v="547"/>
  </r>
  <r>
    <x v="0"/>
    <x v="1316"/>
    <x v="1"/>
    <x v="31"/>
    <s v="GOUVEIA(SÃO SIMÃO)"/>
    <x v="101"/>
    <d v="1899-12-30T09:45:00"/>
    <x v="101"/>
    <d v="1899-12-30T13:35:00"/>
    <s v="S"/>
    <n v="1.75"/>
    <n v="1.75"/>
    <n v="3.5"/>
    <x v="0"/>
    <x v="212"/>
  </r>
  <r>
    <x v="0"/>
    <x v="1253"/>
    <x v="1"/>
    <x v="20"/>
    <s v="SOBRADO"/>
    <x v="101"/>
    <d v="1899-12-30T10:25:00"/>
    <x v="101"/>
    <d v="1899-12-30T11:00:00"/>
    <s v="S"/>
    <n v="0"/>
    <n v="0.02"/>
    <n v="0.02"/>
    <x v="0"/>
    <x v="642"/>
  </r>
  <r>
    <x v="0"/>
    <x v="1317"/>
    <x v="2"/>
    <x v="12"/>
    <s v="SANDE(SÃO CLEMENTE)"/>
    <x v="101"/>
    <d v="1899-12-30T10:30:00"/>
    <x v="101"/>
    <d v="1899-12-30T13:50:00"/>
    <s v="S"/>
    <n v="0.1"/>
    <n v="0"/>
    <n v="0.1"/>
    <x v="0"/>
    <x v="539"/>
  </r>
  <r>
    <x v="0"/>
    <x v="1318"/>
    <x v="2"/>
    <x v="14"/>
    <s v="CALENDÁRIO"/>
    <x v="101"/>
    <d v="1899-12-30T10:30:00"/>
    <x v="101"/>
    <d v="1899-12-30T11:10:00"/>
    <s v="S"/>
    <n v="0"/>
    <n v="0.1"/>
    <n v="0.1"/>
    <x v="0"/>
    <x v="523"/>
  </r>
  <r>
    <x v="0"/>
    <x v="1319"/>
    <x v="1"/>
    <x v="6"/>
    <s v="COUTO(SANTA CRISTINA)"/>
    <x v="101"/>
    <d v="1899-12-30T10:30:00"/>
    <x v="101"/>
    <d v="1899-12-30T11:25:00"/>
    <s v="S"/>
    <n v="0"/>
    <n v="0.05"/>
    <n v="0.05"/>
    <x v="0"/>
    <x v="591"/>
  </r>
  <r>
    <x v="0"/>
    <x v="1262"/>
    <x v="1"/>
    <x v="24"/>
    <s v="GULPILHARES"/>
    <x v="101"/>
    <d v="1899-12-30T10:30:00"/>
    <x v="101"/>
    <d v="1899-12-30T12:00:00"/>
    <s v="S"/>
    <n v="0"/>
    <n v="0.3"/>
    <n v="0.3"/>
    <x v="0"/>
    <x v="342"/>
  </r>
  <r>
    <x v="0"/>
    <x v="1297"/>
    <x v="1"/>
    <x v="10"/>
    <s v="LAGARES"/>
    <x v="101"/>
    <d v="1899-12-30T10:40:00"/>
    <x v="101"/>
    <d v="1899-12-30T13:50:00"/>
    <s v="S"/>
    <n v="0"/>
    <n v="15"/>
    <n v="15"/>
    <x v="0"/>
    <x v="654"/>
  </r>
  <r>
    <x v="0"/>
    <x v="1275"/>
    <x v="1"/>
    <x v="18"/>
    <s v="SANFINS DE FERREIRA"/>
    <x v="101"/>
    <d v="1899-12-30T10:50:00"/>
    <x v="101"/>
    <d v="1899-12-30T11:45:00"/>
    <s v="S"/>
    <n v="0"/>
    <n v="0.03"/>
    <n v="0.03"/>
    <x v="0"/>
    <x v="472"/>
  </r>
  <r>
    <x v="0"/>
    <x v="1274"/>
    <x v="1"/>
    <x v="31"/>
    <s v="ATAÍDE"/>
    <x v="101"/>
    <d v="1899-12-30T11:10:00"/>
    <x v="101"/>
    <d v="1899-12-30T13:15:00"/>
    <s v="S"/>
    <n v="0"/>
    <n v="0.15"/>
    <n v="0.15"/>
    <x v="0"/>
    <x v="457"/>
  </r>
  <r>
    <x v="0"/>
    <x v="1320"/>
    <x v="2"/>
    <x v="30"/>
    <s v="AZÕES"/>
    <x v="101"/>
    <d v="1899-12-30T11:15:00"/>
    <x v="101"/>
    <d v="1899-12-30T12:40:00"/>
    <s v="S"/>
    <n v="0"/>
    <n v="1"/>
    <n v="1"/>
    <x v="0"/>
    <x v="377"/>
  </r>
  <r>
    <x v="0"/>
    <x v="1321"/>
    <x v="0"/>
    <x v="39"/>
    <s v="FEBRES"/>
    <x v="101"/>
    <d v="1899-12-30T11:20:00"/>
    <x v="101"/>
    <d v="1899-12-30T12:30:00"/>
    <m/>
    <n v="0"/>
    <n v="0.15"/>
    <n v="0.15"/>
    <x v="4"/>
    <x v="289"/>
  </r>
  <r>
    <x v="0"/>
    <x v="1322"/>
    <x v="2"/>
    <x v="29"/>
    <s v="FAFE"/>
    <x v="101"/>
    <d v="1899-12-30T11:30:00"/>
    <x v="101"/>
    <d v="1899-12-30T13:50:00"/>
    <s v="S"/>
    <n v="0"/>
    <n v="2"/>
    <n v="2"/>
    <x v="0"/>
    <x v="381"/>
  </r>
  <r>
    <x v="0"/>
    <x v="1227"/>
    <x v="1"/>
    <x v="24"/>
    <s v="PEDROSO"/>
    <x v="101"/>
    <d v="1899-12-30T11:35:00"/>
    <x v="101"/>
    <d v="1899-12-30T12:30:00"/>
    <s v="S"/>
    <n v="0"/>
    <n v="0.05"/>
    <n v="0.05"/>
    <x v="0"/>
    <x v="607"/>
  </r>
  <r>
    <x v="0"/>
    <x v="1310"/>
    <x v="2"/>
    <x v="14"/>
    <s v="CABEÇUDOS"/>
    <x v="101"/>
    <d v="1899-12-30T11:45:00"/>
    <x v="101"/>
    <d v="1899-12-30T12:40:00"/>
    <s v="S"/>
    <n v="0"/>
    <n v="0.03"/>
    <n v="0.03"/>
    <x v="0"/>
    <x v="634"/>
  </r>
  <r>
    <x v="0"/>
    <x v="1323"/>
    <x v="1"/>
    <x v="24"/>
    <s v="PEROZINHO"/>
    <x v="101"/>
    <d v="1899-12-30T11:50:00"/>
    <x v="101"/>
    <d v="1899-12-30T13:35:00"/>
    <s v="S"/>
    <n v="0"/>
    <n v="0.3"/>
    <n v="0.3"/>
    <x v="0"/>
    <x v="255"/>
  </r>
  <r>
    <x v="0"/>
    <x v="1204"/>
    <x v="1"/>
    <x v="24"/>
    <s v="CANIDELO"/>
    <x v="101"/>
    <d v="1899-12-30T12:00:00"/>
    <x v="101"/>
    <d v="1899-12-30T13:15:00"/>
    <s v="S"/>
    <n v="0"/>
    <n v="0.05"/>
    <n v="0.05"/>
    <x v="0"/>
    <x v="625"/>
  </r>
  <r>
    <x v="0"/>
    <x v="1324"/>
    <x v="0"/>
    <x v="2"/>
    <s v="CANDOSA"/>
    <x v="101"/>
    <d v="1899-12-30T12:05:00"/>
    <x v="101"/>
    <d v="1899-12-30T13:30:00"/>
    <m/>
    <n v="0.25"/>
    <n v="0.25"/>
    <n v="0.5"/>
    <x v="1"/>
    <x v="607"/>
  </r>
  <r>
    <x v="0"/>
    <x v="1325"/>
    <x v="1"/>
    <x v="24"/>
    <s v="AVINTES"/>
    <x v="101"/>
    <d v="1899-12-30T12:05:00"/>
    <x v="101"/>
    <d v="1899-12-30T12:50:00"/>
    <s v="S"/>
    <n v="0"/>
    <n v="0.05"/>
    <n v="0.05"/>
    <x v="0"/>
    <x v="304"/>
  </r>
  <r>
    <x v="0"/>
    <x v="1326"/>
    <x v="1"/>
    <x v="20"/>
    <s v="ERMESINDE"/>
    <x v="101"/>
    <d v="1899-12-30T12:35:00"/>
    <x v="101"/>
    <d v="1899-12-30T13:35:00"/>
    <s v="S"/>
    <n v="0"/>
    <n v="0.05"/>
    <n v="0.05"/>
    <x v="0"/>
    <x v="160"/>
  </r>
  <r>
    <x v="0"/>
    <x v="1327"/>
    <x v="2"/>
    <x v="19"/>
    <s v="RIO COVO(SANTA EUGÉNIA)"/>
    <x v="101"/>
    <d v="1899-12-30T12:40:00"/>
    <x v="101"/>
    <d v="1899-12-30T13:40:00"/>
    <s v="S"/>
    <n v="0"/>
    <n v="0.5"/>
    <n v="0.5"/>
    <x v="0"/>
    <x v="391"/>
  </r>
  <r>
    <x v="0"/>
    <x v="1328"/>
    <x v="1"/>
    <x v="16"/>
    <s v="REBORDOSA"/>
    <x v="101"/>
    <d v="1899-12-30T12:45:00"/>
    <x v="101"/>
    <d v="1899-12-30T14:30:00"/>
    <s v="S"/>
    <n v="0"/>
    <n v="1.5"/>
    <n v="1.5"/>
    <x v="0"/>
    <x v="137"/>
  </r>
  <r>
    <x v="0"/>
    <x v="1329"/>
    <x v="2"/>
    <x v="12"/>
    <s v="SANDE(SÃO CLEMENTE)"/>
    <x v="101"/>
    <d v="1899-12-30T13:00:00"/>
    <x v="101"/>
    <d v="1899-12-30T13:45:00"/>
    <s v="S"/>
    <n v="0"/>
    <n v="0.02"/>
    <n v="0.02"/>
    <x v="0"/>
    <x v="179"/>
  </r>
  <r>
    <x v="0"/>
    <x v="1330"/>
    <x v="0"/>
    <x v="3"/>
    <s v="BENFEITA"/>
    <x v="101"/>
    <d v="1899-12-30T13:00:00"/>
    <x v="101"/>
    <d v="1899-12-30T15:00:00"/>
    <m/>
    <n v="0.2"/>
    <n v="0"/>
    <n v="0.2"/>
    <x v="1"/>
    <x v="160"/>
  </r>
  <r>
    <x v="0"/>
    <x v="1331"/>
    <x v="1"/>
    <x v="32"/>
    <s v="TEIXEIRÓ"/>
    <x v="101"/>
    <d v="1899-12-30T13:10:00"/>
    <x v="101"/>
    <d v="1899-12-30T17:40:00"/>
    <s v="S"/>
    <n v="1"/>
    <n v="0"/>
    <n v="1"/>
    <x v="0"/>
    <x v="503"/>
  </r>
  <r>
    <x v="0"/>
    <x v="1332"/>
    <x v="2"/>
    <x v="14"/>
    <s v="CRUZ"/>
    <x v="101"/>
    <d v="1899-12-30T13:15:00"/>
    <x v="101"/>
    <d v="1899-12-30T14:15:00"/>
    <s v="S"/>
    <n v="0"/>
    <n v="0.05"/>
    <n v="0.05"/>
    <x v="0"/>
    <x v="160"/>
  </r>
  <r>
    <x v="0"/>
    <x v="1265"/>
    <x v="2"/>
    <x v="19"/>
    <s v="FRAGOSO"/>
    <x v="101"/>
    <d v="1899-12-30T13:25:00"/>
    <x v="101"/>
    <d v="1899-12-30T14:45:00"/>
    <s v="S"/>
    <n v="0"/>
    <n v="0.1"/>
    <n v="0.1"/>
    <x v="0"/>
    <x v="569"/>
  </r>
  <r>
    <x v="0"/>
    <x v="1195"/>
    <x v="1"/>
    <x v="16"/>
    <s v="REBORDOSA"/>
    <x v="101"/>
    <d v="1899-12-30T13:35:00"/>
    <x v="101"/>
    <d v="1899-12-30T15:15:00"/>
    <s v="S"/>
    <n v="0"/>
    <n v="0.3"/>
    <n v="0.3"/>
    <x v="0"/>
    <x v="81"/>
  </r>
  <r>
    <x v="0"/>
    <x v="1333"/>
    <x v="1"/>
    <x v="32"/>
    <s v="ÂNCEDE"/>
    <x v="101"/>
    <d v="1899-12-30T13:40:00"/>
    <x v="101"/>
    <d v="1899-12-30T14:30:00"/>
    <s v="S"/>
    <n v="0"/>
    <n v="0.5"/>
    <n v="0.5"/>
    <x v="0"/>
    <x v="538"/>
  </r>
  <r>
    <x v="0"/>
    <x v="1308"/>
    <x v="1"/>
    <x v="24"/>
    <s v="SERZEDO"/>
    <x v="101"/>
    <d v="1899-12-30T13:40:00"/>
    <x v="101"/>
    <d v="1899-12-30T14:50:00"/>
    <s v="S"/>
    <n v="0"/>
    <n v="1.5"/>
    <n v="1.5"/>
    <x v="0"/>
    <x v="93"/>
  </r>
  <r>
    <x v="0"/>
    <x v="1326"/>
    <x v="1"/>
    <x v="20"/>
    <s v="ERMESINDE"/>
    <x v="101"/>
    <d v="1899-12-30T13:42:00"/>
    <x v="101"/>
    <d v="1899-12-30T15:32:00"/>
    <s v="S"/>
    <n v="0"/>
    <n v="1"/>
    <n v="1"/>
    <x v="0"/>
    <x v="220"/>
  </r>
  <r>
    <x v="0"/>
    <x v="1293"/>
    <x v="1"/>
    <x v="16"/>
    <s v="GONDALÃES"/>
    <x v="101"/>
    <d v="1899-12-30T13:45:00"/>
    <x v="101"/>
    <d v="1899-12-30T14:50:00"/>
    <s v="S"/>
    <n v="0"/>
    <n v="7.0000000000000007E-2"/>
    <n v="7.0000000000000007E-2"/>
    <x v="0"/>
    <x v="366"/>
  </r>
  <r>
    <x v="0"/>
    <x v="1291"/>
    <x v="1"/>
    <x v="24"/>
    <s v="CANELAS"/>
    <x v="101"/>
    <d v="1899-12-30T13:45:00"/>
    <x v="101"/>
    <d v="1899-12-30T14:35:00"/>
    <s v="S"/>
    <n v="0"/>
    <n v="0.2"/>
    <n v="0.2"/>
    <x v="0"/>
    <x v="506"/>
  </r>
  <r>
    <x v="0"/>
    <x v="1167"/>
    <x v="1"/>
    <x v="31"/>
    <s v="MANCELOS"/>
    <x v="101"/>
    <d v="1899-12-30T13:45:00"/>
    <x v="101"/>
    <d v="1899-12-30T15:40:00"/>
    <s v="S"/>
    <n v="0"/>
    <n v="0.5"/>
    <n v="0.5"/>
    <x v="0"/>
    <x v="400"/>
  </r>
  <r>
    <x v="0"/>
    <x v="1334"/>
    <x v="2"/>
    <x v="14"/>
    <s v="NINE"/>
    <x v="101"/>
    <d v="1899-12-30T13:55:00"/>
    <x v="101"/>
    <d v="1899-12-30T15:45:00"/>
    <s v="S"/>
    <n v="0"/>
    <n v="0.15"/>
    <n v="0.15"/>
    <x v="0"/>
    <x v="338"/>
  </r>
  <r>
    <x v="0"/>
    <x v="1232"/>
    <x v="1"/>
    <x v="20"/>
    <s v="CAMPO"/>
    <x v="101"/>
    <d v="1899-12-30T13:55:00"/>
    <x v="101"/>
    <d v="1899-12-30T14:45:00"/>
    <s v="S"/>
    <n v="0"/>
    <n v="0.1"/>
    <n v="0.1"/>
    <x v="0"/>
    <x v="57"/>
  </r>
  <r>
    <x v="0"/>
    <x v="1291"/>
    <x v="1"/>
    <x v="24"/>
    <s v="CANELAS"/>
    <x v="101"/>
    <d v="1899-12-30T14:05:00"/>
    <x v="101"/>
    <d v="1899-12-30T15:45:00"/>
    <s v="S"/>
    <n v="0"/>
    <n v="0.01"/>
    <n v="0.01"/>
    <x v="0"/>
    <x v="569"/>
  </r>
  <r>
    <x v="0"/>
    <x v="1335"/>
    <x v="1"/>
    <x v="10"/>
    <s v="ABRAGÃO"/>
    <x v="101"/>
    <d v="1899-12-30T14:05:00"/>
    <x v="101"/>
    <d v="1899-12-30T14:45:00"/>
    <s v="S"/>
    <n v="0"/>
    <n v="0.05"/>
    <n v="0.05"/>
    <x v="0"/>
    <x v="100"/>
  </r>
  <r>
    <x v="0"/>
    <x v="1336"/>
    <x v="1"/>
    <x v="24"/>
    <s v="SERMONDE"/>
    <x v="101"/>
    <d v="1899-12-30T14:05:00"/>
    <x v="101"/>
    <d v="1899-12-30T16:00:00"/>
    <s v="S"/>
    <n v="0"/>
    <n v="0.5"/>
    <n v="0.5"/>
    <x v="0"/>
    <x v="605"/>
  </r>
  <r>
    <x v="0"/>
    <x v="1326"/>
    <x v="1"/>
    <x v="20"/>
    <s v="ERMESINDE"/>
    <x v="101"/>
    <d v="1899-12-30T14:05:00"/>
    <x v="101"/>
    <d v="1899-12-30T15:30:00"/>
    <s v="S"/>
    <n v="0"/>
    <n v="0.5"/>
    <n v="0.5"/>
    <x v="0"/>
    <x v="556"/>
  </r>
  <r>
    <x v="0"/>
    <x v="1337"/>
    <x v="2"/>
    <x v="21"/>
    <s v="ARNÓIA"/>
    <x v="101"/>
    <d v="1899-12-30T14:15:00"/>
    <x v="101"/>
    <d v="1899-12-30T19:00:00"/>
    <s v="S"/>
    <n v="3"/>
    <n v="0"/>
    <n v="3"/>
    <x v="0"/>
    <x v="351"/>
  </r>
  <r>
    <x v="0"/>
    <x v="1292"/>
    <x v="1"/>
    <x v="33"/>
    <s v="NESPEREIRA"/>
    <x v="101"/>
    <d v="1899-12-30T14:25:00"/>
    <x v="101"/>
    <d v="1899-12-30T14:50:00"/>
    <s v="S"/>
    <n v="0"/>
    <n v="0.4"/>
    <n v="0.4"/>
    <x v="0"/>
    <x v="424"/>
  </r>
  <r>
    <x v="0"/>
    <x v="1232"/>
    <x v="1"/>
    <x v="20"/>
    <s v="CAMPO"/>
    <x v="101"/>
    <d v="1899-12-30T14:30:00"/>
    <x v="101"/>
    <d v="1899-12-30T15:10:00"/>
    <s v="S"/>
    <n v="0"/>
    <n v="0.05"/>
    <n v="0.05"/>
    <x v="0"/>
    <x v="614"/>
  </r>
  <r>
    <x v="0"/>
    <x v="1338"/>
    <x v="1"/>
    <x v="10"/>
    <s v="RECEZINHOS(SÃO MAMEDE)"/>
    <x v="101"/>
    <d v="1899-12-30T14:35:00"/>
    <x v="101"/>
    <d v="1899-12-30T19:25:00"/>
    <s v="S"/>
    <n v="0"/>
    <n v="0.1"/>
    <n v="0.1"/>
    <x v="0"/>
    <x v="348"/>
  </r>
  <r>
    <x v="0"/>
    <x v="1240"/>
    <x v="1"/>
    <x v="16"/>
    <s v="MOURIZ"/>
    <x v="101"/>
    <d v="1899-12-30T14:50:00"/>
    <x v="101"/>
    <d v="1899-12-30T15:30:00"/>
    <s v="S"/>
    <n v="0"/>
    <n v="0.1"/>
    <n v="0.1"/>
    <x v="0"/>
    <x v="171"/>
  </r>
  <r>
    <x v="0"/>
    <x v="1264"/>
    <x v="1"/>
    <x v="24"/>
    <s v="VILAR DE ANDORINHO"/>
    <x v="101"/>
    <d v="1899-12-30T14:55:00"/>
    <x v="101"/>
    <d v="1899-12-30T16:40:00"/>
    <s v="S"/>
    <n v="0"/>
    <n v="0.3"/>
    <n v="0.3"/>
    <x v="0"/>
    <x v="101"/>
  </r>
  <r>
    <x v="0"/>
    <x v="1339"/>
    <x v="1"/>
    <x v="24"/>
    <s v="OLIVEIRA DO DOURO"/>
    <x v="101"/>
    <d v="1899-12-30T15:05:00"/>
    <x v="101"/>
    <d v="1899-12-30T15:50:00"/>
    <s v="S"/>
    <n v="0"/>
    <n v="0.15"/>
    <n v="0.15"/>
    <x v="0"/>
    <x v="568"/>
  </r>
  <r>
    <x v="0"/>
    <x v="1233"/>
    <x v="1"/>
    <x v="24"/>
    <s v="GRIJÓ"/>
    <x v="101"/>
    <d v="1899-12-30T15:10:00"/>
    <x v="101"/>
    <d v="1899-12-30T16:55:00"/>
    <s v="S"/>
    <n v="0"/>
    <n v="0.3"/>
    <n v="0.3"/>
    <x v="0"/>
    <x v="36"/>
  </r>
  <r>
    <x v="0"/>
    <x v="1340"/>
    <x v="2"/>
    <x v="19"/>
    <s v="MARIZ"/>
    <x v="101"/>
    <d v="1899-12-30T15:20:00"/>
    <x v="101"/>
    <d v="1899-12-30T16:45:00"/>
    <s v="S"/>
    <n v="0"/>
    <n v="0.1"/>
    <n v="0.1"/>
    <x v="0"/>
    <x v="18"/>
  </r>
  <r>
    <x v="0"/>
    <x v="1293"/>
    <x v="1"/>
    <x v="16"/>
    <s v="GONDALÃES"/>
    <x v="101"/>
    <d v="1899-12-30T15:20:00"/>
    <x v="101"/>
    <d v="1899-12-30T20:00:00"/>
    <s v="S"/>
    <n v="0"/>
    <n v="0.1"/>
    <n v="0.1"/>
    <x v="0"/>
    <x v="307"/>
  </r>
  <r>
    <x v="0"/>
    <x v="1341"/>
    <x v="1"/>
    <x v="20"/>
    <s v="ALFENA"/>
    <x v="101"/>
    <d v="1899-12-30T15:30:00"/>
    <x v="101"/>
    <d v="1899-12-30T16:50:00"/>
    <s v="S"/>
    <n v="0"/>
    <n v="0.5"/>
    <n v="0.5"/>
    <x v="0"/>
    <x v="552"/>
  </r>
  <r>
    <x v="0"/>
    <x v="1195"/>
    <x v="1"/>
    <x v="16"/>
    <s v="REBORDOSA"/>
    <x v="101"/>
    <d v="1899-12-30T15:40:00"/>
    <x v="101"/>
    <d v="1899-12-30T17:00:00"/>
    <s v="S"/>
    <n v="0"/>
    <n v="0.02"/>
    <n v="0.02"/>
    <x v="0"/>
    <x v="481"/>
  </r>
  <r>
    <x v="0"/>
    <x v="1342"/>
    <x v="1"/>
    <x v="24"/>
    <s v="GULPILHARES"/>
    <x v="101"/>
    <d v="1899-12-30T15:45:00"/>
    <x v="101"/>
    <d v="1899-12-30T16:35:00"/>
    <s v="S"/>
    <n v="0"/>
    <n v="0.15"/>
    <n v="0.15"/>
    <x v="0"/>
    <x v="551"/>
  </r>
  <r>
    <x v="0"/>
    <x v="1313"/>
    <x v="1"/>
    <x v="32"/>
    <s v="MESQUINHATA"/>
    <x v="101"/>
    <d v="1899-12-30T15:45:00"/>
    <x v="101"/>
    <d v="1899-12-30T17:35:00"/>
    <s v="S"/>
    <n v="1"/>
    <n v="1"/>
    <n v="2"/>
    <x v="0"/>
    <x v="298"/>
  </r>
  <r>
    <x v="0"/>
    <x v="1259"/>
    <x v="2"/>
    <x v="26"/>
    <s v="VILAÇA"/>
    <x v="101"/>
    <d v="1899-12-30T15:50:00"/>
    <x v="101"/>
    <d v="1899-12-30T20:05:00"/>
    <s v="S"/>
    <n v="0"/>
    <n v="4"/>
    <n v="4"/>
    <x v="0"/>
    <x v="580"/>
  </r>
  <r>
    <x v="0"/>
    <x v="1343"/>
    <x v="2"/>
    <x v="19"/>
    <s v="RIO COVO(SANTA EUGÉNIA)"/>
    <x v="101"/>
    <d v="1899-12-30T15:55:00"/>
    <x v="101"/>
    <d v="1899-12-30T17:20:00"/>
    <s v="S"/>
    <n v="0"/>
    <n v="0.1"/>
    <n v="0.1"/>
    <x v="0"/>
    <x v="550"/>
  </r>
  <r>
    <x v="0"/>
    <x v="1325"/>
    <x v="1"/>
    <x v="24"/>
    <s v="AVINTES"/>
    <x v="101"/>
    <d v="1899-12-30T16:00:00"/>
    <x v="101"/>
    <d v="1899-12-30T16:20:00"/>
    <s v="S"/>
    <n v="0"/>
    <n v="0.01"/>
    <n v="0.01"/>
    <x v="0"/>
    <x v="520"/>
  </r>
  <r>
    <x v="0"/>
    <x v="1326"/>
    <x v="1"/>
    <x v="20"/>
    <s v="ERMESINDE"/>
    <x v="101"/>
    <d v="1899-12-30T16:20:00"/>
    <x v="101"/>
    <d v="1899-12-30T17:40:00"/>
    <s v="S"/>
    <n v="0"/>
    <n v="0.1"/>
    <n v="0.1"/>
    <x v="0"/>
    <x v="403"/>
  </r>
  <r>
    <x v="0"/>
    <x v="1146"/>
    <x v="1"/>
    <x v="35"/>
    <s v="BANHO E CARVALHOSA"/>
    <x v="101"/>
    <d v="1899-12-30T16:35:00"/>
    <x v="101"/>
    <d v="1899-12-30T19:45:00"/>
    <s v="S"/>
    <n v="0"/>
    <n v="0.05"/>
    <n v="0.05"/>
    <x v="0"/>
    <x v="479"/>
  </r>
  <r>
    <x v="0"/>
    <x v="1260"/>
    <x v="2"/>
    <x v="19"/>
    <s v="REMELHE"/>
    <x v="101"/>
    <d v="1899-12-30T16:40:00"/>
    <x v="101"/>
    <d v="1899-12-30T18:20:00"/>
    <s v="S"/>
    <n v="0.7"/>
    <n v="0"/>
    <n v="0.7"/>
    <x v="0"/>
    <x v="466"/>
  </r>
  <r>
    <x v="0"/>
    <x v="1344"/>
    <x v="1"/>
    <x v="24"/>
    <s v="ARCOZELO"/>
    <x v="101"/>
    <d v="1899-12-30T16:40:00"/>
    <x v="101"/>
    <d v="1899-12-30T18:00:00"/>
    <s v="S"/>
    <n v="0"/>
    <n v="0.06"/>
    <n v="0.06"/>
    <x v="0"/>
    <x v="593"/>
  </r>
  <r>
    <x v="0"/>
    <x v="1345"/>
    <x v="2"/>
    <x v="21"/>
    <s v="VALE DE BOURO"/>
    <x v="101"/>
    <d v="1899-12-30T16:50:00"/>
    <x v="101"/>
    <d v="1899-12-30T19:35:00"/>
    <s v="S"/>
    <n v="0.2"/>
    <n v="0"/>
    <n v="0.2"/>
    <x v="0"/>
    <x v="535"/>
  </r>
  <r>
    <x v="0"/>
    <x v="1339"/>
    <x v="1"/>
    <x v="24"/>
    <s v="OLIVEIRA DO DOURO"/>
    <x v="101"/>
    <d v="1899-12-30T16:55:00"/>
    <x v="101"/>
    <d v="1899-12-30T18:15:00"/>
    <s v="S"/>
    <n v="0"/>
    <n v="0.1"/>
    <n v="0.1"/>
    <x v="0"/>
    <x v="409"/>
  </r>
  <r>
    <x v="0"/>
    <x v="1236"/>
    <x v="1"/>
    <x v="16"/>
    <s v="VANDOMA"/>
    <x v="101"/>
    <d v="1899-12-30T17:00:00"/>
    <x v="101"/>
    <d v="1899-12-30T18:00:00"/>
    <s v="S"/>
    <n v="0"/>
    <n v="0.02"/>
    <n v="0.02"/>
    <x v="0"/>
    <x v="613"/>
  </r>
  <r>
    <x v="0"/>
    <x v="1232"/>
    <x v="1"/>
    <x v="20"/>
    <s v="CAMPO"/>
    <x v="101"/>
    <d v="1899-12-30T17:00:00"/>
    <x v="101"/>
    <d v="1899-12-30T17:45:00"/>
    <s v="S"/>
    <n v="0"/>
    <n v="0.1"/>
    <n v="0.1"/>
    <x v="0"/>
    <x v="69"/>
  </r>
  <r>
    <x v="0"/>
    <x v="1336"/>
    <x v="1"/>
    <x v="24"/>
    <s v="SERMONDE"/>
    <x v="101"/>
    <d v="1899-12-30T17:05:00"/>
    <x v="101"/>
    <d v="1899-12-30T17:50:00"/>
    <s v="S"/>
    <n v="0"/>
    <n v="0.1"/>
    <n v="0.1"/>
    <x v="0"/>
    <x v="406"/>
  </r>
  <r>
    <x v="0"/>
    <x v="1346"/>
    <x v="1"/>
    <x v="32"/>
    <s v="SANTA CRUZ DO DOURO"/>
    <x v="101"/>
    <d v="1899-12-30T17:25:00"/>
    <x v="101"/>
    <d v="1899-12-30T20:17:00"/>
    <s v="S"/>
    <n v="0"/>
    <n v="0.5"/>
    <n v="0.5"/>
    <x v="0"/>
    <x v="584"/>
  </r>
  <r>
    <x v="0"/>
    <x v="1347"/>
    <x v="1"/>
    <x v="11"/>
    <s v="RIO TINTO"/>
    <x v="101"/>
    <d v="1899-12-30T17:30:00"/>
    <x v="101"/>
    <d v="1899-12-30T21:30:00"/>
    <s v="S"/>
    <n v="0"/>
    <n v="4.5"/>
    <n v="4.5"/>
    <x v="0"/>
    <x v="181"/>
  </r>
  <r>
    <x v="0"/>
    <x v="1348"/>
    <x v="2"/>
    <x v="19"/>
    <s v="QUINTIÃES"/>
    <x v="101"/>
    <d v="1899-12-30T17:40:00"/>
    <x v="101"/>
    <d v="1899-12-30T21:45:00"/>
    <s v="S"/>
    <n v="0"/>
    <n v="1.5"/>
    <n v="1.5"/>
    <x v="0"/>
    <x v="128"/>
  </r>
  <r>
    <x v="0"/>
    <x v="1349"/>
    <x v="0"/>
    <x v="17"/>
    <s v="SEMIDE"/>
    <x v="101"/>
    <d v="1899-12-30T17:40:00"/>
    <x v="101"/>
    <d v="1899-12-30T19:51:00"/>
    <m/>
    <n v="0.3"/>
    <n v="0"/>
    <n v="0.3"/>
    <x v="2"/>
    <x v="515"/>
  </r>
  <r>
    <x v="0"/>
    <x v="1347"/>
    <x v="1"/>
    <x v="11"/>
    <s v="RIO TINTO"/>
    <x v="101"/>
    <d v="1899-12-30T17:40:00"/>
    <x v="101"/>
    <d v="1899-12-30T18:00:00"/>
    <s v="S"/>
    <n v="0"/>
    <n v="0.1"/>
    <n v="0.1"/>
    <x v="0"/>
    <x v="432"/>
  </r>
  <r>
    <x v="0"/>
    <x v="1350"/>
    <x v="1"/>
    <x v="20"/>
    <s v="VALONGO"/>
    <x v="101"/>
    <d v="1899-12-30T17:45:00"/>
    <x v="101"/>
    <d v="1899-12-30T22:40:00"/>
    <s v="S"/>
    <n v="0"/>
    <n v="1.5"/>
    <n v="1.5"/>
    <x v="0"/>
    <x v="229"/>
  </r>
  <r>
    <x v="0"/>
    <x v="1351"/>
    <x v="1"/>
    <x v="36"/>
    <s v="PENACOVA"/>
    <x v="101"/>
    <d v="1899-12-30T17:55:00"/>
    <x v="101"/>
    <d v="1899-12-30T19:25:00"/>
    <s v="S"/>
    <n v="0"/>
    <n v="0.02"/>
    <n v="0.02"/>
    <x v="0"/>
    <x v="26"/>
  </r>
  <r>
    <x v="0"/>
    <x v="1352"/>
    <x v="1"/>
    <x v="18"/>
    <s v="SANFINS DE FERREIRA"/>
    <x v="101"/>
    <d v="1899-12-30T18:15:00"/>
    <x v="101"/>
    <d v="1899-12-30T19:20:00"/>
    <s v="S"/>
    <n v="0"/>
    <n v="0.2"/>
    <n v="0.2"/>
    <x v="0"/>
    <x v="499"/>
  </r>
  <r>
    <x v="0"/>
    <x v="1353"/>
    <x v="1"/>
    <x v="10"/>
    <s v="LAGARES"/>
    <x v="101"/>
    <d v="1899-12-30T18:20:00"/>
    <x v="101"/>
    <d v="1899-12-30T19:20:00"/>
    <s v="S"/>
    <n v="0"/>
    <n v="0.1"/>
    <n v="0.1"/>
    <x v="0"/>
    <x v="207"/>
  </r>
  <r>
    <x v="0"/>
    <x v="1207"/>
    <x v="2"/>
    <x v="12"/>
    <s v="GONDAR"/>
    <x v="101"/>
    <d v="1899-12-30T18:30:00"/>
    <x v="101"/>
    <d v="1899-12-30T20:30:00"/>
    <s v="S"/>
    <n v="0"/>
    <n v="0.3"/>
    <n v="0.3"/>
    <x v="0"/>
    <x v="561"/>
  </r>
  <r>
    <x v="0"/>
    <x v="1227"/>
    <x v="1"/>
    <x v="24"/>
    <s v="PEDROSO"/>
    <x v="101"/>
    <d v="1899-12-30T18:30:00"/>
    <x v="101"/>
    <d v="1899-12-30T19:00:00"/>
    <s v="S"/>
    <n v="0"/>
    <n v="0.05"/>
    <n v="0.05"/>
    <x v="0"/>
    <x v="657"/>
  </r>
  <r>
    <x v="0"/>
    <x v="1341"/>
    <x v="1"/>
    <x v="20"/>
    <s v="ALFENA"/>
    <x v="101"/>
    <d v="1899-12-30T18:30:00"/>
    <x v="102"/>
    <d v="1899-12-30T07:40:00"/>
    <s v="S"/>
    <n v="0"/>
    <n v="45"/>
    <n v="45"/>
    <x v="0"/>
    <x v="631"/>
  </r>
  <r>
    <x v="0"/>
    <x v="1274"/>
    <x v="1"/>
    <x v="31"/>
    <s v="ATAÍDE"/>
    <x v="101"/>
    <d v="1899-12-30T18:40:00"/>
    <x v="101"/>
    <d v="1899-12-30T19:40:00"/>
    <s v="S"/>
    <n v="0"/>
    <n v="0.2"/>
    <n v="0.2"/>
    <x v="0"/>
    <x v="460"/>
  </r>
  <r>
    <x v="0"/>
    <x v="1329"/>
    <x v="2"/>
    <x v="12"/>
    <s v="SANDE(SÃO CLEMENTE)"/>
    <x v="101"/>
    <d v="1899-12-30T19:00:00"/>
    <x v="101"/>
    <d v="1899-12-30T21:00:00"/>
    <s v="S"/>
    <n v="0"/>
    <n v="0.1"/>
    <n v="0.1"/>
    <x v="0"/>
    <x v="1"/>
  </r>
  <r>
    <x v="0"/>
    <x v="1233"/>
    <x v="1"/>
    <x v="24"/>
    <s v="GRIJÓ"/>
    <x v="101"/>
    <d v="1899-12-30T19:05:00"/>
    <x v="101"/>
    <d v="1899-12-30T20:10:00"/>
    <s v="S"/>
    <n v="0"/>
    <n v="0.08"/>
    <n v="0.08"/>
    <x v="0"/>
    <x v="267"/>
  </r>
  <r>
    <x v="0"/>
    <x v="1354"/>
    <x v="2"/>
    <x v="12"/>
    <s v="BRITEIROS(SANTA LEOCÁDIA)"/>
    <x v="101"/>
    <d v="1899-12-30T19:25:00"/>
    <x v="101"/>
    <d v="1899-12-30T21:25:00"/>
    <s v="S"/>
    <n v="0"/>
    <n v="0.05"/>
    <n v="0.05"/>
    <x v="0"/>
    <x v="151"/>
  </r>
  <r>
    <x v="0"/>
    <x v="1355"/>
    <x v="1"/>
    <x v="11"/>
    <s v="SÃO PEDRO DA COVA"/>
    <x v="101"/>
    <d v="1899-12-30T19:30:00"/>
    <x v="101"/>
    <d v="1899-12-30T20:15:00"/>
    <s v="S"/>
    <n v="0"/>
    <n v="0.02"/>
    <n v="0.02"/>
    <x v="0"/>
    <x v="25"/>
  </r>
  <r>
    <x v="0"/>
    <x v="1356"/>
    <x v="1"/>
    <x v="6"/>
    <s v="REGUENGA"/>
    <x v="101"/>
    <d v="1899-12-30T19:35:00"/>
    <x v="36"/>
    <m/>
    <s v="S"/>
    <n v="0"/>
    <n v="0.3"/>
    <n v="0.3"/>
    <x v="0"/>
    <x v="63"/>
  </r>
  <r>
    <x v="0"/>
    <x v="1357"/>
    <x v="1"/>
    <x v="16"/>
    <s v="REBORDOSA"/>
    <x v="101"/>
    <d v="1899-12-30T19:40:00"/>
    <x v="101"/>
    <d v="1899-12-30T20:25:00"/>
    <s v="S"/>
    <n v="0"/>
    <n v="0.1"/>
    <n v="0.1"/>
    <x v="0"/>
    <x v="451"/>
  </r>
  <r>
    <x v="0"/>
    <x v="1358"/>
    <x v="1"/>
    <x v="10"/>
    <s v="ABRAGÃO"/>
    <x v="101"/>
    <d v="1899-12-30T19:40:00"/>
    <x v="101"/>
    <d v="1899-12-30T21:10:00"/>
    <s v="S"/>
    <n v="0"/>
    <n v="1"/>
    <n v="1"/>
    <x v="0"/>
    <x v="573"/>
  </r>
  <r>
    <x v="0"/>
    <x v="1359"/>
    <x v="2"/>
    <x v="19"/>
    <s v="RIO COVO(SANTA EUGÉNIA)"/>
    <x v="101"/>
    <d v="1899-12-30T19:45:00"/>
    <x v="101"/>
    <d v="1899-12-30T20:10:00"/>
    <s v="S"/>
    <n v="0"/>
    <n v="0.05"/>
    <n v="0.05"/>
    <x v="0"/>
    <x v="181"/>
  </r>
  <r>
    <x v="0"/>
    <x v="1314"/>
    <x v="1"/>
    <x v="10"/>
    <s v="RECEZINHOS(SÃO MAMEDE)"/>
    <x v="101"/>
    <d v="1899-12-30T20:00:00"/>
    <x v="101"/>
    <d v="1899-12-30T20:40:00"/>
    <s v="S"/>
    <n v="0"/>
    <n v="0.1"/>
    <n v="0.1"/>
    <x v="0"/>
    <x v="205"/>
  </r>
  <r>
    <x v="0"/>
    <x v="1258"/>
    <x v="1"/>
    <x v="18"/>
    <s v="FRAZÃO"/>
    <x v="101"/>
    <d v="1899-12-30T20:10:00"/>
    <x v="101"/>
    <d v="1899-12-30T21:00:00"/>
    <s v="S"/>
    <n v="0"/>
    <n v="0.04"/>
    <n v="0.04"/>
    <x v="0"/>
    <x v="233"/>
  </r>
  <r>
    <x v="0"/>
    <x v="1360"/>
    <x v="0"/>
    <x v="54"/>
    <s v="ZAMBUJAL"/>
    <x v="101"/>
    <d v="1899-12-30T20:16:00"/>
    <x v="102"/>
    <d v="1899-12-30T05:35:00"/>
    <m/>
    <n v="0"/>
    <n v="0"/>
    <n v="0"/>
    <x v="1"/>
    <x v="153"/>
  </r>
  <r>
    <x v="0"/>
    <x v="1360"/>
    <x v="0"/>
    <x v="40"/>
    <s v="POMBALINHO"/>
    <x v="101"/>
    <d v="1899-12-30T20:16:00"/>
    <x v="102"/>
    <d v="1899-12-30T05:35:00"/>
    <m/>
    <n v="3"/>
    <n v="38"/>
    <n v="41"/>
    <x v="1"/>
    <x v="127"/>
  </r>
  <r>
    <x v="0"/>
    <x v="1361"/>
    <x v="2"/>
    <x v="12"/>
    <s v="AZURÉM"/>
    <x v="101"/>
    <d v="1899-12-30T20:30:00"/>
    <x v="101"/>
    <d v="1899-12-30T21:05:00"/>
    <s v="S"/>
    <n v="0"/>
    <n v="0.1"/>
    <n v="0.1"/>
    <x v="0"/>
    <x v="21"/>
  </r>
  <r>
    <x v="0"/>
    <x v="1362"/>
    <x v="1"/>
    <x v="6"/>
    <s v="NEGRELOS(SÃO TOMÉ)"/>
    <x v="101"/>
    <d v="1899-12-30T20:30:00"/>
    <x v="101"/>
    <d v="1899-12-30T23:40:00"/>
    <s v="S"/>
    <n v="0"/>
    <n v="0.3"/>
    <n v="0.3"/>
    <x v="0"/>
    <x v="152"/>
  </r>
  <r>
    <x v="0"/>
    <x v="1146"/>
    <x v="1"/>
    <x v="35"/>
    <s v="BANHO E CARVALHOSA"/>
    <x v="101"/>
    <d v="1899-12-30T20:40:00"/>
    <x v="101"/>
    <d v="1899-12-30T23:30:00"/>
    <s v="S"/>
    <n v="0"/>
    <n v="0.2"/>
    <n v="0.2"/>
    <x v="0"/>
    <x v="111"/>
  </r>
  <r>
    <x v="0"/>
    <x v="1363"/>
    <x v="2"/>
    <x v="14"/>
    <s v="ARNOSO(SANTA MARIA)"/>
    <x v="101"/>
    <d v="1899-12-30T20:45:00"/>
    <x v="101"/>
    <d v="1899-12-30T21:45:00"/>
    <s v="S"/>
    <n v="0"/>
    <n v="0.1"/>
    <n v="0.1"/>
    <x v="0"/>
    <x v="528"/>
  </r>
  <r>
    <x v="0"/>
    <x v="1364"/>
    <x v="1"/>
    <x v="11"/>
    <s v="FOZ DO SOUSA"/>
    <x v="101"/>
    <d v="1899-12-30T20:45:00"/>
    <x v="101"/>
    <d v="1899-12-30T23:05:00"/>
    <s v="S"/>
    <n v="0"/>
    <n v="0.2"/>
    <n v="0.2"/>
    <x v="0"/>
    <x v="555"/>
  </r>
  <r>
    <x v="0"/>
    <x v="1365"/>
    <x v="1"/>
    <x v="32"/>
    <s v="FRENDE"/>
    <x v="101"/>
    <d v="1899-12-30T20:45:00"/>
    <x v="101"/>
    <d v="1899-12-30T23:00:00"/>
    <s v="S"/>
    <n v="0"/>
    <n v="1"/>
    <n v="1"/>
    <x v="0"/>
    <x v="494"/>
  </r>
  <r>
    <x v="0"/>
    <x v="1168"/>
    <x v="2"/>
    <x v="7"/>
    <s v="REFOJOS DE BASTO"/>
    <x v="101"/>
    <d v="1899-12-30T21:00:00"/>
    <x v="101"/>
    <d v="1899-12-30T21:40:00"/>
    <s v="S"/>
    <n v="0"/>
    <n v="0.01"/>
    <n v="0.01"/>
    <x v="0"/>
    <x v="570"/>
  </r>
  <r>
    <x v="0"/>
    <x v="1236"/>
    <x v="1"/>
    <x v="16"/>
    <s v="VANDOMA"/>
    <x v="101"/>
    <d v="1899-12-30T21:05:00"/>
    <x v="101"/>
    <d v="1899-12-30T21:45:00"/>
    <s v="S"/>
    <n v="0"/>
    <n v="0.01"/>
    <n v="0.01"/>
    <x v="0"/>
    <x v="529"/>
  </r>
  <r>
    <x v="0"/>
    <x v="1366"/>
    <x v="2"/>
    <x v="19"/>
    <s v="RIO COVO(SANTA EULÁLIA)"/>
    <x v="101"/>
    <d v="1899-12-30T21:15:00"/>
    <x v="102"/>
    <d v="1899-12-30T00:15:00"/>
    <s v="S"/>
    <n v="0"/>
    <n v="0.3"/>
    <n v="0.3"/>
    <x v="0"/>
    <x v="593"/>
  </r>
  <r>
    <x v="0"/>
    <x v="1367"/>
    <x v="2"/>
    <x v="21"/>
    <s v="VALE DE BOURO"/>
    <x v="101"/>
    <d v="1899-12-30T21:20:00"/>
    <x v="102"/>
    <d v="1899-12-30T00:20:00"/>
    <s v="S"/>
    <n v="1"/>
    <n v="0"/>
    <n v="1"/>
    <x v="0"/>
    <x v="483"/>
  </r>
  <r>
    <x v="0"/>
    <x v="1368"/>
    <x v="1"/>
    <x v="36"/>
    <s v="MARGARIDE(SANTA EULÁLIA)"/>
    <x v="101"/>
    <d v="1899-12-30T21:20:00"/>
    <x v="101"/>
    <d v="1899-12-30T21:50:00"/>
    <s v="S"/>
    <n v="0"/>
    <n v="0.02"/>
    <n v="0.02"/>
    <x v="0"/>
    <x v="643"/>
  </r>
  <r>
    <x v="0"/>
    <x v="1369"/>
    <x v="1"/>
    <x v="6"/>
    <s v="BURGÃES"/>
    <x v="101"/>
    <d v="1899-12-30T21:25:00"/>
    <x v="101"/>
    <d v="1899-12-30T21:50:00"/>
    <s v="S"/>
    <n v="0"/>
    <n v="0.1"/>
    <n v="0.1"/>
    <x v="0"/>
    <x v="427"/>
  </r>
  <r>
    <x v="0"/>
    <x v="1370"/>
    <x v="1"/>
    <x v="10"/>
    <s v="CROCA"/>
    <x v="101"/>
    <d v="1899-12-30T21:30:00"/>
    <x v="101"/>
    <d v="1899-12-30T23:00:00"/>
    <s v="S"/>
    <n v="0"/>
    <n v="0.2"/>
    <n v="0.2"/>
    <x v="0"/>
    <x v="421"/>
  </r>
  <r>
    <x v="0"/>
    <x v="1201"/>
    <x v="1"/>
    <x v="11"/>
    <s v="JOVIM"/>
    <x v="101"/>
    <d v="1899-12-30T21:30:00"/>
    <x v="102"/>
    <d v="1899-12-30T02:25:00"/>
    <s v="S"/>
    <n v="0"/>
    <n v="1.2"/>
    <n v="1.2"/>
    <x v="0"/>
    <x v="124"/>
  </r>
  <r>
    <x v="0"/>
    <x v="1371"/>
    <x v="1"/>
    <x v="15"/>
    <s v="GONDIM"/>
    <x v="101"/>
    <d v="1899-12-30T21:55:00"/>
    <x v="102"/>
    <d v="1899-12-30T11:07:00"/>
    <s v="S"/>
    <n v="0"/>
    <n v="0.01"/>
    <n v="0.01"/>
    <x v="0"/>
    <x v="550"/>
  </r>
  <r>
    <x v="0"/>
    <x v="1372"/>
    <x v="1"/>
    <x v="36"/>
    <s v="AIÃO"/>
    <x v="101"/>
    <d v="1899-12-30T22:05:00"/>
    <x v="101"/>
    <d v="1899-12-30T23:25:00"/>
    <s v="S"/>
    <n v="0"/>
    <n v="0.2"/>
    <n v="0.2"/>
    <x v="0"/>
    <x v="503"/>
  </r>
  <r>
    <x v="0"/>
    <x v="1373"/>
    <x v="1"/>
    <x v="10"/>
    <s v="RECEZINHOS(SÃO MARTINHO)"/>
    <x v="101"/>
    <d v="1899-12-30T22:10:00"/>
    <x v="101"/>
    <d v="1899-12-30T23:30:00"/>
    <s v="S"/>
    <n v="0"/>
    <n v="0.05"/>
    <n v="0.05"/>
    <x v="0"/>
    <x v="502"/>
  </r>
  <r>
    <x v="0"/>
    <x v="1323"/>
    <x v="1"/>
    <x v="24"/>
    <s v="PEROZINHO"/>
    <x v="101"/>
    <d v="1899-12-30T22:15:00"/>
    <x v="101"/>
    <d v="1899-12-30T23:45:00"/>
    <s v="S"/>
    <n v="0"/>
    <n v="0.3"/>
    <n v="0.3"/>
    <x v="0"/>
    <x v="14"/>
  </r>
  <r>
    <x v="0"/>
    <x v="1356"/>
    <x v="1"/>
    <x v="6"/>
    <s v="REGUENGA"/>
    <x v="101"/>
    <d v="1899-12-30T22:15:00"/>
    <x v="102"/>
    <d v="1899-12-30T02:30:00"/>
    <s v="S"/>
    <n v="0"/>
    <n v="4"/>
    <n v="4"/>
    <x v="0"/>
    <x v="477"/>
  </r>
  <r>
    <x v="0"/>
    <x v="1341"/>
    <x v="1"/>
    <x v="20"/>
    <s v="ALFENA"/>
    <x v="101"/>
    <d v="1899-12-30T22:20:00"/>
    <x v="101"/>
    <d v="1899-12-30T23:00:00"/>
    <s v="S"/>
    <n v="0"/>
    <n v="0.05"/>
    <n v="0.05"/>
    <x v="0"/>
    <x v="181"/>
  </r>
  <r>
    <x v="0"/>
    <x v="1365"/>
    <x v="1"/>
    <x v="32"/>
    <s v="FRENDE"/>
    <x v="101"/>
    <d v="1899-12-30T22:25:00"/>
    <x v="102"/>
    <d v="1899-12-30T00:25:00"/>
    <s v="S"/>
    <n v="0"/>
    <n v="1"/>
    <n v="1"/>
    <x v="0"/>
    <x v="297"/>
  </r>
  <r>
    <x v="0"/>
    <x v="1326"/>
    <x v="1"/>
    <x v="20"/>
    <s v="ERMESINDE"/>
    <x v="101"/>
    <d v="1899-12-30T22:30:00"/>
    <x v="102"/>
    <d v="1899-12-30T00:10:00"/>
    <s v="S"/>
    <n v="0"/>
    <n v="0.5"/>
    <n v="0.5"/>
    <x v="0"/>
    <x v="557"/>
  </r>
  <r>
    <x v="0"/>
    <x v="1349"/>
    <x v="0"/>
    <x v="17"/>
    <s v="SEMIDE"/>
    <x v="101"/>
    <d v="1899-12-30T22:40:00"/>
    <x v="101"/>
    <d v="1899-12-30T22:50:00"/>
    <s v="S"/>
    <n v="0"/>
    <n v="0.01"/>
    <n v="0.01"/>
    <x v="0"/>
    <x v="73"/>
  </r>
  <r>
    <x v="0"/>
    <x v="1344"/>
    <x v="1"/>
    <x v="24"/>
    <s v="ARCOZELO"/>
    <x v="101"/>
    <d v="1899-12-30T22:55:00"/>
    <x v="102"/>
    <d v="1899-12-30T01:20:00"/>
    <s v="S"/>
    <n v="0"/>
    <n v="0.05"/>
    <n v="0.05"/>
    <x v="0"/>
    <x v="467"/>
  </r>
  <r>
    <x v="0"/>
    <x v="1374"/>
    <x v="1"/>
    <x v="24"/>
    <s v="VILA NOVA DE GAIA(SANTA MARINHA)"/>
    <x v="101"/>
    <d v="1899-12-30T23:10:00"/>
    <x v="102"/>
    <d v="1899-12-30T00:10:00"/>
    <s v="S"/>
    <n v="0"/>
    <n v="0.05"/>
    <n v="0.05"/>
    <x v="0"/>
    <x v="337"/>
  </r>
  <r>
    <x v="0"/>
    <x v="1375"/>
    <x v="1"/>
    <x v="10"/>
    <s v="NOVELAS"/>
    <x v="101"/>
    <d v="1899-12-30T23:10:00"/>
    <x v="102"/>
    <d v="1899-12-30T00:05:00"/>
    <s v="S"/>
    <n v="0"/>
    <n v="0.1"/>
    <n v="0.1"/>
    <x v="0"/>
    <x v="426"/>
  </r>
  <r>
    <x v="0"/>
    <x v="1279"/>
    <x v="1"/>
    <x v="11"/>
    <s v="FÂNZERES"/>
    <x v="101"/>
    <d v="1899-12-30T23:30:00"/>
    <x v="102"/>
    <d v="1899-12-30T00:20:00"/>
    <s v="S"/>
    <n v="0"/>
    <n v="0.05"/>
    <n v="0.05"/>
    <x v="0"/>
    <x v="654"/>
  </r>
  <r>
    <x v="0"/>
    <x v="1376"/>
    <x v="1"/>
    <x v="10"/>
    <s v="RECEZINHOS(SÃO MAMEDE)"/>
    <x v="101"/>
    <d v="1899-12-30T23:35:00"/>
    <x v="102"/>
    <d v="1899-12-30T00:45:00"/>
    <s v="S"/>
    <n v="0"/>
    <n v="0.1"/>
    <n v="0.1"/>
    <x v="0"/>
    <x v="443"/>
  </r>
  <r>
    <x v="0"/>
    <x v="1377"/>
    <x v="1"/>
    <x v="24"/>
    <s v="VALADARES"/>
    <x v="101"/>
    <d v="1899-12-30T23:55:00"/>
    <x v="102"/>
    <d v="1899-12-30T00:40:00"/>
    <s v="S"/>
    <n v="0"/>
    <n v="0.2"/>
    <n v="0.2"/>
    <x v="0"/>
    <x v="410"/>
  </r>
  <r>
    <x v="0"/>
    <x v="1350"/>
    <x v="1"/>
    <x v="20"/>
    <s v="VALONGO"/>
    <x v="102"/>
    <d v="1899-12-30T00:20:00"/>
    <x v="102"/>
    <d v="1899-12-30T01:50:00"/>
    <s v="S"/>
    <n v="0"/>
    <n v="0.4"/>
    <n v="0.4"/>
    <x v="0"/>
    <x v="595"/>
  </r>
  <r>
    <x v="0"/>
    <x v="1378"/>
    <x v="0"/>
    <x v="1"/>
    <s v="T.LAGOS"/>
    <x v="102"/>
    <d v="1899-12-30T00:28:00"/>
    <x v="102"/>
    <d v="1899-12-30T01:20:00"/>
    <m/>
    <n v="0"/>
    <n v="0.01"/>
    <n v="0.01"/>
    <x v="1"/>
    <x v="560"/>
  </r>
  <r>
    <x v="0"/>
    <x v="1355"/>
    <x v="1"/>
    <x v="11"/>
    <s v="SÃO PEDRO DA COVA"/>
    <x v="102"/>
    <d v="1899-12-30T00:40:00"/>
    <x v="102"/>
    <d v="1899-12-30T01:55:00"/>
    <s v="S"/>
    <n v="0"/>
    <n v="0.1"/>
    <n v="0.1"/>
    <x v="0"/>
    <x v="445"/>
  </r>
  <r>
    <x v="0"/>
    <x v="1347"/>
    <x v="1"/>
    <x v="11"/>
    <s v="RIO TINTO"/>
    <x v="102"/>
    <d v="1899-12-30T00:55:00"/>
    <x v="102"/>
    <d v="1899-12-30T01:40:00"/>
    <s v="S"/>
    <n v="0"/>
    <n v="0.05"/>
    <n v="0.05"/>
    <x v="0"/>
    <x v="134"/>
  </r>
  <r>
    <x v="0"/>
    <x v="1362"/>
    <x v="1"/>
    <x v="6"/>
    <s v="NEGRELOS(SÃO TOMÉ)"/>
    <x v="102"/>
    <d v="1899-12-30T01:00:00"/>
    <x v="102"/>
    <d v="1899-12-30T02:00:00"/>
    <s v="S"/>
    <n v="0"/>
    <n v="0.1"/>
    <n v="0.1"/>
    <x v="0"/>
    <x v="343"/>
  </r>
  <r>
    <x v="0"/>
    <x v="1364"/>
    <x v="1"/>
    <x v="11"/>
    <s v="FOZ DO SOUSA"/>
    <x v="102"/>
    <d v="1899-12-30T01:20:00"/>
    <x v="102"/>
    <d v="1899-12-30T04:00:00"/>
    <s v="S"/>
    <n v="0"/>
    <n v="0.8"/>
    <n v="0.8"/>
    <x v="0"/>
    <x v="196"/>
  </r>
  <r>
    <x v="0"/>
    <x v="1326"/>
    <x v="1"/>
    <x v="20"/>
    <s v="ERMESINDE"/>
    <x v="102"/>
    <d v="1899-12-30T01:30:00"/>
    <x v="102"/>
    <d v="1899-12-30T02:20:00"/>
    <s v="S"/>
    <n v="0"/>
    <n v="0.05"/>
    <n v="0.05"/>
    <x v="0"/>
    <x v="210"/>
  </r>
  <r>
    <x v="0"/>
    <x v="1379"/>
    <x v="0"/>
    <x v="1"/>
    <s v="MERUGE"/>
    <x v="102"/>
    <d v="1899-12-30T01:45:00"/>
    <x v="102"/>
    <d v="1899-12-30T10:23:00"/>
    <m/>
    <n v="1"/>
    <n v="4"/>
    <n v="5"/>
    <x v="1"/>
    <x v="139"/>
  </r>
  <r>
    <x v="0"/>
    <x v="1355"/>
    <x v="1"/>
    <x v="11"/>
    <s v="SÃO PEDRO DA COVA"/>
    <x v="102"/>
    <d v="1899-12-30T01:55:00"/>
    <x v="102"/>
    <d v="1899-12-30T02:55:00"/>
    <s v="S"/>
    <n v="0"/>
    <n v="0.15"/>
    <n v="0.15"/>
    <x v="0"/>
    <x v="541"/>
  </r>
  <r>
    <x v="0"/>
    <x v="1323"/>
    <x v="1"/>
    <x v="24"/>
    <s v="PEROZINHO"/>
    <x v="102"/>
    <d v="1899-12-30T02:15:00"/>
    <x v="102"/>
    <d v="1899-12-30T06:30:00"/>
    <s v="S"/>
    <n v="0"/>
    <n v="1.5"/>
    <n v="1.5"/>
    <x v="0"/>
    <x v="125"/>
  </r>
  <r>
    <x v="0"/>
    <x v="1377"/>
    <x v="1"/>
    <x v="24"/>
    <s v="VALADARES"/>
    <x v="102"/>
    <d v="1899-12-30T02:25:00"/>
    <x v="102"/>
    <d v="1899-12-30T03:10:00"/>
    <s v="S"/>
    <n v="0"/>
    <n v="0.5"/>
    <n v="0.5"/>
    <x v="0"/>
    <x v="507"/>
  </r>
  <r>
    <x v="0"/>
    <x v="1380"/>
    <x v="1"/>
    <x v="6"/>
    <s v="BOUGADO(SANTIAGO)"/>
    <x v="102"/>
    <d v="1899-12-30T02:33:00"/>
    <x v="102"/>
    <d v="1899-12-30T03:20:00"/>
    <s v="S"/>
    <n v="0"/>
    <n v="0.05"/>
    <n v="0.05"/>
    <x v="0"/>
    <x v="269"/>
  </r>
  <r>
    <x v="0"/>
    <x v="1356"/>
    <x v="1"/>
    <x v="6"/>
    <s v="REGUENGA"/>
    <x v="102"/>
    <d v="1899-12-30T03:15:00"/>
    <x v="102"/>
    <d v="1899-12-30T05:20:00"/>
    <s v="S"/>
    <n v="0"/>
    <n v="0.3"/>
    <n v="0.3"/>
    <x v="0"/>
    <x v="20"/>
  </r>
  <r>
    <x v="0"/>
    <x v="1201"/>
    <x v="1"/>
    <x v="11"/>
    <s v="JOVIM"/>
    <x v="102"/>
    <d v="1899-12-30T03:15:00"/>
    <x v="102"/>
    <d v="1899-12-30T05:50:00"/>
    <s v="S"/>
    <n v="0"/>
    <n v="0.3"/>
    <n v="0.3"/>
    <x v="0"/>
    <x v="104"/>
  </r>
  <r>
    <x v="0"/>
    <x v="1326"/>
    <x v="1"/>
    <x v="20"/>
    <s v="ERMESINDE"/>
    <x v="102"/>
    <d v="1899-12-30T03:25:00"/>
    <x v="102"/>
    <d v="1899-12-30T04:25:00"/>
    <s v="S"/>
    <n v="0"/>
    <n v="0.2"/>
    <n v="0.2"/>
    <x v="0"/>
    <x v="492"/>
  </r>
  <r>
    <x v="0"/>
    <x v="1355"/>
    <x v="1"/>
    <x v="11"/>
    <s v="SÃO PEDRO DA COVA"/>
    <x v="102"/>
    <d v="1899-12-30T03:30:00"/>
    <x v="102"/>
    <d v="1899-12-30T05:45:00"/>
    <s v="S"/>
    <n v="0"/>
    <n v="0.5"/>
    <n v="0.5"/>
    <x v="0"/>
    <x v="594"/>
  </r>
  <r>
    <x v="0"/>
    <x v="1381"/>
    <x v="2"/>
    <x v="14"/>
    <s v="NINE"/>
    <x v="102"/>
    <d v="1899-12-30T03:35:00"/>
    <x v="102"/>
    <d v="1899-12-30T05:05:00"/>
    <s v="S"/>
    <n v="0"/>
    <n v="0.15"/>
    <n v="0.15"/>
    <x v="0"/>
    <x v="248"/>
  </r>
  <r>
    <x v="0"/>
    <x v="1332"/>
    <x v="2"/>
    <x v="14"/>
    <s v="CRUZ"/>
    <x v="102"/>
    <d v="1899-12-30T03:35:00"/>
    <x v="102"/>
    <d v="1899-12-30T06:40:00"/>
    <s v="S"/>
    <n v="0"/>
    <n v="0.5"/>
    <n v="0.5"/>
    <x v="0"/>
    <x v="285"/>
  </r>
  <r>
    <x v="0"/>
    <x v="1222"/>
    <x v="2"/>
    <x v="22"/>
    <s v="FIGUEIREDO"/>
    <x v="102"/>
    <d v="1899-12-30T04:05:00"/>
    <x v="102"/>
    <d v="1899-12-30T05:45:00"/>
    <s v="S"/>
    <n v="0"/>
    <n v="1"/>
    <n v="1"/>
    <x v="0"/>
    <x v="382"/>
  </r>
  <r>
    <x v="0"/>
    <x v="1306"/>
    <x v="1"/>
    <x v="11"/>
    <s v="MELRES"/>
    <x v="102"/>
    <d v="1899-12-30T04:30:00"/>
    <x v="102"/>
    <d v="1899-12-30T06:45:00"/>
    <s v="S"/>
    <n v="0"/>
    <n v="0.1"/>
    <n v="0.1"/>
    <x v="0"/>
    <x v="368"/>
  </r>
  <r>
    <x v="0"/>
    <x v="1232"/>
    <x v="1"/>
    <x v="20"/>
    <s v="CAMPO"/>
    <x v="102"/>
    <d v="1899-12-30T05:05:00"/>
    <x v="102"/>
    <d v="1899-12-30T06:05:00"/>
    <s v="S"/>
    <n v="0"/>
    <n v="0.2"/>
    <n v="0.2"/>
    <x v="0"/>
    <x v="301"/>
  </r>
  <r>
    <x v="0"/>
    <x v="1294"/>
    <x v="1"/>
    <x v="6"/>
    <s v="MONTE CÓRDOVA"/>
    <x v="102"/>
    <d v="1899-12-30T05:50:00"/>
    <x v="102"/>
    <d v="1899-12-30T07:00:00"/>
    <s v="S"/>
    <n v="0"/>
    <n v="0.1"/>
    <n v="0.1"/>
    <x v="0"/>
    <x v="328"/>
  </r>
  <r>
    <x v="0"/>
    <x v="1371"/>
    <x v="1"/>
    <x v="15"/>
    <s v="GONDIM"/>
    <x v="102"/>
    <d v="1899-12-30T05:55:00"/>
    <x v="102"/>
    <d v="1899-12-30T07:30:00"/>
    <s v="S"/>
    <n v="0"/>
    <n v="0.02"/>
    <n v="0.02"/>
    <x v="0"/>
    <x v="33"/>
  </r>
  <r>
    <x v="0"/>
    <x v="1362"/>
    <x v="1"/>
    <x v="6"/>
    <s v="NEGRELOS(SÃO TOMÉ)"/>
    <x v="102"/>
    <d v="1899-12-30T06:30:00"/>
    <x v="102"/>
    <d v="1899-12-30T07:30:00"/>
    <s v="S"/>
    <n v="0"/>
    <n v="0.1"/>
    <n v="0.1"/>
    <x v="0"/>
    <x v="334"/>
  </r>
  <r>
    <x v="0"/>
    <x v="1201"/>
    <x v="1"/>
    <x v="11"/>
    <s v="JOVIM"/>
    <x v="102"/>
    <d v="1899-12-30T06:50:00"/>
    <x v="102"/>
    <d v="1899-12-30T07:40:00"/>
    <s v="S"/>
    <n v="0"/>
    <n v="0.1"/>
    <n v="0.1"/>
    <x v="0"/>
    <x v="295"/>
  </r>
  <r>
    <x v="0"/>
    <x v="1172"/>
    <x v="1"/>
    <x v="24"/>
    <s v="VILAR DO PARAÍSO"/>
    <x v="102"/>
    <d v="1899-12-30T06:50:00"/>
    <x v="102"/>
    <d v="1899-12-30T07:40:00"/>
    <s v="S"/>
    <n v="0"/>
    <n v="0.3"/>
    <n v="0.3"/>
    <x v="0"/>
    <x v="76"/>
  </r>
  <r>
    <x v="0"/>
    <x v="1382"/>
    <x v="1"/>
    <x v="6"/>
    <s v="CARREIRA"/>
    <x v="102"/>
    <d v="1899-12-30T07:15:00"/>
    <x v="102"/>
    <d v="1899-12-30T09:00:00"/>
    <s v="S"/>
    <n v="0"/>
    <n v="0.7"/>
    <n v="0.7"/>
    <x v="0"/>
    <x v="404"/>
  </r>
  <r>
    <x v="0"/>
    <x v="1383"/>
    <x v="2"/>
    <x v="26"/>
    <s v="TEBOSA"/>
    <x v="102"/>
    <d v="1899-12-30T07:50:00"/>
    <x v="102"/>
    <d v="1899-12-30T13:00:00"/>
    <s v="S"/>
    <n v="0"/>
    <n v="6"/>
    <n v="6"/>
    <x v="0"/>
    <x v="512"/>
  </r>
  <r>
    <x v="0"/>
    <x v="1384"/>
    <x v="1"/>
    <x v="11"/>
    <s v="BAGUIM DO MONTE(RIO TINTO)"/>
    <x v="102"/>
    <d v="1899-12-30T08:10:00"/>
    <x v="102"/>
    <d v="1899-12-30T12:10:00"/>
    <s v="S"/>
    <n v="0"/>
    <n v="1"/>
    <n v="1"/>
    <x v="0"/>
    <x v="570"/>
  </r>
  <r>
    <x v="0"/>
    <x v="1385"/>
    <x v="0"/>
    <x v="45"/>
    <s v="BRASFEMES"/>
    <x v="102"/>
    <d v="1899-12-30T08:19:00"/>
    <x v="102"/>
    <d v="1899-12-30T10:15:00"/>
    <m/>
    <n v="0.55000000000000004"/>
    <n v="0.15"/>
    <n v="0.7"/>
    <x v="1"/>
    <x v="100"/>
  </r>
  <r>
    <x v="0"/>
    <x v="1386"/>
    <x v="2"/>
    <x v="19"/>
    <s v="LIJÓ"/>
    <x v="102"/>
    <d v="1899-12-30T08:40:00"/>
    <x v="102"/>
    <d v="1899-12-30T09:30:00"/>
    <s v="S"/>
    <n v="0"/>
    <n v="0.1"/>
    <n v="0.1"/>
    <x v="0"/>
    <x v="17"/>
  </r>
  <r>
    <x v="0"/>
    <x v="1310"/>
    <x v="2"/>
    <x v="14"/>
    <s v="CABEÇUDOS"/>
    <x v="102"/>
    <d v="1899-12-30T09:30:00"/>
    <x v="102"/>
    <d v="1899-12-30T10:20:00"/>
    <s v="S"/>
    <n v="0"/>
    <n v="0.08"/>
    <n v="0.08"/>
    <x v="0"/>
    <x v="157"/>
  </r>
  <r>
    <x v="0"/>
    <x v="1387"/>
    <x v="0"/>
    <x v="23"/>
    <s v="P.SERRA"/>
    <x v="102"/>
    <d v="1899-12-30T09:56:00"/>
    <x v="102"/>
    <d v="1899-12-30T12:07:00"/>
    <m/>
    <n v="0.5"/>
    <n v="0.5"/>
    <n v="1"/>
    <x v="1"/>
    <x v="181"/>
  </r>
  <r>
    <x v="0"/>
    <x v="1341"/>
    <x v="1"/>
    <x v="20"/>
    <s v="ALFENA"/>
    <x v="102"/>
    <d v="1899-12-30T10:45:00"/>
    <x v="102"/>
    <d v="1899-12-30T14:00:00"/>
    <s v="S"/>
    <n v="0"/>
    <n v="0.1"/>
    <n v="0.1"/>
    <x v="0"/>
    <x v="377"/>
  </r>
  <r>
    <x v="0"/>
    <x v="1204"/>
    <x v="1"/>
    <x v="24"/>
    <s v="CANIDELO"/>
    <x v="102"/>
    <d v="1899-12-30T10:50:00"/>
    <x v="102"/>
    <d v="1899-12-30T11:30:00"/>
    <s v="S"/>
    <n v="0"/>
    <n v="0.02"/>
    <n v="0.02"/>
    <x v="0"/>
    <x v="586"/>
  </r>
  <r>
    <x v="0"/>
    <x v="1388"/>
    <x v="1"/>
    <x v="8"/>
    <s v="GUIFÕES"/>
    <x v="102"/>
    <d v="1899-12-30T10:55:00"/>
    <x v="102"/>
    <d v="1899-12-30T12:10:00"/>
    <s v="S"/>
    <n v="0"/>
    <n v="0.2"/>
    <n v="0.2"/>
    <x v="0"/>
    <x v="473"/>
  </r>
  <r>
    <x v="0"/>
    <x v="1389"/>
    <x v="2"/>
    <x v="14"/>
    <s v="BRUFE"/>
    <x v="102"/>
    <d v="1899-12-30T11:00:00"/>
    <x v="102"/>
    <d v="1899-12-30T11:50:00"/>
    <s v="S"/>
    <n v="0"/>
    <n v="0.06"/>
    <n v="0.06"/>
    <x v="0"/>
    <x v="217"/>
  </r>
  <r>
    <x v="0"/>
    <x v="1328"/>
    <x v="1"/>
    <x v="16"/>
    <s v="REBORDOSA"/>
    <x v="102"/>
    <d v="1899-12-30T11:00:00"/>
    <x v="102"/>
    <d v="1899-12-30T11:55:00"/>
    <s v="S"/>
    <n v="0"/>
    <n v="0.05"/>
    <n v="0.05"/>
    <x v="0"/>
    <x v="88"/>
  </r>
  <r>
    <x v="0"/>
    <x v="1377"/>
    <x v="1"/>
    <x v="24"/>
    <s v="VALADARES"/>
    <x v="102"/>
    <d v="1899-12-30T11:05:00"/>
    <x v="102"/>
    <d v="1899-12-30T11:50:00"/>
    <s v="S"/>
    <n v="0"/>
    <n v="0.1"/>
    <n v="0.1"/>
    <x v="0"/>
    <x v="209"/>
  </r>
  <r>
    <x v="0"/>
    <x v="1227"/>
    <x v="1"/>
    <x v="24"/>
    <s v="PEDROSO"/>
    <x v="102"/>
    <d v="1899-12-30T11:10:00"/>
    <x v="102"/>
    <d v="1899-12-30T15:45:00"/>
    <s v="S"/>
    <n v="0"/>
    <n v="3"/>
    <n v="3"/>
    <x v="0"/>
    <x v="349"/>
  </r>
  <r>
    <x v="0"/>
    <x v="1222"/>
    <x v="2"/>
    <x v="22"/>
    <s v="FIGUEIREDO"/>
    <x v="102"/>
    <d v="1899-12-30T11:20:00"/>
    <x v="102"/>
    <d v="1899-12-30T13:50:00"/>
    <s v="S"/>
    <n v="0"/>
    <n v="0.2"/>
    <n v="0.2"/>
    <x v="0"/>
    <x v="77"/>
  </r>
  <r>
    <x v="0"/>
    <x v="1390"/>
    <x v="1"/>
    <x v="31"/>
    <s v="FREGIM"/>
    <x v="102"/>
    <d v="1899-12-30T11:30:00"/>
    <x v="102"/>
    <d v="1899-12-30T12:30:00"/>
    <s v="S"/>
    <n v="1.5"/>
    <n v="1.5"/>
    <n v="3"/>
    <x v="0"/>
    <x v="202"/>
  </r>
  <r>
    <x v="0"/>
    <x v="1391"/>
    <x v="1"/>
    <x v="34"/>
    <s v="RIO MAU"/>
    <x v="102"/>
    <d v="1899-12-30T11:35:00"/>
    <x v="102"/>
    <d v="1899-12-30T12:45:00"/>
    <s v="S"/>
    <n v="0"/>
    <n v="0.1"/>
    <n v="0.1"/>
    <x v="0"/>
    <x v="382"/>
  </r>
  <r>
    <x v="0"/>
    <x v="1172"/>
    <x v="1"/>
    <x v="24"/>
    <s v="VILAR DO PARAÍSO"/>
    <x v="102"/>
    <d v="1899-12-30T11:55:00"/>
    <x v="102"/>
    <d v="1899-12-30T12:40:00"/>
    <s v="S"/>
    <n v="0"/>
    <n v="0.02"/>
    <n v="0.02"/>
    <x v="0"/>
    <x v="469"/>
  </r>
  <r>
    <x v="0"/>
    <x v="1225"/>
    <x v="1"/>
    <x v="16"/>
    <s v="REBORDOSA"/>
    <x v="102"/>
    <d v="1899-12-30T11:55:00"/>
    <x v="102"/>
    <d v="1899-12-30T12:30:00"/>
    <s v="S"/>
    <n v="0"/>
    <n v="0.05"/>
    <n v="0.05"/>
    <x v="0"/>
    <x v="599"/>
  </r>
  <r>
    <x v="0"/>
    <x v="1392"/>
    <x v="0"/>
    <x v="23"/>
    <s v="UNHAIS"/>
    <x v="102"/>
    <d v="1899-12-30T12:03:00"/>
    <x v="102"/>
    <d v="1899-12-30T15:10:00"/>
    <m/>
    <n v="0"/>
    <n v="0.05"/>
    <n v="0.05"/>
    <x v="2"/>
    <x v="571"/>
  </r>
  <r>
    <x v="0"/>
    <x v="1377"/>
    <x v="1"/>
    <x v="24"/>
    <s v="VALADARES"/>
    <x v="102"/>
    <d v="1899-12-30T12:05:00"/>
    <x v="102"/>
    <d v="1899-12-30T13:15:00"/>
    <s v="S"/>
    <n v="0"/>
    <n v="0.2"/>
    <n v="0.2"/>
    <x v="0"/>
    <x v="397"/>
  </r>
  <r>
    <x v="0"/>
    <x v="1393"/>
    <x v="1"/>
    <x v="10"/>
    <s v="GALEGOS"/>
    <x v="102"/>
    <d v="1899-12-30T12:30:00"/>
    <x v="102"/>
    <d v="1899-12-30T14:30:00"/>
    <s v="S"/>
    <n v="0"/>
    <n v="0.5"/>
    <n v="0.5"/>
    <x v="0"/>
    <x v="535"/>
  </r>
  <r>
    <x v="0"/>
    <x v="1308"/>
    <x v="1"/>
    <x v="24"/>
    <s v="SERZEDO"/>
    <x v="102"/>
    <d v="1899-12-30T12:35:00"/>
    <x v="102"/>
    <d v="1899-12-30T13:45:00"/>
    <s v="S"/>
    <n v="0"/>
    <n v="0.06"/>
    <n v="0.06"/>
    <x v="0"/>
    <x v="613"/>
  </r>
  <r>
    <x v="0"/>
    <x v="1387"/>
    <x v="0"/>
    <x v="23"/>
    <s v="P.SERRA"/>
    <x v="102"/>
    <d v="1899-12-30T12:40:00"/>
    <x v="102"/>
    <d v="1899-12-30T14:30:00"/>
    <s v="S"/>
    <n v="0"/>
    <n v="5.0000000000000001E-4"/>
    <n v="5.0000000000000001E-4"/>
    <x v="0"/>
    <x v="163"/>
  </r>
  <r>
    <x v="0"/>
    <x v="1297"/>
    <x v="1"/>
    <x v="10"/>
    <s v="LAGARES"/>
    <x v="102"/>
    <d v="1899-12-30T12:40:00"/>
    <x v="102"/>
    <d v="1899-12-30T13:50:00"/>
    <s v="S"/>
    <n v="0"/>
    <n v="0.15"/>
    <n v="0.15"/>
    <x v="0"/>
    <x v="545"/>
  </r>
  <r>
    <x v="0"/>
    <x v="1394"/>
    <x v="2"/>
    <x v="30"/>
    <s v="CERVÃES"/>
    <x v="102"/>
    <d v="1899-12-30T12:55:00"/>
    <x v="102"/>
    <d v="1899-12-30T14:45:00"/>
    <s v="S"/>
    <n v="0"/>
    <n v="0.3"/>
    <n v="0.3"/>
    <x v="0"/>
    <x v="613"/>
  </r>
  <r>
    <x v="0"/>
    <x v="1358"/>
    <x v="1"/>
    <x v="10"/>
    <s v="ABRAGÃO"/>
    <x v="102"/>
    <d v="1899-12-30T12:55:00"/>
    <x v="102"/>
    <d v="1899-12-30T15:10:00"/>
    <s v="S"/>
    <n v="0"/>
    <n v="0.15"/>
    <n v="0.15"/>
    <x v="0"/>
    <x v="482"/>
  </r>
  <r>
    <x v="0"/>
    <x v="1227"/>
    <x v="1"/>
    <x v="24"/>
    <s v="PEDROSO"/>
    <x v="102"/>
    <d v="1899-12-30T13:00:00"/>
    <x v="102"/>
    <d v="1899-12-30T13:45:00"/>
    <s v="S"/>
    <n v="0"/>
    <n v="1"/>
    <n v="1"/>
    <x v="0"/>
    <x v="536"/>
  </r>
  <r>
    <x v="0"/>
    <x v="1384"/>
    <x v="1"/>
    <x v="11"/>
    <s v="BAGUIM DO MONTE(RIO TINTO)"/>
    <x v="102"/>
    <d v="1899-12-30T13:05:00"/>
    <x v="102"/>
    <d v="1899-12-30T16:20:00"/>
    <s v="S"/>
    <n v="0"/>
    <n v="0.08"/>
    <n v="0.08"/>
    <x v="0"/>
    <x v="624"/>
  </r>
  <r>
    <x v="0"/>
    <x v="1395"/>
    <x v="2"/>
    <x v="14"/>
    <s v="ARNOSO(SANTA EULÁLIA)"/>
    <x v="102"/>
    <d v="1899-12-30T13:15:00"/>
    <x v="102"/>
    <d v="1899-12-30T14:45:00"/>
    <s v="S"/>
    <n v="0"/>
    <n v="0.05"/>
    <n v="0.05"/>
    <x v="0"/>
    <x v="210"/>
  </r>
  <r>
    <x v="0"/>
    <x v="1370"/>
    <x v="1"/>
    <x v="10"/>
    <s v="CROCA"/>
    <x v="102"/>
    <d v="1899-12-30T13:20:00"/>
    <x v="102"/>
    <d v="1899-12-30T15:15:00"/>
    <s v="S"/>
    <n v="0"/>
    <n v="0.05"/>
    <n v="0.05"/>
    <x v="0"/>
    <x v="543"/>
  </r>
  <r>
    <x v="0"/>
    <x v="1244"/>
    <x v="1"/>
    <x v="35"/>
    <s v="VILA BOA DO BISPO"/>
    <x v="102"/>
    <d v="1899-12-30T13:33:00"/>
    <x v="102"/>
    <d v="1899-12-30T14:55:00"/>
    <s v="S"/>
    <n v="0"/>
    <n v="0.1"/>
    <n v="0.1"/>
    <x v="0"/>
    <x v="279"/>
  </r>
  <r>
    <x v="0"/>
    <x v="1180"/>
    <x v="1"/>
    <x v="36"/>
    <s v="BORBA DE GODIM"/>
    <x v="102"/>
    <d v="1899-12-30T13:40:00"/>
    <x v="102"/>
    <d v="1899-12-30T14:40:00"/>
    <s v="S"/>
    <n v="0"/>
    <n v="0.25"/>
    <n v="0.25"/>
    <x v="0"/>
    <x v="163"/>
  </r>
  <r>
    <x v="0"/>
    <x v="1310"/>
    <x v="2"/>
    <x v="14"/>
    <s v="CABEÇUDOS"/>
    <x v="102"/>
    <d v="1899-12-30T13:45:00"/>
    <x v="102"/>
    <d v="1899-12-30T14:45:00"/>
    <s v="S"/>
    <n v="0"/>
    <n v="7.0000000000000007E-2"/>
    <n v="7.0000000000000007E-2"/>
    <x v="0"/>
    <x v="246"/>
  </r>
  <r>
    <x v="0"/>
    <x v="1396"/>
    <x v="1"/>
    <x v="6"/>
    <s v="BOUGADO(SANTIAGO)"/>
    <x v="102"/>
    <d v="1899-12-30T13:48:00"/>
    <x v="102"/>
    <d v="1899-12-30T14:20:00"/>
    <s v="S"/>
    <n v="0"/>
    <n v="0.03"/>
    <n v="0.03"/>
    <x v="0"/>
    <x v="128"/>
  </r>
  <r>
    <x v="0"/>
    <x v="1379"/>
    <x v="0"/>
    <x v="1"/>
    <s v="MERUGE"/>
    <x v="102"/>
    <d v="1899-12-30T13:55:00"/>
    <x v="102"/>
    <d v="1899-12-30T19:56:00"/>
    <s v="S"/>
    <n v="0"/>
    <n v="1.5"/>
    <n v="1.5"/>
    <x v="0"/>
    <x v="193"/>
  </r>
  <r>
    <x v="0"/>
    <x v="1397"/>
    <x v="1"/>
    <x v="24"/>
    <s v="SÃO FÉLIX DA MARINHA"/>
    <x v="102"/>
    <d v="1899-12-30T13:55:00"/>
    <x v="102"/>
    <d v="1899-12-30T15:10:00"/>
    <s v="S"/>
    <n v="0"/>
    <n v="0.04"/>
    <n v="0.04"/>
    <x v="0"/>
    <x v="622"/>
  </r>
  <r>
    <x v="0"/>
    <x v="1243"/>
    <x v="1"/>
    <x v="36"/>
    <s v="VILA COVA DA LIXA"/>
    <x v="102"/>
    <d v="1899-12-30T13:55:00"/>
    <x v="102"/>
    <d v="1899-12-30T16:10:00"/>
    <s v="S"/>
    <n v="0"/>
    <n v="0.5"/>
    <n v="0.5"/>
    <x v="0"/>
    <x v="449"/>
  </r>
  <r>
    <x v="0"/>
    <x v="1398"/>
    <x v="1"/>
    <x v="11"/>
    <s v="GONDOMAR(SÃO COSME)"/>
    <x v="102"/>
    <d v="1899-12-30T14:00:00"/>
    <x v="102"/>
    <d v="1899-12-30T15:45:00"/>
    <s v="S"/>
    <n v="0"/>
    <n v="0.15"/>
    <n v="0.15"/>
    <x v="0"/>
    <x v="582"/>
  </r>
  <r>
    <x v="0"/>
    <x v="1326"/>
    <x v="1"/>
    <x v="20"/>
    <s v="ERMESINDE"/>
    <x v="102"/>
    <d v="1899-12-30T14:00:00"/>
    <x v="102"/>
    <d v="1899-12-30T16:00:00"/>
    <s v="S"/>
    <n v="0"/>
    <n v="0.2"/>
    <n v="0.2"/>
    <x v="0"/>
    <x v="546"/>
  </r>
  <r>
    <x v="0"/>
    <x v="1279"/>
    <x v="1"/>
    <x v="11"/>
    <s v="FÂNZERES"/>
    <x v="102"/>
    <d v="1899-12-30T14:05:00"/>
    <x v="102"/>
    <d v="1899-12-30T15:10:00"/>
    <s v="S"/>
    <n v="0"/>
    <n v="0.1"/>
    <n v="0.1"/>
    <x v="0"/>
    <x v="256"/>
  </r>
  <r>
    <x v="0"/>
    <x v="1399"/>
    <x v="1"/>
    <x v="24"/>
    <s v="GULPILHARES"/>
    <x v="102"/>
    <d v="1899-12-30T14:15:00"/>
    <x v="102"/>
    <d v="1899-12-30T15:20:00"/>
    <s v="S"/>
    <n v="0"/>
    <n v="0.1"/>
    <n v="0.1"/>
    <x v="0"/>
    <x v="468"/>
  </r>
  <r>
    <x v="0"/>
    <x v="1328"/>
    <x v="1"/>
    <x v="16"/>
    <s v="REBORDOSA"/>
    <x v="102"/>
    <d v="1899-12-30T14:25:00"/>
    <x v="102"/>
    <d v="1899-12-30T15:10:00"/>
    <s v="S"/>
    <n v="0"/>
    <n v="0.05"/>
    <n v="0.05"/>
    <x v="0"/>
    <x v="280"/>
  </r>
  <r>
    <x v="0"/>
    <x v="1377"/>
    <x v="1"/>
    <x v="24"/>
    <s v="VALADARES"/>
    <x v="102"/>
    <d v="1899-12-30T14:50:00"/>
    <x v="102"/>
    <d v="1899-12-30T15:30:00"/>
    <s v="S"/>
    <n v="0"/>
    <n v="0.05"/>
    <n v="0.05"/>
    <x v="0"/>
    <x v="308"/>
  </r>
  <r>
    <x v="0"/>
    <x v="1400"/>
    <x v="0"/>
    <x v="40"/>
    <s v="SAMUEL"/>
    <x v="102"/>
    <d v="1899-12-30T15:00:00"/>
    <x v="102"/>
    <d v="1899-12-30T16:12:00"/>
    <m/>
    <n v="0.03"/>
    <n v="0.03"/>
    <n v="0.06"/>
    <x v="1"/>
    <x v="477"/>
  </r>
  <r>
    <x v="0"/>
    <x v="1401"/>
    <x v="1"/>
    <x v="16"/>
    <s v="BALTAR"/>
    <x v="102"/>
    <d v="1899-12-30T15:10:00"/>
    <x v="102"/>
    <d v="1899-12-30T15:35:00"/>
    <s v="S"/>
    <n v="0"/>
    <n v="0.01"/>
    <n v="0.01"/>
    <x v="0"/>
    <x v="7"/>
  </r>
  <r>
    <x v="0"/>
    <x v="1232"/>
    <x v="1"/>
    <x v="20"/>
    <s v="CAMPO"/>
    <x v="102"/>
    <d v="1899-12-30T15:15:00"/>
    <x v="102"/>
    <d v="1899-12-30T16:40:00"/>
    <s v="S"/>
    <n v="0"/>
    <n v="0.1"/>
    <n v="0.1"/>
    <x v="0"/>
    <x v="79"/>
  </r>
  <r>
    <x v="0"/>
    <x v="1294"/>
    <x v="1"/>
    <x v="6"/>
    <s v="MONTE CÓRDOVA"/>
    <x v="102"/>
    <d v="1899-12-30T15:15:00"/>
    <x v="102"/>
    <d v="1899-12-30T17:00:00"/>
    <s v="S"/>
    <n v="0"/>
    <n v="0.65"/>
    <n v="0.65"/>
    <x v="0"/>
    <x v="459"/>
  </r>
  <r>
    <x v="0"/>
    <x v="1284"/>
    <x v="1"/>
    <x v="18"/>
    <s v="PENAMAIOR"/>
    <x v="102"/>
    <d v="1899-12-30T15:25:00"/>
    <x v="102"/>
    <d v="1899-12-30T16:25:00"/>
    <s v="S"/>
    <n v="0"/>
    <n v="0.05"/>
    <n v="0.05"/>
    <x v="0"/>
    <x v="630"/>
  </r>
  <r>
    <x v="0"/>
    <x v="1282"/>
    <x v="1"/>
    <x v="11"/>
    <s v="VALBOM"/>
    <x v="102"/>
    <d v="1899-12-30T15:30:00"/>
    <x v="102"/>
    <d v="1899-12-30T18:50:00"/>
    <s v="S"/>
    <n v="0"/>
    <n v="3"/>
    <n v="3"/>
    <x v="0"/>
    <x v="359"/>
  </r>
  <r>
    <x v="0"/>
    <x v="1397"/>
    <x v="1"/>
    <x v="24"/>
    <s v="SÃO FÉLIX DA MARINHA"/>
    <x v="102"/>
    <d v="1899-12-30T15:35:00"/>
    <x v="102"/>
    <d v="1899-12-30T17:10:00"/>
    <s v="S"/>
    <n v="0"/>
    <n v="0.4"/>
    <n v="0.4"/>
    <x v="0"/>
    <x v="633"/>
  </r>
  <r>
    <x v="0"/>
    <x v="1326"/>
    <x v="1"/>
    <x v="20"/>
    <s v="ERMESINDE"/>
    <x v="102"/>
    <d v="1899-12-30T15:36:00"/>
    <x v="102"/>
    <d v="1899-12-30T17:10:00"/>
    <s v="S"/>
    <n v="0"/>
    <n v="0.1"/>
    <n v="0.1"/>
    <x v="0"/>
    <x v="434"/>
  </r>
  <r>
    <x v="0"/>
    <x v="1383"/>
    <x v="2"/>
    <x v="26"/>
    <s v="TEBOSA"/>
    <x v="102"/>
    <d v="1899-12-30T15:40:00"/>
    <x v="102"/>
    <d v="1899-12-30T16:40:00"/>
    <s v="S"/>
    <n v="0.1"/>
    <n v="0"/>
    <n v="0.1"/>
    <x v="0"/>
    <x v="558"/>
  </r>
  <r>
    <x v="0"/>
    <x v="1260"/>
    <x v="2"/>
    <x v="19"/>
    <s v="REMELHE"/>
    <x v="102"/>
    <d v="1899-12-30T15:45:00"/>
    <x v="102"/>
    <d v="1899-12-30T17:20:00"/>
    <s v="S"/>
    <n v="0"/>
    <n v="0.5"/>
    <n v="0.5"/>
    <x v="0"/>
    <x v="4"/>
  </r>
  <r>
    <x v="0"/>
    <x v="1279"/>
    <x v="1"/>
    <x v="11"/>
    <s v="FÂNZERES"/>
    <x v="102"/>
    <d v="1899-12-30T15:45:00"/>
    <x v="102"/>
    <d v="1899-12-30T17:30:00"/>
    <s v="S"/>
    <n v="0"/>
    <n v="0.5"/>
    <n v="0.5"/>
    <x v="0"/>
    <x v="542"/>
  </r>
  <r>
    <x v="0"/>
    <x v="1364"/>
    <x v="1"/>
    <x v="11"/>
    <s v="FOZ DO SOUSA"/>
    <x v="102"/>
    <d v="1899-12-30T15:45:00"/>
    <x v="102"/>
    <d v="1899-12-30T20:00:00"/>
    <s v="S"/>
    <n v="0"/>
    <n v="1"/>
    <n v="1"/>
    <x v="0"/>
    <x v="554"/>
  </r>
  <r>
    <x v="0"/>
    <x v="1363"/>
    <x v="2"/>
    <x v="14"/>
    <s v="ARNOSO(SANTA MARIA)"/>
    <x v="102"/>
    <d v="1899-12-30T15:50:00"/>
    <x v="102"/>
    <d v="1899-12-30T16:15:00"/>
    <s v="S"/>
    <n v="0"/>
    <n v="0.05"/>
    <n v="0.05"/>
    <x v="0"/>
    <x v="139"/>
  </r>
  <r>
    <x v="0"/>
    <x v="1295"/>
    <x v="2"/>
    <x v="19"/>
    <s v="GÓIOS"/>
    <x v="102"/>
    <d v="1899-12-30T15:55:00"/>
    <x v="102"/>
    <d v="1899-12-30T18:45:00"/>
    <s v="S"/>
    <n v="0"/>
    <n v="3"/>
    <n v="3"/>
    <x v="0"/>
    <x v="583"/>
  </r>
  <r>
    <x v="0"/>
    <x v="1233"/>
    <x v="1"/>
    <x v="24"/>
    <s v="GRIJÓ"/>
    <x v="102"/>
    <d v="1899-12-30T16:00:00"/>
    <x v="102"/>
    <d v="1899-12-30T16:55:00"/>
    <s v="S"/>
    <n v="0"/>
    <n v="0.03"/>
    <n v="0.03"/>
    <x v="0"/>
    <x v="273"/>
  </r>
  <r>
    <x v="0"/>
    <x v="1341"/>
    <x v="1"/>
    <x v="20"/>
    <s v="ALFENA"/>
    <x v="102"/>
    <d v="1899-12-30T16:20:00"/>
    <x v="102"/>
    <d v="1899-12-30T17:55:00"/>
    <s v="S"/>
    <n v="0"/>
    <n v="0.2"/>
    <n v="0.2"/>
    <x v="0"/>
    <x v="578"/>
  </r>
  <r>
    <x v="0"/>
    <x v="1227"/>
    <x v="1"/>
    <x v="24"/>
    <s v="PEDROSO"/>
    <x v="102"/>
    <d v="1899-12-30T16:30:00"/>
    <x v="102"/>
    <d v="1899-12-30T20:10:00"/>
    <s v="S"/>
    <n v="0"/>
    <n v="0.2"/>
    <n v="0.2"/>
    <x v="0"/>
    <x v="350"/>
  </r>
  <r>
    <x v="0"/>
    <x v="1402"/>
    <x v="0"/>
    <x v="41"/>
    <s v="LAVEGADAS"/>
    <x v="102"/>
    <d v="1899-12-30T16:34:00"/>
    <x v="102"/>
    <d v="1899-12-30T17:20:00"/>
    <m/>
    <n v="0"/>
    <n v="0.25"/>
    <n v="0.25"/>
    <x v="2"/>
    <x v="562"/>
  </r>
  <r>
    <x v="0"/>
    <x v="1396"/>
    <x v="1"/>
    <x v="6"/>
    <s v="BOUGADO(SANTIAGO)"/>
    <x v="102"/>
    <d v="1899-12-30T16:50:00"/>
    <x v="102"/>
    <d v="1899-12-30T18:30:00"/>
    <s v="S"/>
    <n v="0"/>
    <n v="0.25"/>
    <n v="0.25"/>
    <x v="0"/>
    <x v="11"/>
  </r>
  <r>
    <x v="0"/>
    <x v="1253"/>
    <x v="1"/>
    <x v="20"/>
    <s v="SOBRADO"/>
    <x v="102"/>
    <d v="1899-12-30T17:15:00"/>
    <x v="102"/>
    <d v="1899-12-30T19:30:00"/>
    <s v="S"/>
    <n v="0"/>
    <n v="1"/>
    <n v="1"/>
    <x v="0"/>
    <x v="534"/>
  </r>
  <r>
    <x v="0"/>
    <x v="1233"/>
    <x v="1"/>
    <x v="24"/>
    <s v="GRIJÓ"/>
    <x v="102"/>
    <d v="1899-12-30T17:30:00"/>
    <x v="102"/>
    <d v="1899-12-30T18:50:00"/>
    <s v="S"/>
    <n v="0"/>
    <n v="1"/>
    <n v="1"/>
    <x v="0"/>
    <x v="493"/>
  </r>
  <r>
    <x v="0"/>
    <x v="1399"/>
    <x v="1"/>
    <x v="24"/>
    <s v="GULPILHARES"/>
    <x v="102"/>
    <d v="1899-12-30T17:35:00"/>
    <x v="102"/>
    <d v="1899-12-30T18:35:00"/>
    <s v="S"/>
    <n v="0"/>
    <n v="0.05"/>
    <n v="0.05"/>
    <x v="0"/>
    <x v="477"/>
  </r>
  <r>
    <x v="0"/>
    <x v="1384"/>
    <x v="1"/>
    <x v="11"/>
    <s v="BAGUIM DO MONTE(RIO TINTO)"/>
    <x v="102"/>
    <d v="1899-12-30T17:45:00"/>
    <x v="102"/>
    <d v="1899-12-30T19:50:00"/>
    <s v="S"/>
    <n v="0"/>
    <n v="0.06"/>
    <n v="0.06"/>
    <x v="0"/>
    <x v="627"/>
  </r>
  <r>
    <x v="0"/>
    <x v="1260"/>
    <x v="2"/>
    <x v="19"/>
    <s v="REMELHE"/>
    <x v="102"/>
    <d v="1899-12-30T18:00:00"/>
    <x v="102"/>
    <d v="1899-12-30T18:40:00"/>
    <s v="S"/>
    <n v="0"/>
    <n v="0.05"/>
    <n v="0.05"/>
    <x v="0"/>
    <x v="280"/>
  </r>
  <r>
    <x v="0"/>
    <x v="1341"/>
    <x v="1"/>
    <x v="20"/>
    <s v="ALFENA"/>
    <x v="102"/>
    <d v="1899-12-30T18:00:00"/>
    <x v="102"/>
    <d v="1899-12-30T19:05:00"/>
    <s v="S"/>
    <n v="0"/>
    <n v="0.05"/>
    <n v="0.05"/>
    <x v="0"/>
    <x v="151"/>
  </r>
  <r>
    <x v="0"/>
    <x v="1264"/>
    <x v="1"/>
    <x v="24"/>
    <s v="VILAR DE ANDORINHO"/>
    <x v="102"/>
    <d v="1899-12-30T18:45:00"/>
    <x v="102"/>
    <d v="1899-12-30T19:35:00"/>
    <s v="S"/>
    <n v="0"/>
    <n v="0.02"/>
    <n v="0.02"/>
    <x v="0"/>
    <x v="635"/>
  </r>
  <r>
    <x v="0"/>
    <x v="1360"/>
    <x v="0"/>
    <x v="38"/>
    <s v="RABAÇAL"/>
    <x v="102"/>
    <d v="1899-12-30T18:50:00"/>
    <x v="102"/>
    <d v="1899-12-30T20:25:00"/>
    <s v="S"/>
    <n v="0"/>
    <n v="0.02"/>
    <n v="0.02"/>
    <x v="0"/>
    <x v="91"/>
  </r>
  <r>
    <x v="0"/>
    <x v="1397"/>
    <x v="1"/>
    <x v="24"/>
    <s v="SÃO FÉLIX DA MARINHA"/>
    <x v="102"/>
    <d v="1899-12-30T19:10:00"/>
    <x v="102"/>
    <d v="1899-12-30T19:55:00"/>
    <s v="S"/>
    <n v="0"/>
    <n v="0.3"/>
    <n v="0.3"/>
    <x v="0"/>
    <x v="68"/>
  </r>
  <r>
    <x v="0"/>
    <x v="1374"/>
    <x v="1"/>
    <x v="24"/>
    <s v="VILA NOVA DE GAIA(SANTA MARINHA)"/>
    <x v="102"/>
    <d v="1899-12-30T19:20:00"/>
    <x v="102"/>
    <d v="1899-12-30T21:20:00"/>
    <s v="S"/>
    <n v="0"/>
    <n v="0.05"/>
    <n v="0.05"/>
    <x v="0"/>
    <x v="322"/>
  </r>
  <r>
    <x v="0"/>
    <x v="1295"/>
    <x v="2"/>
    <x v="19"/>
    <s v="GÓIOS"/>
    <x v="102"/>
    <d v="1899-12-30T19:30:00"/>
    <x v="102"/>
    <d v="1899-12-30T21:30:00"/>
    <s v="S"/>
    <n v="0.5"/>
    <n v="0"/>
    <n v="0.5"/>
    <x v="0"/>
    <x v="544"/>
  </r>
  <r>
    <x v="0"/>
    <x v="1232"/>
    <x v="1"/>
    <x v="20"/>
    <s v="CAMPO"/>
    <x v="102"/>
    <d v="1899-12-30T19:30:00"/>
    <x v="102"/>
    <d v="1899-12-30T20:35:00"/>
    <s v="S"/>
    <n v="0"/>
    <n v="0.06"/>
    <n v="0.06"/>
    <x v="0"/>
    <x v="561"/>
  </r>
  <r>
    <x v="0"/>
    <x v="1403"/>
    <x v="0"/>
    <x v="23"/>
    <s v="P.SERRA"/>
    <x v="102"/>
    <d v="1899-12-30T19:35:00"/>
    <x v="102"/>
    <d v="1899-12-30T20:30:00"/>
    <m/>
    <n v="0.5"/>
    <n v="0"/>
    <n v="0.5"/>
    <x v="1"/>
    <x v="467"/>
  </r>
  <r>
    <x v="0"/>
    <x v="1223"/>
    <x v="1"/>
    <x v="34"/>
    <s v="ÁRVORE"/>
    <x v="102"/>
    <d v="1899-12-30T19:45:00"/>
    <x v="102"/>
    <d v="1899-12-30T20:20:00"/>
    <s v="S"/>
    <n v="0"/>
    <n v="0.01"/>
    <n v="0.01"/>
    <x v="0"/>
    <x v="524"/>
  </r>
  <r>
    <x v="0"/>
    <x v="1341"/>
    <x v="1"/>
    <x v="20"/>
    <s v="ALFENA"/>
    <x v="102"/>
    <d v="1899-12-30T20:10:00"/>
    <x v="102"/>
    <d v="1899-12-30T21:30:00"/>
    <s v="S"/>
    <n v="0"/>
    <n v="0.13"/>
    <n v="0.13"/>
    <x v="0"/>
    <x v="180"/>
  </r>
  <r>
    <x v="0"/>
    <x v="1172"/>
    <x v="1"/>
    <x v="24"/>
    <s v="VILAR DO PARAÍSO"/>
    <x v="102"/>
    <d v="1899-12-30T20:30:00"/>
    <x v="102"/>
    <d v="1899-12-30T20:50:00"/>
    <s v="S"/>
    <n v="0"/>
    <n v="0.02"/>
    <n v="0.02"/>
    <x v="0"/>
    <x v="463"/>
  </r>
  <r>
    <x v="0"/>
    <x v="1404"/>
    <x v="1"/>
    <x v="34"/>
    <s v="FORNELO"/>
    <x v="102"/>
    <d v="1899-12-30T20:35:00"/>
    <x v="102"/>
    <d v="1899-12-30T21:30:00"/>
    <s v="S"/>
    <n v="0"/>
    <n v="0.03"/>
    <n v="0.03"/>
    <x v="0"/>
    <x v="203"/>
  </r>
  <r>
    <x v="0"/>
    <x v="1201"/>
    <x v="1"/>
    <x v="11"/>
    <s v="JOVIM"/>
    <x v="102"/>
    <d v="1899-12-30T20:50:00"/>
    <x v="102"/>
    <d v="1899-12-30T22:20:00"/>
    <s v="S"/>
    <n v="0"/>
    <n v="0.2"/>
    <n v="0.2"/>
    <x v="0"/>
    <x v="92"/>
  </r>
  <r>
    <x v="0"/>
    <x v="1405"/>
    <x v="0"/>
    <x v="1"/>
    <s v="T.LAGOS"/>
    <x v="102"/>
    <d v="1899-12-30T21:00:00"/>
    <x v="102"/>
    <d v="1899-12-30T21:48:00"/>
    <m/>
    <n v="0.03"/>
    <n v="0"/>
    <n v="0.03"/>
    <x v="1"/>
    <x v="269"/>
  </r>
  <r>
    <x v="0"/>
    <x v="1344"/>
    <x v="1"/>
    <x v="24"/>
    <s v="ARCOZELO"/>
    <x v="102"/>
    <d v="1899-12-30T21:00:00"/>
    <x v="102"/>
    <d v="1899-12-30T21:55:00"/>
    <s v="S"/>
    <n v="0"/>
    <n v="0.06"/>
    <n v="0.06"/>
    <x v="0"/>
    <x v="495"/>
  </r>
  <r>
    <x v="0"/>
    <x v="1399"/>
    <x v="1"/>
    <x v="24"/>
    <s v="GULPILHARES"/>
    <x v="102"/>
    <d v="1899-12-30T21:05:00"/>
    <x v="102"/>
    <d v="1899-12-30T21:40:00"/>
    <s v="S"/>
    <n v="0"/>
    <n v="0.06"/>
    <n v="0.06"/>
    <x v="0"/>
    <x v="635"/>
  </r>
  <r>
    <x v="0"/>
    <x v="1279"/>
    <x v="1"/>
    <x v="11"/>
    <s v="FÂNZERES"/>
    <x v="102"/>
    <d v="1899-12-30T21:20:00"/>
    <x v="102"/>
    <d v="1899-12-30T21:55:00"/>
    <s v="S"/>
    <n v="0"/>
    <n v="0.1"/>
    <n v="0.1"/>
    <x v="0"/>
    <x v="317"/>
  </r>
  <r>
    <x v="0"/>
    <x v="1306"/>
    <x v="1"/>
    <x v="11"/>
    <s v="MELRES"/>
    <x v="102"/>
    <d v="1899-12-30T21:35:00"/>
    <x v="102"/>
    <d v="1899-12-30T22:45:00"/>
    <s v="S"/>
    <n v="0"/>
    <n v="0.05"/>
    <n v="0.05"/>
    <x v="0"/>
    <x v="58"/>
  </r>
  <r>
    <x v="0"/>
    <x v="1406"/>
    <x v="2"/>
    <x v="30"/>
    <s v="VALDREU"/>
    <x v="102"/>
    <d v="1899-12-30T22:00:00"/>
    <x v="103"/>
    <d v="1899-12-30T03:55:00"/>
    <s v="S"/>
    <n v="0"/>
    <n v="0.5"/>
    <n v="0.5"/>
    <x v="0"/>
    <x v="424"/>
  </r>
  <r>
    <x v="0"/>
    <x v="1407"/>
    <x v="1"/>
    <x v="6"/>
    <s v="BOUGADO(SANTIAGO)"/>
    <x v="102"/>
    <d v="1899-12-30T22:02:00"/>
    <x v="102"/>
    <d v="1899-12-30T23:00:00"/>
    <s v="S"/>
    <n v="0"/>
    <n v="0.05"/>
    <n v="0.05"/>
    <x v="0"/>
    <x v="497"/>
  </r>
  <r>
    <x v="0"/>
    <x v="1408"/>
    <x v="1"/>
    <x v="24"/>
    <s v="LEVER"/>
    <x v="102"/>
    <d v="1899-12-30T22:30:00"/>
    <x v="103"/>
    <d v="1899-12-30T00:05:00"/>
    <s v="S"/>
    <n v="0"/>
    <n v="0.1"/>
    <n v="0.1"/>
    <x v="0"/>
    <x v="167"/>
  </r>
  <r>
    <x v="0"/>
    <x v="1409"/>
    <x v="2"/>
    <x v="14"/>
    <s v="LOUSADO"/>
    <x v="102"/>
    <d v="1899-12-30T22:40:00"/>
    <x v="103"/>
    <d v="1899-12-30T00:45:00"/>
    <s v="S"/>
    <n v="0"/>
    <n v="0.05"/>
    <n v="0.05"/>
    <x v="0"/>
    <x v="134"/>
  </r>
  <r>
    <x v="0"/>
    <x v="1341"/>
    <x v="1"/>
    <x v="20"/>
    <s v="ALFENA"/>
    <x v="102"/>
    <d v="1899-12-30T22:43:00"/>
    <x v="103"/>
    <d v="1899-12-30T00:00:00"/>
    <s v="S"/>
    <n v="0"/>
    <n v="0.05"/>
    <n v="0.05"/>
    <x v="0"/>
    <x v="127"/>
  </r>
  <r>
    <x v="0"/>
    <x v="1410"/>
    <x v="1"/>
    <x v="15"/>
    <s v="MILHEIRÓS"/>
    <x v="102"/>
    <d v="1899-12-30T23:00:00"/>
    <x v="103"/>
    <d v="1899-12-30T00:05:00"/>
    <s v="S"/>
    <n v="0"/>
    <n v="0.04"/>
    <n v="0.04"/>
    <x v="0"/>
    <x v="272"/>
  </r>
  <r>
    <x v="0"/>
    <x v="1279"/>
    <x v="1"/>
    <x v="11"/>
    <s v="FÂNZERES"/>
    <x v="102"/>
    <d v="1899-12-30T23:00:00"/>
    <x v="102"/>
    <d v="1899-12-30T23:40:00"/>
    <s v="S"/>
    <n v="0"/>
    <n v="0.05"/>
    <n v="0.05"/>
    <x v="0"/>
    <x v="618"/>
  </r>
  <r>
    <x v="0"/>
    <x v="1264"/>
    <x v="1"/>
    <x v="24"/>
    <s v="VILAR DE ANDORINHO"/>
    <x v="102"/>
    <d v="1899-12-30T23:15:00"/>
    <x v="103"/>
    <d v="1899-12-30T00:15:00"/>
    <s v="S"/>
    <n v="0"/>
    <n v="0.15"/>
    <n v="0.15"/>
    <x v="0"/>
    <x v="284"/>
  </r>
  <r>
    <x v="0"/>
    <x v="1279"/>
    <x v="1"/>
    <x v="11"/>
    <s v="FÂNZERES"/>
    <x v="102"/>
    <d v="1899-12-30T23:30:00"/>
    <x v="103"/>
    <d v="1899-12-30T01:00:00"/>
    <s v="S"/>
    <n v="0"/>
    <n v="0.25"/>
    <n v="0.25"/>
    <x v="0"/>
    <x v="281"/>
  </r>
  <r>
    <x v="0"/>
    <x v="1356"/>
    <x v="1"/>
    <x v="6"/>
    <s v="REGUENGA"/>
    <x v="102"/>
    <d v="1899-12-30T23:40:00"/>
    <x v="103"/>
    <d v="1899-12-30T01:00:00"/>
    <s v="S"/>
    <n v="0"/>
    <n v="0.15"/>
    <n v="0.15"/>
    <x v="0"/>
    <x v="490"/>
  </r>
  <r>
    <x v="0"/>
    <x v="1411"/>
    <x v="2"/>
    <x v="14"/>
    <s v="RIBEIRÃO"/>
    <x v="103"/>
    <d v="1899-12-30T00:10:00"/>
    <x v="103"/>
    <d v="1899-12-30T01:05:00"/>
    <s v="S"/>
    <n v="0"/>
    <n v="0.01"/>
    <n v="0.01"/>
    <x v="0"/>
    <x v="576"/>
  </r>
  <r>
    <x v="0"/>
    <x v="1279"/>
    <x v="1"/>
    <x v="11"/>
    <s v="FÂNZERES"/>
    <x v="103"/>
    <d v="1899-12-30T01:00:00"/>
    <x v="103"/>
    <d v="1899-12-30T03:00:00"/>
    <s v="S"/>
    <n v="0"/>
    <n v="0.1"/>
    <n v="0.1"/>
    <x v="0"/>
    <x v="312"/>
  </r>
  <r>
    <x v="0"/>
    <x v="1412"/>
    <x v="1"/>
    <x v="15"/>
    <s v="MOREIRA"/>
    <x v="103"/>
    <d v="1899-12-30T01:30:00"/>
    <x v="103"/>
    <d v="1899-12-30T02:15:00"/>
    <s v="S"/>
    <n v="0"/>
    <n v="0.05"/>
    <n v="0.05"/>
    <x v="0"/>
    <x v="175"/>
  </r>
  <r>
    <x v="0"/>
    <x v="1399"/>
    <x v="1"/>
    <x v="24"/>
    <s v="GULPILHARES"/>
    <x v="103"/>
    <d v="1899-12-30T01:55:00"/>
    <x v="103"/>
    <d v="1899-12-30T02:15:00"/>
    <s v="S"/>
    <n v="0"/>
    <n v="0.05"/>
    <n v="0.05"/>
    <x v="0"/>
    <x v="422"/>
  </r>
  <r>
    <x v="0"/>
    <x v="1413"/>
    <x v="2"/>
    <x v="26"/>
    <s v="RUILHE"/>
    <x v="103"/>
    <d v="1899-12-30T02:00:00"/>
    <x v="103"/>
    <d v="1899-12-30T03:50:00"/>
    <s v="S"/>
    <n v="0"/>
    <n v="0.3"/>
    <n v="0.3"/>
    <x v="0"/>
    <x v="627"/>
  </r>
  <r>
    <x v="0"/>
    <x v="1172"/>
    <x v="1"/>
    <x v="24"/>
    <s v="VILAR DO PARAÍSO"/>
    <x v="103"/>
    <d v="1899-12-30T02:15:00"/>
    <x v="103"/>
    <d v="1899-12-30T03:10:00"/>
    <s v="S"/>
    <n v="0"/>
    <n v="0.05"/>
    <n v="0.05"/>
    <x v="0"/>
    <x v="518"/>
  </r>
  <r>
    <x v="0"/>
    <x v="1308"/>
    <x v="1"/>
    <x v="24"/>
    <s v="SERZEDO"/>
    <x v="103"/>
    <d v="1899-12-30T03:15:00"/>
    <x v="103"/>
    <d v="1899-12-30T05:40:00"/>
    <s v="S"/>
    <n v="0"/>
    <n v="1"/>
    <n v="1"/>
    <x v="0"/>
    <x v="580"/>
  </r>
  <r>
    <x v="0"/>
    <x v="1414"/>
    <x v="2"/>
    <x v="14"/>
    <s v="RIBEIRÃO"/>
    <x v="103"/>
    <d v="1899-12-30T03:25:00"/>
    <x v="103"/>
    <d v="1899-12-30T04:30:00"/>
    <s v="S"/>
    <n v="0"/>
    <n v="0.05"/>
    <n v="0.05"/>
    <x v="0"/>
    <x v="100"/>
  </r>
  <r>
    <x v="0"/>
    <x v="1415"/>
    <x v="1"/>
    <x v="6"/>
    <s v="AGRELA"/>
    <x v="103"/>
    <d v="1899-12-30T04:20:00"/>
    <x v="103"/>
    <d v="1899-12-30T05:30:00"/>
    <s v="S"/>
    <n v="0"/>
    <n v="0.15"/>
    <n v="0.15"/>
    <x v="0"/>
    <x v="640"/>
  </r>
  <r>
    <x v="0"/>
    <x v="1303"/>
    <x v="1"/>
    <x v="6"/>
    <s v="REGUENGA"/>
    <x v="103"/>
    <d v="1899-12-30T04:20:00"/>
    <x v="103"/>
    <d v="1899-12-30T05:35:00"/>
    <s v="S"/>
    <n v="0"/>
    <n v="0.3"/>
    <n v="0.3"/>
    <x v="0"/>
    <x v="222"/>
  </r>
  <r>
    <x v="0"/>
    <x v="1201"/>
    <x v="1"/>
    <x v="11"/>
    <s v="JOVIM"/>
    <x v="103"/>
    <d v="1899-12-30T04:30:00"/>
    <x v="103"/>
    <d v="1899-12-30T05:50:00"/>
    <s v="S"/>
    <n v="0"/>
    <n v="0.15"/>
    <n v="0.15"/>
    <x v="0"/>
    <x v="450"/>
  </r>
  <r>
    <x v="0"/>
    <x v="1377"/>
    <x v="1"/>
    <x v="24"/>
    <s v="VALADARES"/>
    <x v="103"/>
    <d v="1899-12-30T05:00:00"/>
    <x v="103"/>
    <d v="1899-12-30T06:05:00"/>
    <s v="S"/>
    <n v="0"/>
    <n v="0.15"/>
    <n v="0.15"/>
    <x v="0"/>
    <x v="315"/>
  </r>
  <r>
    <x v="0"/>
    <x v="1306"/>
    <x v="1"/>
    <x v="11"/>
    <s v="MELRES"/>
    <x v="103"/>
    <d v="1899-12-30T05:30:00"/>
    <x v="103"/>
    <d v="1899-12-30T06:30:00"/>
    <s v="S"/>
    <n v="0"/>
    <n v="0.05"/>
    <n v="0.05"/>
    <x v="0"/>
    <x v="653"/>
  </r>
  <r>
    <x v="0"/>
    <x v="1416"/>
    <x v="2"/>
    <x v="26"/>
    <s v="BRAGA(MAXIMINOS)"/>
    <x v="103"/>
    <d v="1899-12-30T05:45:00"/>
    <x v="103"/>
    <d v="1899-12-30T07:30:00"/>
    <s v="S"/>
    <n v="0"/>
    <n v="1"/>
    <n v="1"/>
    <x v="0"/>
    <x v="385"/>
  </r>
  <r>
    <x v="0"/>
    <x v="1417"/>
    <x v="1"/>
    <x v="6"/>
    <s v="REGUENGA"/>
    <x v="103"/>
    <d v="1899-12-30T05:50:00"/>
    <x v="103"/>
    <d v="1899-12-30T07:15:00"/>
    <s v="S"/>
    <n v="0"/>
    <n v="0.1"/>
    <n v="0.1"/>
    <x v="0"/>
    <x v="461"/>
  </r>
  <r>
    <x v="0"/>
    <x v="1201"/>
    <x v="1"/>
    <x v="11"/>
    <s v="JOVIM"/>
    <x v="103"/>
    <d v="1899-12-30T05:50:00"/>
    <x v="103"/>
    <d v="1899-12-30T09:50:00"/>
    <s v="S"/>
    <n v="0"/>
    <n v="4"/>
    <n v="4"/>
    <x v="0"/>
    <x v="422"/>
  </r>
  <r>
    <x v="0"/>
    <x v="1374"/>
    <x v="1"/>
    <x v="24"/>
    <s v="VILA NOVA DE GAIA(SANTA MARINHA)"/>
    <x v="103"/>
    <d v="1899-12-30T06:30:00"/>
    <x v="103"/>
    <d v="1899-12-30T07:10:00"/>
    <s v="S"/>
    <n v="0"/>
    <n v="0.01"/>
    <n v="0.01"/>
    <x v="0"/>
    <x v="10"/>
  </r>
  <r>
    <x v="0"/>
    <x v="1279"/>
    <x v="1"/>
    <x v="11"/>
    <s v="FÂNZERES"/>
    <x v="103"/>
    <d v="1899-12-30T06:30:00"/>
    <x v="103"/>
    <d v="1899-12-30T09:30:00"/>
    <s v="S"/>
    <n v="0"/>
    <n v="0.5"/>
    <n v="0.5"/>
    <x v="0"/>
    <x v="539"/>
  </r>
  <r>
    <x v="0"/>
    <x v="1260"/>
    <x v="2"/>
    <x v="19"/>
    <s v="REMELHE"/>
    <x v="103"/>
    <d v="1899-12-30T07:30:00"/>
    <x v="103"/>
    <d v="1899-12-30T09:00:00"/>
    <s v="S"/>
    <n v="0"/>
    <n v="0.05"/>
    <n v="0.05"/>
    <x v="0"/>
    <x v="88"/>
  </r>
  <r>
    <x v="0"/>
    <x v="1295"/>
    <x v="2"/>
    <x v="19"/>
    <s v="GÓIOS"/>
    <x v="103"/>
    <d v="1899-12-30T07:30:00"/>
    <x v="103"/>
    <d v="1899-12-30T08:45:00"/>
    <s v="S"/>
    <n v="0"/>
    <n v="0.1"/>
    <n v="0.1"/>
    <x v="0"/>
    <x v="7"/>
  </r>
  <r>
    <x v="0"/>
    <x v="1418"/>
    <x v="1"/>
    <x v="11"/>
    <s v="SÃO PEDRO DA COVA"/>
    <x v="103"/>
    <d v="1899-12-30T07:30:00"/>
    <x v="103"/>
    <d v="1899-12-30T08:45:00"/>
    <s v="S"/>
    <n v="0"/>
    <n v="0.1"/>
    <n v="0.1"/>
    <x v="0"/>
    <x v="244"/>
  </r>
  <r>
    <x v="0"/>
    <x v="1279"/>
    <x v="1"/>
    <x v="11"/>
    <s v="FÂNZERES"/>
    <x v="103"/>
    <d v="1899-12-30T07:55:00"/>
    <x v="103"/>
    <d v="1899-12-30T12:10:00"/>
    <s v="S"/>
    <n v="0"/>
    <n v="15"/>
    <n v="15"/>
    <x v="0"/>
    <x v="655"/>
  </r>
  <r>
    <x v="0"/>
    <x v="1419"/>
    <x v="1"/>
    <x v="6"/>
    <s v="REGUENGA"/>
    <x v="103"/>
    <d v="1899-12-30T08:10:00"/>
    <x v="103"/>
    <d v="1899-12-30T09:10:00"/>
    <s v="S"/>
    <n v="0"/>
    <n v="0.3"/>
    <n v="0.3"/>
    <x v="0"/>
    <x v="77"/>
  </r>
  <r>
    <x v="0"/>
    <x v="1264"/>
    <x v="1"/>
    <x v="24"/>
    <s v="VILAR DE ANDORINHO"/>
    <x v="103"/>
    <d v="1899-12-30T08:50:00"/>
    <x v="103"/>
    <d v="1899-12-30T09:30:00"/>
    <s v="S"/>
    <n v="0"/>
    <n v="0.1"/>
    <n v="0.1"/>
    <x v="0"/>
    <x v="226"/>
  </r>
  <r>
    <x v="0"/>
    <x v="1399"/>
    <x v="1"/>
    <x v="24"/>
    <s v="GULPILHARES"/>
    <x v="103"/>
    <d v="1899-12-30T09:17:00"/>
    <x v="103"/>
    <d v="1899-12-30T11:05:00"/>
    <s v="S"/>
    <n v="0"/>
    <n v="0.06"/>
    <n v="0.06"/>
    <x v="0"/>
    <x v="628"/>
  </r>
  <r>
    <x v="0"/>
    <x v="1420"/>
    <x v="1"/>
    <x v="11"/>
    <s v="RIO TINTO"/>
    <x v="103"/>
    <d v="1899-12-30T09:20:00"/>
    <x v="103"/>
    <d v="1899-12-30T11:00:00"/>
    <s v="S"/>
    <n v="0"/>
    <n v="0.1"/>
    <n v="0.1"/>
    <x v="0"/>
    <x v="38"/>
  </r>
  <r>
    <x v="0"/>
    <x v="1421"/>
    <x v="0"/>
    <x v="45"/>
    <s v="TROUXEMIL"/>
    <x v="103"/>
    <d v="1899-12-30T10:09:00"/>
    <x v="103"/>
    <d v="1899-12-30T12:30:00"/>
    <m/>
    <n v="0"/>
    <n v="0.15"/>
    <n v="0.15"/>
    <x v="1"/>
    <x v="393"/>
  </r>
  <r>
    <x v="0"/>
    <x v="1422"/>
    <x v="0"/>
    <x v="3"/>
    <s v="TEIXEIRA"/>
    <x v="103"/>
    <d v="1899-12-30T10:30:00"/>
    <x v="103"/>
    <d v="1899-12-30T11:45:00"/>
    <m/>
    <n v="0.04"/>
    <n v="0"/>
    <n v="0.04"/>
    <x v="2"/>
    <x v="453"/>
  </r>
  <r>
    <x v="0"/>
    <x v="1423"/>
    <x v="0"/>
    <x v="13"/>
    <s v="MIRA"/>
    <x v="103"/>
    <d v="1899-12-30T10:33:00"/>
    <x v="103"/>
    <d v="1899-12-30T11:55:00"/>
    <m/>
    <n v="0.2"/>
    <n v="0.2"/>
    <n v="0.4"/>
    <x v="2"/>
    <x v="520"/>
  </r>
  <r>
    <x v="0"/>
    <x v="1227"/>
    <x v="1"/>
    <x v="24"/>
    <s v="PEDROSO"/>
    <x v="103"/>
    <d v="1899-12-30T10:35:00"/>
    <x v="103"/>
    <d v="1899-12-30T11:10:00"/>
    <s v="S"/>
    <n v="0"/>
    <n v="0.01"/>
    <n v="0.01"/>
    <x v="0"/>
    <x v="474"/>
  </r>
  <r>
    <x v="0"/>
    <x v="1172"/>
    <x v="1"/>
    <x v="24"/>
    <s v="VILAR DO PARAÍSO"/>
    <x v="103"/>
    <d v="1899-12-30T11:20:00"/>
    <x v="103"/>
    <d v="1899-12-30T12:45:00"/>
    <s v="S"/>
    <n v="0"/>
    <n v="0.3"/>
    <n v="0.3"/>
    <x v="0"/>
    <x v="60"/>
  </r>
  <r>
    <x v="0"/>
    <x v="1409"/>
    <x v="2"/>
    <x v="14"/>
    <s v="LOUSADO"/>
    <x v="103"/>
    <d v="1899-12-30T11:30:00"/>
    <x v="103"/>
    <d v="1899-12-30T12:30:00"/>
    <s v="S"/>
    <n v="0"/>
    <n v="0.05"/>
    <n v="0.05"/>
    <x v="0"/>
    <x v="269"/>
  </r>
  <r>
    <x v="0"/>
    <x v="1341"/>
    <x v="1"/>
    <x v="20"/>
    <s v="ALFENA"/>
    <x v="103"/>
    <d v="1899-12-30T11:30:00"/>
    <x v="103"/>
    <d v="1899-12-30T12:15:00"/>
    <s v="S"/>
    <n v="0"/>
    <n v="0.03"/>
    <n v="0.03"/>
    <x v="0"/>
    <x v="316"/>
  </r>
  <r>
    <x v="0"/>
    <x v="1201"/>
    <x v="1"/>
    <x v="11"/>
    <s v="JOVIM"/>
    <x v="103"/>
    <d v="1899-12-30T11:45:00"/>
    <x v="103"/>
    <d v="1899-12-30T14:10:00"/>
    <s v="S"/>
    <n v="0"/>
    <n v="2"/>
    <n v="2"/>
    <x v="0"/>
    <x v="661"/>
  </r>
  <r>
    <x v="0"/>
    <x v="1308"/>
    <x v="1"/>
    <x v="24"/>
    <s v="SERZEDO"/>
    <x v="103"/>
    <d v="1899-12-30T12:20:00"/>
    <x v="103"/>
    <d v="1899-12-30T15:55:00"/>
    <s v="S"/>
    <n v="0"/>
    <n v="0.25"/>
    <n v="0.25"/>
    <x v="0"/>
    <x v="5"/>
  </r>
  <r>
    <x v="0"/>
    <x v="1344"/>
    <x v="1"/>
    <x v="24"/>
    <s v="ARCOZELO"/>
    <x v="103"/>
    <d v="1899-12-30T12:35:00"/>
    <x v="103"/>
    <d v="1899-12-30T15:55:00"/>
    <s v="S"/>
    <n v="0"/>
    <n v="0.5"/>
    <n v="0.5"/>
    <x v="0"/>
    <x v="519"/>
  </r>
  <r>
    <x v="0"/>
    <x v="1420"/>
    <x v="1"/>
    <x v="11"/>
    <s v="RIO TINTO"/>
    <x v="103"/>
    <d v="1899-12-30T12:55:00"/>
    <x v="103"/>
    <d v="1899-12-30T13:45:00"/>
    <s v="S"/>
    <n v="0"/>
    <n v="0.05"/>
    <n v="0.05"/>
    <x v="0"/>
    <x v="49"/>
  </r>
  <r>
    <x v="0"/>
    <x v="1409"/>
    <x v="2"/>
    <x v="14"/>
    <s v="LOUSADO"/>
    <x v="103"/>
    <d v="1899-12-30T13:00:00"/>
    <x v="103"/>
    <d v="1899-12-30T14:10:00"/>
    <s v="S"/>
    <n v="0"/>
    <n v="0.05"/>
    <n v="0.05"/>
    <x v="0"/>
    <x v="337"/>
  </r>
  <r>
    <x v="0"/>
    <x v="1295"/>
    <x v="2"/>
    <x v="19"/>
    <s v="GÓIOS"/>
    <x v="103"/>
    <d v="1899-12-30T13:00:00"/>
    <x v="103"/>
    <d v="1899-12-30T15:00:00"/>
    <s v="S"/>
    <n v="0"/>
    <n v="0.15"/>
    <n v="0.15"/>
    <x v="0"/>
    <x v="253"/>
  </r>
  <r>
    <x v="0"/>
    <x v="1233"/>
    <x v="1"/>
    <x v="24"/>
    <s v="GRIJÓ"/>
    <x v="103"/>
    <d v="1899-12-30T13:25:00"/>
    <x v="103"/>
    <d v="1899-12-30T14:00:00"/>
    <s v="S"/>
    <n v="0"/>
    <n v="0.01"/>
    <n v="0.01"/>
    <x v="0"/>
    <x v="571"/>
  </r>
  <r>
    <x v="0"/>
    <x v="1341"/>
    <x v="1"/>
    <x v="20"/>
    <s v="ALFENA"/>
    <x v="103"/>
    <d v="1899-12-30T13:25:00"/>
    <x v="103"/>
    <d v="1899-12-30T14:50:00"/>
    <s v="S"/>
    <n v="0"/>
    <n v="0.1"/>
    <n v="0.1"/>
    <x v="0"/>
    <x v="385"/>
  </r>
  <r>
    <x v="0"/>
    <x v="1424"/>
    <x v="2"/>
    <x v="19"/>
    <s v="RIO COVO(SANTA EUGÉNIA)"/>
    <x v="103"/>
    <d v="1899-12-30T13:45:00"/>
    <x v="103"/>
    <d v="1899-12-30T14:25:00"/>
    <s v="S"/>
    <n v="0"/>
    <n v="0.05"/>
    <n v="0.05"/>
    <x v="0"/>
    <x v="422"/>
  </r>
  <r>
    <x v="0"/>
    <x v="1425"/>
    <x v="0"/>
    <x v="17"/>
    <s v="M.CORVO"/>
    <x v="103"/>
    <d v="1899-12-30T13:45:00"/>
    <x v="103"/>
    <d v="1899-12-30T19:50:00"/>
    <m/>
    <n v="12.5"/>
    <n v="0"/>
    <n v="12.5"/>
    <x v="2"/>
    <x v="540"/>
  </r>
  <r>
    <x v="0"/>
    <x v="1399"/>
    <x v="1"/>
    <x v="24"/>
    <s v="GULPILHARES"/>
    <x v="103"/>
    <d v="1899-12-30T13:45:00"/>
    <x v="103"/>
    <d v="1899-12-30T14:50:00"/>
    <s v="S"/>
    <n v="0"/>
    <n v="0.2"/>
    <n v="0.2"/>
    <x v="0"/>
    <x v="526"/>
  </r>
  <r>
    <x v="0"/>
    <x v="1418"/>
    <x v="1"/>
    <x v="11"/>
    <s v="SÃO PEDRO DA COVA"/>
    <x v="103"/>
    <d v="1899-12-30T13:50:00"/>
    <x v="103"/>
    <d v="1899-12-30T14:45:00"/>
    <s v="S"/>
    <n v="0"/>
    <n v="0.1"/>
    <n v="0.1"/>
    <x v="0"/>
    <x v="471"/>
  </r>
  <r>
    <x v="0"/>
    <x v="1172"/>
    <x v="1"/>
    <x v="24"/>
    <s v="VILAR DO PARAÍSO"/>
    <x v="103"/>
    <d v="1899-12-30T14:00:00"/>
    <x v="103"/>
    <d v="1899-12-30T15:25:00"/>
    <s v="S"/>
    <n v="0"/>
    <n v="0.1"/>
    <n v="0.1"/>
    <x v="0"/>
    <x v="369"/>
  </r>
  <r>
    <x v="0"/>
    <x v="1426"/>
    <x v="2"/>
    <x v="19"/>
    <s v="COSSOURADO"/>
    <x v="103"/>
    <d v="1899-12-30T14:15:00"/>
    <x v="103"/>
    <d v="1899-12-30T18:15:00"/>
    <s v="S"/>
    <n v="0"/>
    <n v="0.5"/>
    <n v="0.5"/>
    <x v="0"/>
    <x v="537"/>
  </r>
  <r>
    <x v="0"/>
    <x v="1282"/>
    <x v="1"/>
    <x v="11"/>
    <s v="VALBOM"/>
    <x v="103"/>
    <d v="1899-12-30T14:30:00"/>
    <x v="103"/>
    <d v="1899-12-30T15:35:00"/>
    <s v="S"/>
    <n v="0"/>
    <n v="0.2"/>
    <n v="0.2"/>
    <x v="0"/>
    <x v="384"/>
  </r>
  <r>
    <x v="0"/>
    <x v="1222"/>
    <x v="2"/>
    <x v="22"/>
    <s v="FIGUEIREDO"/>
    <x v="103"/>
    <d v="1899-12-30T14:57:00"/>
    <x v="103"/>
    <d v="1899-12-30T15:55:00"/>
    <s v="S"/>
    <n v="0.05"/>
    <n v="0"/>
    <n v="0.05"/>
    <x v="0"/>
    <x v="442"/>
  </r>
  <r>
    <x v="0"/>
    <x v="1404"/>
    <x v="1"/>
    <x v="34"/>
    <s v="FORNELO"/>
    <x v="103"/>
    <d v="1899-12-30T15:00:00"/>
    <x v="103"/>
    <d v="1899-12-30T15:45:00"/>
    <s v="S"/>
    <n v="0"/>
    <n v="0.05"/>
    <n v="0.05"/>
    <x v="0"/>
    <x v="393"/>
  </r>
  <r>
    <x v="0"/>
    <x v="1427"/>
    <x v="0"/>
    <x v="13"/>
    <s v="MIRA"/>
    <x v="103"/>
    <d v="1899-12-30T15:05:00"/>
    <x v="103"/>
    <d v="1899-12-30T16:15:00"/>
    <m/>
    <n v="0"/>
    <n v="0.05"/>
    <n v="0.05"/>
    <x v="4"/>
    <x v="349"/>
  </r>
  <r>
    <x v="0"/>
    <x v="1428"/>
    <x v="1"/>
    <x v="24"/>
    <s v="GULPILHARES"/>
    <x v="103"/>
    <d v="1899-12-30T15:10:00"/>
    <x v="103"/>
    <d v="1899-12-30T16:50:00"/>
    <s v="S"/>
    <n v="0"/>
    <n v="0.03"/>
    <n v="0.03"/>
    <x v="0"/>
    <x v="230"/>
  </r>
  <r>
    <x v="0"/>
    <x v="1233"/>
    <x v="1"/>
    <x v="24"/>
    <s v="GRIJÓ"/>
    <x v="103"/>
    <d v="1899-12-30T15:13:00"/>
    <x v="103"/>
    <d v="1899-12-30T16:20:00"/>
    <s v="S"/>
    <n v="0"/>
    <n v="0.2"/>
    <n v="0.2"/>
    <x v="0"/>
    <x v="390"/>
  </r>
  <r>
    <x v="0"/>
    <x v="1407"/>
    <x v="1"/>
    <x v="6"/>
    <s v="BOUGADO(SANTIAGO)"/>
    <x v="103"/>
    <d v="1899-12-30T15:25:00"/>
    <x v="103"/>
    <d v="1899-12-30T17:38:00"/>
    <s v="S"/>
    <n v="0"/>
    <n v="0.5"/>
    <n v="0.5"/>
    <x v="0"/>
    <x v="590"/>
  </r>
  <r>
    <x v="0"/>
    <x v="1429"/>
    <x v="0"/>
    <x v="38"/>
    <s v="S.EUFÉMIA"/>
    <x v="103"/>
    <d v="1899-12-30T15:40:00"/>
    <x v="103"/>
    <d v="1899-12-30T17:55:00"/>
    <m/>
    <n v="0.15"/>
    <n v="0"/>
    <n v="0.15"/>
    <x v="1"/>
    <x v="422"/>
  </r>
  <r>
    <x v="0"/>
    <x v="1430"/>
    <x v="1"/>
    <x v="6"/>
    <s v="LAMELAS"/>
    <x v="103"/>
    <d v="1899-12-30T15:45:00"/>
    <x v="103"/>
    <d v="1899-12-30T17:00:00"/>
    <s v="S"/>
    <n v="0"/>
    <n v="0.1"/>
    <n v="0.1"/>
    <x v="0"/>
    <x v="72"/>
  </r>
  <r>
    <x v="0"/>
    <x v="1295"/>
    <x v="2"/>
    <x v="19"/>
    <s v="GÓIOS"/>
    <x v="103"/>
    <d v="1899-12-30T15:55:00"/>
    <x v="103"/>
    <d v="1899-12-30T19:20:00"/>
    <s v="S"/>
    <n v="0"/>
    <n v="4"/>
    <n v="4"/>
    <x v="0"/>
    <x v="573"/>
  </r>
  <r>
    <x v="0"/>
    <x v="1431"/>
    <x v="1"/>
    <x v="24"/>
    <s v="OLIVEIRA DO DOURO"/>
    <x v="103"/>
    <d v="1899-12-30T16:00:00"/>
    <x v="103"/>
    <d v="1899-12-30T16:30:00"/>
    <s v="S"/>
    <n v="0"/>
    <n v="0.1"/>
    <n v="0.1"/>
    <x v="0"/>
    <x v="166"/>
  </r>
  <r>
    <x v="0"/>
    <x v="1260"/>
    <x v="2"/>
    <x v="19"/>
    <s v="REMELHE"/>
    <x v="103"/>
    <d v="1899-12-30T16:15:00"/>
    <x v="103"/>
    <d v="1899-12-30T18:30:00"/>
    <s v="S"/>
    <n v="0"/>
    <n v="2"/>
    <n v="2"/>
    <x v="0"/>
    <x v="404"/>
  </r>
  <r>
    <x v="0"/>
    <x v="1282"/>
    <x v="1"/>
    <x v="11"/>
    <s v="VALBOM"/>
    <x v="103"/>
    <d v="1899-12-30T16:15:00"/>
    <x v="103"/>
    <d v="1899-12-30T18:00:00"/>
    <s v="S"/>
    <n v="0"/>
    <n v="0.3"/>
    <n v="0.3"/>
    <x v="0"/>
    <x v="0"/>
  </r>
  <r>
    <x v="0"/>
    <x v="1409"/>
    <x v="2"/>
    <x v="14"/>
    <s v="LOUSADO"/>
    <x v="103"/>
    <d v="1899-12-30T16:30:00"/>
    <x v="103"/>
    <d v="1899-12-30T17:50:00"/>
    <s v="S"/>
    <n v="0"/>
    <n v="0.05"/>
    <n v="0.05"/>
    <x v="0"/>
    <x v="322"/>
  </r>
  <r>
    <x v="0"/>
    <x v="1260"/>
    <x v="2"/>
    <x v="19"/>
    <s v="REMELHE"/>
    <x v="103"/>
    <d v="1899-12-30T17:00:00"/>
    <x v="103"/>
    <d v="1899-12-30T18:10:00"/>
    <s v="S"/>
    <n v="0"/>
    <n v="0.1"/>
    <n v="0.1"/>
    <x v="0"/>
    <x v="520"/>
  </r>
  <r>
    <x v="0"/>
    <x v="1421"/>
    <x v="0"/>
    <x v="45"/>
    <s v="TROUXEMIL"/>
    <x v="103"/>
    <d v="1899-12-30T17:54:00"/>
    <x v="103"/>
    <d v="1899-12-30T19:05:00"/>
    <s v="S"/>
    <n v="0"/>
    <n v="0.15"/>
    <n v="0.15"/>
    <x v="0"/>
    <x v="240"/>
  </r>
  <r>
    <x v="0"/>
    <x v="1407"/>
    <x v="1"/>
    <x v="6"/>
    <s v="BOUGADO(SANTIAGO)"/>
    <x v="103"/>
    <d v="1899-12-30T18:08:00"/>
    <x v="103"/>
    <d v="1899-12-30T19:55:00"/>
    <s v="S"/>
    <n v="0"/>
    <n v="0.15"/>
    <n v="0.15"/>
    <x v="0"/>
    <x v="617"/>
  </r>
  <r>
    <x v="0"/>
    <x v="1424"/>
    <x v="2"/>
    <x v="19"/>
    <s v="RIO COVO(SANTA EUGÉNIA)"/>
    <x v="103"/>
    <d v="1899-12-30T18:15:00"/>
    <x v="103"/>
    <d v="1899-12-30T18:40:00"/>
    <s v="S"/>
    <n v="0"/>
    <n v="0.04"/>
    <n v="0.04"/>
    <x v="0"/>
    <x v="639"/>
  </r>
  <r>
    <x v="0"/>
    <x v="1432"/>
    <x v="1"/>
    <x v="6"/>
    <s v="AGRELA"/>
    <x v="103"/>
    <d v="1899-12-30T18:20:00"/>
    <x v="103"/>
    <d v="1899-12-30T18:40:00"/>
    <s v="S"/>
    <n v="0"/>
    <n v="0.2"/>
    <n v="0.2"/>
    <x v="0"/>
    <x v="548"/>
  </r>
  <r>
    <x v="0"/>
    <x v="1433"/>
    <x v="2"/>
    <x v="14"/>
    <s v="RIBA DE AVE"/>
    <x v="103"/>
    <d v="1899-12-30T19:20:00"/>
    <x v="103"/>
    <d v="1899-12-30T22:00:00"/>
    <s v="S"/>
    <n v="0"/>
    <n v="0.5"/>
    <n v="0.5"/>
    <x v="0"/>
    <x v="559"/>
  </r>
  <r>
    <x v="0"/>
    <x v="1434"/>
    <x v="0"/>
    <x v="38"/>
    <s v="CUMEEIRA"/>
    <x v="103"/>
    <d v="1899-12-30T19:30:00"/>
    <x v="103"/>
    <d v="1899-12-30T21:20:00"/>
    <m/>
    <n v="7.4999999999999997E-2"/>
    <n v="0"/>
    <n v="7.4999999999999997E-2"/>
    <x v="1"/>
    <x v="322"/>
  </r>
  <r>
    <x v="0"/>
    <x v="1412"/>
    <x v="1"/>
    <x v="15"/>
    <s v="MOREIRA"/>
    <x v="103"/>
    <d v="1899-12-30T20:45:00"/>
    <x v="103"/>
    <d v="1899-12-30T21:25:00"/>
    <s v="S"/>
    <n v="0"/>
    <n v="0.01"/>
    <n v="0.01"/>
    <x v="0"/>
    <x v="523"/>
  </r>
  <r>
    <x v="0"/>
    <x v="1417"/>
    <x v="1"/>
    <x v="6"/>
    <s v="REGUENGA"/>
    <x v="103"/>
    <d v="1899-12-30T20:45:00"/>
    <x v="103"/>
    <d v="1899-12-30T23:25:00"/>
    <s v="S"/>
    <n v="0"/>
    <n v="0.2"/>
    <n v="0.2"/>
    <x v="0"/>
    <x v="511"/>
  </r>
  <r>
    <x v="0"/>
    <x v="1435"/>
    <x v="2"/>
    <x v="49"/>
    <s v="MOIMENTA"/>
    <x v="103"/>
    <d v="1899-12-30T22:35:00"/>
    <x v="104"/>
    <d v="1899-12-30T00:00:00"/>
    <s v="S"/>
    <n v="1"/>
    <n v="0"/>
    <n v="1"/>
    <x v="0"/>
    <x v="552"/>
  </r>
  <r>
    <x v="0"/>
    <x v="1436"/>
    <x v="2"/>
    <x v="14"/>
    <s v="RIBA DE AVE"/>
    <x v="104"/>
    <d v="1899-12-30T00:00:00"/>
    <x v="104"/>
    <d v="1899-12-30T00:30:00"/>
    <s v="S"/>
    <n v="0"/>
    <n v="0.05"/>
    <n v="0.05"/>
    <x v="0"/>
    <x v="477"/>
  </r>
  <r>
    <x v="0"/>
    <x v="1400"/>
    <x v="0"/>
    <x v="40"/>
    <s v="SAMUEL"/>
    <x v="104"/>
    <d v="1899-12-30T00:00:00"/>
    <x v="104"/>
    <d v="1899-12-30T01:45:00"/>
    <s v="S"/>
    <n v="0.06"/>
    <n v="0"/>
    <n v="0.06"/>
    <x v="0"/>
    <x v="254"/>
  </r>
  <r>
    <x v="0"/>
    <x v="1227"/>
    <x v="1"/>
    <x v="24"/>
    <s v="PEDROSO"/>
    <x v="104"/>
    <d v="1899-12-30T01:30:00"/>
    <x v="104"/>
    <d v="1899-12-30T02:56:00"/>
    <s v="S"/>
    <n v="0"/>
    <n v="0.03"/>
    <n v="0.03"/>
    <x v="0"/>
    <x v="459"/>
  </r>
  <r>
    <x v="0"/>
    <x v="1437"/>
    <x v="2"/>
    <x v="49"/>
    <s v="MOIMENTA"/>
    <x v="104"/>
    <d v="1899-12-30T02:30:00"/>
    <x v="104"/>
    <d v="1899-12-30T04:30:00"/>
    <s v="S"/>
    <n v="0.5"/>
    <n v="0"/>
    <n v="0.5"/>
    <x v="0"/>
    <x v="557"/>
  </r>
  <r>
    <x v="0"/>
    <x v="1295"/>
    <x v="2"/>
    <x v="19"/>
    <s v="GÓIOS"/>
    <x v="104"/>
    <d v="1899-12-30T03:15:00"/>
    <x v="104"/>
    <d v="1899-12-30T05:20:00"/>
    <s v="S"/>
    <n v="0"/>
    <n v="0.35"/>
    <n v="0.35"/>
    <x v="0"/>
    <x v="282"/>
  </r>
  <r>
    <x v="0"/>
    <x v="1341"/>
    <x v="1"/>
    <x v="20"/>
    <s v="ALFENA"/>
    <x v="104"/>
    <d v="1899-12-30T03:25:00"/>
    <x v="104"/>
    <d v="1899-12-30T04:20:00"/>
    <s v="S"/>
    <n v="0"/>
    <n v="0.05"/>
    <n v="0.05"/>
    <x v="0"/>
    <x v="153"/>
  </r>
  <r>
    <x v="0"/>
    <x v="1425"/>
    <x v="0"/>
    <x v="17"/>
    <s v="M.CORVO"/>
    <x v="104"/>
    <d v="1899-12-30T04:35:00"/>
    <x v="104"/>
    <d v="1899-12-30T07:25:00"/>
    <s v="S"/>
    <n v="0"/>
    <n v="0.01"/>
    <n v="0.01"/>
    <x v="0"/>
    <x v="281"/>
  </r>
  <r>
    <x v="0"/>
    <x v="1227"/>
    <x v="1"/>
    <x v="24"/>
    <s v="PEDROSO"/>
    <x v="104"/>
    <d v="1899-12-30T06:50:00"/>
    <x v="104"/>
    <d v="1899-12-30T08:40:00"/>
    <s v="S"/>
    <n v="0"/>
    <n v="0.3"/>
    <n v="0.3"/>
    <x v="0"/>
    <x v="8"/>
  </r>
  <r>
    <x v="0"/>
    <x v="1438"/>
    <x v="0"/>
    <x v="2"/>
    <s v="S.J.BOAVISTA"/>
    <x v="104"/>
    <d v="1899-12-30T06:58:00"/>
    <x v="104"/>
    <d v="1899-12-30T07:25:00"/>
    <m/>
    <n v="0"/>
    <n v="1E-3"/>
    <n v="1E-3"/>
    <x v="1"/>
    <x v="497"/>
  </r>
  <r>
    <x v="0"/>
    <x v="1420"/>
    <x v="1"/>
    <x v="11"/>
    <s v="RIO TINTO"/>
    <x v="104"/>
    <d v="1899-12-30T07:28:00"/>
    <x v="104"/>
    <d v="1899-12-30T10:10:00"/>
    <s v="S"/>
    <n v="0"/>
    <n v="0.2"/>
    <n v="0.2"/>
    <x v="0"/>
    <x v="508"/>
  </r>
  <r>
    <x v="0"/>
    <x v="1227"/>
    <x v="1"/>
    <x v="24"/>
    <s v="PEDROSO"/>
    <x v="104"/>
    <d v="1899-12-30T10:30:00"/>
    <x v="104"/>
    <d v="1899-12-30T10:55:00"/>
    <s v="S"/>
    <n v="0"/>
    <n v="0.05"/>
    <n v="0.05"/>
    <x v="0"/>
    <x v="608"/>
  </r>
  <r>
    <x v="0"/>
    <x v="1295"/>
    <x v="2"/>
    <x v="19"/>
    <s v="GÓIOS"/>
    <x v="104"/>
    <d v="1899-12-30T10:40:00"/>
    <x v="104"/>
    <d v="1899-12-30T11:40:00"/>
    <s v="S"/>
    <n v="0"/>
    <n v="0.05"/>
    <n v="0.05"/>
    <x v="0"/>
    <x v="127"/>
  </r>
  <r>
    <x v="0"/>
    <x v="1439"/>
    <x v="2"/>
    <x v="14"/>
    <s v="NINE"/>
    <x v="104"/>
    <d v="1899-12-30T12:05:00"/>
    <x v="104"/>
    <d v="1899-12-30T13:05:00"/>
    <s v="S"/>
    <n v="0"/>
    <n v="0.3"/>
    <n v="0.3"/>
    <x v="0"/>
    <x v="628"/>
  </r>
  <r>
    <x v="0"/>
    <x v="1420"/>
    <x v="1"/>
    <x v="11"/>
    <s v="RIO TINTO"/>
    <x v="104"/>
    <d v="1899-12-30T12:45:00"/>
    <x v="104"/>
    <d v="1899-12-30T14:45:00"/>
    <s v="S"/>
    <n v="0"/>
    <n v="0.3"/>
    <n v="0.3"/>
    <x v="0"/>
    <x v="64"/>
  </r>
  <r>
    <x v="0"/>
    <x v="1416"/>
    <x v="2"/>
    <x v="26"/>
    <s v="BRAGA(MAXIMINOS)"/>
    <x v="104"/>
    <d v="1899-12-30T12:50:00"/>
    <x v="104"/>
    <d v="1899-12-30T13:40:00"/>
    <s v="S"/>
    <n v="0"/>
    <n v="0.2"/>
    <n v="0.2"/>
    <x v="0"/>
    <x v="197"/>
  </r>
  <r>
    <x v="0"/>
    <x v="1440"/>
    <x v="2"/>
    <x v="30"/>
    <s v="ORIZ(SÃO MIGUEL)"/>
    <x v="104"/>
    <d v="1899-12-30T13:15:00"/>
    <x v="104"/>
    <d v="1899-12-30T20:30:00"/>
    <s v="S"/>
    <n v="3"/>
    <n v="0"/>
    <n v="3"/>
    <x v="0"/>
    <x v="556"/>
  </r>
  <r>
    <x v="0"/>
    <x v="1441"/>
    <x v="2"/>
    <x v="14"/>
    <s v="VALE(SÃO COSME)"/>
    <x v="104"/>
    <d v="1899-12-30T13:50:00"/>
    <x v="104"/>
    <d v="1899-12-30T14:45:00"/>
    <s v="S"/>
    <n v="0"/>
    <n v="0.13"/>
    <n v="0.13"/>
    <x v="0"/>
    <x v="392"/>
  </r>
  <r>
    <x v="0"/>
    <x v="1439"/>
    <x v="2"/>
    <x v="14"/>
    <s v="NINE"/>
    <x v="104"/>
    <d v="1899-12-30T14:00:00"/>
    <x v="104"/>
    <d v="1899-12-30T16:00:00"/>
    <s v="S"/>
    <n v="0"/>
    <n v="0.2"/>
    <n v="0.2"/>
    <x v="0"/>
    <x v="189"/>
  </r>
  <r>
    <x v="0"/>
    <x v="1442"/>
    <x v="2"/>
    <x v="14"/>
    <s v="LANDIM"/>
    <x v="104"/>
    <d v="1899-12-30T15:30:00"/>
    <x v="104"/>
    <d v="1899-12-30T16:30:00"/>
    <s v="S"/>
    <n v="0"/>
    <n v="0.05"/>
    <n v="0.05"/>
    <x v="0"/>
    <x v="393"/>
  </r>
  <r>
    <x v="0"/>
    <x v="1407"/>
    <x v="1"/>
    <x v="6"/>
    <s v="BOUGADO(SANTIAGO)"/>
    <x v="104"/>
    <d v="1899-12-30T15:54:00"/>
    <x v="104"/>
    <d v="1899-12-30T17:30:00"/>
    <s v="S"/>
    <n v="0"/>
    <n v="0.05"/>
    <n v="0.05"/>
    <x v="0"/>
    <x v="476"/>
  </r>
  <r>
    <x v="0"/>
    <x v="1443"/>
    <x v="2"/>
    <x v="26"/>
    <s v="GUISANDE"/>
    <x v="104"/>
    <d v="1899-12-30T16:30:00"/>
    <x v="104"/>
    <d v="1899-12-30T23:35:00"/>
    <s v="S"/>
    <n v="0"/>
    <n v="3"/>
    <n v="3"/>
    <x v="0"/>
    <x v="576"/>
  </r>
  <r>
    <x v="0"/>
    <x v="1444"/>
    <x v="2"/>
    <x v="26"/>
    <s v="CUNHA"/>
    <x v="104"/>
    <d v="1899-12-30T16:40:00"/>
    <x v="104"/>
    <d v="1899-12-30T18:30:00"/>
    <s v="S"/>
    <n v="0"/>
    <n v="0.06"/>
    <n v="0.06"/>
    <x v="0"/>
    <x v="111"/>
  </r>
  <r>
    <x v="0"/>
    <x v="1418"/>
    <x v="1"/>
    <x v="11"/>
    <s v="SÃO PEDRO DA COVA"/>
    <x v="104"/>
    <d v="1899-12-30T16:50:00"/>
    <x v="104"/>
    <d v="1899-12-30T17:40:00"/>
    <s v="S"/>
    <n v="0"/>
    <n v="0.05"/>
    <n v="0.05"/>
    <x v="0"/>
    <x v="563"/>
  </r>
  <r>
    <x v="0"/>
    <x v="1264"/>
    <x v="1"/>
    <x v="24"/>
    <s v="VILAR DE ANDORINHO"/>
    <x v="104"/>
    <d v="1899-12-30T17:00:00"/>
    <x v="104"/>
    <d v="1899-12-30T17:50:00"/>
    <s v="S"/>
    <n v="0"/>
    <n v="0.3"/>
    <n v="0.3"/>
    <x v="0"/>
    <x v="103"/>
  </r>
  <r>
    <x v="0"/>
    <x v="1445"/>
    <x v="1"/>
    <x v="11"/>
    <s v="GONDOMAR(SÃO COSME)"/>
    <x v="104"/>
    <d v="1899-12-30T17:05:00"/>
    <x v="104"/>
    <d v="1899-12-30T18:00:00"/>
    <s v="S"/>
    <n v="0"/>
    <n v="0.1"/>
    <n v="0.1"/>
    <x v="0"/>
    <x v="219"/>
  </r>
  <r>
    <x v="0"/>
    <x v="1418"/>
    <x v="1"/>
    <x v="11"/>
    <s v="SÃO PEDRO DA COVA"/>
    <x v="104"/>
    <d v="1899-12-30T17:10:00"/>
    <x v="104"/>
    <d v="1899-12-30T18:10:00"/>
    <s v="S"/>
    <n v="0"/>
    <n v="0.05"/>
    <n v="0.05"/>
    <x v="0"/>
    <x v="439"/>
  </r>
  <r>
    <x v="0"/>
    <x v="1341"/>
    <x v="1"/>
    <x v="20"/>
    <s v="ALFENA"/>
    <x v="104"/>
    <d v="1899-12-30T17:26:00"/>
    <x v="104"/>
    <d v="1899-12-30T19:10:00"/>
    <s v="S"/>
    <n v="0"/>
    <n v="0.5"/>
    <n v="0.5"/>
    <x v="0"/>
    <x v="553"/>
  </r>
  <r>
    <x v="0"/>
    <x v="1201"/>
    <x v="1"/>
    <x v="11"/>
    <s v="JOVIM"/>
    <x v="104"/>
    <d v="1899-12-30T17:35:00"/>
    <x v="104"/>
    <d v="1899-12-30T18:30:00"/>
    <s v="S"/>
    <n v="0"/>
    <n v="0.05"/>
    <n v="0.05"/>
    <x v="0"/>
    <x v="577"/>
  </r>
  <r>
    <x v="0"/>
    <x v="1446"/>
    <x v="2"/>
    <x v="14"/>
    <s v="RIBA DE AVE"/>
    <x v="104"/>
    <d v="1899-12-30T17:40:00"/>
    <x v="104"/>
    <d v="1899-12-30T19:15:00"/>
    <s v="S"/>
    <n v="0"/>
    <n v="0.3"/>
    <n v="0.3"/>
    <x v="0"/>
    <x v="635"/>
  </r>
  <r>
    <x v="0"/>
    <x v="1439"/>
    <x v="2"/>
    <x v="14"/>
    <s v="NINE"/>
    <x v="104"/>
    <d v="1899-12-30T18:05:00"/>
    <x v="104"/>
    <d v="1899-12-30T19:05:00"/>
    <s v="S"/>
    <n v="0"/>
    <n v="0.15"/>
    <n v="0.15"/>
    <x v="0"/>
    <x v="376"/>
  </r>
  <r>
    <x v="0"/>
    <x v="1279"/>
    <x v="1"/>
    <x v="11"/>
    <s v="FÂNZERES"/>
    <x v="104"/>
    <d v="1899-12-30T18:30:00"/>
    <x v="104"/>
    <d v="1899-12-30T19:20:00"/>
    <s v="S"/>
    <n v="0"/>
    <n v="0.1"/>
    <n v="0.1"/>
    <x v="0"/>
    <x v="270"/>
  </r>
  <r>
    <x v="0"/>
    <x v="1412"/>
    <x v="1"/>
    <x v="15"/>
    <s v="MOREIRA"/>
    <x v="104"/>
    <d v="1899-12-30T18:46:00"/>
    <x v="104"/>
    <d v="1899-12-30T19:35:00"/>
    <s v="S"/>
    <n v="0"/>
    <n v="0.02"/>
    <n v="0.02"/>
    <x v="0"/>
    <x v="40"/>
  </r>
  <r>
    <x v="0"/>
    <x v="1341"/>
    <x v="1"/>
    <x v="20"/>
    <s v="ALFENA"/>
    <x v="104"/>
    <d v="1899-12-30T18:55:00"/>
    <x v="104"/>
    <d v="1899-12-30T20:25:00"/>
    <s v="S"/>
    <n v="0"/>
    <n v="0.1"/>
    <n v="0.1"/>
    <x v="0"/>
    <x v="396"/>
  </r>
  <r>
    <x v="0"/>
    <x v="1201"/>
    <x v="1"/>
    <x v="11"/>
    <s v="JOVIM"/>
    <x v="104"/>
    <d v="1899-12-30T19:45:00"/>
    <x v="104"/>
    <d v="1899-12-30T21:15:00"/>
    <s v="S"/>
    <n v="0"/>
    <n v="2"/>
    <n v="2"/>
    <x v="0"/>
    <x v="59"/>
  </r>
  <r>
    <x v="0"/>
    <x v="1447"/>
    <x v="3"/>
    <x v="42"/>
    <s v="MONTELAVAR"/>
    <x v="104"/>
    <d v="1899-12-30T19:55:00"/>
    <x v="104"/>
    <d v="1899-12-30T20:45:00"/>
    <s v="S"/>
    <n v="0"/>
    <n v="0.05"/>
    <n v="0.05"/>
    <x v="0"/>
    <x v="232"/>
  </r>
  <r>
    <x v="0"/>
    <x v="1172"/>
    <x v="1"/>
    <x v="24"/>
    <s v="VILAR DO PARAÍSO"/>
    <x v="104"/>
    <d v="1899-12-30T20:00:00"/>
    <x v="104"/>
    <d v="1899-12-30T20:55:00"/>
    <s v="S"/>
    <n v="0"/>
    <n v="0.03"/>
    <n v="0.03"/>
    <x v="0"/>
    <x v="374"/>
  </r>
  <r>
    <x v="0"/>
    <x v="1448"/>
    <x v="1"/>
    <x v="11"/>
    <s v="RIO TINTO"/>
    <x v="104"/>
    <d v="1899-12-30T20:25:00"/>
    <x v="104"/>
    <d v="1899-12-30T22:50:00"/>
    <s v="S"/>
    <n v="0"/>
    <n v="0.02"/>
    <n v="0.02"/>
    <x v="0"/>
    <x v="47"/>
  </r>
  <r>
    <x v="0"/>
    <x v="1227"/>
    <x v="1"/>
    <x v="24"/>
    <s v="PEDROSO"/>
    <x v="104"/>
    <d v="1899-12-30T20:40:00"/>
    <x v="104"/>
    <d v="1899-12-30T21:45:00"/>
    <s v="S"/>
    <n v="0"/>
    <n v="0.2"/>
    <n v="0.2"/>
    <x v="0"/>
    <x v="362"/>
  </r>
  <r>
    <x v="0"/>
    <x v="1344"/>
    <x v="1"/>
    <x v="24"/>
    <s v="ARCOZELO"/>
    <x v="104"/>
    <d v="1899-12-30T21:35:00"/>
    <x v="104"/>
    <d v="1899-12-30T23:55:00"/>
    <s v="S"/>
    <n v="0"/>
    <n v="0.5"/>
    <n v="0.5"/>
    <x v="0"/>
    <x v="544"/>
  </r>
  <r>
    <x v="0"/>
    <x v="1233"/>
    <x v="1"/>
    <x v="24"/>
    <s v="GRIJÓ"/>
    <x v="104"/>
    <d v="1899-12-30T21:55:00"/>
    <x v="104"/>
    <d v="1899-12-30T23:00:00"/>
    <s v="S"/>
    <n v="0"/>
    <n v="0.03"/>
    <n v="0.03"/>
    <x v="0"/>
    <x v="401"/>
  </r>
  <r>
    <x v="0"/>
    <x v="1449"/>
    <x v="2"/>
    <x v="26"/>
    <s v="ESTE(SÃO MAMEDE)"/>
    <x v="104"/>
    <d v="1899-12-30T22:30:00"/>
    <x v="105"/>
    <d v="1899-12-30T01:15:00"/>
    <s v="S"/>
    <n v="0.2"/>
    <n v="0"/>
    <n v="0.2"/>
    <x v="0"/>
    <x v="605"/>
  </r>
  <r>
    <x v="0"/>
    <x v="1450"/>
    <x v="2"/>
    <x v="30"/>
    <s v="GOÃOS"/>
    <x v="105"/>
    <d v="1899-12-30T00:55:00"/>
    <x v="105"/>
    <d v="1899-12-30T02:10:00"/>
    <s v="S"/>
    <n v="0"/>
    <n v="0.02"/>
    <n v="0.02"/>
    <x v="0"/>
    <x v="199"/>
  </r>
  <r>
    <x v="0"/>
    <x v="1451"/>
    <x v="2"/>
    <x v="14"/>
    <s v="RIBA DE AVE"/>
    <x v="105"/>
    <d v="1899-12-30T02:20:00"/>
    <x v="105"/>
    <d v="1899-12-30T07:30:00"/>
    <s v="S"/>
    <n v="0.6"/>
    <n v="0"/>
    <n v="0.6"/>
    <x v="0"/>
    <x v="594"/>
  </r>
  <r>
    <x v="0"/>
    <x v="1452"/>
    <x v="2"/>
    <x v="19"/>
    <s v="RIO COVO(SANTA EUGÉNIA)"/>
    <x v="105"/>
    <d v="1899-12-30T05:10:00"/>
    <x v="105"/>
    <d v="1899-12-30T07:30:00"/>
    <s v="S"/>
    <n v="0"/>
    <n v="0.1"/>
    <n v="0.1"/>
    <x v="0"/>
    <x v="373"/>
  </r>
  <r>
    <x v="0"/>
    <x v="1451"/>
    <x v="2"/>
    <x v="14"/>
    <s v="RIBA DE AVE"/>
    <x v="105"/>
    <d v="1899-12-30T08:10:00"/>
    <x v="105"/>
    <d v="1899-12-30T09:20:00"/>
    <s v="S"/>
    <n v="0"/>
    <n v="0.1"/>
    <n v="0.1"/>
    <x v="0"/>
    <x v="408"/>
  </r>
  <r>
    <x v="0"/>
    <x v="1448"/>
    <x v="1"/>
    <x v="11"/>
    <s v="RIO TINTO"/>
    <x v="105"/>
    <d v="1899-12-30T08:55:00"/>
    <x v="105"/>
    <d v="1899-12-30T09:55:00"/>
    <s v="S"/>
    <n v="0"/>
    <n v="0.15"/>
    <n v="0.15"/>
    <x v="0"/>
    <x v="636"/>
  </r>
  <r>
    <x v="0"/>
    <x v="1264"/>
    <x v="1"/>
    <x v="24"/>
    <s v="VILAR DE ANDORINHO"/>
    <x v="105"/>
    <d v="1899-12-30T10:40:00"/>
    <x v="105"/>
    <d v="1899-12-30T12:20:00"/>
    <s v="S"/>
    <n v="0"/>
    <n v="0.15"/>
    <n v="0.15"/>
    <x v="0"/>
    <x v="335"/>
  </r>
  <r>
    <x v="0"/>
    <x v="1453"/>
    <x v="1"/>
    <x v="11"/>
    <s v="BAGUIM DO MONTE(RIO TINTO)"/>
    <x v="105"/>
    <d v="1899-12-30T11:15:00"/>
    <x v="105"/>
    <d v="1899-12-30T14:10:00"/>
    <s v="S"/>
    <n v="0"/>
    <n v="0.35"/>
    <n v="0.35"/>
    <x v="0"/>
    <x v="651"/>
  </r>
  <r>
    <x v="0"/>
    <x v="1454"/>
    <x v="2"/>
    <x v="26"/>
    <s v="BRAGA(SÃO VÍTOR)"/>
    <x v="105"/>
    <d v="1899-12-30T13:25:00"/>
    <x v="105"/>
    <d v="1899-12-30T16:20:00"/>
    <s v="S"/>
    <n v="8"/>
    <n v="2"/>
    <n v="10"/>
    <x v="0"/>
    <x v="459"/>
  </r>
  <r>
    <x v="0"/>
    <x v="1227"/>
    <x v="1"/>
    <x v="24"/>
    <s v="PEDROSO"/>
    <x v="105"/>
    <d v="1899-12-30T13:35:00"/>
    <x v="105"/>
    <d v="1899-12-30T14:05:00"/>
    <s v="S"/>
    <n v="0"/>
    <n v="0.03"/>
    <n v="0.03"/>
    <x v="0"/>
    <x v="46"/>
  </r>
  <r>
    <x v="0"/>
    <x v="1455"/>
    <x v="2"/>
    <x v="19"/>
    <s v="REMELHE"/>
    <x v="105"/>
    <d v="1899-12-30T14:45:00"/>
    <x v="105"/>
    <d v="1899-12-30T18:00:00"/>
    <s v="S"/>
    <n v="0"/>
    <n v="1"/>
    <n v="1"/>
    <x v="0"/>
    <x v="425"/>
  </r>
  <r>
    <x v="0"/>
    <x v="1452"/>
    <x v="2"/>
    <x v="19"/>
    <s v="RIO COVO(SANTA EUGÉNIA)"/>
    <x v="105"/>
    <d v="1899-12-30T14:50:00"/>
    <x v="105"/>
    <d v="1899-12-30T16:10:00"/>
    <s v="S"/>
    <n v="0"/>
    <n v="0.05"/>
    <n v="0.05"/>
    <x v="0"/>
    <x v="476"/>
  </r>
  <r>
    <x v="0"/>
    <x v="1227"/>
    <x v="1"/>
    <x v="24"/>
    <s v="PEDROSO"/>
    <x v="105"/>
    <d v="1899-12-30T15:15:00"/>
    <x v="105"/>
    <d v="1899-12-30T16:15:00"/>
    <s v="S"/>
    <n v="0"/>
    <n v="0.2"/>
    <n v="0.2"/>
    <x v="0"/>
    <x v="283"/>
  </r>
  <r>
    <x v="0"/>
    <x v="1456"/>
    <x v="1"/>
    <x v="24"/>
    <s v="OLIVEIRA DO DOURO"/>
    <x v="105"/>
    <d v="1899-12-30T15:40:00"/>
    <x v="105"/>
    <d v="1899-12-30T16:30:00"/>
    <s v="S"/>
    <n v="0"/>
    <n v="0.05"/>
    <n v="0.05"/>
    <x v="0"/>
    <x v="311"/>
  </r>
  <r>
    <x v="0"/>
    <x v="1341"/>
    <x v="1"/>
    <x v="20"/>
    <s v="ALFENA"/>
    <x v="105"/>
    <d v="1899-12-30T15:45:00"/>
    <x v="105"/>
    <d v="1899-12-30T16:55:00"/>
    <s v="S"/>
    <n v="0"/>
    <n v="0.1"/>
    <n v="0.1"/>
    <x v="0"/>
    <x v="425"/>
  </r>
  <r>
    <x v="0"/>
    <x v="1439"/>
    <x v="2"/>
    <x v="14"/>
    <s v="NINE"/>
    <x v="105"/>
    <d v="1899-12-30T15:55:00"/>
    <x v="105"/>
    <d v="1899-12-30T18:25:00"/>
    <s v="S"/>
    <n v="0.5"/>
    <n v="0.5"/>
    <n v="1"/>
    <x v="0"/>
    <x v="595"/>
  </r>
  <r>
    <x v="0"/>
    <x v="1227"/>
    <x v="1"/>
    <x v="24"/>
    <s v="PEDROSO"/>
    <x v="105"/>
    <d v="1899-12-30T16:15:00"/>
    <x v="105"/>
    <d v="1899-12-30T17:40:00"/>
    <s v="S"/>
    <n v="0"/>
    <n v="0.05"/>
    <n v="0.05"/>
    <x v="0"/>
    <x v="604"/>
  </r>
  <r>
    <x v="0"/>
    <x v="1451"/>
    <x v="2"/>
    <x v="14"/>
    <s v="RIBA DE AVE"/>
    <x v="105"/>
    <d v="1899-12-30T16:35:00"/>
    <x v="105"/>
    <d v="1899-12-30T18:30:00"/>
    <s v="S"/>
    <n v="0"/>
    <n v="0.3"/>
    <n v="0.3"/>
    <x v="0"/>
    <x v="642"/>
  </r>
  <r>
    <x v="0"/>
    <x v="1443"/>
    <x v="2"/>
    <x v="26"/>
    <s v="GUISANDE"/>
    <x v="105"/>
    <d v="1899-12-30T16:50:00"/>
    <x v="105"/>
    <d v="1899-12-30T23:10:00"/>
    <s v="S"/>
    <n v="2"/>
    <n v="0"/>
    <n v="2"/>
    <x v="0"/>
    <x v="385"/>
  </r>
  <r>
    <x v="0"/>
    <x v="1454"/>
    <x v="2"/>
    <x v="26"/>
    <s v="BRAGA(SÃO VÍTOR)"/>
    <x v="105"/>
    <d v="1899-12-30T17:30:00"/>
    <x v="105"/>
    <d v="1899-12-30T20:20:00"/>
    <s v="S"/>
    <n v="2"/>
    <n v="0"/>
    <n v="2"/>
    <x v="0"/>
    <x v="584"/>
  </r>
  <r>
    <x v="0"/>
    <x v="1457"/>
    <x v="0"/>
    <x v="39"/>
    <s v="CANTANHEDE"/>
    <x v="105"/>
    <d v="1899-12-30T17:48:00"/>
    <x v="105"/>
    <d v="1899-12-30T18:11:00"/>
    <m/>
    <n v="0"/>
    <n v="1.4999999999999999E-2"/>
    <n v="1.4999999999999999E-2"/>
    <x v="1"/>
    <x v="502"/>
  </r>
  <r>
    <x v="0"/>
    <x v="1279"/>
    <x v="1"/>
    <x v="11"/>
    <s v="FÂNZERES"/>
    <x v="105"/>
    <d v="1899-12-30T18:30:00"/>
    <x v="105"/>
    <d v="1899-12-30T19:30:00"/>
    <s v="S"/>
    <n v="0"/>
    <n v="0.1"/>
    <n v="0.1"/>
    <x v="0"/>
    <x v="314"/>
  </r>
  <r>
    <x v="0"/>
    <x v="1458"/>
    <x v="0"/>
    <x v="39"/>
    <s v="CADIMA"/>
    <x v="105"/>
    <d v="1899-12-30T18:32:00"/>
    <x v="105"/>
    <d v="1899-12-30T19:15:00"/>
    <m/>
    <n v="0"/>
    <n v="0.05"/>
    <n v="0.05"/>
    <x v="4"/>
    <x v="359"/>
  </r>
  <r>
    <x v="0"/>
    <x v="1452"/>
    <x v="2"/>
    <x v="19"/>
    <s v="RIO COVO(SANTA EUGÉNIA)"/>
    <x v="105"/>
    <d v="1899-12-30T18:35:00"/>
    <x v="105"/>
    <d v="1899-12-30T19:55:00"/>
    <s v="S"/>
    <n v="0"/>
    <n v="0.05"/>
    <n v="0.05"/>
    <x v="0"/>
    <x v="497"/>
  </r>
  <r>
    <x v="0"/>
    <x v="1437"/>
    <x v="2"/>
    <x v="49"/>
    <s v="MOIMENTA"/>
    <x v="105"/>
    <d v="1899-12-30T19:30:00"/>
    <x v="105"/>
    <d v="1899-12-30T20:45:00"/>
    <s v="S"/>
    <n v="0"/>
    <n v="0.02"/>
    <n v="0.02"/>
    <x v="0"/>
    <x v="215"/>
  </r>
  <r>
    <x v="0"/>
    <x v="1456"/>
    <x v="1"/>
    <x v="24"/>
    <s v="OLIVEIRA DO DOURO"/>
    <x v="105"/>
    <d v="1899-12-30T19:47:00"/>
    <x v="105"/>
    <d v="1899-12-30T20:10:00"/>
    <s v="S"/>
    <n v="0"/>
    <n v="0.05"/>
    <n v="0.05"/>
    <x v="0"/>
    <x v="441"/>
  </r>
  <r>
    <x v="0"/>
    <x v="1341"/>
    <x v="1"/>
    <x v="20"/>
    <s v="ALFENA"/>
    <x v="105"/>
    <d v="1899-12-30T21:10:00"/>
    <x v="105"/>
    <d v="1899-12-30T22:30:00"/>
    <s v="S"/>
    <n v="0"/>
    <n v="0.05"/>
    <n v="0.05"/>
    <x v="0"/>
    <x v="139"/>
  </r>
  <r>
    <x v="0"/>
    <x v="1455"/>
    <x v="2"/>
    <x v="19"/>
    <s v="REMELHE"/>
    <x v="105"/>
    <d v="1899-12-30T21:35:00"/>
    <x v="105"/>
    <d v="1899-12-30T22:50:00"/>
    <s v="S"/>
    <n v="0"/>
    <n v="0.1"/>
    <n v="0.1"/>
    <x v="0"/>
    <x v="575"/>
  </r>
  <r>
    <x v="0"/>
    <x v="1459"/>
    <x v="0"/>
    <x v="39"/>
    <s v="FEBRES"/>
    <x v="105"/>
    <d v="1899-12-30T21:38:00"/>
    <x v="105"/>
    <d v="1899-12-30T22:38:00"/>
    <m/>
    <n v="0"/>
    <n v="0.18"/>
    <n v="0.18"/>
    <x v="4"/>
    <x v="564"/>
  </r>
  <r>
    <x v="0"/>
    <x v="1460"/>
    <x v="2"/>
    <x v="14"/>
    <s v="RIBA DE AVE"/>
    <x v="105"/>
    <d v="1899-12-30T23:00:00"/>
    <x v="105"/>
    <d v="1899-12-30T23:40:00"/>
    <s v="S"/>
    <n v="0"/>
    <n v="0.1"/>
    <n v="0.1"/>
    <x v="0"/>
    <x v="598"/>
  </r>
  <r>
    <x v="0"/>
    <x v="1279"/>
    <x v="1"/>
    <x v="11"/>
    <s v="FÂNZERES"/>
    <x v="105"/>
    <d v="1899-12-30T23:00:00"/>
    <x v="105"/>
    <d v="1899-12-30T23:50:00"/>
    <s v="S"/>
    <n v="0"/>
    <n v="0.05"/>
    <n v="0.05"/>
    <x v="0"/>
    <x v="650"/>
  </r>
  <r>
    <x v="0"/>
    <x v="1461"/>
    <x v="1"/>
    <x v="24"/>
    <s v="AVINTES"/>
    <x v="105"/>
    <d v="1899-12-30T23:05:00"/>
    <x v="106"/>
    <d v="1899-12-30T00:00:00"/>
    <s v="S"/>
    <n v="0"/>
    <n v="0.05"/>
    <n v="0.05"/>
    <x v="0"/>
    <x v="302"/>
  </r>
  <r>
    <x v="0"/>
    <x v="1439"/>
    <x v="2"/>
    <x v="14"/>
    <s v="NINE"/>
    <x v="105"/>
    <d v="1899-12-30T23:10:00"/>
    <x v="105"/>
    <d v="1899-12-30T23:45:00"/>
    <s v="S"/>
    <n v="0"/>
    <n v="0.03"/>
    <n v="0.03"/>
    <x v="0"/>
    <x v="660"/>
  </r>
  <r>
    <x v="0"/>
    <x v="1462"/>
    <x v="2"/>
    <x v="26"/>
    <s v="FIGUEIREDO"/>
    <x v="105"/>
    <d v="1899-12-30T23:10:00"/>
    <x v="106"/>
    <d v="1899-12-30T01:00:00"/>
    <s v="S"/>
    <n v="0"/>
    <n v="0.3"/>
    <n v="0.3"/>
    <x v="0"/>
    <x v="643"/>
  </r>
  <r>
    <x v="0"/>
    <x v="1463"/>
    <x v="0"/>
    <x v="2"/>
    <s v="TÁBUA"/>
    <x v="106"/>
    <d v="1899-12-30T02:45:00"/>
    <x v="106"/>
    <d v="1899-12-30T03:25:00"/>
    <m/>
    <n v="0.01"/>
    <n v="0.01"/>
    <n v="0.02"/>
    <x v="1"/>
    <x v="95"/>
  </r>
  <r>
    <x v="0"/>
    <x v="1454"/>
    <x v="2"/>
    <x v="26"/>
    <s v="BRAGA(SÃO VÍTOR)"/>
    <x v="106"/>
    <d v="1899-12-30T04:05:00"/>
    <x v="106"/>
    <d v="1899-12-30T07:00:00"/>
    <s v="S"/>
    <n v="0"/>
    <n v="2"/>
    <n v="2"/>
    <x v="0"/>
    <x v="383"/>
  </r>
  <r>
    <x v="0"/>
    <x v="1464"/>
    <x v="2"/>
    <x v="30"/>
    <s v="AZÕES"/>
    <x v="106"/>
    <d v="1899-12-30T04:10:00"/>
    <x v="106"/>
    <d v="1899-12-30T06:30:00"/>
    <s v="S"/>
    <n v="0.5"/>
    <n v="0"/>
    <n v="0.5"/>
    <x v="0"/>
    <x v="553"/>
  </r>
  <r>
    <x v="0"/>
    <x v="1443"/>
    <x v="2"/>
    <x v="26"/>
    <s v="GUISANDE"/>
    <x v="106"/>
    <d v="1899-12-30T10:40:00"/>
    <x v="106"/>
    <d v="1899-12-30T12:35:00"/>
    <s v="S"/>
    <n v="1"/>
    <n v="0"/>
    <n v="1"/>
    <x v="0"/>
    <x v="382"/>
  </r>
  <r>
    <x v="0"/>
    <x v="1465"/>
    <x v="0"/>
    <x v="0"/>
    <s v="S.P.ALVA"/>
    <x v="106"/>
    <d v="1899-12-30T12:05:00"/>
    <x v="106"/>
    <d v="1899-12-30T13:15:00"/>
    <m/>
    <n v="2.5000000000000001E-2"/>
    <n v="0"/>
    <n v="2.5000000000000001E-2"/>
    <x v="1"/>
    <x v="630"/>
  </r>
  <r>
    <x v="0"/>
    <x v="1264"/>
    <x v="1"/>
    <x v="24"/>
    <s v="VILAR DE ANDORINHO"/>
    <x v="106"/>
    <d v="1899-12-30T15:32:00"/>
    <x v="106"/>
    <d v="1899-12-30T16:55:00"/>
    <s v="S"/>
    <n v="0"/>
    <n v="0.02"/>
    <n v="0.02"/>
    <x v="0"/>
    <x v="628"/>
  </r>
  <r>
    <x v="0"/>
    <x v="1448"/>
    <x v="1"/>
    <x v="11"/>
    <s v="RIO TINTO"/>
    <x v="106"/>
    <d v="1899-12-30T15:35:00"/>
    <x v="106"/>
    <d v="1899-12-30T18:10:00"/>
    <s v="S"/>
    <n v="0"/>
    <n v="0.03"/>
    <n v="0.03"/>
    <x v="0"/>
    <x v="279"/>
  </r>
  <r>
    <x v="0"/>
    <x v="1227"/>
    <x v="1"/>
    <x v="24"/>
    <s v="PEDROSO"/>
    <x v="106"/>
    <d v="1899-12-30T17:25:00"/>
    <x v="106"/>
    <d v="1899-12-30T18:05:00"/>
    <s v="S"/>
    <n v="0"/>
    <n v="0.05"/>
    <n v="0.05"/>
    <x v="0"/>
    <x v="637"/>
  </r>
  <r>
    <x v="0"/>
    <x v="1466"/>
    <x v="1"/>
    <x v="11"/>
    <s v="SÃO PEDRO DA COVA"/>
    <x v="106"/>
    <d v="1899-12-30T19:35:00"/>
    <x v="106"/>
    <d v="1899-12-30T20:00:00"/>
    <s v="S"/>
    <n v="0"/>
    <n v="0.01"/>
    <n v="0.01"/>
    <x v="0"/>
    <x v="1"/>
  </r>
  <r>
    <x v="0"/>
    <x v="1467"/>
    <x v="2"/>
    <x v="49"/>
    <s v="GONDORIZ"/>
    <x v="106"/>
    <d v="1899-12-30T20:50:00"/>
    <x v="106"/>
    <d v="1899-12-30T21:25:00"/>
    <s v="S"/>
    <n v="0"/>
    <n v="0.02"/>
    <n v="0.02"/>
    <x v="0"/>
    <x v="231"/>
  </r>
  <r>
    <x v="0"/>
    <x v="1227"/>
    <x v="1"/>
    <x v="24"/>
    <s v="PEDROSO"/>
    <x v="107"/>
    <d v="1899-12-30T11:45:00"/>
    <x v="107"/>
    <d v="1899-12-30T12:50:00"/>
    <s v="S"/>
    <n v="0"/>
    <n v="0.02"/>
    <n v="0.02"/>
    <x v="0"/>
    <x v="561"/>
  </r>
  <r>
    <x v="0"/>
    <x v="1448"/>
    <x v="1"/>
    <x v="11"/>
    <s v="RIO TINTO"/>
    <x v="107"/>
    <d v="1899-12-30T12:55:00"/>
    <x v="107"/>
    <d v="1899-12-30T14:30:00"/>
    <s v="S"/>
    <n v="0"/>
    <n v="0.2"/>
    <n v="0.2"/>
    <x v="0"/>
    <x v="560"/>
  </r>
  <r>
    <x v="0"/>
    <x v="1264"/>
    <x v="1"/>
    <x v="24"/>
    <s v="VILAR DE ANDORINHO"/>
    <x v="107"/>
    <d v="1899-12-30T13:05:00"/>
    <x v="107"/>
    <d v="1899-12-30T14:20:00"/>
    <s v="S"/>
    <n v="0"/>
    <n v="0.5"/>
    <n v="0.5"/>
    <x v="0"/>
    <x v="489"/>
  </r>
  <r>
    <x v="0"/>
    <x v="1468"/>
    <x v="2"/>
    <x v="30"/>
    <s v="VALBOM(SÃO MARTINHO)"/>
    <x v="107"/>
    <d v="1899-12-30T13:50:00"/>
    <x v="108"/>
    <d v="1899-12-30T00:00:00"/>
    <s v="S"/>
    <n v="1"/>
    <n v="6"/>
    <n v="7"/>
    <x v="0"/>
    <x v="521"/>
  </r>
  <r>
    <x v="0"/>
    <x v="1448"/>
    <x v="1"/>
    <x v="11"/>
    <s v="RIO TINTO"/>
    <x v="107"/>
    <d v="1899-12-30T13:50:00"/>
    <x v="107"/>
    <d v="1899-12-30T14:50:00"/>
    <s v="S"/>
    <n v="0"/>
    <n v="0.15"/>
    <n v="0.15"/>
    <x v="0"/>
    <x v="634"/>
  </r>
  <r>
    <x v="0"/>
    <x v="1469"/>
    <x v="1"/>
    <x v="20"/>
    <s v="SOBRADO"/>
    <x v="107"/>
    <d v="1899-12-30T14:20:00"/>
    <x v="107"/>
    <d v="1899-12-30T15:15:00"/>
    <s v="S"/>
    <n v="0"/>
    <n v="0.05"/>
    <n v="0.05"/>
    <x v="0"/>
    <x v="478"/>
  </r>
  <r>
    <x v="0"/>
    <x v="1470"/>
    <x v="1"/>
    <x v="24"/>
    <s v="AVINTES"/>
    <x v="107"/>
    <d v="1899-12-30T14:35:00"/>
    <x v="107"/>
    <d v="1899-12-30T17:15:00"/>
    <s v="S"/>
    <n v="0"/>
    <n v="0.1"/>
    <n v="0.1"/>
    <x v="0"/>
    <x v="243"/>
  </r>
  <r>
    <x v="0"/>
    <x v="1471"/>
    <x v="1"/>
    <x v="24"/>
    <s v="SANDIM"/>
    <x v="107"/>
    <d v="1899-12-30T15:15:00"/>
    <x v="107"/>
    <d v="1899-12-30T16:10:00"/>
    <s v="S"/>
    <n v="0"/>
    <n v="0.02"/>
    <n v="0.02"/>
    <x v="0"/>
    <x v="76"/>
  </r>
  <r>
    <x v="0"/>
    <x v="1472"/>
    <x v="1"/>
    <x v="8"/>
    <s v="CUSTÓIAS"/>
    <x v="107"/>
    <d v="1899-12-30T16:50:00"/>
    <x v="107"/>
    <d v="1899-12-30T17:30:00"/>
    <s v="S"/>
    <n v="0"/>
    <n v="0.03"/>
    <n v="0.03"/>
    <x v="0"/>
    <x v="332"/>
  </r>
  <r>
    <x v="0"/>
    <x v="1473"/>
    <x v="2"/>
    <x v="49"/>
    <s v="VALDOSENDE"/>
    <x v="107"/>
    <d v="1899-12-30T16:58:00"/>
    <x v="107"/>
    <d v="1899-12-30T19:54:00"/>
    <s v="S"/>
    <n v="1"/>
    <n v="0.5"/>
    <n v="1.5"/>
    <x v="0"/>
    <x v="633"/>
  </r>
  <r>
    <x v="0"/>
    <x v="1227"/>
    <x v="1"/>
    <x v="24"/>
    <s v="PEDROSO"/>
    <x v="107"/>
    <d v="1899-12-30T17:55:00"/>
    <x v="107"/>
    <d v="1899-12-30T18:29:00"/>
    <s v="S"/>
    <n v="0"/>
    <n v="0.01"/>
    <n v="0.01"/>
    <x v="0"/>
    <x v="486"/>
  </r>
  <r>
    <x v="0"/>
    <x v="1470"/>
    <x v="1"/>
    <x v="24"/>
    <s v="AVINTES"/>
    <x v="107"/>
    <d v="1899-12-30T19:25:00"/>
    <x v="107"/>
    <d v="1899-12-30T20:00:00"/>
    <s v="S"/>
    <n v="0"/>
    <n v="0.05"/>
    <n v="0.05"/>
    <x v="0"/>
    <x v="606"/>
  </r>
  <r>
    <x v="0"/>
    <x v="1443"/>
    <x v="2"/>
    <x v="26"/>
    <s v="GUISANDE"/>
    <x v="107"/>
    <d v="1899-12-30T19:30:00"/>
    <x v="107"/>
    <d v="1899-12-30T22:20:00"/>
    <s v="S"/>
    <n v="0.1"/>
    <n v="0"/>
    <n v="0.1"/>
    <x v="0"/>
    <x v="377"/>
  </r>
  <r>
    <x v="0"/>
    <x v="1474"/>
    <x v="1"/>
    <x v="6"/>
    <s v="MONTE CÓRDOVA"/>
    <x v="107"/>
    <d v="1899-12-30T21:50:00"/>
    <x v="107"/>
    <d v="1899-12-30T23:00:00"/>
    <s v="S"/>
    <n v="0"/>
    <n v="1"/>
    <n v="1"/>
    <x v="0"/>
    <x v="601"/>
  </r>
  <r>
    <x v="0"/>
    <x v="1474"/>
    <x v="1"/>
    <x v="6"/>
    <s v="MONTE CÓRDOVA"/>
    <x v="107"/>
    <d v="1899-12-30T22:15:00"/>
    <x v="107"/>
    <d v="1899-12-30T23:30:00"/>
    <s v="S"/>
    <n v="0"/>
    <n v="0.15"/>
    <n v="0.15"/>
    <x v="0"/>
    <x v="641"/>
  </r>
  <r>
    <x v="0"/>
    <x v="1475"/>
    <x v="1"/>
    <x v="11"/>
    <s v="GONDOMAR(SÃO COSME)"/>
    <x v="107"/>
    <d v="1899-12-30T22:40:00"/>
    <x v="108"/>
    <d v="1899-12-30T00:10:00"/>
    <s v="S"/>
    <n v="0"/>
    <n v="0.15"/>
    <n v="0.15"/>
    <x v="0"/>
    <x v="660"/>
  </r>
  <r>
    <x v="0"/>
    <x v="1466"/>
    <x v="1"/>
    <x v="11"/>
    <s v="SÃO PEDRO DA COVA"/>
    <x v="107"/>
    <d v="1899-12-30T23:25:00"/>
    <x v="108"/>
    <d v="1899-12-30T00:10:00"/>
    <s v="S"/>
    <n v="0"/>
    <n v="0.05"/>
    <n v="0.05"/>
    <x v="0"/>
    <x v="564"/>
  </r>
  <r>
    <x v="0"/>
    <x v="1476"/>
    <x v="2"/>
    <x v="12"/>
    <s v="SANDE(VILA NOVA)"/>
    <x v="108"/>
    <d v="1899-12-30T10:20:00"/>
    <x v="108"/>
    <d v="1899-12-30T11:40:00"/>
    <s v="S"/>
    <n v="0"/>
    <n v="0.05"/>
    <n v="0.05"/>
    <x v="0"/>
    <x v="175"/>
  </r>
  <r>
    <x v="0"/>
    <x v="1469"/>
    <x v="1"/>
    <x v="20"/>
    <s v="SOBRADO"/>
    <x v="108"/>
    <d v="1899-12-30T11:10:00"/>
    <x v="108"/>
    <d v="1899-12-30T12:20:00"/>
    <s v="S"/>
    <n v="0"/>
    <n v="0.02"/>
    <n v="0.02"/>
    <x v="0"/>
    <x v="42"/>
  </r>
  <r>
    <x v="0"/>
    <x v="1477"/>
    <x v="1"/>
    <x v="6"/>
    <s v="CARREIRA"/>
    <x v="108"/>
    <d v="1899-12-30T13:40:00"/>
    <x v="108"/>
    <d v="1899-12-30T14:15:00"/>
    <s v="S"/>
    <n v="0"/>
    <n v="0.1"/>
    <n v="0.1"/>
    <x v="0"/>
    <x v="292"/>
  </r>
  <r>
    <x v="0"/>
    <x v="1476"/>
    <x v="2"/>
    <x v="12"/>
    <s v="SANDE(VILA NOVA)"/>
    <x v="108"/>
    <d v="1899-12-30T14:00:00"/>
    <x v="108"/>
    <d v="1899-12-30T16:30:00"/>
    <s v="S"/>
    <n v="0"/>
    <n v="0.5"/>
    <n v="0.5"/>
    <x v="0"/>
    <x v="632"/>
  </r>
  <r>
    <x v="0"/>
    <x v="1478"/>
    <x v="1"/>
    <x v="36"/>
    <s v="BORBA DE GODIM"/>
    <x v="108"/>
    <d v="1899-12-30T14:55:00"/>
    <x v="108"/>
    <d v="1899-12-30T15:45:00"/>
    <s v="S"/>
    <n v="0"/>
    <n v="0.04"/>
    <n v="0.04"/>
    <x v="0"/>
    <x v="339"/>
  </r>
  <r>
    <x v="0"/>
    <x v="1479"/>
    <x v="1"/>
    <x v="31"/>
    <s v="CARVALHO DE REI"/>
    <x v="108"/>
    <d v="1899-12-30T15:15:00"/>
    <x v="108"/>
    <d v="1899-12-30T19:45:00"/>
    <s v="S"/>
    <n v="0"/>
    <n v="4"/>
    <n v="4"/>
    <x v="0"/>
    <x v="502"/>
  </r>
  <r>
    <x v="0"/>
    <x v="1480"/>
    <x v="2"/>
    <x v="14"/>
    <s v="CALENDÁRIO"/>
    <x v="108"/>
    <d v="1899-12-30T15:20:00"/>
    <x v="108"/>
    <d v="1899-12-30T16:30:00"/>
    <s v="S"/>
    <n v="0"/>
    <n v="0.05"/>
    <n v="0.05"/>
    <x v="0"/>
    <x v="49"/>
  </r>
  <r>
    <x v="0"/>
    <x v="1481"/>
    <x v="2"/>
    <x v="30"/>
    <s v="CERVÃES"/>
    <x v="108"/>
    <d v="1899-12-30T16:00:00"/>
    <x v="108"/>
    <d v="1899-12-30T18:55:00"/>
    <s v="S"/>
    <n v="0.1"/>
    <n v="0"/>
    <n v="0.1"/>
    <x v="0"/>
    <x v="602"/>
  </r>
  <r>
    <x v="0"/>
    <x v="1473"/>
    <x v="2"/>
    <x v="49"/>
    <s v="VALDOSENDE"/>
    <x v="108"/>
    <d v="1899-12-30T16:20:00"/>
    <x v="108"/>
    <d v="1899-12-30T19:20:00"/>
    <s v="S"/>
    <n v="0"/>
    <n v="0.03"/>
    <n v="0.03"/>
    <x v="0"/>
    <x v="641"/>
  </r>
  <r>
    <x v="0"/>
    <x v="1482"/>
    <x v="2"/>
    <x v="29"/>
    <s v="QUEIMADELA"/>
    <x v="108"/>
    <d v="1899-12-30T17:00:00"/>
    <x v="108"/>
    <d v="1899-12-30T18:50:00"/>
    <s v="S"/>
    <n v="0.05"/>
    <n v="0"/>
    <n v="0.05"/>
    <x v="0"/>
    <x v="620"/>
  </r>
  <r>
    <x v="0"/>
    <x v="1483"/>
    <x v="2"/>
    <x v="14"/>
    <s v="SEZURES"/>
    <x v="108"/>
    <d v="1899-12-30T17:20:00"/>
    <x v="108"/>
    <d v="1899-12-30T19:50:00"/>
    <s v="S"/>
    <n v="0"/>
    <n v="2"/>
    <n v="2"/>
    <x v="0"/>
    <x v="46"/>
  </r>
  <r>
    <x v="0"/>
    <x v="1484"/>
    <x v="2"/>
    <x v="19"/>
    <s v="COSSOURADO"/>
    <x v="108"/>
    <d v="1899-12-30T17:30:00"/>
    <x v="108"/>
    <d v="1899-12-30T19:50:00"/>
    <s v="S"/>
    <n v="0"/>
    <n v="0.1"/>
    <n v="0.1"/>
    <x v="0"/>
    <x v="97"/>
  </r>
  <r>
    <x v="0"/>
    <x v="1485"/>
    <x v="2"/>
    <x v="12"/>
    <s v="PRAZINS(SANTO TIRSO)"/>
    <x v="108"/>
    <d v="1899-12-30T17:35:00"/>
    <x v="108"/>
    <d v="1899-12-30T20:35:00"/>
    <s v="S"/>
    <n v="0"/>
    <n v="0.8"/>
    <n v="0.8"/>
    <x v="0"/>
    <x v="443"/>
  </r>
  <r>
    <x v="0"/>
    <x v="1274"/>
    <x v="1"/>
    <x v="31"/>
    <s v="ATAÍDE"/>
    <x v="108"/>
    <d v="1899-12-30T18:35:00"/>
    <x v="108"/>
    <d v="1899-12-30T19:15:00"/>
    <s v="S"/>
    <n v="0"/>
    <n v="0.05"/>
    <n v="0.05"/>
    <x v="0"/>
    <x v="659"/>
  </r>
  <r>
    <x v="0"/>
    <x v="1486"/>
    <x v="1"/>
    <x v="20"/>
    <s v="CAMPO"/>
    <x v="108"/>
    <d v="1899-12-30T18:50:00"/>
    <x v="108"/>
    <d v="1899-12-30T20:15:00"/>
    <s v="S"/>
    <n v="0"/>
    <n v="0.05"/>
    <n v="0.05"/>
    <x v="0"/>
    <x v="639"/>
  </r>
  <r>
    <x v="0"/>
    <x v="1475"/>
    <x v="1"/>
    <x v="11"/>
    <s v="GONDOMAR(SÃO COSME)"/>
    <x v="108"/>
    <d v="1899-12-30T19:00:00"/>
    <x v="108"/>
    <d v="1899-12-30T19:50:00"/>
    <s v="S"/>
    <n v="0"/>
    <n v="0.03"/>
    <n v="0.03"/>
    <x v="0"/>
    <x v="43"/>
  </r>
  <r>
    <x v="0"/>
    <x v="1487"/>
    <x v="1"/>
    <x v="32"/>
    <s v="TEIXEIRA"/>
    <x v="108"/>
    <d v="1899-12-30T21:10:00"/>
    <x v="109"/>
    <d v="1899-12-30T02:30:00"/>
    <s v="S"/>
    <n v="0"/>
    <n v="15"/>
    <n v="15"/>
    <x v="0"/>
    <x v="555"/>
  </r>
  <r>
    <x v="0"/>
    <x v="1488"/>
    <x v="2"/>
    <x v="19"/>
    <s v="GILMONDE"/>
    <x v="109"/>
    <d v="1899-12-30T00:45:00"/>
    <x v="109"/>
    <d v="1899-12-30T01:30:00"/>
    <s v="S"/>
    <n v="0"/>
    <n v="0.03"/>
    <n v="0.03"/>
    <x v="0"/>
    <x v="648"/>
  </r>
  <r>
    <x v="0"/>
    <x v="1489"/>
    <x v="2"/>
    <x v="14"/>
    <s v="LOUSADO"/>
    <x v="109"/>
    <d v="1899-12-30T00:45:00"/>
    <x v="109"/>
    <d v="1899-12-30T01:30:00"/>
    <s v="S"/>
    <n v="0"/>
    <n v="0.06"/>
    <n v="0.06"/>
    <x v="0"/>
    <x v="224"/>
  </r>
  <r>
    <x v="0"/>
    <x v="1490"/>
    <x v="2"/>
    <x v="30"/>
    <s v="ESQUEIROS"/>
    <x v="109"/>
    <d v="1899-12-30T02:15:00"/>
    <x v="109"/>
    <d v="1899-12-30T03:35:00"/>
    <s v="S"/>
    <n v="0.2"/>
    <n v="0"/>
    <n v="0.2"/>
    <x v="0"/>
    <x v="619"/>
  </r>
  <r>
    <x v="0"/>
    <x v="1491"/>
    <x v="2"/>
    <x v="30"/>
    <s v="GEME"/>
    <x v="109"/>
    <d v="1899-12-30T04:15:00"/>
    <x v="109"/>
    <d v="1899-12-30T05:25:00"/>
    <s v="S"/>
    <n v="0.1"/>
    <n v="0"/>
    <n v="0.1"/>
    <x v="0"/>
    <x v="597"/>
  </r>
  <r>
    <x v="0"/>
    <x v="1479"/>
    <x v="1"/>
    <x v="31"/>
    <s v="CARVALHO DE REI"/>
    <x v="109"/>
    <d v="1899-12-30T09:45:00"/>
    <x v="109"/>
    <d v="1899-12-30T11:45:00"/>
    <s v="S"/>
    <n v="0"/>
    <n v="1"/>
    <n v="1"/>
    <x v="0"/>
    <x v="585"/>
  </r>
  <r>
    <x v="0"/>
    <x v="1492"/>
    <x v="1"/>
    <x v="18"/>
    <s v="FREAMUNDE"/>
    <x v="109"/>
    <d v="1899-12-30T09:56:00"/>
    <x v="109"/>
    <d v="1899-12-30T11:30:00"/>
    <s v="S"/>
    <n v="0"/>
    <n v="0.15"/>
    <n v="0.15"/>
    <x v="0"/>
    <x v="649"/>
  </r>
  <r>
    <x v="0"/>
    <x v="1493"/>
    <x v="2"/>
    <x v="37"/>
    <s v="APÚLIA"/>
    <x v="109"/>
    <d v="1899-12-30T11:15:00"/>
    <x v="109"/>
    <d v="1899-12-30T12:45:00"/>
    <s v="S"/>
    <n v="0"/>
    <n v="0.5"/>
    <n v="0.5"/>
    <x v="0"/>
    <x v="647"/>
  </r>
  <r>
    <x v="0"/>
    <x v="1482"/>
    <x v="2"/>
    <x v="29"/>
    <s v="QUEIMADELA"/>
    <x v="109"/>
    <d v="1899-12-30T11:40:00"/>
    <x v="109"/>
    <d v="1899-12-30T13:30:00"/>
    <s v="S"/>
    <n v="0"/>
    <n v="1"/>
    <n v="1"/>
    <x v="0"/>
    <x v="396"/>
  </r>
  <r>
    <x v="0"/>
    <x v="1494"/>
    <x v="1"/>
    <x v="24"/>
    <s v="SERZEDO"/>
    <x v="109"/>
    <d v="1899-12-30T11:40:00"/>
    <x v="109"/>
    <d v="1899-12-30T13:35:00"/>
    <s v="S"/>
    <n v="0"/>
    <n v="0.3"/>
    <n v="0.3"/>
    <x v="0"/>
    <x v="82"/>
  </r>
  <r>
    <x v="0"/>
    <x v="1495"/>
    <x v="1"/>
    <x v="32"/>
    <s v="TRESOURAS"/>
    <x v="109"/>
    <d v="1899-12-30T11:50:00"/>
    <x v="109"/>
    <d v="1899-12-30T16:50:00"/>
    <s v="S"/>
    <n v="0"/>
    <n v="5"/>
    <n v="5"/>
    <x v="0"/>
    <x v="127"/>
  </r>
  <r>
    <x v="0"/>
    <x v="1496"/>
    <x v="1"/>
    <x v="36"/>
    <s v="MARGARIDE(SANTA EULÁLIA)"/>
    <x v="109"/>
    <d v="1899-12-30T12:05:00"/>
    <x v="109"/>
    <d v="1899-12-30T14:15:00"/>
    <s v="S"/>
    <n v="0.2"/>
    <n v="0"/>
    <n v="0.2"/>
    <x v="0"/>
    <x v="546"/>
  </r>
  <r>
    <x v="0"/>
    <x v="1492"/>
    <x v="1"/>
    <x v="18"/>
    <s v="FREAMUNDE"/>
    <x v="109"/>
    <d v="1899-12-30T12:30:00"/>
    <x v="109"/>
    <d v="1899-12-30T14:00:00"/>
    <s v="S"/>
    <n v="0"/>
    <n v="0.1"/>
    <n v="0.1"/>
    <x v="0"/>
    <x v="417"/>
  </r>
  <r>
    <x v="0"/>
    <x v="1486"/>
    <x v="1"/>
    <x v="20"/>
    <s v="CAMPO"/>
    <x v="109"/>
    <d v="1899-12-30T12:40:00"/>
    <x v="109"/>
    <d v="1899-12-30T13:50:00"/>
    <s v="S"/>
    <n v="0"/>
    <n v="0.05"/>
    <n v="0.05"/>
    <x v="0"/>
    <x v="498"/>
  </r>
  <r>
    <x v="0"/>
    <x v="1497"/>
    <x v="0"/>
    <x v="2"/>
    <s v="CARAPINHA"/>
    <x v="109"/>
    <d v="1899-12-30T13:30:00"/>
    <x v="109"/>
    <d v="1899-12-30T14:17:00"/>
    <m/>
    <n v="0.04"/>
    <n v="0.01"/>
    <n v="0.05"/>
    <x v="2"/>
    <x v="549"/>
  </r>
  <r>
    <x v="0"/>
    <x v="1486"/>
    <x v="1"/>
    <x v="20"/>
    <s v="CAMPO"/>
    <x v="109"/>
    <d v="1899-12-30T13:50:00"/>
    <x v="109"/>
    <d v="1899-12-30T14:40:00"/>
    <s v="S"/>
    <n v="0"/>
    <n v="0.25"/>
    <n v="0.25"/>
    <x v="0"/>
    <x v="319"/>
  </r>
  <r>
    <x v="0"/>
    <x v="1498"/>
    <x v="1"/>
    <x v="16"/>
    <s v="GANDRA"/>
    <x v="109"/>
    <d v="1899-12-30T14:00:00"/>
    <x v="109"/>
    <d v="1899-12-30T14:35:00"/>
    <s v="S"/>
    <n v="0"/>
    <n v="0.01"/>
    <n v="0.01"/>
    <x v="0"/>
    <x v="18"/>
  </r>
  <r>
    <x v="0"/>
    <x v="1499"/>
    <x v="2"/>
    <x v="25"/>
    <s v="MONSUL"/>
    <x v="109"/>
    <d v="1899-12-30T14:35:00"/>
    <x v="109"/>
    <d v="1899-12-30T16:55:00"/>
    <s v="S"/>
    <n v="0"/>
    <n v="1.5"/>
    <n v="1.5"/>
    <x v="0"/>
    <x v="230"/>
  </r>
  <r>
    <x v="0"/>
    <x v="1473"/>
    <x v="2"/>
    <x v="49"/>
    <s v="VALDOSENDE"/>
    <x v="109"/>
    <d v="1899-12-30T14:50:00"/>
    <x v="109"/>
    <d v="1899-12-30T19:25:00"/>
    <s v="S"/>
    <n v="1"/>
    <n v="0"/>
    <n v="1"/>
    <x v="0"/>
    <x v="590"/>
  </r>
  <r>
    <x v="0"/>
    <x v="1469"/>
    <x v="1"/>
    <x v="20"/>
    <s v="SOBRADO"/>
    <x v="109"/>
    <d v="1899-12-30T14:50:00"/>
    <x v="109"/>
    <d v="1899-12-30T15:45:00"/>
    <s v="S"/>
    <n v="0"/>
    <n v="0.05"/>
    <n v="0.05"/>
    <x v="0"/>
    <x v="592"/>
  </r>
  <r>
    <x v="0"/>
    <x v="1493"/>
    <x v="2"/>
    <x v="37"/>
    <s v="APÚLIA"/>
    <x v="109"/>
    <d v="1899-12-30T15:20:00"/>
    <x v="109"/>
    <d v="1899-12-30T16:15:00"/>
    <s v="S"/>
    <n v="4"/>
    <n v="6"/>
    <n v="10"/>
    <x v="0"/>
    <x v="527"/>
  </r>
  <r>
    <x v="0"/>
    <x v="1494"/>
    <x v="1"/>
    <x v="24"/>
    <s v="SERZEDO"/>
    <x v="109"/>
    <d v="1899-12-30T15:20:00"/>
    <x v="109"/>
    <d v="1899-12-30T18:30:00"/>
    <s v="S"/>
    <n v="0"/>
    <n v="0.9"/>
    <n v="0.9"/>
    <x v="0"/>
    <x v="66"/>
  </r>
  <r>
    <x v="0"/>
    <x v="1484"/>
    <x v="2"/>
    <x v="19"/>
    <s v="COSSOURADO"/>
    <x v="109"/>
    <d v="1899-12-30T15:25:00"/>
    <x v="109"/>
    <d v="1899-12-30T16:55:00"/>
    <s v="S"/>
    <n v="0"/>
    <n v="0.15"/>
    <n v="0.15"/>
    <x v="0"/>
    <x v="388"/>
  </r>
  <r>
    <x v="0"/>
    <x v="1500"/>
    <x v="1"/>
    <x v="11"/>
    <s v="SÃO PEDRO DA COVA"/>
    <x v="109"/>
    <d v="1899-12-30T15:25:00"/>
    <x v="109"/>
    <d v="1899-12-30T18:05:00"/>
    <s v="S"/>
    <n v="0"/>
    <n v="1"/>
    <n v="1"/>
    <x v="0"/>
    <x v="603"/>
  </r>
  <r>
    <x v="0"/>
    <x v="1501"/>
    <x v="1"/>
    <x v="11"/>
    <s v="RIO TINTO"/>
    <x v="109"/>
    <d v="1899-12-30T15:40:00"/>
    <x v="109"/>
    <d v="1899-12-30T18:30:00"/>
    <s v="S"/>
    <n v="0"/>
    <n v="2"/>
    <n v="2"/>
    <x v="0"/>
    <x v="413"/>
  </r>
  <r>
    <x v="0"/>
    <x v="1502"/>
    <x v="1"/>
    <x v="16"/>
    <s v="LORDELO"/>
    <x v="109"/>
    <d v="1899-12-30T15:45:00"/>
    <x v="109"/>
    <d v="1899-12-30T16:20:00"/>
    <s v="S"/>
    <n v="0"/>
    <n v="0.01"/>
    <n v="0.01"/>
    <x v="0"/>
    <x v="21"/>
  </r>
  <r>
    <x v="0"/>
    <x v="1486"/>
    <x v="1"/>
    <x v="20"/>
    <s v="CAMPO"/>
    <x v="109"/>
    <d v="1899-12-30T16:20:00"/>
    <x v="109"/>
    <d v="1899-12-30T19:00:00"/>
    <s v="S"/>
    <n v="0"/>
    <n v="2"/>
    <n v="2"/>
    <x v="0"/>
    <x v="415"/>
  </r>
  <r>
    <x v="0"/>
    <x v="1503"/>
    <x v="1"/>
    <x v="15"/>
    <s v="PEDROUÇOS"/>
    <x v="109"/>
    <d v="1899-12-30T16:40:00"/>
    <x v="109"/>
    <d v="1899-12-30T18:25:00"/>
    <s v="S"/>
    <n v="0"/>
    <n v="0.2"/>
    <n v="0.2"/>
    <x v="0"/>
    <x v="588"/>
  </r>
  <r>
    <x v="0"/>
    <x v="1498"/>
    <x v="1"/>
    <x v="16"/>
    <s v="GANDRA"/>
    <x v="109"/>
    <d v="1899-12-30T16:45:00"/>
    <x v="109"/>
    <d v="1899-12-30T18:00:00"/>
    <s v="S"/>
    <n v="0"/>
    <n v="0.1"/>
    <n v="0.1"/>
    <x v="0"/>
    <x v="242"/>
  </r>
  <r>
    <x v="0"/>
    <x v="1504"/>
    <x v="1"/>
    <x v="24"/>
    <s v="CANELAS"/>
    <x v="109"/>
    <d v="1899-12-30T16:55:00"/>
    <x v="109"/>
    <d v="1899-12-30T18:10:00"/>
    <s v="S"/>
    <n v="0"/>
    <n v="0.03"/>
    <n v="0.03"/>
    <x v="0"/>
    <x v="96"/>
  </r>
  <r>
    <x v="0"/>
    <x v="1475"/>
    <x v="1"/>
    <x v="11"/>
    <s v="GONDOMAR(SÃO COSME)"/>
    <x v="109"/>
    <d v="1899-12-30T16:55:00"/>
    <x v="109"/>
    <d v="1899-12-30T18:25:00"/>
    <s v="S"/>
    <n v="0"/>
    <n v="0.2"/>
    <n v="0.2"/>
    <x v="0"/>
    <x v="525"/>
  </r>
  <r>
    <x v="0"/>
    <x v="1505"/>
    <x v="1"/>
    <x v="11"/>
    <s v="JOVIM"/>
    <x v="109"/>
    <d v="1899-12-30T17:10:00"/>
    <x v="109"/>
    <d v="1899-12-30T18:15:00"/>
    <s v="S"/>
    <n v="0"/>
    <n v="0.2"/>
    <n v="0.2"/>
    <x v="0"/>
    <x v="532"/>
  </r>
  <r>
    <x v="0"/>
    <x v="1505"/>
    <x v="1"/>
    <x v="11"/>
    <s v="JOVIM"/>
    <x v="109"/>
    <d v="1899-12-30T18:05:00"/>
    <x v="109"/>
    <d v="1899-12-30T18:30:00"/>
    <s v="S"/>
    <n v="0"/>
    <n v="0.05"/>
    <n v="0.05"/>
    <x v="0"/>
    <x v="329"/>
  </r>
  <r>
    <x v="0"/>
    <x v="1506"/>
    <x v="2"/>
    <x v="26"/>
    <s v="BRAGA(SÃO VÍTOR)"/>
    <x v="109"/>
    <d v="1899-12-30T18:10:00"/>
    <x v="109"/>
    <d v="1899-12-30T20:10:00"/>
    <s v="S"/>
    <n v="0"/>
    <n v="1"/>
    <n v="1"/>
    <x v="0"/>
    <x v="406"/>
  </r>
  <r>
    <x v="0"/>
    <x v="1507"/>
    <x v="1"/>
    <x v="32"/>
    <s v="VALADARES"/>
    <x v="109"/>
    <d v="1899-12-30T20:35:00"/>
    <x v="109"/>
    <d v="1899-12-30T22:05:00"/>
    <s v="S"/>
    <n v="0"/>
    <n v="0.05"/>
    <n v="0.05"/>
    <x v="0"/>
    <x v="450"/>
  </r>
  <r>
    <x v="0"/>
    <x v="1483"/>
    <x v="2"/>
    <x v="14"/>
    <s v="SEZURES"/>
    <x v="109"/>
    <d v="1899-12-30T20:45:00"/>
    <x v="110"/>
    <d v="1899-12-30T00:15:00"/>
    <s v="S"/>
    <n v="3"/>
    <n v="3"/>
    <n v="6"/>
    <x v="0"/>
    <x v="581"/>
  </r>
  <r>
    <x v="0"/>
    <x v="1508"/>
    <x v="1"/>
    <x v="6"/>
    <s v="BOUGADO(SANTIAGO)"/>
    <x v="109"/>
    <d v="1899-12-30T21:08:00"/>
    <x v="109"/>
    <d v="1899-12-30T22:15:00"/>
    <s v="S"/>
    <n v="0"/>
    <n v="0.01"/>
    <n v="0.01"/>
    <x v="0"/>
    <x v="17"/>
  </r>
  <r>
    <x v="0"/>
    <x v="1509"/>
    <x v="1"/>
    <x v="10"/>
    <s v="SANTA MARTA"/>
    <x v="109"/>
    <d v="1899-12-30T21:10:00"/>
    <x v="109"/>
    <d v="1899-12-30T22:00:00"/>
    <s v="S"/>
    <n v="0"/>
    <n v="0.02"/>
    <n v="0.02"/>
    <x v="0"/>
    <x v="81"/>
  </r>
  <r>
    <x v="0"/>
    <x v="1510"/>
    <x v="1"/>
    <x v="11"/>
    <s v="VALBOM"/>
    <x v="109"/>
    <d v="1899-12-30T21:30:00"/>
    <x v="109"/>
    <d v="1899-12-30T22:10:00"/>
    <s v="S"/>
    <n v="0"/>
    <n v="0.01"/>
    <n v="0.01"/>
    <x v="0"/>
    <x v="528"/>
  </r>
  <r>
    <x v="0"/>
    <x v="1511"/>
    <x v="1"/>
    <x v="31"/>
    <s v="GOUVEIA(SÃO SIMÃO)"/>
    <x v="109"/>
    <d v="1899-12-30T21:30:00"/>
    <x v="110"/>
    <d v="1899-12-30T00:30:00"/>
    <s v="S"/>
    <n v="0"/>
    <n v="3"/>
    <n v="3"/>
    <x v="0"/>
    <x v="639"/>
  </r>
  <r>
    <x v="0"/>
    <x v="1512"/>
    <x v="0"/>
    <x v="1"/>
    <s v="N.CRAVO"/>
    <x v="109"/>
    <d v="1899-12-30T21:32:00"/>
    <x v="109"/>
    <d v="1899-12-30T22:44:00"/>
    <m/>
    <n v="0"/>
    <n v="0.02"/>
    <n v="0.02"/>
    <x v="1"/>
    <x v="151"/>
  </r>
  <r>
    <x v="0"/>
    <x v="1513"/>
    <x v="1"/>
    <x v="31"/>
    <s v="REAL"/>
    <x v="109"/>
    <d v="1899-12-30T22:10:00"/>
    <x v="109"/>
    <d v="1899-12-30T22:40:00"/>
    <s v="S"/>
    <n v="0"/>
    <n v="0.02"/>
    <n v="0.02"/>
    <x v="0"/>
    <x v="156"/>
  </r>
  <r>
    <x v="0"/>
    <x v="1514"/>
    <x v="1"/>
    <x v="10"/>
    <s v="FIGUEIRA"/>
    <x v="109"/>
    <d v="1899-12-30T22:50:00"/>
    <x v="109"/>
    <d v="1899-12-30T23:45:00"/>
    <s v="S"/>
    <n v="0"/>
    <n v="0.01"/>
    <n v="0.01"/>
    <x v="0"/>
    <x v="373"/>
  </r>
  <r>
    <x v="0"/>
    <x v="1515"/>
    <x v="1"/>
    <x v="11"/>
    <s v="BAGUIM DO MONTE(RIO TINTO)"/>
    <x v="109"/>
    <d v="1899-12-30T22:50:00"/>
    <x v="110"/>
    <d v="1899-12-30T01:00:00"/>
    <s v="S"/>
    <n v="0"/>
    <n v="0.1"/>
    <n v="0.1"/>
    <x v="0"/>
    <x v="480"/>
  </r>
  <r>
    <x v="0"/>
    <x v="1501"/>
    <x v="1"/>
    <x v="11"/>
    <s v="RIO TINTO"/>
    <x v="109"/>
    <d v="1899-12-30T23:10:00"/>
    <x v="110"/>
    <d v="1899-12-30T00:10:00"/>
    <s v="S"/>
    <n v="0"/>
    <n v="0.1"/>
    <n v="0.1"/>
    <x v="0"/>
    <x v="442"/>
  </r>
  <r>
    <x v="0"/>
    <x v="1476"/>
    <x v="2"/>
    <x v="12"/>
    <s v="SANDE(VILA NOVA)"/>
    <x v="110"/>
    <d v="1899-12-30T00:05:00"/>
    <x v="110"/>
    <d v="1899-12-30T01:00:00"/>
    <s v="S"/>
    <n v="0"/>
    <n v="0.03"/>
    <n v="0.03"/>
    <x v="0"/>
    <x v="649"/>
  </r>
  <r>
    <x v="0"/>
    <x v="1516"/>
    <x v="1"/>
    <x v="11"/>
    <s v="FÂNZERES"/>
    <x v="110"/>
    <d v="1899-12-30T01:20:00"/>
    <x v="110"/>
    <d v="1899-12-30T02:30:00"/>
    <s v="S"/>
    <n v="0"/>
    <n v="0.05"/>
    <n v="0.05"/>
    <x v="0"/>
    <x v="284"/>
  </r>
  <r>
    <x v="0"/>
    <x v="1501"/>
    <x v="1"/>
    <x v="11"/>
    <s v="RIO TINTO"/>
    <x v="110"/>
    <d v="1899-12-30T01:50:00"/>
    <x v="110"/>
    <d v="1899-12-30T04:45:00"/>
    <s v="S"/>
    <n v="0"/>
    <n v="5"/>
    <n v="5"/>
    <x v="0"/>
    <x v="153"/>
  </r>
  <r>
    <x v="0"/>
    <x v="1476"/>
    <x v="2"/>
    <x v="12"/>
    <s v="SANDE(VILA NOVA)"/>
    <x v="110"/>
    <d v="1899-12-30T02:10:00"/>
    <x v="110"/>
    <d v="1899-12-30T03:40:00"/>
    <s v="S"/>
    <n v="0"/>
    <n v="0.02"/>
    <n v="0.02"/>
    <x v="0"/>
    <x v="331"/>
  </r>
  <r>
    <x v="0"/>
    <x v="1480"/>
    <x v="2"/>
    <x v="14"/>
    <s v="CALENDÁRIO"/>
    <x v="110"/>
    <d v="1899-12-30T02:10:00"/>
    <x v="110"/>
    <d v="1899-12-30T03:40:00"/>
    <s v="S"/>
    <n v="0"/>
    <n v="0.05"/>
    <n v="0.05"/>
    <x v="0"/>
    <x v="439"/>
  </r>
  <r>
    <x v="0"/>
    <x v="1515"/>
    <x v="1"/>
    <x v="11"/>
    <s v="BAGUIM DO MONTE(RIO TINTO)"/>
    <x v="110"/>
    <d v="1899-12-30T02:20:00"/>
    <x v="110"/>
    <d v="1899-12-30T04:25:00"/>
    <s v="S"/>
    <n v="0"/>
    <n v="0.2"/>
    <n v="0.2"/>
    <x v="0"/>
    <x v="589"/>
  </r>
  <r>
    <x v="0"/>
    <x v="1486"/>
    <x v="1"/>
    <x v="20"/>
    <s v="CAMPO"/>
    <x v="110"/>
    <d v="1899-12-30T02:25:00"/>
    <x v="110"/>
    <d v="1899-12-30T03:40:00"/>
    <s v="S"/>
    <n v="0"/>
    <n v="0.25"/>
    <n v="0.25"/>
    <x v="0"/>
    <x v="3"/>
  </r>
  <r>
    <x v="0"/>
    <x v="1517"/>
    <x v="0"/>
    <x v="1"/>
    <s v="S.BEIRA"/>
    <x v="110"/>
    <d v="1899-12-30T02:40:00"/>
    <x v="110"/>
    <d v="1899-12-30T08:30:00"/>
    <m/>
    <n v="0.4"/>
    <n v="4.5"/>
    <n v="4.9000000000000004"/>
    <x v="1"/>
    <x v="637"/>
  </r>
  <r>
    <x v="0"/>
    <x v="1518"/>
    <x v="1"/>
    <x v="24"/>
    <s v="OLIVAL"/>
    <x v="110"/>
    <d v="1899-12-30T02:45:00"/>
    <x v="110"/>
    <d v="1899-12-30T04:15:00"/>
    <s v="S"/>
    <n v="0"/>
    <n v="0.15"/>
    <n v="0.15"/>
    <x v="0"/>
    <x v="661"/>
  </r>
  <r>
    <x v="0"/>
    <x v="1519"/>
    <x v="2"/>
    <x v="25"/>
    <s v="SANTO EMILIÃO"/>
    <x v="110"/>
    <d v="1899-12-30T03:10:00"/>
    <x v="110"/>
    <d v="1899-12-30T04:05:00"/>
    <s v="S"/>
    <n v="0"/>
    <n v="0.02"/>
    <n v="0.02"/>
    <x v="0"/>
    <x v="345"/>
  </r>
  <r>
    <x v="0"/>
    <x v="1520"/>
    <x v="0"/>
    <x v="40"/>
    <s v="V.RAINHA"/>
    <x v="110"/>
    <d v="1899-12-30T03:15:00"/>
    <x v="110"/>
    <d v="1899-12-30T04:40:00"/>
    <m/>
    <n v="0"/>
    <n v="0.21"/>
    <n v="0.21"/>
    <x v="1"/>
    <x v="337"/>
  </r>
  <r>
    <x v="0"/>
    <x v="1486"/>
    <x v="1"/>
    <x v="20"/>
    <s v="CAMPO"/>
    <x v="110"/>
    <d v="1899-12-30T03:15:00"/>
    <x v="110"/>
    <d v="1899-12-30T10:00:00"/>
    <s v="S"/>
    <n v="0"/>
    <n v="2"/>
    <n v="2"/>
    <x v="0"/>
    <x v="419"/>
  </r>
  <r>
    <x v="0"/>
    <x v="1521"/>
    <x v="2"/>
    <x v="12"/>
    <s v="SANDE(SÃO LOURENÇO)"/>
    <x v="110"/>
    <d v="1899-12-30T03:30:00"/>
    <x v="110"/>
    <d v="1899-12-30T06:00:00"/>
    <s v="S"/>
    <n v="0"/>
    <n v="0.08"/>
    <n v="0.08"/>
    <x v="0"/>
    <x v="370"/>
  </r>
  <r>
    <x v="0"/>
    <x v="1522"/>
    <x v="2"/>
    <x v="14"/>
    <s v="CALENDÁRIO"/>
    <x v="110"/>
    <d v="1899-12-30T03:35:00"/>
    <x v="110"/>
    <d v="1899-12-30T08:00:00"/>
    <s v="S"/>
    <n v="5"/>
    <n v="0"/>
    <n v="5"/>
    <x v="0"/>
    <x v="615"/>
  </r>
  <r>
    <x v="0"/>
    <x v="1523"/>
    <x v="1"/>
    <x v="32"/>
    <s v="CAMPELO"/>
    <x v="110"/>
    <d v="1899-12-30T03:53:00"/>
    <x v="110"/>
    <d v="1899-12-30T17:00:00"/>
    <s v="S"/>
    <n v="6"/>
    <n v="0"/>
    <n v="6"/>
    <x v="0"/>
    <x v="578"/>
  </r>
  <r>
    <x v="0"/>
    <x v="1516"/>
    <x v="1"/>
    <x v="11"/>
    <s v="FÂNZERES"/>
    <x v="110"/>
    <d v="1899-12-30T04:25:00"/>
    <x v="110"/>
    <d v="1899-12-30T06:45:00"/>
    <s v="S"/>
    <n v="0"/>
    <n v="0.2"/>
    <n v="0.2"/>
    <x v="0"/>
    <x v="577"/>
  </r>
  <r>
    <x v="0"/>
    <x v="1516"/>
    <x v="1"/>
    <x v="11"/>
    <s v="FÂNZERES"/>
    <x v="110"/>
    <d v="1899-12-30T04:25:00"/>
    <x v="110"/>
    <d v="1899-12-30T05:55:00"/>
    <s v="S"/>
    <n v="0"/>
    <n v="0.3"/>
    <n v="0.3"/>
    <x v="0"/>
    <x v="117"/>
  </r>
  <r>
    <x v="0"/>
    <x v="1524"/>
    <x v="1"/>
    <x v="31"/>
    <s v="FREIXO DE CIMA"/>
    <x v="110"/>
    <d v="1899-12-30T04:45:00"/>
    <x v="110"/>
    <d v="1899-12-30T05:50:00"/>
    <s v="S"/>
    <n v="0"/>
    <n v="0.02"/>
    <n v="0.02"/>
    <x v="0"/>
    <x v="115"/>
  </r>
  <r>
    <x v="0"/>
    <x v="1525"/>
    <x v="1"/>
    <x v="31"/>
    <s v="REAL"/>
    <x v="110"/>
    <d v="1899-12-30T05:00:00"/>
    <x v="110"/>
    <d v="1899-12-30T06:30:00"/>
    <s v="S"/>
    <n v="0"/>
    <n v="0.5"/>
    <n v="0.5"/>
    <x v="0"/>
    <x v="616"/>
  </r>
  <r>
    <x v="0"/>
    <x v="1516"/>
    <x v="1"/>
    <x v="11"/>
    <s v="FÂNZERES"/>
    <x v="110"/>
    <d v="1899-12-30T05:00:00"/>
    <x v="110"/>
    <d v="1899-12-30T06:30:00"/>
    <s v="S"/>
    <n v="0"/>
    <n v="0.5"/>
    <n v="0.5"/>
    <x v="0"/>
    <x v="619"/>
  </r>
  <r>
    <x v="0"/>
    <x v="1476"/>
    <x v="2"/>
    <x v="12"/>
    <s v="SANDE(VILA NOVA)"/>
    <x v="110"/>
    <d v="1899-12-30T05:15:00"/>
    <x v="110"/>
    <d v="1899-12-30T05:50:00"/>
    <s v="S"/>
    <n v="0"/>
    <n v="0.02"/>
    <n v="0.02"/>
    <x v="0"/>
    <x v="306"/>
  </r>
  <r>
    <x v="0"/>
    <x v="1526"/>
    <x v="1"/>
    <x v="36"/>
    <s v="BORBA DE GODIM"/>
    <x v="110"/>
    <d v="1899-12-30T05:25:00"/>
    <x v="110"/>
    <d v="1899-12-30T06:30:00"/>
    <s v="S"/>
    <n v="0"/>
    <n v="7.0000000000000007E-2"/>
    <n v="7.0000000000000007E-2"/>
    <x v="0"/>
    <x v="428"/>
  </r>
  <r>
    <x v="0"/>
    <x v="1513"/>
    <x v="1"/>
    <x v="31"/>
    <s v="REAL"/>
    <x v="110"/>
    <d v="1899-12-30T06:30:00"/>
    <x v="110"/>
    <d v="1899-12-30T07:45:00"/>
    <s v="S"/>
    <n v="0"/>
    <n v="0.7"/>
    <n v="0.7"/>
    <x v="0"/>
    <x v="381"/>
  </r>
  <r>
    <x v="0"/>
    <x v="1516"/>
    <x v="1"/>
    <x v="11"/>
    <s v="FÂNZERES"/>
    <x v="110"/>
    <d v="1899-12-30T06:45:00"/>
    <x v="110"/>
    <d v="1899-12-30T07:45:00"/>
    <s v="S"/>
    <n v="0"/>
    <n v="0.2"/>
    <n v="0.2"/>
    <x v="0"/>
    <x v="579"/>
  </r>
  <r>
    <x v="0"/>
    <x v="1527"/>
    <x v="2"/>
    <x v="12"/>
    <s v="GONDOMAR"/>
    <x v="110"/>
    <d v="1899-12-30T06:50:00"/>
    <x v="110"/>
    <d v="1899-12-30T08:30:00"/>
    <s v="S"/>
    <n v="0"/>
    <n v="0.05"/>
    <n v="0.05"/>
    <x v="0"/>
    <x v="311"/>
  </r>
  <r>
    <x v="0"/>
    <x v="1524"/>
    <x v="1"/>
    <x v="31"/>
    <s v="FREIXO DE CIMA"/>
    <x v="110"/>
    <d v="1899-12-30T07:00:00"/>
    <x v="110"/>
    <d v="1899-12-30T08:00:00"/>
    <s v="S"/>
    <n v="0"/>
    <n v="0.01"/>
    <n v="0.01"/>
    <x v="0"/>
    <x v="575"/>
  </r>
  <r>
    <x v="0"/>
    <x v="1516"/>
    <x v="1"/>
    <x v="11"/>
    <s v="FÂNZERES"/>
    <x v="110"/>
    <d v="1899-12-30T07:05:00"/>
    <x v="110"/>
    <d v="1899-12-30T08:35:00"/>
    <s v="S"/>
    <n v="0"/>
    <n v="0.1"/>
    <n v="0.1"/>
    <x v="0"/>
    <x v="449"/>
  </r>
  <r>
    <x v="0"/>
    <x v="1486"/>
    <x v="1"/>
    <x v="20"/>
    <s v="CAMPO"/>
    <x v="110"/>
    <d v="1899-12-30T07:40:00"/>
    <x v="110"/>
    <d v="1899-12-30T10:00:00"/>
    <s v="S"/>
    <n v="0"/>
    <n v="0.2"/>
    <n v="0.2"/>
    <x v="0"/>
    <x v="530"/>
  </r>
  <r>
    <x v="0"/>
    <x v="1528"/>
    <x v="1"/>
    <x v="18"/>
    <s v="FRAZÃO"/>
    <x v="110"/>
    <d v="1899-12-30T08:30:00"/>
    <x v="110"/>
    <d v="1899-12-30T10:10:00"/>
    <s v="S"/>
    <n v="0"/>
    <n v="7.0000000000000007E-2"/>
    <n v="7.0000000000000007E-2"/>
    <x v="0"/>
    <x v="375"/>
  </r>
  <r>
    <x v="0"/>
    <x v="1492"/>
    <x v="1"/>
    <x v="18"/>
    <s v="FREAMUNDE"/>
    <x v="110"/>
    <d v="1899-12-30T09:00:00"/>
    <x v="110"/>
    <d v="1899-12-30T09:30:00"/>
    <s v="S"/>
    <n v="0"/>
    <n v="0.05"/>
    <n v="0.05"/>
    <x v="0"/>
    <x v="50"/>
  </r>
  <r>
    <x v="0"/>
    <x v="1524"/>
    <x v="1"/>
    <x v="31"/>
    <s v="FREIXO DE CIMA"/>
    <x v="110"/>
    <d v="1899-12-30T09:00:00"/>
    <x v="110"/>
    <d v="1899-12-30T10:05:00"/>
    <s v="S"/>
    <n v="0"/>
    <n v="0.1"/>
    <n v="0.1"/>
    <x v="0"/>
    <x v="519"/>
  </r>
  <r>
    <x v="0"/>
    <x v="1529"/>
    <x v="1"/>
    <x v="18"/>
    <s v="FREAMUNDE"/>
    <x v="110"/>
    <d v="1899-12-30T09:10:00"/>
    <x v="110"/>
    <d v="1899-12-30T10:00:00"/>
    <s v="S"/>
    <n v="0"/>
    <n v="0.7"/>
    <n v="0.7"/>
    <x v="0"/>
    <x v="383"/>
  </r>
  <r>
    <x v="0"/>
    <x v="1515"/>
    <x v="1"/>
    <x v="11"/>
    <s v="BAGUIM DO MONTE(RIO TINTO)"/>
    <x v="110"/>
    <d v="1899-12-30T09:10:00"/>
    <x v="110"/>
    <d v="1899-12-30T19:40:00"/>
    <s v="S"/>
    <n v="0"/>
    <n v="4"/>
    <n v="4"/>
    <x v="0"/>
    <x v="476"/>
  </r>
  <r>
    <x v="0"/>
    <x v="1530"/>
    <x v="1"/>
    <x v="10"/>
    <s v="SANTA MARTA"/>
    <x v="110"/>
    <d v="1899-12-30T09:20:00"/>
    <x v="110"/>
    <d v="1899-12-30T09:50:00"/>
    <s v="S"/>
    <n v="0"/>
    <n v="0.02"/>
    <n v="0.02"/>
    <x v="0"/>
    <x v="130"/>
  </r>
  <r>
    <x v="0"/>
    <x v="1531"/>
    <x v="2"/>
    <x v="29"/>
    <s v="FREITAS"/>
    <x v="110"/>
    <d v="1899-12-30T09:35:00"/>
    <x v="110"/>
    <d v="1899-12-30T15:10:00"/>
    <s v="S"/>
    <n v="10"/>
    <n v="0"/>
    <n v="10"/>
    <x v="0"/>
    <x v="616"/>
  </r>
  <r>
    <x v="0"/>
    <x v="1496"/>
    <x v="1"/>
    <x v="36"/>
    <s v="MARGARIDE(SANTA EULÁLIA)"/>
    <x v="110"/>
    <d v="1899-12-30T10:35:00"/>
    <x v="110"/>
    <d v="1899-12-30T11:25:00"/>
    <s v="S"/>
    <n v="0"/>
    <n v="0.05"/>
    <n v="0.05"/>
    <x v="0"/>
    <x v="41"/>
  </r>
  <r>
    <x v="0"/>
    <x v="1475"/>
    <x v="1"/>
    <x v="11"/>
    <s v="GONDOMAR(SÃO COSME)"/>
    <x v="110"/>
    <d v="1899-12-30T10:40:00"/>
    <x v="110"/>
    <d v="1899-12-30T11:35:00"/>
    <s v="S"/>
    <n v="0"/>
    <n v="0.05"/>
    <n v="0.05"/>
    <x v="0"/>
    <x v="290"/>
  </r>
  <r>
    <x v="0"/>
    <x v="1486"/>
    <x v="1"/>
    <x v="20"/>
    <s v="CAMPO"/>
    <x v="110"/>
    <d v="1899-12-30T10:45:00"/>
    <x v="110"/>
    <d v="1899-12-30T12:10:00"/>
    <s v="S"/>
    <n v="0"/>
    <n v="0.1"/>
    <n v="0.1"/>
    <x v="0"/>
    <x v="351"/>
  </r>
  <r>
    <x v="0"/>
    <x v="1532"/>
    <x v="1"/>
    <x v="15"/>
    <s v="MOREIRA"/>
    <x v="110"/>
    <d v="1899-12-30T11:20:00"/>
    <x v="110"/>
    <d v="1899-12-30T12:15:00"/>
    <s v="S"/>
    <n v="0"/>
    <n v="0.02"/>
    <n v="0.02"/>
    <x v="0"/>
    <x v="249"/>
  </r>
  <r>
    <x v="0"/>
    <x v="1533"/>
    <x v="2"/>
    <x v="14"/>
    <s v="CALENDÁRIO"/>
    <x v="110"/>
    <d v="1899-12-30T11:40:00"/>
    <x v="110"/>
    <d v="1899-12-30T12:30:00"/>
    <s v="S"/>
    <n v="0"/>
    <n v="0.1"/>
    <n v="0.1"/>
    <x v="0"/>
    <x v="122"/>
  </r>
  <r>
    <x v="0"/>
    <x v="1534"/>
    <x v="1"/>
    <x v="16"/>
    <s v="GANDRA"/>
    <x v="110"/>
    <d v="1899-12-30T12:05:00"/>
    <x v="110"/>
    <d v="1899-12-30T13:15:00"/>
    <s v="S"/>
    <n v="0"/>
    <n v="0.02"/>
    <n v="0.02"/>
    <x v="0"/>
    <x v="84"/>
  </r>
  <r>
    <x v="0"/>
    <x v="1476"/>
    <x v="2"/>
    <x v="12"/>
    <s v="SANDE(VILA NOVA)"/>
    <x v="110"/>
    <d v="1899-12-30T12:35:00"/>
    <x v="110"/>
    <d v="1899-12-30T14:35:00"/>
    <s v="S"/>
    <n v="0"/>
    <n v="0.2"/>
    <n v="0.2"/>
    <x v="0"/>
    <x v="238"/>
  </r>
  <r>
    <x v="0"/>
    <x v="1535"/>
    <x v="2"/>
    <x v="19"/>
    <s v="AREIAS DE VILAR"/>
    <x v="110"/>
    <d v="1899-12-30T12:40:00"/>
    <x v="110"/>
    <d v="1899-12-30T17:45:00"/>
    <s v="S"/>
    <n v="8"/>
    <n v="0"/>
    <n v="8"/>
    <x v="0"/>
    <x v="611"/>
  </r>
  <r>
    <x v="0"/>
    <x v="1536"/>
    <x v="2"/>
    <x v="12"/>
    <s v="SANDE(SÃO CLEMENTE)"/>
    <x v="110"/>
    <d v="1899-12-30T12:40:00"/>
    <x v="110"/>
    <d v="1899-12-30T14:00:00"/>
    <s v="S"/>
    <n v="0"/>
    <n v="0.08"/>
    <n v="0.08"/>
    <x v="0"/>
    <x v="138"/>
  </r>
  <r>
    <x v="0"/>
    <x v="1525"/>
    <x v="1"/>
    <x v="31"/>
    <s v="REAL"/>
    <x v="110"/>
    <d v="1899-12-30T12:40:00"/>
    <x v="110"/>
    <d v="1899-12-30T14:00:00"/>
    <s v="S"/>
    <n v="0"/>
    <n v="0.2"/>
    <n v="0.2"/>
    <x v="0"/>
    <x v="625"/>
  </r>
  <r>
    <x v="0"/>
    <x v="1500"/>
    <x v="1"/>
    <x v="11"/>
    <s v="SÃO PEDRO DA COVA"/>
    <x v="110"/>
    <d v="1899-12-30T12:40:00"/>
    <x v="110"/>
    <d v="1899-12-30T14:45:00"/>
    <s v="S"/>
    <n v="0"/>
    <n v="0.3"/>
    <n v="0.3"/>
    <x v="0"/>
    <x v="83"/>
  </r>
  <r>
    <x v="0"/>
    <x v="1537"/>
    <x v="1"/>
    <x v="16"/>
    <s v="AGUIAR DE SOUSA"/>
    <x v="110"/>
    <d v="1899-12-30T12:45:00"/>
    <x v="110"/>
    <d v="1899-12-30T15:30:00"/>
    <s v="S"/>
    <n v="0"/>
    <n v="0.5"/>
    <n v="0.5"/>
    <x v="0"/>
    <x v="615"/>
  </r>
  <r>
    <x v="0"/>
    <x v="1486"/>
    <x v="1"/>
    <x v="20"/>
    <s v="CAMPO"/>
    <x v="110"/>
    <d v="1899-12-30T12:55:00"/>
    <x v="110"/>
    <d v="1899-12-30T14:00:00"/>
    <s v="S"/>
    <n v="0"/>
    <n v="0.2"/>
    <n v="0.2"/>
    <x v="0"/>
    <x v="629"/>
  </r>
  <r>
    <x v="0"/>
    <x v="1486"/>
    <x v="1"/>
    <x v="20"/>
    <s v="CAMPO"/>
    <x v="110"/>
    <d v="1899-12-30T13:00:00"/>
    <x v="110"/>
    <d v="1899-12-30T19:05:00"/>
    <s v="S"/>
    <n v="0"/>
    <n v="48"/>
    <n v="48"/>
    <x v="0"/>
    <x v="630"/>
  </r>
  <r>
    <x v="0"/>
    <x v="1538"/>
    <x v="1"/>
    <x v="18"/>
    <s v="CARVALHOSA"/>
    <x v="110"/>
    <d v="1899-12-30T13:10:00"/>
    <x v="110"/>
    <d v="1899-12-30T16:00:00"/>
    <s v="S"/>
    <n v="0"/>
    <n v="0.15"/>
    <n v="0.15"/>
    <x v="0"/>
    <x v="648"/>
  </r>
  <r>
    <x v="0"/>
    <x v="1539"/>
    <x v="1"/>
    <x v="6"/>
    <s v="SANTO TIRSO"/>
    <x v="110"/>
    <d v="1899-12-30T13:40:00"/>
    <x v="110"/>
    <d v="1899-12-30T14:45:00"/>
    <s v="S"/>
    <n v="0"/>
    <n v="0.25"/>
    <n v="0.25"/>
    <x v="0"/>
    <x v="6"/>
  </r>
  <r>
    <x v="0"/>
    <x v="1528"/>
    <x v="1"/>
    <x v="18"/>
    <s v="FRAZÃO"/>
    <x v="110"/>
    <d v="1899-12-30T14:00:00"/>
    <x v="110"/>
    <d v="1899-12-30T16:55:00"/>
    <s v="S"/>
    <n v="0"/>
    <n v="0.3"/>
    <n v="0.3"/>
    <x v="0"/>
    <x v="189"/>
  </r>
  <r>
    <x v="0"/>
    <x v="1473"/>
    <x v="2"/>
    <x v="49"/>
    <s v="VALDOSENDE"/>
    <x v="110"/>
    <d v="1899-12-30T14:30:00"/>
    <x v="111"/>
    <d v="1899-12-30T02:30:00"/>
    <s v="S"/>
    <n v="0"/>
    <n v="0.05"/>
    <n v="0.05"/>
    <x v="0"/>
    <x v="502"/>
  </r>
  <r>
    <x v="0"/>
    <x v="1493"/>
    <x v="2"/>
    <x v="37"/>
    <s v="APÚLIA"/>
    <x v="110"/>
    <d v="1899-12-30T14:40:00"/>
    <x v="110"/>
    <d v="1899-12-30T15:45:00"/>
    <s v="S"/>
    <n v="0"/>
    <n v="0.05"/>
    <n v="0.05"/>
    <x v="0"/>
    <x v="302"/>
  </r>
  <r>
    <x v="0"/>
    <x v="1518"/>
    <x v="1"/>
    <x v="24"/>
    <s v="OLIVAL"/>
    <x v="110"/>
    <d v="1899-12-30T14:45:00"/>
    <x v="110"/>
    <d v="1899-12-30T16:40:00"/>
    <s v="S"/>
    <n v="0"/>
    <n v="0.3"/>
    <n v="0.3"/>
    <x v="0"/>
    <x v="251"/>
  </r>
  <r>
    <x v="0"/>
    <x v="1475"/>
    <x v="1"/>
    <x v="11"/>
    <s v="GONDOMAR(SÃO COSME)"/>
    <x v="110"/>
    <d v="1899-12-30T14:50:00"/>
    <x v="110"/>
    <d v="1899-12-30T16:40:00"/>
    <s v="S"/>
    <n v="0"/>
    <n v="0.25"/>
    <n v="0.25"/>
    <x v="0"/>
    <x v="2"/>
  </r>
  <r>
    <x v="0"/>
    <x v="1525"/>
    <x v="1"/>
    <x v="31"/>
    <s v="REAL"/>
    <x v="110"/>
    <d v="1899-12-30T15:00:00"/>
    <x v="110"/>
    <d v="1899-12-30T16:20:00"/>
    <s v="S"/>
    <n v="0"/>
    <n v="0.1"/>
    <n v="0.1"/>
    <x v="0"/>
    <x v="509"/>
  </r>
  <r>
    <x v="0"/>
    <x v="1516"/>
    <x v="1"/>
    <x v="11"/>
    <s v="FÂNZERES"/>
    <x v="110"/>
    <d v="1899-12-30T15:00:00"/>
    <x v="110"/>
    <d v="1899-12-30T15:45:00"/>
    <s v="S"/>
    <n v="0"/>
    <n v="0.2"/>
    <n v="0.2"/>
    <x v="0"/>
    <x v="596"/>
  </r>
  <r>
    <x v="0"/>
    <x v="1478"/>
    <x v="1"/>
    <x v="36"/>
    <s v="BORBA DE GODIM"/>
    <x v="110"/>
    <d v="1899-12-30T15:15:00"/>
    <x v="110"/>
    <d v="1899-12-30T15:40:00"/>
    <s v="S"/>
    <n v="0"/>
    <n v="0.05"/>
    <n v="0.05"/>
    <x v="0"/>
    <x v="359"/>
  </r>
  <r>
    <x v="0"/>
    <x v="1534"/>
    <x v="1"/>
    <x v="16"/>
    <s v="GANDRA"/>
    <x v="110"/>
    <d v="1899-12-30T15:15:00"/>
    <x v="110"/>
    <d v="1899-12-30T18:05:00"/>
    <s v="S"/>
    <n v="0"/>
    <n v="0.3"/>
    <n v="0.3"/>
    <x v="0"/>
    <x v="197"/>
  </r>
  <r>
    <x v="0"/>
    <x v="1540"/>
    <x v="1"/>
    <x v="33"/>
    <s v="CAÍDE DE REI"/>
    <x v="110"/>
    <d v="1899-12-30T15:20:00"/>
    <x v="110"/>
    <d v="1899-12-30T16:20:00"/>
    <s v="S"/>
    <n v="0"/>
    <n v="0.1"/>
    <n v="0.1"/>
    <x v="0"/>
    <x v="102"/>
  </r>
  <r>
    <x v="0"/>
    <x v="1526"/>
    <x v="1"/>
    <x v="36"/>
    <s v="BORBA DE GODIM"/>
    <x v="110"/>
    <d v="1899-12-30T15:40:00"/>
    <x v="110"/>
    <d v="1899-12-30T16:20:00"/>
    <s v="S"/>
    <n v="0"/>
    <n v="0.01"/>
    <n v="0.01"/>
    <x v="0"/>
    <x v="122"/>
  </r>
  <r>
    <x v="0"/>
    <x v="1494"/>
    <x v="1"/>
    <x v="24"/>
    <s v="SERZEDO"/>
    <x v="110"/>
    <d v="1899-12-30T15:50:00"/>
    <x v="110"/>
    <d v="1899-12-30T19:00:00"/>
    <s v="S"/>
    <n v="0"/>
    <n v="0.6"/>
    <n v="0.6"/>
    <x v="0"/>
    <x v="452"/>
  </r>
  <r>
    <x v="0"/>
    <x v="1500"/>
    <x v="1"/>
    <x v="11"/>
    <s v="SÃO PEDRO DA COVA"/>
    <x v="110"/>
    <d v="1899-12-30T16:25:00"/>
    <x v="110"/>
    <d v="1899-12-30T17:20:00"/>
    <s v="S"/>
    <n v="0"/>
    <n v="0.05"/>
    <n v="0.05"/>
    <x v="0"/>
    <x v="315"/>
  </r>
  <r>
    <x v="0"/>
    <x v="1541"/>
    <x v="1"/>
    <x v="24"/>
    <s v="VILAR DO PARAÍSO"/>
    <x v="110"/>
    <d v="1899-12-30T16:35:00"/>
    <x v="110"/>
    <d v="1899-12-30T18:05:00"/>
    <s v="S"/>
    <n v="0"/>
    <n v="0.2"/>
    <n v="0.2"/>
    <x v="0"/>
    <x v="607"/>
  </r>
  <r>
    <x v="0"/>
    <x v="1542"/>
    <x v="1"/>
    <x v="32"/>
    <s v="CAMPELO"/>
    <x v="110"/>
    <d v="1899-12-30T17:00:00"/>
    <x v="110"/>
    <d v="1899-12-30T22:30:00"/>
    <s v="S"/>
    <n v="3"/>
    <n v="60"/>
    <n v="63"/>
    <x v="0"/>
    <x v="500"/>
  </r>
  <r>
    <x v="0"/>
    <x v="1505"/>
    <x v="1"/>
    <x v="11"/>
    <s v="JOVIM"/>
    <x v="110"/>
    <d v="1899-12-30T17:25:00"/>
    <x v="110"/>
    <d v="1899-12-30T19:00:00"/>
    <s v="S"/>
    <n v="0"/>
    <n v="0.2"/>
    <n v="0.2"/>
    <x v="0"/>
    <x v="574"/>
  </r>
  <r>
    <x v="0"/>
    <x v="1543"/>
    <x v="1"/>
    <x v="6"/>
    <s v="REBORDÕES"/>
    <x v="110"/>
    <d v="1899-12-30T17:50:00"/>
    <x v="110"/>
    <d v="1899-12-30T19:25:00"/>
    <s v="S"/>
    <n v="0"/>
    <n v="0.4"/>
    <n v="0.4"/>
    <x v="0"/>
    <x v="632"/>
  </r>
  <r>
    <x v="0"/>
    <x v="1530"/>
    <x v="1"/>
    <x v="10"/>
    <s v="SANTA MARTA"/>
    <x v="110"/>
    <d v="1899-12-30T18:20:00"/>
    <x v="110"/>
    <d v="1899-12-30T19:25:00"/>
    <s v="S"/>
    <n v="0"/>
    <n v="0.03"/>
    <n v="0.03"/>
    <x v="0"/>
    <x v="194"/>
  </r>
  <r>
    <x v="0"/>
    <x v="1544"/>
    <x v="2"/>
    <x v="12"/>
    <s v="PRAZINS(SANTO TIRSO)"/>
    <x v="110"/>
    <d v="1899-12-30T18:25:00"/>
    <x v="110"/>
    <d v="1899-12-30T19:20:00"/>
    <s v="S"/>
    <n v="0"/>
    <n v="0.02"/>
    <n v="0.02"/>
    <x v="0"/>
    <x v="276"/>
  </r>
  <r>
    <x v="0"/>
    <x v="1545"/>
    <x v="1"/>
    <x v="16"/>
    <s v="RECAREI"/>
    <x v="110"/>
    <d v="1899-12-30T18:30:00"/>
    <x v="110"/>
    <d v="1899-12-30T19:30:00"/>
    <s v="S"/>
    <n v="0"/>
    <n v="0.01"/>
    <n v="0.01"/>
    <x v="0"/>
    <x v="99"/>
  </r>
  <r>
    <x v="0"/>
    <x v="1480"/>
    <x v="2"/>
    <x v="14"/>
    <s v="CALENDÁRIO"/>
    <x v="110"/>
    <d v="1899-12-30T18:35:00"/>
    <x v="110"/>
    <d v="1899-12-30T20:00:00"/>
    <s v="S"/>
    <n v="0"/>
    <n v="0.08"/>
    <n v="0.08"/>
    <x v="0"/>
    <x v="363"/>
  </r>
  <r>
    <x v="0"/>
    <x v="1546"/>
    <x v="1"/>
    <x v="34"/>
    <s v="GUILHABREU"/>
    <x v="110"/>
    <d v="1899-12-30T18:40:00"/>
    <x v="110"/>
    <d v="1899-12-30T19:25:00"/>
    <s v="S"/>
    <n v="0"/>
    <n v="0.05"/>
    <n v="0.05"/>
    <x v="0"/>
    <x v="545"/>
  </r>
  <r>
    <x v="0"/>
    <x v="1547"/>
    <x v="2"/>
    <x v="25"/>
    <s v="MONSUL"/>
    <x v="110"/>
    <d v="1899-12-30T18:55:00"/>
    <x v="110"/>
    <d v="1899-12-30T19:35:00"/>
    <s v="S"/>
    <n v="0"/>
    <n v="0.03"/>
    <n v="0.03"/>
    <x v="0"/>
    <x v="652"/>
  </r>
  <r>
    <x v="0"/>
    <x v="1548"/>
    <x v="1"/>
    <x v="24"/>
    <s v="VILAR DE ANDORINHO"/>
    <x v="110"/>
    <d v="1899-12-30T18:55:00"/>
    <x v="110"/>
    <d v="1899-12-30T20:05:00"/>
    <s v="S"/>
    <n v="0"/>
    <n v="0.03"/>
    <n v="0.03"/>
    <x v="0"/>
    <x v="195"/>
  </r>
  <r>
    <x v="0"/>
    <x v="1549"/>
    <x v="1"/>
    <x v="35"/>
    <s v="VILA BOA DE QUIRES"/>
    <x v="110"/>
    <d v="1899-12-30T18:55:00"/>
    <x v="110"/>
    <d v="1899-12-30T20:20:00"/>
    <s v="S"/>
    <n v="0"/>
    <n v="0.3"/>
    <n v="0.3"/>
    <x v="0"/>
    <x v="259"/>
  </r>
  <r>
    <x v="0"/>
    <x v="1536"/>
    <x v="2"/>
    <x v="12"/>
    <s v="SANDE(SÃO CLEMENTE)"/>
    <x v="110"/>
    <d v="1899-12-30T19:25:00"/>
    <x v="110"/>
    <d v="1899-12-30T20:15:00"/>
    <s v="S"/>
    <n v="0"/>
    <n v="0.02"/>
    <n v="0.02"/>
    <x v="0"/>
    <x v="378"/>
  </r>
  <r>
    <x v="0"/>
    <x v="1492"/>
    <x v="1"/>
    <x v="18"/>
    <s v="FREAMUNDE"/>
    <x v="110"/>
    <d v="1899-12-30T19:40:00"/>
    <x v="110"/>
    <d v="1899-12-30T20:00:00"/>
    <s v="S"/>
    <n v="0"/>
    <n v="0.02"/>
    <n v="0.02"/>
    <x v="0"/>
    <x v="78"/>
  </r>
  <r>
    <x v="0"/>
    <x v="1483"/>
    <x v="2"/>
    <x v="14"/>
    <s v="SEZURES"/>
    <x v="110"/>
    <d v="1899-12-30T19:45:00"/>
    <x v="110"/>
    <d v="1899-12-30T20:50:00"/>
    <s v="S"/>
    <n v="0"/>
    <n v="0.05"/>
    <n v="0.05"/>
    <x v="0"/>
    <x v="563"/>
  </r>
  <r>
    <x v="0"/>
    <x v="1550"/>
    <x v="1"/>
    <x v="16"/>
    <s v="DUAS IGREJAS"/>
    <x v="110"/>
    <d v="1899-12-30T20:00:00"/>
    <x v="110"/>
    <d v="1899-12-30T20:40:00"/>
    <s v="S"/>
    <n v="0"/>
    <n v="0.01"/>
    <n v="0.01"/>
    <x v="0"/>
    <x v="97"/>
  </r>
  <r>
    <x v="0"/>
    <x v="1551"/>
    <x v="1"/>
    <x v="16"/>
    <s v="LOUREDO"/>
    <x v="110"/>
    <d v="1899-12-30T20:00:00"/>
    <x v="110"/>
    <d v="1899-12-30T20:40:00"/>
    <s v="S"/>
    <n v="0"/>
    <n v="0.03"/>
    <n v="0.03"/>
    <x v="0"/>
    <x v="294"/>
  </r>
  <r>
    <x v="0"/>
    <x v="1552"/>
    <x v="1"/>
    <x v="18"/>
    <s v="SEROA"/>
    <x v="110"/>
    <d v="1899-12-30T20:15:00"/>
    <x v="110"/>
    <d v="1899-12-30T21:00:00"/>
    <s v="S"/>
    <n v="0"/>
    <n v="0.01"/>
    <n v="0.01"/>
    <x v="0"/>
    <x v="170"/>
  </r>
  <r>
    <x v="0"/>
    <x v="1553"/>
    <x v="1"/>
    <x v="33"/>
    <s v="BARROSAS(SANTA EULÁLIA)"/>
    <x v="110"/>
    <d v="1899-12-30T20:30:00"/>
    <x v="111"/>
    <d v="1899-12-30T01:00:00"/>
    <s v="S"/>
    <n v="10"/>
    <n v="0"/>
    <n v="10"/>
    <x v="0"/>
    <x v="511"/>
  </r>
  <r>
    <x v="0"/>
    <x v="1554"/>
    <x v="1"/>
    <x v="24"/>
    <s v="GULPILHARES"/>
    <x v="110"/>
    <d v="1899-12-30T20:35:00"/>
    <x v="110"/>
    <d v="1899-12-30T21:40:00"/>
    <s v="S"/>
    <n v="0"/>
    <n v="0.2"/>
    <n v="0.2"/>
    <x v="0"/>
    <x v="608"/>
  </r>
  <r>
    <x v="0"/>
    <x v="1555"/>
    <x v="1"/>
    <x v="16"/>
    <s v="REBORDOSA"/>
    <x v="110"/>
    <d v="1899-12-30T20:40:00"/>
    <x v="110"/>
    <d v="1899-12-30T22:10:00"/>
    <s v="S"/>
    <n v="0"/>
    <n v="0.01"/>
    <n v="0.01"/>
    <x v="0"/>
    <x v="149"/>
  </r>
  <r>
    <x v="0"/>
    <x v="1543"/>
    <x v="1"/>
    <x v="6"/>
    <s v="REBORDÕES"/>
    <x v="110"/>
    <d v="1899-12-30T20:55:00"/>
    <x v="110"/>
    <d v="1899-12-30T21:55:00"/>
    <s v="S"/>
    <n v="0"/>
    <n v="0.15"/>
    <n v="0.15"/>
    <x v="0"/>
    <x v="59"/>
  </r>
  <r>
    <x v="0"/>
    <x v="1486"/>
    <x v="1"/>
    <x v="20"/>
    <s v="CAMPO"/>
    <x v="110"/>
    <d v="1899-12-30T21:10:00"/>
    <x v="110"/>
    <d v="1899-12-30T22:30:00"/>
    <s v="S"/>
    <n v="0"/>
    <n v="0.05"/>
    <n v="0.05"/>
    <x v="0"/>
    <x v="39"/>
  </r>
  <r>
    <x v="0"/>
    <x v="1544"/>
    <x v="2"/>
    <x v="12"/>
    <s v="PRAZINS(SANTO TIRSO)"/>
    <x v="110"/>
    <d v="1899-12-30T21:15:00"/>
    <x v="110"/>
    <d v="1899-12-30T22:25:00"/>
    <s v="S"/>
    <n v="0"/>
    <n v="0.08"/>
    <n v="0.08"/>
    <x v="0"/>
    <x v="365"/>
  </r>
  <r>
    <x v="0"/>
    <x v="1494"/>
    <x v="1"/>
    <x v="24"/>
    <s v="SERZEDO"/>
    <x v="110"/>
    <d v="1899-12-30T21:15:00"/>
    <x v="110"/>
    <d v="1899-12-30T22:25:00"/>
    <s v="S"/>
    <n v="0"/>
    <n v="0.1"/>
    <n v="0.1"/>
    <x v="0"/>
    <x v="416"/>
  </r>
  <r>
    <x v="0"/>
    <x v="1556"/>
    <x v="1"/>
    <x v="36"/>
    <s v="POMBEIRO DE RIBAVIZELA"/>
    <x v="110"/>
    <d v="1899-12-30T21:27:00"/>
    <x v="110"/>
    <d v="1899-12-30T22:18:00"/>
    <s v="S"/>
    <n v="0"/>
    <n v="0.03"/>
    <n v="0.03"/>
    <x v="0"/>
    <x v="295"/>
  </r>
  <r>
    <x v="0"/>
    <x v="1475"/>
    <x v="1"/>
    <x v="11"/>
    <s v="GONDOMAR(SÃO COSME)"/>
    <x v="110"/>
    <d v="1899-12-30T21:40:00"/>
    <x v="110"/>
    <d v="1899-12-30T22:30:00"/>
    <s v="S"/>
    <n v="0"/>
    <n v="0.05"/>
    <n v="0.05"/>
    <x v="0"/>
    <x v="349"/>
  </r>
  <r>
    <x v="0"/>
    <x v="1557"/>
    <x v="1"/>
    <x v="16"/>
    <s v="LORDELO"/>
    <x v="110"/>
    <d v="1899-12-30T21:45:00"/>
    <x v="110"/>
    <d v="1899-12-30T22:50:00"/>
    <s v="S"/>
    <n v="0"/>
    <n v="0.05"/>
    <n v="0.05"/>
    <x v="0"/>
    <x v="551"/>
  </r>
  <r>
    <x v="0"/>
    <x v="1514"/>
    <x v="1"/>
    <x v="10"/>
    <s v="FIGUEIRA"/>
    <x v="110"/>
    <d v="1899-12-30T22:10:00"/>
    <x v="110"/>
    <d v="1899-12-30T23:20:00"/>
    <s v="S"/>
    <n v="0"/>
    <n v="0.15"/>
    <n v="0.15"/>
    <x v="0"/>
    <x v="656"/>
  </r>
  <r>
    <x v="0"/>
    <x v="1558"/>
    <x v="1"/>
    <x v="6"/>
    <s v="BURGÃES"/>
    <x v="110"/>
    <d v="1899-12-30T22:15:00"/>
    <x v="110"/>
    <d v="1899-12-30T22:40:00"/>
    <s v="S"/>
    <n v="0"/>
    <n v="0.1"/>
    <n v="0.1"/>
    <x v="0"/>
    <x v="400"/>
  </r>
  <r>
    <x v="0"/>
    <x v="1559"/>
    <x v="2"/>
    <x v="12"/>
    <s v="AZURÉM"/>
    <x v="110"/>
    <d v="1899-12-30T22:40:00"/>
    <x v="111"/>
    <d v="1899-12-30T00:20:00"/>
    <s v="S"/>
    <n v="0"/>
    <n v="0.2"/>
    <n v="0.2"/>
    <x v="0"/>
    <x v="259"/>
  </r>
  <r>
    <x v="0"/>
    <x v="1501"/>
    <x v="1"/>
    <x v="11"/>
    <s v="RIO TINTO"/>
    <x v="110"/>
    <d v="1899-12-30T23:50:00"/>
    <x v="111"/>
    <d v="1899-12-30T03:00:00"/>
    <s v="S"/>
    <n v="0"/>
    <n v="0.1"/>
    <n v="0.1"/>
    <x v="0"/>
    <x v="440"/>
  </r>
  <r>
    <x v="0"/>
    <x v="1550"/>
    <x v="1"/>
    <x v="16"/>
    <s v="DUAS IGREJAS"/>
    <x v="110"/>
    <d v="1899-12-30T23:55:00"/>
    <x v="111"/>
    <d v="1899-12-30T00:25:00"/>
    <s v="S"/>
    <n v="0"/>
    <n v="0.01"/>
    <n v="0.01"/>
    <x v="0"/>
    <x v="598"/>
  </r>
  <r>
    <x v="0"/>
    <x v="1555"/>
    <x v="1"/>
    <x v="16"/>
    <s v="REBORDOSA"/>
    <x v="110"/>
    <d v="1899-12-30T23:55:00"/>
    <x v="111"/>
    <d v="1899-12-30T00:55:00"/>
    <s v="S"/>
    <n v="0"/>
    <n v="0.02"/>
    <n v="0.02"/>
    <x v="0"/>
    <x v="342"/>
  </r>
  <r>
    <x v="0"/>
    <x v="1560"/>
    <x v="1"/>
    <x v="16"/>
    <s v="SOBROSA"/>
    <x v="111"/>
    <d v="1899-12-30T00:15:00"/>
    <x v="111"/>
    <d v="1899-12-30T01:55:00"/>
    <s v="S"/>
    <n v="0"/>
    <n v="0.15"/>
    <n v="0.15"/>
    <x v="0"/>
    <x v="164"/>
  </r>
  <r>
    <x v="0"/>
    <x v="1561"/>
    <x v="1"/>
    <x v="35"/>
    <s v="AVESSADAS"/>
    <x v="111"/>
    <d v="1899-12-30T00:25:00"/>
    <x v="111"/>
    <d v="1899-12-30T09:45:00"/>
    <s v="S"/>
    <n v="1"/>
    <n v="4"/>
    <n v="5"/>
    <x v="0"/>
    <x v="497"/>
  </r>
  <r>
    <x v="0"/>
    <x v="1515"/>
    <x v="1"/>
    <x v="11"/>
    <s v="BAGUIM DO MONTE(RIO TINTO)"/>
    <x v="111"/>
    <d v="1899-12-30T00:35:00"/>
    <x v="111"/>
    <d v="1899-12-30T01:50:00"/>
    <s v="S"/>
    <n v="0"/>
    <n v="0.05"/>
    <n v="0.05"/>
    <x v="0"/>
    <x v="335"/>
  </r>
  <r>
    <x v="0"/>
    <x v="1562"/>
    <x v="1"/>
    <x v="18"/>
    <s v="FREAMUNDE"/>
    <x v="111"/>
    <d v="1899-12-30T01:20:00"/>
    <x v="111"/>
    <d v="1899-12-30T02:40:00"/>
    <s v="S"/>
    <n v="0"/>
    <n v="0.08"/>
    <n v="0.08"/>
    <x v="0"/>
    <x v="646"/>
  </r>
  <r>
    <x v="0"/>
    <x v="1563"/>
    <x v="2"/>
    <x v="12"/>
    <s v="PRAZINS(SANTO TIRSO)"/>
    <x v="111"/>
    <d v="1899-12-30T01:30:00"/>
    <x v="111"/>
    <d v="1899-12-30T02:35:00"/>
    <s v="S"/>
    <n v="0"/>
    <n v="0.03"/>
    <n v="0.03"/>
    <x v="0"/>
    <x v="656"/>
  </r>
  <r>
    <x v="0"/>
    <x v="1564"/>
    <x v="1"/>
    <x v="10"/>
    <s v="SANTA MARTA"/>
    <x v="111"/>
    <d v="1899-12-30T01:40:00"/>
    <x v="111"/>
    <d v="1899-12-30T04:40:00"/>
    <s v="S"/>
    <n v="0"/>
    <n v="1"/>
    <n v="1"/>
    <x v="0"/>
    <x v="581"/>
  </r>
  <r>
    <x v="0"/>
    <x v="1565"/>
    <x v="2"/>
    <x v="25"/>
    <s v="GALEGOS"/>
    <x v="111"/>
    <d v="1899-12-30T02:45:00"/>
    <x v="111"/>
    <d v="1899-12-30T03:40:00"/>
    <s v="S"/>
    <n v="0"/>
    <n v="0.03"/>
    <n v="0.03"/>
    <x v="0"/>
    <x v="661"/>
  </r>
  <r>
    <x v="0"/>
    <x v="1566"/>
    <x v="2"/>
    <x v="12"/>
    <s v="PRAZINS(SANTA EUFÉMIA)"/>
    <x v="111"/>
    <d v="1899-12-30T02:55:00"/>
    <x v="111"/>
    <d v="1899-12-30T03:20:00"/>
    <s v="S"/>
    <n v="0"/>
    <n v="0.01"/>
    <n v="0.01"/>
    <x v="0"/>
    <x v="585"/>
  </r>
  <r>
    <x v="0"/>
    <x v="1553"/>
    <x v="1"/>
    <x v="33"/>
    <s v="BARROSAS(SANTA EULÁLIA)"/>
    <x v="111"/>
    <d v="1899-12-30T03:00:00"/>
    <x v="111"/>
    <d v="1899-12-30T04:20:00"/>
    <s v="S"/>
    <n v="0"/>
    <n v="0.4"/>
    <n v="0.4"/>
    <x v="0"/>
    <x v="645"/>
  </r>
  <r>
    <x v="0"/>
    <x v="1514"/>
    <x v="1"/>
    <x v="10"/>
    <s v="FIGUEIRA"/>
    <x v="111"/>
    <d v="1899-12-30T03:55:00"/>
    <x v="111"/>
    <d v="1899-12-30T12:00:00"/>
    <s v="S"/>
    <n v="0"/>
    <n v="35"/>
    <n v="35"/>
    <x v="0"/>
    <x v="644"/>
  </r>
  <r>
    <x v="0"/>
    <x v="1515"/>
    <x v="1"/>
    <x v="11"/>
    <s v="BAGUIM DO MONTE(RIO TINTO)"/>
    <x v="111"/>
    <d v="1899-12-30T04:50:00"/>
    <x v="111"/>
    <d v="1899-12-30T06:50:00"/>
    <s v="S"/>
    <n v="0"/>
    <n v="0.1"/>
    <n v="0.1"/>
    <x v="0"/>
    <x v="507"/>
  </r>
  <r>
    <x v="0"/>
    <x v="1567"/>
    <x v="1"/>
    <x v="18"/>
    <s v="MEIXOMIL"/>
    <x v="111"/>
    <d v="1899-12-30T04:50:00"/>
    <x v="111"/>
    <d v="1899-12-30T07:40:00"/>
    <s v="S"/>
    <n v="0"/>
    <n v="0.2"/>
    <n v="0.2"/>
    <x v="0"/>
    <x v="657"/>
  </r>
  <r>
    <x v="0"/>
    <x v="1568"/>
    <x v="1"/>
    <x v="9"/>
    <s v="LAUNDOS"/>
    <x v="111"/>
    <d v="1899-12-30T04:54:00"/>
    <x v="111"/>
    <d v="1899-12-30T08:00:00"/>
    <s v="S"/>
    <n v="0"/>
    <n v="0.23"/>
    <n v="0.23"/>
    <x v="0"/>
    <x v="23"/>
  </r>
  <r>
    <x v="0"/>
    <x v="1569"/>
    <x v="2"/>
    <x v="14"/>
    <s v="MOGEGE"/>
    <x v="111"/>
    <d v="1899-12-30T04:55:00"/>
    <x v="111"/>
    <d v="1899-12-30T05:45:00"/>
    <s v="S"/>
    <n v="0"/>
    <n v="0.05"/>
    <n v="0.05"/>
    <x v="0"/>
    <x v="441"/>
  </r>
  <r>
    <x v="0"/>
    <x v="1539"/>
    <x v="1"/>
    <x v="6"/>
    <s v="SANTO TIRSO"/>
    <x v="111"/>
    <d v="1899-12-30T07:00:00"/>
    <x v="111"/>
    <d v="1899-12-30T07:20:00"/>
    <s v="S"/>
    <n v="0"/>
    <n v="0.1"/>
    <n v="0.1"/>
    <x v="0"/>
    <x v="544"/>
  </r>
  <r>
    <x v="0"/>
    <x v="1570"/>
    <x v="2"/>
    <x v="14"/>
    <s v="VALE(SÃO COSME)"/>
    <x v="111"/>
    <d v="1899-12-30T08:15:00"/>
    <x v="111"/>
    <d v="1899-12-30T10:15:00"/>
    <s v="S"/>
    <n v="0.2"/>
    <n v="0"/>
    <n v="0.2"/>
    <x v="0"/>
    <x v="621"/>
  </r>
  <r>
    <x v="0"/>
    <x v="1571"/>
    <x v="1"/>
    <x v="16"/>
    <s v="LORDELO"/>
    <x v="111"/>
    <d v="1899-12-30T08:30:00"/>
    <x v="111"/>
    <d v="1899-12-30T09:15:00"/>
    <s v="S"/>
    <n v="0"/>
    <n v="0.02"/>
    <n v="0.02"/>
    <x v="0"/>
    <x v="67"/>
  </r>
  <r>
    <x v="0"/>
    <x v="1572"/>
    <x v="1"/>
    <x v="6"/>
    <s v="REGUENGA"/>
    <x v="111"/>
    <d v="1899-12-30T08:30:00"/>
    <x v="111"/>
    <d v="1899-12-30T09:00:00"/>
    <s v="S"/>
    <n v="0"/>
    <n v="0.1"/>
    <n v="0.1"/>
    <x v="0"/>
    <x v="542"/>
  </r>
  <r>
    <x v="0"/>
    <x v="1515"/>
    <x v="1"/>
    <x v="11"/>
    <s v="BAGUIM DO MONTE(RIO TINTO)"/>
    <x v="111"/>
    <d v="1899-12-30T08:40:00"/>
    <x v="111"/>
    <d v="1899-12-30T10:50:00"/>
    <s v="S"/>
    <n v="0"/>
    <n v="0.15"/>
    <n v="0.15"/>
    <x v="0"/>
    <x v="652"/>
  </r>
  <r>
    <x v="0"/>
    <x v="1530"/>
    <x v="1"/>
    <x v="10"/>
    <s v="SANTA MARTA"/>
    <x v="111"/>
    <d v="1899-12-30T09:50:00"/>
    <x v="111"/>
    <d v="1899-12-30T11:10:00"/>
    <s v="S"/>
    <n v="0"/>
    <n v="0.02"/>
    <n v="0.02"/>
    <x v="0"/>
    <x v="113"/>
  </r>
  <r>
    <x v="0"/>
    <x v="1571"/>
    <x v="1"/>
    <x v="16"/>
    <s v="LORDELO"/>
    <x v="111"/>
    <d v="1899-12-30T09:55:00"/>
    <x v="111"/>
    <d v="1899-12-30T11:55:00"/>
    <s v="S"/>
    <n v="0"/>
    <n v="0.02"/>
    <n v="0.02"/>
    <x v="0"/>
    <x v="36"/>
  </r>
  <r>
    <x v="0"/>
    <x v="1496"/>
    <x v="1"/>
    <x v="36"/>
    <s v="MARGARIDE(SANTA EULÁLIA)"/>
    <x v="111"/>
    <d v="1899-12-30T10:20:00"/>
    <x v="111"/>
    <d v="1899-12-30T12:40:00"/>
    <s v="S"/>
    <n v="0"/>
    <n v="0.2"/>
    <n v="0.2"/>
    <x v="0"/>
    <x v="572"/>
  </r>
  <r>
    <x v="0"/>
    <x v="1567"/>
    <x v="1"/>
    <x v="18"/>
    <s v="MEIXOMIL"/>
    <x v="111"/>
    <d v="1899-12-30T10:40:00"/>
    <x v="111"/>
    <d v="1899-12-30T12:00:00"/>
    <s v="S"/>
    <n v="0"/>
    <n v="0.05"/>
    <n v="0.05"/>
    <x v="0"/>
    <x v="568"/>
  </r>
  <r>
    <x v="0"/>
    <x v="1473"/>
    <x v="2"/>
    <x v="49"/>
    <s v="VALDOSENDE"/>
    <x v="111"/>
    <d v="1899-12-30T11:00:00"/>
    <x v="111"/>
    <d v="1899-12-30T14:20:00"/>
    <s v="S"/>
    <n v="0"/>
    <n v="0.02"/>
    <n v="0.02"/>
    <x v="0"/>
    <x v="221"/>
  </r>
  <r>
    <x v="0"/>
    <x v="1545"/>
    <x v="1"/>
    <x v="16"/>
    <s v="RECAREI"/>
    <x v="111"/>
    <d v="1899-12-30T11:00:00"/>
    <x v="111"/>
    <d v="1899-12-30T12:30:00"/>
    <s v="S"/>
    <n v="0"/>
    <n v="0.2"/>
    <n v="0.2"/>
    <x v="0"/>
    <x v="591"/>
  </r>
  <r>
    <x v="0"/>
    <x v="1573"/>
    <x v="2"/>
    <x v="22"/>
    <s v="BOURO(SANTA MARTA)"/>
    <x v="111"/>
    <d v="1899-12-30T11:08:00"/>
    <x v="111"/>
    <d v="1899-12-30T18:25:00"/>
    <s v="S"/>
    <n v="0"/>
    <n v="8"/>
    <n v="8"/>
    <x v="0"/>
    <x v="487"/>
  </r>
  <r>
    <x v="0"/>
    <x v="1492"/>
    <x v="1"/>
    <x v="18"/>
    <s v="FREAMUNDE"/>
    <x v="111"/>
    <d v="1899-12-30T11:20:00"/>
    <x v="111"/>
    <d v="1899-12-30T12:10:00"/>
    <s v="S"/>
    <n v="0"/>
    <n v="0.03"/>
    <n v="0.03"/>
    <x v="0"/>
    <x v="94"/>
  </r>
  <r>
    <x v="0"/>
    <x v="1574"/>
    <x v="1"/>
    <x v="6"/>
    <s v="COUTO(SANTA CRISTINA)"/>
    <x v="111"/>
    <d v="1899-12-30T11:40:00"/>
    <x v="111"/>
    <d v="1899-12-30T12:50:00"/>
    <s v="S"/>
    <n v="0"/>
    <n v="0.2"/>
    <n v="0.2"/>
    <x v="0"/>
    <x v="500"/>
  </r>
  <r>
    <x v="0"/>
    <x v="1515"/>
    <x v="1"/>
    <x v="11"/>
    <s v="BAGUIM DO MONTE(RIO TINTO)"/>
    <x v="111"/>
    <d v="1899-12-30T12:30:00"/>
    <x v="111"/>
    <d v="1899-12-30T13:50:00"/>
    <s v="S"/>
    <n v="0"/>
    <n v="0.05"/>
    <n v="0.05"/>
    <x v="0"/>
    <x v="457"/>
  </r>
  <r>
    <x v="0"/>
    <x v="1575"/>
    <x v="2"/>
    <x v="19"/>
    <s v="ALVELOS"/>
    <x v="111"/>
    <d v="1899-12-30T12:40:00"/>
    <x v="111"/>
    <d v="1899-12-30T13:50:00"/>
    <s v="S"/>
    <n v="0.5"/>
    <n v="0"/>
    <n v="0.5"/>
    <x v="0"/>
    <x v="638"/>
  </r>
  <r>
    <x v="0"/>
    <x v="1567"/>
    <x v="1"/>
    <x v="18"/>
    <s v="MEIXOMIL"/>
    <x v="111"/>
    <d v="1899-12-30T12:40:00"/>
    <x v="111"/>
    <d v="1899-12-30T13:20:00"/>
    <s v="S"/>
    <n v="0"/>
    <n v="0.02"/>
    <n v="0.02"/>
    <x v="0"/>
    <x v="0"/>
  </r>
  <r>
    <x v="0"/>
    <x v="1576"/>
    <x v="1"/>
    <x v="18"/>
    <s v="MODELOS"/>
    <x v="111"/>
    <d v="1899-12-30T12:50:00"/>
    <x v="111"/>
    <d v="1899-12-30T13:45:00"/>
    <s v="S"/>
    <n v="0"/>
    <n v="0.08"/>
    <n v="0.08"/>
    <x v="0"/>
    <x v="651"/>
  </r>
  <r>
    <x v="0"/>
    <x v="1577"/>
    <x v="1"/>
    <x v="18"/>
    <s v="EIRIZ"/>
    <x v="111"/>
    <d v="1899-12-30T13:00:00"/>
    <x v="111"/>
    <d v="1899-12-30T15:30:00"/>
    <s v="S"/>
    <n v="0"/>
    <n v="0.2"/>
    <n v="0.2"/>
    <x v="0"/>
    <x v="637"/>
  </r>
  <r>
    <x v="0"/>
    <x v="1548"/>
    <x v="1"/>
    <x v="24"/>
    <s v="VILAR DE ANDORINHO"/>
    <x v="111"/>
    <d v="1899-12-30T13:04:00"/>
    <x v="111"/>
    <d v="1899-12-30T14:25:00"/>
    <s v="S"/>
    <n v="0"/>
    <n v="0.3"/>
    <n v="0.3"/>
    <x v="0"/>
    <x v="106"/>
  </r>
  <r>
    <x v="0"/>
    <x v="1578"/>
    <x v="2"/>
    <x v="14"/>
    <s v="CALENDÁRIO"/>
    <x v="111"/>
    <d v="1899-12-30T13:10:00"/>
    <x v="111"/>
    <d v="1899-12-30T14:30:00"/>
    <s v="S"/>
    <n v="0"/>
    <n v="0.1"/>
    <n v="0.1"/>
    <x v="0"/>
    <x v="99"/>
  </r>
  <r>
    <x v="0"/>
    <x v="1537"/>
    <x v="1"/>
    <x v="16"/>
    <s v="AGUIAR DE SOUSA"/>
    <x v="111"/>
    <d v="1899-12-30T13:10:00"/>
    <x v="111"/>
    <d v="1899-12-30T15:15:00"/>
    <s v="S"/>
    <n v="0"/>
    <n v="0.2"/>
    <n v="0.2"/>
    <x v="0"/>
    <x v="587"/>
  </r>
  <r>
    <x v="0"/>
    <x v="1579"/>
    <x v="1"/>
    <x v="6"/>
    <s v="BOUGADO(SANTIAGO)"/>
    <x v="111"/>
    <d v="1899-12-30T13:15:00"/>
    <x v="111"/>
    <d v="1899-12-30T14:57:00"/>
    <s v="S"/>
    <n v="0"/>
    <n v="0.2"/>
    <n v="0.2"/>
    <x v="0"/>
    <x v="531"/>
  </r>
  <r>
    <x v="0"/>
    <x v="1580"/>
    <x v="1"/>
    <x v="31"/>
    <s v="TELÕES"/>
    <x v="111"/>
    <d v="1899-12-30T13:30:00"/>
    <x v="111"/>
    <d v="1899-12-30T15:15:00"/>
    <s v="S"/>
    <n v="0.05"/>
    <n v="0"/>
    <n v="0.05"/>
    <x v="0"/>
    <x v="526"/>
  </r>
  <r>
    <x v="0"/>
    <x v="1492"/>
    <x v="1"/>
    <x v="18"/>
    <s v="FREAMUNDE"/>
    <x v="111"/>
    <d v="1899-12-30T13:30:00"/>
    <x v="111"/>
    <d v="1899-12-30T14:05:00"/>
    <s v="S"/>
    <n v="0"/>
    <n v="0.05"/>
    <n v="0.05"/>
    <x v="0"/>
    <x v="288"/>
  </r>
  <r>
    <x v="0"/>
    <x v="1581"/>
    <x v="1"/>
    <x v="18"/>
    <s v="PENAMAIOR"/>
    <x v="111"/>
    <d v="1899-12-30T13:45:00"/>
    <x v="111"/>
    <d v="1899-12-30T14:15:00"/>
    <s v="S"/>
    <n v="0"/>
    <n v="0.05"/>
    <n v="0.05"/>
    <x v="0"/>
    <x v="640"/>
  </r>
  <r>
    <x v="0"/>
    <x v="1530"/>
    <x v="1"/>
    <x v="10"/>
    <s v="SANTA MARTA"/>
    <x v="111"/>
    <d v="1899-12-30T13:55:00"/>
    <x v="111"/>
    <d v="1899-12-30T15:40:00"/>
    <s v="S"/>
    <n v="0"/>
    <n v="0.5"/>
    <n v="0.5"/>
    <x v="0"/>
    <x v="620"/>
  </r>
  <r>
    <x v="0"/>
    <x v="1499"/>
    <x v="2"/>
    <x v="25"/>
    <s v="MONSUL"/>
    <x v="111"/>
    <d v="1899-12-30T14:15:00"/>
    <x v="111"/>
    <d v="1899-12-30T15:20:00"/>
    <s v="S"/>
    <n v="0"/>
    <n v="0.5"/>
    <n v="0.5"/>
    <x v="0"/>
    <x v="645"/>
  </r>
  <r>
    <x v="0"/>
    <x v="1582"/>
    <x v="2"/>
    <x v="25"/>
    <s v="GALEGOS"/>
    <x v="111"/>
    <d v="1899-12-30T14:25:00"/>
    <x v="111"/>
    <d v="1899-12-30T15:15:00"/>
    <s v="S"/>
    <n v="0"/>
    <n v="0.01"/>
    <n v="0.01"/>
    <x v="0"/>
    <x v="581"/>
  </r>
  <r>
    <x v="0"/>
    <x v="1475"/>
    <x v="1"/>
    <x v="11"/>
    <s v="GONDOMAR(SÃO COSME)"/>
    <x v="111"/>
    <d v="1899-12-30T14:30:00"/>
    <x v="111"/>
    <d v="1899-12-30T16:00:00"/>
    <s v="S"/>
    <n v="0"/>
    <n v="0.2"/>
    <n v="0.2"/>
    <x v="0"/>
    <x v="518"/>
  </r>
  <r>
    <x v="0"/>
    <x v="1571"/>
    <x v="1"/>
    <x v="16"/>
    <s v="LORDELO"/>
    <x v="111"/>
    <d v="1899-12-30T14:50:00"/>
    <x v="111"/>
    <d v="1899-12-30T16:35:00"/>
    <s v="S"/>
    <n v="0"/>
    <n v="0.1"/>
    <n v="0.1"/>
    <x v="0"/>
    <x v="535"/>
  </r>
  <r>
    <x v="0"/>
    <x v="1583"/>
    <x v="2"/>
    <x v="14"/>
    <s v="CALENDÁRIO"/>
    <x v="111"/>
    <d v="1899-12-30T15:10:00"/>
    <x v="111"/>
    <d v="1899-12-30T16:00:00"/>
    <s v="S"/>
    <n v="0"/>
    <n v="0.08"/>
    <n v="0.08"/>
    <x v="0"/>
    <x v="191"/>
  </r>
  <r>
    <x v="0"/>
    <x v="1493"/>
    <x v="2"/>
    <x v="37"/>
    <s v="APÚLIA"/>
    <x v="111"/>
    <d v="1899-12-30T15:25:00"/>
    <x v="111"/>
    <d v="1899-12-30T16:40:00"/>
    <s v="S"/>
    <n v="0"/>
    <n v="0.5"/>
    <n v="0.5"/>
    <x v="0"/>
    <x v="267"/>
  </r>
  <r>
    <x v="0"/>
    <x v="1584"/>
    <x v="1"/>
    <x v="24"/>
    <s v="AVINTES"/>
    <x v="111"/>
    <d v="1899-12-30T15:25:00"/>
    <x v="111"/>
    <d v="1899-12-30T16:30:00"/>
    <s v="S"/>
    <n v="0"/>
    <n v="0.01"/>
    <n v="0.01"/>
    <x v="0"/>
    <x v="372"/>
  </r>
  <r>
    <x v="0"/>
    <x v="1579"/>
    <x v="1"/>
    <x v="6"/>
    <s v="BOUGADO(SANTIAGO)"/>
    <x v="111"/>
    <d v="1899-12-30T15:35:00"/>
    <x v="111"/>
    <d v="1899-12-30T17:05:00"/>
    <s v="S"/>
    <n v="0"/>
    <n v="2"/>
    <n v="2"/>
    <x v="0"/>
    <x v="465"/>
  </r>
  <r>
    <x v="0"/>
    <x v="1585"/>
    <x v="1"/>
    <x v="24"/>
    <s v="CANIDELO"/>
    <x v="111"/>
    <d v="1899-12-30T15:50:00"/>
    <x v="111"/>
    <d v="1899-12-30T16:40:00"/>
    <s v="S"/>
    <n v="0"/>
    <n v="0.02"/>
    <n v="0.02"/>
    <x v="0"/>
    <x v="159"/>
  </r>
  <r>
    <x v="0"/>
    <x v="1586"/>
    <x v="2"/>
    <x v="30"/>
    <s v="AZÕES"/>
    <x v="111"/>
    <d v="1899-12-30T16:00:00"/>
    <x v="111"/>
    <d v="1899-12-30T18:40:00"/>
    <s v="S"/>
    <n v="0"/>
    <n v="0.5"/>
    <n v="0.5"/>
    <x v="0"/>
    <x v="624"/>
  </r>
  <r>
    <x v="0"/>
    <x v="1561"/>
    <x v="1"/>
    <x v="35"/>
    <s v="AVESSADAS"/>
    <x v="111"/>
    <d v="1899-12-30T16:00:00"/>
    <x v="111"/>
    <d v="1899-12-30T17:50:00"/>
    <s v="S"/>
    <n v="0"/>
    <n v="1"/>
    <n v="1"/>
    <x v="0"/>
    <x v="576"/>
  </r>
  <r>
    <x v="0"/>
    <x v="1587"/>
    <x v="1"/>
    <x v="36"/>
    <s v="VILA COVA DA LIXA"/>
    <x v="111"/>
    <d v="1899-12-30T16:30:00"/>
    <x v="111"/>
    <d v="1899-12-30T17:00:00"/>
    <s v="S"/>
    <n v="0"/>
    <n v="0.01"/>
    <n v="0.01"/>
    <x v="0"/>
    <x v="300"/>
  </r>
  <r>
    <x v="0"/>
    <x v="1534"/>
    <x v="1"/>
    <x v="16"/>
    <s v="GANDRA"/>
    <x v="111"/>
    <d v="1899-12-30T17:00:00"/>
    <x v="111"/>
    <d v="1899-12-30T18:05:00"/>
    <s v="S"/>
    <n v="0"/>
    <n v="0.02"/>
    <n v="0.02"/>
    <x v="0"/>
    <x v="104"/>
  </r>
  <r>
    <x v="0"/>
    <x v="1588"/>
    <x v="0"/>
    <x v="1"/>
    <s v="LAGEOSA"/>
    <x v="111"/>
    <d v="1899-12-30T17:45:00"/>
    <x v="111"/>
    <d v="1899-12-30T18:37:00"/>
    <m/>
    <n v="0.2"/>
    <n v="0"/>
    <n v="0.2"/>
    <x v="1"/>
    <x v="563"/>
  </r>
  <r>
    <x v="0"/>
    <x v="1589"/>
    <x v="1"/>
    <x v="32"/>
    <s v="VALADARES"/>
    <x v="111"/>
    <d v="1899-12-30T18:15:00"/>
    <x v="111"/>
    <d v="1899-12-30T19:15:00"/>
    <s v="S"/>
    <n v="0"/>
    <n v="0.02"/>
    <n v="0.02"/>
    <x v="0"/>
    <x v="8"/>
  </r>
  <r>
    <x v="0"/>
    <x v="1542"/>
    <x v="1"/>
    <x v="32"/>
    <s v="CAMPELO"/>
    <x v="111"/>
    <d v="1899-12-30T18:27:00"/>
    <x v="111"/>
    <d v="1899-12-30T21:00:00"/>
    <s v="S"/>
    <n v="0.5"/>
    <n v="0.5"/>
    <n v="1"/>
    <x v="0"/>
    <x v="602"/>
  </r>
  <r>
    <x v="0"/>
    <x v="1590"/>
    <x v="1"/>
    <x v="16"/>
    <s v="REBORDOSA"/>
    <x v="111"/>
    <d v="1899-12-30T18:30:00"/>
    <x v="111"/>
    <d v="1899-12-30T20:15:00"/>
    <s v="S"/>
    <n v="0"/>
    <n v="0.2"/>
    <n v="0.2"/>
    <x v="0"/>
    <x v="604"/>
  </r>
  <r>
    <x v="0"/>
    <x v="1496"/>
    <x v="1"/>
    <x v="36"/>
    <s v="MARGARIDE(SANTA EULÁLIA)"/>
    <x v="111"/>
    <d v="1899-12-30T18:40:00"/>
    <x v="111"/>
    <d v="1899-12-30T19:10:00"/>
    <s v="S"/>
    <n v="0"/>
    <n v="0.05"/>
    <n v="0.05"/>
    <x v="0"/>
    <x v="53"/>
  </r>
  <r>
    <x v="0"/>
    <x v="1587"/>
    <x v="1"/>
    <x v="36"/>
    <s v="VILA COVA DA LIXA"/>
    <x v="111"/>
    <d v="1899-12-30T18:45:00"/>
    <x v="111"/>
    <d v="1899-12-30T19:05:00"/>
    <s v="S"/>
    <n v="0"/>
    <n v="0.01"/>
    <n v="0.01"/>
    <x v="0"/>
    <x v="291"/>
  </r>
  <r>
    <x v="0"/>
    <x v="1514"/>
    <x v="1"/>
    <x v="10"/>
    <s v="FIGUEIRA"/>
    <x v="111"/>
    <d v="1899-12-30T18:50:00"/>
    <x v="111"/>
    <d v="1899-12-30T20:00:00"/>
    <s v="S"/>
    <n v="0"/>
    <n v="0.03"/>
    <n v="0.03"/>
    <x v="0"/>
    <x v="296"/>
  </r>
  <r>
    <x v="0"/>
    <x v="1591"/>
    <x v="1"/>
    <x v="24"/>
    <s v="MADALENA"/>
    <x v="111"/>
    <d v="1899-12-30T19:10:00"/>
    <x v="111"/>
    <d v="1899-12-30T20:20:00"/>
    <s v="S"/>
    <n v="0"/>
    <n v="0.2"/>
    <n v="0.2"/>
    <x v="0"/>
    <x v="614"/>
  </r>
  <r>
    <x v="0"/>
    <x v="1580"/>
    <x v="1"/>
    <x v="31"/>
    <s v="TELÕES"/>
    <x v="111"/>
    <d v="1899-12-30T20:00:00"/>
    <x v="111"/>
    <d v="1899-12-30T22:30:00"/>
    <s v="S"/>
    <n v="0.8"/>
    <n v="0.4"/>
    <n v="1.2"/>
    <x v="0"/>
    <x v="647"/>
  </r>
  <r>
    <x v="0"/>
    <x v="1592"/>
    <x v="2"/>
    <x v="14"/>
    <s v="LOUSADO"/>
    <x v="111"/>
    <d v="1899-12-30T20:45:00"/>
    <x v="111"/>
    <d v="1899-12-30T23:15:00"/>
    <s v="S"/>
    <n v="0"/>
    <n v="0.1"/>
    <n v="0.1"/>
    <x v="0"/>
    <x v="149"/>
  </r>
  <r>
    <x v="0"/>
    <x v="1496"/>
    <x v="1"/>
    <x v="36"/>
    <s v="MARGARIDE(SANTA EULÁLIA)"/>
    <x v="111"/>
    <d v="1899-12-30T21:23:00"/>
    <x v="111"/>
    <d v="1899-12-30T22:15:00"/>
    <s v="S"/>
    <n v="0"/>
    <n v="0.05"/>
    <n v="0.05"/>
    <x v="0"/>
    <x v="268"/>
  </r>
  <r>
    <x v="0"/>
    <x v="1593"/>
    <x v="1"/>
    <x v="16"/>
    <s v="LORDELO"/>
    <x v="111"/>
    <d v="1899-12-30T21:35:00"/>
    <x v="111"/>
    <d v="1899-12-30T22:20:00"/>
    <s v="S"/>
    <n v="0"/>
    <n v="0.03"/>
    <n v="0.03"/>
    <x v="0"/>
    <x v="293"/>
  </r>
  <r>
    <x v="0"/>
    <x v="1594"/>
    <x v="1"/>
    <x v="35"/>
    <s v="TUIAS"/>
    <x v="111"/>
    <d v="1899-12-30T21:45:00"/>
    <x v="112"/>
    <d v="1899-12-30T00:15:00"/>
    <s v="S"/>
    <n v="0"/>
    <n v="0.5"/>
    <n v="0.5"/>
    <x v="0"/>
    <x v="611"/>
  </r>
  <r>
    <x v="0"/>
    <x v="1595"/>
    <x v="1"/>
    <x v="33"/>
    <s v="MEINEDO"/>
    <x v="111"/>
    <d v="1899-12-30T22:05:00"/>
    <x v="111"/>
    <d v="1899-12-30T22:55:00"/>
    <s v="S"/>
    <n v="0"/>
    <n v="0.05"/>
    <n v="0.05"/>
    <x v="0"/>
    <x v="641"/>
  </r>
  <r>
    <x v="0"/>
    <x v="1596"/>
    <x v="1"/>
    <x v="11"/>
    <s v="SÃO PEDRO DA COVA"/>
    <x v="111"/>
    <d v="1899-12-30T23:20:00"/>
    <x v="112"/>
    <d v="1899-12-30T00:00:00"/>
    <s v="S"/>
    <n v="0"/>
    <n v="0.1"/>
    <n v="0.1"/>
    <x v="0"/>
    <x v="558"/>
  </r>
  <r>
    <x v="0"/>
    <x v="1596"/>
    <x v="1"/>
    <x v="11"/>
    <s v="SÃO PEDRO DA COVA"/>
    <x v="111"/>
    <d v="1899-12-30T23:40:00"/>
    <x v="112"/>
    <d v="1899-12-30T00:02:00"/>
    <s v="S"/>
    <n v="0"/>
    <n v="0.02"/>
    <n v="0.02"/>
    <x v="0"/>
    <x v="147"/>
  </r>
  <r>
    <x v="0"/>
    <x v="1597"/>
    <x v="1"/>
    <x v="16"/>
    <s v="REBORDOSA"/>
    <x v="111"/>
    <d v="1899-12-30T23:50:00"/>
    <x v="112"/>
    <d v="1899-12-30T01:45:00"/>
    <s v="S"/>
    <n v="0"/>
    <n v="0.05"/>
    <n v="0.05"/>
    <x v="0"/>
    <x v="490"/>
  </r>
  <r>
    <x v="0"/>
    <x v="1598"/>
    <x v="1"/>
    <x v="34"/>
    <s v="MODIVAS"/>
    <x v="112"/>
    <d v="1899-12-30T00:35:00"/>
    <x v="112"/>
    <d v="1899-12-30T01:55:00"/>
    <s v="S"/>
    <n v="0"/>
    <n v="0.05"/>
    <n v="0.05"/>
    <x v="0"/>
    <x v="634"/>
  </r>
  <r>
    <x v="0"/>
    <x v="1534"/>
    <x v="1"/>
    <x v="16"/>
    <s v="GANDRA"/>
    <x v="112"/>
    <d v="1899-12-30T00:40:00"/>
    <x v="112"/>
    <d v="1899-12-30T01:25:00"/>
    <s v="S"/>
    <n v="0"/>
    <n v="0.01"/>
    <n v="0.01"/>
    <x v="0"/>
    <x v="408"/>
  </r>
  <r>
    <x v="0"/>
    <x v="1568"/>
    <x v="1"/>
    <x v="9"/>
    <s v="LAUNDOS"/>
    <x v="112"/>
    <d v="1899-12-30T01:35:00"/>
    <x v="112"/>
    <d v="1899-12-30T03:10:00"/>
    <s v="S"/>
    <n v="0"/>
    <n v="0.2"/>
    <n v="0.2"/>
    <x v="0"/>
    <x v="599"/>
  </r>
  <r>
    <x v="0"/>
    <x v="1599"/>
    <x v="2"/>
    <x v="14"/>
    <s v="ANTAS"/>
    <x v="112"/>
    <d v="1899-12-30T02:30:00"/>
    <x v="112"/>
    <d v="1899-12-30T03:15:00"/>
    <s v="S"/>
    <n v="0"/>
    <n v="0.05"/>
    <n v="0.05"/>
    <x v="0"/>
    <x v="564"/>
  </r>
  <r>
    <x v="0"/>
    <x v="1515"/>
    <x v="1"/>
    <x v="11"/>
    <s v="BAGUIM DO MONTE(RIO TINTO)"/>
    <x v="112"/>
    <d v="1899-12-30T02:40:00"/>
    <x v="112"/>
    <d v="1899-12-30T05:20:00"/>
    <s v="S"/>
    <n v="0"/>
    <n v="0.1"/>
    <n v="0.1"/>
    <x v="0"/>
    <x v="483"/>
  </r>
  <r>
    <x v="0"/>
    <x v="1596"/>
    <x v="1"/>
    <x v="11"/>
    <s v="SÃO PEDRO DA COVA"/>
    <x v="112"/>
    <d v="1899-12-30T05:15:00"/>
    <x v="112"/>
    <d v="1899-12-30T06:25:00"/>
    <s v="S"/>
    <n v="0"/>
    <n v="0.2"/>
    <n v="0.2"/>
    <x v="0"/>
    <x v="630"/>
  </r>
  <r>
    <x v="0"/>
    <x v="1600"/>
    <x v="2"/>
    <x v="21"/>
    <s v="ARNÓIA"/>
    <x v="112"/>
    <d v="1899-12-30T06:25:00"/>
    <x v="112"/>
    <d v="1899-12-30T08:35:00"/>
    <s v="S"/>
    <n v="2"/>
    <n v="0"/>
    <n v="2"/>
    <x v="0"/>
    <x v="201"/>
  </r>
  <r>
    <x v="0"/>
    <x v="1514"/>
    <x v="1"/>
    <x v="10"/>
    <s v="FIGUEIRA"/>
    <x v="112"/>
    <d v="1899-12-30T08:00:00"/>
    <x v="112"/>
    <d v="1899-12-30T11:05:00"/>
    <s v="S"/>
    <n v="0"/>
    <n v="0.3"/>
    <n v="0.3"/>
    <x v="0"/>
    <x v="238"/>
  </r>
  <r>
    <x v="0"/>
    <x v="1601"/>
    <x v="1"/>
    <x v="6"/>
    <s v="BOUGADO(SÃO MARTINHO)"/>
    <x v="112"/>
    <d v="1899-12-30T08:27:00"/>
    <x v="112"/>
    <d v="1899-12-30T09:10:00"/>
    <s v="S"/>
    <n v="0"/>
    <n v="0.01"/>
    <n v="0.01"/>
    <x v="0"/>
    <x v="344"/>
  </r>
  <r>
    <x v="0"/>
    <x v="1602"/>
    <x v="1"/>
    <x v="16"/>
    <s v="REBORDOSA"/>
    <x v="112"/>
    <d v="1899-12-30T08:45:00"/>
    <x v="112"/>
    <d v="1899-12-30T10:25:00"/>
    <s v="S"/>
    <n v="0"/>
    <n v="0.1"/>
    <n v="0.1"/>
    <x v="0"/>
    <x v="556"/>
  </r>
  <r>
    <x v="0"/>
    <x v="1522"/>
    <x v="2"/>
    <x v="14"/>
    <s v="CALENDÁRIO"/>
    <x v="112"/>
    <d v="1899-12-30T09:10:00"/>
    <x v="112"/>
    <d v="1899-12-30T11:40:00"/>
    <s v="S"/>
    <n v="0"/>
    <n v="0.2"/>
    <n v="0.2"/>
    <x v="0"/>
    <x v="251"/>
  </r>
  <r>
    <x v="0"/>
    <x v="1598"/>
    <x v="1"/>
    <x v="34"/>
    <s v="MODIVAS"/>
    <x v="112"/>
    <d v="1899-12-30T09:35:00"/>
    <x v="112"/>
    <d v="1899-12-30T10:50:00"/>
    <s v="S"/>
    <n v="0"/>
    <n v="0.02"/>
    <n v="0.02"/>
    <x v="0"/>
    <x v="107"/>
  </r>
  <r>
    <x v="0"/>
    <x v="1475"/>
    <x v="1"/>
    <x v="11"/>
    <s v="GONDOMAR(SÃO COSME)"/>
    <x v="112"/>
    <d v="1899-12-30T11:30:00"/>
    <x v="112"/>
    <d v="1899-12-30T12:10:00"/>
    <s v="S"/>
    <n v="0"/>
    <n v="0.05"/>
    <n v="0.05"/>
    <x v="0"/>
    <x v="289"/>
  </r>
  <r>
    <x v="0"/>
    <x v="1579"/>
    <x v="1"/>
    <x v="6"/>
    <s v="BOUGADO(SANTIAGO)"/>
    <x v="112"/>
    <d v="1899-12-30T11:57:00"/>
    <x v="112"/>
    <d v="1899-12-30T12:55:00"/>
    <s v="S"/>
    <n v="0"/>
    <n v="0.1"/>
    <n v="0.1"/>
    <x v="0"/>
    <x v="538"/>
  </r>
  <r>
    <x v="0"/>
    <x v="1514"/>
    <x v="1"/>
    <x v="10"/>
    <s v="FIGUEIRA"/>
    <x v="112"/>
    <d v="1899-12-30T12:45:00"/>
    <x v="112"/>
    <d v="1899-12-30T16:15:00"/>
    <s v="S"/>
    <n v="0"/>
    <n v="0.5"/>
    <n v="0.5"/>
    <x v="0"/>
    <x v="597"/>
  </r>
  <r>
    <x v="0"/>
    <x v="1603"/>
    <x v="0"/>
    <x v="39"/>
    <s v="OURENTÃ"/>
    <x v="112"/>
    <d v="1899-12-30T13:12:00"/>
    <x v="112"/>
    <d v="1899-12-30T13:45:00"/>
    <m/>
    <n v="0"/>
    <n v="0.06"/>
    <n v="0.06"/>
    <x v="2"/>
    <x v="529"/>
  </r>
  <r>
    <x v="0"/>
    <x v="1601"/>
    <x v="1"/>
    <x v="6"/>
    <s v="BOUGADO(SÃO MARTINHO)"/>
    <x v="112"/>
    <d v="1899-12-30T13:21:00"/>
    <x v="112"/>
    <d v="1899-12-30T14:45:00"/>
    <s v="S"/>
    <n v="0"/>
    <n v="0.3"/>
    <n v="0.3"/>
    <x v="0"/>
    <x v="360"/>
  </r>
  <r>
    <x v="0"/>
    <x v="1550"/>
    <x v="1"/>
    <x v="16"/>
    <s v="DUAS IGREJAS"/>
    <x v="112"/>
    <d v="1899-12-30T13:30:00"/>
    <x v="112"/>
    <d v="1899-12-30T13:55:00"/>
    <s v="S"/>
    <n v="0"/>
    <n v="0.2"/>
    <n v="0.2"/>
    <x v="0"/>
    <x v="600"/>
  </r>
  <r>
    <x v="0"/>
    <x v="1598"/>
    <x v="1"/>
    <x v="34"/>
    <s v="MODIVAS"/>
    <x v="112"/>
    <d v="1899-12-30T14:05:00"/>
    <x v="112"/>
    <d v="1899-12-30T15:00:00"/>
    <s v="S"/>
    <n v="0"/>
    <n v="0.05"/>
    <n v="0.05"/>
    <x v="0"/>
    <x v="660"/>
  </r>
  <r>
    <x v="0"/>
    <x v="1604"/>
    <x v="1"/>
    <x v="6"/>
    <s v="REBORDÕES"/>
    <x v="112"/>
    <d v="1899-12-30T14:15:00"/>
    <x v="112"/>
    <d v="1899-12-30T15:35:00"/>
    <s v="S"/>
    <n v="0"/>
    <n v="0.2"/>
    <n v="0.2"/>
    <x v="0"/>
    <x v="658"/>
  </r>
  <r>
    <x v="0"/>
    <x v="1605"/>
    <x v="1"/>
    <x v="31"/>
    <s v="MANCELOS"/>
    <x v="112"/>
    <d v="1899-12-30T15:00:00"/>
    <x v="112"/>
    <d v="1899-12-30T16:50:00"/>
    <s v="S"/>
    <n v="0"/>
    <n v="0.2"/>
    <n v="0.2"/>
    <x v="0"/>
    <x v="644"/>
  </r>
  <r>
    <x v="0"/>
    <x v="1606"/>
    <x v="2"/>
    <x v="12"/>
    <s v="SELHO(SÃO LOURENÇO)"/>
    <x v="112"/>
    <d v="1899-12-30T15:10:00"/>
    <x v="112"/>
    <d v="1899-12-30T18:00:00"/>
    <s v="S"/>
    <n v="0"/>
    <n v="0.5"/>
    <n v="0.5"/>
    <x v="0"/>
    <x v="651"/>
  </r>
  <r>
    <x v="0"/>
    <x v="1607"/>
    <x v="1"/>
    <x v="16"/>
    <s v="SOBROSA"/>
    <x v="112"/>
    <d v="1899-12-30T15:15:00"/>
    <x v="112"/>
    <d v="1899-12-30T16:45:00"/>
    <s v="S"/>
    <n v="0"/>
    <n v="0.3"/>
    <n v="0.3"/>
    <x v="0"/>
    <x v="305"/>
  </r>
  <r>
    <x v="0"/>
    <x v="1582"/>
    <x v="2"/>
    <x v="25"/>
    <s v="GALEGOS"/>
    <x v="112"/>
    <d v="1899-12-30T15:20:00"/>
    <x v="112"/>
    <d v="1899-12-30T17:20:00"/>
    <s v="S"/>
    <n v="0"/>
    <n v="0.5"/>
    <n v="0.5"/>
    <x v="0"/>
    <x v="646"/>
  </r>
  <r>
    <x v="0"/>
    <x v="1475"/>
    <x v="1"/>
    <x v="11"/>
    <s v="GONDOMAR(SÃO COSME)"/>
    <x v="112"/>
    <d v="1899-12-30T15:25:00"/>
    <x v="112"/>
    <d v="1899-12-30T16:05:00"/>
    <s v="S"/>
    <n v="0"/>
    <n v="0.02"/>
    <n v="0.02"/>
    <x v="0"/>
    <x v="60"/>
  </r>
  <r>
    <x v="0"/>
    <x v="1584"/>
    <x v="1"/>
    <x v="24"/>
    <s v="AVINTES"/>
    <x v="112"/>
    <d v="1899-12-30T15:30:00"/>
    <x v="112"/>
    <d v="1899-12-30T15:55:00"/>
    <s v="S"/>
    <n v="0"/>
    <n v="0.01"/>
    <n v="0.01"/>
    <x v="0"/>
    <x v="612"/>
  </r>
  <r>
    <x v="0"/>
    <x v="1596"/>
    <x v="1"/>
    <x v="11"/>
    <s v="SÃO PEDRO DA COVA"/>
    <x v="112"/>
    <d v="1899-12-30T15:45:00"/>
    <x v="112"/>
    <d v="1899-12-30T17:10:00"/>
    <s v="S"/>
    <n v="0"/>
    <n v="0.05"/>
    <n v="0.05"/>
    <x v="0"/>
    <x v="617"/>
  </r>
  <r>
    <x v="0"/>
    <x v="1608"/>
    <x v="1"/>
    <x v="24"/>
    <s v="SERZEDO"/>
    <x v="112"/>
    <d v="1899-12-30T15:55:00"/>
    <x v="112"/>
    <d v="1899-12-30T18:50:00"/>
    <s v="S"/>
    <n v="0"/>
    <n v="0.1"/>
    <n v="0.1"/>
    <x v="0"/>
    <x v="553"/>
  </r>
  <r>
    <x v="0"/>
    <x v="1515"/>
    <x v="1"/>
    <x v="11"/>
    <s v="BAGUIM DO MONTE(RIO TINTO)"/>
    <x v="112"/>
    <d v="1899-12-30T16:05:00"/>
    <x v="112"/>
    <d v="1899-12-30T18:05:00"/>
    <s v="S"/>
    <n v="0"/>
    <n v="0.1"/>
    <n v="0.1"/>
    <x v="0"/>
    <x v="489"/>
  </r>
  <r>
    <x v="0"/>
    <x v="1609"/>
    <x v="1"/>
    <x v="24"/>
    <s v="OLIVEIRA DO DOURO"/>
    <x v="112"/>
    <d v="1899-12-30T16:17:00"/>
    <x v="112"/>
    <d v="1899-12-30T17:20:00"/>
    <s v="S"/>
    <n v="0"/>
    <n v="0.05"/>
    <n v="0.05"/>
    <x v="0"/>
    <x v="636"/>
  </r>
  <r>
    <x v="0"/>
    <x v="1610"/>
    <x v="1"/>
    <x v="33"/>
    <s v="SOUSELA"/>
    <x v="112"/>
    <d v="1899-12-30T16:35:00"/>
    <x v="112"/>
    <d v="1899-12-30T17:00:00"/>
    <s v="S"/>
    <n v="0"/>
    <n v="0.05"/>
    <n v="0.05"/>
    <x v="0"/>
    <x v="652"/>
  </r>
  <r>
    <x v="0"/>
    <x v="1611"/>
    <x v="2"/>
    <x v="12"/>
    <s v="CALDAS DE VIZELA(SÃO MIGUEL)"/>
    <x v="112"/>
    <d v="1899-12-30T17:00:00"/>
    <x v="112"/>
    <d v="1899-12-30T19:00:00"/>
    <s v="S"/>
    <n v="1"/>
    <n v="1"/>
    <n v="2"/>
    <x v="0"/>
    <x v="409"/>
  </r>
  <r>
    <x v="0"/>
    <x v="1612"/>
    <x v="2"/>
    <x v="12"/>
    <s v="COSTA"/>
    <x v="112"/>
    <d v="1899-12-30T17:05:00"/>
    <x v="112"/>
    <d v="1899-12-30T18:20:00"/>
    <s v="S"/>
    <n v="0"/>
    <n v="0.05"/>
    <n v="0.05"/>
    <x v="0"/>
    <x v="478"/>
  </r>
  <r>
    <x v="0"/>
    <x v="1613"/>
    <x v="1"/>
    <x v="20"/>
    <s v="VALONGO"/>
    <x v="112"/>
    <d v="1899-12-30T17:05:00"/>
    <x v="112"/>
    <d v="1899-12-30T17:55:00"/>
    <s v="S"/>
    <n v="0"/>
    <n v="0.05"/>
    <n v="0.05"/>
    <x v="0"/>
    <x v="648"/>
  </r>
  <r>
    <x v="0"/>
    <x v="1479"/>
    <x v="1"/>
    <x v="31"/>
    <s v="CARVALHO DE REI"/>
    <x v="112"/>
    <d v="1899-12-30T17:10:00"/>
    <x v="112"/>
    <d v="1899-12-30T19:40:00"/>
    <s v="S"/>
    <n v="0"/>
    <n v="1"/>
    <n v="1"/>
    <x v="0"/>
    <x v="583"/>
  </r>
  <r>
    <x v="0"/>
    <x v="1614"/>
    <x v="0"/>
    <x v="41"/>
    <s v="ARRIFANA"/>
    <x v="112"/>
    <d v="1899-12-30T17:15:00"/>
    <x v="112"/>
    <d v="1899-12-30T19:40:00"/>
    <m/>
    <n v="0.2"/>
    <n v="0"/>
    <n v="0.2"/>
    <x v="2"/>
    <x v="569"/>
  </r>
  <r>
    <x v="0"/>
    <x v="1615"/>
    <x v="1"/>
    <x v="20"/>
    <s v="ERMESINDE"/>
    <x v="112"/>
    <d v="1899-12-30T17:20:00"/>
    <x v="112"/>
    <d v="1899-12-30T18:00:00"/>
    <s v="S"/>
    <n v="0"/>
    <n v="0.02"/>
    <n v="0.02"/>
    <x v="0"/>
    <x v="103"/>
  </r>
  <r>
    <x v="0"/>
    <x v="1616"/>
    <x v="1"/>
    <x v="16"/>
    <s v="LOUREDO"/>
    <x v="112"/>
    <d v="1899-12-30T17:30:00"/>
    <x v="112"/>
    <d v="1899-12-30T18:45:00"/>
    <s v="S"/>
    <n v="0"/>
    <n v="0.06"/>
    <n v="0.06"/>
    <x v="0"/>
    <x v="642"/>
  </r>
  <r>
    <x v="0"/>
    <x v="1617"/>
    <x v="1"/>
    <x v="18"/>
    <s v="FRAZÃO"/>
    <x v="112"/>
    <d v="1899-12-30T18:50:00"/>
    <x v="112"/>
    <d v="1899-12-30T20:00:00"/>
    <s v="S"/>
    <n v="0"/>
    <n v="0.03"/>
    <n v="0.03"/>
    <x v="0"/>
    <x v="324"/>
  </r>
  <r>
    <x v="0"/>
    <x v="1475"/>
    <x v="1"/>
    <x v="11"/>
    <s v="GONDOMAR(SÃO COSME)"/>
    <x v="112"/>
    <d v="1899-12-30T18:50:00"/>
    <x v="112"/>
    <d v="1899-12-30T19:25:00"/>
    <s v="S"/>
    <n v="0"/>
    <n v="0.03"/>
    <n v="0.03"/>
    <x v="0"/>
    <x v="369"/>
  </r>
  <r>
    <x v="0"/>
    <x v="1608"/>
    <x v="1"/>
    <x v="24"/>
    <s v="SERZEDO"/>
    <x v="112"/>
    <d v="1899-12-30T19:35:00"/>
    <x v="112"/>
    <d v="1899-12-30T20:35:00"/>
    <s v="S"/>
    <n v="0"/>
    <n v="0.04"/>
    <n v="0.04"/>
    <x v="0"/>
    <x v="327"/>
  </r>
  <r>
    <x v="0"/>
    <x v="1514"/>
    <x v="1"/>
    <x v="10"/>
    <s v="FIGUEIRA"/>
    <x v="112"/>
    <d v="1899-12-30T19:45:00"/>
    <x v="112"/>
    <d v="1899-12-30T21:15:00"/>
    <s v="S"/>
    <n v="0"/>
    <n v="0.03"/>
    <n v="0.03"/>
    <x v="0"/>
    <x v="262"/>
  </r>
  <r>
    <x v="0"/>
    <x v="1608"/>
    <x v="1"/>
    <x v="24"/>
    <s v="SERZEDO"/>
    <x v="112"/>
    <d v="1899-12-30T20:35:00"/>
    <x v="112"/>
    <d v="1899-12-30T23:15:00"/>
    <s v="S"/>
    <n v="0"/>
    <n v="2"/>
    <n v="2"/>
    <x v="0"/>
    <x v="108"/>
  </r>
  <r>
    <x v="0"/>
    <x v="1618"/>
    <x v="1"/>
    <x v="20"/>
    <s v="CAMPO"/>
    <x v="112"/>
    <d v="1899-12-30T20:36:00"/>
    <x v="112"/>
    <d v="1899-12-30T21:05:00"/>
    <s v="S"/>
    <n v="0"/>
    <n v="0.05"/>
    <n v="0.05"/>
    <x v="0"/>
    <x v="656"/>
  </r>
  <r>
    <x v="0"/>
    <x v="1619"/>
    <x v="1"/>
    <x v="10"/>
    <s v="ABRAGÃO"/>
    <x v="112"/>
    <d v="1899-12-30T20:40:00"/>
    <x v="112"/>
    <d v="1899-12-30T21:00:00"/>
    <s v="S"/>
    <n v="0"/>
    <n v="0.01"/>
    <n v="0.01"/>
    <x v="0"/>
    <x v="309"/>
  </r>
  <r>
    <x v="0"/>
    <x v="1579"/>
    <x v="1"/>
    <x v="6"/>
    <s v="BOUGADO(SANTIAGO)"/>
    <x v="112"/>
    <d v="1899-12-30T20:56:00"/>
    <x v="112"/>
    <d v="1899-12-30T21:50:00"/>
    <s v="S"/>
    <n v="0"/>
    <n v="0.05"/>
    <n v="0.05"/>
    <x v="0"/>
    <x v="582"/>
  </r>
  <r>
    <x v="0"/>
    <x v="1545"/>
    <x v="1"/>
    <x v="16"/>
    <s v="RECAREI"/>
    <x v="112"/>
    <d v="1899-12-30T21:15:00"/>
    <x v="112"/>
    <d v="1899-12-30T23:30:00"/>
    <s v="S"/>
    <n v="0"/>
    <n v="0.2"/>
    <n v="0.2"/>
    <x v="0"/>
    <x v="610"/>
  </r>
  <r>
    <x v="0"/>
    <x v="1620"/>
    <x v="2"/>
    <x v="29"/>
    <s v="FORNELOS"/>
    <x v="112"/>
    <d v="1899-12-30T21:25:00"/>
    <x v="112"/>
    <d v="1899-12-30T22:10:00"/>
    <s v="S"/>
    <n v="0"/>
    <n v="0.02"/>
    <n v="0.02"/>
    <x v="0"/>
    <x v="386"/>
  </r>
  <r>
    <x v="0"/>
    <x v="1621"/>
    <x v="1"/>
    <x v="10"/>
    <s v="PAÇO DE SOUSA"/>
    <x v="112"/>
    <d v="1899-12-30T21:25:00"/>
    <x v="112"/>
    <d v="1899-12-30T22:25:00"/>
    <s v="S"/>
    <n v="0"/>
    <n v="0.03"/>
    <n v="0.03"/>
    <x v="0"/>
    <x v="325"/>
  </r>
  <r>
    <x v="0"/>
    <x v="1542"/>
    <x v="1"/>
    <x v="32"/>
    <s v="CAMPELO"/>
    <x v="112"/>
    <d v="1899-12-30T23:40:00"/>
    <x v="113"/>
    <d v="1899-12-30T01:20:00"/>
    <s v="S"/>
    <n v="0"/>
    <n v="2"/>
    <n v="2"/>
    <x v="0"/>
    <x v="414"/>
  </r>
  <r>
    <x v="0"/>
    <x v="1574"/>
    <x v="1"/>
    <x v="6"/>
    <s v="COUTO(SANTA CRISTINA)"/>
    <x v="112"/>
    <d v="1899-12-30T23:45:00"/>
    <x v="113"/>
    <d v="1899-12-30T00:15:00"/>
    <s v="S"/>
    <n v="0"/>
    <n v="0.15"/>
    <n v="0.15"/>
    <x v="0"/>
    <x v="271"/>
  </r>
  <r>
    <x v="0"/>
    <x v="1615"/>
    <x v="1"/>
    <x v="20"/>
    <s v="ERMESINDE"/>
    <x v="113"/>
    <d v="1899-12-30T00:40:00"/>
    <x v="113"/>
    <d v="1899-12-30T01:15:00"/>
    <s v="S"/>
    <n v="0"/>
    <n v="0.05"/>
    <n v="0.05"/>
    <x v="0"/>
    <x v="649"/>
  </r>
  <r>
    <x v="0"/>
    <x v="1602"/>
    <x v="1"/>
    <x v="16"/>
    <s v="REBORDOSA"/>
    <x v="113"/>
    <d v="1899-12-30T03:00:00"/>
    <x v="113"/>
    <d v="1899-12-30T03:45:00"/>
    <s v="S"/>
    <n v="0"/>
    <n v="0.1"/>
    <n v="0.1"/>
    <x v="0"/>
    <x v="557"/>
  </r>
  <r>
    <x v="0"/>
    <x v="1514"/>
    <x v="1"/>
    <x v="10"/>
    <s v="FIGUEIRA"/>
    <x v="113"/>
    <d v="1899-12-30T06:50:00"/>
    <x v="113"/>
    <d v="1899-12-30T09:25:00"/>
    <s v="S"/>
    <n v="0"/>
    <n v="7.0000000000000007E-2"/>
    <n v="7.0000000000000007E-2"/>
    <x v="0"/>
    <x v="444"/>
  </r>
  <r>
    <x v="0"/>
    <x v="1579"/>
    <x v="1"/>
    <x v="6"/>
    <s v="BOUGADO(SANTIAGO)"/>
    <x v="113"/>
    <d v="1899-12-30T09:37:00"/>
    <x v="113"/>
    <d v="1899-12-30T10:55:00"/>
    <s v="S"/>
    <n v="0"/>
    <n v="0.05"/>
    <n v="0.05"/>
    <x v="0"/>
    <x v="541"/>
  </r>
  <r>
    <x v="0"/>
    <x v="1580"/>
    <x v="1"/>
    <x v="31"/>
    <s v="TELÕES"/>
    <x v="113"/>
    <d v="1899-12-30T13:00:00"/>
    <x v="113"/>
    <d v="1899-12-30T14:30:00"/>
    <s v="S"/>
    <n v="0"/>
    <n v="0.2"/>
    <n v="0.2"/>
    <x v="0"/>
    <x v="623"/>
  </r>
  <r>
    <x v="0"/>
    <x v="1618"/>
    <x v="1"/>
    <x v="20"/>
    <s v="CAMPO"/>
    <x v="113"/>
    <d v="1899-12-30T13:00:00"/>
    <x v="113"/>
    <d v="1899-12-30T15:15:00"/>
    <s v="S"/>
    <n v="0"/>
    <n v="0.5"/>
    <n v="0.5"/>
    <x v="0"/>
    <x v="621"/>
  </r>
  <r>
    <x v="0"/>
    <x v="1514"/>
    <x v="1"/>
    <x v="10"/>
    <s v="FIGUEIRA"/>
    <x v="113"/>
    <d v="1899-12-30T13:10:00"/>
    <x v="113"/>
    <d v="1899-12-30T14:25:00"/>
    <s v="S"/>
    <n v="0"/>
    <n v="0.05"/>
    <n v="0.05"/>
    <x v="0"/>
    <x v="482"/>
  </r>
  <r>
    <x v="0"/>
    <x v="1608"/>
    <x v="1"/>
    <x v="24"/>
    <s v="SERZEDO"/>
    <x v="113"/>
    <d v="1899-12-30T13:45:00"/>
    <x v="113"/>
    <d v="1899-12-30T16:20:00"/>
    <s v="S"/>
    <n v="0"/>
    <n v="0.3"/>
    <n v="0.3"/>
    <x v="0"/>
    <x v="361"/>
  </r>
  <r>
    <x v="0"/>
    <x v="1602"/>
    <x v="1"/>
    <x v="16"/>
    <s v="REBORDOSA"/>
    <x v="113"/>
    <d v="1899-12-30T14:10:00"/>
    <x v="113"/>
    <d v="1899-12-30T17:15:00"/>
    <s v="S"/>
    <n v="0"/>
    <n v="0.5"/>
    <n v="0.5"/>
    <x v="0"/>
    <x v="638"/>
  </r>
  <r>
    <x v="0"/>
    <x v="1616"/>
    <x v="1"/>
    <x v="16"/>
    <s v="LOUREDO"/>
    <x v="113"/>
    <d v="1899-12-30T14:40:00"/>
    <x v="113"/>
    <d v="1899-12-30T16:45:00"/>
    <s v="S"/>
    <n v="0"/>
    <n v="0.2"/>
    <n v="0.2"/>
    <x v="0"/>
    <x v="308"/>
  </r>
  <r>
    <x v="0"/>
    <x v="1612"/>
    <x v="2"/>
    <x v="12"/>
    <s v="COSTA"/>
    <x v="113"/>
    <d v="1899-12-30T14:55:00"/>
    <x v="113"/>
    <d v="1899-12-30T17:15:00"/>
    <s v="S"/>
    <n v="0"/>
    <n v="0.5"/>
    <n v="0.5"/>
    <x v="0"/>
    <x v="98"/>
  </r>
  <r>
    <x v="0"/>
    <x v="1622"/>
    <x v="1"/>
    <x v="10"/>
    <s v="FONTE ARCADA"/>
    <x v="113"/>
    <d v="1899-12-30T14:55:00"/>
    <x v="113"/>
    <d v="1899-12-30T17:50:00"/>
    <s v="S"/>
    <n v="0"/>
    <n v="0.05"/>
    <n v="0.05"/>
    <x v="0"/>
    <x v="661"/>
  </r>
  <r>
    <x v="0"/>
    <x v="1623"/>
    <x v="2"/>
    <x v="26"/>
    <s v="ESTE(SÃO MAMEDE)"/>
    <x v="113"/>
    <d v="1899-12-30T15:50:00"/>
    <x v="113"/>
    <d v="1899-12-30T17:40:00"/>
    <s v="S"/>
    <n v="0"/>
    <n v="0.1"/>
    <n v="0.1"/>
    <x v="0"/>
    <x v="372"/>
  </r>
  <r>
    <x v="0"/>
    <x v="1624"/>
    <x v="2"/>
    <x v="49"/>
    <s v="SOUTO"/>
    <x v="113"/>
    <d v="1899-12-30T15:55:00"/>
    <x v="113"/>
    <d v="1899-12-30T17:15:00"/>
    <s v="S"/>
    <n v="0"/>
    <n v="0.01"/>
    <n v="0.01"/>
    <x v="0"/>
    <x v="626"/>
  </r>
  <r>
    <x v="0"/>
    <x v="1625"/>
    <x v="1"/>
    <x v="15"/>
    <s v="SILVA ESCURA"/>
    <x v="113"/>
    <d v="1899-12-30T16:15:00"/>
    <x v="113"/>
    <d v="1899-12-30T19:50:00"/>
    <s v="S"/>
    <n v="0"/>
    <n v="0.25"/>
    <n v="0.25"/>
    <x v="0"/>
    <x v="321"/>
  </r>
  <r>
    <x v="0"/>
    <x v="1598"/>
    <x v="1"/>
    <x v="34"/>
    <s v="MODIVAS"/>
    <x v="113"/>
    <d v="1899-12-30T16:20:00"/>
    <x v="113"/>
    <d v="1899-12-30T19:20:00"/>
    <s v="S"/>
    <n v="0"/>
    <n v="0.2"/>
    <n v="0.2"/>
    <x v="0"/>
    <x v="631"/>
  </r>
  <r>
    <x v="0"/>
    <x v="1577"/>
    <x v="1"/>
    <x v="18"/>
    <s v="EIRIZ"/>
    <x v="113"/>
    <d v="1899-12-30T16:55:00"/>
    <x v="113"/>
    <d v="1899-12-30T18:37:00"/>
    <s v="S"/>
    <n v="0"/>
    <n v="0.15"/>
    <n v="0.15"/>
    <x v="0"/>
    <x v="126"/>
  </r>
  <r>
    <x v="0"/>
    <x v="1626"/>
    <x v="1"/>
    <x v="36"/>
    <s v="BORBA DE GODIM"/>
    <x v="113"/>
    <d v="1899-12-30T17:05:00"/>
    <x v="113"/>
    <d v="1899-12-30T18:45:00"/>
    <s v="S"/>
    <n v="1"/>
    <n v="0"/>
    <n v="1"/>
    <x v="0"/>
    <x v="508"/>
  </r>
  <r>
    <x v="0"/>
    <x v="1627"/>
    <x v="2"/>
    <x v="12"/>
    <s v="URGEZES"/>
    <x v="113"/>
    <d v="1899-12-30T18:00:00"/>
    <x v="113"/>
    <d v="1899-12-30T19:00:00"/>
    <s v="S"/>
    <n v="0"/>
    <n v="0.1"/>
    <n v="0.1"/>
    <x v="0"/>
    <x v="612"/>
  </r>
  <r>
    <x v="0"/>
    <x v="1584"/>
    <x v="1"/>
    <x v="24"/>
    <s v="AVINTES"/>
    <x v="113"/>
    <d v="1899-12-30T18:05:00"/>
    <x v="113"/>
    <d v="1899-12-30T18:25:00"/>
    <s v="S"/>
    <n v="0"/>
    <n v="0.01"/>
    <n v="0.01"/>
    <x v="0"/>
    <x v="185"/>
  </r>
  <r>
    <x v="0"/>
    <x v="1602"/>
    <x v="1"/>
    <x v="16"/>
    <s v="REBORDOSA"/>
    <x v="113"/>
    <d v="1899-12-30T18:10:00"/>
    <x v="113"/>
    <d v="1899-12-30T19:00:00"/>
    <s v="S"/>
    <n v="0"/>
    <n v="0.1"/>
    <n v="0.1"/>
    <x v="0"/>
    <x v="552"/>
  </r>
  <r>
    <x v="0"/>
    <x v="1584"/>
    <x v="1"/>
    <x v="24"/>
    <s v="AVINTES"/>
    <x v="113"/>
    <d v="1899-12-30T18:15:00"/>
    <x v="113"/>
    <d v="1899-12-30T19:00:00"/>
    <s v="S"/>
    <n v="0"/>
    <n v="0.1"/>
    <n v="0.1"/>
    <x v="0"/>
    <x v="539"/>
  </r>
  <r>
    <x v="0"/>
    <x v="1628"/>
    <x v="1"/>
    <x v="24"/>
    <s v="VILAR DO PARAÍSO"/>
    <x v="113"/>
    <d v="1899-12-30T18:15:00"/>
    <x v="113"/>
    <d v="1899-12-30T19:05:00"/>
    <s v="S"/>
    <n v="0"/>
    <n v="0.2"/>
    <n v="0.2"/>
    <x v="0"/>
    <x v="543"/>
  </r>
  <r>
    <x v="0"/>
    <x v="1629"/>
    <x v="1"/>
    <x v="24"/>
    <s v="CANELAS"/>
    <x v="113"/>
    <d v="1899-12-30T18:50:00"/>
    <x v="113"/>
    <d v="1899-12-30T19:50:00"/>
    <s v="S"/>
    <n v="0"/>
    <n v="0.04"/>
    <n v="0.04"/>
    <x v="0"/>
    <x v="336"/>
  </r>
  <r>
    <x v="0"/>
    <x v="1622"/>
    <x v="1"/>
    <x v="10"/>
    <s v="FONTE ARCADA"/>
    <x v="113"/>
    <d v="1899-12-30T19:15:00"/>
    <x v="113"/>
    <d v="1899-12-30T20:30:00"/>
    <s v="S"/>
    <n v="0"/>
    <n v="0.04"/>
    <n v="0.04"/>
    <x v="0"/>
    <x v="354"/>
  </r>
  <r>
    <x v="0"/>
    <x v="1630"/>
    <x v="1"/>
    <x v="31"/>
    <s v="MANCELOS"/>
    <x v="113"/>
    <d v="1899-12-30T19:20:00"/>
    <x v="113"/>
    <d v="1899-12-30T20:15:00"/>
    <s v="S"/>
    <n v="0"/>
    <n v="0.05"/>
    <n v="0.05"/>
    <x v="0"/>
    <x v="22"/>
  </r>
  <r>
    <x v="0"/>
    <x v="1602"/>
    <x v="1"/>
    <x v="16"/>
    <s v="REBORDOSA"/>
    <x v="113"/>
    <d v="1899-12-30T20:40:00"/>
    <x v="113"/>
    <d v="1899-12-30T21:20:00"/>
    <s v="S"/>
    <n v="0"/>
    <n v="0.02"/>
    <n v="0.02"/>
    <x v="0"/>
    <x v="101"/>
  </r>
  <r>
    <x v="0"/>
    <x v="1626"/>
    <x v="1"/>
    <x v="36"/>
    <s v="BORBA DE GODIM"/>
    <x v="113"/>
    <d v="1899-12-30T20:48:00"/>
    <x v="113"/>
    <d v="1899-12-30T21:13:00"/>
    <s v="S"/>
    <n v="0"/>
    <n v="0.01"/>
    <n v="0.01"/>
    <x v="0"/>
    <x v="356"/>
  </r>
  <r>
    <x v="0"/>
    <x v="1624"/>
    <x v="2"/>
    <x v="49"/>
    <s v="SOUTO"/>
    <x v="113"/>
    <d v="1899-12-30T21:00:00"/>
    <x v="114"/>
    <d v="1899-12-30T00:30:00"/>
    <s v="S"/>
    <n v="0"/>
    <n v="1.5"/>
    <n v="1.5"/>
    <x v="0"/>
    <x v="279"/>
  </r>
  <r>
    <x v="0"/>
    <x v="1534"/>
    <x v="1"/>
    <x v="16"/>
    <s v="GANDRA"/>
    <x v="113"/>
    <d v="1899-12-30T21:15:00"/>
    <x v="113"/>
    <d v="1899-12-30T22:35:00"/>
    <s v="S"/>
    <n v="0"/>
    <n v="0.1"/>
    <n v="0.1"/>
    <x v="0"/>
    <x v="466"/>
  </r>
  <r>
    <x v="0"/>
    <x v="1625"/>
    <x v="1"/>
    <x v="15"/>
    <s v="SILVA ESCURA"/>
    <x v="113"/>
    <d v="1899-12-30T21:55:00"/>
    <x v="114"/>
    <d v="1899-12-30T00:20:00"/>
    <s v="S"/>
    <n v="0"/>
    <n v="0.1"/>
    <n v="0.1"/>
    <x v="0"/>
    <x v="605"/>
  </r>
  <r>
    <x v="0"/>
    <x v="1570"/>
    <x v="2"/>
    <x v="14"/>
    <s v="VALE(SÃO COSME)"/>
    <x v="113"/>
    <d v="1899-12-30T22:25:00"/>
    <x v="114"/>
    <d v="1899-12-30T00:25:00"/>
    <s v="S"/>
    <n v="0"/>
    <n v="0.3"/>
    <n v="0.3"/>
    <x v="0"/>
    <x v="9"/>
  </r>
  <r>
    <x v="0"/>
    <x v="1631"/>
    <x v="1"/>
    <x v="35"/>
    <s v="PAREDES DE VIADORES"/>
    <x v="113"/>
    <d v="1899-12-30T23:35:00"/>
    <x v="114"/>
    <d v="1899-12-30T00:35:00"/>
    <s v="S"/>
    <n v="0"/>
    <n v="0.1"/>
    <n v="0.1"/>
    <x v="0"/>
    <x v="584"/>
  </r>
  <r>
    <x v="0"/>
    <x v="1632"/>
    <x v="1"/>
    <x v="9"/>
    <s v="BEIRIZ"/>
    <x v="113"/>
    <d v="1899-12-30T23:48:00"/>
    <x v="114"/>
    <d v="1899-12-30T02:15:00"/>
    <s v="S"/>
    <n v="0"/>
    <n v="0.05"/>
    <n v="0.05"/>
    <x v="0"/>
    <x v="126"/>
  </r>
  <r>
    <x v="0"/>
    <x v="1633"/>
    <x v="1"/>
    <x v="32"/>
    <s v="SANTA MARINHA DO ZÊZERE"/>
    <x v="114"/>
    <d v="1899-12-30T05:10:00"/>
    <x v="114"/>
    <d v="1899-12-30T07:00:00"/>
    <s v="S"/>
    <n v="0.02"/>
    <n v="0"/>
    <n v="0.02"/>
    <x v="0"/>
    <x v="548"/>
  </r>
  <r>
    <x v="0"/>
    <x v="1634"/>
    <x v="2"/>
    <x v="47"/>
    <s v="CANTELÃES"/>
    <x v="114"/>
    <d v="1899-12-30T05:15:00"/>
    <x v="114"/>
    <d v="1899-12-30T08:15:00"/>
    <s v="S"/>
    <n v="0.6"/>
    <n v="0"/>
    <n v="0.6"/>
    <x v="0"/>
    <x v="470"/>
  </r>
  <r>
    <x v="0"/>
    <x v="1579"/>
    <x v="1"/>
    <x v="6"/>
    <s v="BOUGADO(SANTIAGO)"/>
    <x v="114"/>
    <d v="1899-12-30T09:52:00"/>
    <x v="114"/>
    <d v="1899-12-30T13:15:00"/>
    <s v="S"/>
    <n v="0"/>
    <n v="0.3"/>
    <n v="0.3"/>
    <x v="0"/>
    <x v="326"/>
  </r>
  <r>
    <x v="0"/>
    <x v="1601"/>
    <x v="1"/>
    <x v="6"/>
    <s v="BOUGADO(SÃO MARTINHO)"/>
    <x v="114"/>
    <d v="1899-12-30T10:10:00"/>
    <x v="114"/>
    <d v="1899-12-30T11:45:00"/>
    <s v="S"/>
    <n v="0"/>
    <n v="0.15"/>
    <n v="0.15"/>
    <x v="0"/>
    <x v="352"/>
  </r>
  <r>
    <x v="0"/>
    <x v="1635"/>
    <x v="1"/>
    <x v="16"/>
    <s v="REBORDOSA"/>
    <x v="114"/>
    <d v="1899-12-30T11:50:00"/>
    <x v="114"/>
    <d v="1899-12-30T12:45:00"/>
    <s v="S"/>
    <n v="0"/>
    <n v="0.1"/>
    <n v="0.1"/>
    <x v="0"/>
    <x v="602"/>
  </r>
  <r>
    <x v="0"/>
    <x v="1614"/>
    <x v="0"/>
    <x v="41"/>
    <s v="ARRIFANA"/>
    <x v="114"/>
    <d v="1899-12-30T13:20:00"/>
    <x v="114"/>
    <d v="1899-12-30T16:00:00"/>
    <s v="S"/>
    <n v="0"/>
    <n v="0.04"/>
    <n v="0.04"/>
    <x v="0"/>
    <x v="223"/>
  </r>
  <r>
    <x v="0"/>
    <x v="1636"/>
    <x v="1"/>
    <x v="36"/>
    <s v="VARZIELA"/>
    <x v="114"/>
    <d v="1899-12-30T13:40:00"/>
    <x v="114"/>
    <d v="1899-12-30T14:35:00"/>
    <s v="S"/>
    <n v="0"/>
    <n v="0.05"/>
    <n v="0.05"/>
    <x v="0"/>
    <x v="59"/>
  </r>
  <r>
    <x v="0"/>
    <x v="1628"/>
    <x v="1"/>
    <x v="24"/>
    <s v="VILAR DO PARAÍSO"/>
    <x v="114"/>
    <d v="1899-12-30T13:40:00"/>
    <x v="114"/>
    <d v="1899-12-30T15:25:00"/>
    <s v="S"/>
    <n v="0"/>
    <n v="0.15"/>
    <n v="0.15"/>
    <x v="0"/>
    <x v="380"/>
  </r>
  <r>
    <x v="0"/>
    <x v="1637"/>
    <x v="1"/>
    <x v="35"/>
    <s v="TUIAS"/>
    <x v="114"/>
    <d v="1899-12-30T14:30:00"/>
    <x v="114"/>
    <d v="1899-12-30T17:30:00"/>
    <s v="S"/>
    <n v="3"/>
    <n v="5"/>
    <n v="8"/>
    <x v="0"/>
    <x v="139"/>
  </r>
  <r>
    <x v="0"/>
    <x v="1638"/>
    <x v="1"/>
    <x v="36"/>
    <s v="REFONTOURA"/>
    <x v="114"/>
    <d v="1899-12-30T14:55:00"/>
    <x v="114"/>
    <d v="1899-12-30T16:45:00"/>
    <s v="S"/>
    <n v="0"/>
    <n v="5"/>
    <n v="5"/>
    <x v="0"/>
    <x v="151"/>
  </r>
  <r>
    <x v="0"/>
    <x v="1612"/>
    <x v="2"/>
    <x v="12"/>
    <s v="COSTA"/>
    <x v="114"/>
    <d v="1899-12-30T15:00:00"/>
    <x v="114"/>
    <d v="1899-12-30T17:40:00"/>
    <s v="S"/>
    <n v="0"/>
    <n v="0.7"/>
    <n v="0.7"/>
    <x v="0"/>
    <x v="468"/>
  </r>
  <r>
    <x v="0"/>
    <x v="1639"/>
    <x v="0"/>
    <x v="38"/>
    <s v="S.MIGUEL"/>
    <x v="114"/>
    <d v="1899-12-30T15:15:00"/>
    <x v="114"/>
    <d v="1899-12-30T17:05:00"/>
    <m/>
    <n v="0.05"/>
    <n v="0"/>
    <n v="0.05"/>
    <x v="1"/>
    <x v="655"/>
  </r>
  <r>
    <x v="0"/>
    <x v="1626"/>
    <x v="1"/>
    <x v="36"/>
    <s v="BORBA DE GODIM"/>
    <x v="114"/>
    <d v="1899-12-30T15:15:00"/>
    <x v="114"/>
    <d v="1899-12-30T17:05:00"/>
    <s v="S"/>
    <n v="0"/>
    <n v="0.15"/>
    <n v="0.15"/>
    <x v="0"/>
    <x v="419"/>
  </r>
  <r>
    <x v="0"/>
    <x v="1579"/>
    <x v="1"/>
    <x v="6"/>
    <s v="BOUGADO(SANTIAGO)"/>
    <x v="114"/>
    <d v="1899-12-30T15:19:00"/>
    <x v="114"/>
    <d v="1899-12-30T18:15:00"/>
    <s v="S"/>
    <n v="0"/>
    <n v="0.17"/>
    <n v="0.17"/>
    <x v="0"/>
    <x v="227"/>
  </r>
  <r>
    <x v="0"/>
    <x v="1640"/>
    <x v="2"/>
    <x v="19"/>
    <s v="AREIAS DE VILAR"/>
    <x v="114"/>
    <d v="1899-12-30T16:40:00"/>
    <x v="114"/>
    <d v="1899-12-30T17:45:00"/>
    <s v="S"/>
    <n v="0"/>
    <n v="0.25"/>
    <n v="0.25"/>
    <x v="0"/>
    <x v="40"/>
  </r>
  <r>
    <x v="0"/>
    <x v="1641"/>
    <x v="2"/>
    <x v="21"/>
    <s v="CAÇARILHE"/>
    <x v="114"/>
    <d v="1899-12-30T17:00:00"/>
    <x v="114"/>
    <d v="1899-12-30T18:50:00"/>
    <s v="S"/>
    <n v="0.2"/>
    <n v="0"/>
    <n v="0.2"/>
    <x v="0"/>
    <x v="517"/>
  </r>
  <r>
    <x v="0"/>
    <x v="1642"/>
    <x v="0"/>
    <x v="2"/>
    <s v="ÁZERE"/>
    <x v="114"/>
    <d v="1899-12-30T17:15:00"/>
    <x v="114"/>
    <d v="1899-12-30T19:04:00"/>
    <m/>
    <n v="0.02"/>
    <n v="0.04"/>
    <n v="0.06"/>
    <x v="1"/>
    <x v="134"/>
  </r>
  <r>
    <x v="0"/>
    <x v="1643"/>
    <x v="2"/>
    <x v="19"/>
    <s v="COSSOURADO"/>
    <x v="114"/>
    <d v="1899-12-30T17:25:00"/>
    <x v="114"/>
    <d v="1899-12-30T18:40:00"/>
    <s v="S"/>
    <n v="0"/>
    <n v="0.05"/>
    <n v="0.05"/>
    <x v="0"/>
    <x v="592"/>
  </r>
  <r>
    <x v="0"/>
    <x v="1644"/>
    <x v="2"/>
    <x v="12"/>
    <s v="CALVOS"/>
    <x v="114"/>
    <d v="1899-12-30T17:40:00"/>
    <x v="114"/>
    <d v="1899-12-30T20:45:00"/>
    <s v="S"/>
    <n v="0"/>
    <n v="1.5"/>
    <n v="1.5"/>
    <x v="0"/>
    <x v="332"/>
  </r>
  <r>
    <x v="0"/>
    <x v="1624"/>
    <x v="2"/>
    <x v="49"/>
    <s v="SOUTO"/>
    <x v="114"/>
    <d v="1899-12-30T18:45:00"/>
    <x v="114"/>
    <d v="1899-12-30T22:05:00"/>
    <s v="S"/>
    <n v="2"/>
    <n v="2"/>
    <n v="4"/>
    <x v="0"/>
    <x v="355"/>
  </r>
  <r>
    <x v="0"/>
    <x v="1632"/>
    <x v="1"/>
    <x v="9"/>
    <s v="BEIRIZ"/>
    <x v="114"/>
    <d v="1899-12-30T18:53:00"/>
    <x v="114"/>
    <d v="1899-12-30T19:40:00"/>
    <s v="S"/>
    <n v="0"/>
    <n v="0.05"/>
    <n v="0.05"/>
    <x v="0"/>
    <x v="164"/>
  </r>
  <r>
    <x v="0"/>
    <x v="1638"/>
    <x v="1"/>
    <x v="36"/>
    <s v="REFONTOURA"/>
    <x v="114"/>
    <d v="1899-12-30T20:35:00"/>
    <x v="114"/>
    <d v="1899-12-30T22:05:00"/>
    <s v="S"/>
    <n v="0"/>
    <n v="0.2"/>
    <n v="0.2"/>
    <x v="0"/>
    <x v="467"/>
  </r>
  <r>
    <x v="0"/>
    <x v="1645"/>
    <x v="1"/>
    <x v="18"/>
    <s v="FREAMUNDE"/>
    <x v="114"/>
    <d v="1899-12-30T20:50:00"/>
    <x v="114"/>
    <d v="1899-12-30T21:30:00"/>
    <s v="S"/>
    <n v="0"/>
    <n v="0.1"/>
    <n v="0.1"/>
    <x v="0"/>
    <x v="611"/>
  </r>
  <r>
    <x v="0"/>
    <x v="1646"/>
    <x v="1"/>
    <x v="11"/>
    <s v="GONDOMAR(SÃO COSME)"/>
    <x v="114"/>
    <d v="1899-12-30T20:50:00"/>
    <x v="114"/>
    <d v="1899-12-30T21:50:00"/>
    <s v="S"/>
    <n v="0"/>
    <n v="0.1"/>
    <n v="0.1"/>
    <x v="0"/>
    <x v="615"/>
  </r>
  <r>
    <x v="0"/>
    <x v="1642"/>
    <x v="0"/>
    <x v="2"/>
    <s v="ÁZERE"/>
    <x v="114"/>
    <d v="1899-12-30T21:05:00"/>
    <x v="114"/>
    <d v="1899-12-30T21:51:00"/>
    <s v="S"/>
    <n v="0"/>
    <n v="5.0000000000000001E-3"/>
    <n v="5.0000000000000001E-3"/>
    <x v="0"/>
    <x v="206"/>
  </r>
  <r>
    <x v="0"/>
    <x v="1632"/>
    <x v="1"/>
    <x v="9"/>
    <s v="BEIRIZ"/>
    <x v="114"/>
    <d v="1899-12-30T21:18:00"/>
    <x v="114"/>
    <d v="1899-12-30T22:15:00"/>
    <s v="S"/>
    <n v="0"/>
    <n v="0.05"/>
    <n v="0.05"/>
    <x v="0"/>
    <x v="271"/>
  </r>
  <r>
    <x v="0"/>
    <x v="1647"/>
    <x v="2"/>
    <x v="29"/>
    <s v="MOREIRA DO REI"/>
    <x v="114"/>
    <d v="1899-12-30T21:50:00"/>
    <x v="115"/>
    <d v="1899-12-30T00:20:00"/>
    <s v="S"/>
    <n v="0"/>
    <n v="1"/>
    <n v="1"/>
    <x v="0"/>
    <x v="426"/>
  </r>
  <r>
    <x v="0"/>
    <x v="1648"/>
    <x v="1"/>
    <x v="10"/>
    <s v="FONTE ARCADA"/>
    <x v="114"/>
    <d v="1899-12-30T21:50:00"/>
    <x v="114"/>
    <d v="1899-12-30T22:25:00"/>
    <s v="S"/>
    <n v="0"/>
    <n v="0.05"/>
    <n v="0.05"/>
    <x v="0"/>
    <x v="352"/>
  </r>
  <r>
    <x v="0"/>
    <x v="1649"/>
    <x v="1"/>
    <x v="18"/>
    <s v="FRAZÃO"/>
    <x v="114"/>
    <d v="1899-12-30T22:11:00"/>
    <x v="114"/>
    <d v="1899-12-30T23:59:00"/>
    <s v="S"/>
    <n v="0"/>
    <n v="0.2"/>
    <n v="0.2"/>
    <x v="0"/>
    <x v="618"/>
  </r>
  <r>
    <x v="0"/>
    <x v="1650"/>
    <x v="2"/>
    <x v="47"/>
    <s v="RUIVÃES"/>
    <x v="114"/>
    <d v="1899-12-30T22:55:00"/>
    <x v="115"/>
    <d v="1899-12-30T01:15:00"/>
    <s v="S"/>
    <n v="0.5"/>
    <n v="1"/>
    <n v="1.5"/>
    <x v="0"/>
    <x v="427"/>
  </r>
  <r>
    <x v="0"/>
    <x v="1570"/>
    <x v="2"/>
    <x v="14"/>
    <s v="VALE(SÃO COSME)"/>
    <x v="115"/>
    <d v="1899-12-30T00:25:00"/>
    <x v="115"/>
    <d v="1899-12-30T01:25:00"/>
    <s v="S"/>
    <n v="0"/>
    <n v="0.01"/>
    <n v="0.01"/>
    <x v="0"/>
    <x v="583"/>
  </r>
  <r>
    <x v="0"/>
    <x v="1612"/>
    <x v="2"/>
    <x v="12"/>
    <s v="COSTA"/>
    <x v="115"/>
    <d v="1899-12-30T01:15:00"/>
    <x v="115"/>
    <d v="1899-12-30T06:30:00"/>
    <s v="S"/>
    <n v="0"/>
    <n v="8"/>
    <n v="8"/>
    <x v="0"/>
    <x v="491"/>
  </r>
  <r>
    <x v="0"/>
    <x v="1645"/>
    <x v="1"/>
    <x v="18"/>
    <s v="FREAMUNDE"/>
    <x v="115"/>
    <d v="1899-12-30T02:05:00"/>
    <x v="115"/>
    <d v="1899-12-30T03:05:00"/>
    <s v="S"/>
    <n v="0"/>
    <n v="0.02"/>
    <n v="0.02"/>
    <x v="0"/>
    <x v="158"/>
  </r>
  <r>
    <x v="0"/>
    <x v="1651"/>
    <x v="1"/>
    <x v="18"/>
    <s v="PENAMAIOR"/>
    <x v="115"/>
    <d v="1899-12-30T04:45:00"/>
    <x v="115"/>
    <d v="1899-12-30T05:45:00"/>
    <s v="S"/>
    <n v="0"/>
    <n v="0.1"/>
    <n v="0.1"/>
    <x v="0"/>
    <x v="621"/>
  </r>
  <r>
    <x v="0"/>
    <x v="1652"/>
    <x v="2"/>
    <x v="26"/>
    <s v="ESTE(SÃO PEDRO)"/>
    <x v="115"/>
    <d v="1899-12-30T10:10:00"/>
    <x v="115"/>
    <d v="1899-12-30T11:30:00"/>
    <s v="S"/>
    <n v="0"/>
    <n v="0.05"/>
    <n v="0.05"/>
    <x v="0"/>
    <x v="606"/>
  </r>
  <r>
    <x v="0"/>
    <x v="1653"/>
    <x v="1"/>
    <x v="18"/>
    <s v="PENAMAIOR"/>
    <x v="115"/>
    <d v="1899-12-30T10:40:00"/>
    <x v="115"/>
    <d v="1899-12-30T22:00:00"/>
    <s v="S"/>
    <n v="10"/>
    <n v="40"/>
    <n v="50"/>
    <x v="0"/>
    <x v="658"/>
  </r>
  <r>
    <x v="0"/>
    <x v="1654"/>
    <x v="1"/>
    <x v="24"/>
    <s v="GRIJÓ"/>
    <x v="115"/>
    <d v="1899-12-30T11:15:00"/>
    <x v="115"/>
    <d v="1899-12-30T12:25:00"/>
    <s v="S"/>
    <n v="0"/>
    <n v="0.1"/>
    <n v="0.1"/>
    <x v="0"/>
    <x v="597"/>
  </r>
  <r>
    <x v="0"/>
    <x v="1632"/>
    <x v="1"/>
    <x v="9"/>
    <s v="BEIRIZ"/>
    <x v="115"/>
    <d v="1899-12-30T11:33:00"/>
    <x v="115"/>
    <d v="1899-12-30T12:25:00"/>
    <s v="S"/>
    <n v="0"/>
    <n v="0.1"/>
    <n v="0.1"/>
    <x v="0"/>
    <x v="594"/>
  </r>
  <r>
    <x v="0"/>
    <x v="1579"/>
    <x v="1"/>
    <x v="6"/>
    <s v="BOUGADO(SANTIAGO)"/>
    <x v="115"/>
    <d v="1899-12-30T11:42:00"/>
    <x v="115"/>
    <d v="1899-12-30T13:50:00"/>
    <s v="S"/>
    <n v="0"/>
    <n v="1"/>
    <n v="1"/>
    <x v="0"/>
    <x v="626"/>
  </r>
  <r>
    <x v="0"/>
    <x v="1655"/>
    <x v="1"/>
    <x v="16"/>
    <s v="GONDALÃES"/>
    <x v="115"/>
    <d v="1899-12-30T12:05:00"/>
    <x v="115"/>
    <d v="1899-12-30T13:05:00"/>
    <s v="S"/>
    <n v="0"/>
    <n v="0.05"/>
    <n v="0.05"/>
    <x v="0"/>
    <x v="380"/>
  </r>
  <r>
    <x v="0"/>
    <x v="1612"/>
    <x v="2"/>
    <x v="12"/>
    <s v="COSTA"/>
    <x v="115"/>
    <d v="1899-12-30T12:10:00"/>
    <x v="115"/>
    <d v="1899-12-30T15:30:00"/>
    <s v="S"/>
    <n v="2"/>
    <n v="0"/>
    <n v="2"/>
    <x v="0"/>
    <x v="462"/>
  </r>
  <r>
    <x v="0"/>
    <x v="1656"/>
    <x v="1"/>
    <x v="35"/>
    <s v="SANTO ISIDORO"/>
    <x v="115"/>
    <d v="1899-12-30T13:10:00"/>
    <x v="115"/>
    <d v="1899-12-30T14:10:00"/>
    <s v="S"/>
    <n v="0"/>
    <n v="0.1"/>
    <n v="0.1"/>
    <x v="0"/>
    <x v="638"/>
  </r>
  <r>
    <x v="0"/>
    <x v="1657"/>
    <x v="2"/>
    <x v="26"/>
    <s v="ESPINHO"/>
    <x v="115"/>
    <d v="1899-12-30T13:20:00"/>
    <x v="115"/>
    <d v="1899-12-30T15:00:00"/>
    <s v="S"/>
    <n v="0.25"/>
    <n v="0.25"/>
    <n v="0.5"/>
    <x v="0"/>
    <x v="33"/>
  </r>
  <r>
    <x v="0"/>
    <x v="1658"/>
    <x v="1"/>
    <x v="33"/>
    <s v="BOIM"/>
    <x v="115"/>
    <d v="1899-12-30T14:35:00"/>
    <x v="115"/>
    <d v="1899-12-30T15:30:00"/>
    <s v="S"/>
    <n v="0"/>
    <n v="0.3"/>
    <n v="0.3"/>
    <x v="0"/>
    <x v="371"/>
  </r>
  <r>
    <x v="0"/>
    <x v="1659"/>
    <x v="0"/>
    <x v="46"/>
    <s v="LICEIA"/>
    <x v="115"/>
    <d v="1899-12-30T14:43:00"/>
    <x v="115"/>
    <d v="1899-12-30T16:10:00"/>
    <m/>
    <n v="0"/>
    <n v="0.3"/>
    <n v="0.3"/>
    <x v="1"/>
    <x v="654"/>
  </r>
  <r>
    <x v="0"/>
    <x v="1660"/>
    <x v="1"/>
    <x v="24"/>
    <s v="SANDIM"/>
    <x v="115"/>
    <d v="1899-12-30T15:20:00"/>
    <x v="115"/>
    <d v="1899-12-30T16:50:00"/>
    <s v="S"/>
    <n v="0"/>
    <n v="0.2"/>
    <n v="0.2"/>
    <x v="0"/>
    <x v="659"/>
  </r>
  <r>
    <x v="0"/>
    <x v="1661"/>
    <x v="0"/>
    <x v="1"/>
    <s v="O.HOSPITAL"/>
    <x v="115"/>
    <d v="1899-12-30T15:23:00"/>
    <x v="115"/>
    <d v="1899-12-30T16:25:00"/>
    <m/>
    <n v="0.02"/>
    <n v="0"/>
    <n v="0.02"/>
    <x v="1"/>
    <x v="659"/>
  </r>
  <r>
    <x v="0"/>
    <x v="1662"/>
    <x v="1"/>
    <x v="18"/>
    <s v="SEROA"/>
    <x v="115"/>
    <d v="1899-12-30T15:30:00"/>
    <x v="115"/>
    <d v="1899-12-30T17:35:00"/>
    <s v="S"/>
    <n v="0"/>
    <n v="0.2"/>
    <n v="0.2"/>
    <x v="0"/>
    <x v="650"/>
  </r>
  <r>
    <x v="0"/>
    <x v="1663"/>
    <x v="0"/>
    <x v="41"/>
    <s v="ARRIFANA"/>
    <x v="115"/>
    <d v="1899-12-30T15:38:00"/>
    <x v="115"/>
    <d v="1899-12-30T18:20:00"/>
    <m/>
    <n v="0.04"/>
    <n v="0"/>
    <n v="0.04"/>
    <x v="1"/>
    <x v="644"/>
  </r>
  <r>
    <x v="0"/>
    <x v="1646"/>
    <x v="1"/>
    <x v="11"/>
    <s v="GONDOMAR(SÃO COSME)"/>
    <x v="115"/>
    <d v="1899-12-30T16:25:00"/>
    <x v="115"/>
    <d v="1899-12-30T16:45:00"/>
    <s v="S"/>
    <n v="0"/>
    <n v="0.05"/>
    <n v="0.05"/>
    <x v="0"/>
    <x v="414"/>
  </r>
  <r>
    <x v="0"/>
    <x v="1579"/>
    <x v="1"/>
    <x v="6"/>
    <s v="BOUGADO(SANTIAGO)"/>
    <x v="115"/>
    <d v="1899-12-30T16:40:00"/>
    <x v="115"/>
    <d v="1899-12-30T19:00:00"/>
    <s v="S"/>
    <n v="0"/>
    <n v="0.02"/>
    <n v="0.02"/>
    <x v="0"/>
    <x v="32"/>
  </r>
  <r>
    <x v="0"/>
    <x v="1664"/>
    <x v="0"/>
    <x v="46"/>
    <s v="ARAZEDE"/>
    <x v="115"/>
    <d v="1899-12-30T16:47:00"/>
    <x v="115"/>
    <d v="1899-12-30T19:38:00"/>
    <m/>
    <n v="1.6"/>
    <n v="0"/>
    <n v="1.6"/>
    <x v="1"/>
    <x v="304"/>
  </r>
  <r>
    <x v="0"/>
    <x v="1657"/>
    <x v="2"/>
    <x v="26"/>
    <s v="ESPINHO"/>
    <x v="115"/>
    <d v="1899-12-30T17:05:00"/>
    <x v="115"/>
    <d v="1899-12-30T20:55:00"/>
    <s v="S"/>
    <n v="0"/>
    <n v="1"/>
    <n v="1"/>
    <x v="0"/>
    <x v="432"/>
  </r>
  <r>
    <x v="0"/>
    <x v="1612"/>
    <x v="2"/>
    <x v="12"/>
    <s v="COSTA"/>
    <x v="115"/>
    <d v="1899-12-30T17:10:00"/>
    <x v="115"/>
    <d v="1899-12-30T19:45:00"/>
    <s v="S"/>
    <n v="0"/>
    <n v="0.5"/>
    <n v="0.5"/>
    <x v="0"/>
    <x v="110"/>
  </r>
  <r>
    <x v="0"/>
    <x v="1665"/>
    <x v="1"/>
    <x v="9"/>
    <s v="LAUNDOS"/>
    <x v="115"/>
    <d v="1899-12-30T17:12:00"/>
    <x v="115"/>
    <d v="1899-12-30T18:00:00"/>
    <s v="S"/>
    <n v="0"/>
    <n v="0.05"/>
    <n v="0.05"/>
    <x v="0"/>
    <x v="419"/>
  </r>
  <r>
    <x v="0"/>
    <x v="1666"/>
    <x v="1"/>
    <x v="9"/>
    <s v="ESTELA"/>
    <x v="115"/>
    <d v="1899-12-30T18:02:00"/>
    <x v="115"/>
    <d v="1899-12-30T19:30:00"/>
    <s v="S"/>
    <n v="0"/>
    <n v="0.02"/>
    <n v="0.02"/>
    <x v="0"/>
    <x v="152"/>
  </r>
  <r>
    <x v="0"/>
    <x v="1667"/>
    <x v="1"/>
    <x v="11"/>
    <s v="MEDAS"/>
    <x v="115"/>
    <d v="1899-12-30T18:10:00"/>
    <x v="115"/>
    <d v="1899-12-30T21:30:00"/>
    <s v="S"/>
    <n v="0"/>
    <n v="0.1"/>
    <n v="0.1"/>
    <x v="0"/>
    <x v="619"/>
  </r>
  <r>
    <x v="0"/>
    <x v="1668"/>
    <x v="1"/>
    <x v="18"/>
    <s v="FREAMUNDE"/>
    <x v="115"/>
    <d v="1899-12-30T18:40:00"/>
    <x v="115"/>
    <d v="1899-12-30T19:20:00"/>
    <s v="S"/>
    <n v="0"/>
    <n v="0.2"/>
    <n v="0.2"/>
    <x v="0"/>
    <x v="655"/>
  </r>
  <r>
    <x v="0"/>
    <x v="1669"/>
    <x v="0"/>
    <x v="2"/>
    <s v="ÁZERE"/>
    <x v="115"/>
    <d v="1899-12-30T20:10:00"/>
    <x v="115"/>
    <d v="1899-12-30T20:50:00"/>
    <m/>
    <n v="0.01"/>
    <n v="0"/>
    <n v="0.01"/>
    <x v="1"/>
    <x v="476"/>
  </r>
  <r>
    <x v="0"/>
    <x v="1632"/>
    <x v="1"/>
    <x v="9"/>
    <s v="BEIRIZ"/>
    <x v="115"/>
    <d v="1899-12-30T20:23:00"/>
    <x v="115"/>
    <d v="1899-12-30T21:40:00"/>
    <s v="S"/>
    <n v="0"/>
    <n v="0.1"/>
    <n v="0.1"/>
    <x v="0"/>
    <x v="590"/>
  </r>
  <r>
    <x v="0"/>
    <x v="1658"/>
    <x v="1"/>
    <x v="33"/>
    <s v="BOIM"/>
    <x v="115"/>
    <d v="1899-12-30T20:30:00"/>
    <x v="115"/>
    <d v="1899-12-30T22:50:00"/>
    <s v="S"/>
    <n v="0"/>
    <n v="0.2"/>
    <n v="0.2"/>
    <x v="0"/>
    <x v="654"/>
  </r>
  <r>
    <x v="0"/>
    <x v="1670"/>
    <x v="1"/>
    <x v="16"/>
    <s v="CETE"/>
    <x v="115"/>
    <d v="1899-12-30T21:20:00"/>
    <x v="115"/>
    <d v="1899-12-30T22:00:00"/>
    <s v="S"/>
    <n v="0"/>
    <n v="0.05"/>
    <n v="0.05"/>
    <x v="0"/>
    <x v="415"/>
  </r>
  <r>
    <x v="0"/>
    <x v="1657"/>
    <x v="2"/>
    <x v="26"/>
    <s v="ESPINHO"/>
    <x v="115"/>
    <d v="1899-12-30T21:35:00"/>
    <x v="115"/>
    <d v="1899-12-30T22:45:00"/>
    <s v="S"/>
    <n v="0"/>
    <n v="0.01"/>
    <n v="0.01"/>
    <x v="0"/>
    <x v="513"/>
  </r>
  <r>
    <x v="0"/>
    <x v="1671"/>
    <x v="2"/>
    <x v="14"/>
    <s v="VILARINHO DAS CAMBAS"/>
    <x v="115"/>
    <d v="1899-12-30T21:45:00"/>
    <x v="115"/>
    <d v="1899-12-30T22:50:00"/>
    <s v="S"/>
    <n v="0"/>
    <n v="0.02"/>
    <n v="0.02"/>
    <x v="0"/>
    <x v="436"/>
  </r>
  <r>
    <x v="0"/>
    <x v="1672"/>
    <x v="1"/>
    <x v="11"/>
    <s v="FÂNZERES"/>
    <x v="115"/>
    <d v="1899-12-30T22:00:00"/>
    <x v="115"/>
    <d v="1899-12-30T23:40:00"/>
    <s v="S"/>
    <n v="0"/>
    <n v="0.15"/>
    <n v="0.15"/>
    <x v="0"/>
    <x v="413"/>
  </r>
  <r>
    <x v="0"/>
    <x v="1673"/>
    <x v="1"/>
    <x v="35"/>
    <s v="VILA BOA DO BISPO"/>
    <x v="115"/>
    <d v="1899-12-30T23:35:00"/>
    <x v="116"/>
    <d v="1899-12-30T00:10:00"/>
    <s v="S"/>
    <n v="0"/>
    <n v="0.01"/>
    <n v="0.01"/>
    <x v="0"/>
    <x v="363"/>
  </r>
  <r>
    <x v="0"/>
    <x v="1653"/>
    <x v="1"/>
    <x v="18"/>
    <s v="PENAMAIOR"/>
    <x v="115"/>
    <d v="1899-12-30T23:35:00"/>
    <x v="116"/>
    <d v="1899-12-30T00:55:00"/>
    <s v="S"/>
    <n v="0"/>
    <n v="0.01"/>
    <n v="0.01"/>
    <x v="0"/>
    <x v="157"/>
  </r>
  <r>
    <x v="0"/>
    <x v="1674"/>
    <x v="1"/>
    <x v="15"/>
    <s v="MOREIRA"/>
    <x v="116"/>
    <d v="1899-12-30T00:45:00"/>
    <x v="116"/>
    <d v="1899-12-30T01:15:00"/>
    <s v="S"/>
    <n v="0"/>
    <n v="0.01"/>
    <n v="0.01"/>
    <x v="0"/>
    <x v="365"/>
  </r>
  <r>
    <x v="0"/>
    <x v="1675"/>
    <x v="1"/>
    <x v="11"/>
    <s v="RIO TINTO"/>
    <x v="116"/>
    <d v="1899-12-30T02:20:00"/>
    <x v="116"/>
    <d v="1899-12-30T04:20:00"/>
    <s v="S"/>
    <n v="0"/>
    <n v="0.1"/>
    <n v="0.1"/>
    <x v="0"/>
    <x v="201"/>
  </r>
  <r>
    <x v="0"/>
    <x v="1660"/>
    <x v="1"/>
    <x v="24"/>
    <s v="SANDIM"/>
    <x v="116"/>
    <d v="1899-12-30T02:30:00"/>
    <x v="116"/>
    <d v="1899-12-30T03:45:00"/>
    <s v="S"/>
    <n v="0"/>
    <n v="0.05"/>
    <n v="0.05"/>
    <x v="0"/>
    <x v="413"/>
  </r>
  <r>
    <x v="0"/>
    <x v="1672"/>
    <x v="1"/>
    <x v="11"/>
    <s v="FÂNZERES"/>
    <x v="116"/>
    <d v="1899-12-30T03:00:00"/>
    <x v="116"/>
    <d v="1899-12-30T04:30:00"/>
    <s v="S"/>
    <n v="0"/>
    <n v="0.15"/>
    <n v="0.15"/>
    <x v="0"/>
    <x v="414"/>
  </r>
  <r>
    <x v="0"/>
    <x v="1676"/>
    <x v="1"/>
    <x v="34"/>
    <s v="GIÃO"/>
    <x v="116"/>
    <d v="1899-12-30T03:00:00"/>
    <x v="116"/>
    <d v="1899-12-30T05:20:00"/>
    <s v="S"/>
    <n v="0"/>
    <n v="0.75"/>
    <n v="0.75"/>
    <x v="0"/>
    <x v="182"/>
  </r>
  <r>
    <x v="0"/>
    <x v="1654"/>
    <x v="1"/>
    <x v="24"/>
    <s v="GRIJÓ"/>
    <x v="116"/>
    <d v="1899-12-30T04:40:00"/>
    <x v="116"/>
    <d v="1899-12-30T06:10:00"/>
    <s v="S"/>
    <n v="0"/>
    <n v="0.1"/>
    <n v="0.1"/>
    <x v="0"/>
    <x v="620"/>
  </r>
  <r>
    <x v="0"/>
    <x v="1667"/>
    <x v="1"/>
    <x v="11"/>
    <s v="MEDAS"/>
    <x v="116"/>
    <d v="1899-12-30T04:45:00"/>
    <x v="116"/>
    <d v="1899-12-30T12:30:00"/>
    <s v="S"/>
    <n v="0"/>
    <n v="10"/>
    <n v="10"/>
    <x v="0"/>
    <x v="659"/>
  </r>
  <r>
    <x v="0"/>
    <x v="1658"/>
    <x v="1"/>
    <x v="33"/>
    <s v="BOIM"/>
    <x v="116"/>
    <d v="1899-12-30T05:30:00"/>
    <x v="116"/>
    <d v="1899-12-30T06:30:00"/>
    <s v="S"/>
    <n v="0"/>
    <n v="0.15"/>
    <n v="0.15"/>
    <x v="0"/>
    <x v="415"/>
  </r>
  <r>
    <x v="0"/>
    <x v="1677"/>
    <x v="1"/>
    <x v="6"/>
    <s v="MONTE CÓRDOVA"/>
    <x v="116"/>
    <d v="1899-12-30T08:45:00"/>
    <x v="116"/>
    <d v="1899-12-30T11:25:00"/>
    <s v="S"/>
    <n v="0"/>
    <n v="0.2"/>
    <n v="0.2"/>
    <x v="0"/>
    <x v="609"/>
  </r>
  <r>
    <x v="0"/>
    <x v="1672"/>
    <x v="1"/>
    <x v="11"/>
    <s v="FÂNZERES"/>
    <x v="116"/>
    <d v="1899-12-30T10:40:00"/>
    <x v="116"/>
    <d v="1899-12-30T12:20:00"/>
    <s v="S"/>
    <n v="0"/>
    <n v="0.25"/>
    <n v="0.25"/>
    <x v="0"/>
    <x v="51"/>
  </r>
  <r>
    <x v="0"/>
    <x v="1678"/>
    <x v="2"/>
    <x v="12"/>
    <s v="MOREIRA DE CÓNEGOS"/>
    <x v="116"/>
    <d v="1899-12-30T11:10:00"/>
    <x v="116"/>
    <d v="1899-12-30T12:10:00"/>
    <s v="S"/>
    <n v="0"/>
    <n v="2"/>
    <n v="2"/>
    <x v="0"/>
    <x v="433"/>
  </r>
  <r>
    <x v="0"/>
    <x v="1679"/>
    <x v="1"/>
    <x v="6"/>
    <s v="BOUGADO(SANTIAGO)"/>
    <x v="116"/>
    <d v="1899-12-30T11:35:00"/>
    <x v="116"/>
    <d v="1899-12-30T12:10:00"/>
    <s v="S"/>
    <n v="0"/>
    <n v="0.01"/>
    <n v="0.01"/>
    <x v="0"/>
    <x v="370"/>
  </r>
  <r>
    <x v="0"/>
    <x v="1653"/>
    <x v="1"/>
    <x v="18"/>
    <s v="PENAMAIOR"/>
    <x v="116"/>
    <d v="1899-12-30T12:05:00"/>
    <x v="116"/>
    <d v="1899-12-30T13:40:00"/>
    <s v="S"/>
    <n v="0"/>
    <n v="0.1"/>
    <n v="0.1"/>
    <x v="0"/>
    <x v="616"/>
  </r>
  <r>
    <x v="0"/>
    <x v="1680"/>
    <x v="2"/>
    <x v="29"/>
    <s v="ARÕES(SÃO ROMÃO)"/>
    <x v="116"/>
    <d v="1899-12-30T14:30:00"/>
    <x v="116"/>
    <d v="1899-12-30T15:10:00"/>
    <s v="S"/>
    <n v="0"/>
    <n v="0.01"/>
    <n v="0.01"/>
    <x v="0"/>
    <x v="200"/>
  </r>
  <r>
    <x v="0"/>
    <x v="1681"/>
    <x v="0"/>
    <x v="2"/>
    <s v="TÁBUA"/>
    <x v="117"/>
    <d v="1899-12-30T16:30:00"/>
    <x v="117"/>
    <d v="1899-12-30T17:50:00"/>
    <m/>
    <n v="0"/>
    <n v="0.18"/>
    <n v="0.18"/>
    <x v="2"/>
    <x v="464"/>
  </r>
  <r>
    <x v="0"/>
    <x v="1682"/>
    <x v="2"/>
    <x v="12"/>
    <s v="COSTA"/>
    <x v="118"/>
    <d v="1899-12-30T19:50:00"/>
    <x v="118"/>
    <d v="1899-12-30T22:50:00"/>
    <s v="S"/>
    <n v="0"/>
    <n v="3"/>
    <n v="3"/>
    <x v="0"/>
    <x v="626"/>
  </r>
  <r>
    <x v="0"/>
    <x v="1683"/>
    <x v="2"/>
    <x v="21"/>
    <s v="RIBAS"/>
    <x v="119"/>
    <d v="1899-12-30T12:50:00"/>
    <x v="119"/>
    <d v="1899-12-30T15:50:00"/>
    <s v="S"/>
    <n v="0"/>
    <n v="0.1"/>
    <n v="0.1"/>
    <x v="0"/>
    <x v="185"/>
  </r>
  <r>
    <x v="0"/>
    <x v="1684"/>
    <x v="0"/>
    <x v="4"/>
    <s v="GÓIS"/>
    <x v="119"/>
    <d v="1899-12-30T14:28:00"/>
    <x v="119"/>
    <d v="1899-12-30T17:15:00"/>
    <m/>
    <n v="0"/>
    <n v="1.2E-2"/>
    <n v="1.2E-2"/>
    <x v="2"/>
    <x v="86"/>
  </r>
  <r>
    <x v="0"/>
    <x v="1685"/>
    <x v="0"/>
    <x v="1"/>
    <s v="V.P.BEIRA"/>
    <x v="120"/>
    <d v="1899-12-30T15:50:00"/>
    <x v="120"/>
    <d v="1899-12-30T18:20:00"/>
    <m/>
    <n v="0.15"/>
    <n v="0.15"/>
    <n v="0.3"/>
    <x v="2"/>
    <x v="429"/>
  </r>
  <r>
    <x v="0"/>
    <x v="1686"/>
    <x v="2"/>
    <x v="21"/>
    <s v="RIBAS"/>
    <x v="121"/>
    <d v="1899-12-30T20:20:00"/>
    <x v="121"/>
    <d v="1899-12-30T22:00:00"/>
    <s v="S"/>
    <n v="0.04"/>
    <n v="0"/>
    <n v="0.04"/>
    <x v="0"/>
    <x v="395"/>
  </r>
  <r>
    <x v="0"/>
    <x v="1687"/>
    <x v="0"/>
    <x v="1"/>
    <s v="T.LAGOS"/>
    <x v="122"/>
    <d v="1899-12-30T15:16:00"/>
    <x v="122"/>
    <d v="1899-12-30T17:00:00"/>
    <m/>
    <n v="0.65"/>
    <n v="0.35"/>
    <n v="1"/>
    <x v="1"/>
    <x v="439"/>
  </r>
  <r>
    <x v="0"/>
    <x v="1688"/>
    <x v="1"/>
    <x v="34"/>
    <s v="VILAR DO PINHEIRO"/>
    <x v="122"/>
    <d v="1899-12-30T18:55:00"/>
    <x v="122"/>
    <d v="1899-12-30T20:50:00"/>
    <s v="S"/>
    <n v="0"/>
    <n v="0.15"/>
    <n v="0.15"/>
    <x v="0"/>
    <x v="465"/>
  </r>
  <r>
    <x v="0"/>
    <x v="1689"/>
    <x v="1"/>
    <x v="10"/>
    <s v="ABRAGÃO"/>
    <x v="122"/>
    <d v="1899-12-30T20:35:00"/>
    <x v="122"/>
    <d v="1899-12-30T21:00:00"/>
    <s v="S"/>
    <n v="0"/>
    <n v="0.02"/>
    <n v="0.02"/>
    <x v="0"/>
    <x v="188"/>
  </r>
  <r>
    <x v="0"/>
    <x v="1690"/>
    <x v="0"/>
    <x v="28"/>
    <s v="B.SUCESSO"/>
    <x v="122"/>
    <d v="1899-12-30T20:45:00"/>
    <x v="122"/>
    <d v="1899-12-30T22:10:00"/>
    <s v="S"/>
    <n v="0"/>
    <n v="1"/>
    <n v="1"/>
    <x v="0"/>
    <x v="71"/>
  </r>
  <r>
    <x v="0"/>
    <x v="1691"/>
    <x v="1"/>
    <x v="24"/>
    <s v="VALADARES"/>
    <x v="122"/>
    <d v="1899-12-30T21:45:00"/>
    <x v="122"/>
    <d v="1899-12-30T22:40:00"/>
    <s v="S"/>
    <n v="0"/>
    <n v="0.1"/>
    <n v="0.1"/>
    <x v="0"/>
    <x v="462"/>
  </r>
  <r>
    <x v="0"/>
    <x v="1688"/>
    <x v="1"/>
    <x v="34"/>
    <s v="VILAR DO PINHEIRO"/>
    <x v="123"/>
    <d v="1899-12-30T00:20:00"/>
    <x v="123"/>
    <d v="1899-12-30T01:30:00"/>
    <s v="S"/>
    <n v="0"/>
    <n v="0.02"/>
    <n v="0.02"/>
    <x v="0"/>
    <x v="222"/>
  </r>
  <r>
    <x v="0"/>
    <x v="1689"/>
    <x v="1"/>
    <x v="10"/>
    <s v="ABRAGÃO"/>
    <x v="123"/>
    <d v="1899-12-30T14:20:00"/>
    <x v="123"/>
    <d v="1899-12-30T15:30:00"/>
    <s v="S"/>
    <n v="0"/>
    <n v="1"/>
    <n v="1"/>
    <x v="0"/>
    <x v="513"/>
  </r>
  <r>
    <x v="0"/>
    <x v="1692"/>
    <x v="1"/>
    <x v="34"/>
    <s v="RIO MAU"/>
    <x v="123"/>
    <d v="1899-12-30T20:00:00"/>
    <x v="123"/>
    <d v="1899-12-30T21:10:00"/>
    <s v="S"/>
    <n v="0"/>
    <n v="0.1"/>
    <n v="0.1"/>
    <x v="0"/>
    <x v="470"/>
  </r>
  <r>
    <x v="0"/>
    <x v="1693"/>
    <x v="2"/>
    <x v="21"/>
    <s v="RIBAS"/>
    <x v="123"/>
    <d v="1899-12-30T20:10:00"/>
    <x v="123"/>
    <d v="1899-12-30T21:35:00"/>
    <s v="S"/>
    <n v="0.03"/>
    <n v="0"/>
    <n v="0.03"/>
    <x v="0"/>
    <x v="567"/>
  </r>
  <r>
    <x v="0"/>
    <x v="1694"/>
    <x v="1"/>
    <x v="34"/>
    <s v="ÁRVORE"/>
    <x v="124"/>
    <d v="1899-12-30T03:00:00"/>
    <x v="124"/>
    <d v="1899-12-30T03:50:00"/>
    <s v="S"/>
    <n v="0"/>
    <n v="0.06"/>
    <n v="0.06"/>
    <x v="0"/>
    <x v="643"/>
  </r>
  <r>
    <x v="0"/>
    <x v="1695"/>
    <x v="1"/>
    <x v="16"/>
    <s v="REBORDOSA"/>
    <x v="124"/>
    <d v="1899-12-30T17:20:00"/>
    <x v="124"/>
    <d v="1899-12-30T18:00:00"/>
    <s v="S"/>
    <n v="0"/>
    <n v="0.05"/>
    <n v="0.05"/>
    <x v="0"/>
    <x v="465"/>
  </r>
  <r>
    <x v="0"/>
    <x v="1696"/>
    <x v="0"/>
    <x v="39"/>
    <s v="CANTANHEDE"/>
    <x v="125"/>
    <d v="1899-12-30T13:48:00"/>
    <x v="125"/>
    <d v="1899-12-30T14:50:00"/>
    <m/>
    <n v="0"/>
    <n v="0.15"/>
    <n v="0.15"/>
    <x v="2"/>
    <x v="398"/>
  </r>
  <r>
    <x v="0"/>
    <x v="1697"/>
    <x v="0"/>
    <x v="4"/>
    <s v="GÓIS"/>
    <x v="125"/>
    <d v="1899-12-30T17:15:00"/>
    <x v="125"/>
    <d v="1899-12-30T18:24:00"/>
    <m/>
    <n v="0.1"/>
    <n v="0.04"/>
    <n v="0.14000000000000001"/>
    <x v="1"/>
    <x v="528"/>
  </r>
  <r>
    <x v="0"/>
    <x v="1698"/>
    <x v="2"/>
    <x v="30"/>
    <s v="VILA VERDE"/>
    <x v="125"/>
    <d v="1899-12-30T18:10:00"/>
    <x v="125"/>
    <d v="1899-12-30T19:00:00"/>
    <s v="S"/>
    <n v="0.05"/>
    <n v="0"/>
    <n v="0.05"/>
    <x v="0"/>
    <x v="131"/>
  </r>
  <r>
    <x v="0"/>
    <x v="1699"/>
    <x v="0"/>
    <x v="0"/>
    <s v="PENACOVA"/>
    <x v="126"/>
    <d v="1899-12-30T15:20:00"/>
    <x v="126"/>
    <d v="1899-12-30T17:20:00"/>
    <m/>
    <n v="0.34"/>
    <n v="0.08"/>
    <n v="0.42"/>
    <x v="1"/>
    <x v="589"/>
  </r>
  <r>
    <x v="0"/>
    <x v="1700"/>
    <x v="0"/>
    <x v="17"/>
    <s v="SEMIDE"/>
    <x v="126"/>
    <d v="1899-12-30T18:45:00"/>
    <x v="126"/>
    <d v="1899-12-30T20:45:00"/>
    <m/>
    <n v="0.3"/>
    <n v="0"/>
    <n v="0.3"/>
    <x v="1"/>
    <x v="596"/>
  </r>
  <r>
    <x v="0"/>
    <x v="1701"/>
    <x v="2"/>
    <x v="12"/>
    <s v="COSTA"/>
    <x v="126"/>
    <d v="1899-12-30T21:45:00"/>
    <x v="126"/>
    <d v="1899-12-30T23:30:00"/>
    <s v="S"/>
    <n v="0"/>
    <n v="0.2"/>
    <n v="0.2"/>
    <x v="0"/>
    <x v="326"/>
  </r>
  <r>
    <x v="0"/>
    <x v="1702"/>
    <x v="0"/>
    <x v="0"/>
    <s v="S.P.ALVA"/>
    <x v="127"/>
    <d v="1899-12-30T15:30:00"/>
    <x v="127"/>
    <d v="1899-12-30T19:05:00"/>
    <m/>
    <n v="2"/>
    <n v="0"/>
    <n v="2"/>
    <x v="2"/>
    <x v="524"/>
  </r>
  <r>
    <x v="0"/>
    <x v="1703"/>
    <x v="2"/>
    <x v="19"/>
    <s v="MARIZ"/>
    <x v="127"/>
    <d v="1899-12-30T19:35:00"/>
    <x v="127"/>
    <d v="1899-12-30T20:25:00"/>
    <s v="S"/>
    <n v="0.05"/>
    <n v="0"/>
    <n v="0.05"/>
    <x v="0"/>
    <x v="4"/>
  </r>
  <r>
    <x v="0"/>
    <x v="1704"/>
    <x v="1"/>
    <x v="8"/>
    <s v="LEÇA DO BAILIO"/>
    <x v="128"/>
    <d v="1899-12-30T03:50:00"/>
    <x v="128"/>
    <d v="1899-12-30T04:15:00"/>
    <s v="S"/>
    <n v="0"/>
    <n v="0.02"/>
    <n v="0.02"/>
    <x v="0"/>
    <x v="255"/>
  </r>
  <r>
    <x v="0"/>
    <x v="1705"/>
    <x v="0"/>
    <x v="1"/>
    <s v="P.ALVA"/>
    <x v="129"/>
    <d v="1899-12-30T14:25:00"/>
    <x v="129"/>
    <d v="1899-12-30T16:07:00"/>
    <m/>
    <n v="0.1"/>
    <n v="0"/>
    <n v="0.1"/>
    <x v="2"/>
    <x v="13"/>
  </r>
  <r>
    <x v="0"/>
    <x v="1706"/>
    <x v="1"/>
    <x v="34"/>
    <s v="GUILHABREU"/>
    <x v="130"/>
    <d v="1899-12-30T10:00:00"/>
    <x v="130"/>
    <d v="1899-12-30T11:10:00"/>
    <s v="S"/>
    <n v="0"/>
    <n v="0.12"/>
    <n v="0.12"/>
    <x v="0"/>
    <x v="264"/>
  </r>
  <r>
    <x v="0"/>
    <x v="1707"/>
    <x v="0"/>
    <x v="3"/>
    <s v="P.BEIRA"/>
    <x v="130"/>
    <d v="1899-12-30T13:50:00"/>
    <x v="130"/>
    <d v="1899-12-30T15:40:00"/>
    <m/>
    <n v="7.4999999999999997E-2"/>
    <n v="0.17499999999999999"/>
    <n v="0.25"/>
    <x v="2"/>
    <x v="154"/>
  </r>
  <r>
    <x v="0"/>
    <x v="1708"/>
    <x v="0"/>
    <x v="38"/>
    <s v="CUMEEIRA"/>
    <x v="131"/>
    <d v="1899-12-30T19:10:00"/>
    <x v="131"/>
    <d v="1899-12-30T20:40:00"/>
    <m/>
    <n v="0.5"/>
    <n v="0"/>
    <n v="0.5"/>
    <x v="1"/>
    <x v="523"/>
  </r>
  <r>
    <x v="0"/>
    <x v="1709"/>
    <x v="0"/>
    <x v="3"/>
    <s v="P.BEIRA"/>
    <x v="132"/>
    <d v="1899-12-30T13:04:00"/>
    <x v="132"/>
    <d v="1899-12-30T14:00:00"/>
    <m/>
    <n v="0.05"/>
    <n v="0"/>
    <n v="0.05"/>
    <x v="2"/>
    <x v="321"/>
  </r>
  <r>
    <x v="0"/>
    <x v="1710"/>
    <x v="1"/>
    <x v="6"/>
    <s v="NEGRELOS(SÃO TOMÉ)"/>
    <x v="132"/>
    <d v="1899-12-30T18:45:00"/>
    <x v="132"/>
    <d v="1899-12-30T22:05:00"/>
    <s v="S"/>
    <n v="0"/>
    <n v="0.1"/>
    <n v="0.1"/>
    <x v="0"/>
    <x v="517"/>
  </r>
  <r>
    <x v="1"/>
    <x v="1711"/>
    <x v="1"/>
    <x v="18"/>
    <s v="FIGUEIRÓ"/>
    <x v="133"/>
    <d v="1899-12-30T14:00:00"/>
    <x v="133"/>
    <d v="1899-12-30T14:30:00"/>
    <s v="S"/>
    <n v="0"/>
    <n v="0.1"/>
    <n v="0.1"/>
    <x v="0"/>
    <x v="579"/>
  </r>
  <r>
    <x v="1"/>
    <x v="1712"/>
    <x v="1"/>
    <x v="10"/>
    <s v="SANTA MARTA"/>
    <x v="133"/>
    <d v="1899-12-30T14:55:00"/>
    <x v="133"/>
    <d v="1899-12-30T16:00:00"/>
    <s v="S"/>
    <n v="0"/>
    <n v="0.09"/>
    <n v="0.09"/>
    <x v="0"/>
    <x v="293"/>
  </r>
  <r>
    <x v="1"/>
    <x v="1713"/>
    <x v="0"/>
    <x v="4"/>
    <s v="GÓIS"/>
    <x v="134"/>
    <d v="1899-12-30T10:55:00"/>
    <x v="134"/>
    <d v="1899-12-30T12:35:00"/>
    <m/>
    <n v="0.1"/>
    <n v="0.25"/>
    <n v="0.35"/>
    <x v="4"/>
    <x v="406"/>
  </r>
  <r>
    <x v="1"/>
    <x v="1714"/>
    <x v="0"/>
    <x v="38"/>
    <s v="CUMEEIRA"/>
    <x v="134"/>
    <d v="1899-12-30T11:02:00"/>
    <x v="134"/>
    <d v="1899-12-30T12:25:00"/>
    <m/>
    <n v="0"/>
    <n v="0.5"/>
    <n v="0.5"/>
    <x v="4"/>
    <x v="427"/>
  </r>
  <r>
    <x v="1"/>
    <x v="1715"/>
    <x v="0"/>
    <x v="3"/>
    <s v="POMARES"/>
    <x v="134"/>
    <d v="1899-12-30T13:22:00"/>
    <x v="134"/>
    <d v="1899-12-30T16:18:00"/>
    <m/>
    <n v="1"/>
    <n v="0"/>
    <n v="1"/>
    <x v="4"/>
    <x v="328"/>
  </r>
  <r>
    <x v="1"/>
    <x v="1712"/>
    <x v="1"/>
    <x v="10"/>
    <s v="SANTA MARTA"/>
    <x v="134"/>
    <d v="1899-12-30T19:30:00"/>
    <x v="134"/>
    <d v="1899-12-30T20:45:00"/>
    <s v="S"/>
    <n v="0"/>
    <n v="7.0000000000000007E-2"/>
    <n v="7.0000000000000007E-2"/>
    <x v="0"/>
    <x v="325"/>
  </r>
  <r>
    <x v="1"/>
    <x v="1716"/>
    <x v="0"/>
    <x v="55"/>
    <s v="SÃO SEBASTIÃO DA FEIRA"/>
    <x v="135"/>
    <d v="1899-12-30T11:23:00"/>
    <x v="135"/>
    <d v="1899-12-30T15:16:00"/>
    <m/>
    <n v="7"/>
    <n v="3"/>
    <n v="10"/>
    <x v="4"/>
    <x v="364"/>
  </r>
  <r>
    <x v="1"/>
    <x v="1717"/>
    <x v="0"/>
    <x v="55"/>
    <s v="TRAVANCA DE LAGOS"/>
    <x v="135"/>
    <d v="1899-12-30T18:05:00"/>
    <x v="135"/>
    <d v="1899-12-30T19:47:00"/>
    <m/>
    <n v="0.06"/>
    <n v="0"/>
    <n v="0.06"/>
    <x v="4"/>
    <x v="469"/>
  </r>
  <r>
    <x v="1"/>
    <x v="1718"/>
    <x v="0"/>
    <x v="4"/>
    <s v="ALVARES"/>
    <x v="136"/>
    <d v="1899-12-30T13:30:00"/>
    <x v="136"/>
    <d v="1899-12-30T14:56:00"/>
    <m/>
    <n v="0"/>
    <n v="0.03"/>
    <n v="0.03"/>
    <x v="4"/>
    <x v="348"/>
  </r>
  <r>
    <x v="1"/>
    <x v="1719"/>
    <x v="1"/>
    <x v="18"/>
    <s v="FREAMUNDE"/>
    <x v="137"/>
    <d v="1899-12-30T19:15:00"/>
    <x v="137"/>
    <d v="1899-12-30T19:35:00"/>
    <s v="S"/>
    <n v="0"/>
    <n v="0.03"/>
    <n v="0.03"/>
    <x v="0"/>
    <x v="141"/>
  </r>
  <r>
    <x v="1"/>
    <x v="1720"/>
    <x v="0"/>
    <x v="2"/>
    <s v="COVAS"/>
    <x v="137"/>
    <d v="1899-12-30T22:35:00"/>
    <x v="137"/>
    <d v="1899-12-30T23:40:00"/>
    <m/>
    <n v="0.05"/>
    <n v="0"/>
    <n v="0.05"/>
    <x v="4"/>
    <x v="613"/>
  </r>
  <r>
    <x v="1"/>
    <x v="1721"/>
    <x v="0"/>
    <x v="4"/>
    <s v="GÓIS"/>
    <x v="138"/>
    <d v="1899-12-30T13:20:00"/>
    <x v="138"/>
    <d v="1899-12-30T17:21:00"/>
    <m/>
    <n v="8"/>
    <n v="0"/>
    <n v="8"/>
    <x v="4"/>
    <x v="451"/>
  </r>
  <r>
    <x v="1"/>
    <x v="1722"/>
    <x v="2"/>
    <x v="21"/>
    <s v="ARNÓIA"/>
    <x v="138"/>
    <d v="1899-12-30T17:00:00"/>
    <x v="138"/>
    <d v="1899-12-30T17:30:00"/>
    <s v="S"/>
    <n v="0"/>
    <n v="0.02"/>
    <n v="0.02"/>
    <x v="0"/>
    <x v="229"/>
  </r>
  <r>
    <x v="1"/>
    <x v="1723"/>
    <x v="1"/>
    <x v="16"/>
    <s v="VANDOMA"/>
    <x v="138"/>
    <d v="1899-12-30T23:25:00"/>
    <x v="139"/>
    <d v="1899-12-30T00:30:00"/>
    <s v="S"/>
    <n v="0"/>
    <n v="0.05"/>
    <n v="0.05"/>
    <x v="0"/>
    <x v="596"/>
  </r>
  <r>
    <x v="1"/>
    <x v="1721"/>
    <x v="0"/>
    <x v="4"/>
    <s v="GÓIS"/>
    <x v="139"/>
    <d v="1899-12-30T08:30:00"/>
    <x v="139"/>
    <d v="1899-12-30T14:45:00"/>
    <s v="S"/>
    <n v="0"/>
    <n v="0.01"/>
    <n v="0.01"/>
    <x v="0"/>
    <x v="401"/>
  </r>
  <r>
    <x v="1"/>
    <x v="1724"/>
    <x v="1"/>
    <x v="32"/>
    <s v="TEIXEIRÓ"/>
    <x v="140"/>
    <d v="1899-12-30T00:00:00"/>
    <x v="140"/>
    <d v="1899-12-30T02:25:00"/>
    <s v="S"/>
    <n v="0"/>
    <n v="4"/>
    <n v="4"/>
    <x v="0"/>
    <x v="411"/>
  </r>
  <r>
    <x v="1"/>
    <x v="1725"/>
    <x v="1"/>
    <x v="18"/>
    <s v="FRAZÃO"/>
    <x v="140"/>
    <d v="1899-12-30T17:55:00"/>
    <x v="140"/>
    <d v="1899-12-30T18:30:00"/>
    <s v="S"/>
    <n v="0"/>
    <n v="0.01"/>
    <n v="0.01"/>
    <x v="0"/>
    <x v="505"/>
  </r>
  <r>
    <x v="1"/>
    <x v="1726"/>
    <x v="2"/>
    <x v="29"/>
    <s v="MEDELO"/>
    <x v="140"/>
    <d v="1899-12-30T19:15:00"/>
    <x v="140"/>
    <d v="1899-12-30T19:35:00"/>
    <s v="S"/>
    <n v="0"/>
    <n v="0.01"/>
    <n v="0.01"/>
    <x v="0"/>
    <x v="45"/>
  </r>
  <r>
    <x v="1"/>
    <x v="1727"/>
    <x v="1"/>
    <x v="16"/>
    <s v="LORDELO"/>
    <x v="141"/>
    <d v="1899-12-30T11:17:00"/>
    <x v="141"/>
    <d v="1899-12-30T12:17:00"/>
    <s v="S"/>
    <n v="0"/>
    <n v="0.02"/>
    <n v="0.02"/>
    <x v="0"/>
    <x v="323"/>
  </r>
  <r>
    <x v="1"/>
    <x v="1728"/>
    <x v="2"/>
    <x v="19"/>
    <s v="MARIZ"/>
    <x v="141"/>
    <d v="1899-12-30T16:30:00"/>
    <x v="141"/>
    <d v="1899-12-30T17:25:00"/>
    <s v="S"/>
    <n v="0.15"/>
    <n v="0"/>
    <n v="0.15"/>
    <x v="0"/>
    <x v="184"/>
  </r>
  <r>
    <x v="1"/>
    <x v="1729"/>
    <x v="1"/>
    <x v="33"/>
    <s v="CERNADELO"/>
    <x v="141"/>
    <d v="1899-12-30T16:55:00"/>
    <x v="141"/>
    <d v="1899-12-30T19:00:00"/>
    <s v="S"/>
    <n v="0"/>
    <n v="3"/>
    <n v="3"/>
    <x v="0"/>
    <x v="314"/>
  </r>
  <r>
    <x v="1"/>
    <x v="1730"/>
    <x v="1"/>
    <x v="10"/>
    <s v="URRÔ"/>
    <x v="142"/>
    <d v="1899-12-30T02:55:00"/>
    <x v="142"/>
    <d v="1899-12-30T03:50:00"/>
    <s v="S"/>
    <n v="0"/>
    <n v="0.2"/>
    <n v="0.2"/>
    <x v="0"/>
    <x v="14"/>
  </r>
  <r>
    <x v="1"/>
    <x v="1731"/>
    <x v="0"/>
    <x v="4"/>
    <s v="GÓIS"/>
    <x v="142"/>
    <d v="1899-12-30T12:00:00"/>
    <x v="143"/>
    <d v="1899-12-30T00:16:00"/>
    <m/>
    <n v="10.5"/>
    <n v="19.5"/>
    <n v="30"/>
    <x v="4"/>
    <x v="368"/>
  </r>
  <r>
    <x v="1"/>
    <x v="1732"/>
    <x v="0"/>
    <x v="2"/>
    <s v="PÓVOA DE MIDÕES"/>
    <x v="142"/>
    <d v="1899-12-30T19:28:00"/>
    <x v="142"/>
    <d v="1899-12-30T20:50:00"/>
    <m/>
    <n v="0.06"/>
    <n v="0"/>
    <n v="0.06"/>
    <x v="4"/>
    <x v="396"/>
  </r>
  <r>
    <x v="1"/>
    <x v="1733"/>
    <x v="0"/>
    <x v="3"/>
    <s v="BENFEITA"/>
    <x v="143"/>
    <d v="1899-12-30T10:20:00"/>
    <x v="143"/>
    <d v="1899-12-30T16:00:00"/>
    <m/>
    <n v="6.5"/>
    <n v="12"/>
    <n v="18.5"/>
    <x v="4"/>
    <x v="443"/>
  </r>
  <r>
    <x v="1"/>
    <x v="1734"/>
    <x v="0"/>
    <x v="2"/>
    <s v="COVAS"/>
    <x v="143"/>
    <d v="1899-12-30T11:25:00"/>
    <x v="143"/>
    <d v="1899-12-30T12:15:00"/>
    <m/>
    <n v="0.04"/>
    <n v="0"/>
    <n v="0.04"/>
    <x v="4"/>
    <x v="445"/>
  </r>
  <r>
    <x v="1"/>
    <x v="1735"/>
    <x v="1"/>
    <x v="24"/>
    <s v="OLIVAL"/>
    <x v="143"/>
    <d v="1899-12-30T11:35:00"/>
    <x v="143"/>
    <d v="1899-12-30T12:45:00"/>
    <s v="S"/>
    <n v="0"/>
    <n v="0.1"/>
    <n v="0.1"/>
    <x v="0"/>
    <x v="263"/>
  </r>
  <r>
    <x v="1"/>
    <x v="1736"/>
    <x v="1"/>
    <x v="6"/>
    <s v="BOUGADO (SÃO MARTINHO)"/>
    <x v="143"/>
    <d v="1899-12-30T11:53:00"/>
    <x v="143"/>
    <d v="1899-12-30T12:30:00"/>
    <s v="S"/>
    <n v="0"/>
    <n v="0.04"/>
    <n v="0.04"/>
    <x v="0"/>
    <x v="612"/>
  </r>
  <r>
    <x v="1"/>
    <x v="1737"/>
    <x v="2"/>
    <x v="19"/>
    <s v="MARIZ"/>
    <x v="143"/>
    <d v="1899-12-30T12:25:00"/>
    <x v="143"/>
    <d v="1899-12-30T15:00:00"/>
    <s v="S"/>
    <n v="0.5"/>
    <n v="0"/>
    <n v="0.5"/>
    <x v="0"/>
    <x v="124"/>
  </r>
  <r>
    <x v="1"/>
    <x v="1738"/>
    <x v="1"/>
    <x v="56"/>
    <s v="SÃO NICOLAU"/>
    <x v="143"/>
    <d v="1899-12-30T12:55:00"/>
    <x v="143"/>
    <d v="1899-12-30T13:25:00"/>
    <s v="S"/>
    <n v="0"/>
    <n v="0.02"/>
    <n v="0.02"/>
    <x v="0"/>
    <x v="383"/>
  </r>
  <r>
    <x v="1"/>
    <x v="1739"/>
    <x v="1"/>
    <x v="16"/>
    <s v="REBORDOSA"/>
    <x v="143"/>
    <d v="1899-12-30T13:50:00"/>
    <x v="143"/>
    <d v="1899-12-30T15:20:00"/>
    <s v="S"/>
    <n v="0"/>
    <n v="0.2"/>
    <n v="0.2"/>
    <x v="0"/>
    <x v="157"/>
  </r>
  <r>
    <x v="1"/>
    <x v="1740"/>
    <x v="1"/>
    <x v="16"/>
    <s v="PARADA DE TODEIA"/>
    <x v="143"/>
    <d v="1899-12-30T15:55:00"/>
    <x v="143"/>
    <d v="1899-12-30T18:05:00"/>
    <s v="S"/>
    <n v="0"/>
    <n v="1"/>
    <n v="1"/>
    <x v="0"/>
    <x v="577"/>
  </r>
  <r>
    <x v="1"/>
    <x v="1741"/>
    <x v="0"/>
    <x v="55"/>
    <s v="ERVEDAL"/>
    <x v="143"/>
    <d v="1899-12-30T18:00:00"/>
    <x v="143"/>
    <d v="1899-12-30T20:30:00"/>
    <m/>
    <n v="0.5"/>
    <n v="4.5"/>
    <n v="5"/>
    <x v="4"/>
    <x v="403"/>
  </r>
  <r>
    <x v="1"/>
    <x v="1742"/>
    <x v="1"/>
    <x v="36"/>
    <s v="MACIEIRA DA LIXA"/>
    <x v="143"/>
    <d v="1899-12-30T18:25:00"/>
    <x v="143"/>
    <d v="1899-12-30T19:00:00"/>
    <s v="S"/>
    <n v="0"/>
    <n v="0.05"/>
    <n v="0.05"/>
    <x v="0"/>
    <x v="326"/>
  </r>
  <r>
    <x v="1"/>
    <x v="1743"/>
    <x v="0"/>
    <x v="55"/>
    <s v="ERVEDAL"/>
    <x v="143"/>
    <d v="1899-12-30T19:00:00"/>
    <x v="143"/>
    <d v="1899-12-30T19:30:00"/>
    <m/>
    <n v="0.2"/>
    <n v="0"/>
    <n v="0.2"/>
    <x v="4"/>
    <x v="426"/>
  </r>
  <r>
    <x v="1"/>
    <x v="1742"/>
    <x v="1"/>
    <x v="36"/>
    <s v="MACIEIRA DA LIXA"/>
    <x v="143"/>
    <d v="1899-12-30T19:20:00"/>
    <x v="143"/>
    <d v="1899-12-30T19:40:00"/>
    <s v="S"/>
    <n v="0"/>
    <n v="0.01"/>
    <n v="0.01"/>
    <x v="0"/>
    <x v="305"/>
  </r>
  <r>
    <x v="1"/>
    <x v="1744"/>
    <x v="1"/>
    <x v="33"/>
    <s v="LOUSADA (SÃO MIGUEL)"/>
    <x v="143"/>
    <d v="1899-12-30T19:35:00"/>
    <x v="143"/>
    <d v="1899-12-30T20:30:00"/>
    <s v="S"/>
    <n v="0"/>
    <n v="0.05"/>
    <n v="0.05"/>
    <x v="0"/>
    <x v="420"/>
  </r>
  <r>
    <x v="1"/>
    <x v="1745"/>
    <x v="1"/>
    <x v="10"/>
    <s v="NOVELAS"/>
    <x v="143"/>
    <d v="1899-12-30T22:50:00"/>
    <x v="144"/>
    <d v="1899-12-30T00:55:00"/>
    <s v="S"/>
    <n v="0"/>
    <n v="0.05"/>
    <n v="0.05"/>
    <x v="0"/>
    <x v="19"/>
  </r>
  <r>
    <x v="1"/>
    <x v="1733"/>
    <x v="0"/>
    <x v="3"/>
    <s v="BENFEITA"/>
    <x v="144"/>
    <d v="1899-12-30T00:30:00"/>
    <x v="144"/>
    <d v="1899-12-30T03:00:00"/>
    <s v="S"/>
    <n v="2"/>
    <n v="2.5"/>
    <n v="4.5"/>
    <x v="0"/>
    <x v="54"/>
  </r>
  <r>
    <x v="1"/>
    <x v="1746"/>
    <x v="2"/>
    <x v="7"/>
    <s v="BUCOS"/>
    <x v="144"/>
    <d v="1899-12-30T02:00:00"/>
    <x v="144"/>
    <d v="1899-12-30T04:25:00"/>
    <s v="S"/>
    <n v="0"/>
    <n v="2"/>
    <n v="2"/>
    <x v="0"/>
    <x v="155"/>
  </r>
  <r>
    <x v="1"/>
    <x v="1721"/>
    <x v="0"/>
    <x v="4"/>
    <s v="GÓIS"/>
    <x v="144"/>
    <d v="1899-12-30T02:45:00"/>
    <x v="144"/>
    <d v="1899-12-30T20:47:00"/>
    <s v="S"/>
    <n v="6"/>
    <n v="0"/>
    <n v="6"/>
    <x v="0"/>
    <x v="273"/>
  </r>
  <r>
    <x v="1"/>
    <x v="1747"/>
    <x v="0"/>
    <x v="57"/>
    <s v="MIRANDA DO CORVO"/>
    <x v="144"/>
    <d v="1899-12-30T04:27:00"/>
    <x v="144"/>
    <d v="1899-12-30T08:21:00"/>
    <s v="S"/>
    <n v="0.01"/>
    <n v="0"/>
    <n v="0.01"/>
    <x v="0"/>
    <x v="295"/>
  </r>
  <r>
    <x v="1"/>
    <x v="1748"/>
    <x v="0"/>
    <x v="55"/>
    <s v="LAGARES"/>
    <x v="144"/>
    <d v="1899-12-30T08:30:00"/>
    <x v="144"/>
    <d v="1899-12-30T09:07:00"/>
    <m/>
    <n v="0.15"/>
    <n v="0"/>
    <n v="0.15"/>
    <x v="4"/>
    <x v="385"/>
  </r>
  <r>
    <x v="1"/>
    <x v="1749"/>
    <x v="1"/>
    <x v="36"/>
    <s v="FRIANDE"/>
    <x v="144"/>
    <d v="1899-12-30T11:35:00"/>
    <x v="144"/>
    <d v="1899-12-30T12:00:00"/>
    <s v="S"/>
    <n v="0"/>
    <n v="0.03"/>
    <n v="0.03"/>
    <x v="0"/>
    <x v="637"/>
  </r>
  <r>
    <x v="1"/>
    <x v="1733"/>
    <x v="0"/>
    <x v="3"/>
    <s v="BENFEITA"/>
    <x v="144"/>
    <d v="1899-12-30T12:45:00"/>
    <x v="144"/>
    <d v="1899-12-30T13:45:00"/>
    <s v="S"/>
    <n v="0"/>
    <n v="0.1"/>
    <n v="0.1"/>
    <x v="0"/>
    <x v="52"/>
  </r>
  <r>
    <x v="1"/>
    <x v="1750"/>
    <x v="0"/>
    <x v="58"/>
    <s v="BOM SUCESSO"/>
    <x v="144"/>
    <d v="1899-12-30T13:00:00"/>
    <x v="144"/>
    <d v="1899-12-30T14:35:00"/>
    <m/>
    <n v="0.8"/>
    <n v="0"/>
    <n v="0.8"/>
    <x v="4"/>
    <x v="475"/>
  </r>
  <r>
    <x v="1"/>
    <x v="1747"/>
    <x v="0"/>
    <x v="57"/>
    <s v="MIRANDA DO CORVO"/>
    <x v="144"/>
    <d v="1899-12-30T13:07:00"/>
    <x v="144"/>
    <d v="1899-12-30T14:22:00"/>
    <s v="S"/>
    <n v="0.01"/>
    <n v="0"/>
    <n v="0.01"/>
    <x v="0"/>
    <x v="262"/>
  </r>
  <r>
    <x v="1"/>
    <x v="1751"/>
    <x v="0"/>
    <x v="59"/>
    <s v="PAMPILHOSA DA SERRA"/>
    <x v="144"/>
    <d v="1899-12-30T14:15:00"/>
    <x v="144"/>
    <d v="1899-12-30T18:45:00"/>
    <m/>
    <n v="0.8"/>
    <n v="0.2"/>
    <n v="1"/>
    <x v="4"/>
    <x v="346"/>
  </r>
  <r>
    <x v="1"/>
    <x v="1752"/>
    <x v="1"/>
    <x v="36"/>
    <s v="IDÃES"/>
    <x v="144"/>
    <d v="1899-12-30T18:50:00"/>
    <x v="144"/>
    <d v="1899-12-30T23:00:00"/>
    <s v="S"/>
    <n v="0"/>
    <n v="0.15"/>
    <n v="0.15"/>
    <x v="0"/>
    <x v="448"/>
  </r>
  <r>
    <x v="1"/>
    <x v="1753"/>
    <x v="1"/>
    <x v="24"/>
    <s v="MADALENA"/>
    <x v="144"/>
    <d v="1899-12-30T19:05:00"/>
    <x v="144"/>
    <d v="1899-12-30T20:30:00"/>
    <s v="S"/>
    <n v="0"/>
    <n v="0.15"/>
    <n v="0.15"/>
    <x v="0"/>
    <x v="485"/>
  </r>
  <r>
    <x v="1"/>
    <x v="1754"/>
    <x v="2"/>
    <x v="49"/>
    <s v="CIBÕES"/>
    <x v="144"/>
    <d v="1899-12-30T20:55:00"/>
    <x v="144"/>
    <d v="1899-12-30T23:00:00"/>
    <s v="S"/>
    <n v="0"/>
    <n v="1"/>
    <n v="1"/>
    <x v="0"/>
    <x v="146"/>
  </r>
  <r>
    <x v="1"/>
    <x v="1755"/>
    <x v="0"/>
    <x v="2"/>
    <s v="VILA NOVA DE OLIVEIRINHA"/>
    <x v="144"/>
    <d v="1899-12-30T21:45:00"/>
    <x v="144"/>
    <d v="1899-12-30T23:15:00"/>
    <m/>
    <n v="0"/>
    <n v="0.02"/>
    <n v="0.02"/>
    <x v="4"/>
    <x v="211"/>
  </r>
  <r>
    <x v="1"/>
    <x v="1756"/>
    <x v="1"/>
    <x v="32"/>
    <s v="TRESOURAS"/>
    <x v="144"/>
    <d v="1899-12-30T22:55:00"/>
    <x v="145"/>
    <d v="1899-12-30T00:10:00"/>
    <s v="S"/>
    <n v="0"/>
    <n v="0.01"/>
    <n v="0.01"/>
    <x v="0"/>
    <x v="470"/>
  </r>
  <r>
    <x v="1"/>
    <x v="1730"/>
    <x v="1"/>
    <x v="10"/>
    <s v="URRÔ"/>
    <x v="145"/>
    <d v="1899-12-30T00:55:00"/>
    <x v="145"/>
    <d v="1899-12-30T01:40:00"/>
    <s v="S"/>
    <n v="0"/>
    <n v="0.05"/>
    <n v="0.05"/>
    <x v="0"/>
    <x v="20"/>
  </r>
  <r>
    <x v="1"/>
    <x v="1747"/>
    <x v="0"/>
    <x v="57"/>
    <s v="MIRANDA DO CORVO"/>
    <x v="145"/>
    <d v="1899-12-30T07:05:00"/>
    <x v="145"/>
    <d v="1899-12-30T08:20:00"/>
    <s v="S"/>
    <n v="0.01"/>
    <n v="0"/>
    <n v="0.01"/>
    <x v="0"/>
    <x v="296"/>
  </r>
  <r>
    <x v="1"/>
    <x v="1733"/>
    <x v="0"/>
    <x v="3"/>
    <s v="BENFEITA"/>
    <x v="145"/>
    <d v="1899-12-30T09:45:00"/>
    <x v="145"/>
    <d v="1899-12-30T10:45:00"/>
    <s v="S"/>
    <n v="0"/>
    <n v="0.1"/>
    <n v="0.1"/>
    <x v="0"/>
    <x v="472"/>
  </r>
  <r>
    <x v="1"/>
    <x v="1747"/>
    <x v="0"/>
    <x v="57"/>
    <s v="MIRANDA DO CORVO"/>
    <x v="145"/>
    <d v="1899-12-30T11:10:00"/>
    <x v="145"/>
    <d v="1899-12-30T11:55:00"/>
    <s v="S"/>
    <n v="0.01"/>
    <n v="0"/>
    <n v="0.01"/>
    <x v="0"/>
    <x v="194"/>
  </r>
  <r>
    <x v="1"/>
    <x v="1731"/>
    <x v="0"/>
    <x v="4"/>
    <s v="GÓIS"/>
    <x v="145"/>
    <d v="1899-12-30T11:40:00"/>
    <x v="146"/>
    <d v="1899-12-30T01:11:00"/>
    <s v="S"/>
    <n v="107"/>
    <n v="282"/>
    <n v="389"/>
    <x v="0"/>
    <x v="459"/>
  </r>
  <r>
    <x v="1"/>
    <x v="1751"/>
    <x v="0"/>
    <x v="59"/>
    <s v="PAMPILHOSA DA SERRA"/>
    <x v="145"/>
    <d v="1899-12-30T14:10:00"/>
    <x v="145"/>
    <d v="1899-12-30T19:10:00"/>
    <s v="S"/>
    <n v="1.7"/>
    <n v="0.3"/>
    <n v="2"/>
    <x v="0"/>
    <x v="87"/>
  </r>
  <r>
    <x v="1"/>
    <x v="1747"/>
    <x v="0"/>
    <x v="57"/>
    <s v="MIRANDA DO CORVO"/>
    <x v="145"/>
    <d v="1899-12-30T14:45:00"/>
    <x v="145"/>
    <d v="1899-12-30T15:50:00"/>
    <s v="S"/>
    <n v="0.01"/>
    <n v="0"/>
    <n v="0.01"/>
    <x v="0"/>
    <x v="195"/>
  </r>
  <r>
    <x v="1"/>
    <x v="1757"/>
    <x v="1"/>
    <x v="36"/>
    <s v="JUGUEIROS"/>
    <x v="145"/>
    <d v="1899-12-30T14:50:00"/>
    <x v="145"/>
    <d v="1899-12-30T17:20:00"/>
    <s v="S"/>
    <n v="0"/>
    <n v="0.3"/>
    <n v="0.3"/>
    <x v="0"/>
    <x v="363"/>
  </r>
  <r>
    <x v="1"/>
    <x v="1758"/>
    <x v="1"/>
    <x v="16"/>
    <s v="SOBREIRA"/>
    <x v="145"/>
    <d v="1899-12-30T17:25:00"/>
    <x v="145"/>
    <d v="1899-12-30T18:25:00"/>
    <s v="S"/>
    <n v="0"/>
    <n v="0.01"/>
    <n v="0.01"/>
    <x v="0"/>
    <x v="515"/>
  </r>
  <r>
    <x v="1"/>
    <x v="1759"/>
    <x v="1"/>
    <x v="16"/>
    <s v="BITARÃES"/>
    <x v="145"/>
    <d v="1899-12-30T21:25:00"/>
    <x v="145"/>
    <d v="1899-12-30T22:15:00"/>
    <s v="S"/>
    <n v="0"/>
    <n v="0.01"/>
    <n v="0.01"/>
    <x v="0"/>
    <x v="487"/>
  </r>
  <r>
    <x v="1"/>
    <x v="1760"/>
    <x v="0"/>
    <x v="38"/>
    <s v="ESPINHAL"/>
    <x v="145"/>
    <d v="1899-12-30T21:35:00"/>
    <x v="145"/>
    <d v="1899-12-30T23:59:00"/>
    <m/>
    <n v="7"/>
    <n v="17"/>
    <n v="24"/>
    <x v="4"/>
    <x v="42"/>
  </r>
  <r>
    <x v="1"/>
    <x v="1760"/>
    <x v="0"/>
    <x v="57"/>
    <s v="VILA NOVA"/>
    <x v="145"/>
    <d v="1899-12-30T21:35:00"/>
    <x v="145"/>
    <d v="1899-12-30T23:59:00"/>
    <m/>
    <n v="23"/>
    <n v="46"/>
    <n v="69"/>
    <x v="4"/>
    <x v="47"/>
  </r>
  <r>
    <x v="1"/>
    <x v="1761"/>
    <x v="0"/>
    <x v="2"/>
    <s v="CANDOSA"/>
    <x v="145"/>
    <d v="1899-12-30T23:53:00"/>
    <x v="146"/>
    <d v="1899-12-30T01:46:00"/>
    <m/>
    <n v="0.24"/>
    <n v="0"/>
    <n v="0.24"/>
    <x v="4"/>
    <x v="282"/>
  </r>
  <r>
    <x v="1"/>
    <x v="1762"/>
    <x v="0"/>
    <x v="39"/>
    <s v="PORTUNHOS"/>
    <x v="146"/>
    <d v="1899-12-30T13:37:00"/>
    <x v="146"/>
    <d v="1899-12-30T14:25:00"/>
    <s v="S"/>
    <n v="0"/>
    <n v="0.01"/>
    <n v="0.01"/>
    <x v="0"/>
    <x v="46"/>
  </r>
  <r>
    <x v="1"/>
    <x v="1763"/>
    <x v="1"/>
    <x v="24"/>
    <s v="SERZEDO"/>
    <x v="146"/>
    <d v="1899-12-30T17:55:00"/>
    <x v="146"/>
    <d v="1899-12-30T19:35:00"/>
    <s v="S"/>
    <n v="0"/>
    <n v="0.02"/>
    <n v="0.02"/>
    <x v="0"/>
    <x v="504"/>
  </r>
  <r>
    <x v="1"/>
    <x v="1760"/>
    <x v="0"/>
    <x v="57"/>
    <s v="VILA NOVA"/>
    <x v="147"/>
    <d v="1899-12-30T13:00:00"/>
    <x v="147"/>
    <d v="1899-12-30T13:25:00"/>
    <s v="S"/>
    <n v="0"/>
    <n v="0.01"/>
    <n v="0.01"/>
    <x v="0"/>
    <x v="75"/>
  </r>
  <r>
    <x v="1"/>
    <x v="1760"/>
    <x v="0"/>
    <x v="57"/>
    <s v="VILA NOVA"/>
    <x v="147"/>
    <d v="1899-12-30T14:00:00"/>
    <x v="147"/>
    <d v="1899-12-30T15:00:00"/>
    <s v="S"/>
    <n v="0"/>
    <n v="0.01"/>
    <n v="0.01"/>
    <x v="0"/>
    <x v="69"/>
  </r>
  <r>
    <x v="1"/>
    <x v="1764"/>
    <x v="1"/>
    <x v="16"/>
    <s v="BALTAR"/>
    <x v="147"/>
    <d v="1899-12-30T16:30:00"/>
    <x v="147"/>
    <d v="1899-12-30T17:15:00"/>
    <s v="S"/>
    <n v="0"/>
    <n v="0.02"/>
    <n v="0.02"/>
    <x v="0"/>
    <x v="382"/>
  </r>
  <r>
    <x v="1"/>
    <x v="1765"/>
    <x v="1"/>
    <x v="16"/>
    <s v="REBORDOSA"/>
    <x v="147"/>
    <d v="1899-12-30T18:40:00"/>
    <x v="147"/>
    <d v="1899-12-30T19:20:00"/>
    <s v="S"/>
    <n v="0"/>
    <n v="0.02"/>
    <n v="0.02"/>
    <x v="0"/>
    <x v="454"/>
  </r>
  <r>
    <x v="1"/>
    <x v="1766"/>
    <x v="1"/>
    <x v="33"/>
    <s v="PIAS"/>
    <x v="147"/>
    <d v="1899-12-30T20:05:00"/>
    <x v="147"/>
    <d v="1899-12-30T20:45:00"/>
    <s v="S"/>
    <n v="0"/>
    <n v="0.01"/>
    <n v="0.01"/>
    <x v="0"/>
    <x v="491"/>
  </r>
  <r>
    <x v="1"/>
    <x v="1767"/>
    <x v="1"/>
    <x v="6"/>
    <s v="MONTE CÓRDOVA"/>
    <x v="147"/>
    <d v="1899-12-30T20:20:00"/>
    <x v="147"/>
    <d v="1899-12-30T21:30:00"/>
    <s v="S"/>
    <n v="0"/>
    <n v="0.1"/>
    <n v="0.1"/>
    <x v="0"/>
    <x v="501"/>
  </r>
  <r>
    <x v="1"/>
    <x v="1742"/>
    <x v="1"/>
    <x v="36"/>
    <s v="MACIEIRA DA LIXA"/>
    <x v="147"/>
    <d v="1899-12-30T22:30:00"/>
    <x v="147"/>
    <d v="1899-12-30T23:00:00"/>
    <s v="S"/>
    <n v="0"/>
    <n v="0.05"/>
    <n v="0.05"/>
    <x v="0"/>
    <x v="360"/>
  </r>
  <r>
    <x v="1"/>
    <x v="1768"/>
    <x v="1"/>
    <x v="16"/>
    <s v="VILELA"/>
    <x v="147"/>
    <d v="1899-12-30T23:15:00"/>
    <x v="147"/>
    <d v="1899-12-30T23:50:00"/>
    <s v="S"/>
    <n v="0"/>
    <n v="0.02"/>
    <n v="0.02"/>
    <x v="0"/>
    <x v="474"/>
  </r>
  <r>
    <x v="1"/>
    <x v="1742"/>
    <x v="1"/>
    <x v="36"/>
    <s v="MACIEIRA DA LIXA"/>
    <x v="148"/>
    <d v="1899-12-30T02:05:00"/>
    <x v="148"/>
    <d v="1899-12-30T03:30:00"/>
    <s v="S"/>
    <n v="0"/>
    <n v="0.03"/>
    <n v="0.03"/>
    <x v="0"/>
    <x v="361"/>
  </r>
  <r>
    <x v="1"/>
    <x v="1769"/>
    <x v="2"/>
    <x v="19"/>
    <s v="MARIZ"/>
    <x v="148"/>
    <d v="1899-12-30T13:45:00"/>
    <x v="148"/>
    <d v="1899-12-30T14:40:00"/>
    <s v="S"/>
    <n v="0"/>
    <n v="0.1"/>
    <n v="0.1"/>
    <x v="0"/>
    <x v="112"/>
  </r>
  <r>
    <x v="1"/>
    <x v="1764"/>
    <x v="1"/>
    <x v="16"/>
    <s v="BALTAR"/>
    <x v="148"/>
    <d v="1899-12-30T14:05:00"/>
    <x v="148"/>
    <d v="1899-12-30T14:50:00"/>
    <s v="S"/>
    <n v="0"/>
    <n v="0.03"/>
    <n v="0.03"/>
    <x v="0"/>
    <x v="377"/>
  </r>
  <r>
    <x v="1"/>
    <x v="1770"/>
    <x v="1"/>
    <x v="36"/>
    <s v="MARGARIDE (SANTA EULÁLIA)"/>
    <x v="148"/>
    <d v="1899-12-30T23:05:00"/>
    <x v="149"/>
    <d v="1899-12-30T00:00:00"/>
    <s v="S"/>
    <n v="0"/>
    <n v="0.04"/>
    <n v="0.04"/>
    <x v="0"/>
    <x v="435"/>
  </r>
  <r>
    <x v="1"/>
    <x v="1771"/>
    <x v="1"/>
    <x v="6"/>
    <s v="BURGÃES"/>
    <x v="149"/>
    <d v="1899-12-30T13:45:00"/>
    <x v="149"/>
    <d v="1899-12-30T16:45:00"/>
    <s v="S"/>
    <n v="0"/>
    <n v="0.5"/>
    <n v="0.5"/>
    <x v="0"/>
    <x v="496"/>
  </r>
  <r>
    <x v="1"/>
    <x v="1772"/>
    <x v="1"/>
    <x v="36"/>
    <s v="BORBA DE GODIM"/>
    <x v="149"/>
    <d v="1899-12-30T15:00:00"/>
    <x v="149"/>
    <d v="1899-12-30T18:30:00"/>
    <s v="S"/>
    <n v="0"/>
    <n v="2"/>
    <n v="2"/>
    <x v="0"/>
    <x v="412"/>
  </r>
  <r>
    <x v="1"/>
    <x v="1773"/>
    <x v="1"/>
    <x v="9"/>
    <s v="RATES"/>
    <x v="149"/>
    <d v="1899-12-30T16:47:00"/>
    <x v="149"/>
    <d v="1899-12-30T18:15:00"/>
    <s v="S"/>
    <n v="0"/>
    <n v="0.1"/>
    <n v="0.1"/>
    <x v="0"/>
    <x v="512"/>
  </r>
  <r>
    <x v="1"/>
    <x v="1774"/>
    <x v="1"/>
    <x v="6"/>
    <s v="BOUGADO (SANTIAGO)"/>
    <x v="149"/>
    <d v="1899-12-30T17:58:00"/>
    <x v="149"/>
    <d v="1899-12-30T19:50:00"/>
    <s v="S"/>
    <n v="0"/>
    <n v="0.04"/>
    <n v="0.04"/>
    <x v="0"/>
    <x v="533"/>
  </r>
  <r>
    <x v="1"/>
    <x v="1775"/>
    <x v="1"/>
    <x v="18"/>
    <s v="FERREIRA"/>
    <x v="149"/>
    <d v="1899-12-30T18:30:00"/>
    <x v="149"/>
    <d v="1899-12-30T20:30:00"/>
    <s v="S"/>
    <n v="0"/>
    <n v="0.2"/>
    <n v="0.2"/>
    <x v="0"/>
    <x v="458"/>
  </r>
  <r>
    <x v="1"/>
    <x v="1776"/>
    <x v="1"/>
    <x v="24"/>
    <s v="PEDROSO"/>
    <x v="149"/>
    <d v="1899-12-30T19:08:00"/>
    <x v="149"/>
    <d v="1899-12-30T20:00:00"/>
    <s v="S"/>
    <n v="0"/>
    <n v="0.05"/>
    <n v="0.05"/>
    <x v="0"/>
    <x v="534"/>
  </r>
  <r>
    <x v="1"/>
    <x v="1777"/>
    <x v="1"/>
    <x v="15"/>
    <s v="PEDROUÇOS"/>
    <x v="149"/>
    <d v="1899-12-30T23:20:00"/>
    <x v="150"/>
    <d v="1899-12-30T00:20:00"/>
    <s v="S"/>
    <n v="0"/>
    <n v="0.05"/>
    <n v="0.05"/>
    <x v="0"/>
    <x v="493"/>
  </r>
  <r>
    <x v="1"/>
    <x v="1778"/>
    <x v="1"/>
    <x v="20"/>
    <s v="ALFENA"/>
    <x v="149"/>
    <d v="1899-12-30T23:46:00"/>
    <x v="150"/>
    <d v="1899-12-30T01:00:00"/>
    <s v="S"/>
    <n v="0"/>
    <n v="0.5"/>
    <n v="0.5"/>
    <x v="0"/>
    <x v="566"/>
  </r>
  <r>
    <x v="1"/>
    <x v="1779"/>
    <x v="1"/>
    <x v="56"/>
    <s v="SANDE"/>
    <x v="150"/>
    <d v="1899-12-30T11:05:00"/>
    <x v="150"/>
    <d v="1899-12-30T12:10:00"/>
    <s v="S"/>
    <n v="0"/>
    <n v="0.02"/>
    <n v="0.02"/>
    <x v="0"/>
    <x v="592"/>
  </r>
  <r>
    <x v="1"/>
    <x v="1774"/>
    <x v="1"/>
    <x v="6"/>
    <s v="BOUGADO (SANTIAGO)"/>
    <x v="150"/>
    <d v="1899-12-30T13:14:00"/>
    <x v="150"/>
    <d v="1899-12-30T14:20:00"/>
    <s v="S"/>
    <n v="0"/>
    <n v="0.1"/>
    <n v="0.1"/>
    <x v="0"/>
    <x v="514"/>
  </r>
  <r>
    <x v="1"/>
    <x v="1780"/>
    <x v="1"/>
    <x v="16"/>
    <s v="RECAREI"/>
    <x v="150"/>
    <d v="1899-12-30T13:35:00"/>
    <x v="150"/>
    <d v="1899-12-30T15:00:00"/>
    <s v="S"/>
    <n v="0"/>
    <n v="0.05"/>
    <n v="0.05"/>
    <x v="0"/>
    <x v="510"/>
  </r>
  <r>
    <x v="1"/>
    <x v="1774"/>
    <x v="1"/>
    <x v="6"/>
    <s v="BOUGADO (SANTIAGO)"/>
    <x v="150"/>
    <d v="1899-12-30T14:20:00"/>
    <x v="150"/>
    <d v="1899-12-30T15:35:00"/>
    <s v="S"/>
    <n v="0"/>
    <n v="0.03"/>
    <n v="0.03"/>
    <x v="0"/>
    <x v="299"/>
  </r>
  <r>
    <x v="1"/>
    <x v="1781"/>
    <x v="1"/>
    <x v="16"/>
    <s v="GANDRA"/>
    <x v="150"/>
    <d v="1899-12-30T15:00:00"/>
    <x v="150"/>
    <d v="1899-12-30T16:40:00"/>
    <s v="S"/>
    <n v="0"/>
    <n v="0.03"/>
    <n v="0.03"/>
    <x v="0"/>
    <x v="446"/>
  </r>
  <r>
    <x v="1"/>
    <x v="1782"/>
    <x v="1"/>
    <x v="16"/>
    <s v="MOURIZ"/>
    <x v="150"/>
    <d v="1899-12-30T16:25:00"/>
    <x v="150"/>
    <d v="1899-12-30T17:45:00"/>
    <s v="S"/>
    <n v="0"/>
    <n v="0.02"/>
    <n v="0.02"/>
    <x v="0"/>
    <x v="149"/>
  </r>
  <r>
    <x v="1"/>
    <x v="1783"/>
    <x v="1"/>
    <x v="24"/>
    <s v="PEDROSO"/>
    <x v="150"/>
    <d v="1899-12-30T16:30:00"/>
    <x v="150"/>
    <d v="1899-12-30T17:00:00"/>
    <s v="S"/>
    <n v="0"/>
    <n v="0.01"/>
    <n v="0.01"/>
    <x v="0"/>
    <x v="220"/>
  </r>
  <r>
    <x v="1"/>
    <x v="1784"/>
    <x v="1"/>
    <x v="33"/>
    <s v="NOGUEIRA"/>
    <x v="150"/>
    <d v="1899-12-30T17:35:00"/>
    <x v="150"/>
    <d v="1899-12-30T18:10:00"/>
    <s v="S"/>
    <n v="0"/>
    <n v="0.3"/>
    <n v="0.3"/>
    <x v="0"/>
    <x v="252"/>
  </r>
  <r>
    <x v="1"/>
    <x v="1785"/>
    <x v="1"/>
    <x v="16"/>
    <s v="REBORDOSA"/>
    <x v="150"/>
    <d v="1899-12-30T18:45:00"/>
    <x v="150"/>
    <d v="1899-12-30T19:30:00"/>
    <s v="S"/>
    <n v="0"/>
    <n v="0.06"/>
    <n v="0.06"/>
    <x v="0"/>
    <x v="580"/>
  </r>
  <r>
    <x v="1"/>
    <x v="1786"/>
    <x v="1"/>
    <x v="16"/>
    <s v="CASTELÕES DE CEPEDA"/>
    <x v="150"/>
    <d v="1899-12-30T18:50:00"/>
    <x v="150"/>
    <d v="1899-12-30T19:25:00"/>
    <s v="S"/>
    <n v="0"/>
    <n v="0.02"/>
    <n v="0.02"/>
    <x v="0"/>
    <x v="573"/>
  </r>
  <r>
    <x v="1"/>
    <x v="1787"/>
    <x v="1"/>
    <x v="6"/>
    <s v="SANTO TIRSO"/>
    <x v="150"/>
    <d v="1899-12-30T20:10:00"/>
    <x v="150"/>
    <d v="1899-12-30T20:40:00"/>
    <s v="S"/>
    <n v="0"/>
    <n v="0.1"/>
    <n v="0.1"/>
    <x v="0"/>
    <x v="521"/>
  </r>
  <r>
    <x v="1"/>
    <x v="1788"/>
    <x v="1"/>
    <x v="18"/>
    <s v="SEROA"/>
    <x v="150"/>
    <d v="1899-12-30T20:35:00"/>
    <x v="150"/>
    <d v="1899-12-30T21:15:00"/>
    <s v="S"/>
    <n v="0"/>
    <n v="0.02"/>
    <n v="0.02"/>
    <x v="0"/>
    <x v="526"/>
  </r>
  <r>
    <x v="1"/>
    <x v="1789"/>
    <x v="2"/>
    <x v="37"/>
    <s v="VILA CHÃ"/>
    <x v="151"/>
    <d v="1899-12-30T10:45:00"/>
    <x v="151"/>
    <d v="1899-12-30T12:10:00"/>
    <s v="S"/>
    <n v="0"/>
    <n v="0.01"/>
    <n v="0.01"/>
    <x v="0"/>
    <x v="119"/>
  </r>
  <r>
    <x v="1"/>
    <x v="1787"/>
    <x v="1"/>
    <x v="6"/>
    <s v="SANTO TIRSO"/>
    <x v="151"/>
    <d v="1899-12-30T11:40:00"/>
    <x v="151"/>
    <d v="1899-12-30T12:25:00"/>
    <s v="S"/>
    <n v="0"/>
    <n v="0.05"/>
    <n v="0.05"/>
    <x v="0"/>
    <x v="527"/>
  </r>
  <r>
    <x v="1"/>
    <x v="1790"/>
    <x v="0"/>
    <x v="59"/>
    <s v="PAMPILHOSA DA SERRA"/>
    <x v="151"/>
    <d v="1899-12-30T12:00:00"/>
    <x v="151"/>
    <d v="1899-12-30T15:15:00"/>
    <m/>
    <n v="0.3"/>
    <n v="4"/>
    <n v="4.3"/>
    <x v="4"/>
    <x v="377"/>
  </r>
  <r>
    <x v="1"/>
    <x v="1791"/>
    <x v="0"/>
    <x v="2"/>
    <s v="COVAS"/>
    <x v="151"/>
    <d v="1899-12-30T13:44:00"/>
    <x v="151"/>
    <d v="1899-12-30T14:25:00"/>
    <m/>
    <n v="0.02"/>
    <n v="0"/>
    <n v="0.02"/>
    <x v="4"/>
    <x v="516"/>
  </r>
  <r>
    <x v="1"/>
    <x v="1792"/>
    <x v="1"/>
    <x v="24"/>
    <s v="PEDROSO"/>
    <x v="151"/>
    <d v="1899-12-30T18:05:00"/>
    <x v="151"/>
    <d v="1899-12-30T19:05:00"/>
    <s v="S"/>
    <n v="0"/>
    <n v="0.25"/>
    <n v="0.25"/>
    <x v="0"/>
    <x v="298"/>
  </r>
  <r>
    <x v="1"/>
    <x v="1792"/>
    <x v="1"/>
    <x v="24"/>
    <s v="PEDROSO"/>
    <x v="151"/>
    <d v="1899-12-30T18:40:00"/>
    <x v="151"/>
    <d v="1899-12-30T19:45:00"/>
    <s v="S"/>
    <n v="0"/>
    <n v="0.04"/>
    <n v="0.04"/>
    <x v="0"/>
    <x v="297"/>
  </r>
  <r>
    <x v="1"/>
    <x v="1793"/>
    <x v="1"/>
    <x v="24"/>
    <s v="MAFAMUDE"/>
    <x v="151"/>
    <d v="1899-12-30T19:20:00"/>
    <x v="151"/>
    <d v="1899-12-30T22:00:00"/>
    <s v="S"/>
    <n v="0"/>
    <n v="1"/>
    <n v="1"/>
    <x v="0"/>
    <x v="437"/>
  </r>
  <r>
    <x v="1"/>
    <x v="1794"/>
    <x v="1"/>
    <x v="24"/>
    <s v="PEDROSO"/>
    <x v="151"/>
    <d v="1899-12-30T22:10:00"/>
    <x v="151"/>
    <d v="1899-12-30T23:10:00"/>
    <s v="S"/>
    <n v="0"/>
    <n v="0.04"/>
    <n v="0.04"/>
    <x v="0"/>
    <x v="570"/>
  </r>
  <r>
    <x v="1"/>
    <x v="1795"/>
    <x v="2"/>
    <x v="30"/>
    <s v="CERVÃES"/>
    <x v="152"/>
    <d v="1899-12-30T14:37:00"/>
    <x v="152"/>
    <d v="1899-12-30T16:35:00"/>
    <s v="S"/>
    <n v="1"/>
    <n v="0"/>
    <n v="1"/>
    <x v="0"/>
    <x v="143"/>
  </r>
  <r>
    <x v="1"/>
    <x v="1794"/>
    <x v="1"/>
    <x v="24"/>
    <s v="PEDROSO"/>
    <x v="152"/>
    <d v="1899-12-30T15:20:00"/>
    <x v="152"/>
    <d v="1899-12-30T16:35:00"/>
    <s v="S"/>
    <n v="0"/>
    <n v="0.2"/>
    <n v="0.2"/>
    <x v="0"/>
    <x v="601"/>
  </r>
  <r>
    <x v="1"/>
    <x v="1796"/>
    <x v="0"/>
    <x v="59"/>
    <s v="PAMPILHOSA DA SERRA"/>
    <x v="153"/>
    <d v="1899-12-30T16:30:00"/>
    <x v="153"/>
    <d v="1899-12-30T17:25:00"/>
    <m/>
    <n v="0.3"/>
    <n v="0"/>
    <n v="0.3"/>
    <x v="4"/>
    <x v="522"/>
  </r>
  <r>
    <x v="1"/>
    <x v="1797"/>
    <x v="1"/>
    <x v="56"/>
    <s v="VILA BOA DE QUIRES"/>
    <x v="153"/>
    <d v="1899-12-30T21:20:00"/>
    <x v="153"/>
    <d v="1899-12-30T23:10:00"/>
    <s v="S"/>
    <n v="0"/>
    <n v="0.05"/>
    <n v="0.05"/>
    <x v="0"/>
    <x v="603"/>
  </r>
  <r>
    <x v="1"/>
    <x v="1798"/>
    <x v="0"/>
    <x v="3"/>
    <s v="POMBEIRO DA BEIRA"/>
    <x v="153"/>
    <d v="1899-12-30T22:43:00"/>
    <x v="154"/>
    <d v="1899-12-30T00:46:00"/>
    <m/>
    <n v="0.02"/>
    <n v="0.6"/>
    <n v="0.62"/>
    <x v="4"/>
    <x v="375"/>
  </r>
  <r>
    <x v="1"/>
    <x v="1797"/>
    <x v="1"/>
    <x v="56"/>
    <s v="VILA BOA DE QUIRES"/>
    <x v="154"/>
    <d v="1899-12-30T07:15:00"/>
    <x v="154"/>
    <d v="1899-12-30T08:45:00"/>
    <s v="S"/>
    <n v="0"/>
    <n v="7.0000000000000007E-2"/>
    <n v="7.0000000000000007E-2"/>
    <x v="0"/>
    <x v="576"/>
  </r>
  <r>
    <x v="1"/>
    <x v="1799"/>
    <x v="1"/>
    <x v="36"/>
    <s v="MACIEIRA DA LIXA"/>
    <x v="154"/>
    <d v="1899-12-30T11:10:00"/>
    <x v="154"/>
    <d v="1899-12-30T11:50:00"/>
    <s v="S"/>
    <n v="0"/>
    <n v="0.05"/>
    <n v="0.05"/>
    <x v="0"/>
    <x v="585"/>
  </r>
  <r>
    <x v="1"/>
    <x v="1800"/>
    <x v="0"/>
    <x v="2"/>
    <s v="MOURONHO"/>
    <x v="154"/>
    <d v="1899-12-30T12:35:00"/>
    <x v="154"/>
    <d v="1899-12-30T14:35:00"/>
    <m/>
    <n v="0.23"/>
    <n v="0.52"/>
    <n v="0.75"/>
    <x v="4"/>
    <x v="495"/>
  </r>
  <r>
    <x v="1"/>
    <x v="1801"/>
    <x v="1"/>
    <x v="8"/>
    <s v="LEÇA DO BAILIO"/>
    <x v="154"/>
    <d v="1899-12-30T13:05:00"/>
    <x v="154"/>
    <d v="1899-12-30T15:20:00"/>
    <s v="S"/>
    <n v="0"/>
    <n v="0.3"/>
    <n v="0.3"/>
    <x v="0"/>
    <x v="583"/>
  </r>
  <r>
    <x v="1"/>
    <x v="1802"/>
    <x v="0"/>
    <x v="3"/>
    <s v="ARGANIL"/>
    <x v="154"/>
    <d v="1899-12-30T13:10:00"/>
    <x v="154"/>
    <d v="1899-12-30T14:27:00"/>
    <m/>
    <n v="0"/>
    <n v="3.0000000000000001E-3"/>
    <n v="3.0000000000000001E-3"/>
    <x v="4"/>
    <x v="343"/>
  </r>
  <r>
    <x v="1"/>
    <x v="1803"/>
    <x v="1"/>
    <x v="6"/>
    <s v="MONTE CÓRDOVA"/>
    <x v="154"/>
    <d v="1899-12-30T14:55:00"/>
    <x v="154"/>
    <d v="1899-12-30T16:20:00"/>
    <s v="S"/>
    <n v="0"/>
    <n v="0.2"/>
    <n v="0.2"/>
    <x v="0"/>
    <x v="626"/>
  </r>
  <r>
    <x v="1"/>
    <x v="1801"/>
    <x v="1"/>
    <x v="8"/>
    <s v="LEÇA DO BAILIO"/>
    <x v="154"/>
    <d v="1899-12-30T16:15:00"/>
    <x v="154"/>
    <d v="1899-12-30T17:00:00"/>
    <s v="S"/>
    <n v="0"/>
    <n v="0.01"/>
    <n v="0.01"/>
    <x v="0"/>
    <x v="581"/>
  </r>
  <r>
    <x v="1"/>
    <x v="1804"/>
    <x v="0"/>
    <x v="2"/>
    <s v="TÁBUA"/>
    <x v="154"/>
    <d v="1899-12-30T18:55:00"/>
    <x v="154"/>
    <d v="1899-12-30T19:45:00"/>
    <m/>
    <n v="0.02"/>
    <n v="0"/>
    <n v="0.02"/>
    <x v="4"/>
    <x v="366"/>
  </r>
  <r>
    <x v="1"/>
    <x v="1805"/>
    <x v="0"/>
    <x v="2"/>
    <s v="VILA NOVA DE OLIVEIRINHA"/>
    <x v="154"/>
    <d v="1899-12-30T22:23:00"/>
    <x v="154"/>
    <d v="1899-12-30T23:45:00"/>
    <m/>
    <n v="0.06"/>
    <n v="0.02"/>
    <n v="0.08"/>
    <x v="4"/>
    <x v="320"/>
  </r>
  <r>
    <x v="1"/>
    <x v="1806"/>
    <x v="1"/>
    <x v="6"/>
    <s v="BURGÃES"/>
    <x v="155"/>
    <d v="1899-12-30T13:20:00"/>
    <x v="155"/>
    <d v="1899-12-30T14:50:00"/>
    <s v="S"/>
    <n v="0"/>
    <n v="0.3"/>
    <n v="0.3"/>
    <x v="0"/>
    <x v="66"/>
  </r>
  <r>
    <x v="1"/>
    <x v="1807"/>
    <x v="1"/>
    <x v="16"/>
    <s v="RECAREI"/>
    <x v="155"/>
    <d v="1899-12-30T14:30:00"/>
    <x v="155"/>
    <d v="1899-12-30T15:00:00"/>
    <s v="S"/>
    <n v="0"/>
    <n v="0.03"/>
    <n v="0.03"/>
    <x v="0"/>
    <x v="186"/>
  </r>
  <r>
    <x v="1"/>
    <x v="1808"/>
    <x v="1"/>
    <x v="18"/>
    <s v="EIRIZ"/>
    <x v="155"/>
    <d v="1899-12-30T15:30:00"/>
    <x v="155"/>
    <d v="1899-12-30T16:15:00"/>
    <s v="S"/>
    <n v="0"/>
    <n v="0.01"/>
    <n v="0.01"/>
    <x v="0"/>
    <x v="494"/>
  </r>
  <r>
    <x v="1"/>
    <x v="1809"/>
    <x v="1"/>
    <x v="6"/>
    <s v="MONTE CÓRDOVA"/>
    <x v="155"/>
    <d v="1899-12-30T16:40:00"/>
    <x v="155"/>
    <d v="1899-12-30T18:25:00"/>
    <s v="S"/>
    <n v="0"/>
    <n v="0.6"/>
    <n v="0.6"/>
    <x v="0"/>
    <x v="105"/>
  </r>
  <r>
    <x v="1"/>
    <x v="1810"/>
    <x v="0"/>
    <x v="59"/>
    <s v="PAMPILHOSA DA SERRA"/>
    <x v="155"/>
    <d v="1899-12-30T18:00:00"/>
    <x v="155"/>
    <d v="1899-12-30T19:45:00"/>
    <m/>
    <n v="4.4999999999999998E-2"/>
    <n v="0"/>
    <n v="4.4999999999999998E-2"/>
    <x v="4"/>
    <x v="586"/>
  </r>
  <r>
    <x v="1"/>
    <x v="1809"/>
    <x v="1"/>
    <x v="6"/>
    <s v="MONTE CÓRDOVA"/>
    <x v="155"/>
    <d v="1899-12-30T23:07:00"/>
    <x v="156"/>
    <d v="1899-12-30T00:10:00"/>
    <s v="S"/>
    <n v="0"/>
    <n v="0.15"/>
    <n v="0.15"/>
    <x v="0"/>
    <x v="140"/>
  </r>
  <r>
    <x v="1"/>
    <x v="1811"/>
    <x v="1"/>
    <x v="6"/>
    <s v="AGRELA"/>
    <x v="155"/>
    <d v="1899-12-30T23:10:00"/>
    <x v="156"/>
    <d v="1899-12-30T02:05:00"/>
    <s v="S"/>
    <n v="0"/>
    <n v="0.4"/>
    <n v="0.4"/>
    <x v="0"/>
    <x v="196"/>
  </r>
  <r>
    <x v="1"/>
    <x v="1812"/>
    <x v="1"/>
    <x v="18"/>
    <s v="FRAZÃO"/>
    <x v="156"/>
    <d v="1899-12-30T09:15:00"/>
    <x v="156"/>
    <d v="1899-12-30T09:50:00"/>
    <s v="S"/>
    <n v="0"/>
    <n v="0.01"/>
    <n v="0.01"/>
    <x v="0"/>
    <x v="109"/>
  </r>
  <r>
    <x v="1"/>
    <x v="1813"/>
    <x v="1"/>
    <x v="32"/>
    <s v="BAIÃO (SANTA LEOCÁDIA)"/>
    <x v="156"/>
    <d v="1899-12-30T16:20:00"/>
    <x v="156"/>
    <d v="1899-12-30T18:00:00"/>
    <s v="S"/>
    <n v="0"/>
    <n v="0.5"/>
    <n v="0.5"/>
    <x v="0"/>
    <x v="554"/>
  </r>
  <r>
    <x v="1"/>
    <x v="1811"/>
    <x v="1"/>
    <x v="6"/>
    <s v="AGRELA"/>
    <x v="156"/>
    <d v="1899-12-30T16:45:00"/>
    <x v="156"/>
    <d v="1899-12-30T21:10:00"/>
    <s v="S"/>
    <n v="0"/>
    <n v="5"/>
    <n v="5"/>
    <x v="0"/>
    <x v="182"/>
  </r>
  <r>
    <x v="1"/>
    <x v="1814"/>
    <x v="2"/>
    <x v="30"/>
    <s v="CERVÃES"/>
    <x v="156"/>
    <d v="1899-12-30T21:55:00"/>
    <x v="157"/>
    <d v="1899-12-30T00:10:00"/>
    <s v="S"/>
    <n v="0"/>
    <n v="3"/>
    <n v="3"/>
    <x v="0"/>
    <x v="265"/>
  </r>
  <r>
    <x v="1"/>
    <x v="1815"/>
    <x v="0"/>
    <x v="2"/>
    <s v="VILA NOVA DE OLIVEIRINHA"/>
    <x v="156"/>
    <d v="1899-12-30T22:30:00"/>
    <x v="157"/>
    <d v="1899-12-30T00:22:00"/>
    <m/>
    <n v="0.02"/>
    <n v="0"/>
    <n v="0.02"/>
    <x v="4"/>
    <x v="635"/>
  </r>
  <r>
    <x v="1"/>
    <x v="1814"/>
    <x v="2"/>
    <x v="30"/>
    <s v="CERVÃES"/>
    <x v="157"/>
    <d v="1899-12-30T03:10:00"/>
    <x v="157"/>
    <d v="1899-12-30T07:10:00"/>
    <s v="S"/>
    <n v="4"/>
    <n v="0"/>
    <n v="4"/>
    <x v="0"/>
    <x v="233"/>
  </r>
  <r>
    <x v="1"/>
    <x v="1816"/>
    <x v="2"/>
    <x v="19"/>
    <s v="OLIVEIRA"/>
    <x v="157"/>
    <d v="1899-12-30T10:15:00"/>
    <x v="157"/>
    <d v="1899-12-30T19:35:00"/>
    <s v="S"/>
    <n v="0"/>
    <n v="3"/>
    <n v="3"/>
    <x v="0"/>
    <x v="274"/>
  </r>
  <r>
    <x v="1"/>
    <x v="1817"/>
    <x v="0"/>
    <x v="55"/>
    <s v="NOGUEIRA DO CRAVO"/>
    <x v="157"/>
    <d v="1899-12-30T14:27:00"/>
    <x v="157"/>
    <d v="1899-12-30T15:18:00"/>
    <m/>
    <n v="0"/>
    <n v="0.02"/>
    <n v="0.02"/>
    <x v="4"/>
    <x v="409"/>
  </r>
  <r>
    <x v="1"/>
    <x v="1818"/>
    <x v="0"/>
    <x v="2"/>
    <s v="ÁZERE"/>
    <x v="157"/>
    <d v="1899-12-30T16:00:00"/>
    <x v="157"/>
    <d v="1899-12-30T16:53:00"/>
    <m/>
    <n v="0.02"/>
    <n v="0"/>
    <n v="0.02"/>
    <x v="4"/>
    <x v="628"/>
  </r>
  <r>
    <x v="1"/>
    <x v="1819"/>
    <x v="1"/>
    <x v="6"/>
    <s v="BOUGADO (SÃO MARTINHO)"/>
    <x v="157"/>
    <d v="1899-12-30T16:00:00"/>
    <x v="157"/>
    <d v="1899-12-30T17:18:00"/>
    <s v="S"/>
    <n v="0"/>
    <n v="0.03"/>
    <n v="0.03"/>
    <x v="0"/>
    <x v="24"/>
  </r>
  <r>
    <x v="1"/>
    <x v="1814"/>
    <x v="2"/>
    <x v="30"/>
    <s v="CERVÃES"/>
    <x v="157"/>
    <d v="1899-12-30T16:30:00"/>
    <x v="157"/>
    <d v="1899-12-30T21:25:00"/>
    <s v="S"/>
    <n v="5"/>
    <n v="0"/>
    <n v="5"/>
    <x v="0"/>
    <x v="250"/>
  </r>
  <r>
    <x v="1"/>
    <x v="1820"/>
    <x v="1"/>
    <x v="16"/>
    <s v="LORDELO"/>
    <x v="157"/>
    <d v="1899-12-30T16:45:00"/>
    <x v="157"/>
    <d v="1899-12-30T20:00:00"/>
    <s v="S"/>
    <n v="0"/>
    <n v="0.7"/>
    <n v="0.7"/>
    <x v="0"/>
    <x v="114"/>
  </r>
  <r>
    <x v="1"/>
    <x v="1821"/>
    <x v="0"/>
    <x v="59"/>
    <s v="PAMPILHOSA DA SERRA"/>
    <x v="157"/>
    <d v="1899-12-30T18:25:00"/>
    <x v="157"/>
    <d v="1899-12-30T21:27:00"/>
    <m/>
    <n v="0.15"/>
    <n v="0"/>
    <n v="0.15"/>
    <x v="4"/>
    <x v="382"/>
  </r>
  <r>
    <x v="1"/>
    <x v="1816"/>
    <x v="2"/>
    <x v="19"/>
    <s v="OLIVEIRA"/>
    <x v="157"/>
    <d v="1899-12-30T21:20:00"/>
    <x v="157"/>
    <d v="1899-12-30T23:30:00"/>
    <s v="S"/>
    <n v="0"/>
    <n v="0.5"/>
    <n v="0.5"/>
    <x v="0"/>
    <x v="272"/>
  </r>
  <r>
    <x v="1"/>
    <x v="1822"/>
    <x v="2"/>
    <x v="26"/>
    <s v="BRAGA (SÃO VÍTOR)"/>
    <x v="157"/>
    <d v="1899-12-30T23:05:00"/>
    <x v="158"/>
    <d v="1899-12-30T00:15:00"/>
    <s v="S"/>
    <n v="0"/>
    <n v="0.05"/>
    <n v="0.05"/>
    <x v="0"/>
    <x v="339"/>
  </r>
  <r>
    <x v="1"/>
    <x v="1820"/>
    <x v="1"/>
    <x v="16"/>
    <s v="LORDELO"/>
    <x v="158"/>
    <d v="1899-12-30T03:00:00"/>
    <x v="158"/>
    <d v="1899-12-30T03:45:00"/>
    <s v="S"/>
    <n v="0"/>
    <n v="0.02"/>
    <n v="0.02"/>
    <x v="0"/>
    <x v="145"/>
  </r>
  <r>
    <x v="1"/>
    <x v="1816"/>
    <x v="2"/>
    <x v="19"/>
    <s v="OLIVEIRA"/>
    <x v="158"/>
    <d v="1899-12-30T07:00:00"/>
    <x v="158"/>
    <d v="1899-12-30T09:20:00"/>
    <s v="S"/>
    <n v="0"/>
    <n v="0.25"/>
    <n v="0.25"/>
    <x v="0"/>
    <x v="622"/>
  </r>
  <r>
    <x v="1"/>
    <x v="1823"/>
    <x v="0"/>
    <x v="39"/>
    <s v="COVÕES"/>
    <x v="158"/>
    <d v="1899-12-30T11:45:00"/>
    <x v="158"/>
    <d v="1899-12-30T12:13:00"/>
    <s v="S"/>
    <n v="0.02"/>
    <n v="0"/>
    <n v="0.02"/>
    <x v="0"/>
    <x v="433"/>
  </r>
  <r>
    <x v="1"/>
    <x v="1824"/>
    <x v="0"/>
    <x v="2"/>
    <s v="COVAS"/>
    <x v="158"/>
    <d v="1899-12-30T12:50:00"/>
    <x v="158"/>
    <d v="1899-12-30T14:03:00"/>
    <m/>
    <n v="0.06"/>
    <n v="0"/>
    <n v="0.06"/>
    <x v="4"/>
    <x v="9"/>
  </r>
  <r>
    <x v="1"/>
    <x v="1825"/>
    <x v="0"/>
    <x v="58"/>
    <s v="BOM SUCESSO"/>
    <x v="158"/>
    <d v="1899-12-30T12:50:00"/>
    <x v="158"/>
    <d v="1899-12-30T15:25:00"/>
    <m/>
    <n v="6.5"/>
    <n v="0"/>
    <n v="6.5"/>
    <x v="4"/>
    <x v="463"/>
  </r>
  <r>
    <x v="1"/>
    <x v="1826"/>
    <x v="1"/>
    <x v="36"/>
    <s v="VÁRZEA"/>
    <x v="158"/>
    <d v="1899-12-30T13:05:00"/>
    <x v="158"/>
    <d v="1899-12-30T13:25:00"/>
    <s v="S"/>
    <n v="0"/>
    <n v="0.05"/>
    <n v="0.05"/>
    <x v="0"/>
    <x v="547"/>
  </r>
  <r>
    <x v="1"/>
    <x v="1826"/>
    <x v="1"/>
    <x v="36"/>
    <s v="VÁRZEA"/>
    <x v="158"/>
    <d v="1899-12-30T14:35:00"/>
    <x v="158"/>
    <d v="1899-12-30T15:25:00"/>
    <s v="S"/>
    <n v="0"/>
    <n v="0.06"/>
    <n v="0.06"/>
    <x v="0"/>
    <x v="374"/>
  </r>
  <r>
    <x v="1"/>
    <x v="1827"/>
    <x v="0"/>
    <x v="2"/>
    <s v="ÁZERE"/>
    <x v="158"/>
    <d v="1899-12-30T16:45:00"/>
    <x v="158"/>
    <d v="1899-12-30T17:24:00"/>
    <m/>
    <n v="0.06"/>
    <n v="0"/>
    <n v="0.06"/>
    <x v="4"/>
    <x v="627"/>
  </r>
  <r>
    <x v="1"/>
    <x v="1828"/>
    <x v="1"/>
    <x v="15"/>
    <s v="SILVA ESCURA"/>
    <x v="158"/>
    <d v="1899-12-30T19:10:00"/>
    <x v="158"/>
    <d v="1899-12-30T20:50:00"/>
    <s v="S"/>
    <n v="0"/>
    <n v="0.01"/>
    <n v="0.01"/>
    <x v="0"/>
    <x v="404"/>
  </r>
  <r>
    <x v="1"/>
    <x v="1829"/>
    <x v="2"/>
    <x v="14"/>
    <s v="CALENDÁRIO"/>
    <x v="158"/>
    <d v="1899-12-30T20:00:00"/>
    <x v="158"/>
    <d v="1899-12-30T22:20:00"/>
    <s v="S"/>
    <n v="0"/>
    <n v="0.3"/>
    <n v="0.3"/>
    <x v="0"/>
    <x v="28"/>
  </r>
  <r>
    <x v="1"/>
    <x v="1830"/>
    <x v="2"/>
    <x v="7"/>
    <s v="GONDIÃES"/>
    <x v="158"/>
    <d v="1899-12-30T21:00:00"/>
    <x v="159"/>
    <d v="1899-12-30T00:00:00"/>
    <s v="S"/>
    <n v="7"/>
    <n v="0"/>
    <n v="7"/>
    <x v="0"/>
    <x v="354"/>
  </r>
  <r>
    <x v="1"/>
    <x v="1831"/>
    <x v="1"/>
    <x v="31"/>
    <s v="REAL"/>
    <x v="158"/>
    <d v="1899-12-30T23:30:00"/>
    <x v="159"/>
    <d v="1899-12-30T00:00:00"/>
    <s v="S"/>
    <n v="0"/>
    <n v="0.1"/>
    <n v="0.1"/>
    <x v="0"/>
    <x v="381"/>
  </r>
  <r>
    <x v="1"/>
    <x v="1832"/>
    <x v="2"/>
    <x v="26"/>
    <s v="PALMEIRA"/>
    <x v="159"/>
    <d v="1899-12-30T11:30:00"/>
    <x v="159"/>
    <d v="1899-12-30T12:30:00"/>
    <s v="S"/>
    <n v="0"/>
    <n v="0.01"/>
    <n v="0.01"/>
    <x v="0"/>
    <x v="45"/>
  </r>
  <r>
    <x v="1"/>
    <x v="1833"/>
    <x v="2"/>
    <x v="14"/>
    <s v="ARNOSO (SANTA EULÁLIA)"/>
    <x v="159"/>
    <d v="1899-12-30T12:55:00"/>
    <x v="159"/>
    <d v="1899-12-30T18:10:00"/>
    <s v="S"/>
    <n v="0"/>
    <n v="6"/>
    <n v="6"/>
    <x v="0"/>
    <x v="336"/>
  </r>
  <r>
    <x v="1"/>
    <x v="1834"/>
    <x v="2"/>
    <x v="30"/>
    <s v="ESQUEIROS"/>
    <x v="159"/>
    <d v="1899-12-30T14:55:00"/>
    <x v="159"/>
    <d v="1899-12-30T15:50:00"/>
    <s v="S"/>
    <n v="0"/>
    <n v="0.1"/>
    <n v="0.1"/>
    <x v="0"/>
    <x v="463"/>
  </r>
  <r>
    <x v="1"/>
    <x v="1835"/>
    <x v="1"/>
    <x v="8"/>
    <s v="GUIFÕES"/>
    <x v="159"/>
    <d v="1899-12-30T15:21:00"/>
    <x v="159"/>
    <d v="1899-12-30T16:50:00"/>
    <s v="S"/>
    <n v="0"/>
    <n v="0.1"/>
    <n v="0.1"/>
    <x v="0"/>
    <x v="383"/>
  </r>
  <r>
    <x v="1"/>
    <x v="1836"/>
    <x v="1"/>
    <x v="34"/>
    <s v="VILAR DE PINHEIRO"/>
    <x v="159"/>
    <d v="1899-12-30T15:55:00"/>
    <x v="159"/>
    <d v="1899-12-30T17:40:00"/>
    <s v="S"/>
    <n v="0"/>
    <n v="0.2"/>
    <n v="0.2"/>
    <x v="0"/>
    <x v="102"/>
  </r>
  <r>
    <x v="1"/>
    <x v="1837"/>
    <x v="1"/>
    <x v="11"/>
    <s v="GONDOMAR (SÃO COSME)"/>
    <x v="159"/>
    <d v="1899-12-30T17:15:00"/>
    <x v="159"/>
    <d v="1899-12-30T18:00:00"/>
    <s v="S"/>
    <n v="0"/>
    <n v="0.05"/>
    <n v="0.05"/>
    <x v="0"/>
    <x v="277"/>
  </r>
  <r>
    <x v="1"/>
    <x v="1838"/>
    <x v="1"/>
    <x v="6"/>
    <s v="GUIMAREI"/>
    <x v="159"/>
    <d v="1899-12-30T17:25:00"/>
    <x v="159"/>
    <d v="1899-12-30T18:00:00"/>
    <s v="S"/>
    <n v="0"/>
    <n v="0.1"/>
    <n v="0.1"/>
    <x v="0"/>
    <x v="273"/>
  </r>
  <r>
    <x v="1"/>
    <x v="1839"/>
    <x v="1"/>
    <x v="31"/>
    <s v="OLIVEIRA"/>
    <x v="159"/>
    <d v="1899-12-30T17:55:00"/>
    <x v="159"/>
    <d v="1899-12-30T18:20:00"/>
    <s v="S"/>
    <n v="0"/>
    <n v="0.2"/>
    <n v="0.2"/>
    <x v="0"/>
    <x v="459"/>
  </r>
  <r>
    <x v="1"/>
    <x v="1840"/>
    <x v="1"/>
    <x v="10"/>
    <s v="RIO DE MOINHOS"/>
    <x v="159"/>
    <d v="1899-12-30T20:50:00"/>
    <x v="159"/>
    <d v="1899-12-30T22:10:00"/>
    <s v="S"/>
    <n v="0"/>
    <n v="0.2"/>
    <n v="0.2"/>
    <x v="0"/>
    <x v="433"/>
  </r>
  <r>
    <x v="1"/>
    <x v="1841"/>
    <x v="2"/>
    <x v="26"/>
    <s v="PALMEIRA"/>
    <x v="159"/>
    <d v="1899-12-30T22:40:00"/>
    <x v="160"/>
    <d v="1899-12-30T00:35:00"/>
    <s v="S"/>
    <n v="1"/>
    <n v="0"/>
    <n v="1"/>
    <x v="0"/>
    <x v="245"/>
  </r>
  <r>
    <x v="1"/>
    <x v="1842"/>
    <x v="1"/>
    <x v="24"/>
    <s v="VILAR DO PARAÍSO"/>
    <x v="159"/>
    <d v="1899-12-30T23:20:00"/>
    <x v="160"/>
    <d v="1899-12-30T00:45:00"/>
    <s v="S"/>
    <n v="0"/>
    <n v="0.05"/>
    <n v="0.05"/>
    <x v="0"/>
    <x v="401"/>
  </r>
  <r>
    <x v="1"/>
    <x v="1843"/>
    <x v="2"/>
    <x v="26"/>
    <s v="MORREIRA"/>
    <x v="160"/>
    <d v="1899-12-30T01:10:00"/>
    <x v="160"/>
    <d v="1899-12-30T05:40:00"/>
    <s v="S"/>
    <n v="0"/>
    <n v="5"/>
    <n v="5"/>
    <x v="0"/>
    <x v="80"/>
  </r>
  <r>
    <x v="1"/>
    <x v="1844"/>
    <x v="0"/>
    <x v="5"/>
    <s v="SERPINS"/>
    <x v="160"/>
    <d v="1899-12-30T13:18:00"/>
    <x v="160"/>
    <d v="1899-12-30T15:25:00"/>
    <m/>
    <n v="0.5"/>
    <n v="0.5"/>
    <n v="1"/>
    <x v="4"/>
    <x v="26"/>
  </r>
  <r>
    <x v="1"/>
    <x v="1845"/>
    <x v="2"/>
    <x v="37"/>
    <s v="VILA CHÃ"/>
    <x v="160"/>
    <d v="1899-12-30T13:55:00"/>
    <x v="160"/>
    <d v="1899-12-30T16:35:00"/>
    <s v="S"/>
    <n v="0.5"/>
    <n v="0"/>
    <n v="0.5"/>
    <x v="0"/>
    <x v="116"/>
  </r>
  <r>
    <x v="1"/>
    <x v="1837"/>
    <x v="1"/>
    <x v="11"/>
    <s v="GONDOMAR (SÃO COSME)"/>
    <x v="160"/>
    <d v="1899-12-30T14:30:00"/>
    <x v="160"/>
    <d v="1899-12-30T15:45:00"/>
    <s v="S"/>
    <n v="0"/>
    <n v="0.3"/>
    <n v="0.3"/>
    <x v="0"/>
    <x v="318"/>
  </r>
  <r>
    <x v="1"/>
    <x v="1846"/>
    <x v="2"/>
    <x v="30"/>
    <s v="CERVÃES"/>
    <x v="160"/>
    <d v="1899-12-30T18:05:00"/>
    <x v="160"/>
    <d v="1899-12-30T20:50:00"/>
    <s v="S"/>
    <n v="2"/>
    <n v="0"/>
    <n v="2"/>
    <x v="0"/>
    <x v="232"/>
  </r>
  <r>
    <x v="1"/>
    <x v="1847"/>
    <x v="1"/>
    <x v="24"/>
    <s v="PEDROSO"/>
    <x v="160"/>
    <d v="1899-12-30T19:25:00"/>
    <x v="160"/>
    <d v="1899-12-30T20:50:00"/>
    <s v="S"/>
    <n v="0"/>
    <n v="0.1"/>
    <n v="0.1"/>
    <x v="0"/>
    <x v="260"/>
  </r>
  <r>
    <x v="1"/>
    <x v="1839"/>
    <x v="1"/>
    <x v="31"/>
    <s v="OLIVEIRA"/>
    <x v="160"/>
    <d v="1899-12-30T23:00:00"/>
    <x v="161"/>
    <d v="1899-12-30T00:00:00"/>
    <s v="S"/>
    <n v="0"/>
    <n v="0.1"/>
    <n v="0.1"/>
    <x v="0"/>
    <x v="46"/>
  </r>
  <r>
    <x v="1"/>
    <x v="1839"/>
    <x v="1"/>
    <x v="31"/>
    <s v="OLIVEIRA"/>
    <x v="161"/>
    <d v="1899-12-30T02:00:00"/>
    <x v="161"/>
    <d v="1899-12-30T03:00:00"/>
    <s v="S"/>
    <n v="0"/>
    <n v="0.2"/>
    <n v="0.2"/>
    <x v="0"/>
    <x v="355"/>
  </r>
  <r>
    <x v="1"/>
    <x v="1848"/>
    <x v="1"/>
    <x v="6"/>
    <s v="MONTE CÓRDOVA"/>
    <x v="161"/>
    <d v="1899-12-30T03:30:00"/>
    <x v="161"/>
    <d v="1899-12-30T04:20:00"/>
    <s v="S"/>
    <n v="0"/>
    <n v="0.1"/>
    <n v="0.1"/>
    <x v="0"/>
    <x v="452"/>
  </r>
  <r>
    <x v="1"/>
    <x v="1849"/>
    <x v="2"/>
    <x v="30"/>
    <s v="PRADO (SÃO MIGUEL)"/>
    <x v="161"/>
    <d v="1899-12-30T13:30:00"/>
    <x v="161"/>
    <d v="1899-12-30T14:40:00"/>
    <s v="S"/>
    <n v="0"/>
    <n v="0.1"/>
    <n v="0.1"/>
    <x v="0"/>
    <x v="121"/>
  </r>
  <r>
    <x v="1"/>
    <x v="1850"/>
    <x v="0"/>
    <x v="3"/>
    <s v="CEPOS"/>
    <x v="161"/>
    <d v="1899-12-30T13:30:00"/>
    <x v="161"/>
    <d v="1899-12-30T13:40:00"/>
    <m/>
    <n v="0.06"/>
    <n v="0"/>
    <n v="0.06"/>
    <x v="4"/>
    <x v="334"/>
  </r>
  <r>
    <x v="1"/>
    <x v="1851"/>
    <x v="2"/>
    <x v="30"/>
    <s v="TURIZ"/>
    <x v="161"/>
    <d v="1899-12-30T15:20:00"/>
    <x v="161"/>
    <d v="1899-12-30T16:40:00"/>
    <s v="S"/>
    <n v="1"/>
    <n v="0"/>
    <n v="1"/>
    <x v="0"/>
    <x v="231"/>
  </r>
  <r>
    <x v="1"/>
    <x v="1852"/>
    <x v="1"/>
    <x v="24"/>
    <s v="PEDROSO"/>
    <x v="161"/>
    <d v="1899-12-30T15:55:00"/>
    <x v="161"/>
    <d v="1899-12-30T16:35:00"/>
    <s v="S"/>
    <n v="0"/>
    <n v="0.05"/>
    <n v="0.05"/>
    <x v="0"/>
    <x v="472"/>
  </r>
  <r>
    <x v="1"/>
    <x v="1853"/>
    <x v="2"/>
    <x v="30"/>
    <s v="TURIZ"/>
    <x v="161"/>
    <d v="1899-12-30T16:40:00"/>
    <x v="161"/>
    <d v="1899-12-30T18:15:00"/>
    <s v="S"/>
    <n v="2"/>
    <n v="0"/>
    <n v="2"/>
    <x v="0"/>
    <x v="221"/>
  </r>
  <r>
    <x v="1"/>
    <x v="1854"/>
    <x v="2"/>
    <x v="14"/>
    <s v="MOUQUIM"/>
    <x v="161"/>
    <d v="1899-12-30T17:50:00"/>
    <x v="161"/>
    <d v="1899-12-30T18:45:00"/>
    <s v="S"/>
    <n v="0"/>
    <n v="0.1"/>
    <n v="0.1"/>
    <x v="0"/>
    <x v="511"/>
  </r>
  <r>
    <x v="1"/>
    <x v="1855"/>
    <x v="1"/>
    <x v="11"/>
    <s v="GONDOMAR (SÃO COSME)"/>
    <x v="161"/>
    <d v="1899-12-30T21:10:00"/>
    <x v="161"/>
    <d v="1899-12-30T22:00:00"/>
    <s v="S"/>
    <n v="0"/>
    <n v="0.15"/>
    <n v="0.15"/>
    <x v="0"/>
    <x v="54"/>
  </r>
  <r>
    <x v="1"/>
    <x v="1856"/>
    <x v="2"/>
    <x v="19"/>
    <s v="CAMBESES"/>
    <x v="162"/>
    <d v="1899-12-30T02:00:00"/>
    <x v="162"/>
    <d v="1899-12-30T03:15:00"/>
    <s v="S"/>
    <n v="0"/>
    <n v="0.05"/>
    <n v="0.05"/>
    <x v="0"/>
    <x v="135"/>
  </r>
  <r>
    <x v="1"/>
    <x v="1857"/>
    <x v="1"/>
    <x v="6"/>
    <s v="MURO"/>
    <x v="162"/>
    <d v="1899-12-30T11:35:00"/>
    <x v="162"/>
    <d v="1899-12-30T12:35:00"/>
    <s v="S"/>
    <n v="0"/>
    <n v="0.05"/>
    <n v="0.05"/>
    <x v="0"/>
    <x v="513"/>
  </r>
  <r>
    <x v="1"/>
    <x v="1858"/>
    <x v="1"/>
    <x v="24"/>
    <s v="PEDROSO"/>
    <x v="162"/>
    <d v="1899-12-30T12:07:00"/>
    <x v="162"/>
    <d v="1899-12-30T12:50:00"/>
    <s v="S"/>
    <n v="0"/>
    <n v="0.01"/>
    <n v="0.01"/>
    <x v="0"/>
    <x v="316"/>
  </r>
  <r>
    <x v="1"/>
    <x v="1856"/>
    <x v="2"/>
    <x v="19"/>
    <s v="CAMBESES"/>
    <x v="162"/>
    <d v="1899-12-30T14:35:00"/>
    <x v="162"/>
    <d v="1899-12-30T16:25:00"/>
    <s v="S"/>
    <n v="0"/>
    <n v="0.2"/>
    <n v="0.2"/>
    <x v="0"/>
    <x v="169"/>
  </r>
  <r>
    <x v="1"/>
    <x v="1859"/>
    <x v="2"/>
    <x v="14"/>
    <s v="DELÃES"/>
    <x v="162"/>
    <d v="1899-12-30T15:00:00"/>
    <x v="162"/>
    <d v="1899-12-30T15:20:00"/>
    <s v="S"/>
    <n v="0"/>
    <n v="0.05"/>
    <n v="0.05"/>
    <x v="0"/>
    <x v="90"/>
  </r>
  <r>
    <x v="1"/>
    <x v="1857"/>
    <x v="1"/>
    <x v="6"/>
    <s v="MURO"/>
    <x v="162"/>
    <d v="1899-12-30T20:13:00"/>
    <x v="162"/>
    <d v="1899-12-30T21:25:00"/>
    <s v="S"/>
    <n v="0"/>
    <n v="0.1"/>
    <n v="0.1"/>
    <x v="0"/>
    <x v="200"/>
  </r>
  <r>
    <x v="1"/>
    <x v="1856"/>
    <x v="2"/>
    <x v="19"/>
    <s v="CAMBESES"/>
    <x v="162"/>
    <d v="1899-12-30T22:45:00"/>
    <x v="162"/>
    <d v="1899-12-30T23:50:00"/>
    <s v="S"/>
    <n v="0"/>
    <n v="0.04"/>
    <n v="0.04"/>
    <x v="0"/>
    <x v="187"/>
  </r>
  <r>
    <x v="1"/>
    <x v="1860"/>
    <x v="1"/>
    <x v="33"/>
    <s v="LOUSADA (SÃO MIGUEL)"/>
    <x v="162"/>
    <d v="1899-12-30T23:10:00"/>
    <x v="163"/>
    <d v="1899-12-30T00:30:00"/>
    <s v="S"/>
    <n v="0"/>
    <n v="0.5"/>
    <n v="0.5"/>
    <x v="0"/>
    <x v="195"/>
  </r>
  <r>
    <x v="1"/>
    <x v="1857"/>
    <x v="1"/>
    <x v="6"/>
    <s v="MURO"/>
    <x v="162"/>
    <d v="1899-12-30T23:34:00"/>
    <x v="163"/>
    <d v="1899-12-30T00:45:00"/>
    <s v="S"/>
    <n v="0"/>
    <n v="0.05"/>
    <n v="0.05"/>
    <x v="0"/>
    <x v="19"/>
  </r>
  <r>
    <x v="1"/>
    <x v="1861"/>
    <x v="1"/>
    <x v="18"/>
    <s v="FREAMUNDE"/>
    <x v="163"/>
    <d v="1899-12-30T08:40:00"/>
    <x v="163"/>
    <d v="1899-12-30T10:25:00"/>
    <s v="S"/>
    <n v="0"/>
    <n v="0.3"/>
    <n v="0.3"/>
    <x v="0"/>
    <x v="52"/>
  </r>
  <r>
    <x v="1"/>
    <x v="1862"/>
    <x v="2"/>
    <x v="14"/>
    <s v="CRUZ"/>
    <x v="163"/>
    <d v="1899-12-30T10:55:00"/>
    <x v="163"/>
    <d v="1899-12-30T12:30:00"/>
    <s v="S"/>
    <n v="0"/>
    <n v="0.3"/>
    <n v="0.3"/>
    <x v="0"/>
    <x v="358"/>
  </r>
  <r>
    <x v="1"/>
    <x v="1856"/>
    <x v="2"/>
    <x v="19"/>
    <s v="CAMBESES"/>
    <x v="163"/>
    <d v="1899-12-30T12:35:00"/>
    <x v="163"/>
    <d v="1899-12-30T13:10:00"/>
    <s v="S"/>
    <n v="0"/>
    <n v="0.05"/>
    <n v="0.05"/>
    <x v="0"/>
    <x v="179"/>
  </r>
  <r>
    <x v="1"/>
    <x v="1863"/>
    <x v="1"/>
    <x v="10"/>
    <s v="CASTELÕES"/>
    <x v="163"/>
    <d v="1899-12-30T13:55:00"/>
    <x v="163"/>
    <d v="1899-12-30T14:55:00"/>
    <s v="S"/>
    <n v="0"/>
    <n v="0.3"/>
    <n v="0.3"/>
    <x v="0"/>
    <x v="262"/>
  </r>
  <r>
    <x v="1"/>
    <x v="1864"/>
    <x v="1"/>
    <x v="6"/>
    <s v="AVES"/>
    <x v="163"/>
    <d v="1899-12-30T14:00:00"/>
    <x v="163"/>
    <d v="1899-12-30T14:30:00"/>
    <s v="S"/>
    <n v="0"/>
    <n v="0.05"/>
    <n v="0.05"/>
    <x v="0"/>
    <x v="43"/>
  </r>
  <r>
    <x v="1"/>
    <x v="1865"/>
    <x v="2"/>
    <x v="49"/>
    <s v="COVIDE"/>
    <x v="163"/>
    <d v="1899-12-30T15:00:00"/>
    <x v="163"/>
    <d v="1899-12-30T16:05:00"/>
    <s v="S"/>
    <n v="0.01"/>
    <n v="0"/>
    <n v="0.01"/>
    <x v="0"/>
    <x v="169"/>
  </r>
  <r>
    <x v="1"/>
    <x v="1858"/>
    <x v="1"/>
    <x v="24"/>
    <s v="PEDROSO"/>
    <x v="163"/>
    <d v="1899-12-30T15:50:00"/>
    <x v="163"/>
    <d v="1899-12-30T16:50:00"/>
    <s v="S"/>
    <n v="0"/>
    <n v="0.25"/>
    <n v="0.25"/>
    <x v="0"/>
    <x v="203"/>
  </r>
  <r>
    <x v="1"/>
    <x v="1866"/>
    <x v="1"/>
    <x v="6"/>
    <s v="MONTE CÓRDOVA"/>
    <x v="163"/>
    <d v="1899-12-30T16:00:00"/>
    <x v="163"/>
    <d v="1899-12-30T17:45:00"/>
    <s v="S"/>
    <n v="0"/>
    <n v="0.3"/>
    <n v="0.3"/>
    <x v="0"/>
    <x v="295"/>
  </r>
  <r>
    <x v="1"/>
    <x v="1867"/>
    <x v="2"/>
    <x v="30"/>
    <s v="PORTELA DAS CABRAS"/>
    <x v="163"/>
    <d v="1899-12-30T17:25:00"/>
    <x v="163"/>
    <d v="1899-12-30T18:35:00"/>
    <s v="S"/>
    <n v="0"/>
    <n v="0.1"/>
    <n v="0.1"/>
    <x v="0"/>
    <x v="331"/>
  </r>
  <r>
    <x v="1"/>
    <x v="1868"/>
    <x v="1"/>
    <x v="11"/>
    <s v="GONDOMAR (SÃO COSME)"/>
    <x v="163"/>
    <d v="1899-12-30T17:50:00"/>
    <x v="163"/>
    <d v="1899-12-30T19:00:00"/>
    <s v="S"/>
    <n v="0"/>
    <n v="0.15"/>
    <n v="0.15"/>
    <x v="0"/>
    <x v="325"/>
  </r>
  <r>
    <x v="1"/>
    <x v="1858"/>
    <x v="1"/>
    <x v="24"/>
    <s v="PEDROSO"/>
    <x v="163"/>
    <d v="1899-12-30T18:25:00"/>
    <x v="163"/>
    <d v="1899-12-30T19:40:00"/>
    <s v="S"/>
    <n v="0"/>
    <n v="0.02"/>
    <n v="0.02"/>
    <x v="0"/>
    <x v="128"/>
  </r>
  <r>
    <x v="1"/>
    <x v="1869"/>
    <x v="2"/>
    <x v="30"/>
    <s v="PARADA DE GATIM"/>
    <x v="163"/>
    <d v="1899-12-30T19:10:00"/>
    <x v="163"/>
    <d v="1899-12-30T23:30:00"/>
    <s v="S"/>
    <n v="2"/>
    <n v="1"/>
    <n v="3"/>
    <x v="0"/>
    <x v="12"/>
  </r>
  <r>
    <x v="1"/>
    <x v="1860"/>
    <x v="1"/>
    <x v="33"/>
    <s v="LOUSADA (SÃO MIGUEL)"/>
    <x v="163"/>
    <d v="1899-12-30T20:40:00"/>
    <x v="163"/>
    <d v="1899-12-30T22:40:00"/>
    <s v="S"/>
    <n v="1"/>
    <n v="0"/>
    <n v="1"/>
    <x v="0"/>
    <x v="194"/>
  </r>
  <r>
    <x v="1"/>
    <x v="1856"/>
    <x v="2"/>
    <x v="19"/>
    <s v="CAMBESES"/>
    <x v="163"/>
    <d v="1899-12-30T22:57:00"/>
    <x v="163"/>
    <d v="1899-12-30T23:27:00"/>
    <s v="S"/>
    <n v="0"/>
    <n v="0.04"/>
    <n v="0.04"/>
    <x v="0"/>
    <x v="215"/>
  </r>
  <r>
    <x v="1"/>
    <x v="1870"/>
    <x v="1"/>
    <x v="16"/>
    <s v="GANDRA"/>
    <x v="163"/>
    <d v="1899-12-30T23:10:00"/>
    <x v="164"/>
    <d v="1899-12-30T00:45:00"/>
    <s v="S"/>
    <n v="0"/>
    <n v="0.03"/>
    <n v="0.03"/>
    <x v="0"/>
    <x v="12"/>
  </r>
  <r>
    <x v="1"/>
    <x v="1871"/>
    <x v="1"/>
    <x v="15"/>
    <s v="PEDROUÇOS"/>
    <x v="163"/>
    <d v="1899-12-30T23:45:00"/>
    <x v="164"/>
    <d v="1899-12-30T01:15:00"/>
    <s v="S"/>
    <n v="0"/>
    <n v="0.09"/>
    <n v="0.09"/>
    <x v="0"/>
    <x v="94"/>
  </r>
  <r>
    <x v="1"/>
    <x v="1872"/>
    <x v="1"/>
    <x v="11"/>
    <s v="FÂNZERES"/>
    <x v="164"/>
    <d v="1899-12-30T01:30:00"/>
    <x v="164"/>
    <d v="1899-12-30T02:40:00"/>
    <s v="S"/>
    <n v="0"/>
    <n v="0.1"/>
    <n v="0.1"/>
    <x v="0"/>
    <x v="247"/>
  </r>
  <r>
    <x v="1"/>
    <x v="1871"/>
    <x v="1"/>
    <x v="15"/>
    <s v="PEDROUÇOS"/>
    <x v="164"/>
    <d v="1899-12-30T06:30:00"/>
    <x v="164"/>
    <d v="1899-12-30T07:55:00"/>
    <s v="S"/>
    <n v="0"/>
    <n v="0.03"/>
    <n v="0.03"/>
    <x v="0"/>
    <x v="96"/>
  </r>
  <r>
    <x v="1"/>
    <x v="1856"/>
    <x v="2"/>
    <x v="19"/>
    <s v="CAMBESES"/>
    <x v="164"/>
    <d v="1899-12-30T06:45:00"/>
    <x v="164"/>
    <d v="1899-12-30T08:50:00"/>
    <s v="S"/>
    <n v="0"/>
    <n v="0.08"/>
    <n v="0.08"/>
    <x v="0"/>
    <x v="199"/>
  </r>
  <r>
    <x v="1"/>
    <x v="1872"/>
    <x v="1"/>
    <x v="11"/>
    <s v="FÂNZERES"/>
    <x v="164"/>
    <d v="1899-12-30T08:05:00"/>
    <x v="164"/>
    <d v="1899-12-30T08:40:00"/>
    <s v="S"/>
    <n v="0"/>
    <n v="0.05"/>
    <n v="0.05"/>
    <x v="0"/>
    <x v="234"/>
  </r>
  <r>
    <x v="1"/>
    <x v="1873"/>
    <x v="1"/>
    <x v="24"/>
    <s v="PEDROSO"/>
    <x v="164"/>
    <d v="1899-12-30T08:33:00"/>
    <x v="164"/>
    <d v="1899-12-30T10:15:00"/>
    <s v="S"/>
    <n v="0"/>
    <n v="0.05"/>
    <n v="0.05"/>
    <x v="0"/>
    <x v="75"/>
  </r>
  <r>
    <x v="1"/>
    <x v="1866"/>
    <x v="1"/>
    <x v="6"/>
    <s v="MONTE CÓRDOVA"/>
    <x v="164"/>
    <d v="1899-12-30T09:25:00"/>
    <x v="164"/>
    <d v="1899-12-30T10:55:00"/>
    <s v="S"/>
    <n v="0"/>
    <n v="0.3"/>
    <n v="0.3"/>
    <x v="0"/>
    <x v="294"/>
  </r>
  <r>
    <x v="1"/>
    <x v="1874"/>
    <x v="1"/>
    <x v="24"/>
    <s v="VILAR DE ANDORINHO"/>
    <x v="164"/>
    <d v="1899-12-30T10:48:00"/>
    <x v="164"/>
    <d v="1899-12-30T11:50:00"/>
    <s v="S"/>
    <n v="0"/>
    <n v="0.1"/>
    <n v="0.1"/>
    <x v="0"/>
    <x v="57"/>
  </r>
  <r>
    <x v="1"/>
    <x v="1875"/>
    <x v="1"/>
    <x v="24"/>
    <s v="CANIDELO"/>
    <x v="164"/>
    <d v="1899-12-30T10:57:00"/>
    <x v="164"/>
    <d v="1899-12-30T11:55:00"/>
    <s v="S"/>
    <n v="0"/>
    <n v="0.03"/>
    <n v="0.03"/>
    <x v="0"/>
    <x v="536"/>
  </r>
  <r>
    <x v="1"/>
    <x v="1876"/>
    <x v="1"/>
    <x v="24"/>
    <s v="SANDIM"/>
    <x v="164"/>
    <d v="1899-12-30T11:35:00"/>
    <x v="164"/>
    <d v="1899-12-30T13:00:00"/>
    <s v="S"/>
    <n v="0"/>
    <n v="0.1"/>
    <n v="0.1"/>
    <x v="0"/>
    <x v="79"/>
  </r>
  <r>
    <x v="1"/>
    <x v="1877"/>
    <x v="1"/>
    <x v="8"/>
    <s v="SANTA CRUZ DO BISPO"/>
    <x v="164"/>
    <d v="1899-12-30T11:55:00"/>
    <x v="164"/>
    <d v="1899-12-30T17:25:00"/>
    <s v="S"/>
    <n v="0"/>
    <n v="1"/>
    <n v="1"/>
    <x v="0"/>
    <x v="332"/>
  </r>
  <r>
    <x v="1"/>
    <x v="1878"/>
    <x v="1"/>
    <x v="8"/>
    <s v="GUIFÕES"/>
    <x v="164"/>
    <d v="1899-12-30T13:25:00"/>
    <x v="164"/>
    <d v="1899-12-30T15:20:00"/>
    <s v="S"/>
    <n v="0"/>
    <n v="0.15"/>
    <n v="0.15"/>
    <x v="0"/>
    <x v="324"/>
  </r>
  <r>
    <x v="1"/>
    <x v="1873"/>
    <x v="1"/>
    <x v="24"/>
    <s v="PEDROSO"/>
    <x v="164"/>
    <d v="1899-12-30T13:35:00"/>
    <x v="164"/>
    <d v="1899-12-30T14:25:00"/>
    <s v="S"/>
    <n v="0"/>
    <n v="0.05"/>
    <n v="0.05"/>
    <x v="0"/>
    <x v="87"/>
  </r>
  <r>
    <x v="1"/>
    <x v="1879"/>
    <x v="1"/>
    <x v="32"/>
    <s v="TEIXEIRÓ"/>
    <x v="164"/>
    <d v="1899-12-30T14:20:00"/>
    <x v="164"/>
    <d v="1899-12-30T18:20:00"/>
    <s v="S"/>
    <n v="0"/>
    <n v="5"/>
    <n v="5"/>
    <x v="0"/>
    <x v="69"/>
  </r>
  <r>
    <x v="1"/>
    <x v="1880"/>
    <x v="1"/>
    <x v="18"/>
    <s v="FIGUEIRÓ"/>
    <x v="164"/>
    <d v="1899-12-30T16:40:00"/>
    <x v="164"/>
    <d v="1899-12-30T18:00:00"/>
    <s v="S"/>
    <n v="0"/>
    <n v="0.15"/>
    <n v="0.15"/>
    <x v="0"/>
    <x v="257"/>
  </r>
  <r>
    <x v="1"/>
    <x v="1881"/>
    <x v="2"/>
    <x v="19"/>
    <s v="GALEGOS (SANTA MARIA)"/>
    <x v="164"/>
    <d v="1899-12-30T17:40:00"/>
    <x v="164"/>
    <d v="1899-12-30T18:35:00"/>
    <s v="S"/>
    <n v="0"/>
    <n v="0.1"/>
    <n v="0.1"/>
    <x v="0"/>
    <x v="306"/>
  </r>
  <r>
    <x v="1"/>
    <x v="1882"/>
    <x v="1"/>
    <x v="36"/>
    <s v="MARGARIDE (SANTA EULÁLIA)"/>
    <x v="164"/>
    <d v="1899-12-30T18:30:00"/>
    <x v="164"/>
    <d v="1899-12-30T20:15:00"/>
    <s v="S"/>
    <n v="0"/>
    <n v="0.03"/>
    <n v="0.03"/>
    <x v="0"/>
    <x v="171"/>
  </r>
  <r>
    <x v="1"/>
    <x v="1883"/>
    <x v="2"/>
    <x v="26"/>
    <s v="REAL"/>
    <x v="164"/>
    <d v="1899-12-30T22:45:00"/>
    <x v="164"/>
    <d v="1899-12-30T23:50:00"/>
    <s v="S"/>
    <n v="0"/>
    <n v="0.02"/>
    <n v="0.02"/>
    <x v="0"/>
    <x v="276"/>
  </r>
  <r>
    <x v="1"/>
    <x v="1884"/>
    <x v="2"/>
    <x v="49"/>
    <s v="VALDOSENDE"/>
    <x v="165"/>
    <d v="1899-12-30T00:16:00"/>
    <x v="165"/>
    <d v="1899-12-30T04:20:00"/>
    <s v="S"/>
    <n v="0.5"/>
    <n v="0.5"/>
    <n v="1"/>
    <x v="0"/>
    <x v="202"/>
  </r>
  <r>
    <x v="1"/>
    <x v="1885"/>
    <x v="1"/>
    <x v="20"/>
    <s v="SOBRADO"/>
    <x v="165"/>
    <d v="1899-12-30T09:45:00"/>
    <x v="165"/>
    <d v="1899-12-30T11:15:00"/>
    <s v="S"/>
    <n v="0"/>
    <n v="0.1"/>
    <n v="0.1"/>
    <x v="0"/>
    <x v="205"/>
  </r>
  <r>
    <x v="1"/>
    <x v="1866"/>
    <x v="1"/>
    <x v="6"/>
    <s v="MONTE CÓRDOVA"/>
    <x v="165"/>
    <d v="1899-12-30T10:15:00"/>
    <x v="165"/>
    <d v="1899-12-30T11:25:00"/>
    <s v="S"/>
    <n v="0"/>
    <n v="0.2"/>
    <n v="0.2"/>
    <x v="0"/>
    <x v="293"/>
  </r>
  <r>
    <x v="1"/>
    <x v="1886"/>
    <x v="1"/>
    <x v="6"/>
    <s v="SANTO TIRSO"/>
    <x v="165"/>
    <d v="1899-12-30T14:00:00"/>
    <x v="165"/>
    <d v="1899-12-30T15:30:00"/>
    <s v="S"/>
    <n v="0"/>
    <n v="0.1"/>
    <n v="0.1"/>
    <x v="0"/>
    <x v="209"/>
  </r>
  <r>
    <x v="1"/>
    <x v="1887"/>
    <x v="1"/>
    <x v="11"/>
    <s v="GONDOMAR (SÃO COSME)"/>
    <x v="165"/>
    <d v="1899-12-30T14:10:00"/>
    <x v="165"/>
    <d v="1899-12-30T15:20:00"/>
    <s v="S"/>
    <n v="0"/>
    <n v="0.05"/>
    <n v="0.05"/>
    <x v="0"/>
    <x v="314"/>
  </r>
  <r>
    <x v="1"/>
    <x v="1888"/>
    <x v="1"/>
    <x v="24"/>
    <s v="VILAR DO PARAÍSO"/>
    <x v="165"/>
    <d v="1899-12-30T14:35:00"/>
    <x v="165"/>
    <d v="1899-12-30T15:35:00"/>
    <s v="S"/>
    <n v="0"/>
    <n v="0.05"/>
    <n v="0.05"/>
    <x v="0"/>
    <x v="237"/>
  </r>
  <r>
    <x v="1"/>
    <x v="1889"/>
    <x v="1"/>
    <x v="8"/>
    <s v="SANTA CRUZ DO BISPO"/>
    <x v="165"/>
    <d v="1899-12-30T15:20:00"/>
    <x v="165"/>
    <d v="1899-12-30T17:58:00"/>
    <s v="S"/>
    <n v="0"/>
    <n v="0.2"/>
    <n v="0.2"/>
    <x v="0"/>
    <x v="312"/>
  </r>
  <r>
    <x v="1"/>
    <x v="1890"/>
    <x v="1"/>
    <x v="33"/>
    <s v="AVELEDA"/>
    <x v="165"/>
    <d v="1899-12-30T16:30:00"/>
    <x v="165"/>
    <d v="1899-12-30T17:40:00"/>
    <s v="S"/>
    <n v="0.2"/>
    <n v="0.2"/>
    <n v="0.4"/>
    <x v="0"/>
    <x v="270"/>
  </r>
  <r>
    <x v="1"/>
    <x v="1891"/>
    <x v="1"/>
    <x v="18"/>
    <s v="MEIXOMIL"/>
    <x v="165"/>
    <d v="1899-12-30T17:15:00"/>
    <x v="165"/>
    <d v="1899-12-30T18:00:00"/>
    <s v="S"/>
    <n v="0"/>
    <n v="0.02"/>
    <n v="0.02"/>
    <x v="0"/>
    <x v="150"/>
  </r>
  <r>
    <x v="1"/>
    <x v="1892"/>
    <x v="1"/>
    <x v="31"/>
    <s v="TRAVANCA"/>
    <x v="165"/>
    <d v="1899-12-30T17:40:00"/>
    <x v="165"/>
    <d v="1899-12-30T19:40:00"/>
    <s v="S"/>
    <n v="0"/>
    <n v="0.3"/>
    <n v="0.3"/>
    <x v="0"/>
    <x v="317"/>
  </r>
  <r>
    <x v="1"/>
    <x v="1860"/>
    <x v="1"/>
    <x v="33"/>
    <s v="LOUSADA (SÃO MIGUEL)"/>
    <x v="165"/>
    <d v="1899-12-30T17:45:00"/>
    <x v="165"/>
    <d v="1899-12-30T18:40:00"/>
    <s v="S"/>
    <n v="0"/>
    <n v="0.1"/>
    <n v="0.1"/>
    <x v="0"/>
    <x v="296"/>
  </r>
  <r>
    <x v="1"/>
    <x v="1886"/>
    <x v="1"/>
    <x v="6"/>
    <s v="SANTO TIRSO"/>
    <x v="165"/>
    <d v="1899-12-30T17:50:00"/>
    <x v="165"/>
    <d v="1899-12-30T18:15:00"/>
    <s v="S"/>
    <n v="0"/>
    <n v="0.05"/>
    <n v="0.05"/>
    <x v="0"/>
    <x v="226"/>
  </r>
  <r>
    <x v="1"/>
    <x v="1893"/>
    <x v="2"/>
    <x v="30"/>
    <s v="ORIZ (SÃO MIGUEL)"/>
    <x v="165"/>
    <d v="1899-12-30T18:00:00"/>
    <x v="165"/>
    <d v="1899-12-30T23:38:00"/>
    <s v="S"/>
    <n v="8"/>
    <n v="0"/>
    <n v="8"/>
    <x v="0"/>
    <x v="345"/>
  </r>
  <r>
    <x v="1"/>
    <x v="1894"/>
    <x v="1"/>
    <x v="24"/>
    <s v="AVINTES"/>
    <x v="165"/>
    <d v="1899-12-30T18:40:00"/>
    <x v="165"/>
    <d v="1899-12-30T19:15:00"/>
    <s v="S"/>
    <n v="0"/>
    <n v="0.05"/>
    <n v="0.05"/>
    <x v="0"/>
    <x v="142"/>
  </r>
  <r>
    <x v="1"/>
    <x v="1895"/>
    <x v="2"/>
    <x v="19"/>
    <s v="UCHA"/>
    <x v="165"/>
    <d v="1899-12-30T18:45:00"/>
    <x v="165"/>
    <d v="1899-12-30T20:15:00"/>
    <s v="S"/>
    <n v="0"/>
    <n v="0.2"/>
    <n v="0.2"/>
    <x v="0"/>
    <x v="378"/>
  </r>
  <r>
    <x v="1"/>
    <x v="1885"/>
    <x v="1"/>
    <x v="20"/>
    <s v="SOBRADO"/>
    <x v="165"/>
    <d v="1899-12-30T19:35:00"/>
    <x v="165"/>
    <d v="1899-12-30T20:50:00"/>
    <s v="S"/>
    <n v="0"/>
    <n v="0.2"/>
    <n v="0.2"/>
    <x v="0"/>
    <x v="207"/>
  </r>
  <r>
    <x v="1"/>
    <x v="1896"/>
    <x v="1"/>
    <x v="11"/>
    <s v="FÂNZERES"/>
    <x v="165"/>
    <d v="1899-12-30T21:35:00"/>
    <x v="165"/>
    <d v="1899-12-30T22:25:00"/>
    <s v="S"/>
    <n v="0"/>
    <n v="0.1"/>
    <n v="0.1"/>
    <x v="0"/>
    <x v="348"/>
  </r>
  <r>
    <x v="1"/>
    <x v="1897"/>
    <x v="1"/>
    <x v="11"/>
    <s v="FOZ DO SOUSA"/>
    <x v="165"/>
    <d v="1899-12-30T21:45:00"/>
    <x v="165"/>
    <d v="1899-12-30T23:00:00"/>
    <s v="S"/>
    <n v="0"/>
    <n v="0.05"/>
    <n v="0.05"/>
    <x v="0"/>
    <x v="118"/>
  </r>
  <r>
    <x v="1"/>
    <x v="1898"/>
    <x v="1"/>
    <x v="16"/>
    <s v="BITARÃES"/>
    <x v="165"/>
    <d v="1899-12-30T21:50:00"/>
    <x v="165"/>
    <d v="1899-12-30T23:10:00"/>
    <s v="S"/>
    <n v="0"/>
    <n v="0.02"/>
    <n v="0.02"/>
    <x v="0"/>
    <x v="328"/>
  </r>
  <r>
    <x v="1"/>
    <x v="1899"/>
    <x v="1"/>
    <x v="10"/>
    <s v="ABRAGÃO"/>
    <x v="165"/>
    <d v="1899-12-30T21:55:00"/>
    <x v="165"/>
    <d v="1899-12-30T23:05:00"/>
    <s v="S"/>
    <n v="0"/>
    <n v="0.05"/>
    <n v="0.05"/>
    <x v="0"/>
    <x v="364"/>
  </r>
  <r>
    <x v="1"/>
    <x v="1900"/>
    <x v="1"/>
    <x v="6"/>
    <s v="BOUGADO (SANTIAGO)"/>
    <x v="165"/>
    <d v="1899-12-30T22:40:00"/>
    <x v="165"/>
    <d v="1899-12-30T23:25:00"/>
    <s v="S"/>
    <n v="0"/>
    <n v="0.1"/>
    <n v="0.1"/>
    <x v="0"/>
    <x v="343"/>
  </r>
  <r>
    <x v="1"/>
    <x v="1899"/>
    <x v="1"/>
    <x v="10"/>
    <s v="ABRAGÃO"/>
    <x v="165"/>
    <d v="1899-12-30T23:40:00"/>
    <x v="166"/>
    <d v="1899-12-30T01:10:00"/>
    <s v="S"/>
    <n v="0.15"/>
    <n v="0.15"/>
    <n v="0.3"/>
    <x v="0"/>
    <x v="368"/>
  </r>
  <r>
    <x v="1"/>
    <x v="1901"/>
    <x v="1"/>
    <x v="18"/>
    <s v="FREAMUNDE"/>
    <x v="166"/>
    <d v="1899-12-30T00:05:00"/>
    <x v="166"/>
    <d v="1899-12-30T00:50:00"/>
    <s v="S"/>
    <n v="0"/>
    <n v="0.03"/>
    <n v="0.03"/>
    <x v="0"/>
    <x v="357"/>
  </r>
  <r>
    <x v="1"/>
    <x v="1902"/>
    <x v="1"/>
    <x v="20"/>
    <s v="ALFENA"/>
    <x v="166"/>
    <d v="1899-12-30T01:00:00"/>
    <x v="166"/>
    <d v="1899-12-30T01:40:00"/>
    <s v="S"/>
    <n v="0"/>
    <n v="0.1"/>
    <n v="0.1"/>
    <x v="0"/>
    <x v="307"/>
  </r>
  <r>
    <x v="1"/>
    <x v="1903"/>
    <x v="1"/>
    <x v="31"/>
    <s v="SALVADOR DO MONTE"/>
    <x v="166"/>
    <d v="1899-12-30T02:30:00"/>
    <x v="166"/>
    <d v="1899-12-30T03:45:00"/>
    <s v="S"/>
    <n v="0"/>
    <n v="0.01"/>
    <n v="0.01"/>
    <x v="0"/>
    <x v="377"/>
  </r>
  <r>
    <x v="1"/>
    <x v="1899"/>
    <x v="1"/>
    <x v="10"/>
    <s v="ABRAGÃO"/>
    <x v="166"/>
    <d v="1899-12-30T04:35:00"/>
    <x v="166"/>
    <d v="1899-12-30T08:00:00"/>
    <s v="S"/>
    <n v="0"/>
    <n v="0.15"/>
    <n v="0.15"/>
    <x v="0"/>
    <x v="434"/>
  </r>
  <r>
    <x v="1"/>
    <x v="1904"/>
    <x v="2"/>
    <x v="26"/>
    <s v="ADAÚFE"/>
    <x v="166"/>
    <d v="1899-12-30T06:50:00"/>
    <x v="166"/>
    <d v="1899-12-30T07:55:00"/>
    <s v="S"/>
    <n v="0.02"/>
    <n v="0"/>
    <n v="0.02"/>
    <x v="0"/>
    <x v="258"/>
  </r>
  <r>
    <x v="1"/>
    <x v="1905"/>
    <x v="1"/>
    <x v="16"/>
    <s v="REBORDOSA"/>
    <x v="166"/>
    <d v="1899-12-30T08:30:00"/>
    <x v="166"/>
    <d v="1899-12-30T09:30:00"/>
    <s v="S"/>
    <n v="0"/>
    <n v="0.02"/>
    <n v="0.02"/>
    <x v="0"/>
    <x v="382"/>
  </r>
  <r>
    <x v="1"/>
    <x v="1906"/>
    <x v="1"/>
    <x v="16"/>
    <s v="ASTROMIL"/>
    <x v="166"/>
    <d v="1899-12-30T10:25:00"/>
    <x v="166"/>
    <d v="1899-12-30T13:30:00"/>
    <s v="S"/>
    <n v="0"/>
    <n v="0.2"/>
    <n v="0.2"/>
    <x v="0"/>
    <x v="256"/>
  </r>
  <r>
    <x v="1"/>
    <x v="1907"/>
    <x v="0"/>
    <x v="58"/>
    <s v="LAVOS"/>
    <x v="166"/>
    <d v="1899-12-30T11:45:00"/>
    <x v="166"/>
    <d v="1899-12-30T15:00:00"/>
    <m/>
    <n v="0.6"/>
    <n v="0"/>
    <n v="0.6"/>
    <x v="4"/>
    <x v="432"/>
  </r>
  <r>
    <x v="1"/>
    <x v="1903"/>
    <x v="1"/>
    <x v="31"/>
    <s v="SALVADOR DO MONTE"/>
    <x v="166"/>
    <d v="1899-12-30T14:00:00"/>
    <x v="166"/>
    <d v="1899-12-30T15:00:00"/>
    <s v="S"/>
    <n v="0"/>
    <n v="0.02"/>
    <n v="0.02"/>
    <x v="0"/>
    <x v="385"/>
  </r>
  <r>
    <x v="1"/>
    <x v="1908"/>
    <x v="0"/>
    <x v="39"/>
    <s v="CADIMA"/>
    <x v="166"/>
    <d v="1899-12-30T14:05:00"/>
    <x v="166"/>
    <d v="1899-12-30T15:05:00"/>
    <s v="S"/>
    <n v="0"/>
    <n v="0.01"/>
    <n v="0.01"/>
    <x v="0"/>
    <x v="316"/>
  </r>
  <r>
    <x v="1"/>
    <x v="1909"/>
    <x v="1"/>
    <x v="16"/>
    <s v="REBORDOSA"/>
    <x v="166"/>
    <d v="1899-12-30T14:05:00"/>
    <x v="166"/>
    <d v="1899-12-30T23:55:00"/>
    <s v="S"/>
    <n v="0.5"/>
    <n v="1"/>
    <n v="1.5"/>
    <x v="0"/>
    <x v="396"/>
  </r>
  <r>
    <x v="1"/>
    <x v="1910"/>
    <x v="2"/>
    <x v="19"/>
    <s v="CAMBESES"/>
    <x v="166"/>
    <d v="1899-12-30T14:30:00"/>
    <x v="166"/>
    <d v="1899-12-30T16:10:00"/>
    <s v="S"/>
    <n v="0"/>
    <n v="0.03"/>
    <n v="0.03"/>
    <x v="0"/>
    <x v="436"/>
  </r>
  <r>
    <x v="1"/>
    <x v="1911"/>
    <x v="2"/>
    <x v="30"/>
    <s v="PARADA DE GATIM"/>
    <x v="166"/>
    <d v="1899-12-30T15:05:00"/>
    <x v="166"/>
    <d v="1899-12-30T16:35:00"/>
    <s v="S"/>
    <n v="0.1"/>
    <n v="0"/>
    <n v="0.1"/>
    <x v="0"/>
    <x v="386"/>
  </r>
  <r>
    <x v="1"/>
    <x v="1912"/>
    <x v="1"/>
    <x v="31"/>
    <s v="TELÕES"/>
    <x v="166"/>
    <d v="1899-12-30T15:55:00"/>
    <x v="166"/>
    <d v="1899-12-30T17:55:00"/>
    <s v="S"/>
    <n v="0"/>
    <n v="0.05"/>
    <n v="0.05"/>
    <x v="0"/>
    <x v="425"/>
  </r>
  <r>
    <x v="1"/>
    <x v="1913"/>
    <x v="2"/>
    <x v="19"/>
    <s v="GAMIL"/>
    <x v="166"/>
    <d v="1899-12-30T16:35:00"/>
    <x v="166"/>
    <d v="1899-12-30T17:15:00"/>
    <s v="S"/>
    <n v="0"/>
    <n v="0.1"/>
    <n v="0.1"/>
    <x v="0"/>
    <x v="44"/>
  </r>
  <r>
    <x v="1"/>
    <x v="1914"/>
    <x v="1"/>
    <x v="56"/>
    <s v="VILA BOA DE QUIRES"/>
    <x v="166"/>
    <d v="1899-12-30T17:35:00"/>
    <x v="166"/>
    <d v="1899-12-30T19:00:00"/>
    <s v="S"/>
    <n v="0"/>
    <n v="0.5"/>
    <n v="0.5"/>
    <x v="0"/>
    <x v="406"/>
  </r>
  <r>
    <x v="1"/>
    <x v="1900"/>
    <x v="1"/>
    <x v="6"/>
    <s v="BOUGADO (SANTIAGO)"/>
    <x v="166"/>
    <d v="1899-12-30T18:33:00"/>
    <x v="166"/>
    <d v="1899-12-30T19:15:00"/>
    <s v="S"/>
    <n v="0"/>
    <n v="0.01"/>
    <n v="0.01"/>
    <x v="0"/>
    <x v="334"/>
  </r>
  <r>
    <x v="1"/>
    <x v="1915"/>
    <x v="2"/>
    <x v="19"/>
    <s v="BARCELOS"/>
    <x v="166"/>
    <d v="1899-12-30T18:50:00"/>
    <x v="166"/>
    <d v="1899-12-30T19:20:00"/>
    <s v="S"/>
    <n v="0"/>
    <n v="0.05"/>
    <n v="0.05"/>
    <x v="0"/>
    <x v="177"/>
  </r>
  <r>
    <x v="1"/>
    <x v="1916"/>
    <x v="2"/>
    <x v="14"/>
    <s v="VILARINHO DAS CAMBAS"/>
    <x v="166"/>
    <d v="1899-12-30T19:35:00"/>
    <x v="166"/>
    <d v="1899-12-30T20:30:00"/>
    <s v="S"/>
    <n v="0"/>
    <n v="0.2"/>
    <n v="0.2"/>
    <x v="0"/>
    <x v="287"/>
  </r>
  <r>
    <x v="1"/>
    <x v="1897"/>
    <x v="1"/>
    <x v="11"/>
    <s v="FOZ DO SOUSA"/>
    <x v="166"/>
    <d v="1899-12-30T20:05:00"/>
    <x v="166"/>
    <d v="1899-12-30T22:05:00"/>
    <s v="S"/>
    <n v="0"/>
    <n v="1"/>
    <n v="1"/>
    <x v="0"/>
    <x v="144"/>
  </r>
  <r>
    <x v="1"/>
    <x v="1900"/>
    <x v="1"/>
    <x v="6"/>
    <s v="BOUGADO (SANTIAGO)"/>
    <x v="166"/>
    <d v="1899-12-30T21:12:00"/>
    <x v="166"/>
    <d v="1899-12-30T23:00:00"/>
    <s v="S"/>
    <n v="0"/>
    <n v="0.12"/>
    <n v="0.12"/>
    <x v="0"/>
    <x v="346"/>
  </r>
  <r>
    <x v="1"/>
    <x v="1917"/>
    <x v="1"/>
    <x v="31"/>
    <s v="LUFREI"/>
    <x v="166"/>
    <d v="1899-12-30T22:00:00"/>
    <x v="166"/>
    <d v="1899-12-30T23:30:00"/>
    <s v="S"/>
    <n v="0"/>
    <n v="0.03"/>
    <n v="0.03"/>
    <x v="0"/>
    <x v="403"/>
  </r>
  <r>
    <x v="1"/>
    <x v="1918"/>
    <x v="2"/>
    <x v="30"/>
    <s v="BARBUDO"/>
    <x v="166"/>
    <d v="1899-12-30T22:40:00"/>
    <x v="166"/>
    <d v="1899-12-30T23:15:00"/>
    <s v="S"/>
    <n v="0.03"/>
    <n v="0"/>
    <n v="0.03"/>
    <x v="0"/>
    <x v="192"/>
  </r>
  <r>
    <x v="1"/>
    <x v="1919"/>
    <x v="1"/>
    <x v="33"/>
    <s v="COVAS"/>
    <x v="167"/>
    <d v="1899-12-30T00:20:00"/>
    <x v="167"/>
    <d v="1899-12-30T02:25:00"/>
    <s v="S"/>
    <n v="0"/>
    <n v="0.6"/>
    <n v="0.6"/>
    <x v="0"/>
    <x v="409"/>
  </r>
  <r>
    <x v="1"/>
    <x v="1920"/>
    <x v="2"/>
    <x v="30"/>
    <s v="CERVÃES"/>
    <x v="167"/>
    <d v="1899-12-30T03:34:00"/>
    <x v="167"/>
    <d v="1899-12-30T05:15:00"/>
    <s v="S"/>
    <n v="0.2"/>
    <n v="0"/>
    <n v="0.2"/>
    <x v="0"/>
    <x v="323"/>
  </r>
  <r>
    <x v="1"/>
    <x v="1921"/>
    <x v="1"/>
    <x v="31"/>
    <s v="TELÕES"/>
    <x v="167"/>
    <d v="1899-12-30T13:15:00"/>
    <x v="167"/>
    <d v="1899-12-30T15:15:00"/>
    <s v="S"/>
    <n v="0.1"/>
    <n v="0.15"/>
    <n v="0.25"/>
    <x v="0"/>
    <x v="426"/>
  </r>
  <r>
    <x v="1"/>
    <x v="1920"/>
    <x v="2"/>
    <x v="30"/>
    <s v="CERVÃES"/>
    <x v="167"/>
    <d v="1899-12-30T14:25:00"/>
    <x v="167"/>
    <d v="1899-12-30T16:10:00"/>
    <s v="S"/>
    <n v="0.3"/>
    <n v="0"/>
    <n v="0.3"/>
    <x v="0"/>
    <x v="412"/>
  </r>
  <r>
    <x v="1"/>
    <x v="1922"/>
    <x v="1"/>
    <x v="56"/>
    <s v="CONSTANCE"/>
    <x v="167"/>
    <d v="1899-12-30T15:55:00"/>
    <x v="167"/>
    <d v="1899-12-30T16:35:00"/>
    <s v="S"/>
    <n v="0"/>
    <n v="0.02"/>
    <n v="0.02"/>
    <x v="0"/>
    <x v="427"/>
  </r>
  <r>
    <x v="1"/>
    <x v="1923"/>
    <x v="1"/>
    <x v="15"/>
    <s v="VILA NOVA DA TELHA"/>
    <x v="167"/>
    <d v="1899-12-30T18:00:00"/>
    <x v="167"/>
    <d v="1899-12-30T19:00:00"/>
    <s v="S"/>
    <n v="0"/>
    <n v="0.02"/>
    <n v="0.02"/>
    <x v="0"/>
    <x v="166"/>
  </r>
  <r>
    <x v="1"/>
    <x v="1924"/>
    <x v="0"/>
    <x v="59"/>
    <s v="PAMPILHOSA DA SERRA"/>
    <x v="167"/>
    <d v="1899-12-30T18:40:00"/>
    <x v="167"/>
    <d v="1899-12-30T19:25:00"/>
    <m/>
    <n v="0.01"/>
    <n v="0"/>
    <n v="0.01"/>
    <x v="4"/>
    <x v="643"/>
  </r>
  <r>
    <x v="1"/>
    <x v="1925"/>
    <x v="1"/>
    <x v="11"/>
    <s v="GONDOMAR (SÃO COSME)"/>
    <x v="167"/>
    <d v="1899-12-30T18:40:00"/>
    <x v="167"/>
    <d v="1899-12-30T19:10:00"/>
    <s v="S"/>
    <n v="0"/>
    <n v="0.2"/>
    <n v="0.2"/>
    <x v="0"/>
    <x v="432"/>
  </r>
  <r>
    <x v="1"/>
    <x v="1926"/>
    <x v="1"/>
    <x v="16"/>
    <s v="BALTAR"/>
    <x v="167"/>
    <d v="1899-12-30T22:55:00"/>
    <x v="167"/>
    <d v="1899-12-30T23:45:00"/>
    <s v="S"/>
    <n v="0"/>
    <n v="0.01"/>
    <n v="0.01"/>
    <x v="0"/>
    <x v="72"/>
  </r>
  <r>
    <x v="1"/>
    <x v="1927"/>
    <x v="2"/>
    <x v="37"/>
    <s v="FONTE BOA"/>
    <x v="168"/>
    <d v="1899-12-30T10:05:00"/>
    <x v="168"/>
    <d v="1899-12-30T13:05:00"/>
    <s v="S"/>
    <n v="2"/>
    <n v="0"/>
    <n v="2"/>
    <x v="0"/>
    <x v="420"/>
  </r>
  <r>
    <x v="1"/>
    <x v="1928"/>
    <x v="1"/>
    <x v="10"/>
    <s v="CROCA"/>
    <x v="168"/>
    <d v="1899-12-30T11:13:00"/>
    <x v="168"/>
    <d v="1899-12-30T12:13:00"/>
    <s v="S"/>
    <n v="0"/>
    <n v="0.03"/>
    <n v="0.03"/>
    <x v="0"/>
    <x v="445"/>
  </r>
  <r>
    <x v="1"/>
    <x v="1929"/>
    <x v="1"/>
    <x v="24"/>
    <s v="PEDROSO"/>
    <x v="168"/>
    <d v="1899-12-30T11:20:00"/>
    <x v="168"/>
    <d v="1899-12-30T12:30:00"/>
    <s v="S"/>
    <n v="0"/>
    <n v="0.02"/>
    <n v="0.02"/>
    <x v="0"/>
    <x v="243"/>
  </r>
  <r>
    <x v="1"/>
    <x v="1930"/>
    <x v="1"/>
    <x v="6"/>
    <s v="MONTE CÓRDOVA"/>
    <x v="168"/>
    <d v="1899-12-30T13:30:00"/>
    <x v="168"/>
    <d v="1899-12-30T15:35:00"/>
    <s v="S"/>
    <n v="0"/>
    <n v="0.6"/>
    <n v="0.6"/>
    <x v="0"/>
    <x v="242"/>
  </r>
  <r>
    <x v="1"/>
    <x v="1931"/>
    <x v="2"/>
    <x v="19"/>
    <s v="CAMBESES"/>
    <x v="168"/>
    <d v="1899-12-30T14:50:00"/>
    <x v="168"/>
    <d v="1899-12-30T16:35:00"/>
    <s v="S"/>
    <n v="0"/>
    <n v="0.1"/>
    <n v="0.1"/>
    <x v="0"/>
    <x v="435"/>
  </r>
  <r>
    <x v="1"/>
    <x v="1932"/>
    <x v="1"/>
    <x v="31"/>
    <s v="TELÕES"/>
    <x v="168"/>
    <d v="1899-12-30T17:15:00"/>
    <x v="168"/>
    <d v="1899-12-30T18:15:00"/>
    <s v="S"/>
    <n v="0"/>
    <n v="0.02"/>
    <n v="0.02"/>
    <x v="0"/>
    <x v="442"/>
  </r>
  <r>
    <x v="1"/>
    <x v="1930"/>
    <x v="1"/>
    <x v="6"/>
    <s v="MONTE CÓRDOVA"/>
    <x v="168"/>
    <d v="1899-12-30T17:20:00"/>
    <x v="168"/>
    <d v="1899-12-30T18:45:00"/>
    <s v="S"/>
    <n v="0"/>
    <n v="0.2"/>
    <n v="0.2"/>
    <x v="0"/>
    <x v="351"/>
  </r>
  <r>
    <x v="1"/>
    <x v="1933"/>
    <x v="2"/>
    <x v="19"/>
    <s v="MARIZ"/>
    <x v="168"/>
    <d v="1899-12-30T17:30:00"/>
    <x v="168"/>
    <d v="1899-12-30T18:35:00"/>
    <s v="S"/>
    <n v="0"/>
    <n v="0.2"/>
    <n v="0.2"/>
    <x v="0"/>
    <x v="263"/>
  </r>
  <r>
    <x v="1"/>
    <x v="1934"/>
    <x v="1"/>
    <x v="11"/>
    <s v="SÃO PEDRO DA COVA"/>
    <x v="168"/>
    <d v="1899-12-30T17:35:00"/>
    <x v="168"/>
    <d v="1899-12-30T18:30:00"/>
    <s v="S"/>
    <n v="0"/>
    <n v="0.05"/>
    <n v="0.05"/>
    <x v="0"/>
    <x v="219"/>
  </r>
  <r>
    <x v="1"/>
    <x v="1935"/>
    <x v="0"/>
    <x v="55"/>
    <s v="ERVEDAL"/>
    <x v="168"/>
    <d v="1899-12-30T19:40:00"/>
    <x v="168"/>
    <d v="1899-12-30T21:45:00"/>
    <m/>
    <n v="0.02"/>
    <n v="0.18"/>
    <n v="0.2"/>
    <x v="4"/>
    <x v="434"/>
  </r>
  <r>
    <x v="1"/>
    <x v="1936"/>
    <x v="2"/>
    <x v="19"/>
    <s v="BARCELINHOS"/>
    <x v="168"/>
    <d v="1899-12-30T22:00:00"/>
    <x v="168"/>
    <d v="1899-12-30T22:10:00"/>
    <s v="S"/>
    <n v="0"/>
    <n v="0.1"/>
    <n v="0.1"/>
    <x v="0"/>
    <x v="446"/>
  </r>
  <r>
    <x v="1"/>
    <x v="1937"/>
    <x v="1"/>
    <x v="32"/>
    <s v="MESQUINHATA"/>
    <x v="168"/>
    <d v="1899-12-30T23:25:00"/>
    <x v="169"/>
    <d v="1899-12-30T00:40:00"/>
    <s v="S"/>
    <n v="0.15"/>
    <n v="0"/>
    <n v="0.15"/>
    <x v="0"/>
    <x v="417"/>
  </r>
  <r>
    <x v="1"/>
    <x v="1937"/>
    <x v="1"/>
    <x v="32"/>
    <s v="MESQUINHATA"/>
    <x v="169"/>
    <d v="1899-12-30T00:57:00"/>
    <x v="169"/>
    <d v="1899-12-30T02:53:00"/>
    <s v="S"/>
    <n v="0.5"/>
    <n v="0.5"/>
    <n v="1"/>
    <x v="0"/>
    <x v="400"/>
  </r>
  <r>
    <x v="1"/>
    <x v="1938"/>
    <x v="1"/>
    <x v="33"/>
    <s v="NESPEREIRA"/>
    <x v="169"/>
    <d v="1899-12-30T01:55:00"/>
    <x v="169"/>
    <d v="1899-12-30T02:40:00"/>
    <s v="S"/>
    <n v="0.15"/>
    <n v="0.15"/>
    <n v="0.3"/>
    <x v="0"/>
    <x v="466"/>
  </r>
  <r>
    <x v="1"/>
    <x v="1939"/>
    <x v="1"/>
    <x v="31"/>
    <s v="FIGUEIRÓ (SANTIAGO)"/>
    <x v="169"/>
    <d v="1899-12-30T09:20:00"/>
    <x v="169"/>
    <d v="1899-12-30T10:05:00"/>
    <s v="S"/>
    <n v="0"/>
    <n v="0.1"/>
    <n v="0.1"/>
    <x v="0"/>
    <x v="480"/>
  </r>
  <r>
    <x v="1"/>
    <x v="1940"/>
    <x v="2"/>
    <x v="19"/>
    <s v="MARIZ"/>
    <x v="169"/>
    <d v="1899-12-30T11:45:00"/>
    <x v="169"/>
    <d v="1899-12-30T14:00:00"/>
    <s v="S"/>
    <n v="0"/>
    <n v="0.05"/>
    <n v="0.05"/>
    <x v="0"/>
    <x v="458"/>
  </r>
  <r>
    <x v="1"/>
    <x v="1929"/>
    <x v="1"/>
    <x v="24"/>
    <s v="PEDROSO"/>
    <x v="169"/>
    <d v="1899-12-30T13:20:00"/>
    <x v="169"/>
    <d v="1899-12-30T15:05:00"/>
    <s v="S"/>
    <n v="0"/>
    <n v="0.1"/>
    <n v="0.1"/>
    <x v="0"/>
    <x v="292"/>
  </r>
  <r>
    <x v="1"/>
    <x v="1941"/>
    <x v="1"/>
    <x v="11"/>
    <s v="FOZ DO SOUSA"/>
    <x v="169"/>
    <d v="1899-12-30T14:00:00"/>
    <x v="169"/>
    <d v="1899-12-30T17:10:00"/>
    <s v="S"/>
    <n v="0"/>
    <n v="3"/>
    <n v="3"/>
    <x v="0"/>
    <x v="483"/>
  </r>
  <r>
    <x v="1"/>
    <x v="1937"/>
    <x v="1"/>
    <x v="32"/>
    <s v="MESQUINHATA"/>
    <x v="169"/>
    <d v="1899-12-30T15:00:00"/>
    <x v="169"/>
    <d v="1899-12-30T16:40:00"/>
    <s v="S"/>
    <n v="0"/>
    <n v="1"/>
    <n v="1"/>
    <x v="0"/>
    <x v="416"/>
  </r>
  <r>
    <x v="1"/>
    <x v="1942"/>
    <x v="1"/>
    <x v="24"/>
    <s v="VILAR DE ANDORINHO"/>
    <x v="169"/>
    <d v="1899-12-30T16:50:00"/>
    <x v="169"/>
    <d v="1899-12-30T18:00:00"/>
    <s v="S"/>
    <n v="0"/>
    <n v="0.05"/>
    <n v="0.05"/>
    <x v="0"/>
    <x v="449"/>
  </r>
  <r>
    <x v="1"/>
    <x v="1928"/>
    <x v="1"/>
    <x v="10"/>
    <s v="CROCA"/>
    <x v="169"/>
    <d v="1899-12-30T17:50:00"/>
    <x v="169"/>
    <d v="1899-12-30T19:15:00"/>
    <s v="S"/>
    <n v="0"/>
    <n v="0.1"/>
    <n v="0.1"/>
    <x v="0"/>
    <x v="451"/>
  </r>
  <r>
    <x v="1"/>
    <x v="1943"/>
    <x v="1"/>
    <x v="31"/>
    <s v="MANCELOS"/>
    <x v="169"/>
    <d v="1899-12-30T20:10:00"/>
    <x v="169"/>
    <d v="1899-12-30T21:30:00"/>
    <s v="S"/>
    <n v="0"/>
    <n v="0.4"/>
    <n v="0.4"/>
    <x v="0"/>
    <x v="507"/>
  </r>
  <r>
    <x v="1"/>
    <x v="1944"/>
    <x v="1"/>
    <x v="10"/>
    <s v="PENAFIEL"/>
    <x v="169"/>
    <d v="1899-12-30T20:40:00"/>
    <x v="169"/>
    <d v="1899-12-30T21:16:00"/>
    <s v="S"/>
    <n v="0"/>
    <n v="0.01"/>
    <n v="0.01"/>
    <x v="0"/>
    <x v="509"/>
  </r>
  <r>
    <x v="1"/>
    <x v="1945"/>
    <x v="1"/>
    <x v="11"/>
    <s v="FOZ DO SOUSA"/>
    <x v="170"/>
    <d v="1899-12-30T03:30:00"/>
    <x v="170"/>
    <d v="1899-12-30T04:45:00"/>
    <s v="S"/>
    <n v="0"/>
    <n v="0.1"/>
    <n v="0.1"/>
    <x v="0"/>
    <x v="519"/>
  </r>
  <r>
    <x v="1"/>
    <x v="1928"/>
    <x v="1"/>
    <x v="10"/>
    <s v="CROCA"/>
    <x v="170"/>
    <d v="1899-12-30T04:25:00"/>
    <x v="170"/>
    <d v="1899-12-30T08:20:00"/>
    <s v="S"/>
    <n v="0"/>
    <n v="0.02"/>
    <n v="0.02"/>
    <x v="0"/>
    <x v="443"/>
  </r>
  <r>
    <x v="1"/>
    <x v="1946"/>
    <x v="1"/>
    <x v="34"/>
    <s v="VILA CHÃ"/>
    <x v="170"/>
    <d v="1899-12-30T08:30:00"/>
    <x v="170"/>
    <d v="1899-12-30T09:55:00"/>
    <s v="S"/>
    <n v="0"/>
    <n v="0.1"/>
    <n v="0.1"/>
    <x v="0"/>
    <x v="544"/>
  </r>
  <r>
    <x v="1"/>
    <x v="1947"/>
    <x v="1"/>
    <x v="11"/>
    <s v="FOZ DO SOUSA"/>
    <x v="170"/>
    <d v="1899-12-30T10:40:00"/>
    <x v="170"/>
    <d v="1899-12-30T12:00:00"/>
    <s v="S"/>
    <n v="0"/>
    <n v="1.5"/>
    <n v="1.5"/>
    <x v="0"/>
    <x v="553"/>
  </r>
  <r>
    <x v="1"/>
    <x v="1948"/>
    <x v="1"/>
    <x v="11"/>
    <s v="GONDOMAR (SÃO COSME)"/>
    <x v="170"/>
    <d v="1899-12-30T12:25:00"/>
    <x v="170"/>
    <d v="1899-12-30T18:40:00"/>
    <s v="S"/>
    <n v="0"/>
    <n v="2"/>
    <n v="2"/>
    <x v="0"/>
    <x v="619"/>
  </r>
  <r>
    <x v="1"/>
    <x v="1928"/>
    <x v="1"/>
    <x v="10"/>
    <s v="CROCA"/>
    <x v="170"/>
    <d v="1899-12-30T13:30:00"/>
    <x v="170"/>
    <d v="1899-12-30T14:40:00"/>
    <s v="S"/>
    <n v="0"/>
    <n v="0.15"/>
    <n v="0.15"/>
    <x v="0"/>
    <x v="461"/>
  </r>
  <r>
    <x v="1"/>
    <x v="1949"/>
    <x v="1"/>
    <x v="6"/>
    <s v="AVES"/>
    <x v="170"/>
    <d v="1899-12-30T13:40:00"/>
    <x v="170"/>
    <d v="1899-12-30T14:40:00"/>
    <s v="S"/>
    <n v="0"/>
    <n v="0.15"/>
    <n v="0.15"/>
    <x v="0"/>
    <x v="489"/>
  </r>
  <r>
    <x v="1"/>
    <x v="1950"/>
    <x v="1"/>
    <x v="24"/>
    <s v="VALADARES"/>
    <x v="170"/>
    <d v="1899-12-30T14:05:00"/>
    <x v="170"/>
    <d v="1899-12-30T15:35:00"/>
    <s v="S"/>
    <n v="0"/>
    <n v="0.2"/>
    <n v="0.2"/>
    <x v="0"/>
    <x v="590"/>
  </r>
  <r>
    <x v="1"/>
    <x v="1951"/>
    <x v="1"/>
    <x v="24"/>
    <s v="SERZEDO"/>
    <x v="170"/>
    <d v="1899-12-30T14:05:00"/>
    <x v="170"/>
    <d v="1899-12-30T16:05:00"/>
    <s v="S"/>
    <n v="0"/>
    <n v="0.2"/>
    <n v="0.2"/>
    <x v="0"/>
    <x v="584"/>
  </r>
  <r>
    <x v="1"/>
    <x v="1952"/>
    <x v="1"/>
    <x v="6"/>
    <s v="SANTO TIRSO"/>
    <x v="170"/>
    <d v="1899-12-30T14:10:00"/>
    <x v="170"/>
    <d v="1899-12-30T15:30:00"/>
    <s v="S"/>
    <n v="0"/>
    <n v="0.3"/>
    <n v="0.3"/>
    <x v="0"/>
    <x v="557"/>
  </r>
  <r>
    <x v="1"/>
    <x v="1953"/>
    <x v="1"/>
    <x v="15"/>
    <s v="NOGUEIRA"/>
    <x v="170"/>
    <d v="1899-12-30T14:20:00"/>
    <x v="170"/>
    <d v="1899-12-30T16:20:00"/>
    <s v="S"/>
    <n v="0"/>
    <n v="0.25"/>
    <n v="0.25"/>
    <x v="0"/>
    <x v="470"/>
  </r>
  <r>
    <x v="1"/>
    <x v="1954"/>
    <x v="1"/>
    <x v="15"/>
    <s v="PEDROUÇOS"/>
    <x v="170"/>
    <d v="1899-12-30T15:35:00"/>
    <x v="170"/>
    <d v="1899-12-30T16:45:00"/>
    <s v="S"/>
    <n v="0"/>
    <n v="0.02"/>
    <n v="0.02"/>
    <x v="0"/>
    <x v="621"/>
  </r>
  <r>
    <x v="1"/>
    <x v="1955"/>
    <x v="1"/>
    <x v="6"/>
    <s v="BOUGADO (SÃO MARTINHO)"/>
    <x v="170"/>
    <d v="1899-12-30T15:45:00"/>
    <x v="170"/>
    <d v="1899-12-30T17:00:00"/>
    <s v="S"/>
    <n v="0"/>
    <n v="0.15"/>
    <n v="0.15"/>
    <x v="0"/>
    <x v="616"/>
  </r>
  <r>
    <x v="1"/>
    <x v="1956"/>
    <x v="1"/>
    <x v="31"/>
    <s v="FIGUEIRÓ (SANTA CRISTINA)"/>
    <x v="170"/>
    <d v="1899-12-30T15:45:00"/>
    <x v="170"/>
    <d v="1899-12-30T16:10:00"/>
    <s v="S"/>
    <n v="0"/>
    <n v="0.02"/>
    <n v="0.02"/>
    <x v="0"/>
    <x v="605"/>
  </r>
  <r>
    <x v="1"/>
    <x v="1957"/>
    <x v="2"/>
    <x v="26"/>
    <s v="MERELIM (SÃO PAIO)"/>
    <x v="170"/>
    <d v="1899-12-30T16:10:00"/>
    <x v="170"/>
    <d v="1899-12-30T17:15:00"/>
    <s v="S"/>
    <n v="0"/>
    <n v="1"/>
    <n v="1"/>
    <x v="0"/>
    <x v="485"/>
  </r>
  <r>
    <x v="1"/>
    <x v="1958"/>
    <x v="1"/>
    <x v="15"/>
    <s v="SÃO PEDRO FINS"/>
    <x v="170"/>
    <d v="1899-12-30T16:35:00"/>
    <x v="170"/>
    <d v="1899-12-30T18:45:00"/>
    <s v="S"/>
    <n v="0"/>
    <n v="0.2"/>
    <n v="0.2"/>
    <x v="0"/>
    <x v="620"/>
  </r>
  <r>
    <x v="1"/>
    <x v="1959"/>
    <x v="1"/>
    <x v="6"/>
    <s v="LAMA"/>
    <x v="170"/>
    <d v="1899-12-30T17:20:00"/>
    <x v="170"/>
    <d v="1899-12-30T18:00:00"/>
    <s v="S"/>
    <n v="0"/>
    <n v="0.2"/>
    <n v="0.2"/>
    <x v="0"/>
    <x v="542"/>
  </r>
  <r>
    <x v="1"/>
    <x v="1960"/>
    <x v="0"/>
    <x v="2"/>
    <s v="TÁBUA"/>
    <x v="170"/>
    <d v="1899-12-30T17:30:00"/>
    <x v="170"/>
    <d v="1899-12-30T19:21:00"/>
    <m/>
    <n v="0.5"/>
    <n v="0.5"/>
    <n v="1"/>
    <x v="4"/>
    <x v="333"/>
  </r>
  <r>
    <x v="1"/>
    <x v="1961"/>
    <x v="2"/>
    <x v="19"/>
    <s v="MARIZ"/>
    <x v="170"/>
    <d v="1899-12-30T17:45:00"/>
    <x v="170"/>
    <d v="1899-12-30T19:20:00"/>
    <s v="S"/>
    <n v="0"/>
    <n v="0.05"/>
    <n v="0.05"/>
    <x v="0"/>
    <x v="491"/>
  </r>
  <r>
    <x v="1"/>
    <x v="1958"/>
    <x v="1"/>
    <x v="15"/>
    <s v="SÃO PEDRO FINS"/>
    <x v="170"/>
    <d v="1899-12-30T19:05:00"/>
    <x v="170"/>
    <d v="1899-12-30T23:20:00"/>
    <s v="S"/>
    <n v="0"/>
    <n v="1"/>
    <n v="1"/>
    <x v="0"/>
    <x v="597"/>
  </r>
  <r>
    <x v="1"/>
    <x v="1962"/>
    <x v="1"/>
    <x v="24"/>
    <s v="VALADARES"/>
    <x v="170"/>
    <d v="1899-12-30T19:25:00"/>
    <x v="170"/>
    <d v="1899-12-30T20:40:00"/>
    <s v="S"/>
    <n v="0"/>
    <n v="0.03"/>
    <n v="0.03"/>
    <x v="0"/>
    <x v="632"/>
  </r>
  <r>
    <x v="1"/>
    <x v="1963"/>
    <x v="1"/>
    <x v="10"/>
    <s v="BUSTELO"/>
    <x v="170"/>
    <d v="1899-12-30T19:35:00"/>
    <x v="170"/>
    <d v="1899-12-30T20:20:00"/>
    <s v="S"/>
    <n v="0"/>
    <n v="0.02"/>
    <n v="0.02"/>
    <x v="0"/>
    <x v="602"/>
  </r>
  <r>
    <x v="1"/>
    <x v="1961"/>
    <x v="2"/>
    <x v="19"/>
    <s v="MARIZ"/>
    <x v="170"/>
    <d v="1899-12-30T19:50:00"/>
    <x v="170"/>
    <d v="1899-12-30T20:35:00"/>
    <s v="S"/>
    <n v="0"/>
    <n v="0.2"/>
    <n v="0.2"/>
    <x v="0"/>
    <x v="496"/>
  </r>
  <r>
    <x v="1"/>
    <x v="1964"/>
    <x v="1"/>
    <x v="11"/>
    <s v="FOZ DO SOUSA"/>
    <x v="170"/>
    <d v="1899-12-30T20:00:00"/>
    <x v="170"/>
    <d v="1899-12-30T23:15:00"/>
    <s v="S"/>
    <n v="0"/>
    <n v="2"/>
    <n v="2"/>
    <x v="0"/>
    <x v="615"/>
  </r>
  <r>
    <x v="1"/>
    <x v="1959"/>
    <x v="1"/>
    <x v="6"/>
    <s v="LAMA"/>
    <x v="170"/>
    <d v="1899-12-30T20:10:00"/>
    <x v="170"/>
    <d v="1899-12-30T20:35:00"/>
    <s v="S"/>
    <n v="0"/>
    <n v="0.1"/>
    <n v="0.1"/>
    <x v="0"/>
    <x v="535"/>
  </r>
  <r>
    <x v="1"/>
    <x v="1961"/>
    <x v="2"/>
    <x v="19"/>
    <s v="MARIZ"/>
    <x v="170"/>
    <d v="1899-12-30T22:10:00"/>
    <x v="170"/>
    <d v="1899-12-30T23:50:00"/>
    <s v="S"/>
    <n v="0"/>
    <n v="0.15"/>
    <n v="0.15"/>
    <x v="0"/>
    <x v="504"/>
  </r>
  <r>
    <x v="1"/>
    <x v="1965"/>
    <x v="0"/>
    <x v="2"/>
    <s v="SINDE"/>
    <x v="170"/>
    <d v="1899-12-30T23:00:00"/>
    <x v="170"/>
    <d v="1899-12-30T23:43:00"/>
    <m/>
    <n v="0"/>
    <n v="4.0000000000000001E-3"/>
    <n v="4.0000000000000001E-3"/>
    <x v="4"/>
    <x v="565"/>
  </r>
  <r>
    <x v="1"/>
    <x v="1966"/>
    <x v="1"/>
    <x v="16"/>
    <s v="BALTAR"/>
    <x v="170"/>
    <d v="1899-12-30T23:35:00"/>
    <x v="171"/>
    <d v="1899-12-30T00:00:00"/>
    <s v="S"/>
    <n v="0"/>
    <n v="0.02"/>
    <n v="0.02"/>
    <x v="0"/>
    <x v="633"/>
  </r>
  <r>
    <x v="1"/>
    <x v="1967"/>
    <x v="1"/>
    <x v="18"/>
    <s v="SANFINS DE FERREIRA"/>
    <x v="170"/>
    <d v="1899-12-30T23:50:00"/>
    <x v="171"/>
    <d v="1899-12-30T02:20:00"/>
    <s v="S"/>
    <n v="0"/>
    <n v="0.5"/>
    <n v="0.5"/>
    <x v="0"/>
    <x v="645"/>
  </r>
  <r>
    <x v="1"/>
    <x v="1964"/>
    <x v="1"/>
    <x v="11"/>
    <s v="FOZ DO SOUSA"/>
    <x v="171"/>
    <d v="1899-12-30T00:40:00"/>
    <x v="171"/>
    <d v="1899-12-30T03:05:00"/>
    <s v="S"/>
    <n v="0"/>
    <n v="1"/>
    <n v="1"/>
    <x v="0"/>
    <x v="611"/>
  </r>
  <r>
    <x v="1"/>
    <x v="1968"/>
    <x v="1"/>
    <x v="36"/>
    <s v="BORBA DE GODIM"/>
    <x v="171"/>
    <d v="1899-12-30T01:12:00"/>
    <x v="171"/>
    <d v="1899-12-30T03:07:00"/>
    <s v="S"/>
    <n v="0"/>
    <n v="0.5"/>
    <n v="0.5"/>
    <x v="0"/>
    <x v="76"/>
  </r>
  <r>
    <x v="1"/>
    <x v="1969"/>
    <x v="1"/>
    <x v="11"/>
    <s v="GONDOMAR (SÃO COSME)"/>
    <x v="171"/>
    <d v="1899-12-30T01:30:00"/>
    <x v="171"/>
    <d v="1899-12-30T02:50:00"/>
    <s v="S"/>
    <n v="0"/>
    <n v="0.2"/>
    <n v="0.2"/>
    <x v="0"/>
    <x v="624"/>
  </r>
  <r>
    <x v="1"/>
    <x v="1964"/>
    <x v="1"/>
    <x v="11"/>
    <s v="FOZ DO SOUSA"/>
    <x v="171"/>
    <d v="1899-12-30T01:35:00"/>
    <x v="171"/>
    <d v="1899-12-30T09:20:00"/>
    <s v="S"/>
    <n v="0"/>
    <n v="100"/>
    <n v="100"/>
    <x v="0"/>
    <x v="638"/>
  </r>
  <r>
    <x v="1"/>
    <x v="1970"/>
    <x v="1"/>
    <x v="16"/>
    <s v="VANDOMA"/>
    <x v="171"/>
    <d v="1899-12-30T01:40:00"/>
    <x v="171"/>
    <d v="1899-12-30T03:40:00"/>
    <s v="S"/>
    <n v="0"/>
    <n v="0.1"/>
    <n v="0.1"/>
    <x v="0"/>
    <x v="110"/>
  </r>
  <r>
    <x v="1"/>
    <x v="1971"/>
    <x v="1"/>
    <x v="34"/>
    <s v="VILAR DE PINHEIRO"/>
    <x v="171"/>
    <d v="1899-12-30T01:40:00"/>
    <x v="171"/>
    <d v="1899-12-30T03:00:00"/>
    <s v="S"/>
    <n v="0"/>
    <n v="0.25"/>
    <n v="0.25"/>
    <x v="0"/>
    <x v="567"/>
  </r>
  <r>
    <x v="1"/>
    <x v="1952"/>
    <x v="1"/>
    <x v="6"/>
    <s v="SANTO TIRSO"/>
    <x v="171"/>
    <d v="1899-12-30T02:30:00"/>
    <x v="171"/>
    <d v="1899-12-30T02:55:00"/>
    <s v="S"/>
    <n v="0"/>
    <n v="0.05"/>
    <n v="0.05"/>
    <x v="0"/>
    <x v="556"/>
  </r>
  <r>
    <x v="1"/>
    <x v="1972"/>
    <x v="1"/>
    <x v="24"/>
    <s v="VALADARES"/>
    <x v="171"/>
    <d v="1899-12-30T02:50:00"/>
    <x v="171"/>
    <d v="1899-12-30T03:45:00"/>
    <s v="S"/>
    <n v="0"/>
    <n v="0.2"/>
    <n v="0.2"/>
    <x v="0"/>
    <x v="375"/>
  </r>
  <r>
    <x v="1"/>
    <x v="1973"/>
    <x v="1"/>
    <x v="24"/>
    <s v="PEDROSO"/>
    <x v="171"/>
    <d v="1899-12-30T03:40:00"/>
    <x v="171"/>
    <d v="1899-12-30T05:25:00"/>
    <s v="S"/>
    <n v="0"/>
    <n v="0.6"/>
    <n v="0.6"/>
    <x v="0"/>
    <x v="347"/>
  </r>
  <r>
    <x v="1"/>
    <x v="1928"/>
    <x v="1"/>
    <x v="10"/>
    <s v="CROCA"/>
    <x v="171"/>
    <d v="1899-12-30T04:18:00"/>
    <x v="171"/>
    <d v="1899-12-30T05:10:00"/>
    <s v="S"/>
    <n v="0"/>
    <n v="0.05"/>
    <n v="0.05"/>
    <x v="0"/>
    <x v="468"/>
  </r>
  <r>
    <x v="1"/>
    <x v="1974"/>
    <x v="1"/>
    <x v="56"/>
    <s v="SANDE"/>
    <x v="171"/>
    <d v="1899-12-30T04:20:00"/>
    <x v="171"/>
    <d v="1899-12-30T05:42:00"/>
    <s v="S"/>
    <n v="0"/>
    <n v="0.1"/>
    <n v="0.1"/>
    <x v="0"/>
    <x v="330"/>
  </r>
  <r>
    <x v="1"/>
    <x v="1975"/>
    <x v="2"/>
    <x v="19"/>
    <s v="FEITOS"/>
    <x v="171"/>
    <d v="1899-12-30T04:30:00"/>
    <x v="171"/>
    <d v="1899-12-30T04:30:00"/>
    <s v="S"/>
    <n v="0"/>
    <n v="1"/>
    <n v="1"/>
    <x v="0"/>
    <x v="512"/>
  </r>
  <r>
    <x v="1"/>
    <x v="1976"/>
    <x v="1"/>
    <x v="11"/>
    <s v="JOVIM"/>
    <x v="171"/>
    <d v="1899-12-30T04:30:00"/>
    <x v="171"/>
    <d v="1899-12-30T05:30:00"/>
    <s v="S"/>
    <n v="0"/>
    <n v="0.05"/>
    <n v="0.05"/>
    <x v="0"/>
    <x v="469"/>
  </r>
  <r>
    <x v="1"/>
    <x v="1977"/>
    <x v="1"/>
    <x v="18"/>
    <s v="LAMOSO"/>
    <x v="171"/>
    <d v="1899-12-30T04:48:00"/>
    <x v="171"/>
    <d v="1899-12-30T05:33:00"/>
    <s v="S"/>
    <n v="0"/>
    <n v="0.1"/>
    <n v="0.1"/>
    <x v="0"/>
    <x v="107"/>
  </r>
  <r>
    <x v="1"/>
    <x v="1978"/>
    <x v="2"/>
    <x v="14"/>
    <s v="REQUIÃO"/>
    <x v="171"/>
    <d v="1899-12-30T05:15:00"/>
    <x v="171"/>
    <d v="1899-12-30T06:00:00"/>
    <s v="S"/>
    <n v="0"/>
    <n v="0.1"/>
    <n v="0.1"/>
    <x v="0"/>
    <x v="487"/>
  </r>
  <r>
    <x v="1"/>
    <x v="1970"/>
    <x v="1"/>
    <x v="16"/>
    <s v="VANDOMA"/>
    <x v="171"/>
    <d v="1899-12-30T05:15:00"/>
    <x v="171"/>
    <d v="1899-12-30T07:45:00"/>
    <s v="S"/>
    <n v="0"/>
    <n v="0.2"/>
    <n v="0.2"/>
    <x v="0"/>
    <x v="148"/>
  </r>
  <r>
    <x v="1"/>
    <x v="1979"/>
    <x v="2"/>
    <x v="26"/>
    <s v="TEBOSA"/>
    <x v="171"/>
    <d v="1899-12-30T05:25:00"/>
    <x v="171"/>
    <d v="1899-12-30T07:30:00"/>
    <s v="S"/>
    <n v="0"/>
    <n v="0.2"/>
    <n v="0.2"/>
    <x v="0"/>
    <x v="510"/>
  </r>
  <r>
    <x v="1"/>
    <x v="1967"/>
    <x v="1"/>
    <x v="18"/>
    <s v="SANFINS DE FERREIRA"/>
    <x v="171"/>
    <d v="1899-12-30T05:30:00"/>
    <x v="171"/>
    <d v="1899-12-30T08:40:00"/>
    <s v="S"/>
    <n v="0"/>
    <n v="2"/>
    <n v="2"/>
    <x v="0"/>
    <x v="647"/>
  </r>
  <r>
    <x v="1"/>
    <x v="1980"/>
    <x v="1"/>
    <x v="34"/>
    <s v="LABRUGE"/>
    <x v="171"/>
    <d v="1899-12-30T07:00:00"/>
    <x v="171"/>
    <d v="1899-12-30T08:05:00"/>
    <s v="S"/>
    <n v="0"/>
    <n v="0.05"/>
    <n v="0.05"/>
    <x v="0"/>
    <x v="613"/>
  </r>
  <r>
    <x v="1"/>
    <x v="1974"/>
    <x v="1"/>
    <x v="56"/>
    <s v="SANDE"/>
    <x v="171"/>
    <d v="1899-12-30T08:40:00"/>
    <x v="171"/>
    <d v="1899-12-30T13:00:00"/>
    <s v="S"/>
    <n v="1"/>
    <n v="1"/>
    <n v="2"/>
    <x v="0"/>
    <x v="333"/>
  </r>
  <r>
    <x v="1"/>
    <x v="1970"/>
    <x v="1"/>
    <x v="16"/>
    <s v="VANDOMA"/>
    <x v="171"/>
    <d v="1899-12-30T09:25:00"/>
    <x v="171"/>
    <d v="1899-12-30T12:20:00"/>
    <s v="S"/>
    <n v="0"/>
    <n v="0.4"/>
    <n v="0.4"/>
    <x v="0"/>
    <x v="353"/>
  </r>
  <r>
    <x v="1"/>
    <x v="1981"/>
    <x v="2"/>
    <x v="37"/>
    <s v="BELINHO"/>
    <x v="171"/>
    <d v="1899-12-30T10:20:00"/>
    <x v="171"/>
    <d v="1899-12-30T11:35:00"/>
    <s v="S"/>
    <n v="0"/>
    <n v="0.01"/>
    <n v="0.01"/>
    <x v="0"/>
    <x v="514"/>
  </r>
  <r>
    <x v="1"/>
    <x v="1982"/>
    <x v="2"/>
    <x v="30"/>
    <s v="LOUREIRA"/>
    <x v="171"/>
    <d v="1899-12-30T10:25:00"/>
    <x v="171"/>
    <d v="1899-12-30T12:25:00"/>
    <s v="S"/>
    <n v="1"/>
    <n v="0"/>
    <n v="1"/>
    <x v="0"/>
    <x v="299"/>
  </r>
  <r>
    <x v="1"/>
    <x v="1983"/>
    <x v="1"/>
    <x v="11"/>
    <s v="GONDOMAR (SÃO COSME)"/>
    <x v="171"/>
    <d v="1899-12-30T10:35:00"/>
    <x v="171"/>
    <d v="1899-12-30T11:20:00"/>
    <s v="S"/>
    <n v="0"/>
    <n v="0.2"/>
    <n v="0.2"/>
    <x v="0"/>
    <x v="475"/>
  </r>
  <r>
    <x v="1"/>
    <x v="1952"/>
    <x v="1"/>
    <x v="6"/>
    <s v="SANTO TIRSO"/>
    <x v="171"/>
    <d v="1899-12-30T11:40:00"/>
    <x v="171"/>
    <d v="1899-12-30T13:20:00"/>
    <s v="S"/>
    <n v="0"/>
    <n v="0.15"/>
    <n v="0.15"/>
    <x v="0"/>
    <x v="552"/>
  </r>
  <r>
    <x v="1"/>
    <x v="1976"/>
    <x v="1"/>
    <x v="11"/>
    <s v="JOVIM"/>
    <x v="171"/>
    <d v="1899-12-30T12:15:00"/>
    <x v="171"/>
    <d v="1899-12-30T13:05:00"/>
    <s v="S"/>
    <n v="0"/>
    <n v="1"/>
    <n v="1"/>
    <x v="0"/>
    <x v="463"/>
  </r>
  <r>
    <x v="1"/>
    <x v="1967"/>
    <x v="1"/>
    <x v="18"/>
    <s v="SANFINS DE FERREIRA"/>
    <x v="171"/>
    <d v="1899-12-30T12:20:00"/>
    <x v="171"/>
    <d v="1899-12-30T12:35:00"/>
    <s v="S"/>
    <n v="0"/>
    <n v="0.03"/>
    <n v="0.03"/>
    <x v="0"/>
    <x v="267"/>
  </r>
  <r>
    <x v="1"/>
    <x v="1959"/>
    <x v="1"/>
    <x v="6"/>
    <s v="LAMA"/>
    <x v="171"/>
    <d v="1899-12-30T12:35:00"/>
    <x v="171"/>
    <d v="1899-12-30T13:00:00"/>
    <s v="S"/>
    <n v="0"/>
    <n v="0.05"/>
    <n v="0.05"/>
    <x v="0"/>
    <x v="538"/>
  </r>
  <r>
    <x v="1"/>
    <x v="1970"/>
    <x v="1"/>
    <x v="16"/>
    <s v="VANDOMA"/>
    <x v="171"/>
    <d v="1899-12-30T12:50:00"/>
    <x v="171"/>
    <d v="1899-12-30T15:25:00"/>
    <s v="S"/>
    <n v="0"/>
    <n v="0.1"/>
    <n v="0.1"/>
    <x v="0"/>
    <x v="173"/>
  </r>
  <r>
    <x v="1"/>
    <x v="1968"/>
    <x v="1"/>
    <x v="36"/>
    <s v="BORBA DE GODIM"/>
    <x v="171"/>
    <d v="1899-12-30T13:04:00"/>
    <x v="171"/>
    <d v="1899-12-30T15:00:00"/>
    <s v="S"/>
    <n v="0"/>
    <n v="0.15"/>
    <n v="0.15"/>
    <x v="0"/>
    <x v="40"/>
  </r>
  <r>
    <x v="1"/>
    <x v="1984"/>
    <x v="1"/>
    <x v="11"/>
    <s v="FOZ DO SOUSA"/>
    <x v="171"/>
    <d v="1899-12-30T13:05:00"/>
    <x v="171"/>
    <d v="1899-12-30T15:30:00"/>
    <s v="S"/>
    <n v="0"/>
    <n v="25"/>
    <n v="25"/>
    <x v="0"/>
    <x v="642"/>
  </r>
  <r>
    <x v="1"/>
    <x v="1985"/>
    <x v="1"/>
    <x v="16"/>
    <s v="LORDELO"/>
    <x v="171"/>
    <d v="1899-12-30T13:30:00"/>
    <x v="171"/>
    <d v="1899-12-30T14:05:00"/>
    <s v="S"/>
    <n v="0"/>
    <n v="0.05"/>
    <n v="0.05"/>
    <x v="0"/>
    <x v="26"/>
  </r>
  <r>
    <x v="1"/>
    <x v="1986"/>
    <x v="1"/>
    <x v="24"/>
    <s v="GRIJÓ"/>
    <x v="171"/>
    <d v="1899-12-30T13:35:00"/>
    <x v="171"/>
    <d v="1899-12-30T15:50:00"/>
    <s v="S"/>
    <n v="0"/>
    <n v="0.15"/>
    <n v="0.15"/>
    <x v="0"/>
    <x v="481"/>
  </r>
  <r>
    <x v="1"/>
    <x v="1959"/>
    <x v="1"/>
    <x v="6"/>
    <s v="LAMA"/>
    <x v="171"/>
    <d v="1899-12-30T13:45:00"/>
    <x v="171"/>
    <d v="1899-12-30T15:05:00"/>
    <s v="S"/>
    <n v="0"/>
    <n v="0.05"/>
    <n v="0.05"/>
    <x v="0"/>
    <x v="558"/>
  </r>
  <r>
    <x v="1"/>
    <x v="1987"/>
    <x v="1"/>
    <x v="15"/>
    <s v="GEMUNDE"/>
    <x v="171"/>
    <d v="1899-12-30T13:50:00"/>
    <x v="171"/>
    <d v="1899-12-30T14:20:00"/>
    <s v="S"/>
    <n v="0"/>
    <n v="0.01"/>
    <n v="0.01"/>
    <x v="0"/>
    <x v="594"/>
  </r>
  <r>
    <x v="1"/>
    <x v="1982"/>
    <x v="2"/>
    <x v="30"/>
    <s v="LOUREIRA"/>
    <x v="171"/>
    <d v="1899-12-30T14:05:00"/>
    <x v="171"/>
    <d v="1899-12-30T15:10:00"/>
    <s v="S"/>
    <n v="0.05"/>
    <n v="0"/>
    <n v="0.05"/>
    <x v="0"/>
    <x v="536"/>
  </r>
  <r>
    <x v="1"/>
    <x v="1988"/>
    <x v="1"/>
    <x v="24"/>
    <s v="GULPILHARES"/>
    <x v="171"/>
    <d v="1899-12-30T14:05:00"/>
    <x v="171"/>
    <d v="1899-12-30T16:00:00"/>
    <s v="S"/>
    <n v="0"/>
    <n v="0.8"/>
    <n v="0.8"/>
    <x v="0"/>
    <x v="517"/>
  </r>
  <r>
    <x v="1"/>
    <x v="1989"/>
    <x v="1"/>
    <x v="24"/>
    <s v="OLIVAL"/>
    <x v="171"/>
    <d v="1899-12-30T14:12:00"/>
    <x v="171"/>
    <d v="1899-12-30T15:40:00"/>
    <s v="S"/>
    <n v="0"/>
    <n v="0.05"/>
    <n v="0.05"/>
    <x v="0"/>
    <x v="444"/>
  </r>
  <r>
    <x v="1"/>
    <x v="1990"/>
    <x v="1"/>
    <x v="18"/>
    <s v="FREAMUNDE"/>
    <x v="171"/>
    <d v="1899-12-30T14:30:00"/>
    <x v="171"/>
    <d v="1899-12-30T15:00:00"/>
    <s v="S"/>
    <n v="0"/>
    <n v="0.03"/>
    <n v="0.03"/>
    <x v="0"/>
    <x v="60"/>
  </r>
  <r>
    <x v="1"/>
    <x v="1991"/>
    <x v="1"/>
    <x v="24"/>
    <s v="ARCOZELO"/>
    <x v="171"/>
    <d v="1899-12-30T14:50:00"/>
    <x v="171"/>
    <d v="1899-12-30T17:00:00"/>
    <s v="S"/>
    <n v="0"/>
    <n v="0.2"/>
    <n v="0.2"/>
    <x v="0"/>
    <x v="627"/>
  </r>
  <r>
    <x v="1"/>
    <x v="1992"/>
    <x v="1"/>
    <x v="20"/>
    <s v="SOBRADO"/>
    <x v="171"/>
    <d v="1899-12-30T15:20:00"/>
    <x v="171"/>
    <d v="1899-12-30T16:31:00"/>
    <s v="S"/>
    <n v="0"/>
    <n v="0.01"/>
    <n v="0.01"/>
    <x v="0"/>
    <x v="201"/>
  </r>
  <r>
    <x v="1"/>
    <x v="1993"/>
    <x v="1"/>
    <x v="6"/>
    <s v="NEGRELOS (SÃO TOMÉ)"/>
    <x v="171"/>
    <d v="1899-12-30T15:20:00"/>
    <x v="171"/>
    <d v="1899-12-30T16:30:00"/>
    <s v="S"/>
    <n v="0"/>
    <n v="0.05"/>
    <n v="0.05"/>
    <x v="0"/>
    <x v="162"/>
  </r>
  <r>
    <x v="1"/>
    <x v="1994"/>
    <x v="0"/>
    <x v="4"/>
    <s v="ALVARES"/>
    <x v="171"/>
    <d v="1899-12-30T15:35:00"/>
    <x v="171"/>
    <d v="1899-12-30T16:31:00"/>
    <m/>
    <n v="0"/>
    <n v="0.01"/>
    <n v="0.01"/>
    <x v="4"/>
    <x v="40"/>
  </r>
  <r>
    <x v="1"/>
    <x v="1995"/>
    <x v="1"/>
    <x v="11"/>
    <s v="FÂNZERES"/>
    <x v="171"/>
    <d v="1899-12-30T15:35:00"/>
    <x v="171"/>
    <d v="1899-12-30T16:15:00"/>
    <s v="S"/>
    <n v="0"/>
    <n v="0.5"/>
    <n v="0.5"/>
    <x v="0"/>
    <x v="9"/>
  </r>
  <r>
    <x v="1"/>
    <x v="1996"/>
    <x v="2"/>
    <x v="22"/>
    <s v="AMARES"/>
    <x v="171"/>
    <d v="1899-12-30T15:50:00"/>
    <x v="171"/>
    <d v="1899-12-30T16:05:00"/>
    <s v="S"/>
    <n v="0"/>
    <n v="0.05"/>
    <n v="0.05"/>
    <x v="0"/>
    <x v="566"/>
  </r>
  <r>
    <x v="1"/>
    <x v="1995"/>
    <x v="1"/>
    <x v="11"/>
    <s v="FÂNZERES"/>
    <x v="171"/>
    <d v="1899-12-30T15:55:00"/>
    <x v="171"/>
    <d v="1899-12-30T16:40:00"/>
    <s v="S"/>
    <n v="0"/>
    <n v="0.5"/>
    <n v="0.5"/>
    <x v="0"/>
    <x v="516"/>
  </r>
  <r>
    <x v="1"/>
    <x v="1970"/>
    <x v="1"/>
    <x v="16"/>
    <s v="VANDOMA"/>
    <x v="171"/>
    <d v="1899-12-30T16:15:00"/>
    <x v="171"/>
    <d v="1899-12-30T19:30:00"/>
    <s v="S"/>
    <n v="0"/>
    <n v="0.8"/>
    <n v="0.8"/>
    <x v="0"/>
    <x v="183"/>
  </r>
  <r>
    <x v="1"/>
    <x v="1997"/>
    <x v="1"/>
    <x v="18"/>
    <s v="CARVALHOSA"/>
    <x v="171"/>
    <d v="1899-12-30T16:55:00"/>
    <x v="171"/>
    <d v="1899-12-30T17:40:00"/>
    <s v="S"/>
    <n v="0"/>
    <n v="0.1"/>
    <n v="0.1"/>
    <x v="0"/>
    <x v="81"/>
  </r>
  <r>
    <x v="1"/>
    <x v="1968"/>
    <x v="1"/>
    <x v="36"/>
    <s v="BORBA DE GODIM"/>
    <x v="171"/>
    <d v="1899-12-30T16:55:00"/>
    <x v="171"/>
    <d v="1899-12-30T19:15:00"/>
    <s v="S"/>
    <n v="0"/>
    <n v="1"/>
    <n v="1"/>
    <x v="0"/>
    <x v="47"/>
  </r>
  <r>
    <x v="1"/>
    <x v="1998"/>
    <x v="1"/>
    <x v="15"/>
    <s v="PEDROUÇOS"/>
    <x v="171"/>
    <d v="1899-12-30T17:15:00"/>
    <x v="171"/>
    <d v="1899-12-30T18:55:00"/>
    <s v="S"/>
    <n v="0"/>
    <n v="0.05"/>
    <n v="0.05"/>
    <x v="0"/>
    <x v="561"/>
  </r>
  <r>
    <x v="1"/>
    <x v="1999"/>
    <x v="1"/>
    <x v="8"/>
    <s v="LAVRA"/>
    <x v="171"/>
    <d v="1899-12-30T17:17:00"/>
    <x v="171"/>
    <d v="1899-12-30T18:30:00"/>
    <s v="S"/>
    <n v="0"/>
    <n v="0.1"/>
    <n v="0.1"/>
    <x v="0"/>
    <x v="643"/>
  </r>
  <r>
    <x v="1"/>
    <x v="1988"/>
    <x v="1"/>
    <x v="24"/>
    <s v="GULPILHARES"/>
    <x v="171"/>
    <d v="1899-12-30T17:24:00"/>
    <x v="171"/>
    <d v="1899-12-30T18:45:00"/>
    <s v="S"/>
    <n v="0"/>
    <n v="0.2"/>
    <n v="0.2"/>
    <x v="0"/>
    <x v="395"/>
  </r>
  <r>
    <x v="1"/>
    <x v="2000"/>
    <x v="1"/>
    <x v="6"/>
    <s v="MONTE CÓRDOVA"/>
    <x v="171"/>
    <d v="1899-12-30T17:25:00"/>
    <x v="171"/>
    <d v="1899-12-30T18:30:00"/>
    <s v="S"/>
    <n v="0"/>
    <n v="0.5"/>
    <n v="0.5"/>
    <x v="0"/>
    <x v="651"/>
  </r>
  <r>
    <x v="1"/>
    <x v="2001"/>
    <x v="2"/>
    <x v="19"/>
    <s v="BARCELINHOS"/>
    <x v="171"/>
    <d v="1899-12-30T17:30:00"/>
    <x v="171"/>
    <d v="1899-12-30T18:10:00"/>
    <s v="S"/>
    <n v="0"/>
    <n v="0.15"/>
    <n v="0.15"/>
    <x v="0"/>
    <x v="448"/>
  </r>
  <r>
    <x v="1"/>
    <x v="2002"/>
    <x v="1"/>
    <x v="24"/>
    <s v="CANELAS"/>
    <x v="171"/>
    <d v="1899-12-30T18:35:00"/>
    <x v="171"/>
    <d v="1899-12-30T21:16:00"/>
    <s v="S"/>
    <n v="0"/>
    <n v="0.4"/>
    <n v="0.4"/>
    <x v="0"/>
    <x v="628"/>
  </r>
  <r>
    <x v="1"/>
    <x v="2003"/>
    <x v="1"/>
    <x v="36"/>
    <s v="MACIEIRA DA LIXA"/>
    <x v="171"/>
    <d v="1899-12-30T19:25:00"/>
    <x v="171"/>
    <d v="1899-12-30T20:30:00"/>
    <s v="S"/>
    <n v="0"/>
    <n v="0.25"/>
    <n v="0.25"/>
    <x v="0"/>
    <x v="249"/>
  </r>
  <r>
    <x v="1"/>
    <x v="2004"/>
    <x v="1"/>
    <x v="24"/>
    <s v="PEROZINHO"/>
    <x v="171"/>
    <d v="1899-12-30T19:30:00"/>
    <x v="171"/>
    <d v="1899-12-30T21:50:00"/>
    <s v="S"/>
    <n v="0"/>
    <n v="0.1"/>
    <n v="0.1"/>
    <x v="0"/>
    <x v="78"/>
  </r>
  <r>
    <x v="1"/>
    <x v="1997"/>
    <x v="1"/>
    <x v="18"/>
    <s v="CARVALHOSA"/>
    <x v="171"/>
    <d v="1899-12-30T20:00:00"/>
    <x v="171"/>
    <d v="1899-12-30T20:40:00"/>
    <s v="S"/>
    <n v="0"/>
    <n v="0.02"/>
    <n v="0.02"/>
    <x v="0"/>
    <x v="84"/>
  </r>
  <r>
    <x v="1"/>
    <x v="1973"/>
    <x v="1"/>
    <x v="24"/>
    <s v="PEDROSO"/>
    <x v="171"/>
    <d v="1899-12-30T20:15:00"/>
    <x v="171"/>
    <d v="1899-12-30T22:25:00"/>
    <s v="S"/>
    <n v="0"/>
    <n v="0.4"/>
    <n v="0.4"/>
    <x v="0"/>
    <x v="320"/>
  </r>
  <r>
    <x v="1"/>
    <x v="2005"/>
    <x v="1"/>
    <x v="16"/>
    <s v="BEIRE"/>
    <x v="171"/>
    <d v="1899-12-30T20:50:00"/>
    <x v="171"/>
    <d v="1899-12-30T21:40:00"/>
    <s v="S"/>
    <n v="0"/>
    <n v="0.02"/>
    <n v="0.02"/>
    <x v="0"/>
    <x v="646"/>
  </r>
  <r>
    <x v="1"/>
    <x v="1968"/>
    <x v="1"/>
    <x v="36"/>
    <s v="BORBA DE GODIM"/>
    <x v="171"/>
    <d v="1899-12-30T21:05:00"/>
    <x v="171"/>
    <d v="1899-12-30T22:20:00"/>
    <s v="S"/>
    <n v="0"/>
    <n v="0.2"/>
    <n v="0.2"/>
    <x v="0"/>
    <x v="42"/>
  </r>
  <r>
    <x v="1"/>
    <x v="1973"/>
    <x v="1"/>
    <x v="24"/>
    <s v="PEDROSO"/>
    <x v="171"/>
    <d v="1899-12-30T21:30:00"/>
    <x v="171"/>
    <d v="1899-12-30T23:08:00"/>
    <s v="S"/>
    <n v="0"/>
    <n v="0.5"/>
    <n v="0.5"/>
    <x v="0"/>
    <x v="367"/>
  </r>
  <r>
    <x v="1"/>
    <x v="1970"/>
    <x v="1"/>
    <x v="16"/>
    <s v="VANDOMA"/>
    <x v="171"/>
    <d v="1899-12-30T22:00:00"/>
    <x v="171"/>
    <d v="1899-12-30T23:00:00"/>
    <s v="S"/>
    <n v="0"/>
    <n v="0.02"/>
    <n v="0.02"/>
    <x v="0"/>
    <x v="211"/>
  </r>
  <r>
    <x v="1"/>
    <x v="1971"/>
    <x v="1"/>
    <x v="34"/>
    <s v="VILAR DE PINHEIRO"/>
    <x v="171"/>
    <d v="1899-12-30T22:00:00"/>
    <x v="171"/>
    <d v="1899-12-30T22:50:00"/>
    <s v="S"/>
    <n v="0"/>
    <n v="0.1"/>
    <n v="0.1"/>
    <x v="0"/>
    <x v="131"/>
  </r>
  <r>
    <x v="1"/>
    <x v="2006"/>
    <x v="1"/>
    <x v="16"/>
    <s v="MOURIZ"/>
    <x v="171"/>
    <d v="1899-12-30T22:40:00"/>
    <x v="171"/>
    <d v="1899-12-30T23:25:00"/>
    <s v="S"/>
    <n v="0"/>
    <n v="0.02"/>
    <n v="0.02"/>
    <x v="0"/>
    <x v="113"/>
  </r>
  <r>
    <x v="1"/>
    <x v="2007"/>
    <x v="1"/>
    <x v="15"/>
    <s v="MILHEIRÓS"/>
    <x v="171"/>
    <d v="1899-12-30T22:57:00"/>
    <x v="172"/>
    <d v="1899-12-30T02:20:00"/>
    <s v="S"/>
    <n v="0"/>
    <n v="0.5"/>
    <n v="0.5"/>
    <x v="0"/>
    <x v="115"/>
  </r>
  <r>
    <x v="1"/>
    <x v="2008"/>
    <x v="1"/>
    <x v="24"/>
    <s v="PEROZINHO"/>
    <x v="171"/>
    <d v="1899-12-30T23:10:00"/>
    <x v="172"/>
    <d v="1899-12-30T00:50:00"/>
    <s v="S"/>
    <n v="0"/>
    <n v="0.02"/>
    <n v="0.02"/>
    <x v="0"/>
    <x v="36"/>
  </r>
  <r>
    <x v="1"/>
    <x v="2009"/>
    <x v="2"/>
    <x v="19"/>
    <s v="PALME"/>
    <x v="171"/>
    <d v="1899-12-30T23:30:00"/>
    <x v="172"/>
    <d v="1899-12-30T01:30:00"/>
    <s v="S"/>
    <n v="0"/>
    <n v="0.2"/>
    <n v="0.2"/>
    <x v="0"/>
    <x v="580"/>
  </r>
  <r>
    <x v="1"/>
    <x v="2010"/>
    <x v="1"/>
    <x v="31"/>
    <s v="TELÕES"/>
    <x v="171"/>
    <d v="1899-12-30T23:30:00"/>
    <x v="172"/>
    <d v="1899-12-30T02:00:00"/>
    <s v="S"/>
    <n v="0"/>
    <n v="3"/>
    <n v="3"/>
    <x v="0"/>
    <x v="593"/>
  </r>
  <r>
    <x v="1"/>
    <x v="2011"/>
    <x v="1"/>
    <x v="31"/>
    <s v="TRAVANCA"/>
    <x v="172"/>
    <d v="1899-12-30T00:00:00"/>
    <x v="172"/>
    <d v="1899-12-30T01:15:00"/>
    <s v="S"/>
    <n v="0"/>
    <n v="0.1"/>
    <n v="0.1"/>
    <x v="0"/>
    <x v="25"/>
  </r>
  <r>
    <x v="1"/>
    <x v="2012"/>
    <x v="1"/>
    <x v="18"/>
    <s v="RAIMONDA"/>
    <x v="172"/>
    <d v="1899-12-30T00:05:00"/>
    <x v="172"/>
    <d v="1899-12-30T00:50:00"/>
    <s v="S"/>
    <n v="0"/>
    <n v="0.05"/>
    <n v="0.05"/>
    <x v="0"/>
    <x v="147"/>
  </r>
  <r>
    <x v="1"/>
    <x v="1970"/>
    <x v="1"/>
    <x v="16"/>
    <s v="VANDOMA"/>
    <x v="172"/>
    <d v="1899-12-30T00:05:00"/>
    <x v="172"/>
    <d v="1899-12-30T01:30:00"/>
    <s v="S"/>
    <n v="0"/>
    <n v="0.01"/>
    <n v="0.01"/>
    <x v="0"/>
    <x v="282"/>
  </r>
  <r>
    <x v="1"/>
    <x v="2013"/>
    <x v="1"/>
    <x v="11"/>
    <s v="FÂNZERES"/>
    <x v="172"/>
    <d v="1899-12-30T00:25:00"/>
    <x v="172"/>
    <d v="1899-12-30T01:15:00"/>
    <s v="S"/>
    <n v="0"/>
    <n v="7.0000000000000007E-2"/>
    <n v="7.0000000000000007E-2"/>
    <x v="0"/>
    <x v="32"/>
  </r>
  <r>
    <x v="1"/>
    <x v="2014"/>
    <x v="1"/>
    <x v="6"/>
    <s v="COVELAS"/>
    <x v="172"/>
    <d v="1899-12-30T00:35:00"/>
    <x v="172"/>
    <d v="1899-12-30T01:42:00"/>
    <s v="S"/>
    <n v="0"/>
    <n v="0.03"/>
    <n v="0.03"/>
    <x v="0"/>
    <x v="342"/>
  </r>
  <r>
    <x v="1"/>
    <x v="2002"/>
    <x v="1"/>
    <x v="24"/>
    <s v="CANELAS"/>
    <x v="172"/>
    <d v="1899-12-30T00:38:00"/>
    <x v="172"/>
    <d v="1899-12-30T01:40:00"/>
    <s v="S"/>
    <n v="0"/>
    <n v="0.01"/>
    <n v="0.01"/>
    <x v="0"/>
    <x v="635"/>
  </r>
  <r>
    <x v="1"/>
    <x v="2015"/>
    <x v="1"/>
    <x v="11"/>
    <s v="SÃO PEDRO DA COVA"/>
    <x v="172"/>
    <d v="1899-12-30T00:55:00"/>
    <x v="172"/>
    <d v="1899-12-30T01:35:00"/>
    <s v="S"/>
    <n v="0"/>
    <n v="0.1"/>
    <n v="0.1"/>
    <x v="0"/>
    <x v="428"/>
  </r>
  <r>
    <x v="1"/>
    <x v="2000"/>
    <x v="1"/>
    <x v="6"/>
    <s v="MONTE CÓRDOVA"/>
    <x v="172"/>
    <d v="1899-12-30T03:00:00"/>
    <x v="172"/>
    <d v="1899-12-30T03:55:00"/>
    <s v="S"/>
    <n v="0"/>
    <n v="0.05"/>
    <n v="0.05"/>
    <x v="0"/>
    <x v="98"/>
  </r>
  <r>
    <x v="1"/>
    <x v="1986"/>
    <x v="1"/>
    <x v="24"/>
    <s v="GRIJÓ"/>
    <x v="172"/>
    <d v="1899-12-30T03:25:00"/>
    <x v="172"/>
    <d v="1899-12-30T04:30:00"/>
    <s v="S"/>
    <n v="0"/>
    <n v="0.3"/>
    <n v="0.3"/>
    <x v="0"/>
    <x v="586"/>
  </r>
  <r>
    <x v="1"/>
    <x v="1993"/>
    <x v="1"/>
    <x v="6"/>
    <s v="NEGRELOS (SÃO TOMÉ)"/>
    <x v="172"/>
    <d v="1899-12-30T03:45:00"/>
    <x v="172"/>
    <d v="1899-12-30T04:30:00"/>
    <s v="S"/>
    <n v="0"/>
    <n v="0.15"/>
    <n v="0.15"/>
    <x v="0"/>
    <x v="178"/>
  </r>
  <r>
    <x v="1"/>
    <x v="2016"/>
    <x v="1"/>
    <x v="11"/>
    <s v="SÃO PEDRO DA COVA"/>
    <x v="172"/>
    <d v="1899-12-30T04:35:00"/>
    <x v="172"/>
    <d v="1899-12-30T05:30:00"/>
    <s v="S"/>
    <n v="0"/>
    <n v="0.2"/>
    <n v="0.2"/>
    <x v="0"/>
    <x v="20"/>
  </r>
  <r>
    <x v="1"/>
    <x v="1946"/>
    <x v="1"/>
    <x v="34"/>
    <s v="VILA CHÃ"/>
    <x v="172"/>
    <d v="1899-12-30T04:55:00"/>
    <x v="172"/>
    <d v="1899-12-30T05:30:00"/>
    <s v="S"/>
    <n v="0"/>
    <n v="0.01"/>
    <n v="0.01"/>
    <x v="0"/>
    <x v="539"/>
  </r>
  <r>
    <x v="1"/>
    <x v="2017"/>
    <x v="1"/>
    <x v="15"/>
    <s v="GUEIFÃES"/>
    <x v="172"/>
    <d v="1899-12-30T05:30:00"/>
    <x v="172"/>
    <d v="1899-12-30T06:55:00"/>
    <s v="S"/>
    <n v="0"/>
    <n v="0.15"/>
    <n v="0.15"/>
    <x v="0"/>
    <x v="101"/>
  </r>
  <r>
    <x v="1"/>
    <x v="2011"/>
    <x v="1"/>
    <x v="31"/>
    <s v="TRAVANCA"/>
    <x v="172"/>
    <d v="1899-12-30T06:10:00"/>
    <x v="172"/>
    <d v="1899-12-30T08:00:00"/>
    <s v="S"/>
    <n v="0"/>
    <n v="0.5"/>
    <n v="0.5"/>
    <x v="0"/>
    <x v="33"/>
  </r>
  <r>
    <x v="1"/>
    <x v="2018"/>
    <x v="1"/>
    <x v="15"/>
    <s v="MOREIRA"/>
    <x v="172"/>
    <d v="1899-12-30T08:40:00"/>
    <x v="172"/>
    <d v="1899-12-30T10:35:00"/>
    <s v="S"/>
    <n v="0"/>
    <n v="0.09"/>
    <n v="0.09"/>
    <x v="0"/>
    <x v="230"/>
  </r>
  <r>
    <x v="1"/>
    <x v="2019"/>
    <x v="1"/>
    <x v="16"/>
    <s v="MOURIZ"/>
    <x v="172"/>
    <d v="1899-12-30T09:40:00"/>
    <x v="172"/>
    <d v="1899-12-30T10:05:00"/>
    <s v="S"/>
    <n v="0"/>
    <n v="0.01"/>
    <n v="0.01"/>
    <x v="0"/>
    <x v="158"/>
  </r>
  <r>
    <x v="1"/>
    <x v="2020"/>
    <x v="1"/>
    <x v="15"/>
    <s v="PEDROUÇOS"/>
    <x v="172"/>
    <d v="1899-12-30T10:00:00"/>
    <x v="172"/>
    <d v="1899-12-30T10:35:00"/>
    <s v="S"/>
    <n v="0"/>
    <n v="0.05"/>
    <n v="0.05"/>
    <x v="0"/>
    <x v="255"/>
  </r>
  <r>
    <x v="1"/>
    <x v="2021"/>
    <x v="1"/>
    <x v="34"/>
    <s v="VAIRÃO"/>
    <x v="172"/>
    <d v="1899-12-30T10:15:00"/>
    <x v="172"/>
    <d v="1899-12-30T11:15:00"/>
    <s v="S"/>
    <n v="0"/>
    <n v="0.05"/>
    <n v="0.05"/>
    <x v="0"/>
    <x v="130"/>
  </r>
  <r>
    <x v="1"/>
    <x v="2022"/>
    <x v="2"/>
    <x v="14"/>
    <s v="VILARINHO DAS CAMBAS"/>
    <x v="172"/>
    <d v="1899-12-30T10:30:00"/>
    <x v="172"/>
    <d v="1899-12-30T11:45:00"/>
    <s v="S"/>
    <n v="0"/>
    <n v="0.4"/>
    <n v="0.4"/>
    <x v="0"/>
    <x v="298"/>
  </r>
  <r>
    <x v="1"/>
    <x v="2001"/>
    <x v="2"/>
    <x v="19"/>
    <s v="BARCELINHOS"/>
    <x v="172"/>
    <d v="1899-12-30T10:40:00"/>
    <x v="172"/>
    <d v="1899-12-30T12:20:00"/>
    <s v="S"/>
    <n v="0"/>
    <n v="0.1"/>
    <n v="0.1"/>
    <x v="0"/>
    <x v="454"/>
  </r>
  <r>
    <x v="1"/>
    <x v="1970"/>
    <x v="1"/>
    <x v="16"/>
    <s v="VANDOMA"/>
    <x v="172"/>
    <d v="1899-12-30T12:20:00"/>
    <x v="172"/>
    <d v="1899-12-30T12:35:00"/>
    <s v="S"/>
    <n v="0"/>
    <n v="0.01"/>
    <n v="0.01"/>
    <x v="0"/>
    <x v="85"/>
  </r>
  <r>
    <x v="1"/>
    <x v="1961"/>
    <x v="2"/>
    <x v="19"/>
    <s v="MARIZ"/>
    <x v="172"/>
    <d v="1899-12-30T13:40:00"/>
    <x v="172"/>
    <d v="1899-12-30T14:25:00"/>
    <s v="S"/>
    <n v="0"/>
    <n v="0.05"/>
    <n v="0.05"/>
    <x v="0"/>
    <x v="501"/>
  </r>
  <r>
    <x v="1"/>
    <x v="2023"/>
    <x v="1"/>
    <x v="34"/>
    <s v="AVELEDA"/>
    <x v="172"/>
    <d v="1899-12-30T13:40:00"/>
    <x v="172"/>
    <d v="1899-12-30T15:50:00"/>
    <s v="S"/>
    <n v="0"/>
    <n v="0.1"/>
    <n v="0.1"/>
    <x v="0"/>
    <x v="495"/>
  </r>
  <r>
    <x v="1"/>
    <x v="2024"/>
    <x v="1"/>
    <x v="16"/>
    <s v="MOURIZ"/>
    <x v="172"/>
    <d v="1899-12-30T14:00:00"/>
    <x v="172"/>
    <d v="1899-12-30T14:50:00"/>
    <s v="S"/>
    <n v="0"/>
    <n v="0.05"/>
    <n v="0.05"/>
    <x v="0"/>
    <x v="77"/>
  </r>
  <r>
    <x v="1"/>
    <x v="2025"/>
    <x v="2"/>
    <x v="14"/>
    <s v="REQUIÃO"/>
    <x v="172"/>
    <d v="1899-12-30T14:40:00"/>
    <x v="172"/>
    <d v="1899-12-30T16:15:00"/>
    <s v="S"/>
    <n v="0"/>
    <n v="0.05"/>
    <n v="0.05"/>
    <x v="0"/>
    <x v="570"/>
  </r>
  <r>
    <x v="1"/>
    <x v="2026"/>
    <x v="2"/>
    <x v="14"/>
    <s v="VILARINHO DAS CAMBAS"/>
    <x v="172"/>
    <d v="1899-12-30T14:50:00"/>
    <x v="172"/>
    <d v="1899-12-30T16:15:00"/>
    <s v="S"/>
    <n v="0"/>
    <n v="0.1"/>
    <n v="0.1"/>
    <x v="0"/>
    <x v="494"/>
  </r>
  <r>
    <x v="1"/>
    <x v="2027"/>
    <x v="1"/>
    <x v="15"/>
    <s v="MAIA"/>
    <x v="172"/>
    <d v="1899-12-30T14:55:00"/>
    <x v="172"/>
    <d v="1899-12-30T16:00:00"/>
    <s v="S"/>
    <n v="0"/>
    <n v="0.5"/>
    <n v="0.5"/>
    <x v="0"/>
    <x v="159"/>
  </r>
  <r>
    <x v="1"/>
    <x v="2028"/>
    <x v="2"/>
    <x v="49"/>
    <s v="CIBÕES"/>
    <x v="172"/>
    <d v="1899-12-30T15:00:00"/>
    <x v="172"/>
    <d v="1899-12-30T18:36:00"/>
    <s v="S"/>
    <n v="3"/>
    <n v="0"/>
    <n v="3"/>
    <x v="0"/>
    <x v="493"/>
  </r>
  <r>
    <x v="1"/>
    <x v="2029"/>
    <x v="1"/>
    <x v="18"/>
    <s v="MEIXOMIL"/>
    <x v="172"/>
    <d v="1899-12-30T15:00:00"/>
    <x v="172"/>
    <d v="1899-12-30T15:30:00"/>
    <s v="S"/>
    <n v="0"/>
    <n v="0.03"/>
    <n v="0.03"/>
    <x v="0"/>
    <x v="152"/>
  </r>
  <r>
    <x v="1"/>
    <x v="2030"/>
    <x v="1"/>
    <x v="31"/>
    <s v="TRAVANCA"/>
    <x v="172"/>
    <d v="1899-12-30T15:05:00"/>
    <x v="172"/>
    <d v="1899-12-30T16:15:00"/>
    <s v="S"/>
    <n v="0"/>
    <n v="0.05"/>
    <n v="0.05"/>
    <x v="0"/>
    <x v="63"/>
  </r>
  <r>
    <x v="1"/>
    <x v="2018"/>
    <x v="1"/>
    <x v="15"/>
    <s v="MOREIRA"/>
    <x v="172"/>
    <d v="1899-12-30T15:25:00"/>
    <x v="172"/>
    <d v="1899-12-30T16:40:00"/>
    <s v="S"/>
    <n v="0"/>
    <n v="0.05"/>
    <n v="0.05"/>
    <x v="0"/>
    <x v="279"/>
  </r>
  <r>
    <x v="1"/>
    <x v="2031"/>
    <x v="1"/>
    <x v="11"/>
    <s v="JOVIM"/>
    <x v="172"/>
    <d v="1899-12-30T15:55:00"/>
    <x v="172"/>
    <d v="1899-12-30T17:00:00"/>
    <s v="S"/>
    <n v="0"/>
    <n v="0.1"/>
    <n v="0.1"/>
    <x v="0"/>
    <x v="0"/>
  </r>
  <r>
    <x v="1"/>
    <x v="2032"/>
    <x v="2"/>
    <x v="22"/>
    <s v="BOURO (SANTA MARTA)"/>
    <x v="172"/>
    <d v="1899-12-30T16:05:00"/>
    <x v="172"/>
    <d v="1899-12-30T17:20:00"/>
    <s v="S"/>
    <n v="0"/>
    <n v="0.03"/>
    <n v="0.03"/>
    <x v="0"/>
    <x v="297"/>
  </r>
  <r>
    <x v="1"/>
    <x v="1971"/>
    <x v="1"/>
    <x v="34"/>
    <s v="VILAR DE PINHEIRO"/>
    <x v="172"/>
    <d v="1899-12-30T16:05:00"/>
    <x v="172"/>
    <d v="1899-12-30T17:05:00"/>
    <s v="S"/>
    <n v="0"/>
    <n v="0.25"/>
    <n v="0.25"/>
    <x v="0"/>
    <x v="4"/>
  </r>
  <r>
    <x v="1"/>
    <x v="1992"/>
    <x v="1"/>
    <x v="20"/>
    <s v="SOBRADO"/>
    <x v="172"/>
    <d v="1899-12-30T16:10:00"/>
    <x v="172"/>
    <d v="1899-12-30T21:55:00"/>
    <s v="S"/>
    <n v="0"/>
    <n v="5"/>
    <n v="5"/>
    <x v="0"/>
    <x v="462"/>
  </r>
  <r>
    <x v="1"/>
    <x v="1997"/>
    <x v="1"/>
    <x v="18"/>
    <s v="CARVALHOSA"/>
    <x v="172"/>
    <d v="1899-12-30T16:30:00"/>
    <x v="172"/>
    <d v="1899-12-30T16:55:00"/>
    <s v="S"/>
    <n v="0"/>
    <n v="0.01"/>
    <n v="0.01"/>
    <x v="0"/>
    <x v="104"/>
  </r>
  <r>
    <x v="1"/>
    <x v="2033"/>
    <x v="2"/>
    <x v="30"/>
    <s v="DOSSÃOS"/>
    <x v="172"/>
    <d v="1899-12-30T16:35:00"/>
    <x v="172"/>
    <d v="1899-12-30T18:15:00"/>
    <s v="S"/>
    <n v="0.2"/>
    <n v="0"/>
    <n v="0.2"/>
    <x v="0"/>
    <x v="533"/>
  </r>
  <r>
    <x v="1"/>
    <x v="2026"/>
    <x v="2"/>
    <x v="14"/>
    <s v="VILARINHO DAS CAMBAS"/>
    <x v="172"/>
    <d v="1899-12-30T17:20:00"/>
    <x v="172"/>
    <d v="1899-12-30T18:15:00"/>
    <s v="S"/>
    <n v="0"/>
    <n v="0.2"/>
    <n v="0.2"/>
    <x v="0"/>
    <x v="554"/>
  </r>
  <r>
    <x v="1"/>
    <x v="2034"/>
    <x v="1"/>
    <x v="16"/>
    <s v="REBORDOSA"/>
    <x v="172"/>
    <d v="1899-12-30T17:45:00"/>
    <x v="172"/>
    <d v="1899-12-30T19:00:00"/>
    <s v="S"/>
    <n v="0"/>
    <n v="0.05"/>
    <n v="0.05"/>
    <x v="0"/>
    <x v="82"/>
  </r>
  <r>
    <x v="1"/>
    <x v="2035"/>
    <x v="1"/>
    <x v="8"/>
    <s v="LEÇA DO BAILIO"/>
    <x v="172"/>
    <d v="1899-12-30T18:38:00"/>
    <x v="172"/>
    <d v="1899-12-30T19:36:00"/>
    <s v="S"/>
    <n v="0"/>
    <n v="0.02"/>
    <n v="0.02"/>
    <x v="0"/>
    <x v="424"/>
  </r>
  <r>
    <x v="1"/>
    <x v="2036"/>
    <x v="1"/>
    <x v="20"/>
    <s v="CAMPO"/>
    <x v="172"/>
    <d v="1899-12-30T19:20:00"/>
    <x v="172"/>
    <d v="1899-12-30T19:50:00"/>
    <s v="S"/>
    <n v="0"/>
    <n v="0.01"/>
    <n v="0.01"/>
    <x v="0"/>
    <x v="106"/>
  </r>
  <r>
    <x v="1"/>
    <x v="2037"/>
    <x v="1"/>
    <x v="16"/>
    <s v="BALTAR"/>
    <x v="172"/>
    <d v="1899-12-30T20:05:00"/>
    <x v="172"/>
    <d v="1899-12-30T20:35:00"/>
    <s v="S"/>
    <n v="0"/>
    <n v="0.02"/>
    <n v="0.02"/>
    <x v="0"/>
    <x v="68"/>
  </r>
  <r>
    <x v="1"/>
    <x v="2029"/>
    <x v="1"/>
    <x v="18"/>
    <s v="MEIXOMIL"/>
    <x v="172"/>
    <d v="1899-12-30T20:55:00"/>
    <x v="172"/>
    <d v="1899-12-30T21:50:00"/>
    <s v="S"/>
    <n v="0"/>
    <n v="0.05"/>
    <n v="0.05"/>
    <x v="0"/>
    <x v="188"/>
  </r>
  <r>
    <x v="1"/>
    <x v="1975"/>
    <x v="2"/>
    <x v="19"/>
    <s v="FEITOS"/>
    <x v="172"/>
    <d v="1899-12-30T21:35:00"/>
    <x v="172"/>
    <d v="1899-12-30T22:40:00"/>
    <s v="S"/>
    <n v="0"/>
    <n v="0.1"/>
    <n v="0.1"/>
    <x v="0"/>
    <x v="521"/>
  </r>
  <r>
    <x v="1"/>
    <x v="2036"/>
    <x v="1"/>
    <x v="20"/>
    <s v="CAMPO"/>
    <x v="172"/>
    <d v="1899-12-30T22:00:00"/>
    <x v="172"/>
    <d v="1899-12-30T23:05:00"/>
    <s v="S"/>
    <n v="0"/>
    <n v="0.05"/>
    <n v="0.05"/>
    <x v="0"/>
    <x v="117"/>
  </r>
  <r>
    <x v="1"/>
    <x v="2037"/>
    <x v="1"/>
    <x v="16"/>
    <s v="BALTAR"/>
    <x v="172"/>
    <d v="1899-12-30T22:55:00"/>
    <x v="173"/>
    <d v="1899-12-30T00:00:00"/>
    <s v="S"/>
    <n v="0"/>
    <n v="0.02"/>
    <n v="0.02"/>
    <x v="0"/>
    <x v="64"/>
  </r>
  <r>
    <x v="1"/>
    <x v="2028"/>
    <x v="2"/>
    <x v="49"/>
    <s v="CIBÕES"/>
    <x v="172"/>
    <d v="1899-12-30T23:00:00"/>
    <x v="173"/>
    <d v="1899-12-30T00:35:00"/>
    <s v="S"/>
    <n v="0"/>
    <n v="0.05"/>
    <n v="0.05"/>
    <x v="0"/>
    <x v="534"/>
  </r>
  <r>
    <x v="1"/>
    <x v="1928"/>
    <x v="1"/>
    <x v="10"/>
    <s v="CROCA"/>
    <x v="172"/>
    <d v="1899-12-30T23:05:00"/>
    <x v="172"/>
    <d v="1899-12-30T23:35:00"/>
    <s v="S"/>
    <n v="0"/>
    <n v="0.01"/>
    <n v="0.01"/>
    <x v="0"/>
    <x v="167"/>
  </r>
  <r>
    <x v="1"/>
    <x v="2038"/>
    <x v="1"/>
    <x v="34"/>
    <s v="TOUGUES"/>
    <x v="172"/>
    <d v="1899-12-30T23:06:00"/>
    <x v="172"/>
    <d v="1899-12-30T23:50:00"/>
    <s v="S"/>
    <n v="0"/>
    <n v="0.02"/>
    <n v="0.02"/>
    <x v="0"/>
    <x v="369"/>
  </r>
  <r>
    <x v="1"/>
    <x v="2039"/>
    <x v="1"/>
    <x v="15"/>
    <s v="MILHEIRÓS"/>
    <x v="172"/>
    <d v="1899-12-30T23:10:00"/>
    <x v="172"/>
    <d v="1899-12-30T23:55:00"/>
    <s v="S"/>
    <n v="0"/>
    <n v="0.02"/>
    <n v="0.02"/>
    <x v="0"/>
    <x v="83"/>
  </r>
  <r>
    <x v="1"/>
    <x v="2040"/>
    <x v="2"/>
    <x v="14"/>
    <s v="LOURO"/>
    <x v="172"/>
    <d v="1899-12-30T23:45:00"/>
    <x v="173"/>
    <d v="1899-12-30T07:00:00"/>
    <s v="S"/>
    <n v="13"/>
    <n v="0"/>
    <n v="13"/>
    <x v="0"/>
    <x v="601"/>
  </r>
  <r>
    <x v="1"/>
    <x v="2017"/>
    <x v="1"/>
    <x v="15"/>
    <s v="GUEIFÃES"/>
    <x v="172"/>
    <d v="1899-12-30T23:50:00"/>
    <x v="173"/>
    <d v="1899-12-30T00:30:00"/>
    <s v="S"/>
    <n v="0"/>
    <n v="0.01"/>
    <n v="0.01"/>
    <x v="0"/>
    <x v="103"/>
  </r>
  <r>
    <x v="1"/>
    <x v="2031"/>
    <x v="1"/>
    <x v="11"/>
    <s v="JOVIM"/>
    <x v="173"/>
    <d v="1899-12-30T00:40:00"/>
    <x v="173"/>
    <d v="1899-12-30T01:40:00"/>
    <s v="S"/>
    <n v="0"/>
    <n v="0.1"/>
    <n v="0.1"/>
    <x v="0"/>
    <x v="67"/>
  </r>
  <r>
    <x v="1"/>
    <x v="1970"/>
    <x v="1"/>
    <x v="16"/>
    <s v="VANDOMA"/>
    <x v="173"/>
    <d v="1899-12-30T01:23:00"/>
    <x v="173"/>
    <d v="1899-12-30T02:45:00"/>
    <s v="S"/>
    <n v="0"/>
    <n v="0.05"/>
    <n v="0.05"/>
    <x v="0"/>
    <x v="165"/>
  </r>
  <r>
    <x v="1"/>
    <x v="1970"/>
    <x v="1"/>
    <x v="16"/>
    <s v="VANDOMA"/>
    <x v="173"/>
    <d v="1899-12-30T04:30:00"/>
    <x v="173"/>
    <d v="1899-12-30T05:45:00"/>
    <s v="S"/>
    <n v="0"/>
    <n v="0.15"/>
    <n v="0.15"/>
    <x v="0"/>
    <x v="241"/>
  </r>
  <r>
    <x v="1"/>
    <x v="2041"/>
    <x v="1"/>
    <x v="16"/>
    <s v="GANDRA"/>
    <x v="173"/>
    <d v="1899-12-30T10:25:00"/>
    <x v="173"/>
    <d v="1899-12-30T11:55:00"/>
    <s v="S"/>
    <n v="0"/>
    <n v="0.02"/>
    <n v="0.02"/>
    <x v="0"/>
    <x v="189"/>
  </r>
  <r>
    <x v="1"/>
    <x v="2041"/>
    <x v="1"/>
    <x v="16"/>
    <s v="GANDRA"/>
    <x v="173"/>
    <d v="1899-12-30T12:45:00"/>
    <x v="173"/>
    <d v="1899-12-30T17:00:00"/>
    <s v="S"/>
    <n v="1"/>
    <n v="2"/>
    <n v="3"/>
    <x v="0"/>
    <x v="238"/>
  </r>
  <r>
    <x v="1"/>
    <x v="1997"/>
    <x v="1"/>
    <x v="18"/>
    <s v="CARVALHOSA"/>
    <x v="173"/>
    <d v="1899-12-30T13:15:00"/>
    <x v="173"/>
    <d v="1899-12-30T13:50:00"/>
    <s v="S"/>
    <n v="0"/>
    <n v="0.01"/>
    <n v="0.01"/>
    <x v="0"/>
    <x v="156"/>
  </r>
  <r>
    <x v="1"/>
    <x v="1975"/>
    <x v="2"/>
    <x v="19"/>
    <s v="FEITOS"/>
    <x v="173"/>
    <d v="1899-12-30T13:40:00"/>
    <x v="173"/>
    <d v="1899-12-30T14:40:00"/>
    <s v="S"/>
    <n v="0"/>
    <n v="0.1"/>
    <n v="0.1"/>
    <x v="0"/>
    <x v="527"/>
  </r>
  <r>
    <x v="1"/>
    <x v="2035"/>
    <x v="1"/>
    <x v="8"/>
    <s v="LEÇA DO BAILIO"/>
    <x v="173"/>
    <d v="1899-12-30T13:40:00"/>
    <x v="173"/>
    <d v="1899-12-30T15:15:00"/>
    <s v="S"/>
    <n v="0"/>
    <n v="0.03"/>
    <n v="0.03"/>
    <x v="0"/>
    <x v="537"/>
  </r>
  <r>
    <x v="1"/>
    <x v="1928"/>
    <x v="1"/>
    <x v="10"/>
    <s v="CROCA"/>
    <x v="173"/>
    <d v="1899-12-30T14:00:00"/>
    <x v="173"/>
    <d v="1899-12-30T16:50:00"/>
    <s v="S"/>
    <n v="0"/>
    <n v="2"/>
    <n v="2"/>
    <x v="0"/>
    <x v="244"/>
  </r>
  <r>
    <x v="1"/>
    <x v="1971"/>
    <x v="1"/>
    <x v="34"/>
    <s v="VILAR DE PINHEIRO"/>
    <x v="173"/>
    <d v="1899-12-30T14:15:00"/>
    <x v="173"/>
    <d v="1899-12-30T15:20:00"/>
    <s v="S"/>
    <n v="0"/>
    <n v="0.05"/>
    <n v="0.05"/>
    <x v="0"/>
    <x v="285"/>
  </r>
  <r>
    <x v="1"/>
    <x v="2042"/>
    <x v="1"/>
    <x v="16"/>
    <s v="VANDOMA"/>
    <x v="173"/>
    <d v="1899-12-30T14:25:00"/>
    <x v="173"/>
    <d v="1899-12-30T17:45:00"/>
    <s v="S"/>
    <n v="0"/>
    <n v="0.05"/>
    <n v="0.05"/>
    <x v="0"/>
    <x v="259"/>
  </r>
  <r>
    <x v="1"/>
    <x v="2043"/>
    <x v="0"/>
    <x v="39"/>
    <s v="COVÕES"/>
    <x v="173"/>
    <d v="1899-12-30T14:28:00"/>
    <x v="173"/>
    <d v="1899-12-30T15:00:00"/>
    <s v="S"/>
    <n v="0"/>
    <n v="0.05"/>
    <n v="0.05"/>
    <x v="0"/>
    <x v="355"/>
  </r>
  <r>
    <x v="1"/>
    <x v="2044"/>
    <x v="1"/>
    <x v="31"/>
    <s v="TRAVANCA"/>
    <x v="173"/>
    <d v="1899-12-30T15:00:00"/>
    <x v="173"/>
    <d v="1899-12-30T18:35:00"/>
    <s v="S"/>
    <n v="0"/>
    <n v="3"/>
    <n v="3"/>
    <x v="0"/>
    <x v="251"/>
  </r>
  <r>
    <x v="1"/>
    <x v="2045"/>
    <x v="2"/>
    <x v="14"/>
    <s v="CALENDÁRIO"/>
    <x v="173"/>
    <d v="1899-12-30T16:14:00"/>
    <x v="173"/>
    <d v="1899-12-30T16:50:00"/>
    <s v="S"/>
    <n v="0"/>
    <n v="0.05"/>
    <n v="0.05"/>
    <x v="0"/>
    <x v="603"/>
  </r>
  <r>
    <x v="1"/>
    <x v="2046"/>
    <x v="2"/>
    <x v="26"/>
    <s v="ESPORÕES"/>
    <x v="173"/>
    <d v="1899-12-30T17:25:00"/>
    <x v="173"/>
    <d v="1899-12-30T18:30:00"/>
    <s v="S"/>
    <n v="0"/>
    <n v="1"/>
    <n v="1"/>
    <x v="0"/>
    <x v="576"/>
  </r>
  <r>
    <x v="1"/>
    <x v="2047"/>
    <x v="1"/>
    <x v="20"/>
    <s v="ERMESINDE"/>
    <x v="173"/>
    <d v="1899-12-30T18:02:00"/>
    <x v="173"/>
    <d v="1899-12-30T18:50:00"/>
    <s v="S"/>
    <n v="0"/>
    <n v="0.1"/>
    <n v="0.1"/>
    <x v="0"/>
    <x v="14"/>
  </r>
  <r>
    <x v="1"/>
    <x v="2029"/>
    <x v="1"/>
    <x v="18"/>
    <s v="MEIXOMIL"/>
    <x v="173"/>
    <d v="1899-12-30T18:05:00"/>
    <x v="173"/>
    <d v="1899-12-30T18:30:00"/>
    <s v="S"/>
    <n v="0"/>
    <n v="0.02"/>
    <n v="0.02"/>
    <x v="0"/>
    <x v="222"/>
  </r>
  <r>
    <x v="1"/>
    <x v="2048"/>
    <x v="1"/>
    <x v="18"/>
    <s v="FERREIRA"/>
    <x v="173"/>
    <d v="1899-12-30T18:45:00"/>
    <x v="173"/>
    <d v="1899-12-30T19:30:00"/>
    <s v="S"/>
    <n v="0"/>
    <n v="0.1"/>
    <n v="0.1"/>
    <x v="0"/>
    <x v="326"/>
  </r>
  <r>
    <x v="1"/>
    <x v="2048"/>
    <x v="1"/>
    <x v="18"/>
    <s v="FERREIRA"/>
    <x v="173"/>
    <d v="1899-12-30T21:10:00"/>
    <x v="173"/>
    <d v="1899-12-30T21:45:00"/>
    <s v="S"/>
    <n v="0"/>
    <n v="0.01"/>
    <n v="0.01"/>
    <x v="0"/>
    <x v="305"/>
  </r>
  <r>
    <x v="1"/>
    <x v="1986"/>
    <x v="1"/>
    <x v="24"/>
    <s v="GRIJÓ"/>
    <x v="173"/>
    <d v="1899-12-30T21:25:00"/>
    <x v="173"/>
    <d v="1899-12-30T22:20:00"/>
    <s v="S"/>
    <n v="0.15"/>
    <n v="0.1"/>
    <n v="0.25"/>
    <x v="0"/>
    <x v="522"/>
  </r>
  <r>
    <x v="1"/>
    <x v="1971"/>
    <x v="1"/>
    <x v="34"/>
    <s v="VILAR DE PINHEIRO"/>
    <x v="173"/>
    <d v="1899-12-30T22:50:00"/>
    <x v="174"/>
    <d v="1899-12-30T00:05:00"/>
    <s v="S"/>
    <n v="0.3"/>
    <n v="0.02"/>
    <n v="0.32"/>
    <x v="0"/>
    <x v="391"/>
  </r>
  <r>
    <x v="1"/>
    <x v="2049"/>
    <x v="1"/>
    <x v="11"/>
    <s v="SÃO PEDRO DA COVA"/>
    <x v="173"/>
    <d v="1899-12-30T23:15:00"/>
    <x v="173"/>
    <d v="1899-12-30T23:50:00"/>
    <s v="S"/>
    <n v="0.15"/>
    <n v="0"/>
    <n v="0.15"/>
    <x v="0"/>
    <x v="197"/>
  </r>
  <r>
    <x v="1"/>
    <x v="2050"/>
    <x v="2"/>
    <x v="14"/>
    <s v="VALE (SÃO MARTINHO)"/>
    <x v="174"/>
    <d v="1899-12-30T10:15:00"/>
    <x v="174"/>
    <d v="1899-12-30T12:50:00"/>
    <s v="S"/>
    <n v="0.2"/>
    <n v="0"/>
    <n v="0.2"/>
    <x v="0"/>
    <x v="573"/>
  </r>
  <r>
    <x v="1"/>
    <x v="2051"/>
    <x v="1"/>
    <x v="34"/>
    <s v="VAIRÃO"/>
    <x v="174"/>
    <d v="1899-12-30T10:50:00"/>
    <x v="174"/>
    <d v="1899-12-30T12:30:00"/>
    <s v="S"/>
    <n v="0.05"/>
    <n v="0.05"/>
    <n v="0.1"/>
    <x v="0"/>
    <x v="361"/>
  </r>
  <r>
    <x v="1"/>
    <x v="2052"/>
    <x v="2"/>
    <x v="19"/>
    <s v="TAMEL (SÃO VERÍSSIMO)"/>
    <x v="174"/>
    <d v="1899-12-30T13:15:00"/>
    <x v="174"/>
    <d v="1899-12-30T14:05:00"/>
    <s v="S"/>
    <n v="0"/>
    <n v="0.1"/>
    <n v="0.1"/>
    <x v="0"/>
    <x v="585"/>
  </r>
  <r>
    <x v="1"/>
    <x v="2035"/>
    <x v="1"/>
    <x v="8"/>
    <s v="LEÇA DO BAILIO"/>
    <x v="174"/>
    <d v="1899-12-30T14:30:00"/>
    <x v="174"/>
    <d v="1899-12-30T16:40:00"/>
    <s v="S"/>
    <n v="0.05"/>
    <n v="0.08"/>
    <n v="0.13"/>
    <x v="0"/>
    <x v="559"/>
  </r>
  <r>
    <x v="1"/>
    <x v="1986"/>
    <x v="1"/>
    <x v="24"/>
    <s v="GRIJÓ"/>
    <x v="174"/>
    <d v="1899-12-30T16:10:00"/>
    <x v="174"/>
    <d v="1899-12-30T17:45:00"/>
    <s v="S"/>
    <n v="0.05"/>
    <n v="0.1"/>
    <n v="0.15"/>
    <x v="0"/>
    <x v="565"/>
  </r>
  <r>
    <x v="1"/>
    <x v="2035"/>
    <x v="1"/>
    <x v="8"/>
    <s v="LEÇA DO BAILIO"/>
    <x v="174"/>
    <d v="1899-12-30T16:35:00"/>
    <x v="174"/>
    <d v="1899-12-30T17:50:00"/>
    <s v="S"/>
    <n v="0"/>
    <n v="0.04"/>
    <n v="0.04"/>
    <x v="0"/>
    <x v="595"/>
  </r>
  <r>
    <x v="1"/>
    <x v="2053"/>
    <x v="1"/>
    <x v="6"/>
    <s v="COUTO (SANTA CRISTINA)"/>
    <x v="174"/>
    <d v="1899-12-30T17:25:00"/>
    <x v="174"/>
    <d v="1899-12-30T18:00:00"/>
    <s v="S"/>
    <n v="0"/>
    <n v="0.1"/>
    <n v="0.1"/>
    <x v="0"/>
    <x v="360"/>
  </r>
  <r>
    <x v="1"/>
    <x v="2054"/>
    <x v="1"/>
    <x v="10"/>
    <s v="RECEZINHOS (SÃO MARTINHO)"/>
    <x v="174"/>
    <d v="1899-12-30T17:30:00"/>
    <x v="174"/>
    <d v="1899-12-30T18:25:00"/>
    <s v="S"/>
    <n v="0"/>
    <n v="0.03"/>
    <n v="0.03"/>
    <x v="0"/>
    <x v="371"/>
  </r>
  <r>
    <x v="1"/>
    <x v="2055"/>
    <x v="2"/>
    <x v="19"/>
    <s v="TAMEL (SÃO VERÍSSIMO)"/>
    <x v="174"/>
    <d v="1899-12-30T18:40:00"/>
    <x v="174"/>
    <d v="1899-12-30T19:30:00"/>
    <s v="S"/>
    <n v="0"/>
    <n v="0.05"/>
    <n v="0.05"/>
    <x v="0"/>
    <x v="583"/>
  </r>
  <r>
    <x v="1"/>
    <x v="2056"/>
    <x v="1"/>
    <x v="31"/>
    <s v="GONDAR"/>
    <x v="175"/>
    <d v="1899-12-30T13:00:00"/>
    <x v="175"/>
    <d v="1899-12-30T14:30:00"/>
    <s v="S"/>
    <n v="0"/>
    <n v="0.25"/>
    <n v="0.25"/>
    <x v="0"/>
    <x v="136"/>
  </r>
  <r>
    <x v="1"/>
    <x v="1928"/>
    <x v="1"/>
    <x v="10"/>
    <s v="CROCA"/>
    <x v="175"/>
    <d v="1899-12-30T13:20:00"/>
    <x v="175"/>
    <d v="1899-12-30T15:35:00"/>
    <s v="S"/>
    <n v="0"/>
    <n v="2"/>
    <n v="2"/>
    <x v="0"/>
    <x v="471"/>
  </r>
  <r>
    <x v="1"/>
    <x v="1928"/>
    <x v="1"/>
    <x v="10"/>
    <s v="CROCA"/>
    <x v="175"/>
    <d v="1899-12-30T15:58:00"/>
    <x v="175"/>
    <d v="1899-12-30T17:00:00"/>
    <s v="S"/>
    <n v="0"/>
    <n v="0.01"/>
    <n v="0.01"/>
    <x v="0"/>
    <x v="38"/>
  </r>
  <r>
    <x v="1"/>
    <x v="2050"/>
    <x v="2"/>
    <x v="14"/>
    <s v="VALE (SÃO MARTINHO)"/>
    <x v="175"/>
    <d v="1899-12-30T16:35:00"/>
    <x v="175"/>
    <d v="1899-12-30T20:30:00"/>
    <s v="S"/>
    <n v="0"/>
    <n v="0.3"/>
    <n v="0.3"/>
    <x v="0"/>
    <x v="220"/>
  </r>
  <r>
    <x v="1"/>
    <x v="2057"/>
    <x v="1"/>
    <x v="16"/>
    <s v="VANDOMA"/>
    <x v="175"/>
    <d v="1899-12-30T19:15:00"/>
    <x v="175"/>
    <d v="1899-12-30T22:25:00"/>
    <s v="S"/>
    <n v="0"/>
    <n v="0.05"/>
    <n v="0.05"/>
    <x v="0"/>
    <x v="338"/>
  </r>
  <r>
    <x v="1"/>
    <x v="2058"/>
    <x v="1"/>
    <x v="24"/>
    <s v="VALADARES"/>
    <x v="175"/>
    <d v="1899-12-30T20:20:00"/>
    <x v="175"/>
    <d v="1899-12-30T20:40:00"/>
    <s v="S"/>
    <n v="0"/>
    <n v="0.05"/>
    <n v="0.05"/>
    <x v="0"/>
    <x v="8"/>
  </r>
  <r>
    <x v="1"/>
    <x v="2059"/>
    <x v="2"/>
    <x v="19"/>
    <s v="CARVALHOS"/>
    <x v="175"/>
    <d v="1899-12-30T23:20:00"/>
    <x v="176"/>
    <d v="1899-12-30T00:15:00"/>
    <s v="S"/>
    <n v="0"/>
    <n v="0.05"/>
    <n v="0.05"/>
    <x v="0"/>
    <x v="581"/>
  </r>
  <r>
    <x v="1"/>
    <x v="2057"/>
    <x v="1"/>
    <x v="16"/>
    <s v="VANDOMA"/>
    <x v="176"/>
    <d v="1899-12-30T12:20:00"/>
    <x v="176"/>
    <d v="1899-12-30T13:15:00"/>
    <s v="S"/>
    <n v="0"/>
    <n v="0.02"/>
    <n v="0.02"/>
    <x v="0"/>
    <x v="376"/>
  </r>
  <r>
    <x v="1"/>
    <x v="2060"/>
    <x v="2"/>
    <x v="14"/>
    <s v="CRUZ"/>
    <x v="176"/>
    <d v="1899-12-30T15:20:00"/>
    <x v="176"/>
    <d v="1899-12-30T16:00:00"/>
    <s v="S"/>
    <n v="0"/>
    <n v="0.05"/>
    <n v="0.05"/>
    <x v="0"/>
    <x v="66"/>
  </r>
  <r>
    <x v="1"/>
    <x v="2061"/>
    <x v="2"/>
    <x v="19"/>
    <s v="FRAGOSO"/>
    <x v="176"/>
    <d v="1899-12-30T15:25:00"/>
    <x v="176"/>
    <d v="1899-12-30T17:20:00"/>
    <s v="S"/>
    <n v="0.15"/>
    <n v="0"/>
    <n v="0.15"/>
    <x v="0"/>
    <x v="626"/>
  </r>
  <r>
    <x v="1"/>
    <x v="2062"/>
    <x v="2"/>
    <x v="47"/>
    <s v="MOSTEIRO"/>
    <x v="176"/>
    <d v="1899-12-30T15:40:00"/>
    <x v="176"/>
    <d v="1899-12-30T16:30:00"/>
    <s v="S"/>
    <n v="0.02"/>
    <n v="0"/>
    <n v="0.02"/>
    <x v="0"/>
    <x v="215"/>
  </r>
  <r>
    <x v="1"/>
    <x v="2063"/>
    <x v="1"/>
    <x v="11"/>
    <s v="FOZ DO SOUSA"/>
    <x v="176"/>
    <d v="1899-12-30T16:45:00"/>
    <x v="176"/>
    <d v="1899-12-30T18:45:00"/>
    <s v="S"/>
    <n v="0"/>
    <n v="0.1"/>
    <n v="0.1"/>
    <x v="0"/>
    <x v="35"/>
  </r>
  <r>
    <x v="1"/>
    <x v="2057"/>
    <x v="1"/>
    <x v="16"/>
    <s v="VANDOMA"/>
    <x v="176"/>
    <d v="1899-12-30T20:20:00"/>
    <x v="176"/>
    <d v="1899-12-30T21:25:00"/>
    <s v="S"/>
    <n v="0"/>
    <n v="0.01"/>
    <n v="0.01"/>
    <x v="0"/>
    <x v="388"/>
  </r>
  <r>
    <x v="1"/>
    <x v="2060"/>
    <x v="2"/>
    <x v="14"/>
    <s v="CRUZ"/>
    <x v="176"/>
    <d v="1899-12-30T21:00:00"/>
    <x v="176"/>
    <d v="1899-12-30T21:45:00"/>
    <s v="S"/>
    <n v="0"/>
    <n v="0.02"/>
    <n v="0.02"/>
    <x v="0"/>
    <x v="105"/>
  </r>
  <r>
    <x v="1"/>
    <x v="2061"/>
    <x v="2"/>
    <x v="19"/>
    <s v="FRAGOSO"/>
    <x v="176"/>
    <d v="1899-12-30T22:45:00"/>
    <x v="177"/>
    <d v="1899-12-30T00:15:00"/>
    <s v="S"/>
    <n v="0"/>
    <n v="0.1"/>
    <n v="0.1"/>
    <x v="0"/>
    <x v="513"/>
  </r>
  <r>
    <x v="1"/>
    <x v="2064"/>
    <x v="2"/>
    <x v="25"/>
    <s v="SÃO JOÃO DE REI"/>
    <x v="176"/>
    <d v="1899-12-30T22:50:00"/>
    <x v="177"/>
    <d v="1899-12-30T00:15:00"/>
    <s v="S"/>
    <n v="0"/>
    <n v="0.5"/>
    <n v="0.5"/>
    <x v="0"/>
    <x v="412"/>
  </r>
  <r>
    <x v="1"/>
    <x v="2060"/>
    <x v="2"/>
    <x v="14"/>
    <s v="CRUZ"/>
    <x v="177"/>
    <d v="1899-12-30T01:40:00"/>
    <x v="177"/>
    <d v="1899-12-30T02:30:00"/>
    <s v="S"/>
    <n v="0"/>
    <n v="0.05"/>
    <n v="0.05"/>
    <x v="0"/>
    <x v="140"/>
  </r>
  <r>
    <x v="1"/>
    <x v="2065"/>
    <x v="1"/>
    <x v="16"/>
    <s v="REBORDOSA"/>
    <x v="177"/>
    <d v="1899-12-30T03:15:00"/>
    <x v="177"/>
    <d v="1899-12-30T04:00:00"/>
    <s v="S"/>
    <n v="0"/>
    <n v="0.02"/>
    <n v="0.02"/>
    <x v="0"/>
    <x v="15"/>
  </r>
  <r>
    <x v="1"/>
    <x v="2061"/>
    <x v="2"/>
    <x v="19"/>
    <s v="FRAGOSO"/>
    <x v="177"/>
    <d v="1899-12-30T10:40:00"/>
    <x v="177"/>
    <d v="1899-12-30T13:45:00"/>
    <s v="S"/>
    <n v="2.5"/>
    <n v="0"/>
    <n v="2.5"/>
    <x v="0"/>
    <x v="200"/>
  </r>
  <r>
    <x v="1"/>
    <x v="2057"/>
    <x v="1"/>
    <x v="16"/>
    <s v="VANDOMA"/>
    <x v="177"/>
    <d v="1899-12-30T13:10:00"/>
    <x v="177"/>
    <d v="1899-12-30T15:10:00"/>
    <s v="S"/>
    <n v="0"/>
    <n v="0.2"/>
    <n v="0.2"/>
    <x v="0"/>
    <x v="392"/>
  </r>
  <r>
    <x v="1"/>
    <x v="2066"/>
    <x v="1"/>
    <x v="15"/>
    <s v="SILVA ESCURA"/>
    <x v="177"/>
    <d v="1899-12-30T13:18:00"/>
    <x v="178"/>
    <d v="1899-12-30T01:30:00"/>
    <s v="S"/>
    <n v="2"/>
    <n v="20"/>
    <n v="22"/>
    <x v="0"/>
    <x v="22"/>
  </r>
  <r>
    <x v="1"/>
    <x v="2067"/>
    <x v="1"/>
    <x v="6"/>
    <s v="LAMA"/>
    <x v="177"/>
    <d v="1899-12-30T13:25:00"/>
    <x v="177"/>
    <d v="1899-12-30T13:55:00"/>
    <s v="S"/>
    <n v="0.2"/>
    <n v="0.1"/>
    <n v="0.3"/>
    <x v="0"/>
    <x v="193"/>
  </r>
  <r>
    <x v="1"/>
    <x v="2068"/>
    <x v="1"/>
    <x v="6"/>
    <s v="SEQUEIRÓ"/>
    <x v="177"/>
    <d v="1899-12-30T13:55:00"/>
    <x v="177"/>
    <d v="1899-12-30T14:15:00"/>
    <s v="S"/>
    <n v="0.3"/>
    <n v="0.05"/>
    <n v="0.35"/>
    <x v="0"/>
    <x v="71"/>
  </r>
  <r>
    <x v="1"/>
    <x v="2069"/>
    <x v="1"/>
    <x v="18"/>
    <s v="FREAMUNDE"/>
    <x v="177"/>
    <d v="1899-12-30T14:40:00"/>
    <x v="177"/>
    <d v="1899-12-30T15:12:00"/>
    <s v="S"/>
    <n v="0"/>
    <n v="0.01"/>
    <n v="0.01"/>
    <x v="0"/>
    <x v="91"/>
  </r>
  <r>
    <x v="1"/>
    <x v="2070"/>
    <x v="2"/>
    <x v="21"/>
    <s v="ARNÓIA"/>
    <x v="177"/>
    <d v="1899-12-30T15:00:00"/>
    <x v="177"/>
    <d v="1899-12-30T17:30:00"/>
    <s v="S"/>
    <n v="0"/>
    <n v="0.5"/>
    <n v="0.5"/>
    <x v="0"/>
    <x v="186"/>
  </r>
  <r>
    <x v="1"/>
    <x v="2071"/>
    <x v="1"/>
    <x v="15"/>
    <s v="ÁGUAS SANTAS"/>
    <x v="177"/>
    <d v="1899-12-30T15:40:00"/>
    <x v="177"/>
    <d v="1899-12-30T16:55:00"/>
    <s v="S"/>
    <n v="0"/>
    <n v="0.15"/>
    <n v="0.15"/>
    <x v="0"/>
    <x v="440"/>
  </r>
  <r>
    <x v="1"/>
    <x v="2072"/>
    <x v="1"/>
    <x v="10"/>
    <s v="NOVELAS"/>
    <x v="177"/>
    <d v="1899-12-30T16:35:00"/>
    <x v="177"/>
    <d v="1899-12-30T17:50:00"/>
    <s v="S"/>
    <n v="0"/>
    <n v="0.1"/>
    <n v="0.1"/>
    <x v="0"/>
    <x v="27"/>
  </r>
  <r>
    <x v="1"/>
    <x v="2073"/>
    <x v="2"/>
    <x v="19"/>
    <s v="CARAPEÇOS"/>
    <x v="177"/>
    <d v="1899-12-30T16:40:00"/>
    <x v="177"/>
    <d v="1899-12-30T18:00:00"/>
    <s v="S"/>
    <n v="0"/>
    <n v="0.1"/>
    <n v="0.1"/>
    <x v="0"/>
    <x v="182"/>
  </r>
  <r>
    <x v="1"/>
    <x v="2074"/>
    <x v="2"/>
    <x v="12"/>
    <s v="COSTA"/>
    <x v="177"/>
    <d v="1899-12-30T17:35:00"/>
    <x v="177"/>
    <d v="1899-12-30T19:10:00"/>
    <s v="S"/>
    <n v="0"/>
    <n v="0.05"/>
    <n v="0.05"/>
    <x v="0"/>
    <x v="258"/>
  </r>
  <r>
    <x v="1"/>
    <x v="2075"/>
    <x v="1"/>
    <x v="24"/>
    <s v="GULPILHARES"/>
    <x v="177"/>
    <d v="1899-12-30T18:03:00"/>
    <x v="177"/>
    <d v="1899-12-30T19:10:00"/>
    <s v="S"/>
    <n v="0"/>
    <n v="0.3"/>
    <n v="0.3"/>
    <x v="0"/>
    <x v="2"/>
  </r>
  <r>
    <x v="1"/>
    <x v="2076"/>
    <x v="1"/>
    <x v="20"/>
    <s v="ERMESINDE"/>
    <x v="177"/>
    <d v="1899-12-30T19:28:00"/>
    <x v="177"/>
    <d v="1899-12-30T20:15:00"/>
    <s v="S"/>
    <n v="0"/>
    <n v="0.15"/>
    <n v="0.15"/>
    <x v="0"/>
    <x v="5"/>
  </r>
  <r>
    <x v="1"/>
    <x v="2072"/>
    <x v="1"/>
    <x v="10"/>
    <s v="NOVELAS"/>
    <x v="177"/>
    <d v="1899-12-30T20:00:00"/>
    <x v="177"/>
    <d v="1899-12-30T21:30:00"/>
    <s v="S"/>
    <n v="0"/>
    <n v="0.05"/>
    <n v="0.05"/>
    <x v="0"/>
    <x v="70"/>
  </r>
  <r>
    <x v="1"/>
    <x v="2077"/>
    <x v="1"/>
    <x v="24"/>
    <s v="LEVER"/>
    <x v="177"/>
    <d v="1899-12-30T21:30:00"/>
    <x v="177"/>
    <d v="1899-12-30T23:05:00"/>
    <s v="S"/>
    <n v="0"/>
    <n v="0.3"/>
    <n v="0.3"/>
    <x v="0"/>
    <x v="16"/>
  </r>
  <r>
    <x v="1"/>
    <x v="2078"/>
    <x v="1"/>
    <x v="32"/>
    <s v="CAMPELO"/>
    <x v="177"/>
    <d v="1899-12-30T22:20:00"/>
    <x v="177"/>
    <d v="1899-12-30T23:30:00"/>
    <s v="S"/>
    <n v="0"/>
    <n v="0.5"/>
    <n v="0.5"/>
    <x v="0"/>
    <x v="240"/>
  </r>
  <r>
    <x v="1"/>
    <x v="2079"/>
    <x v="1"/>
    <x v="6"/>
    <s v="REGUENGA"/>
    <x v="177"/>
    <d v="1899-12-30T23:20:00"/>
    <x v="178"/>
    <d v="1899-12-30T00:25:00"/>
    <s v="S"/>
    <n v="0"/>
    <n v="0.1"/>
    <n v="0.1"/>
    <x v="0"/>
    <x v="239"/>
  </r>
  <r>
    <x v="1"/>
    <x v="2067"/>
    <x v="1"/>
    <x v="6"/>
    <s v="LAMA"/>
    <x v="178"/>
    <d v="1899-12-30T03:50:00"/>
    <x v="178"/>
    <d v="1899-12-30T04:20:00"/>
    <s v="S"/>
    <n v="0"/>
    <n v="0.05"/>
    <n v="0.05"/>
    <x v="0"/>
    <x v="163"/>
  </r>
  <r>
    <x v="1"/>
    <x v="2078"/>
    <x v="1"/>
    <x v="32"/>
    <s v="CAMPELO"/>
    <x v="178"/>
    <d v="1899-12-30T09:05:00"/>
    <x v="178"/>
    <d v="1899-12-30T11:50:00"/>
    <s v="S"/>
    <n v="0"/>
    <n v="3"/>
    <n v="3"/>
    <x v="0"/>
    <x v="281"/>
  </r>
  <r>
    <x v="1"/>
    <x v="2074"/>
    <x v="2"/>
    <x v="12"/>
    <s v="COSTA"/>
    <x v="178"/>
    <d v="1899-12-30T10:45:00"/>
    <x v="178"/>
    <d v="1899-12-30T12:50:00"/>
    <s v="S"/>
    <n v="0"/>
    <n v="0.25"/>
    <n v="0.25"/>
    <x v="0"/>
    <x v="287"/>
  </r>
  <r>
    <x v="1"/>
    <x v="2067"/>
    <x v="1"/>
    <x v="6"/>
    <s v="LAMA"/>
    <x v="178"/>
    <d v="1899-12-30T12:00:00"/>
    <x v="178"/>
    <d v="1899-12-30T13:05:00"/>
    <s v="S"/>
    <n v="0"/>
    <n v="0.15"/>
    <n v="0.15"/>
    <x v="0"/>
    <x v="206"/>
  </r>
  <r>
    <x v="1"/>
    <x v="2080"/>
    <x v="2"/>
    <x v="19"/>
    <s v="TAMEL (SÃO VERÍSSIMO)"/>
    <x v="178"/>
    <d v="1899-12-30T13:30:00"/>
    <x v="178"/>
    <d v="1899-12-30T14:05:00"/>
    <s v="S"/>
    <n v="0"/>
    <n v="0.05"/>
    <n v="0.05"/>
    <x v="0"/>
    <x v="19"/>
  </r>
  <r>
    <x v="1"/>
    <x v="2081"/>
    <x v="1"/>
    <x v="20"/>
    <s v="CAMPO"/>
    <x v="178"/>
    <d v="1899-12-30T13:30:00"/>
    <x v="178"/>
    <d v="1899-12-30T14:40:00"/>
    <s v="S"/>
    <n v="0"/>
    <n v="0.1"/>
    <n v="0.1"/>
    <x v="0"/>
    <x v="132"/>
  </r>
  <r>
    <x v="1"/>
    <x v="2070"/>
    <x v="2"/>
    <x v="21"/>
    <s v="ARNÓIA"/>
    <x v="178"/>
    <d v="1899-12-30T14:10:00"/>
    <x v="178"/>
    <d v="1899-12-30T16:20:00"/>
    <s v="S"/>
    <n v="0.2"/>
    <n v="0"/>
    <n v="0.2"/>
    <x v="0"/>
    <x v="109"/>
  </r>
  <r>
    <x v="1"/>
    <x v="2078"/>
    <x v="1"/>
    <x v="32"/>
    <s v="CAMPELO"/>
    <x v="178"/>
    <d v="1899-12-30T14:55:00"/>
    <x v="178"/>
    <d v="1899-12-30T15:53:00"/>
    <s v="S"/>
    <n v="0"/>
    <n v="0.02"/>
    <n v="0.02"/>
    <x v="0"/>
    <x v="254"/>
  </r>
  <r>
    <x v="1"/>
    <x v="2082"/>
    <x v="0"/>
    <x v="0"/>
    <s v="CARVALHO"/>
    <x v="178"/>
    <d v="1899-12-30T14:56:00"/>
    <x v="178"/>
    <d v="1899-12-30T17:00:00"/>
    <m/>
    <n v="0"/>
    <n v="0.1"/>
    <n v="0.1"/>
    <x v="4"/>
    <x v="357"/>
  </r>
  <r>
    <x v="1"/>
    <x v="2083"/>
    <x v="2"/>
    <x v="14"/>
    <s v="ARNOSO (SANTA MARIA)"/>
    <x v="178"/>
    <d v="1899-12-30T16:20:00"/>
    <x v="178"/>
    <d v="1899-12-30T17:00:00"/>
    <s v="S"/>
    <n v="0"/>
    <n v="0.01"/>
    <n v="0.01"/>
    <x v="0"/>
    <x v="24"/>
  </r>
  <r>
    <x v="1"/>
    <x v="2067"/>
    <x v="1"/>
    <x v="6"/>
    <s v="LAMA"/>
    <x v="178"/>
    <d v="1899-12-30T16:55:00"/>
    <x v="178"/>
    <d v="1899-12-30T17:55:00"/>
    <s v="S"/>
    <n v="0"/>
    <n v="0.1"/>
    <n v="0.1"/>
    <x v="0"/>
    <x v="223"/>
  </r>
  <r>
    <x v="1"/>
    <x v="2084"/>
    <x v="2"/>
    <x v="14"/>
    <s v="LOUSADO"/>
    <x v="178"/>
    <d v="1899-12-30T17:25:00"/>
    <x v="178"/>
    <d v="1899-12-30T18:50:00"/>
    <s v="S"/>
    <n v="0"/>
    <n v="0.1"/>
    <n v="0.1"/>
    <x v="0"/>
    <x v="30"/>
  </r>
  <r>
    <x v="1"/>
    <x v="2083"/>
    <x v="2"/>
    <x v="14"/>
    <s v="ARNOSO (SANTA MARIA)"/>
    <x v="178"/>
    <d v="1899-12-30T17:30:00"/>
    <x v="178"/>
    <d v="1899-12-30T18:30:00"/>
    <s v="S"/>
    <n v="0"/>
    <n v="0.02"/>
    <n v="0.02"/>
    <x v="0"/>
    <x v="114"/>
  </r>
  <r>
    <x v="1"/>
    <x v="2085"/>
    <x v="1"/>
    <x v="15"/>
    <s v="VERMOIM"/>
    <x v="178"/>
    <d v="1899-12-30T18:25:00"/>
    <x v="178"/>
    <d v="1899-12-30T19:10:00"/>
    <s v="S"/>
    <n v="0"/>
    <n v="0.05"/>
    <n v="0.05"/>
    <x v="0"/>
    <x v="31"/>
  </r>
  <r>
    <x v="1"/>
    <x v="2086"/>
    <x v="1"/>
    <x v="15"/>
    <s v="MOREIRA"/>
    <x v="178"/>
    <d v="1899-12-30T18:55:00"/>
    <x v="178"/>
    <d v="1899-12-30T20:00:00"/>
    <s v="S"/>
    <n v="0"/>
    <n v="0.15"/>
    <n v="0.15"/>
    <x v="0"/>
    <x v="73"/>
  </r>
  <r>
    <x v="1"/>
    <x v="2087"/>
    <x v="1"/>
    <x v="31"/>
    <s v="TELÕES"/>
    <x v="178"/>
    <d v="1899-12-30T19:45:00"/>
    <x v="178"/>
    <d v="1899-12-30T21:15:00"/>
    <s v="S"/>
    <n v="0"/>
    <n v="1"/>
    <n v="1"/>
    <x v="0"/>
    <x v="321"/>
  </r>
  <r>
    <x v="1"/>
    <x v="2088"/>
    <x v="1"/>
    <x v="11"/>
    <s v="SÃO PEDRO DA COVA"/>
    <x v="178"/>
    <d v="1899-12-30T22:50:00"/>
    <x v="178"/>
    <d v="1899-12-30T23:20:00"/>
    <s v="S"/>
    <n v="0"/>
    <n v="0.05"/>
    <n v="0.05"/>
    <x v="0"/>
    <x v="3"/>
  </r>
  <r>
    <x v="1"/>
    <x v="2070"/>
    <x v="2"/>
    <x v="21"/>
    <s v="ARNÓIA"/>
    <x v="179"/>
    <d v="1899-12-30T00:15:00"/>
    <x v="179"/>
    <d v="1899-12-30T01:00:00"/>
    <s v="S"/>
    <n v="0.02"/>
    <n v="0"/>
    <n v="0.02"/>
    <x v="0"/>
    <x v="196"/>
  </r>
  <r>
    <x v="1"/>
    <x v="2089"/>
    <x v="1"/>
    <x v="15"/>
    <s v="MILHEIRÓS"/>
    <x v="179"/>
    <d v="1899-12-30T00:20:00"/>
    <x v="179"/>
    <d v="1899-12-30T02:15:00"/>
    <s v="S"/>
    <n v="0"/>
    <n v="0.2"/>
    <n v="0.2"/>
    <x v="0"/>
    <x v="56"/>
  </r>
  <r>
    <x v="1"/>
    <x v="2090"/>
    <x v="2"/>
    <x v="12"/>
    <s v="SANDE (VILA NOVA)"/>
    <x v="179"/>
    <d v="1899-12-30T04:35:00"/>
    <x v="179"/>
    <d v="1899-12-30T07:00:00"/>
    <s v="S"/>
    <n v="0"/>
    <n v="0.4"/>
    <n v="0.4"/>
    <x v="0"/>
    <x v="229"/>
  </r>
  <r>
    <x v="1"/>
    <x v="2090"/>
    <x v="2"/>
    <x v="12"/>
    <s v="SANDE (VILA NOVA)"/>
    <x v="179"/>
    <d v="1899-12-30T07:30:00"/>
    <x v="179"/>
    <d v="1899-12-30T08:00:00"/>
    <s v="S"/>
    <n v="0"/>
    <n v="0.02"/>
    <n v="0.02"/>
    <x v="0"/>
    <x v="202"/>
  </r>
  <r>
    <x v="1"/>
    <x v="2091"/>
    <x v="2"/>
    <x v="14"/>
    <s v="CALENDÁRIO"/>
    <x v="179"/>
    <d v="1899-12-30T09:05:00"/>
    <x v="179"/>
    <d v="1899-12-30T09:35:00"/>
    <s v="S"/>
    <n v="0"/>
    <n v="0.05"/>
    <n v="0.05"/>
    <x v="0"/>
    <x v="318"/>
  </r>
  <r>
    <x v="1"/>
    <x v="2092"/>
    <x v="1"/>
    <x v="24"/>
    <s v="GRIJÓ"/>
    <x v="179"/>
    <d v="1899-12-30T09:36:00"/>
    <x v="179"/>
    <d v="1899-12-30T11:26:00"/>
    <s v="S"/>
    <n v="0"/>
    <n v="0.2"/>
    <n v="0.2"/>
    <x v="0"/>
    <x v="379"/>
  </r>
  <r>
    <x v="1"/>
    <x v="2093"/>
    <x v="1"/>
    <x v="16"/>
    <s v="VANDOMA"/>
    <x v="179"/>
    <d v="1899-12-30T09:36:00"/>
    <x v="179"/>
    <d v="1899-12-30T10:26:00"/>
    <s v="S"/>
    <n v="0"/>
    <n v="0.04"/>
    <n v="0.04"/>
    <x v="0"/>
    <x v="6"/>
  </r>
  <r>
    <x v="1"/>
    <x v="2094"/>
    <x v="1"/>
    <x v="15"/>
    <s v="SILVA ESCURA"/>
    <x v="179"/>
    <d v="1899-12-30T10:20:00"/>
    <x v="179"/>
    <d v="1899-12-30T13:05:00"/>
    <s v="S"/>
    <n v="0"/>
    <n v="0.5"/>
    <n v="0.5"/>
    <x v="0"/>
    <x v="61"/>
  </r>
  <r>
    <x v="1"/>
    <x v="2095"/>
    <x v="1"/>
    <x v="8"/>
    <s v="SÃO MAMEDE DE INFESTA"/>
    <x v="179"/>
    <d v="1899-12-30T11:25:00"/>
    <x v="179"/>
    <d v="1899-12-30T13:50:00"/>
    <s v="S"/>
    <n v="0"/>
    <n v="1"/>
    <n v="1"/>
    <x v="0"/>
    <x v="51"/>
  </r>
  <r>
    <x v="1"/>
    <x v="2088"/>
    <x v="1"/>
    <x v="11"/>
    <s v="SÃO PEDRO DA COVA"/>
    <x v="179"/>
    <d v="1899-12-30T12:30:00"/>
    <x v="179"/>
    <d v="1899-12-30T13:15:00"/>
    <s v="S"/>
    <n v="0"/>
    <n v="0.06"/>
    <n v="0.06"/>
    <x v="0"/>
    <x v="319"/>
  </r>
  <r>
    <x v="1"/>
    <x v="2084"/>
    <x v="2"/>
    <x v="14"/>
    <s v="LOUSADO"/>
    <x v="179"/>
    <d v="1899-12-30T13:15:00"/>
    <x v="179"/>
    <d v="1899-12-30T13:55:00"/>
    <s v="S"/>
    <n v="0"/>
    <n v="0.25"/>
    <n v="0.25"/>
    <x v="0"/>
    <x v="37"/>
  </r>
  <r>
    <x v="1"/>
    <x v="2090"/>
    <x v="2"/>
    <x v="12"/>
    <s v="SANDE (VILA NOVA)"/>
    <x v="179"/>
    <d v="1899-12-30T13:30:00"/>
    <x v="179"/>
    <d v="1899-12-30T14:05:00"/>
    <s v="S"/>
    <n v="0"/>
    <n v="0.04"/>
    <n v="0.04"/>
    <x v="0"/>
    <x v="184"/>
  </r>
  <r>
    <x v="1"/>
    <x v="2096"/>
    <x v="2"/>
    <x v="25"/>
    <s v="SÃO JOÃO DE REI"/>
    <x v="179"/>
    <d v="1899-12-30T13:35:00"/>
    <x v="179"/>
    <d v="1899-12-30T15:30:00"/>
    <s v="S"/>
    <n v="0"/>
    <n v="0.5"/>
    <n v="0.5"/>
    <x v="0"/>
    <x v="260"/>
  </r>
  <r>
    <x v="1"/>
    <x v="2094"/>
    <x v="1"/>
    <x v="15"/>
    <s v="SILVA ESCURA"/>
    <x v="179"/>
    <d v="1899-12-30T13:50:00"/>
    <x v="179"/>
    <d v="1899-12-30T19:40:00"/>
    <s v="S"/>
    <n v="0"/>
    <n v="0.15"/>
    <n v="0.15"/>
    <x v="0"/>
    <x v="86"/>
  </r>
  <r>
    <x v="1"/>
    <x v="2097"/>
    <x v="0"/>
    <x v="2"/>
    <s v="ÁZERE"/>
    <x v="179"/>
    <d v="1899-12-30T14:50:00"/>
    <x v="179"/>
    <d v="1899-12-30T15:50:00"/>
    <m/>
    <n v="0.1"/>
    <n v="0"/>
    <n v="0.1"/>
    <x v="4"/>
    <x v="330"/>
  </r>
  <r>
    <x v="1"/>
    <x v="2098"/>
    <x v="1"/>
    <x v="18"/>
    <s v="CARVALHOSA"/>
    <x v="179"/>
    <d v="1899-12-30T15:45:00"/>
    <x v="179"/>
    <d v="1899-12-30T16:10:00"/>
    <s v="S"/>
    <n v="0"/>
    <n v="0.03"/>
    <n v="0.03"/>
    <x v="0"/>
    <x v="174"/>
  </r>
  <r>
    <x v="1"/>
    <x v="2084"/>
    <x v="2"/>
    <x v="14"/>
    <s v="LOUSADO"/>
    <x v="179"/>
    <d v="1899-12-30T15:50:00"/>
    <x v="179"/>
    <d v="1899-12-30T16:45:00"/>
    <s v="S"/>
    <n v="0"/>
    <n v="0.2"/>
    <n v="0.2"/>
    <x v="0"/>
    <x v="120"/>
  </r>
  <r>
    <x v="1"/>
    <x v="2090"/>
    <x v="2"/>
    <x v="12"/>
    <s v="SANDE (VILA NOVA)"/>
    <x v="179"/>
    <d v="1899-12-30T16:00:00"/>
    <x v="179"/>
    <d v="1899-12-30T18:20:00"/>
    <s v="S"/>
    <n v="0"/>
    <n v="0.2"/>
    <n v="0.2"/>
    <x v="0"/>
    <x v="124"/>
  </r>
  <r>
    <x v="1"/>
    <x v="2099"/>
    <x v="2"/>
    <x v="7"/>
    <s v="CAVÊS"/>
    <x v="179"/>
    <d v="1899-12-30T16:20:00"/>
    <x v="179"/>
    <d v="1899-12-30T17:50:00"/>
    <s v="S"/>
    <n v="0"/>
    <n v="0.01"/>
    <n v="0.01"/>
    <x v="0"/>
    <x v="234"/>
  </r>
  <r>
    <x v="1"/>
    <x v="2100"/>
    <x v="1"/>
    <x v="24"/>
    <s v="PEDROSO"/>
    <x v="179"/>
    <d v="1899-12-30T16:30:00"/>
    <x v="179"/>
    <d v="1899-12-30T17:30:00"/>
    <s v="S"/>
    <n v="0"/>
    <n v="0.05"/>
    <n v="0.05"/>
    <x v="0"/>
    <x v="13"/>
  </r>
  <r>
    <x v="1"/>
    <x v="2076"/>
    <x v="1"/>
    <x v="20"/>
    <s v="ERMESINDE"/>
    <x v="179"/>
    <d v="1899-12-30T16:58:00"/>
    <x v="179"/>
    <d v="1899-12-30T18:15:00"/>
    <s v="S"/>
    <n v="0"/>
    <n v="1.5"/>
    <n v="1.5"/>
    <x v="0"/>
    <x v="11"/>
  </r>
  <r>
    <x v="1"/>
    <x v="2101"/>
    <x v="1"/>
    <x v="10"/>
    <s v="NOVELAS"/>
    <x v="179"/>
    <d v="1899-12-30T18:30:00"/>
    <x v="179"/>
    <d v="1899-12-30T19:56:00"/>
    <s v="S"/>
    <n v="0"/>
    <n v="0.1"/>
    <n v="0.1"/>
    <x v="0"/>
    <x v="208"/>
  </r>
  <r>
    <x v="1"/>
    <x v="2096"/>
    <x v="2"/>
    <x v="25"/>
    <s v="SÃO JOÃO DE REI"/>
    <x v="179"/>
    <d v="1899-12-30T19:20:00"/>
    <x v="179"/>
    <d v="1899-12-30T21:10:00"/>
    <s v="S"/>
    <n v="0"/>
    <n v="0.5"/>
    <n v="0.5"/>
    <x v="0"/>
    <x v="277"/>
  </r>
  <r>
    <x v="1"/>
    <x v="2102"/>
    <x v="1"/>
    <x v="8"/>
    <s v="LAVRA"/>
    <x v="179"/>
    <d v="1899-12-30T19:35:00"/>
    <x v="179"/>
    <d v="1899-12-30T21:30:00"/>
    <s v="S"/>
    <n v="0"/>
    <n v="0.04"/>
    <n v="0.04"/>
    <x v="0"/>
    <x v="23"/>
  </r>
  <r>
    <x v="1"/>
    <x v="2103"/>
    <x v="1"/>
    <x v="15"/>
    <s v="SÃO PEDRO FINS"/>
    <x v="179"/>
    <d v="1899-12-30T19:40:00"/>
    <x v="179"/>
    <d v="1899-12-30T21:00:00"/>
    <s v="S"/>
    <n v="0"/>
    <n v="0.02"/>
    <n v="0.02"/>
    <x v="0"/>
    <x v="123"/>
  </r>
  <r>
    <x v="1"/>
    <x v="2092"/>
    <x v="1"/>
    <x v="24"/>
    <s v="GRIJÓ"/>
    <x v="179"/>
    <d v="1899-12-30T20:10:00"/>
    <x v="179"/>
    <d v="1899-12-30T21:25:00"/>
    <s v="S"/>
    <n v="0"/>
    <n v="0.3"/>
    <n v="0.3"/>
    <x v="0"/>
    <x v="505"/>
  </r>
  <r>
    <x v="1"/>
    <x v="2104"/>
    <x v="1"/>
    <x v="31"/>
    <s v="REAL"/>
    <x v="179"/>
    <d v="1899-12-30T20:15:00"/>
    <x v="179"/>
    <d v="1899-12-30T21:10:00"/>
    <s v="S"/>
    <n v="0"/>
    <n v="0.05"/>
    <n v="0.05"/>
    <x v="0"/>
    <x v="303"/>
  </r>
  <r>
    <x v="1"/>
    <x v="2081"/>
    <x v="1"/>
    <x v="20"/>
    <s v="CAMPO"/>
    <x v="179"/>
    <d v="1899-12-30T20:15:00"/>
    <x v="179"/>
    <d v="1899-12-30T20:55:00"/>
    <s v="S"/>
    <n v="0"/>
    <n v="0.05"/>
    <n v="0.05"/>
    <x v="0"/>
    <x v="133"/>
  </r>
  <r>
    <x v="1"/>
    <x v="2105"/>
    <x v="1"/>
    <x v="8"/>
    <s v="CUSTÓIAS"/>
    <x v="179"/>
    <d v="1899-12-30T21:00:00"/>
    <x v="179"/>
    <d v="1899-12-30T21:55:00"/>
    <s v="S"/>
    <n v="0"/>
    <n v="0.03"/>
    <n v="0.03"/>
    <x v="0"/>
    <x v="214"/>
  </r>
  <r>
    <x v="1"/>
    <x v="2092"/>
    <x v="1"/>
    <x v="24"/>
    <s v="GRIJÓ"/>
    <x v="179"/>
    <d v="1899-12-30T21:30:00"/>
    <x v="179"/>
    <d v="1899-12-30T22:30:00"/>
    <s v="S"/>
    <n v="0"/>
    <n v="0.15"/>
    <n v="0.15"/>
    <x v="0"/>
    <x v="340"/>
  </r>
  <r>
    <x v="1"/>
    <x v="2106"/>
    <x v="2"/>
    <x v="25"/>
    <s v="VILELA"/>
    <x v="179"/>
    <d v="1899-12-30T23:15:00"/>
    <x v="180"/>
    <d v="1899-12-30T00:10:00"/>
    <s v="S"/>
    <n v="0"/>
    <n v="0.02"/>
    <n v="0.02"/>
    <x v="0"/>
    <x v="247"/>
  </r>
  <r>
    <x v="1"/>
    <x v="2107"/>
    <x v="2"/>
    <x v="26"/>
    <s v="TEBOSA"/>
    <x v="180"/>
    <d v="1899-12-30T01:50:00"/>
    <x v="180"/>
    <d v="1899-12-30T03:05:00"/>
    <s v="S"/>
    <n v="0"/>
    <n v="0.06"/>
    <n v="0.06"/>
    <x v="0"/>
    <x v="374"/>
  </r>
  <r>
    <x v="1"/>
    <x v="2108"/>
    <x v="1"/>
    <x v="15"/>
    <s v="VERMOIM"/>
    <x v="180"/>
    <d v="1899-12-30T04:45:00"/>
    <x v="180"/>
    <d v="1899-12-30T06:10:00"/>
    <s v="S"/>
    <n v="0"/>
    <n v="0.03"/>
    <n v="0.03"/>
    <x v="0"/>
    <x v="407"/>
  </r>
  <r>
    <x v="1"/>
    <x v="2109"/>
    <x v="2"/>
    <x v="26"/>
    <s v="RUILHE"/>
    <x v="180"/>
    <d v="1899-12-30T06:45:00"/>
    <x v="180"/>
    <d v="1899-12-30T08:25:00"/>
    <s v="S"/>
    <n v="0.25"/>
    <n v="0.25"/>
    <n v="0.5"/>
    <x v="0"/>
    <x v="404"/>
  </r>
  <r>
    <x v="1"/>
    <x v="2110"/>
    <x v="1"/>
    <x v="20"/>
    <s v="SOBRADO"/>
    <x v="180"/>
    <d v="1899-12-30T08:55:00"/>
    <x v="180"/>
    <d v="1899-12-30T10:55:00"/>
    <s v="S"/>
    <n v="0"/>
    <n v="0.05"/>
    <n v="0.05"/>
    <x v="0"/>
    <x v="154"/>
  </r>
  <r>
    <x v="1"/>
    <x v="2110"/>
    <x v="1"/>
    <x v="20"/>
    <s v="SOBRADO"/>
    <x v="180"/>
    <d v="1899-12-30T11:35:00"/>
    <x v="180"/>
    <d v="1899-12-30T12:50:00"/>
    <s v="S"/>
    <n v="0"/>
    <n v="0.06"/>
    <n v="0.06"/>
    <x v="0"/>
    <x v="161"/>
  </r>
  <r>
    <x v="1"/>
    <x v="2111"/>
    <x v="1"/>
    <x v="6"/>
    <s v="RORIZ"/>
    <x v="180"/>
    <d v="1899-12-30T12:00:00"/>
    <x v="180"/>
    <d v="1899-12-30T12:40:00"/>
    <s v="S"/>
    <n v="0"/>
    <n v="0.05"/>
    <n v="0.05"/>
    <x v="0"/>
    <x v="252"/>
  </r>
  <r>
    <x v="1"/>
    <x v="2090"/>
    <x v="2"/>
    <x v="12"/>
    <s v="SANDE (VILA NOVA)"/>
    <x v="180"/>
    <d v="1899-12-30T12:15:00"/>
    <x v="180"/>
    <d v="1899-12-30T12:50:00"/>
    <s v="S"/>
    <n v="0"/>
    <n v="0.03"/>
    <n v="0.03"/>
    <x v="0"/>
    <x v="155"/>
  </r>
  <r>
    <x v="1"/>
    <x v="2112"/>
    <x v="1"/>
    <x v="15"/>
    <s v="VERMOIM"/>
    <x v="180"/>
    <d v="1899-12-30T12:25:00"/>
    <x v="180"/>
    <d v="1899-12-30T16:00:00"/>
    <s v="S"/>
    <n v="0"/>
    <n v="0.2"/>
    <n v="0.2"/>
    <x v="0"/>
    <x v="204"/>
  </r>
  <r>
    <x v="1"/>
    <x v="2113"/>
    <x v="1"/>
    <x v="18"/>
    <s v="CODESSOS"/>
    <x v="180"/>
    <d v="1899-12-30T13:00:00"/>
    <x v="180"/>
    <d v="1899-12-30T14:10:00"/>
    <s v="S"/>
    <n v="0"/>
    <n v="0.1"/>
    <n v="0.1"/>
    <x v="0"/>
    <x v="423"/>
  </r>
  <r>
    <x v="1"/>
    <x v="2114"/>
    <x v="2"/>
    <x v="21"/>
    <s v="VALE DE BOURO"/>
    <x v="180"/>
    <d v="1899-12-30T13:05:00"/>
    <x v="180"/>
    <d v="1899-12-30T14:00:00"/>
    <s v="S"/>
    <n v="0.01"/>
    <n v="0"/>
    <n v="0.01"/>
    <x v="0"/>
    <x v="547"/>
  </r>
  <r>
    <x v="1"/>
    <x v="2115"/>
    <x v="2"/>
    <x v="12"/>
    <s v="URGEZES"/>
    <x v="180"/>
    <d v="1899-12-30T13:50:00"/>
    <x v="180"/>
    <d v="1899-12-30T15:50:00"/>
    <s v="S"/>
    <n v="0"/>
    <n v="0.2"/>
    <n v="0.2"/>
    <x v="0"/>
    <x v="381"/>
  </r>
  <r>
    <x v="1"/>
    <x v="2090"/>
    <x v="2"/>
    <x v="12"/>
    <s v="SANDE (VILA NOVA)"/>
    <x v="180"/>
    <d v="1899-12-30T14:25:00"/>
    <x v="180"/>
    <d v="1899-12-30T16:00:00"/>
    <s v="S"/>
    <n v="0"/>
    <n v="0.05"/>
    <n v="0.05"/>
    <x v="0"/>
    <x v="146"/>
  </r>
  <r>
    <x v="1"/>
    <x v="2116"/>
    <x v="2"/>
    <x v="26"/>
    <s v="RUILHE"/>
    <x v="180"/>
    <d v="1899-12-30T15:00:00"/>
    <x v="180"/>
    <d v="1899-12-30T19:15:00"/>
    <s v="S"/>
    <n v="2"/>
    <n v="2"/>
    <n v="4"/>
    <x v="0"/>
    <x v="383"/>
  </r>
  <r>
    <x v="1"/>
    <x v="2117"/>
    <x v="0"/>
    <x v="2"/>
    <s v="ESPARIZ"/>
    <x v="180"/>
    <d v="1899-12-30T15:03:00"/>
    <x v="180"/>
    <d v="1899-12-30T16:29:00"/>
    <m/>
    <n v="0.1"/>
    <n v="0"/>
    <n v="0.1"/>
    <x v="4"/>
    <x v="444"/>
  </r>
  <r>
    <x v="1"/>
    <x v="2118"/>
    <x v="1"/>
    <x v="8"/>
    <s v="PERAFITA"/>
    <x v="180"/>
    <d v="1899-12-30T15:15:00"/>
    <x v="180"/>
    <d v="1899-12-30T17:00:00"/>
    <s v="S"/>
    <n v="0"/>
    <n v="0.02"/>
    <n v="0.02"/>
    <x v="0"/>
    <x v="398"/>
  </r>
  <r>
    <x v="1"/>
    <x v="2092"/>
    <x v="1"/>
    <x v="24"/>
    <s v="GRIJÓ"/>
    <x v="180"/>
    <d v="1899-12-30T15:38:00"/>
    <x v="180"/>
    <d v="1899-12-30T16:45:00"/>
    <s v="S"/>
    <n v="0"/>
    <n v="0.05"/>
    <n v="0.05"/>
    <x v="0"/>
    <x v="387"/>
  </r>
  <r>
    <x v="1"/>
    <x v="2081"/>
    <x v="1"/>
    <x v="20"/>
    <s v="CAMPO"/>
    <x v="180"/>
    <d v="1899-12-30T16:00:00"/>
    <x v="180"/>
    <d v="1899-12-30T16:45:00"/>
    <s v="S"/>
    <n v="0"/>
    <n v="0.05"/>
    <n v="0.05"/>
    <x v="0"/>
    <x v="278"/>
  </r>
  <r>
    <x v="1"/>
    <x v="2119"/>
    <x v="1"/>
    <x v="11"/>
    <s v="FÂNZERES"/>
    <x v="180"/>
    <d v="1899-12-30T16:35:00"/>
    <x v="180"/>
    <d v="1899-12-30T17:25:00"/>
    <s v="S"/>
    <n v="0"/>
    <n v="0.05"/>
    <n v="0.05"/>
    <x v="0"/>
    <x v="213"/>
  </r>
  <r>
    <x v="1"/>
    <x v="2092"/>
    <x v="1"/>
    <x v="24"/>
    <s v="GRIJÓ"/>
    <x v="180"/>
    <d v="1899-12-30T16:40:00"/>
    <x v="180"/>
    <d v="1899-12-30T17:50:00"/>
    <s v="S"/>
    <n v="0"/>
    <n v="0.05"/>
    <n v="0.05"/>
    <x v="0"/>
    <x v="394"/>
  </r>
  <r>
    <x v="1"/>
    <x v="2081"/>
    <x v="1"/>
    <x v="20"/>
    <s v="CAMPO"/>
    <x v="180"/>
    <d v="1899-12-30T17:40:00"/>
    <x v="180"/>
    <d v="1899-12-30T19:45:00"/>
    <s v="S"/>
    <n v="0"/>
    <n v="0.4"/>
    <n v="0.4"/>
    <x v="0"/>
    <x v="266"/>
  </r>
  <r>
    <x v="1"/>
    <x v="2118"/>
    <x v="1"/>
    <x v="8"/>
    <s v="PERAFITA"/>
    <x v="180"/>
    <d v="1899-12-30T19:20:00"/>
    <x v="180"/>
    <d v="1899-12-30T20:45:00"/>
    <s v="S"/>
    <n v="0"/>
    <n v="0.03"/>
    <n v="0.03"/>
    <x v="0"/>
    <x v="402"/>
  </r>
  <r>
    <x v="1"/>
    <x v="2116"/>
    <x v="2"/>
    <x v="26"/>
    <s v="RUILHE"/>
    <x v="180"/>
    <d v="1899-12-30T19:30:00"/>
    <x v="180"/>
    <d v="1899-12-30T21:50:00"/>
    <s v="S"/>
    <n v="0.1"/>
    <n v="0"/>
    <n v="0.1"/>
    <x v="0"/>
    <x v="459"/>
  </r>
  <r>
    <x v="1"/>
    <x v="2120"/>
    <x v="1"/>
    <x v="6"/>
    <s v="COUTO (SANTA CRISTINA)"/>
    <x v="180"/>
    <d v="1899-12-30T20:05:00"/>
    <x v="180"/>
    <d v="1899-12-30T21:00:00"/>
    <s v="S"/>
    <n v="0"/>
    <n v="0.05"/>
    <n v="0.05"/>
    <x v="0"/>
    <x v="405"/>
  </r>
  <r>
    <x v="1"/>
    <x v="2121"/>
    <x v="1"/>
    <x v="34"/>
    <s v="FAJOZES"/>
    <x v="180"/>
    <d v="1899-12-30T21:15:00"/>
    <x v="180"/>
    <d v="1899-12-30T22:25:00"/>
    <s v="S"/>
    <n v="0"/>
    <n v="0.05"/>
    <n v="0.05"/>
    <x v="0"/>
    <x v="258"/>
  </r>
  <r>
    <x v="1"/>
    <x v="2101"/>
    <x v="1"/>
    <x v="10"/>
    <s v="NOVELAS"/>
    <x v="180"/>
    <d v="1899-12-30T21:20:00"/>
    <x v="180"/>
    <d v="1899-12-30T22:20:00"/>
    <s v="S"/>
    <n v="0"/>
    <n v="0.05"/>
    <n v="0.05"/>
    <x v="0"/>
    <x v="225"/>
  </r>
  <r>
    <x v="1"/>
    <x v="2081"/>
    <x v="1"/>
    <x v="20"/>
    <s v="CAMPO"/>
    <x v="180"/>
    <d v="1899-12-30T21:20:00"/>
    <x v="180"/>
    <d v="1899-12-30T21:50:00"/>
    <s v="S"/>
    <n v="0"/>
    <n v="0.02"/>
    <n v="0.02"/>
    <x v="0"/>
    <x v="248"/>
  </r>
  <r>
    <x v="1"/>
    <x v="2122"/>
    <x v="1"/>
    <x v="18"/>
    <s v="RAIMONDA"/>
    <x v="180"/>
    <d v="1899-12-30T21:45:00"/>
    <x v="180"/>
    <d v="1899-12-30T22:35:00"/>
    <s v="S"/>
    <n v="0"/>
    <n v="0.03"/>
    <n v="0.03"/>
    <x v="0"/>
    <x v="418"/>
  </r>
  <r>
    <x v="1"/>
    <x v="2123"/>
    <x v="1"/>
    <x v="15"/>
    <s v="MILHEIRÓS"/>
    <x v="181"/>
    <d v="1899-12-30T00:40:00"/>
    <x v="181"/>
    <d v="1899-12-30T01:10:00"/>
    <s v="S"/>
    <n v="0"/>
    <n v="0.2"/>
    <n v="0.2"/>
    <x v="0"/>
    <x v="438"/>
  </r>
  <r>
    <x v="1"/>
    <x v="2124"/>
    <x v="2"/>
    <x v="14"/>
    <s v="VILARINHO DAS CAMBAS"/>
    <x v="181"/>
    <d v="1899-12-30T00:50:00"/>
    <x v="181"/>
    <d v="1899-12-30T01:40:00"/>
    <s v="S"/>
    <n v="0"/>
    <n v="0.1"/>
    <n v="0.1"/>
    <x v="0"/>
    <x v="433"/>
  </r>
  <r>
    <x v="1"/>
    <x v="2125"/>
    <x v="1"/>
    <x v="8"/>
    <s v="SÃO MAMEDE DE INFESTA"/>
    <x v="181"/>
    <d v="1899-12-30T10:05:00"/>
    <x v="181"/>
    <d v="1899-12-30T11:50:00"/>
    <s v="S"/>
    <n v="0"/>
    <n v="0.02"/>
    <n v="0.02"/>
    <x v="0"/>
    <x v="429"/>
  </r>
  <r>
    <x v="1"/>
    <x v="2126"/>
    <x v="0"/>
    <x v="5"/>
    <s v="LOUSÃ"/>
    <x v="181"/>
    <d v="1899-12-30T11:15:00"/>
    <x v="181"/>
    <d v="1899-12-30T18:11:00"/>
    <m/>
    <n v="30"/>
    <n v="0"/>
    <n v="30"/>
    <x v="4"/>
    <x v="461"/>
  </r>
  <r>
    <x v="1"/>
    <x v="2125"/>
    <x v="1"/>
    <x v="8"/>
    <s v="SÃO MAMEDE DE INFESTA"/>
    <x v="181"/>
    <d v="1899-12-30T12:22:00"/>
    <x v="181"/>
    <d v="1899-12-30T13:55:00"/>
    <s v="S"/>
    <n v="0"/>
    <n v="0.3"/>
    <n v="0.3"/>
    <x v="0"/>
    <x v="453"/>
  </r>
  <r>
    <x v="1"/>
    <x v="2121"/>
    <x v="1"/>
    <x v="34"/>
    <s v="FAJOZES"/>
    <x v="181"/>
    <d v="1899-12-30T12:25:00"/>
    <x v="181"/>
    <d v="1899-12-30T13:55:00"/>
    <s v="S"/>
    <n v="0"/>
    <n v="7.0000000000000007E-2"/>
    <n v="7.0000000000000007E-2"/>
    <x v="0"/>
    <x v="287"/>
  </r>
  <r>
    <x v="1"/>
    <x v="2127"/>
    <x v="2"/>
    <x v="14"/>
    <s v="CALENDÁRIO"/>
    <x v="181"/>
    <d v="1899-12-30T14:40:00"/>
    <x v="181"/>
    <d v="1899-12-30T16:30:00"/>
    <s v="S"/>
    <n v="0"/>
    <n v="0.2"/>
    <n v="0.2"/>
    <x v="0"/>
    <x v="452"/>
  </r>
  <r>
    <x v="1"/>
    <x v="2128"/>
    <x v="2"/>
    <x v="12"/>
    <s v="SANDE (VILA NOVA)"/>
    <x v="181"/>
    <d v="1899-12-30T15:05:00"/>
    <x v="181"/>
    <d v="1899-12-30T16:00:00"/>
    <s v="S"/>
    <n v="0"/>
    <n v="0.02"/>
    <n v="0.02"/>
    <x v="0"/>
    <x v="52"/>
  </r>
  <r>
    <x v="1"/>
    <x v="2129"/>
    <x v="2"/>
    <x v="29"/>
    <s v="GOLÃES"/>
    <x v="181"/>
    <d v="1899-12-30T16:10:00"/>
    <x v="181"/>
    <d v="1899-12-30T17:10:00"/>
    <s v="S"/>
    <n v="0"/>
    <n v="0.03"/>
    <n v="0.03"/>
    <x v="0"/>
    <x v="102"/>
  </r>
  <r>
    <x v="1"/>
    <x v="2074"/>
    <x v="2"/>
    <x v="12"/>
    <s v="COSTA"/>
    <x v="181"/>
    <d v="1899-12-30T16:30:00"/>
    <x v="181"/>
    <d v="1899-12-30T17:20:00"/>
    <s v="S"/>
    <n v="0"/>
    <n v="0.05"/>
    <n v="0.05"/>
    <x v="0"/>
    <x v="323"/>
  </r>
  <r>
    <x v="1"/>
    <x v="2130"/>
    <x v="2"/>
    <x v="30"/>
    <s v="OLEIROS"/>
    <x v="181"/>
    <d v="1899-12-30T16:45:00"/>
    <x v="181"/>
    <d v="1899-12-30T19:30:00"/>
    <s v="S"/>
    <n v="2"/>
    <n v="0"/>
    <n v="2"/>
    <x v="0"/>
    <x v="145"/>
  </r>
  <r>
    <x v="1"/>
    <x v="2125"/>
    <x v="1"/>
    <x v="8"/>
    <s v="SÃO MAMEDE DE INFESTA"/>
    <x v="181"/>
    <d v="1899-12-30T16:55:00"/>
    <x v="181"/>
    <d v="1899-12-30T17:40:00"/>
    <s v="S"/>
    <n v="0"/>
    <n v="0.01"/>
    <n v="0.01"/>
    <x v="0"/>
    <x v="447"/>
  </r>
  <r>
    <x v="1"/>
    <x v="2131"/>
    <x v="2"/>
    <x v="25"/>
    <s v="TRAVASSOS"/>
    <x v="181"/>
    <d v="1899-12-30T17:20:00"/>
    <x v="181"/>
    <d v="1899-12-30T18:55:00"/>
    <s v="S"/>
    <n v="0"/>
    <n v="0.03"/>
    <n v="0.03"/>
    <x v="0"/>
    <x v="472"/>
  </r>
  <r>
    <x v="1"/>
    <x v="2132"/>
    <x v="2"/>
    <x v="14"/>
    <s v="VILA NOVA DE FAMALICÃO"/>
    <x v="181"/>
    <d v="1899-12-30T18:35:00"/>
    <x v="181"/>
    <d v="1899-12-30T19:30:00"/>
    <s v="S"/>
    <n v="0"/>
    <n v="0.1"/>
    <n v="0.1"/>
    <x v="0"/>
    <x v="401"/>
  </r>
  <r>
    <x v="1"/>
    <x v="2133"/>
    <x v="0"/>
    <x v="3"/>
    <s v="BARRIL DE ALVA"/>
    <x v="181"/>
    <d v="1899-12-30T19:10:00"/>
    <x v="181"/>
    <d v="1899-12-30T19:36:00"/>
    <m/>
    <n v="0.01"/>
    <n v="0"/>
    <n v="0.01"/>
    <x v="4"/>
    <x v="25"/>
  </r>
  <r>
    <x v="1"/>
    <x v="2134"/>
    <x v="2"/>
    <x v="14"/>
    <s v="VILARINHO DAS CAMBAS"/>
    <x v="181"/>
    <d v="1899-12-30T20:00:00"/>
    <x v="181"/>
    <d v="1899-12-30T21:10:00"/>
    <s v="S"/>
    <n v="0"/>
    <n v="0.1"/>
    <n v="0.1"/>
    <x v="0"/>
    <x v="142"/>
  </r>
  <r>
    <x v="1"/>
    <x v="1859"/>
    <x v="2"/>
    <x v="14"/>
    <s v="DELÃES"/>
    <x v="181"/>
    <d v="1899-12-30T20:35:00"/>
    <x v="181"/>
    <d v="1899-12-30T21:00:00"/>
    <s v="S"/>
    <n v="0"/>
    <n v="0.05"/>
    <n v="0.05"/>
    <x v="0"/>
    <x v="218"/>
  </r>
  <r>
    <x v="1"/>
    <x v="2135"/>
    <x v="1"/>
    <x v="24"/>
    <s v="PEDROSO"/>
    <x v="181"/>
    <d v="1899-12-30T21:00:00"/>
    <x v="181"/>
    <d v="1899-12-30T23:20:00"/>
    <s v="S"/>
    <n v="0"/>
    <n v="0.05"/>
    <n v="0.05"/>
    <x v="0"/>
    <x v="455"/>
  </r>
  <r>
    <x v="1"/>
    <x v="2136"/>
    <x v="1"/>
    <x v="24"/>
    <s v="GRIJÓ"/>
    <x v="181"/>
    <d v="1899-12-30T21:35:00"/>
    <x v="181"/>
    <d v="1899-12-30T22:25:00"/>
    <s v="S"/>
    <n v="0"/>
    <n v="0.3"/>
    <n v="0.3"/>
    <x v="0"/>
    <x v="456"/>
  </r>
  <r>
    <x v="1"/>
    <x v="2128"/>
    <x v="2"/>
    <x v="12"/>
    <s v="SANDE (VILA NOVA)"/>
    <x v="181"/>
    <d v="1899-12-30T22:15:00"/>
    <x v="181"/>
    <d v="1899-12-30T23:05:00"/>
    <s v="S"/>
    <n v="0.02"/>
    <n v="0"/>
    <n v="0.02"/>
    <x v="0"/>
    <x v="54"/>
  </r>
  <r>
    <x v="1"/>
    <x v="2116"/>
    <x v="2"/>
    <x v="26"/>
    <s v="RUILHE"/>
    <x v="182"/>
    <d v="1899-12-30T02:35:00"/>
    <x v="182"/>
    <d v="1899-12-30T05:45:00"/>
    <s v="S"/>
    <n v="1.5"/>
    <n v="0.5"/>
    <n v="2"/>
    <x v="0"/>
    <x v="46"/>
  </r>
  <r>
    <x v="1"/>
    <x v="2137"/>
    <x v="2"/>
    <x v="29"/>
    <s v="VILA COVA"/>
    <x v="182"/>
    <d v="1899-12-30T11:30:00"/>
    <x v="182"/>
    <d v="1899-12-30T13:00:00"/>
    <s v="S"/>
    <n v="0.3"/>
    <n v="0"/>
    <n v="0.3"/>
    <x v="0"/>
    <x v="316"/>
  </r>
  <r>
    <x v="1"/>
    <x v="2101"/>
    <x v="1"/>
    <x v="10"/>
    <s v="NOVELAS"/>
    <x v="182"/>
    <d v="1899-12-30T12:45:00"/>
    <x v="182"/>
    <d v="1899-12-30T14:23:00"/>
    <s v="S"/>
    <n v="0"/>
    <n v="2"/>
    <n v="2"/>
    <x v="0"/>
    <x v="236"/>
  </r>
  <r>
    <x v="1"/>
    <x v="2138"/>
    <x v="1"/>
    <x v="10"/>
    <s v="SANTA MARTA"/>
    <x v="182"/>
    <d v="1899-12-30T12:56:00"/>
    <x v="182"/>
    <d v="1899-12-30T14:23:00"/>
    <s v="S"/>
    <n v="0"/>
    <n v="0.5"/>
    <n v="0.5"/>
    <x v="0"/>
    <x v="488"/>
  </r>
  <r>
    <x v="1"/>
    <x v="2139"/>
    <x v="1"/>
    <x v="24"/>
    <s v="CANELAS"/>
    <x v="182"/>
    <d v="1899-12-30T14:00:00"/>
    <x v="182"/>
    <d v="1899-12-30T17:35:00"/>
    <s v="S"/>
    <n v="0"/>
    <n v="1"/>
    <n v="1"/>
    <x v="0"/>
    <x v="524"/>
  </r>
  <r>
    <x v="1"/>
    <x v="2101"/>
    <x v="1"/>
    <x v="10"/>
    <s v="NOVELAS"/>
    <x v="182"/>
    <d v="1899-12-30T15:10:00"/>
    <x v="182"/>
    <d v="1899-12-30T15:46:00"/>
    <s v="S"/>
    <n v="0"/>
    <n v="0.03"/>
    <n v="0.03"/>
    <x v="0"/>
    <x v="341"/>
  </r>
  <r>
    <x v="1"/>
    <x v="2140"/>
    <x v="1"/>
    <x v="34"/>
    <s v="ÁRVORE"/>
    <x v="182"/>
    <d v="1899-12-30T15:30:00"/>
    <x v="182"/>
    <d v="1899-12-30T16:25:00"/>
    <s v="S"/>
    <n v="0"/>
    <n v="0.3"/>
    <n v="0.3"/>
    <x v="0"/>
    <x v="486"/>
  </r>
  <r>
    <x v="1"/>
    <x v="2116"/>
    <x v="2"/>
    <x v="26"/>
    <s v="RUILHE"/>
    <x v="182"/>
    <d v="1899-12-30T15:40:00"/>
    <x v="182"/>
    <d v="1899-12-30T17:30:00"/>
    <s v="S"/>
    <n v="0.05"/>
    <n v="0"/>
    <n v="0.05"/>
    <x v="0"/>
    <x v="355"/>
  </r>
  <r>
    <x v="1"/>
    <x v="2141"/>
    <x v="2"/>
    <x v="12"/>
    <s v="LORDELO"/>
    <x v="182"/>
    <d v="1899-12-30T16:00:00"/>
    <x v="182"/>
    <d v="1899-12-30T17:40:00"/>
    <s v="S"/>
    <n v="1"/>
    <n v="1"/>
    <n v="2"/>
    <x v="0"/>
    <x v="128"/>
  </r>
  <r>
    <x v="1"/>
    <x v="2142"/>
    <x v="2"/>
    <x v="14"/>
    <s v="CALENDÁRIO"/>
    <x v="182"/>
    <d v="1899-12-30T16:00:00"/>
    <x v="182"/>
    <d v="1899-12-30T16:45:00"/>
    <s v="S"/>
    <n v="0"/>
    <n v="0.05"/>
    <n v="0.05"/>
    <x v="0"/>
    <x v="203"/>
  </r>
  <r>
    <x v="1"/>
    <x v="2138"/>
    <x v="1"/>
    <x v="10"/>
    <s v="SANTA MARTA"/>
    <x v="182"/>
    <d v="1899-12-30T16:35:00"/>
    <x v="182"/>
    <d v="1899-12-30T18:00:00"/>
    <s v="S"/>
    <n v="0"/>
    <n v="0.1"/>
    <n v="0.1"/>
    <x v="0"/>
    <x v="515"/>
  </r>
  <r>
    <x v="1"/>
    <x v="2143"/>
    <x v="2"/>
    <x v="19"/>
    <s v="GALEGOS (SÃO MARTINHO)"/>
    <x v="183"/>
    <d v="1899-12-30T09:30:00"/>
    <x v="183"/>
    <d v="1899-12-30T11:00:00"/>
    <s v="S"/>
    <n v="0"/>
    <n v="0.05"/>
    <n v="0.05"/>
    <x v="0"/>
    <x v="230"/>
  </r>
  <r>
    <x v="1"/>
    <x v="2143"/>
    <x v="2"/>
    <x v="19"/>
    <s v="GALEGOS (SÃO MARTINHO)"/>
    <x v="183"/>
    <d v="1899-12-30T13:55:00"/>
    <x v="183"/>
    <d v="1899-12-30T20:45:00"/>
    <s v="S"/>
    <n v="0"/>
    <n v="1.0900000000000001"/>
    <n v="1.0900000000000001"/>
    <x v="0"/>
    <x v="279"/>
  </r>
  <r>
    <x v="1"/>
    <x v="2144"/>
    <x v="0"/>
    <x v="2"/>
    <s v="MOURONHO"/>
    <x v="183"/>
    <d v="1899-12-30T16:35:00"/>
    <x v="183"/>
    <d v="1899-12-30T18:57:00"/>
    <m/>
    <n v="1.5"/>
    <n v="1.5"/>
    <n v="3"/>
    <x v="4"/>
    <x v="317"/>
  </r>
  <r>
    <x v="1"/>
    <x v="2145"/>
    <x v="1"/>
    <x v="15"/>
    <s v="MOREIRA"/>
    <x v="184"/>
    <d v="1899-12-30T09:50:00"/>
    <x v="184"/>
    <d v="1899-12-30T10:25:00"/>
    <s v="S"/>
    <n v="0"/>
    <n v="0.3"/>
    <n v="0.3"/>
    <x v="0"/>
    <x v="464"/>
  </r>
  <r>
    <x v="1"/>
    <x v="2146"/>
    <x v="1"/>
    <x v="10"/>
    <s v="RECEZINHOS (SÃO MAMEDE)"/>
    <x v="184"/>
    <d v="1899-12-30T11:15:00"/>
    <x v="184"/>
    <d v="1899-12-30T11:55:00"/>
    <s v="S"/>
    <n v="0"/>
    <n v="0.02"/>
    <n v="0.02"/>
    <x v="0"/>
    <x v="562"/>
  </r>
  <r>
    <x v="1"/>
    <x v="2147"/>
    <x v="2"/>
    <x v="12"/>
    <s v="POLVOREIRA"/>
    <x v="184"/>
    <d v="1899-12-30T22:00:00"/>
    <x v="184"/>
    <d v="1899-12-30T22:40:00"/>
    <s v="S"/>
    <n v="0"/>
    <n v="0.05"/>
    <n v="0.05"/>
    <x v="0"/>
    <x v="332"/>
  </r>
  <r>
    <x v="1"/>
    <x v="2148"/>
    <x v="1"/>
    <x v="24"/>
    <s v="VILA NOVA DE GAIA (SANTA MARINHA)"/>
    <x v="184"/>
    <d v="1899-12-30T22:50:00"/>
    <x v="185"/>
    <d v="1899-12-30T00:20:00"/>
    <s v="S"/>
    <n v="0"/>
    <n v="0.2"/>
    <n v="0.2"/>
    <x v="0"/>
    <x v="571"/>
  </r>
  <r>
    <x v="1"/>
    <x v="2148"/>
    <x v="1"/>
    <x v="24"/>
    <s v="VILA NOVA DE GAIA (SANTA MARINHA)"/>
    <x v="185"/>
    <d v="1899-12-30T22:30:00"/>
    <x v="185"/>
    <d v="1899-12-30T23:00:00"/>
    <s v="S"/>
    <n v="0"/>
    <n v="0.02"/>
    <n v="0.02"/>
    <x v="0"/>
    <x v="569"/>
  </r>
  <r>
    <x v="1"/>
    <x v="2149"/>
    <x v="2"/>
    <x v="25"/>
    <s v="PÓVOA DE LANHOSO (N SENHORA DO AMPARO)"/>
    <x v="186"/>
    <d v="1899-12-30T14:15:00"/>
    <x v="186"/>
    <d v="1899-12-30T14:45:00"/>
    <s v="S"/>
    <n v="0"/>
    <n v="0.01"/>
    <n v="0.01"/>
    <x v="0"/>
    <x v="369"/>
  </r>
  <r>
    <x v="1"/>
    <x v="2150"/>
    <x v="0"/>
    <x v="59"/>
    <s v="PAMPILHOSA DA SERRA"/>
    <x v="187"/>
    <d v="1899-12-30T10:20:00"/>
    <x v="187"/>
    <d v="1899-12-30T13:10:00"/>
    <m/>
    <n v="0.8"/>
    <n v="0"/>
    <n v="0.8"/>
    <x v="4"/>
    <x v="270"/>
  </r>
  <r>
    <x v="1"/>
    <x v="2151"/>
    <x v="0"/>
    <x v="55"/>
    <s v="SÃO PAIO DE GRAMAÇOS"/>
    <x v="187"/>
    <d v="1899-12-30T13:37:00"/>
    <x v="187"/>
    <d v="1899-12-30T14:40:00"/>
    <m/>
    <n v="0"/>
    <n v="0.02"/>
    <n v="0.02"/>
    <x v="4"/>
    <x v="539"/>
  </r>
  <r>
    <x v="1"/>
    <x v="2152"/>
    <x v="0"/>
    <x v="0"/>
    <s v="LORVÃO"/>
    <x v="187"/>
    <d v="1899-12-30T14:15:00"/>
    <x v="187"/>
    <d v="1899-12-30T00:00:00"/>
    <m/>
    <n v="0"/>
    <n v="0.3"/>
    <n v="0.3"/>
    <x v="4"/>
    <x v="162"/>
  </r>
  <r>
    <x v="1"/>
    <x v="2148"/>
    <x v="1"/>
    <x v="24"/>
    <s v="VILA NOVA DE GAIA (SANTA MARINHA)"/>
    <x v="187"/>
    <d v="1899-12-30T22:00:00"/>
    <x v="187"/>
    <d v="1899-12-30T23:00:00"/>
    <s v="S"/>
    <n v="0"/>
    <n v="0.01"/>
    <n v="0.01"/>
    <x v="0"/>
    <x v="540"/>
  </r>
  <r>
    <x v="1"/>
    <x v="2153"/>
    <x v="0"/>
    <x v="0"/>
    <s v="OLIVEIRA DO MONDEGO"/>
    <x v="188"/>
    <d v="1899-12-30T15:15:00"/>
    <x v="188"/>
    <d v="1899-12-30T20:10:00"/>
    <m/>
    <n v="0"/>
    <n v="0.5"/>
    <n v="0.5"/>
    <x v="4"/>
    <x v="205"/>
  </r>
  <r>
    <x v="1"/>
    <x v="2154"/>
    <x v="0"/>
    <x v="2"/>
    <s v="COVAS"/>
    <x v="189"/>
    <d v="1899-12-30T01:40:00"/>
    <x v="189"/>
    <d v="1899-12-30T03:10:00"/>
    <m/>
    <n v="7.0000000000000007E-2"/>
    <n v="0"/>
    <n v="7.0000000000000007E-2"/>
    <x v="4"/>
    <x v="519"/>
  </r>
  <r>
    <x v="1"/>
    <x v="2155"/>
    <x v="0"/>
    <x v="2"/>
    <s v="CANDOSA"/>
    <x v="189"/>
    <d v="1899-12-30T12:45:00"/>
    <x v="189"/>
    <d v="1899-12-30T14:30:00"/>
    <m/>
    <n v="0.4"/>
    <n v="1.1000000000000001"/>
    <n v="1.5"/>
    <x v="4"/>
    <x v="314"/>
  </r>
  <r>
    <x v="1"/>
    <x v="2156"/>
    <x v="1"/>
    <x v="24"/>
    <s v="PEDROSO"/>
    <x v="190"/>
    <d v="1899-12-30T20:07:00"/>
    <x v="190"/>
    <d v="1899-12-30T21:10:00"/>
    <s v="S"/>
    <n v="0"/>
    <n v="0.1"/>
    <n v="0.1"/>
    <x v="0"/>
    <x v="7"/>
  </r>
  <r>
    <x v="1"/>
    <x v="2157"/>
    <x v="1"/>
    <x v="11"/>
    <s v="JOVIM"/>
    <x v="190"/>
    <d v="1899-12-30T22:15:00"/>
    <x v="190"/>
    <d v="1899-12-30T23:30:00"/>
    <s v="S"/>
    <n v="0"/>
    <n v="0.1"/>
    <n v="0.1"/>
    <x v="0"/>
    <x v="523"/>
  </r>
  <r>
    <x v="1"/>
    <x v="2158"/>
    <x v="1"/>
    <x v="11"/>
    <s v="JOVIM"/>
    <x v="191"/>
    <d v="1899-12-30T13:55:00"/>
    <x v="191"/>
    <d v="1899-12-30T14:45:00"/>
    <s v="S"/>
    <n v="0"/>
    <n v="0.03"/>
    <n v="0.03"/>
    <x v="0"/>
    <x v="1"/>
  </r>
  <r>
    <x v="1"/>
    <x v="2159"/>
    <x v="1"/>
    <x v="11"/>
    <s v="SÃO PEDRO DA COVA"/>
    <x v="192"/>
    <d v="1899-12-30T00:15:00"/>
    <x v="192"/>
    <d v="1899-12-30T01:00:00"/>
    <s v="S"/>
    <n v="0"/>
    <n v="0.2"/>
    <n v="0.2"/>
    <x v="0"/>
    <x v="528"/>
  </r>
  <r>
    <x v="1"/>
    <x v="2160"/>
    <x v="1"/>
    <x v="34"/>
    <s v="VILA CHÃ"/>
    <x v="193"/>
    <d v="1899-12-30T14:05:00"/>
    <x v="193"/>
    <d v="1899-12-30T14:50:00"/>
    <s v="S"/>
    <n v="0"/>
    <n v="0.2"/>
    <n v="0.2"/>
    <x v="0"/>
    <x v="21"/>
  </r>
  <r>
    <x v="1"/>
    <x v="2161"/>
    <x v="1"/>
    <x v="15"/>
    <s v="VILA NOVA DA TELHA"/>
    <x v="193"/>
    <d v="1899-12-30T18:35:00"/>
    <x v="193"/>
    <d v="1899-12-30T19:15:00"/>
    <s v="S"/>
    <n v="0"/>
    <n v="0.05"/>
    <n v="0.05"/>
    <x v="0"/>
    <x v="373"/>
  </r>
  <r>
    <x v="1"/>
    <x v="2161"/>
    <x v="1"/>
    <x v="15"/>
    <s v="VILA NOVA DA TELHA"/>
    <x v="193"/>
    <d v="1899-12-30T20:00:00"/>
    <x v="193"/>
    <d v="1899-12-30T21:35:00"/>
    <s v="S"/>
    <n v="0"/>
    <n v="0.03"/>
    <n v="0.03"/>
    <x v="0"/>
    <x v="575"/>
  </r>
  <r>
    <x v="1"/>
    <x v="2161"/>
    <x v="1"/>
    <x v="15"/>
    <s v="VILA NOVA DA TELHA"/>
    <x v="194"/>
    <d v="1899-12-30T03:20:00"/>
    <x v="194"/>
    <d v="1899-12-30T04:20:00"/>
    <s v="S"/>
    <n v="0"/>
    <n v="0.01"/>
    <n v="0.01"/>
    <x v="0"/>
    <x v="598"/>
  </r>
  <r>
    <x v="1"/>
    <x v="2162"/>
    <x v="1"/>
    <x v="15"/>
    <s v="MOREIRA"/>
    <x v="194"/>
    <d v="1899-12-30T04:25:00"/>
    <x v="194"/>
    <d v="1899-12-30T06:30:00"/>
    <s v="S"/>
    <n v="0"/>
    <n v="1"/>
    <n v="1"/>
    <x v="0"/>
    <x v="99"/>
  </r>
  <r>
    <x v="1"/>
    <x v="2163"/>
    <x v="1"/>
    <x v="24"/>
    <s v="GULPILHARES"/>
    <x v="194"/>
    <d v="1899-12-30T15:59:00"/>
    <x v="194"/>
    <d v="1899-12-30T17:05:00"/>
    <s v="S"/>
    <n v="0"/>
    <n v="0.03"/>
    <n v="0.03"/>
    <x v="0"/>
    <x v="97"/>
  </r>
  <r>
    <x v="1"/>
    <x v="2164"/>
    <x v="2"/>
    <x v="19"/>
    <s v="VILA FRESCAÍNHA (SÃO MARTINHO)"/>
    <x v="195"/>
    <d v="1899-12-30T20:00:00"/>
    <x v="195"/>
    <d v="1899-12-30T20:50:00"/>
    <s v="S"/>
    <n v="0"/>
    <n v="0.1"/>
    <n v="0.1"/>
    <x v="0"/>
    <x v="327"/>
  </r>
  <r>
    <x v="1"/>
    <x v="2165"/>
    <x v="1"/>
    <x v="11"/>
    <s v="FOZ DO SOUSA"/>
    <x v="195"/>
    <d v="1899-12-30T22:55:00"/>
    <x v="195"/>
    <d v="1899-12-30T23:50:00"/>
    <s v="S"/>
    <n v="0"/>
    <n v="0.05"/>
    <n v="0.05"/>
    <x v="0"/>
    <x v="122"/>
  </r>
  <r>
    <x v="1"/>
    <x v="2166"/>
    <x v="1"/>
    <x v="6"/>
    <s v="MONTE CÓRDOVA"/>
    <x v="196"/>
    <d v="1899-12-30T14:20:00"/>
    <x v="196"/>
    <d v="1899-12-30T14:40:00"/>
    <s v="S"/>
    <n v="0"/>
    <n v="0.05"/>
    <n v="0.05"/>
    <x v="0"/>
    <x v="612"/>
  </r>
  <r>
    <x v="1"/>
    <x v="2167"/>
    <x v="2"/>
    <x v="12"/>
    <s v="CALVOS"/>
    <x v="196"/>
    <d v="1899-12-30T18:00:00"/>
    <x v="196"/>
    <d v="1899-12-30T19:20:00"/>
    <s v="S"/>
    <n v="0"/>
    <n v="0.1"/>
    <n v="0.1"/>
    <x v="0"/>
    <x v="43"/>
  </r>
  <r>
    <x v="1"/>
    <x v="2168"/>
    <x v="1"/>
    <x v="11"/>
    <s v="RIO TINTO"/>
    <x v="196"/>
    <d v="1899-12-30T19:00:00"/>
    <x v="196"/>
    <d v="1899-12-30T20:30:00"/>
    <s v="S"/>
    <n v="0"/>
    <n v="0.2"/>
    <n v="0.2"/>
    <x v="0"/>
    <x v="157"/>
  </r>
  <r>
    <x v="1"/>
    <x v="2169"/>
    <x v="1"/>
    <x v="11"/>
    <s v="FOZ DO SOUSA"/>
    <x v="196"/>
    <d v="1899-12-30T21:35:00"/>
    <x v="197"/>
    <d v="1899-12-30T00:05:00"/>
    <s v="S"/>
    <n v="0"/>
    <n v="0.3"/>
    <n v="0.3"/>
    <x v="0"/>
    <x v="300"/>
  </r>
  <r>
    <x v="1"/>
    <x v="2170"/>
    <x v="1"/>
    <x v="11"/>
    <s v="SÃO PEDRO DA COVA"/>
    <x v="197"/>
    <d v="1899-12-30T00:35:00"/>
    <x v="197"/>
    <d v="1899-12-30T01:35:00"/>
    <s v="S"/>
    <n v="0"/>
    <n v="0.5"/>
    <n v="0.5"/>
    <x v="0"/>
    <x v="372"/>
  </r>
  <r>
    <x v="1"/>
    <x v="2171"/>
    <x v="0"/>
    <x v="2"/>
    <s v="ESPARIZ"/>
    <x v="197"/>
    <d v="1899-12-30T01:05:00"/>
    <x v="197"/>
    <d v="1899-12-30T02:15:00"/>
    <m/>
    <n v="0"/>
    <n v="0.01"/>
    <n v="0.01"/>
    <x v="4"/>
    <x v="347"/>
  </r>
  <r>
    <x v="1"/>
    <x v="2172"/>
    <x v="1"/>
    <x v="32"/>
    <s v="COVELAS"/>
    <x v="197"/>
    <d v="1899-12-30T05:50:00"/>
    <x v="197"/>
    <d v="1899-12-30T07:00:00"/>
    <s v="S"/>
    <n v="0"/>
    <n v="1"/>
    <n v="1"/>
    <x v="0"/>
    <x v="191"/>
  </r>
  <r>
    <x v="1"/>
    <x v="2173"/>
    <x v="1"/>
    <x v="15"/>
    <s v="SÃO PEDRO FINS"/>
    <x v="197"/>
    <d v="1899-12-30T11:40:00"/>
    <x v="197"/>
    <d v="1899-12-30T13:55:00"/>
    <s v="S"/>
    <n v="0"/>
    <n v="0.02"/>
    <n v="0.02"/>
    <x v="0"/>
    <x v="168"/>
  </r>
  <r>
    <x v="1"/>
    <x v="2174"/>
    <x v="2"/>
    <x v="26"/>
    <s v="ESPORÕES"/>
    <x v="197"/>
    <d v="1899-12-30T12:00:00"/>
    <x v="197"/>
    <d v="1899-12-30T13:35:00"/>
    <s v="S"/>
    <n v="0"/>
    <n v="0.05"/>
    <n v="0.05"/>
    <x v="0"/>
    <x v="96"/>
  </r>
  <r>
    <x v="1"/>
    <x v="2175"/>
    <x v="1"/>
    <x v="11"/>
    <s v="FOZ DO SOUSA"/>
    <x v="197"/>
    <d v="1899-12-30T12:50:00"/>
    <x v="197"/>
    <d v="1899-12-30T16:40:00"/>
    <s v="S"/>
    <n v="0"/>
    <n v="1.5"/>
    <n v="1.5"/>
    <x v="0"/>
    <x v="172"/>
  </r>
  <r>
    <x v="1"/>
    <x v="2167"/>
    <x v="2"/>
    <x v="12"/>
    <s v="CALVOS"/>
    <x v="197"/>
    <d v="1899-12-30T13:40:00"/>
    <x v="197"/>
    <d v="1899-12-30T15:00:00"/>
    <s v="S"/>
    <n v="0.55000000000000004"/>
    <n v="0"/>
    <n v="0.55000000000000004"/>
    <x v="0"/>
    <x v="94"/>
  </r>
  <r>
    <x v="1"/>
    <x v="2176"/>
    <x v="1"/>
    <x v="34"/>
    <s v="VILAR DE PINHEIRO"/>
    <x v="197"/>
    <d v="1899-12-30T13:55:00"/>
    <x v="197"/>
    <d v="1899-12-30T15:30:00"/>
    <s v="S"/>
    <n v="0"/>
    <n v="0.02"/>
    <n v="0.02"/>
    <x v="0"/>
    <x v="228"/>
  </r>
  <r>
    <x v="1"/>
    <x v="2177"/>
    <x v="1"/>
    <x v="34"/>
    <s v="TOUGUINHÓ"/>
    <x v="197"/>
    <d v="1899-12-30T16:10:00"/>
    <x v="197"/>
    <d v="1899-12-30T18:35:00"/>
    <s v="S"/>
    <n v="0"/>
    <n v="0.5"/>
    <n v="0.5"/>
    <x v="0"/>
    <x v="291"/>
  </r>
  <r>
    <x v="1"/>
    <x v="2173"/>
    <x v="1"/>
    <x v="15"/>
    <s v="SÃO PEDRO FINS"/>
    <x v="197"/>
    <d v="1899-12-30T17:30:00"/>
    <x v="197"/>
    <d v="1899-12-30T21:40:00"/>
    <s v="S"/>
    <n v="0"/>
    <n v="0.5"/>
    <n v="0.5"/>
    <x v="0"/>
    <x v="141"/>
  </r>
  <r>
    <x v="1"/>
    <x v="2178"/>
    <x v="1"/>
    <x v="34"/>
    <s v="GUILHABREU"/>
    <x v="197"/>
    <d v="1899-12-30T17:30:00"/>
    <x v="197"/>
    <d v="1899-12-30T20:15:00"/>
    <s v="S"/>
    <n v="0"/>
    <n v="0.4"/>
    <n v="0.4"/>
    <x v="0"/>
    <x v="363"/>
  </r>
  <r>
    <x v="1"/>
    <x v="2170"/>
    <x v="1"/>
    <x v="11"/>
    <s v="SÃO PEDRO DA COVA"/>
    <x v="197"/>
    <d v="1899-12-30T18:05:00"/>
    <x v="197"/>
    <d v="1899-12-30T18:50:00"/>
    <s v="S"/>
    <n v="0"/>
    <n v="0.1"/>
    <n v="0.1"/>
    <x v="0"/>
    <x v="185"/>
  </r>
  <r>
    <x v="1"/>
    <x v="2179"/>
    <x v="1"/>
    <x v="15"/>
    <s v="ÁGUAS SANTAS"/>
    <x v="197"/>
    <d v="1899-12-30T19:10:00"/>
    <x v="197"/>
    <d v="1899-12-30T20:45:00"/>
    <s v="S"/>
    <n v="0"/>
    <n v="0.03"/>
    <n v="0.03"/>
    <x v="0"/>
    <x v="224"/>
  </r>
  <r>
    <x v="1"/>
    <x v="2180"/>
    <x v="1"/>
    <x v="24"/>
    <s v="OLIVAL"/>
    <x v="197"/>
    <d v="1899-12-30T19:25:00"/>
    <x v="197"/>
    <d v="1899-12-30T21:15:00"/>
    <s v="S"/>
    <n v="0"/>
    <n v="0.5"/>
    <n v="0.5"/>
    <x v="0"/>
    <x v="309"/>
  </r>
  <r>
    <x v="1"/>
    <x v="2181"/>
    <x v="0"/>
    <x v="55"/>
    <s v="SEIXO DA BEIRA"/>
    <x v="197"/>
    <d v="1899-12-30T23:30:00"/>
    <x v="198"/>
    <d v="1899-12-30T01:10:00"/>
    <m/>
    <n v="0"/>
    <n v="0.01"/>
    <n v="0.01"/>
    <x v="4"/>
    <x v="165"/>
  </r>
  <r>
    <x v="1"/>
    <x v="2182"/>
    <x v="1"/>
    <x v="16"/>
    <s v="REBORDOSA"/>
    <x v="197"/>
    <d v="1899-12-30T23:45:00"/>
    <x v="198"/>
    <d v="1899-12-30T00:50:00"/>
    <s v="S"/>
    <n v="0"/>
    <n v="0.03"/>
    <n v="0.03"/>
    <x v="0"/>
    <x v="138"/>
  </r>
  <r>
    <x v="1"/>
    <x v="2183"/>
    <x v="0"/>
    <x v="55"/>
    <s v="NOGUEIRA DO CRAVO"/>
    <x v="198"/>
    <d v="1899-12-30T01:25:00"/>
    <x v="198"/>
    <d v="1899-12-30T03:05:00"/>
    <m/>
    <n v="0"/>
    <n v="0.01"/>
    <n v="0.01"/>
    <x v="4"/>
    <x v="183"/>
  </r>
  <r>
    <x v="1"/>
    <x v="2177"/>
    <x v="1"/>
    <x v="34"/>
    <s v="TOUGUINHÓ"/>
    <x v="198"/>
    <d v="1899-12-30T09:00:00"/>
    <x v="198"/>
    <d v="1899-12-30T10:15:00"/>
    <s v="S"/>
    <n v="0"/>
    <n v="0.05"/>
    <n v="0.05"/>
    <x v="0"/>
    <x v="344"/>
  </r>
  <r>
    <x v="1"/>
    <x v="2184"/>
    <x v="1"/>
    <x v="11"/>
    <s v="GONDOMAR (SÃO COSME)"/>
    <x v="198"/>
    <d v="1899-12-30T10:30:00"/>
    <x v="198"/>
    <d v="1899-12-30T10:50:00"/>
    <s v="S"/>
    <n v="0"/>
    <n v="0.05"/>
    <n v="0.05"/>
    <x v="0"/>
    <x v="217"/>
  </r>
  <r>
    <x v="1"/>
    <x v="2178"/>
    <x v="1"/>
    <x v="34"/>
    <s v="GUILHABREU"/>
    <x v="198"/>
    <d v="1899-12-30T11:50:00"/>
    <x v="198"/>
    <d v="1899-12-30T19:35:00"/>
    <s v="S"/>
    <n v="0"/>
    <n v="3"/>
    <n v="3"/>
    <x v="0"/>
    <x v="365"/>
  </r>
  <r>
    <x v="1"/>
    <x v="2185"/>
    <x v="2"/>
    <x v="7"/>
    <s v="ALVITE"/>
    <x v="198"/>
    <d v="1899-12-30T13:20:00"/>
    <x v="198"/>
    <d v="1899-12-30T15:30:00"/>
    <s v="S"/>
    <n v="0"/>
    <n v="0.01"/>
    <n v="0.01"/>
    <x v="0"/>
    <x v="194"/>
  </r>
  <r>
    <x v="1"/>
    <x v="2186"/>
    <x v="1"/>
    <x v="34"/>
    <s v="FORNELO"/>
    <x v="198"/>
    <d v="1899-12-30T13:35:00"/>
    <x v="198"/>
    <d v="1899-12-30T14:10:00"/>
    <s v="S"/>
    <n v="0"/>
    <n v="0.05"/>
    <n v="0.05"/>
    <x v="0"/>
    <x v="48"/>
  </r>
  <r>
    <x v="1"/>
    <x v="2187"/>
    <x v="1"/>
    <x v="6"/>
    <s v="BOUGADO (SÃO MARTINHO)"/>
    <x v="198"/>
    <d v="1899-12-30T14:45:00"/>
    <x v="198"/>
    <d v="1899-12-30T15:15:00"/>
    <s v="S"/>
    <n v="0"/>
    <n v="0.01"/>
    <n v="0.01"/>
    <x v="0"/>
    <x v="246"/>
  </r>
  <r>
    <x v="1"/>
    <x v="2188"/>
    <x v="1"/>
    <x v="24"/>
    <s v="OLIVEIRA DO DOURO"/>
    <x v="198"/>
    <d v="1899-12-30T15:05:00"/>
    <x v="198"/>
    <d v="1899-12-30T16:35:00"/>
    <s v="S"/>
    <n v="0"/>
    <n v="0.02"/>
    <n v="0.02"/>
    <x v="0"/>
    <x v="62"/>
  </r>
  <r>
    <x v="1"/>
    <x v="2188"/>
    <x v="1"/>
    <x v="24"/>
    <s v="OLIVEIRA DO DOURO"/>
    <x v="198"/>
    <d v="1899-12-30T17:15:00"/>
    <x v="198"/>
    <d v="1899-12-30T19:00:00"/>
    <s v="S"/>
    <n v="0"/>
    <n v="0.5"/>
    <n v="0.5"/>
    <x v="0"/>
    <x v="89"/>
  </r>
  <r>
    <x v="1"/>
    <x v="2189"/>
    <x v="0"/>
    <x v="55"/>
    <s v="SÃO SEBASTIÃO DA FEIRA"/>
    <x v="198"/>
    <d v="1899-12-30T21:50:00"/>
    <x v="198"/>
    <d v="1899-12-30T23:45:00"/>
    <m/>
    <n v="7.0000000000000007E-2"/>
    <n v="0"/>
    <n v="7.0000000000000007E-2"/>
    <x v="4"/>
    <x v="428"/>
  </r>
  <r>
    <x v="1"/>
    <x v="2190"/>
    <x v="1"/>
    <x v="20"/>
    <s v="ERMESINDE"/>
    <x v="198"/>
    <d v="1899-12-30T22:30:00"/>
    <x v="198"/>
    <d v="1899-12-30T23:05:00"/>
    <s v="S"/>
    <n v="0.05"/>
    <n v="0"/>
    <n v="0.05"/>
    <x v="0"/>
    <x v="10"/>
  </r>
  <r>
    <x v="1"/>
    <x v="2190"/>
    <x v="1"/>
    <x v="20"/>
    <s v="ERMESINDE"/>
    <x v="199"/>
    <d v="1899-12-30T12:02:00"/>
    <x v="199"/>
    <d v="1899-12-30T12:25:00"/>
    <s v="S"/>
    <n v="0"/>
    <n v="0.05"/>
    <n v="0.05"/>
    <x v="0"/>
    <x v="550"/>
  </r>
  <r>
    <x v="1"/>
    <x v="2191"/>
    <x v="1"/>
    <x v="56"/>
    <s v="TORRÃO"/>
    <x v="199"/>
    <d v="1899-12-30T14:10:00"/>
    <x v="199"/>
    <d v="1899-12-30T15:15:00"/>
    <s v="S"/>
    <n v="0"/>
    <n v="0.02"/>
    <n v="0.02"/>
    <x v="0"/>
    <x v="301"/>
  </r>
  <r>
    <x v="1"/>
    <x v="2192"/>
    <x v="0"/>
    <x v="59"/>
    <s v="JANEIRO DE BAIXO"/>
    <x v="199"/>
    <d v="1899-12-30T14:37:00"/>
    <x v="199"/>
    <d v="1899-12-30T17:10:00"/>
    <m/>
    <n v="0.15"/>
    <n v="0"/>
    <n v="0.15"/>
    <x v="4"/>
    <x v="85"/>
  </r>
  <r>
    <x v="1"/>
    <x v="2178"/>
    <x v="1"/>
    <x v="34"/>
    <s v="GUILHABREU"/>
    <x v="199"/>
    <d v="1899-12-30T15:00:00"/>
    <x v="199"/>
    <d v="1899-12-30T16:50:00"/>
    <s v="S"/>
    <n v="0"/>
    <n v="0.1"/>
    <n v="0.1"/>
    <x v="0"/>
    <x v="370"/>
  </r>
  <r>
    <x v="1"/>
    <x v="2191"/>
    <x v="1"/>
    <x v="56"/>
    <s v="TORRÃO"/>
    <x v="199"/>
    <d v="1899-12-30T17:40:00"/>
    <x v="199"/>
    <d v="1899-12-30T19:00:00"/>
    <s v="S"/>
    <n v="0"/>
    <n v="1.4999999999999999E-2"/>
    <n v="1.4999999999999999E-2"/>
    <x v="0"/>
    <x v="283"/>
  </r>
  <r>
    <x v="1"/>
    <x v="2193"/>
    <x v="1"/>
    <x v="11"/>
    <s v="FOZ DO SOUSA"/>
    <x v="199"/>
    <d v="1899-12-30T18:40:00"/>
    <x v="199"/>
    <d v="1899-12-30T22:10:00"/>
    <s v="S"/>
    <n v="0"/>
    <n v="1.5"/>
    <n v="1.5"/>
    <x v="0"/>
    <x v="261"/>
  </r>
  <r>
    <x v="1"/>
    <x v="2194"/>
    <x v="1"/>
    <x v="34"/>
    <s v="LABRUGE"/>
    <x v="199"/>
    <d v="1899-12-30T18:45:00"/>
    <x v="199"/>
    <d v="1899-12-30T20:20:00"/>
    <s v="S"/>
    <n v="0"/>
    <n v="0.55000000000000004"/>
    <n v="0.55000000000000004"/>
    <x v="0"/>
    <x v="275"/>
  </r>
  <r>
    <x v="1"/>
    <x v="2195"/>
    <x v="1"/>
    <x v="18"/>
    <s v="FREAMUNDE"/>
    <x v="199"/>
    <d v="1899-12-30T20:20:00"/>
    <x v="199"/>
    <d v="1899-12-30T21:10:00"/>
    <s v="S"/>
    <n v="0"/>
    <n v="0.01"/>
    <n v="0.01"/>
    <x v="0"/>
    <x v="190"/>
  </r>
  <r>
    <x v="1"/>
    <x v="2196"/>
    <x v="2"/>
    <x v="26"/>
    <s v="ESPORÕES"/>
    <x v="199"/>
    <d v="1899-12-30T22:05:00"/>
    <x v="199"/>
    <d v="1899-12-30T23:00:00"/>
    <s v="S"/>
    <n v="0"/>
    <n v="0.02"/>
    <n v="0.02"/>
    <x v="0"/>
    <x v="296"/>
  </r>
  <r>
    <x v="1"/>
    <x v="2197"/>
    <x v="1"/>
    <x v="34"/>
    <s v="VILA CHÃ"/>
    <x v="200"/>
    <d v="1899-12-30T07:15:00"/>
    <x v="200"/>
    <d v="1899-12-30T09:45:00"/>
    <s v="S"/>
    <n v="0"/>
    <n v="0.3"/>
    <n v="0.3"/>
    <x v="0"/>
    <x v="389"/>
  </r>
  <r>
    <x v="1"/>
    <x v="2198"/>
    <x v="1"/>
    <x v="11"/>
    <s v="FOZ DO SOUSA"/>
    <x v="200"/>
    <d v="1899-12-30T08:30:00"/>
    <x v="200"/>
    <d v="1899-12-30T09:40:00"/>
    <s v="S"/>
    <n v="0"/>
    <n v="0.02"/>
    <n v="0.02"/>
    <x v="0"/>
    <x v="399"/>
  </r>
  <r>
    <x v="1"/>
    <x v="2191"/>
    <x v="1"/>
    <x v="56"/>
    <s v="TORRÃO"/>
    <x v="200"/>
    <d v="1899-12-30T10:45:00"/>
    <x v="200"/>
    <d v="1899-12-30T11:30:00"/>
    <s v="S"/>
    <n v="0"/>
    <n v="0.1"/>
    <n v="0.1"/>
    <x v="0"/>
    <x v="350"/>
  </r>
  <r>
    <x v="1"/>
    <x v="2197"/>
    <x v="1"/>
    <x v="34"/>
    <s v="VILA CHÃ"/>
    <x v="200"/>
    <d v="1899-12-30T12:40:00"/>
    <x v="200"/>
    <d v="1899-12-30T13:55:00"/>
    <s v="S"/>
    <n v="0"/>
    <n v="0.1"/>
    <n v="0.1"/>
    <x v="0"/>
    <x v="384"/>
  </r>
  <r>
    <x v="1"/>
    <x v="2199"/>
    <x v="1"/>
    <x v="11"/>
    <s v="FÂNZERES"/>
    <x v="200"/>
    <d v="1899-12-30T13:55:00"/>
    <x v="200"/>
    <d v="1899-12-30T16:30:00"/>
    <s v="S"/>
    <n v="0"/>
    <n v="0.15"/>
    <n v="0.15"/>
    <x v="0"/>
    <x v="390"/>
  </r>
  <r>
    <x v="1"/>
    <x v="2200"/>
    <x v="0"/>
    <x v="0"/>
    <s v="LORVÃO"/>
    <x v="200"/>
    <d v="1899-12-30T15:30:00"/>
    <x v="200"/>
    <d v="1899-12-30T17:05:00"/>
    <m/>
    <n v="0"/>
    <n v="0.02"/>
    <n v="0.02"/>
    <x v="4"/>
    <x v="353"/>
  </r>
  <r>
    <x v="1"/>
    <x v="2201"/>
    <x v="1"/>
    <x v="11"/>
    <s v="FOZ DO SOUSA"/>
    <x v="200"/>
    <d v="1899-12-30T15:55:00"/>
    <x v="200"/>
    <d v="1899-12-30T17:50:00"/>
    <s v="S"/>
    <n v="0"/>
    <n v="0.2"/>
    <n v="0.2"/>
    <x v="0"/>
    <x v="410"/>
  </r>
  <r>
    <x v="1"/>
    <x v="2191"/>
    <x v="1"/>
    <x v="56"/>
    <s v="TORRÃO"/>
    <x v="200"/>
    <d v="1899-12-30T16:20:00"/>
    <x v="200"/>
    <d v="1899-12-30T18:30:00"/>
    <s v="S"/>
    <n v="0"/>
    <n v="0.15"/>
    <n v="0.15"/>
    <x v="0"/>
    <x v="362"/>
  </r>
  <r>
    <x v="1"/>
    <x v="2195"/>
    <x v="1"/>
    <x v="18"/>
    <s v="FREAMUNDE"/>
    <x v="200"/>
    <d v="1899-12-30T18:50:00"/>
    <x v="200"/>
    <d v="1899-12-30T19:25:00"/>
    <s v="S"/>
    <n v="0"/>
    <n v="0.01"/>
    <n v="0.01"/>
    <x v="0"/>
    <x v="286"/>
  </r>
  <r>
    <x v="1"/>
    <x v="2202"/>
    <x v="1"/>
    <x v="32"/>
    <s v="COVELAS"/>
    <x v="201"/>
    <d v="1899-12-30T02:20:00"/>
    <x v="201"/>
    <d v="1899-12-30T04:00:00"/>
    <s v="S"/>
    <n v="0"/>
    <n v="0.05"/>
    <n v="0.05"/>
    <x v="0"/>
    <x v="421"/>
  </r>
  <r>
    <x v="1"/>
    <x v="2203"/>
    <x v="1"/>
    <x v="6"/>
    <s v="NEGRELOS (SÃO TOMÉ)"/>
    <x v="201"/>
    <d v="1899-12-30T03:05:00"/>
    <x v="201"/>
    <d v="1899-12-30T03:45:00"/>
    <s v="S"/>
    <n v="0"/>
    <n v="0.05"/>
    <n v="0.05"/>
    <x v="0"/>
    <x v="430"/>
  </r>
  <r>
    <x v="1"/>
    <x v="2203"/>
    <x v="1"/>
    <x v="6"/>
    <s v="NEGRELOS (SÃO TOMÉ)"/>
    <x v="201"/>
    <d v="1899-12-30T12:20:00"/>
    <x v="201"/>
    <d v="1899-12-30T13:20:00"/>
    <s v="S"/>
    <n v="0"/>
    <n v="0.15"/>
    <n v="0.15"/>
    <x v="0"/>
    <x v="437"/>
  </r>
  <r>
    <x v="1"/>
    <x v="2204"/>
    <x v="2"/>
    <x v="14"/>
    <s v="OUTIZ"/>
    <x v="201"/>
    <d v="1899-12-30T13:30:00"/>
    <x v="201"/>
    <d v="1899-12-30T16:45:00"/>
    <s v="S"/>
    <n v="0"/>
    <n v="2"/>
    <n v="2"/>
    <x v="0"/>
    <x v="262"/>
  </r>
  <r>
    <x v="1"/>
    <x v="2202"/>
    <x v="1"/>
    <x v="32"/>
    <s v="COVELAS"/>
    <x v="201"/>
    <d v="1899-12-30T13:45:00"/>
    <x v="201"/>
    <d v="1899-12-30T18:45:00"/>
    <s v="S"/>
    <n v="0"/>
    <n v="2"/>
    <n v="2"/>
    <x v="0"/>
    <x v="431"/>
  </r>
  <r>
    <x v="1"/>
    <x v="2205"/>
    <x v="1"/>
    <x v="10"/>
    <s v="LUZIM"/>
    <x v="201"/>
    <d v="1899-12-30T14:20:00"/>
    <x v="201"/>
    <d v="1899-12-30T15:25:00"/>
    <s v="S"/>
    <n v="0"/>
    <n v="0.05"/>
    <n v="0.05"/>
    <x v="0"/>
    <x v="397"/>
  </r>
  <r>
    <x v="1"/>
    <x v="2206"/>
    <x v="1"/>
    <x v="8"/>
    <s v="LEÇA DO BAILIO"/>
    <x v="201"/>
    <d v="1899-12-30T16:42:00"/>
    <x v="201"/>
    <d v="1899-12-30T19:00:00"/>
    <s v="S"/>
    <n v="0"/>
    <n v="0.25"/>
    <n v="0.25"/>
    <x v="0"/>
    <x v="473"/>
  </r>
  <r>
    <x v="1"/>
    <x v="2203"/>
    <x v="1"/>
    <x v="6"/>
    <s v="NEGRELOS (SÃO TOMÉ)"/>
    <x v="201"/>
    <d v="1899-12-30T18:35:00"/>
    <x v="201"/>
    <d v="1899-12-30T19:15:00"/>
    <s v="S"/>
    <n v="0"/>
    <n v="0.02"/>
    <n v="0.02"/>
    <x v="0"/>
    <x v="460"/>
  </r>
  <r>
    <x v="1"/>
    <x v="2207"/>
    <x v="2"/>
    <x v="19"/>
    <s v="ADÃES"/>
    <x v="201"/>
    <d v="1899-12-30T21:10:00"/>
    <x v="201"/>
    <d v="1899-12-30T21:30:00"/>
    <s v="S"/>
    <n v="0"/>
    <n v="0.03"/>
    <n v="0.03"/>
    <x v="0"/>
    <x v="195"/>
  </r>
  <r>
    <x v="1"/>
    <x v="2208"/>
    <x v="1"/>
    <x v="9"/>
    <s v="RATES"/>
    <x v="202"/>
    <d v="1899-12-30T09:44:00"/>
    <x v="202"/>
    <d v="1899-12-30T12:30:00"/>
    <s v="S"/>
    <n v="0"/>
    <n v="1"/>
    <n v="1"/>
    <x v="0"/>
    <x v="484"/>
  </r>
  <r>
    <x v="1"/>
    <x v="2209"/>
    <x v="0"/>
    <x v="0"/>
    <s v="PENACOVA"/>
    <x v="202"/>
    <d v="1899-12-30T11:55:00"/>
    <x v="202"/>
    <d v="1899-12-30T13:05:00"/>
    <m/>
    <n v="0.03"/>
    <n v="0.02"/>
    <n v="0.05"/>
    <x v="4"/>
    <x v="425"/>
  </r>
  <r>
    <x v="1"/>
    <x v="2210"/>
    <x v="0"/>
    <x v="13"/>
    <s v="MIRA"/>
    <x v="202"/>
    <d v="1899-12-30T16:05:00"/>
    <x v="202"/>
    <d v="1899-12-30T19:40:00"/>
    <m/>
    <n v="0"/>
    <n v="0.15"/>
    <n v="0.15"/>
    <x v="4"/>
    <x v="159"/>
  </r>
  <r>
    <x v="1"/>
    <x v="2211"/>
    <x v="1"/>
    <x v="8"/>
    <s v="LEÇA DO BAILIO"/>
    <x v="202"/>
    <d v="1899-12-30T17:05:00"/>
    <x v="202"/>
    <d v="1899-12-30T18:25:00"/>
    <s v="S"/>
    <n v="0"/>
    <n v="0.1"/>
    <n v="0.1"/>
    <x v="0"/>
    <x v="506"/>
  </r>
  <r>
    <x v="1"/>
    <x v="2139"/>
    <x v="1"/>
    <x v="24"/>
    <s v="CANELAS"/>
    <x v="202"/>
    <d v="1899-12-30T19:05:00"/>
    <x v="202"/>
    <d v="1899-12-30T21:30:00"/>
    <s v="S"/>
    <n v="0"/>
    <n v="0.2"/>
    <n v="0.2"/>
    <x v="0"/>
    <x v="549"/>
  </r>
  <r>
    <x v="1"/>
    <x v="2139"/>
    <x v="1"/>
    <x v="24"/>
    <s v="CANELAS"/>
    <x v="202"/>
    <d v="1899-12-30T19:52:00"/>
    <x v="202"/>
    <d v="1899-12-30T21:40:00"/>
    <s v="S"/>
    <n v="0"/>
    <n v="0.2"/>
    <n v="0.2"/>
    <x v="0"/>
    <x v="529"/>
  </r>
  <r>
    <x v="1"/>
    <x v="2212"/>
    <x v="1"/>
    <x v="10"/>
    <s v="ABRAGÃO"/>
    <x v="202"/>
    <d v="1899-12-30T22:15:00"/>
    <x v="202"/>
    <d v="1899-12-30T23:15:00"/>
    <s v="S"/>
    <n v="0"/>
    <n v="0.05"/>
    <n v="0.05"/>
    <x v="0"/>
    <x v="548"/>
  </r>
  <r>
    <x v="1"/>
    <x v="2180"/>
    <x v="1"/>
    <x v="24"/>
    <s v="OLIVAL"/>
    <x v="202"/>
    <d v="1899-12-30T22:35:00"/>
    <x v="203"/>
    <d v="1899-12-30T00:00:00"/>
    <s v="S"/>
    <n v="0"/>
    <n v="0.05"/>
    <n v="0.05"/>
    <x v="0"/>
    <x v="356"/>
  </r>
  <r>
    <x v="1"/>
    <x v="2212"/>
    <x v="1"/>
    <x v="10"/>
    <s v="ABRAGÃO"/>
    <x v="202"/>
    <d v="1899-12-30T23:30:00"/>
    <x v="203"/>
    <d v="1899-12-30T00:45:00"/>
    <s v="S"/>
    <n v="0"/>
    <n v="0.05"/>
    <n v="0.05"/>
    <x v="0"/>
    <x v="560"/>
  </r>
  <r>
    <x v="1"/>
    <x v="2213"/>
    <x v="1"/>
    <x v="11"/>
    <s v="RIO TINTO"/>
    <x v="203"/>
    <d v="1899-12-30T01:13:00"/>
    <x v="203"/>
    <d v="1899-12-30T02:20:00"/>
    <s v="S"/>
    <n v="0"/>
    <n v="0.2"/>
    <n v="0.2"/>
    <x v="0"/>
    <x v="508"/>
  </r>
  <r>
    <x v="1"/>
    <x v="2214"/>
    <x v="1"/>
    <x v="16"/>
    <s v="RECAREI"/>
    <x v="203"/>
    <d v="1899-12-30T12:00:00"/>
    <x v="203"/>
    <d v="1899-12-30T13:00:00"/>
    <s v="S"/>
    <n v="0"/>
    <n v="0.05"/>
    <n v="0.05"/>
    <x v="0"/>
    <x v="499"/>
  </r>
  <r>
    <x v="1"/>
    <x v="2215"/>
    <x v="1"/>
    <x v="56"/>
    <s v="TORRÃO"/>
    <x v="203"/>
    <d v="1899-12-30T13:00:00"/>
    <x v="203"/>
    <d v="1899-12-30T15:25:00"/>
    <s v="S"/>
    <n v="0"/>
    <n v="0.08"/>
    <n v="0.08"/>
    <x v="0"/>
    <x v="578"/>
  </r>
  <r>
    <x v="1"/>
    <x v="2212"/>
    <x v="1"/>
    <x v="10"/>
    <s v="ABRAGÃO"/>
    <x v="203"/>
    <d v="1899-12-30T14:50:00"/>
    <x v="203"/>
    <d v="1899-12-30T16:00:00"/>
    <s v="S"/>
    <n v="0"/>
    <n v="0.01"/>
    <n v="0.01"/>
    <x v="0"/>
    <x v="518"/>
  </r>
  <r>
    <x v="1"/>
    <x v="2211"/>
    <x v="1"/>
    <x v="8"/>
    <s v="LEÇA DO BAILIO"/>
    <x v="203"/>
    <d v="1899-12-30T16:14:00"/>
    <x v="203"/>
    <d v="1899-12-30T17:20:00"/>
    <s v="S"/>
    <n v="0"/>
    <n v="0.03"/>
    <n v="0.03"/>
    <x v="0"/>
    <x v="503"/>
  </r>
  <r>
    <x v="1"/>
    <x v="2216"/>
    <x v="2"/>
    <x v="12"/>
    <s v="MOREIRA DE CÓNEGOS"/>
    <x v="203"/>
    <d v="1899-12-30T16:20:00"/>
    <x v="203"/>
    <d v="1899-12-30T16:50:00"/>
    <s v="S"/>
    <n v="0"/>
    <n v="0.1"/>
    <n v="0.1"/>
    <x v="0"/>
    <x v="324"/>
  </r>
  <r>
    <x v="1"/>
    <x v="2217"/>
    <x v="1"/>
    <x v="11"/>
    <s v="JOVIM"/>
    <x v="203"/>
    <d v="1899-12-30T17:30:00"/>
    <x v="203"/>
    <d v="1899-12-30T18:15:00"/>
    <s v="S"/>
    <n v="0"/>
    <n v="0.05"/>
    <n v="0.05"/>
    <x v="0"/>
    <x v="574"/>
  </r>
  <r>
    <x v="1"/>
    <x v="2218"/>
    <x v="1"/>
    <x v="24"/>
    <s v="SERZEDO"/>
    <x v="203"/>
    <d v="1899-12-30T17:55:00"/>
    <x v="203"/>
    <d v="1899-12-30T19:15:00"/>
    <s v="S"/>
    <n v="0"/>
    <n v="0.5"/>
    <n v="0.5"/>
    <x v="0"/>
    <x v="492"/>
  </r>
  <r>
    <x v="1"/>
    <x v="2219"/>
    <x v="1"/>
    <x v="56"/>
    <s v="VILA BOA DO BISPO"/>
    <x v="203"/>
    <d v="1899-12-30T18:00:00"/>
    <x v="203"/>
    <d v="1899-12-30T19:10:00"/>
    <s v="S"/>
    <n v="0"/>
    <n v="0.05"/>
    <n v="0.05"/>
    <x v="0"/>
    <x v="525"/>
  </r>
  <r>
    <x v="1"/>
    <x v="2220"/>
    <x v="3"/>
    <x v="27"/>
    <s v="ALCABIDECHE"/>
    <x v="203"/>
    <d v="1899-12-30T18:06:00"/>
    <x v="203"/>
    <d v="1899-12-30T19:05:00"/>
    <s v="S"/>
    <n v="0.45"/>
    <n v="0"/>
    <n v="0.45"/>
    <x v="0"/>
    <x v="180"/>
  </r>
  <r>
    <x v="1"/>
    <x v="2221"/>
    <x v="2"/>
    <x v="14"/>
    <s v="ANTAS"/>
    <x v="203"/>
    <d v="1899-12-30T18:50:00"/>
    <x v="203"/>
    <d v="1899-12-30T19:10:00"/>
    <s v="S"/>
    <n v="0"/>
    <n v="0.05"/>
    <n v="0.05"/>
    <x v="0"/>
    <x v="294"/>
  </r>
  <r>
    <x v="1"/>
    <x v="2222"/>
    <x v="1"/>
    <x v="33"/>
    <s v="CAIDE DE REI"/>
    <x v="203"/>
    <d v="1899-12-30T22:00:00"/>
    <x v="203"/>
    <d v="1899-12-30T22:44:00"/>
    <s v="S"/>
    <n v="0"/>
    <n v="0.05"/>
    <n v="0.05"/>
    <x v="0"/>
    <x v="572"/>
  </r>
  <r>
    <x v="1"/>
    <x v="2223"/>
    <x v="2"/>
    <x v="12"/>
    <s v="ATÃES"/>
    <x v="204"/>
    <d v="1899-12-30T12:28:00"/>
    <x v="204"/>
    <d v="1899-12-30T13:10:00"/>
    <s v="S"/>
    <n v="0"/>
    <n v="0.1"/>
    <n v="0.1"/>
    <x v="0"/>
    <x v="57"/>
  </r>
  <r>
    <x v="1"/>
    <x v="2221"/>
    <x v="2"/>
    <x v="14"/>
    <s v="ANTAS"/>
    <x v="204"/>
    <d v="1899-12-30T12:35:00"/>
    <x v="204"/>
    <d v="1899-12-30T13:00:00"/>
    <s v="S"/>
    <n v="0"/>
    <n v="0.01"/>
    <n v="0.01"/>
    <x v="0"/>
    <x v="293"/>
  </r>
  <r>
    <x v="1"/>
    <x v="2224"/>
    <x v="1"/>
    <x v="34"/>
    <s v="FORNELO"/>
    <x v="204"/>
    <d v="1899-12-30T14:05:00"/>
    <x v="204"/>
    <d v="1899-12-30T16:00:00"/>
    <s v="S"/>
    <n v="0"/>
    <n v="0.2"/>
    <n v="0.2"/>
    <x v="0"/>
    <x v="530"/>
  </r>
  <r>
    <x v="1"/>
    <x v="2225"/>
    <x v="0"/>
    <x v="58"/>
    <s v="MARINHA DAS ONDAS"/>
    <x v="204"/>
    <d v="1899-12-30T15:10:00"/>
    <x v="204"/>
    <d v="1899-12-30T19:05:00"/>
    <m/>
    <n v="0.18"/>
    <n v="0.08"/>
    <n v="0.26"/>
    <x v="4"/>
    <x v="367"/>
  </r>
  <r>
    <x v="1"/>
    <x v="2223"/>
    <x v="2"/>
    <x v="12"/>
    <s v="ATÃES"/>
    <x v="204"/>
    <d v="1899-12-30T15:42:00"/>
    <x v="204"/>
    <d v="1899-12-30T17:00:00"/>
    <s v="S"/>
    <n v="0"/>
    <n v="0.1"/>
    <n v="0.1"/>
    <x v="0"/>
    <x v="79"/>
  </r>
  <r>
    <x v="1"/>
    <x v="2215"/>
    <x v="1"/>
    <x v="56"/>
    <s v="TORRÃO"/>
    <x v="204"/>
    <d v="1899-12-30T16:15:00"/>
    <x v="204"/>
    <d v="1899-12-30T17:40:00"/>
    <s v="S"/>
    <n v="0"/>
    <n v="0.5"/>
    <n v="0.5"/>
    <x v="0"/>
    <x v="555"/>
  </r>
  <r>
    <x v="1"/>
    <x v="2221"/>
    <x v="2"/>
    <x v="14"/>
    <s v="ANTAS"/>
    <x v="204"/>
    <d v="1899-12-30T17:32:00"/>
    <x v="204"/>
    <d v="1899-12-30T18:30:00"/>
    <s v="S"/>
    <n v="0.05"/>
    <n v="0"/>
    <n v="0.05"/>
    <x v="0"/>
    <x v="325"/>
  </r>
  <r>
    <x v="1"/>
    <x v="2226"/>
    <x v="1"/>
    <x v="34"/>
    <s v="VILAR DE PINHEIRO"/>
    <x v="204"/>
    <d v="1899-12-30T17:50:00"/>
    <x v="204"/>
    <d v="1899-12-30T20:00:00"/>
    <s v="S"/>
    <n v="0"/>
    <n v="0.3"/>
    <n v="0.3"/>
    <x v="0"/>
    <x v="579"/>
  </r>
  <r>
    <x v="1"/>
    <x v="2215"/>
    <x v="1"/>
    <x v="56"/>
    <s v="TORRÃO"/>
    <x v="204"/>
    <d v="1899-12-30T18:05:00"/>
    <x v="204"/>
    <d v="1899-12-30T19:10:00"/>
    <s v="S"/>
    <n v="0"/>
    <n v="0.02"/>
    <n v="0.02"/>
    <x v="0"/>
    <x v="511"/>
  </r>
  <r>
    <x v="1"/>
    <x v="2227"/>
    <x v="2"/>
    <x v="21"/>
    <s v="BRITELO"/>
    <x v="204"/>
    <d v="1899-12-30T18:40:00"/>
    <x v="204"/>
    <d v="1899-12-30T19:10:00"/>
    <s v="S"/>
    <n v="0"/>
    <n v="0.01"/>
    <n v="0.01"/>
    <x v="0"/>
    <x v="69"/>
  </r>
  <r>
    <x v="1"/>
    <x v="2228"/>
    <x v="1"/>
    <x v="24"/>
    <s v="SANDIM"/>
    <x v="204"/>
    <d v="1899-12-30T21:43:00"/>
    <x v="204"/>
    <d v="1899-12-30T23:10:00"/>
    <s v="S"/>
    <n v="0"/>
    <n v="0.1"/>
    <n v="0.1"/>
    <x v="0"/>
    <x v="111"/>
  </r>
  <r>
    <x v="1"/>
    <x v="2229"/>
    <x v="2"/>
    <x v="29"/>
    <s v="FREITAS"/>
    <x v="204"/>
    <d v="1899-12-30T23:00:00"/>
    <x v="205"/>
    <d v="1899-12-30T00:20:00"/>
    <s v="S"/>
    <n v="0"/>
    <n v="0.02"/>
    <n v="0.02"/>
    <x v="0"/>
    <x v="75"/>
  </r>
  <r>
    <x v="1"/>
    <x v="2230"/>
    <x v="1"/>
    <x v="6"/>
    <s v="SANTO TIRSO"/>
    <x v="205"/>
    <d v="1899-12-30T01:00:00"/>
    <x v="205"/>
    <d v="1899-12-30T01:35:00"/>
    <s v="S"/>
    <n v="0"/>
    <n v="0.1"/>
    <n v="0.1"/>
    <x v="0"/>
    <x v="625"/>
  </r>
  <r>
    <x v="1"/>
    <x v="2231"/>
    <x v="1"/>
    <x v="9"/>
    <s v="RATES"/>
    <x v="205"/>
    <d v="1899-12-30T11:43:00"/>
    <x v="205"/>
    <d v="1899-12-30T13:40:00"/>
    <s v="S"/>
    <n v="0"/>
    <n v="0.5"/>
    <n v="0.5"/>
    <x v="0"/>
    <x v="577"/>
  </r>
  <r>
    <x v="1"/>
    <x v="2232"/>
    <x v="1"/>
    <x v="34"/>
    <s v="VILAR"/>
    <x v="205"/>
    <d v="1899-12-30T14:45:00"/>
    <x v="205"/>
    <d v="1899-12-30T16:40:00"/>
    <s v="S"/>
    <n v="0"/>
    <n v="0.05"/>
    <n v="0.05"/>
    <x v="0"/>
    <x v="587"/>
  </r>
  <r>
    <x v="1"/>
    <x v="2233"/>
    <x v="2"/>
    <x v="37"/>
    <s v="APÚLIA"/>
    <x v="205"/>
    <d v="1899-12-30T18:55:00"/>
    <x v="205"/>
    <d v="1899-12-30T19:30:00"/>
    <s v="S"/>
    <n v="0"/>
    <n v="0.02"/>
    <n v="0.02"/>
    <x v="0"/>
    <x v="87"/>
  </r>
  <r>
    <x v="1"/>
    <x v="2234"/>
    <x v="1"/>
    <x v="24"/>
    <s v="PEDROSO"/>
    <x v="205"/>
    <d v="1899-12-30T19:00:00"/>
    <x v="205"/>
    <d v="1899-12-30T19:55:00"/>
    <s v="S"/>
    <n v="0"/>
    <n v="0.1"/>
    <n v="0.1"/>
    <x v="0"/>
    <x v="596"/>
  </r>
  <r>
    <x v="1"/>
    <x v="2235"/>
    <x v="1"/>
    <x v="15"/>
    <s v="AVIOSO (SÃO PEDRO)"/>
    <x v="205"/>
    <d v="1899-12-30T19:05:00"/>
    <x v="205"/>
    <d v="1899-12-30T20:30:00"/>
    <s v="S"/>
    <n v="0"/>
    <n v="0.05"/>
    <n v="0.05"/>
    <x v="0"/>
    <x v="600"/>
  </r>
  <r>
    <x v="1"/>
    <x v="2234"/>
    <x v="1"/>
    <x v="24"/>
    <s v="PEDROSO"/>
    <x v="205"/>
    <d v="1899-12-30T20:35:00"/>
    <x v="205"/>
    <d v="1899-12-30T21:55:00"/>
    <s v="S"/>
    <n v="0"/>
    <n v="0.06"/>
    <n v="0.06"/>
    <x v="0"/>
    <x v="589"/>
  </r>
  <r>
    <x v="1"/>
    <x v="2187"/>
    <x v="1"/>
    <x v="6"/>
    <s v="BOUGADO (SÃO MARTINHO)"/>
    <x v="205"/>
    <d v="1899-12-30T22:20:00"/>
    <x v="206"/>
    <d v="1899-12-30T00:00:00"/>
    <s v="S"/>
    <n v="0"/>
    <n v="0.2"/>
    <n v="0.2"/>
    <x v="0"/>
    <x v="198"/>
  </r>
  <r>
    <x v="1"/>
    <x v="2187"/>
    <x v="1"/>
    <x v="6"/>
    <s v="BOUGADO (SÃO MARTINHO)"/>
    <x v="206"/>
    <d v="1899-12-30T00:31:00"/>
    <x v="206"/>
    <d v="1899-12-30T03:10:00"/>
    <s v="S"/>
    <n v="0"/>
    <n v="0.15"/>
    <n v="0.15"/>
    <x v="0"/>
    <x v="176"/>
  </r>
  <r>
    <x v="1"/>
    <x v="2236"/>
    <x v="1"/>
    <x v="11"/>
    <s v="JOVIM"/>
    <x v="207"/>
    <d v="1899-12-30T11:00:00"/>
    <x v="207"/>
    <d v="1899-12-30T11:50:00"/>
    <s v="S"/>
    <n v="0"/>
    <n v="0.05"/>
    <n v="0.05"/>
    <x v="0"/>
    <x v="610"/>
  </r>
  <r>
    <x v="1"/>
    <x v="2237"/>
    <x v="2"/>
    <x v="30"/>
    <s v="VILA VERDE"/>
    <x v="207"/>
    <d v="1899-12-30T14:25:00"/>
    <x v="207"/>
    <d v="1899-12-30T15:25:00"/>
    <s v="S"/>
    <n v="0"/>
    <n v="0.1"/>
    <n v="0.1"/>
    <x v="0"/>
    <x v="411"/>
  </r>
  <r>
    <x v="1"/>
    <x v="2238"/>
    <x v="1"/>
    <x v="20"/>
    <s v="VALONGO"/>
    <x v="207"/>
    <d v="1899-12-30T21:05:00"/>
    <x v="207"/>
    <d v="1899-12-30T22:15:00"/>
    <s v="S"/>
    <n v="0"/>
    <n v="0.05"/>
    <n v="0.05"/>
    <x v="0"/>
    <x v="608"/>
  </r>
  <r>
    <x v="1"/>
    <x v="2148"/>
    <x v="1"/>
    <x v="24"/>
    <s v="VILA NOVA DE GAIA (SANTA MARINHA)"/>
    <x v="207"/>
    <d v="1899-12-30T22:55:00"/>
    <x v="207"/>
    <d v="1899-12-30T23:50:00"/>
    <s v="S"/>
    <n v="0"/>
    <n v="0.01"/>
    <n v="0.01"/>
    <x v="0"/>
    <x v="520"/>
  </r>
  <r>
    <x v="1"/>
    <x v="2239"/>
    <x v="2"/>
    <x v="12"/>
    <s v="BRITEIROS (SÃO ESTÊVÃO)"/>
    <x v="208"/>
    <d v="1899-12-30T01:40:00"/>
    <x v="208"/>
    <d v="1899-12-30T02:20:00"/>
    <s v="S"/>
    <n v="0"/>
    <n v="0.1"/>
    <n v="0.1"/>
    <x v="0"/>
    <x v="118"/>
  </r>
  <r>
    <x v="1"/>
    <x v="2240"/>
    <x v="1"/>
    <x v="24"/>
    <s v="OLIVAL"/>
    <x v="208"/>
    <d v="1899-12-30T01:45:00"/>
    <x v="208"/>
    <d v="1899-12-30T02:45:00"/>
    <s v="S"/>
    <n v="0"/>
    <n v="0.01"/>
    <n v="0.01"/>
    <x v="0"/>
    <x v="614"/>
  </r>
  <r>
    <x v="1"/>
    <x v="2241"/>
    <x v="2"/>
    <x v="21"/>
    <s v="GÉMEOS"/>
    <x v="208"/>
    <d v="1899-12-30T04:35:00"/>
    <x v="208"/>
    <d v="1899-12-30T05:25:00"/>
    <s v="S"/>
    <n v="0"/>
    <n v="0.2"/>
    <n v="0.2"/>
    <x v="0"/>
    <x v="609"/>
  </r>
  <r>
    <x v="1"/>
    <x v="2242"/>
    <x v="0"/>
    <x v="45"/>
    <s v="SÃO SILVESTRE"/>
    <x v="208"/>
    <d v="1899-12-30T12:57:00"/>
    <x v="208"/>
    <d v="1899-12-30T16:21:00"/>
    <m/>
    <n v="0.42"/>
    <n v="0"/>
    <n v="0.42"/>
    <x v="4"/>
    <x v="651"/>
  </r>
  <r>
    <x v="1"/>
    <x v="2241"/>
    <x v="2"/>
    <x v="21"/>
    <s v="GÉMEOS"/>
    <x v="208"/>
    <d v="1899-12-30T14:55:00"/>
    <x v="208"/>
    <d v="1899-12-30T15:30:00"/>
    <s v="S"/>
    <n v="0"/>
    <n v="0.01"/>
    <n v="0.01"/>
    <x v="0"/>
    <x v="95"/>
  </r>
  <r>
    <x v="1"/>
    <x v="2241"/>
    <x v="2"/>
    <x v="21"/>
    <s v="GÉMEOS"/>
    <x v="208"/>
    <d v="1899-12-30T16:20:00"/>
    <x v="208"/>
    <d v="1899-12-30T16:45:00"/>
    <s v="S"/>
    <n v="0"/>
    <n v="0.05"/>
    <n v="0.05"/>
    <x v="0"/>
    <x v="227"/>
  </r>
  <r>
    <x v="1"/>
    <x v="2243"/>
    <x v="1"/>
    <x v="16"/>
    <s v="SOBREIRA"/>
    <x v="208"/>
    <d v="1899-12-30T17:00:00"/>
    <x v="208"/>
    <d v="1899-12-30T17:50:00"/>
    <s v="S"/>
    <n v="0"/>
    <n v="0.03"/>
    <n v="0.03"/>
    <x v="0"/>
    <x v="657"/>
  </r>
  <r>
    <x v="1"/>
    <x v="2244"/>
    <x v="1"/>
    <x v="16"/>
    <s v="RECAREI"/>
    <x v="208"/>
    <d v="1899-12-30T17:15:00"/>
    <x v="208"/>
    <d v="1899-12-30T18:45:00"/>
    <s v="S"/>
    <n v="0"/>
    <n v="0.2"/>
    <n v="0.2"/>
    <x v="0"/>
    <x v="607"/>
  </r>
  <r>
    <x v="1"/>
    <x v="2245"/>
    <x v="1"/>
    <x v="11"/>
    <s v="VALBOM"/>
    <x v="208"/>
    <d v="1899-12-30T21:20:00"/>
    <x v="208"/>
    <d v="1899-12-30T21:55:00"/>
    <s v="S"/>
    <n v="0"/>
    <n v="0.01"/>
    <n v="0.01"/>
    <x v="0"/>
    <x v="631"/>
  </r>
  <r>
    <x v="1"/>
    <x v="2246"/>
    <x v="1"/>
    <x v="20"/>
    <s v="VALONGO"/>
    <x v="208"/>
    <d v="1899-12-30T23:50:00"/>
    <x v="209"/>
    <d v="1899-12-30T00:45:00"/>
    <s v="S"/>
    <n v="0"/>
    <n v="0.25"/>
    <n v="0.25"/>
    <x v="0"/>
    <x v="531"/>
  </r>
  <r>
    <x v="1"/>
    <x v="2244"/>
    <x v="1"/>
    <x v="16"/>
    <s v="RECAREI"/>
    <x v="209"/>
    <d v="1899-12-30T00:05:00"/>
    <x v="209"/>
    <d v="1899-12-30T01:30:00"/>
    <s v="S"/>
    <n v="0"/>
    <n v="0.05"/>
    <n v="0.05"/>
    <x v="0"/>
    <x v="604"/>
  </r>
  <r>
    <x v="1"/>
    <x v="2247"/>
    <x v="1"/>
    <x v="6"/>
    <s v="SANTO TIRSO"/>
    <x v="209"/>
    <d v="1899-12-30T03:25:00"/>
    <x v="209"/>
    <d v="1899-12-30T04:25:00"/>
    <s v="S"/>
    <n v="0"/>
    <n v="0.15"/>
    <n v="0.15"/>
    <x v="0"/>
    <x v="658"/>
  </r>
  <r>
    <x v="1"/>
    <x v="2248"/>
    <x v="0"/>
    <x v="39"/>
    <s v="CADIMA"/>
    <x v="209"/>
    <d v="1899-12-30T04:35:00"/>
    <x v="209"/>
    <d v="1899-12-30T05:05:00"/>
    <s v="S"/>
    <n v="0"/>
    <n v="0.01"/>
    <n v="0.01"/>
    <x v="0"/>
    <x v="324"/>
  </r>
  <r>
    <x v="1"/>
    <x v="2249"/>
    <x v="1"/>
    <x v="11"/>
    <s v="MEDAS"/>
    <x v="209"/>
    <d v="1899-12-30T13:30:00"/>
    <x v="209"/>
    <d v="1899-12-30T21:00:00"/>
    <s v="S"/>
    <n v="0"/>
    <n v="0.2"/>
    <n v="0.2"/>
    <x v="0"/>
    <x v="655"/>
  </r>
  <r>
    <x v="1"/>
    <x v="2250"/>
    <x v="2"/>
    <x v="21"/>
    <s v="ARNÓIA"/>
    <x v="209"/>
    <d v="1899-12-30T13:55:00"/>
    <x v="209"/>
    <d v="1899-12-30T15:30:00"/>
    <s v="S"/>
    <n v="0"/>
    <n v="0.02"/>
    <n v="0.02"/>
    <x v="0"/>
    <x v="209"/>
  </r>
  <r>
    <x v="1"/>
    <x v="2251"/>
    <x v="0"/>
    <x v="45"/>
    <s v="LAMAROSA"/>
    <x v="209"/>
    <d v="1899-12-30T14:03:00"/>
    <x v="209"/>
    <d v="1899-12-30T18:26:00"/>
    <m/>
    <n v="1.7"/>
    <n v="0"/>
    <n v="1.7"/>
    <x v="4"/>
    <x v="624"/>
  </r>
  <r>
    <x v="1"/>
    <x v="2252"/>
    <x v="1"/>
    <x v="10"/>
    <s v="EJA"/>
    <x v="209"/>
    <d v="1899-12-30T14:25:00"/>
    <x v="209"/>
    <d v="1899-12-30T18:25:00"/>
    <s v="S"/>
    <n v="0"/>
    <n v="1"/>
    <n v="1"/>
    <x v="0"/>
    <x v="308"/>
  </r>
  <r>
    <x v="1"/>
    <x v="2253"/>
    <x v="1"/>
    <x v="6"/>
    <s v="COUTO (SANTA CRISTINA)"/>
    <x v="209"/>
    <d v="1899-12-30T15:10:00"/>
    <x v="209"/>
    <d v="1899-12-30T16:30:00"/>
    <s v="S"/>
    <n v="0"/>
    <n v="0.03"/>
    <n v="0.03"/>
    <x v="0"/>
    <x v="618"/>
  </r>
  <r>
    <x v="1"/>
    <x v="2170"/>
    <x v="1"/>
    <x v="11"/>
    <s v="SÃO PEDRO DA COVA"/>
    <x v="209"/>
    <d v="1899-12-30T15:30:00"/>
    <x v="209"/>
    <d v="1899-12-30T16:30:00"/>
    <s v="S"/>
    <n v="0"/>
    <n v="0.1"/>
    <n v="0.1"/>
    <x v="0"/>
    <x v="170"/>
  </r>
  <r>
    <x v="1"/>
    <x v="2254"/>
    <x v="0"/>
    <x v="60"/>
    <s v="CONDEIXA-A-VELHA"/>
    <x v="209"/>
    <d v="1899-12-30T17:00:00"/>
    <x v="209"/>
    <d v="1899-12-30T18:07:00"/>
    <m/>
    <n v="0.05"/>
    <n v="0"/>
    <n v="0.05"/>
    <x v="4"/>
    <x v="237"/>
  </r>
  <r>
    <x v="1"/>
    <x v="2255"/>
    <x v="2"/>
    <x v="12"/>
    <s v="ATÃES"/>
    <x v="209"/>
    <d v="1899-12-30T17:03:00"/>
    <x v="209"/>
    <d v="1899-12-30T19:00:00"/>
    <s v="S"/>
    <n v="0"/>
    <n v="0.3"/>
    <n v="0.3"/>
    <x v="0"/>
    <x v="226"/>
  </r>
  <r>
    <x v="1"/>
    <x v="2256"/>
    <x v="1"/>
    <x v="11"/>
    <s v="FÂNZERES"/>
    <x v="209"/>
    <d v="1899-12-30T17:40:00"/>
    <x v="209"/>
    <d v="1899-12-30T18:40:00"/>
    <s v="S"/>
    <n v="0"/>
    <n v="0.05"/>
    <n v="0.05"/>
    <x v="0"/>
    <x v="644"/>
  </r>
  <r>
    <x v="1"/>
    <x v="2257"/>
    <x v="1"/>
    <x v="8"/>
    <s v="SÃO MAMEDE DE INFESTA"/>
    <x v="209"/>
    <d v="1899-12-30T17:49:00"/>
    <x v="209"/>
    <d v="1899-12-30T18:40:00"/>
    <s v="S"/>
    <n v="0"/>
    <n v="0.05"/>
    <n v="0.05"/>
    <x v="0"/>
    <x v="609"/>
  </r>
  <r>
    <x v="1"/>
    <x v="2258"/>
    <x v="0"/>
    <x v="58"/>
    <s v="LAVOS"/>
    <x v="209"/>
    <d v="1899-12-30T18:12:00"/>
    <x v="209"/>
    <d v="1899-12-30T19:02:00"/>
    <m/>
    <n v="1.2E-2"/>
    <n v="0"/>
    <n v="1.2E-2"/>
    <x v="4"/>
    <x v="646"/>
  </r>
  <r>
    <x v="1"/>
    <x v="2252"/>
    <x v="1"/>
    <x v="10"/>
    <s v="EJA"/>
    <x v="209"/>
    <d v="1899-12-30T19:00:00"/>
    <x v="209"/>
    <d v="1899-12-30T19:50:00"/>
    <s v="S"/>
    <n v="0"/>
    <n v="0.01"/>
    <n v="0.01"/>
    <x v="0"/>
    <x v="543"/>
  </r>
  <r>
    <x v="1"/>
    <x v="2259"/>
    <x v="1"/>
    <x v="6"/>
    <s v="RORIZ"/>
    <x v="209"/>
    <d v="1899-12-30T19:20:00"/>
    <x v="209"/>
    <d v="1899-12-30T20:20:00"/>
    <s v="S"/>
    <n v="0"/>
    <n v="0.3"/>
    <n v="0.3"/>
    <x v="0"/>
    <x v="659"/>
  </r>
  <r>
    <x v="1"/>
    <x v="2249"/>
    <x v="1"/>
    <x v="11"/>
    <s v="MEDAS"/>
    <x v="209"/>
    <d v="1899-12-30T21:10:00"/>
    <x v="210"/>
    <d v="1899-12-30T00:30:00"/>
    <s v="S"/>
    <n v="0"/>
    <n v="0.05"/>
    <n v="0.05"/>
    <x v="0"/>
    <x v="654"/>
  </r>
  <r>
    <x v="1"/>
    <x v="2253"/>
    <x v="1"/>
    <x v="6"/>
    <s v="COUTO (SANTA CRISTINA)"/>
    <x v="209"/>
    <d v="1899-12-30T23:30:00"/>
    <x v="210"/>
    <d v="1899-12-30T00:10:00"/>
    <s v="S"/>
    <n v="0"/>
    <n v="0.1"/>
    <n v="0.1"/>
    <x v="0"/>
    <x v="650"/>
  </r>
  <r>
    <x v="1"/>
    <x v="2260"/>
    <x v="0"/>
    <x v="40"/>
    <s v="ALFARELOS"/>
    <x v="210"/>
    <d v="1899-12-30T02:54:00"/>
    <x v="210"/>
    <d v="1899-12-30T04:50:00"/>
    <m/>
    <n v="0.12"/>
    <n v="0"/>
    <n v="0.12"/>
    <x v="4"/>
    <x v="647"/>
  </r>
  <r>
    <x v="1"/>
    <x v="2261"/>
    <x v="0"/>
    <x v="0"/>
    <s v="SÃO PEDRO DE ALVA"/>
    <x v="210"/>
    <d v="1899-12-30T10:34:00"/>
    <x v="210"/>
    <d v="1899-12-30T13:01:00"/>
    <m/>
    <n v="0.2"/>
    <n v="0"/>
    <n v="0.2"/>
    <x v="4"/>
    <x v="632"/>
  </r>
  <r>
    <x v="1"/>
    <x v="2262"/>
    <x v="0"/>
    <x v="0"/>
    <s v="SÃO PEDRO DE ALVA"/>
    <x v="210"/>
    <d v="1899-12-30T10:35:00"/>
    <x v="210"/>
    <d v="1899-12-30T14:20:00"/>
    <m/>
    <n v="0.15"/>
    <n v="0"/>
    <n v="0.15"/>
    <x v="4"/>
    <x v="645"/>
  </r>
  <r>
    <x v="1"/>
    <x v="2244"/>
    <x v="1"/>
    <x v="16"/>
    <s v="RECAREI"/>
    <x v="210"/>
    <d v="1899-12-30T14:15:00"/>
    <x v="210"/>
    <d v="1899-12-30T16:00:00"/>
    <s v="S"/>
    <n v="0"/>
    <n v="0.15"/>
    <n v="0.15"/>
    <x v="0"/>
    <x v="637"/>
  </r>
  <r>
    <x v="1"/>
    <x v="2263"/>
    <x v="2"/>
    <x v="12"/>
    <s v="BRITEIROS (SÃO ESTÊVÃO)"/>
    <x v="211"/>
    <d v="1899-12-30T23:00:00"/>
    <x v="211"/>
    <d v="1899-12-30T23:30:00"/>
    <s v="S"/>
    <n v="0"/>
    <n v="0.03"/>
    <n v="0.03"/>
    <x v="0"/>
    <x v="207"/>
  </r>
  <r>
    <x v="1"/>
    <x v="2264"/>
    <x v="2"/>
    <x v="30"/>
    <s v="CABANELAS"/>
    <x v="212"/>
    <d v="1899-12-30T00:25:00"/>
    <x v="212"/>
    <d v="1899-12-30T01:25:00"/>
    <s v="S"/>
    <n v="0.1"/>
    <n v="0"/>
    <n v="0.1"/>
    <x v="0"/>
    <x v="273"/>
  </r>
  <r>
    <x v="1"/>
    <x v="2265"/>
    <x v="0"/>
    <x v="2"/>
    <s v="MIDÕES"/>
    <x v="212"/>
    <d v="1899-12-30T12:20:00"/>
    <x v="212"/>
    <d v="1899-12-30T14:30:00"/>
    <m/>
    <n v="0.3"/>
    <n v="0.7"/>
    <n v="1"/>
    <x v="4"/>
    <x v="595"/>
  </r>
  <r>
    <x v="1"/>
    <x v="2266"/>
    <x v="1"/>
    <x v="6"/>
    <s v="AVES"/>
    <x v="212"/>
    <d v="1899-12-30T15:20:00"/>
    <x v="212"/>
    <d v="1899-12-30T16:00:00"/>
    <s v="S"/>
    <n v="0"/>
    <n v="0.2"/>
    <n v="0.2"/>
    <x v="0"/>
    <x v="58"/>
  </r>
  <r>
    <x v="1"/>
    <x v="2267"/>
    <x v="1"/>
    <x v="24"/>
    <s v="PEROZINHO"/>
    <x v="212"/>
    <d v="1899-12-30T16:05:00"/>
    <x v="212"/>
    <d v="1899-12-30T17:00:00"/>
    <s v="S"/>
    <n v="0"/>
    <n v="0.02"/>
    <n v="0.02"/>
    <x v="0"/>
    <x v="18"/>
  </r>
  <r>
    <x v="1"/>
    <x v="2265"/>
    <x v="0"/>
    <x v="2"/>
    <s v="MIDÕES"/>
    <x v="212"/>
    <d v="1899-12-30T16:50:00"/>
    <x v="212"/>
    <d v="1899-12-30T18:30:00"/>
    <s v="S"/>
    <n v="0.1"/>
    <n v="0.4"/>
    <n v="0.5"/>
    <x v="0"/>
    <x v="325"/>
  </r>
  <r>
    <x v="1"/>
    <x v="2268"/>
    <x v="1"/>
    <x v="10"/>
    <s v="GUILHUFE"/>
    <x v="212"/>
    <d v="1899-12-30T21:40:00"/>
    <x v="212"/>
    <d v="1899-12-30T23:00:00"/>
    <s v="S"/>
    <n v="0"/>
    <n v="0.25"/>
    <n v="0.25"/>
    <x v="0"/>
    <x v="88"/>
  </r>
  <r>
    <x v="1"/>
    <x v="2268"/>
    <x v="1"/>
    <x v="10"/>
    <s v="GUILHUFE"/>
    <x v="212"/>
    <d v="1899-12-30T23:33:00"/>
    <x v="213"/>
    <d v="1899-12-30T01:00:00"/>
    <s v="S"/>
    <n v="0"/>
    <n v="0.1"/>
    <n v="0.1"/>
    <x v="0"/>
    <x v="280"/>
  </r>
  <r>
    <x v="1"/>
    <x v="2269"/>
    <x v="1"/>
    <x v="16"/>
    <s v="BALTAR"/>
    <x v="213"/>
    <d v="1899-12-30T00:55:00"/>
    <x v="213"/>
    <d v="1899-12-30T01:30:00"/>
    <s v="S"/>
    <n v="0"/>
    <n v="0.01"/>
    <n v="0.01"/>
    <x v="0"/>
    <x v="100"/>
  </r>
  <r>
    <x v="1"/>
    <x v="2268"/>
    <x v="1"/>
    <x v="10"/>
    <s v="GUILHUFE"/>
    <x v="213"/>
    <d v="1899-12-30T01:30:00"/>
    <x v="213"/>
    <d v="1899-12-30T02:50:00"/>
    <s v="S"/>
    <n v="0"/>
    <n v="0.05"/>
    <n v="0.05"/>
    <x v="0"/>
    <x v="210"/>
  </r>
  <r>
    <x v="1"/>
    <x v="2270"/>
    <x v="0"/>
    <x v="57"/>
    <s v="RIO DE VIDE"/>
    <x v="213"/>
    <d v="1899-12-30T03:43:00"/>
    <x v="213"/>
    <d v="1899-12-30T08:35:00"/>
    <m/>
    <n v="0.25"/>
    <n v="0"/>
    <n v="0.25"/>
    <x v="4"/>
    <x v="559"/>
  </r>
  <r>
    <x v="1"/>
    <x v="2268"/>
    <x v="1"/>
    <x v="10"/>
    <s v="GUILHUFE"/>
    <x v="213"/>
    <d v="1899-12-30T10:17:00"/>
    <x v="213"/>
    <d v="1899-12-30T11:15:00"/>
    <s v="S"/>
    <n v="0"/>
    <n v="0.02"/>
    <n v="0.02"/>
    <x v="0"/>
    <x v="160"/>
  </r>
  <r>
    <x v="1"/>
    <x v="2271"/>
    <x v="1"/>
    <x v="16"/>
    <s v="RECAREI"/>
    <x v="213"/>
    <d v="1899-12-30T13:45:00"/>
    <x v="213"/>
    <d v="1899-12-30T16:00:00"/>
    <s v="S"/>
    <n v="0"/>
    <n v="0.05"/>
    <n v="0.05"/>
    <x v="0"/>
    <x v="134"/>
  </r>
  <r>
    <x v="1"/>
    <x v="2268"/>
    <x v="1"/>
    <x v="10"/>
    <s v="GUILHUFE"/>
    <x v="213"/>
    <d v="1899-12-30T14:20:00"/>
    <x v="213"/>
    <d v="1899-12-30T16:30:00"/>
    <s v="S"/>
    <n v="0"/>
    <n v="0.1"/>
    <n v="0.1"/>
    <x v="0"/>
    <x v="304"/>
  </r>
  <r>
    <x v="1"/>
    <x v="2270"/>
    <x v="0"/>
    <x v="57"/>
    <s v="RIO DE VIDE"/>
    <x v="213"/>
    <d v="1899-12-30T15:00:00"/>
    <x v="213"/>
    <d v="1899-12-30T15:20:00"/>
    <s v="S"/>
    <n v="2.5000000000000001E-2"/>
    <n v="0"/>
    <n v="2.5000000000000001E-2"/>
    <x v="0"/>
    <x v="293"/>
  </r>
  <r>
    <x v="1"/>
    <x v="2272"/>
    <x v="1"/>
    <x v="6"/>
    <s v="BURGÃES"/>
    <x v="213"/>
    <d v="1899-12-30T15:20:00"/>
    <x v="213"/>
    <d v="1899-12-30T16:35:00"/>
    <s v="S"/>
    <n v="0"/>
    <n v="0.08"/>
    <n v="0.08"/>
    <x v="0"/>
    <x v="393"/>
  </r>
  <r>
    <x v="1"/>
    <x v="2273"/>
    <x v="1"/>
    <x v="34"/>
    <s v="TOUGUES"/>
    <x v="213"/>
    <d v="1899-12-30T16:35:00"/>
    <x v="213"/>
    <d v="1899-12-30T17:20:00"/>
    <s v="S"/>
    <n v="0"/>
    <n v="0.05"/>
    <n v="0.05"/>
    <x v="0"/>
    <x v="477"/>
  </r>
  <r>
    <x v="1"/>
    <x v="2268"/>
    <x v="1"/>
    <x v="10"/>
    <s v="GUILHUFE"/>
    <x v="213"/>
    <d v="1899-12-30T17:30:00"/>
    <x v="213"/>
    <d v="1899-12-30T18:35:00"/>
    <s v="S"/>
    <n v="0"/>
    <n v="0.08"/>
    <n v="0.08"/>
    <x v="0"/>
    <x v="127"/>
  </r>
  <r>
    <x v="1"/>
    <x v="2274"/>
    <x v="2"/>
    <x v="19"/>
    <s v="QUINTIÃES"/>
    <x v="213"/>
    <d v="1899-12-30T17:35:00"/>
    <x v="213"/>
    <d v="1899-12-30T21:00:00"/>
    <s v="S"/>
    <n v="0"/>
    <n v="1"/>
    <n v="1"/>
    <x v="0"/>
    <x v="237"/>
  </r>
  <r>
    <x v="1"/>
    <x v="2275"/>
    <x v="1"/>
    <x v="15"/>
    <s v="AVIOSO (SÃO PEDRO)"/>
    <x v="213"/>
    <d v="1899-12-30T17:45:00"/>
    <x v="213"/>
    <d v="1899-12-30T19:30:00"/>
    <s v="S"/>
    <n v="0"/>
    <n v="0.02"/>
    <n v="0.02"/>
    <x v="0"/>
    <x v="139"/>
  </r>
  <r>
    <x v="1"/>
    <x v="2268"/>
    <x v="1"/>
    <x v="10"/>
    <s v="GUILHUFE"/>
    <x v="213"/>
    <d v="1899-12-30T19:00:00"/>
    <x v="213"/>
    <d v="1899-12-30T20:00:00"/>
    <s v="S"/>
    <n v="0"/>
    <n v="0.1"/>
    <n v="0.1"/>
    <x v="0"/>
    <x v="153"/>
  </r>
  <r>
    <x v="1"/>
    <x v="2271"/>
    <x v="1"/>
    <x v="16"/>
    <s v="RECAREI"/>
    <x v="213"/>
    <d v="1899-12-30T19:50:00"/>
    <x v="213"/>
    <d v="1899-12-30T21:40:00"/>
    <s v="S"/>
    <n v="0"/>
    <n v="0.1"/>
    <n v="0.1"/>
    <x v="0"/>
    <x v="269"/>
  </r>
  <r>
    <x v="1"/>
    <x v="2276"/>
    <x v="2"/>
    <x v="12"/>
    <s v="LORDELO"/>
    <x v="213"/>
    <d v="1899-12-30T20:10:00"/>
    <x v="213"/>
    <d v="1899-12-30T20:45:00"/>
    <s v="S"/>
    <n v="0"/>
    <n v="0.05"/>
    <n v="0.05"/>
    <x v="0"/>
    <x v="257"/>
  </r>
  <r>
    <x v="1"/>
    <x v="2268"/>
    <x v="1"/>
    <x v="10"/>
    <s v="GUILHUFE"/>
    <x v="213"/>
    <d v="1899-12-30T21:50:00"/>
    <x v="213"/>
    <d v="1899-12-30T22:25:00"/>
    <s v="S"/>
    <n v="0"/>
    <n v="0.02"/>
    <n v="0.02"/>
    <x v="0"/>
    <x v="151"/>
  </r>
  <r>
    <x v="1"/>
    <x v="2277"/>
    <x v="1"/>
    <x v="24"/>
    <s v="VILAR DE ANDORINHO"/>
    <x v="213"/>
    <d v="1899-12-30T23:20:00"/>
    <x v="213"/>
    <d v="1899-12-30T23:55:00"/>
    <s v="S"/>
    <n v="0"/>
    <n v="0.01"/>
    <n v="0.01"/>
    <x v="0"/>
    <x v="476"/>
  </r>
  <r>
    <x v="1"/>
    <x v="2278"/>
    <x v="1"/>
    <x v="16"/>
    <s v="BALTAR"/>
    <x v="214"/>
    <d v="1899-12-30T00:40:00"/>
    <x v="214"/>
    <d v="1899-12-30T01:45:00"/>
    <s v="S"/>
    <n v="0"/>
    <n v="0.03"/>
    <n v="0.03"/>
    <x v="0"/>
    <x v="49"/>
  </r>
  <r>
    <x v="1"/>
    <x v="2278"/>
    <x v="1"/>
    <x v="16"/>
    <s v="BALTAR"/>
    <x v="214"/>
    <d v="1899-12-30T00:40:00"/>
    <x v="214"/>
    <d v="1899-12-30T01:45:00"/>
    <s v="S"/>
    <n v="0"/>
    <n v="0.03"/>
    <n v="0.03"/>
    <x v="0"/>
    <x v="439"/>
  </r>
  <r>
    <x v="1"/>
    <x v="2279"/>
    <x v="1"/>
    <x v="10"/>
    <s v="GUILHUFE"/>
    <x v="214"/>
    <d v="1899-12-30T05:45:00"/>
    <x v="214"/>
    <d v="1899-12-30T07:00:00"/>
    <s v="S"/>
    <n v="0"/>
    <n v="0.02"/>
    <n v="0.02"/>
    <x v="0"/>
    <x v="175"/>
  </r>
  <r>
    <x v="1"/>
    <x v="2280"/>
    <x v="0"/>
    <x v="58"/>
    <s v="BUARCOS"/>
    <x v="214"/>
    <d v="1899-12-30T06:43:00"/>
    <x v="214"/>
    <d v="1899-12-30T07:38:00"/>
    <s v="S"/>
    <n v="0.02"/>
    <n v="0"/>
    <n v="0.02"/>
    <x v="0"/>
    <x v="294"/>
  </r>
  <r>
    <x v="1"/>
    <x v="2281"/>
    <x v="1"/>
    <x v="10"/>
    <s v="LUZIM"/>
    <x v="214"/>
    <d v="1899-12-30T12:50:00"/>
    <x v="214"/>
    <d v="1899-12-30T13:20:00"/>
    <s v="S"/>
    <n v="0"/>
    <n v="0.05"/>
    <n v="0.05"/>
    <x v="0"/>
    <x v="441"/>
  </r>
  <r>
    <x v="1"/>
    <x v="2282"/>
    <x v="1"/>
    <x v="18"/>
    <s v="CARVALHOSA"/>
    <x v="214"/>
    <d v="1899-12-30T12:55:00"/>
    <x v="214"/>
    <d v="1899-12-30T13:30:00"/>
    <s v="S"/>
    <n v="0"/>
    <n v="0.06"/>
    <n v="0.06"/>
    <x v="0"/>
    <x v="588"/>
  </r>
  <r>
    <x v="1"/>
    <x v="2283"/>
    <x v="1"/>
    <x v="56"/>
    <s v="VILA BOA DE QUIRES"/>
    <x v="214"/>
    <d v="1899-12-30T13:50:00"/>
    <x v="214"/>
    <d v="1899-12-30T14:50:00"/>
    <s v="S"/>
    <n v="0"/>
    <n v="0.01"/>
    <n v="0.01"/>
    <x v="0"/>
    <x v="253"/>
  </r>
  <r>
    <x v="1"/>
    <x v="2284"/>
    <x v="0"/>
    <x v="57"/>
    <s v="MIRANDA DO CORVO"/>
    <x v="214"/>
    <d v="1899-12-30T13:55:00"/>
    <x v="214"/>
    <d v="1899-12-30T15:25:00"/>
    <m/>
    <n v="0.26"/>
    <n v="0"/>
    <n v="0.26"/>
    <x v="4"/>
    <x v="256"/>
  </r>
  <r>
    <x v="1"/>
    <x v="2271"/>
    <x v="1"/>
    <x v="16"/>
    <s v="RECAREI"/>
    <x v="214"/>
    <d v="1899-12-30T14:05:00"/>
    <x v="214"/>
    <d v="1899-12-30T14:55:00"/>
    <s v="S"/>
    <n v="0"/>
    <n v="0.03"/>
    <n v="0.03"/>
    <x v="0"/>
    <x v="322"/>
  </r>
  <r>
    <x v="1"/>
    <x v="2271"/>
    <x v="1"/>
    <x v="16"/>
    <s v="RECAREI"/>
    <x v="214"/>
    <d v="1899-12-30T14:05:00"/>
    <x v="214"/>
    <d v="1899-12-30T14:55:00"/>
    <s v="S"/>
    <n v="0"/>
    <n v="0.03"/>
    <n v="0.03"/>
    <x v="0"/>
    <x v="337"/>
  </r>
  <r>
    <x v="1"/>
    <x v="2285"/>
    <x v="1"/>
    <x v="10"/>
    <s v="GUILHUFE"/>
    <x v="214"/>
    <d v="1899-12-30T14:20:00"/>
    <x v="214"/>
    <d v="1899-12-30T19:30:00"/>
    <s v="S"/>
    <n v="3"/>
    <n v="7"/>
    <n v="10"/>
    <x v="0"/>
    <x v="311"/>
  </r>
  <r>
    <x v="1"/>
    <x v="2285"/>
    <x v="1"/>
    <x v="10"/>
    <s v="GUILHUFE"/>
    <x v="214"/>
    <d v="1899-12-30T14:20:00"/>
    <x v="214"/>
    <d v="1899-12-30T23:30:00"/>
    <s v="S"/>
    <n v="3"/>
    <n v="7"/>
    <n v="10"/>
    <x v="0"/>
    <x v="302"/>
  </r>
  <r>
    <x v="1"/>
    <x v="2286"/>
    <x v="0"/>
    <x v="58"/>
    <s v="LAVOS"/>
    <x v="214"/>
    <d v="1899-12-30T14:39:00"/>
    <x v="214"/>
    <d v="1899-12-30T16:30:00"/>
    <m/>
    <n v="0.57999999999999996"/>
    <n v="0"/>
    <n v="0.57999999999999996"/>
    <x v="4"/>
    <x v="285"/>
  </r>
  <r>
    <x v="1"/>
    <x v="2287"/>
    <x v="1"/>
    <x v="10"/>
    <s v="IRIVO"/>
    <x v="214"/>
    <d v="1899-12-30T14:40:00"/>
    <x v="214"/>
    <d v="1899-12-30T15:10:00"/>
    <s v="S"/>
    <n v="0"/>
    <n v="0.05"/>
    <n v="0.05"/>
    <x v="0"/>
    <x v="129"/>
  </r>
  <r>
    <x v="1"/>
    <x v="2287"/>
    <x v="1"/>
    <x v="10"/>
    <s v="IRIVO"/>
    <x v="214"/>
    <d v="1899-12-30T14:40:00"/>
    <x v="214"/>
    <d v="1899-12-30T15:10:00"/>
    <s v="S"/>
    <n v="0"/>
    <n v="0.05"/>
    <n v="0.05"/>
    <x v="0"/>
    <x v="227"/>
  </r>
  <r>
    <x v="1"/>
    <x v="2288"/>
    <x v="2"/>
    <x v="14"/>
    <s v="REQUIÃO"/>
    <x v="214"/>
    <d v="1899-12-30T14:45:00"/>
    <x v="214"/>
    <d v="1899-12-30T16:50:00"/>
    <s v="S"/>
    <n v="0"/>
    <n v="0.09"/>
    <n v="0.09"/>
    <x v="0"/>
    <x v="357"/>
  </r>
  <r>
    <x v="1"/>
    <x v="2289"/>
    <x v="1"/>
    <x v="18"/>
    <s v="FERREIRA"/>
    <x v="214"/>
    <d v="1899-12-30T15:10:00"/>
    <x v="214"/>
    <d v="1899-12-30T15:50:00"/>
    <s v="S"/>
    <n v="0"/>
    <n v="0.05"/>
    <n v="0.05"/>
    <x v="0"/>
    <x v="422"/>
  </r>
  <r>
    <x v="1"/>
    <x v="2290"/>
    <x v="0"/>
    <x v="3"/>
    <s v="BENFEITA"/>
    <x v="214"/>
    <d v="1899-12-30T15:20:00"/>
    <x v="214"/>
    <d v="1899-12-30T17:00:00"/>
    <m/>
    <n v="0"/>
    <n v="0.04"/>
    <n v="0.04"/>
    <x v="4"/>
    <x v="4"/>
  </r>
  <r>
    <x v="1"/>
    <x v="2291"/>
    <x v="1"/>
    <x v="18"/>
    <s v="FRAZÃO"/>
    <x v="214"/>
    <d v="1899-12-30T16:00:00"/>
    <x v="214"/>
    <d v="1899-12-30T16:45:00"/>
    <s v="S"/>
    <n v="0"/>
    <n v="0.03"/>
    <n v="0.03"/>
    <x v="0"/>
    <x v="479"/>
  </r>
  <r>
    <x v="1"/>
    <x v="2292"/>
    <x v="0"/>
    <x v="39"/>
    <s v="CADIMA"/>
    <x v="214"/>
    <d v="1899-12-30T16:07:00"/>
    <x v="214"/>
    <d v="1899-12-30T17:10:00"/>
    <m/>
    <n v="0"/>
    <n v="0.3"/>
    <n v="0.3"/>
    <x v="4"/>
    <x v="593"/>
  </r>
  <r>
    <x v="1"/>
    <x v="2293"/>
    <x v="1"/>
    <x v="33"/>
    <s v="CASAIS"/>
    <x v="214"/>
    <d v="1899-12-30T16:15:00"/>
    <x v="214"/>
    <d v="1899-12-30T17:57:00"/>
    <s v="S"/>
    <n v="0"/>
    <n v="0.15"/>
    <n v="0.15"/>
    <x v="0"/>
    <x v="497"/>
  </r>
  <r>
    <x v="1"/>
    <x v="2293"/>
    <x v="1"/>
    <x v="33"/>
    <s v="CASAIS"/>
    <x v="214"/>
    <d v="1899-12-30T16:18:00"/>
    <x v="214"/>
    <d v="1899-12-30T18:00:00"/>
    <s v="S"/>
    <n v="0"/>
    <n v="0.15"/>
    <n v="0.15"/>
    <x v="0"/>
    <x v="502"/>
  </r>
  <r>
    <x v="1"/>
    <x v="2294"/>
    <x v="2"/>
    <x v="12"/>
    <s v="INFANTAS"/>
    <x v="214"/>
    <d v="1899-12-30T16:45:00"/>
    <x v="214"/>
    <d v="1899-12-30T18:00:00"/>
    <s v="S"/>
    <n v="0"/>
    <n v="0.2"/>
    <n v="0.2"/>
    <x v="0"/>
    <x v="314"/>
  </r>
  <r>
    <x v="1"/>
    <x v="2295"/>
    <x v="1"/>
    <x v="16"/>
    <s v="VANDOMA"/>
    <x v="214"/>
    <d v="1899-12-30T18:55:00"/>
    <x v="214"/>
    <d v="1899-12-30T20:15:00"/>
    <s v="S"/>
    <n v="0"/>
    <n v="0.1"/>
    <n v="0.1"/>
    <x v="0"/>
    <x v="563"/>
  </r>
  <r>
    <x v="1"/>
    <x v="2296"/>
    <x v="1"/>
    <x v="16"/>
    <s v="LORDELO"/>
    <x v="214"/>
    <d v="1899-12-30T19:20:00"/>
    <x v="214"/>
    <d v="1899-12-30T19:50:00"/>
    <s v="S"/>
    <n v="0"/>
    <n v="0.05"/>
    <n v="0.05"/>
    <x v="0"/>
    <x v="564"/>
  </r>
  <r>
    <x v="1"/>
    <x v="2297"/>
    <x v="2"/>
    <x v="12"/>
    <s v="SELHO (SÃO JORGE)"/>
    <x v="214"/>
    <d v="1899-12-30T19:55:00"/>
    <x v="214"/>
    <d v="1899-12-30T21:35:00"/>
    <s v="S"/>
    <n v="0"/>
    <n v="0.5"/>
    <n v="0.5"/>
    <x v="0"/>
    <x v="256"/>
  </r>
  <r>
    <x v="1"/>
    <x v="2298"/>
    <x v="1"/>
    <x v="56"/>
    <s v="ROSEM"/>
    <x v="214"/>
    <d v="1899-12-30T20:20:00"/>
    <x v="214"/>
    <d v="1899-12-30T22:10:00"/>
    <s v="S"/>
    <n v="0"/>
    <n v="0.2"/>
    <n v="0.2"/>
    <x v="0"/>
    <x v="608"/>
  </r>
  <r>
    <x v="1"/>
    <x v="2299"/>
    <x v="1"/>
    <x v="10"/>
    <s v="GUILHUFE"/>
    <x v="214"/>
    <d v="1899-12-30T20:25:00"/>
    <x v="214"/>
    <d v="1899-12-30T20:50:00"/>
    <s v="S"/>
    <n v="0"/>
    <n v="0.2"/>
    <n v="0.2"/>
    <x v="0"/>
    <x v="606"/>
  </r>
  <r>
    <x v="1"/>
    <x v="2300"/>
    <x v="1"/>
    <x v="16"/>
    <s v="LORDELO"/>
    <x v="214"/>
    <d v="1899-12-30T20:30:00"/>
    <x v="214"/>
    <d v="1899-12-30T21:40:00"/>
    <s v="S"/>
    <n v="0"/>
    <n v="0.1"/>
    <n v="0.1"/>
    <x v="0"/>
    <x v="478"/>
  </r>
  <r>
    <x v="1"/>
    <x v="2301"/>
    <x v="0"/>
    <x v="5"/>
    <s v="FOZ DE AROUCE"/>
    <x v="214"/>
    <d v="1899-12-30T20:32:00"/>
    <x v="214"/>
    <d v="1899-12-30T21:13:00"/>
    <m/>
    <n v="0"/>
    <n v="0.1"/>
    <n v="0.1"/>
    <x v="4"/>
    <x v="537"/>
  </r>
  <r>
    <x v="1"/>
    <x v="2215"/>
    <x v="1"/>
    <x v="56"/>
    <s v="TORRÃO"/>
    <x v="214"/>
    <d v="1899-12-30T20:55:00"/>
    <x v="214"/>
    <d v="1899-12-30T21:35:00"/>
    <s v="S"/>
    <n v="0"/>
    <n v="0.05"/>
    <n v="0.05"/>
    <x v="0"/>
    <x v="526"/>
  </r>
  <r>
    <x v="1"/>
    <x v="2302"/>
    <x v="0"/>
    <x v="58"/>
    <s v="MARINHA DAS ONDAS"/>
    <x v="214"/>
    <d v="1899-12-30T22:35:00"/>
    <x v="215"/>
    <d v="1899-12-30T17:20:00"/>
    <m/>
    <n v="1.4"/>
    <n v="0"/>
    <n v="1.4"/>
    <x v="4"/>
    <x v="33"/>
  </r>
  <r>
    <x v="1"/>
    <x v="2303"/>
    <x v="0"/>
    <x v="58"/>
    <s v="MARINHA DAS ONDAS"/>
    <x v="214"/>
    <d v="1899-12-30T22:35:00"/>
    <x v="215"/>
    <d v="1899-12-30T17:20:00"/>
    <m/>
    <n v="0.2"/>
    <n v="0"/>
    <n v="0.2"/>
    <x v="4"/>
    <x v="642"/>
  </r>
  <r>
    <x v="1"/>
    <x v="2304"/>
    <x v="0"/>
    <x v="58"/>
    <s v="MARINHA DAS ONDAS"/>
    <x v="214"/>
    <d v="1899-12-30T22:35:00"/>
    <x v="215"/>
    <d v="1899-12-30T17:20:00"/>
    <m/>
    <n v="0.4"/>
    <n v="0"/>
    <n v="0.4"/>
    <x v="4"/>
    <x v="561"/>
  </r>
  <r>
    <x v="1"/>
    <x v="2305"/>
    <x v="0"/>
    <x v="58"/>
    <s v="MARINHA DAS ONDAS"/>
    <x v="214"/>
    <d v="1899-12-30T22:35:00"/>
    <x v="215"/>
    <d v="1899-12-30T17:20:00"/>
    <m/>
    <n v="0.24"/>
    <n v="0"/>
    <n v="0.24"/>
    <x v="4"/>
    <x v="481"/>
  </r>
  <r>
    <x v="1"/>
    <x v="2306"/>
    <x v="0"/>
    <x v="58"/>
    <s v="MARINHA DAS ONDAS"/>
    <x v="214"/>
    <d v="1899-12-30T22:35:00"/>
    <x v="215"/>
    <d v="1899-12-30T17:20:00"/>
    <m/>
    <n v="0.1"/>
    <n v="0"/>
    <n v="0.1"/>
    <x v="4"/>
    <x v="173"/>
  </r>
  <r>
    <x v="1"/>
    <x v="2307"/>
    <x v="0"/>
    <x v="58"/>
    <s v="MARINHA DAS ONDAS"/>
    <x v="214"/>
    <d v="1899-12-30T22:35:00"/>
    <x v="215"/>
    <d v="1899-12-30T17:20:00"/>
    <m/>
    <n v="0.09"/>
    <n v="0"/>
    <n v="0.09"/>
    <x v="4"/>
    <x v="567"/>
  </r>
  <r>
    <x v="1"/>
    <x v="2308"/>
    <x v="0"/>
    <x v="0"/>
    <s v="LORVÃO"/>
    <x v="214"/>
    <d v="1899-12-30T22:59:00"/>
    <x v="214"/>
    <d v="1899-12-30T00:45:00"/>
    <m/>
    <n v="0.01"/>
    <n v="0"/>
    <n v="0.01"/>
    <x v="4"/>
    <x v="424"/>
  </r>
  <r>
    <x v="1"/>
    <x v="2309"/>
    <x v="1"/>
    <x v="18"/>
    <s v="EIRIZ"/>
    <x v="214"/>
    <d v="1899-12-30T23:00:00"/>
    <x v="215"/>
    <d v="1899-12-30T00:30:00"/>
    <s v="S"/>
    <n v="0"/>
    <n v="0.3"/>
    <n v="0.3"/>
    <x v="0"/>
    <x v="95"/>
  </r>
  <r>
    <x v="1"/>
    <x v="2252"/>
    <x v="1"/>
    <x v="10"/>
    <s v="EJA"/>
    <x v="214"/>
    <d v="1899-12-30T23:30:00"/>
    <x v="215"/>
    <d v="1899-12-30T00:05:00"/>
    <s v="S"/>
    <n v="0"/>
    <n v="0.03"/>
    <n v="0.03"/>
    <x v="0"/>
    <x v="467"/>
  </r>
  <r>
    <x v="1"/>
    <x v="2310"/>
    <x v="1"/>
    <x v="33"/>
    <s v="ORDEM"/>
    <x v="215"/>
    <d v="1899-12-30T00:10:00"/>
    <x v="215"/>
    <d v="1899-12-30T01:40:00"/>
    <s v="S"/>
    <n v="0"/>
    <n v="0.65"/>
    <n v="0.65"/>
    <x v="0"/>
    <x v="171"/>
  </r>
  <r>
    <x v="1"/>
    <x v="2311"/>
    <x v="1"/>
    <x v="16"/>
    <s v="LORDELO"/>
    <x v="215"/>
    <d v="1899-12-30T00:20:00"/>
    <x v="215"/>
    <d v="1899-12-30T00:55:00"/>
    <s v="S"/>
    <n v="0"/>
    <n v="0.03"/>
    <n v="0.03"/>
    <x v="0"/>
    <x v="289"/>
  </r>
  <r>
    <x v="1"/>
    <x v="2311"/>
    <x v="1"/>
    <x v="16"/>
    <s v="LORDELO"/>
    <x v="215"/>
    <d v="1899-12-30T00:20:00"/>
    <x v="215"/>
    <d v="1899-12-30T00:55:00"/>
    <s v="S"/>
    <n v="0"/>
    <n v="0.03"/>
    <n v="0.03"/>
    <x v="0"/>
    <x v="290"/>
  </r>
  <r>
    <x v="1"/>
    <x v="2312"/>
    <x v="1"/>
    <x v="10"/>
    <s v="LUZIM"/>
    <x v="215"/>
    <d v="1899-12-30T02:10:00"/>
    <x v="215"/>
    <d v="1899-12-30T02:55:00"/>
    <s v="S"/>
    <n v="0"/>
    <n v="0.1"/>
    <n v="0.1"/>
    <x v="0"/>
    <x v="288"/>
  </r>
  <r>
    <x v="1"/>
    <x v="2313"/>
    <x v="0"/>
    <x v="2"/>
    <s v="COVELO"/>
    <x v="215"/>
    <d v="1899-12-30T04:38:00"/>
    <x v="215"/>
    <d v="1899-12-30T06:23:00"/>
    <m/>
    <n v="0.1"/>
    <n v="0"/>
    <n v="0.1"/>
    <x v="4"/>
    <x v="470"/>
  </r>
  <r>
    <x v="1"/>
    <x v="2314"/>
    <x v="1"/>
    <x v="33"/>
    <s v="CASAIS"/>
    <x v="215"/>
    <d v="1899-12-30T05:15:00"/>
    <x v="215"/>
    <d v="1899-12-30T05:55:00"/>
    <s v="S"/>
    <n v="0"/>
    <n v="0.05"/>
    <n v="0.05"/>
    <x v="0"/>
    <x v="50"/>
  </r>
  <r>
    <x v="1"/>
    <x v="2315"/>
    <x v="2"/>
    <x v="12"/>
    <s v="INFIAS"/>
    <x v="215"/>
    <d v="1899-12-30T06:35:00"/>
    <x v="215"/>
    <d v="1899-12-30T07:30:00"/>
    <s v="S"/>
    <n v="0"/>
    <n v="0.1"/>
    <n v="0.1"/>
    <x v="0"/>
    <x v="317"/>
  </r>
  <r>
    <x v="1"/>
    <x v="2316"/>
    <x v="1"/>
    <x v="33"/>
    <s v="ORDEM"/>
    <x v="215"/>
    <d v="1899-12-30T06:35:00"/>
    <x v="215"/>
    <d v="1899-12-30T07:45:00"/>
    <s v="S"/>
    <n v="0"/>
    <n v="0.09"/>
    <n v="0.09"/>
    <x v="0"/>
    <x v="39"/>
  </r>
  <r>
    <x v="1"/>
    <x v="2316"/>
    <x v="1"/>
    <x v="33"/>
    <s v="ORDEM"/>
    <x v="215"/>
    <d v="1899-12-30T06:35:00"/>
    <x v="215"/>
    <d v="1899-12-30T08:59:00"/>
    <s v="S"/>
    <n v="0"/>
    <n v="0.09"/>
    <n v="0.09"/>
    <x v="0"/>
    <x v="639"/>
  </r>
  <r>
    <x v="1"/>
    <x v="2317"/>
    <x v="1"/>
    <x v="10"/>
    <s v="CABEÇA SANTA"/>
    <x v="215"/>
    <d v="1899-12-30T08:50:00"/>
    <x v="215"/>
    <d v="1899-12-30T10:15:00"/>
    <s v="S"/>
    <n v="0"/>
    <n v="0.03"/>
    <n v="0.03"/>
    <x v="0"/>
    <x v="29"/>
  </r>
  <r>
    <x v="1"/>
    <x v="2318"/>
    <x v="1"/>
    <x v="56"/>
    <s v="PENHA LONGA"/>
    <x v="215"/>
    <d v="1899-12-30T10:15:00"/>
    <x v="215"/>
    <d v="1899-12-30T13:40:00"/>
    <s v="S"/>
    <n v="0"/>
    <n v="4"/>
    <n v="4"/>
    <x v="0"/>
    <x v="366"/>
  </r>
  <r>
    <x v="1"/>
    <x v="2319"/>
    <x v="1"/>
    <x v="16"/>
    <s v="PARADA DE TODEIA"/>
    <x v="215"/>
    <d v="1899-12-30T10:40:00"/>
    <x v="215"/>
    <d v="1899-12-30T11:20:00"/>
    <s v="S"/>
    <n v="0"/>
    <n v="0.03"/>
    <n v="0.03"/>
    <x v="0"/>
    <x v="653"/>
  </r>
  <r>
    <x v="1"/>
    <x v="2302"/>
    <x v="0"/>
    <x v="58"/>
    <s v="MARINHA DAS ONDAS"/>
    <x v="215"/>
    <d v="1899-12-30T11:40:00"/>
    <x v="215"/>
    <d v="1899-12-30T19:45:00"/>
    <s v="S"/>
    <n v="1.9"/>
    <n v="0"/>
    <n v="1.9"/>
    <x v="0"/>
    <x v="79"/>
  </r>
  <r>
    <x v="1"/>
    <x v="2303"/>
    <x v="0"/>
    <x v="58"/>
    <s v="MARINHA DAS ONDAS"/>
    <x v="215"/>
    <d v="1899-12-30T11:40:00"/>
    <x v="215"/>
    <d v="1899-12-30T19:45:00"/>
    <s v="S"/>
    <n v="0.12"/>
    <n v="0"/>
    <n v="0.12"/>
    <x v="0"/>
    <x v="102"/>
  </r>
  <r>
    <x v="1"/>
    <x v="2320"/>
    <x v="2"/>
    <x v="22"/>
    <s v="BOURO (SANTA MARTA)"/>
    <x v="215"/>
    <d v="1899-12-30T12:30:00"/>
    <x v="215"/>
    <d v="1899-12-30T15:00:00"/>
    <s v="S"/>
    <n v="0"/>
    <n v="1"/>
    <n v="1"/>
    <x v="0"/>
    <x v="328"/>
  </r>
  <r>
    <x v="1"/>
    <x v="2311"/>
    <x v="1"/>
    <x v="16"/>
    <s v="LORDELO"/>
    <x v="215"/>
    <d v="1899-12-30T12:55:00"/>
    <x v="215"/>
    <d v="1899-12-30T13:35:00"/>
    <s v="S"/>
    <n v="0"/>
    <n v="0.1"/>
    <n v="0.1"/>
    <x v="0"/>
    <x v="349"/>
  </r>
  <r>
    <x v="1"/>
    <x v="2321"/>
    <x v="1"/>
    <x v="10"/>
    <s v="GUILHUFE"/>
    <x v="215"/>
    <d v="1899-12-30T13:00:00"/>
    <x v="215"/>
    <d v="1899-12-30T13:41:00"/>
    <s v="S"/>
    <n v="0"/>
    <n v="0.05"/>
    <n v="0.05"/>
    <x v="0"/>
    <x v="450"/>
  </r>
  <r>
    <x v="1"/>
    <x v="2322"/>
    <x v="0"/>
    <x v="2"/>
    <s v="SÃO JOÃO DA BOAVISTA"/>
    <x v="215"/>
    <d v="1899-12-30T13:15:00"/>
    <x v="215"/>
    <d v="1899-12-30T14:10:00"/>
    <m/>
    <n v="0.01"/>
    <n v="0.01"/>
    <n v="0.02"/>
    <x v="4"/>
    <x v="517"/>
  </r>
  <r>
    <x v="1"/>
    <x v="2323"/>
    <x v="1"/>
    <x v="33"/>
    <s v="NESPEREIRA"/>
    <x v="215"/>
    <d v="1899-12-30T13:25:00"/>
    <x v="215"/>
    <d v="1899-12-30T14:05:00"/>
    <s v="S"/>
    <n v="0"/>
    <n v="0.05"/>
    <n v="0.05"/>
    <x v="0"/>
    <x v="149"/>
  </r>
  <r>
    <x v="1"/>
    <x v="2324"/>
    <x v="1"/>
    <x v="10"/>
    <s v="GUILHUFE"/>
    <x v="215"/>
    <d v="1899-12-30T13:41:00"/>
    <x v="215"/>
    <d v="1899-12-30T13:58:00"/>
    <s v="S"/>
    <n v="0"/>
    <n v="0.02"/>
    <n v="0.02"/>
    <x v="0"/>
    <x v="41"/>
  </r>
  <r>
    <x v="1"/>
    <x v="2325"/>
    <x v="1"/>
    <x v="56"/>
    <s v="TORRÃO"/>
    <x v="215"/>
    <d v="1899-12-30T14:00:00"/>
    <x v="215"/>
    <d v="1899-12-30T15:00:00"/>
    <s v="S"/>
    <n v="0"/>
    <n v="7.0000000000000007E-2"/>
    <n v="7.0000000000000007E-2"/>
    <x v="0"/>
    <x v="498"/>
  </r>
  <r>
    <x v="1"/>
    <x v="2325"/>
    <x v="1"/>
    <x v="56"/>
    <s v="TORRÃO"/>
    <x v="215"/>
    <d v="1899-12-30T14:00:00"/>
    <x v="215"/>
    <d v="1899-12-30T15:00:00"/>
    <s v="S"/>
    <n v="0"/>
    <n v="7.0000000000000007E-2"/>
    <n v="7.0000000000000007E-2"/>
    <x v="0"/>
    <x v="359"/>
  </r>
  <r>
    <x v="1"/>
    <x v="2326"/>
    <x v="0"/>
    <x v="45"/>
    <s v="BOTÃO"/>
    <x v="215"/>
    <d v="1899-12-30T15:04:00"/>
    <x v="215"/>
    <d v="1899-12-30T17:05:00"/>
    <m/>
    <n v="0.3"/>
    <n v="0"/>
    <n v="0.3"/>
    <x v="4"/>
    <x v="395"/>
  </r>
  <r>
    <x v="1"/>
    <x v="2327"/>
    <x v="2"/>
    <x v="7"/>
    <s v="RIO DOURO"/>
    <x v="215"/>
    <d v="1899-12-30T16:10:00"/>
    <x v="215"/>
    <d v="1899-12-30T18:30:00"/>
    <s v="S"/>
    <n v="0"/>
    <n v="0.05"/>
    <n v="0.05"/>
    <x v="0"/>
    <x v="178"/>
  </r>
  <r>
    <x v="1"/>
    <x v="2328"/>
    <x v="0"/>
    <x v="58"/>
    <s v="LAVOS"/>
    <x v="215"/>
    <d v="1899-12-30T16:25:00"/>
    <x v="215"/>
    <d v="1899-12-30T16:30:00"/>
    <m/>
    <n v="0.05"/>
    <n v="0"/>
    <n v="0.05"/>
    <x v="4"/>
    <x v="207"/>
  </r>
  <r>
    <x v="1"/>
    <x v="2329"/>
    <x v="1"/>
    <x v="16"/>
    <s v="LORDELO"/>
    <x v="215"/>
    <d v="1899-12-30T17:10:00"/>
    <x v="215"/>
    <d v="1899-12-30T17:35:00"/>
    <s v="S"/>
    <n v="0"/>
    <n v="0.03"/>
    <n v="0.03"/>
    <x v="0"/>
    <x v="329"/>
  </r>
  <r>
    <x v="1"/>
    <x v="2330"/>
    <x v="2"/>
    <x v="12"/>
    <s v="CALVOS"/>
    <x v="215"/>
    <d v="1899-12-30T17:12:00"/>
    <x v="215"/>
    <d v="1899-12-30T19:00:00"/>
    <s v="S"/>
    <n v="0"/>
    <n v="0.5"/>
    <n v="0.5"/>
    <x v="0"/>
    <x v="307"/>
  </r>
  <r>
    <x v="1"/>
    <x v="2331"/>
    <x v="2"/>
    <x v="30"/>
    <s v="DOSSÃOS"/>
    <x v="215"/>
    <d v="1899-12-30T23:20:00"/>
    <x v="216"/>
    <d v="1899-12-30T00:10:00"/>
    <s v="S"/>
    <n v="0"/>
    <n v="0.05"/>
    <n v="0.05"/>
    <x v="0"/>
    <x v="270"/>
  </r>
  <r>
    <x v="1"/>
    <x v="2332"/>
    <x v="1"/>
    <x v="33"/>
    <s v="ORDEM"/>
    <x v="216"/>
    <d v="1899-12-30T01:20:00"/>
    <x v="216"/>
    <d v="1899-12-30T01:30:00"/>
    <s v="S"/>
    <n v="0"/>
    <n v="0.01"/>
    <n v="0.01"/>
    <x v="0"/>
    <x v="53"/>
  </r>
  <r>
    <x v="1"/>
    <x v="2333"/>
    <x v="0"/>
    <x v="4"/>
    <s v="ALVARES"/>
    <x v="216"/>
    <d v="1899-12-30T15:07:00"/>
    <x v="216"/>
    <d v="1899-12-30T18:12:00"/>
    <m/>
    <n v="0.2"/>
    <n v="0.05"/>
    <n v="0.25"/>
    <x v="4"/>
    <x v="312"/>
  </r>
  <r>
    <x v="1"/>
    <x v="2334"/>
    <x v="2"/>
    <x v="12"/>
    <s v="SILVARES"/>
    <x v="216"/>
    <d v="1899-12-30T15:31:00"/>
    <x v="216"/>
    <d v="1899-12-30T17:25:00"/>
    <s v="S"/>
    <n v="0"/>
    <n v="0.1"/>
    <n v="0.1"/>
    <x v="0"/>
    <x v="348"/>
  </r>
  <r>
    <x v="1"/>
    <x v="2335"/>
    <x v="1"/>
    <x v="18"/>
    <s v="EIRIZ"/>
    <x v="216"/>
    <d v="1899-12-30T15:55:00"/>
    <x v="217"/>
    <d v="1899-12-30T15:35:00"/>
    <s v="S"/>
    <n v="0"/>
    <n v="0.01"/>
    <n v="0.01"/>
    <x v="0"/>
    <x v="268"/>
  </r>
  <r>
    <x v="1"/>
    <x v="2336"/>
    <x v="1"/>
    <x v="10"/>
    <s v="URRÔ"/>
    <x v="216"/>
    <d v="1899-12-30T16:50:00"/>
    <x v="216"/>
    <d v="1899-12-30T17:45:00"/>
    <s v="S"/>
    <n v="0"/>
    <n v="0.05"/>
    <n v="0.05"/>
    <x v="0"/>
    <x v="335"/>
  </r>
  <r>
    <x v="1"/>
    <x v="2337"/>
    <x v="0"/>
    <x v="59"/>
    <s v="VIDUAL"/>
    <x v="216"/>
    <d v="1899-12-30T17:50:00"/>
    <x v="216"/>
    <d v="1899-12-30T20:40:00"/>
    <m/>
    <n v="0.1"/>
    <n v="0.1"/>
    <n v="0.2"/>
    <x v="4"/>
    <x v="156"/>
  </r>
  <r>
    <x v="1"/>
    <x v="2336"/>
    <x v="1"/>
    <x v="10"/>
    <s v="URRÔ"/>
    <x v="216"/>
    <d v="1899-12-30T18:45:00"/>
    <x v="216"/>
    <d v="1899-12-30T19:45:00"/>
    <s v="S"/>
    <n v="0"/>
    <n v="0.15"/>
    <n v="0.15"/>
    <x v="0"/>
    <x v="457"/>
  </r>
  <r>
    <x v="1"/>
    <x v="2338"/>
    <x v="2"/>
    <x v="14"/>
    <s v="CARREIRA"/>
    <x v="216"/>
    <d v="1899-12-30T18:55:00"/>
    <x v="216"/>
    <d v="1899-12-30T19:35:00"/>
    <s v="S"/>
    <n v="0"/>
    <n v="0.2"/>
    <n v="0.2"/>
    <x v="0"/>
    <x v="434"/>
  </r>
  <r>
    <x v="1"/>
    <x v="2327"/>
    <x v="2"/>
    <x v="7"/>
    <s v="RIO DOURO"/>
    <x v="216"/>
    <d v="1899-12-30T19:05:00"/>
    <x v="217"/>
    <d v="1899-12-30T00:20:00"/>
    <s v="S"/>
    <n v="0.5"/>
    <n v="2.5"/>
    <n v="3"/>
    <x v="0"/>
    <x v="205"/>
  </r>
  <r>
    <x v="1"/>
    <x v="2339"/>
    <x v="2"/>
    <x v="47"/>
    <s v="CANIÇADA"/>
    <x v="216"/>
    <d v="1899-12-30T19:35:00"/>
    <x v="216"/>
    <d v="1899-12-30T22:50:00"/>
    <s v="S"/>
    <n v="0"/>
    <n v="1"/>
    <n v="1"/>
    <x v="0"/>
    <x v="368"/>
  </r>
  <r>
    <x v="1"/>
    <x v="2340"/>
    <x v="1"/>
    <x v="16"/>
    <s v="AGUIAR DE SOUSA"/>
    <x v="216"/>
    <d v="1899-12-30T21:40:00"/>
    <x v="216"/>
    <d v="1899-12-30T23:00:00"/>
    <s v="S"/>
    <n v="0"/>
    <n v="0.03"/>
    <n v="0.03"/>
    <x v="0"/>
    <x v="315"/>
  </r>
  <r>
    <x v="1"/>
    <x v="2341"/>
    <x v="1"/>
    <x v="16"/>
    <s v="BALTAR"/>
    <x v="216"/>
    <d v="1899-12-30T21:45:00"/>
    <x v="216"/>
    <d v="1899-12-30T22:50:00"/>
    <s v="S"/>
    <n v="0"/>
    <n v="0.01"/>
    <n v="0.01"/>
    <x v="0"/>
    <x v="284"/>
  </r>
  <r>
    <x v="1"/>
    <x v="2342"/>
    <x v="2"/>
    <x v="12"/>
    <s v="SOUTO (SANTA MARIA)"/>
    <x v="216"/>
    <d v="1899-12-30T22:15:00"/>
    <x v="216"/>
    <d v="1899-12-30T23:15:00"/>
    <s v="S"/>
    <n v="0"/>
    <n v="0.01"/>
    <n v="0.01"/>
    <x v="0"/>
    <x v="364"/>
  </r>
  <r>
    <x v="1"/>
    <x v="2343"/>
    <x v="2"/>
    <x v="12"/>
    <s v="BRITEIROS (SÃO ESTÊVÃO)"/>
    <x v="216"/>
    <d v="1899-12-30T23:15:00"/>
    <x v="217"/>
    <d v="1899-12-30T00:00:00"/>
    <s v="S"/>
    <n v="0"/>
    <n v="0.01"/>
    <n v="0.01"/>
    <x v="0"/>
    <x v="343"/>
  </r>
  <r>
    <x v="1"/>
    <x v="2344"/>
    <x v="2"/>
    <x v="29"/>
    <s v="VÁRZEA COVA"/>
    <x v="217"/>
    <d v="1899-12-30T10:15:00"/>
    <x v="217"/>
    <d v="1899-12-30T11:35:00"/>
    <s v="S"/>
    <n v="0.1"/>
    <n v="0"/>
    <n v="0.1"/>
    <x v="0"/>
    <x v="339"/>
  </r>
  <r>
    <x v="1"/>
    <x v="2345"/>
    <x v="0"/>
    <x v="59"/>
    <s v="PORTELA DO FOJO"/>
    <x v="217"/>
    <d v="1899-12-30T16:30:00"/>
    <x v="217"/>
    <d v="1899-12-30T17:47:00"/>
    <m/>
    <n v="0"/>
    <n v="1E-3"/>
    <n v="1E-3"/>
    <x v="4"/>
    <x v="115"/>
  </r>
  <r>
    <x v="1"/>
    <x v="2346"/>
    <x v="1"/>
    <x v="16"/>
    <s v="SOBREIRA"/>
    <x v="217"/>
    <d v="1899-12-30T16:45:00"/>
    <x v="217"/>
    <d v="1899-12-30T18:45:00"/>
    <s v="S"/>
    <n v="0"/>
    <n v="1"/>
    <n v="1"/>
    <x v="0"/>
    <x v="482"/>
  </r>
  <r>
    <x v="1"/>
    <x v="2347"/>
    <x v="0"/>
    <x v="55"/>
    <s v="NOGUEIRA DO CRAVO"/>
    <x v="217"/>
    <d v="1899-12-30T18:00:00"/>
    <x v="217"/>
    <d v="1899-12-30T20:40:00"/>
    <m/>
    <n v="0.3"/>
    <n v="0.9"/>
    <n v="1.2"/>
    <x v="4"/>
    <x v="611"/>
  </r>
  <r>
    <x v="1"/>
    <x v="2302"/>
    <x v="0"/>
    <x v="58"/>
    <s v="MARINHA DAS ONDAS"/>
    <x v="217"/>
    <d v="1899-12-30T19:05:00"/>
    <x v="217"/>
    <d v="1899-12-30T22:00:00"/>
    <s v="S"/>
    <n v="0.55000000000000004"/>
    <n v="0"/>
    <n v="0.55000000000000004"/>
    <x v="0"/>
    <x v="57"/>
  </r>
  <r>
    <x v="1"/>
    <x v="2343"/>
    <x v="2"/>
    <x v="12"/>
    <s v="BRITEIROS (SÃO ESTÊVÃO)"/>
    <x v="217"/>
    <d v="1899-12-30T19:55:00"/>
    <x v="218"/>
    <d v="1899-12-30T16:20:00"/>
    <s v="S"/>
    <n v="0"/>
    <n v="0.05"/>
    <n v="0.05"/>
    <x v="0"/>
    <x v="334"/>
  </r>
  <r>
    <x v="1"/>
    <x v="2348"/>
    <x v="0"/>
    <x v="2"/>
    <s v="SÃO JOÃO DA BOAVISTA"/>
    <x v="217"/>
    <d v="1899-12-30T20:58:00"/>
    <x v="217"/>
    <d v="1899-12-30T22:05:00"/>
    <m/>
    <n v="0"/>
    <n v="0.02"/>
    <n v="0.02"/>
    <x v="4"/>
    <x v="633"/>
  </r>
  <r>
    <x v="1"/>
    <x v="2349"/>
    <x v="0"/>
    <x v="4"/>
    <s v="GÓIS"/>
    <x v="217"/>
    <d v="1899-12-30T21:20:00"/>
    <x v="217"/>
    <d v="1899-12-30T21:50:00"/>
    <m/>
    <n v="0"/>
    <n v="1E-3"/>
    <n v="1E-3"/>
    <x v="4"/>
    <x v="462"/>
  </r>
  <r>
    <x v="1"/>
    <x v="2350"/>
    <x v="0"/>
    <x v="0"/>
    <s v="LORVÃO"/>
    <x v="217"/>
    <d v="1899-12-30T22:10:00"/>
    <x v="218"/>
    <d v="1899-12-30T01:45:00"/>
    <m/>
    <n v="0"/>
    <n v="1E-3"/>
    <n v="1E-3"/>
    <x v="4"/>
    <x v="267"/>
  </r>
  <r>
    <x v="1"/>
    <x v="2351"/>
    <x v="1"/>
    <x v="18"/>
    <s v="CARVALHOSA"/>
    <x v="217"/>
    <d v="1899-12-30T22:50:00"/>
    <x v="217"/>
    <d v="1899-12-30T23:35:00"/>
    <s v="S"/>
    <n v="0"/>
    <n v="0.01"/>
    <n v="0.01"/>
    <x v="0"/>
    <x v="551"/>
  </r>
  <r>
    <x v="1"/>
    <x v="2352"/>
    <x v="2"/>
    <x v="14"/>
    <s v="VILARINHO DAS CAMBAS"/>
    <x v="217"/>
    <d v="1899-12-30T23:25:00"/>
    <x v="218"/>
    <d v="1899-12-30T00:40:00"/>
    <s v="S"/>
    <n v="0"/>
    <n v="0.1"/>
    <n v="0.1"/>
    <x v="0"/>
    <x v="150"/>
  </r>
  <r>
    <x v="1"/>
    <x v="2353"/>
    <x v="1"/>
    <x v="16"/>
    <s v="PARADA DE TODEIA"/>
    <x v="217"/>
    <d v="1899-12-30T23:50:00"/>
    <x v="218"/>
    <d v="1899-12-30T00:20:00"/>
    <s v="S"/>
    <n v="0"/>
    <n v="0.02"/>
    <n v="0.02"/>
    <x v="0"/>
    <x v="490"/>
  </r>
  <r>
    <x v="1"/>
    <x v="2337"/>
    <x v="0"/>
    <x v="59"/>
    <s v="VIDUAL"/>
    <x v="218"/>
    <d v="1899-12-30T04:15:00"/>
    <x v="219"/>
    <d v="1899-12-30T00:00:00"/>
    <s v="S"/>
    <n v="86.8"/>
    <n v="15.6"/>
    <n v="102.4"/>
    <x v="0"/>
    <x v="96"/>
  </r>
  <r>
    <x v="1"/>
    <x v="2354"/>
    <x v="1"/>
    <x v="6"/>
    <s v="COUTO (SANTA CRISTINA)"/>
    <x v="218"/>
    <d v="1899-12-30T13:40:00"/>
    <x v="218"/>
    <d v="1899-12-30T19:15:00"/>
    <s v="S"/>
    <n v="0"/>
    <n v="40"/>
    <n v="40"/>
    <x v="0"/>
    <x v="380"/>
  </r>
  <r>
    <x v="1"/>
    <x v="2355"/>
    <x v="1"/>
    <x v="31"/>
    <s v="REAL"/>
    <x v="218"/>
    <d v="1899-12-30T16:25:00"/>
    <x v="218"/>
    <d v="1899-12-30T17:10:00"/>
    <s v="S"/>
    <n v="0"/>
    <n v="0.05"/>
    <n v="0.05"/>
    <x v="0"/>
    <x v="617"/>
  </r>
  <r>
    <x v="1"/>
    <x v="2356"/>
    <x v="1"/>
    <x v="15"/>
    <s v="GEMUNDE"/>
    <x v="218"/>
    <d v="1899-12-30T16:40:00"/>
    <x v="218"/>
    <d v="1899-12-30T19:20:00"/>
    <s v="S"/>
    <n v="0"/>
    <n v="0.4"/>
    <n v="0.4"/>
    <x v="0"/>
    <x v="465"/>
  </r>
  <r>
    <x v="1"/>
    <x v="2357"/>
    <x v="2"/>
    <x v="12"/>
    <s v="ATÃES"/>
    <x v="218"/>
    <d v="1899-12-30T17:08:00"/>
    <x v="218"/>
    <d v="1899-12-30T19:05:00"/>
    <s v="S"/>
    <n v="0"/>
    <n v="1"/>
    <n v="1"/>
    <x v="0"/>
    <x v="396"/>
  </r>
  <r>
    <x v="1"/>
    <x v="2346"/>
    <x v="1"/>
    <x v="16"/>
    <s v="SOBREIRA"/>
    <x v="218"/>
    <d v="1899-12-30T17:25:00"/>
    <x v="218"/>
    <d v="1899-12-30T18:50:00"/>
    <s v="S"/>
    <n v="0"/>
    <n v="0.05"/>
    <n v="0.05"/>
    <x v="0"/>
    <x v="545"/>
  </r>
  <r>
    <x v="1"/>
    <x v="2358"/>
    <x v="2"/>
    <x v="12"/>
    <s v="COSTA"/>
    <x v="218"/>
    <d v="1899-12-30T17:55:00"/>
    <x v="218"/>
    <d v="1899-12-30T19:00:00"/>
    <s v="S"/>
    <n v="0"/>
    <n v="0.05"/>
    <n v="0.05"/>
    <x v="0"/>
    <x v="403"/>
  </r>
  <r>
    <x v="1"/>
    <x v="2359"/>
    <x v="1"/>
    <x v="6"/>
    <s v="SANTO TIRSO"/>
    <x v="218"/>
    <d v="1899-12-30T18:00:00"/>
    <x v="218"/>
    <d v="1899-12-30T19:15:00"/>
    <s v="S"/>
    <n v="0"/>
    <n v="0.15"/>
    <n v="0.15"/>
    <x v="0"/>
    <x v="640"/>
  </r>
  <r>
    <x v="1"/>
    <x v="2360"/>
    <x v="0"/>
    <x v="39"/>
    <s v="PORTUNHOS"/>
    <x v="218"/>
    <d v="1899-12-30T18:03:00"/>
    <x v="218"/>
    <d v="1899-12-30T19:30:00"/>
    <m/>
    <n v="0"/>
    <n v="0.33"/>
    <n v="0.33"/>
    <x v="4"/>
    <x v="241"/>
  </r>
  <r>
    <x v="1"/>
    <x v="2354"/>
    <x v="1"/>
    <x v="6"/>
    <s v="COUTO (SANTA CRISTINA)"/>
    <x v="218"/>
    <d v="1899-12-30T18:45:00"/>
    <x v="218"/>
    <d v="1899-12-30T19:40:00"/>
    <s v="S"/>
    <n v="0"/>
    <n v="0.2"/>
    <n v="0.2"/>
    <x v="0"/>
    <x v="419"/>
  </r>
  <r>
    <x v="1"/>
    <x v="2354"/>
    <x v="1"/>
    <x v="6"/>
    <s v="COUTO (SANTA CRISTINA)"/>
    <x v="218"/>
    <d v="1899-12-30T19:40:00"/>
    <x v="218"/>
    <d v="1899-12-30T21:50:00"/>
    <s v="S"/>
    <n v="0"/>
    <n v="2"/>
    <n v="2"/>
    <x v="0"/>
    <x v="415"/>
  </r>
  <r>
    <x v="1"/>
    <x v="2361"/>
    <x v="1"/>
    <x v="24"/>
    <s v="PEDROSO"/>
    <x v="218"/>
    <d v="1899-12-30T20:10:00"/>
    <x v="218"/>
    <d v="1899-12-30T21:30:00"/>
    <s v="S"/>
    <n v="0"/>
    <n v="0.03"/>
    <n v="0.03"/>
    <x v="0"/>
    <x v="413"/>
  </r>
  <r>
    <x v="1"/>
    <x v="2358"/>
    <x v="2"/>
    <x v="12"/>
    <s v="COSTA"/>
    <x v="218"/>
    <d v="1899-12-30T21:20:00"/>
    <x v="218"/>
    <d v="1899-12-30T23:10:00"/>
    <s v="S"/>
    <n v="0"/>
    <n v="0.2"/>
    <n v="0.2"/>
    <x v="0"/>
    <x v="382"/>
  </r>
  <r>
    <x v="1"/>
    <x v="2362"/>
    <x v="0"/>
    <x v="0"/>
    <s v="LORVÃO"/>
    <x v="218"/>
    <d v="1899-12-30T21:40:00"/>
    <x v="220"/>
    <d v="1899-12-30T00:29:00"/>
    <m/>
    <n v="0"/>
    <n v="0.02"/>
    <n v="0.02"/>
    <x v="4"/>
    <x v="131"/>
  </r>
  <r>
    <x v="1"/>
    <x v="2363"/>
    <x v="1"/>
    <x v="16"/>
    <s v="AGUIAR DE SOUSA"/>
    <x v="218"/>
    <d v="1899-12-30T21:50:00"/>
    <x v="218"/>
    <d v="1899-12-30T23:30:00"/>
    <s v="S"/>
    <n v="0"/>
    <n v="0.05"/>
    <n v="0.05"/>
    <x v="0"/>
    <x v="661"/>
  </r>
  <r>
    <x v="1"/>
    <x v="2353"/>
    <x v="1"/>
    <x v="16"/>
    <s v="PARADA DE TODEIA"/>
    <x v="218"/>
    <d v="1899-12-30T22:25:00"/>
    <x v="218"/>
    <d v="1899-12-30T23:15:00"/>
    <s v="S"/>
    <n v="0"/>
    <n v="0.02"/>
    <n v="0.02"/>
    <x v="0"/>
    <x v="541"/>
  </r>
  <r>
    <x v="1"/>
    <x v="2364"/>
    <x v="0"/>
    <x v="0"/>
    <s v="LORVÃO"/>
    <x v="218"/>
    <d v="1899-12-30T22:30:00"/>
    <x v="219"/>
    <d v="1899-12-30T00:49:00"/>
    <m/>
    <n v="0.01"/>
    <n v="0.01"/>
    <n v="0.02"/>
    <x v="4"/>
    <x v="110"/>
  </r>
  <r>
    <x v="1"/>
    <x v="2365"/>
    <x v="1"/>
    <x v="6"/>
    <s v="COVELAS"/>
    <x v="218"/>
    <d v="1899-12-30T22:40:00"/>
    <x v="218"/>
    <d v="1899-12-30T23:00:00"/>
    <s v="S"/>
    <n v="0"/>
    <n v="0.1"/>
    <n v="0.1"/>
    <x v="0"/>
    <x v="59"/>
  </r>
  <r>
    <x v="1"/>
    <x v="2354"/>
    <x v="1"/>
    <x v="6"/>
    <s v="COUTO (SANTA CRISTINA)"/>
    <x v="218"/>
    <d v="1899-12-30T22:45:00"/>
    <x v="218"/>
    <d v="1899-12-30T23:25:00"/>
    <s v="S"/>
    <n v="0"/>
    <n v="0.05"/>
    <n v="0.05"/>
    <x v="0"/>
    <x v="414"/>
  </r>
  <r>
    <x v="1"/>
    <x v="2366"/>
    <x v="1"/>
    <x v="8"/>
    <s v="SÃO MAMEDE DE INFESTA"/>
    <x v="218"/>
    <d v="1899-12-30T23:51:00"/>
    <x v="219"/>
    <d v="1899-12-30T00:34:00"/>
    <s v="S"/>
    <n v="0"/>
    <n v="0.03"/>
    <n v="0.03"/>
    <x v="0"/>
    <x v="656"/>
  </r>
  <r>
    <x v="1"/>
    <x v="2358"/>
    <x v="2"/>
    <x v="12"/>
    <s v="COSTA"/>
    <x v="219"/>
    <d v="1899-12-30T00:26:00"/>
    <x v="219"/>
    <d v="1899-12-30T03:05:00"/>
    <s v="S"/>
    <n v="0"/>
    <n v="0.1"/>
    <n v="0.1"/>
    <x v="0"/>
    <x v="377"/>
  </r>
  <r>
    <x v="1"/>
    <x v="2367"/>
    <x v="0"/>
    <x v="5"/>
    <s v="SERPINS"/>
    <x v="219"/>
    <d v="1899-12-30T04:00:00"/>
    <x v="219"/>
    <d v="1899-12-30T05:00:00"/>
    <m/>
    <n v="0"/>
    <n v="0.03"/>
    <n v="0.03"/>
    <x v="4"/>
    <x v="557"/>
  </r>
  <r>
    <x v="1"/>
    <x v="2368"/>
    <x v="0"/>
    <x v="59"/>
    <s v="PAMPILHOSA DA SERRA"/>
    <x v="219"/>
    <d v="1899-12-30T08:30:00"/>
    <x v="219"/>
    <d v="1899-12-30T10:27:00"/>
    <m/>
    <n v="0"/>
    <n v="1.1999999999999999E-3"/>
    <n v="1.1999999999999999E-3"/>
    <x v="4"/>
    <x v="621"/>
  </r>
  <r>
    <x v="1"/>
    <x v="2369"/>
    <x v="1"/>
    <x v="6"/>
    <s v="LAMELAS"/>
    <x v="219"/>
    <d v="1899-12-30T08:55:00"/>
    <x v="219"/>
    <d v="1899-12-30T10:10:00"/>
    <s v="S"/>
    <n v="0"/>
    <n v="0.06"/>
    <n v="0.06"/>
    <x v="0"/>
    <x v="235"/>
  </r>
  <r>
    <x v="1"/>
    <x v="2370"/>
    <x v="1"/>
    <x v="16"/>
    <s v="BALTAR"/>
    <x v="219"/>
    <d v="1899-12-30T10:10:00"/>
    <x v="219"/>
    <d v="1899-12-30T12:00:00"/>
    <s v="S"/>
    <n v="0"/>
    <n v="0.2"/>
    <n v="0.2"/>
    <x v="0"/>
    <x v="108"/>
  </r>
  <r>
    <x v="1"/>
    <x v="2369"/>
    <x v="1"/>
    <x v="6"/>
    <s v="LAMELAS"/>
    <x v="219"/>
    <d v="1899-12-30T11:10:00"/>
    <x v="219"/>
    <d v="1899-12-30T12:55:00"/>
    <s v="S"/>
    <n v="0"/>
    <n v="0.25"/>
    <n v="0.25"/>
    <x v="0"/>
    <x v="216"/>
  </r>
  <r>
    <x v="1"/>
    <x v="2337"/>
    <x v="0"/>
    <x v="59"/>
    <s v="VIDUAL"/>
    <x v="219"/>
    <d v="1899-12-30T12:28:00"/>
    <x v="219"/>
    <d v="1899-12-30T00:00:00"/>
    <s v="S"/>
    <n v="1"/>
    <n v="0.5"/>
    <n v="1.5"/>
    <x v="0"/>
    <x v="94"/>
  </r>
  <r>
    <x v="1"/>
    <x v="2369"/>
    <x v="1"/>
    <x v="6"/>
    <s v="LAMELAS"/>
    <x v="219"/>
    <d v="1899-12-30T13:15:00"/>
    <x v="219"/>
    <d v="1899-12-30T13:45:00"/>
    <s v="S"/>
    <n v="0"/>
    <n v="0.05"/>
    <n v="0.05"/>
    <x v="0"/>
    <x v="310"/>
  </r>
  <r>
    <x v="1"/>
    <x v="2371"/>
    <x v="2"/>
    <x v="30"/>
    <s v="GODINHAÇOS"/>
    <x v="219"/>
    <d v="1899-12-30T14:20:00"/>
    <x v="219"/>
    <d v="1899-12-30T16:30:00"/>
    <s v="S"/>
    <n v="0"/>
    <n v="2"/>
    <n v="2"/>
    <x v="0"/>
    <x v="409"/>
  </r>
  <r>
    <x v="1"/>
    <x v="2358"/>
    <x v="2"/>
    <x v="12"/>
    <s v="COSTA"/>
    <x v="219"/>
    <d v="1899-12-30T14:45:00"/>
    <x v="219"/>
    <d v="1899-12-30T16:15:00"/>
    <s v="S"/>
    <n v="0"/>
    <n v="0.2"/>
    <n v="0.2"/>
    <x v="0"/>
    <x v="385"/>
  </r>
  <r>
    <x v="1"/>
    <x v="2372"/>
    <x v="0"/>
    <x v="40"/>
    <s v="ALFARELOS"/>
    <x v="219"/>
    <d v="1899-12-30T14:49:00"/>
    <x v="219"/>
    <d v="1899-12-30T16:50:00"/>
    <m/>
    <n v="0.315"/>
    <n v="0"/>
    <n v="0.315"/>
    <x v="4"/>
    <x v="615"/>
  </r>
  <r>
    <x v="1"/>
    <x v="2359"/>
    <x v="1"/>
    <x v="6"/>
    <s v="SANTO TIRSO"/>
    <x v="219"/>
    <d v="1899-12-30T14:50:00"/>
    <x v="219"/>
    <d v="1899-12-30T16:25:00"/>
    <s v="S"/>
    <n v="0"/>
    <n v="0.15"/>
    <n v="0.15"/>
    <x v="0"/>
    <x v="636"/>
  </r>
  <r>
    <x v="1"/>
    <x v="2373"/>
    <x v="1"/>
    <x v="6"/>
    <s v="BOUGADO (SÃO MARTINHO)"/>
    <x v="219"/>
    <d v="1899-12-30T15:05:00"/>
    <x v="219"/>
    <d v="1899-12-30T16:10:00"/>
    <s v="S"/>
    <n v="0"/>
    <n v="0.03"/>
    <n v="0.03"/>
    <x v="0"/>
    <x v="155"/>
  </r>
  <r>
    <x v="1"/>
    <x v="2374"/>
    <x v="2"/>
    <x v="19"/>
    <s v="RORIZ"/>
    <x v="219"/>
    <d v="1899-12-30T15:28:00"/>
    <x v="219"/>
    <d v="1899-12-30T17:00:00"/>
    <s v="S"/>
    <n v="0"/>
    <n v="0.1"/>
    <n v="0.1"/>
    <x v="0"/>
    <x v="406"/>
  </r>
  <r>
    <x v="1"/>
    <x v="2375"/>
    <x v="0"/>
    <x v="2"/>
    <s v="PÓVOA DE MIDÕES"/>
    <x v="219"/>
    <d v="1899-12-30T16:05:00"/>
    <x v="220"/>
    <d v="1899-12-30T00:56:00"/>
    <m/>
    <n v="0.7"/>
    <n v="18"/>
    <n v="18.7"/>
    <x v="4"/>
    <x v="201"/>
  </r>
  <r>
    <x v="1"/>
    <x v="2365"/>
    <x v="1"/>
    <x v="6"/>
    <s v="COVELAS"/>
    <x v="219"/>
    <d v="1899-12-30T16:10:00"/>
    <x v="219"/>
    <d v="1899-12-30T18:40:00"/>
    <s v="S"/>
    <n v="0"/>
    <n v="15"/>
    <n v="15"/>
    <x v="0"/>
    <x v="126"/>
  </r>
  <r>
    <x v="1"/>
    <x v="2376"/>
    <x v="1"/>
    <x v="6"/>
    <s v="AVES"/>
    <x v="219"/>
    <d v="1899-12-30T16:35:00"/>
    <x v="219"/>
    <d v="1899-12-30T17:15:00"/>
    <s v="S"/>
    <n v="0"/>
    <n v="0.05"/>
    <n v="0.05"/>
    <x v="0"/>
    <x v="93"/>
  </r>
  <r>
    <x v="1"/>
    <x v="2377"/>
    <x v="1"/>
    <x v="36"/>
    <s v="JUGUEIROS"/>
    <x v="219"/>
    <d v="1899-12-30T16:50:00"/>
    <x v="219"/>
    <d v="1899-12-30T17:30:00"/>
    <s v="S"/>
    <n v="0"/>
    <n v="0.01"/>
    <n v="0.01"/>
    <x v="0"/>
    <x v="55"/>
  </r>
  <r>
    <x v="1"/>
    <x v="2358"/>
    <x v="2"/>
    <x v="12"/>
    <s v="COSTA"/>
    <x v="219"/>
    <d v="1899-12-30T17:20:00"/>
    <x v="219"/>
    <d v="1899-12-30T19:00:00"/>
    <s v="S"/>
    <n v="0"/>
    <n v="0.3"/>
    <n v="0.3"/>
    <x v="0"/>
    <x v="425"/>
  </r>
  <r>
    <x v="1"/>
    <x v="2378"/>
    <x v="1"/>
    <x v="20"/>
    <s v="CAMPO"/>
    <x v="219"/>
    <d v="1899-12-30T17:35:00"/>
    <x v="219"/>
    <d v="1899-12-30T18:30:00"/>
    <s v="S"/>
    <n v="0"/>
    <n v="0.05"/>
    <n v="0.05"/>
    <x v="0"/>
    <x v="30"/>
  </r>
  <r>
    <x v="1"/>
    <x v="2379"/>
    <x v="1"/>
    <x v="15"/>
    <s v="FOLGOSA"/>
    <x v="219"/>
    <d v="1899-12-30T17:45:00"/>
    <x v="219"/>
    <d v="1899-12-30T19:40:00"/>
    <s v="S"/>
    <n v="0"/>
    <n v="0.1"/>
    <n v="0.1"/>
    <x v="0"/>
    <x v="65"/>
  </r>
  <r>
    <x v="1"/>
    <x v="2380"/>
    <x v="1"/>
    <x v="10"/>
    <s v="FONTE ARCADA"/>
    <x v="219"/>
    <d v="1899-12-30T18:10:00"/>
    <x v="219"/>
    <d v="1899-12-30T20:25:00"/>
    <s v="S"/>
    <n v="0"/>
    <n v="0.5"/>
    <n v="0.5"/>
    <x v="0"/>
    <x v="202"/>
  </r>
  <r>
    <x v="1"/>
    <x v="2381"/>
    <x v="1"/>
    <x v="6"/>
    <s v="COUTO (SANTA CRISTINA)"/>
    <x v="219"/>
    <d v="1899-12-30T18:30:00"/>
    <x v="219"/>
    <d v="1899-12-30T19:45:00"/>
    <s v="S"/>
    <n v="0"/>
    <n v="0.2"/>
    <n v="0.2"/>
    <x v="0"/>
    <x v="125"/>
  </r>
  <r>
    <x v="1"/>
    <x v="2365"/>
    <x v="1"/>
    <x v="6"/>
    <s v="COVELAS"/>
    <x v="219"/>
    <d v="1899-12-30T19:07:00"/>
    <x v="219"/>
    <d v="1899-12-30T20:05:00"/>
    <s v="S"/>
    <n v="0"/>
    <n v="0.2"/>
    <n v="0.2"/>
    <x v="0"/>
    <x v="164"/>
  </r>
  <r>
    <x v="1"/>
    <x v="2382"/>
    <x v="1"/>
    <x v="15"/>
    <s v="MILHEIRÓS"/>
    <x v="219"/>
    <d v="1899-12-30T19:10:00"/>
    <x v="219"/>
    <d v="1899-12-30T20:00:00"/>
    <s v="S"/>
    <n v="0"/>
    <n v="0.05"/>
    <n v="0.05"/>
    <x v="0"/>
    <x v="212"/>
  </r>
  <r>
    <x v="1"/>
    <x v="2383"/>
    <x v="1"/>
    <x v="11"/>
    <s v="GONDOMAR (SÃO COSME)"/>
    <x v="219"/>
    <d v="1899-12-30T19:35:00"/>
    <x v="219"/>
    <d v="1899-12-30T20:00:00"/>
    <s v="S"/>
    <n v="0"/>
    <n v="0.1"/>
    <n v="0.1"/>
    <x v="0"/>
    <x v="599"/>
  </r>
  <r>
    <x v="1"/>
    <x v="2384"/>
    <x v="1"/>
    <x v="16"/>
    <s v="RECAREI"/>
    <x v="219"/>
    <d v="1899-12-30T20:00:00"/>
    <x v="219"/>
    <d v="1899-12-30T20:50:00"/>
    <s v="S"/>
    <n v="0"/>
    <n v="0.05"/>
    <n v="0.05"/>
    <x v="0"/>
    <x v="137"/>
  </r>
  <r>
    <x v="1"/>
    <x v="2365"/>
    <x v="1"/>
    <x v="6"/>
    <s v="COVELAS"/>
    <x v="219"/>
    <d v="1899-12-30T20:05:00"/>
    <x v="219"/>
    <d v="1899-12-30T20:30:00"/>
    <s v="S"/>
    <n v="0"/>
    <n v="0.1"/>
    <n v="0.1"/>
    <x v="0"/>
    <x v="271"/>
  </r>
  <r>
    <x v="1"/>
    <x v="2381"/>
    <x v="1"/>
    <x v="6"/>
    <s v="COUTO (SANTA CRISTINA)"/>
    <x v="219"/>
    <d v="1899-12-30T20:30:00"/>
    <x v="219"/>
    <d v="1899-12-30T21:30:00"/>
    <s v="S"/>
    <n v="0"/>
    <n v="0.2"/>
    <n v="0.2"/>
    <x v="0"/>
    <x v="229"/>
  </r>
  <r>
    <x v="1"/>
    <x v="2385"/>
    <x v="1"/>
    <x v="16"/>
    <s v="AGUIAR DE SOUSA"/>
    <x v="219"/>
    <d v="1899-12-30T20:40:00"/>
    <x v="219"/>
    <d v="1899-12-30T22:40:00"/>
    <s v="S"/>
    <n v="0"/>
    <n v="0.15"/>
    <n v="0.15"/>
    <x v="0"/>
    <x v="120"/>
  </r>
  <r>
    <x v="1"/>
    <x v="2353"/>
    <x v="1"/>
    <x v="16"/>
    <s v="PARADA DE TODEIA"/>
    <x v="219"/>
    <d v="1899-12-30T20:40:00"/>
    <x v="219"/>
    <d v="1899-12-30T20:55:00"/>
    <s v="S"/>
    <n v="0"/>
    <n v="0.05"/>
    <n v="0.05"/>
    <x v="0"/>
    <x v="582"/>
  </r>
  <r>
    <x v="1"/>
    <x v="2386"/>
    <x v="1"/>
    <x v="10"/>
    <s v="GUILHUFE"/>
    <x v="219"/>
    <d v="1899-12-30T20:50:00"/>
    <x v="220"/>
    <d v="1899-12-30T04:02:00"/>
    <s v="S"/>
    <n v="0"/>
    <n v="0.02"/>
    <n v="0.02"/>
    <x v="0"/>
    <x v="143"/>
  </r>
  <r>
    <x v="1"/>
    <x v="2373"/>
    <x v="1"/>
    <x v="6"/>
    <s v="BOUGADO (SÃO MARTINHO)"/>
    <x v="219"/>
    <d v="1899-12-30T21:58:00"/>
    <x v="220"/>
    <d v="1899-12-30T00:00:00"/>
    <s v="S"/>
    <n v="0"/>
    <n v="0.8"/>
    <n v="0.8"/>
    <x v="0"/>
    <x v="146"/>
  </r>
  <r>
    <x v="1"/>
    <x v="2387"/>
    <x v="0"/>
    <x v="39"/>
    <s v="CANTANHEDE"/>
    <x v="219"/>
    <d v="1899-12-30T22:17:00"/>
    <x v="220"/>
    <d v="1899-12-30T01:08:00"/>
    <m/>
    <n v="0"/>
    <n v="0.15"/>
    <n v="0.15"/>
    <x v="4"/>
    <x v="638"/>
  </r>
  <r>
    <x v="1"/>
    <x v="2359"/>
    <x v="1"/>
    <x v="6"/>
    <s v="SANTO TIRSO"/>
    <x v="220"/>
    <d v="1899-12-30T00:45:00"/>
    <x v="220"/>
    <d v="1899-12-30T01:15:00"/>
    <s v="S"/>
    <n v="0"/>
    <n v="0.1"/>
    <n v="0.1"/>
    <x v="0"/>
    <x v="634"/>
  </r>
  <r>
    <x v="1"/>
    <x v="2388"/>
    <x v="1"/>
    <x v="15"/>
    <s v="GEMUNDE"/>
    <x v="220"/>
    <d v="1899-12-30T04:45:00"/>
    <x v="220"/>
    <d v="1899-12-30T05:55:00"/>
    <s v="S"/>
    <n v="0"/>
    <n v="5"/>
    <n v="5"/>
    <x v="0"/>
    <x v="218"/>
  </r>
  <r>
    <x v="1"/>
    <x v="2380"/>
    <x v="1"/>
    <x v="10"/>
    <s v="FONTE ARCADA"/>
    <x v="220"/>
    <d v="1899-12-30T06:00:00"/>
    <x v="220"/>
    <d v="1899-12-30T08:40:00"/>
    <s v="S"/>
    <n v="0"/>
    <n v="0.2"/>
    <n v="0.2"/>
    <x v="0"/>
    <x v="184"/>
  </r>
  <r>
    <x v="1"/>
    <x v="2380"/>
    <x v="1"/>
    <x v="10"/>
    <s v="FONTE ARCADA"/>
    <x v="220"/>
    <d v="1899-12-30T10:40:00"/>
    <x v="220"/>
    <d v="1899-12-30T11:50:00"/>
    <s v="S"/>
    <n v="0"/>
    <n v="0.05"/>
    <n v="0.05"/>
    <x v="0"/>
    <x v="124"/>
  </r>
  <r>
    <x v="1"/>
    <x v="2370"/>
    <x v="1"/>
    <x v="16"/>
    <s v="BALTAR"/>
    <x v="220"/>
    <d v="1899-12-30T11:20:00"/>
    <x v="220"/>
    <d v="1899-12-30T13:15:00"/>
    <s v="S"/>
    <n v="0"/>
    <n v="0.01"/>
    <n v="0.01"/>
    <x v="0"/>
    <x v="180"/>
  </r>
  <r>
    <x v="1"/>
    <x v="2389"/>
    <x v="2"/>
    <x v="30"/>
    <s v="BARBUDO"/>
    <x v="220"/>
    <d v="1899-12-30T11:50:00"/>
    <x v="220"/>
    <d v="1899-12-30T14:05:00"/>
    <s v="S"/>
    <n v="0.15"/>
    <n v="0"/>
    <n v="0.15"/>
    <x v="0"/>
    <x v="426"/>
  </r>
  <r>
    <x v="1"/>
    <x v="2390"/>
    <x v="1"/>
    <x v="10"/>
    <s v="CABEÇA SANTA"/>
    <x v="220"/>
    <d v="1899-12-30T13:15:00"/>
    <x v="220"/>
    <d v="1899-12-30T15:10:00"/>
    <s v="S"/>
    <n v="0"/>
    <n v="0.4"/>
    <n v="0.4"/>
    <x v="0"/>
    <x v="74"/>
  </r>
  <r>
    <x v="1"/>
    <x v="2391"/>
    <x v="0"/>
    <x v="5"/>
    <s v="SERPINS"/>
    <x v="220"/>
    <d v="1899-12-30T13:40:00"/>
    <x v="220"/>
    <d v="1899-12-30T14:15:00"/>
    <m/>
    <n v="0"/>
    <n v="5.0000000000000001E-3"/>
    <n v="5.0000000000000001E-3"/>
    <x v="4"/>
    <x v="556"/>
  </r>
  <r>
    <x v="1"/>
    <x v="2392"/>
    <x v="1"/>
    <x v="6"/>
    <s v="COUTO (SANTA CRISTINA)"/>
    <x v="220"/>
    <d v="1899-12-30T13:50:00"/>
    <x v="220"/>
    <d v="1899-12-30T14:45:00"/>
    <s v="S"/>
    <n v="0"/>
    <n v="0.15"/>
    <n v="0.15"/>
    <x v="0"/>
    <x v="339"/>
  </r>
  <r>
    <x v="1"/>
    <x v="2393"/>
    <x v="0"/>
    <x v="39"/>
    <s v="CADIMA"/>
    <x v="220"/>
    <d v="1899-12-30T13:53:00"/>
    <x v="220"/>
    <d v="1899-12-30T15:16:00"/>
    <m/>
    <n v="0"/>
    <n v="0.17"/>
    <n v="0.17"/>
    <x v="4"/>
    <x v="552"/>
  </r>
  <r>
    <x v="1"/>
    <x v="2394"/>
    <x v="1"/>
    <x v="56"/>
    <s v="TUIAS"/>
    <x v="220"/>
    <d v="1899-12-30T14:40:00"/>
    <x v="220"/>
    <d v="1899-12-30T15:40:00"/>
    <s v="S"/>
    <n v="0"/>
    <n v="7.0000000000000007E-2"/>
    <n v="7.0000000000000007E-2"/>
    <x v="0"/>
    <x v="112"/>
  </r>
  <r>
    <x v="1"/>
    <x v="2369"/>
    <x v="1"/>
    <x v="6"/>
    <s v="LAMELAS"/>
    <x v="220"/>
    <d v="1899-12-30T15:00:00"/>
    <x v="220"/>
    <d v="1899-12-30T16:35:00"/>
    <s v="S"/>
    <n v="0"/>
    <n v="0.5"/>
    <n v="0.5"/>
    <x v="0"/>
    <x v="313"/>
  </r>
  <r>
    <x v="1"/>
    <x v="2359"/>
    <x v="1"/>
    <x v="6"/>
    <s v="SANTO TIRSO"/>
    <x v="220"/>
    <d v="1899-12-30T15:10:00"/>
    <x v="220"/>
    <d v="1899-12-30T16:05:00"/>
    <s v="S"/>
    <n v="0"/>
    <n v="0.3"/>
    <n v="0.3"/>
    <x v="0"/>
    <x v="660"/>
  </r>
  <r>
    <x v="1"/>
    <x v="2395"/>
    <x v="0"/>
    <x v="0"/>
    <s v="FIGUEIRA DE LORVÃO"/>
    <x v="220"/>
    <d v="1899-12-30T15:29:00"/>
    <x v="220"/>
    <d v="1899-12-30T16:55:00"/>
    <m/>
    <n v="0.1"/>
    <n v="0"/>
    <n v="0.1"/>
    <x v="4"/>
    <x v="538"/>
  </r>
  <r>
    <x v="1"/>
    <x v="2359"/>
    <x v="1"/>
    <x v="6"/>
    <s v="SANTO TIRSO"/>
    <x v="220"/>
    <d v="1899-12-30T15:35:00"/>
    <x v="220"/>
    <d v="1899-12-30T16:10:00"/>
    <s v="S"/>
    <n v="0"/>
    <n v="0.05"/>
    <n v="0.05"/>
    <x v="0"/>
    <x v="641"/>
  </r>
  <r>
    <x v="1"/>
    <x v="2396"/>
    <x v="1"/>
    <x v="6"/>
    <s v="BOUGADO (SÃO MARTINHO)"/>
    <x v="220"/>
    <d v="1899-12-30T15:40:00"/>
    <x v="220"/>
    <d v="1899-12-30T16:20:00"/>
    <s v="S"/>
    <n v="0"/>
    <n v="0.02"/>
    <n v="0.02"/>
    <x v="0"/>
    <x v="232"/>
  </r>
  <r>
    <x v="1"/>
    <x v="2397"/>
    <x v="1"/>
    <x v="16"/>
    <s v="MOURIZ"/>
    <x v="220"/>
    <d v="1899-12-30T15:40:00"/>
    <x v="220"/>
    <d v="1899-12-30T16:35:00"/>
    <s v="S"/>
    <n v="0"/>
    <n v="0.04"/>
    <n v="0.04"/>
    <x v="0"/>
    <x v="336"/>
  </r>
  <r>
    <x v="1"/>
    <x v="2398"/>
    <x v="0"/>
    <x v="3"/>
    <s v="BENFEITA"/>
    <x v="220"/>
    <d v="1899-12-30T15:42:00"/>
    <x v="220"/>
    <d v="1899-12-30T16:27:00"/>
    <m/>
    <n v="0"/>
    <n v="0.1"/>
    <n v="0.1"/>
    <x v="4"/>
    <x v="307"/>
  </r>
  <r>
    <x v="1"/>
    <x v="2392"/>
    <x v="1"/>
    <x v="6"/>
    <s v="COUTO (SANTA CRISTINA)"/>
    <x v="220"/>
    <d v="1899-12-30T16:05:00"/>
    <x v="220"/>
    <d v="1899-12-30T17:15:00"/>
    <s v="S"/>
    <n v="0"/>
    <n v="0.4"/>
    <n v="0.4"/>
    <x v="0"/>
    <x v="327"/>
  </r>
  <r>
    <x v="1"/>
    <x v="2399"/>
    <x v="0"/>
    <x v="61"/>
    <s v="LAVEGADAS"/>
    <x v="220"/>
    <d v="1899-12-30T16:20:00"/>
    <x v="220"/>
    <d v="1899-12-30T00:20:00"/>
    <m/>
    <n v="0"/>
    <n v="7.4999999999999997E-2"/>
    <n v="7.4999999999999997E-2"/>
    <x v="4"/>
    <x v="113"/>
  </r>
  <r>
    <x v="1"/>
    <x v="2400"/>
    <x v="0"/>
    <x v="2"/>
    <s v="COVELO"/>
    <x v="220"/>
    <d v="1899-12-30T16:29:00"/>
    <x v="220"/>
    <d v="1899-12-30T18:49:00"/>
    <m/>
    <n v="0.2"/>
    <n v="0.2"/>
    <n v="0.4"/>
    <x v="4"/>
    <x v="84"/>
  </r>
  <r>
    <x v="1"/>
    <x v="2401"/>
    <x v="2"/>
    <x v="29"/>
    <s v="SÃO GENS"/>
    <x v="220"/>
    <d v="1899-12-30T16:30:00"/>
    <x v="220"/>
    <d v="1899-12-30T17:30:00"/>
    <s v="S"/>
    <n v="0"/>
    <n v="0.02"/>
    <n v="0.02"/>
    <x v="0"/>
    <x v="144"/>
  </r>
  <r>
    <x v="1"/>
    <x v="2402"/>
    <x v="0"/>
    <x v="0"/>
    <s v="SÃO PEDRO DE ALVA"/>
    <x v="220"/>
    <d v="1899-12-30T16:30:00"/>
    <x v="220"/>
    <d v="1899-12-30T18:00:00"/>
    <m/>
    <n v="0.04"/>
    <n v="0"/>
    <n v="0.04"/>
    <x v="4"/>
    <x v="104"/>
  </r>
  <r>
    <x v="1"/>
    <x v="2403"/>
    <x v="2"/>
    <x v="12"/>
    <s v="GONÇA"/>
    <x v="220"/>
    <d v="1899-12-30T16:45:00"/>
    <x v="220"/>
    <d v="1899-12-30T22:25:00"/>
    <s v="S"/>
    <n v="0"/>
    <n v="10"/>
    <n v="10"/>
    <x v="0"/>
    <x v="445"/>
  </r>
  <r>
    <x v="1"/>
    <x v="2404"/>
    <x v="0"/>
    <x v="3"/>
    <s v="ARGANIL"/>
    <x v="220"/>
    <d v="1899-12-30T16:45:00"/>
    <x v="220"/>
    <d v="1899-12-30T17:21:00"/>
    <m/>
    <n v="0"/>
    <n v="1.5"/>
    <n v="1.5"/>
    <x v="4"/>
    <x v="130"/>
  </r>
  <r>
    <x v="1"/>
    <x v="2405"/>
    <x v="2"/>
    <x v="12"/>
    <s v="GUARDIZELA"/>
    <x v="220"/>
    <d v="1899-12-30T17:00:00"/>
    <x v="220"/>
    <d v="1899-12-30T17:30:00"/>
    <s v="S"/>
    <n v="0"/>
    <n v="0.1"/>
    <n v="0.1"/>
    <x v="0"/>
    <x v="244"/>
  </r>
  <r>
    <x v="1"/>
    <x v="2378"/>
    <x v="1"/>
    <x v="20"/>
    <s v="CAMPO"/>
    <x v="220"/>
    <d v="1899-12-30T17:40:00"/>
    <x v="220"/>
    <d v="1899-12-30T19:25:00"/>
    <s v="S"/>
    <n v="0"/>
    <n v="0.2"/>
    <n v="0.2"/>
    <x v="0"/>
    <x v="37"/>
  </r>
  <r>
    <x v="1"/>
    <x v="2406"/>
    <x v="1"/>
    <x v="11"/>
    <s v="MEDAS"/>
    <x v="220"/>
    <d v="1899-12-30T17:45:00"/>
    <x v="220"/>
    <d v="1899-12-30T18:05:00"/>
    <s v="S"/>
    <n v="0"/>
    <n v="0.05"/>
    <n v="0.05"/>
    <x v="0"/>
    <x v="250"/>
  </r>
  <r>
    <x v="1"/>
    <x v="2407"/>
    <x v="2"/>
    <x v="14"/>
    <s v="VALE (SÃO MARTINHO)"/>
    <x v="220"/>
    <d v="1899-12-30T18:20:00"/>
    <x v="220"/>
    <d v="1899-12-30T19:15:00"/>
    <s v="S"/>
    <n v="0"/>
    <n v="0.1"/>
    <n v="0.1"/>
    <x v="0"/>
    <x v="38"/>
  </r>
  <r>
    <x v="1"/>
    <x v="2408"/>
    <x v="1"/>
    <x v="34"/>
    <s v="VILA DO CONDE"/>
    <x v="220"/>
    <d v="1899-12-30T18:25:00"/>
    <x v="220"/>
    <d v="1899-12-30T20:05:00"/>
    <s v="S"/>
    <n v="0"/>
    <n v="0.2"/>
    <n v="0.2"/>
    <x v="0"/>
    <x v="92"/>
  </r>
  <r>
    <x v="1"/>
    <x v="2409"/>
    <x v="1"/>
    <x v="6"/>
    <s v="RORIZ"/>
    <x v="220"/>
    <d v="1899-12-30T18:30:00"/>
    <x v="220"/>
    <d v="1899-12-30T19:30:00"/>
    <s v="S"/>
    <n v="0"/>
    <n v="0.05"/>
    <n v="0.05"/>
    <x v="0"/>
    <x v="358"/>
  </r>
  <r>
    <x v="1"/>
    <x v="2369"/>
    <x v="1"/>
    <x v="6"/>
    <s v="LAMELAS"/>
    <x v="220"/>
    <d v="1899-12-30T18:30:00"/>
    <x v="220"/>
    <d v="1899-12-30T19:50:00"/>
    <s v="S"/>
    <n v="0"/>
    <n v="0.2"/>
    <n v="0.2"/>
    <x v="0"/>
    <x v="264"/>
  </r>
  <r>
    <x v="1"/>
    <x v="2410"/>
    <x v="1"/>
    <x v="10"/>
    <s v="MARECOS"/>
    <x v="220"/>
    <d v="1899-12-30T18:35:00"/>
    <x v="220"/>
    <d v="1899-12-30T19:15:00"/>
    <s v="S"/>
    <n v="0"/>
    <n v="0.01"/>
    <n v="0.01"/>
    <x v="0"/>
    <x v="90"/>
  </r>
  <r>
    <x v="1"/>
    <x v="2397"/>
    <x v="1"/>
    <x v="16"/>
    <s v="MOURIZ"/>
    <x v="220"/>
    <d v="1899-12-30T18:45:00"/>
    <x v="220"/>
    <d v="1899-12-30T19:45:00"/>
    <s v="S"/>
    <n v="0"/>
    <n v="0.04"/>
    <n v="0.04"/>
    <x v="0"/>
    <x v="354"/>
  </r>
  <r>
    <x v="1"/>
    <x v="2371"/>
    <x v="2"/>
    <x v="30"/>
    <s v="GODINHAÇOS"/>
    <x v="220"/>
    <d v="1899-12-30T19:17:00"/>
    <x v="220"/>
    <d v="1899-12-30T21:35:00"/>
    <s v="S"/>
    <n v="0"/>
    <n v="0.15"/>
    <n v="0.15"/>
    <x v="0"/>
    <x v="427"/>
  </r>
  <r>
    <x v="1"/>
    <x v="2411"/>
    <x v="1"/>
    <x v="16"/>
    <s v="LORDELO"/>
    <x v="220"/>
    <d v="1899-12-30T20:25:00"/>
    <x v="220"/>
    <d v="1899-12-30T21:00:00"/>
    <s v="S"/>
    <n v="0"/>
    <n v="0.02"/>
    <n v="0.02"/>
    <x v="0"/>
    <x v="116"/>
  </r>
  <r>
    <x v="1"/>
    <x v="2412"/>
    <x v="2"/>
    <x v="12"/>
    <s v="BRITEIROS (SALVADOR)"/>
    <x v="220"/>
    <d v="1899-12-30T20:45:00"/>
    <x v="220"/>
    <d v="1899-12-30T21:35:00"/>
    <s v="S"/>
    <n v="0"/>
    <n v="0.02"/>
    <n v="0.02"/>
    <x v="0"/>
    <x v="471"/>
  </r>
  <r>
    <x v="1"/>
    <x v="2359"/>
    <x v="1"/>
    <x v="6"/>
    <s v="SANTO TIRSO"/>
    <x v="220"/>
    <d v="1899-12-30T22:35:00"/>
    <x v="221"/>
    <d v="1899-12-30T00:03:00"/>
    <s v="S"/>
    <n v="0"/>
    <n v="0.05"/>
    <n v="0.05"/>
    <x v="0"/>
    <x v="648"/>
  </r>
  <r>
    <x v="1"/>
    <x v="2359"/>
    <x v="1"/>
    <x v="6"/>
    <s v="SANTO TIRSO"/>
    <x v="220"/>
    <d v="1899-12-30T22:38:00"/>
    <x v="220"/>
    <d v="1899-12-30T23:03:00"/>
    <s v="S"/>
    <n v="0"/>
    <n v="0.05"/>
    <n v="0.05"/>
    <x v="0"/>
    <x v="649"/>
  </r>
  <r>
    <x v="1"/>
    <x v="2397"/>
    <x v="1"/>
    <x v="16"/>
    <s v="MOURIZ"/>
    <x v="220"/>
    <d v="1899-12-30T23:35:00"/>
    <x v="221"/>
    <d v="1899-12-30T00:00:00"/>
    <s v="S"/>
    <n v="0"/>
    <n v="0.01"/>
    <n v="0.01"/>
    <x v="0"/>
    <x v="28"/>
  </r>
  <r>
    <x v="1"/>
    <x v="2369"/>
    <x v="1"/>
    <x v="6"/>
    <s v="LAMELAS"/>
    <x v="221"/>
    <d v="1899-12-30T00:03:00"/>
    <x v="221"/>
    <d v="1899-12-30T00:35:00"/>
    <s v="S"/>
    <n v="0"/>
    <n v="0.1"/>
    <n v="0.1"/>
    <x v="0"/>
    <x v="34"/>
  </r>
  <r>
    <x v="1"/>
    <x v="2406"/>
    <x v="1"/>
    <x v="11"/>
    <s v="MEDAS"/>
    <x v="221"/>
    <d v="1899-12-30T01:10:00"/>
    <x v="221"/>
    <d v="1899-12-30T05:30:00"/>
    <s v="S"/>
    <n v="0"/>
    <n v="0.5"/>
    <n v="0.5"/>
    <x v="0"/>
    <x v="274"/>
  </r>
  <r>
    <x v="1"/>
    <x v="2413"/>
    <x v="1"/>
    <x v="18"/>
    <s v="PENAMAIOR"/>
    <x v="221"/>
    <d v="1899-12-30T02:10:00"/>
    <x v="221"/>
    <d v="1899-12-30T03:25:00"/>
    <s v="S"/>
    <n v="0"/>
    <n v="0.1"/>
    <n v="0.1"/>
    <x v="0"/>
    <x v="331"/>
  </r>
  <r>
    <x v="1"/>
    <x v="2388"/>
    <x v="1"/>
    <x v="15"/>
    <s v="GEMUNDE"/>
    <x v="221"/>
    <d v="1899-12-30T02:30:00"/>
    <x v="221"/>
    <d v="1899-12-30T04:00:00"/>
    <s v="S"/>
    <n v="0"/>
    <n v="0.01"/>
    <n v="0.01"/>
    <x v="0"/>
    <x v="265"/>
  </r>
  <r>
    <x v="1"/>
    <x v="2414"/>
    <x v="0"/>
    <x v="0"/>
    <s v="LORVÃO"/>
    <x v="221"/>
    <d v="1899-12-30T03:20:00"/>
    <x v="221"/>
    <d v="1899-12-30T05:21:00"/>
    <m/>
    <n v="0.03"/>
    <n v="0"/>
    <n v="0.03"/>
    <x v="4"/>
    <x v="620"/>
  </r>
  <r>
    <x v="1"/>
    <x v="2403"/>
    <x v="2"/>
    <x v="12"/>
    <s v="GONÇA"/>
    <x v="221"/>
    <d v="1899-12-30T05:05:00"/>
    <x v="221"/>
    <d v="1899-12-30T08:10:00"/>
    <s v="S"/>
    <n v="0"/>
    <n v="0.5"/>
    <n v="0.5"/>
    <x v="0"/>
    <x v="451"/>
  </r>
  <r>
    <x v="1"/>
    <x v="2415"/>
    <x v="2"/>
    <x v="12"/>
    <s v="COSTA"/>
    <x v="221"/>
    <d v="1899-12-30T08:05:00"/>
    <x v="221"/>
    <d v="1899-12-30T09:10:00"/>
    <s v="S"/>
    <n v="0"/>
    <n v="0.5"/>
    <n v="0.5"/>
    <x v="0"/>
    <x v="416"/>
  </r>
  <r>
    <x v="1"/>
    <x v="2416"/>
    <x v="2"/>
    <x v="12"/>
    <s v="GOMINHÃES"/>
    <x v="221"/>
    <d v="1899-12-30T08:26:00"/>
    <x v="221"/>
    <d v="1899-12-30T10:15:00"/>
    <s v="S"/>
    <n v="0"/>
    <n v="0.4"/>
    <n v="0.4"/>
    <x v="0"/>
    <x v="72"/>
  </r>
  <r>
    <x v="1"/>
    <x v="2359"/>
    <x v="1"/>
    <x v="6"/>
    <s v="SANTO TIRSO"/>
    <x v="221"/>
    <d v="1899-12-30T08:55:00"/>
    <x v="221"/>
    <d v="1899-12-30T10:20:00"/>
    <s v="S"/>
    <n v="0"/>
    <n v="0.15"/>
    <n v="0.15"/>
    <x v="0"/>
    <x v="652"/>
  </r>
  <r>
    <x v="1"/>
    <x v="2417"/>
    <x v="1"/>
    <x v="10"/>
    <s v="CANELAS"/>
    <x v="221"/>
    <d v="1899-12-30T09:05:00"/>
    <x v="221"/>
    <d v="1899-12-30T10:40:00"/>
    <s v="S"/>
    <n v="0"/>
    <n v="1"/>
    <n v="1"/>
    <x v="0"/>
    <x v="80"/>
  </r>
  <r>
    <x v="1"/>
    <x v="2418"/>
    <x v="2"/>
    <x v="26"/>
    <s v="TADIM"/>
    <x v="221"/>
    <d v="1899-12-30T11:00:00"/>
    <x v="221"/>
    <d v="1899-12-30T13:20:00"/>
    <s v="S"/>
    <n v="0"/>
    <n v="0.3"/>
    <n v="0.3"/>
    <x v="0"/>
    <x v="351"/>
  </r>
  <r>
    <x v="1"/>
    <x v="2411"/>
    <x v="1"/>
    <x v="16"/>
    <s v="LORDELO"/>
    <x v="221"/>
    <d v="1899-12-30T11:40:00"/>
    <x v="221"/>
    <d v="1899-12-30T12:15:00"/>
    <s v="S"/>
    <n v="0"/>
    <n v="0.02"/>
    <n v="0.02"/>
    <x v="0"/>
    <x v="121"/>
  </r>
  <r>
    <x v="1"/>
    <x v="2403"/>
    <x v="2"/>
    <x v="12"/>
    <s v="GONÇA"/>
    <x v="221"/>
    <d v="1899-12-30T11:47:00"/>
    <x v="221"/>
    <d v="1899-12-30T17:00:00"/>
    <s v="S"/>
    <n v="0"/>
    <n v="3"/>
    <n v="3"/>
    <x v="0"/>
    <x v="443"/>
  </r>
  <r>
    <x v="1"/>
    <x v="2416"/>
    <x v="2"/>
    <x v="12"/>
    <s v="GOMINHÃES"/>
    <x v="221"/>
    <d v="1899-12-30T11:50:00"/>
    <x v="221"/>
    <d v="1899-12-30T14:45:00"/>
    <s v="S"/>
    <n v="0"/>
    <n v="0.5"/>
    <n v="0.5"/>
    <x v="0"/>
    <x v="166"/>
  </r>
  <r>
    <x v="1"/>
    <x v="2397"/>
    <x v="1"/>
    <x v="16"/>
    <s v="MOURIZ"/>
    <x v="221"/>
    <d v="1899-12-30T12:15:00"/>
    <x v="221"/>
    <d v="1899-12-30T13:00:00"/>
    <s v="S"/>
    <n v="0"/>
    <n v="0.03"/>
    <n v="0.03"/>
    <x v="0"/>
    <x v="45"/>
  </r>
  <r>
    <x v="1"/>
    <x v="2418"/>
    <x v="2"/>
    <x v="26"/>
    <s v="TADIM"/>
    <x v="221"/>
    <d v="1899-12-30T13:30:00"/>
    <x v="221"/>
    <d v="1899-12-30T22:40:00"/>
    <s v="S"/>
    <n v="2"/>
    <n v="4"/>
    <n v="6"/>
    <x v="0"/>
    <x v="417"/>
  </r>
  <r>
    <x v="1"/>
    <x v="2419"/>
    <x v="1"/>
    <x v="15"/>
    <s v="FOLGOSA"/>
    <x v="221"/>
    <d v="1899-12-30T13:50:00"/>
    <x v="221"/>
    <d v="1899-12-30T15:00:00"/>
    <s v="S"/>
    <n v="0"/>
    <n v="0.03"/>
    <n v="0.03"/>
    <x v="0"/>
    <x v="306"/>
  </r>
  <r>
    <x v="1"/>
    <x v="2417"/>
    <x v="1"/>
    <x v="10"/>
    <s v="CANELAS"/>
    <x v="221"/>
    <d v="1899-12-30T14:05:00"/>
    <x v="221"/>
    <d v="1899-12-30T16:45:00"/>
    <s v="S"/>
    <n v="0"/>
    <n v="0.05"/>
    <n v="0.05"/>
    <x v="0"/>
    <x v="245"/>
  </r>
  <r>
    <x v="1"/>
    <x v="2420"/>
    <x v="0"/>
    <x v="55"/>
    <s v="LOUROSA"/>
    <x v="221"/>
    <d v="1899-12-30T14:49:00"/>
    <x v="221"/>
    <d v="1899-12-30T16:35:00"/>
    <m/>
    <n v="0.3"/>
    <n v="0"/>
    <n v="0.3"/>
    <x v="4"/>
    <x v="597"/>
  </r>
  <r>
    <x v="1"/>
    <x v="2421"/>
    <x v="2"/>
    <x v="19"/>
    <s v="AIRÓ"/>
    <x v="221"/>
    <d v="1899-12-30T15:05:00"/>
    <x v="221"/>
    <d v="1899-12-30T18:00:00"/>
    <s v="S"/>
    <n v="0"/>
    <n v="1"/>
    <n v="1"/>
    <x v="0"/>
    <x v="468"/>
  </r>
  <r>
    <x v="1"/>
    <x v="2383"/>
    <x v="1"/>
    <x v="11"/>
    <s v="GONDOMAR (SÃO COSME)"/>
    <x v="221"/>
    <d v="1899-12-30T15:20:00"/>
    <x v="221"/>
    <d v="1899-12-30T18:05:00"/>
    <s v="S"/>
    <n v="0"/>
    <n v="0.3"/>
    <n v="0.3"/>
    <x v="0"/>
    <x v="623"/>
  </r>
  <r>
    <x v="1"/>
    <x v="2422"/>
    <x v="1"/>
    <x v="10"/>
    <s v="FONTE ARCADA"/>
    <x v="221"/>
    <d v="1899-12-30T15:30:00"/>
    <x v="221"/>
    <d v="1899-12-30T17:30:00"/>
    <s v="S"/>
    <n v="0"/>
    <n v="0.05"/>
    <n v="0.05"/>
    <x v="0"/>
    <x v="177"/>
  </r>
  <r>
    <x v="1"/>
    <x v="2388"/>
    <x v="1"/>
    <x v="15"/>
    <s v="GEMUNDE"/>
    <x v="221"/>
    <d v="1899-12-30T15:40:00"/>
    <x v="221"/>
    <d v="1899-12-30T19:00:00"/>
    <s v="S"/>
    <n v="0"/>
    <n v="0.02"/>
    <n v="0.02"/>
    <x v="0"/>
    <x v="233"/>
  </r>
  <r>
    <x v="1"/>
    <x v="2241"/>
    <x v="2"/>
    <x v="21"/>
    <s v="GÉMEOS"/>
    <x v="221"/>
    <d v="1899-12-30T16:15:00"/>
    <x v="221"/>
    <d v="1899-12-30T17:30:00"/>
    <s v="S"/>
    <n v="7.0000000000000007E-2"/>
    <n v="0"/>
    <n v="7.0000000000000007E-2"/>
    <x v="0"/>
    <x v="129"/>
  </r>
  <r>
    <x v="1"/>
    <x v="2423"/>
    <x v="1"/>
    <x v="24"/>
    <s v="CRESTUMA"/>
    <x v="221"/>
    <d v="1899-12-30T16:20:00"/>
    <x v="221"/>
    <d v="1899-12-30T17:40:00"/>
    <s v="S"/>
    <n v="0"/>
    <n v="5.8000000000000003E-2"/>
    <n v="5.8000000000000003E-2"/>
    <x v="0"/>
    <x v="44"/>
  </r>
  <r>
    <x v="1"/>
    <x v="2365"/>
    <x v="1"/>
    <x v="6"/>
    <s v="COVELAS"/>
    <x v="221"/>
    <d v="1899-12-30T16:25:00"/>
    <x v="221"/>
    <d v="1899-12-30T17:38:00"/>
    <s v="S"/>
    <n v="0"/>
    <n v="0.5"/>
    <n v="0.5"/>
    <x v="0"/>
    <x v="352"/>
  </r>
  <r>
    <x v="1"/>
    <x v="2415"/>
    <x v="2"/>
    <x v="12"/>
    <s v="COSTA"/>
    <x v="221"/>
    <d v="1899-12-30T16:30:00"/>
    <x v="221"/>
    <d v="1899-12-30T21:00:00"/>
    <s v="S"/>
    <n v="3"/>
    <n v="1"/>
    <n v="4"/>
    <x v="0"/>
    <x v="400"/>
  </r>
  <r>
    <x v="1"/>
    <x v="2424"/>
    <x v="1"/>
    <x v="33"/>
    <s v="LODARES"/>
    <x v="221"/>
    <d v="1899-12-30T16:35:00"/>
    <x v="221"/>
    <d v="1899-12-30T17:40:00"/>
    <s v="S"/>
    <n v="0"/>
    <n v="0.15"/>
    <n v="0.15"/>
    <x v="0"/>
    <x v="221"/>
  </r>
  <r>
    <x v="1"/>
    <x v="2425"/>
    <x v="1"/>
    <x v="34"/>
    <s v="AVELEDA"/>
    <x v="221"/>
    <d v="1899-12-30T17:05:00"/>
    <x v="221"/>
    <d v="1899-12-30T18:50:00"/>
    <s v="S"/>
    <n v="0"/>
    <n v="0.1"/>
    <n v="0.1"/>
    <x v="0"/>
    <x v="231"/>
  </r>
  <r>
    <x v="1"/>
    <x v="2403"/>
    <x v="2"/>
    <x v="12"/>
    <s v="GONÇA"/>
    <x v="221"/>
    <d v="1899-12-30T17:15:00"/>
    <x v="222"/>
    <d v="1899-12-30T03:15:00"/>
    <s v="S"/>
    <n v="0"/>
    <n v="15"/>
    <n v="15"/>
    <x v="0"/>
    <x v="461"/>
  </r>
  <r>
    <x v="1"/>
    <x v="2416"/>
    <x v="2"/>
    <x v="12"/>
    <s v="GOMINHÃES"/>
    <x v="221"/>
    <d v="1899-12-30T17:35:00"/>
    <x v="221"/>
    <d v="1899-12-30T19:30:00"/>
    <s v="S"/>
    <n v="0"/>
    <n v="0.6"/>
    <n v="0.6"/>
    <x v="0"/>
    <x v="219"/>
  </r>
  <r>
    <x v="1"/>
    <x v="2426"/>
    <x v="0"/>
    <x v="2"/>
    <s v="MEDA DE MOUROS"/>
    <x v="221"/>
    <d v="1899-12-30T17:42:00"/>
    <x v="221"/>
    <d v="1899-12-30T22:13:00"/>
    <m/>
    <n v="0.7"/>
    <n v="0"/>
    <n v="0.7"/>
    <x v="4"/>
    <x v="619"/>
  </r>
  <r>
    <x v="1"/>
    <x v="2427"/>
    <x v="1"/>
    <x v="11"/>
    <s v="VALBOM"/>
    <x v="221"/>
    <d v="1899-12-30T17:45:00"/>
    <x v="221"/>
    <d v="1899-12-30T19:35:00"/>
    <s v="S"/>
    <n v="0"/>
    <n v="0.5"/>
    <n v="0.5"/>
    <x v="0"/>
    <x v="411"/>
  </r>
  <r>
    <x v="1"/>
    <x v="2428"/>
    <x v="2"/>
    <x v="29"/>
    <s v="RIBEIROS"/>
    <x v="221"/>
    <d v="1899-12-30T18:15:00"/>
    <x v="221"/>
    <d v="1899-12-30T19:40:00"/>
    <s v="S"/>
    <n v="0.1"/>
    <n v="0"/>
    <n v="0.1"/>
    <x v="0"/>
    <x v="483"/>
  </r>
  <r>
    <x v="1"/>
    <x v="2429"/>
    <x v="0"/>
    <x v="2"/>
    <s v="TÁBUA"/>
    <x v="221"/>
    <d v="1899-12-30T19:00:00"/>
    <x v="221"/>
    <d v="1899-12-30T20:46:00"/>
    <m/>
    <n v="0"/>
    <n v="0.02"/>
    <n v="0.02"/>
    <x v="4"/>
    <x v="616"/>
  </r>
  <r>
    <x v="1"/>
    <x v="2430"/>
    <x v="2"/>
    <x v="12"/>
    <s v="BRITEIROS (SÃO ESTÊVÃO)"/>
    <x v="221"/>
    <d v="1899-12-30T19:45:00"/>
    <x v="221"/>
    <d v="1899-12-30T20:25:00"/>
    <s v="S"/>
    <n v="0"/>
    <n v="0.02"/>
    <n v="0.02"/>
    <x v="0"/>
    <x v="507"/>
  </r>
  <r>
    <x v="1"/>
    <x v="2431"/>
    <x v="1"/>
    <x v="34"/>
    <s v="VILA DO CONDE"/>
    <x v="221"/>
    <d v="1899-12-30T20:00:00"/>
    <x v="222"/>
    <d v="1899-12-30T16:45:00"/>
    <s v="S"/>
    <n v="0"/>
    <n v="0.05"/>
    <n v="0.05"/>
    <x v="0"/>
    <x v="420"/>
  </r>
  <r>
    <x v="1"/>
    <x v="2415"/>
    <x v="2"/>
    <x v="12"/>
    <s v="COSTA"/>
    <x v="221"/>
    <d v="1899-12-30T21:30:00"/>
    <x v="222"/>
    <d v="1899-12-30T03:00:00"/>
    <s v="S"/>
    <n v="0"/>
    <n v="6"/>
    <n v="6"/>
    <x v="0"/>
    <x v="442"/>
  </r>
  <r>
    <x v="1"/>
    <x v="2432"/>
    <x v="1"/>
    <x v="24"/>
    <s v="LEVER"/>
    <x v="221"/>
    <d v="1899-12-30T21:30:00"/>
    <x v="221"/>
    <d v="1899-12-30T22:50:00"/>
    <s v="S"/>
    <n v="0"/>
    <n v="0.1"/>
    <n v="0.1"/>
    <x v="0"/>
    <x v="435"/>
  </r>
  <r>
    <x v="1"/>
    <x v="2421"/>
    <x v="2"/>
    <x v="19"/>
    <s v="AIRÓ"/>
    <x v="222"/>
    <d v="1899-12-30T00:05:00"/>
    <x v="222"/>
    <d v="1899-12-30T01:40:00"/>
    <s v="S"/>
    <n v="0"/>
    <n v="0.06"/>
    <n v="0.06"/>
    <x v="0"/>
    <x v="167"/>
  </r>
  <r>
    <x v="1"/>
    <x v="2416"/>
    <x v="2"/>
    <x v="12"/>
    <s v="GOMINHÃES"/>
    <x v="222"/>
    <d v="1899-12-30T00:16:00"/>
    <x v="222"/>
    <d v="1899-12-30T01:30:00"/>
    <s v="S"/>
    <n v="0"/>
    <n v="0.2"/>
    <n v="0.2"/>
    <x v="0"/>
    <x v="243"/>
  </r>
  <r>
    <x v="1"/>
    <x v="2433"/>
    <x v="1"/>
    <x v="10"/>
    <s v="VALPEDRE"/>
    <x v="222"/>
    <d v="1899-12-30T00:30:00"/>
    <x v="222"/>
    <d v="1899-12-30T01:25:00"/>
    <s v="S"/>
    <n v="0"/>
    <n v="0.05"/>
    <n v="0.05"/>
    <x v="0"/>
    <x v="412"/>
  </r>
  <r>
    <x v="1"/>
    <x v="2434"/>
    <x v="2"/>
    <x v="47"/>
    <s v="SALAMONDE"/>
    <x v="222"/>
    <d v="1899-12-30T00:35:00"/>
    <x v="222"/>
    <d v="1899-12-30T00:50:00"/>
    <s v="S"/>
    <n v="0"/>
    <n v="0.05"/>
    <n v="0.05"/>
    <x v="0"/>
    <x v="489"/>
  </r>
  <r>
    <x v="1"/>
    <x v="2406"/>
    <x v="1"/>
    <x v="11"/>
    <s v="MEDAS"/>
    <x v="222"/>
    <d v="1899-12-30T01:05:00"/>
    <x v="222"/>
    <d v="1899-12-30T04:00:00"/>
    <s v="S"/>
    <n v="0"/>
    <n v="0.05"/>
    <n v="0.05"/>
    <x v="0"/>
    <x v="272"/>
  </r>
  <r>
    <x v="1"/>
    <x v="2435"/>
    <x v="1"/>
    <x v="16"/>
    <s v="MOURIZ"/>
    <x v="222"/>
    <d v="1899-12-30T01:50:00"/>
    <x v="222"/>
    <d v="1899-12-30T03:50:00"/>
    <s v="S"/>
    <n v="0"/>
    <n v="0.08"/>
    <n v="0.08"/>
    <x v="0"/>
    <x v="323"/>
  </r>
  <r>
    <x v="1"/>
    <x v="2436"/>
    <x v="1"/>
    <x v="15"/>
    <s v="SILVA ESCURA"/>
    <x v="222"/>
    <d v="1899-12-30T02:45:00"/>
    <x v="222"/>
    <d v="1899-12-30T05:30:00"/>
    <s v="S"/>
    <n v="0"/>
    <n v="0.3"/>
    <n v="0.3"/>
    <x v="0"/>
    <x v="454"/>
  </r>
  <r>
    <x v="1"/>
    <x v="2437"/>
    <x v="2"/>
    <x v="30"/>
    <s v="CARREIRAS (SANTIAGO)"/>
    <x v="222"/>
    <d v="1899-12-30T02:50:00"/>
    <x v="222"/>
    <d v="1899-12-30T03:55:00"/>
    <s v="S"/>
    <n v="0.05"/>
    <n v="0"/>
    <n v="0.05"/>
    <x v="0"/>
    <x v="519"/>
  </r>
  <r>
    <x v="1"/>
    <x v="2434"/>
    <x v="2"/>
    <x v="47"/>
    <s v="SALAMONDE"/>
    <x v="222"/>
    <d v="1899-12-30T05:15:00"/>
    <x v="222"/>
    <d v="1899-12-30T09:00:00"/>
    <s v="S"/>
    <n v="2"/>
    <n v="0"/>
    <n v="2"/>
    <x v="0"/>
    <x v="509"/>
  </r>
  <r>
    <x v="1"/>
    <x v="2438"/>
    <x v="1"/>
    <x v="18"/>
    <s v="PENAMAIOR"/>
    <x v="222"/>
    <d v="1899-12-30T06:00:00"/>
    <x v="222"/>
    <d v="1899-12-30T07:35:00"/>
    <s v="S"/>
    <n v="0"/>
    <n v="0.1"/>
    <n v="0.1"/>
    <x v="0"/>
    <x v="493"/>
  </r>
  <r>
    <x v="1"/>
    <x v="2439"/>
    <x v="1"/>
    <x v="34"/>
    <s v="PARADA"/>
    <x v="222"/>
    <d v="1899-12-30T09:20:00"/>
    <x v="222"/>
    <d v="1899-12-30T12:10:00"/>
    <s v="S"/>
    <n v="0"/>
    <n v="0.5"/>
    <n v="0.5"/>
    <x v="0"/>
    <x v="496"/>
  </r>
  <r>
    <x v="1"/>
    <x v="2440"/>
    <x v="2"/>
    <x v="49"/>
    <s v="SOUTO"/>
    <x v="222"/>
    <d v="1899-12-30T10:00:00"/>
    <x v="222"/>
    <d v="1899-12-30T11:25:00"/>
    <s v="S"/>
    <n v="0"/>
    <n v="0.05"/>
    <n v="0.05"/>
    <x v="0"/>
    <x v="440"/>
  </r>
  <r>
    <x v="1"/>
    <x v="2419"/>
    <x v="1"/>
    <x v="15"/>
    <s v="FOLGOSA"/>
    <x v="222"/>
    <d v="1899-12-30T10:50:00"/>
    <x v="222"/>
    <d v="1899-12-30T13:30:00"/>
    <s v="S"/>
    <n v="0"/>
    <n v="0.5"/>
    <n v="0.5"/>
    <x v="0"/>
    <x v="276"/>
  </r>
  <r>
    <x v="1"/>
    <x v="2441"/>
    <x v="1"/>
    <x v="18"/>
    <s v="FREAMUNDE"/>
    <x v="222"/>
    <d v="1899-12-30T11:00:00"/>
    <x v="222"/>
    <d v="1899-12-30T11:40:00"/>
    <s v="S"/>
    <n v="0"/>
    <n v="0.02"/>
    <n v="0.02"/>
    <x v="0"/>
    <x v="258"/>
  </r>
  <r>
    <x v="1"/>
    <x v="2416"/>
    <x v="2"/>
    <x v="12"/>
    <s v="GOMINHÃES"/>
    <x v="222"/>
    <d v="1899-12-30T11:27:00"/>
    <x v="222"/>
    <d v="1899-12-30T15:40:00"/>
    <s v="S"/>
    <n v="0"/>
    <n v="2"/>
    <n v="2"/>
    <x v="0"/>
    <x v="292"/>
  </r>
  <r>
    <x v="1"/>
    <x v="2337"/>
    <x v="0"/>
    <x v="59"/>
    <s v="VIDUAL"/>
    <x v="222"/>
    <d v="1899-12-30T12:45:00"/>
    <x v="222"/>
    <d v="1899-12-30T23:10:00"/>
    <s v="S"/>
    <n v="13.2"/>
    <n v="0"/>
    <n v="13.2"/>
    <x v="0"/>
    <x v="43"/>
  </r>
  <r>
    <x v="1"/>
    <x v="2436"/>
    <x v="1"/>
    <x v="15"/>
    <s v="SILVA ESCURA"/>
    <x v="222"/>
    <d v="1899-12-30T13:35:00"/>
    <x v="222"/>
    <d v="1899-12-30T14:50:00"/>
    <s v="S"/>
    <n v="0"/>
    <n v="0.02"/>
    <n v="0.02"/>
    <x v="0"/>
    <x v="485"/>
  </r>
  <r>
    <x v="1"/>
    <x v="2442"/>
    <x v="1"/>
    <x v="6"/>
    <s v="COUTO (SANTA CRISTINA)"/>
    <x v="222"/>
    <d v="1899-12-30T14:40:00"/>
    <x v="222"/>
    <d v="1899-12-30T15:30:00"/>
    <s v="S"/>
    <n v="0"/>
    <n v="0.1"/>
    <n v="0.1"/>
    <x v="0"/>
    <x v="263"/>
  </r>
  <r>
    <x v="1"/>
    <x v="2443"/>
    <x v="2"/>
    <x v="29"/>
    <s v="MONTE"/>
    <x v="222"/>
    <d v="1899-12-30T15:00:00"/>
    <x v="222"/>
    <d v="1899-12-30T17:55:00"/>
    <s v="S"/>
    <n v="0.5"/>
    <n v="0"/>
    <n v="0.5"/>
    <x v="0"/>
    <x v="544"/>
  </r>
  <r>
    <x v="1"/>
    <x v="2444"/>
    <x v="0"/>
    <x v="55"/>
    <s v="LOUROSA"/>
    <x v="222"/>
    <d v="1899-12-30T15:30:00"/>
    <x v="222"/>
    <d v="1899-12-30T18:37:00"/>
    <m/>
    <n v="0.7"/>
    <n v="3.9874999999999998"/>
    <n v="4.6875"/>
    <x v="4"/>
    <x v="594"/>
  </r>
  <r>
    <x v="1"/>
    <x v="2445"/>
    <x v="1"/>
    <x v="24"/>
    <s v="OLIVAL"/>
    <x v="222"/>
    <d v="1899-12-30T15:30:00"/>
    <x v="222"/>
    <d v="1899-12-30T16:30:00"/>
    <s v="S"/>
    <n v="0"/>
    <n v="0.02"/>
    <n v="0.02"/>
    <x v="0"/>
    <x v="378"/>
  </r>
  <r>
    <x v="1"/>
    <x v="2442"/>
    <x v="1"/>
    <x v="6"/>
    <s v="COUTO (SANTA CRISTINA)"/>
    <x v="222"/>
    <d v="1899-12-30T15:50:00"/>
    <x v="222"/>
    <d v="1899-12-30T16:30:00"/>
    <s v="S"/>
    <n v="0"/>
    <n v="0.1"/>
    <n v="0.1"/>
    <x v="0"/>
    <x v="446"/>
  </r>
  <r>
    <x v="1"/>
    <x v="2446"/>
    <x v="2"/>
    <x v="29"/>
    <s v="FREITAS"/>
    <x v="222"/>
    <d v="1899-12-30T16:51:00"/>
    <x v="222"/>
    <d v="1899-12-30T18:55:00"/>
    <s v="S"/>
    <n v="2"/>
    <n v="0"/>
    <n v="2"/>
    <x v="0"/>
    <x v="466"/>
  </r>
  <r>
    <x v="1"/>
    <x v="2411"/>
    <x v="1"/>
    <x v="16"/>
    <s v="LORDELO"/>
    <x v="222"/>
    <d v="1899-12-30T17:00:00"/>
    <x v="222"/>
    <d v="1899-12-30T19:00:00"/>
    <s v="S"/>
    <n v="0"/>
    <n v="0.3"/>
    <n v="0.3"/>
    <x v="0"/>
    <x v="135"/>
  </r>
  <r>
    <x v="1"/>
    <x v="2447"/>
    <x v="2"/>
    <x v="12"/>
    <s v="FERMENTÕES"/>
    <x v="222"/>
    <d v="1899-12-30T17:15:00"/>
    <x v="222"/>
    <d v="1899-12-30T18:30:00"/>
    <s v="S"/>
    <n v="0.3"/>
    <n v="0"/>
    <n v="0.3"/>
    <x v="0"/>
    <x v="539"/>
  </r>
  <r>
    <x v="1"/>
    <x v="2448"/>
    <x v="1"/>
    <x v="33"/>
    <s v="SOUSELA"/>
    <x v="222"/>
    <d v="1899-12-30T17:15:00"/>
    <x v="222"/>
    <d v="1899-12-30T18:15:00"/>
    <s v="S"/>
    <n v="0"/>
    <n v="0.2"/>
    <n v="0.2"/>
    <x v="0"/>
    <x v="512"/>
  </r>
  <r>
    <x v="1"/>
    <x v="2448"/>
    <x v="1"/>
    <x v="33"/>
    <s v="SOUSELA"/>
    <x v="222"/>
    <d v="1899-12-30T17:15:00"/>
    <x v="222"/>
    <d v="1899-12-30T18:15:00"/>
    <s v="S"/>
    <n v="0"/>
    <n v="0.2"/>
    <n v="0.2"/>
    <x v="0"/>
    <x v="510"/>
  </r>
  <r>
    <x v="1"/>
    <x v="2441"/>
    <x v="1"/>
    <x v="18"/>
    <s v="FREAMUNDE"/>
    <x v="222"/>
    <d v="1899-12-30T17:20:00"/>
    <x v="222"/>
    <d v="1899-12-30T20:10:00"/>
    <s v="S"/>
    <n v="0"/>
    <n v="0.5"/>
    <n v="0.5"/>
    <x v="0"/>
    <x v="287"/>
  </r>
  <r>
    <x v="1"/>
    <x v="2449"/>
    <x v="1"/>
    <x v="33"/>
    <s v="LUSTOSA"/>
    <x v="222"/>
    <d v="1899-12-30T18:10:00"/>
    <x v="222"/>
    <d v="1899-12-30T19:50:00"/>
    <s v="S"/>
    <n v="0"/>
    <n v="0.5"/>
    <n v="0.5"/>
    <x v="0"/>
    <x v="119"/>
  </r>
  <r>
    <x v="1"/>
    <x v="2439"/>
    <x v="1"/>
    <x v="34"/>
    <s v="PARADA"/>
    <x v="222"/>
    <d v="1899-12-30T18:30:00"/>
    <x v="222"/>
    <d v="1899-12-30T20:00:00"/>
    <s v="S"/>
    <n v="0"/>
    <n v="0.2"/>
    <n v="0.2"/>
    <x v="0"/>
    <x v="504"/>
  </r>
  <r>
    <x v="1"/>
    <x v="2450"/>
    <x v="1"/>
    <x v="24"/>
    <s v="PEDROSO"/>
    <x v="222"/>
    <d v="1899-12-30T18:50:00"/>
    <x v="222"/>
    <d v="1899-12-30T20:05:00"/>
    <s v="S"/>
    <n v="0.25"/>
    <n v="0"/>
    <n v="0.25"/>
    <x v="0"/>
    <x v="448"/>
  </r>
  <r>
    <x v="1"/>
    <x v="2451"/>
    <x v="1"/>
    <x v="10"/>
    <s v="ABRAGÃO"/>
    <x v="222"/>
    <d v="1899-12-30T18:50:00"/>
    <x v="222"/>
    <d v="1899-12-30T19:00:00"/>
    <s v="S"/>
    <n v="0"/>
    <n v="0.05"/>
    <n v="0.05"/>
    <x v="0"/>
    <x v="192"/>
  </r>
  <r>
    <x v="1"/>
    <x v="2452"/>
    <x v="2"/>
    <x v="19"/>
    <s v="MARTIM"/>
    <x v="222"/>
    <d v="1899-12-30T19:00:00"/>
    <x v="222"/>
    <d v="1899-12-30T20:35:00"/>
    <s v="S"/>
    <n v="0"/>
    <n v="0.1"/>
    <n v="0.1"/>
    <x v="0"/>
    <x v="538"/>
  </r>
  <r>
    <x v="1"/>
    <x v="2453"/>
    <x v="1"/>
    <x v="10"/>
    <s v="GUILHUFE"/>
    <x v="222"/>
    <d v="1899-12-30T19:00:00"/>
    <x v="222"/>
    <d v="1899-12-30T19:55:00"/>
    <s v="S"/>
    <n v="0"/>
    <n v="0.01"/>
    <n v="0.01"/>
    <x v="0"/>
    <x v="533"/>
  </r>
  <r>
    <x v="1"/>
    <x v="2453"/>
    <x v="1"/>
    <x v="10"/>
    <s v="GUILHUFE"/>
    <x v="222"/>
    <d v="1899-12-30T19:00:00"/>
    <x v="222"/>
    <d v="1899-12-30T19:55:00"/>
    <s v="S"/>
    <n v="0"/>
    <n v="0.01"/>
    <n v="0.01"/>
    <x v="0"/>
    <x v="527"/>
  </r>
  <r>
    <x v="1"/>
    <x v="2454"/>
    <x v="1"/>
    <x v="10"/>
    <s v="ABRAGÃO"/>
    <x v="222"/>
    <d v="1899-12-30T19:15:00"/>
    <x v="222"/>
    <d v="1899-12-30T20:20:00"/>
    <s v="S"/>
    <n v="0"/>
    <n v="0.1"/>
    <n v="0.1"/>
    <x v="0"/>
    <x v="514"/>
  </r>
  <r>
    <x v="1"/>
    <x v="2455"/>
    <x v="1"/>
    <x v="33"/>
    <s v="MEINEDO"/>
    <x v="222"/>
    <d v="1899-12-30T19:20:00"/>
    <x v="222"/>
    <d v="1899-12-30T20:10:00"/>
    <s v="S"/>
    <n v="0"/>
    <n v="0.1"/>
    <n v="0.1"/>
    <x v="0"/>
    <x v="568"/>
  </r>
  <r>
    <x v="1"/>
    <x v="2456"/>
    <x v="1"/>
    <x v="16"/>
    <s v="BESTEIROS"/>
    <x v="222"/>
    <d v="1899-12-30T21:05:00"/>
    <x v="222"/>
    <d v="1899-12-30T22:30:00"/>
    <s v="S"/>
    <n v="0"/>
    <n v="0.02"/>
    <n v="0.02"/>
    <x v="0"/>
    <x v="532"/>
  </r>
  <r>
    <x v="1"/>
    <x v="2411"/>
    <x v="1"/>
    <x v="16"/>
    <s v="LORDELO"/>
    <x v="222"/>
    <d v="1899-12-30T21:30:00"/>
    <x v="222"/>
    <d v="1899-12-30T22:10:00"/>
    <s v="S"/>
    <n v="0"/>
    <n v="0.02"/>
    <n v="0.02"/>
    <x v="0"/>
    <x v="187"/>
  </r>
  <r>
    <x v="1"/>
    <x v="2411"/>
    <x v="1"/>
    <x v="16"/>
    <s v="LORDELO"/>
    <x v="222"/>
    <d v="1899-12-30T21:30:00"/>
    <x v="222"/>
    <d v="1899-12-30T22:10:00"/>
    <s v="S"/>
    <n v="0"/>
    <n v="0.02"/>
    <n v="0.02"/>
    <x v="0"/>
    <x v="169"/>
  </r>
  <r>
    <x v="1"/>
    <x v="2457"/>
    <x v="0"/>
    <x v="0"/>
    <s v="LORVÃO"/>
    <x v="222"/>
    <d v="1899-12-30T21:40:00"/>
    <x v="223"/>
    <d v="1899-12-30T01:25:00"/>
    <m/>
    <n v="0.7"/>
    <n v="0.3"/>
    <n v="1"/>
    <x v="4"/>
    <x v="148"/>
  </r>
  <r>
    <x v="1"/>
    <x v="2458"/>
    <x v="1"/>
    <x v="18"/>
    <s v="PENAMAIOR"/>
    <x v="222"/>
    <d v="1899-12-30T22:50:00"/>
    <x v="222"/>
    <d v="1899-12-30T23:45:00"/>
    <s v="S"/>
    <n v="0"/>
    <n v="0.05"/>
    <n v="0.05"/>
    <x v="0"/>
    <x v="491"/>
  </r>
  <r>
    <x v="1"/>
    <x v="2459"/>
    <x v="1"/>
    <x v="36"/>
    <s v="JUGUEIROS"/>
    <x v="222"/>
    <d v="1899-12-30T23:35:00"/>
    <x v="223"/>
    <d v="1899-12-30T00:30:00"/>
    <s v="S"/>
    <n v="0"/>
    <n v="0.1"/>
    <n v="0.1"/>
    <x v="0"/>
    <x v="534"/>
  </r>
  <r>
    <x v="1"/>
    <x v="2411"/>
    <x v="1"/>
    <x v="16"/>
    <s v="LORDELO"/>
    <x v="222"/>
    <d v="1899-12-30T23:50:00"/>
    <x v="223"/>
    <d v="1899-12-30T00:40:00"/>
    <s v="S"/>
    <n v="0"/>
    <n v="0.01"/>
    <n v="0.01"/>
    <x v="0"/>
    <x v="179"/>
  </r>
  <r>
    <x v="1"/>
    <x v="2457"/>
    <x v="0"/>
    <x v="0"/>
    <s v="LORVÃO"/>
    <x v="223"/>
    <d v="1899-12-30T05:25:00"/>
    <x v="223"/>
    <d v="1899-12-30T11:10:00"/>
    <s v="S"/>
    <n v="0"/>
    <n v="0.03"/>
    <n v="0.03"/>
    <x v="0"/>
    <x v="12"/>
  </r>
  <r>
    <x v="1"/>
    <x v="2460"/>
    <x v="0"/>
    <x v="2"/>
    <s v="COVAS"/>
    <x v="223"/>
    <d v="1899-12-30T11:03:00"/>
    <x v="223"/>
    <d v="1899-12-30T12:21:00"/>
    <m/>
    <n v="0.11"/>
    <n v="0"/>
    <n v="0.11"/>
    <x v="4"/>
    <x v="584"/>
  </r>
  <r>
    <x v="1"/>
    <x v="2445"/>
    <x v="1"/>
    <x v="24"/>
    <s v="OLIVAL"/>
    <x v="223"/>
    <d v="1899-12-30T13:00:00"/>
    <x v="223"/>
    <d v="1899-12-30T14:15:00"/>
    <s v="S"/>
    <n v="0"/>
    <n v="0.2"/>
    <n v="0.2"/>
    <x v="0"/>
    <x v="386"/>
  </r>
  <r>
    <x v="1"/>
    <x v="2461"/>
    <x v="2"/>
    <x v="12"/>
    <s v="LONGOS"/>
    <x v="223"/>
    <d v="1899-12-30T13:30:00"/>
    <x v="223"/>
    <d v="1899-12-30T17:45:00"/>
    <s v="S"/>
    <n v="3"/>
    <n v="0"/>
    <n v="3"/>
    <x v="0"/>
    <x v="558"/>
  </r>
  <r>
    <x v="1"/>
    <x v="2411"/>
    <x v="1"/>
    <x v="16"/>
    <s v="LORDELO"/>
    <x v="223"/>
    <d v="1899-12-30T13:30:00"/>
    <x v="223"/>
    <d v="1899-12-30T14:25:00"/>
    <s v="S"/>
    <n v="0"/>
    <n v="0.05"/>
    <n v="0.05"/>
    <x v="0"/>
    <x v="215"/>
  </r>
  <r>
    <x v="1"/>
    <x v="2462"/>
    <x v="2"/>
    <x v="12"/>
    <s v="GUARDIZELA"/>
    <x v="223"/>
    <d v="1899-12-30T15:25:00"/>
    <x v="223"/>
    <d v="1899-12-30T16:30:00"/>
    <s v="S"/>
    <n v="0.4"/>
    <n v="0.6"/>
    <n v="1"/>
    <x v="0"/>
    <x v="542"/>
  </r>
  <r>
    <x v="1"/>
    <x v="2463"/>
    <x v="1"/>
    <x v="16"/>
    <s v="BESTEIROS"/>
    <x v="223"/>
    <d v="1899-12-30T16:10:00"/>
    <x v="223"/>
    <d v="1899-12-30T17:15:00"/>
    <s v="S"/>
    <n v="0"/>
    <n v="0.03"/>
    <n v="0.03"/>
    <x v="0"/>
    <x v="299"/>
  </r>
  <r>
    <x v="1"/>
    <x v="2461"/>
    <x v="2"/>
    <x v="12"/>
    <s v="LONGOS"/>
    <x v="223"/>
    <d v="1899-12-30T16:25:00"/>
    <x v="223"/>
    <d v="1899-12-30T18:45:00"/>
    <s v="S"/>
    <n v="0.08"/>
    <n v="0"/>
    <n v="0.08"/>
    <x v="0"/>
    <x v="557"/>
  </r>
  <r>
    <x v="1"/>
    <x v="2464"/>
    <x v="2"/>
    <x v="29"/>
    <s v="VÁRZEA COVA"/>
    <x v="223"/>
    <d v="1899-12-30T16:30:00"/>
    <x v="223"/>
    <d v="1899-12-30T17:55:00"/>
    <s v="S"/>
    <n v="0.3"/>
    <n v="0"/>
    <n v="0.3"/>
    <x v="0"/>
    <x v="242"/>
  </r>
  <r>
    <x v="1"/>
    <x v="2465"/>
    <x v="1"/>
    <x v="18"/>
    <s v="PENAMAIOR"/>
    <x v="223"/>
    <d v="1899-12-30T16:30:00"/>
    <x v="223"/>
    <d v="1899-12-30T18:00:00"/>
    <s v="S"/>
    <n v="0"/>
    <n v="0.02"/>
    <n v="0.02"/>
    <x v="0"/>
    <x v="580"/>
  </r>
  <r>
    <x v="1"/>
    <x v="2439"/>
    <x v="1"/>
    <x v="34"/>
    <s v="PARADA"/>
    <x v="223"/>
    <d v="1899-12-30T17:00:00"/>
    <x v="223"/>
    <d v="1899-12-30T17:55:00"/>
    <s v="S"/>
    <n v="0"/>
    <n v="0.2"/>
    <n v="0.2"/>
    <x v="0"/>
    <x v="501"/>
  </r>
  <r>
    <x v="1"/>
    <x v="2466"/>
    <x v="2"/>
    <x v="26"/>
    <s v="ESPINHO"/>
    <x v="223"/>
    <d v="1899-12-30T17:05:00"/>
    <x v="223"/>
    <d v="1899-12-30T18:50:00"/>
    <s v="S"/>
    <n v="0"/>
    <n v="0.1"/>
    <n v="0.1"/>
    <x v="0"/>
    <x v="535"/>
  </r>
  <r>
    <x v="1"/>
    <x v="2436"/>
    <x v="1"/>
    <x v="15"/>
    <s v="SILVA ESCURA"/>
    <x v="223"/>
    <d v="1899-12-30T17:05:00"/>
    <x v="223"/>
    <d v="1899-12-30T18:25:00"/>
    <s v="S"/>
    <n v="0"/>
    <n v="0.05"/>
    <n v="0.05"/>
    <x v="0"/>
    <x v="487"/>
  </r>
  <r>
    <x v="1"/>
    <x v="2467"/>
    <x v="1"/>
    <x v="34"/>
    <s v="MODIVAS"/>
    <x v="223"/>
    <d v="1899-12-30T17:40:00"/>
    <x v="223"/>
    <d v="1899-12-30T20:00:00"/>
    <s v="S"/>
    <n v="0"/>
    <n v="0.2"/>
    <n v="0.2"/>
    <x v="0"/>
    <x v="521"/>
  </r>
  <r>
    <x v="1"/>
    <x v="2468"/>
    <x v="1"/>
    <x v="24"/>
    <s v="VALADARES"/>
    <x v="223"/>
    <d v="1899-12-30T18:00:00"/>
    <x v="223"/>
    <d v="1899-12-30T18:35:00"/>
    <s v="S"/>
    <n v="0"/>
    <n v="0.01"/>
    <n v="0.01"/>
    <x v="0"/>
    <x v="298"/>
  </r>
  <r>
    <x v="1"/>
    <x v="1726"/>
    <x v="2"/>
    <x v="29"/>
    <s v="GONTIM"/>
    <x v="223"/>
    <d v="1899-12-30T18:05:00"/>
    <x v="223"/>
    <d v="1899-12-30T20:05:00"/>
    <s v="S"/>
    <n v="0"/>
    <n v="0.01"/>
    <n v="0.01"/>
    <x v="0"/>
    <x v="28"/>
  </r>
  <r>
    <x v="1"/>
    <x v="2401"/>
    <x v="2"/>
    <x v="29"/>
    <s v="SÃO GENS"/>
    <x v="223"/>
    <d v="1899-12-30T18:20:00"/>
    <x v="223"/>
    <d v="1899-12-30T19:25:00"/>
    <s v="S"/>
    <n v="0"/>
    <n v="0.05"/>
    <n v="0.05"/>
    <x v="0"/>
    <x v="171"/>
  </r>
  <r>
    <x v="1"/>
    <x v="2469"/>
    <x v="1"/>
    <x v="10"/>
    <s v="MARECOS"/>
    <x v="223"/>
    <d v="1899-12-30T18:20:00"/>
    <x v="223"/>
    <d v="1899-12-30T19:00:00"/>
    <s v="S"/>
    <n v="0"/>
    <n v="0.01"/>
    <n v="0.01"/>
    <x v="0"/>
    <x v="601"/>
  </r>
  <r>
    <x v="1"/>
    <x v="2470"/>
    <x v="1"/>
    <x v="32"/>
    <s v="ANCEDE"/>
    <x v="223"/>
    <d v="1899-12-30T18:35:00"/>
    <x v="223"/>
    <d v="1899-12-30T20:15:00"/>
    <s v="S"/>
    <n v="0"/>
    <n v="0.5"/>
    <n v="0.5"/>
    <x v="0"/>
    <x v="554"/>
  </r>
  <r>
    <x v="1"/>
    <x v="2471"/>
    <x v="2"/>
    <x v="26"/>
    <s v="SOBREPOSTA"/>
    <x v="223"/>
    <d v="1899-12-30T18:45:00"/>
    <x v="223"/>
    <d v="1899-12-30T20:25:00"/>
    <s v="S"/>
    <n v="0"/>
    <n v="0.15"/>
    <n v="0.15"/>
    <x v="0"/>
    <x v="556"/>
  </r>
  <r>
    <x v="1"/>
    <x v="2411"/>
    <x v="1"/>
    <x v="16"/>
    <s v="LORDELO"/>
    <x v="223"/>
    <d v="1899-12-30T19:05:00"/>
    <x v="223"/>
    <d v="1899-12-30T19:20:00"/>
    <s v="S"/>
    <n v="0"/>
    <n v="0.05"/>
    <n v="0.05"/>
    <x v="0"/>
    <x v="199"/>
  </r>
  <r>
    <x v="1"/>
    <x v="2472"/>
    <x v="1"/>
    <x v="24"/>
    <s v="PEDROSO"/>
    <x v="223"/>
    <d v="1899-12-30T19:50:00"/>
    <x v="223"/>
    <d v="1899-12-30T20:40:00"/>
    <s v="S"/>
    <n v="0"/>
    <n v="0.1"/>
    <n v="0.1"/>
    <x v="0"/>
    <x v="603"/>
  </r>
  <r>
    <x v="1"/>
    <x v="2406"/>
    <x v="1"/>
    <x v="11"/>
    <s v="MEDAS"/>
    <x v="223"/>
    <d v="1899-12-30T20:00:00"/>
    <x v="223"/>
    <d v="1899-12-30T23:30:00"/>
    <s v="S"/>
    <n v="0"/>
    <n v="0.05"/>
    <n v="0.05"/>
    <x v="0"/>
    <x v="622"/>
  </r>
  <r>
    <x v="1"/>
    <x v="2463"/>
    <x v="1"/>
    <x v="16"/>
    <s v="BESTEIROS"/>
    <x v="223"/>
    <d v="1899-12-30T20:25:00"/>
    <x v="223"/>
    <d v="1899-12-30T21:25:00"/>
    <s v="S"/>
    <n v="0"/>
    <n v="0.04"/>
    <n v="0.04"/>
    <x v="0"/>
    <x v="536"/>
  </r>
  <r>
    <x v="1"/>
    <x v="2472"/>
    <x v="1"/>
    <x v="24"/>
    <s v="PEDROSO"/>
    <x v="223"/>
    <d v="1899-12-30T22:05:00"/>
    <x v="223"/>
    <d v="1899-12-30T22:40:00"/>
    <s v="S"/>
    <n v="0"/>
    <n v="0.05"/>
    <n v="0.05"/>
    <x v="0"/>
    <x v="576"/>
  </r>
  <r>
    <x v="1"/>
    <x v="2473"/>
    <x v="2"/>
    <x v="12"/>
    <s v="BRITEIROS (SANTA LEOCÁDIA)"/>
    <x v="223"/>
    <d v="1899-12-30T23:15:00"/>
    <x v="224"/>
    <d v="1899-12-30T00:50:00"/>
    <s v="S"/>
    <n v="0"/>
    <n v="0.05"/>
    <n v="0.05"/>
    <x v="0"/>
    <x v="553"/>
  </r>
  <r>
    <x v="1"/>
    <x v="2465"/>
    <x v="1"/>
    <x v="18"/>
    <s v="PENAMAIOR"/>
    <x v="223"/>
    <d v="1899-12-30T23:20:00"/>
    <x v="224"/>
    <d v="1899-12-30T01:30:00"/>
    <s v="S"/>
    <n v="0"/>
    <n v="0.15"/>
    <n v="0.15"/>
    <x v="0"/>
    <x v="573"/>
  </r>
  <r>
    <x v="1"/>
    <x v="2474"/>
    <x v="1"/>
    <x v="34"/>
    <s v="RIO MAU"/>
    <x v="223"/>
    <d v="1899-12-30T23:30:00"/>
    <x v="224"/>
    <d v="1899-12-30T01:40:00"/>
    <s v="S"/>
    <n v="0"/>
    <n v="0.2"/>
    <n v="0.2"/>
    <x v="0"/>
    <x v="583"/>
  </r>
  <r>
    <x v="1"/>
    <x v="2475"/>
    <x v="1"/>
    <x v="16"/>
    <s v="REBORDOSA"/>
    <x v="224"/>
    <d v="1899-12-30T02:05:00"/>
    <x v="224"/>
    <d v="1899-12-30T02:55:00"/>
    <s v="S"/>
    <n v="0"/>
    <n v="0.05"/>
    <n v="0.05"/>
    <x v="0"/>
    <x v="200"/>
  </r>
  <r>
    <x v="1"/>
    <x v="2465"/>
    <x v="1"/>
    <x v="18"/>
    <s v="PENAMAIOR"/>
    <x v="224"/>
    <d v="1899-12-30T07:10:00"/>
    <x v="224"/>
    <d v="1899-12-30T09:50:00"/>
    <s v="S"/>
    <n v="0"/>
    <n v="0.03"/>
    <n v="0.03"/>
    <x v="0"/>
    <x v="220"/>
  </r>
  <r>
    <x v="1"/>
    <x v="2476"/>
    <x v="2"/>
    <x v="29"/>
    <s v="MOREIRA DO REI"/>
    <x v="224"/>
    <d v="1899-12-30T10:50:00"/>
    <x v="224"/>
    <d v="1899-12-30T12:05:00"/>
    <s v="S"/>
    <n v="0"/>
    <n v="0.06"/>
    <n v="0.06"/>
    <x v="0"/>
    <x v="449"/>
  </r>
  <r>
    <x v="1"/>
    <x v="2474"/>
    <x v="1"/>
    <x v="34"/>
    <s v="RIO MAU"/>
    <x v="224"/>
    <d v="1899-12-30T12:20:00"/>
    <x v="224"/>
    <d v="1899-12-30T14:05:00"/>
    <s v="S"/>
    <n v="0"/>
    <n v="0.02"/>
    <n v="0.02"/>
    <x v="0"/>
    <x v="581"/>
  </r>
  <r>
    <x v="1"/>
    <x v="2477"/>
    <x v="1"/>
    <x v="16"/>
    <s v="REBORDOSA"/>
    <x v="224"/>
    <d v="1899-12-30T13:05:00"/>
    <x v="224"/>
    <d v="1899-12-30T16:45:00"/>
    <s v="S"/>
    <n v="0.3"/>
    <n v="0.7"/>
    <n v="1"/>
    <x v="0"/>
    <x v="66"/>
  </r>
  <r>
    <x v="1"/>
    <x v="2478"/>
    <x v="2"/>
    <x v="26"/>
    <s v="TADIM"/>
    <x v="224"/>
    <d v="1899-12-30T13:15:00"/>
    <x v="224"/>
    <d v="1899-12-30T14:50:00"/>
    <s v="S"/>
    <n v="0"/>
    <n v="0.05"/>
    <n v="0.05"/>
    <x v="0"/>
    <x v="584"/>
  </r>
  <r>
    <x v="1"/>
    <x v="2479"/>
    <x v="1"/>
    <x v="15"/>
    <s v="GEMUNDE"/>
    <x v="224"/>
    <d v="1899-12-30T13:45:00"/>
    <x v="224"/>
    <d v="1899-12-30T16:15:00"/>
    <s v="S"/>
    <n v="0"/>
    <n v="0.05"/>
    <n v="0.05"/>
    <x v="0"/>
    <x v="494"/>
  </r>
  <r>
    <x v="1"/>
    <x v="2480"/>
    <x v="2"/>
    <x v="29"/>
    <s v="FAFE"/>
    <x v="224"/>
    <d v="1899-12-30T13:55:00"/>
    <x v="224"/>
    <d v="1899-12-30T14:20:00"/>
    <s v="S"/>
    <n v="0"/>
    <n v="0.01"/>
    <n v="0.01"/>
    <x v="0"/>
    <x v="605"/>
  </r>
  <r>
    <x v="1"/>
    <x v="2481"/>
    <x v="2"/>
    <x v="7"/>
    <s v="RIO DOURO"/>
    <x v="224"/>
    <d v="1899-12-30T14:35:00"/>
    <x v="224"/>
    <d v="1899-12-30T17:15:00"/>
    <s v="S"/>
    <n v="0"/>
    <n v="0.02"/>
    <n v="0.02"/>
    <x v="0"/>
    <x v="620"/>
  </r>
  <r>
    <x v="1"/>
    <x v="2472"/>
    <x v="1"/>
    <x v="24"/>
    <s v="PEDROSO"/>
    <x v="224"/>
    <d v="1899-12-30T15:40:00"/>
    <x v="224"/>
    <d v="1899-12-30T17:20:00"/>
    <s v="S"/>
    <n v="0"/>
    <n v="0.5"/>
    <n v="0.5"/>
    <x v="0"/>
    <x v="585"/>
  </r>
  <r>
    <x v="1"/>
    <x v="2468"/>
    <x v="1"/>
    <x v="24"/>
    <s v="VALADARES"/>
    <x v="224"/>
    <d v="1899-12-30T16:03:00"/>
    <x v="224"/>
    <d v="1899-12-30T16:50:00"/>
    <s v="S"/>
    <n v="0"/>
    <n v="0.1"/>
    <n v="0.1"/>
    <x v="0"/>
    <x v="297"/>
  </r>
  <r>
    <x v="1"/>
    <x v="2482"/>
    <x v="2"/>
    <x v="47"/>
    <s v="ROSSAS"/>
    <x v="224"/>
    <d v="1899-12-30T16:50:00"/>
    <x v="224"/>
    <d v="1899-12-30T19:00:00"/>
    <s v="S"/>
    <n v="0"/>
    <n v="1"/>
    <n v="1"/>
    <x v="0"/>
    <x v="602"/>
  </r>
  <r>
    <x v="1"/>
    <x v="2477"/>
    <x v="1"/>
    <x v="16"/>
    <s v="REBORDOSA"/>
    <x v="224"/>
    <d v="1899-12-30T17:35:00"/>
    <x v="224"/>
    <d v="1899-12-30T18:05:00"/>
    <s v="S"/>
    <n v="0"/>
    <n v="0.01"/>
    <n v="0.01"/>
    <x v="0"/>
    <x v="105"/>
  </r>
  <r>
    <x v="1"/>
    <x v="2483"/>
    <x v="1"/>
    <x v="6"/>
    <s v="BURGÃES"/>
    <x v="224"/>
    <d v="1899-12-30T17:40:00"/>
    <x v="224"/>
    <d v="1899-12-30T19:25:00"/>
    <s v="S"/>
    <n v="0"/>
    <n v="0.3"/>
    <n v="0.3"/>
    <x v="0"/>
    <x v="570"/>
  </r>
  <r>
    <x v="1"/>
    <x v="2474"/>
    <x v="1"/>
    <x v="34"/>
    <s v="RIO MAU"/>
    <x v="224"/>
    <d v="1899-12-30T17:48:00"/>
    <x v="224"/>
    <d v="1899-12-30T19:30:00"/>
    <s v="S"/>
    <n v="0"/>
    <n v="0.2"/>
    <n v="0.2"/>
    <x v="0"/>
    <x v="626"/>
  </r>
  <r>
    <x v="1"/>
    <x v="2445"/>
    <x v="1"/>
    <x v="24"/>
    <s v="OLIVAL"/>
    <x v="224"/>
    <d v="1899-12-30T20:30:00"/>
    <x v="224"/>
    <d v="1899-12-30T21:55:00"/>
    <s v="S"/>
    <n v="0"/>
    <n v="0.1"/>
    <n v="0.1"/>
    <x v="0"/>
    <x v="436"/>
  </r>
  <r>
    <x v="1"/>
    <x v="2484"/>
    <x v="2"/>
    <x v="29"/>
    <s v="VÁRZEA COVA"/>
    <x v="224"/>
    <d v="1899-12-30T20:50:00"/>
    <x v="224"/>
    <d v="1899-12-30T22:35:00"/>
    <s v="S"/>
    <n v="0.05"/>
    <n v="0"/>
    <n v="0.05"/>
    <x v="0"/>
    <x v="597"/>
  </r>
  <r>
    <x v="1"/>
    <x v="2485"/>
    <x v="1"/>
    <x v="18"/>
    <s v="SEROA"/>
    <x v="224"/>
    <d v="1899-12-30T21:00:00"/>
    <x v="224"/>
    <d v="1899-12-30T21:55:00"/>
    <s v="S"/>
    <n v="0"/>
    <n v="0.1"/>
    <n v="0.1"/>
    <x v="0"/>
    <x v="140"/>
  </r>
  <r>
    <x v="1"/>
    <x v="2486"/>
    <x v="0"/>
    <x v="39"/>
    <s v="TOCHA"/>
    <x v="224"/>
    <d v="1899-12-30T21:03:00"/>
    <x v="225"/>
    <d v="1899-12-30T02:40:00"/>
    <m/>
    <n v="0.14000000000000001"/>
    <n v="0.31"/>
    <n v="0.45"/>
    <x v="4"/>
    <x v="342"/>
  </r>
  <r>
    <x v="1"/>
    <x v="2482"/>
    <x v="2"/>
    <x v="47"/>
    <s v="ROSSAS"/>
    <x v="224"/>
    <d v="1899-12-30T22:50:00"/>
    <x v="225"/>
    <d v="1899-12-30T06:00:00"/>
    <s v="S"/>
    <n v="0.5"/>
    <n v="2.5"/>
    <n v="3"/>
    <x v="0"/>
    <x v="619"/>
  </r>
  <r>
    <x v="1"/>
    <x v="2487"/>
    <x v="1"/>
    <x v="15"/>
    <s v="PEDROUÇOS"/>
    <x v="224"/>
    <d v="1899-12-30T22:50:00"/>
    <x v="224"/>
    <d v="1899-12-30T23:30:00"/>
    <s v="S"/>
    <n v="0"/>
    <n v="0.01"/>
    <n v="0.01"/>
    <x v="0"/>
    <x v="566"/>
  </r>
  <r>
    <x v="1"/>
    <x v="2488"/>
    <x v="1"/>
    <x v="16"/>
    <s v="LORDELO"/>
    <x v="225"/>
    <d v="1899-12-30T00:10:00"/>
    <x v="225"/>
    <d v="1899-12-30T00:35:00"/>
    <s v="S"/>
    <n v="0"/>
    <n v="0.01"/>
    <n v="0.01"/>
    <x v="0"/>
    <x v="109"/>
  </r>
  <r>
    <x v="1"/>
    <x v="2489"/>
    <x v="0"/>
    <x v="5"/>
    <s v="SERPINS"/>
    <x v="225"/>
    <d v="1899-12-30T00:40:00"/>
    <x v="225"/>
    <d v="1899-12-30T01:38:00"/>
    <m/>
    <n v="0"/>
    <n v="3.5000000000000003E-2"/>
    <n v="3.5000000000000003E-2"/>
    <x v="4"/>
    <x v="553"/>
  </r>
  <r>
    <x v="1"/>
    <x v="2478"/>
    <x v="2"/>
    <x v="26"/>
    <s v="TADIM"/>
    <x v="225"/>
    <d v="1899-12-30T01:09:00"/>
    <x v="225"/>
    <d v="1899-12-30T03:10:00"/>
    <s v="S"/>
    <n v="0"/>
    <n v="0.1"/>
    <n v="0.1"/>
    <x v="0"/>
    <x v="594"/>
  </r>
  <r>
    <x v="1"/>
    <x v="2485"/>
    <x v="1"/>
    <x v="18"/>
    <s v="SEROA"/>
    <x v="225"/>
    <d v="1899-12-30T01:20:00"/>
    <x v="225"/>
    <d v="1899-12-30T02:15:00"/>
    <s v="S"/>
    <n v="0"/>
    <n v="0.05"/>
    <n v="0.05"/>
    <x v="0"/>
    <x v="186"/>
  </r>
  <r>
    <x v="1"/>
    <x v="2474"/>
    <x v="1"/>
    <x v="34"/>
    <s v="RIO MAU"/>
    <x v="225"/>
    <d v="1899-12-30T09:20:00"/>
    <x v="225"/>
    <d v="1899-12-30T10:50:00"/>
    <s v="S"/>
    <n v="0.2"/>
    <n v="0"/>
    <n v="0.2"/>
    <x v="0"/>
    <x v="513"/>
  </r>
  <r>
    <x v="1"/>
    <x v="2490"/>
    <x v="0"/>
    <x v="58"/>
    <s v="QUIAIOS"/>
    <x v="225"/>
    <d v="1899-12-30T21:05:00"/>
    <x v="225"/>
    <d v="1899-12-30T02:50:00"/>
    <m/>
    <n v="0.2"/>
    <n v="0"/>
    <n v="0.2"/>
    <x v="4"/>
    <x v="605"/>
  </r>
  <r>
    <x v="1"/>
    <x v="2478"/>
    <x v="2"/>
    <x v="26"/>
    <s v="TADIM"/>
    <x v="226"/>
    <d v="1899-12-30T21:55:00"/>
    <x v="226"/>
    <d v="1899-12-30T23:40:00"/>
    <s v="S"/>
    <n v="0"/>
    <n v="0.01"/>
    <n v="0.01"/>
    <x v="0"/>
    <x v="590"/>
  </r>
  <r>
    <x v="1"/>
    <x v="2491"/>
    <x v="1"/>
    <x v="32"/>
    <s v="ANCEDE"/>
    <x v="227"/>
    <d v="1899-12-30T12:35:00"/>
    <x v="227"/>
    <d v="1899-12-30T15:25:00"/>
    <s v="S"/>
    <n v="3"/>
    <n v="0"/>
    <n v="3"/>
    <x v="0"/>
    <x v="196"/>
  </r>
  <r>
    <x v="1"/>
    <x v="2490"/>
    <x v="0"/>
    <x v="58"/>
    <s v="QUIAIOS"/>
    <x v="227"/>
    <d v="1899-12-30T13:31:00"/>
    <x v="227"/>
    <d v="1899-12-30T17:47:00"/>
    <s v="S"/>
    <n v="0.23"/>
    <n v="0"/>
    <n v="0.23"/>
    <x v="0"/>
    <x v="369"/>
  </r>
  <r>
    <x v="1"/>
    <x v="2490"/>
    <x v="0"/>
    <x v="58"/>
    <s v="QUIAIOS"/>
    <x v="227"/>
    <d v="1899-12-30T19:55:00"/>
    <x v="227"/>
    <d v="1899-12-30T23:10:00"/>
    <s v="S"/>
    <n v="0.1"/>
    <n v="0"/>
    <n v="0.1"/>
    <x v="0"/>
    <x v="332"/>
  </r>
  <r>
    <x v="1"/>
    <x v="2491"/>
    <x v="1"/>
    <x v="32"/>
    <s v="ANCEDE"/>
    <x v="227"/>
    <d v="1899-12-30T20:03:00"/>
    <x v="227"/>
    <d v="1899-12-30T22:03:00"/>
    <s v="S"/>
    <n v="0.5"/>
    <n v="0"/>
    <n v="0.5"/>
    <x v="0"/>
    <x v="182"/>
  </r>
  <r>
    <x v="1"/>
    <x v="2492"/>
    <x v="1"/>
    <x v="11"/>
    <s v="FOZ DO SOUSA"/>
    <x v="227"/>
    <d v="1899-12-30T22:20:00"/>
    <x v="227"/>
    <d v="1899-12-30T23:25:00"/>
    <s v="S"/>
    <n v="0"/>
    <n v="0.05"/>
    <n v="0.05"/>
    <x v="0"/>
    <x v="114"/>
  </r>
  <r>
    <x v="1"/>
    <x v="2490"/>
    <x v="0"/>
    <x v="58"/>
    <s v="QUIAIOS"/>
    <x v="228"/>
    <d v="1899-12-30T14:50:00"/>
    <x v="228"/>
    <d v="1899-12-30T17:30:00"/>
    <s v="S"/>
    <n v="2.8"/>
    <n v="0"/>
    <n v="2.8"/>
    <x v="0"/>
    <x v="279"/>
  </r>
  <r>
    <x v="1"/>
    <x v="2493"/>
    <x v="2"/>
    <x v="12"/>
    <s v="LONGOS"/>
    <x v="228"/>
    <d v="1899-12-30T18:35:00"/>
    <x v="228"/>
    <d v="1899-12-30T20:35:00"/>
    <s v="S"/>
    <n v="0.03"/>
    <n v="0"/>
    <n v="0.03"/>
    <x v="0"/>
    <x v="616"/>
  </r>
  <r>
    <x v="1"/>
    <x v="2494"/>
    <x v="1"/>
    <x v="11"/>
    <s v="SÃO PEDRO DA COVA"/>
    <x v="228"/>
    <d v="1899-12-30T18:55:00"/>
    <x v="228"/>
    <d v="1899-12-30T19:35:00"/>
    <s v="S"/>
    <n v="0.1"/>
    <n v="0"/>
    <n v="0.1"/>
    <x v="0"/>
    <x v="345"/>
  </r>
  <r>
    <x v="1"/>
    <x v="2490"/>
    <x v="0"/>
    <x v="58"/>
    <s v="QUIAIOS"/>
    <x v="229"/>
    <d v="1899-12-30T12:22:00"/>
    <x v="229"/>
    <d v="1899-12-30T21:57:00"/>
    <s v="S"/>
    <n v="1.5"/>
    <n v="0"/>
    <n v="1.5"/>
    <x v="0"/>
    <x v="230"/>
  </r>
  <r>
    <x v="1"/>
    <x v="2495"/>
    <x v="0"/>
    <x v="40"/>
    <s v="SOURE"/>
    <x v="229"/>
    <d v="1899-12-30T17:40:00"/>
    <x v="229"/>
    <d v="1899-12-30T18:51:00"/>
    <m/>
    <n v="0.11"/>
    <n v="0"/>
    <n v="0.11"/>
    <x v="4"/>
    <x v="558"/>
  </r>
  <r>
    <x v="1"/>
    <x v="2496"/>
    <x v="1"/>
    <x v="10"/>
    <s v="FONTE ARCADA"/>
    <x v="230"/>
    <d v="1899-12-30T02:35:00"/>
    <x v="230"/>
    <d v="1899-12-30T05:55:00"/>
    <s v="S"/>
    <n v="0"/>
    <n v="0.2"/>
    <n v="0.2"/>
    <x v="0"/>
    <x v="260"/>
  </r>
  <r>
    <x v="1"/>
    <x v="2497"/>
    <x v="0"/>
    <x v="39"/>
    <s v="CADIMA"/>
    <x v="230"/>
    <d v="1899-12-30T14:40:00"/>
    <x v="230"/>
    <d v="1899-12-30T18:55:00"/>
    <m/>
    <n v="6"/>
    <n v="0"/>
    <n v="6"/>
    <x v="4"/>
    <x v="98"/>
  </r>
  <r>
    <x v="1"/>
    <x v="2498"/>
    <x v="2"/>
    <x v="19"/>
    <s v="ABORIM"/>
    <x v="230"/>
    <d v="1899-12-30T15:30:00"/>
    <x v="230"/>
    <d v="1899-12-30T18:10:00"/>
    <s v="S"/>
    <n v="0"/>
    <n v="0.2"/>
    <n v="0.2"/>
    <x v="0"/>
    <x v="615"/>
  </r>
  <r>
    <x v="1"/>
    <x v="2490"/>
    <x v="0"/>
    <x v="58"/>
    <s v="QUIAIOS"/>
    <x v="230"/>
    <d v="1899-12-30T16:30:00"/>
    <x v="231"/>
    <d v="1899-12-30T20:30:00"/>
    <s v="S"/>
    <n v="0.02"/>
    <n v="0"/>
    <n v="0.02"/>
    <x v="0"/>
    <x v="128"/>
  </r>
  <r>
    <x v="1"/>
    <x v="2499"/>
    <x v="1"/>
    <x v="10"/>
    <s v="FONTE ARCADA"/>
    <x v="230"/>
    <d v="1899-12-30T17:45:00"/>
    <x v="230"/>
    <d v="1899-12-30T18:30:00"/>
    <s v="S"/>
    <n v="0"/>
    <n v="0.03"/>
    <n v="0.03"/>
    <x v="0"/>
    <x v="318"/>
  </r>
  <r>
    <x v="1"/>
    <x v="2500"/>
    <x v="1"/>
    <x v="6"/>
    <s v="NEGRELOS (SÃO MAMEDE)"/>
    <x v="230"/>
    <d v="1899-12-30T20:25:00"/>
    <x v="230"/>
    <d v="1899-12-30T21:25:00"/>
    <s v="S"/>
    <n v="1"/>
    <n v="0.15"/>
    <n v="1.1499999999999999"/>
    <x v="0"/>
    <x v="247"/>
  </r>
  <r>
    <x v="1"/>
    <x v="2501"/>
    <x v="0"/>
    <x v="62"/>
    <s v="SEIXO DE GATÕES"/>
    <x v="230"/>
    <d v="1899-12-30T22:54:00"/>
    <x v="230"/>
    <d v="1899-12-30T23:56:00"/>
    <s v="S"/>
    <n v="0"/>
    <n v="2.5000000000000001E-2"/>
    <n v="2.5000000000000001E-2"/>
    <x v="0"/>
    <x v="203"/>
  </r>
  <r>
    <x v="1"/>
    <x v="2499"/>
    <x v="1"/>
    <x v="10"/>
    <s v="FONTE ARCADA"/>
    <x v="231"/>
    <d v="1899-12-30T02:55:00"/>
    <x v="231"/>
    <d v="1899-12-30T04:55:00"/>
    <s v="S"/>
    <n v="0"/>
    <n v="1"/>
    <n v="1"/>
    <x v="0"/>
    <x v="547"/>
  </r>
  <r>
    <x v="1"/>
    <x v="2499"/>
    <x v="1"/>
    <x v="10"/>
    <s v="FONTE ARCADA"/>
    <x v="231"/>
    <d v="1899-12-30T12:10:00"/>
    <x v="231"/>
    <d v="1899-12-30T13:40:00"/>
    <s v="S"/>
    <n v="0.1"/>
    <n v="0.15"/>
    <n v="0.25"/>
    <x v="0"/>
    <x v="374"/>
  </r>
  <r>
    <x v="1"/>
    <x v="2502"/>
    <x v="1"/>
    <x v="36"/>
    <s v="BORBA DE GODIM"/>
    <x v="231"/>
    <d v="1899-12-30T13:10:00"/>
    <x v="231"/>
    <d v="1899-12-30T13:40:00"/>
    <s v="S"/>
    <n v="0"/>
    <n v="0.01"/>
    <n v="0.01"/>
    <x v="0"/>
    <x v="459"/>
  </r>
  <r>
    <x v="1"/>
    <x v="2503"/>
    <x v="0"/>
    <x v="59"/>
    <s v="FAJÃO"/>
    <x v="231"/>
    <d v="1899-12-30T14:16:00"/>
    <x v="232"/>
    <d v="1899-12-30T14:17:00"/>
    <m/>
    <n v="0"/>
    <n v="3"/>
    <n v="3"/>
    <x v="4"/>
    <x v="226"/>
  </r>
  <r>
    <x v="1"/>
    <x v="2504"/>
    <x v="1"/>
    <x v="20"/>
    <s v="CAMPO"/>
    <x v="231"/>
    <d v="1899-12-30T14:20:00"/>
    <x v="231"/>
    <d v="1899-12-30T17:05:00"/>
    <s v="S"/>
    <n v="0"/>
    <n v="0.1"/>
    <n v="0.1"/>
    <x v="0"/>
    <x v="355"/>
  </r>
  <r>
    <x v="1"/>
    <x v="2505"/>
    <x v="1"/>
    <x v="6"/>
    <s v="RORIZ"/>
    <x v="231"/>
    <d v="1899-12-30T15:10:00"/>
    <x v="231"/>
    <d v="1899-12-30T18:15:00"/>
    <s v="S"/>
    <n v="0"/>
    <n v="1"/>
    <n v="1"/>
    <x v="0"/>
    <x v="273"/>
  </r>
  <r>
    <x v="1"/>
    <x v="2506"/>
    <x v="1"/>
    <x v="34"/>
    <s v="RIO MAU"/>
    <x v="231"/>
    <d v="1899-12-30T15:30:00"/>
    <x v="231"/>
    <d v="1899-12-30T16:40:00"/>
    <s v="S"/>
    <n v="0"/>
    <n v="0.1"/>
    <n v="0.1"/>
    <x v="0"/>
    <x v="46"/>
  </r>
  <r>
    <x v="1"/>
    <x v="2507"/>
    <x v="1"/>
    <x v="24"/>
    <s v="ARCOZELO"/>
    <x v="231"/>
    <d v="1899-12-30T16:45:00"/>
    <x v="231"/>
    <d v="1899-12-30T18:10:00"/>
    <s v="S"/>
    <n v="0"/>
    <n v="0.1"/>
    <n v="0.1"/>
    <x v="0"/>
    <x v="17"/>
  </r>
  <r>
    <x v="1"/>
    <x v="2504"/>
    <x v="1"/>
    <x v="20"/>
    <s v="CAMPO"/>
    <x v="231"/>
    <d v="1899-12-30T17:05:00"/>
    <x v="231"/>
    <d v="1899-12-30T18:20:00"/>
    <s v="S"/>
    <n v="0"/>
    <n v="0.2"/>
    <n v="0.2"/>
    <x v="0"/>
    <x v="433"/>
  </r>
  <r>
    <x v="1"/>
    <x v="2508"/>
    <x v="1"/>
    <x v="24"/>
    <s v="VILA NOVA DE GAIA (SANTA MARINHA)"/>
    <x v="231"/>
    <d v="1899-12-30T17:25:00"/>
    <x v="231"/>
    <d v="1899-12-30T17:50:00"/>
    <s v="S"/>
    <n v="0"/>
    <n v="0.05"/>
    <n v="0.05"/>
    <x v="0"/>
    <x v="145"/>
  </r>
  <r>
    <x v="1"/>
    <x v="2509"/>
    <x v="1"/>
    <x v="31"/>
    <s v="MANCELOS"/>
    <x v="231"/>
    <d v="1899-12-30T17:30:00"/>
    <x v="231"/>
    <d v="1899-12-30T19:40:00"/>
    <s v="S"/>
    <n v="0"/>
    <n v="0.2"/>
    <n v="0.2"/>
    <x v="0"/>
    <x v="102"/>
  </r>
  <r>
    <x v="1"/>
    <x v="2507"/>
    <x v="1"/>
    <x v="24"/>
    <s v="ARCOZELO"/>
    <x v="231"/>
    <d v="1899-12-30T22:00:00"/>
    <x v="231"/>
    <d v="1899-12-30T22:50:00"/>
    <s v="S"/>
    <n v="0"/>
    <n v="0.03"/>
    <n v="0.03"/>
    <x v="0"/>
    <x v="408"/>
  </r>
  <r>
    <x v="1"/>
    <x v="2510"/>
    <x v="1"/>
    <x v="20"/>
    <s v="SOBRADO"/>
    <x v="232"/>
    <d v="1899-12-30T02:20:00"/>
    <x v="232"/>
    <d v="1899-12-30T03:40:00"/>
    <s v="S"/>
    <n v="0"/>
    <n v="0.1"/>
    <n v="0.1"/>
    <x v="0"/>
    <x v="52"/>
  </r>
  <r>
    <x v="1"/>
    <x v="2511"/>
    <x v="1"/>
    <x v="10"/>
    <s v="PAÇO DE SOUSA"/>
    <x v="232"/>
    <d v="1899-12-30T03:30:00"/>
    <x v="232"/>
    <d v="1899-12-30T04:35:00"/>
    <s v="S"/>
    <n v="0"/>
    <n v="0.1"/>
    <n v="0.1"/>
    <x v="0"/>
    <x v="142"/>
  </r>
  <r>
    <x v="1"/>
    <x v="2512"/>
    <x v="1"/>
    <x v="6"/>
    <s v="COUTO (SANTA CRISTINA)"/>
    <x v="232"/>
    <d v="1899-12-30T14:15:00"/>
    <x v="232"/>
    <d v="1899-12-30T14:40:00"/>
    <s v="S"/>
    <n v="0"/>
    <n v="0.05"/>
    <n v="0.05"/>
    <x v="0"/>
    <x v="452"/>
  </r>
  <r>
    <x v="1"/>
    <x v="2499"/>
    <x v="1"/>
    <x v="10"/>
    <s v="FONTE ARCADA"/>
    <x v="232"/>
    <d v="1899-12-30T14:20:00"/>
    <x v="232"/>
    <d v="1899-12-30T15:15:00"/>
    <s v="S"/>
    <n v="0"/>
    <n v="0.05"/>
    <n v="0.05"/>
    <x v="0"/>
    <x v="404"/>
  </r>
  <r>
    <x v="1"/>
    <x v="2513"/>
    <x v="1"/>
    <x v="34"/>
    <s v="RIO MAU"/>
    <x v="232"/>
    <d v="1899-12-30T14:50:00"/>
    <x v="232"/>
    <d v="1899-12-30T17:20:00"/>
    <s v="S"/>
    <n v="0"/>
    <n v="0.1"/>
    <n v="0.1"/>
    <x v="0"/>
    <x v="128"/>
  </r>
  <r>
    <x v="1"/>
    <x v="2499"/>
    <x v="1"/>
    <x v="10"/>
    <s v="FONTE ARCADA"/>
    <x v="232"/>
    <d v="1899-12-30T15:45:00"/>
    <x v="232"/>
    <d v="1899-12-30T18:00:00"/>
    <s v="S"/>
    <n v="0"/>
    <n v="0.3"/>
    <n v="0.3"/>
    <x v="0"/>
    <x v="381"/>
  </r>
  <r>
    <x v="1"/>
    <x v="2505"/>
    <x v="1"/>
    <x v="6"/>
    <s v="RORIZ"/>
    <x v="232"/>
    <d v="1899-12-30T16:00:00"/>
    <x v="232"/>
    <d v="1899-12-30T17:30:00"/>
    <s v="S"/>
    <n v="0"/>
    <n v="0.15"/>
    <n v="0.15"/>
    <x v="0"/>
    <x v="401"/>
  </r>
  <r>
    <x v="1"/>
    <x v="2510"/>
    <x v="1"/>
    <x v="20"/>
    <s v="SOBRADO"/>
    <x v="232"/>
    <d v="1899-12-30T16:30:00"/>
    <x v="232"/>
    <d v="1899-12-30T19:00:00"/>
    <s v="S"/>
    <n v="0"/>
    <n v="0.5"/>
    <n v="0.5"/>
    <x v="0"/>
    <x v="54"/>
  </r>
  <r>
    <x v="1"/>
    <x v="2514"/>
    <x v="1"/>
    <x v="6"/>
    <s v="SEQUEIRÓ"/>
    <x v="232"/>
    <d v="1899-12-30T17:45:00"/>
    <x v="232"/>
    <d v="1899-12-30T18:55:00"/>
    <s v="S"/>
    <n v="0"/>
    <n v="0.1"/>
    <n v="0.1"/>
    <x v="0"/>
    <x v="316"/>
  </r>
  <r>
    <x v="1"/>
    <x v="2515"/>
    <x v="0"/>
    <x v="57"/>
    <s v="MIRANDA DO CORVO"/>
    <x v="232"/>
    <d v="1899-12-30T18:40:00"/>
    <x v="232"/>
    <d v="1899-12-30T19:35:00"/>
    <m/>
    <n v="0"/>
    <n v="0.01"/>
    <n v="0.01"/>
    <x v="4"/>
    <x v="178"/>
  </r>
  <r>
    <x v="1"/>
    <x v="2516"/>
    <x v="1"/>
    <x v="24"/>
    <s v="LEVER"/>
    <x v="232"/>
    <d v="1899-12-30T20:30:00"/>
    <x v="232"/>
    <d v="1899-12-30T21:55:00"/>
    <s v="S"/>
    <n v="0"/>
    <n v="0.05"/>
    <n v="0.05"/>
    <x v="0"/>
    <x v="234"/>
  </r>
  <r>
    <x v="1"/>
    <x v="2517"/>
    <x v="1"/>
    <x v="20"/>
    <s v="ALFENA"/>
    <x v="232"/>
    <d v="1899-12-30T23:40:00"/>
    <x v="233"/>
    <d v="1899-12-30T00:35:00"/>
    <s v="S"/>
    <n v="0"/>
    <n v="0.05"/>
    <n v="0.05"/>
    <x v="0"/>
    <x v="279"/>
  </r>
  <r>
    <x v="1"/>
    <x v="2512"/>
    <x v="1"/>
    <x v="6"/>
    <s v="COUTO (SANTA CRISTINA)"/>
    <x v="232"/>
    <d v="1899-12-30T23:50:00"/>
    <x v="233"/>
    <d v="1899-12-30T02:55:00"/>
    <s v="S"/>
    <n v="0"/>
    <n v="2"/>
    <n v="2"/>
    <x v="0"/>
    <x v="472"/>
  </r>
  <r>
    <x v="1"/>
    <x v="2518"/>
    <x v="1"/>
    <x v="34"/>
    <s v="RIO MAU"/>
    <x v="233"/>
    <d v="1899-12-30T09:20:00"/>
    <x v="233"/>
    <d v="1899-12-30T11:10:00"/>
    <s v="S"/>
    <n v="0"/>
    <n v="0.1"/>
    <n v="0.1"/>
    <x v="0"/>
    <x v="369"/>
  </r>
  <r>
    <x v="1"/>
    <x v="2518"/>
    <x v="1"/>
    <x v="34"/>
    <s v="RIO MAU"/>
    <x v="233"/>
    <d v="1899-12-30T13:28:00"/>
    <x v="233"/>
    <d v="1899-12-30T16:15:00"/>
    <s v="S"/>
    <n v="0"/>
    <n v="0.2"/>
    <n v="0.2"/>
    <x v="0"/>
    <x v="43"/>
  </r>
  <r>
    <x v="1"/>
    <x v="2275"/>
    <x v="1"/>
    <x v="15"/>
    <s v="AVIOSO (SÃO PEDRO)"/>
    <x v="233"/>
    <d v="1899-12-30T17:20:00"/>
    <x v="233"/>
    <d v="1899-12-30T18:45:00"/>
    <s v="S"/>
    <n v="0"/>
    <n v="0.1"/>
    <n v="0.1"/>
    <x v="0"/>
    <x v="181"/>
  </r>
  <r>
    <x v="1"/>
    <x v="2518"/>
    <x v="1"/>
    <x v="34"/>
    <s v="RIO MAU"/>
    <x v="233"/>
    <d v="1899-12-30T17:30:00"/>
    <x v="233"/>
    <d v="1899-12-30T18:45:00"/>
    <s v="S"/>
    <n v="0"/>
    <n v="0.05"/>
    <n v="0.05"/>
    <x v="0"/>
    <x v="94"/>
  </r>
  <r>
    <x v="1"/>
    <x v="2519"/>
    <x v="1"/>
    <x v="8"/>
    <s v="GUIFÕES"/>
    <x v="233"/>
    <d v="1899-12-30T17:55:00"/>
    <x v="233"/>
    <d v="1899-12-30T19:15:00"/>
    <s v="S"/>
    <n v="0"/>
    <n v="0.1"/>
    <n v="0.1"/>
    <x v="0"/>
    <x v="332"/>
  </r>
  <r>
    <x v="1"/>
    <x v="2520"/>
    <x v="0"/>
    <x v="3"/>
    <s v="FOLQUES"/>
    <x v="233"/>
    <d v="1899-12-30T18:15:00"/>
    <x v="233"/>
    <d v="1899-12-30T20:15:00"/>
    <m/>
    <n v="0.7"/>
    <n v="0"/>
    <n v="0.7"/>
    <x v="4"/>
    <x v="535"/>
  </r>
  <r>
    <x v="1"/>
    <x v="2521"/>
    <x v="1"/>
    <x v="16"/>
    <s v="CRISTELO"/>
    <x v="233"/>
    <d v="1899-12-30T22:40:00"/>
    <x v="233"/>
    <d v="1899-12-30T23:50:00"/>
    <s v="S"/>
    <n v="0"/>
    <n v="0.1"/>
    <n v="0.1"/>
    <x v="0"/>
    <x v="96"/>
  </r>
  <r>
    <x v="1"/>
    <x v="2522"/>
    <x v="1"/>
    <x v="6"/>
    <s v="AGRELA"/>
    <x v="234"/>
    <d v="1899-12-30T12:30:00"/>
    <x v="234"/>
    <d v="1899-12-30T14:45:00"/>
    <s v="S"/>
    <n v="0"/>
    <n v="1"/>
    <n v="1"/>
    <x v="0"/>
    <x v="195"/>
  </r>
  <r>
    <x v="1"/>
    <x v="2522"/>
    <x v="1"/>
    <x v="6"/>
    <s v="AGRELA"/>
    <x v="234"/>
    <d v="1899-12-30T15:45:00"/>
    <x v="234"/>
    <d v="1899-12-30T16:20:00"/>
    <s v="S"/>
    <n v="0"/>
    <n v="0.1"/>
    <n v="0.1"/>
    <x v="0"/>
    <x v="194"/>
  </r>
  <r>
    <x v="1"/>
    <x v="2523"/>
    <x v="2"/>
    <x v="12"/>
    <s v="RENDUFE"/>
    <x v="234"/>
    <d v="1899-12-30T16:00:00"/>
    <x v="234"/>
    <d v="1899-12-30T17:55:00"/>
    <s v="S"/>
    <n v="0"/>
    <n v="0.2"/>
    <n v="0.2"/>
    <x v="0"/>
    <x v="638"/>
  </r>
  <r>
    <x v="1"/>
    <x v="2524"/>
    <x v="2"/>
    <x v="22"/>
    <s v="LAGO"/>
    <x v="234"/>
    <d v="1899-12-30T16:07:00"/>
    <x v="234"/>
    <d v="1899-12-30T16:50:00"/>
    <s v="S"/>
    <n v="0"/>
    <n v="0.05"/>
    <n v="0.05"/>
    <x v="0"/>
    <x v="567"/>
  </r>
  <r>
    <x v="1"/>
    <x v="2525"/>
    <x v="1"/>
    <x v="56"/>
    <s v="SANDE"/>
    <x v="234"/>
    <d v="1899-12-30T17:25:00"/>
    <x v="234"/>
    <d v="1899-12-30T18:30:00"/>
    <s v="S"/>
    <n v="0"/>
    <n v="0.5"/>
    <n v="0.5"/>
    <x v="0"/>
    <x v="262"/>
  </r>
  <r>
    <x v="1"/>
    <x v="2522"/>
    <x v="1"/>
    <x v="6"/>
    <s v="AGRELA"/>
    <x v="234"/>
    <d v="1899-12-30T17:25:00"/>
    <x v="234"/>
    <d v="1899-12-30T19:30:00"/>
    <s v="S"/>
    <n v="0"/>
    <n v="0.8"/>
    <n v="0.8"/>
    <x v="0"/>
    <x v="296"/>
  </r>
  <r>
    <x v="1"/>
    <x v="2526"/>
    <x v="0"/>
    <x v="57"/>
    <s v="SEMIDE"/>
    <x v="234"/>
    <d v="1899-12-30T21:07:00"/>
    <x v="234"/>
    <d v="1899-12-30T23:15:00"/>
    <m/>
    <n v="0.1"/>
    <n v="0"/>
    <n v="0.1"/>
    <x v="4"/>
    <x v="483"/>
  </r>
  <r>
    <x v="1"/>
    <x v="2527"/>
    <x v="2"/>
    <x v="29"/>
    <s v="FAFE"/>
    <x v="234"/>
    <d v="1899-12-30T21:25:00"/>
    <x v="234"/>
    <d v="1899-12-30T22:05:00"/>
    <s v="S"/>
    <n v="0.05"/>
    <n v="0"/>
    <n v="0.05"/>
    <x v="0"/>
    <x v="395"/>
  </r>
  <r>
    <x v="1"/>
    <x v="2528"/>
    <x v="0"/>
    <x v="45"/>
    <s v="ALMALAGUÊS"/>
    <x v="234"/>
    <d v="1899-12-30T23:55:00"/>
    <x v="235"/>
    <d v="1899-12-30T01:02:00"/>
    <m/>
    <n v="0.35"/>
    <n v="0"/>
    <n v="0.35"/>
    <x v="4"/>
    <x v="542"/>
  </r>
  <r>
    <x v="1"/>
    <x v="2523"/>
    <x v="2"/>
    <x v="12"/>
    <s v="RENDUFE"/>
    <x v="235"/>
    <d v="1899-12-30T13:37:00"/>
    <x v="235"/>
    <d v="1899-12-30T15:05:00"/>
    <s v="S"/>
    <n v="0"/>
    <n v="0.3"/>
    <n v="0.3"/>
    <x v="0"/>
    <x v="621"/>
  </r>
  <r>
    <x v="1"/>
    <x v="2529"/>
    <x v="0"/>
    <x v="57"/>
    <s v="MIRANDA DO CORVO"/>
    <x v="235"/>
    <d v="1899-12-30T15:06:00"/>
    <x v="235"/>
    <d v="1899-12-30T17:17:00"/>
    <m/>
    <n v="0.15"/>
    <n v="0"/>
    <n v="0.15"/>
    <x v="4"/>
    <x v="209"/>
  </r>
  <r>
    <x v="1"/>
    <x v="2530"/>
    <x v="2"/>
    <x v="14"/>
    <s v="ARNOSO (SANTA EULÁLIA)"/>
    <x v="235"/>
    <d v="1899-12-30T17:30:00"/>
    <x v="235"/>
    <d v="1899-12-30T18:10:00"/>
    <s v="S"/>
    <n v="0"/>
    <n v="0.04"/>
    <n v="0.04"/>
    <x v="0"/>
    <x v="611"/>
  </r>
  <r>
    <x v="1"/>
    <x v="2531"/>
    <x v="0"/>
    <x v="55"/>
    <s v="PENALVA DE ALVA"/>
    <x v="235"/>
    <d v="1899-12-30T17:35:00"/>
    <x v="235"/>
    <d v="1899-12-30T19:21:00"/>
    <m/>
    <n v="0.15"/>
    <n v="0"/>
    <n v="0.15"/>
    <x v="4"/>
    <x v="507"/>
  </r>
  <r>
    <x v="1"/>
    <x v="2532"/>
    <x v="1"/>
    <x v="24"/>
    <s v="GRIJÓ"/>
    <x v="235"/>
    <d v="1899-12-30T18:10:00"/>
    <x v="235"/>
    <d v="1899-12-30T19:10:00"/>
    <s v="S"/>
    <n v="0"/>
    <n v="0.02"/>
    <n v="0.02"/>
    <x v="0"/>
    <x v="458"/>
  </r>
  <r>
    <x v="1"/>
    <x v="2533"/>
    <x v="1"/>
    <x v="24"/>
    <s v="CANELAS"/>
    <x v="235"/>
    <d v="1899-12-30T19:10:00"/>
    <x v="235"/>
    <d v="1899-12-30T20:20:00"/>
    <s v="S"/>
    <n v="0"/>
    <n v="0.05"/>
    <n v="0.05"/>
    <x v="0"/>
    <x v="57"/>
  </r>
  <r>
    <x v="1"/>
    <x v="2534"/>
    <x v="2"/>
    <x v="12"/>
    <s v="SANDE (VILA NOVA)"/>
    <x v="235"/>
    <d v="1899-12-30T19:50:00"/>
    <x v="235"/>
    <d v="1899-12-30T20:30:00"/>
    <s v="S"/>
    <n v="0"/>
    <n v="0.02"/>
    <n v="0.02"/>
    <x v="0"/>
    <x v="131"/>
  </r>
  <r>
    <x v="1"/>
    <x v="2535"/>
    <x v="2"/>
    <x v="12"/>
    <s v="LONGOS"/>
    <x v="235"/>
    <d v="1899-12-30T20:50:00"/>
    <x v="235"/>
    <d v="1899-12-30T22:10:00"/>
    <s v="S"/>
    <n v="0.08"/>
    <n v="0"/>
    <n v="0.08"/>
    <x v="0"/>
    <x v="285"/>
  </r>
  <r>
    <x v="1"/>
    <x v="2536"/>
    <x v="0"/>
    <x v="58"/>
    <s v="BRENHA"/>
    <x v="236"/>
    <d v="1899-12-30T00:15:00"/>
    <x v="236"/>
    <d v="1899-12-30T00:55:00"/>
    <s v="S"/>
    <n v="0.01"/>
    <n v="0"/>
    <n v="0.01"/>
    <x v="0"/>
    <x v="142"/>
  </r>
  <r>
    <x v="1"/>
    <x v="2537"/>
    <x v="2"/>
    <x v="37"/>
    <s v="ANTAS"/>
    <x v="236"/>
    <d v="1899-12-30T00:28:00"/>
    <x v="236"/>
    <d v="1899-12-30T02:13:00"/>
    <s v="S"/>
    <n v="0"/>
    <n v="0.01"/>
    <n v="0.01"/>
    <x v="0"/>
    <x v="391"/>
  </r>
  <r>
    <x v="1"/>
    <x v="2538"/>
    <x v="2"/>
    <x v="7"/>
    <s v="CAVÊS"/>
    <x v="236"/>
    <d v="1899-12-30T11:45:00"/>
    <x v="236"/>
    <d v="1899-12-30T12:40:00"/>
    <s v="S"/>
    <n v="0"/>
    <n v="0.01"/>
    <n v="0.01"/>
    <x v="0"/>
    <x v="295"/>
  </r>
  <r>
    <x v="1"/>
    <x v="2539"/>
    <x v="1"/>
    <x v="11"/>
    <s v="FOZ DO SOUSA"/>
    <x v="236"/>
    <d v="1899-12-30T14:30:00"/>
    <x v="236"/>
    <d v="1899-12-30T15:30:00"/>
    <s v="S"/>
    <n v="0"/>
    <n v="0.2"/>
    <n v="0.2"/>
    <x v="0"/>
    <x v="324"/>
  </r>
  <r>
    <x v="1"/>
    <x v="2539"/>
    <x v="1"/>
    <x v="11"/>
    <s v="FOZ DO SOUSA"/>
    <x v="236"/>
    <d v="1899-12-30T14:40:00"/>
    <x v="236"/>
    <d v="1899-12-30T19:10:00"/>
    <s v="S"/>
    <n v="0"/>
    <n v="2"/>
    <n v="2"/>
    <x v="0"/>
    <x v="12"/>
  </r>
  <r>
    <x v="1"/>
    <x v="2540"/>
    <x v="1"/>
    <x v="32"/>
    <s v="SANTA CRUZ DO DOURO"/>
    <x v="236"/>
    <d v="1899-12-30T16:35:00"/>
    <x v="236"/>
    <d v="1899-12-30T20:30:00"/>
    <s v="S"/>
    <n v="2"/>
    <n v="0"/>
    <n v="2"/>
    <x v="0"/>
    <x v="75"/>
  </r>
  <r>
    <x v="1"/>
    <x v="2541"/>
    <x v="1"/>
    <x v="20"/>
    <s v="SOBRADO"/>
    <x v="236"/>
    <d v="1899-12-30T17:00:00"/>
    <x v="236"/>
    <d v="1899-12-30T19:25:00"/>
    <s v="S"/>
    <n v="0"/>
    <n v="1"/>
    <n v="1"/>
    <x v="0"/>
    <x v="257"/>
  </r>
  <r>
    <x v="1"/>
    <x v="2523"/>
    <x v="2"/>
    <x v="12"/>
    <s v="RENDUFE"/>
    <x v="236"/>
    <d v="1899-12-30T18:15:00"/>
    <x v="236"/>
    <d v="1899-12-30T18:55:00"/>
    <s v="S"/>
    <n v="0"/>
    <n v="0.1"/>
    <n v="0.1"/>
    <x v="0"/>
    <x v="201"/>
  </r>
  <r>
    <x v="1"/>
    <x v="2542"/>
    <x v="0"/>
    <x v="59"/>
    <s v="UNHAIS-O-VELHO"/>
    <x v="236"/>
    <d v="1899-12-30T19:00:00"/>
    <x v="236"/>
    <d v="1899-12-30T20:48:00"/>
    <m/>
    <n v="0"/>
    <n v="0.01"/>
    <n v="0.01"/>
    <x v="4"/>
    <x v="150"/>
  </r>
  <r>
    <x v="1"/>
    <x v="2533"/>
    <x v="1"/>
    <x v="24"/>
    <s v="CANELAS"/>
    <x v="236"/>
    <d v="1899-12-30T19:00:00"/>
    <x v="236"/>
    <d v="1899-12-30T20:25:00"/>
    <s v="S"/>
    <n v="0"/>
    <n v="0.05"/>
    <n v="0.05"/>
    <x v="0"/>
    <x v="79"/>
  </r>
  <r>
    <x v="1"/>
    <x v="2543"/>
    <x v="1"/>
    <x v="24"/>
    <s v="AGRELA"/>
    <x v="236"/>
    <d v="1899-12-30T19:05:00"/>
    <x v="236"/>
    <d v="1899-12-30T20:10:00"/>
    <s v="S"/>
    <n v="0"/>
    <n v="0.1"/>
    <n v="0.1"/>
    <x v="0"/>
    <x v="144"/>
  </r>
  <r>
    <x v="1"/>
    <x v="2544"/>
    <x v="2"/>
    <x v="14"/>
    <s v="PEDOME"/>
    <x v="236"/>
    <d v="1899-12-30T20:05:00"/>
    <x v="236"/>
    <d v="1899-12-30T21:00:00"/>
    <s v="S"/>
    <n v="0"/>
    <n v="0.05"/>
    <n v="0.05"/>
    <x v="0"/>
    <x v="633"/>
  </r>
  <r>
    <x v="1"/>
    <x v="2523"/>
    <x v="2"/>
    <x v="12"/>
    <s v="RENDUFE"/>
    <x v="236"/>
    <d v="1899-12-30T21:25:00"/>
    <x v="236"/>
    <d v="1899-12-30T22:50:00"/>
    <s v="S"/>
    <n v="0"/>
    <n v="0.4"/>
    <n v="0.4"/>
    <x v="0"/>
    <x v="462"/>
  </r>
  <r>
    <x v="1"/>
    <x v="2545"/>
    <x v="1"/>
    <x v="24"/>
    <s v="CRESTUMA"/>
    <x v="236"/>
    <d v="1899-12-30T21:30:00"/>
    <x v="236"/>
    <d v="1899-12-30T22:35:00"/>
    <s v="S"/>
    <n v="0"/>
    <n v="0.1"/>
    <n v="0.1"/>
    <x v="0"/>
    <x v="118"/>
  </r>
  <r>
    <x v="1"/>
    <x v="2546"/>
    <x v="2"/>
    <x v="12"/>
    <s v="BRITEIROS (SÃO ESTÊVÃO)"/>
    <x v="236"/>
    <d v="1899-12-30T21:40:00"/>
    <x v="236"/>
    <d v="1899-12-30T22:15:00"/>
    <s v="S"/>
    <n v="0"/>
    <n v="0.02"/>
    <n v="0.02"/>
    <x v="0"/>
    <x v="4"/>
  </r>
  <r>
    <x v="1"/>
    <x v="2523"/>
    <x v="2"/>
    <x v="12"/>
    <s v="RENDUFE"/>
    <x v="237"/>
    <d v="1899-12-30T11:51:00"/>
    <x v="237"/>
    <d v="1899-12-30T14:30:00"/>
    <s v="S"/>
    <n v="0"/>
    <n v="1"/>
    <n v="1"/>
    <x v="0"/>
    <x v="470"/>
  </r>
  <r>
    <x v="1"/>
    <x v="2547"/>
    <x v="2"/>
    <x v="30"/>
    <s v="RIO MAU"/>
    <x v="237"/>
    <d v="1899-12-30T12:08:00"/>
    <x v="237"/>
    <d v="1899-12-30T18:15:00"/>
    <s v="S"/>
    <n v="2"/>
    <n v="0"/>
    <n v="2"/>
    <x v="0"/>
    <x v="647"/>
  </r>
  <r>
    <x v="1"/>
    <x v="2548"/>
    <x v="0"/>
    <x v="58"/>
    <s v="MARINHA DAS ONDAS"/>
    <x v="237"/>
    <d v="1899-12-30T13:02:00"/>
    <x v="237"/>
    <d v="1899-12-30T14:40:00"/>
    <m/>
    <n v="0.245"/>
    <n v="0"/>
    <n v="0.245"/>
    <x v="4"/>
    <x v="171"/>
  </r>
  <r>
    <x v="1"/>
    <x v="2537"/>
    <x v="2"/>
    <x v="37"/>
    <s v="ANTAS"/>
    <x v="237"/>
    <d v="1899-12-30T14:43:00"/>
    <x v="237"/>
    <d v="1899-12-30T16:45:00"/>
    <s v="S"/>
    <n v="0"/>
    <n v="0.3"/>
    <n v="0.3"/>
    <x v="0"/>
    <x v="424"/>
  </r>
  <r>
    <x v="1"/>
    <x v="2549"/>
    <x v="1"/>
    <x v="6"/>
    <s v="MONTE CÓRDOVA"/>
    <x v="237"/>
    <d v="1899-12-30T14:50:00"/>
    <x v="237"/>
    <d v="1899-12-30T16:00:00"/>
    <s v="S"/>
    <n v="0"/>
    <n v="0.1"/>
    <n v="0.1"/>
    <x v="0"/>
    <x v="209"/>
  </r>
  <r>
    <x v="1"/>
    <x v="2544"/>
    <x v="2"/>
    <x v="14"/>
    <s v="PEDOME"/>
    <x v="237"/>
    <d v="1899-12-30T14:55:00"/>
    <x v="237"/>
    <d v="1899-12-30T15:40:00"/>
    <s v="S"/>
    <n v="0"/>
    <n v="0.2"/>
    <n v="0.2"/>
    <x v="0"/>
    <x v="632"/>
  </r>
  <r>
    <x v="1"/>
    <x v="2523"/>
    <x v="2"/>
    <x v="12"/>
    <s v="RENDUFE"/>
    <x v="237"/>
    <d v="1899-12-30T15:00:00"/>
    <x v="237"/>
    <d v="1899-12-30T16:40:00"/>
    <s v="S"/>
    <n v="0"/>
    <n v="0.5"/>
    <n v="0.5"/>
    <x v="0"/>
    <x v="517"/>
  </r>
  <r>
    <x v="1"/>
    <x v="2550"/>
    <x v="0"/>
    <x v="39"/>
    <s v="POCARIÇA"/>
    <x v="237"/>
    <d v="1899-12-30T15:26:00"/>
    <x v="237"/>
    <d v="1899-12-30T16:20:00"/>
    <m/>
    <n v="0"/>
    <n v="0.04"/>
    <n v="0.04"/>
    <x v="4"/>
    <x v="249"/>
  </r>
  <r>
    <x v="1"/>
    <x v="2551"/>
    <x v="1"/>
    <x v="20"/>
    <s v="SOBRADO"/>
    <x v="237"/>
    <d v="1899-12-30T16:10:00"/>
    <x v="237"/>
    <d v="1899-12-30T17:30:00"/>
    <s v="S"/>
    <n v="0"/>
    <n v="0.15"/>
    <n v="0.15"/>
    <x v="0"/>
    <x v="150"/>
  </r>
  <r>
    <x v="1"/>
    <x v="2540"/>
    <x v="1"/>
    <x v="32"/>
    <s v="SANTA CRUZ DO DOURO"/>
    <x v="237"/>
    <d v="1899-12-30T16:30:00"/>
    <x v="237"/>
    <d v="1899-12-30T17:55:00"/>
    <s v="S"/>
    <n v="0.5"/>
    <n v="0"/>
    <n v="0.5"/>
    <x v="0"/>
    <x v="87"/>
  </r>
  <r>
    <x v="1"/>
    <x v="2552"/>
    <x v="2"/>
    <x v="29"/>
    <s v="SÃO GENS"/>
    <x v="237"/>
    <d v="1899-12-30T17:15:00"/>
    <x v="237"/>
    <d v="1899-12-30T18:40:00"/>
    <s v="S"/>
    <n v="0.1"/>
    <n v="0"/>
    <n v="0.1"/>
    <x v="0"/>
    <x v="559"/>
  </r>
  <r>
    <x v="1"/>
    <x v="2544"/>
    <x v="2"/>
    <x v="14"/>
    <s v="PEDOME"/>
    <x v="237"/>
    <d v="1899-12-30T17:25:00"/>
    <x v="237"/>
    <d v="1899-12-30T18:00:00"/>
    <s v="S"/>
    <n v="0"/>
    <n v="0.05"/>
    <n v="0.05"/>
    <x v="0"/>
    <x v="645"/>
  </r>
  <r>
    <x v="1"/>
    <x v="2553"/>
    <x v="1"/>
    <x v="18"/>
    <s v="CARVALHOSA"/>
    <x v="237"/>
    <d v="1899-12-30T19:00:00"/>
    <x v="237"/>
    <d v="1899-12-30T19:35:00"/>
    <s v="S"/>
    <n v="0"/>
    <n v="0.05"/>
    <n v="0.05"/>
    <x v="0"/>
    <x v="162"/>
  </r>
  <r>
    <x v="1"/>
    <x v="2554"/>
    <x v="2"/>
    <x v="12"/>
    <s v="CALDAS DE VIZELA (SÃO MIGUEL)"/>
    <x v="237"/>
    <d v="1899-12-30T20:25:00"/>
    <x v="237"/>
    <d v="1899-12-30T22:05:00"/>
    <s v="S"/>
    <n v="0"/>
    <n v="0.15"/>
    <n v="0.15"/>
    <x v="0"/>
    <x v="98"/>
  </r>
  <r>
    <x v="1"/>
    <x v="2555"/>
    <x v="2"/>
    <x v="14"/>
    <s v="CALENDÁRIO"/>
    <x v="237"/>
    <d v="1899-12-30T22:25:00"/>
    <x v="237"/>
    <d v="1899-12-30T23:00:00"/>
    <s v="S"/>
    <n v="0"/>
    <n v="0.06"/>
    <n v="0.06"/>
    <x v="0"/>
    <x v="183"/>
  </r>
  <r>
    <x v="1"/>
    <x v="2556"/>
    <x v="2"/>
    <x v="12"/>
    <s v="RENDUFE"/>
    <x v="238"/>
    <d v="1899-12-30T00:15:00"/>
    <x v="238"/>
    <d v="1899-12-30T01:10:00"/>
    <s v="S"/>
    <n v="0"/>
    <n v="0.1"/>
    <n v="0.1"/>
    <x v="0"/>
    <x v="173"/>
  </r>
  <r>
    <x v="1"/>
    <x v="2557"/>
    <x v="2"/>
    <x v="12"/>
    <s v="GANDARELA"/>
    <x v="238"/>
    <d v="1899-12-30T01:25:00"/>
    <x v="238"/>
    <d v="1899-12-30T02:30:00"/>
    <s v="S"/>
    <n v="0"/>
    <n v="1"/>
    <n v="1"/>
    <x v="0"/>
    <x v="211"/>
  </r>
  <r>
    <x v="1"/>
    <x v="2558"/>
    <x v="2"/>
    <x v="26"/>
    <s v="MORREIRA"/>
    <x v="238"/>
    <d v="1899-12-30T06:20:00"/>
    <x v="238"/>
    <d v="1899-12-30T08:10:00"/>
    <s v="S"/>
    <n v="0"/>
    <n v="0.1"/>
    <n v="0.1"/>
    <x v="0"/>
    <x v="282"/>
  </r>
  <r>
    <x v="1"/>
    <x v="2554"/>
    <x v="2"/>
    <x v="12"/>
    <s v="CALDAS DE VIZELA (SÃO MIGUEL)"/>
    <x v="238"/>
    <d v="1899-12-30T09:00:00"/>
    <x v="238"/>
    <d v="1899-12-30T10:00:00"/>
    <s v="S"/>
    <n v="0"/>
    <n v="0.1"/>
    <n v="0.1"/>
    <x v="0"/>
    <x v="110"/>
  </r>
  <r>
    <x v="1"/>
    <x v="2559"/>
    <x v="1"/>
    <x v="20"/>
    <s v="VALONGO"/>
    <x v="238"/>
    <d v="1899-12-30T11:05:00"/>
    <x v="238"/>
    <d v="1899-12-30T12:10:00"/>
    <s v="S"/>
    <n v="0"/>
    <n v="0.02"/>
    <n v="0.02"/>
    <x v="0"/>
    <x v="24"/>
  </r>
  <r>
    <x v="1"/>
    <x v="2560"/>
    <x v="1"/>
    <x v="34"/>
    <s v="VILAR DE PINHEIRO"/>
    <x v="238"/>
    <d v="1899-12-30T14:20:00"/>
    <x v="238"/>
    <d v="1899-12-30T16:30:00"/>
    <s v="S"/>
    <n v="0"/>
    <n v="0.1"/>
    <n v="0.1"/>
    <x v="0"/>
    <x v="178"/>
  </r>
  <r>
    <x v="1"/>
    <x v="2561"/>
    <x v="1"/>
    <x v="32"/>
    <s v="ANCEDE"/>
    <x v="238"/>
    <d v="1899-12-30T14:25:00"/>
    <x v="238"/>
    <d v="1899-12-30T16:35:00"/>
    <s v="S"/>
    <n v="1"/>
    <n v="0"/>
    <n v="1"/>
    <x v="0"/>
    <x v="294"/>
  </r>
  <r>
    <x v="1"/>
    <x v="2562"/>
    <x v="1"/>
    <x v="20"/>
    <s v="ALFENA"/>
    <x v="238"/>
    <d v="1899-12-30T14:40:00"/>
    <x v="238"/>
    <d v="1899-12-30T16:00:00"/>
    <s v="S"/>
    <n v="0"/>
    <n v="0.1"/>
    <n v="0.1"/>
    <x v="0"/>
    <x v="226"/>
  </r>
  <r>
    <x v="1"/>
    <x v="2547"/>
    <x v="2"/>
    <x v="30"/>
    <s v="RIO MAU"/>
    <x v="238"/>
    <d v="1899-12-30T15:00:00"/>
    <x v="238"/>
    <d v="1899-12-30T17:40:00"/>
    <s v="S"/>
    <n v="0.08"/>
    <n v="0"/>
    <n v="0.08"/>
    <x v="0"/>
    <x v="267"/>
  </r>
  <r>
    <x v="1"/>
    <x v="2558"/>
    <x v="2"/>
    <x v="26"/>
    <s v="MORREIRA"/>
    <x v="238"/>
    <d v="1899-12-30T15:45:00"/>
    <x v="239"/>
    <d v="1899-12-30T01:05:00"/>
    <s v="S"/>
    <n v="1"/>
    <n v="3"/>
    <n v="4"/>
    <x v="0"/>
    <x v="85"/>
  </r>
  <r>
    <x v="1"/>
    <x v="2563"/>
    <x v="1"/>
    <x v="24"/>
    <s v="GRIJÓ"/>
    <x v="238"/>
    <d v="1899-12-30T16:05:00"/>
    <x v="238"/>
    <d v="1899-12-30T17:15:00"/>
    <s v="S"/>
    <n v="0"/>
    <n v="0.02"/>
    <n v="0.02"/>
    <x v="0"/>
    <x v="205"/>
  </r>
  <r>
    <x v="1"/>
    <x v="2554"/>
    <x v="2"/>
    <x v="12"/>
    <s v="CALDAS DE VIZELA (SÃO MIGUEL)"/>
    <x v="238"/>
    <d v="1899-12-30T16:35:00"/>
    <x v="238"/>
    <d v="1899-12-30T18:00:00"/>
    <s v="S"/>
    <n v="0"/>
    <n v="0.1"/>
    <n v="0.1"/>
    <x v="0"/>
    <x v="148"/>
  </r>
  <r>
    <x v="1"/>
    <x v="2564"/>
    <x v="0"/>
    <x v="4"/>
    <s v="ALVARES"/>
    <x v="238"/>
    <d v="1899-12-30T17:15:00"/>
    <x v="238"/>
    <d v="1899-12-30T17:55:00"/>
    <m/>
    <n v="0"/>
    <n v="5.0000000000000001E-3"/>
    <n v="5.0000000000000001E-3"/>
    <x v="4"/>
    <x v="144"/>
  </r>
  <r>
    <x v="1"/>
    <x v="2565"/>
    <x v="2"/>
    <x v="29"/>
    <s v="VÁRZEA COVA"/>
    <x v="238"/>
    <d v="1899-12-30T21:05:00"/>
    <x v="239"/>
    <d v="1899-12-30T00:20:00"/>
    <s v="S"/>
    <n v="0"/>
    <n v="3"/>
    <n v="3"/>
    <x v="0"/>
    <x v="646"/>
  </r>
  <r>
    <x v="1"/>
    <x v="2552"/>
    <x v="2"/>
    <x v="29"/>
    <s v="SÃO GENS"/>
    <x v="238"/>
    <d v="1899-12-30T21:45:00"/>
    <x v="238"/>
    <d v="1899-12-30T23:45:00"/>
    <s v="S"/>
    <n v="1"/>
    <n v="0"/>
    <n v="1"/>
    <x v="0"/>
    <x v="595"/>
  </r>
  <r>
    <x v="1"/>
    <x v="2566"/>
    <x v="1"/>
    <x v="20"/>
    <s v="CAMPO"/>
    <x v="238"/>
    <d v="1899-12-30T23:30:00"/>
    <x v="239"/>
    <d v="1899-12-30T00:25:00"/>
    <s v="S"/>
    <n v="0"/>
    <n v="0.02"/>
    <n v="0.02"/>
    <x v="0"/>
    <x v="207"/>
  </r>
  <r>
    <x v="1"/>
    <x v="2567"/>
    <x v="2"/>
    <x v="37"/>
    <s v="ANTAS"/>
    <x v="239"/>
    <d v="1899-12-30T10:55:00"/>
    <x v="239"/>
    <d v="1899-12-30T13:00:00"/>
    <s v="S"/>
    <n v="0"/>
    <n v="0.03"/>
    <n v="0.03"/>
    <x v="0"/>
    <x v="347"/>
  </r>
  <r>
    <x v="1"/>
    <x v="2568"/>
    <x v="1"/>
    <x v="31"/>
    <s v="MANCELOS"/>
    <x v="239"/>
    <d v="1899-12-30T11:25:00"/>
    <x v="239"/>
    <d v="1899-12-30T14:55:00"/>
    <s v="S"/>
    <n v="0"/>
    <n v="3"/>
    <n v="3"/>
    <x v="0"/>
    <x v="270"/>
  </r>
  <r>
    <x v="1"/>
    <x v="2569"/>
    <x v="1"/>
    <x v="11"/>
    <s v="FOZ DO SOUSA"/>
    <x v="239"/>
    <d v="1899-12-30T12:15:00"/>
    <x v="239"/>
    <d v="1899-12-30T13:45:00"/>
    <s v="S"/>
    <n v="0"/>
    <n v="0.2"/>
    <n v="0.2"/>
    <x v="0"/>
    <x v="307"/>
  </r>
  <r>
    <x v="1"/>
    <x v="2570"/>
    <x v="2"/>
    <x v="47"/>
    <s v="PINHEIRO"/>
    <x v="239"/>
    <d v="1899-12-30T12:45:00"/>
    <x v="239"/>
    <d v="1899-12-30T15:20:00"/>
    <s v="S"/>
    <n v="0.02"/>
    <n v="0"/>
    <n v="0.02"/>
    <x v="0"/>
    <x v="375"/>
  </r>
  <r>
    <x v="1"/>
    <x v="2571"/>
    <x v="1"/>
    <x v="18"/>
    <s v="EIRIZ"/>
    <x v="239"/>
    <d v="1899-12-30T12:55:00"/>
    <x v="239"/>
    <d v="1899-12-30T14:10:00"/>
    <s v="S"/>
    <n v="0"/>
    <n v="7.0000000000000007E-2"/>
    <n v="7.0000000000000007E-2"/>
    <x v="0"/>
    <x v="256"/>
  </r>
  <r>
    <x v="1"/>
    <x v="2554"/>
    <x v="2"/>
    <x v="12"/>
    <s v="CALDAS DE VIZELA (SÃO MIGUEL)"/>
    <x v="239"/>
    <d v="1899-12-30T13:05:00"/>
    <x v="239"/>
    <d v="1899-12-30T14:30:00"/>
    <s v="S"/>
    <n v="0"/>
    <n v="1"/>
    <n v="1"/>
    <x v="0"/>
    <x v="353"/>
  </r>
  <r>
    <x v="1"/>
    <x v="2547"/>
    <x v="2"/>
    <x v="30"/>
    <s v="RIO MAU"/>
    <x v="239"/>
    <d v="1899-12-30T13:40:00"/>
    <x v="239"/>
    <d v="1899-12-30T15:35:00"/>
    <s v="S"/>
    <n v="0.1"/>
    <n v="0"/>
    <n v="0.1"/>
    <x v="0"/>
    <x v="624"/>
  </r>
  <r>
    <x v="1"/>
    <x v="2572"/>
    <x v="2"/>
    <x v="12"/>
    <s v="LONGOS"/>
    <x v="239"/>
    <d v="1899-12-30T13:50:00"/>
    <x v="239"/>
    <d v="1899-12-30T14:15:00"/>
    <s v="S"/>
    <n v="0"/>
    <n v="0.02"/>
    <n v="0.02"/>
    <x v="0"/>
    <x v="366"/>
  </r>
  <r>
    <x v="1"/>
    <x v="2566"/>
    <x v="1"/>
    <x v="20"/>
    <s v="CAMPO"/>
    <x v="239"/>
    <d v="1899-12-30T14:00:00"/>
    <x v="239"/>
    <d v="1899-12-30T14:30:00"/>
    <s v="S"/>
    <n v="0"/>
    <n v="0.05"/>
    <n v="0.05"/>
    <x v="0"/>
    <x v="237"/>
  </r>
  <r>
    <x v="1"/>
    <x v="2573"/>
    <x v="0"/>
    <x v="59"/>
    <s v="PORTELA DO FOJO"/>
    <x v="239"/>
    <d v="1899-12-30T14:05:00"/>
    <x v="239"/>
    <d v="1899-12-30T16:42:00"/>
    <m/>
    <n v="0.1"/>
    <n v="0"/>
    <n v="0.1"/>
    <x v="4"/>
    <x v="118"/>
  </r>
  <r>
    <x v="1"/>
    <x v="2574"/>
    <x v="2"/>
    <x v="7"/>
    <s v="RIO DOURO"/>
    <x v="239"/>
    <d v="1899-12-30T14:25:00"/>
    <x v="239"/>
    <d v="1899-12-30T17:25:00"/>
    <s v="S"/>
    <n v="0"/>
    <n v="1"/>
    <n v="1"/>
    <x v="0"/>
    <x v="320"/>
  </r>
  <r>
    <x v="1"/>
    <x v="2575"/>
    <x v="0"/>
    <x v="40"/>
    <s v="GRANJA DO ULMEIRO"/>
    <x v="239"/>
    <d v="1899-12-30T14:45:00"/>
    <x v="239"/>
    <d v="1899-12-30T17:35:00"/>
    <m/>
    <n v="1.5"/>
    <n v="0"/>
    <n v="1.5"/>
    <x v="4"/>
    <x v="466"/>
  </r>
  <r>
    <x v="1"/>
    <x v="2568"/>
    <x v="1"/>
    <x v="31"/>
    <s v="MANCELOS"/>
    <x v="239"/>
    <d v="1899-12-30T15:50:00"/>
    <x v="239"/>
    <d v="1899-12-30T17:45:00"/>
    <s v="S"/>
    <n v="0"/>
    <n v="0.3"/>
    <n v="0.3"/>
    <x v="0"/>
    <x v="357"/>
  </r>
  <r>
    <x v="1"/>
    <x v="2576"/>
    <x v="0"/>
    <x v="39"/>
    <s v="POCARIÇA"/>
    <x v="239"/>
    <d v="1899-12-30T16:44:00"/>
    <x v="239"/>
    <d v="1899-12-30T17:21:00"/>
    <m/>
    <n v="0"/>
    <n v="0.3"/>
    <n v="0.3"/>
    <x v="4"/>
    <x v="449"/>
  </r>
  <r>
    <x v="1"/>
    <x v="2577"/>
    <x v="2"/>
    <x v="49"/>
    <s v="CHAMOIM"/>
    <x v="239"/>
    <d v="1899-12-30T20:10:00"/>
    <x v="239"/>
    <d v="1899-12-30T20:55:00"/>
    <s v="S"/>
    <n v="0"/>
    <n v="0.01"/>
    <n v="0.01"/>
    <x v="0"/>
    <x v="165"/>
  </r>
  <r>
    <x v="1"/>
    <x v="2578"/>
    <x v="1"/>
    <x v="16"/>
    <s v="MOURIZ"/>
    <x v="239"/>
    <d v="1899-12-30T21:00:00"/>
    <x v="239"/>
    <d v="1899-12-30T22:10:00"/>
    <s v="S"/>
    <n v="0"/>
    <n v="0.03"/>
    <n v="0.03"/>
    <x v="0"/>
    <x v="317"/>
  </r>
  <r>
    <x v="1"/>
    <x v="2579"/>
    <x v="1"/>
    <x v="31"/>
    <s v="MADALENA"/>
    <x v="239"/>
    <d v="1899-12-30T21:00:00"/>
    <x v="239"/>
    <d v="1899-12-30T22:00:00"/>
    <s v="S"/>
    <n v="0"/>
    <n v="0.02"/>
    <n v="0.02"/>
    <x v="0"/>
    <x v="312"/>
  </r>
  <r>
    <x v="1"/>
    <x v="2580"/>
    <x v="1"/>
    <x v="8"/>
    <s v="SÃO MAMEDE DE INFESTA"/>
    <x v="239"/>
    <d v="1899-12-30T22:55:00"/>
    <x v="239"/>
    <d v="1899-12-30T23:20:00"/>
    <s v="S"/>
    <n v="0"/>
    <n v="0.01"/>
    <n v="0.01"/>
    <x v="0"/>
    <x v="348"/>
  </r>
  <r>
    <x v="1"/>
    <x v="2218"/>
    <x v="1"/>
    <x v="24"/>
    <s v="SERZEDO"/>
    <x v="240"/>
    <d v="1899-12-30T00:15:00"/>
    <x v="240"/>
    <d v="1899-12-30T01:15:00"/>
    <s v="S"/>
    <n v="0"/>
    <n v="0.01"/>
    <n v="0.01"/>
    <x v="0"/>
    <x v="546"/>
  </r>
  <r>
    <x v="1"/>
    <x v="2581"/>
    <x v="2"/>
    <x v="19"/>
    <s v="RIO COVO (SANTA EUGÉNIA)"/>
    <x v="240"/>
    <d v="1899-12-30T01:40:00"/>
    <x v="240"/>
    <d v="1899-12-30T02:35:00"/>
    <s v="S"/>
    <n v="0"/>
    <n v="7.0000000000000007E-2"/>
    <n v="7.0000000000000007E-2"/>
    <x v="0"/>
    <x v="475"/>
  </r>
  <r>
    <x v="1"/>
    <x v="2574"/>
    <x v="2"/>
    <x v="7"/>
    <s v="RIO DOURO"/>
    <x v="240"/>
    <d v="1899-12-30T08:15:00"/>
    <x v="240"/>
    <d v="1899-12-30T12:40:00"/>
    <s v="S"/>
    <n v="0.5"/>
    <n v="1.5"/>
    <n v="2"/>
    <x v="0"/>
    <x v="367"/>
  </r>
  <r>
    <x v="1"/>
    <x v="2582"/>
    <x v="2"/>
    <x v="26"/>
    <s v="MORREIRA"/>
    <x v="240"/>
    <d v="1899-12-30T08:20:00"/>
    <x v="240"/>
    <d v="1899-12-30T09:50:00"/>
    <s v="S"/>
    <n v="0"/>
    <n v="0.02"/>
    <n v="0.02"/>
    <x v="0"/>
    <x v="444"/>
  </r>
  <r>
    <x v="1"/>
    <x v="2574"/>
    <x v="2"/>
    <x v="7"/>
    <s v="RIO DOURO"/>
    <x v="240"/>
    <d v="1899-12-30T13:05:00"/>
    <x v="240"/>
    <d v="1899-12-30T19:50:00"/>
    <s v="S"/>
    <n v="5"/>
    <n v="0"/>
    <n v="5"/>
    <x v="0"/>
    <x v="469"/>
  </r>
  <r>
    <x v="1"/>
    <x v="2583"/>
    <x v="1"/>
    <x v="11"/>
    <s v="FOZ DO SOUSA"/>
    <x v="240"/>
    <d v="1899-12-30T14:25:00"/>
    <x v="240"/>
    <d v="1899-12-30T16:00:00"/>
    <s v="S"/>
    <n v="0"/>
    <n v="0.05"/>
    <n v="0.05"/>
    <x v="0"/>
    <x v="385"/>
  </r>
  <r>
    <x v="1"/>
    <x v="2584"/>
    <x v="1"/>
    <x v="31"/>
    <s v="MANCELOS"/>
    <x v="240"/>
    <d v="1899-12-30T15:25:00"/>
    <x v="240"/>
    <d v="1899-12-30T18:30:00"/>
    <s v="S"/>
    <n v="0"/>
    <n v="3"/>
    <n v="3"/>
    <x v="0"/>
    <x v="403"/>
  </r>
  <r>
    <x v="1"/>
    <x v="2585"/>
    <x v="1"/>
    <x v="31"/>
    <s v="MANCELOS"/>
    <x v="240"/>
    <d v="1899-12-30T15:45:00"/>
    <x v="240"/>
    <d v="1899-12-30T17:50:00"/>
    <s v="S"/>
    <n v="0"/>
    <n v="0.2"/>
    <n v="0.2"/>
    <x v="0"/>
    <x v="396"/>
  </r>
  <r>
    <x v="1"/>
    <x v="2586"/>
    <x v="1"/>
    <x v="20"/>
    <s v="SOBRADO"/>
    <x v="240"/>
    <d v="1899-12-30T17:00:00"/>
    <x v="240"/>
    <d v="1899-12-30T18:20:00"/>
    <s v="S"/>
    <n v="0"/>
    <n v="0.1"/>
    <n v="0.1"/>
    <x v="0"/>
    <x v="425"/>
  </r>
  <r>
    <x v="1"/>
    <x v="2582"/>
    <x v="2"/>
    <x v="26"/>
    <s v="MORREIRA"/>
    <x v="240"/>
    <d v="1899-12-30T17:35:00"/>
    <x v="240"/>
    <d v="1899-12-30T19:10:00"/>
    <s v="S"/>
    <n v="0"/>
    <n v="0.1"/>
    <n v="0.1"/>
    <x v="0"/>
    <x v="428"/>
  </r>
  <r>
    <x v="1"/>
    <x v="2587"/>
    <x v="2"/>
    <x v="12"/>
    <s v="SANDE (VILA NOVA)"/>
    <x v="240"/>
    <d v="1899-12-30T17:40:00"/>
    <x v="240"/>
    <d v="1899-12-30T19:40:00"/>
    <s v="S"/>
    <n v="0"/>
    <n v="0.4"/>
    <n v="0.4"/>
    <x v="0"/>
    <x v="241"/>
  </r>
  <r>
    <x v="1"/>
    <x v="2578"/>
    <x v="1"/>
    <x v="16"/>
    <s v="MOURIZ"/>
    <x v="240"/>
    <d v="1899-12-30T19:35:00"/>
    <x v="240"/>
    <d v="1899-12-30T20:10:00"/>
    <s v="S"/>
    <n v="0"/>
    <n v="0.12"/>
    <n v="0.12"/>
    <x v="0"/>
    <x v="328"/>
  </r>
  <r>
    <x v="1"/>
    <x v="2588"/>
    <x v="2"/>
    <x v="12"/>
    <s v="TAGILDE"/>
    <x v="240"/>
    <d v="1899-12-30T20:20:00"/>
    <x v="240"/>
    <d v="1899-12-30T23:30:00"/>
    <s v="S"/>
    <n v="0"/>
    <n v="5"/>
    <n v="5"/>
    <x v="0"/>
    <x v="162"/>
  </r>
  <r>
    <x v="1"/>
    <x v="2589"/>
    <x v="1"/>
    <x v="11"/>
    <s v="RIO TINTO"/>
    <x v="240"/>
    <d v="1899-12-30T20:35:00"/>
    <x v="240"/>
    <d v="1899-12-30T21:50:00"/>
    <s v="S"/>
    <n v="0"/>
    <n v="0.1"/>
    <n v="0.1"/>
    <x v="0"/>
    <x v="426"/>
  </r>
  <r>
    <x v="1"/>
    <x v="2590"/>
    <x v="1"/>
    <x v="11"/>
    <s v="JOVIM"/>
    <x v="240"/>
    <d v="1899-12-30T21:00:00"/>
    <x v="240"/>
    <d v="1899-12-30T22:05:00"/>
    <s v="S"/>
    <n v="0"/>
    <n v="0.05"/>
    <n v="0.05"/>
    <x v="0"/>
    <x v="432"/>
  </r>
  <r>
    <x v="1"/>
    <x v="2591"/>
    <x v="2"/>
    <x v="29"/>
    <s v="ESTORÃOS"/>
    <x v="240"/>
    <d v="1899-12-30T21:30:00"/>
    <x v="240"/>
    <d v="1899-12-30T22:30:00"/>
    <s v="S"/>
    <n v="0"/>
    <n v="0.01"/>
    <n v="0.01"/>
    <x v="0"/>
    <x v="627"/>
  </r>
  <r>
    <x v="1"/>
    <x v="2585"/>
    <x v="1"/>
    <x v="31"/>
    <s v="MANCELOS"/>
    <x v="240"/>
    <d v="1899-12-30T21:35:00"/>
    <x v="240"/>
    <d v="1899-12-30T22:50:00"/>
    <s v="S"/>
    <n v="0"/>
    <n v="0.01"/>
    <n v="0.01"/>
    <x v="0"/>
    <x v="406"/>
  </r>
  <r>
    <x v="1"/>
    <x v="2592"/>
    <x v="1"/>
    <x v="20"/>
    <s v="ERMESINDE"/>
    <x v="240"/>
    <d v="1899-12-30T23:12:00"/>
    <x v="240"/>
    <d v="1899-12-30T23:45:00"/>
    <s v="S"/>
    <n v="0"/>
    <n v="0.05"/>
    <n v="0.05"/>
    <x v="0"/>
    <x v="343"/>
  </r>
  <r>
    <x v="1"/>
    <x v="2593"/>
    <x v="2"/>
    <x v="29"/>
    <s v="SÃO GENS"/>
    <x v="241"/>
    <d v="1899-12-30T00:45:00"/>
    <x v="241"/>
    <d v="1899-12-30T02:45:00"/>
    <s v="S"/>
    <n v="0"/>
    <n v="0.4"/>
    <n v="0.4"/>
    <x v="0"/>
    <x v="481"/>
  </r>
  <r>
    <x v="1"/>
    <x v="2587"/>
    <x v="2"/>
    <x v="12"/>
    <s v="SANDE (VILA NOVA)"/>
    <x v="241"/>
    <d v="1899-12-30T02:00:00"/>
    <x v="241"/>
    <d v="1899-12-30T03:10:00"/>
    <s v="S"/>
    <n v="0"/>
    <n v="0.05"/>
    <n v="0.05"/>
    <x v="0"/>
    <x v="330"/>
  </r>
  <r>
    <x v="1"/>
    <x v="2594"/>
    <x v="2"/>
    <x v="29"/>
    <s v="ARÕES (SANTA CRISTINA)"/>
    <x v="241"/>
    <d v="1899-12-30T06:30:00"/>
    <x v="241"/>
    <d v="1899-12-30T07:40:00"/>
    <s v="S"/>
    <n v="0"/>
    <n v="0.03"/>
    <n v="0.03"/>
    <x v="0"/>
    <x v="495"/>
  </r>
  <r>
    <x v="1"/>
    <x v="2593"/>
    <x v="2"/>
    <x v="29"/>
    <s v="SÃO GENS"/>
    <x v="241"/>
    <d v="1899-12-30T07:40:00"/>
    <x v="241"/>
    <d v="1899-12-30T08:45:00"/>
    <s v="S"/>
    <n v="0.02"/>
    <n v="0"/>
    <n v="0.02"/>
    <x v="0"/>
    <x v="586"/>
  </r>
  <r>
    <x v="1"/>
    <x v="2595"/>
    <x v="2"/>
    <x v="47"/>
    <s v="EIRA VEDRA"/>
    <x v="241"/>
    <d v="1899-12-30T11:30:00"/>
    <x v="241"/>
    <d v="1899-12-30T13:00:00"/>
    <s v="S"/>
    <n v="0"/>
    <n v="0.01"/>
    <n v="0.01"/>
    <x v="0"/>
    <x v="9"/>
  </r>
  <r>
    <x v="1"/>
    <x v="2596"/>
    <x v="2"/>
    <x v="30"/>
    <s v="GONDIÃES"/>
    <x v="241"/>
    <d v="1899-12-30T11:50:00"/>
    <x v="241"/>
    <d v="1899-12-30T19:20:00"/>
    <s v="S"/>
    <n v="0.3"/>
    <n v="0"/>
    <n v="0.3"/>
    <x v="0"/>
    <x v="561"/>
  </r>
  <r>
    <x v="1"/>
    <x v="2597"/>
    <x v="2"/>
    <x v="7"/>
    <s v="PASSOS"/>
    <x v="241"/>
    <d v="1899-12-30T13:05:00"/>
    <x v="241"/>
    <d v="1899-12-30T14:35:00"/>
    <s v="S"/>
    <n v="0"/>
    <n v="1"/>
    <n v="1"/>
    <x v="0"/>
    <x v="565"/>
  </r>
  <r>
    <x v="1"/>
    <x v="2598"/>
    <x v="1"/>
    <x v="16"/>
    <s v="MOURIZ"/>
    <x v="241"/>
    <d v="1899-12-30T13:20:00"/>
    <x v="241"/>
    <d v="1899-12-30T13:50:00"/>
    <s v="S"/>
    <n v="0"/>
    <n v="0.03"/>
    <n v="0.03"/>
    <x v="0"/>
    <x v="461"/>
  </r>
  <r>
    <x v="1"/>
    <x v="2599"/>
    <x v="2"/>
    <x v="29"/>
    <s v="SILVARES (SÃO MARTINHO)"/>
    <x v="241"/>
    <d v="1899-12-30T13:35:00"/>
    <x v="241"/>
    <d v="1899-12-30T14:35:00"/>
    <s v="S"/>
    <n v="0"/>
    <n v="0.02"/>
    <n v="0.02"/>
    <x v="0"/>
    <x v="516"/>
  </r>
  <r>
    <x v="1"/>
    <x v="2600"/>
    <x v="1"/>
    <x v="31"/>
    <s v="LUFREI"/>
    <x v="241"/>
    <d v="1899-12-30T14:15:00"/>
    <x v="241"/>
    <d v="1899-12-30T17:15:00"/>
    <s v="S"/>
    <n v="0"/>
    <n v="0.3"/>
    <n v="0.3"/>
    <x v="0"/>
    <x v="468"/>
  </r>
  <r>
    <x v="1"/>
    <x v="2601"/>
    <x v="2"/>
    <x v="12"/>
    <s v="LORDELO"/>
    <x v="241"/>
    <d v="1899-12-30T14:30:00"/>
    <x v="241"/>
    <d v="1899-12-30T15:45:00"/>
    <s v="S"/>
    <n v="0"/>
    <n v="0.1"/>
    <n v="0.1"/>
    <x v="0"/>
    <x v="593"/>
  </r>
  <r>
    <x v="1"/>
    <x v="2585"/>
    <x v="1"/>
    <x v="31"/>
    <s v="MANCELOS"/>
    <x v="241"/>
    <d v="1899-12-30T14:40:00"/>
    <x v="241"/>
    <d v="1899-12-30T18:20:00"/>
    <s v="S"/>
    <n v="0"/>
    <n v="0.2"/>
    <n v="0.2"/>
    <x v="0"/>
    <x v="409"/>
  </r>
  <r>
    <x v="1"/>
    <x v="2602"/>
    <x v="1"/>
    <x v="6"/>
    <s v="VILARINHO"/>
    <x v="241"/>
    <d v="1899-12-30T15:00:00"/>
    <x v="241"/>
    <d v="1899-12-30T19:15:00"/>
    <s v="S"/>
    <n v="0"/>
    <n v="0.8"/>
    <n v="0.8"/>
    <x v="0"/>
    <x v="445"/>
  </r>
  <r>
    <x v="1"/>
    <x v="2593"/>
    <x v="2"/>
    <x v="29"/>
    <s v="SÃO GENS"/>
    <x v="241"/>
    <d v="1899-12-30T15:35:00"/>
    <x v="241"/>
    <d v="1899-12-30T17:35:00"/>
    <s v="S"/>
    <n v="0.1"/>
    <n v="0"/>
    <n v="0.1"/>
    <x v="0"/>
    <x v="522"/>
  </r>
  <r>
    <x v="1"/>
    <x v="2603"/>
    <x v="1"/>
    <x v="36"/>
    <s v="MACIEIRA DA LIXA"/>
    <x v="241"/>
    <d v="1899-12-30T15:35:00"/>
    <x v="241"/>
    <d v="1899-12-30T16:00:00"/>
    <s v="S"/>
    <n v="0"/>
    <n v="0.03"/>
    <n v="0.03"/>
    <x v="0"/>
    <x v="471"/>
  </r>
  <r>
    <x v="1"/>
    <x v="2604"/>
    <x v="1"/>
    <x v="6"/>
    <s v="AVES"/>
    <x v="241"/>
    <d v="1899-12-30T16:15:00"/>
    <x v="241"/>
    <d v="1899-12-30T17:00:00"/>
    <s v="S"/>
    <n v="0"/>
    <n v="0.05"/>
    <n v="0.05"/>
    <x v="0"/>
    <x v="334"/>
  </r>
  <r>
    <x v="1"/>
    <x v="2605"/>
    <x v="2"/>
    <x v="14"/>
    <s v="JOANE"/>
    <x v="241"/>
    <d v="1899-12-30T16:40:00"/>
    <x v="242"/>
    <d v="1899-12-30T04:40:00"/>
    <s v="S"/>
    <n v="0"/>
    <n v="0.05"/>
    <n v="0.05"/>
    <x v="0"/>
    <x v="613"/>
  </r>
  <r>
    <x v="1"/>
    <x v="2606"/>
    <x v="1"/>
    <x v="24"/>
    <s v="MAFAMUDE"/>
    <x v="241"/>
    <d v="1899-12-30T16:45:00"/>
    <x v="241"/>
    <d v="1899-12-30T18:05:00"/>
    <s v="S"/>
    <n v="0"/>
    <n v="0.1"/>
    <n v="0.1"/>
    <x v="0"/>
    <x v="230"/>
  </r>
  <r>
    <x v="1"/>
    <x v="2607"/>
    <x v="1"/>
    <x v="24"/>
    <s v="CANELAS"/>
    <x v="241"/>
    <d v="1899-12-30T18:05:00"/>
    <x v="241"/>
    <d v="1899-12-30T19:55:00"/>
    <s v="S"/>
    <n v="0"/>
    <n v="0.3"/>
    <n v="0.3"/>
    <x v="0"/>
    <x v="38"/>
  </r>
  <r>
    <x v="1"/>
    <x v="2599"/>
    <x v="2"/>
    <x v="29"/>
    <s v="SILVARES (SÃO MARTINHO)"/>
    <x v="241"/>
    <d v="1899-12-30T19:00:00"/>
    <x v="241"/>
    <d v="1899-12-30T19:40:00"/>
    <s v="S"/>
    <n v="0"/>
    <n v="0.01"/>
    <n v="0.01"/>
    <x v="0"/>
    <x v="26"/>
  </r>
  <r>
    <x v="1"/>
    <x v="2585"/>
    <x v="1"/>
    <x v="31"/>
    <s v="MANCELOS"/>
    <x v="241"/>
    <d v="1899-12-30T20:55:00"/>
    <x v="241"/>
    <d v="1899-12-30T21:40:00"/>
    <s v="S"/>
    <n v="0"/>
    <n v="0.15"/>
    <n v="0.15"/>
    <x v="0"/>
    <x v="427"/>
  </r>
  <r>
    <x v="1"/>
    <x v="2608"/>
    <x v="2"/>
    <x v="47"/>
    <s v="ROSSAS"/>
    <x v="241"/>
    <d v="1899-12-30T21:20:00"/>
    <x v="241"/>
    <d v="1899-12-30T22:40:00"/>
    <s v="S"/>
    <n v="0.5"/>
    <n v="0"/>
    <n v="0.5"/>
    <x v="0"/>
    <x v="33"/>
  </r>
  <r>
    <x v="1"/>
    <x v="2609"/>
    <x v="1"/>
    <x v="34"/>
    <s v="VILAR DE PINHEIRO"/>
    <x v="241"/>
    <d v="1899-12-30T22:00:00"/>
    <x v="241"/>
    <d v="1899-12-30T23:00:00"/>
    <s v="S"/>
    <n v="0"/>
    <n v="0.03"/>
    <n v="0.03"/>
    <x v="0"/>
    <x v="166"/>
  </r>
  <r>
    <x v="1"/>
    <x v="2587"/>
    <x v="2"/>
    <x v="12"/>
    <s v="SANDE (VILA NOVA)"/>
    <x v="241"/>
    <d v="1899-12-30T22:20:00"/>
    <x v="242"/>
    <d v="1899-12-30T01:45:00"/>
    <s v="S"/>
    <n v="3"/>
    <n v="0"/>
    <n v="3"/>
    <x v="0"/>
    <x v="333"/>
  </r>
  <r>
    <x v="1"/>
    <x v="2610"/>
    <x v="1"/>
    <x v="6"/>
    <s v="CAMPO (SÃO MARTINHO)"/>
    <x v="241"/>
    <d v="1899-12-30T22:45:00"/>
    <x v="242"/>
    <d v="1899-12-30T02:45:00"/>
    <s v="S"/>
    <n v="0.5"/>
    <n v="1.5"/>
    <n v="2"/>
    <x v="0"/>
    <x v="243"/>
  </r>
  <r>
    <x v="1"/>
    <x v="2371"/>
    <x v="2"/>
    <x v="30"/>
    <s v="GODINHAÇOS"/>
    <x v="241"/>
    <d v="1899-12-30T22:50:00"/>
    <x v="242"/>
    <d v="1899-12-30T01:15:00"/>
    <s v="S"/>
    <n v="0"/>
    <n v="1"/>
    <n v="1"/>
    <x v="0"/>
    <x v="432"/>
  </r>
  <r>
    <x v="1"/>
    <x v="2611"/>
    <x v="2"/>
    <x v="12"/>
    <s v="BALAZAR"/>
    <x v="241"/>
    <d v="1899-12-30T23:00:00"/>
    <x v="242"/>
    <d v="1899-12-30T00:20:00"/>
    <s v="S"/>
    <n v="0"/>
    <n v="0.02"/>
    <n v="0.02"/>
    <x v="0"/>
    <x v="81"/>
  </r>
  <r>
    <x v="1"/>
    <x v="2612"/>
    <x v="3"/>
    <x v="63"/>
    <s v="S PEDRO SANT"/>
    <x v="242"/>
    <d v="1899-12-30T00:04:00"/>
    <x v="242"/>
    <d v="1899-12-30T00:45:00"/>
    <s v="S"/>
    <n v="0"/>
    <n v="0.08"/>
    <n v="0.08"/>
    <x v="0"/>
    <x v="155"/>
  </r>
  <r>
    <x v="1"/>
    <x v="2604"/>
    <x v="1"/>
    <x v="6"/>
    <s v="AVES"/>
    <x v="242"/>
    <d v="1899-12-30T00:30:00"/>
    <x v="242"/>
    <d v="1899-12-30T01:25:00"/>
    <s v="S"/>
    <n v="0"/>
    <n v="0.05"/>
    <n v="0.05"/>
    <x v="0"/>
    <x v="346"/>
  </r>
  <r>
    <x v="1"/>
    <x v="2612"/>
    <x v="3"/>
    <x v="63"/>
    <s v="S PEDRO SANT"/>
    <x v="242"/>
    <d v="1899-12-30T01:55:00"/>
    <x v="242"/>
    <d v="1899-12-30T02:40:00"/>
    <s v="S"/>
    <n v="0"/>
    <n v="0.5"/>
    <n v="0.5"/>
    <x v="0"/>
    <x v="146"/>
  </r>
  <r>
    <x v="1"/>
    <x v="2613"/>
    <x v="1"/>
    <x v="16"/>
    <s v="CETE"/>
    <x v="242"/>
    <d v="1899-12-30T02:45:00"/>
    <x v="242"/>
    <d v="1899-12-30T03:45:00"/>
    <s v="S"/>
    <n v="0"/>
    <n v="0.05"/>
    <n v="0.05"/>
    <x v="0"/>
    <x v="442"/>
  </r>
  <r>
    <x v="1"/>
    <x v="2614"/>
    <x v="2"/>
    <x v="30"/>
    <s v="DUAS IGREJAS"/>
    <x v="242"/>
    <d v="1899-12-30T03:15:00"/>
    <x v="242"/>
    <d v="1899-12-30T04:35:00"/>
    <s v="S"/>
    <n v="0.5"/>
    <n v="0"/>
    <n v="0.5"/>
    <x v="0"/>
    <x v="130"/>
  </r>
  <r>
    <x v="1"/>
    <x v="2602"/>
    <x v="1"/>
    <x v="6"/>
    <s v="VILARINHO"/>
    <x v="242"/>
    <d v="1899-12-30T05:30:00"/>
    <x v="242"/>
    <d v="1899-12-30T07:00:00"/>
    <s v="S"/>
    <n v="0"/>
    <n v="7.0000000000000007E-2"/>
    <n v="7.0000000000000007E-2"/>
    <x v="0"/>
    <x v="451"/>
  </r>
  <r>
    <x v="1"/>
    <x v="2615"/>
    <x v="1"/>
    <x v="11"/>
    <s v="GONDOMAR (SÃO COSME)"/>
    <x v="242"/>
    <d v="1899-12-30T11:00:00"/>
    <x v="242"/>
    <d v="1899-12-30T12:10:00"/>
    <s v="S"/>
    <n v="0"/>
    <n v="0.1"/>
    <n v="0.1"/>
    <x v="0"/>
    <x v="167"/>
  </r>
  <r>
    <x v="1"/>
    <x v="2616"/>
    <x v="2"/>
    <x v="19"/>
    <s v="CAMBESES"/>
    <x v="242"/>
    <d v="1899-12-30T11:10:00"/>
    <x v="242"/>
    <d v="1899-12-30T12:15:00"/>
    <s v="S"/>
    <n v="0"/>
    <n v="0.05"/>
    <n v="0.05"/>
    <x v="0"/>
    <x v="76"/>
  </r>
  <r>
    <x v="1"/>
    <x v="2609"/>
    <x v="1"/>
    <x v="34"/>
    <s v="VILAR DE PINHEIRO"/>
    <x v="242"/>
    <d v="1899-12-30T13:25:00"/>
    <x v="242"/>
    <d v="1899-12-30T15:20:00"/>
    <s v="S"/>
    <n v="0"/>
    <n v="0.15"/>
    <n v="0.15"/>
    <x v="0"/>
    <x v="219"/>
  </r>
  <r>
    <x v="1"/>
    <x v="2617"/>
    <x v="1"/>
    <x v="10"/>
    <s v="SANTIAGO DE SUBARRIFANA"/>
    <x v="242"/>
    <d v="1899-12-30T13:55:00"/>
    <x v="242"/>
    <d v="1899-12-30T14:15:00"/>
    <s v="S"/>
    <n v="0"/>
    <n v="0.02"/>
    <n v="0.02"/>
    <x v="0"/>
    <x v="244"/>
  </r>
  <r>
    <x v="1"/>
    <x v="2618"/>
    <x v="1"/>
    <x v="31"/>
    <s v="LUFREI"/>
    <x v="242"/>
    <d v="1899-12-30T14:15:00"/>
    <x v="242"/>
    <d v="1899-12-30T14:45:00"/>
    <s v="S"/>
    <n v="0"/>
    <n v="0.02"/>
    <n v="0.02"/>
    <x v="0"/>
    <x v="440"/>
  </r>
  <r>
    <x v="1"/>
    <x v="2619"/>
    <x v="0"/>
    <x v="39"/>
    <s v="CADIMA"/>
    <x v="242"/>
    <d v="1899-12-30T15:31:00"/>
    <x v="242"/>
    <d v="1899-12-30T16:25:00"/>
    <m/>
    <n v="0"/>
    <n v="0.29799999999999999"/>
    <n v="0.29799999999999999"/>
    <x v="4"/>
    <x v="417"/>
  </r>
  <r>
    <x v="1"/>
    <x v="2620"/>
    <x v="1"/>
    <x v="36"/>
    <s v="SANTÃO"/>
    <x v="242"/>
    <d v="1899-12-30T15:40:00"/>
    <x v="242"/>
    <d v="1899-12-30T17:00:00"/>
    <s v="S"/>
    <n v="0"/>
    <n v="0.15"/>
    <n v="0.15"/>
    <x v="0"/>
    <x v="449"/>
  </r>
  <r>
    <x v="1"/>
    <x v="2621"/>
    <x v="0"/>
    <x v="55"/>
    <s v="SÃO GIÃO"/>
    <x v="242"/>
    <d v="1899-12-30T16:40:00"/>
    <x v="242"/>
    <d v="1899-12-30T18:27:00"/>
    <m/>
    <n v="0.2"/>
    <n v="0"/>
    <n v="0.2"/>
    <x v="4"/>
    <x v="78"/>
  </r>
  <r>
    <x v="1"/>
    <x v="2622"/>
    <x v="2"/>
    <x v="29"/>
    <s v="ABOIM"/>
    <x v="242"/>
    <d v="1899-12-30T18:15:00"/>
    <x v="242"/>
    <d v="1899-12-30T20:35:00"/>
    <s v="S"/>
    <n v="0"/>
    <n v="0.3"/>
    <n v="0.3"/>
    <x v="0"/>
    <x v="78"/>
  </r>
  <r>
    <x v="1"/>
    <x v="2623"/>
    <x v="1"/>
    <x v="11"/>
    <s v="SÃO PEDRO DA COVA"/>
    <x v="242"/>
    <d v="1899-12-30T18:25:00"/>
    <x v="242"/>
    <d v="1899-12-30T19:05:00"/>
    <s v="S"/>
    <n v="0"/>
    <n v="0.05"/>
    <n v="0.05"/>
    <x v="0"/>
    <x v="292"/>
  </r>
  <r>
    <x v="1"/>
    <x v="2624"/>
    <x v="1"/>
    <x v="15"/>
    <s v="FOLGOSA"/>
    <x v="242"/>
    <d v="1899-12-30T18:30:00"/>
    <x v="242"/>
    <d v="1899-12-30T19:15:00"/>
    <s v="S"/>
    <n v="0"/>
    <n v="0.01"/>
    <n v="0.01"/>
    <x v="0"/>
    <x v="466"/>
  </r>
  <r>
    <x v="1"/>
    <x v="2625"/>
    <x v="2"/>
    <x v="26"/>
    <s v="ESPINHO"/>
    <x v="242"/>
    <d v="1899-12-30T18:50:00"/>
    <x v="242"/>
    <d v="1899-12-30T20:30:00"/>
    <s v="S"/>
    <n v="0"/>
    <n v="0.1"/>
    <n v="0.1"/>
    <x v="0"/>
    <x v="25"/>
  </r>
  <r>
    <x v="1"/>
    <x v="2626"/>
    <x v="1"/>
    <x v="15"/>
    <s v="AVIOSO (SÃO PEDRO)"/>
    <x v="242"/>
    <d v="1899-12-30T20:50:00"/>
    <x v="242"/>
    <d v="1899-12-30T21:45:00"/>
    <s v="S"/>
    <n v="0"/>
    <n v="0.01"/>
    <n v="0.01"/>
    <x v="0"/>
    <x v="72"/>
  </r>
  <r>
    <x v="1"/>
    <x v="2611"/>
    <x v="2"/>
    <x v="12"/>
    <s v="BALAZAR"/>
    <x v="242"/>
    <d v="1899-12-30T21:30:00"/>
    <x v="242"/>
    <d v="1899-12-30T23:30:00"/>
    <s v="S"/>
    <n v="0"/>
    <n v="0.15"/>
    <n v="0.15"/>
    <x v="0"/>
    <x v="84"/>
  </r>
  <r>
    <x v="1"/>
    <x v="2627"/>
    <x v="2"/>
    <x v="7"/>
    <s v="ALVITE"/>
    <x v="242"/>
    <d v="1899-12-30T21:35:00"/>
    <x v="242"/>
    <d v="1899-12-30T23:10:00"/>
    <s v="S"/>
    <n v="0"/>
    <n v="1"/>
    <n v="1"/>
    <x v="0"/>
    <x v="40"/>
  </r>
  <r>
    <x v="1"/>
    <x v="2628"/>
    <x v="2"/>
    <x v="12"/>
    <s v="ATÃES"/>
    <x v="242"/>
    <d v="1899-12-30T23:21:00"/>
    <x v="242"/>
    <d v="1899-12-30T23:55:00"/>
    <s v="S"/>
    <n v="0"/>
    <n v="0.2"/>
    <n v="0.2"/>
    <x v="0"/>
    <x v="42"/>
  </r>
  <r>
    <x v="1"/>
    <x v="2629"/>
    <x v="1"/>
    <x v="31"/>
    <s v="CANDEMIL"/>
    <x v="243"/>
    <d v="1899-12-30T00:00:00"/>
    <x v="243"/>
    <d v="1899-12-30T01:30:00"/>
    <s v="S"/>
    <n v="0"/>
    <n v="0.5"/>
    <n v="0.5"/>
    <x v="0"/>
    <x v="557"/>
  </r>
  <r>
    <x v="1"/>
    <x v="2623"/>
    <x v="1"/>
    <x v="11"/>
    <s v="SÃO PEDRO DA COVA"/>
    <x v="243"/>
    <d v="1899-12-30T01:40:00"/>
    <x v="243"/>
    <d v="1899-12-30T02:05:00"/>
    <s v="S"/>
    <n v="0"/>
    <n v="0.02"/>
    <n v="0.02"/>
    <x v="0"/>
    <x v="242"/>
  </r>
  <r>
    <x v="1"/>
    <x v="2630"/>
    <x v="2"/>
    <x v="19"/>
    <s v="MARTIM"/>
    <x v="243"/>
    <d v="1899-12-30T04:05:00"/>
    <x v="243"/>
    <d v="1899-12-30T05:05:00"/>
    <s v="S"/>
    <n v="0"/>
    <n v="0.02"/>
    <n v="0.02"/>
    <x v="0"/>
    <x v="8"/>
  </r>
  <r>
    <x v="1"/>
    <x v="2631"/>
    <x v="2"/>
    <x v="29"/>
    <s v="FAFE"/>
    <x v="243"/>
    <d v="1899-12-30T04:50:00"/>
    <x v="243"/>
    <d v="1899-12-30T05:55:00"/>
    <s v="S"/>
    <n v="0"/>
    <n v="0.01"/>
    <n v="0.01"/>
    <x v="0"/>
    <x v="159"/>
  </r>
  <r>
    <x v="1"/>
    <x v="2632"/>
    <x v="1"/>
    <x v="34"/>
    <s v="VILA CHÃ"/>
    <x v="243"/>
    <d v="1899-12-30T05:00:00"/>
    <x v="243"/>
    <d v="1899-12-30T05:50:00"/>
    <s v="S"/>
    <n v="0"/>
    <n v="0.01"/>
    <n v="0.01"/>
    <x v="0"/>
    <x v="507"/>
  </r>
  <r>
    <x v="1"/>
    <x v="2633"/>
    <x v="1"/>
    <x v="15"/>
    <s v="MAIA"/>
    <x v="243"/>
    <d v="1899-12-30T05:45:00"/>
    <x v="243"/>
    <d v="1899-12-30T06:35:00"/>
    <s v="S"/>
    <n v="0"/>
    <n v="0.02"/>
    <n v="0.02"/>
    <x v="0"/>
    <x v="509"/>
  </r>
  <r>
    <x v="1"/>
    <x v="2634"/>
    <x v="1"/>
    <x v="31"/>
    <s v="VILA CAIZ"/>
    <x v="243"/>
    <d v="1899-12-30T08:00:00"/>
    <x v="243"/>
    <d v="1899-12-30T09:30:00"/>
    <s v="S"/>
    <n v="0.25"/>
    <n v="0.25"/>
    <n v="0.5"/>
    <x v="0"/>
    <x v="535"/>
  </r>
  <r>
    <x v="1"/>
    <x v="2635"/>
    <x v="1"/>
    <x v="11"/>
    <s v="JOVIM"/>
    <x v="243"/>
    <d v="1899-12-30T08:50:00"/>
    <x v="243"/>
    <d v="1899-12-30T10:20:00"/>
    <s v="S"/>
    <n v="0"/>
    <n v="0.05"/>
    <n v="0.05"/>
    <x v="0"/>
    <x v="544"/>
  </r>
  <r>
    <x v="1"/>
    <x v="2636"/>
    <x v="2"/>
    <x v="26"/>
    <s v="ESPINHO"/>
    <x v="243"/>
    <d v="1899-12-30T10:35:00"/>
    <x v="243"/>
    <d v="1899-12-30T12:40:00"/>
    <s v="S"/>
    <n v="0.3"/>
    <n v="0"/>
    <n v="0.3"/>
    <x v="0"/>
    <x v="342"/>
  </r>
  <r>
    <x v="1"/>
    <x v="2632"/>
    <x v="1"/>
    <x v="34"/>
    <s v="VILA CHÃ"/>
    <x v="243"/>
    <d v="1899-12-30T11:40:00"/>
    <x v="243"/>
    <d v="1899-12-30T13:20:00"/>
    <s v="S"/>
    <n v="0"/>
    <n v="0.05"/>
    <n v="0.05"/>
    <x v="0"/>
    <x v="489"/>
  </r>
  <r>
    <x v="1"/>
    <x v="2616"/>
    <x v="2"/>
    <x v="19"/>
    <s v="CAMBESES"/>
    <x v="243"/>
    <d v="1899-12-30T13:45:00"/>
    <x v="243"/>
    <d v="1899-12-30T15:20:00"/>
    <s v="S"/>
    <n v="0"/>
    <n v="0.15"/>
    <n v="0.15"/>
    <x v="0"/>
    <x v="60"/>
  </r>
  <r>
    <x v="1"/>
    <x v="2637"/>
    <x v="2"/>
    <x v="47"/>
    <s v="ROSSAS"/>
    <x v="243"/>
    <d v="1899-12-30T13:50:00"/>
    <x v="243"/>
    <d v="1899-12-30T16:00:00"/>
    <s v="S"/>
    <n v="0.01"/>
    <n v="0.02"/>
    <n v="0.03"/>
    <x v="0"/>
    <x v="32"/>
  </r>
  <r>
    <x v="1"/>
    <x v="2638"/>
    <x v="2"/>
    <x v="29"/>
    <s v="REVELHE"/>
    <x v="243"/>
    <d v="1899-12-30T14:45:00"/>
    <x v="243"/>
    <d v="1899-12-30T16:10:00"/>
    <s v="S"/>
    <n v="0.5"/>
    <n v="0.5"/>
    <n v="1"/>
    <x v="0"/>
    <x v="0"/>
  </r>
  <r>
    <x v="1"/>
    <x v="2604"/>
    <x v="1"/>
    <x v="6"/>
    <s v="AVES"/>
    <x v="243"/>
    <d v="1899-12-30T14:45:00"/>
    <x v="243"/>
    <d v="1899-12-30T15:00:00"/>
    <s v="S"/>
    <n v="0"/>
    <n v="0.01"/>
    <n v="0.01"/>
    <x v="0"/>
    <x v="364"/>
  </r>
  <r>
    <x v="1"/>
    <x v="2639"/>
    <x v="0"/>
    <x v="55"/>
    <s v="LOUROSA"/>
    <x v="243"/>
    <d v="1899-12-30T15:00:00"/>
    <x v="243"/>
    <d v="1899-12-30T15:47:00"/>
    <m/>
    <n v="0"/>
    <n v="2.0000000000000001E-4"/>
    <n v="2.0000000000000001E-4"/>
    <x v="4"/>
    <x v="81"/>
  </r>
  <r>
    <x v="1"/>
    <x v="2629"/>
    <x v="1"/>
    <x v="31"/>
    <s v="CANDEMIL"/>
    <x v="243"/>
    <d v="1899-12-30T15:20:00"/>
    <x v="243"/>
    <d v="1899-12-30T17:50:00"/>
    <s v="S"/>
    <n v="0"/>
    <n v="0.5"/>
    <n v="0.5"/>
    <x v="0"/>
    <x v="558"/>
  </r>
  <r>
    <x v="1"/>
    <x v="2640"/>
    <x v="1"/>
    <x v="24"/>
    <s v="OLIVAL"/>
    <x v="243"/>
    <d v="1899-12-30T15:20:00"/>
    <x v="243"/>
    <d v="1899-12-30T16:10:00"/>
    <s v="S"/>
    <n v="0"/>
    <n v="0.03"/>
    <n v="0.03"/>
    <x v="0"/>
    <x v="368"/>
  </r>
  <r>
    <x v="1"/>
    <x v="2635"/>
    <x v="1"/>
    <x v="11"/>
    <s v="JOVIM"/>
    <x v="243"/>
    <d v="1899-12-30T15:30:00"/>
    <x v="243"/>
    <d v="1899-12-30T16:55:00"/>
    <s v="S"/>
    <n v="0"/>
    <n v="0.05"/>
    <n v="0.05"/>
    <x v="0"/>
    <x v="539"/>
  </r>
  <r>
    <x v="1"/>
    <x v="2623"/>
    <x v="1"/>
    <x v="11"/>
    <s v="SÃO PEDRO DA COVA"/>
    <x v="243"/>
    <d v="1899-12-30T15:30:00"/>
    <x v="243"/>
    <d v="1899-12-30T16:30:00"/>
    <s v="S"/>
    <n v="0"/>
    <n v="0.05"/>
    <n v="0.05"/>
    <x v="0"/>
    <x v="351"/>
  </r>
  <r>
    <x v="1"/>
    <x v="2641"/>
    <x v="2"/>
    <x v="25"/>
    <s v="GALEGOS"/>
    <x v="243"/>
    <d v="1899-12-30T16:00:00"/>
    <x v="243"/>
    <d v="1899-12-30T17:30:00"/>
    <s v="S"/>
    <n v="0.5"/>
    <n v="0"/>
    <n v="0.5"/>
    <x v="0"/>
    <x v="158"/>
  </r>
  <r>
    <x v="1"/>
    <x v="2642"/>
    <x v="2"/>
    <x v="25"/>
    <s v="LANHOSO"/>
    <x v="243"/>
    <d v="1899-12-30T16:20:00"/>
    <x v="243"/>
    <d v="1899-12-30T18:30:00"/>
    <s v="S"/>
    <n v="0"/>
    <n v="1.5"/>
    <n v="1.5"/>
    <x v="0"/>
    <x v="188"/>
  </r>
  <r>
    <x v="1"/>
    <x v="2602"/>
    <x v="1"/>
    <x v="6"/>
    <s v="VILARINHO"/>
    <x v="243"/>
    <d v="1899-12-30T16:40:00"/>
    <x v="243"/>
    <d v="1899-12-30T19:15:00"/>
    <s v="S"/>
    <n v="0"/>
    <n v="2"/>
    <n v="2"/>
    <x v="0"/>
    <x v="443"/>
  </r>
  <r>
    <x v="1"/>
    <x v="2643"/>
    <x v="2"/>
    <x v="30"/>
    <s v="GEME"/>
    <x v="243"/>
    <d v="1899-12-30T17:29:00"/>
    <x v="243"/>
    <d v="1899-12-30T19:40:00"/>
    <s v="S"/>
    <n v="0"/>
    <n v="0.05"/>
    <n v="0.05"/>
    <x v="0"/>
    <x v="107"/>
  </r>
  <r>
    <x v="1"/>
    <x v="2637"/>
    <x v="2"/>
    <x v="47"/>
    <s v="ROSSAS"/>
    <x v="243"/>
    <d v="1899-12-30T17:45:00"/>
    <x v="243"/>
    <d v="1899-12-30T18:40:00"/>
    <s v="S"/>
    <n v="0"/>
    <n v="0.05"/>
    <n v="0.05"/>
    <x v="0"/>
    <x v="147"/>
  </r>
  <r>
    <x v="1"/>
    <x v="2640"/>
    <x v="1"/>
    <x v="24"/>
    <s v="OLIVAL"/>
    <x v="243"/>
    <d v="1899-12-30T17:55:00"/>
    <x v="243"/>
    <d v="1899-12-30T18:50:00"/>
    <s v="S"/>
    <n v="0"/>
    <n v="0.05"/>
    <n v="0.05"/>
    <x v="0"/>
    <x v="434"/>
  </r>
  <r>
    <x v="1"/>
    <x v="2644"/>
    <x v="1"/>
    <x v="16"/>
    <s v="LORDELO"/>
    <x v="243"/>
    <d v="1899-12-30T18:35:00"/>
    <x v="243"/>
    <d v="1899-12-30T19:35:00"/>
    <s v="S"/>
    <n v="0"/>
    <n v="0.2"/>
    <n v="0.2"/>
    <x v="0"/>
    <x v="552"/>
  </r>
  <r>
    <x v="1"/>
    <x v="2627"/>
    <x v="2"/>
    <x v="7"/>
    <s v="ALVITE"/>
    <x v="243"/>
    <d v="1899-12-30T19:20:00"/>
    <x v="243"/>
    <d v="1899-12-30T20:35:00"/>
    <s v="S"/>
    <n v="0"/>
    <n v="1"/>
    <n v="1"/>
    <x v="0"/>
    <x v="47"/>
  </r>
  <r>
    <x v="1"/>
    <x v="2645"/>
    <x v="1"/>
    <x v="10"/>
    <s v="ABRAGÃO"/>
    <x v="243"/>
    <d v="1899-12-30T19:45:00"/>
    <x v="243"/>
    <d v="1899-12-30T20:00:00"/>
    <s v="S"/>
    <n v="0"/>
    <n v="0.03"/>
    <n v="0.03"/>
    <x v="0"/>
    <x v="584"/>
  </r>
  <r>
    <x v="1"/>
    <x v="2638"/>
    <x v="2"/>
    <x v="29"/>
    <s v="REVELHE"/>
    <x v="243"/>
    <d v="1899-12-30T20:45:00"/>
    <x v="243"/>
    <d v="1899-12-30T21:45:00"/>
    <s v="S"/>
    <n v="0"/>
    <n v="0.02"/>
    <n v="0.02"/>
    <x v="0"/>
    <x v="67"/>
  </r>
  <r>
    <x v="1"/>
    <x v="2646"/>
    <x v="2"/>
    <x v="25"/>
    <s v="LOUREDO"/>
    <x v="243"/>
    <d v="1899-12-30T21:00:00"/>
    <x v="243"/>
    <d v="1899-12-30T21:35:00"/>
    <s v="S"/>
    <n v="0"/>
    <n v="0.02"/>
    <n v="0.02"/>
    <x v="0"/>
    <x v="115"/>
  </r>
  <r>
    <x v="1"/>
    <x v="2647"/>
    <x v="2"/>
    <x v="19"/>
    <s v="POUSA"/>
    <x v="243"/>
    <d v="1899-12-30T21:18:00"/>
    <x v="243"/>
    <d v="1899-12-30T22:30:00"/>
    <s v="S"/>
    <n v="0"/>
    <n v="0.1"/>
    <n v="0.1"/>
    <x v="0"/>
    <x v="113"/>
  </r>
  <r>
    <x v="1"/>
    <x v="2648"/>
    <x v="2"/>
    <x v="47"/>
    <s v="RUIVÃES"/>
    <x v="243"/>
    <d v="1899-12-30T22:30:00"/>
    <x v="243"/>
    <d v="1899-12-30T22:45:00"/>
    <s v="S"/>
    <n v="0"/>
    <n v="0.01"/>
    <n v="0.01"/>
    <x v="0"/>
    <x v="101"/>
  </r>
  <r>
    <x v="1"/>
    <x v="2638"/>
    <x v="2"/>
    <x v="29"/>
    <s v="REVELHE"/>
    <x v="244"/>
    <d v="1899-12-30T00:20:00"/>
    <x v="244"/>
    <d v="1899-12-30T01:05:00"/>
    <s v="S"/>
    <n v="0"/>
    <n v="0.01"/>
    <n v="0.01"/>
    <x v="0"/>
    <x v="36"/>
  </r>
  <r>
    <x v="1"/>
    <x v="2649"/>
    <x v="1"/>
    <x v="8"/>
    <s v="LAVRA"/>
    <x v="244"/>
    <d v="1899-12-30T01:14:00"/>
    <x v="244"/>
    <d v="1899-12-30T03:30:00"/>
    <s v="S"/>
    <n v="0"/>
    <n v="0.12"/>
    <n v="0.12"/>
    <x v="0"/>
    <x v="590"/>
  </r>
  <r>
    <x v="1"/>
    <x v="2650"/>
    <x v="2"/>
    <x v="21"/>
    <s v="BASTO (SÃO CLEMENTE)"/>
    <x v="244"/>
    <d v="1899-12-30T03:20:00"/>
    <x v="244"/>
    <d v="1899-12-30T05:00:00"/>
    <s v="S"/>
    <n v="0"/>
    <n v="0.1"/>
    <n v="0.1"/>
    <x v="0"/>
    <x v="530"/>
  </r>
  <r>
    <x v="1"/>
    <x v="2649"/>
    <x v="1"/>
    <x v="8"/>
    <s v="LAVRA"/>
    <x v="244"/>
    <d v="1899-12-30T08:25:00"/>
    <x v="244"/>
    <d v="1899-12-30T10:10:00"/>
    <s v="S"/>
    <n v="0"/>
    <n v="0.02"/>
    <n v="0.02"/>
    <x v="0"/>
    <x v="602"/>
  </r>
  <r>
    <x v="1"/>
    <x v="2649"/>
    <x v="1"/>
    <x v="8"/>
    <s v="LAVRA"/>
    <x v="244"/>
    <d v="1899-12-30T12:55:00"/>
    <x v="244"/>
    <d v="1899-12-30T17:20:00"/>
    <s v="S"/>
    <n v="0"/>
    <n v="0.15"/>
    <n v="0.15"/>
    <x v="0"/>
    <x v="619"/>
  </r>
  <r>
    <x v="1"/>
    <x v="2651"/>
    <x v="2"/>
    <x v="22"/>
    <s v="RENDUFE"/>
    <x v="244"/>
    <d v="1899-12-30T13:45:00"/>
    <x v="244"/>
    <d v="1899-12-30T14:05:00"/>
    <s v="S"/>
    <n v="0.5"/>
    <n v="0"/>
    <n v="0.5"/>
    <x v="0"/>
    <x v="20"/>
  </r>
  <r>
    <x v="1"/>
    <x v="2644"/>
    <x v="1"/>
    <x v="16"/>
    <s v="LORDELO"/>
    <x v="244"/>
    <d v="1899-12-30T13:45:00"/>
    <x v="244"/>
    <d v="1899-12-30T14:35:00"/>
    <s v="S"/>
    <n v="0"/>
    <n v="0.05"/>
    <n v="0.05"/>
    <x v="0"/>
    <x v="553"/>
  </r>
  <r>
    <x v="1"/>
    <x v="2652"/>
    <x v="2"/>
    <x v="12"/>
    <s v="SANDE (SÃO LOURENÇO)"/>
    <x v="244"/>
    <d v="1899-12-30T14:00:00"/>
    <x v="244"/>
    <d v="1899-12-30T15:00:00"/>
    <s v="S"/>
    <n v="0"/>
    <n v="0.02"/>
    <n v="0.02"/>
    <x v="0"/>
    <x v="14"/>
  </r>
  <r>
    <x v="1"/>
    <x v="2653"/>
    <x v="0"/>
    <x v="3"/>
    <s v="SÃO MARTINHO DA CORTIÇA"/>
    <x v="244"/>
    <d v="1899-12-30T14:22:00"/>
    <x v="244"/>
    <d v="1899-12-30T16:51:00"/>
    <m/>
    <n v="0.8"/>
    <n v="0"/>
    <n v="0.8"/>
    <x v="4"/>
    <x v="440"/>
  </r>
  <r>
    <x v="1"/>
    <x v="2654"/>
    <x v="2"/>
    <x v="14"/>
    <s v="NOVAIS"/>
    <x v="244"/>
    <d v="1899-12-30T14:30:00"/>
    <x v="244"/>
    <d v="1899-12-30T15:15:00"/>
    <s v="S"/>
    <n v="0"/>
    <n v="0.1"/>
    <n v="0.1"/>
    <x v="0"/>
    <x v="68"/>
  </r>
  <r>
    <x v="1"/>
    <x v="2655"/>
    <x v="1"/>
    <x v="6"/>
    <s v="BOUGADO (SANTIAGO)"/>
    <x v="244"/>
    <d v="1899-12-30T14:33:00"/>
    <x v="244"/>
    <d v="1899-12-30T15:10:00"/>
    <s v="S"/>
    <n v="0"/>
    <n v="0.01"/>
    <n v="0.01"/>
    <x v="0"/>
    <x v="594"/>
  </r>
  <r>
    <x v="1"/>
    <x v="2656"/>
    <x v="1"/>
    <x v="33"/>
    <s v="BARROSAS (SANTA EULÁLIA)"/>
    <x v="244"/>
    <d v="1899-12-30T14:40:00"/>
    <x v="244"/>
    <d v="1899-12-30T16:10:00"/>
    <s v="S"/>
    <n v="0.15"/>
    <n v="0.2"/>
    <n v="0.35"/>
    <x v="0"/>
    <x v="616"/>
  </r>
  <r>
    <x v="1"/>
    <x v="2650"/>
    <x v="2"/>
    <x v="21"/>
    <s v="BASTO (SÃO CLEMENTE)"/>
    <x v="244"/>
    <d v="1899-12-30T14:50:00"/>
    <x v="244"/>
    <d v="1899-12-30T16:55:00"/>
    <s v="S"/>
    <n v="0"/>
    <n v="0.1"/>
    <n v="0.1"/>
    <x v="0"/>
    <x v="629"/>
  </r>
  <r>
    <x v="1"/>
    <x v="2657"/>
    <x v="1"/>
    <x v="16"/>
    <s v="MOURIZ"/>
    <x v="244"/>
    <d v="1899-12-30T15:10:00"/>
    <x v="244"/>
    <d v="1899-12-30T16:00:00"/>
    <s v="S"/>
    <n v="0"/>
    <n v="0.03"/>
    <n v="0.03"/>
    <x v="0"/>
    <x v="519"/>
  </r>
  <r>
    <x v="1"/>
    <x v="2658"/>
    <x v="2"/>
    <x v="29"/>
    <s v="REGADAS"/>
    <x v="244"/>
    <d v="1899-12-30T15:20:00"/>
    <x v="244"/>
    <d v="1899-12-30T16:35:00"/>
    <s v="S"/>
    <n v="0.08"/>
    <n v="0"/>
    <n v="0.08"/>
    <x v="0"/>
    <x v="152"/>
  </r>
  <r>
    <x v="1"/>
    <x v="2646"/>
    <x v="2"/>
    <x v="25"/>
    <s v="LOUREDO"/>
    <x v="244"/>
    <d v="1899-12-30T15:25:00"/>
    <x v="244"/>
    <d v="1899-12-30T16:35:00"/>
    <s v="S"/>
    <n v="0"/>
    <n v="0.01"/>
    <n v="0.01"/>
    <x v="0"/>
    <x v="249"/>
  </r>
  <r>
    <x v="1"/>
    <x v="2659"/>
    <x v="2"/>
    <x v="47"/>
    <s v="PARADA DO BOURO"/>
    <x v="244"/>
    <d v="1899-12-30T15:45:00"/>
    <x v="244"/>
    <d v="1899-12-30T17:30:00"/>
    <s v="S"/>
    <n v="0"/>
    <n v="0.01"/>
    <n v="0.01"/>
    <x v="0"/>
    <x v="77"/>
  </r>
  <r>
    <x v="1"/>
    <x v="2649"/>
    <x v="1"/>
    <x v="8"/>
    <s v="LAVRA"/>
    <x v="244"/>
    <d v="1899-12-30T16:47:00"/>
    <x v="244"/>
    <d v="1899-12-30T21:10:00"/>
    <s v="S"/>
    <n v="0"/>
    <n v="0.4"/>
    <n v="0.4"/>
    <x v="0"/>
    <x v="620"/>
  </r>
  <r>
    <x v="1"/>
    <x v="2660"/>
    <x v="1"/>
    <x v="10"/>
    <s v="ABRAGÃO"/>
    <x v="244"/>
    <d v="1899-12-30T17:10:00"/>
    <x v="244"/>
    <d v="1899-12-30T18:00:00"/>
    <s v="S"/>
    <n v="0"/>
    <n v="3"/>
    <n v="3"/>
    <x v="0"/>
    <x v="597"/>
  </r>
  <r>
    <x v="1"/>
    <x v="2661"/>
    <x v="2"/>
    <x v="7"/>
    <s v="ALVITE"/>
    <x v="244"/>
    <d v="1899-12-30T17:25:00"/>
    <x v="244"/>
    <d v="1899-12-30T18:50:00"/>
    <s v="S"/>
    <n v="0"/>
    <n v="0.05"/>
    <n v="0.05"/>
    <x v="0"/>
    <x v="255"/>
  </r>
  <r>
    <x v="1"/>
    <x v="2656"/>
    <x v="1"/>
    <x v="33"/>
    <s v="BARROSAS (SANTA EULÁLIA)"/>
    <x v="244"/>
    <d v="1899-12-30T17:45:00"/>
    <x v="244"/>
    <d v="1899-12-30T19:00:00"/>
    <s v="S"/>
    <n v="0"/>
    <n v="2"/>
    <n v="2"/>
    <x v="0"/>
    <x v="615"/>
  </r>
  <r>
    <x v="1"/>
    <x v="2629"/>
    <x v="1"/>
    <x v="31"/>
    <s v="CANDEMIL"/>
    <x v="244"/>
    <d v="1899-12-30T17:45:00"/>
    <x v="244"/>
    <d v="1899-12-30T19:30:00"/>
    <s v="S"/>
    <n v="0"/>
    <n v="0.5"/>
    <n v="0.5"/>
    <x v="0"/>
    <x v="556"/>
  </r>
  <r>
    <x v="1"/>
    <x v="2662"/>
    <x v="2"/>
    <x v="12"/>
    <s v="BARCO"/>
    <x v="244"/>
    <d v="1899-12-30T18:25:00"/>
    <x v="244"/>
    <d v="1899-12-30T20:00:00"/>
    <s v="S"/>
    <n v="0"/>
    <n v="0.12"/>
    <n v="0.12"/>
    <x v="0"/>
    <x v="480"/>
  </r>
  <r>
    <x v="1"/>
    <x v="2663"/>
    <x v="2"/>
    <x v="29"/>
    <s v="ESTORÃOS"/>
    <x v="244"/>
    <d v="1899-12-30T18:30:00"/>
    <x v="244"/>
    <d v="1899-12-30T20:00:00"/>
    <s v="S"/>
    <n v="0"/>
    <n v="0.1"/>
    <n v="0.1"/>
    <x v="0"/>
    <x v="222"/>
  </r>
  <r>
    <x v="1"/>
    <x v="2664"/>
    <x v="1"/>
    <x v="24"/>
    <s v="PEDROSO"/>
    <x v="244"/>
    <d v="1899-12-30T20:25:00"/>
    <x v="244"/>
    <d v="1899-12-30T21:25:00"/>
    <s v="S"/>
    <n v="0"/>
    <n v="0.05"/>
    <n v="0.05"/>
    <x v="0"/>
    <x v="621"/>
  </r>
  <r>
    <x v="1"/>
    <x v="2635"/>
    <x v="1"/>
    <x v="11"/>
    <s v="JOVIM"/>
    <x v="244"/>
    <d v="1899-12-30T20:45:00"/>
    <x v="244"/>
    <d v="1899-12-30T22:00:00"/>
    <s v="S"/>
    <n v="0"/>
    <n v="0.2"/>
    <n v="0.2"/>
    <x v="0"/>
    <x v="542"/>
  </r>
  <r>
    <x v="1"/>
    <x v="2648"/>
    <x v="2"/>
    <x v="47"/>
    <s v="RUIVÃES"/>
    <x v="244"/>
    <d v="1899-12-30T21:15:00"/>
    <x v="244"/>
    <d v="1899-12-30T22:45:00"/>
    <s v="S"/>
    <n v="0"/>
    <n v="0.02"/>
    <n v="0.02"/>
    <x v="0"/>
    <x v="103"/>
  </r>
  <r>
    <x v="1"/>
    <x v="2654"/>
    <x v="2"/>
    <x v="14"/>
    <s v="NOVAIS"/>
    <x v="244"/>
    <d v="1899-12-30T23:00:00"/>
    <x v="244"/>
    <d v="1899-12-30T23:45:00"/>
    <s v="S"/>
    <n v="0"/>
    <n v="0.1"/>
    <n v="0.1"/>
    <x v="0"/>
    <x v="64"/>
  </r>
  <r>
    <x v="1"/>
    <x v="2665"/>
    <x v="1"/>
    <x v="8"/>
    <s v="CUSTÓIAS"/>
    <x v="244"/>
    <d v="1899-12-30T23:40:00"/>
    <x v="245"/>
    <d v="1899-12-30T02:05:00"/>
    <s v="S"/>
    <n v="0"/>
    <n v="0.2"/>
    <n v="0.2"/>
    <x v="0"/>
    <x v="69"/>
  </r>
  <r>
    <x v="1"/>
    <x v="2666"/>
    <x v="1"/>
    <x v="10"/>
    <s v="BUSTELO"/>
    <x v="245"/>
    <d v="1899-12-30T04:45:00"/>
    <x v="245"/>
    <d v="1899-12-30T06:10:00"/>
    <s v="S"/>
    <n v="0"/>
    <n v="1"/>
    <n v="1"/>
    <x v="0"/>
    <x v="462"/>
  </r>
  <r>
    <x v="1"/>
    <x v="2667"/>
    <x v="2"/>
    <x v="12"/>
    <s v="ATÃES"/>
    <x v="245"/>
    <d v="1899-12-30T11:36:00"/>
    <x v="245"/>
    <d v="1899-12-30T12:10:00"/>
    <s v="S"/>
    <n v="0"/>
    <n v="0.05"/>
    <n v="0.05"/>
    <x v="0"/>
    <x v="83"/>
  </r>
  <r>
    <x v="1"/>
    <x v="2668"/>
    <x v="1"/>
    <x v="56"/>
    <s v="VILA BOA DE QUIRES"/>
    <x v="245"/>
    <d v="1899-12-30T14:30:00"/>
    <x v="245"/>
    <d v="1899-12-30T15:30:00"/>
    <s v="S"/>
    <n v="0"/>
    <n v="0.05"/>
    <n v="0.05"/>
    <x v="0"/>
    <x v="605"/>
  </r>
  <r>
    <x v="1"/>
    <x v="2669"/>
    <x v="2"/>
    <x v="49"/>
    <s v="GONDORIZ"/>
    <x v="245"/>
    <d v="1899-12-30T16:18:00"/>
    <x v="245"/>
    <d v="1899-12-30T19:10:00"/>
    <s v="S"/>
    <n v="0"/>
    <n v="1"/>
    <n v="1"/>
    <x v="0"/>
    <x v="82"/>
  </r>
  <r>
    <x v="1"/>
    <x v="2670"/>
    <x v="2"/>
    <x v="7"/>
    <s v="REFOJOS DE BASTO"/>
    <x v="245"/>
    <d v="1899-12-30T16:35:00"/>
    <x v="245"/>
    <d v="1899-12-30T17:30:00"/>
    <s v="S"/>
    <n v="0"/>
    <n v="0.1"/>
    <n v="0.1"/>
    <x v="0"/>
    <x v="63"/>
  </r>
  <r>
    <x v="1"/>
    <x v="2671"/>
    <x v="1"/>
    <x v="18"/>
    <s v="FERREIRA"/>
    <x v="245"/>
    <d v="1899-12-30T17:05:00"/>
    <x v="245"/>
    <d v="1899-12-30T18:05:00"/>
    <s v="S"/>
    <n v="0"/>
    <n v="0.2"/>
    <n v="0.2"/>
    <x v="0"/>
    <x v="638"/>
  </r>
  <r>
    <x v="1"/>
    <x v="2672"/>
    <x v="1"/>
    <x v="18"/>
    <s v="CARVALHOSA"/>
    <x v="245"/>
    <d v="1899-12-30T18:30:00"/>
    <x v="245"/>
    <d v="1899-12-30T18:55:00"/>
    <s v="S"/>
    <n v="0"/>
    <n v="0.01"/>
    <n v="0.01"/>
    <x v="0"/>
    <x v="538"/>
  </r>
  <r>
    <x v="1"/>
    <x v="2673"/>
    <x v="1"/>
    <x v="10"/>
    <s v="ABRAGÃO"/>
    <x v="245"/>
    <d v="1899-12-30T20:30:00"/>
    <x v="245"/>
    <d v="1899-12-30T21:22:00"/>
    <s v="S"/>
    <n v="0"/>
    <n v="0.08"/>
    <n v="0.08"/>
    <x v="0"/>
    <x v="201"/>
  </r>
  <r>
    <x v="1"/>
    <x v="2674"/>
    <x v="2"/>
    <x v="19"/>
    <s v="ABADE DE NEIVA"/>
    <x v="246"/>
    <d v="1899-12-30T17:20:00"/>
    <x v="246"/>
    <d v="1899-12-30T18:46:00"/>
    <s v="S"/>
    <n v="0"/>
    <n v="0.2"/>
    <n v="0.2"/>
    <x v="0"/>
    <x v="189"/>
  </r>
  <r>
    <x v="1"/>
    <x v="2675"/>
    <x v="2"/>
    <x v="12"/>
    <s v="INFANTAS"/>
    <x v="246"/>
    <d v="1899-12-30T18:06:00"/>
    <x v="246"/>
    <d v="1899-12-30T19:00:00"/>
    <s v="S"/>
    <n v="0.1"/>
    <n v="0"/>
    <n v="0.1"/>
    <x v="0"/>
    <x v="346"/>
  </r>
  <r>
    <x v="1"/>
    <x v="2623"/>
    <x v="1"/>
    <x v="11"/>
    <s v="SÃO PEDRO DA COVA"/>
    <x v="246"/>
    <d v="1899-12-30T21:30:00"/>
    <x v="246"/>
    <d v="1899-12-30T22:45:00"/>
    <s v="S"/>
    <n v="0"/>
    <n v="0.05"/>
    <n v="0.05"/>
    <x v="0"/>
    <x v="417"/>
  </r>
  <r>
    <x v="1"/>
    <x v="2676"/>
    <x v="2"/>
    <x v="21"/>
    <s v="CANEDO DE BASTO"/>
    <x v="247"/>
    <d v="1899-12-30T13:55:00"/>
    <x v="247"/>
    <d v="1899-12-30T15:50:00"/>
    <s v="S"/>
    <n v="0.15"/>
    <n v="0"/>
    <n v="0.15"/>
    <x v="0"/>
    <x v="106"/>
  </r>
  <r>
    <x v="1"/>
    <x v="2674"/>
    <x v="2"/>
    <x v="19"/>
    <s v="ABADE DE NEIVA"/>
    <x v="247"/>
    <d v="1899-12-30T14:07:00"/>
    <x v="247"/>
    <d v="1899-12-30T21:30:00"/>
    <s v="S"/>
    <n v="0"/>
    <n v="0.25"/>
    <n v="0.25"/>
    <x v="0"/>
    <x v="238"/>
  </r>
  <r>
    <x v="1"/>
    <x v="2623"/>
    <x v="1"/>
    <x v="11"/>
    <s v="SÃO PEDRO DA COVA"/>
    <x v="247"/>
    <d v="1899-12-30T15:20:00"/>
    <x v="247"/>
    <d v="1899-12-30T17:20:00"/>
    <s v="S"/>
    <n v="0"/>
    <n v="1"/>
    <n v="1"/>
    <x v="0"/>
    <x v="416"/>
  </r>
  <r>
    <x v="1"/>
    <x v="2677"/>
    <x v="1"/>
    <x v="24"/>
    <s v="VALADARES"/>
    <x v="247"/>
    <d v="1899-12-30T15:35:00"/>
    <x v="247"/>
    <d v="1899-12-30T16:45:00"/>
    <s v="S"/>
    <n v="0"/>
    <n v="0.1"/>
    <n v="0.1"/>
    <x v="0"/>
    <x v="395"/>
  </r>
  <r>
    <x v="1"/>
    <x v="2678"/>
    <x v="1"/>
    <x v="8"/>
    <s v="PERAFITA"/>
    <x v="247"/>
    <d v="1899-12-30T17:55:00"/>
    <x v="247"/>
    <d v="1899-12-30T18:50:00"/>
    <s v="S"/>
    <n v="0"/>
    <n v="0.03"/>
    <n v="0.03"/>
    <x v="0"/>
    <x v="277"/>
  </r>
  <r>
    <x v="1"/>
    <x v="2679"/>
    <x v="2"/>
    <x v="7"/>
    <s v="REFOJOS DE BASTO"/>
    <x v="247"/>
    <d v="1899-12-30T22:25:00"/>
    <x v="247"/>
    <d v="1899-12-30T23:00:00"/>
    <s v="S"/>
    <n v="0"/>
    <n v="0.01"/>
    <n v="0.01"/>
    <x v="0"/>
    <x v="251"/>
  </r>
  <r>
    <x v="1"/>
    <x v="2680"/>
    <x v="2"/>
    <x v="12"/>
    <s v="BARCO"/>
    <x v="248"/>
    <d v="1899-12-30T15:55:00"/>
    <x v="248"/>
    <d v="1899-12-30T16:40:00"/>
    <s v="S"/>
    <n v="0"/>
    <n v="0.05"/>
    <n v="0.05"/>
    <x v="0"/>
    <x v="259"/>
  </r>
  <r>
    <x v="1"/>
    <x v="2681"/>
    <x v="3"/>
    <x v="42"/>
    <s v="S. MARTINHO"/>
    <x v="248"/>
    <d v="1899-12-30T16:02:00"/>
    <x v="248"/>
    <d v="1899-12-30T16:40:00"/>
    <s v="S"/>
    <n v="0"/>
    <n v="7.4999999999999997E-3"/>
    <n v="7.4999999999999997E-3"/>
    <x v="0"/>
    <x v="184"/>
  </r>
  <r>
    <x v="1"/>
    <x v="2682"/>
    <x v="2"/>
    <x v="14"/>
    <s v="TELHADO"/>
    <x v="248"/>
    <d v="1899-12-30T18:00:00"/>
    <x v="248"/>
    <d v="1899-12-30T20:20:00"/>
    <s v="S"/>
    <n v="0"/>
    <n v="0.06"/>
    <n v="0.06"/>
    <x v="0"/>
    <x v="326"/>
  </r>
  <r>
    <x v="1"/>
    <x v="2683"/>
    <x v="0"/>
    <x v="55"/>
    <s v="LOUROSA"/>
    <x v="248"/>
    <d v="1899-12-30T18:14:00"/>
    <x v="248"/>
    <d v="1899-12-30T19:30:00"/>
    <m/>
    <n v="0.12"/>
    <n v="0"/>
    <n v="0.12"/>
    <x v="4"/>
    <x v="351"/>
  </r>
  <r>
    <x v="1"/>
    <x v="2684"/>
    <x v="0"/>
    <x v="2"/>
    <s v="MOURONHO"/>
    <x v="249"/>
    <d v="1899-12-30T02:48:00"/>
    <x v="249"/>
    <d v="1899-12-30T04:34:00"/>
    <m/>
    <n v="0.1"/>
    <n v="0.04"/>
    <n v="0.14000000000000001"/>
    <x v="4"/>
    <x v="590"/>
  </r>
  <r>
    <x v="1"/>
    <x v="2685"/>
    <x v="2"/>
    <x v="25"/>
    <s v="FONTE ARCADA"/>
    <x v="249"/>
    <d v="1899-12-30T10:15:00"/>
    <x v="249"/>
    <d v="1899-12-30T10:50:00"/>
    <s v="S"/>
    <n v="0"/>
    <n v="0.01"/>
    <n v="0.01"/>
    <x v="0"/>
    <x v="360"/>
  </r>
  <r>
    <x v="1"/>
    <x v="2686"/>
    <x v="2"/>
    <x v="12"/>
    <s v="BRITEIROS (SANTA LEOCÁDIA)"/>
    <x v="249"/>
    <d v="1899-12-30T12:50:00"/>
    <x v="249"/>
    <d v="1899-12-30T16:15:00"/>
    <s v="S"/>
    <n v="0"/>
    <n v="0.5"/>
    <n v="0.5"/>
    <x v="0"/>
    <x v="305"/>
  </r>
  <r>
    <x v="1"/>
    <x v="2687"/>
    <x v="1"/>
    <x v="33"/>
    <s v="SILVARES"/>
    <x v="249"/>
    <d v="1899-12-30T16:55:00"/>
    <x v="249"/>
    <d v="1899-12-30T17:30:00"/>
    <s v="S"/>
    <n v="0"/>
    <n v="0.02"/>
    <n v="0.02"/>
    <x v="0"/>
    <x v="4"/>
  </r>
  <r>
    <x v="1"/>
    <x v="2688"/>
    <x v="2"/>
    <x v="7"/>
    <s v="REFOJOS DE BASTO"/>
    <x v="249"/>
    <d v="1899-12-30T17:20:00"/>
    <x v="249"/>
    <d v="1899-12-30T17:55:00"/>
    <s v="S"/>
    <n v="0"/>
    <n v="0.01"/>
    <n v="0.01"/>
    <x v="0"/>
    <x v="133"/>
  </r>
  <r>
    <x v="1"/>
    <x v="2689"/>
    <x v="1"/>
    <x v="18"/>
    <s v="SEROA"/>
    <x v="249"/>
    <d v="1899-12-30T17:30:00"/>
    <x v="249"/>
    <d v="1899-12-30T18:05:00"/>
    <s v="S"/>
    <n v="0"/>
    <n v="0.03"/>
    <n v="0.03"/>
    <x v="0"/>
    <x v="567"/>
  </r>
  <r>
    <x v="1"/>
    <x v="2689"/>
    <x v="1"/>
    <x v="18"/>
    <s v="SEROA"/>
    <x v="249"/>
    <d v="1899-12-30T20:00:00"/>
    <x v="249"/>
    <d v="1899-12-30T20:35:00"/>
    <s v="S"/>
    <n v="0"/>
    <n v="0.03"/>
    <n v="0.03"/>
    <x v="0"/>
    <x v="131"/>
  </r>
  <r>
    <x v="1"/>
    <x v="2690"/>
    <x v="2"/>
    <x v="47"/>
    <s v="CANIÇADA"/>
    <x v="250"/>
    <d v="1899-12-30T10:40:00"/>
    <x v="250"/>
    <d v="1899-12-30T12:20:00"/>
    <s v="S"/>
    <n v="0"/>
    <n v="0.02"/>
    <n v="0.02"/>
    <x v="0"/>
    <x v="248"/>
  </r>
  <r>
    <x v="1"/>
    <x v="2691"/>
    <x v="1"/>
    <x v="11"/>
    <s v="FOZ DO SOUSA"/>
    <x v="250"/>
    <d v="1899-12-30T11:30:00"/>
    <x v="250"/>
    <d v="1899-12-30T17:25:00"/>
    <s v="S"/>
    <n v="0"/>
    <n v="1"/>
    <n v="1"/>
    <x v="0"/>
    <x v="391"/>
  </r>
  <r>
    <x v="1"/>
    <x v="2692"/>
    <x v="2"/>
    <x v="30"/>
    <s v="GOÃOS"/>
    <x v="250"/>
    <d v="1899-12-30T12:00:00"/>
    <x v="250"/>
    <d v="1899-12-30T14:20:00"/>
    <s v="S"/>
    <n v="0"/>
    <n v="1"/>
    <n v="1"/>
    <x v="0"/>
    <x v="16"/>
  </r>
  <r>
    <x v="1"/>
    <x v="2693"/>
    <x v="2"/>
    <x v="29"/>
    <s v="QUINCHÃES"/>
    <x v="250"/>
    <d v="1899-12-30T13:30:00"/>
    <x v="250"/>
    <d v="1899-12-30T14:00:00"/>
    <s v="S"/>
    <n v="0"/>
    <n v="0.1"/>
    <n v="0.1"/>
    <x v="0"/>
    <x v="312"/>
  </r>
  <r>
    <x v="1"/>
    <x v="2694"/>
    <x v="2"/>
    <x v="12"/>
    <s v="BRITEIROS (SÃO ESTÊVÃO)"/>
    <x v="250"/>
    <d v="1899-12-30T13:35:00"/>
    <x v="250"/>
    <d v="1899-12-30T13:50:00"/>
    <s v="S"/>
    <n v="0"/>
    <n v="0.03"/>
    <n v="0.03"/>
    <x v="0"/>
    <x v="266"/>
  </r>
  <r>
    <x v="1"/>
    <x v="2694"/>
    <x v="2"/>
    <x v="12"/>
    <s v="BRITEIROS (SÃO ESTÊVÃO)"/>
    <x v="250"/>
    <d v="1899-12-30T13:35:00"/>
    <x v="250"/>
    <d v="1899-12-30T15:45:00"/>
    <s v="S"/>
    <n v="0"/>
    <n v="0.5"/>
    <n v="0.5"/>
    <x v="0"/>
    <x v="278"/>
  </r>
  <r>
    <x v="1"/>
    <x v="2695"/>
    <x v="2"/>
    <x v="12"/>
    <s v="BRITEIROS (SANTA LEOCÁDIA)"/>
    <x v="250"/>
    <d v="1899-12-30T13:45:00"/>
    <x v="250"/>
    <d v="1899-12-30T14:45:00"/>
    <s v="S"/>
    <n v="0"/>
    <n v="0.4"/>
    <n v="0.4"/>
    <x v="0"/>
    <x v="136"/>
  </r>
  <r>
    <x v="1"/>
    <x v="2696"/>
    <x v="2"/>
    <x v="21"/>
    <s v="MOREIRA DO CASTELO"/>
    <x v="250"/>
    <d v="1899-12-30T13:55:00"/>
    <x v="250"/>
    <d v="1899-12-30T17:40:00"/>
    <s v="S"/>
    <n v="0"/>
    <n v="2.5"/>
    <n v="2.5"/>
    <x v="0"/>
    <x v="376"/>
  </r>
  <r>
    <x v="1"/>
    <x v="2690"/>
    <x v="2"/>
    <x v="47"/>
    <s v="CANIÇADA"/>
    <x v="250"/>
    <d v="1899-12-30T14:30:00"/>
    <x v="250"/>
    <d v="1899-12-30T15:45:00"/>
    <s v="S"/>
    <n v="0"/>
    <n v="0.02"/>
    <n v="0.02"/>
    <x v="0"/>
    <x v="253"/>
  </r>
  <r>
    <x v="1"/>
    <x v="2695"/>
    <x v="2"/>
    <x v="12"/>
    <s v="BRITEIROS (SANTA LEOCÁDIA)"/>
    <x v="250"/>
    <d v="1899-12-30T14:45:00"/>
    <x v="250"/>
    <d v="1899-12-30T17:05:00"/>
    <s v="S"/>
    <n v="0"/>
    <n v="0.2"/>
    <n v="0.2"/>
    <x v="0"/>
    <x v="132"/>
  </r>
  <r>
    <x v="1"/>
    <x v="2697"/>
    <x v="1"/>
    <x v="16"/>
    <s v="BALTAR"/>
    <x v="250"/>
    <d v="1899-12-30T20:35:00"/>
    <x v="250"/>
    <d v="1899-12-30T21:10:00"/>
    <s v="S"/>
    <n v="0"/>
    <n v="0.01"/>
    <n v="0.01"/>
    <x v="0"/>
    <x v="424"/>
  </r>
  <r>
    <x v="1"/>
    <x v="2696"/>
    <x v="2"/>
    <x v="21"/>
    <s v="MOREIRA DO CASTELO"/>
    <x v="250"/>
    <d v="1899-12-30T20:40:00"/>
    <x v="250"/>
    <d v="1899-12-30T22:20:00"/>
    <s v="S"/>
    <n v="0"/>
    <n v="0.03"/>
    <n v="0.03"/>
    <x v="0"/>
    <x v="388"/>
  </r>
  <r>
    <x v="1"/>
    <x v="2698"/>
    <x v="1"/>
    <x v="24"/>
    <s v="VILAR DE ANDORINHO"/>
    <x v="250"/>
    <d v="1899-12-30T20:40:00"/>
    <x v="250"/>
    <d v="1899-12-30T21:20:00"/>
    <s v="S"/>
    <n v="0"/>
    <n v="0.01"/>
    <n v="0.01"/>
    <x v="0"/>
    <x v="483"/>
  </r>
  <r>
    <x v="1"/>
    <x v="2623"/>
    <x v="1"/>
    <x v="11"/>
    <s v="SÃO PEDRO DA COVA"/>
    <x v="250"/>
    <d v="1899-12-30T23:05:00"/>
    <x v="250"/>
    <d v="1899-12-30T23:45:00"/>
    <s v="S"/>
    <n v="0"/>
    <n v="0.05"/>
    <n v="0.05"/>
    <x v="0"/>
    <x v="400"/>
  </r>
  <r>
    <x v="1"/>
    <x v="2690"/>
    <x v="2"/>
    <x v="47"/>
    <s v="CANIÇADA"/>
    <x v="250"/>
    <d v="1899-12-30T23:15:00"/>
    <x v="251"/>
    <d v="1899-12-30T02:51:00"/>
    <s v="S"/>
    <n v="0"/>
    <n v="0.1"/>
    <n v="0.1"/>
    <x v="0"/>
    <x v="338"/>
  </r>
  <r>
    <x v="1"/>
    <x v="2699"/>
    <x v="2"/>
    <x v="12"/>
    <s v="SELHO (SÃO CRISTOVÃO)"/>
    <x v="251"/>
    <d v="1899-12-30T05:05:00"/>
    <x v="251"/>
    <d v="1899-12-30T05:35:00"/>
    <s v="S"/>
    <n v="0"/>
    <n v="0.05"/>
    <n v="0.05"/>
    <x v="0"/>
    <x v="15"/>
  </r>
  <r>
    <x v="1"/>
    <x v="2700"/>
    <x v="2"/>
    <x v="21"/>
    <s v="ARNÓIA"/>
    <x v="251"/>
    <d v="1899-12-30T11:00:00"/>
    <x v="251"/>
    <d v="1899-12-30T11:50:00"/>
    <s v="S"/>
    <n v="0"/>
    <n v="0.01"/>
    <n v="0.01"/>
    <x v="0"/>
    <x v="392"/>
  </r>
  <r>
    <x v="1"/>
    <x v="2701"/>
    <x v="2"/>
    <x v="12"/>
    <s v="BRITEIROS (SÃO ESTÊVÃO)"/>
    <x v="251"/>
    <d v="1899-12-30T12:55:00"/>
    <x v="251"/>
    <d v="1899-12-30T14:00:00"/>
    <s v="S"/>
    <n v="0"/>
    <n v="0.05"/>
    <n v="0.05"/>
    <x v="0"/>
    <x v="27"/>
  </r>
  <r>
    <x v="1"/>
    <x v="2702"/>
    <x v="1"/>
    <x v="24"/>
    <s v="SÃO FÉLIX DA MARINHA"/>
    <x v="251"/>
    <d v="1899-12-30T13:50:00"/>
    <x v="251"/>
    <d v="1899-12-30T15:30:00"/>
    <s v="S"/>
    <n v="0"/>
    <n v="0.05"/>
    <n v="0.05"/>
    <x v="0"/>
    <x v="500"/>
  </r>
  <r>
    <x v="1"/>
    <x v="2703"/>
    <x v="2"/>
    <x v="7"/>
    <s v="ALVITE"/>
    <x v="251"/>
    <d v="1899-12-30T14:55:00"/>
    <x v="251"/>
    <d v="1899-12-30T20:30:00"/>
    <s v="S"/>
    <n v="0"/>
    <n v="7"/>
    <n v="7"/>
    <x v="0"/>
    <x v="22"/>
  </r>
  <r>
    <x v="1"/>
    <x v="2704"/>
    <x v="2"/>
    <x v="12"/>
    <s v="BRITEIROS (SANTA LEOCÁDIA)"/>
    <x v="251"/>
    <d v="1899-12-30T15:25:00"/>
    <x v="251"/>
    <d v="1899-12-30T18:15:00"/>
    <s v="S"/>
    <n v="0"/>
    <n v="0.15"/>
    <n v="0.15"/>
    <x v="0"/>
    <x v="193"/>
  </r>
  <r>
    <x v="1"/>
    <x v="2705"/>
    <x v="2"/>
    <x v="14"/>
    <s v="VALE (SÃO COSME)"/>
    <x v="251"/>
    <d v="1899-12-30T19:30:00"/>
    <x v="251"/>
    <d v="1899-12-30T20:30:00"/>
    <s v="S"/>
    <n v="0"/>
    <n v="0.05"/>
    <n v="0.05"/>
    <x v="0"/>
    <x v="361"/>
  </r>
  <r>
    <x v="1"/>
    <x v="2706"/>
    <x v="2"/>
    <x v="12"/>
    <s v="LORDELO"/>
    <x v="251"/>
    <d v="1899-12-30T19:40:00"/>
    <x v="251"/>
    <d v="1899-12-30T20:30:00"/>
    <s v="S"/>
    <n v="0"/>
    <n v="0.2"/>
    <n v="0.2"/>
    <x v="0"/>
    <x v="206"/>
  </r>
  <r>
    <x v="1"/>
    <x v="2700"/>
    <x v="2"/>
    <x v="21"/>
    <s v="ARNÓIA"/>
    <x v="251"/>
    <d v="1899-12-30T20:40:00"/>
    <x v="251"/>
    <d v="1899-12-30T22:00:00"/>
    <s v="S"/>
    <n v="0.03"/>
    <n v="0"/>
    <n v="0.03"/>
    <x v="0"/>
    <x v="35"/>
  </r>
  <r>
    <x v="1"/>
    <x v="2707"/>
    <x v="2"/>
    <x v="26"/>
    <s v="OLIVEIRA (SÃO PEDRO)"/>
    <x v="252"/>
    <d v="1899-12-30T00:10:00"/>
    <x v="252"/>
    <d v="1899-12-30T01:50:00"/>
    <s v="S"/>
    <n v="0"/>
    <n v="0.01"/>
    <n v="0.01"/>
    <x v="0"/>
    <x v="91"/>
  </r>
  <r>
    <x v="1"/>
    <x v="2701"/>
    <x v="2"/>
    <x v="12"/>
    <s v="BRITEIROS (SÃO ESTÊVÃO)"/>
    <x v="252"/>
    <d v="1899-12-30T01:30:00"/>
    <x v="252"/>
    <d v="1899-12-30T02:35:00"/>
    <s v="S"/>
    <n v="0.1"/>
    <n v="0"/>
    <n v="0.1"/>
    <x v="0"/>
    <x v="70"/>
  </r>
  <r>
    <x v="1"/>
    <x v="2701"/>
    <x v="2"/>
    <x v="12"/>
    <s v="BRITEIROS (SÃO ESTÊVÃO)"/>
    <x v="253"/>
    <d v="1899-12-30T01:50:00"/>
    <x v="253"/>
    <d v="1899-12-30T03:00:00"/>
    <s v="S"/>
    <n v="0"/>
    <n v="0.15"/>
    <n v="0.15"/>
    <x v="0"/>
    <x v="73"/>
  </r>
  <r>
    <x v="1"/>
    <x v="2708"/>
    <x v="0"/>
    <x v="57"/>
    <s v="RIO DE VIDE"/>
    <x v="253"/>
    <d v="1899-12-30T08:15:00"/>
    <x v="253"/>
    <d v="1899-12-30T09:10:00"/>
    <m/>
    <n v="0.01"/>
    <n v="0"/>
    <n v="0.01"/>
    <x v="4"/>
    <x v="544"/>
  </r>
  <r>
    <x v="1"/>
    <x v="2701"/>
    <x v="2"/>
    <x v="12"/>
    <s v="BRITEIROS (SÃO ESTÊVÃO)"/>
    <x v="253"/>
    <d v="1899-12-30T12:30:00"/>
    <x v="253"/>
    <d v="1899-12-30T13:15:00"/>
    <s v="S"/>
    <n v="0"/>
    <n v="0.03"/>
    <n v="0.03"/>
    <x v="0"/>
    <x v="71"/>
  </r>
  <r>
    <x v="1"/>
    <x v="2709"/>
    <x v="0"/>
    <x v="39"/>
    <s v="CANTANHEDE"/>
    <x v="253"/>
    <d v="1899-12-30T14:25:00"/>
    <x v="253"/>
    <d v="1899-12-30T15:25:00"/>
    <m/>
    <n v="0.3"/>
    <n v="0"/>
    <n v="0.3"/>
    <x v="4"/>
    <x v="391"/>
  </r>
  <r>
    <x v="1"/>
    <x v="2710"/>
    <x v="1"/>
    <x v="9"/>
    <s v="LAUNDOS"/>
    <x v="253"/>
    <d v="1899-12-30T14:37:00"/>
    <x v="253"/>
    <d v="1899-12-30T17:35:00"/>
    <s v="S"/>
    <n v="0"/>
    <n v="0.5"/>
    <n v="0.5"/>
    <x v="0"/>
    <x v="595"/>
  </r>
  <r>
    <x v="1"/>
    <x v="2711"/>
    <x v="1"/>
    <x v="16"/>
    <s v="BALTAR"/>
    <x v="253"/>
    <d v="1899-12-30T16:25:00"/>
    <x v="253"/>
    <d v="1899-12-30T17:00:00"/>
    <s v="S"/>
    <n v="0"/>
    <n v="0.01"/>
    <n v="0.01"/>
    <x v="0"/>
    <x v="624"/>
  </r>
  <r>
    <x v="1"/>
    <x v="2705"/>
    <x v="2"/>
    <x v="14"/>
    <s v="VALE (SÃO COSME)"/>
    <x v="253"/>
    <d v="1899-12-30T17:50:00"/>
    <x v="253"/>
    <d v="1899-12-30T19:10:00"/>
    <s v="S"/>
    <n v="0"/>
    <n v="0.05"/>
    <n v="0.05"/>
    <x v="0"/>
    <x v="371"/>
  </r>
  <r>
    <x v="1"/>
    <x v="2710"/>
    <x v="1"/>
    <x v="9"/>
    <s v="LAUNDOS"/>
    <x v="253"/>
    <d v="1899-12-30T19:08:00"/>
    <x v="253"/>
    <d v="1899-12-30T20:50:00"/>
    <s v="S"/>
    <n v="0"/>
    <n v="0.1"/>
    <n v="0.1"/>
    <x v="0"/>
    <x v="633"/>
  </r>
  <r>
    <x v="1"/>
    <x v="2712"/>
    <x v="2"/>
    <x v="12"/>
    <s v="SANDE (SÃO CLEMENTE)"/>
    <x v="253"/>
    <d v="1899-12-30T20:45:00"/>
    <x v="253"/>
    <d v="1899-12-30T21:15:00"/>
    <s v="S"/>
    <n v="0"/>
    <n v="0.03"/>
    <n v="0.03"/>
    <x v="0"/>
    <x v="197"/>
  </r>
  <r>
    <x v="1"/>
    <x v="2713"/>
    <x v="2"/>
    <x v="22"/>
    <s v="FISCAL"/>
    <x v="253"/>
    <d v="1899-12-30T20:54:00"/>
    <x v="253"/>
    <d v="1899-12-30T22:50:00"/>
    <s v="S"/>
    <n v="0"/>
    <n v="0.4"/>
    <n v="0.4"/>
    <x v="0"/>
    <x v="281"/>
  </r>
  <r>
    <x v="1"/>
    <x v="2714"/>
    <x v="2"/>
    <x v="21"/>
    <s v="BRITELO"/>
    <x v="253"/>
    <d v="1899-12-30T21:20:00"/>
    <x v="253"/>
    <d v="1899-12-30T21:50:00"/>
    <s v="S"/>
    <n v="0"/>
    <n v="0.01"/>
    <n v="0.01"/>
    <x v="0"/>
    <x v="6"/>
  </r>
  <r>
    <x v="1"/>
    <x v="2715"/>
    <x v="1"/>
    <x v="56"/>
    <s v="VILA BOA DO BISPO"/>
    <x v="253"/>
    <d v="1899-12-30T22:40:00"/>
    <x v="253"/>
    <d v="1899-12-30T23:55:00"/>
    <s v="S"/>
    <n v="0"/>
    <n v="0.2"/>
    <n v="0.2"/>
    <x v="0"/>
    <x v="110"/>
  </r>
  <r>
    <x v="1"/>
    <x v="2716"/>
    <x v="1"/>
    <x v="6"/>
    <s v="SANTO TIRSO"/>
    <x v="253"/>
    <d v="1899-12-30T22:45:00"/>
    <x v="253"/>
    <d v="1899-12-30T23:45:00"/>
    <s v="S"/>
    <n v="0"/>
    <n v="0.1"/>
    <n v="0.1"/>
    <x v="0"/>
    <x v="559"/>
  </r>
  <r>
    <x v="1"/>
    <x v="2717"/>
    <x v="2"/>
    <x v="25"/>
    <s v="AJUDE"/>
    <x v="254"/>
    <d v="1899-12-30T00:10:00"/>
    <x v="254"/>
    <d v="1899-12-30T03:45:00"/>
    <s v="S"/>
    <n v="1"/>
    <n v="5"/>
    <n v="6"/>
    <x v="0"/>
    <x v="51"/>
  </r>
  <r>
    <x v="1"/>
    <x v="2718"/>
    <x v="2"/>
    <x v="12"/>
    <s v="ATÃES"/>
    <x v="254"/>
    <d v="1899-12-30T00:16:00"/>
    <x v="254"/>
    <d v="1899-12-30T00:55:00"/>
    <s v="S"/>
    <n v="0"/>
    <n v="0.1"/>
    <n v="0.1"/>
    <x v="0"/>
    <x v="321"/>
  </r>
  <r>
    <x v="1"/>
    <x v="2719"/>
    <x v="2"/>
    <x v="7"/>
    <s v="PASSOS"/>
    <x v="254"/>
    <d v="1899-12-30T00:50:00"/>
    <x v="254"/>
    <d v="1899-12-30T03:45:00"/>
    <s v="S"/>
    <n v="0"/>
    <n v="1.5"/>
    <n v="1.5"/>
    <x v="0"/>
    <x v="223"/>
  </r>
  <r>
    <x v="1"/>
    <x v="2720"/>
    <x v="2"/>
    <x v="47"/>
    <s v="GUILHOFREI"/>
    <x v="254"/>
    <d v="1899-12-30T01:20:00"/>
    <x v="254"/>
    <d v="1899-12-30T02:20:00"/>
    <s v="S"/>
    <n v="0"/>
    <n v="0.1"/>
    <n v="0.1"/>
    <x v="0"/>
    <x v="31"/>
  </r>
  <r>
    <x v="1"/>
    <x v="2721"/>
    <x v="2"/>
    <x v="19"/>
    <s v="MARIZ"/>
    <x v="254"/>
    <d v="1899-12-30T04:10:00"/>
    <x v="254"/>
    <d v="1899-12-30T07:00:00"/>
    <s v="S"/>
    <n v="0"/>
    <n v="0.2"/>
    <n v="0.2"/>
    <x v="0"/>
    <x v="2"/>
  </r>
  <r>
    <x v="1"/>
    <x v="2722"/>
    <x v="0"/>
    <x v="55"/>
    <s v="VILA POUCA DA BEIRA"/>
    <x v="254"/>
    <d v="1899-12-30T04:30:00"/>
    <x v="254"/>
    <d v="1899-12-30T07:51:00"/>
    <m/>
    <n v="0.7"/>
    <n v="0"/>
    <n v="0.7"/>
    <x v="4"/>
    <x v="442"/>
  </r>
  <r>
    <x v="1"/>
    <x v="2723"/>
    <x v="1"/>
    <x v="16"/>
    <s v="REBORDOSA"/>
    <x v="254"/>
    <d v="1899-12-30T05:45:00"/>
    <x v="254"/>
    <d v="1899-12-30T06:55:00"/>
    <s v="S"/>
    <n v="0"/>
    <n v="0.06"/>
    <n v="0.06"/>
    <x v="0"/>
    <x v="148"/>
  </r>
  <r>
    <x v="1"/>
    <x v="2724"/>
    <x v="1"/>
    <x v="9"/>
    <s v="LAUNDOS"/>
    <x v="254"/>
    <d v="1899-12-30T06:25:00"/>
    <x v="254"/>
    <d v="1899-12-30T10:05:00"/>
    <s v="S"/>
    <n v="0"/>
    <n v="0.5"/>
    <n v="0.5"/>
    <x v="0"/>
    <x v="183"/>
  </r>
  <r>
    <x v="1"/>
    <x v="2725"/>
    <x v="1"/>
    <x v="31"/>
    <s v="GATÃO"/>
    <x v="254"/>
    <d v="1899-12-30T11:55:00"/>
    <x v="254"/>
    <d v="1899-12-30T12:55:00"/>
    <s v="S"/>
    <n v="0"/>
    <n v="0.02"/>
    <n v="0.02"/>
    <x v="0"/>
    <x v="211"/>
  </r>
  <r>
    <x v="1"/>
    <x v="2726"/>
    <x v="1"/>
    <x v="6"/>
    <s v="BURGÃES"/>
    <x v="254"/>
    <d v="1899-12-30T12:15:00"/>
    <x v="254"/>
    <d v="1899-12-30T13:10:00"/>
    <s v="S"/>
    <n v="0"/>
    <n v="0.2"/>
    <n v="0.2"/>
    <x v="0"/>
    <x v="645"/>
  </r>
  <r>
    <x v="1"/>
    <x v="2727"/>
    <x v="2"/>
    <x v="12"/>
    <s v="LONGOS"/>
    <x v="254"/>
    <d v="1899-12-30T12:35:00"/>
    <x v="254"/>
    <d v="1899-12-30T16:35:00"/>
    <s v="S"/>
    <n v="0.3"/>
    <n v="0"/>
    <n v="0.3"/>
    <x v="0"/>
    <x v="117"/>
  </r>
  <r>
    <x v="1"/>
    <x v="2723"/>
    <x v="1"/>
    <x v="16"/>
    <s v="REBORDOSA"/>
    <x v="254"/>
    <d v="1899-12-30T13:20:00"/>
    <x v="254"/>
    <d v="1899-12-30T14:20:00"/>
    <s v="S"/>
    <n v="0"/>
    <n v="0.05"/>
    <n v="0.05"/>
    <x v="0"/>
    <x v="353"/>
  </r>
  <r>
    <x v="1"/>
    <x v="2721"/>
    <x v="2"/>
    <x v="19"/>
    <s v="MARIZ"/>
    <x v="254"/>
    <d v="1899-12-30T15:05:00"/>
    <x v="254"/>
    <d v="1899-12-30T15:50:00"/>
    <s v="S"/>
    <n v="0"/>
    <n v="0.1"/>
    <n v="0.1"/>
    <x v="0"/>
    <x v="3"/>
  </r>
  <r>
    <x v="1"/>
    <x v="2728"/>
    <x v="2"/>
    <x v="21"/>
    <s v="RIBAS"/>
    <x v="254"/>
    <d v="1899-12-30T15:05:00"/>
    <x v="254"/>
    <d v="1899-12-30T16:30:00"/>
    <s v="S"/>
    <n v="0"/>
    <n v="0.02"/>
    <n v="0.02"/>
    <x v="0"/>
    <x v="5"/>
  </r>
  <r>
    <x v="1"/>
    <x v="2729"/>
    <x v="1"/>
    <x v="6"/>
    <s v="MONTE CÓRDOVA"/>
    <x v="254"/>
    <d v="1899-12-30T15:28:00"/>
    <x v="254"/>
    <d v="1899-12-30T16:20:00"/>
    <s v="S"/>
    <n v="0"/>
    <n v="0.2"/>
    <n v="0.2"/>
    <x v="0"/>
    <x v="375"/>
  </r>
  <r>
    <x v="1"/>
    <x v="2730"/>
    <x v="1"/>
    <x v="6"/>
    <s v="BOUGADO (SANTIAGO)"/>
    <x v="254"/>
    <d v="1899-12-30T15:30:00"/>
    <x v="254"/>
    <d v="1899-12-30T16:40:00"/>
    <s v="S"/>
    <n v="0"/>
    <n v="0.1"/>
    <n v="0.1"/>
    <x v="0"/>
    <x v="428"/>
  </r>
  <r>
    <x v="1"/>
    <x v="2725"/>
    <x v="1"/>
    <x v="31"/>
    <s v="GATÃO"/>
    <x v="254"/>
    <d v="1899-12-30T15:40:00"/>
    <x v="254"/>
    <d v="1899-12-30T16:10:00"/>
    <s v="S"/>
    <n v="0"/>
    <n v="0.01"/>
    <n v="0.01"/>
    <x v="0"/>
    <x v="282"/>
  </r>
  <r>
    <x v="1"/>
    <x v="2730"/>
    <x v="1"/>
    <x v="6"/>
    <s v="BOUGADO (SANTIAGO)"/>
    <x v="254"/>
    <d v="1899-12-30T15:44:00"/>
    <x v="254"/>
    <d v="1899-12-30T16:35:00"/>
    <s v="S"/>
    <n v="0"/>
    <n v="7.0000000000000007E-2"/>
    <n v="7.0000000000000007E-2"/>
    <x v="0"/>
    <x v="347"/>
  </r>
  <r>
    <x v="1"/>
    <x v="2731"/>
    <x v="2"/>
    <x v="12"/>
    <s v="SELHO (SÃO JORGE)"/>
    <x v="254"/>
    <d v="1899-12-30T15:45:00"/>
    <x v="254"/>
    <d v="1899-12-30T17:10:00"/>
    <s v="S"/>
    <n v="0"/>
    <n v="0.5"/>
    <n v="0.5"/>
    <x v="0"/>
    <x v="213"/>
  </r>
  <r>
    <x v="1"/>
    <x v="2726"/>
    <x v="1"/>
    <x v="6"/>
    <s v="BURGÃES"/>
    <x v="254"/>
    <d v="1899-12-30T15:56:00"/>
    <x v="254"/>
    <d v="1899-12-30T16:56:00"/>
    <s v="S"/>
    <n v="0"/>
    <n v="0.3"/>
    <n v="0.3"/>
    <x v="0"/>
    <x v="647"/>
  </r>
  <r>
    <x v="1"/>
    <x v="2732"/>
    <x v="1"/>
    <x v="16"/>
    <s v="MADALENA"/>
    <x v="254"/>
    <d v="1899-12-30T16:00:00"/>
    <x v="254"/>
    <d v="1899-12-30T17:20:00"/>
    <s v="S"/>
    <n v="0"/>
    <n v="0.2"/>
    <n v="0.2"/>
    <x v="0"/>
    <x v="651"/>
  </r>
  <r>
    <x v="1"/>
    <x v="2711"/>
    <x v="1"/>
    <x v="16"/>
    <s v="BALTAR"/>
    <x v="254"/>
    <d v="1899-12-30T16:30:00"/>
    <x v="254"/>
    <d v="1899-12-30T17:05:00"/>
    <s v="S"/>
    <n v="0"/>
    <n v="0.01"/>
    <n v="0.01"/>
    <x v="0"/>
    <x v="646"/>
  </r>
  <r>
    <x v="1"/>
    <x v="2733"/>
    <x v="1"/>
    <x v="6"/>
    <s v="COUTO (SANTA CRISTINA)"/>
    <x v="254"/>
    <d v="1899-12-30T16:40:00"/>
    <x v="254"/>
    <d v="1899-12-30T17:00:00"/>
    <s v="S"/>
    <n v="0"/>
    <n v="0.05"/>
    <n v="0.05"/>
    <x v="0"/>
    <x v="367"/>
  </r>
  <r>
    <x v="1"/>
    <x v="2471"/>
    <x v="2"/>
    <x v="26"/>
    <s v="SOBREPOSTA"/>
    <x v="254"/>
    <d v="1899-12-30T18:05:00"/>
    <x v="254"/>
    <d v="1899-12-30T21:00:00"/>
    <s v="S"/>
    <n v="0.5"/>
    <n v="0.5"/>
    <n v="1"/>
    <x v="0"/>
    <x v="552"/>
  </r>
  <r>
    <x v="1"/>
    <x v="2734"/>
    <x v="2"/>
    <x v="29"/>
    <s v="SERAFÃO"/>
    <x v="254"/>
    <d v="1899-12-30T18:40:00"/>
    <x v="254"/>
    <d v="1899-12-30T19:45:00"/>
    <s v="S"/>
    <n v="0"/>
    <n v="0.5"/>
    <n v="0.5"/>
    <x v="0"/>
    <x v="254"/>
  </r>
  <r>
    <x v="1"/>
    <x v="2735"/>
    <x v="1"/>
    <x v="24"/>
    <s v="LEVER"/>
    <x v="254"/>
    <d v="1899-12-30T18:40:00"/>
    <x v="254"/>
    <d v="1899-12-30T19:45:00"/>
    <s v="S"/>
    <n v="0"/>
    <n v="0.03"/>
    <n v="0.03"/>
    <x v="0"/>
    <x v="561"/>
  </r>
  <r>
    <x v="1"/>
    <x v="2736"/>
    <x v="1"/>
    <x v="20"/>
    <s v="CAMPO"/>
    <x v="254"/>
    <d v="1899-12-30T18:45:00"/>
    <x v="254"/>
    <d v="1899-12-30T19:15:00"/>
    <s v="S"/>
    <n v="0"/>
    <n v="0.02"/>
    <n v="0.02"/>
    <x v="0"/>
    <x v="241"/>
  </r>
  <r>
    <x v="1"/>
    <x v="2737"/>
    <x v="2"/>
    <x v="29"/>
    <s v="ESTORÃOS"/>
    <x v="254"/>
    <d v="1899-12-30T19:20:00"/>
    <x v="254"/>
    <d v="1899-12-30T19:50:00"/>
    <s v="S"/>
    <n v="0"/>
    <n v="0.02"/>
    <n v="0.02"/>
    <x v="0"/>
    <x v="13"/>
  </r>
  <r>
    <x v="1"/>
    <x v="2738"/>
    <x v="0"/>
    <x v="55"/>
    <s v="LOUROSA"/>
    <x v="254"/>
    <d v="1899-12-30T20:20:00"/>
    <x v="254"/>
    <d v="1899-12-30T21:50:00"/>
    <m/>
    <n v="0.15"/>
    <n v="0"/>
    <n v="0.15"/>
    <x v="4"/>
    <x v="602"/>
  </r>
  <r>
    <x v="1"/>
    <x v="2726"/>
    <x v="1"/>
    <x v="6"/>
    <s v="BURGÃES"/>
    <x v="254"/>
    <d v="1899-12-30T20:25:00"/>
    <x v="254"/>
    <d v="1899-12-30T21:28:00"/>
    <s v="S"/>
    <n v="0"/>
    <n v="0.1"/>
    <n v="0.1"/>
    <x v="0"/>
    <x v="267"/>
  </r>
  <r>
    <x v="1"/>
    <x v="2725"/>
    <x v="1"/>
    <x v="31"/>
    <s v="GATÃO"/>
    <x v="254"/>
    <d v="1899-12-30T20:30:00"/>
    <x v="254"/>
    <d v="1899-12-30T21:00:00"/>
    <s v="S"/>
    <n v="0"/>
    <n v="0.03"/>
    <n v="0.03"/>
    <x v="0"/>
    <x v="85"/>
  </r>
  <r>
    <x v="1"/>
    <x v="2739"/>
    <x v="2"/>
    <x v="12"/>
    <s v="AIRÃO (SANTA MARIA)"/>
    <x v="254"/>
    <d v="1899-12-30T20:41:00"/>
    <x v="254"/>
    <d v="1899-12-30T23:20:00"/>
    <s v="S"/>
    <n v="0"/>
    <n v="1"/>
    <n v="1"/>
    <x v="0"/>
    <x v="208"/>
  </r>
  <r>
    <x v="1"/>
    <x v="2740"/>
    <x v="1"/>
    <x v="32"/>
    <s v="VALADARES"/>
    <x v="254"/>
    <d v="1899-12-30T20:50:00"/>
    <x v="254"/>
    <d v="1899-12-30T21:35:00"/>
    <s v="S"/>
    <n v="0"/>
    <n v="0.05"/>
    <n v="0.05"/>
    <x v="0"/>
    <x v="173"/>
  </r>
  <r>
    <x v="1"/>
    <x v="2741"/>
    <x v="1"/>
    <x v="16"/>
    <s v="MOURIZ"/>
    <x v="254"/>
    <d v="1899-12-30T21:15:00"/>
    <x v="254"/>
    <d v="1899-12-30T21:45:00"/>
    <s v="S"/>
    <n v="0"/>
    <n v="0.03"/>
    <n v="0.03"/>
    <x v="0"/>
    <x v="586"/>
  </r>
  <r>
    <x v="1"/>
    <x v="2741"/>
    <x v="1"/>
    <x v="16"/>
    <s v="MOURIZ"/>
    <x v="254"/>
    <d v="1899-12-30T21:15:00"/>
    <x v="254"/>
    <d v="1899-12-30T21:45:00"/>
    <s v="S"/>
    <n v="0"/>
    <n v="0.03"/>
    <n v="0.03"/>
    <x v="0"/>
    <x v="481"/>
  </r>
  <r>
    <x v="1"/>
    <x v="2742"/>
    <x v="2"/>
    <x v="12"/>
    <s v="FERMENTÕES"/>
    <x v="254"/>
    <d v="1899-12-30T21:41:00"/>
    <x v="254"/>
    <d v="1899-12-30T22:55:00"/>
    <s v="S"/>
    <n v="0"/>
    <n v="0.2"/>
    <n v="0.2"/>
    <x v="0"/>
    <x v="161"/>
  </r>
  <r>
    <x v="1"/>
    <x v="2743"/>
    <x v="2"/>
    <x v="25"/>
    <s v="VERIM"/>
    <x v="254"/>
    <d v="1899-12-30T21:45:00"/>
    <x v="254"/>
    <d v="1899-12-30T23:35:00"/>
    <s v="S"/>
    <n v="0"/>
    <n v="0.5"/>
    <n v="0.5"/>
    <x v="0"/>
    <x v="628"/>
  </r>
  <r>
    <x v="1"/>
    <x v="2744"/>
    <x v="1"/>
    <x v="36"/>
    <s v="SENDIM"/>
    <x v="254"/>
    <d v="1899-12-30T21:50:00"/>
    <x v="255"/>
    <d v="1899-12-30T00:15:00"/>
    <s v="S"/>
    <n v="0"/>
    <n v="0.05"/>
    <n v="0.05"/>
    <x v="0"/>
    <x v="366"/>
  </r>
  <r>
    <x v="1"/>
    <x v="2745"/>
    <x v="1"/>
    <x v="10"/>
    <s v="CROCA"/>
    <x v="254"/>
    <d v="1899-12-30T22:00:00"/>
    <x v="254"/>
    <d v="1899-12-30T22:45:00"/>
    <s v="S"/>
    <n v="0"/>
    <n v="0.02"/>
    <n v="0.02"/>
    <x v="0"/>
    <x v="463"/>
  </r>
  <r>
    <x v="1"/>
    <x v="2745"/>
    <x v="1"/>
    <x v="10"/>
    <s v="CROCA"/>
    <x v="254"/>
    <d v="1899-12-30T22:00:00"/>
    <x v="254"/>
    <d v="1899-12-30T22:45:00"/>
    <s v="S"/>
    <n v="0"/>
    <n v="0.02"/>
    <n v="0.02"/>
    <x v="0"/>
    <x v="469"/>
  </r>
  <r>
    <x v="1"/>
    <x v="2746"/>
    <x v="1"/>
    <x v="36"/>
    <s v="MACIEIRA DA LIXA"/>
    <x v="254"/>
    <d v="1899-12-30T22:05:00"/>
    <x v="254"/>
    <d v="1899-12-30T22:40:00"/>
    <s v="S"/>
    <n v="0"/>
    <n v="0.02"/>
    <n v="0.02"/>
    <x v="0"/>
    <x v="537"/>
  </r>
  <r>
    <x v="1"/>
    <x v="2747"/>
    <x v="1"/>
    <x v="9"/>
    <s v="LAUNDOS"/>
    <x v="254"/>
    <d v="1899-12-30T22:25:00"/>
    <x v="254"/>
    <d v="1899-12-30T23:15:00"/>
    <s v="S"/>
    <n v="0"/>
    <n v="0.2"/>
    <n v="0.2"/>
    <x v="0"/>
    <x v="320"/>
  </r>
  <r>
    <x v="1"/>
    <x v="2748"/>
    <x v="1"/>
    <x v="16"/>
    <s v="PARADA DE TODEIA"/>
    <x v="254"/>
    <d v="1899-12-30T22:25:00"/>
    <x v="254"/>
    <d v="1899-12-30T23:45:00"/>
    <s v="S"/>
    <n v="0"/>
    <n v="0.05"/>
    <n v="0.05"/>
    <x v="0"/>
    <x v="517"/>
  </r>
  <r>
    <x v="1"/>
    <x v="2749"/>
    <x v="1"/>
    <x v="36"/>
    <s v="MACIEIRA DA LIXA"/>
    <x v="254"/>
    <d v="1899-12-30T22:40:00"/>
    <x v="254"/>
    <d v="1899-12-30T23:00:00"/>
    <s v="S"/>
    <n v="0"/>
    <n v="0.02"/>
    <n v="0.02"/>
    <x v="0"/>
    <x v="495"/>
  </r>
  <r>
    <x v="1"/>
    <x v="2750"/>
    <x v="1"/>
    <x v="32"/>
    <s v="CAMPELO"/>
    <x v="254"/>
    <d v="1899-12-30T22:40:00"/>
    <x v="254"/>
    <d v="1899-12-30T23:30:00"/>
    <s v="S"/>
    <n v="0"/>
    <n v="0.5"/>
    <n v="0.5"/>
    <x v="0"/>
    <x v="632"/>
  </r>
  <r>
    <x v="1"/>
    <x v="2751"/>
    <x v="1"/>
    <x v="31"/>
    <s v="BUSTELO"/>
    <x v="254"/>
    <d v="1899-12-30T22:45:00"/>
    <x v="255"/>
    <d v="1899-12-30T00:15:00"/>
    <s v="S"/>
    <n v="0"/>
    <n v="0.02"/>
    <n v="0.02"/>
    <x v="0"/>
    <x v="613"/>
  </r>
  <r>
    <x v="1"/>
    <x v="2752"/>
    <x v="1"/>
    <x v="11"/>
    <s v="SÃO PEDRO DA COVA"/>
    <x v="254"/>
    <d v="1899-12-30T22:45:00"/>
    <x v="254"/>
    <d v="1899-12-30T23:35:00"/>
    <s v="S"/>
    <n v="0"/>
    <n v="0.05"/>
    <n v="0.05"/>
    <x v="0"/>
    <x v="98"/>
  </r>
  <r>
    <x v="1"/>
    <x v="2721"/>
    <x v="2"/>
    <x v="19"/>
    <s v="MARIZ"/>
    <x v="254"/>
    <d v="1899-12-30T23:35:00"/>
    <x v="255"/>
    <d v="1899-12-30T00:30:00"/>
    <s v="S"/>
    <n v="0.05"/>
    <n v="0"/>
    <n v="0.05"/>
    <x v="0"/>
    <x v="319"/>
  </r>
  <r>
    <x v="1"/>
    <x v="2736"/>
    <x v="1"/>
    <x v="20"/>
    <s v="CAMPO"/>
    <x v="254"/>
    <d v="1899-12-30T23:50:00"/>
    <x v="255"/>
    <d v="1899-12-30T00:45:00"/>
    <s v="S"/>
    <n v="0"/>
    <n v="0.05"/>
    <n v="0.05"/>
    <x v="0"/>
    <x v="330"/>
  </r>
  <r>
    <x v="1"/>
    <x v="2753"/>
    <x v="2"/>
    <x v="25"/>
    <s v="TAÍDE"/>
    <x v="255"/>
    <d v="1899-12-30T00:20:00"/>
    <x v="255"/>
    <d v="1899-12-30T01:40:00"/>
    <s v="S"/>
    <n v="0"/>
    <n v="0.05"/>
    <n v="0.05"/>
    <x v="0"/>
    <x v="537"/>
  </r>
  <r>
    <x v="1"/>
    <x v="2751"/>
    <x v="1"/>
    <x v="31"/>
    <s v="BUSTELO"/>
    <x v="255"/>
    <d v="1899-12-30T00:30:00"/>
    <x v="255"/>
    <d v="1899-12-30T03:30:00"/>
    <s v="S"/>
    <n v="0"/>
    <n v="0.25"/>
    <n v="0.25"/>
    <x v="0"/>
    <x v="627"/>
  </r>
  <r>
    <x v="1"/>
    <x v="2754"/>
    <x v="2"/>
    <x v="29"/>
    <s v="PASSOS"/>
    <x v="255"/>
    <d v="1899-12-30T04:30:00"/>
    <x v="255"/>
    <d v="1899-12-30T05:25:00"/>
    <s v="S"/>
    <n v="0"/>
    <n v="0.02"/>
    <n v="0.02"/>
    <x v="0"/>
    <x v="214"/>
  </r>
  <r>
    <x v="1"/>
    <x v="2755"/>
    <x v="1"/>
    <x v="10"/>
    <s v="SANTA MARTA"/>
    <x v="255"/>
    <d v="1899-12-30T09:30:00"/>
    <x v="255"/>
    <d v="1899-12-30T10:00:00"/>
    <s v="S"/>
    <n v="0"/>
    <n v="0.01"/>
    <n v="0.01"/>
    <x v="0"/>
    <x v="25"/>
  </r>
  <r>
    <x v="1"/>
    <x v="2720"/>
    <x v="2"/>
    <x v="47"/>
    <s v="GUILHOFREI"/>
    <x v="255"/>
    <d v="1899-12-30T11:10:00"/>
    <x v="255"/>
    <d v="1899-12-30T12:40:00"/>
    <s v="S"/>
    <n v="0"/>
    <n v="0.01"/>
    <n v="0.01"/>
    <x v="0"/>
    <x v="23"/>
  </r>
  <r>
    <x v="1"/>
    <x v="2755"/>
    <x v="1"/>
    <x v="10"/>
    <s v="SANTA MARTA"/>
    <x v="255"/>
    <d v="1899-12-30T11:25:00"/>
    <x v="255"/>
    <d v="1899-12-30T13:25:00"/>
    <s v="S"/>
    <n v="0"/>
    <n v="0.3"/>
    <n v="0.3"/>
    <x v="0"/>
    <x v="33"/>
  </r>
  <r>
    <x v="1"/>
    <x v="2756"/>
    <x v="1"/>
    <x v="11"/>
    <s v="GONDOMAR (SÃO COSME)"/>
    <x v="255"/>
    <d v="1899-12-30T11:55:00"/>
    <x v="255"/>
    <d v="1899-12-30T13:35:00"/>
    <s v="S"/>
    <n v="0"/>
    <n v="0.2"/>
    <n v="0.2"/>
    <x v="0"/>
    <x v="516"/>
  </r>
  <r>
    <x v="1"/>
    <x v="2757"/>
    <x v="1"/>
    <x v="16"/>
    <s v="SOBREIRA"/>
    <x v="255"/>
    <d v="1899-12-30T12:30:00"/>
    <x v="255"/>
    <d v="1899-12-30T13:15:00"/>
    <s v="S"/>
    <n v="0"/>
    <n v="0.06"/>
    <n v="0.06"/>
    <x v="0"/>
    <x v="642"/>
  </r>
  <r>
    <x v="1"/>
    <x v="2758"/>
    <x v="2"/>
    <x v="19"/>
    <s v="GALEGOS (SÃO MARTINHO)"/>
    <x v="255"/>
    <d v="1899-12-30T12:32:00"/>
    <x v="255"/>
    <d v="1899-12-30T17:10:00"/>
    <s v="S"/>
    <n v="0"/>
    <n v="0.9"/>
    <n v="0.9"/>
    <x v="0"/>
    <x v="379"/>
  </r>
  <r>
    <x v="1"/>
    <x v="2759"/>
    <x v="1"/>
    <x v="24"/>
    <s v="CRESTUMA"/>
    <x v="255"/>
    <d v="1899-12-30T13:55:00"/>
    <x v="255"/>
    <d v="1899-12-30T19:30:00"/>
    <s v="S"/>
    <n v="0"/>
    <n v="1.5"/>
    <n v="1.5"/>
    <x v="0"/>
    <x v="285"/>
  </r>
  <r>
    <x v="1"/>
    <x v="2743"/>
    <x v="2"/>
    <x v="25"/>
    <s v="VERIM"/>
    <x v="255"/>
    <d v="1899-12-30T14:05:00"/>
    <x v="255"/>
    <d v="1899-12-30T16:15:00"/>
    <s v="S"/>
    <n v="0"/>
    <n v="0.5"/>
    <n v="0.5"/>
    <x v="0"/>
    <x v="635"/>
  </r>
  <r>
    <x v="1"/>
    <x v="2760"/>
    <x v="0"/>
    <x v="61"/>
    <s v="SÃO MIGUEL DE POIARES"/>
    <x v="255"/>
    <d v="1899-12-30T14:30:00"/>
    <x v="255"/>
    <d v="1899-12-30T16:00:00"/>
    <m/>
    <n v="0.02"/>
    <n v="0.02"/>
    <n v="0.04"/>
    <x v="4"/>
    <x v="480"/>
  </r>
  <r>
    <x v="1"/>
    <x v="2761"/>
    <x v="2"/>
    <x v="12"/>
    <s v="LORDELO"/>
    <x v="255"/>
    <d v="1899-12-30T15:05:00"/>
    <x v="255"/>
    <d v="1899-12-30T15:35:00"/>
    <s v="S"/>
    <n v="0"/>
    <n v="0.1"/>
    <n v="0.1"/>
    <x v="0"/>
    <x v="407"/>
  </r>
  <r>
    <x v="1"/>
    <x v="2734"/>
    <x v="2"/>
    <x v="29"/>
    <s v="SERAFÃO"/>
    <x v="255"/>
    <d v="1899-12-30T15:05:00"/>
    <x v="255"/>
    <d v="1899-12-30T16:50:00"/>
    <s v="S"/>
    <n v="0.5"/>
    <n v="0"/>
    <n v="0.5"/>
    <x v="0"/>
    <x v="239"/>
  </r>
  <r>
    <x v="1"/>
    <x v="2736"/>
    <x v="1"/>
    <x v="20"/>
    <s v="CAMPO"/>
    <x v="255"/>
    <d v="1899-12-30T15:30:00"/>
    <x v="255"/>
    <d v="1899-12-30T18:00:00"/>
    <s v="S"/>
    <n v="0"/>
    <n v="0.5"/>
    <n v="0.5"/>
    <x v="0"/>
    <x v="333"/>
  </r>
  <r>
    <x v="1"/>
    <x v="2737"/>
    <x v="2"/>
    <x v="29"/>
    <s v="ESTORÃOS"/>
    <x v="255"/>
    <d v="1899-12-30T15:35:00"/>
    <x v="255"/>
    <d v="1899-12-30T16:50:00"/>
    <s v="S"/>
    <n v="0"/>
    <n v="0.02"/>
    <n v="0.02"/>
    <x v="0"/>
    <x v="56"/>
  </r>
  <r>
    <x v="1"/>
    <x v="2762"/>
    <x v="1"/>
    <x v="11"/>
    <s v="SÃO PEDRO DA COVA"/>
    <x v="255"/>
    <d v="1899-12-30T15:45:00"/>
    <x v="255"/>
    <d v="1899-12-30T16:30:00"/>
    <s v="S"/>
    <n v="0"/>
    <n v="0.1"/>
    <n v="0.1"/>
    <x v="0"/>
    <x v="9"/>
  </r>
  <r>
    <x v="1"/>
    <x v="2741"/>
    <x v="1"/>
    <x v="16"/>
    <s v="MOURIZ"/>
    <x v="255"/>
    <d v="1899-12-30T16:00:00"/>
    <x v="255"/>
    <d v="1899-12-30T17:45:00"/>
    <s v="S"/>
    <n v="0"/>
    <n v="0.25"/>
    <n v="0.25"/>
    <x v="0"/>
    <x v="522"/>
  </r>
  <r>
    <x v="1"/>
    <x v="2763"/>
    <x v="1"/>
    <x v="6"/>
    <s v="LAMELAS"/>
    <x v="255"/>
    <d v="1899-12-30T16:10:00"/>
    <x v="255"/>
    <d v="1899-12-30T17:15:00"/>
    <s v="S"/>
    <n v="0"/>
    <n v="0.1"/>
    <n v="0.1"/>
    <x v="0"/>
    <x v="475"/>
  </r>
  <r>
    <x v="1"/>
    <x v="2764"/>
    <x v="1"/>
    <x v="9"/>
    <s v="LAUNDOS"/>
    <x v="255"/>
    <d v="1899-12-30T16:14:00"/>
    <x v="255"/>
    <d v="1899-12-30T20:35:00"/>
    <s v="S"/>
    <n v="0"/>
    <n v="0.5"/>
    <n v="0.5"/>
    <x v="0"/>
    <x v="40"/>
  </r>
  <r>
    <x v="1"/>
    <x v="2765"/>
    <x v="2"/>
    <x v="30"/>
    <s v="BARROS"/>
    <x v="255"/>
    <d v="1899-12-30T16:20:00"/>
    <x v="255"/>
    <d v="1899-12-30T17:30:00"/>
    <s v="S"/>
    <n v="0"/>
    <n v="0.05"/>
    <n v="0.05"/>
    <x v="0"/>
    <x v="252"/>
  </r>
  <r>
    <x v="1"/>
    <x v="2757"/>
    <x v="1"/>
    <x v="16"/>
    <s v="SOBREIRA"/>
    <x v="255"/>
    <d v="1899-12-30T16:30:00"/>
    <x v="255"/>
    <d v="1899-12-30T17:30:00"/>
    <s v="S"/>
    <n v="0"/>
    <n v="0.03"/>
    <n v="0.03"/>
    <x v="0"/>
    <x v="643"/>
  </r>
  <r>
    <x v="1"/>
    <x v="2766"/>
    <x v="2"/>
    <x v="14"/>
    <s v="RIBA DE AVE"/>
    <x v="255"/>
    <d v="1899-12-30T17:00:00"/>
    <x v="255"/>
    <d v="1899-12-30T17:30:00"/>
    <s v="S"/>
    <n v="0"/>
    <n v="0.05"/>
    <n v="0.05"/>
    <x v="0"/>
    <x v="398"/>
  </r>
  <r>
    <x v="1"/>
    <x v="2767"/>
    <x v="2"/>
    <x v="29"/>
    <s v="CEPÃES"/>
    <x v="255"/>
    <d v="1899-12-30T17:00:00"/>
    <x v="255"/>
    <d v="1899-12-30T21:00:00"/>
    <s v="S"/>
    <n v="6"/>
    <n v="0"/>
    <n v="6"/>
    <x v="0"/>
    <x v="340"/>
  </r>
  <r>
    <x v="1"/>
    <x v="2768"/>
    <x v="1"/>
    <x v="6"/>
    <s v="SANTO TIRSO"/>
    <x v="255"/>
    <d v="1899-12-30T17:00:00"/>
    <x v="255"/>
    <d v="1899-12-30T17:30:00"/>
    <s v="S"/>
    <n v="0"/>
    <n v="0.25"/>
    <n v="0.25"/>
    <x v="0"/>
    <x v="47"/>
  </r>
  <r>
    <x v="1"/>
    <x v="2769"/>
    <x v="1"/>
    <x v="8"/>
    <s v="SÃO MAMEDE DE INFESTA"/>
    <x v="255"/>
    <d v="1899-12-30T17:00:00"/>
    <x v="255"/>
    <d v="1899-12-30T17:45:00"/>
    <s v="S"/>
    <n v="0"/>
    <n v="0.05"/>
    <n v="0.05"/>
    <x v="0"/>
    <x v="26"/>
  </r>
  <r>
    <x v="1"/>
    <x v="2770"/>
    <x v="1"/>
    <x v="24"/>
    <s v="VILAR DE ANDORINHO"/>
    <x v="255"/>
    <d v="1899-12-30T17:10:00"/>
    <x v="255"/>
    <d v="1899-12-30T17:14:00"/>
    <s v="S"/>
    <n v="0"/>
    <n v="0.1"/>
    <n v="0.1"/>
    <x v="0"/>
    <x v="76"/>
  </r>
  <r>
    <x v="1"/>
    <x v="2758"/>
    <x v="2"/>
    <x v="19"/>
    <s v="GALEGOS (SÃO MARTINHO)"/>
    <x v="255"/>
    <d v="1899-12-30T17:45:00"/>
    <x v="255"/>
    <d v="1899-12-30T19:05:00"/>
    <s v="S"/>
    <n v="0"/>
    <n v="0.05"/>
    <n v="0.05"/>
    <x v="0"/>
    <x v="387"/>
  </r>
  <r>
    <x v="1"/>
    <x v="2768"/>
    <x v="1"/>
    <x v="6"/>
    <s v="SANTO TIRSO"/>
    <x v="255"/>
    <d v="1899-12-30T17:45:00"/>
    <x v="255"/>
    <d v="1899-12-30T19:53:00"/>
    <s v="S"/>
    <n v="0"/>
    <n v="0.15"/>
    <n v="0.15"/>
    <x v="0"/>
    <x v="42"/>
  </r>
  <r>
    <x v="1"/>
    <x v="2771"/>
    <x v="2"/>
    <x v="12"/>
    <s v="BRITEIROS (SANTA LEOCÁDIA)"/>
    <x v="255"/>
    <d v="1899-12-30T17:50:00"/>
    <x v="255"/>
    <d v="1899-12-30T20:10:00"/>
    <s v="S"/>
    <n v="0.3"/>
    <n v="0"/>
    <n v="0.3"/>
    <x v="0"/>
    <x v="236"/>
  </r>
  <r>
    <x v="1"/>
    <x v="2772"/>
    <x v="1"/>
    <x v="24"/>
    <s v="LEVER"/>
    <x v="255"/>
    <d v="1899-12-30T18:45:00"/>
    <x v="255"/>
    <d v="1899-12-30T20:10:00"/>
    <s v="S"/>
    <n v="0"/>
    <n v="0.1"/>
    <n v="0.1"/>
    <x v="0"/>
    <x v="78"/>
  </r>
  <r>
    <x v="1"/>
    <x v="2719"/>
    <x v="2"/>
    <x v="7"/>
    <s v="PASSOS"/>
    <x v="255"/>
    <d v="1899-12-30T20:55:00"/>
    <x v="255"/>
    <d v="1899-12-30T22:50:00"/>
    <s v="S"/>
    <n v="0"/>
    <n v="0.5"/>
    <n v="0.5"/>
    <x v="0"/>
    <x v="240"/>
  </r>
  <r>
    <x v="1"/>
    <x v="2728"/>
    <x v="2"/>
    <x v="21"/>
    <s v="RIBAS"/>
    <x v="255"/>
    <d v="1899-12-30T21:05:00"/>
    <x v="256"/>
    <d v="1899-12-30T00:20:00"/>
    <s v="S"/>
    <n v="0"/>
    <n v="0.2"/>
    <n v="0.2"/>
    <x v="0"/>
    <x v="11"/>
  </r>
  <r>
    <x v="1"/>
    <x v="2758"/>
    <x v="2"/>
    <x v="19"/>
    <s v="GALEGOS (SÃO MARTINHO)"/>
    <x v="255"/>
    <d v="1899-12-30T21:35:00"/>
    <x v="255"/>
    <d v="1899-12-30T22:37:00"/>
    <s v="S"/>
    <n v="0"/>
    <n v="0.1"/>
    <n v="0.1"/>
    <x v="0"/>
    <x v="394"/>
  </r>
  <r>
    <x v="1"/>
    <x v="2773"/>
    <x v="1"/>
    <x v="6"/>
    <s v="NEGRELOS (SÃO MAMEDE)"/>
    <x v="255"/>
    <d v="1899-12-30T21:40:00"/>
    <x v="255"/>
    <d v="1899-12-30T23:15:00"/>
    <s v="S"/>
    <n v="0"/>
    <n v="0.1"/>
    <n v="0.1"/>
    <x v="0"/>
    <x v="81"/>
  </r>
  <r>
    <x v="1"/>
    <x v="2739"/>
    <x v="2"/>
    <x v="12"/>
    <s v="AIRÃO (SANTA MARIA)"/>
    <x v="255"/>
    <d v="1899-12-30T22:30:00"/>
    <x v="255"/>
    <d v="1899-12-30T23:55:00"/>
    <s v="S"/>
    <n v="0"/>
    <n v="0.5"/>
    <n v="0.5"/>
    <x v="0"/>
    <x v="225"/>
  </r>
  <r>
    <x v="1"/>
    <x v="2774"/>
    <x v="2"/>
    <x v="29"/>
    <s v="FREITAS"/>
    <x v="255"/>
    <d v="1899-12-30T23:30:00"/>
    <x v="256"/>
    <d v="1899-12-30T01:10:00"/>
    <s v="S"/>
    <n v="0"/>
    <n v="0.1"/>
    <n v="0.1"/>
    <x v="0"/>
    <x v="154"/>
  </r>
  <r>
    <x v="1"/>
    <x v="2775"/>
    <x v="0"/>
    <x v="55"/>
    <s v="LOUROSA"/>
    <x v="256"/>
    <d v="1899-12-30T11:44:00"/>
    <x v="256"/>
    <d v="1899-12-30T13:45:00"/>
    <m/>
    <n v="0.05"/>
    <n v="0"/>
    <n v="0.05"/>
    <x v="4"/>
    <x v="242"/>
  </r>
  <r>
    <x v="1"/>
    <x v="2776"/>
    <x v="2"/>
    <x v="30"/>
    <s v="DUAS IGREJAS"/>
    <x v="256"/>
    <d v="1899-12-30T11:55:00"/>
    <x v="256"/>
    <d v="1899-12-30T14:45:00"/>
    <s v="S"/>
    <n v="0"/>
    <n v="0.25"/>
    <n v="0.25"/>
    <x v="0"/>
    <x v="418"/>
  </r>
  <r>
    <x v="1"/>
    <x v="2777"/>
    <x v="2"/>
    <x v="26"/>
    <s v="PEDRALVA"/>
    <x v="256"/>
    <d v="1899-12-30T12:40:00"/>
    <x v="256"/>
    <d v="1899-12-30T14:30:00"/>
    <s v="S"/>
    <n v="0"/>
    <n v="0.02"/>
    <n v="0.02"/>
    <x v="0"/>
    <x v="505"/>
  </r>
  <r>
    <x v="1"/>
    <x v="2771"/>
    <x v="2"/>
    <x v="12"/>
    <s v="BRITEIROS (SANTA LEOCÁDIA)"/>
    <x v="256"/>
    <d v="1899-12-30T13:10:00"/>
    <x v="256"/>
    <d v="1899-12-30T15:25:00"/>
    <s v="S"/>
    <n v="0"/>
    <n v="0.35"/>
    <n v="0.35"/>
    <x v="0"/>
    <x v="341"/>
  </r>
  <r>
    <x v="1"/>
    <x v="2743"/>
    <x v="2"/>
    <x v="25"/>
    <s v="VERIM"/>
    <x v="256"/>
    <d v="1899-12-30T14:40:00"/>
    <x v="256"/>
    <d v="1899-12-30T16:35:00"/>
    <s v="S"/>
    <n v="0.5"/>
    <n v="0.5"/>
    <n v="1"/>
    <x v="0"/>
    <x v="642"/>
  </r>
  <r>
    <x v="1"/>
    <x v="2778"/>
    <x v="2"/>
    <x v="25"/>
    <s v="COVELAS"/>
    <x v="256"/>
    <d v="1899-12-30T14:45:00"/>
    <x v="256"/>
    <d v="1899-12-30T18:30:00"/>
    <s v="S"/>
    <n v="0.5"/>
    <n v="2.5"/>
    <n v="3"/>
    <x v="0"/>
    <x v="405"/>
  </r>
  <r>
    <x v="1"/>
    <x v="2758"/>
    <x v="2"/>
    <x v="19"/>
    <s v="GALEGOS (SÃO MARTINHO)"/>
    <x v="256"/>
    <d v="1899-12-30T14:53:00"/>
    <x v="256"/>
    <d v="1899-12-30T16:00:00"/>
    <s v="S"/>
    <n v="0"/>
    <n v="0.05"/>
    <n v="0.05"/>
    <x v="0"/>
    <x v="423"/>
  </r>
  <r>
    <x v="1"/>
    <x v="2779"/>
    <x v="2"/>
    <x v="12"/>
    <s v="BRITEIROS (SÃO ESTÊVÃO)"/>
    <x v="256"/>
    <d v="1899-12-30T14:55:00"/>
    <x v="256"/>
    <d v="1899-12-30T16:45:00"/>
    <s v="S"/>
    <n v="0"/>
    <n v="0.08"/>
    <n v="0.08"/>
    <x v="0"/>
    <x v="204"/>
  </r>
  <r>
    <x v="1"/>
    <x v="2741"/>
    <x v="1"/>
    <x v="16"/>
    <s v="MOURIZ"/>
    <x v="256"/>
    <d v="1899-12-30T16:05:00"/>
    <x v="256"/>
    <d v="1899-12-30T16:50:00"/>
    <s v="S"/>
    <n v="0"/>
    <n v="0.02"/>
    <n v="0.02"/>
    <x v="0"/>
    <x v="565"/>
  </r>
  <r>
    <x v="1"/>
    <x v="2780"/>
    <x v="2"/>
    <x v="26"/>
    <s v="SOBREPOSTA"/>
    <x v="256"/>
    <d v="1899-12-30T16:26:00"/>
    <x v="256"/>
    <d v="1899-12-30T18:10:00"/>
    <s v="S"/>
    <n v="0"/>
    <n v="0.2"/>
    <n v="0.2"/>
    <x v="0"/>
    <x v="438"/>
  </r>
  <r>
    <x v="1"/>
    <x v="2781"/>
    <x v="2"/>
    <x v="29"/>
    <s v="FAFE"/>
    <x v="256"/>
    <d v="1899-12-30T16:40:00"/>
    <x v="256"/>
    <d v="1899-12-30T17:05:00"/>
    <s v="S"/>
    <n v="0"/>
    <n v="0.01"/>
    <n v="0.01"/>
    <x v="0"/>
    <x v="474"/>
  </r>
  <r>
    <x v="1"/>
    <x v="2765"/>
    <x v="2"/>
    <x v="30"/>
    <s v="BARROS"/>
    <x v="256"/>
    <d v="1899-12-30T16:45:00"/>
    <x v="256"/>
    <d v="1899-12-30T18:55:00"/>
    <s v="S"/>
    <n v="0"/>
    <n v="0.15"/>
    <n v="0.15"/>
    <x v="0"/>
    <x v="303"/>
  </r>
  <r>
    <x v="1"/>
    <x v="2782"/>
    <x v="2"/>
    <x v="21"/>
    <s v="ARNÓIA"/>
    <x v="256"/>
    <d v="1899-12-30T17:35:00"/>
    <x v="256"/>
    <d v="1899-12-30T21:20:00"/>
    <s v="S"/>
    <n v="1"/>
    <n v="2"/>
    <n v="3"/>
    <x v="0"/>
    <x v="429"/>
  </r>
  <r>
    <x v="1"/>
    <x v="2783"/>
    <x v="2"/>
    <x v="14"/>
    <s v="VALE (SÃO COSME)"/>
    <x v="256"/>
    <d v="1899-12-30T18:30:00"/>
    <x v="256"/>
    <d v="1899-12-30T19:45:00"/>
    <s v="S"/>
    <n v="0"/>
    <n v="7.0000000000000007E-2"/>
    <n v="7.0000000000000007E-2"/>
    <x v="0"/>
    <x v="402"/>
  </r>
  <r>
    <x v="1"/>
    <x v="2784"/>
    <x v="2"/>
    <x v="29"/>
    <s v="SILVARES (SÃO MARTINHO)"/>
    <x v="256"/>
    <d v="1899-12-30T21:05:00"/>
    <x v="256"/>
    <d v="1899-12-30T22:35:00"/>
    <s v="S"/>
    <n v="0"/>
    <n v="0.04"/>
    <n v="0.04"/>
    <x v="0"/>
    <x v="447"/>
  </r>
  <r>
    <x v="1"/>
    <x v="2751"/>
    <x v="1"/>
    <x v="31"/>
    <s v="BUSTELO"/>
    <x v="256"/>
    <d v="1899-12-30T22:00:00"/>
    <x v="257"/>
    <d v="1899-12-30T00:30:00"/>
    <s v="S"/>
    <n v="0.1"/>
    <n v="0.1"/>
    <n v="0.2"/>
    <x v="0"/>
    <x v="628"/>
  </r>
  <r>
    <x v="1"/>
    <x v="2785"/>
    <x v="2"/>
    <x v="29"/>
    <s v="MOREIRA DO REI"/>
    <x v="257"/>
    <d v="1899-12-30T01:45:00"/>
    <x v="257"/>
    <d v="1899-12-30T02:55:00"/>
    <s v="S"/>
    <n v="0"/>
    <n v="0.03"/>
    <n v="0.03"/>
    <x v="0"/>
    <x v="163"/>
  </r>
  <r>
    <x v="1"/>
    <x v="2751"/>
    <x v="1"/>
    <x v="31"/>
    <s v="BUSTELO"/>
    <x v="257"/>
    <d v="1899-12-30T04:20:00"/>
    <x v="257"/>
    <d v="1899-12-30T06:12:00"/>
    <s v="S"/>
    <n v="0"/>
    <n v="0.03"/>
    <n v="0.03"/>
    <x v="0"/>
    <x v="635"/>
  </r>
  <r>
    <x v="1"/>
    <x v="2784"/>
    <x v="2"/>
    <x v="29"/>
    <s v="SILVARES (SÃO MARTINHO)"/>
    <x v="257"/>
    <d v="1899-12-30T11:05:00"/>
    <x v="257"/>
    <d v="1899-12-30T12:10:00"/>
    <s v="S"/>
    <n v="0.05"/>
    <n v="0"/>
    <n v="0.05"/>
    <x v="0"/>
    <x v="455"/>
  </r>
  <r>
    <x v="1"/>
    <x v="2786"/>
    <x v="2"/>
    <x v="25"/>
    <s v="VILELA"/>
    <x v="257"/>
    <d v="1899-12-30T12:15:00"/>
    <x v="257"/>
    <d v="1899-12-30T13:30:00"/>
    <s v="S"/>
    <n v="0"/>
    <n v="0.01"/>
    <n v="0.01"/>
    <x v="0"/>
    <x v="524"/>
  </r>
  <r>
    <x v="1"/>
    <x v="2787"/>
    <x v="2"/>
    <x v="21"/>
    <s v="RIBAS"/>
    <x v="257"/>
    <d v="1899-12-30T13:20:00"/>
    <x v="257"/>
    <d v="1899-12-30T15:05:00"/>
    <s v="S"/>
    <n v="0"/>
    <n v="0.03"/>
    <n v="0.03"/>
    <x v="0"/>
    <x v="515"/>
  </r>
  <r>
    <x v="1"/>
    <x v="2786"/>
    <x v="2"/>
    <x v="25"/>
    <s v="VILELA"/>
    <x v="257"/>
    <d v="1899-12-30T14:35:00"/>
    <x v="257"/>
    <d v="1899-12-30T20:20:00"/>
    <s v="S"/>
    <n v="1"/>
    <n v="1"/>
    <n v="2"/>
    <x v="0"/>
    <x v="549"/>
  </r>
  <r>
    <x v="1"/>
    <x v="2782"/>
    <x v="2"/>
    <x v="21"/>
    <s v="ARNÓIA"/>
    <x v="257"/>
    <d v="1899-12-30T15:05:00"/>
    <x v="257"/>
    <d v="1899-12-30T18:00:00"/>
    <s v="S"/>
    <n v="1.5"/>
    <n v="0"/>
    <n v="1.5"/>
    <x v="0"/>
    <x v="453"/>
  </r>
  <r>
    <x v="1"/>
    <x v="2788"/>
    <x v="1"/>
    <x v="16"/>
    <s v="MOURIZ"/>
    <x v="257"/>
    <d v="1899-12-30T15:30:00"/>
    <x v="257"/>
    <d v="1899-12-30T16:10:00"/>
    <s v="S"/>
    <n v="0"/>
    <n v="7.0000000000000007E-2"/>
    <n v="7.0000000000000007E-2"/>
    <x v="0"/>
    <x v="130"/>
  </r>
  <r>
    <x v="1"/>
    <x v="2789"/>
    <x v="2"/>
    <x v="26"/>
    <s v="TEBOSA"/>
    <x v="257"/>
    <d v="1899-12-30T16:10:00"/>
    <x v="257"/>
    <d v="1899-12-30T18:15:00"/>
    <s v="S"/>
    <n v="0"/>
    <n v="0.05"/>
    <n v="0.05"/>
    <x v="0"/>
    <x v="464"/>
  </r>
  <r>
    <x v="1"/>
    <x v="2743"/>
    <x v="2"/>
    <x v="25"/>
    <s v="VERIM"/>
    <x v="257"/>
    <d v="1899-12-30T16:55:00"/>
    <x v="257"/>
    <d v="1899-12-30T19:00:00"/>
    <s v="S"/>
    <n v="0"/>
    <n v="0.1"/>
    <n v="0.1"/>
    <x v="0"/>
    <x v="643"/>
  </r>
  <r>
    <x v="1"/>
    <x v="2788"/>
    <x v="1"/>
    <x v="16"/>
    <s v="MOURIZ"/>
    <x v="257"/>
    <d v="1899-12-30T17:10:00"/>
    <x v="257"/>
    <d v="1899-12-30T18:05:00"/>
    <s v="S"/>
    <n v="0"/>
    <n v="0.02"/>
    <n v="0.02"/>
    <x v="0"/>
    <x v="113"/>
  </r>
  <r>
    <x v="1"/>
    <x v="2790"/>
    <x v="3"/>
    <x v="43"/>
    <s v="ODIVELAS"/>
    <x v="257"/>
    <d v="1899-12-30T18:10:00"/>
    <x v="257"/>
    <d v="1899-12-30T19:10:00"/>
    <s v="S"/>
    <n v="0"/>
    <n v="1"/>
    <n v="1"/>
    <x v="0"/>
    <x v="310"/>
  </r>
  <r>
    <x v="1"/>
    <x v="2784"/>
    <x v="2"/>
    <x v="29"/>
    <s v="SILVARES (SÃO MARTINHO)"/>
    <x v="257"/>
    <d v="1899-12-30T20:20:00"/>
    <x v="257"/>
    <d v="1899-12-30T21:00:00"/>
    <s v="S"/>
    <n v="0"/>
    <n v="0.02"/>
    <n v="0.02"/>
    <x v="0"/>
    <x v="456"/>
  </r>
  <r>
    <x v="1"/>
    <x v="2791"/>
    <x v="2"/>
    <x v="21"/>
    <s v="OURILHE"/>
    <x v="258"/>
    <d v="1899-12-30T00:45:00"/>
    <x v="258"/>
    <d v="1899-12-30T02:10:00"/>
    <s v="S"/>
    <n v="0"/>
    <n v="0.05"/>
    <n v="0.05"/>
    <x v="0"/>
    <x v="540"/>
  </r>
  <r>
    <x v="1"/>
    <x v="2792"/>
    <x v="2"/>
    <x v="25"/>
    <s v="OLIVEIRA"/>
    <x v="258"/>
    <d v="1899-12-30T01:05:00"/>
    <x v="258"/>
    <d v="1899-12-30T02:10:00"/>
    <s v="S"/>
    <n v="0"/>
    <n v="0.01"/>
    <n v="0.01"/>
    <x v="0"/>
    <x v="529"/>
  </r>
  <r>
    <x v="1"/>
    <x v="2793"/>
    <x v="2"/>
    <x v="7"/>
    <s v="RIO DOURO"/>
    <x v="258"/>
    <d v="1899-12-30T10:30:00"/>
    <x v="258"/>
    <d v="1899-12-30T17:45:00"/>
    <s v="S"/>
    <n v="0.5"/>
    <n v="1.5"/>
    <n v="2"/>
    <x v="0"/>
    <x v="571"/>
  </r>
  <r>
    <x v="1"/>
    <x v="2794"/>
    <x v="2"/>
    <x v="47"/>
    <s v="MOSTEIRO"/>
    <x v="258"/>
    <d v="1899-12-30T11:00:00"/>
    <x v="258"/>
    <d v="1899-12-30T21:50:00"/>
    <s v="S"/>
    <n v="2.5"/>
    <n v="0"/>
    <n v="2.5"/>
    <x v="0"/>
    <x v="562"/>
  </r>
  <r>
    <x v="1"/>
    <x v="2795"/>
    <x v="2"/>
    <x v="21"/>
    <s v="BASTO (SÃO CLEMENTE)"/>
    <x v="258"/>
    <d v="1899-12-30T14:00:00"/>
    <x v="258"/>
    <d v="1899-12-30T21:05:00"/>
    <s v="S"/>
    <n v="1"/>
    <n v="7"/>
    <n v="8"/>
    <x v="0"/>
    <x v="486"/>
  </r>
  <r>
    <x v="1"/>
    <x v="2796"/>
    <x v="1"/>
    <x v="20"/>
    <s v="ERMESINDE"/>
    <x v="258"/>
    <d v="1899-12-30T20:47:00"/>
    <x v="258"/>
    <d v="1899-12-30T21:30:00"/>
    <s v="S"/>
    <n v="0"/>
    <n v="0.05"/>
    <n v="0.05"/>
    <x v="0"/>
    <x v="115"/>
  </r>
  <r>
    <x v="1"/>
    <x v="2795"/>
    <x v="2"/>
    <x v="21"/>
    <s v="BASTO (SÃO CLEMENTE)"/>
    <x v="258"/>
    <d v="1899-12-30T21:10:00"/>
    <x v="259"/>
    <d v="1899-12-30T01:05:00"/>
    <s v="S"/>
    <n v="0"/>
    <n v="0.3"/>
    <n v="0.3"/>
    <x v="0"/>
    <x v="488"/>
  </r>
  <r>
    <x v="1"/>
    <x v="2797"/>
    <x v="2"/>
    <x v="29"/>
    <s v="SÃO GENS"/>
    <x v="258"/>
    <d v="1899-12-30T21:50:00"/>
    <x v="258"/>
    <d v="1899-12-30T23:50:00"/>
    <s v="S"/>
    <n v="1"/>
    <n v="0"/>
    <n v="1"/>
    <x v="0"/>
    <x v="569"/>
  </r>
  <r>
    <x v="1"/>
    <x v="2798"/>
    <x v="3"/>
    <x v="44"/>
    <s v="SANTO QUINTINO"/>
    <x v="258"/>
    <d v="1899-12-30T22:15:00"/>
    <x v="259"/>
    <d v="1899-12-30T00:00:00"/>
    <s v="S"/>
    <n v="0"/>
    <n v="0.01"/>
    <n v="0.01"/>
    <x v="0"/>
    <x v="124"/>
  </r>
  <r>
    <x v="1"/>
    <x v="2799"/>
    <x v="2"/>
    <x v="47"/>
    <s v="RUIVÃES"/>
    <x v="259"/>
    <d v="1899-12-30T00:50:00"/>
    <x v="259"/>
    <d v="1899-12-30T02:00:00"/>
    <s v="S"/>
    <n v="0"/>
    <n v="0.01"/>
    <n v="0.01"/>
    <x v="0"/>
    <x v="17"/>
  </r>
  <r>
    <x v="1"/>
    <x v="2737"/>
    <x v="2"/>
    <x v="29"/>
    <s v="ESTORÃOS"/>
    <x v="259"/>
    <d v="1899-12-30T02:35:00"/>
    <x v="259"/>
    <d v="1899-12-30T03:15:00"/>
    <s v="S"/>
    <n v="0.02"/>
    <n v="0"/>
    <n v="0.02"/>
    <x v="0"/>
    <x v="61"/>
  </r>
  <r>
    <x v="1"/>
    <x v="2800"/>
    <x v="1"/>
    <x v="9"/>
    <s v="LAUNDOS"/>
    <x v="259"/>
    <d v="1899-12-30T09:29:00"/>
    <x v="259"/>
    <d v="1899-12-30T11:30:00"/>
    <s v="S"/>
    <n v="0"/>
    <n v="0.05"/>
    <n v="0.05"/>
    <x v="0"/>
    <x v="159"/>
  </r>
  <r>
    <x v="1"/>
    <x v="2801"/>
    <x v="2"/>
    <x v="19"/>
    <s v="SILVEIROS"/>
    <x v="259"/>
    <d v="1899-12-30T10:30:00"/>
    <x v="259"/>
    <d v="1899-12-30T11:50:00"/>
    <s v="S"/>
    <n v="0"/>
    <n v="0.05"/>
    <n v="0.05"/>
    <x v="0"/>
    <x v="520"/>
  </r>
  <r>
    <x v="1"/>
    <x v="2802"/>
    <x v="3"/>
    <x v="51"/>
    <s v="OEIRAS"/>
    <x v="259"/>
    <d v="1899-12-30T15:20:00"/>
    <x v="259"/>
    <d v="1899-12-30T16:30:00"/>
    <s v="S"/>
    <n v="0"/>
    <n v="5.0000000000000001E-3"/>
    <n v="5.0000000000000001E-3"/>
    <x v="0"/>
    <x v="55"/>
  </r>
  <r>
    <x v="1"/>
    <x v="2801"/>
    <x v="2"/>
    <x v="19"/>
    <s v="SILVEIROS"/>
    <x v="259"/>
    <d v="1899-12-30T16:30:00"/>
    <x v="259"/>
    <d v="1899-12-30T17:35:00"/>
    <s v="S"/>
    <n v="0"/>
    <n v="0.1"/>
    <n v="0.1"/>
    <x v="0"/>
    <x v="10"/>
  </r>
  <r>
    <x v="1"/>
    <x v="2803"/>
    <x v="1"/>
    <x v="11"/>
    <s v="GONDOMAR (SÃO COSME)"/>
    <x v="259"/>
    <d v="1899-12-30T16:30:00"/>
    <x v="259"/>
    <d v="1899-12-30T17:55:00"/>
    <s v="S"/>
    <n v="0"/>
    <n v="0.1"/>
    <n v="0.1"/>
    <x v="0"/>
    <x v="67"/>
  </r>
  <r>
    <x v="1"/>
    <x v="2804"/>
    <x v="1"/>
    <x v="10"/>
    <s v="PAÇO DE SOUSA"/>
    <x v="259"/>
    <d v="1899-12-30T16:35:00"/>
    <x v="259"/>
    <d v="1899-12-30T17:25:00"/>
    <s v="S"/>
    <n v="0"/>
    <n v="0.02"/>
    <n v="0.02"/>
    <x v="0"/>
    <x v="147"/>
  </r>
  <r>
    <x v="1"/>
    <x v="2805"/>
    <x v="1"/>
    <x v="11"/>
    <s v="SÃO PEDRO DA COVA"/>
    <x v="259"/>
    <d v="1899-12-30T18:35:00"/>
    <x v="259"/>
    <d v="1899-12-30T19:55:00"/>
    <s v="S"/>
    <n v="0"/>
    <n v="0.2"/>
    <n v="0.2"/>
    <x v="0"/>
    <x v="36"/>
  </r>
  <r>
    <x v="1"/>
    <x v="2806"/>
    <x v="2"/>
    <x v="7"/>
    <s v="OUTEIRO"/>
    <x v="259"/>
    <d v="1899-12-30T19:00:00"/>
    <x v="259"/>
    <d v="1899-12-30T20:10:00"/>
    <s v="S"/>
    <n v="0"/>
    <n v="1"/>
    <n v="1"/>
    <x v="0"/>
    <x v="18"/>
  </r>
  <r>
    <x v="1"/>
    <x v="2805"/>
    <x v="1"/>
    <x v="11"/>
    <s v="SÃO PEDRO DA COVA"/>
    <x v="259"/>
    <d v="1899-12-30T20:50:00"/>
    <x v="259"/>
    <d v="1899-12-30T21:30:00"/>
    <s v="S"/>
    <n v="0"/>
    <n v="0.05"/>
    <n v="0.05"/>
    <x v="0"/>
    <x v="32"/>
  </r>
  <r>
    <x v="1"/>
    <x v="2807"/>
    <x v="0"/>
    <x v="3"/>
    <s v="POMARES"/>
    <x v="259"/>
    <d v="1899-12-30T21:55:00"/>
    <x v="259"/>
    <d v="1899-12-30T01:05:00"/>
    <m/>
    <n v="0.5"/>
    <n v="0"/>
    <n v="0.5"/>
    <x v="4"/>
    <x v="219"/>
  </r>
  <r>
    <x v="1"/>
    <x v="2808"/>
    <x v="2"/>
    <x v="29"/>
    <s v="QUINCHÃES"/>
    <x v="260"/>
    <d v="1899-12-30T00:40:00"/>
    <x v="260"/>
    <d v="1899-12-30T01:30:00"/>
    <s v="S"/>
    <n v="0"/>
    <n v="0.01"/>
    <n v="0.01"/>
    <x v="0"/>
    <x v="373"/>
  </r>
  <r>
    <x v="1"/>
    <x v="2809"/>
    <x v="0"/>
    <x v="2"/>
    <s v="VILA NOVA DE OLIVEIRINHA"/>
    <x v="260"/>
    <d v="1899-12-30T02:00:00"/>
    <x v="260"/>
    <d v="1899-12-30T09:13:00"/>
    <m/>
    <n v="8.5000000000000006E-2"/>
    <n v="5.5E-2"/>
    <n v="0.14000000000000001"/>
    <x v="4"/>
    <x v="166"/>
  </r>
  <r>
    <x v="1"/>
    <x v="2810"/>
    <x v="1"/>
    <x v="24"/>
    <s v="MADALENA"/>
    <x v="260"/>
    <d v="1899-12-30T05:15:00"/>
    <x v="260"/>
    <d v="1899-12-30T06:05:00"/>
    <s v="S"/>
    <n v="0"/>
    <n v="0.01"/>
    <n v="0.01"/>
    <x v="0"/>
    <x v="101"/>
  </r>
  <r>
    <x v="1"/>
    <x v="2811"/>
    <x v="2"/>
    <x v="21"/>
    <s v="REGO"/>
    <x v="260"/>
    <d v="1899-12-30T07:35:00"/>
    <x v="260"/>
    <d v="1899-12-30T12:10:00"/>
    <s v="S"/>
    <n v="0.5"/>
    <n v="0"/>
    <n v="0.5"/>
    <x v="0"/>
    <x v="575"/>
  </r>
  <r>
    <x v="1"/>
    <x v="2801"/>
    <x v="2"/>
    <x v="19"/>
    <s v="SILVEIROS"/>
    <x v="260"/>
    <d v="1899-12-30T10:50:00"/>
    <x v="260"/>
    <d v="1899-12-30T11:55:00"/>
    <s v="S"/>
    <n v="0"/>
    <n v="0.05"/>
    <n v="0.05"/>
    <x v="0"/>
    <x v="550"/>
  </r>
  <r>
    <x v="1"/>
    <x v="2812"/>
    <x v="2"/>
    <x v="12"/>
    <s v="AIRÃO (SÃO JOÃO BAPTISTA)"/>
    <x v="260"/>
    <d v="1899-12-30T11:35:00"/>
    <x v="260"/>
    <d v="1899-12-30T13:15:00"/>
    <s v="S"/>
    <n v="0"/>
    <n v="0.5"/>
    <n v="0.5"/>
    <x v="0"/>
    <x v="99"/>
  </r>
  <r>
    <x v="1"/>
    <x v="2800"/>
    <x v="1"/>
    <x v="9"/>
    <s v="LAUNDOS"/>
    <x v="260"/>
    <d v="1899-12-30T14:26:00"/>
    <x v="260"/>
    <d v="1899-12-30T16:05:00"/>
    <s v="S"/>
    <n v="0"/>
    <n v="0.1"/>
    <n v="0.1"/>
    <x v="0"/>
    <x v="8"/>
  </r>
  <r>
    <x v="1"/>
    <x v="2812"/>
    <x v="2"/>
    <x v="12"/>
    <s v="AIRÃO (SÃO JOÃO BAPTISTA)"/>
    <x v="260"/>
    <d v="1899-12-30T15:05:00"/>
    <x v="260"/>
    <d v="1899-12-30T23:00:00"/>
    <s v="S"/>
    <n v="0"/>
    <n v="5"/>
    <n v="5"/>
    <x v="0"/>
    <x v="122"/>
  </r>
  <r>
    <x v="1"/>
    <x v="2813"/>
    <x v="2"/>
    <x v="29"/>
    <s v="SÃO GENS"/>
    <x v="260"/>
    <d v="1899-12-30T15:35:00"/>
    <x v="260"/>
    <d v="1899-12-30T16:55:00"/>
    <s v="S"/>
    <n v="0"/>
    <n v="0.1"/>
    <n v="0.1"/>
    <x v="0"/>
    <x v="612"/>
  </r>
  <r>
    <x v="1"/>
    <x v="2814"/>
    <x v="2"/>
    <x v="29"/>
    <s v="FORNELOS"/>
    <x v="260"/>
    <d v="1899-12-30T16:55:00"/>
    <x v="260"/>
    <d v="1899-12-30T18:15:00"/>
    <s v="S"/>
    <n v="0"/>
    <n v="0.3"/>
    <n v="0.3"/>
    <x v="0"/>
    <x v="528"/>
  </r>
  <r>
    <x v="1"/>
    <x v="2815"/>
    <x v="0"/>
    <x v="3"/>
    <s v="PIODÃO"/>
    <x v="260"/>
    <d v="1899-12-30T18:15:00"/>
    <x v="260"/>
    <d v="1899-12-30T19:50:00"/>
    <m/>
    <n v="0.01"/>
    <n v="0"/>
    <n v="0.01"/>
    <x v="4"/>
    <x v="257"/>
  </r>
  <r>
    <x v="1"/>
    <x v="2799"/>
    <x v="2"/>
    <x v="47"/>
    <s v="RUIVÃES"/>
    <x v="260"/>
    <d v="1899-12-30T18:40:00"/>
    <x v="260"/>
    <d v="1899-12-30T19:30:00"/>
    <s v="S"/>
    <n v="0"/>
    <n v="0.01"/>
    <n v="0.01"/>
    <x v="0"/>
    <x v="408"/>
  </r>
  <r>
    <x v="1"/>
    <x v="2816"/>
    <x v="2"/>
    <x v="29"/>
    <s v="FREITAS"/>
    <x v="260"/>
    <d v="1899-12-30T19:55:00"/>
    <x v="260"/>
    <d v="1899-12-30T22:10:00"/>
    <s v="S"/>
    <n v="0"/>
    <n v="0.1"/>
    <n v="0.1"/>
    <x v="0"/>
    <x v="363"/>
  </r>
  <r>
    <x v="1"/>
    <x v="2817"/>
    <x v="2"/>
    <x v="7"/>
    <s v="REFOJOS DE BASTO"/>
    <x v="260"/>
    <d v="1899-12-30T22:05:00"/>
    <x v="260"/>
    <d v="1899-12-30T23:25:00"/>
    <s v="S"/>
    <n v="0.02"/>
    <n v="0.03"/>
    <n v="0.05"/>
    <x v="0"/>
    <x v="86"/>
  </r>
  <r>
    <x v="1"/>
    <x v="2813"/>
    <x v="2"/>
    <x v="29"/>
    <s v="SÃO GENS"/>
    <x v="260"/>
    <d v="1899-12-30T22:30:00"/>
    <x v="261"/>
    <d v="1899-12-30T00:00:00"/>
    <s v="S"/>
    <n v="0.05"/>
    <n v="0"/>
    <n v="0.05"/>
    <x v="0"/>
    <x v="372"/>
  </r>
  <r>
    <x v="1"/>
    <x v="2818"/>
    <x v="2"/>
    <x v="30"/>
    <s v="BARBUDO"/>
    <x v="260"/>
    <d v="1899-12-30T23:38:00"/>
    <x v="261"/>
    <d v="1899-12-30T01:35:00"/>
    <s v="S"/>
    <n v="0"/>
    <n v="1"/>
    <n v="1"/>
    <x v="0"/>
    <x v="309"/>
  </r>
  <r>
    <x v="1"/>
    <x v="2819"/>
    <x v="1"/>
    <x v="15"/>
    <s v="ÁGUAS SANTAS"/>
    <x v="261"/>
    <d v="1899-12-30T00:50:00"/>
    <x v="261"/>
    <d v="1899-12-30T02:15:00"/>
    <s v="S"/>
    <n v="0"/>
    <n v="0.1"/>
    <n v="0.1"/>
    <x v="0"/>
    <x v="188"/>
  </r>
  <r>
    <x v="1"/>
    <x v="2820"/>
    <x v="1"/>
    <x v="8"/>
    <s v="SÃO MAMEDE DE INFESTA"/>
    <x v="261"/>
    <d v="1899-12-30T00:53:00"/>
    <x v="261"/>
    <d v="1899-12-30T02:30:00"/>
    <s v="S"/>
    <n v="0"/>
    <n v="0.04"/>
    <n v="0.04"/>
    <x v="0"/>
    <x v="83"/>
  </r>
  <r>
    <x v="1"/>
    <x v="2821"/>
    <x v="1"/>
    <x v="8"/>
    <s v="LEÇA DA PALMEIRA"/>
    <x v="261"/>
    <d v="1899-12-30T01:33:00"/>
    <x v="261"/>
    <d v="1899-12-30T02:05:00"/>
    <s v="S"/>
    <n v="0"/>
    <n v="0.03"/>
    <n v="0.03"/>
    <x v="0"/>
    <x v="611"/>
  </r>
  <r>
    <x v="1"/>
    <x v="2729"/>
    <x v="1"/>
    <x v="6"/>
    <s v="MONTE CÓRDOVA"/>
    <x v="261"/>
    <d v="1899-12-30T01:42:00"/>
    <x v="261"/>
    <d v="1899-12-30T02:40:00"/>
    <s v="S"/>
    <n v="0"/>
    <n v="0.2"/>
    <n v="0.2"/>
    <x v="0"/>
    <x v="444"/>
  </r>
  <r>
    <x v="1"/>
    <x v="2224"/>
    <x v="1"/>
    <x v="34"/>
    <s v="FORNELO"/>
    <x v="261"/>
    <d v="1899-12-30T02:10:00"/>
    <x v="261"/>
    <d v="1899-12-30T06:00:00"/>
    <s v="S"/>
    <n v="0"/>
    <n v="0.5"/>
    <n v="0.5"/>
    <x v="0"/>
    <x v="532"/>
  </r>
  <r>
    <x v="1"/>
    <x v="2224"/>
    <x v="1"/>
    <x v="34"/>
    <s v="FORNELO"/>
    <x v="261"/>
    <d v="1899-12-30T02:10:00"/>
    <x v="261"/>
    <d v="1899-12-30T06:00:00"/>
    <s v="S"/>
    <n v="0"/>
    <n v="0.5"/>
    <n v="0.5"/>
    <x v="0"/>
    <x v="629"/>
  </r>
  <r>
    <x v="1"/>
    <x v="2822"/>
    <x v="2"/>
    <x v="14"/>
    <s v="CARREIRA"/>
    <x v="261"/>
    <d v="1899-12-30T03:05:00"/>
    <x v="261"/>
    <d v="1899-12-30T04:05:00"/>
    <s v="S"/>
    <n v="0"/>
    <n v="0.1"/>
    <n v="0.1"/>
    <x v="0"/>
    <x v="365"/>
  </r>
  <r>
    <x v="1"/>
    <x v="2823"/>
    <x v="1"/>
    <x v="20"/>
    <s v="ALFENA"/>
    <x v="261"/>
    <d v="1899-12-30T03:10:00"/>
    <x v="261"/>
    <d v="1899-12-30T04:00:00"/>
    <s v="S"/>
    <n v="0"/>
    <n v="0.15"/>
    <n v="0.15"/>
    <x v="0"/>
    <x v="104"/>
  </r>
  <r>
    <x v="1"/>
    <x v="2823"/>
    <x v="1"/>
    <x v="20"/>
    <s v="ALFENA"/>
    <x v="261"/>
    <d v="1899-12-30T03:10:00"/>
    <x v="261"/>
    <d v="1899-12-30T04:00:00"/>
    <s v="S"/>
    <n v="0"/>
    <n v="0.15"/>
    <n v="0.15"/>
    <x v="0"/>
    <x v="84"/>
  </r>
  <r>
    <x v="1"/>
    <x v="2824"/>
    <x v="1"/>
    <x v="16"/>
    <s v="CETE"/>
    <x v="261"/>
    <d v="1899-12-30T04:40:00"/>
    <x v="261"/>
    <d v="1899-12-30T05:55:00"/>
    <s v="S"/>
    <n v="0"/>
    <n v="0.05"/>
    <n v="0.05"/>
    <x v="0"/>
    <x v="82"/>
  </r>
  <r>
    <x v="1"/>
    <x v="2825"/>
    <x v="1"/>
    <x v="32"/>
    <s v="BAIÃO (SANTA LEOCÁDIA)"/>
    <x v="261"/>
    <d v="1899-12-30T07:00:00"/>
    <x v="261"/>
    <d v="1899-12-30T08:25:00"/>
    <s v="S"/>
    <n v="0.05"/>
    <n v="0.05"/>
    <n v="0.1"/>
    <x v="0"/>
    <x v="63"/>
  </r>
  <r>
    <x v="1"/>
    <x v="2826"/>
    <x v="2"/>
    <x v="19"/>
    <s v="DURRÃES"/>
    <x v="261"/>
    <d v="1899-12-30T07:12:00"/>
    <x v="261"/>
    <d v="1899-12-30T09:36:00"/>
    <s v="S"/>
    <n v="0"/>
    <n v="0.1"/>
    <n v="0.1"/>
    <x v="0"/>
    <x v="286"/>
  </r>
  <r>
    <x v="1"/>
    <x v="2827"/>
    <x v="2"/>
    <x v="29"/>
    <s v="SERAFÃO"/>
    <x v="261"/>
    <d v="1899-12-30T07:20:00"/>
    <x v="261"/>
    <d v="1899-12-30T08:15:00"/>
    <s v="S"/>
    <n v="0.02"/>
    <n v="0"/>
    <n v="0.02"/>
    <x v="0"/>
    <x v="291"/>
  </r>
  <r>
    <x v="1"/>
    <x v="2828"/>
    <x v="1"/>
    <x v="11"/>
    <s v="JOVIM"/>
    <x v="261"/>
    <d v="1899-12-30T09:10:00"/>
    <x v="261"/>
    <d v="1899-12-30T13:15:00"/>
    <s v="S"/>
    <n v="0"/>
    <n v="3"/>
    <n v="3"/>
    <x v="0"/>
    <x v="0"/>
  </r>
  <r>
    <x v="1"/>
    <x v="2796"/>
    <x v="1"/>
    <x v="20"/>
    <s v="ERMESINDE"/>
    <x v="261"/>
    <d v="1899-12-30T09:17:00"/>
    <x v="261"/>
    <d v="1899-12-30T10:10:00"/>
    <s v="S"/>
    <n v="0"/>
    <n v="0.2"/>
    <n v="0.2"/>
    <x v="0"/>
    <x v="249"/>
  </r>
  <r>
    <x v="1"/>
    <x v="2829"/>
    <x v="2"/>
    <x v="12"/>
    <s v="RENDUFE"/>
    <x v="261"/>
    <d v="1899-12-30T09:20:00"/>
    <x v="261"/>
    <d v="1899-12-30T11:05:00"/>
    <s v="S"/>
    <n v="0"/>
    <n v="0.3"/>
    <n v="0.3"/>
    <x v="0"/>
    <x v="370"/>
  </r>
  <r>
    <x v="1"/>
    <x v="2812"/>
    <x v="2"/>
    <x v="12"/>
    <s v="AIRÃO (SÃO JOÃO BAPTISTA)"/>
    <x v="261"/>
    <d v="1899-12-30T09:20:00"/>
    <x v="261"/>
    <d v="1899-12-30T11:10:00"/>
    <s v="S"/>
    <n v="0"/>
    <n v="0.2"/>
    <n v="0.2"/>
    <x v="0"/>
    <x v="149"/>
  </r>
  <r>
    <x v="1"/>
    <x v="2825"/>
    <x v="1"/>
    <x v="32"/>
    <s v="BAIÃO (SANTA LEOCÁDIA)"/>
    <x v="261"/>
    <d v="1899-12-30T09:45:00"/>
    <x v="261"/>
    <d v="1899-12-30T13:05:00"/>
    <s v="S"/>
    <n v="1"/>
    <n v="0.5"/>
    <n v="1.5"/>
    <x v="0"/>
    <x v="68"/>
  </r>
  <r>
    <x v="1"/>
    <x v="2811"/>
    <x v="2"/>
    <x v="21"/>
    <s v="REGO"/>
    <x v="261"/>
    <d v="1899-12-30T10:15:00"/>
    <x v="261"/>
    <d v="1899-12-30T12:45:00"/>
    <s v="S"/>
    <n v="1"/>
    <n v="0"/>
    <n v="1"/>
    <x v="0"/>
    <x v="598"/>
  </r>
  <r>
    <x v="1"/>
    <x v="2829"/>
    <x v="2"/>
    <x v="12"/>
    <s v="RENDUFE"/>
    <x v="261"/>
    <d v="1899-12-30T10:30:00"/>
    <x v="261"/>
    <d v="1899-12-30T15:00:00"/>
    <s v="S"/>
    <n v="0"/>
    <n v="10"/>
    <n v="10"/>
    <x v="0"/>
    <x v="191"/>
  </r>
  <r>
    <x v="1"/>
    <x v="2817"/>
    <x v="2"/>
    <x v="7"/>
    <s v="REFOJOS DE BASTO"/>
    <x v="261"/>
    <d v="1899-12-30T10:45:00"/>
    <x v="261"/>
    <d v="1899-12-30T11:20:00"/>
    <s v="S"/>
    <n v="0"/>
    <n v="0.01"/>
    <n v="0.01"/>
    <x v="0"/>
    <x v="174"/>
  </r>
  <r>
    <x v="1"/>
    <x v="2813"/>
    <x v="2"/>
    <x v="29"/>
    <s v="SÃO GENS"/>
    <x v="261"/>
    <d v="1899-12-30T11:00:00"/>
    <x v="261"/>
    <d v="1899-12-30T12:15:00"/>
    <s v="S"/>
    <n v="0.02"/>
    <n v="0"/>
    <n v="0.02"/>
    <x v="0"/>
    <x v="185"/>
  </r>
  <r>
    <x v="1"/>
    <x v="2830"/>
    <x v="1"/>
    <x v="24"/>
    <s v="VALADARES"/>
    <x v="261"/>
    <d v="1899-12-30T11:15:00"/>
    <x v="261"/>
    <d v="1899-12-30T12:05:00"/>
    <s v="S"/>
    <n v="0"/>
    <n v="0.2"/>
    <n v="0.2"/>
    <x v="0"/>
    <x v="152"/>
  </r>
  <r>
    <x v="1"/>
    <x v="2831"/>
    <x v="1"/>
    <x v="11"/>
    <s v="RIO TINTO"/>
    <x v="261"/>
    <d v="1899-12-30T12:10:00"/>
    <x v="261"/>
    <d v="1899-12-30T12:40:00"/>
    <s v="S"/>
    <n v="0"/>
    <n v="0.02"/>
    <n v="0.02"/>
    <x v="0"/>
    <x v="165"/>
  </r>
  <r>
    <x v="1"/>
    <x v="2832"/>
    <x v="1"/>
    <x v="9"/>
    <s v="TERROSO"/>
    <x v="261"/>
    <d v="1899-12-30T13:13:00"/>
    <x v="261"/>
    <d v="1899-12-30T15:05:00"/>
    <s v="S"/>
    <n v="0"/>
    <n v="0.1"/>
    <n v="0.1"/>
    <x v="0"/>
    <x v="203"/>
  </r>
  <r>
    <x v="1"/>
    <x v="2801"/>
    <x v="2"/>
    <x v="19"/>
    <s v="SILVEIROS"/>
    <x v="261"/>
    <d v="1899-12-30T13:53:00"/>
    <x v="261"/>
    <d v="1899-12-30T15:23:00"/>
    <s v="S"/>
    <n v="0"/>
    <n v="0.03"/>
    <n v="0.03"/>
    <x v="0"/>
    <x v="7"/>
  </r>
  <r>
    <x v="1"/>
    <x v="2833"/>
    <x v="1"/>
    <x v="15"/>
    <s v="ÁGUAS SANTAS"/>
    <x v="261"/>
    <d v="1899-12-30T14:00:00"/>
    <x v="261"/>
    <d v="1899-12-30T14:30:00"/>
    <s v="S"/>
    <n v="0"/>
    <n v="0.15"/>
    <n v="0.15"/>
    <x v="0"/>
    <x v="77"/>
  </r>
  <r>
    <x v="1"/>
    <x v="2829"/>
    <x v="2"/>
    <x v="12"/>
    <s v="RENDUFE"/>
    <x v="261"/>
    <d v="1899-12-30T14:15:00"/>
    <x v="261"/>
    <d v="1899-12-30T15:25:00"/>
    <s v="S"/>
    <n v="0"/>
    <n v="0.1"/>
    <n v="0.1"/>
    <x v="0"/>
    <x v="138"/>
  </r>
  <r>
    <x v="1"/>
    <x v="2834"/>
    <x v="1"/>
    <x v="11"/>
    <s v="JOVIM"/>
    <x v="261"/>
    <d v="1899-12-30T14:15:00"/>
    <x v="261"/>
    <d v="1899-12-30T15:15:00"/>
    <s v="S"/>
    <n v="0"/>
    <n v="0.1"/>
    <n v="0.1"/>
    <x v="0"/>
    <x v="259"/>
  </r>
  <r>
    <x v="1"/>
    <x v="2834"/>
    <x v="1"/>
    <x v="11"/>
    <s v="JOVIM"/>
    <x v="261"/>
    <d v="1899-12-30T14:15:00"/>
    <x v="261"/>
    <d v="1899-12-30T15:15:00"/>
    <s v="S"/>
    <n v="0"/>
    <n v="0.1"/>
    <n v="0.1"/>
    <x v="0"/>
    <x v="251"/>
  </r>
  <r>
    <x v="1"/>
    <x v="2835"/>
    <x v="1"/>
    <x v="6"/>
    <s v="RORIZ"/>
    <x v="261"/>
    <d v="1899-12-30T14:20:00"/>
    <x v="261"/>
    <d v="1899-12-30T16:10:00"/>
    <s v="S"/>
    <n v="0"/>
    <n v="0.15"/>
    <n v="0.15"/>
    <x v="0"/>
    <x v="342"/>
  </r>
  <r>
    <x v="1"/>
    <x v="2810"/>
    <x v="1"/>
    <x v="24"/>
    <s v="MADALENA"/>
    <x v="261"/>
    <d v="1899-12-30T14:30:00"/>
    <x v="261"/>
    <d v="1899-12-30T15:40:00"/>
    <s v="S"/>
    <n v="0"/>
    <n v="0.1"/>
    <n v="0.1"/>
    <x v="0"/>
    <x v="103"/>
  </r>
  <r>
    <x v="1"/>
    <x v="2813"/>
    <x v="2"/>
    <x v="29"/>
    <s v="SÃO GENS"/>
    <x v="261"/>
    <d v="1899-12-30T14:35:00"/>
    <x v="261"/>
    <d v="1899-12-30T16:35:00"/>
    <s v="S"/>
    <n v="0.1"/>
    <n v="0"/>
    <n v="0.1"/>
    <x v="0"/>
    <x v="170"/>
  </r>
  <r>
    <x v="1"/>
    <x v="2817"/>
    <x v="2"/>
    <x v="7"/>
    <s v="REFOJOS DE BASTO"/>
    <x v="261"/>
    <d v="1899-12-30T14:45:00"/>
    <x v="261"/>
    <d v="1899-12-30T15:20:00"/>
    <s v="S"/>
    <n v="0"/>
    <n v="0.01"/>
    <n v="0.01"/>
    <x v="0"/>
    <x v="123"/>
  </r>
  <r>
    <x v="1"/>
    <x v="2836"/>
    <x v="2"/>
    <x v="19"/>
    <s v="GRIMANCELOS"/>
    <x v="261"/>
    <d v="1899-12-30T14:55:00"/>
    <x v="261"/>
    <d v="1899-12-30T17:05:00"/>
    <s v="S"/>
    <n v="0"/>
    <n v="0.1"/>
    <n v="0.1"/>
    <x v="0"/>
    <x v="217"/>
  </r>
  <r>
    <x v="1"/>
    <x v="2837"/>
    <x v="1"/>
    <x v="16"/>
    <s v="LORDELO"/>
    <x v="261"/>
    <d v="1899-12-30T15:00:00"/>
    <x v="261"/>
    <d v="1899-12-30T16:40:00"/>
    <s v="S"/>
    <n v="0"/>
    <n v="0.1"/>
    <n v="0.1"/>
    <x v="0"/>
    <x v="197"/>
  </r>
  <r>
    <x v="1"/>
    <x v="2838"/>
    <x v="1"/>
    <x v="18"/>
    <s v="SEROA"/>
    <x v="261"/>
    <d v="1899-12-30T15:05:00"/>
    <x v="261"/>
    <d v="1899-12-30T16:30:00"/>
    <s v="S"/>
    <n v="0"/>
    <n v="0.02"/>
    <n v="0.02"/>
    <x v="0"/>
    <x v="255"/>
  </r>
  <r>
    <x v="1"/>
    <x v="2839"/>
    <x v="1"/>
    <x v="15"/>
    <s v="MOREIRA"/>
    <x v="261"/>
    <d v="1899-12-30T15:20:00"/>
    <x v="261"/>
    <d v="1899-12-30T16:30:00"/>
    <s v="S"/>
    <n v="0"/>
    <n v="0.3"/>
    <n v="0.3"/>
    <x v="0"/>
    <x v="295"/>
  </r>
  <r>
    <x v="1"/>
    <x v="2840"/>
    <x v="2"/>
    <x v="29"/>
    <s v="MEDELO"/>
    <x v="261"/>
    <d v="1899-12-30T15:25:00"/>
    <x v="261"/>
    <d v="1899-12-30T16:25:00"/>
    <s v="S"/>
    <n v="0"/>
    <n v="0.5"/>
    <n v="0.5"/>
    <x v="0"/>
    <x v="228"/>
  </r>
  <r>
    <x v="1"/>
    <x v="2829"/>
    <x v="2"/>
    <x v="12"/>
    <s v="RENDUFE"/>
    <x v="261"/>
    <d v="1899-12-30T15:25:00"/>
    <x v="261"/>
    <d v="1899-12-30T16:35:00"/>
    <s v="S"/>
    <n v="0"/>
    <n v="0.2"/>
    <n v="0.2"/>
    <x v="0"/>
    <x v="168"/>
  </r>
  <r>
    <x v="1"/>
    <x v="2624"/>
    <x v="1"/>
    <x v="15"/>
    <s v="FOLGOSA"/>
    <x v="261"/>
    <d v="1899-12-30T15:28:00"/>
    <x v="261"/>
    <d v="1899-12-30T17:47:00"/>
    <s v="S"/>
    <n v="0"/>
    <n v="0.16"/>
    <n v="0.16"/>
    <x v="0"/>
    <x v="480"/>
  </r>
  <r>
    <x v="1"/>
    <x v="2825"/>
    <x v="1"/>
    <x v="32"/>
    <s v="BAIÃO (SANTA LEOCÁDIA)"/>
    <x v="261"/>
    <d v="1899-12-30T16:09:00"/>
    <x v="261"/>
    <d v="1899-12-30T16:44:00"/>
    <s v="S"/>
    <n v="0"/>
    <n v="0.5"/>
    <n v="0.5"/>
    <x v="0"/>
    <x v="64"/>
  </r>
  <r>
    <x v="1"/>
    <x v="2823"/>
    <x v="1"/>
    <x v="20"/>
    <s v="ALFENA"/>
    <x v="261"/>
    <d v="1899-12-30T16:15:00"/>
    <x v="261"/>
    <d v="1899-12-30T17:15:00"/>
    <s v="S"/>
    <n v="0"/>
    <n v="0.05"/>
    <n v="0.05"/>
    <x v="0"/>
    <x v="156"/>
  </r>
  <r>
    <x v="1"/>
    <x v="2841"/>
    <x v="1"/>
    <x v="6"/>
    <s v="RORIZ"/>
    <x v="261"/>
    <d v="1899-12-30T16:20:00"/>
    <x v="261"/>
    <d v="1899-12-30T18:10:00"/>
    <s v="S"/>
    <n v="0"/>
    <n v="1"/>
    <n v="1"/>
    <x v="0"/>
    <x v="371"/>
  </r>
  <r>
    <x v="1"/>
    <x v="2842"/>
    <x v="1"/>
    <x v="6"/>
    <s v="MONTE CÓRDOVA"/>
    <x v="261"/>
    <d v="1899-12-30T16:28:00"/>
    <x v="261"/>
    <d v="1899-12-30T17:40:00"/>
    <s v="S"/>
    <n v="0"/>
    <n v="0.1"/>
    <n v="0.1"/>
    <x v="0"/>
    <x v="106"/>
  </r>
  <r>
    <x v="1"/>
    <x v="2843"/>
    <x v="1"/>
    <x v="11"/>
    <s v="GONDOMAR (SÃO COSME)"/>
    <x v="261"/>
    <d v="1899-12-30T17:05:00"/>
    <x v="261"/>
    <d v="1899-12-30T17:45:00"/>
    <s v="S"/>
    <n v="0"/>
    <n v="0.1"/>
    <n v="0.1"/>
    <x v="0"/>
    <x v="133"/>
  </r>
  <r>
    <x v="1"/>
    <x v="2837"/>
    <x v="1"/>
    <x v="16"/>
    <s v="LORDELO"/>
    <x v="261"/>
    <d v="1899-12-30T17:20:00"/>
    <x v="261"/>
    <d v="1899-12-30T18:10:00"/>
    <s v="S"/>
    <n v="0"/>
    <n v="0.1"/>
    <n v="0.1"/>
    <x v="0"/>
    <x v="189"/>
  </r>
  <r>
    <x v="1"/>
    <x v="2844"/>
    <x v="1"/>
    <x v="24"/>
    <s v="LEVER"/>
    <x v="261"/>
    <d v="1899-12-30T17:45:00"/>
    <x v="261"/>
    <d v="1899-12-30T19:30:00"/>
    <s v="S"/>
    <n v="0"/>
    <n v="0.05"/>
    <n v="0.05"/>
    <x v="0"/>
    <x v="222"/>
  </r>
  <r>
    <x v="1"/>
    <x v="2845"/>
    <x v="1"/>
    <x v="6"/>
    <s v="NEGRELOS (SÃO TOMÉ)"/>
    <x v="261"/>
    <d v="1899-12-30T18:10:00"/>
    <x v="261"/>
    <d v="1899-12-30T19:20:00"/>
    <s v="S"/>
    <n v="0"/>
    <n v="0.3"/>
    <n v="0.3"/>
    <x v="0"/>
    <x v="158"/>
  </r>
  <r>
    <x v="1"/>
    <x v="2846"/>
    <x v="2"/>
    <x v="12"/>
    <s v="BRITEIROS (SALVADOR)"/>
    <x v="261"/>
    <d v="1899-12-30T19:15:00"/>
    <x v="261"/>
    <d v="1899-12-30T20:25:00"/>
    <s v="S"/>
    <n v="0"/>
    <n v="0.05"/>
    <n v="0.05"/>
    <x v="0"/>
    <x v="29"/>
  </r>
  <r>
    <x v="1"/>
    <x v="2847"/>
    <x v="1"/>
    <x v="24"/>
    <s v="MADALENA"/>
    <x v="261"/>
    <d v="1899-12-30T19:40:00"/>
    <x v="261"/>
    <d v="1899-12-30T20:40:00"/>
    <s v="S"/>
    <n v="0"/>
    <n v="0.1"/>
    <n v="0.1"/>
    <x v="0"/>
    <x v="136"/>
  </r>
  <r>
    <x v="1"/>
    <x v="2811"/>
    <x v="2"/>
    <x v="21"/>
    <s v="REGO"/>
    <x v="261"/>
    <d v="1899-12-30T20:00:00"/>
    <x v="261"/>
    <d v="1899-12-30T22:10:00"/>
    <s v="S"/>
    <n v="0"/>
    <n v="0.25"/>
    <n v="0.25"/>
    <x v="0"/>
    <x v="97"/>
  </r>
  <r>
    <x v="1"/>
    <x v="2837"/>
    <x v="1"/>
    <x v="16"/>
    <s v="LORDELO"/>
    <x v="261"/>
    <d v="1899-12-30T21:05:00"/>
    <x v="261"/>
    <d v="1899-12-30T22:00:00"/>
    <s v="S"/>
    <n v="0"/>
    <n v="0.02"/>
    <n v="0.02"/>
    <x v="0"/>
    <x v="238"/>
  </r>
  <r>
    <x v="1"/>
    <x v="2813"/>
    <x v="2"/>
    <x v="29"/>
    <s v="SÃO GENS"/>
    <x v="261"/>
    <d v="1899-12-30T21:30:00"/>
    <x v="261"/>
    <d v="1899-12-30T22:30:00"/>
    <s v="S"/>
    <n v="0.2"/>
    <n v="0"/>
    <n v="0.2"/>
    <x v="0"/>
    <x v="300"/>
  </r>
  <r>
    <x v="1"/>
    <x v="2848"/>
    <x v="1"/>
    <x v="24"/>
    <s v="GULPILHARES"/>
    <x v="261"/>
    <d v="1899-12-30T22:00:00"/>
    <x v="261"/>
    <d v="1899-12-30T23:40:00"/>
    <s v="S"/>
    <n v="0"/>
    <n v="0.05"/>
    <n v="0.05"/>
    <x v="0"/>
    <x v="266"/>
  </r>
  <r>
    <x v="1"/>
    <x v="2849"/>
    <x v="2"/>
    <x v="37"/>
    <s v="RIO TINTO"/>
    <x v="261"/>
    <d v="1899-12-30T22:40:00"/>
    <x v="261"/>
    <d v="1899-12-30T23:45:00"/>
    <s v="S"/>
    <n v="0"/>
    <n v="0.1"/>
    <n v="0.1"/>
    <x v="0"/>
    <x v="157"/>
  </r>
  <r>
    <x v="1"/>
    <x v="2818"/>
    <x v="2"/>
    <x v="30"/>
    <s v="BARBUDO"/>
    <x v="261"/>
    <d v="1899-12-30T22:45:00"/>
    <x v="262"/>
    <d v="1899-12-30T00:30:00"/>
    <s v="S"/>
    <n v="0"/>
    <n v="0.02"/>
    <n v="0.02"/>
    <x v="0"/>
    <x v="356"/>
  </r>
  <r>
    <x v="1"/>
    <x v="2850"/>
    <x v="2"/>
    <x v="19"/>
    <s v="VILA COVA"/>
    <x v="261"/>
    <d v="1899-12-30T23:05:00"/>
    <x v="262"/>
    <d v="1899-12-30T00:00:00"/>
    <s v="S"/>
    <n v="0"/>
    <n v="0.05"/>
    <n v="0.05"/>
    <x v="0"/>
    <x v="651"/>
  </r>
  <r>
    <x v="1"/>
    <x v="2851"/>
    <x v="1"/>
    <x v="11"/>
    <s v="COVELO"/>
    <x v="261"/>
    <d v="1899-12-30T23:15:00"/>
    <x v="262"/>
    <d v="1899-12-30T00:35:00"/>
    <s v="S"/>
    <n v="0"/>
    <n v="0.1"/>
    <n v="0.1"/>
    <x v="0"/>
    <x v="132"/>
  </r>
  <r>
    <x v="1"/>
    <x v="2852"/>
    <x v="2"/>
    <x v="30"/>
    <s v="OLEIROS"/>
    <x v="262"/>
    <d v="1899-12-30T00:20:00"/>
    <x v="262"/>
    <d v="1899-12-30T03:20:00"/>
    <s v="S"/>
    <n v="0"/>
    <n v="0.1"/>
    <n v="0.1"/>
    <x v="0"/>
    <x v="62"/>
  </r>
  <r>
    <x v="1"/>
    <x v="2853"/>
    <x v="0"/>
    <x v="2"/>
    <s v="VILA NOVA DE OLIVEIRINHA"/>
    <x v="262"/>
    <d v="1899-12-30T00:50:00"/>
    <x v="262"/>
    <d v="1899-12-30T02:22:00"/>
    <m/>
    <n v="1E-3"/>
    <n v="2.5999999999999999E-3"/>
    <n v="3.5999999999999999E-3"/>
    <x v="4"/>
    <x v="244"/>
  </r>
  <r>
    <x v="1"/>
    <x v="2854"/>
    <x v="2"/>
    <x v="30"/>
    <s v="CERVÃES"/>
    <x v="262"/>
    <d v="1899-12-30T04:45:00"/>
    <x v="262"/>
    <d v="1899-12-30T07:45:00"/>
    <s v="S"/>
    <n v="0.8"/>
    <n v="0"/>
    <n v="0.8"/>
    <x v="0"/>
    <x v="301"/>
  </r>
  <r>
    <x v="1"/>
    <x v="2829"/>
    <x v="2"/>
    <x v="12"/>
    <s v="RENDUFE"/>
    <x v="262"/>
    <d v="1899-12-30T06:41:00"/>
    <x v="262"/>
    <d v="1899-12-30T09:10:00"/>
    <s v="S"/>
    <n v="0"/>
    <n v="0.3"/>
    <n v="0.3"/>
    <x v="0"/>
    <x v="141"/>
  </r>
  <r>
    <x v="1"/>
    <x v="2855"/>
    <x v="0"/>
    <x v="3"/>
    <s v="POMBEIRO DA BEIRA"/>
    <x v="262"/>
    <d v="1899-12-30T10:35:00"/>
    <x v="262"/>
    <d v="1899-12-30T12:15:00"/>
    <m/>
    <n v="0.13"/>
    <n v="0.02"/>
    <n v="0.15"/>
    <x v="4"/>
    <x v="471"/>
  </r>
  <r>
    <x v="1"/>
    <x v="2846"/>
    <x v="2"/>
    <x v="12"/>
    <s v="BRITEIROS (SALVADOR)"/>
    <x v="262"/>
    <d v="1899-12-30T12:45:00"/>
    <x v="262"/>
    <d v="1899-12-30T14:50:00"/>
    <s v="S"/>
    <n v="0"/>
    <n v="1"/>
    <n v="1"/>
    <x v="0"/>
    <x v="48"/>
  </r>
  <r>
    <x v="1"/>
    <x v="2801"/>
    <x v="2"/>
    <x v="19"/>
    <s v="SILVEIROS"/>
    <x v="262"/>
    <d v="1899-12-30T13:30:00"/>
    <x v="262"/>
    <d v="1899-12-30T15:10:00"/>
    <s v="S"/>
    <n v="0"/>
    <n v="0.05"/>
    <n v="0.05"/>
    <x v="0"/>
    <x v="523"/>
  </r>
  <r>
    <x v="1"/>
    <x v="2826"/>
    <x v="2"/>
    <x v="19"/>
    <s v="DURRÃES"/>
    <x v="262"/>
    <d v="1899-12-30T15:00:00"/>
    <x v="262"/>
    <d v="1899-12-30T18:30:00"/>
    <s v="S"/>
    <n v="0"/>
    <n v="0.25"/>
    <n v="0.25"/>
    <x v="0"/>
    <x v="261"/>
  </r>
  <r>
    <x v="1"/>
    <x v="2856"/>
    <x v="1"/>
    <x v="10"/>
    <s v="MARECOS"/>
    <x v="262"/>
    <d v="1899-12-30T15:30:00"/>
    <x v="262"/>
    <d v="1899-12-30T16:05:00"/>
    <s v="S"/>
    <n v="0"/>
    <n v="0.03"/>
    <n v="0.03"/>
    <x v="0"/>
    <x v="253"/>
  </r>
  <r>
    <x v="1"/>
    <x v="2852"/>
    <x v="2"/>
    <x v="30"/>
    <s v="OLEIROS"/>
    <x v="262"/>
    <d v="1899-12-30T15:35:00"/>
    <x v="262"/>
    <d v="1899-12-30T23:45:00"/>
    <s v="S"/>
    <n v="0"/>
    <n v="3"/>
    <n v="3"/>
    <x v="0"/>
    <x v="89"/>
  </r>
  <r>
    <x v="1"/>
    <x v="2857"/>
    <x v="1"/>
    <x v="36"/>
    <s v="VILA COVA DA LIXA"/>
    <x v="262"/>
    <d v="1899-12-30T16:20:00"/>
    <x v="262"/>
    <d v="1899-12-30T17:20:00"/>
    <s v="S"/>
    <n v="0"/>
    <n v="0.02"/>
    <n v="0.02"/>
    <x v="0"/>
    <x v="248"/>
  </r>
  <r>
    <x v="1"/>
    <x v="2858"/>
    <x v="2"/>
    <x v="12"/>
    <s v="MOREIRA DE CÓNEGOS"/>
    <x v="262"/>
    <d v="1899-12-30T16:50:00"/>
    <x v="262"/>
    <d v="1899-12-30T18:10:00"/>
    <s v="S"/>
    <n v="0"/>
    <n v="1"/>
    <n v="1"/>
    <x v="0"/>
    <x v="190"/>
  </r>
  <r>
    <x v="1"/>
    <x v="2611"/>
    <x v="2"/>
    <x v="12"/>
    <s v="BALAZAR"/>
    <x v="262"/>
    <d v="1899-12-30T20:30:00"/>
    <x v="262"/>
    <d v="1899-12-30T21:05:00"/>
    <s v="S"/>
    <n v="0"/>
    <n v="0.05"/>
    <n v="0.05"/>
    <x v="0"/>
    <x v="104"/>
  </r>
  <r>
    <x v="1"/>
    <x v="2859"/>
    <x v="0"/>
    <x v="2"/>
    <s v="VILA NOVA DE OLIVEIRINHA"/>
    <x v="262"/>
    <d v="1899-12-30T21:35:00"/>
    <x v="262"/>
    <d v="1899-12-30T22:26:00"/>
    <m/>
    <n v="0"/>
    <n v="1.1999999999999999E-3"/>
    <n v="1.1999999999999999E-3"/>
    <x v="4"/>
    <x v="38"/>
  </r>
  <r>
    <x v="1"/>
    <x v="2860"/>
    <x v="2"/>
    <x v="22"/>
    <s v="CALDELAS"/>
    <x v="262"/>
    <d v="1899-12-30T22:25:00"/>
    <x v="262"/>
    <d v="1899-12-30T23:20:00"/>
    <s v="S"/>
    <n v="0"/>
    <n v="0.02"/>
    <n v="0.02"/>
    <x v="0"/>
    <x v="399"/>
  </r>
  <r>
    <x v="1"/>
    <x v="2854"/>
    <x v="2"/>
    <x v="30"/>
    <s v="CERVÃES"/>
    <x v="262"/>
    <d v="1899-12-30T23:35:00"/>
    <x v="263"/>
    <d v="1899-12-30T01:15:00"/>
    <s v="S"/>
    <n v="0.05"/>
    <n v="0"/>
    <n v="0.05"/>
    <x v="0"/>
    <x v="283"/>
  </r>
  <r>
    <x v="1"/>
    <x v="2611"/>
    <x v="2"/>
    <x v="12"/>
    <s v="BALAZAR"/>
    <x v="263"/>
    <d v="1899-12-30T00:15:00"/>
    <x v="263"/>
    <d v="1899-12-30T02:10:00"/>
    <s v="S"/>
    <n v="0"/>
    <n v="0.1"/>
    <n v="0.1"/>
    <x v="0"/>
    <x v="156"/>
  </r>
  <r>
    <x v="1"/>
    <x v="2829"/>
    <x v="2"/>
    <x v="12"/>
    <s v="RENDUFE"/>
    <x v="263"/>
    <d v="1899-12-30T06:16:00"/>
    <x v="263"/>
    <d v="1899-12-30T07:15:00"/>
    <s v="S"/>
    <n v="0"/>
    <n v="0.1"/>
    <n v="0.1"/>
    <x v="0"/>
    <x v="172"/>
  </r>
  <r>
    <x v="1"/>
    <x v="2861"/>
    <x v="2"/>
    <x v="47"/>
    <s v="PINHEIRO"/>
    <x v="263"/>
    <d v="1899-12-30T11:00:00"/>
    <x v="263"/>
    <d v="1899-12-30T14:00:00"/>
    <s v="S"/>
    <n v="0.03"/>
    <n v="0"/>
    <n v="0.03"/>
    <x v="0"/>
    <x v="397"/>
  </r>
  <r>
    <x v="1"/>
    <x v="2862"/>
    <x v="2"/>
    <x v="30"/>
    <s v="BARBUDO"/>
    <x v="263"/>
    <d v="1899-12-30T12:06:00"/>
    <x v="263"/>
    <d v="1899-12-30T21:37:00"/>
    <s v="S"/>
    <n v="0.1"/>
    <n v="1"/>
    <n v="1.1000000000000001"/>
    <x v="0"/>
    <x v="362"/>
  </r>
  <r>
    <x v="1"/>
    <x v="2863"/>
    <x v="2"/>
    <x v="14"/>
    <s v="CABEÇUDOS"/>
    <x v="263"/>
    <d v="1899-12-30T13:15:00"/>
    <x v="263"/>
    <d v="1899-12-30T13:55:00"/>
    <s v="S"/>
    <n v="0"/>
    <n v="0.02"/>
    <n v="0.02"/>
    <x v="0"/>
    <x v="111"/>
  </r>
  <r>
    <x v="1"/>
    <x v="2864"/>
    <x v="2"/>
    <x v="29"/>
    <s v="TRAVASSÓS"/>
    <x v="263"/>
    <d v="1899-12-30T13:35:00"/>
    <x v="263"/>
    <d v="1899-12-30T14:15:00"/>
    <s v="S"/>
    <n v="0.03"/>
    <n v="0"/>
    <n v="0.03"/>
    <x v="0"/>
    <x v="384"/>
  </r>
  <r>
    <x v="1"/>
    <x v="2852"/>
    <x v="2"/>
    <x v="30"/>
    <s v="OLEIROS"/>
    <x v="263"/>
    <d v="1899-12-30T14:00:00"/>
    <x v="263"/>
    <d v="1899-12-30T21:30:00"/>
    <s v="S"/>
    <n v="5"/>
    <n v="0"/>
    <n v="5"/>
    <x v="0"/>
    <x v="92"/>
  </r>
  <r>
    <x v="1"/>
    <x v="2856"/>
    <x v="1"/>
    <x v="10"/>
    <s v="MARECOS"/>
    <x v="263"/>
    <d v="1899-12-30T14:00:00"/>
    <x v="263"/>
    <d v="1899-12-30T14:45:00"/>
    <s v="S"/>
    <n v="0"/>
    <n v="0.01"/>
    <n v="0.01"/>
    <x v="0"/>
    <x v="338"/>
  </r>
  <r>
    <x v="1"/>
    <x v="2865"/>
    <x v="2"/>
    <x v="49"/>
    <s v="BALANÇA"/>
    <x v="263"/>
    <d v="1899-12-30T14:10:00"/>
    <x v="263"/>
    <d v="1899-12-30T17:15:00"/>
    <s v="S"/>
    <n v="0"/>
    <n v="1"/>
    <n v="1"/>
    <x v="0"/>
    <x v="410"/>
  </r>
  <r>
    <x v="1"/>
    <x v="2866"/>
    <x v="1"/>
    <x v="18"/>
    <s v="SEROA"/>
    <x v="263"/>
    <d v="1899-12-30T14:15:00"/>
    <x v="263"/>
    <d v="1899-12-30T14:35:00"/>
    <s v="S"/>
    <n v="0"/>
    <n v="0.01"/>
    <n v="0.01"/>
    <x v="0"/>
    <x v="35"/>
  </r>
  <r>
    <x v="1"/>
    <x v="2867"/>
    <x v="2"/>
    <x v="14"/>
    <s v="ANTAS"/>
    <x v="263"/>
    <d v="1899-12-30T14:35:00"/>
    <x v="263"/>
    <d v="1899-12-30T15:15:00"/>
    <s v="S"/>
    <n v="0"/>
    <n v="0.05"/>
    <n v="0.05"/>
    <x v="0"/>
    <x v="224"/>
  </r>
  <r>
    <x v="1"/>
    <x v="2868"/>
    <x v="1"/>
    <x v="56"/>
    <s v="VILA BOA DO BISPO"/>
    <x v="263"/>
    <d v="1899-12-30T15:20:00"/>
    <x v="263"/>
    <d v="1899-12-30T16:30:00"/>
    <s v="S"/>
    <n v="0"/>
    <n v="0.15"/>
    <n v="0.15"/>
    <x v="0"/>
    <x v="376"/>
  </r>
  <r>
    <x v="1"/>
    <x v="2869"/>
    <x v="2"/>
    <x v="12"/>
    <s v="SOUTO (SÃO SALVADOR)"/>
    <x v="263"/>
    <d v="1899-12-30T16:00:00"/>
    <x v="263"/>
    <d v="1899-12-30T17:50:00"/>
    <s v="S"/>
    <n v="0"/>
    <n v="0.2"/>
    <n v="0.2"/>
    <x v="0"/>
    <x v="389"/>
  </r>
  <r>
    <x v="1"/>
    <x v="2870"/>
    <x v="0"/>
    <x v="38"/>
    <s v="SÃO MIGUEL"/>
    <x v="263"/>
    <d v="1899-12-30T16:08:00"/>
    <x v="263"/>
    <d v="1899-12-30T16:50:00"/>
    <m/>
    <n v="0"/>
    <n v="4.0000000000000001E-3"/>
    <n v="4.0000000000000001E-3"/>
    <x v="4"/>
    <x v="167"/>
  </r>
  <r>
    <x v="1"/>
    <x v="2829"/>
    <x v="2"/>
    <x v="12"/>
    <s v="RENDUFE"/>
    <x v="263"/>
    <d v="1899-12-30T16:25:00"/>
    <x v="263"/>
    <d v="1899-12-30T18:05:00"/>
    <s v="S"/>
    <n v="0"/>
    <n v="0.2"/>
    <n v="0.2"/>
    <x v="0"/>
    <x v="246"/>
  </r>
  <r>
    <x v="1"/>
    <x v="2801"/>
    <x v="2"/>
    <x v="19"/>
    <s v="SILVEIROS"/>
    <x v="263"/>
    <d v="1899-12-30T16:55:00"/>
    <x v="263"/>
    <d v="1899-12-30T19:05:00"/>
    <s v="S"/>
    <n v="0"/>
    <n v="0.15"/>
    <n v="0.15"/>
    <x v="0"/>
    <x v="1"/>
  </r>
  <r>
    <x v="1"/>
    <x v="2871"/>
    <x v="1"/>
    <x v="18"/>
    <s v="PENAMAIOR"/>
    <x v="263"/>
    <d v="1899-12-30T17:00:00"/>
    <x v="263"/>
    <d v="1899-12-30T18:00:00"/>
    <s v="S"/>
    <n v="0"/>
    <n v="0.03"/>
    <n v="0.03"/>
    <x v="0"/>
    <x v="27"/>
  </r>
  <r>
    <x v="1"/>
    <x v="2872"/>
    <x v="1"/>
    <x v="31"/>
    <s v="GATÃO"/>
    <x v="263"/>
    <d v="1899-12-30T17:30:00"/>
    <x v="263"/>
    <d v="1899-12-30T19:00:00"/>
    <s v="S"/>
    <n v="0"/>
    <n v="0.01"/>
    <n v="0.01"/>
    <x v="0"/>
    <x v="388"/>
  </r>
  <r>
    <x v="1"/>
    <x v="2873"/>
    <x v="0"/>
    <x v="0"/>
    <s v="LORVÃO"/>
    <x v="263"/>
    <d v="1899-12-30T18:17:00"/>
    <x v="263"/>
    <d v="1899-12-30T19:23:00"/>
    <m/>
    <n v="0.02"/>
    <n v="0"/>
    <n v="0.02"/>
    <x v="4"/>
    <x v="468"/>
  </r>
  <r>
    <x v="1"/>
    <x v="2874"/>
    <x v="2"/>
    <x v="26"/>
    <s v="ESPORÕES"/>
    <x v="263"/>
    <d v="1899-12-30T19:20:00"/>
    <x v="263"/>
    <d v="1899-12-30T20:25:00"/>
    <s v="S"/>
    <n v="0"/>
    <n v="0.1"/>
    <n v="0.1"/>
    <x v="0"/>
    <x v="484"/>
  </r>
  <r>
    <x v="1"/>
    <x v="2829"/>
    <x v="2"/>
    <x v="12"/>
    <s v="RENDUFE"/>
    <x v="263"/>
    <d v="1899-12-30T19:35:00"/>
    <x v="263"/>
    <d v="1899-12-30T20:50:00"/>
    <s v="S"/>
    <n v="0"/>
    <n v="0.3"/>
    <n v="0.3"/>
    <x v="0"/>
    <x v="198"/>
  </r>
  <r>
    <x v="1"/>
    <x v="2870"/>
    <x v="0"/>
    <x v="38"/>
    <s v="SÃO MIGUEL"/>
    <x v="263"/>
    <d v="1899-12-30T20:10:00"/>
    <x v="263"/>
    <d v="1899-12-30T20:39:00"/>
    <s v="S"/>
    <n v="0"/>
    <n v="1E-3"/>
    <n v="1E-3"/>
    <x v="0"/>
    <x v="452"/>
  </r>
  <r>
    <x v="1"/>
    <x v="2875"/>
    <x v="2"/>
    <x v="12"/>
    <s v="BRITEIROS (SÃO ESTÊVÃO)"/>
    <x v="263"/>
    <d v="1899-12-30T20:25:00"/>
    <x v="263"/>
    <d v="1899-12-30T21:25:00"/>
    <s v="S"/>
    <n v="0"/>
    <n v="0.05"/>
    <n v="0.05"/>
    <x v="0"/>
    <x v="503"/>
  </r>
  <r>
    <x v="1"/>
    <x v="2876"/>
    <x v="1"/>
    <x v="24"/>
    <s v="VILAR DE ANDORINHO"/>
    <x v="263"/>
    <d v="1899-12-30T20:58:00"/>
    <x v="263"/>
    <d v="1899-12-30T21:50:00"/>
    <s v="S"/>
    <n v="0"/>
    <n v="0.01"/>
    <n v="0.01"/>
    <x v="0"/>
    <x v="16"/>
  </r>
  <r>
    <x v="1"/>
    <x v="2877"/>
    <x v="2"/>
    <x v="12"/>
    <s v="LONGOS"/>
    <x v="263"/>
    <d v="1899-12-30T21:45:00"/>
    <x v="263"/>
    <d v="1899-12-30T22:35:00"/>
    <s v="S"/>
    <n v="0"/>
    <n v="7.0000000000000007E-2"/>
    <n v="7.0000000000000007E-2"/>
    <x v="0"/>
    <x v="390"/>
  </r>
  <r>
    <x v="1"/>
    <x v="2878"/>
    <x v="1"/>
    <x v="6"/>
    <s v="REBORDÕES"/>
    <x v="263"/>
    <d v="1899-12-30T23:15:00"/>
    <x v="264"/>
    <d v="1899-12-30T00:55:00"/>
    <s v="S"/>
    <n v="0"/>
    <n v="0.5"/>
    <n v="0.5"/>
    <x v="0"/>
    <x v="70"/>
  </r>
  <r>
    <x v="1"/>
    <x v="2854"/>
    <x v="2"/>
    <x v="30"/>
    <s v="CERVÃES"/>
    <x v="263"/>
    <d v="1899-12-30T23:50:00"/>
    <x v="264"/>
    <d v="1899-12-30T01:05:00"/>
    <s v="S"/>
    <n v="0"/>
    <n v="0.05"/>
    <n v="0.05"/>
    <x v="0"/>
    <x v="350"/>
  </r>
  <r>
    <x v="1"/>
    <x v="2879"/>
    <x v="1"/>
    <x v="11"/>
    <s v="RIO TINTO"/>
    <x v="264"/>
    <d v="1899-12-30T00:27:00"/>
    <x v="264"/>
    <d v="1899-12-30T01:45:00"/>
    <s v="S"/>
    <n v="0"/>
    <n v="0.1"/>
    <n v="0.1"/>
    <x v="0"/>
    <x v="15"/>
  </r>
  <r>
    <x v="1"/>
    <x v="2880"/>
    <x v="2"/>
    <x v="29"/>
    <s v="PASSOS"/>
    <x v="264"/>
    <d v="1899-12-30T01:25:00"/>
    <x v="264"/>
    <d v="1899-12-30T03:05:00"/>
    <s v="S"/>
    <n v="0"/>
    <n v="0.05"/>
    <n v="0.05"/>
    <x v="0"/>
    <x v="555"/>
  </r>
  <r>
    <x v="1"/>
    <x v="2861"/>
    <x v="2"/>
    <x v="47"/>
    <s v="PINHEIRO"/>
    <x v="264"/>
    <d v="1899-12-30T05:15:00"/>
    <x v="264"/>
    <d v="1899-12-30T07:20:00"/>
    <s v="S"/>
    <n v="0.1"/>
    <n v="0"/>
    <n v="0.1"/>
    <x v="0"/>
    <x v="421"/>
  </r>
  <r>
    <x v="1"/>
    <x v="2881"/>
    <x v="1"/>
    <x v="34"/>
    <s v="FORNELO"/>
    <x v="264"/>
    <d v="1899-12-30T11:30:00"/>
    <x v="264"/>
    <d v="1899-12-30T12:05:00"/>
    <s v="S"/>
    <n v="0"/>
    <n v="0.03"/>
    <n v="0.03"/>
    <x v="0"/>
    <x v="193"/>
  </r>
  <r>
    <x v="1"/>
    <x v="2861"/>
    <x v="2"/>
    <x v="47"/>
    <s v="PINHEIRO"/>
    <x v="264"/>
    <d v="1899-12-30T13:15:00"/>
    <x v="264"/>
    <d v="1899-12-30T18:30:00"/>
    <s v="S"/>
    <n v="0.04"/>
    <n v="0"/>
    <n v="0.04"/>
    <x v="0"/>
    <x v="431"/>
  </r>
  <r>
    <x v="1"/>
    <x v="2874"/>
    <x v="2"/>
    <x v="26"/>
    <s v="ESPORÕES"/>
    <x v="264"/>
    <d v="1899-12-30T13:55:00"/>
    <x v="264"/>
    <d v="1899-12-30T15:25:00"/>
    <s v="S"/>
    <n v="0"/>
    <n v="0.1"/>
    <n v="0.1"/>
    <x v="0"/>
    <x v="499"/>
  </r>
  <r>
    <x v="1"/>
    <x v="2881"/>
    <x v="1"/>
    <x v="34"/>
    <s v="FORNELO"/>
    <x v="264"/>
    <d v="1899-12-30T14:20:00"/>
    <x v="264"/>
    <d v="1899-12-30T17:00:00"/>
    <s v="S"/>
    <n v="0"/>
    <n v="0.1"/>
    <n v="0.1"/>
    <x v="0"/>
    <x v="163"/>
  </r>
  <r>
    <x v="1"/>
    <x v="2882"/>
    <x v="0"/>
    <x v="38"/>
    <s v="SÃO MIGUEL"/>
    <x v="264"/>
    <d v="1899-12-30T14:30:00"/>
    <x v="264"/>
    <d v="1899-12-30T19:20:00"/>
    <m/>
    <n v="0.6"/>
    <n v="0"/>
    <n v="0.6"/>
    <x v="4"/>
    <x v="72"/>
  </r>
  <r>
    <x v="1"/>
    <x v="2883"/>
    <x v="0"/>
    <x v="57"/>
    <s v="VILA NOVA"/>
    <x v="264"/>
    <d v="1899-12-30T14:50:00"/>
    <x v="264"/>
    <d v="1899-12-30T16:40:00"/>
    <m/>
    <n v="0"/>
    <n v="0.01"/>
    <n v="0.01"/>
    <x v="4"/>
    <x v="243"/>
  </r>
  <r>
    <x v="1"/>
    <x v="2884"/>
    <x v="2"/>
    <x v="7"/>
    <s v="RIO DOURO"/>
    <x v="264"/>
    <d v="1899-12-30T15:05:00"/>
    <x v="264"/>
    <d v="1899-12-30T17:10:00"/>
    <s v="S"/>
    <n v="0"/>
    <n v="0.5"/>
    <n v="0.5"/>
    <x v="0"/>
    <x v="437"/>
  </r>
  <r>
    <x v="1"/>
    <x v="2885"/>
    <x v="2"/>
    <x v="12"/>
    <s v="AIRÃO (SANTA MARIA)"/>
    <x v="264"/>
    <d v="1899-12-30T15:41:00"/>
    <x v="264"/>
    <d v="1899-12-30T18:45:00"/>
    <s v="S"/>
    <n v="0"/>
    <n v="0.8"/>
    <n v="0.8"/>
    <x v="0"/>
    <x v="473"/>
  </r>
  <r>
    <x v="1"/>
    <x v="2886"/>
    <x v="2"/>
    <x v="49"/>
    <s v="BALANÇA"/>
    <x v="264"/>
    <d v="1899-12-30T16:39:00"/>
    <x v="264"/>
    <d v="1899-12-30T17:50:00"/>
    <s v="S"/>
    <n v="0"/>
    <n v="0.05"/>
    <n v="0.05"/>
    <x v="0"/>
    <x v="526"/>
  </r>
  <r>
    <x v="1"/>
    <x v="2887"/>
    <x v="2"/>
    <x v="12"/>
    <s v="ATÃES"/>
    <x v="264"/>
    <d v="1899-12-30T17:15:00"/>
    <x v="264"/>
    <d v="1899-12-30T18:00:00"/>
    <s v="S"/>
    <n v="0"/>
    <n v="0.1"/>
    <n v="0.1"/>
    <x v="0"/>
    <x v="492"/>
  </r>
  <r>
    <x v="1"/>
    <x v="2888"/>
    <x v="1"/>
    <x v="56"/>
    <s v="VILA BOA DE QUIRES"/>
    <x v="264"/>
    <d v="1899-12-30T19:40:00"/>
    <x v="264"/>
    <d v="1899-12-30T20:00:00"/>
    <s v="S"/>
    <n v="0"/>
    <n v="0.01"/>
    <n v="0.01"/>
    <x v="0"/>
    <x v="281"/>
  </r>
  <r>
    <x v="1"/>
    <x v="2887"/>
    <x v="2"/>
    <x v="12"/>
    <s v="ATÃES"/>
    <x v="264"/>
    <d v="1899-12-30T19:50:00"/>
    <x v="264"/>
    <d v="1899-12-30T22:00:00"/>
    <s v="S"/>
    <n v="0"/>
    <n v="0.5"/>
    <n v="0.5"/>
    <x v="0"/>
    <x v="546"/>
  </r>
  <r>
    <x v="1"/>
    <x v="2889"/>
    <x v="1"/>
    <x v="10"/>
    <s v="GUILHUFE"/>
    <x v="264"/>
    <d v="1899-12-30T21:10:00"/>
    <x v="264"/>
    <d v="1899-12-30T22:20:00"/>
    <s v="S"/>
    <n v="0"/>
    <n v="0.15"/>
    <n v="0.15"/>
    <x v="0"/>
    <x v="91"/>
  </r>
  <r>
    <x v="1"/>
    <x v="2829"/>
    <x v="2"/>
    <x v="12"/>
    <s v="RENDUFE"/>
    <x v="264"/>
    <d v="1899-12-30T22:05:00"/>
    <x v="264"/>
    <d v="1899-12-30T22:40:00"/>
    <s v="S"/>
    <n v="0"/>
    <n v="0.1"/>
    <n v="0.1"/>
    <x v="0"/>
    <x v="176"/>
  </r>
  <r>
    <x v="1"/>
    <x v="2876"/>
    <x v="1"/>
    <x v="24"/>
    <s v="VILAR DE ANDORINHO"/>
    <x v="264"/>
    <d v="1899-12-30T22:30:00"/>
    <x v="264"/>
    <d v="1899-12-30T23:50:00"/>
    <s v="S"/>
    <n v="0"/>
    <n v="0.1"/>
    <n v="0.1"/>
    <x v="0"/>
    <x v="22"/>
  </r>
  <r>
    <x v="1"/>
    <x v="2887"/>
    <x v="2"/>
    <x v="12"/>
    <s v="ATÃES"/>
    <x v="264"/>
    <d v="1899-12-30T23:45:00"/>
    <x v="265"/>
    <d v="1899-12-30T00:25:00"/>
    <s v="S"/>
    <n v="0"/>
    <n v="0.1"/>
    <n v="0.1"/>
    <x v="0"/>
    <x v="578"/>
  </r>
  <r>
    <x v="1"/>
    <x v="2874"/>
    <x v="2"/>
    <x v="26"/>
    <s v="ESPORÕES"/>
    <x v="265"/>
    <d v="1899-12-30T00:00:00"/>
    <x v="265"/>
    <d v="1899-12-30T01:40:00"/>
    <s v="S"/>
    <n v="0"/>
    <n v="0.01"/>
    <n v="0.01"/>
    <x v="0"/>
    <x v="506"/>
  </r>
  <r>
    <x v="1"/>
    <x v="2890"/>
    <x v="1"/>
    <x v="24"/>
    <s v="MADALENA"/>
    <x v="265"/>
    <d v="1899-12-30T02:20:00"/>
    <x v="265"/>
    <d v="1899-12-30T03:45:00"/>
    <s v="S"/>
    <n v="0"/>
    <n v="0.02"/>
    <n v="0.02"/>
    <x v="0"/>
    <x v="2"/>
  </r>
  <r>
    <x v="1"/>
    <x v="2891"/>
    <x v="1"/>
    <x v="33"/>
    <s v="SILVARES"/>
    <x v="265"/>
    <d v="1899-12-30T04:09:00"/>
    <x v="265"/>
    <d v="1899-12-30T04:55:00"/>
    <s v="S"/>
    <n v="0"/>
    <n v="0.1"/>
    <n v="0.1"/>
    <x v="0"/>
    <x v="240"/>
  </r>
  <r>
    <x v="1"/>
    <x v="2885"/>
    <x v="2"/>
    <x v="12"/>
    <s v="AIRÃO (SANTA MARIA)"/>
    <x v="265"/>
    <d v="1899-12-30T04:48:00"/>
    <x v="265"/>
    <d v="1899-12-30T07:03:00"/>
    <s v="S"/>
    <n v="0"/>
    <n v="0.5"/>
    <n v="0.5"/>
    <x v="0"/>
    <x v="479"/>
  </r>
  <r>
    <x v="1"/>
    <x v="2892"/>
    <x v="1"/>
    <x v="9"/>
    <s v="LAUNDOS"/>
    <x v="265"/>
    <d v="1899-12-30T09:40:00"/>
    <x v="265"/>
    <d v="1899-12-30T10:30:00"/>
    <s v="S"/>
    <n v="0"/>
    <n v="0.05"/>
    <n v="0.05"/>
    <x v="0"/>
    <x v="254"/>
  </r>
  <r>
    <x v="1"/>
    <x v="2893"/>
    <x v="2"/>
    <x v="47"/>
    <s v="TABUAÇAS"/>
    <x v="265"/>
    <d v="1899-12-30T10:20:00"/>
    <x v="265"/>
    <d v="1899-12-30T12:00:00"/>
    <s v="S"/>
    <n v="0"/>
    <n v="0.2"/>
    <n v="0.2"/>
    <x v="0"/>
    <x v="532"/>
  </r>
  <r>
    <x v="1"/>
    <x v="2894"/>
    <x v="2"/>
    <x v="29"/>
    <s v="QUINCHÃES"/>
    <x v="265"/>
    <d v="1899-12-30T10:25:00"/>
    <x v="265"/>
    <d v="1899-12-30T11:00:00"/>
    <s v="S"/>
    <n v="0.01"/>
    <n v="0"/>
    <n v="0.01"/>
    <x v="0"/>
    <x v="588"/>
  </r>
  <r>
    <x v="1"/>
    <x v="2895"/>
    <x v="1"/>
    <x v="32"/>
    <s v="OVIL"/>
    <x v="265"/>
    <d v="1899-12-30T11:15:00"/>
    <x v="265"/>
    <d v="1899-12-30T13:20:00"/>
    <s v="S"/>
    <n v="0.5"/>
    <n v="0.5"/>
    <n v="1"/>
    <x v="0"/>
    <x v="239"/>
  </r>
  <r>
    <x v="1"/>
    <x v="2896"/>
    <x v="2"/>
    <x v="12"/>
    <s v="BRITEIROS (SALVADOR)"/>
    <x v="265"/>
    <d v="1899-12-30T12:40:00"/>
    <x v="265"/>
    <d v="1899-12-30T13:20:00"/>
    <s v="S"/>
    <n v="0"/>
    <n v="0.04"/>
    <n v="0.04"/>
    <x v="0"/>
    <x v="560"/>
  </r>
  <r>
    <x v="1"/>
    <x v="2897"/>
    <x v="2"/>
    <x v="19"/>
    <s v="BARQUEIROS"/>
    <x v="265"/>
    <d v="1899-12-30T13:00:00"/>
    <x v="265"/>
    <d v="1899-12-30T16:30:00"/>
    <s v="S"/>
    <n v="0"/>
    <n v="0.5"/>
    <n v="0.5"/>
    <x v="0"/>
    <x v="572"/>
  </r>
  <r>
    <x v="1"/>
    <x v="2898"/>
    <x v="1"/>
    <x v="15"/>
    <s v="ÁGUAS SANTAS"/>
    <x v="265"/>
    <d v="1899-12-30T13:45:00"/>
    <x v="265"/>
    <d v="1899-12-30T14:50:00"/>
    <s v="S"/>
    <n v="0"/>
    <n v="0.04"/>
    <n v="0.04"/>
    <x v="0"/>
    <x v="23"/>
  </r>
  <r>
    <x v="1"/>
    <x v="2895"/>
    <x v="1"/>
    <x v="32"/>
    <s v="OVIL"/>
    <x v="265"/>
    <d v="1899-12-30T14:40:00"/>
    <x v="265"/>
    <d v="1899-12-30T15:20:00"/>
    <s v="S"/>
    <n v="0"/>
    <n v="0.5"/>
    <n v="0.5"/>
    <x v="0"/>
    <x v="5"/>
  </r>
  <r>
    <x v="1"/>
    <x v="2893"/>
    <x v="2"/>
    <x v="47"/>
    <s v="TABUAÇAS"/>
    <x v="265"/>
    <d v="1899-12-30T15:00:00"/>
    <x v="265"/>
    <d v="1899-12-30T22:12:00"/>
    <s v="S"/>
    <n v="0"/>
    <n v="0.02"/>
    <n v="0.02"/>
    <x v="0"/>
    <x v="574"/>
  </r>
  <r>
    <x v="1"/>
    <x v="2899"/>
    <x v="1"/>
    <x v="6"/>
    <s v="AVES"/>
    <x v="265"/>
    <d v="1899-12-30T15:20:00"/>
    <x v="265"/>
    <d v="1899-12-30T16:00:00"/>
    <s v="S"/>
    <n v="0"/>
    <n v="0.05"/>
    <n v="0.05"/>
    <x v="0"/>
    <x v="206"/>
  </r>
  <r>
    <x v="1"/>
    <x v="2900"/>
    <x v="2"/>
    <x v="19"/>
    <s v="MARIZ"/>
    <x v="265"/>
    <d v="1899-12-30T16:45:00"/>
    <x v="265"/>
    <d v="1899-12-30T18:15:00"/>
    <s v="S"/>
    <n v="0"/>
    <n v="0.15"/>
    <n v="0.15"/>
    <x v="0"/>
    <x v="625"/>
  </r>
  <r>
    <x v="1"/>
    <x v="2901"/>
    <x v="2"/>
    <x v="14"/>
    <s v="JOANE"/>
    <x v="265"/>
    <d v="1899-12-30T17:30:00"/>
    <x v="265"/>
    <d v="1899-12-30T19:10:00"/>
    <s v="S"/>
    <n v="0"/>
    <n v="0.2"/>
    <n v="0.2"/>
    <x v="0"/>
    <x v="596"/>
  </r>
  <r>
    <x v="1"/>
    <x v="2902"/>
    <x v="2"/>
    <x v="22"/>
    <s v="FISCAL"/>
    <x v="265"/>
    <d v="1899-12-30T17:33:00"/>
    <x v="265"/>
    <d v="1899-12-30T18:55:00"/>
    <s v="S"/>
    <n v="0"/>
    <n v="0.3"/>
    <n v="0.3"/>
    <x v="0"/>
    <x v="589"/>
  </r>
  <r>
    <x v="1"/>
    <x v="2903"/>
    <x v="1"/>
    <x v="6"/>
    <s v="REBORDÕES"/>
    <x v="265"/>
    <d v="1899-12-30T18:20:00"/>
    <x v="265"/>
    <d v="1899-12-30T20:00:00"/>
    <s v="S"/>
    <n v="0"/>
    <n v="0.2"/>
    <n v="0.2"/>
    <x v="0"/>
    <x v="321"/>
  </r>
  <r>
    <x v="1"/>
    <x v="2904"/>
    <x v="1"/>
    <x v="6"/>
    <s v="BOUGADO (SANTIAGO)"/>
    <x v="265"/>
    <d v="1899-12-30T19:19:00"/>
    <x v="265"/>
    <d v="1899-12-30T19:50:00"/>
    <s v="S"/>
    <n v="0"/>
    <n v="0.01"/>
    <n v="0.01"/>
    <x v="0"/>
    <x v="223"/>
  </r>
  <r>
    <x v="1"/>
    <x v="2905"/>
    <x v="2"/>
    <x v="19"/>
    <s v="TAMEL (SÃO VERÍSSIMO)"/>
    <x v="265"/>
    <d v="1899-12-30T20:10:00"/>
    <x v="265"/>
    <d v="1899-12-30T20:40:00"/>
    <s v="S"/>
    <n v="0"/>
    <n v="0.05"/>
    <n v="0.05"/>
    <x v="0"/>
    <x v="587"/>
  </r>
  <r>
    <x v="1"/>
    <x v="2903"/>
    <x v="1"/>
    <x v="6"/>
    <s v="REBORDÕES"/>
    <x v="265"/>
    <d v="1899-12-30T20:20:00"/>
    <x v="265"/>
    <d v="1899-12-30T21:50:00"/>
    <s v="S"/>
    <n v="0"/>
    <n v="0.25"/>
    <n v="0.25"/>
    <x v="0"/>
    <x v="51"/>
  </r>
  <r>
    <x v="1"/>
    <x v="2906"/>
    <x v="2"/>
    <x v="49"/>
    <s v="VILAR DA VEIGA"/>
    <x v="265"/>
    <d v="1899-12-30T20:37:00"/>
    <x v="266"/>
    <d v="1899-12-30T01:07:00"/>
    <s v="S"/>
    <n v="14"/>
    <n v="0"/>
    <n v="14"/>
    <x v="0"/>
    <x v="548"/>
  </r>
  <r>
    <x v="1"/>
    <x v="2907"/>
    <x v="1"/>
    <x v="18"/>
    <s v="PENAMAIOR"/>
    <x v="265"/>
    <d v="1899-12-30T21:25:00"/>
    <x v="265"/>
    <d v="1899-12-30T22:20:00"/>
    <s v="S"/>
    <n v="0"/>
    <n v="0.03"/>
    <n v="0.03"/>
    <x v="0"/>
    <x v="3"/>
  </r>
  <r>
    <x v="1"/>
    <x v="2903"/>
    <x v="1"/>
    <x v="6"/>
    <s v="REBORDÕES"/>
    <x v="265"/>
    <d v="1899-12-30T22:28:00"/>
    <x v="265"/>
    <d v="1899-12-30T23:53:00"/>
    <s v="S"/>
    <n v="0"/>
    <n v="0.1"/>
    <n v="0.1"/>
    <x v="0"/>
    <x v="31"/>
  </r>
  <r>
    <x v="1"/>
    <x v="2872"/>
    <x v="1"/>
    <x v="31"/>
    <s v="GATÃO"/>
    <x v="265"/>
    <d v="1899-12-30T22:50:00"/>
    <x v="266"/>
    <d v="1899-12-30T01:10:00"/>
    <s v="S"/>
    <n v="0.5"/>
    <n v="0.5"/>
    <n v="1"/>
    <x v="0"/>
    <x v="392"/>
  </r>
  <r>
    <x v="1"/>
    <x v="2908"/>
    <x v="1"/>
    <x v="8"/>
    <s v="SANTA CRUZ DO BISPO"/>
    <x v="265"/>
    <d v="1899-12-30T23:53:00"/>
    <x v="266"/>
    <d v="1899-12-30T00:40:00"/>
    <s v="S"/>
    <n v="0"/>
    <n v="0.02"/>
    <n v="0.02"/>
    <x v="0"/>
    <x v="591"/>
  </r>
  <r>
    <x v="1"/>
    <x v="2907"/>
    <x v="1"/>
    <x v="18"/>
    <s v="PENAMAIOR"/>
    <x v="266"/>
    <d v="1899-12-30T00:50:00"/>
    <x v="266"/>
    <d v="1899-12-30T01:20:00"/>
    <s v="S"/>
    <n v="0"/>
    <n v="0.02"/>
    <n v="0.02"/>
    <x v="0"/>
    <x v="319"/>
  </r>
  <r>
    <x v="1"/>
    <x v="2861"/>
    <x v="2"/>
    <x v="47"/>
    <s v="PINHEIRO"/>
    <x v="266"/>
    <d v="1899-12-30T03:10:00"/>
    <x v="266"/>
    <d v="1899-12-30T05:15:00"/>
    <s v="S"/>
    <n v="0.1"/>
    <n v="0"/>
    <n v="0.1"/>
    <x v="0"/>
    <x v="430"/>
  </r>
  <r>
    <x v="1"/>
    <x v="2907"/>
    <x v="1"/>
    <x v="18"/>
    <s v="PENAMAIOR"/>
    <x v="266"/>
    <d v="1899-12-30T12:00:00"/>
    <x v="266"/>
    <d v="1899-12-30T12:30:00"/>
    <s v="S"/>
    <n v="0"/>
    <n v="0.02"/>
    <n v="0.02"/>
    <x v="0"/>
    <x v="6"/>
  </r>
  <r>
    <x v="1"/>
    <x v="2909"/>
    <x v="2"/>
    <x v="7"/>
    <s v="PASSOS"/>
    <x v="266"/>
    <d v="1899-12-30T12:50:00"/>
    <x v="266"/>
    <d v="1899-12-30T16:00:00"/>
    <s v="S"/>
    <n v="0.5"/>
    <n v="1.5"/>
    <n v="2"/>
    <x v="0"/>
    <x v="608"/>
  </r>
  <r>
    <x v="1"/>
    <x v="2910"/>
    <x v="2"/>
    <x v="22"/>
    <s v="CARRAZEDO"/>
    <x v="266"/>
    <d v="1899-12-30T12:55:00"/>
    <x v="266"/>
    <d v="1899-12-30T13:45:00"/>
    <s v="S"/>
    <n v="0.2"/>
    <n v="0"/>
    <n v="0.2"/>
    <x v="0"/>
    <x v="614"/>
  </r>
  <r>
    <x v="1"/>
    <x v="2911"/>
    <x v="2"/>
    <x v="47"/>
    <s v="CANIÇADA"/>
    <x v="266"/>
    <d v="1899-12-30T13:30:00"/>
    <x v="266"/>
    <d v="1899-12-30T14:35:00"/>
    <s v="S"/>
    <n v="0.01"/>
    <n v="0"/>
    <n v="0.01"/>
    <x v="0"/>
    <x v="275"/>
  </r>
  <r>
    <x v="1"/>
    <x v="2894"/>
    <x v="2"/>
    <x v="29"/>
    <s v="QUINCHÃES"/>
    <x v="266"/>
    <d v="1899-12-30T14:00:00"/>
    <x v="266"/>
    <d v="1899-12-30T14:30:00"/>
    <s v="S"/>
    <n v="0"/>
    <n v="0.01"/>
    <n v="0.01"/>
    <x v="0"/>
    <x v="577"/>
  </r>
  <r>
    <x v="1"/>
    <x v="2912"/>
    <x v="2"/>
    <x v="7"/>
    <s v="ALVITE"/>
    <x v="266"/>
    <d v="1899-12-30T14:30:00"/>
    <x v="266"/>
    <d v="1899-12-30T16:55:00"/>
    <s v="S"/>
    <n v="0"/>
    <n v="2"/>
    <n v="2"/>
    <x v="0"/>
    <x v="600"/>
  </r>
  <r>
    <x v="1"/>
    <x v="2895"/>
    <x v="1"/>
    <x v="32"/>
    <s v="OVIL"/>
    <x v="266"/>
    <d v="1899-12-30T14:35:00"/>
    <x v="266"/>
    <d v="1899-12-30T16:15:00"/>
    <s v="S"/>
    <n v="0"/>
    <n v="0.5"/>
    <n v="0.5"/>
    <x v="0"/>
    <x v="11"/>
  </r>
  <r>
    <x v="1"/>
    <x v="2913"/>
    <x v="0"/>
    <x v="2"/>
    <s v="ESPARIZ"/>
    <x v="266"/>
    <d v="1899-12-30T15:14:00"/>
    <x v="266"/>
    <d v="1899-12-30T16:00:00"/>
    <m/>
    <n v="0"/>
    <n v="1E-3"/>
    <n v="1E-3"/>
    <x v="4"/>
    <x v="489"/>
  </r>
  <r>
    <x v="1"/>
    <x v="2914"/>
    <x v="1"/>
    <x v="18"/>
    <s v="FIGUEIRÓ"/>
    <x v="266"/>
    <d v="1899-12-30T15:53:00"/>
    <x v="266"/>
    <d v="1899-12-30T16:40:00"/>
    <s v="S"/>
    <n v="0"/>
    <n v="0.1"/>
    <n v="0.1"/>
    <x v="0"/>
    <x v="13"/>
  </r>
  <r>
    <x v="1"/>
    <x v="2915"/>
    <x v="2"/>
    <x v="12"/>
    <s v="SÃO JOÃO DE PONTE"/>
    <x v="266"/>
    <d v="1899-12-30T17:10:00"/>
    <x v="266"/>
    <d v="1899-12-30T18:30:00"/>
    <s v="S"/>
    <n v="0"/>
    <n v="0.04"/>
    <n v="0.04"/>
    <x v="0"/>
    <x v="607"/>
  </r>
  <r>
    <x v="1"/>
    <x v="2916"/>
    <x v="2"/>
    <x v="49"/>
    <s v="VILAR DA VEIGA"/>
    <x v="266"/>
    <d v="1899-12-30T17:15:00"/>
    <x v="266"/>
    <d v="1899-12-30T18:45:00"/>
    <s v="S"/>
    <n v="1"/>
    <n v="0"/>
    <n v="1"/>
    <x v="0"/>
    <x v="637"/>
  </r>
  <r>
    <x v="1"/>
    <x v="2917"/>
    <x v="1"/>
    <x v="10"/>
    <s v="GUILHUFE"/>
    <x v="266"/>
    <d v="1899-12-30T18:20:00"/>
    <x v="266"/>
    <d v="1899-12-30T19:25:00"/>
    <s v="S"/>
    <n v="0"/>
    <n v="0.02"/>
    <n v="0.02"/>
    <x v="0"/>
    <x v="56"/>
  </r>
  <r>
    <x v="1"/>
    <x v="2918"/>
    <x v="1"/>
    <x v="31"/>
    <s v="REAL"/>
    <x v="266"/>
    <d v="1899-12-30T21:50:00"/>
    <x v="266"/>
    <d v="1899-12-30T23:05:00"/>
    <s v="S"/>
    <n v="0"/>
    <n v="0.05"/>
    <n v="0.05"/>
    <x v="0"/>
    <x v="61"/>
  </r>
  <r>
    <x v="1"/>
    <x v="2919"/>
    <x v="2"/>
    <x v="21"/>
    <s v="ARNÓIA"/>
    <x v="266"/>
    <d v="1899-12-30T23:30:00"/>
    <x v="267"/>
    <d v="1899-12-30T01:40:00"/>
    <s v="S"/>
    <n v="1"/>
    <n v="0"/>
    <n v="1"/>
    <x v="0"/>
    <x v="591"/>
  </r>
  <r>
    <x v="1"/>
    <x v="2918"/>
    <x v="1"/>
    <x v="31"/>
    <s v="REAL"/>
    <x v="267"/>
    <d v="1899-12-30T01:50:00"/>
    <x v="267"/>
    <d v="1899-12-30T03:20:00"/>
    <s v="S"/>
    <n v="0"/>
    <n v="0.5"/>
    <n v="0.5"/>
    <x v="0"/>
    <x v="86"/>
  </r>
  <r>
    <x v="1"/>
    <x v="2919"/>
    <x v="2"/>
    <x v="21"/>
    <s v="ARNÓIA"/>
    <x v="267"/>
    <d v="1899-12-30T07:00:00"/>
    <x v="267"/>
    <d v="1899-12-30T08:40:00"/>
    <s v="S"/>
    <n v="0"/>
    <n v="0.1"/>
    <n v="0.1"/>
    <x v="0"/>
    <x v="610"/>
  </r>
  <r>
    <x v="1"/>
    <x v="2918"/>
    <x v="1"/>
    <x v="31"/>
    <s v="REAL"/>
    <x v="267"/>
    <d v="1899-12-30T09:45:00"/>
    <x v="267"/>
    <d v="1899-12-30T10:45:00"/>
    <s v="S"/>
    <n v="0"/>
    <n v="0.02"/>
    <n v="0.02"/>
    <x v="0"/>
    <x v="174"/>
  </r>
  <r>
    <x v="1"/>
    <x v="2920"/>
    <x v="2"/>
    <x v="30"/>
    <s v="COVAS"/>
    <x v="267"/>
    <d v="1899-12-30T10:20:00"/>
    <x v="267"/>
    <d v="1899-12-30T22:55:00"/>
    <s v="S"/>
    <n v="0.2"/>
    <n v="1"/>
    <n v="1.2"/>
    <x v="0"/>
    <x v="623"/>
  </r>
  <r>
    <x v="1"/>
    <x v="2921"/>
    <x v="1"/>
    <x v="31"/>
    <s v="GATÃO"/>
    <x v="267"/>
    <d v="1899-12-30T11:15:00"/>
    <x v="267"/>
    <d v="1899-12-30T12:15:00"/>
    <s v="S"/>
    <n v="0"/>
    <n v="0.01"/>
    <n v="0.01"/>
    <x v="0"/>
    <x v="161"/>
  </r>
  <r>
    <x v="1"/>
    <x v="2922"/>
    <x v="0"/>
    <x v="0"/>
    <s v="TRAVANCA DO MONDEGO"/>
    <x v="267"/>
    <d v="1899-12-30T12:40:00"/>
    <x v="267"/>
    <d v="1899-12-30T13:37:00"/>
    <m/>
    <n v="0"/>
    <n v="0.01"/>
    <n v="0.01"/>
    <x v="4"/>
    <x v="400"/>
  </r>
  <r>
    <x v="1"/>
    <x v="2806"/>
    <x v="2"/>
    <x v="7"/>
    <s v="OUTEIRO"/>
    <x v="267"/>
    <d v="1899-12-30T13:50:00"/>
    <x v="267"/>
    <d v="1899-12-30T16:10:00"/>
    <s v="S"/>
    <n v="0"/>
    <n v="2"/>
    <n v="2"/>
    <x v="0"/>
    <x v="21"/>
  </r>
  <r>
    <x v="1"/>
    <x v="2918"/>
    <x v="1"/>
    <x v="31"/>
    <s v="REAL"/>
    <x v="267"/>
    <d v="1899-12-30T14:15:00"/>
    <x v="267"/>
    <d v="1899-12-30T15:45:00"/>
    <s v="S"/>
    <n v="0"/>
    <n v="0.1"/>
    <n v="0.1"/>
    <x v="0"/>
    <x v="123"/>
  </r>
  <r>
    <x v="1"/>
    <x v="2923"/>
    <x v="0"/>
    <x v="55"/>
    <s v="LOUROSA"/>
    <x v="267"/>
    <d v="1899-12-30T14:55:00"/>
    <x v="267"/>
    <d v="1899-12-30T16:19:00"/>
    <m/>
    <n v="0.01"/>
    <n v="0"/>
    <n v="0.01"/>
    <x v="4"/>
    <x v="416"/>
  </r>
  <r>
    <x v="1"/>
    <x v="2924"/>
    <x v="1"/>
    <x v="24"/>
    <s v="SANDIM"/>
    <x v="267"/>
    <d v="1899-12-30T15:20:00"/>
    <x v="267"/>
    <d v="1899-12-30T16:15:00"/>
    <s v="S"/>
    <n v="0"/>
    <n v="0.25"/>
    <n v="0.25"/>
    <x v="0"/>
    <x v="225"/>
  </r>
  <r>
    <x v="1"/>
    <x v="2925"/>
    <x v="3"/>
    <x v="42"/>
    <s v="ALM DO BISPO"/>
    <x v="267"/>
    <d v="1899-12-30T15:22:00"/>
    <x v="267"/>
    <d v="1899-12-30T16:16:00"/>
    <s v="S"/>
    <n v="0"/>
    <n v="2"/>
    <n v="2"/>
    <x v="0"/>
    <x v="93"/>
  </r>
  <r>
    <x v="1"/>
    <x v="2926"/>
    <x v="2"/>
    <x v="47"/>
    <s v="SOUTELO"/>
    <x v="267"/>
    <d v="1899-12-30T15:30:00"/>
    <x v="267"/>
    <d v="1899-12-30T16:40:00"/>
    <s v="S"/>
    <n v="0"/>
    <n v="0.01"/>
    <n v="0.01"/>
    <x v="0"/>
    <x v="657"/>
  </r>
  <r>
    <x v="1"/>
    <x v="2915"/>
    <x v="2"/>
    <x v="12"/>
    <s v="SÃO JOÃO DE PONTE"/>
    <x v="267"/>
    <d v="1899-12-30T16:02:00"/>
    <x v="267"/>
    <d v="1899-12-30T17:45:00"/>
    <s v="S"/>
    <n v="0"/>
    <n v="1"/>
    <n v="1"/>
    <x v="0"/>
    <x v="604"/>
  </r>
  <r>
    <x v="1"/>
    <x v="2927"/>
    <x v="2"/>
    <x v="29"/>
    <s v="PASSOS"/>
    <x v="267"/>
    <d v="1899-12-30T17:05:00"/>
    <x v="267"/>
    <d v="1899-12-30T18:20:00"/>
    <s v="S"/>
    <n v="0.03"/>
    <n v="0"/>
    <n v="0.03"/>
    <x v="0"/>
    <x v="644"/>
  </r>
  <r>
    <x v="1"/>
    <x v="2928"/>
    <x v="1"/>
    <x v="11"/>
    <s v="GONDOMAR (SÃO COSME)"/>
    <x v="267"/>
    <d v="1899-12-30T17:20:00"/>
    <x v="267"/>
    <d v="1899-12-30T18:10:00"/>
    <s v="S"/>
    <n v="0"/>
    <n v="0.05"/>
    <n v="0.05"/>
    <x v="0"/>
    <x v="214"/>
  </r>
  <r>
    <x v="1"/>
    <x v="2929"/>
    <x v="2"/>
    <x v="12"/>
    <s v="SÃO TORCATO"/>
    <x v="267"/>
    <d v="1899-12-30T20:15:00"/>
    <x v="267"/>
    <d v="1899-12-30T21:30:00"/>
    <s v="S"/>
    <n v="0"/>
    <n v="0.1"/>
    <n v="0.1"/>
    <x v="0"/>
    <x v="618"/>
  </r>
  <r>
    <x v="1"/>
    <x v="2930"/>
    <x v="1"/>
    <x v="11"/>
    <s v="SÃO PEDRO DA COVA"/>
    <x v="267"/>
    <d v="1899-12-30T20:25:00"/>
    <x v="267"/>
    <d v="1899-12-30T21:10:00"/>
    <s v="S"/>
    <n v="0"/>
    <n v="0.2"/>
    <n v="0.2"/>
    <x v="0"/>
    <x v="278"/>
  </r>
  <r>
    <x v="1"/>
    <x v="2925"/>
    <x v="3"/>
    <x v="42"/>
    <s v="ALM DO BISPO"/>
    <x v="267"/>
    <d v="1899-12-30T21:00:00"/>
    <x v="267"/>
    <d v="1899-12-30T21:54:00"/>
    <s v="S"/>
    <n v="0"/>
    <n v="1.5"/>
    <n v="1.5"/>
    <x v="0"/>
    <x v="137"/>
  </r>
  <r>
    <x v="1"/>
    <x v="2931"/>
    <x v="1"/>
    <x v="56"/>
    <s v="PENHA LONGA"/>
    <x v="267"/>
    <d v="1899-12-30T21:05:00"/>
    <x v="267"/>
    <d v="1899-12-30T22:15:00"/>
    <s v="S"/>
    <n v="0"/>
    <n v="0.2"/>
    <n v="0.2"/>
    <x v="0"/>
    <x v="117"/>
  </r>
  <r>
    <x v="1"/>
    <x v="2932"/>
    <x v="2"/>
    <x v="19"/>
    <s v="DURRÃES"/>
    <x v="267"/>
    <d v="1899-12-30T22:45:00"/>
    <x v="268"/>
    <d v="1899-12-30T04:40:00"/>
    <s v="S"/>
    <n v="0"/>
    <n v="0.2"/>
    <n v="0.2"/>
    <x v="0"/>
    <x v="308"/>
  </r>
  <r>
    <x v="1"/>
    <x v="2933"/>
    <x v="1"/>
    <x v="15"/>
    <s v="ÁGUAS SANTAS"/>
    <x v="267"/>
    <d v="1899-12-30T23:30:00"/>
    <x v="268"/>
    <d v="1899-12-30T01:00:00"/>
    <s v="S"/>
    <n v="0"/>
    <n v="0.1"/>
    <n v="0.1"/>
    <x v="0"/>
    <x v="340"/>
  </r>
  <r>
    <x v="1"/>
    <x v="2934"/>
    <x v="1"/>
    <x v="10"/>
    <s v="RÃS"/>
    <x v="268"/>
    <d v="1899-12-30T05:15:00"/>
    <x v="268"/>
    <d v="1899-12-30T07:00:00"/>
    <s v="S"/>
    <n v="0"/>
    <n v="0.2"/>
    <n v="0.2"/>
    <x v="0"/>
    <x v="154"/>
  </r>
  <r>
    <x v="1"/>
    <x v="2241"/>
    <x v="2"/>
    <x v="21"/>
    <s v="GAGOS"/>
    <x v="268"/>
    <d v="1899-12-30T10:15:00"/>
    <x v="268"/>
    <d v="1899-12-30T11:10:00"/>
    <s v="S"/>
    <n v="0"/>
    <n v="0.01"/>
    <n v="0.01"/>
    <x v="0"/>
    <x v="659"/>
  </r>
  <r>
    <x v="1"/>
    <x v="2935"/>
    <x v="2"/>
    <x v="21"/>
    <s v="FERVENÇA"/>
    <x v="268"/>
    <d v="1899-12-30T12:00:00"/>
    <x v="268"/>
    <d v="1899-12-30T15:20:00"/>
    <s v="S"/>
    <n v="0.2"/>
    <n v="0"/>
    <n v="0.2"/>
    <x v="0"/>
    <x v="653"/>
  </r>
  <r>
    <x v="1"/>
    <x v="2936"/>
    <x v="1"/>
    <x v="9"/>
    <s v="LAUNDOS"/>
    <x v="268"/>
    <d v="1899-12-30T12:55:00"/>
    <x v="268"/>
    <d v="1899-12-30T14:35:00"/>
    <s v="S"/>
    <n v="0"/>
    <n v="0.1"/>
    <n v="0.1"/>
    <x v="0"/>
    <x v="213"/>
  </r>
  <r>
    <x v="1"/>
    <x v="2937"/>
    <x v="2"/>
    <x v="14"/>
    <s v="GAVIÃO"/>
    <x v="268"/>
    <d v="1899-12-30T13:25:00"/>
    <x v="268"/>
    <d v="1899-12-30T15:10:00"/>
    <s v="S"/>
    <n v="0"/>
    <n v="1"/>
    <n v="1"/>
    <x v="0"/>
    <x v="508"/>
  </r>
  <r>
    <x v="1"/>
    <x v="2938"/>
    <x v="1"/>
    <x v="6"/>
    <s v="BOUGADO (SÃO MARTINHO)"/>
    <x v="268"/>
    <d v="1899-12-30T13:52:00"/>
    <x v="268"/>
    <d v="1899-12-30T14:45:00"/>
    <s v="S"/>
    <n v="0"/>
    <n v="0.05"/>
    <n v="0.05"/>
    <x v="0"/>
    <x v="379"/>
  </r>
  <r>
    <x v="1"/>
    <x v="2939"/>
    <x v="1"/>
    <x v="56"/>
    <s v="AVESSADAS"/>
    <x v="268"/>
    <d v="1899-12-30T14:00:00"/>
    <x v="268"/>
    <d v="1899-12-30T15:40:00"/>
    <s v="S"/>
    <n v="0"/>
    <n v="0.05"/>
    <n v="0.05"/>
    <x v="0"/>
    <x v="593"/>
  </r>
  <r>
    <x v="1"/>
    <x v="2940"/>
    <x v="2"/>
    <x v="7"/>
    <s v="RIO DOURO"/>
    <x v="268"/>
    <d v="1899-12-30T14:15:00"/>
    <x v="268"/>
    <d v="1899-12-30T17:45:00"/>
    <s v="S"/>
    <n v="0"/>
    <n v="2"/>
    <n v="2"/>
    <x v="0"/>
    <x v="543"/>
  </r>
  <r>
    <x v="1"/>
    <x v="2941"/>
    <x v="1"/>
    <x v="34"/>
    <s v="VILA CHÃ"/>
    <x v="268"/>
    <d v="1899-12-30T14:40:00"/>
    <x v="268"/>
    <d v="1899-12-30T15:40:00"/>
    <s v="S"/>
    <n v="0"/>
    <n v="0.05"/>
    <n v="0.05"/>
    <x v="0"/>
    <x v="394"/>
  </r>
  <r>
    <x v="1"/>
    <x v="2942"/>
    <x v="2"/>
    <x v="47"/>
    <s v="RUIVÃES"/>
    <x v="268"/>
    <d v="1899-12-30T14:50:00"/>
    <x v="268"/>
    <d v="1899-12-30T16:05:00"/>
    <s v="S"/>
    <n v="1"/>
    <n v="0"/>
    <n v="1"/>
    <x v="0"/>
    <x v="500"/>
  </r>
  <r>
    <x v="1"/>
    <x v="2924"/>
    <x v="1"/>
    <x v="24"/>
    <s v="SANDIM"/>
    <x v="268"/>
    <d v="1899-12-30T15:00:00"/>
    <x v="268"/>
    <d v="1899-12-30T19:15:00"/>
    <s v="S"/>
    <n v="0"/>
    <n v="2"/>
    <n v="2"/>
    <x v="0"/>
    <x v="236"/>
  </r>
  <r>
    <x v="1"/>
    <x v="2943"/>
    <x v="1"/>
    <x v="36"/>
    <s v="MACIEIRA DA LIXA"/>
    <x v="268"/>
    <d v="1899-12-30T15:05:00"/>
    <x v="268"/>
    <d v="1899-12-30T15:40:00"/>
    <s v="S"/>
    <n v="0"/>
    <n v="0.1"/>
    <n v="0.1"/>
    <x v="0"/>
    <x v="303"/>
  </r>
  <r>
    <x v="1"/>
    <x v="2929"/>
    <x v="2"/>
    <x v="12"/>
    <s v="SÃO TORCATO"/>
    <x v="268"/>
    <d v="1899-12-30T15:45:00"/>
    <x v="268"/>
    <d v="1899-12-30T16:05:00"/>
    <s v="S"/>
    <n v="0"/>
    <n v="0.05"/>
    <n v="0.05"/>
    <x v="0"/>
    <x v="650"/>
  </r>
  <r>
    <x v="1"/>
    <x v="2944"/>
    <x v="2"/>
    <x v="12"/>
    <s v="PONTE"/>
    <x v="268"/>
    <d v="1899-12-30T18:05:00"/>
    <x v="268"/>
    <d v="1899-12-30T18:50:00"/>
    <s v="S"/>
    <n v="0"/>
    <n v="0.02"/>
    <n v="0.02"/>
    <x v="0"/>
    <x v="518"/>
  </r>
  <r>
    <x v="1"/>
    <x v="2945"/>
    <x v="1"/>
    <x v="24"/>
    <s v="VILAR DE ANDORINHO"/>
    <x v="268"/>
    <d v="1899-12-30T18:25:00"/>
    <x v="268"/>
    <d v="1899-12-30T19:55:00"/>
    <s v="S"/>
    <n v="0"/>
    <n v="0.01"/>
    <n v="0.01"/>
    <x v="0"/>
    <x v="402"/>
  </r>
  <r>
    <x v="1"/>
    <x v="2946"/>
    <x v="1"/>
    <x v="6"/>
    <s v="SEQUEIRÓ"/>
    <x v="268"/>
    <d v="1899-12-30T18:40:00"/>
    <x v="268"/>
    <d v="1899-12-30T20:35:00"/>
    <s v="S"/>
    <n v="0"/>
    <n v="0.2"/>
    <n v="0.2"/>
    <x v="0"/>
    <x v="407"/>
  </r>
  <r>
    <x v="1"/>
    <x v="2947"/>
    <x v="1"/>
    <x v="33"/>
    <s v="MACIEIRA"/>
    <x v="268"/>
    <d v="1899-12-30T18:40:00"/>
    <x v="268"/>
    <d v="1899-12-30T19:20:00"/>
    <s v="S"/>
    <n v="0"/>
    <n v="0.1"/>
    <n v="0.1"/>
    <x v="0"/>
    <x v="423"/>
  </r>
  <r>
    <x v="1"/>
    <x v="2948"/>
    <x v="1"/>
    <x v="6"/>
    <s v="AGRELA"/>
    <x v="268"/>
    <d v="1899-12-30T20:20:00"/>
    <x v="268"/>
    <d v="1899-12-30T21:35:00"/>
    <s v="S"/>
    <n v="0"/>
    <n v="0.2"/>
    <n v="0.2"/>
    <x v="0"/>
    <x v="73"/>
  </r>
  <r>
    <x v="1"/>
    <x v="2946"/>
    <x v="1"/>
    <x v="6"/>
    <s v="SEQUEIRÓ"/>
    <x v="268"/>
    <d v="1899-12-30T20:30:00"/>
    <x v="268"/>
    <d v="1899-12-30T21:15:00"/>
    <s v="S"/>
    <n v="0"/>
    <n v="0.2"/>
    <n v="0.2"/>
    <x v="0"/>
    <x v="204"/>
  </r>
  <r>
    <x v="1"/>
    <x v="2949"/>
    <x v="1"/>
    <x v="6"/>
    <s v="SANTO TIRSO"/>
    <x v="268"/>
    <d v="1899-12-30T21:30:00"/>
    <x v="268"/>
    <d v="1899-12-30T21:45:00"/>
    <s v="S"/>
    <n v="0"/>
    <n v="0.05"/>
    <n v="0.05"/>
    <x v="0"/>
    <x v="341"/>
  </r>
  <r>
    <x v="1"/>
    <x v="2948"/>
    <x v="1"/>
    <x v="6"/>
    <s v="AGRELA"/>
    <x v="268"/>
    <d v="1899-12-30T22:00:00"/>
    <x v="268"/>
    <d v="1899-12-30T23:35:00"/>
    <s v="S"/>
    <n v="0"/>
    <n v="0.15"/>
    <n v="0.15"/>
    <x v="0"/>
    <x v="71"/>
  </r>
  <r>
    <x v="1"/>
    <x v="2950"/>
    <x v="1"/>
    <x v="24"/>
    <s v="AVINTES"/>
    <x v="268"/>
    <d v="1899-12-30T23:30:00"/>
    <x v="269"/>
    <d v="1899-12-30T00:35:00"/>
    <s v="S"/>
    <n v="0"/>
    <n v="0.05"/>
    <n v="0.05"/>
    <x v="0"/>
    <x v="405"/>
  </r>
  <r>
    <x v="1"/>
    <x v="2951"/>
    <x v="2"/>
    <x v="30"/>
    <s v="SABARIZ"/>
    <x v="269"/>
    <d v="1899-12-30T01:06:00"/>
    <x v="269"/>
    <d v="1899-12-30T02:25:00"/>
    <s v="S"/>
    <n v="0"/>
    <n v="0.05"/>
    <n v="0.05"/>
    <x v="0"/>
    <x v="151"/>
  </r>
  <r>
    <x v="1"/>
    <x v="2944"/>
    <x v="2"/>
    <x v="12"/>
    <s v="PONTE"/>
    <x v="269"/>
    <d v="1899-12-30T02:25:00"/>
    <x v="269"/>
    <d v="1899-12-30T03:05:00"/>
    <s v="S"/>
    <n v="0"/>
    <n v="0.02"/>
    <n v="0.02"/>
    <x v="0"/>
    <x v="525"/>
  </r>
  <r>
    <x v="1"/>
    <x v="2952"/>
    <x v="2"/>
    <x v="14"/>
    <s v="ARNOSO (SANTA EULÁLIA)"/>
    <x v="269"/>
    <d v="1899-12-30T06:50:00"/>
    <x v="269"/>
    <d v="1899-12-30T07:35:00"/>
    <s v="S"/>
    <n v="0"/>
    <n v="0.03"/>
    <n v="0.03"/>
    <x v="0"/>
    <x v="269"/>
  </r>
  <r>
    <x v="1"/>
    <x v="2951"/>
    <x v="2"/>
    <x v="30"/>
    <s v="SABARIZ"/>
    <x v="269"/>
    <d v="1899-12-30T06:54:00"/>
    <x v="269"/>
    <d v="1899-12-30T13:32:00"/>
    <s v="S"/>
    <n v="1"/>
    <n v="1"/>
    <n v="2"/>
    <x v="0"/>
    <x v="139"/>
  </r>
  <r>
    <x v="1"/>
    <x v="2953"/>
    <x v="1"/>
    <x v="32"/>
    <s v="BAIÃO (SANTA LEOCÁDIA)"/>
    <x v="269"/>
    <d v="1899-12-30T07:40:00"/>
    <x v="269"/>
    <d v="1899-12-30T09:15:00"/>
    <s v="S"/>
    <n v="1"/>
    <n v="0"/>
    <n v="1"/>
    <x v="0"/>
    <x v="418"/>
  </r>
  <r>
    <x v="1"/>
    <x v="2954"/>
    <x v="2"/>
    <x v="25"/>
    <s v="BRUNHAIS"/>
    <x v="269"/>
    <d v="1899-12-30T07:55:00"/>
    <x v="269"/>
    <d v="1899-12-30T10:15:00"/>
    <s v="S"/>
    <n v="0"/>
    <n v="0.5"/>
    <n v="0.5"/>
    <x v="0"/>
    <x v="127"/>
  </r>
  <r>
    <x v="1"/>
    <x v="2940"/>
    <x v="2"/>
    <x v="7"/>
    <s v="RIO DOURO"/>
    <x v="269"/>
    <d v="1899-12-30T11:10:00"/>
    <x v="269"/>
    <d v="1899-12-30T16:15:00"/>
    <s v="S"/>
    <n v="0"/>
    <n v="2"/>
    <n v="2"/>
    <x v="0"/>
    <x v="467"/>
  </r>
  <r>
    <x v="1"/>
    <x v="2955"/>
    <x v="2"/>
    <x v="37"/>
    <s v="ANTAS"/>
    <x v="269"/>
    <d v="1899-12-30T12:06:00"/>
    <x v="269"/>
    <d v="1899-12-30T15:00:00"/>
    <s v="S"/>
    <n v="0.5"/>
    <n v="0"/>
    <n v="0.5"/>
    <x v="0"/>
    <x v="181"/>
  </r>
  <r>
    <x v="1"/>
    <x v="2954"/>
    <x v="2"/>
    <x v="25"/>
    <s v="BRUNHAIS"/>
    <x v="269"/>
    <d v="1899-12-30T12:20:00"/>
    <x v="269"/>
    <d v="1899-12-30T16:45:00"/>
    <s v="S"/>
    <n v="0"/>
    <n v="0.5"/>
    <n v="0.5"/>
    <x v="0"/>
    <x v="153"/>
  </r>
  <r>
    <x v="1"/>
    <x v="2956"/>
    <x v="2"/>
    <x v="25"/>
    <s v="VERIM"/>
    <x v="269"/>
    <d v="1899-12-30T12:25:00"/>
    <x v="269"/>
    <d v="1899-12-30T13:40:00"/>
    <s v="S"/>
    <n v="0.03"/>
    <n v="0"/>
    <n v="0.03"/>
    <x v="0"/>
    <x v="280"/>
  </r>
  <r>
    <x v="1"/>
    <x v="2957"/>
    <x v="1"/>
    <x v="10"/>
    <s v="PAÇO DE SOUSA"/>
    <x v="269"/>
    <d v="1899-12-30T13:15:00"/>
    <x v="269"/>
    <d v="1899-12-30T15:10:00"/>
    <s v="S"/>
    <n v="0"/>
    <n v="0.1"/>
    <n v="0.1"/>
    <x v="0"/>
    <x v="429"/>
  </r>
  <r>
    <x v="1"/>
    <x v="2942"/>
    <x v="2"/>
    <x v="47"/>
    <s v="RUIVÃES"/>
    <x v="269"/>
    <d v="1899-12-30T15:10:00"/>
    <x v="269"/>
    <d v="1899-12-30T19:15:00"/>
    <s v="S"/>
    <n v="0"/>
    <n v="0.04"/>
    <n v="0.04"/>
    <x v="0"/>
    <x v="630"/>
  </r>
  <r>
    <x v="1"/>
    <x v="2957"/>
    <x v="1"/>
    <x v="10"/>
    <s v="PAÇO DE SOUSA"/>
    <x v="269"/>
    <d v="1899-12-30T15:45:00"/>
    <x v="269"/>
    <d v="1899-12-30T16:55:00"/>
    <s v="S"/>
    <n v="0"/>
    <n v="0.03"/>
    <n v="0.03"/>
    <x v="0"/>
    <x v="453"/>
  </r>
  <r>
    <x v="1"/>
    <x v="2956"/>
    <x v="2"/>
    <x v="25"/>
    <s v="VERIM"/>
    <x v="269"/>
    <d v="1899-12-30T16:15:00"/>
    <x v="269"/>
    <d v="1899-12-30T17:10:00"/>
    <s v="S"/>
    <n v="0"/>
    <n v="0.01"/>
    <n v="0.01"/>
    <x v="0"/>
    <x v="210"/>
  </r>
  <r>
    <x v="1"/>
    <x v="2958"/>
    <x v="2"/>
    <x v="7"/>
    <s v="ABADIM"/>
    <x v="269"/>
    <d v="1899-12-30T16:15:00"/>
    <x v="269"/>
    <d v="1899-12-30T19:25:00"/>
    <s v="S"/>
    <n v="0"/>
    <n v="0.01"/>
    <n v="0.01"/>
    <x v="0"/>
    <x v="58"/>
  </r>
  <r>
    <x v="1"/>
    <x v="2952"/>
    <x v="2"/>
    <x v="14"/>
    <s v="ARNOSO (SANTA EULÁLIA)"/>
    <x v="269"/>
    <d v="1899-12-30T16:25:00"/>
    <x v="269"/>
    <d v="1899-12-30T17:35:00"/>
    <s v="S"/>
    <n v="0"/>
    <n v="0.05"/>
    <n v="0.05"/>
    <x v="0"/>
    <x v="337"/>
  </r>
  <r>
    <x v="1"/>
    <x v="2959"/>
    <x v="2"/>
    <x v="47"/>
    <s v="PINHEIRO"/>
    <x v="269"/>
    <d v="1899-12-30T16:30:00"/>
    <x v="269"/>
    <d v="1899-12-30T18:30:00"/>
    <s v="S"/>
    <n v="0.15"/>
    <n v="0"/>
    <n v="0.15"/>
    <x v="0"/>
    <x v="88"/>
  </r>
  <r>
    <x v="1"/>
    <x v="2955"/>
    <x v="2"/>
    <x v="37"/>
    <s v="ANTAS"/>
    <x v="269"/>
    <d v="1899-12-30T16:40:00"/>
    <x v="269"/>
    <d v="1899-12-30T19:40:00"/>
    <s v="S"/>
    <n v="0"/>
    <n v="0.1"/>
    <n v="0.1"/>
    <x v="0"/>
    <x v="100"/>
  </r>
  <r>
    <x v="1"/>
    <x v="2956"/>
    <x v="2"/>
    <x v="25"/>
    <s v="VERIM"/>
    <x v="269"/>
    <d v="1899-12-30T17:10:00"/>
    <x v="269"/>
    <d v="1899-12-30T18:50:00"/>
    <s v="S"/>
    <n v="0"/>
    <n v="0.01"/>
    <n v="0.01"/>
    <x v="0"/>
    <x v="160"/>
  </r>
  <r>
    <x v="1"/>
    <x v="2920"/>
    <x v="2"/>
    <x v="30"/>
    <s v="COVAS"/>
    <x v="269"/>
    <d v="1899-12-30T17:15:00"/>
    <x v="269"/>
    <d v="1899-12-30T19:25:00"/>
    <s v="S"/>
    <n v="0.5"/>
    <n v="0"/>
    <n v="0.5"/>
    <x v="0"/>
    <x v="531"/>
  </r>
  <r>
    <x v="1"/>
    <x v="2960"/>
    <x v="2"/>
    <x v="14"/>
    <s v="JOANE"/>
    <x v="269"/>
    <d v="1899-12-30T17:30:00"/>
    <x v="269"/>
    <d v="1899-12-30T19:05:00"/>
    <s v="S"/>
    <n v="0"/>
    <n v="0.05"/>
    <n v="0.05"/>
    <x v="0"/>
    <x v="477"/>
  </r>
  <r>
    <x v="1"/>
    <x v="2961"/>
    <x v="2"/>
    <x v="25"/>
    <s v="VILELA"/>
    <x v="269"/>
    <d v="1899-12-30T18:05:00"/>
    <x v="269"/>
    <d v="1899-12-30T19:05:00"/>
    <s v="S"/>
    <n v="0.03"/>
    <n v="0"/>
    <n v="0.03"/>
    <x v="0"/>
    <x v="393"/>
  </r>
  <r>
    <x v="1"/>
    <x v="2962"/>
    <x v="3"/>
    <x v="42"/>
    <s v="ALM DO BISPO"/>
    <x v="269"/>
    <d v="1899-12-30T19:00:00"/>
    <x v="269"/>
    <d v="1899-12-30T19:20:00"/>
    <s v="S"/>
    <n v="0"/>
    <n v="0.01"/>
    <n v="0.01"/>
    <x v="0"/>
    <x v="125"/>
  </r>
  <r>
    <x v="1"/>
    <x v="2963"/>
    <x v="2"/>
    <x v="12"/>
    <s v="MOREIRA DE CÓNEGOS"/>
    <x v="269"/>
    <d v="1899-12-30T19:45:00"/>
    <x v="269"/>
    <d v="1899-12-30T20:30:00"/>
    <s v="S"/>
    <n v="0"/>
    <n v="0.1"/>
    <n v="0.1"/>
    <x v="0"/>
    <x v="322"/>
  </r>
  <r>
    <x v="1"/>
    <x v="2942"/>
    <x v="2"/>
    <x v="47"/>
    <s v="RUIVÃES"/>
    <x v="269"/>
    <d v="1899-12-30T20:10:00"/>
    <x v="270"/>
    <d v="1899-12-30T00:00:00"/>
    <s v="S"/>
    <n v="0"/>
    <n v="0.5"/>
    <n v="0.5"/>
    <x v="0"/>
    <x v="631"/>
  </r>
  <r>
    <x v="1"/>
    <x v="2964"/>
    <x v="1"/>
    <x v="32"/>
    <s v="BAIÃO (SANTA LEOCÁDIA)"/>
    <x v="269"/>
    <d v="1899-12-30T20:20:00"/>
    <x v="269"/>
    <d v="1899-12-30T21:45:00"/>
    <s v="S"/>
    <n v="0"/>
    <n v="0.5"/>
    <n v="0.5"/>
    <x v="0"/>
    <x v="455"/>
  </r>
  <r>
    <x v="1"/>
    <x v="2956"/>
    <x v="2"/>
    <x v="25"/>
    <s v="VERIM"/>
    <x v="269"/>
    <d v="1899-12-30T21:30:00"/>
    <x v="269"/>
    <d v="1899-12-30T23:05:00"/>
    <s v="S"/>
    <n v="0.03"/>
    <n v="0"/>
    <n v="0.03"/>
    <x v="0"/>
    <x v="304"/>
  </r>
  <r>
    <x v="1"/>
    <x v="2965"/>
    <x v="2"/>
    <x v="29"/>
    <s v="MOREIRA DO REI"/>
    <x v="269"/>
    <d v="1899-12-30T21:45:00"/>
    <x v="269"/>
    <d v="1899-12-30T23:05:00"/>
    <s v="S"/>
    <n v="0"/>
    <n v="2.5000000000000001E-2"/>
    <n v="2.5000000000000001E-2"/>
    <x v="0"/>
    <x v="476"/>
  </r>
  <r>
    <x v="1"/>
    <x v="2966"/>
    <x v="3"/>
    <x v="27"/>
    <s v="ALCABIDECHE"/>
    <x v="270"/>
    <d v="1899-12-30T00:05:00"/>
    <x v="270"/>
    <d v="1899-12-30T00:45:00"/>
    <s v="S"/>
    <n v="0"/>
    <n v="5.0000000000000001E-3"/>
    <n v="5.0000000000000001E-3"/>
    <x v="0"/>
    <x v="212"/>
  </r>
  <r>
    <x v="1"/>
    <x v="2940"/>
    <x v="2"/>
    <x v="7"/>
    <s v="RIO DOURO"/>
    <x v="270"/>
    <d v="1899-12-30T08:45:00"/>
    <x v="270"/>
    <d v="1899-12-30T21:05:00"/>
    <s v="S"/>
    <n v="0"/>
    <n v="8"/>
    <n v="8"/>
    <x v="0"/>
    <x v="655"/>
  </r>
  <r>
    <x v="1"/>
    <x v="2967"/>
    <x v="2"/>
    <x v="49"/>
    <s v="MONTE"/>
    <x v="270"/>
    <d v="1899-12-30T09:00:00"/>
    <x v="270"/>
    <d v="1899-12-30T10:45:00"/>
    <s v="S"/>
    <n v="0"/>
    <n v="0.02"/>
    <n v="0.02"/>
    <x v="0"/>
    <x v="441"/>
  </r>
  <r>
    <x v="1"/>
    <x v="2968"/>
    <x v="2"/>
    <x v="7"/>
    <s v="CABECEIRAS DE BASTO"/>
    <x v="270"/>
    <d v="1899-12-30T09:15:00"/>
    <x v="270"/>
    <d v="1899-12-30T13:30:00"/>
    <s v="S"/>
    <n v="0"/>
    <n v="0.5"/>
    <n v="0.5"/>
    <x v="0"/>
    <x v="502"/>
  </r>
  <r>
    <x v="1"/>
    <x v="2969"/>
    <x v="2"/>
    <x v="25"/>
    <s v="CALVOS"/>
    <x v="270"/>
    <d v="1899-12-30T12:15:00"/>
    <x v="270"/>
    <d v="1899-12-30T15:15:00"/>
    <s v="S"/>
    <n v="0"/>
    <n v="0.5"/>
    <n v="0.5"/>
    <x v="0"/>
    <x v="497"/>
  </r>
  <r>
    <x v="1"/>
    <x v="2970"/>
    <x v="2"/>
    <x v="19"/>
    <s v="DURRÃES"/>
    <x v="270"/>
    <d v="1899-12-30T13:30:00"/>
    <x v="270"/>
    <d v="1899-12-30T15:40:00"/>
    <s v="S"/>
    <n v="0"/>
    <n v="0.05"/>
    <n v="0.05"/>
    <x v="0"/>
    <x v="564"/>
  </r>
  <r>
    <x v="1"/>
    <x v="2942"/>
    <x v="2"/>
    <x v="47"/>
    <s v="RUIVÃES"/>
    <x v="270"/>
    <d v="1899-12-30T13:50:00"/>
    <x v="270"/>
    <d v="1899-12-30T20:45:00"/>
    <s v="S"/>
    <n v="0"/>
    <n v="0.5"/>
    <n v="0.5"/>
    <x v="0"/>
    <x v="658"/>
  </r>
  <r>
    <x v="1"/>
    <x v="2968"/>
    <x v="2"/>
    <x v="7"/>
    <s v="CABECEIRAS DE BASTO"/>
    <x v="270"/>
    <d v="1899-12-30T14:00:00"/>
    <x v="270"/>
    <d v="1899-12-30T17:50:00"/>
    <s v="S"/>
    <n v="0"/>
    <n v="1.5"/>
    <n v="1.5"/>
    <x v="0"/>
    <x v="563"/>
  </r>
  <r>
    <x v="1"/>
    <x v="2955"/>
    <x v="2"/>
    <x v="37"/>
    <s v="ANTAS"/>
    <x v="270"/>
    <d v="1899-12-30T14:30:00"/>
    <x v="270"/>
    <d v="1899-12-30T17:20:00"/>
    <s v="S"/>
    <n v="0.2"/>
    <n v="0"/>
    <n v="0.2"/>
    <x v="0"/>
    <x v="134"/>
  </r>
  <r>
    <x v="1"/>
    <x v="2962"/>
    <x v="3"/>
    <x v="42"/>
    <s v="ALM DO BISPO"/>
    <x v="270"/>
    <d v="1899-12-30T14:55:00"/>
    <x v="270"/>
    <d v="1899-12-30T18:57:00"/>
    <s v="S"/>
    <n v="1.5"/>
    <n v="0"/>
    <n v="1.5"/>
    <x v="0"/>
    <x v="229"/>
  </r>
  <r>
    <x v="1"/>
    <x v="2971"/>
    <x v="2"/>
    <x v="7"/>
    <s v="PASSOS"/>
    <x v="270"/>
    <d v="1899-12-30T15:30:00"/>
    <x v="270"/>
    <d v="1899-12-30T19:30:00"/>
    <s v="S"/>
    <n v="0"/>
    <n v="0.2"/>
    <n v="0.2"/>
    <x v="0"/>
    <x v="302"/>
  </r>
  <r>
    <x v="1"/>
    <x v="2972"/>
    <x v="1"/>
    <x v="11"/>
    <s v="SÃO PEDRO DA COVA"/>
    <x v="270"/>
    <d v="1899-12-30T15:40:00"/>
    <x v="270"/>
    <d v="1899-12-30T16:50:00"/>
    <s v="S"/>
    <n v="0"/>
    <n v="0.25"/>
    <n v="0.25"/>
    <x v="0"/>
    <x v="524"/>
  </r>
  <r>
    <x v="1"/>
    <x v="2973"/>
    <x v="0"/>
    <x v="2"/>
    <s v="ESPARIZ"/>
    <x v="270"/>
    <d v="1899-12-30T16:35:00"/>
    <x v="270"/>
    <d v="1899-12-30T18:26:00"/>
    <m/>
    <n v="0"/>
    <n v="0.05"/>
    <n v="0.05"/>
    <x v="4"/>
    <x v="509"/>
  </r>
  <r>
    <x v="1"/>
    <x v="2974"/>
    <x v="2"/>
    <x v="14"/>
    <s v="RIBEIRÃO"/>
    <x v="270"/>
    <d v="1899-12-30T16:55:00"/>
    <x v="270"/>
    <d v="1899-12-30T17:50:00"/>
    <s v="S"/>
    <n v="0"/>
    <n v="0.1"/>
    <n v="0.1"/>
    <x v="0"/>
    <x v="478"/>
  </r>
  <r>
    <x v="1"/>
    <x v="2964"/>
    <x v="1"/>
    <x v="32"/>
    <s v="BAIÃO (SANTA LEOCÁDIA)"/>
    <x v="270"/>
    <d v="1899-12-30T18:52:00"/>
    <x v="270"/>
    <d v="1899-12-30T20:05:00"/>
    <s v="S"/>
    <n v="0"/>
    <n v="0.5"/>
    <n v="0.5"/>
    <x v="0"/>
    <x v="456"/>
  </r>
  <r>
    <x v="1"/>
    <x v="2975"/>
    <x v="1"/>
    <x v="6"/>
    <s v="COUTO (SANTA CRISTINA)"/>
    <x v="270"/>
    <d v="1899-12-30T19:15:00"/>
    <x v="270"/>
    <d v="1899-12-30T20:40:00"/>
    <s v="S"/>
    <n v="0"/>
    <n v="0.15"/>
    <n v="0.15"/>
    <x v="0"/>
    <x v="562"/>
  </r>
  <r>
    <x v="1"/>
    <x v="2976"/>
    <x v="3"/>
    <x v="51"/>
    <s v="PORTO SALVO"/>
    <x v="270"/>
    <d v="1899-12-30T20:10:00"/>
    <x v="270"/>
    <d v="1899-12-30T21:00:00"/>
    <s v="S"/>
    <n v="0"/>
    <n v="3.0000000000000001E-3"/>
    <n v="3.0000000000000001E-3"/>
    <x v="0"/>
    <x v="74"/>
  </r>
  <r>
    <x v="1"/>
    <x v="2961"/>
    <x v="2"/>
    <x v="25"/>
    <s v="VILELA"/>
    <x v="270"/>
    <d v="1899-12-30T20:50:00"/>
    <x v="270"/>
    <d v="1899-12-30T22:25:00"/>
    <s v="S"/>
    <n v="0.02"/>
    <n v="0.02"/>
    <n v="0.04"/>
    <x v="0"/>
    <x v="422"/>
  </r>
  <r>
    <x v="1"/>
    <x v="2968"/>
    <x v="2"/>
    <x v="7"/>
    <s v="CABECEIRAS DE BASTO"/>
    <x v="270"/>
    <d v="1899-12-30T21:10:00"/>
    <x v="270"/>
    <d v="1899-12-30T23:00:00"/>
    <s v="S"/>
    <n v="0"/>
    <n v="2"/>
    <n v="2"/>
    <x v="0"/>
    <x v="439"/>
  </r>
  <r>
    <x v="1"/>
    <x v="2977"/>
    <x v="2"/>
    <x v="7"/>
    <s v="FAIA"/>
    <x v="270"/>
    <d v="1899-12-30T22:00:00"/>
    <x v="270"/>
    <d v="1899-12-30T23:15:00"/>
    <s v="S"/>
    <n v="0"/>
    <n v="0.05"/>
    <n v="0.05"/>
    <x v="0"/>
    <x v="175"/>
  </r>
  <r>
    <x v="1"/>
    <x v="2978"/>
    <x v="3"/>
    <x v="42"/>
    <s v="ALM DO BISPO"/>
    <x v="270"/>
    <d v="1899-12-30T22:07:00"/>
    <x v="271"/>
    <d v="1899-12-30T00:19:00"/>
    <s v="S"/>
    <n v="0.15"/>
    <n v="0"/>
    <n v="0.15"/>
    <x v="0"/>
    <x v="202"/>
  </r>
  <r>
    <x v="1"/>
    <x v="2968"/>
    <x v="2"/>
    <x v="7"/>
    <s v="CABECEIRAS DE BASTO"/>
    <x v="270"/>
    <d v="1899-12-30T23:00:00"/>
    <x v="271"/>
    <d v="1899-12-30T00:25:00"/>
    <s v="S"/>
    <n v="0"/>
    <n v="0.05"/>
    <n v="0.05"/>
    <x v="0"/>
    <x v="49"/>
  </r>
  <r>
    <x v="1"/>
    <x v="2975"/>
    <x v="1"/>
    <x v="6"/>
    <s v="COUTO (SANTA CRISTINA)"/>
    <x v="270"/>
    <d v="1899-12-30T23:55:00"/>
    <x v="271"/>
    <d v="1899-12-30T00:35:00"/>
    <s v="S"/>
    <n v="0"/>
    <n v="0.1"/>
    <n v="0.1"/>
    <x v="0"/>
    <x v="571"/>
  </r>
  <r>
    <x v="1"/>
    <x v="2979"/>
    <x v="2"/>
    <x v="29"/>
    <s v="REGADAS"/>
    <x v="271"/>
    <d v="1899-12-30T00:15:00"/>
    <x v="271"/>
    <d v="1899-12-30T02:00:00"/>
    <s v="S"/>
    <n v="0.2"/>
    <n v="0"/>
    <n v="0.2"/>
    <x v="0"/>
    <x v="592"/>
  </r>
  <r>
    <x v="1"/>
    <x v="2980"/>
    <x v="1"/>
    <x v="16"/>
    <s v="SOBROSA"/>
    <x v="271"/>
    <d v="1899-12-30T00:35:00"/>
    <x v="271"/>
    <d v="1899-12-30T01:30:00"/>
    <s v="S"/>
    <n v="0"/>
    <n v="0.01"/>
    <n v="0.01"/>
    <x v="0"/>
    <x v="10"/>
  </r>
  <r>
    <x v="1"/>
    <x v="2964"/>
    <x v="1"/>
    <x v="32"/>
    <s v="BAIÃO (SANTA LEOCÁDIA)"/>
    <x v="271"/>
    <d v="1899-12-30T04:50:00"/>
    <x v="271"/>
    <d v="1899-12-30T06:55:00"/>
    <s v="S"/>
    <n v="0"/>
    <n v="1"/>
    <n v="1"/>
    <x v="0"/>
    <x v="464"/>
  </r>
  <r>
    <x v="1"/>
    <x v="2981"/>
    <x v="1"/>
    <x v="16"/>
    <s v="REBORDOSA"/>
    <x v="271"/>
    <d v="1899-12-30T05:20:00"/>
    <x v="271"/>
    <d v="1899-12-30T06:00:00"/>
    <s v="S"/>
    <n v="0"/>
    <n v="0.01"/>
    <n v="0.01"/>
    <x v="0"/>
    <x v="7"/>
  </r>
  <r>
    <x v="1"/>
    <x v="2982"/>
    <x v="2"/>
    <x v="49"/>
    <s v="COVIDE"/>
    <x v="271"/>
    <d v="1899-12-30T11:47:00"/>
    <x v="271"/>
    <d v="1899-12-30T14:00:00"/>
    <s v="S"/>
    <n v="0"/>
    <n v="0.05"/>
    <n v="0.05"/>
    <x v="0"/>
    <x v="359"/>
  </r>
  <r>
    <x v="1"/>
    <x v="2964"/>
    <x v="1"/>
    <x v="32"/>
    <s v="BAIÃO (SANTA LEOCÁDIA)"/>
    <x v="271"/>
    <d v="1899-12-30T14:00:00"/>
    <x v="271"/>
    <d v="1899-12-30T18:15:00"/>
    <s v="S"/>
    <n v="1"/>
    <n v="0.5"/>
    <n v="1.5"/>
    <x v="0"/>
    <x v="474"/>
  </r>
  <r>
    <x v="1"/>
    <x v="2980"/>
    <x v="1"/>
    <x v="16"/>
    <s v="SOBROSA"/>
    <x v="271"/>
    <d v="1899-12-30T14:35:00"/>
    <x v="271"/>
    <d v="1899-12-30T16:20:00"/>
    <s v="S"/>
    <n v="0"/>
    <n v="0.2"/>
    <n v="0.2"/>
    <x v="0"/>
    <x v="550"/>
  </r>
  <r>
    <x v="1"/>
    <x v="2983"/>
    <x v="2"/>
    <x v="47"/>
    <s v="ROSSAS"/>
    <x v="271"/>
    <d v="1899-12-30T15:05:00"/>
    <x v="271"/>
    <d v="1899-12-30T18:10:00"/>
    <s v="S"/>
    <n v="0"/>
    <n v="0.5"/>
    <n v="0.5"/>
    <x v="0"/>
    <x v="606"/>
  </r>
  <r>
    <x v="1"/>
    <x v="2983"/>
    <x v="2"/>
    <x v="47"/>
    <s v="ROSSAS"/>
    <x v="271"/>
    <d v="1899-12-30T17:00:00"/>
    <x v="271"/>
    <d v="1899-12-30T19:50:00"/>
    <s v="S"/>
    <n v="4"/>
    <n v="0"/>
    <n v="4"/>
    <x v="0"/>
    <x v="290"/>
  </r>
  <r>
    <x v="1"/>
    <x v="2984"/>
    <x v="2"/>
    <x v="37"/>
    <s v="ANTAS"/>
    <x v="271"/>
    <d v="1899-12-30T18:28:00"/>
    <x v="271"/>
    <d v="1899-12-30T20:30:00"/>
    <s v="S"/>
    <n v="0"/>
    <n v="0.08"/>
    <n v="0.08"/>
    <x v="0"/>
    <x v="289"/>
  </r>
  <r>
    <x v="1"/>
    <x v="2985"/>
    <x v="2"/>
    <x v="30"/>
    <s v="GOÃOS"/>
    <x v="271"/>
    <d v="1899-12-30T18:30:00"/>
    <x v="271"/>
    <d v="1899-12-30T20:25:00"/>
    <s v="S"/>
    <n v="0"/>
    <n v="0.5"/>
    <n v="0.5"/>
    <x v="0"/>
    <x v="349"/>
  </r>
  <r>
    <x v="1"/>
    <x v="2894"/>
    <x v="2"/>
    <x v="29"/>
    <s v="QUINCHÃES"/>
    <x v="271"/>
    <d v="1899-12-30T19:30:00"/>
    <x v="271"/>
    <d v="1899-12-30T20:30:00"/>
    <s v="S"/>
    <n v="0"/>
    <n v="0.1"/>
    <n v="0.1"/>
    <x v="0"/>
    <x v="579"/>
  </r>
  <r>
    <x v="1"/>
    <x v="2971"/>
    <x v="2"/>
    <x v="7"/>
    <s v="PASSOS"/>
    <x v="271"/>
    <d v="1899-12-30T19:55:00"/>
    <x v="271"/>
    <d v="1899-12-30T21:05:00"/>
    <s v="S"/>
    <n v="0"/>
    <n v="0.03"/>
    <n v="0.03"/>
    <x v="0"/>
    <x v="311"/>
  </r>
  <r>
    <x v="1"/>
    <x v="2986"/>
    <x v="3"/>
    <x v="51"/>
    <s v="PAÇO DE ARCOS"/>
    <x v="271"/>
    <d v="1899-12-30T20:40:00"/>
    <x v="271"/>
    <d v="1899-12-30T21:15:00"/>
    <s v="S"/>
    <n v="0"/>
    <n v="5.0000000000000001E-3"/>
    <n v="5.0000000000000001E-3"/>
    <x v="0"/>
    <x v="65"/>
  </r>
  <r>
    <x v="1"/>
    <x v="2987"/>
    <x v="2"/>
    <x v="26"/>
    <s v="TRANDEIRAS"/>
    <x v="271"/>
    <d v="1899-12-30T21:10:00"/>
    <x v="271"/>
    <d v="1899-12-30T23:39:00"/>
    <s v="S"/>
    <n v="0"/>
    <n v="0.2"/>
    <n v="0.2"/>
    <x v="0"/>
    <x v="50"/>
  </r>
  <r>
    <x v="1"/>
    <x v="2982"/>
    <x v="2"/>
    <x v="49"/>
    <s v="COVIDE"/>
    <x v="272"/>
    <d v="1899-12-30T00:10:00"/>
    <x v="272"/>
    <d v="1899-12-30T04:15:00"/>
    <s v="S"/>
    <n v="0"/>
    <n v="2"/>
    <n v="2"/>
    <x v="0"/>
    <x v="498"/>
  </r>
  <r>
    <x v="1"/>
    <x v="2964"/>
    <x v="1"/>
    <x v="32"/>
    <s v="BAIÃO (SANTA LEOCÁDIA)"/>
    <x v="272"/>
    <d v="1899-12-30T12:25:00"/>
    <x v="272"/>
    <d v="1899-12-30T13:50:00"/>
    <s v="S"/>
    <n v="0"/>
    <n v="0.5"/>
    <n v="0.5"/>
    <x v="0"/>
    <x v="486"/>
  </r>
  <r>
    <x v="1"/>
    <x v="2988"/>
    <x v="2"/>
    <x v="12"/>
    <s v="RENDUFE"/>
    <x v="272"/>
    <d v="1899-12-30T14:10:00"/>
    <x v="272"/>
    <d v="1899-12-30T15:50:00"/>
    <s v="S"/>
    <n v="0"/>
    <n v="0.2"/>
    <n v="0.2"/>
    <x v="0"/>
    <x v="39"/>
  </r>
  <r>
    <x v="1"/>
    <x v="2989"/>
    <x v="0"/>
    <x v="5"/>
    <s v="LOUSÃ"/>
    <x v="272"/>
    <d v="1899-12-30T18:14:00"/>
    <x v="272"/>
    <d v="1899-12-30T19:10:00"/>
    <m/>
    <n v="0"/>
    <n v="0.25"/>
    <n v="0.25"/>
    <x v="4"/>
    <x v="292"/>
  </r>
  <r>
    <x v="1"/>
    <x v="2990"/>
    <x v="3"/>
    <x v="64"/>
    <s v="IGREJA NOVA"/>
    <x v="272"/>
    <d v="1899-12-30T19:57:00"/>
    <x v="272"/>
    <d v="1899-12-30T22:50:00"/>
    <s v="S"/>
    <n v="0"/>
    <n v="2"/>
    <n v="2"/>
    <x v="0"/>
    <x v="313"/>
  </r>
  <r>
    <x v="1"/>
    <x v="2982"/>
    <x v="2"/>
    <x v="49"/>
    <s v="COVIDE"/>
    <x v="272"/>
    <d v="1899-12-30T23:15:00"/>
    <x v="273"/>
    <d v="1899-12-30T03:00:00"/>
    <s v="S"/>
    <n v="0"/>
    <n v="1"/>
    <n v="1"/>
    <x v="0"/>
    <x v="639"/>
  </r>
  <r>
    <x v="1"/>
    <x v="2991"/>
    <x v="0"/>
    <x v="57"/>
    <s v="SEMIDE"/>
    <x v="273"/>
    <d v="1899-12-30T15:00:00"/>
    <x v="273"/>
    <d v="1899-12-30T17:20:00"/>
    <m/>
    <n v="0.4"/>
    <n v="0"/>
    <n v="0.4"/>
    <x v="4"/>
    <x v="76"/>
  </r>
  <r>
    <x v="1"/>
    <x v="2964"/>
    <x v="1"/>
    <x v="32"/>
    <s v="BAIÃO (SANTA LEOCÁDIA)"/>
    <x v="273"/>
    <d v="1899-12-30T15:40:00"/>
    <x v="273"/>
    <d v="1899-12-30T17:00:00"/>
    <s v="S"/>
    <n v="0"/>
    <n v="0.5"/>
    <n v="0.5"/>
    <x v="0"/>
    <x v="488"/>
  </r>
  <r>
    <x v="1"/>
    <x v="2992"/>
    <x v="1"/>
    <x v="20"/>
    <s v="CAMPO"/>
    <x v="273"/>
    <d v="1899-12-30T15:55:00"/>
    <x v="273"/>
    <d v="1899-12-30T17:15:00"/>
    <s v="S"/>
    <n v="0"/>
    <n v="0.15"/>
    <n v="0.15"/>
    <x v="0"/>
    <x v="1"/>
  </r>
  <r>
    <x v="1"/>
    <x v="2993"/>
    <x v="1"/>
    <x v="33"/>
    <s v="VILAR DO TORNO E ALENTO"/>
    <x v="273"/>
    <d v="1899-12-30T15:55:00"/>
    <x v="273"/>
    <d v="1899-12-30T17:00:00"/>
    <s v="S"/>
    <n v="0"/>
    <n v="0.1"/>
    <n v="0.1"/>
    <x v="0"/>
    <x v="523"/>
  </r>
  <r>
    <x v="1"/>
    <x v="2994"/>
    <x v="2"/>
    <x v="25"/>
    <s v="LANHOSO"/>
    <x v="273"/>
    <d v="1899-12-30T16:10:00"/>
    <x v="273"/>
    <d v="1899-12-30T17:50:00"/>
    <s v="S"/>
    <n v="0"/>
    <n v="0.5"/>
    <n v="0.5"/>
    <x v="0"/>
    <x v="288"/>
  </r>
  <r>
    <x v="1"/>
    <x v="2995"/>
    <x v="0"/>
    <x v="38"/>
    <s v="ESPINHAL"/>
    <x v="273"/>
    <d v="1899-12-30T16:58:00"/>
    <x v="273"/>
    <d v="1899-12-30T17:36:00"/>
    <m/>
    <n v="0"/>
    <n v="5.0000000000000001E-3"/>
    <n v="5.0000000000000001E-3"/>
    <x v="4"/>
    <x v="60"/>
  </r>
  <r>
    <x v="1"/>
    <x v="2996"/>
    <x v="1"/>
    <x v="24"/>
    <s v="PEDROSO"/>
    <x v="273"/>
    <d v="1899-12-30T18:35:00"/>
    <x v="273"/>
    <d v="1899-12-30T19:30:00"/>
    <s v="S"/>
    <n v="0"/>
    <n v="0.02"/>
    <n v="0.02"/>
    <x v="0"/>
    <x v="18"/>
  </r>
  <r>
    <x v="1"/>
    <x v="2992"/>
    <x v="1"/>
    <x v="20"/>
    <s v="CAMPO"/>
    <x v="273"/>
    <d v="1899-12-30T19:45:00"/>
    <x v="273"/>
    <d v="1899-12-30T20:30:00"/>
    <s v="S"/>
    <n v="0"/>
    <n v="7.0000000000000007E-2"/>
    <n v="7.0000000000000007E-2"/>
    <x v="0"/>
    <x v="528"/>
  </r>
  <r>
    <x v="1"/>
    <x v="2972"/>
    <x v="1"/>
    <x v="11"/>
    <s v="SÃO PEDRO DA COVA"/>
    <x v="273"/>
    <d v="1899-12-30T21:10:00"/>
    <x v="273"/>
    <d v="1899-12-30T21:35:00"/>
    <s v="S"/>
    <n v="0"/>
    <n v="0.05"/>
    <n v="0.05"/>
    <x v="0"/>
    <x v="549"/>
  </r>
  <r>
    <x v="1"/>
    <x v="2972"/>
    <x v="1"/>
    <x v="11"/>
    <s v="SÃO PEDRO DA COVA"/>
    <x v="273"/>
    <d v="1899-12-30T23:20:00"/>
    <x v="274"/>
    <d v="1899-12-30T00:25:00"/>
    <s v="S"/>
    <n v="0"/>
    <n v="0.1"/>
    <n v="0.1"/>
    <x v="0"/>
    <x v="529"/>
  </r>
  <r>
    <x v="1"/>
    <x v="2975"/>
    <x v="1"/>
    <x v="6"/>
    <s v="COUTO (SANTA CRISTINA)"/>
    <x v="274"/>
    <d v="1899-12-30T13:30:00"/>
    <x v="274"/>
    <d v="1899-12-30T14:05:00"/>
    <s v="S"/>
    <n v="0"/>
    <n v="0.15"/>
    <n v="0.15"/>
    <x v="0"/>
    <x v="569"/>
  </r>
  <r>
    <x v="1"/>
    <x v="2975"/>
    <x v="1"/>
    <x v="6"/>
    <s v="COUTO (SANTA CRISTINA)"/>
    <x v="274"/>
    <d v="1899-12-30T19:38:00"/>
    <x v="274"/>
    <d v="1899-12-30T20:10:00"/>
    <s v="S"/>
    <n v="0"/>
    <n v="0.05"/>
    <n v="0.05"/>
    <x v="0"/>
    <x v="540"/>
  </r>
  <r>
    <x v="1"/>
    <x v="2975"/>
    <x v="1"/>
    <x v="6"/>
    <s v="COUTO (SANTA CRISTINA)"/>
    <x v="274"/>
    <d v="1899-12-30T22:38:00"/>
    <x v="274"/>
    <d v="1899-12-30T23:35:00"/>
    <s v="S"/>
    <n v="0"/>
    <n v="0.15"/>
    <n v="0.15"/>
    <x v="0"/>
    <x v="520"/>
  </r>
  <r>
    <x v="1"/>
    <x v="2997"/>
    <x v="1"/>
    <x v="20"/>
    <s v="CAMPO"/>
    <x v="275"/>
    <d v="1899-12-30T12:25:00"/>
    <x v="275"/>
    <d v="1899-12-30T13:40:00"/>
    <s v="S"/>
    <n v="0"/>
    <n v="0.5"/>
    <n v="0.5"/>
    <x v="0"/>
    <x v="17"/>
  </r>
  <r>
    <x v="1"/>
    <x v="2998"/>
    <x v="2"/>
    <x v="37"/>
    <s v="ANTAS"/>
    <x v="275"/>
    <d v="1899-12-30T13:47:00"/>
    <x v="275"/>
    <d v="1899-12-30T16:53:00"/>
    <s v="S"/>
    <n v="0"/>
    <n v="0.2"/>
    <n v="0.2"/>
    <x v="0"/>
    <x v="450"/>
  </r>
  <r>
    <x v="1"/>
    <x v="2999"/>
    <x v="1"/>
    <x v="56"/>
    <s v="SOBRETÂMEGA"/>
    <x v="275"/>
    <d v="1899-12-30T14:55:00"/>
    <x v="275"/>
    <d v="1899-12-30T16:20:00"/>
    <s v="S"/>
    <n v="0"/>
    <n v="0.1"/>
    <n v="0.1"/>
    <x v="0"/>
    <x v="408"/>
  </r>
  <r>
    <x v="1"/>
    <x v="3000"/>
    <x v="1"/>
    <x v="20"/>
    <s v="VALONGO"/>
    <x v="275"/>
    <d v="1899-12-30T17:00:00"/>
    <x v="275"/>
    <d v="1899-12-30T17:45:00"/>
    <s v="S"/>
    <n v="0"/>
    <n v="0.05"/>
    <n v="0.05"/>
    <x v="0"/>
    <x v="21"/>
  </r>
  <r>
    <x v="1"/>
    <x v="2938"/>
    <x v="1"/>
    <x v="6"/>
    <s v="BOUGADO (SÃO MARTINHO)"/>
    <x v="275"/>
    <d v="1899-12-30T17:28:00"/>
    <x v="275"/>
    <d v="1899-12-30T18:35:00"/>
    <s v="S"/>
    <n v="0"/>
    <n v="0.06"/>
    <n v="0.06"/>
    <x v="0"/>
    <x v="387"/>
  </r>
  <r>
    <x v="1"/>
    <x v="3001"/>
    <x v="2"/>
    <x v="47"/>
    <s v="MOSTEIRO"/>
    <x v="276"/>
    <d v="1899-12-30T02:40:00"/>
    <x v="276"/>
    <d v="1899-12-30T05:00:00"/>
    <s v="S"/>
    <n v="0.05"/>
    <n v="0"/>
    <n v="0.05"/>
    <x v="0"/>
    <x v="53"/>
  </r>
  <r>
    <x v="1"/>
    <x v="3002"/>
    <x v="2"/>
    <x v="25"/>
    <s v="TRAVASSOS"/>
    <x v="276"/>
    <d v="1899-12-30T06:45:00"/>
    <x v="276"/>
    <d v="1899-12-30T08:50:00"/>
    <s v="S"/>
    <n v="0"/>
    <n v="0.5"/>
    <n v="0.5"/>
    <x v="0"/>
    <x v="329"/>
  </r>
  <r>
    <x v="1"/>
    <x v="3001"/>
    <x v="2"/>
    <x v="47"/>
    <s v="MOSTEIRO"/>
    <x v="276"/>
    <d v="1899-12-30T13:20:00"/>
    <x v="276"/>
    <d v="1899-12-30T14:35:00"/>
    <s v="S"/>
    <n v="0.02"/>
    <n v="0.01"/>
    <n v="0.03"/>
    <x v="0"/>
    <x v="268"/>
  </r>
  <r>
    <x v="1"/>
    <x v="3003"/>
    <x v="1"/>
    <x v="31"/>
    <s v="FIGUEIRÓ (SANTIAGO)"/>
    <x v="276"/>
    <d v="1899-12-30T13:25:00"/>
    <x v="276"/>
    <d v="1899-12-30T14:00:00"/>
    <s v="S"/>
    <n v="0"/>
    <n v="0.05"/>
    <n v="0.05"/>
    <x v="0"/>
    <x v="373"/>
  </r>
  <r>
    <x v="1"/>
    <x v="2936"/>
    <x v="1"/>
    <x v="9"/>
    <s v="LAUNDOS"/>
    <x v="276"/>
    <d v="1899-12-30T13:48:00"/>
    <x v="276"/>
    <d v="1899-12-30T16:15:00"/>
    <s v="S"/>
    <n v="0"/>
    <n v="0.15"/>
    <n v="0.15"/>
    <x v="0"/>
    <x v="208"/>
  </r>
  <r>
    <x v="1"/>
    <x v="3004"/>
    <x v="2"/>
    <x v="12"/>
    <s v="SANDE (VILA NOVA)"/>
    <x v="276"/>
    <d v="1899-12-30T15:35:00"/>
    <x v="276"/>
    <d v="1899-12-30T16:10:00"/>
    <s v="S"/>
    <n v="0"/>
    <n v="0.01"/>
    <n v="0.01"/>
    <x v="0"/>
    <x v="457"/>
  </r>
  <r>
    <x v="1"/>
    <x v="3005"/>
    <x v="2"/>
    <x v="25"/>
    <s v="VILELA"/>
    <x v="276"/>
    <d v="1899-12-30T16:05:00"/>
    <x v="276"/>
    <d v="1899-12-30T19:10:00"/>
    <s v="S"/>
    <n v="0"/>
    <n v="1"/>
    <n v="1"/>
    <x v="0"/>
    <x v="482"/>
  </r>
  <r>
    <x v="1"/>
    <x v="3006"/>
    <x v="2"/>
    <x v="14"/>
    <s v="BAIRRO"/>
    <x v="276"/>
    <d v="1899-12-30T16:30:00"/>
    <x v="276"/>
    <d v="1899-12-30T17:00:00"/>
    <s v="S"/>
    <n v="0"/>
    <n v="0.05"/>
    <n v="0.05"/>
    <x v="0"/>
    <x v="490"/>
  </r>
  <r>
    <x v="1"/>
    <x v="3007"/>
    <x v="1"/>
    <x v="24"/>
    <s v="GRIJÓ"/>
    <x v="276"/>
    <d v="1899-12-30T16:35:00"/>
    <x v="276"/>
    <d v="1899-12-30T20:00:00"/>
    <s v="S"/>
    <n v="0"/>
    <n v="0.6"/>
    <n v="0.6"/>
    <x v="0"/>
    <x v="575"/>
  </r>
  <r>
    <x v="1"/>
    <x v="2940"/>
    <x v="2"/>
    <x v="7"/>
    <s v="RIO DOURO"/>
    <x v="276"/>
    <d v="1899-12-30T19:10:00"/>
    <x v="276"/>
    <d v="1899-12-30T21:45:00"/>
    <s v="S"/>
    <n v="0"/>
    <n v="0.5"/>
    <n v="0.5"/>
    <x v="0"/>
    <x v="654"/>
  </r>
  <r>
    <x v="1"/>
    <x v="3007"/>
    <x v="1"/>
    <x v="24"/>
    <s v="GRIJÓ"/>
    <x v="276"/>
    <d v="1899-12-30T20:40:00"/>
    <x v="276"/>
    <d v="1899-12-30T21:40:00"/>
    <s v="S"/>
    <n v="0"/>
    <n v="0.03"/>
    <n v="0.03"/>
    <x v="0"/>
    <x v="598"/>
  </r>
  <r>
    <x v="1"/>
    <x v="3008"/>
    <x v="2"/>
    <x v="12"/>
    <s v="SÃO TORCATO"/>
    <x v="276"/>
    <d v="1899-12-30T21:00:00"/>
    <x v="276"/>
    <d v="1899-12-30T22:00:00"/>
    <s v="S"/>
    <n v="0"/>
    <n v="0.1"/>
    <n v="0.1"/>
    <x v="0"/>
    <x v="315"/>
  </r>
  <r>
    <x v="1"/>
    <x v="2957"/>
    <x v="1"/>
    <x v="10"/>
    <s v="PAÇO DE SOUSA"/>
    <x v="276"/>
    <d v="1899-12-30T21:15:00"/>
    <x v="276"/>
    <d v="1899-12-30T22:35:00"/>
    <s v="S"/>
    <n v="0"/>
    <n v="0.1"/>
    <n v="0.1"/>
    <x v="0"/>
    <x v="447"/>
  </r>
  <r>
    <x v="1"/>
    <x v="3009"/>
    <x v="2"/>
    <x v="29"/>
    <s v="FREITAS"/>
    <x v="276"/>
    <d v="1899-12-30T21:25:00"/>
    <x v="276"/>
    <d v="1899-12-30T23:35:00"/>
    <s v="S"/>
    <n v="0"/>
    <n v="2"/>
    <n v="2"/>
    <x v="0"/>
    <x v="335"/>
  </r>
  <r>
    <x v="1"/>
    <x v="3010"/>
    <x v="2"/>
    <x v="12"/>
    <s v="GOMINHÃES"/>
    <x v="276"/>
    <d v="1899-12-30T21:40:00"/>
    <x v="276"/>
    <d v="1899-12-30T23:30:00"/>
    <s v="S"/>
    <n v="0"/>
    <n v="0.5"/>
    <n v="0.5"/>
    <x v="0"/>
    <x v="551"/>
  </r>
  <r>
    <x v="1"/>
    <x v="3005"/>
    <x v="2"/>
    <x v="25"/>
    <s v="VILELA"/>
    <x v="276"/>
    <d v="1899-12-30T22:20:00"/>
    <x v="276"/>
    <d v="1899-12-30T23:20:00"/>
    <s v="S"/>
    <n v="0"/>
    <n v="0.02"/>
    <n v="0.02"/>
    <x v="0"/>
    <x v="545"/>
  </r>
  <r>
    <x v="1"/>
    <x v="3011"/>
    <x v="2"/>
    <x v="47"/>
    <s v="LOUREDO"/>
    <x v="276"/>
    <d v="1899-12-30T22:45:00"/>
    <x v="277"/>
    <d v="1899-12-30T00:30:00"/>
    <s v="S"/>
    <n v="0.05"/>
    <n v="1.5"/>
    <n v="1.55"/>
    <x v="0"/>
    <x v="617"/>
  </r>
  <r>
    <x v="1"/>
    <x v="3012"/>
    <x v="2"/>
    <x v="25"/>
    <s v="CANTELÃES"/>
    <x v="277"/>
    <d v="1899-12-30T10:15:00"/>
    <x v="277"/>
    <d v="1899-12-30T18:00:00"/>
    <s v="S"/>
    <n v="0"/>
    <n v="7"/>
    <n v="7"/>
    <x v="0"/>
    <x v="656"/>
  </r>
  <r>
    <x v="1"/>
    <x v="3013"/>
    <x v="1"/>
    <x v="6"/>
    <s v="GUIDÕES"/>
    <x v="277"/>
    <d v="1899-12-30T11:20:00"/>
    <x v="277"/>
    <d v="1899-12-30T12:55:00"/>
    <s v="S"/>
    <n v="0"/>
    <n v="0.2"/>
    <n v="0.2"/>
    <x v="0"/>
    <x v="99"/>
  </r>
  <r>
    <x v="1"/>
    <x v="3014"/>
    <x v="1"/>
    <x v="24"/>
    <s v="GRIJÓ"/>
    <x v="277"/>
    <d v="1899-12-30T12:15:00"/>
    <x v="277"/>
    <d v="1899-12-30T13:35:00"/>
    <s v="S"/>
    <n v="0"/>
    <n v="0.1"/>
    <n v="0.1"/>
    <x v="0"/>
    <x v="185"/>
  </r>
  <r>
    <x v="1"/>
    <x v="2926"/>
    <x v="2"/>
    <x v="47"/>
    <s v="SOUTELO"/>
    <x v="277"/>
    <d v="1899-12-30T13:00:00"/>
    <x v="277"/>
    <d v="1899-12-30T17:15:00"/>
    <s v="S"/>
    <n v="0.5"/>
    <n v="1.5"/>
    <n v="2"/>
    <x v="0"/>
    <x v="599"/>
  </r>
  <r>
    <x v="1"/>
    <x v="3015"/>
    <x v="2"/>
    <x v="19"/>
    <s v="RECEZINHOS (SANTA EUGÉNIA)"/>
    <x v="277"/>
    <d v="1899-12-30T13:55:00"/>
    <x v="277"/>
    <d v="1899-12-30T16:20:00"/>
    <s v="S"/>
    <n v="0"/>
    <n v="1"/>
    <n v="1"/>
    <x v="0"/>
    <x v="640"/>
  </r>
  <r>
    <x v="1"/>
    <x v="3016"/>
    <x v="1"/>
    <x v="11"/>
    <s v="GONDOMAR (SÃO COSME)"/>
    <x v="277"/>
    <d v="1899-12-30T14:40:00"/>
    <x v="277"/>
    <d v="1899-12-30T15:35:00"/>
    <s v="S"/>
    <n v="0"/>
    <n v="0.1"/>
    <n v="0.1"/>
    <x v="0"/>
    <x v="122"/>
  </r>
  <r>
    <x v="1"/>
    <x v="3017"/>
    <x v="2"/>
    <x v="12"/>
    <s v="NESPEREIRA"/>
    <x v="277"/>
    <d v="1899-12-30T15:35:00"/>
    <x v="277"/>
    <d v="1899-12-30T17:30:00"/>
    <s v="S"/>
    <n v="0"/>
    <n v="3"/>
    <n v="3"/>
    <x v="0"/>
    <x v="284"/>
  </r>
  <r>
    <x v="1"/>
    <x v="3018"/>
    <x v="1"/>
    <x v="20"/>
    <s v="SOBRADO"/>
    <x v="277"/>
    <d v="1899-12-30T16:30:00"/>
    <x v="277"/>
    <d v="1899-12-30T17:46:00"/>
    <s v="S"/>
    <n v="0"/>
    <n v="0.05"/>
    <n v="0.05"/>
    <x v="0"/>
    <x v="291"/>
  </r>
  <r>
    <x v="1"/>
    <x v="3019"/>
    <x v="1"/>
    <x v="20"/>
    <s v="ALFENA"/>
    <x v="277"/>
    <d v="1899-12-30T16:32:00"/>
    <x v="277"/>
    <d v="1899-12-30T18:15:00"/>
    <s v="S"/>
    <n v="0"/>
    <n v="0.2"/>
    <n v="0.2"/>
    <x v="0"/>
    <x v="300"/>
  </r>
  <r>
    <x v="1"/>
    <x v="3020"/>
    <x v="2"/>
    <x v="29"/>
    <s v="SÃO GENS"/>
    <x v="277"/>
    <d v="1899-12-30T17:30:00"/>
    <x v="277"/>
    <d v="1899-12-30T20:30:00"/>
    <s v="S"/>
    <n v="0.5"/>
    <n v="0.5"/>
    <n v="1"/>
    <x v="0"/>
    <x v="634"/>
  </r>
  <r>
    <x v="1"/>
    <x v="3021"/>
    <x v="1"/>
    <x v="32"/>
    <s v="ANCEDE"/>
    <x v="277"/>
    <d v="1899-12-30T17:30:00"/>
    <x v="277"/>
    <d v="1899-12-30T18:40:00"/>
    <s v="S"/>
    <n v="0"/>
    <n v="1"/>
    <n v="1"/>
    <x v="0"/>
    <x v="344"/>
  </r>
  <r>
    <x v="1"/>
    <x v="3022"/>
    <x v="2"/>
    <x v="14"/>
    <s v="BRUFE"/>
    <x v="277"/>
    <d v="1899-12-30T17:40:00"/>
    <x v="277"/>
    <d v="1899-12-30T18:25:00"/>
    <s v="S"/>
    <n v="0"/>
    <n v="0.05"/>
    <n v="0.05"/>
    <x v="0"/>
    <x v="541"/>
  </r>
  <r>
    <x v="1"/>
    <x v="3023"/>
    <x v="2"/>
    <x v="47"/>
    <s v="ANJOS"/>
    <x v="277"/>
    <d v="1899-12-30T18:30:00"/>
    <x v="277"/>
    <d v="1899-12-30T19:50:00"/>
    <s v="S"/>
    <n v="0"/>
    <n v="0.01"/>
    <n v="0.01"/>
    <x v="0"/>
    <x v="636"/>
  </r>
  <r>
    <x v="1"/>
    <x v="3024"/>
    <x v="2"/>
    <x v="25"/>
    <s v="VERIM"/>
    <x v="277"/>
    <d v="1899-12-30T18:30:00"/>
    <x v="277"/>
    <d v="1899-12-30T20:05:00"/>
    <s v="S"/>
    <n v="0"/>
    <n v="0.02"/>
    <n v="0.02"/>
    <x v="0"/>
    <x v="568"/>
  </r>
  <r>
    <x v="1"/>
    <x v="3025"/>
    <x v="1"/>
    <x v="11"/>
    <s v="RIO TINTO"/>
    <x v="277"/>
    <d v="1899-12-30T18:45:00"/>
    <x v="277"/>
    <d v="1899-12-30T20:10:00"/>
    <s v="S"/>
    <n v="0"/>
    <n v="0.1"/>
    <n v="0.1"/>
    <x v="0"/>
    <x v="372"/>
  </r>
  <r>
    <x v="1"/>
    <x v="3026"/>
    <x v="2"/>
    <x v="12"/>
    <s v="BRITEIROS (SÃO ESTÊVÃO)"/>
    <x v="277"/>
    <d v="1899-12-30T18:55:00"/>
    <x v="277"/>
    <d v="1899-12-30T19:45:00"/>
    <s v="S"/>
    <n v="0"/>
    <n v="0.04"/>
    <n v="0.04"/>
    <x v="0"/>
    <x v="652"/>
  </r>
  <r>
    <x v="1"/>
    <x v="3027"/>
    <x v="1"/>
    <x v="24"/>
    <s v="PEDROSO"/>
    <x v="277"/>
    <d v="1899-12-30T20:47:00"/>
    <x v="277"/>
    <d v="1899-12-30T22:55:00"/>
    <s v="S"/>
    <n v="0"/>
    <n v="0.1"/>
    <n v="0.1"/>
    <x v="0"/>
    <x v="170"/>
  </r>
  <r>
    <x v="1"/>
    <x v="3028"/>
    <x v="2"/>
    <x v="19"/>
    <s v="TAMEL (SÃO VERÍSSIMO)"/>
    <x v="277"/>
    <d v="1899-12-30T21:30:00"/>
    <x v="277"/>
    <d v="1899-12-30T21:55:00"/>
    <s v="S"/>
    <n v="0"/>
    <n v="0.02"/>
    <n v="0.02"/>
    <x v="0"/>
    <x v="649"/>
  </r>
  <r>
    <x v="1"/>
    <x v="3020"/>
    <x v="2"/>
    <x v="29"/>
    <s v="SÃO GENS"/>
    <x v="277"/>
    <d v="1899-12-30T21:30:00"/>
    <x v="278"/>
    <d v="1899-12-30T02:45:00"/>
    <s v="S"/>
    <n v="0.5"/>
    <n v="3"/>
    <n v="3.5"/>
    <x v="0"/>
    <x v="660"/>
  </r>
  <r>
    <x v="1"/>
    <x v="3022"/>
    <x v="2"/>
    <x v="14"/>
    <s v="BRUFE"/>
    <x v="277"/>
    <d v="1899-12-30T22:15:00"/>
    <x v="277"/>
    <d v="1899-12-30T23:45:00"/>
    <s v="S"/>
    <n v="0"/>
    <n v="0.02"/>
    <n v="0.02"/>
    <x v="0"/>
    <x v="582"/>
  </r>
  <r>
    <x v="1"/>
    <x v="3029"/>
    <x v="2"/>
    <x v="12"/>
    <s v="SANDE (SÃO CLEMENTE)"/>
    <x v="277"/>
    <d v="1899-12-30T22:50:00"/>
    <x v="277"/>
    <d v="1899-12-30T23:50:00"/>
    <s v="S"/>
    <n v="0.02"/>
    <n v="0"/>
    <n v="0.02"/>
    <x v="0"/>
    <x v="41"/>
  </r>
  <r>
    <x v="1"/>
    <x v="3030"/>
    <x v="1"/>
    <x v="24"/>
    <s v="AVINTES"/>
    <x v="277"/>
    <d v="1899-12-30T22:55:00"/>
    <x v="277"/>
    <d v="1899-12-30T23:55:00"/>
    <s v="S"/>
    <n v="0"/>
    <n v="0.03"/>
    <n v="0.03"/>
    <x v="0"/>
    <x v="356"/>
  </r>
  <r>
    <x v="1"/>
    <x v="3031"/>
    <x v="1"/>
    <x v="32"/>
    <s v="CAMPELO"/>
    <x v="277"/>
    <d v="1899-12-30T23:10:00"/>
    <x v="278"/>
    <d v="1899-12-30T00:25:00"/>
    <s v="S"/>
    <n v="0.5"/>
    <n v="0.5"/>
    <n v="1"/>
    <x v="0"/>
    <x v="309"/>
  </r>
  <r>
    <x v="1"/>
    <x v="3032"/>
    <x v="1"/>
    <x v="15"/>
    <s v="FOLGOSA"/>
    <x v="278"/>
    <d v="1899-12-30T12:13:00"/>
    <x v="278"/>
    <d v="1899-12-30T14:30:00"/>
    <s v="S"/>
    <n v="0"/>
    <n v="0.2"/>
    <n v="0.2"/>
    <x v="0"/>
    <x v="365"/>
  </r>
  <r>
    <x v="1"/>
    <x v="3033"/>
    <x v="1"/>
    <x v="6"/>
    <s v="BOUGADO (SÃO MARTINHO)"/>
    <x v="278"/>
    <d v="1899-12-30T15:06:00"/>
    <x v="278"/>
    <d v="1899-12-30T15:50:00"/>
    <s v="S"/>
    <n v="0"/>
    <n v="0.05"/>
    <n v="0.05"/>
    <x v="0"/>
    <x v="138"/>
  </r>
  <r>
    <x v="1"/>
    <x v="3032"/>
    <x v="1"/>
    <x v="15"/>
    <s v="FOLGOSA"/>
    <x v="278"/>
    <d v="1899-12-30T15:45:00"/>
    <x v="278"/>
    <d v="1899-12-30T17:45:00"/>
    <s v="S"/>
    <n v="0"/>
    <n v="0.2"/>
    <n v="0.2"/>
    <x v="0"/>
    <x v="370"/>
  </r>
  <r>
    <x v="1"/>
    <x v="3034"/>
    <x v="2"/>
    <x v="12"/>
    <s v="BRITEIROS (SÃO ESTÊVÃO)"/>
    <x v="278"/>
    <d v="1899-12-30T17:30:00"/>
    <x v="278"/>
    <d v="1899-12-30T18:20:00"/>
    <s v="S"/>
    <n v="0"/>
    <n v="0.02"/>
    <n v="0.02"/>
    <x v="0"/>
    <x v="271"/>
  </r>
  <r>
    <x v="1"/>
    <x v="3035"/>
    <x v="1"/>
    <x v="15"/>
    <s v="MILHEIRÓS"/>
    <x v="278"/>
    <d v="1899-12-30T17:45:00"/>
    <x v="278"/>
    <d v="1899-12-30T18:25:00"/>
    <s v="S"/>
    <n v="0"/>
    <n v="0.1"/>
    <n v="0.1"/>
    <x v="0"/>
    <x v="97"/>
  </r>
  <r>
    <x v="1"/>
    <x v="3036"/>
    <x v="2"/>
    <x v="12"/>
    <s v="SOUTO (SÃO SALVADOR)"/>
    <x v="278"/>
    <d v="1899-12-30T17:50:00"/>
    <x v="278"/>
    <d v="1899-12-30T18:35:00"/>
    <s v="S"/>
    <n v="0.5"/>
    <n v="0"/>
    <n v="0.5"/>
    <x v="0"/>
    <x v="352"/>
  </r>
  <r>
    <x v="1"/>
    <x v="3037"/>
    <x v="2"/>
    <x v="29"/>
    <s v="QUINCHÃES"/>
    <x v="278"/>
    <d v="1899-12-30T18:15:00"/>
    <x v="278"/>
    <d v="1899-12-30T20:15:00"/>
    <s v="S"/>
    <n v="1"/>
    <n v="0"/>
    <n v="1"/>
    <x v="0"/>
    <x v="126"/>
  </r>
  <r>
    <x v="1"/>
    <x v="3038"/>
    <x v="2"/>
    <x v="7"/>
    <s v="PAINZELA"/>
    <x v="278"/>
    <d v="1899-12-30T19:55:00"/>
    <x v="278"/>
    <d v="1899-12-30T22:50:00"/>
    <s v="S"/>
    <n v="0.01"/>
    <n v="0"/>
    <n v="0.01"/>
    <x v="0"/>
    <x v="641"/>
  </r>
  <r>
    <x v="1"/>
    <x v="3039"/>
    <x v="2"/>
    <x v="25"/>
    <s v="ESPERANÇA"/>
    <x v="278"/>
    <d v="1899-12-30T20:50:00"/>
    <x v="278"/>
    <d v="1899-12-30T23:15:00"/>
    <s v="S"/>
    <n v="0"/>
    <n v="0.5"/>
    <n v="0.5"/>
    <x v="0"/>
    <x v="59"/>
  </r>
  <r>
    <x v="1"/>
    <x v="3040"/>
    <x v="1"/>
    <x v="24"/>
    <s v="PEROZINHO"/>
    <x v="278"/>
    <d v="1899-12-30T21:02:00"/>
    <x v="278"/>
    <d v="1899-12-30T23:55:00"/>
    <s v="S"/>
    <n v="0"/>
    <n v="0.1"/>
    <n v="0.1"/>
    <x v="0"/>
    <x v="168"/>
  </r>
  <r>
    <x v="1"/>
    <x v="3041"/>
    <x v="2"/>
    <x v="25"/>
    <s v="BRUNHAIS"/>
    <x v="278"/>
    <d v="1899-12-30T21:15:00"/>
    <x v="278"/>
    <d v="1899-12-30T23:45:00"/>
    <s v="S"/>
    <n v="0"/>
    <n v="0.5"/>
    <n v="0.5"/>
    <x v="0"/>
    <x v="661"/>
  </r>
  <r>
    <x v="1"/>
    <x v="3032"/>
    <x v="1"/>
    <x v="15"/>
    <s v="FOLGOSA"/>
    <x v="278"/>
    <d v="1899-12-30T22:25:00"/>
    <x v="278"/>
    <d v="1899-12-30T23:25:00"/>
    <s v="S"/>
    <n v="0"/>
    <n v="0.05"/>
    <n v="0.05"/>
    <x v="0"/>
    <x v="191"/>
  </r>
  <r>
    <x v="1"/>
    <x v="3038"/>
    <x v="2"/>
    <x v="7"/>
    <s v="PAINZELA"/>
    <x v="279"/>
    <d v="1899-12-30T11:10:00"/>
    <x v="279"/>
    <d v="1899-12-30T14:20:00"/>
    <s v="S"/>
    <n v="0"/>
    <n v="1"/>
    <n v="1"/>
    <x v="0"/>
    <x v="648"/>
  </r>
  <r>
    <x v="1"/>
    <x v="3037"/>
    <x v="2"/>
    <x v="29"/>
    <s v="QUINCHÃES"/>
    <x v="279"/>
    <d v="1899-12-30T14:20:00"/>
    <x v="279"/>
    <d v="1899-12-30T14:50:00"/>
    <s v="S"/>
    <n v="0"/>
    <n v="0.03"/>
    <n v="0.03"/>
    <x v="0"/>
    <x v="164"/>
  </r>
  <r>
    <x v="1"/>
    <x v="3042"/>
    <x v="1"/>
    <x v="24"/>
    <s v="GRIJÓ"/>
    <x v="279"/>
    <d v="1899-12-30T15:40:00"/>
    <x v="279"/>
    <d v="1899-12-30T16:30:00"/>
    <s v="S"/>
    <n v="0"/>
    <n v="0.01"/>
    <n v="0.01"/>
    <x v="0"/>
    <x v="246"/>
  </r>
  <r>
    <x v="1"/>
    <x v="3043"/>
    <x v="1"/>
    <x v="24"/>
    <s v="PEDROSO"/>
    <x v="279"/>
    <d v="1899-12-30T16:55:00"/>
    <x v="279"/>
    <d v="1899-12-30T17:25:00"/>
    <s v="S"/>
    <n v="0"/>
    <n v="0.03"/>
    <n v="0.03"/>
    <x v="0"/>
    <x v="198"/>
  </r>
  <r>
    <x v="1"/>
    <x v="3044"/>
    <x v="1"/>
    <x v="11"/>
    <s v="BAGUIM DO MONTE (RIO TINTO)"/>
    <x v="279"/>
    <d v="1899-12-30T18:05:00"/>
    <x v="279"/>
    <d v="1899-12-30T19:00:00"/>
    <s v="S"/>
    <n v="0"/>
    <n v="0.1"/>
    <n v="0.1"/>
    <x v="0"/>
    <x v="62"/>
  </r>
  <r>
    <x v="1"/>
    <x v="3045"/>
    <x v="2"/>
    <x v="12"/>
    <s v="CALDAS DE VIZELA (SÃO MIGUEL)"/>
    <x v="279"/>
    <d v="1899-12-30T18:20:00"/>
    <x v="279"/>
    <d v="1899-12-30T19:50:00"/>
    <s v="S"/>
    <n v="0"/>
    <n v="0.2"/>
    <n v="0.2"/>
    <x v="0"/>
    <x v="235"/>
  </r>
  <r>
    <x v="1"/>
    <x v="3046"/>
    <x v="1"/>
    <x v="15"/>
    <s v="VILA NOVA DA TELHA"/>
    <x v="279"/>
    <d v="1899-12-30T19:40:00"/>
    <x v="279"/>
    <d v="1899-12-30T21:25:00"/>
    <s v="S"/>
    <n v="0"/>
    <n v="0.05"/>
    <n v="0.05"/>
    <x v="0"/>
    <x v="111"/>
  </r>
  <r>
    <x v="1"/>
    <x v="3047"/>
    <x v="1"/>
    <x v="20"/>
    <s v="SOBRADO"/>
    <x v="279"/>
    <d v="1899-12-30T19:45:00"/>
    <x v="279"/>
    <d v="1899-12-30T21:15:00"/>
    <s v="S"/>
    <n v="0"/>
    <n v="7.0000000000000007E-2"/>
    <n v="7.0000000000000007E-2"/>
    <x v="0"/>
    <x v="48"/>
  </r>
  <r>
    <x v="1"/>
    <x v="3048"/>
    <x v="1"/>
    <x v="11"/>
    <s v="JOVIM"/>
    <x v="279"/>
    <d v="1899-12-30T20:35:00"/>
    <x v="279"/>
    <d v="1899-12-30T22:45:00"/>
    <s v="S"/>
    <n v="0"/>
    <n v="0.2"/>
    <n v="0.2"/>
    <x v="0"/>
    <x v="217"/>
  </r>
  <r>
    <x v="1"/>
    <x v="3049"/>
    <x v="2"/>
    <x v="7"/>
    <s v="ABADIM"/>
    <x v="279"/>
    <d v="1899-12-30T21:00:00"/>
    <x v="280"/>
    <d v="1899-12-30T01:50:00"/>
    <s v="S"/>
    <n v="0"/>
    <n v="2"/>
    <n v="2"/>
    <x v="0"/>
    <x v="419"/>
  </r>
  <r>
    <x v="1"/>
    <x v="3050"/>
    <x v="2"/>
    <x v="25"/>
    <s v="MONSUL"/>
    <x v="279"/>
    <d v="1899-12-30T22:05:00"/>
    <x v="280"/>
    <d v="1899-12-30T00:10:00"/>
    <s v="S"/>
    <n v="0"/>
    <n v="0.02"/>
    <n v="0.02"/>
    <x v="0"/>
    <x v="180"/>
  </r>
  <r>
    <x v="1"/>
    <x v="3045"/>
    <x v="2"/>
    <x v="12"/>
    <s v="CALDAS DE VIZELA (SÃO MIGUEL)"/>
    <x v="280"/>
    <d v="1899-12-30T05:00:00"/>
    <x v="280"/>
    <d v="1899-12-30T06:40:00"/>
    <s v="S"/>
    <n v="0"/>
    <n v="0.3"/>
    <n v="0.3"/>
    <x v="0"/>
    <x v="216"/>
  </r>
  <r>
    <x v="1"/>
    <x v="3049"/>
    <x v="2"/>
    <x v="7"/>
    <s v="ABADIM"/>
    <x v="280"/>
    <d v="1899-12-30T08:10:00"/>
    <x v="280"/>
    <d v="1899-12-30T13:20:00"/>
    <s v="S"/>
    <n v="0"/>
    <n v="0.01"/>
    <n v="0.01"/>
    <x v="0"/>
    <x v="415"/>
  </r>
  <r>
    <x v="1"/>
    <x v="3051"/>
    <x v="1"/>
    <x v="24"/>
    <s v="SANDIM"/>
    <x v="280"/>
    <d v="1899-12-30T10:10:00"/>
    <x v="280"/>
    <d v="1899-12-30T11:30:00"/>
    <s v="S"/>
    <n v="0"/>
    <n v="0.03"/>
    <n v="0.03"/>
    <x v="0"/>
    <x v="384"/>
  </r>
  <r>
    <x v="1"/>
    <x v="3052"/>
    <x v="2"/>
    <x v="29"/>
    <s v="GOLÃES"/>
    <x v="280"/>
    <d v="1899-12-30T11:50:00"/>
    <x v="280"/>
    <d v="1899-12-30T12:50:00"/>
    <s v="S"/>
    <n v="0"/>
    <n v="0.1"/>
    <n v="0.1"/>
    <x v="0"/>
    <x v="310"/>
  </r>
  <r>
    <x v="1"/>
    <x v="3053"/>
    <x v="1"/>
    <x v="8"/>
    <s v="LAVRA"/>
    <x v="280"/>
    <d v="1899-12-30T11:55:00"/>
    <x v="280"/>
    <d v="1899-12-30T12:45:00"/>
    <s v="S"/>
    <n v="0"/>
    <n v="7.0000000000000007E-2"/>
    <n v="7.0000000000000007E-2"/>
    <x v="0"/>
    <x v="176"/>
  </r>
  <r>
    <x v="1"/>
    <x v="3054"/>
    <x v="2"/>
    <x v="25"/>
    <s v="LANHOSO"/>
    <x v="280"/>
    <d v="1899-12-30T12:35:00"/>
    <x v="280"/>
    <d v="1899-12-30T14:05:00"/>
    <s v="S"/>
    <n v="0"/>
    <n v="0.02"/>
    <n v="0.02"/>
    <x v="0"/>
    <x v="65"/>
  </r>
  <r>
    <x v="1"/>
    <x v="3055"/>
    <x v="1"/>
    <x v="34"/>
    <s v="RIO MAU"/>
    <x v="280"/>
    <d v="1899-12-30T12:55:00"/>
    <x v="280"/>
    <d v="1899-12-30T14:20:00"/>
    <s v="S"/>
    <n v="0"/>
    <n v="0.03"/>
    <n v="0.03"/>
    <x v="0"/>
    <x v="224"/>
  </r>
  <r>
    <x v="1"/>
    <x v="3056"/>
    <x v="1"/>
    <x v="11"/>
    <s v="GONDOMAR (SÃO COSME)"/>
    <x v="280"/>
    <d v="1899-12-30T13:20:00"/>
    <x v="280"/>
    <d v="1899-12-30T16:00:00"/>
    <s v="S"/>
    <n v="0"/>
    <n v="2"/>
    <n v="2"/>
    <x v="0"/>
    <x v="261"/>
  </r>
  <r>
    <x v="1"/>
    <x v="3057"/>
    <x v="2"/>
    <x v="7"/>
    <s v="BUCOS"/>
    <x v="280"/>
    <d v="1899-12-30T13:25:00"/>
    <x v="280"/>
    <d v="1899-12-30T18:40:00"/>
    <s v="S"/>
    <n v="1.5"/>
    <n v="1.5"/>
    <n v="3"/>
    <x v="0"/>
    <x v="212"/>
  </r>
  <r>
    <x v="1"/>
    <x v="3053"/>
    <x v="1"/>
    <x v="8"/>
    <s v="LAVRA"/>
    <x v="280"/>
    <d v="1899-12-30T14:05:00"/>
    <x v="280"/>
    <d v="1899-12-30T16:10:00"/>
    <s v="S"/>
    <n v="0"/>
    <n v="0.1"/>
    <n v="0.1"/>
    <x v="0"/>
    <x v="228"/>
  </r>
  <r>
    <x v="1"/>
    <x v="3049"/>
    <x v="2"/>
    <x v="7"/>
    <s v="ABADIM"/>
    <x v="280"/>
    <d v="1899-12-30T14:40:00"/>
    <x v="280"/>
    <d v="1899-12-30T20:00:00"/>
    <s v="S"/>
    <n v="0"/>
    <n v="1"/>
    <n v="1"/>
    <x v="0"/>
    <x v="414"/>
  </r>
  <r>
    <x v="1"/>
    <x v="3058"/>
    <x v="2"/>
    <x v="29"/>
    <s v="FREITAS"/>
    <x v="280"/>
    <d v="1899-12-30T14:45:00"/>
    <x v="280"/>
    <d v="1899-12-30T15:40:00"/>
    <s v="S"/>
    <n v="0.12"/>
    <n v="0"/>
    <n v="0.12"/>
    <x v="0"/>
    <x v="264"/>
  </r>
  <r>
    <x v="1"/>
    <x v="3052"/>
    <x v="2"/>
    <x v="29"/>
    <s v="GOLÃES"/>
    <x v="280"/>
    <d v="1899-12-30T14:50:00"/>
    <x v="280"/>
    <d v="1899-12-30T16:35:00"/>
    <s v="S"/>
    <n v="0"/>
    <n v="0.1"/>
    <n v="0.1"/>
    <x v="0"/>
    <x v="313"/>
  </r>
  <r>
    <x v="1"/>
    <x v="3059"/>
    <x v="1"/>
    <x v="24"/>
    <s v="PEROZINHO"/>
    <x v="280"/>
    <d v="1899-12-30T15:05:00"/>
    <x v="280"/>
    <d v="1899-12-30T15:40:00"/>
    <s v="S"/>
    <n v="0"/>
    <n v="0.03"/>
    <n v="0.03"/>
    <x v="0"/>
    <x v="410"/>
  </r>
  <r>
    <x v="1"/>
    <x v="3060"/>
    <x v="1"/>
    <x v="24"/>
    <s v="AVINTES"/>
    <x v="280"/>
    <d v="1899-12-30T15:05:00"/>
    <x v="280"/>
    <d v="1899-12-30T15:50:00"/>
    <s v="S"/>
    <n v="0"/>
    <n v="0.01"/>
    <n v="0.01"/>
    <x v="0"/>
    <x v="172"/>
  </r>
  <r>
    <x v="1"/>
    <x v="3061"/>
    <x v="1"/>
    <x v="20"/>
    <s v="ALFENA"/>
    <x v="280"/>
    <d v="1899-12-30T15:45:00"/>
    <x v="280"/>
    <d v="1899-12-30T16:35:00"/>
    <s v="S"/>
    <n v="0"/>
    <n v="0.1"/>
    <n v="0.1"/>
    <x v="0"/>
    <x v="92"/>
  </r>
  <r>
    <x v="1"/>
    <x v="2702"/>
    <x v="1"/>
    <x v="24"/>
    <s v="SÃO FÉLIX DA MARINHA"/>
    <x v="280"/>
    <d v="1899-12-30T16:10:00"/>
    <x v="280"/>
    <d v="1899-12-30T18:00:00"/>
    <s v="S"/>
    <n v="0"/>
    <n v="1"/>
    <n v="1"/>
    <x v="0"/>
    <x v="630"/>
  </r>
  <r>
    <x v="1"/>
    <x v="3062"/>
    <x v="1"/>
    <x v="6"/>
    <s v="VILARINHO"/>
    <x v="280"/>
    <d v="1899-12-30T16:30:00"/>
    <x v="281"/>
    <d v="1899-12-30T08:10:00"/>
    <s v="S"/>
    <n v="0"/>
    <n v="0.01"/>
    <n v="0.01"/>
    <x v="0"/>
    <x v="421"/>
  </r>
  <r>
    <x v="1"/>
    <x v="3063"/>
    <x v="2"/>
    <x v="21"/>
    <s v="BASTO (SÃO CLEMENTE)"/>
    <x v="280"/>
    <d v="1899-12-30T16:45:00"/>
    <x v="280"/>
    <d v="1899-12-30T19:00:00"/>
    <s v="S"/>
    <n v="0"/>
    <n v="0.05"/>
    <n v="0.05"/>
    <x v="0"/>
    <x v="55"/>
  </r>
  <r>
    <x v="1"/>
    <x v="3064"/>
    <x v="2"/>
    <x v="12"/>
    <s v="NESPEREIRA"/>
    <x v="280"/>
    <d v="1899-12-30T16:50:00"/>
    <x v="280"/>
    <d v="1899-12-30T18:10:00"/>
    <s v="S"/>
    <n v="0"/>
    <n v="2"/>
    <n v="2"/>
    <x v="0"/>
    <x v="137"/>
  </r>
  <r>
    <x v="1"/>
    <x v="3044"/>
    <x v="1"/>
    <x v="11"/>
    <s v="BAGUIM DO MONTE (RIO TINTO)"/>
    <x v="280"/>
    <d v="1899-12-30T17:10:00"/>
    <x v="280"/>
    <d v="1899-12-30T19:10:00"/>
    <s v="S"/>
    <n v="0"/>
    <n v="0.5"/>
    <n v="0.5"/>
    <x v="0"/>
    <x v="89"/>
  </r>
  <r>
    <x v="1"/>
    <x v="3065"/>
    <x v="1"/>
    <x v="11"/>
    <s v="JOVIM"/>
    <x v="280"/>
    <d v="1899-12-30T17:15:00"/>
    <x v="280"/>
    <d v="1899-12-30T18:20:00"/>
    <s v="S"/>
    <n v="0"/>
    <n v="0.2"/>
    <n v="0.2"/>
    <x v="0"/>
    <x v="397"/>
  </r>
  <r>
    <x v="1"/>
    <x v="3036"/>
    <x v="2"/>
    <x v="12"/>
    <s v="SOUTO (SÃO SALVADOR)"/>
    <x v="280"/>
    <d v="1899-12-30T18:25:00"/>
    <x v="280"/>
    <d v="1899-12-30T20:05:00"/>
    <s v="S"/>
    <n v="0"/>
    <n v="0.02"/>
    <n v="0.02"/>
    <x v="0"/>
    <x v="380"/>
  </r>
  <r>
    <x v="1"/>
    <x v="3066"/>
    <x v="1"/>
    <x v="8"/>
    <s v="GUIFÕES"/>
    <x v="280"/>
    <d v="1899-12-30T18:30:00"/>
    <x v="280"/>
    <d v="1899-12-30T19:50:00"/>
    <s v="S"/>
    <n v="0"/>
    <n v="0.5"/>
    <n v="0.5"/>
    <x v="0"/>
    <x v="190"/>
  </r>
  <r>
    <x v="1"/>
    <x v="3067"/>
    <x v="1"/>
    <x v="24"/>
    <s v="CANELAS"/>
    <x v="280"/>
    <d v="1899-12-30T18:46:00"/>
    <x v="280"/>
    <d v="1899-12-30T20:45:00"/>
    <s v="S"/>
    <n v="0"/>
    <n v="0.1"/>
    <n v="0.1"/>
    <x v="0"/>
    <x v="283"/>
  </r>
  <r>
    <x v="1"/>
    <x v="3062"/>
    <x v="1"/>
    <x v="6"/>
    <s v="VILARINHO"/>
    <x v="280"/>
    <d v="1899-12-30T19:10:00"/>
    <x v="280"/>
    <d v="1899-12-30T20:00:00"/>
    <s v="S"/>
    <n v="0"/>
    <n v="0.02"/>
    <n v="0.02"/>
    <x v="0"/>
    <x v="431"/>
  </r>
  <r>
    <x v="1"/>
    <x v="3068"/>
    <x v="2"/>
    <x v="7"/>
    <s v="PAINZELA"/>
    <x v="280"/>
    <d v="1899-12-30T20:05:00"/>
    <x v="281"/>
    <d v="1899-12-30T01:25:00"/>
    <s v="S"/>
    <n v="0"/>
    <n v="1"/>
    <n v="1"/>
    <x v="0"/>
    <x v="121"/>
  </r>
  <r>
    <x v="1"/>
    <x v="3054"/>
    <x v="2"/>
    <x v="25"/>
    <s v="LANHOSO"/>
    <x v="280"/>
    <d v="1899-12-30T20:50:00"/>
    <x v="280"/>
    <d v="1899-12-30T21:30:00"/>
    <s v="S"/>
    <n v="0"/>
    <n v="0.12"/>
    <n v="0.12"/>
    <x v="0"/>
    <x v="74"/>
  </r>
  <r>
    <x v="1"/>
    <x v="3055"/>
    <x v="1"/>
    <x v="34"/>
    <s v="RIO MAU"/>
    <x v="280"/>
    <d v="1899-12-30T20:50:00"/>
    <x v="280"/>
    <d v="1899-12-30T22:05:00"/>
    <s v="S"/>
    <n v="0"/>
    <n v="0.1"/>
    <n v="0.1"/>
    <x v="0"/>
    <x v="29"/>
  </r>
  <r>
    <x v="1"/>
    <x v="3069"/>
    <x v="2"/>
    <x v="7"/>
    <s v="RIO DOURO"/>
    <x v="280"/>
    <d v="1899-12-30T21:00:00"/>
    <x v="281"/>
    <d v="1899-12-30T00:45:00"/>
    <s v="S"/>
    <n v="0"/>
    <n v="1"/>
    <n v="1"/>
    <x v="0"/>
    <x v="413"/>
  </r>
  <r>
    <x v="1"/>
    <x v="3056"/>
    <x v="1"/>
    <x v="11"/>
    <s v="GONDOMAR (SÃO COSME)"/>
    <x v="281"/>
    <d v="1899-12-30T00:30:00"/>
    <x v="281"/>
    <d v="1899-12-30T01:25:00"/>
    <s v="S"/>
    <n v="0"/>
    <n v="0.05"/>
    <n v="0.05"/>
    <x v="0"/>
    <x v="275"/>
  </r>
  <r>
    <x v="1"/>
    <x v="3056"/>
    <x v="1"/>
    <x v="11"/>
    <s v="GONDOMAR (SÃO COSME)"/>
    <x v="281"/>
    <d v="1899-12-30T02:50:00"/>
    <x v="281"/>
    <d v="1899-12-30T03:25:00"/>
    <s v="S"/>
    <n v="0"/>
    <n v="0.05"/>
    <n v="0.05"/>
    <x v="0"/>
    <x v="301"/>
  </r>
  <r>
    <x v="1"/>
    <x v="3070"/>
    <x v="2"/>
    <x v="25"/>
    <s v="CALVOS"/>
    <x v="281"/>
    <d v="1899-12-30T04:25:00"/>
    <x v="281"/>
    <d v="1899-12-30T05:10:00"/>
    <s v="S"/>
    <n v="0"/>
    <n v="0.04"/>
    <n v="0.04"/>
    <x v="0"/>
    <x v="143"/>
  </r>
  <r>
    <x v="1"/>
    <x v="3051"/>
    <x v="1"/>
    <x v="24"/>
    <s v="SANDIM"/>
    <x v="281"/>
    <d v="1899-12-30T06:45:00"/>
    <x v="281"/>
    <d v="1899-12-30T07:50:00"/>
    <s v="S"/>
    <n v="0"/>
    <n v="0.1"/>
    <n v="0.1"/>
    <x v="0"/>
    <x v="399"/>
  </r>
  <r>
    <x v="1"/>
    <x v="3071"/>
    <x v="2"/>
    <x v="29"/>
    <s v="ARÕES (SÃO ROMÃO)"/>
    <x v="281"/>
    <d v="1899-12-30T08:15:00"/>
    <x v="281"/>
    <d v="1899-12-30T10:50:00"/>
    <s v="S"/>
    <n v="1"/>
    <n v="0"/>
    <n v="1"/>
    <x v="0"/>
    <x v="120"/>
  </r>
  <r>
    <x v="1"/>
    <x v="2827"/>
    <x v="2"/>
    <x v="29"/>
    <s v="SERAFÃO"/>
    <x v="281"/>
    <d v="1899-12-30T10:50:00"/>
    <x v="281"/>
    <d v="1899-12-30T12:25:00"/>
    <s v="S"/>
    <n v="5"/>
    <n v="0"/>
    <n v="5"/>
    <x v="0"/>
    <x v="344"/>
  </r>
  <r>
    <x v="1"/>
    <x v="3072"/>
    <x v="2"/>
    <x v="12"/>
    <s v="GOMINHÃES"/>
    <x v="281"/>
    <d v="1899-12-30T11:26:00"/>
    <x v="281"/>
    <d v="1899-12-30T14:56:00"/>
    <s v="S"/>
    <n v="0"/>
    <n v="0.7"/>
    <n v="0.7"/>
    <x v="0"/>
    <x v="265"/>
  </r>
  <r>
    <x v="1"/>
    <x v="3073"/>
    <x v="2"/>
    <x v="19"/>
    <s v="TAMEL (SÃO VERÍSSIMO)"/>
    <x v="281"/>
    <d v="1899-12-30T12:12:00"/>
    <x v="281"/>
    <d v="1899-12-30T13:30:00"/>
    <s v="S"/>
    <n v="0"/>
    <n v="0.1"/>
    <n v="0.1"/>
    <x v="0"/>
    <x v="119"/>
  </r>
  <r>
    <x v="1"/>
    <x v="3054"/>
    <x v="2"/>
    <x v="25"/>
    <s v="LANHOSO"/>
    <x v="281"/>
    <d v="1899-12-30T12:35:00"/>
    <x v="281"/>
    <d v="1899-12-30T13:15:00"/>
    <s v="S"/>
    <n v="0"/>
    <n v="0.02"/>
    <n v="0.02"/>
    <x v="0"/>
    <x v="93"/>
  </r>
  <r>
    <x v="1"/>
    <x v="3074"/>
    <x v="2"/>
    <x v="49"/>
    <s v="CIBÕES"/>
    <x v="281"/>
    <d v="1899-12-30T12:50:00"/>
    <x v="281"/>
    <d v="1899-12-30T14:30:00"/>
    <s v="S"/>
    <n v="0"/>
    <n v="0.01"/>
    <n v="0.01"/>
    <x v="0"/>
    <x v="37"/>
  </r>
  <r>
    <x v="1"/>
    <x v="3075"/>
    <x v="1"/>
    <x v="6"/>
    <s v="GUIDÕES"/>
    <x v="281"/>
    <d v="1899-12-30T13:15:00"/>
    <x v="281"/>
    <d v="1899-12-30T14:25:00"/>
    <s v="S"/>
    <n v="0"/>
    <n v="0.03"/>
    <n v="0.03"/>
    <x v="0"/>
    <x v="460"/>
  </r>
  <r>
    <x v="1"/>
    <x v="3076"/>
    <x v="2"/>
    <x v="29"/>
    <s v="SEIDÕES"/>
    <x v="281"/>
    <d v="1899-12-30T14:05:00"/>
    <x v="281"/>
    <d v="1899-12-30T17:35:00"/>
    <s v="S"/>
    <n v="2"/>
    <n v="0"/>
    <n v="2"/>
    <x v="0"/>
    <x v="233"/>
  </r>
  <r>
    <x v="1"/>
    <x v="3066"/>
    <x v="1"/>
    <x v="8"/>
    <s v="GUIFÕES"/>
    <x v="281"/>
    <d v="1899-12-30T14:36:00"/>
    <x v="281"/>
    <d v="1899-12-30T15:45:00"/>
    <s v="S"/>
    <n v="0"/>
    <n v="0.05"/>
    <n v="0.05"/>
    <x v="0"/>
    <x v="286"/>
  </r>
  <r>
    <x v="1"/>
    <x v="3077"/>
    <x v="1"/>
    <x v="11"/>
    <s v="JOVIM"/>
    <x v="281"/>
    <d v="1899-12-30T15:20:00"/>
    <x v="281"/>
    <d v="1899-12-30T16:15:00"/>
    <s v="S"/>
    <n v="0"/>
    <n v="0.3"/>
    <n v="0.3"/>
    <x v="0"/>
    <x v="503"/>
  </r>
  <r>
    <x v="1"/>
    <x v="3078"/>
    <x v="1"/>
    <x v="18"/>
    <s v="PAÇOS DE FERREIRA"/>
    <x v="281"/>
    <d v="1899-12-30T16:00:00"/>
    <x v="281"/>
    <d v="1899-12-30T16:55:00"/>
    <s v="S"/>
    <n v="0"/>
    <n v="0.1"/>
    <n v="0.1"/>
    <x v="0"/>
    <x v="438"/>
  </r>
  <r>
    <x v="1"/>
    <x v="3069"/>
    <x v="2"/>
    <x v="7"/>
    <s v="RIO DOURO"/>
    <x v="281"/>
    <d v="1899-12-30T16:05:00"/>
    <x v="281"/>
    <d v="1899-12-30T21:00:00"/>
    <s v="S"/>
    <n v="0"/>
    <n v="5"/>
    <n v="5"/>
    <x v="0"/>
    <x v="465"/>
  </r>
  <r>
    <x v="1"/>
    <x v="3079"/>
    <x v="2"/>
    <x v="25"/>
    <s v="GERAZ DO MINHO"/>
    <x v="281"/>
    <d v="1899-12-30T16:15:00"/>
    <x v="282"/>
    <d v="1899-12-30T00:15:00"/>
    <s v="S"/>
    <n v="0.5"/>
    <n v="0.5"/>
    <n v="1"/>
    <x v="0"/>
    <x v="90"/>
  </r>
  <r>
    <x v="1"/>
    <x v="3080"/>
    <x v="1"/>
    <x v="10"/>
    <s v="PAÇO DE SOUSA"/>
    <x v="281"/>
    <d v="1899-12-30T16:35:00"/>
    <x v="281"/>
    <d v="1899-12-30T18:00:00"/>
    <s v="S"/>
    <n v="0"/>
    <n v="0.1"/>
    <n v="0.1"/>
    <x v="0"/>
    <x v="389"/>
  </r>
  <r>
    <x v="1"/>
    <x v="3081"/>
    <x v="2"/>
    <x v="26"/>
    <s v="NAVARRA"/>
    <x v="281"/>
    <d v="1899-12-30T16:45:00"/>
    <x v="281"/>
    <d v="1899-12-30T18:10:00"/>
    <s v="S"/>
    <n v="0"/>
    <n v="0.15"/>
    <n v="0.15"/>
    <x v="0"/>
    <x v="30"/>
  </r>
  <r>
    <x v="1"/>
    <x v="3082"/>
    <x v="1"/>
    <x v="6"/>
    <s v="BOUGADO (SÃO MARTINHO)"/>
    <x v="281"/>
    <d v="1899-12-30T17:06:00"/>
    <x v="281"/>
    <d v="1899-12-30T18:20:00"/>
    <s v="S"/>
    <n v="0"/>
    <n v="0.1"/>
    <n v="0.1"/>
    <x v="0"/>
    <x v="479"/>
  </r>
  <r>
    <x v="1"/>
    <x v="3083"/>
    <x v="1"/>
    <x v="20"/>
    <s v="CAMPO"/>
    <x v="281"/>
    <d v="1899-12-30T17:50:00"/>
    <x v="281"/>
    <d v="1899-12-30T18:55:00"/>
    <s v="S"/>
    <n v="0"/>
    <n v="0.06"/>
    <n v="0.06"/>
    <x v="0"/>
    <x v="430"/>
  </r>
  <r>
    <x v="1"/>
    <x v="3076"/>
    <x v="2"/>
    <x v="29"/>
    <s v="SEIDÕES"/>
    <x v="281"/>
    <d v="1899-12-30T18:50:00"/>
    <x v="282"/>
    <d v="1899-12-30T01:30:00"/>
    <s v="S"/>
    <n v="5"/>
    <n v="0"/>
    <n v="5"/>
    <x v="0"/>
    <x v="250"/>
  </r>
  <r>
    <x v="1"/>
    <x v="3084"/>
    <x v="2"/>
    <x v="29"/>
    <s v="VILA COVA"/>
    <x v="281"/>
    <d v="1899-12-30T19:00:00"/>
    <x v="281"/>
    <d v="1899-12-30T21:35:00"/>
    <s v="S"/>
    <n v="0"/>
    <n v="0.3"/>
    <n v="0.3"/>
    <x v="0"/>
    <x v="116"/>
  </r>
  <r>
    <x v="1"/>
    <x v="3085"/>
    <x v="2"/>
    <x v="25"/>
    <s v="FONTE ARCADA"/>
    <x v="281"/>
    <d v="1899-12-30T19:05:00"/>
    <x v="282"/>
    <d v="1899-12-30T00:30:00"/>
    <s v="S"/>
    <n v="0"/>
    <n v="0.5"/>
    <n v="0.5"/>
    <x v="0"/>
    <x v="358"/>
  </r>
  <r>
    <x v="1"/>
    <x v="3086"/>
    <x v="2"/>
    <x v="25"/>
    <s v="OLIVEIRA"/>
    <x v="281"/>
    <d v="1899-12-30T19:15:00"/>
    <x v="281"/>
    <d v="1899-12-30T22:40:00"/>
    <s v="S"/>
    <n v="1"/>
    <n v="0"/>
    <n v="1"/>
    <x v="0"/>
    <x v="327"/>
  </r>
  <r>
    <x v="1"/>
    <x v="3087"/>
    <x v="1"/>
    <x v="24"/>
    <s v="PEDROSO"/>
    <x v="281"/>
    <d v="1899-12-30T19:50:00"/>
    <x v="281"/>
    <d v="1899-12-30T20:40:00"/>
    <s v="S"/>
    <n v="0"/>
    <n v="0.02"/>
    <n v="0.02"/>
    <x v="0"/>
    <x v="390"/>
  </r>
  <r>
    <x v="1"/>
    <x v="3088"/>
    <x v="1"/>
    <x v="24"/>
    <s v="CRESTUMA"/>
    <x v="281"/>
    <d v="1899-12-30T20:00:00"/>
    <x v="281"/>
    <d v="1899-12-30T22:00:00"/>
    <s v="S"/>
    <n v="0"/>
    <n v="0.05"/>
    <n v="0.05"/>
    <x v="0"/>
    <x v="107"/>
  </r>
  <r>
    <x v="1"/>
    <x v="3089"/>
    <x v="1"/>
    <x v="56"/>
    <s v="SOALHÃES"/>
    <x v="281"/>
    <d v="1899-12-30T20:15:00"/>
    <x v="281"/>
    <d v="1899-12-30T21:30:00"/>
    <s v="S"/>
    <n v="0"/>
    <n v="0.1"/>
    <n v="0.1"/>
    <x v="0"/>
    <x v="60"/>
  </r>
  <r>
    <x v="1"/>
    <x v="3075"/>
    <x v="1"/>
    <x v="6"/>
    <s v="GUIDÕES"/>
    <x v="281"/>
    <d v="1899-12-30T20:50:00"/>
    <x v="281"/>
    <d v="1899-12-30T22:40:00"/>
    <s v="S"/>
    <n v="0"/>
    <n v="0.1"/>
    <n v="0.1"/>
    <x v="0"/>
    <x v="473"/>
  </r>
  <r>
    <x v="1"/>
    <x v="3090"/>
    <x v="2"/>
    <x v="14"/>
    <s v="CARREIRA"/>
    <x v="281"/>
    <d v="1899-12-30T22:40:00"/>
    <x v="282"/>
    <d v="1899-12-30T00:10:00"/>
    <s v="S"/>
    <n v="0"/>
    <n v="0.05"/>
    <n v="0.05"/>
    <x v="0"/>
    <x v="179"/>
  </r>
  <r>
    <x v="1"/>
    <x v="1865"/>
    <x v="2"/>
    <x v="49"/>
    <s v="CIBÕES"/>
    <x v="281"/>
    <d v="1899-12-30T22:45:00"/>
    <x v="282"/>
    <d v="1899-12-30T01:00:00"/>
    <s v="S"/>
    <n v="1"/>
    <n v="0"/>
    <n v="1"/>
    <x v="0"/>
    <x v="135"/>
  </r>
  <r>
    <x v="1"/>
    <x v="3091"/>
    <x v="2"/>
    <x v="21"/>
    <s v="RIBAS"/>
    <x v="281"/>
    <d v="1899-12-30T23:00:00"/>
    <x v="281"/>
    <d v="1899-12-30T23:45:00"/>
    <s v="S"/>
    <n v="0"/>
    <n v="0.01"/>
    <n v="0.01"/>
    <x v="0"/>
    <x v="187"/>
  </r>
  <r>
    <x v="1"/>
    <x v="3067"/>
    <x v="1"/>
    <x v="24"/>
    <s v="CANELAS"/>
    <x v="281"/>
    <d v="1899-12-30T23:40:00"/>
    <x v="282"/>
    <d v="1899-12-30T00:08:00"/>
    <s v="S"/>
    <n v="0"/>
    <n v="0.15"/>
    <n v="0.15"/>
    <x v="0"/>
    <x v="350"/>
  </r>
  <r>
    <x v="1"/>
    <x v="3092"/>
    <x v="2"/>
    <x v="29"/>
    <s v="SÃO GENS"/>
    <x v="281"/>
    <d v="1899-12-30T23:45:00"/>
    <x v="282"/>
    <d v="1899-12-30T02:20:00"/>
    <s v="S"/>
    <n v="0"/>
    <n v="0.5"/>
    <n v="0.5"/>
    <x v="0"/>
    <x v="218"/>
  </r>
  <r>
    <x v="1"/>
    <x v="3093"/>
    <x v="2"/>
    <x v="29"/>
    <s v="ANTIME"/>
    <x v="282"/>
    <d v="1899-12-30T00:00:00"/>
    <x v="282"/>
    <d v="1899-12-30T00:35:00"/>
    <s v="S"/>
    <n v="0"/>
    <n v="0.02"/>
    <n v="0.02"/>
    <x v="0"/>
    <x v="245"/>
  </r>
  <r>
    <x v="1"/>
    <x v="3094"/>
    <x v="1"/>
    <x v="11"/>
    <s v="FOZ DO SOUSA"/>
    <x v="282"/>
    <d v="1899-12-30T00:15:00"/>
    <x v="282"/>
    <d v="1899-12-30T01:40:00"/>
    <s v="S"/>
    <n v="0"/>
    <n v="0.1"/>
    <n v="0.1"/>
    <x v="0"/>
    <x v="508"/>
  </r>
  <r>
    <x v="1"/>
    <x v="3076"/>
    <x v="2"/>
    <x v="29"/>
    <s v="SEIDÕES"/>
    <x v="282"/>
    <d v="1899-12-30T00:40:00"/>
    <x v="282"/>
    <d v="1899-12-30T02:45:00"/>
    <s v="S"/>
    <n v="0"/>
    <n v="0.05"/>
    <n v="0.05"/>
    <x v="0"/>
    <x v="274"/>
  </r>
  <r>
    <x v="1"/>
    <x v="3077"/>
    <x v="1"/>
    <x v="11"/>
    <s v="JOVIM"/>
    <x v="282"/>
    <d v="1899-12-30T01:05:00"/>
    <x v="282"/>
    <d v="1899-12-30T02:00:00"/>
    <s v="S"/>
    <n v="0"/>
    <n v="0.05"/>
    <n v="0.05"/>
    <x v="0"/>
    <x v="492"/>
  </r>
  <r>
    <x v="1"/>
    <x v="3095"/>
    <x v="1"/>
    <x v="24"/>
    <s v="GRIJÓ"/>
    <x v="282"/>
    <d v="1899-12-30T06:06:00"/>
    <x v="282"/>
    <d v="1899-12-30T07:45:00"/>
    <s v="S"/>
    <n v="0"/>
    <n v="0.05"/>
    <n v="0.05"/>
    <x v="0"/>
    <x v="525"/>
  </r>
  <r>
    <x v="1"/>
    <x v="3096"/>
    <x v="2"/>
    <x v="12"/>
    <s v="LONGOS"/>
    <x v="282"/>
    <d v="1899-12-30T06:15:00"/>
    <x v="282"/>
    <d v="1899-12-30T08:45:00"/>
    <s v="S"/>
    <n v="0.2"/>
    <n v="0"/>
    <n v="0.2"/>
    <x v="0"/>
    <x v="331"/>
  </r>
  <r>
    <x v="1"/>
    <x v="3097"/>
    <x v="2"/>
    <x v="12"/>
    <s v="MOREIRA DE CÓNEGOS"/>
    <x v="282"/>
    <d v="1899-12-30T06:30:00"/>
    <x v="282"/>
    <d v="1899-12-30T07:30:00"/>
    <s v="S"/>
    <n v="0.15"/>
    <n v="0.15"/>
    <n v="0.3"/>
    <x v="0"/>
    <x v="80"/>
  </r>
  <r>
    <x v="1"/>
    <x v="3086"/>
    <x v="2"/>
    <x v="25"/>
    <s v="OLIVEIRA"/>
    <x v="282"/>
    <d v="1899-12-30T11:10:00"/>
    <x v="282"/>
    <d v="1899-12-30T12:00:00"/>
    <s v="S"/>
    <n v="0.5"/>
    <n v="0"/>
    <n v="0.5"/>
    <x v="0"/>
    <x v="336"/>
  </r>
  <r>
    <x v="1"/>
    <x v="3098"/>
    <x v="1"/>
    <x v="10"/>
    <s v="ABRAGÃO"/>
    <x v="282"/>
    <d v="1899-12-30T14:15:00"/>
    <x v="282"/>
    <d v="1899-12-30T18:10:00"/>
    <s v="S"/>
    <n v="1"/>
    <n v="1"/>
    <n v="2"/>
    <x v="0"/>
    <x v="548"/>
  </r>
  <r>
    <x v="1"/>
    <x v="3099"/>
    <x v="2"/>
    <x v="19"/>
    <s v="RIO COVO (SANTA EULÁLIA)"/>
    <x v="282"/>
    <d v="1899-12-30T14:25:00"/>
    <x v="282"/>
    <d v="1899-12-30T15:25:00"/>
    <s v="S"/>
    <n v="0"/>
    <n v="0.05"/>
    <n v="0.05"/>
    <x v="0"/>
    <x v="378"/>
  </r>
  <r>
    <x v="1"/>
    <x v="3100"/>
    <x v="2"/>
    <x v="25"/>
    <s v="COVELAS"/>
    <x v="282"/>
    <d v="1899-12-30T14:30:00"/>
    <x v="282"/>
    <d v="1899-12-30T16:50:00"/>
    <s v="S"/>
    <n v="0"/>
    <n v="0.7"/>
    <n v="0.7"/>
    <x v="0"/>
    <x v="460"/>
  </r>
  <r>
    <x v="1"/>
    <x v="3101"/>
    <x v="1"/>
    <x v="6"/>
    <s v="SEQUEIRÓ"/>
    <x v="282"/>
    <d v="1899-12-30T14:40:00"/>
    <x v="282"/>
    <d v="1899-12-30T16:35:00"/>
    <s v="S"/>
    <n v="0"/>
    <n v="0.15"/>
    <n v="0.15"/>
    <x v="0"/>
    <x v="578"/>
  </r>
  <r>
    <x v="1"/>
    <x v="3102"/>
    <x v="2"/>
    <x v="30"/>
    <s v="TRAVASSÓS"/>
    <x v="282"/>
    <d v="1899-12-30T14:52:00"/>
    <x v="282"/>
    <d v="1899-12-30T16:15:00"/>
    <s v="S"/>
    <n v="0.1"/>
    <n v="0"/>
    <n v="0.1"/>
    <x v="0"/>
    <x v="276"/>
  </r>
  <r>
    <x v="1"/>
    <x v="3076"/>
    <x v="2"/>
    <x v="29"/>
    <s v="SEIDÕES"/>
    <x v="282"/>
    <d v="1899-12-30T14:55:00"/>
    <x v="282"/>
    <d v="1899-12-30T17:45:00"/>
    <s v="S"/>
    <n v="1.5"/>
    <n v="0"/>
    <n v="1.5"/>
    <x v="0"/>
    <x v="272"/>
  </r>
  <r>
    <x v="1"/>
    <x v="3103"/>
    <x v="1"/>
    <x v="16"/>
    <s v="BALTAR"/>
    <x v="282"/>
    <d v="1899-12-30T14:55:00"/>
    <x v="282"/>
    <d v="1899-12-30T15:30:00"/>
    <s v="S"/>
    <n v="0"/>
    <n v="0.01"/>
    <n v="0.01"/>
    <x v="0"/>
    <x v="574"/>
  </r>
  <r>
    <x v="1"/>
    <x v="3104"/>
    <x v="2"/>
    <x v="14"/>
    <s v="VILA NOVA DE FAMALICÃO"/>
    <x v="282"/>
    <d v="1899-12-30T15:00:00"/>
    <x v="282"/>
    <d v="1899-12-30T15:25:00"/>
    <s v="S"/>
    <n v="0"/>
    <n v="0.02"/>
    <n v="0.02"/>
    <x v="0"/>
    <x v="34"/>
  </r>
  <r>
    <x v="1"/>
    <x v="3105"/>
    <x v="1"/>
    <x v="20"/>
    <s v="ALFENA"/>
    <x v="282"/>
    <d v="1899-12-30T15:15:00"/>
    <x v="282"/>
    <d v="1899-12-30T16:30:00"/>
    <s v="S"/>
    <n v="0"/>
    <n v="0.3"/>
    <n v="0.3"/>
    <x v="0"/>
    <x v="572"/>
  </r>
  <r>
    <x v="1"/>
    <x v="3069"/>
    <x v="2"/>
    <x v="7"/>
    <s v="RIO DOURO"/>
    <x v="282"/>
    <d v="1899-12-30T15:20:00"/>
    <x v="282"/>
    <d v="1899-12-30T18:00:00"/>
    <s v="S"/>
    <n v="0"/>
    <n v="1"/>
    <n v="1"/>
    <x v="0"/>
    <x v="108"/>
  </r>
  <r>
    <x v="1"/>
    <x v="3086"/>
    <x v="2"/>
    <x v="25"/>
    <s v="OLIVEIRA"/>
    <x v="282"/>
    <d v="1899-12-30T16:40:00"/>
    <x v="282"/>
    <d v="1899-12-30T17:50:00"/>
    <s v="S"/>
    <n v="0"/>
    <n v="0.5"/>
    <n v="0.5"/>
    <x v="0"/>
    <x v="354"/>
  </r>
  <r>
    <x v="1"/>
    <x v="3106"/>
    <x v="2"/>
    <x v="19"/>
    <s v="RIO COVO (SANTA EUGÉNIA)"/>
    <x v="282"/>
    <d v="1899-12-30T17:00:00"/>
    <x v="282"/>
    <d v="1899-12-30T18:25:00"/>
    <s v="S"/>
    <n v="0"/>
    <n v="0.15"/>
    <n v="0.15"/>
    <x v="0"/>
    <x v="221"/>
  </r>
  <r>
    <x v="1"/>
    <x v="3067"/>
    <x v="1"/>
    <x v="24"/>
    <s v="CANELAS"/>
    <x v="282"/>
    <d v="1899-12-30T17:05:00"/>
    <x v="282"/>
    <d v="1899-12-30T18:30:00"/>
    <s v="S"/>
    <n v="0"/>
    <n v="0.05"/>
    <n v="0.05"/>
    <x v="0"/>
    <x v="362"/>
  </r>
  <r>
    <x v="1"/>
    <x v="3101"/>
    <x v="1"/>
    <x v="6"/>
    <s v="SEQUEIRÓ"/>
    <x v="282"/>
    <d v="1899-12-30T17:35:00"/>
    <x v="282"/>
    <d v="1899-12-30T18:30:00"/>
    <s v="S"/>
    <n v="0"/>
    <n v="0.1"/>
    <n v="0.1"/>
    <x v="0"/>
    <x v="555"/>
  </r>
  <r>
    <x v="1"/>
    <x v="3082"/>
    <x v="1"/>
    <x v="6"/>
    <s v="BOUGADO (SÃO MARTINHO)"/>
    <x v="282"/>
    <d v="1899-12-30T18:00:00"/>
    <x v="282"/>
    <d v="1899-12-30T19:45:00"/>
    <s v="S"/>
    <n v="0"/>
    <n v="1"/>
    <n v="1"/>
    <x v="0"/>
    <x v="484"/>
  </r>
  <r>
    <x v="1"/>
    <x v="2344"/>
    <x v="2"/>
    <x v="29"/>
    <s v="TRAVASSÓS"/>
    <x v="282"/>
    <d v="1899-12-30T18:05:00"/>
    <x v="282"/>
    <d v="1899-12-30T19:00:00"/>
    <s v="S"/>
    <n v="0"/>
    <n v="0.01"/>
    <n v="0.01"/>
    <x v="0"/>
    <x v="622"/>
  </r>
  <r>
    <x v="1"/>
    <x v="3095"/>
    <x v="1"/>
    <x v="24"/>
    <s v="GRIJÓ"/>
    <x v="282"/>
    <d v="1899-12-30T18:30:00"/>
    <x v="282"/>
    <d v="1899-12-30T18:45:00"/>
    <s v="S"/>
    <n v="0"/>
    <n v="0.01"/>
    <n v="0.01"/>
    <x v="0"/>
    <x v="530"/>
  </r>
  <r>
    <x v="1"/>
    <x v="3098"/>
    <x v="1"/>
    <x v="10"/>
    <s v="ABRAGÃO"/>
    <x v="282"/>
    <d v="1899-12-30T18:45:00"/>
    <x v="282"/>
    <d v="1899-12-30T19:45:00"/>
    <s v="S"/>
    <n v="0"/>
    <n v="0.05"/>
    <n v="0.05"/>
    <x v="0"/>
    <x v="560"/>
  </r>
  <r>
    <x v="1"/>
    <x v="3107"/>
    <x v="2"/>
    <x v="26"/>
    <s v="NAVARRA"/>
    <x v="282"/>
    <d v="1899-12-30T19:30:00"/>
    <x v="282"/>
    <d v="1899-12-30T21:20:00"/>
    <s v="S"/>
    <n v="0"/>
    <n v="0.05"/>
    <n v="0.05"/>
    <x v="0"/>
    <x v="386"/>
  </r>
  <r>
    <x v="1"/>
    <x v="3108"/>
    <x v="1"/>
    <x v="34"/>
    <s v="MACIEIRA DA MAIA"/>
    <x v="282"/>
    <d v="1899-12-30T19:45:00"/>
    <x v="282"/>
    <d v="1899-12-30T20:10:00"/>
    <s v="S"/>
    <n v="0"/>
    <n v="0.03"/>
    <n v="0.03"/>
    <x v="0"/>
    <x v="506"/>
  </r>
  <r>
    <x v="1"/>
    <x v="3109"/>
    <x v="1"/>
    <x v="34"/>
    <s v="TOUGUES"/>
    <x v="282"/>
    <d v="1899-12-30T19:45:00"/>
    <x v="282"/>
    <d v="1899-12-30T21:05:00"/>
    <s v="S"/>
    <n v="0"/>
    <n v="0.05"/>
    <n v="0.05"/>
    <x v="0"/>
    <x v="398"/>
  </r>
  <r>
    <x v="1"/>
    <x v="3096"/>
    <x v="2"/>
    <x v="12"/>
    <s v="LONGOS"/>
    <x v="282"/>
    <d v="1899-12-30T19:55:00"/>
    <x v="282"/>
    <d v="1899-12-30T22:00:00"/>
    <s v="S"/>
    <n v="0.1"/>
    <n v="0"/>
    <n v="0.1"/>
    <x v="0"/>
    <x v="306"/>
  </r>
  <r>
    <x v="1"/>
    <x v="3110"/>
    <x v="2"/>
    <x v="12"/>
    <s v="SELHO (SÃO JORGE)"/>
    <x v="282"/>
    <d v="1899-12-30T19:55:00"/>
    <x v="282"/>
    <d v="1899-12-30T22:05:00"/>
    <s v="S"/>
    <n v="0"/>
    <n v="0.5"/>
    <n v="0.5"/>
    <x v="0"/>
    <x v="112"/>
  </r>
  <r>
    <x v="1"/>
    <x v="3093"/>
    <x v="2"/>
    <x v="29"/>
    <s v="ANTIME"/>
    <x v="282"/>
    <d v="1899-12-30T20:25:00"/>
    <x v="282"/>
    <d v="1899-12-30T21:40:00"/>
    <s v="S"/>
    <n v="0.1"/>
    <n v="0.1"/>
    <n v="0.2"/>
    <x v="0"/>
    <x v="232"/>
  </r>
  <r>
    <x v="1"/>
    <x v="3111"/>
    <x v="2"/>
    <x v="47"/>
    <s v="CANIÇADA"/>
    <x v="282"/>
    <d v="1899-12-30T22:05:00"/>
    <x v="282"/>
    <d v="1899-12-30T23:00:00"/>
    <s v="S"/>
    <n v="0"/>
    <n v="0.03"/>
    <n v="0.03"/>
    <x v="0"/>
    <x v="44"/>
  </r>
  <r>
    <x v="1"/>
    <x v="3112"/>
    <x v="2"/>
    <x v="47"/>
    <s v="TABUAÇAS"/>
    <x v="282"/>
    <d v="1899-12-30T23:20:00"/>
    <x v="283"/>
    <d v="1899-12-30T00:40:00"/>
    <s v="S"/>
    <n v="0"/>
    <n v="1"/>
    <n v="1"/>
    <x v="0"/>
    <x v="199"/>
  </r>
  <r>
    <x v="1"/>
    <x v="3112"/>
    <x v="2"/>
    <x v="47"/>
    <s v="TABUAÇAS"/>
    <x v="283"/>
    <d v="1899-12-30T02:45:00"/>
    <x v="283"/>
    <d v="1899-12-30T03:45:00"/>
    <s v="S"/>
    <n v="0"/>
    <n v="0.02"/>
    <n v="0.02"/>
    <x v="0"/>
    <x v="231"/>
  </r>
  <r>
    <x v="1"/>
    <x v="3113"/>
    <x v="1"/>
    <x v="15"/>
    <s v="FOLGOSA"/>
    <x v="283"/>
    <d v="1899-12-30T05:10:00"/>
    <x v="283"/>
    <d v="1899-12-30T06:10:00"/>
    <s v="S"/>
    <n v="0"/>
    <n v="0.25"/>
    <n v="0.25"/>
    <x v="0"/>
    <x v="588"/>
  </r>
  <r>
    <x v="1"/>
    <x v="3114"/>
    <x v="2"/>
    <x v="47"/>
    <s v="PARADA DO BOURO"/>
    <x v="283"/>
    <d v="1899-12-30T09:30:00"/>
    <x v="283"/>
    <d v="1899-12-30T11:00:00"/>
    <s v="S"/>
    <n v="0"/>
    <n v="0.05"/>
    <n v="0.05"/>
    <x v="0"/>
    <x v="177"/>
  </r>
  <r>
    <x v="1"/>
    <x v="3115"/>
    <x v="1"/>
    <x v="8"/>
    <s v="PERAFITA"/>
    <x v="283"/>
    <d v="1899-12-30T14:35:00"/>
    <x v="283"/>
    <d v="1899-12-30T15:35:00"/>
    <s v="S"/>
    <n v="0"/>
    <n v="0.15"/>
    <n v="0.15"/>
    <x v="0"/>
    <x v="625"/>
  </r>
  <r>
    <x v="1"/>
    <x v="3082"/>
    <x v="1"/>
    <x v="6"/>
    <s v="BOUGADO (SÃO MARTINHO)"/>
    <x v="283"/>
    <d v="1899-12-30T14:53:00"/>
    <x v="283"/>
    <d v="1899-12-30T16:00:00"/>
    <s v="S"/>
    <n v="0"/>
    <n v="0.05"/>
    <n v="0.05"/>
    <x v="0"/>
    <x v="499"/>
  </r>
  <r>
    <x v="1"/>
    <x v="3116"/>
    <x v="1"/>
    <x v="11"/>
    <s v="MEDAS"/>
    <x v="283"/>
    <d v="1899-12-30T16:30:00"/>
    <x v="283"/>
    <d v="1899-12-30T18:30:00"/>
    <s v="S"/>
    <n v="0"/>
    <n v="0.2"/>
    <n v="0.2"/>
    <x v="0"/>
    <x v="600"/>
  </r>
  <r>
    <x v="1"/>
    <x v="2090"/>
    <x v="2"/>
    <x v="12"/>
    <s v="SANDE (SÃO LOURENÇO)"/>
    <x v="283"/>
    <d v="1899-12-30T17:10:00"/>
    <x v="283"/>
    <d v="1899-12-30T17:35:00"/>
    <s v="S"/>
    <n v="0"/>
    <n v="0.03"/>
    <n v="0.03"/>
    <x v="0"/>
    <x v="125"/>
  </r>
  <r>
    <x v="1"/>
    <x v="3117"/>
    <x v="2"/>
    <x v="12"/>
    <s v="CALDAS DE VIZELA (SÃO MIGUEL)"/>
    <x v="283"/>
    <d v="1899-12-30T17:45:00"/>
    <x v="283"/>
    <d v="1899-12-30T18:20:00"/>
    <s v="S"/>
    <n v="0"/>
    <n v="0.15"/>
    <n v="0.15"/>
    <x v="0"/>
    <x v="436"/>
  </r>
  <r>
    <x v="1"/>
    <x v="3118"/>
    <x v="2"/>
    <x v="29"/>
    <s v="MONTE"/>
    <x v="283"/>
    <d v="1899-12-30T19:00:00"/>
    <x v="283"/>
    <d v="1899-12-30T20:50:00"/>
    <s v="S"/>
    <n v="0"/>
    <n v="0.2"/>
    <n v="0.2"/>
    <x v="0"/>
    <x v="345"/>
  </r>
  <r>
    <x v="1"/>
    <x v="3119"/>
    <x v="1"/>
    <x v="15"/>
    <s v="ÁGUAS SANTAS"/>
    <x v="283"/>
    <d v="1899-12-30T19:22:00"/>
    <x v="283"/>
    <d v="1899-12-30T21:33:00"/>
    <s v="S"/>
    <n v="0"/>
    <n v="0.4"/>
    <n v="0.4"/>
    <x v="0"/>
    <x v="589"/>
  </r>
  <r>
    <x v="1"/>
    <x v="3095"/>
    <x v="1"/>
    <x v="24"/>
    <s v="GRIJÓ"/>
    <x v="283"/>
    <d v="1899-12-30T20:35:00"/>
    <x v="283"/>
    <d v="1899-12-30T22:10:00"/>
    <s v="S"/>
    <n v="0"/>
    <n v="0.05"/>
    <n v="0.05"/>
    <x v="0"/>
    <x v="629"/>
  </r>
  <r>
    <x v="1"/>
    <x v="3120"/>
    <x v="1"/>
    <x v="56"/>
    <s v="VILA BOA DO BISPO"/>
    <x v="283"/>
    <d v="1899-12-30T21:30:00"/>
    <x v="283"/>
    <d v="1899-12-30T22:00:00"/>
    <s v="S"/>
    <n v="0"/>
    <n v="0.01"/>
    <n v="0.01"/>
    <x v="0"/>
    <x v="610"/>
  </r>
  <r>
    <x v="1"/>
    <x v="3121"/>
    <x v="1"/>
    <x v="24"/>
    <s v="SEIXEZELO"/>
    <x v="283"/>
    <d v="1899-12-30T23:30:00"/>
    <x v="284"/>
    <d v="1899-12-30T00:30:00"/>
    <s v="S"/>
    <n v="0"/>
    <n v="0.06"/>
    <n v="0.06"/>
    <x v="0"/>
    <x v="511"/>
  </r>
  <r>
    <x v="1"/>
    <x v="3077"/>
    <x v="1"/>
    <x v="11"/>
    <s v="JOVIM"/>
    <x v="284"/>
    <d v="1899-12-30T00:30:00"/>
    <x v="284"/>
    <d v="1899-12-30T02:50:00"/>
    <s v="S"/>
    <n v="0"/>
    <n v="0.3"/>
    <n v="0.3"/>
    <x v="0"/>
    <x v="546"/>
  </r>
  <r>
    <x v="1"/>
    <x v="3122"/>
    <x v="1"/>
    <x v="16"/>
    <s v="LORDELO"/>
    <x v="284"/>
    <d v="1899-12-30T04:10:00"/>
    <x v="284"/>
    <d v="1899-12-30T04:30:00"/>
    <s v="S"/>
    <n v="0"/>
    <n v="0.1"/>
    <n v="0.1"/>
    <x v="0"/>
    <x v="614"/>
  </r>
  <r>
    <x v="1"/>
    <x v="3123"/>
    <x v="1"/>
    <x v="24"/>
    <s v="PEDROSO"/>
    <x v="284"/>
    <d v="1899-12-30T04:30:00"/>
    <x v="284"/>
    <d v="1899-12-30T05:30:00"/>
    <s v="S"/>
    <n v="0"/>
    <n v="0.25"/>
    <n v="0.25"/>
    <x v="0"/>
    <x v="591"/>
  </r>
  <r>
    <x v="1"/>
    <x v="3124"/>
    <x v="2"/>
    <x v="12"/>
    <s v="BALAZAR"/>
    <x v="284"/>
    <d v="1899-12-30T06:00:00"/>
    <x v="284"/>
    <d v="1899-12-30T06:50:00"/>
    <s v="S"/>
    <n v="0.03"/>
    <n v="0"/>
    <n v="0.03"/>
    <x v="0"/>
    <x v="192"/>
  </r>
  <r>
    <x v="1"/>
    <x v="3115"/>
    <x v="1"/>
    <x v="8"/>
    <s v="PERAFITA"/>
    <x v="285"/>
    <d v="1899-12-30T11:15:00"/>
    <x v="285"/>
    <d v="1899-12-30T12:15:00"/>
    <s v="S"/>
    <n v="0"/>
    <n v="0.05"/>
    <n v="0.05"/>
    <x v="0"/>
    <x v="587"/>
  </r>
  <r>
    <x v="1"/>
    <x v="3125"/>
    <x v="3"/>
    <x v="51"/>
    <s v="ALGÉS"/>
    <x v="285"/>
    <d v="1899-12-30T18:57:00"/>
    <x v="285"/>
    <d v="1899-12-30T19:18:00"/>
    <s v="S"/>
    <n v="0"/>
    <n v="1E-3"/>
    <n v="1E-3"/>
    <x v="0"/>
    <x v="264"/>
  </r>
  <r>
    <x v="1"/>
    <x v="3126"/>
    <x v="3"/>
    <x v="43"/>
    <s v="FANHÕES"/>
    <x v="285"/>
    <d v="1899-12-30T20:10:00"/>
    <x v="285"/>
    <d v="1899-12-30T20:55:00"/>
    <s v="S"/>
    <n v="0"/>
    <n v="0.5"/>
    <n v="0.5"/>
    <x v="0"/>
    <x v="216"/>
  </r>
  <r>
    <x v="1"/>
    <x v="3127"/>
    <x v="3"/>
    <x v="51"/>
    <s v="BARCARENA"/>
    <x v="286"/>
    <d v="1899-12-30T18:00:00"/>
    <x v="286"/>
    <d v="1899-12-30T19:00:00"/>
    <s v="S"/>
    <n v="0"/>
    <n v="0.01"/>
    <n v="0.01"/>
    <x v="0"/>
    <x v="34"/>
  </r>
  <r>
    <x v="1"/>
    <x v="3128"/>
    <x v="3"/>
    <x v="43"/>
    <s v="BUCELAS"/>
    <x v="287"/>
    <d v="1899-12-30T16:16:00"/>
    <x v="287"/>
    <d v="1899-12-30T17:30:00"/>
    <s v="S"/>
    <n v="0"/>
    <n v="0.5"/>
    <n v="0.5"/>
    <x v="0"/>
    <x v="235"/>
  </r>
  <r>
    <x v="1"/>
    <x v="3129"/>
    <x v="1"/>
    <x v="20"/>
    <s v="VALONGO"/>
    <x v="288"/>
    <d v="1899-12-30T08:25:00"/>
    <x v="288"/>
    <d v="1899-12-30T09:20:00"/>
    <s v="S"/>
    <n v="0"/>
    <n v="0.02"/>
    <n v="0.02"/>
    <x v="0"/>
    <x v="518"/>
  </r>
  <r>
    <x v="1"/>
    <x v="3130"/>
    <x v="2"/>
    <x v="21"/>
    <s v="RIBAS"/>
    <x v="288"/>
    <d v="1899-12-30T20:30:00"/>
    <x v="288"/>
    <d v="1899-12-30T23:00:00"/>
    <s v="S"/>
    <n v="0"/>
    <n v="0.5"/>
    <n v="0.5"/>
    <x v="0"/>
    <x v="411"/>
  </r>
  <r>
    <x v="1"/>
    <x v="3131"/>
    <x v="1"/>
    <x v="36"/>
    <s v="POMBEIRO DE RIBAVIZELA"/>
    <x v="288"/>
    <d v="1899-12-30T20:50:00"/>
    <x v="288"/>
    <d v="1899-12-30T22:10:00"/>
    <s v="S"/>
    <n v="0"/>
    <n v="0.05"/>
    <n v="0.05"/>
    <x v="0"/>
    <x v="657"/>
  </r>
  <r>
    <x v="1"/>
    <x v="3132"/>
    <x v="1"/>
    <x v="34"/>
    <s v="MODIVAS"/>
    <x v="288"/>
    <d v="1899-12-30T23:20:00"/>
    <x v="289"/>
    <d v="1899-12-30T00:20:00"/>
    <s v="S"/>
    <n v="0"/>
    <n v="0.05"/>
    <n v="0.05"/>
    <x v="0"/>
    <x v="607"/>
  </r>
  <r>
    <x v="1"/>
    <x v="3133"/>
    <x v="1"/>
    <x v="20"/>
    <s v="ALFENA"/>
    <x v="289"/>
    <d v="1899-12-30T04:20:00"/>
    <x v="289"/>
    <d v="1899-12-30T05:15:00"/>
    <s v="S"/>
    <n v="0"/>
    <n v="0.03"/>
    <n v="0.03"/>
    <x v="0"/>
    <x v="604"/>
  </r>
  <r>
    <x v="1"/>
    <x v="3134"/>
    <x v="1"/>
    <x v="16"/>
    <s v="LORDELO"/>
    <x v="289"/>
    <d v="1899-12-30T11:20:00"/>
    <x v="289"/>
    <d v="1899-12-30T12:30:00"/>
    <s v="S"/>
    <n v="0"/>
    <n v="0.05"/>
    <n v="0.05"/>
    <x v="0"/>
    <x v="623"/>
  </r>
  <r>
    <x v="1"/>
    <x v="3131"/>
    <x v="1"/>
    <x v="36"/>
    <s v="POMBEIRO DE RIBAVIZELA"/>
    <x v="289"/>
    <d v="1899-12-30T12:15:00"/>
    <x v="289"/>
    <d v="1899-12-30T13:00:00"/>
    <s v="S"/>
    <n v="0"/>
    <n v="0.04"/>
    <n v="0.04"/>
    <x v="0"/>
    <x v="599"/>
  </r>
  <r>
    <x v="2"/>
    <x v="3135"/>
    <x v="0"/>
    <x v="5"/>
    <s v="Lousã"/>
    <x v="290"/>
    <d v="1899-12-30T19:33:00"/>
    <x v="290"/>
    <d v="1899-12-30T20:55:00"/>
    <m/>
    <n v="0.35"/>
    <n v="0"/>
    <n v="0.35"/>
    <x v="1"/>
    <x v="551"/>
  </r>
  <r>
    <x v="2"/>
    <x v="3136"/>
    <x v="0"/>
    <x v="38"/>
    <s v="Espinhal"/>
    <x v="291"/>
    <d v="1899-12-30T15:57:00"/>
    <x v="291"/>
    <d v="1899-12-30T17:52:00"/>
    <m/>
    <n v="1.5"/>
    <n v="0.5"/>
    <n v="2"/>
    <x v="2"/>
    <x v="653"/>
  </r>
  <r>
    <x v="2"/>
    <x v="3137"/>
    <x v="0"/>
    <x v="55"/>
    <s v="Seixo da Beira"/>
    <x v="292"/>
    <d v="1899-12-30T13:35:00"/>
    <x v="292"/>
    <d v="1899-12-30T15:25:00"/>
    <m/>
    <n v="1"/>
    <n v="0"/>
    <n v="1"/>
    <x v="2"/>
    <x v="58"/>
  </r>
  <r>
    <x v="2"/>
    <x v="3138"/>
    <x v="0"/>
    <x v="2"/>
    <s v="Tábua"/>
    <x v="293"/>
    <d v="1899-12-30T04:12:00"/>
    <x v="293"/>
    <d v="1899-12-30T05:20:00"/>
    <m/>
    <n v="0.02"/>
    <n v="0"/>
    <n v="0.02"/>
    <x v="1"/>
    <x v="568"/>
  </r>
  <r>
    <x v="2"/>
    <x v="3139"/>
    <x v="0"/>
    <x v="2"/>
    <s v="Tábua"/>
    <x v="294"/>
    <d v="1899-12-30T17:32:00"/>
    <x v="294"/>
    <d v="1899-12-30T18:14:00"/>
    <m/>
    <n v="0.05"/>
    <n v="0"/>
    <n v="0.05"/>
    <x v="2"/>
    <x v="88"/>
  </r>
  <r>
    <x v="2"/>
    <x v="3140"/>
    <x v="0"/>
    <x v="0"/>
    <s v="Figueira de Lorvão"/>
    <x v="295"/>
    <d v="1899-12-30T16:45:00"/>
    <x v="295"/>
    <d v="1899-12-30T18:05:00"/>
    <m/>
    <n v="0"/>
    <n v="0.5"/>
    <n v="0.5"/>
    <x v="2"/>
    <x v="280"/>
  </r>
  <r>
    <x v="2"/>
    <x v="3141"/>
    <x v="0"/>
    <x v="55"/>
    <s v="Lagos da Beira"/>
    <x v="296"/>
    <d v="1899-12-30T14:40:00"/>
    <x v="296"/>
    <d v="1899-12-30T15:49:00"/>
    <m/>
    <n v="0.1"/>
    <n v="0.05"/>
    <n v="0.15"/>
    <x v="2"/>
    <x v="210"/>
  </r>
  <r>
    <x v="2"/>
    <x v="3142"/>
    <x v="0"/>
    <x v="5"/>
    <s v="Vilarinho"/>
    <x v="297"/>
    <d v="1899-12-30T02:44:00"/>
    <x v="297"/>
    <d v="1899-12-30T03:59:00"/>
    <m/>
    <n v="0"/>
    <n v="0.04"/>
    <n v="0.04"/>
    <x v="1"/>
    <x v="490"/>
  </r>
  <r>
    <x v="2"/>
    <x v="3143"/>
    <x v="0"/>
    <x v="2"/>
    <s v="Tábua"/>
    <x v="298"/>
    <d v="1899-12-30T16:49:00"/>
    <x v="298"/>
    <d v="1899-12-30T17:50:00"/>
    <m/>
    <n v="0.02"/>
    <n v="0"/>
    <n v="0.02"/>
    <x v="1"/>
    <x v="541"/>
  </r>
  <r>
    <x v="2"/>
    <x v="3144"/>
    <x v="0"/>
    <x v="61"/>
    <s v="Santo André"/>
    <x v="299"/>
    <d v="1899-12-30T23:30:00"/>
    <x v="299"/>
    <d v="1899-12-30T01:00:00"/>
    <m/>
    <n v="0"/>
    <n v="0.9"/>
    <n v="0.9"/>
    <x v="2"/>
    <x v="160"/>
  </r>
  <r>
    <x v="2"/>
    <x v="3145"/>
    <x v="0"/>
    <x v="58"/>
    <s v="São Pedro"/>
    <x v="300"/>
    <d v="1899-12-30T18:30:00"/>
    <x v="300"/>
    <d v="1899-12-30T20:15:00"/>
    <m/>
    <n v="2.5000000000000001E-2"/>
    <n v="0"/>
    <n v="2.5000000000000001E-2"/>
    <x v="1"/>
    <x v="582"/>
  </r>
  <r>
    <x v="2"/>
    <x v="3146"/>
    <x v="0"/>
    <x v="4"/>
    <s v="Colmeal"/>
    <x v="301"/>
    <d v="1899-12-30T17:35:00"/>
    <x v="301"/>
    <d v="1899-12-30T21:00:00"/>
    <m/>
    <n v="0.8"/>
    <n v="0"/>
    <n v="0.8"/>
    <x v="2"/>
    <x v="304"/>
  </r>
  <r>
    <x v="2"/>
    <x v="3147"/>
    <x v="0"/>
    <x v="5"/>
    <s v="Serpins"/>
    <x v="302"/>
    <d v="1899-12-30T00:45:00"/>
    <x v="302"/>
    <d v="1899-12-30T01:53:00"/>
    <m/>
    <n v="0.01"/>
    <n v="0"/>
    <n v="0.01"/>
    <x v="1"/>
    <x v="617"/>
  </r>
  <r>
    <x v="2"/>
    <x v="3148"/>
    <x v="0"/>
    <x v="57"/>
    <s v="Miranda do Corvo"/>
    <x v="303"/>
    <d v="1899-12-30T18:24:00"/>
    <x v="303"/>
    <d v="1899-12-30T22:06:00"/>
    <m/>
    <n v="0.6"/>
    <n v="0"/>
    <n v="0.6"/>
    <x v="1"/>
    <x v="640"/>
  </r>
  <r>
    <x v="2"/>
    <x v="3149"/>
    <x v="0"/>
    <x v="40"/>
    <s v="Samuel"/>
    <x v="304"/>
    <d v="1899-12-30T14:55:00"/>
    <x v="304"/>
    <d v="1899-12-30T18:34:00"/>
    <m/>
    <n v="2.1"/>
    <n v="0"/>
    <n v="2.1"/>
    <x v="1"/>
    <x v="636"/>
  </r>
  <r>
    <x v="2"/>
    <x v="3150"/>
    <x v="0"/>
    <x v="2"/>
    <s v="Espariz"/>
    <x v="304"/>
    <d v="1899-12-30T15:30:00"/>
    <x v="304"/>
    <d v="1899-12-30T16:47:00"/>
    <m/>
    <n v="0.04"/>
    <n v="0"/>
    <n v="0.04"/>
    <x v="2"/>
    <x v="127"/>
  </r>
  <r>
    <x v="2"/>
    <x v="3151"/>
    <x v="0"/>
    <x v="55"/>
    <s v="Seixo da Beira"/>
    <x v="305"/>
    <d v="1899-12-30T14:29:00"/>
    <x v="305"/>
    <d v="1899-12-30T15:58:00"/>
    <m/>
    <n v="0"/>
    <n v="0.25"/>
    <n v="0.25"/>
    <x v="1"/>
    <x v="634"/>
  </r>
  <r>
    <x v="2"/>
    <x v="3152"/>
    <x v="0"/>
    <x v="2"/>
    <s v="Sinde"/>
    <x v="306"/>
    <d v="1899-12-30T15:50:00"/>
    <x v="306"/>
    <d v="1899-12-30T17:42:00"/>
    <m/>
    <n v="0.2"/>
    <n v="0"/>
    <n v="0.2"/>
    <x v="1"/>
    <x v="641"/>
  </r>
  <r>
    <x v="2"/>
    <x v="3153"/>
    <x v="0"/>
    <x v="2"/>
    <s v="Sinde"/>
    <x v="306"/>
    <d v="1899-12-30T18:30:00"/>
    <x v="306"/>
    <d v="1899-12-30T19:34:00"/>
    <m/>
    <n v="0"/>
    <n v="0.02"/>
    <n v="0.02"/>
    <x v="1"/>
    <x v="660"/>
  </r>
  <r>
    <x v="2"/>
    <x v="3154"/>
    <x v="0"/>
    <x v="2"/>
    <s v="Covas"/>
    <x v="307"/>
    <d v="1899-12-30T23:05:00"/>
    <x v="307"/>
    <d v="1899-12-30T00:34:00"/>
    <m/>
    <n v="0.01"/>
    <n v="0"/>
    <n v="0.01"/>
    <x v="1"/>
    <x v="648"/>
  </r>
  <r>
    <x v="2"/>
    <x v="3155"/>
    <x v="0"/>
    <x v="58"/>
    <s v="São Pedro"/>
    <x v="308"/>
    <d v="1899-12-30T12:00:00"/>
    <x v="308"/>
    <d v="1899-12-30T12:55:00"/>
    <m/>
    <n v="3.0000000000000001E-3"/>
    <n v="0"/>
    <n v="3.0000000000000001E-3"/>
    <x v="1"/>
    <x v="649"/>
  </r>
  <r>
    <x v="2"/>
    <x v="3156"/>
    <x v="0"/>
    <x v="59"/>
    <s v="Fajão"/>
    <x v="309"/>
    <d v="1899-12-30T13:30:00"/>
    <x v="309"/>
    <d v="1899-12-30T15:53:00"/>
    <m/>
    <n v="0.04"/>
    <n v="0.26"/>
    <n v="0.3"/>
    <x v="2"/>
    <x v="151"/>
  </r>
  <r>
    <x v="2"/>
    <x v="3157"/>
    <x v="0"/>
    <x v="59"/>
    <s v="Cabril"/>
    <x v="309"/>
    <d v="1899-12-30T14:45:00"/>
    <x v="309"/>
    <d v="1899-12-30T20:25:00"/>
    <m/>
    <n v="1.7"/>
    <n v="8.3000000000000007"/>
    <n v="10"/>
    <x v="1"/>
    <x v="652"/>
  </r>
  <r>
    <x v="2"/>
    <x v="3158"/>
    <x v="0"/>
    <x v="62"/>
    <s v="Montemor-o-Velho"/>
    <x v="309"/>
    <d v="1899-12-30T16:00:00"/>
    <x v="309"/>
    <d v="1899-12-30T18:39:00"/>
    <m/>
    <n v="0.06"/>
    <n v="0.14000000000000001"/>
    <n v="0.2"/>
    <x v="2"/>
    <x v="153"/>
  </r>
  <r>
    <x v="2"/>
    <x v="3159"/>
    <x v="0"/>
    <x v="0"/>
    <s v="Penacova"/>
    <x v="309"/>
    <d v="1899-12-30T17:15:00"/>
    <x v="309"/>
    <d v="1899-12-30T18:30:00"/>
    <m/>
    <n v="0.02"/>
    <n v="0"/>
    <n v="0.02"/>
    <x v="4"/>
    <x v="260"/>
  </r>
  <r>
    <x v="2"/>
    <x v="3160"/>
    <x v="0"/>
    <x v="2"/>
    <s v="Pinheiro de Coja"/>
    <x v="310"/>
    <d v="1899-12-30T00:11:00"/>
    <x v="310"/>
    <d v="1899-12-30T01:21:00"/>
    <m/>
    <n v="0.1"/>
    <n v="0"/>
    <n v="0.1"/>
    <x v="2"/>
    <x v="139"/>
  </r>
  <r>
    <x v="2"/>
    <x v="3161"/>
    <x v="0"/>
    <x v="0"/>
    <s v="Carvalho"/>
    <x v="310"/>
    <d v="1899-12-30T00:50:00"/>
    <x v="310"/>
    <d v="1899-12-30T02:20:00"/>
    <m/>
    <n v="0.01"/>
    <n v="0"/>
    <n v="0.01"/>
    <x v="4"/>
    <x v="277"/>
  </r>
  <r>
    <x v="2"/>
    <x v="3162"/>
    <x v="0"/>
    <x v="5"/>
    <s v="Lousã"/>
    <x v="310"/>
    <d v="1899-12-30T15:23:00"/>
    <x v="310"/>
    <d v="1899-12-30T17:00:00"/>
    <m/>
    <n v="0.2"/>
    <n v="0"/>
    <n v="0.2"/>
    <x v="1"/>
    <x v="656"/>
  </r>
  <r>
    <x v="2"/>
    <x v="3163"/>
    <x v="0"/>
    <x v="57"/>
    <s v="Semide"/>
    <x v="310"/>
    <d v="1899-12-30T18:55:00"/>
    <x v="310"/>
    <d v="1899-12-30T20:30:00"/>
    <m/>
    <n v="7.0000000000000007E-2"/>
    <n v="0"/>
    <n v="7.0000000000000007E-2"/>
    <x v="2"/>
    <x v="181"/>
  </r>
  <r>
    <x v="2"/>
    <x v="3164"/>
    <x v="0"/>
    <x v="3"/>
    <s v="Arganil"/>
    <x v="311"/>
    <d v="1899-12-30T16:42:00"/>
    <x v="311"/>
    <d v="1899-12-30T17:16:00"/>
    <m/>
    <n v="1.9E-2"/>
    <n v="7.0000000000000007E-2"/>
    <n v="8.8999999999999996E-2"/>
    <x v="2"/>
    <x v="100"/>
  </r>
  <r>
    <x v="2"/>
    <x v="3165"/>
    <x v="0"/>
    <x v="5"/>
    <s v="Lousã"/>
    <x v="312"/>
    <d v="1899-12-30T16:38:00"/>
    <x v="312"/>
    <d v="1899-12-30T18:24:00"/>
    <m/>
    <n v="0.25"/>
    <n v="0"/>
    <n v="0.25"/>
    <x v="1"/>
    <x v="661"/>
  </r>
  <r>
    <x v="2"/>
    <x v="3166"/>
    <x v="0"/>
    <x v="55"/>
    <s v="Ervedal da Beira"/>
    <x v="313"/>
    <d v="1899-12-30T10:25:00"/>
    <x v="313"/>
    <d v="1899-12-30T12:02:00"/>
    <m/>
    <n v="0"/>
    <n v="0.01"/>
    <n v="0.01"/>
    <x v="1"/>
    <x v="59"/>
  </r>
  <r>
    <x v="2"/>
    <x v="3167"/>
    <x v="0"/>
    <x v="57"/>
    <s v="Rio de Vide"/>
    <x v="314"/>
    <d v="1899-12-30T01:53:00"/>
    <x v="314"/>
    <d v="1899-12-30T02:45:00"/>
    <m/>
    <n v="0.02"/>
    <n v="0"/>
    <n v="0.02"/>
    <x v="1"/>
    <x v="164"/>
  </r>
  <r>
    <x v="2"/>
    <x v="3168"/>
    <x v="0"/>
    <x v="5"/>
    <s v="Lousã"/>
    <x v="314"/>
    <d v="1899-12-30T14:39:00"/>
    <x v="314"/>
    <d v="1899-12-30T16:13:00"/>
    <m/>
    <n v="0.02"/>
    <n v="0.04"/>
    <n v="0.06"/>
    <x v="1"/>
    <x v="126"/>
  </r>
  <r>
    <x v="2"/>
    <x v="3169"/>
    <x v="0"/>
    <x v="3"/>
    <s v="Benfeita"/>
    <x v="315"/>
    <d v="1899-12-30T14:55:00"/>
    <x v="315"/>
    <d v="1899-12-30T18:05:00"/>
    <m/>
    <n v="0.2"/>
    <n v="0.05"/>
    <n v="0.25"/>
    <x v="2"/>
    <x v="269"/>
  </r>
  <r>
    <x v="2"/>
    <x v="3170"/>
    <x v="0"/>
    <x v="0"/>
    <s v="Figueira de Lorvão"/>
    <x v="315"/>
    <d v="1899-12-30T15:11:00"/>
    <x v="315"/>
    <d v="1899-12-30T16:01:00"/>
    <m/>
    <n v="0"/>
    <n v="0.01"/>
    <n v="0.01"/>
    <x v="4"/>
    <x v="318"/>
  </r>
  <r>
    <x v="2"/>
    <x v="3171"/>
    <x v="0"/>
    <x v="3"/>
    <s v="Benfeita"/>
    <x v="315"/>
    <d v="1899-12-30T15:41:00"/>
    <x v="315"/>
    <d v="1899-12-30T17:10:00"/>
    <m/>
    <n v="0"/>
    <n v="0.02"/>
    <n v="0.02"/>
    <x v="1"/>
    <x v="352"/>
  </r>
  <r>
    <x v="2"/>
    <x v="3172"/>
    <x v="0"/>
    <x v="59"/>
    <s v="Cabril"/>
    <x v="315"/>
    <d v="1899-12-30T16:15:00"/>
    <x v="315"/>
    <d v="1899-12-30T18:30:00"/>
    <m/>
    <n v="0.22"/>
    <n v="0"/>
    <n v="0.22"/>
    <x v="2"/>
    <x v="134"/>
  </r>
  <r>
    <x v="2"/>
    <x v="3173"/>
    <x v="0"/>
    <x v="3"/>
    <s v="Arganil"/>
    <x v="315"/>
    <d v="1899-12-30T21:05:00"/>
    <x v="315"/>
    <d v="1899-12-30T21:47:00"/>
    <m/>
    <n v="2.5000000000000001E-2"/>
    <n v="7.0000000000000001E-3"/>
    <n v="3.2000000000000001E-2"/>
    <x v="1"/>
    <x v="271"/>
  </r>
  <r>
    <x v="2"/>
    <x v="3174"/>
    <x v="0"/>
    <x v="5"/>
    <s v="Lousã"/>
    <x v="315"/>
    <d v="1899-12-30T22:09:00"/>
    <x v="316"/>
    <d v="1899-12-30T15:24:00"/>
    <m/>
    <n v="32"/>
    <n v="2"/>
    <n v="34"/>
    <x v="1"/>
    <x v="380"/>
  </r>
  <r>
    <x v="2"/>
    <x v="3175"/>
    <x v="0"/>
    <x v="45"/>
    <s v="Vil de Matos"/>
    <x v="316"/>
    <d v="1899-12-30T11:25:00"/>
    <x v="316"/>
    <d v="1899-12-30T13:04:00"/>
    <m/>
    <n v="0.06"/>
    <n v="0"/>
    <n v="0.06"/>
    <x v="1"/>
    <x v="419"/>
  </r>
  <r>
    <x v="2"/>
    <x v="3176"/>
    <x v="0"/>
    <x v="40"/>
    <s v="Vinha da Rainha"/>
    <x v="316"/>
    <d v="1899-12-30T14:31:00"/>
    <x v="316"/>
    <d v="1899-12-30T15:41:00"/>
    <m/>
    <n v="0.08"/>
    <n v="0.02"/>
    <n v="0.1"/>
    <x v="2"/>
    <x v="337"/>
  </r>
  <r>
    <x v="2"/>
    <x v="3177"/>
    <x v="0"/>
    <x v="2"/>
    <s v="Candosa"/>
    <x v="317"/>
    <d v="1899-12-30T14:30:00"/>
    <x v="317"/>
    <d v="1899-12-30T17:55:00"/>
    <m/>
    <n v="3"/>
    <n v="0"/>
    <n v="3"/>
    <x v="1"/>
    <x v="415"/>
  </r>
  <r>
    <x v="2"/>
    <x v="3178"/>
    <x v="0"/>
    <x v="55"/>
    <s v="São Gião"/>
    <x v="317"/>
    <d v="1899-12-30T14:45:00"/>
    <x v="317"/>
    <d v="1899-12-30T17:45:00"/>
    <m/>
    <n v="0.2"/>
    <n v="0.4"/>
    <n v="0.6"/>
    <x v="2"/>
    <x v="322"/>
  </r>
  <r>
    <x v="2"/>
    <x v="3179"/>
    <x v="0"/>
    <x v="59"/>
    <s v="Unhais-o-Velho"/>
    <x v="317"/>
    <d v="1899-12-30T16:17:00"/>
    <x v="317"/>
    <d v="1899-12-30T18:19:00"/>
    <m/>
    <n v="1"/>
    <n v="0"/>
    <n v="1"/>
    <x v="2"/>
    <x v="393"/>
  </r>
  <r>
    <x v="2"/>
    <x v="3180"/>
    <x v="0"/>
    <x v="0"/>
    <s v="São Pedro de Alva"/>
    <x v="318"/>
    <d v="1899-12-30T09:25:00"/>
    <x v="318"/>
    <d v="1899-12-30T11:05:00"/>
    <m/>
    <n v="0.05"/>
    <n v="0"/>
    <n v="0.05"/>
    <x v="1"/>
    <x v="413"/>
  </r>
  <r>
    <x v="2"/>
    <x v="3181"/>
    <x v="0"/>
    <x v="61"/>
    <s v="Santo André"/>
    <x v="318"/>
    <d v="1899-12-30T15:45:00"/>
    <x v="318"/>
    <d v="1899-12-30T17:25:00"/>
    <m/>
    <n v="0"/>
    <n v="0.15"/>
    <n v="0.15"/>
    <x v="2"/>
    <x v="422"/>
  </r>
  <r>
    <x v="2"/>
    <x v="3182"/>
    <x v="0"/>
    <x v="45"/>
    <s v="Arzila"/>
    <x v="318"/>
    <d v="1899-12-30T19:34:00"/>
    <x v="318"/>
    <d v="1899-12-30T23:00:00"/>
    <m/>
    <n v="0.25"/>
    <n v="0"/>
    <n v="0.25"/>
    <x v="1"/>
    <x v="414"/>
  </r>
  <r>
    <x v="2"/>
    <x v="3183"/>
    <x v="0"/>
    <x v="3"/>
    <s v="Arganil"/>
    <x v="319"/>
    <d v="1899-12-30T12:02:00"/>
    <x v="319"/>
    <d v="1899-12-30T12:45:00"/>
    <m/>
    <n v="0"/>
    <n v="0.01"/>
    <n v="0.01"/>
    <x v="1"/>
    <x v="465"/>
  </r>
  <r>
    <x v="2"/>
    <x v="3184"/>
    <x v="0"/>
    <x v="3"/>
    <s v="Arganil"/>
    <x v="320"/>
    <d v="1899-12-30T12:42:00"/>
    <x v="320"/>
    <d v="1899-12-30T13:14:00"/>
    <m/>
    <n v="0"/>
    <n v="2.5000000000000001E-3"/>
    <n v="2.5000000000000001E-3"/>
    <x v="1"/>
    <x v="212"/>
  </r>
  <r>
    <x v="2"/>
    <x v="3185"/>
    <x v="0"/>
    <x v="39"/>
    <s v="Tocha"/>
    <x v="320"/>
    <d v="1899-12-30T13:25:00"/>
    <x v="320"/>
    <d v="1899-12-30T14:28:00"/>
    <m/>
    <n v="1"/>
    <n v="0"/>
    <n v="1"/>
    <x v="1"/>
    <x v="108"/>
  </r>
  <r>
    <x v="2"/>
    <x v="3186"/>
    <x v="0"/>
    <x v="4"/>
    <s v="Alvares"/>
    <x v="320"/>
    <d v="1899-12-30T18:00:00"/>
    <x v="320"/>
    <d v="1899-12-30T20:55:00"/>
    <m/>
    <n v="0.03"/>
    <n v="0"/>
    <n v="0.03"/>
    <x v="1"/>
    <x v="180"/>
  </r>
  <r>
    <x v="2"/>
    <x v="3187"/>
    <x v="0"/>
    <x v="40"/>
    <s v="Granja do Ulmeiro"/>
    <x v="321"/>
    <d v="1899-12-30T09:45:00"/>
    <x v="321"/>
    <d v="1899-12-30T12:25:00"/>
    <m/>
    <n v="0.8"/>
    <n v="0.75"/>
    <n v="1.55"/>
    <x v="1"/>
    <x v="235"/>
  </r>
  <r>
    <x v="2"/>
    <x v="3188"/>
    <x v="0"/>
    <x v="61"/>
    <s v="Arrifana"/>
    <x v="321"/>
    <d v="1899-12-30T15:09:00"/>
    <x v="321"/>
    <d v="1899-12-30T15:30:00"/>
    <m/>
    <n v="0.25"/>
    <n v="0"/>
    <n v="0.25"/>
    <x v="1"/>
    <x v="310"/>
  </r>
  <r>
    <x v="2"/>
    <x v="3189"/>
    <x v="0"/>
    <x v="38"/>
    <s v="Cumieira"/>
    <x v="321"/>
    <d v="1899-12-30T15:15:00"/>
    <x v="321"/>
    <d v="1899-12-30T17:06:00"/>
    <m/>
    <n v="0.16"/>
    <n v="0"/>
    <n v="0.16"/>
    <x v="1"/>
    <x v="216"/>
  </r>
  <r>
    <x v="2"/>
    <x v="3190"/>
    <x v="0"/>
    <x v="59"/>
    <s v="Janeiro de Baixo"/>
    <x v="322"/>
    <d v="1899-12-30T00:20:00"/>
    <x v="322"/>
    <d v="1899-12-30T02:07:00"/>
    <m/>
    <n v="2.5000000000000001E-3"/>
    <n v="0"/>
    <n v="2.5000000000000001E-3"/>
    <x v="1"/>
    <x v="313"/>
  </r>
  <r>
    <x v="2"/>
    <x v="3191"/>
    <x v="0"/>
    <x v="39"/>
    <s v="Sanguinheira"/>
    <x v="322"/>
    <d v="1899-12-30T14:00:00"/>
    <x v="322"/>
    <d v="1899-12-30T15:20:00"/>
    <m/>
    <n v="0"/>
    <n v="0.04"/>
    <n v="0.04"/>
    <x v="2"/>
    <x v="477"/>
  </r>
  <r>
    <x v="2"/>
    <x v="3192"/>
    <x v="0"/>
    <x v="2"/>
    <s v="Midões"/>
    <x v="322"/>
    <d v="1899-12-30T16:38:00"/>
    <x v="322"/>
    <d v="1899-12-30T21:14:00"/>
    <m/>
    <n v="1.8"/>
    <n v="0.7"/>
    <n v="2.5"/>
    <x v="1"/>
    <x v="264"/>
  </r>
  <r>
    <x v="2"/>
    <x v="3193"/>
    <x v="0"/>
    <x v="57"/>
    <s v="Miranda do Corvo"/>
    <x v="322"/>
    <d v="1899-12-30T16:45:00"/>
    <x v="322"/>
    <d v="1899-12-30T20:55:00"/>
    <m/>
    <n v="1.6"/>
    <n v="0"/>
    <n v="1.6"/>
    <x v="1"/>
    <x v="34"/>
  </r>
  <r>
    <x v="2"/>
    <x v="3194"/>
    <x v="0"/>
    <x v="2"/>
    <s v="Midões"/>
    <x v="323"/>
    <d v="1899-12-30T13:45:00"/>
    <x v="323"/>
    <d v="1899-12-30T15:34:00"/>
    <m/>
    <n v="0.02"/>
    <n v="0.01"/>
    <n v="0.03"/>
    <x v="1"/>
    <x v="74"/>
  </r>
  <r>
    <x v="2"/>
    <x v="3195"/>
    <x v="0"/>
    <x v="5"/>
    <s v="Lousã"/>
    <x v="323"/>
    <d v="1899-12-30T17:32:00"/>
    <x v="323"/>
    <d v="1899-12-30T19:32:00"/>
    <m/>
    <n v="0.16"/>
    <n v="0"/>
    <n v="0.16"/>
    <x v="1"/>
    <x v="65"/>
  </r>
  <r>
    <x v="2"/>
    <x v="3196"/>
    <x v="0"/>
    <x v="2"/>
    <s v="Midões"/>
    <x v="323"/>
    <d v="1899-12-30T19:35:00"/>
    <x v="323"/>
    <d v="1899-12-30T21:23:00"/>
    <m/>
    <n v="0"/>
    <n v="0.01"/>
    <n v="0.01"/>
    <x v="1"/>
    <x v="55"/>
  </r>
  <r>
    <x v="2"/>
    <x v="3197"/>
    <x v="0"/>
    <x v="3"/>
    <s v="Pombeiro da Beira"/>
    <x v="324"/>
    <d v="1899-12-30T11:19:00"/>
    <x v="324"/>
    <d v="1899-12-30T12:30:00"/>
    <m/>
    <n v="0.05"/>
    <n v="0"/>
    <n v="0.05"/>
    <x v="1"/>
    <x v="93"/>
  </r>
  <r>
    <x v="2"/>
    <x v="3198"/>
    <x v="0"/>
    <x v="45"/>
    <s v="Santo António dos Olivais"/>
    <x v="324"/>
    <d v="1899-12-30T13:55:00"/>
    <x v="324"/>
    <d v="1899-12-30T16:29:00"/>
    <m/>
    <n v="0.25"/>
    <n v="0"/>
    <n v="0.25"/>
    <x v="1"/>
    <x v="137"/>
  </r>
  <r>
    <x v="2"/>
    <x v="3199"/>
    <x v="0"/>
    <x v="5"/>
    <s v="Lousã"/>
    <x v="325"/>
    <d v="1899-12-30T00:17:00"/>
    <x v="325"/>
    <d v="1899-12-30T01:19:00"/>
    <m/>
    <n v="0.01"/>
    <n v="0"/>
    <n v="0.01"/>
    <x v="1"/>
    <x v="125"/>
  </r>
  <r>
    <x v="2"/>
    <x v="3200"/>
    <x v="0"/>
    <x v="59"/>
    <s v="Fajão"/>
    <x v="325"/>
    <d v="1899-12-30T13:07:00"/>
    <x v="325"/>
    <d v="1899-12-30T17:02:00"/>
    <m/>
    <n v="0"/>
    <n v="1.5"/>
    <n v="1.5"/>
    <x v="1"/>
    <x v="229"/>
  </r>
  <r>
    <x v="2"/>
    <x v="3201"/>
    <x v="0"/>
    <x v="3"/>
    <s v="Moura da Serra"/>
    <x v="326"/>
    <d v="1899-12-30T00:22:00"/>
    <x v="326"/>
    <d v="1899-12-30T02:12:00"/>
    <m/>
    <n v="0.02"/>
    <n v="0.03"/>
    <n v="0.05"/>
    <x v="1"/>
    <x v="202"/>
  </r>
  <r>
    <x v="2"/>
    <x v="3202"/>
    <x v="0"/>
    <x v="55"/>
    <s v="Lourosa"/>
    <x v="326"/>
    <d v="1899-12-30T01:50:00"/>
    <x v="326"/>
    <d v="1899-12-30T04:02:00"/>
    <m/>
    <n v="0.24"/>
    <n v="0"/>
    <n v="0.24"/>
    <x v="1"/>
    <x v="184"/>
  </r>
  <r>
    <x v="2"/>
    <x v="3203"/>
    <x v="0"/>
    <x v="2"/>
    <s v="Midões"/>
    <x v="326"/>
    <d v="1899-12-30T15:30:00"/>
    <x v="326"/>
    <d v="1899-12-30T16:00:00"/>
    <m/>
    <n v="0"/>
    <n v="0.03"/>
    <n v="0.03"/>
    <x v="1"/>
    <x v="124"/>
  </r>
  <r>
    <x v="2"/>
    <x v="3204"/>
    <x v="0"/>
    <x v="55"/>
    <s v="Oliveira do Hospital"/>
    <x v="327"/>
    <d v="1899-12-30T14:58:00"/>
    <x v="327"/>
    <d v="1899-12-30T16:12:00"/>
    <m/>
    <n v="0"/>
    <n v="0.01"/>
    <n v="0.01"/>
    <x v="1"/>
    <x v="155"/>
  </r>
  <r>
    <x v="2"/>
    <x v="3205"/>
    <x v="0"/>
    <x v="55"/>
    <s v="São Paio de Gramaços"/>
    <x v="327"/>
    <d v="1899-12-30T21:25:00"/>
    <x v="327"/>
    <d v="1899-12-30T16:12:00"/>
    <m/>
    <n v="0"/>
    <n v="2E-3"/>
    <n v="2E-3"/>
    <x v="1"/>
    <x v="146"/>
  </r>
  <r>
    <x v="2"/>
    <x v="3206"/>
    <x v="0"/>
    <x v="3"/>
    <s v="Arganil"/>
    <x v="328"/>
    <d v="1899-12-30T00:02:00"/>
    <x v="328"/>
    <d v="1899-12-30T01:03:00"/>
    <m/>
    <n v="0"/>
    <n v="0.02"/>
    <n v="0.02"/>
    <x v="1"/>
    <x v="37"/>
  </r>
  <r>
    <x v="2"/>
    <x v="3207"/>
    <x v="0"/>
    <x v="5"/>
    <s v="Lousã"/>
    <x v="328"/>
    <d v="1899-12-30T00:11:00"/>
    <x v="328"/>
    <d v="1899-12-30T01:05:00"/>
    <m/>
    <n v="0"/>
    <n v="0.01"/>
    <n v="0.01"/>
    <x v="1"/>
    <x v="112"/>
  </r>
  <r>
    <x v="2"/>
    <x v="3208"/>
    <x v="0"/>
    <x v="3"/>
    <s v="Anceriz"/>
    <x v="328"/>
    <d v="1899-12-30T01:15:00"/>
    <x v="328"/>
    <d v="1899-12-30T03:30:00"/>
    <m/>
    <n v="0"/>
    <n v="0.03"/>
    <n v="0.03"/>
    <x v="1"/>
    <x v="30"/>
  </r>
  <r>
    <x v="2"/>
    <x v="3209"/>
    <x v="0"/>
    <x v="13"/>
    <s v="Mira"/>
    <x v="328"/>
    <d v="1899-12-30T04:55:00"/>
    <x v="328"/>
    <d v="1899-12-30T05:47:00"/>
    <m/>
    <n v="0.05"/>
    <n v="0"/>
    <n v="0.05"/>
    <x v="1"/>
    <x v="120"/>
  </r>
  <r>
    <x v="2"/>
    <x v="3210"/>
    <x v="0"/>
    <x v="55"/>
    <s v="Oliveira do Hospital"/>
    <x v="328"/>
    <d v="1899-12-30T17:04:00"/>
    <x v="328"/>
    <d v="1899-12-30T17:35:00"/>
    <m/>
    <n v="0"/>
    <n v="0.01"/>
    <n v="0.01"/>
    <x v="1"/>
    <x v="143"/>
  </r>
  <r>
    <x v="2"/>
    <x v="3211"/>
    <x v="0"/>
    <x v="59"/>
    <s v="Pampilhosa da Serra"/>
    <x v="328"/>
    <d v="1899-12-30T18:46:00"/>
    <x v="329"/>
    <d v="1899-12-30T06:52:00"/>
    <m/>
    <n v="28.125"/>
    <n v="0"/>
    <n v="28.125"/>
    <x v="1"/>
    <x v="119"/>
  </r>
  <r>
    <x v="2"/>
    <x v="3212"/>
    <x v="0"/>
    <x v="57"/>
    <s v="Semide"/>
    <x v="328"/>
    <d v="1899-12-30T18:50:00"/>
    <x v="328"/>
    <d v="1899-12-30T19:56:00"/>
    <m/>
    <n v="0"/>
    <n v="0.02"/>
    <n v="0.02"/>
    <x v="2"/>
    <x v="476"/>
  </r>
  <r>
    <x v="2"/>
    <x v="3213"/>
    <x v="0"/>
    <x v="57"/>
    <s v="Semide"/>
    <x v="328"/>
    <d v="1899-12-30T20:40:00"/>
    <x v="328"/>
    <d v="1899-12-30T22:55:00"/>
    <m/>
    <n v="0.15"/>
    <n v="0"/>
    <n v="0.15"/>
    <x v="2"/>
    <x v="497"/>
  </r>
  <r>
    <x v="2"/>
    <x v="3214"/>
    <x v="0"/>
    <x v="58"/>
    <s v="Marinha das Ondas"/>
    <x v="329"/>
    <d v="1899-12-30T12:39:00"/>
    <x v="329"/>
    <d v="1899-12-30T15:30:00"/>
    <m/>
    <n v="0.54"/>
    <n v="0"/>
    <n v="0.54"/>
    <x v="1"/>
    <x v="218"/>
  </r>
  <r>
    <x v="2"/>
    <x v="3215"/>
    <x v="0"/>
    <x v="58"/>
    <s v="Marinha das Ondas"/>
    <x v="329"/>
    <d v="1899-12-30T12:39:00"/>
    <x v="329"/>
    <d v="1899-12-30T15:15:00"/>
    <m/>
    <n v="1.34"/>
    <n v="0"/>
    <n v="1.34"/>
    <x v="1"/>
    <x v="90"/>
  </r>
  <r>
    <x v="2"/>
    <x v="3216"/>
    <x v="0"/>
    <x v="57"/>
    <s v="Semide"/>
    <x v="329"/>
    <d v="1899-12-30T18:07:00"/>
    <x v="329"/>
    <d v="1899-12-30T19:38:00"/>
    <m/>
    <n v="0.08"/>
    <n v="0"/>
    <n v="0.08"/>
    <x v="2"/>
    <x v="502"/>
  </r>
  <r>
    <x v="2"/>
    <x v="3217"/>
    <x v="0"/>
    <x v="2"/>
    <s v="Covas"/>
    <x v="330"/>
    <d v="1899-12-30T00:55:00"/>
    <x v="330"/>
    <d v="1899-12-30T02:18:00"/>
    <m/>
    <n v="0.05"/>
    <n v="0"/>
    <n v="0.05"/>
    <x v="2"/>
    <x v="439"/>
  </r>
  <r>
    <x v="2"/>
    <x v="3215"/>
    <x v="0"/>
    <x v="58"/>
    <s v="Marinha das Ondas"/>
    <x v="330"/>
    <d v="1899-12-30T12:17:00"/>
    <x v="330"/>
    <d v="1899-12-30T13:55:00"/>
    <s v="S"/>
    <n v="0.45"/>
    <n v="0"/>
    <n v="0.45"/>
    <x v="0"/>
    <x v="95"/>
  </r>
  <r>
    <x v="2"/>
    <x v="3218"/>
    <x v="0"/>
    <x v="0"/>
    <s v="Penacova"/>
    <x v="330"/>
    <d v="1899-12-30T13:23:00"/>
    <x v="330"/>
    <d v="1899-12-30T14:18:00"/>
    <m/>
    <n v="0"/>
    <n v="0.05"/>
    <n v="0.05"/>
    <x v="4"/>
    <x v="547"/>
  </r>
  <r>
    <x v="2"/>
    <x v="3219"/>
    <x v="0"/>
    <x v="0"/>
    <s v="Carvalho"/>
    <x v="330"/>
    <d v="1899-12-30T14:15:00"/>
    <x v="330"/>
    <d v="1899-12-30T18:40:00"/>
    <m/>
    <n v="0.2"/>
    <n v="0"/>
    <n v="0.2"/>
    <x v="2"/>
    <x v="563"/>
  </r>
  <r>
    <x v="2"/>
    <x v="3220"/>
    <x v="0"/>
    <x v="61"/>
    <s v="Arrifana"/>
    <x v="330"/>
    <d v="1899-12-30T15:08:00"/>
    <x v="330"/>
    <d v="1899-12-30T15:55:00"/>
    <m/>
    <n v="0.02"/>
    <n v="0.08"/>
    <n v="0.1"/>
    <x v="1"/>
    <x v="233"/>
  </r>
  <r>
    <x v="2"/>
    <x v="3221"/>
    <x v="0"/>
    <x v="61"/>
    <s v="Santo André"/>
    <x v="330"/>
    <d v="1899-12-30T16:10:00"/>
    <x v="330"/>
    <d v="1899-12-30T16:58:00"/>
    <m/>
    <n v="2.5"/>
    <n v="0"/>
    <n v="2.5"/>
    <x v="1"/>
    <x v="265"/>
  </r>
  <r>
    <x v="2"/>
    <x v="3222"/>
    <x v="0"/>
    <x v="57"/>
    <s v="Semide"/>
    <x v="330"/>
    <d v="1899-12-30T16:50:00"/>
    <x v="330"/>
    <d v="1899-12-30T17:20:00"/>
    <m/>
    <n v="0"/>
    <n v="1.6E-2"/>
    <n v="1.6E-2"/>
    <x v="2"/>
    <x v="49"/>
  </r>
  <r>
    <x v="2"/>
    <x v="3223"/>
    <x v="0"/>
    <x v="2"/>
    <s v="Midões"/>
    <x v="330"/>
    <d v="1899-12-30T18:35:00"/>
    <x v="330"/>
    <d v="1899-12-30T21:05:00"/>
    <m/>
    <n v="0.75"/>
    <n v="0"/>
    <n v="0.75"/>
    <x v="1"/>
    <x v="250"/>
  </r>
  <r>
    <x v="2"/>
    <x v="3224"/>
    <x v="0"/>
    <x v="55"/>
    <s v="Aldeia das Dez"/>
    <x v="330"/>
    <d v="1899-12-30T19:16:00"/>
    <x v="330"/>
    <d v="1899-12-30T21:56:00"/>
    <m/>
    <n v="0.1"/>
    <n v="0.1"/>
    <n v="0.2"/>
    <x v="1"/>
    <x v="274"/>
  </r>
  <r>
    <x v="2"/>
    <x v="3225"/>
    <x v="0"/>
    <x v="59"/>
    <s v="Janeiro de Baixo"/>
    <x v="330"/>
    <d v="1899-12-30T23:10:00"/>
    <x v="331"/>
    <d v="1899-12-30T23:09:00"/>
    <m/>
    <n v="5.77"/>
    <n v="101.93"/>
    <n v="107.7"/>
    <x v="1"/>
    <x v="622"/>
  </r>
  <r>
    <x v="2"/>
    <x v="3226"/>
    <x v="0"/>
    <x v="2"/>
    <s v="Candosa"/>
    <x v="330"/>
    <d v="1899-12-30T23:30:00"/>
    <x v="332"/>
    <d v="1899-12-30T00:50:00"/>
    <m/>
    <n v="0.01"/>
    <n v="0.04"/>
    <n v="0.05"/>
    <x v="1"/>
    <x v="272"/>
  </r>
  <r>
    <x v="2"/>
    <x v="3227"/>
    <x v="0"/>
    <x v="5"/>
    <s v="Serpins"/>
    <x v="331"/>
    <d v="1899-12-30T00:50:00"/>
    <x v="332"/>
    <d v="1899-12-30T01:55:00"/>
    <m/>
    <n v="0"/>
    <n v="0.1"/>
    <n v="0.1"/>
    <x v="1"/>
    <x v="45"/>
  </r>
  <r>
    <x v="2"/>
    <x v="3228"/>
    <x v="0"/>
    <x v="55"/>
    <s v="Lourosa"/>
    <x v="331"/>
    <d v="1899-12-30T11:30:00"/>
    <x v="332"/>
    <d v="1899-12-30T13:42:00"/>
    <m/>
    <n v="1"/>
    <n v="0"/>
    <n v="1"/>
    <x v="1"/>
    <x v="245"/>
  </r>
  <r>
    <x v="2"/>
    <x v="3229"/>
    <x v="0"/>
    <x v="3"/>
    <s v="Folques"/>
    <x v="331"/>
    <d v="1899-12-30T14:25:00"/>
    <x v="332"/>
    <d v="1899-12-30T20:12:00"/>
    <m/>
    <n v="2"/>
    <n v="44.875"/>
    <n v="46.875"/>
    <x v="1"/>
    <x v="232"/>
  </r>
  <r>
    <x v="2"/>
    <x v="3230"/>
    <x v="0"/>
    <x v="39"/>
    <s v="Cantanhede"/>
    <x v="331"/>
    <d v="1899-12-30T14:34:00"/>
    <x v="332"/>
    <d v="1899-12-30T16:50:00"/>
    <m/>
    <n v="1.115"/>
    <n v="1.46"/>
    <n v="2.5750000000000002"/>
    <x v="1"/>
    <x v="354"/>
  </r>
  <r>
    <x v="2"/>
    <x v="3231"/>
    <x v="0"/>
    <x v="2"/>
    <s v="Espariz"/>
    <x v="331"/>
    <d v="1899-12-30T15:20:00"/>
    <x v="332"/>
    <d v="1899-12-30T17:13:00"/>
    <m/>
    <n v="0.2"/>
    <n v="0.1"/>
    <n v="0.3"/>
    <x v="1"/>
    <x v="327"/>
  </r>
  <r>
    <x v="2"/>
    <x v="3232"/>
    <x v="0"/>
    <x v="2"/>
    <s v="Espariz"/>
    <x v="331"/>
    <d v="1899-12-30T15:27:00"/>
    <x v="332"/>
    <d v="1899-12-30T17:31:00"/>
    <m/>
    <n v="0"/>
    <n v="7.0000000000000007E-2"/>
    <n v="7.0000000000000007E-2"/>
    <x v="1"/>
    <x v="28"/>
  </r>
  <r>
    <x v="2"/>
    <x v="3233"/>
    <x v="0"/>
    <x v="55"/>
    <s v="São Paio de Gramaços"/>
    <x v="331"/>
    <d v="1899-12-30T15:43:00"/>
    <x v="332"/>
    <d v="1899-12-30T17:14:00"/>
    <m/>
    <n v="0.02"/>
    <n v="0"/>
    <n v="0.02"/>
    <x v="1"/>
    <x v="336"/>
  </r>
  <r>
    <x v="2"/>
    <x v="3234"/>
    <x v="0"/>
    <x v="59"/>
    <s v="Unhais-o-Velho"/>
    <x v="331"/>
    <d v="1899-12-30T16:40:00"/>
    <x v="331"/>
    <d v="1899-12-30T09:35:00"/>
    <m/>
    <n v="0.5"/>
    <n v="0.5"/>
    <n v="1"/>
    <x v="2"/>
    <x v="302"/>
  </r>
  <r>
    <x v="2"/>
    <x v="3235"/>
    <x v="0"/>
    <x v="39"/>
    <s v="Tocha"/>
    <x v="331"/>
    <d v="1899-12-30T17:08:00"/>
    <x v="332"/>
    <d v="1899-12-30T18:25:00"/>
    <m/>
    <n v="0.2"/>
    <n v="0.1"/>
    <n v="0.3"/>
    <x v="2"/>
    <x v="175"/>
  </r>
  <r>
    <x v="2"/>
    <x v="3236"/>
    <x v="0"/>
    <x v="2"/>
    <s v="Candosa"/>
    <x v="331"/>
    <d v="1899-12-30T21:20:00"/>
    <x v="332"/>
    <d v="1899-12-30T22:11:00"/>
    <m/>
    <n v="0.02"/>
    <n v="0"/>
    <n v="0.02"/>
    <x v="1"/>
    <x v="339"/>
  </r>
  <r>
    <x v="2"/>
    <x v="3237"/>
    <x v="0"/>
    <x v="39"/>
    <s v="São Caetano"/>
    <x v="331"/>
    <d v="1899-12-30T21:40:00"/>
    <x v="332"/>
    <d v="1899-12-30T22:30:00"/>
    <s v="S"/>
    <n v="0.01"/>
    <n v="0.01"/>
    <n v="0.02"/>
    <x v="0"/>
    <x v="227"/>
  </r>
  <r>
    <x v="2"/>
    <x v="3238"/>
    <x v="0"/>
    <x v="3"/>
    <s v="Teixeira"/>
    <x v="331"/>
    <d v="1899-12-30T21:48:00"/>
    <x v="331"/>
    <d v="1899-12-30T20:22:00"/>
    <m/>
    <n v="4.5"/>
    <n v="0.5"/>
    <n v="5"/>
    <x v="1"/>
    <x v="80"/>
  </r>
  <r>
    <x v="2"/>
    <x v="3239"/>
    <x v="0"/>
    <x v="5"/>
    <s v="Lousã"/>
    <x v="332"/>
    <d v="1899-12-30T16:12:00"/>
    <x v="333"/>
    <d v="1899-12-30T02:17:00"/>
    <m/>
    <n v="260"/>
    <n v="65"/>
    <n v="325"/>
    <x v="2"/>
    <x v="441"/>
  </r>
  <r>
    <x v="2"/>
    <x v="3240"/>
    <x v="0"/>
    <x v="62"/>
    <s v="Liceia"/>
    <x v="332"/>
    <d v="1899-12-30T16:13:00"/>
    <x v="331"/>
    <d v="1899-12-30T19:21:00"/>
    <m/>
    <n v="0.04"/>
    <n v="0"/>
    <n v="0.04"/>
    <x v="2"/>
    <x v="311"/>
  </r>
  <r>
    <x v="2"/>
    <x v="3241"/>
    <x v="0"/>
    <x v="38"/>
    <s v="Espinhal"/>
    <x v="333"/>
    <d v="1899-12-30T00:20:00"/>
    <x v="334"/>
    <d v="1899-12-30T02:45:00"/>
    <m/>
    <n v="0.35"/>
    <n v="0"/>
    <n v="0.35"/>
    <x v="1"/>
    <x v="187"/>
  </r>
  <r>
    <x v="2"/>
    <x v="3242"/>
    <x v="0"/>
    <x v="45"/>
    <s v="Assafarge"/>
    <x v="333"/>
    <d v="1899-12-30T02:42:00"/>
    <x v="334"/>
    <d v="1899-12-30T08:53:00"/>
    <m/>
    <n v="1"/>
    <n v="0.01"/>
    <n v="1.01"/>
    <x v="1"/>
    <x v="135"/>
  </r>
  <r>
    <x v="2"/>
    <x v="3243"/>
    <x v="0"/>
    <x v="40"/>
    <s v="Samuel"/>
    <x v="333"/>
    <d v="1899-12-30T04:45:00"/>
    <x v="334"/>
    <d v="1899-12-30T20:17:00"/>
    <m/>
    <n v="1.3"/>
    <n v="1.7"/>
    <n v="3"/>
    <x v="1"/>
    <x v="179"/>
  </r>
  <r>
    <x v="2"/>
    <x v="3244"/>
    <x v="0"/>
    <x v="2"/>
    <s v="Covas"/>
    <x v="333"/>
    <d v="1899-12-30T12:14:00"/>
    <x v="334"/>
    <d v="1899-12-30T13:05:00"/>
    <m/>
    <n v="0.01"/>
    <n v="0.05"/>
    <n v="0.06"/>
    <x v="1"/>
    <x v="169"/>
  </r>
  <r>
    <x v="2"/>
    <x v="3245"/>
    <x v="0"/>
    <x v="59"/>
    <s v="Janeiro de Baixo"/>
    <x v="333"/>
    <d v="1899-12-30T16:40:00"/>
    <x v="334"/>
    <d v="1899-12-30T21:12:00"/>
    <m/>
    <n v="0"/>
    <n v="4.0000000000000001E-3"/>
    <n v="4.0000000000000001E-3"/>
    <x v="1"/>
    <x v="121"/>
  </r>
  <r>
    <x v="2"/>
    <x v="3246"/>
    <x v="0"/>
    <x v="55"/>
    <s v="Ervedal da Beira"/>
    <x v="333"/>
    <d v="1899-12-30T20:36:00"/>
    <x v="334"/>
    <d v="1899-12-30T22:33:00"/>
    <m/>
    <n v="0.03"/>
    <n v="0.02"/>
    <n v="0.05"/>
    <x v="2"/>
    <x v="564"/>
  </r>
  <r>
    <x v="2"/>
    <x v="3247"/>
    <x v="0"/>
    <x v="2"/>
    <s v="Midões"/>
    <x v="333"/>
    <d v="1899-12-30T21:28:00"/>
    <x v="334"/>
    <d v="1899-12-30T23:55:00"/>
    <m/>
    <n v="0.05"/>
    <n v="0.05"/>
    <n v="0.1"/>
    <x v="1"/>
    <x v="358"/>
  </r>
  <r>
    <x v="2"/>
    <x v="3248"/>
    <x v="0"/>
    <x v="55"/>
    <s v="Penalva de Alva"/>
    <x v="333"/>
    <d v="1899-12-30T22:17:00"/>
    <x v="335"/>
    <d v="1899-12-30T00:08:00"/>
    <m/>
    <n v="0"/>
    <n v="0.01"/>
    <n v="0.01"/>
    <x v="1"/>
    <x v="116"/>
  </r>
  <r>
    <x v="2"/>
    <x v="3249"/>
    <x v="0"/>
    <x v="0"/>
    <s v="Figueira de Lorvão"/>
    <x v="334"/>
    <d v="1899-12-30T00:34:00"/>
    <x v="335"/>
    <d v="1899-12-30T01:35:00"/>
    <m/>
    <n v="0.01"/>
    <n v="0.01"/>
    <n v="0.02"/>
    <x v="2"/>
    <x v="592"/>
  </r>
  <r>
    <x v="2"/>
    <x v="3250"/>
    <x v="0"/>
    <x v="2"/>
    <s v="Tábua"/>
    <x v="334"/>
    <d v="1899-12-30T01:00:00"/>
    <x v="335"/>
    <d v="1899-12-30T02:22:00"/>
    <m/>
    <n v="0.05"/>
    <n v="0"/>
    <n v="0.05"/>
    <x v="1"/>
    <x v="231"/>
  </r>
  <r>
    <x v="2"/>
    <x v="3251"/>
    <x v="0"/>
    <x v="2"/>
    <s v="Tábua"/>
    <x v="334"/>
    <d v="1899-12-30T02:25:00"/>
    <x v="335"/>
    <d v="1899-12-30T03:45:00"/>
    <m/>
    <n v="0"/>
    <n v="0.02"/>
    <n v="0.02"/>
    <x v="1"/>
    <x v="221"/>
  </r>
  <r>
    <x v="2"/>
    <x v="3252"/>
    <x v="0"/>
    <x v="2"/>
    <s v="Tábua"/>
    <x v="334"/>
    <d v="1899-12-30T02:30:00"/>
    <x v="335"/>
    <d v="1899-12-30T03:55:00"/>
    <m/>
    <n v="0"/>
    <n v="0.02"/>
    <n v="0.02"/>
    <x v="1"/>
    <x v="331"/>
  </r>
  <r>
    <x v="2"/>
    <x v="3253"/>
    <x v="0"/>
    <x v="2"/>
    <s v="Tábua"/>
    <x v="334"/>
    <d v="1899-12-30T02:35:00"/>
    <x v="335"/>
    <d v="1899-12-30T03:55:00"/>
    <m/>
    <n v="0"/>
    <n v="0.01"/>
    <n v="0.01"/>
    <x v="1"/>
    <x v="306"/>
  </r>
  <r>
    <x v="2"/>
    <x v="3254"/>
    <x v="0"/>
    <x v="2"/>
    <s v="Tábua"/>
    <x v="334"/>
    <d v="1899-12-30T02:40:00"/>
    <x v="335"/>
    <d v="1899-12-30T03:55:00"/>
    <m/>
    <n v="0"/>
    <n v="0.03"/>
    <n v="0.03"/>
    <x v="1"/>
    <x v="276"/>
  </r>
  <r>
    <x v="2"/>
    <x v="3255"/>
    <x v="0"/>
    <x v="3"/>
    <s v="Benfeita"/>
    <x v="334"/>
    <d v="1899-12-30T14:35:00"/>
    <x v="335"/>
    <d v="1899-12-30T17:35:00"/>
    <m/>
    <n v="0"/>
    <n v="0.02"/>
    <n v="0.02"/>
    <x v="2"/>
    <x v="606"/>
  </r>
  <r>
    <x v="2"/>
    <x v="3256"/>
    <x v="0"/>
    <x v="55"/>
    <s v="Lourosa"/>
    <x v="334"/>
    <d v="1899-12-30T16:48:00"/>
    <x v="335"/>
    <d v="1899-12-30T18:49:00"/>
    <m/>
    <n v="1"/>
    <n v="0"/>
    <n v="1"/>
    <x v="1"/>
    <x v="199"/>
  </r>
  <r>
    <x v="2"/>
    <x v="3257"/>
    <x v="0"/>
    <x v="59"/>
    <s v="Pampilhosa da Serra"/>
    <x v="334"/>
    <d v="1899-12-30T17:30:00"/>
    <x v="335"/>
    <d v="1899-12-30T20:27:00"/>
    <m/>
    <n v="0.5"/>
    <n v="1.5"/>
    <n v="2"/>
    <x v="2"/>
    <x v="478"/>
  </r>
  <r>
    <x v="2"/>
    <x v="3258"/>
    <x v="0"/>
    <x v="2"/>
    <s v="São João da Boa Vista"/>
    <x v="334"/>
    <d v="1899-12-30T22:38:00"/>
    <x v="336"/>
    <d v="1899-12-30T00:25:00"/>
    <m/>
    <n v="0"/>
    <n v="0.01"/>
    <n v="0.01"/>
    <x v="1"/>
    <x v="215"/>
  </r>
  <r>
    <x v="2"/>
    <x v="3259"/>
    <x v="0"/>
    <x v="59"/>
    <s v="Pampilhosa da Serra"/>
    <x v="335"/>
    <d v="1899-12-30T14:05:00"/>
    <x v="336"/>
    <d v="1899-12-30T15:32:00"/>
    <m/>
    <n v="0.01"/>
    <n v="0.15"/>
    <n v="0.16"/>
    <x v="2"/>
    <x v="289"/>
  </r>
  <r>
    <x v="2"/>
    <x v="3260"/>
    <x v="0"/>
    <x v="55"/>
    <s v="São Gião"/>
    <x v="335"/>
    <d v="1899-12-30T14:39:00"/>
    <x v="333"/>
    <d v="1899-12-30T02:31:00"/>
    <m/>
    <n v="23"/>
    <n v="0"/>
    <n v="23"/>
    <x v="1"/>
    <x v="386"/>
  </r>
  <r>
    <x v="2"/>
    <x v="3261"/>
    <x v="0"/>
    <x v="40"/>
    <s v="Vinha da Rainha"/>
    <x v="335"/>
    <d v="1899-12-30T15:59:00"/>
    <x v="336"/>
    <d v="1899-12-30T17:43:00"/>
    <m/>
    <n v="4.4999999999999998E-2"/>
    <n v="0"/>
    <n v="4.4999999999999998E-2"/>
    <x v="2"/>
    <x v="359"/>
  </r>
  <r>
    <x v="2"/>
    <x v="3262"/>
    <x v="0"/>
    <x v="40"/>
    <s v="Vinha da Rainha"/>
    <x v="335"/>
    <d v="1899-12-30T15:59:00"/>
    <x v="336"/>
    <d v="1899-12-30T17:43:00"/>
    <m/>
    <n v="0.09"/>
    <n v="0.18"/>
    <n v="0.27"/>
    <x v="2"/>
    <x v="349"/>
  </r>
  <r>
    <x v="2"/>
    <x v="3263"/>
    <x v="0"/>
    <x v="40"/>
    <s v="Vinha da Rainha"/>
    <x v="335"/>
    <d v="1899-12-30T15:59:00"/>
    <x v="336"/>
    <d v="1899-12-30T17:43:00"/>
    <m/>
    <n v="0.15"/>
    <n v="0"/>
    <n v="0.15"/>
    <x v="2"/>
    <x v="290"/>
  </r>
  <r>
    <x v="2"/>
    <x v="3264"/>
    <x v="0"/>
    <x v="55"/>
    <s v="Seixo da Beira"/>
    <x v="335"/>
    <d v="1899-12-30T16:04:00"/>
    <x v="337"/>
    <d v="1899-12-30T02:53:00"/>
    <m/>
    <n v="65"/>
    <n v="65"/>
    <n v="130"/>
    <x v="1"/>
    <x v="436"/>
  </r>
  <r>
    <x v="2"/>
    <x v="3265"/>
    <x v="0"/>
    <x v="45"/>
    <s v="Assafarge"/>
    <x v="335"/>
    <d v="1899-12-30T18:12:00"/>
    <x v="336"/>
    <d v="1899-12-30T19:20:00"/>
    <m/>
    <n v="0"/>
    <n v="0.01"/>
    <n v="0.01"/>
    <x v="1"/>
    <x v="345"/>
  </r>
  <r>
    <x v="2"/>
    <x v="3266"/>
    <x v="0"/>
    <x v="5"/>
    <s v="Vilarinho"/>
    <x v="335"/>
    <d v="1899-12-30T20:03:00"/>
    <x v="336"/>
    <d v="1899-12-30T22:55:00"/>
    <m/>
    <n v="0.03"/>
    <n v="0"/>
    <n v="0.03"/>
    <x v="1"/>
    <x v="378"/>
  </r>
  <r>
    <x v="2"/>
    <x v="3267"/>
    <x v="0"/>
    <x v="5"/>
    <s v="Foz de Arouce"/>
    <x v="336"/>
    <d v="1899-12-30T05:20:00"/>
    <x v="333"/>
    <d v="1899-12-30T07:53:00"/>
    <m/>
    <n v="0.2"/>
    <n v="0"/>
    <n v="0.2"/>
    <x v="1"/>
    <x v="177"/>
  </r>
  <r>
    <x v="2"/>
    <x v="3268"/>
    <x v="0"/>
    <x v="59"/>
    <s v="Portela do Fojo"/>
    <x v="336"/>
    <d v="1899-12-30T10:40:00"/>
    <x v="333"/>
    <d v="1899-12-30T13:25:00"/>
    <m/>
    <n v="0.24"/>
    <n v="0.04"/>
    <n v="0.28000000000000003"/>
    <x v="2"/>
    <x v="39"/>
  </r>
  <r>
    <x v="2"/>
    <x v="3269"/>
    <x v="0"/>
    <x v="55"/>
    <s v="São Gião"/>
    <x v="336"/>
    <d v="1899-12-30T12:14:00"/>
    <x v="333"/>
    <d v="1899-12-30T13:50:00"/>
    <m/>
    <n v="0.4"/>
    <n v="0"/>
    <n v="0.4"/>
    <x v="2"/>
    <x v="498"/>
  </r>
  <r>
    <x v="2"/>
    <x v="3270"/>
    <x v="0"/>
    <x v="38"/>
    <s v="São Miguel"/>
    <x v="336"/>
    <d v="1899-12-30T13:30:00"/>
    <x v="333"/>
    <d v="1899-12-30T14:54:00"/>
    <m/>
    <n v="0"/>
    <n v="0.02"/>
    <n v="0.02"/>
    <x v="2"/>
    <x v="639"/>
  </r>
  <r>
    <x v="2"/>
    <x v="3271"/>
    <x v="0"/>
    <x v="55"/>
    <s v="Nogueira do Cravo"/>
    <x v="336"/>
    <d v="1899-12-30T18:15:00"/>
    <x v="333"/>
    <d v="1899-12-30T20:35:00"/>
    <m/>
    <n v="0.05"/>
    <n v="0.25"/>
    <n v="0.3"/>
    <x v="1"/>
    <x v="44"/>
  </r>
  <r>
    <x v="2"/>
    <x v="3272"/>
    <x v="0"/>
    <x v="3"/>
    <s v="São Martinho da Cortiça"/>
    <x v="337"/>
    <d v="1899-12-30T01:23:00"/>
    <x v="337"/>
    <d v="1899-12-30T03:57:00"/>
    <m/>
    <n v="0.01"/>
    <n v="0.05"/>
    <n v="0.06"/>
    <x v="1"/>
    <x v="258"/>
  </r>
  <r>
    <x v="2"/>
    <x v="3273"/>
    <x v="0"/>
    <x v="3"/>
    <s v="Pombeiro da Beira"/>
    <x v="337"/>
    <d v="1899-12-30T02:48:00"/>
    <x v="337"/>
    <d v="1899-12-30T04:50:00"/>
    <m/>
    <n v="1.7299999999999999E-2"/>
    <n v="2.9999999999999997E-4"/>
    <n v="1.7600000000000001E-2"/>
    <x v="1"/>
    <x v="192"/>
  </r>
  <r>
    <x v="2"/>
    <x v="3274"/>
    <x v="0"/>
    <x v="57"/>
    <s v="Miranda do Corvo"/>
    <x v="337"/>
    <d v="1899-12-30T02:52:00"/>
    <x v="337"/>
    <d v="1899-12-30T04:58:00"/>
    <m/>
    <n v="0.1"/>
    <n v="0"/>
    <n v="0.1"/>
    <x v="1"/>
    <x v="287"/>
  </r>
  <r>
    <x v="2"/>
    <x v="3275"/>
    <x v="0"/>
    <x v="55"/>
    <s v="Vila Franca da Beira"/>
    <x v="337"/>
    <d v="1899-12-30T14:35:00"/>
    <x v="338"/>
    <d v="1899-12-30T16:30:00"/>
    <m/>
    <n v="0.35"/>
    <n v="0"/>
    <n v="0.35"/>
    <x v="1"/>
    <x v="420"/>
  </r>
  <r>
    <x v="2"/>
    <x v="3276"/>
    <x v="0"/>
    <x v="2"/>
    <s v="Covas"/>
    <x v="337"/>
    <d v="1899-12-30T19:30:00"/>
    <x v="337"/>
    <d v="1899-12-30T22:13:00"/>
    <m/>
    <n v="0.05"/>
    <n v="0.95"/>
    <n v="1"/>
    <x v="1"/>
    <x v="412"/>
  </r>
  <r>
    <x v="2"/>
    <x v="3277"/>
    <x v="0"/>
    <x v="5"/>
    <s v="Vilarinho"/>
    <x v="337"/>
    <d v="1899-12-30T21:47:00"/>
    <x v="337"/>
    <d v="1899-12-30T22:28:00"/>
    <m/>
    <n v="0"/>
    <n v="0.01"/>
    <n v="0.01"/>
    <x v="1"/>
    <x v="323"/>
  </r>
  <r>
    <x v="2"/>
    <x v="3278"/>
    <x v="0"/>
    <x v="59"/>
    <s v="Pessegueiro"/>
    <x v="337"/>
    <d v="1899-12-30T22:33:00"/>
    <x v="337"/>
    <d v="1899-12-30T23:35:00"/>
    <m/>
    <n v="0.1"/>
    <n v="0"/>
    <n v="0.1"/>
    <x v="1"/>
    <x v="411"/>
  </r>
  <r>
    <x v="2"/>
    <x v="3279"/>
    <x v="0"/>
    <x v="0"/>
    <s v="Lorvão"/>
    <x v="337"/>
    <d v="1899-12-30T23:25:00"/>
    <x v="337"/>
    <d v="1899-12-30T01:30:00"/>
    <m/>
    <n v="0"/>
    <n v="0.05"/>
    <n v="0.05"/>
    <x v="4"/>
    <x v="374"/>
  </r>
  <r>
    <x v="2"/>
    <x v="3276"/>
    <x v="0"/>
    <x v="2"/>
    <s v="Covas"/>
    <x v="338"/>
    <d v="1899-12-30T05:20:00"/>
    <x v="338"/>
    <d v="1899-12-30T07:39:00"/>
    <s v="S"/>
    <n v="0"/>
    <n v="0"/>
    <n v="0"/>
    <x v="0"/>
    <x v="129"/>
  </r>
  <r>
    <x v="2"/>
    <x v="3280"/>
    <x v="0"/>
    <x v="3"/>
    <s v="Pombeiro da Beira"/>
    <x v="338"/>
    <d v="1899-12-30T11:49:00"/>
    <x v="338"/>
    <d v="1899-12-30T19:50:00"/>
    <m/>
    <n v="4.5"/>
    <n v="1"/>
    <n v="5.5"/>
    <x v="1"/>
    <x v="458"/>
  </r>
  <r>
    <x v="2"/>
    <x v="3281"/>
    <x v="0"/>
    <x v="61"/>
    <s v="Santo André"/>
    <x v="338"/>
    <d v="1899-12-30T15:03:00"/>
    <x v="338"/>
    <d v="1899-12-30T16:25:00"/>
    <m/>
    <n v="0.01"/>
    <n v="0.01"/>
    <n v="0.02"/>
    <x v="1"/>
    <x v="263"/>
  </r>
  <r>
    <x v="2"/>
    <x v="3282"/>
    <x v="0"/>
    <x v="61"/>
    <s v="São Miguel de Poiares"/>
    <x v="338"/>
    <d v="1899-12-30T20:30:00"/>
    <x v="338"/>
    <d v="1899-12-30T22:20:00"/>
    <m/>
    <n v="0"/>
    <n v="5.9999999999999995E-4"/>
    <n v="5.9999999999999995E-4"/>
    <x v="1"/>
    <x v="435"/>
  </r>
  <r>
    <x v="2"/>
    <x v="3283"/>
    <x v="0"/>
    <x v="57"/>
    <s v="Rio de Vide"/>
    <x v="338"/>
    <d v="1899-12-30T23:55:00"/>
    <x v="339"/>
    <d v="1899-12-30T00:17:00"/>
    <m/>
    <n v="0.2"/>
    <n v="0.1"/>
    <n v="0.3"/>
    <x v="1"/>
    <x v="446"/>
  </r>
  <r>
    <x v="2"/>
    <x v="3284"/>
    <x v="0"/>
    <x v="57"/>
    <s v="Semide"/>
    <x v="339"/>
    <d v="1899-12-30T00:29:00"/>
    <x v="339"/>
    <d v="1899-12-30T01:15:00"/>
    <m/>
    <n v="0.2"/>
    <n v="0"/>
    <n v="0.2"/>
    <x v="1"/>
    <x v="448"/>
  </r>
  <r>
    <x v="2"/>
    <x v="3285"/>
    <x v="0"/>
    <x v="55"/>
    <s v="Aldeia das Dez"/>
    <x v="340"/>
    <d v="1899-12-30T16:40:00"/>
    <x v="340"/>
    <d v="1899-12-30T19:05:00"/>
    <m/>
    <n v="0.03"/>
    <n v="0.01"/>
    <n v="0.04"/>
    <x v="3"/>
    <x v="457"/>
  </r>
  <r>
    <x v="2"/>
    <x v="3286"/>
    <x v="0"/>
    <x v="55"/>
    <s v="Vila Pouca da Beira"/>
    <x v="340"/>
    <d v="1899-12-30T18:00:00"/>
    <x v="340"/>
    <d v="1899-12-30T18:51:00"/>
    <m/>
    <n v="0"/>
    <n v="1E-3"/>
    <n v="1E-3"/>
    <x v="1"/>
    <x v="454"/>
  </r>
  <r>
    <x v="2"/>
    <x v="3287"/>
    <x v="0"/>
    <x v="61"/>
    <s v="São Miguel"/>
    <x v="340"/>
    <d v="1899-12-30T19:20:00"/>
    <x v="340"/>
    <d v="1899-12-30T20:05:00"/>
    <m/>
    <n v="0"/>
    <n v="0.02"/>
    <n v="0.02"/>
    <x v="2"/>
    <x v="50"/>
  </r>
  <r>
    <x v="2"/>
    <x v="3288"/>
    <x v="0"/>
    <x v="57"/>
    <s v="Semide"/>
    <x v="341"/>
    <d v="1899-12-30T20:40:00"/>
    <x v="341"/>
    <d v="1899-12-30T00:35:00"/>
    <m/>
    <n v="0.5"/>
    <n v="0"/>
    <n v="0.5"/>
    <x v="1"/>
    <x v="485"/>
  </r>
  <r>
    <x v="2"/>
    <x v="3289"/>
    <x v="0"/>
    <x v="58"/>
    <s v="Marinha das Ondas"/>
    <x v="342"/>
    <d v="1899-12-30T13:26:00"/>
    <x v="342"/>
    <d v="1899-12-30T16:10:00"/>
    <m/>
    <n v="2.98"/>
    <n v="0"/>
    <n v="2.98"/>
    <x v="1"/>
    <x v="491"/>
  </r>
  <r>
    <x v="2"/>
    <x v="3290"/>
    <x v="0"/>
    <x v="2"/>
    <s v="Vila Nova de Oliveirinha"/>
    <x v="342"/>
    <d v="1899-12-30T13:53:00"/>
    <x v="342"/>
    <d v="1899-12-30T14:55:00"/>
    <m/>
    <n v="0.04"/>
    <n v="0"/>
    <n v="0.04"/>
    <x v="2"/>
    <x v="288"/>
  </r>
  <r>
    <x v="2"/>
    <x v="3291"/>
    <x v="0"/>
    <x v="2"/>
    <s v="São João da Boa Vista"/>
    <x v="342"/>
    <d v="1899-12-30T16:20:00"/>
    <x v="342"/>
    <d v="1899-12-30T17:51:00"/>
    <m/>
    <n v="0"/>
    <n v="0.08"/>
    <n v="0.08"/>
    <x v="1"/>
    <x v="487"/>
  </r>
  <r>
    <x v="2"/>
    <x v="3292"/>
    <x v="0"/>
    <x v="2"/>
    <s v="São João da Boa Vista"/>
    <x v="342"/>
    <d v="1899-12-30T19:30:00"/>
    <x v="342"/>
    <d v="1899-12-30T20:30:00"/>
    <m/>
    <n v="0"/>
    <n v="0.03"/>
    <n v="0.03"/>
    <x v="1"/>
    <x v="496"/>
  </r>
  <r>
    <x v="2"/>
    <x v="3293"/>
    <x v="0"/>
    <x v="2"/>
    <s v="Midões"/>
    <x v="343"/>
    <d v="1899-12-30T06:54:00"/>
    <x v="343"/>
    <d v="1899-12-30T13:26:00"/>
    <m/>
    <n v="0"/>
    <n v="1"/>
    <n v="1"/>
    <x v="1"/>
    <x v="501"/>
  </r>
  <r>
    <x v="2"/>
    <x v="3294"/>
    <x v="0"/>
    <x v="2"/>
    <s v="Midões"/>
    <x v="343"/>
    <d v="1899-12-30T20:30:00"/>
    <x v="343"/>
    <d v="1899-12-30T22:16:00"/>
    <m/>
    <n v="0"/>
    <n v="0.02"/>
    <n v="0.02"/>
    <x v="1"/>
    <x v="504"/>
  </r>
  <r>
    <x v="2"/>
    <x v="3295"/>
    <x v="0"/>
    <x v="61"/>
    <s v="São Miguel"/>
    <x v="344"/>
    <d v="1899-12-30T22:50:00"/>
    <x v="344"/>
    <d v="1899-12-30T23:25:00"/>
    <m/>
    <n v="0"/>
    <n v="0.01"/>
    <n v="0.01"/>
    <x v="1"/>
    <x v="510"/>
  </r>
  <r>
    <x v="2"/>
    <x v="3296"/>
    <x v="0"/>
    <x v="38"/>
    <s v="Espinhal"/>
    <x v="345"/>
    <d v="1899-12-30T15:05:00"/>
    <x v="345"/>
    <d v="1899-12-30T19:19:00"/>
    <m/>
    <n v="1.2"/>
    <n v="0"/>
    <n v="1.2"/>
    <x v="1"/>
    <x v="512"/>
  </r>
  <r>
    <x v="2"/>
    <x v="3297"/>
    <x v="0"/>
    <x v="38"/>
    <s v="Santa Eufémia"/>
    <x v="345"/>
    <d v="1899-12-30T15:30:00"/>
    <x v="345"/>
    <d v="1899-12-30T19:55:00"/>
    <m/>
    <n v="0.15"/>
    <n v="0"/>
    <n v="0.15"/>
    <x v="1"/>
    <x v="521"/>
  </r>
  <r>
    <x v="2"/>
    <x v="3298"/>
    <x v="0"/>
    <x v="0"/>
    <s v="Lorvão"/>
    <x v="345"/>
    <d v="1899-12-30T18:05:00"/>
    <x v="345"/>
    <d v="1899-12-30T20:10:00"/>
    <m/>
    <n v="0.08"/>
    <n v="0"/>
    <n v="0.08"/>
    <x v="4"/>
    <x v="404"/>
  </r>
  <r>
    <x v="2"/>
    <x v="3299"/>
    <x v="0"/>
    <x v="57"/>
    <s v="Semide"/>
    <x v="346"/>
    <d v="1899-12-30T11:47:00"/>
    <x v="346"/>
    <d v="1899-12-30T13:10:00"/>
    <m/>
    <n v="5"/>
    <n v="0"/>
    <n v="5"/>
    <x v="1"/>
    <x v="533"/>
  </r>
  <r>
    <x v="2"/>
    <x v="3300"/>
    <x v="0"/>
    <x v="4"/>
    <s v="Alvares"/>
    <x v="346"/>
    <d v="1899-12-30T14:25:00"/>
    <x v="346"/>
    <d v="1899-12-30T20:55:00"/>
    <m/>
    <n v="0"/>
    <n v="4"/>
    <n v="4"/>
    <x v="1"/>
    <x v="527"/>
  </r>
  <r>
    <x v="2"/>
    <x v="3301"/>
    <x v="0"/>
    <x v="55"/>
    <s v="Ervedal da Beira"/>
    <x v="347"/>
    <d v="1899-12-30T10:30:00"/>
    <x v="347"/>
    <d v="1899-12-30T12:50:00"/>
    <m/>
    <n v="0.5"/>
    <n v="0"/>
    <n v="0.5"/>
    <x v="1"/>
    <x v="299"/>
  </r>
  <r>
    <x v="2"/>
    <x v="3302"/>
    <x v="0"/>
    <x v="40"/>
    <s v="Alfarelos"/>
    <x v="347"/>
    <d v="1899-12-30T14:15:00"/>
    <x v="347"/>
    <d v="1899-12-30T19:29:00"/>
    <m/>
    <n v="0.65"/>
    <n v="0"/>
    <n v="0.65"/>
    <x v="1"/>
    <x v="514"/>
  </r>
  <r>
    <x v="2"/>
    <x v="3303"/>
    <x v="0"/>
    <x v="4"/>
    <s v="Alvares"/>
    <x v="347"/>
    <d v="1899-12-30T14:26:00"/>
    <x v="348"/>
    <d v="1899-12-30T01:14:00"/>
    <m/>
    <n v="1.25"/>
    <n v="11"/>
    <n v="12.25"/>
    <x v="1"/>
    <x v="493"/>
  </r>
  <r>
    <x v="2"/>
    <x v="3304"/>
    <x v="0"/>
    <x v="4"/>
    <s v="Góis"/>
    <x v="347"/>
    <d v="1899-12-30T15:20:00"/>
    <x v="348"/>
    <d v="1899-12-30T01:15:00"/>
    <m/>
    <n v="3"/>
    <n v="0"/>
    <n v="3"/>
    <x v="1"/>
    <x v="536"/>
  </r>
  <r>
    <x v="2"/>
    <x v="3305"/>
    <x v="0"/>
    <x v="55"/>
    <s v="Avô"/>
    <x v="348"/>
    <d v="1899-12-30T02:28:00"/>
    <x v="348"/>
    <d v="1899-12-30T04:39:00"/>
    <m/>
    <n v="0.02"/>
    <n v="0.08"/>
    <n v="0.1"/>
    <x v="1"/>
    <x v="534"/>
  </r>
  <r>
    <x v="2"/>
    <x v="3306"/>
    <x v="0"/>
    <x v="55"/>
    <s v="Avô"/>
    <x v="349"/>
    <d v="1899-12-30T03:25:00"/>
    <x v="349"/>
    <d v="1899-12-30T18:45:00"/>
    <m/>
    <n v="6.5"/>
    <n v="1"/>
    <n v="7.5"/>
    <x v="1"/>
    <x v="573"/>
  </r>
  <r>
    <x v="2"/>
    <x v="3307"/>
    <x v="0"/>
    <x v="2"/>
    <s v="Covas"/>
    <x v="349"/>
    <d v="1899-12-30T04:50:00"/>
    <x v="349"/>
    <d v="1899-12-30T10:30:00"/>
    <m/>
    <n v="0.105"/>
    <n v="0.14499999999999999"/>
    <n v="0.25"/>
    <x v="1"/>
    <x v="220"/>
  </r>
  <r>
    <x v="2"/>
    <x v="3308"/>
    <x v="0"/>
    <x v="58"/>
    <s v="Marinha das ondas"/>
    <x v="349"/>
    <d v="1899-12-30T16:05:00"/>
    <x v="349"/>
    <d v="1899-12-30T19:05:00"/>
    <m/>
    <n v="0"/>
    <n v="0"/>
    <n v="0"/>
    <x v="1"/>
    <x v="566"/>
  </r>
  <r>
    <x v="2"/>
    <x v="3309"/>
    <x v="0"/>
    <x v="55"/>
    <s v="Vila Pouca da Beira"/>
    <x v="349"/>
    <d v="1899-12-30T17:20:00"/>
    <x v="349"/>
    <d v="1899-12-30T20:16:00"/>
    <m/>
    <n v="0.8"/>
    <n v="0.15"/>
    <n v="0.95"/>
    <x v="3"/>
    <x v="482"/>
  </r>
  <r>
    <x v="2"/>
    <x v="3310"/>
    <x v="0"/>
    <x v="0"/>
    <s v="Carvalho"/>
    <x v="349"/>
    <d v="1899-12-30T20:05:00"/>
    <x v="349"/>
    <d v="1899-12-30T22:15:00"/>
    <m/>
    <n v="0.5"/>
    <n v="0"/>
    <n v="0.5"/>
    <x v="4"/>
    <x v="381"/>
  </r>
  <r>
    <x v="2"/>
    <x v="3311"/>
    <x v="0"/>
    <x v="0"/>
    <s v="Lorvão"/>
    <x v="349"/>
    <d v="1899-12-30T20:25:00"/>
    <x v="349"/>
    <d v="1899-12-30T22:55:00"/>
    <m/>
    <n v="0.5"/>
    <n v="0"/>
    <n v="0.5"/>
    <x v="1"/>
    <x v="580"/>
  </r>
  <r>
    <x v="2"/>
    <x v="3312"/>
    <x v="0"/>
    <x v="45"/>
    <s v="Ameal"/>
    <x v="350"/>
    <d v="1899-12-30T13:26:00"/>
    <x v="350"/>
    <d v="1899-12-30T15:17:00"/>
    <m/>
    <n v="2"/>
    <n v="1"/>
    <n v="3"/>
    <x v="2"/>
    <x v="450"/>
  </r>
  <r>
    <x v="2"/>
    <x v="3313"/>
    <x v="0"/>
    <x v="5"/>
    <s v="Foz de Arouce"/>
    <x v="350"/>
    <d v="1899-12-30T14:07:00"/>
    <x v="350"/>
    <d v="1899-12-30T17:11:00"/>
    <m/>
    <n v="0.15"/>
    <n v="0"/>
    <n v="0.15"/>
    <x v="1"/>
    <x v="298"/>
  </r>
  <r>
    <x v="2"/>
    <x v="3314"/>
    <x v="0"/>
    <x v="39"/>
    <s v="Tocha"/>
    <x v="350"/>
    <d v="1899-12-30T15:00:00"/>
    <x v="350"/>
    <d v="1899-12-30T17:27:00"/>
    <m/>
    <n v="0.08"/>
    <n v="1.22"/>
    <n v="1.3"/>
    <x v="1"/>
    <x v="297"/>
  </r>
  <r>
    <x v="2"/>
    <x v="3315"/>
    <x v="0"/>
    <x v="5"/>
    <s v="Casal de Ermio"/>
    <x v="350"/>
    <d v="1899-12-30T17:18:00"/>
    <x v="350"/>
    <d v="1899-12-30T19:09:00"/>
    <m/>
    <n v="1"/>
    <n v="0"/>
    <n v="1"/>
    <x v="2"/>
    <x v="329"/>
  </r>
  <r>
    <x v="2"/>
    <x v="3316"/>
    <x v="0"/>
    <x v="57"/>
    <s v="Miranda do Corvo"/>
    <x v="351"/>
    <d v="1899-12-30T13:45:00"/>
    <x v="351"/>
    <d v="1899-12-30T20:35:00"/>
    <m/>
    <n v="1.2"/>
    <n v="0"/>
    <n v="1.2"/>
    <x v="2"/>
    <x v="41"/>
  </r>
  <r>
    <x v="2"/>
    <x v="3317"/>
    <x v="0"/>
    <x v="61"/>
    <s v="Santo André"/>
    <x v="351"/>
    <d v="1899-12-30T14:30:00"/>
    <x v="351"/>
    <d v="1899-12-30T21:05:00"/>
    <m/>
    <n v="11"/>
    <n v="0.5"/>
    <n v="11.5"/>
    <x v="1"/>
    <x v="554"/>
  </r>
  <r>
    <x v="2"/>
    <x v="3318"/>
    <x v="0"/>
    <x v="3"/>
    <s v="Pombeiro da Beira"/>
    <x v="351"/>
    <d v="1899-12-30T15:10:00"/>
    <x v="351"/>
    <d v="1899-12-30T17:50:00"/>
    <m/>
    <n v="8.0000000000000002E-3"/>
    <n v="0.112"/>
    <n v="0.12"/>
    <x v="1"/>
    <x v="494"/>
  </r>
  <r>
    <x v="2"/>
    <x v="3319"/>
    <x v="0"/>
    <x v="55"/>
    <s v="Lagares da Beira"/>
    <x v="352"/>
    <d v="1899-12-30T02:25:00"/>
    <x v="352"/>
    <d v="1899-12-30T04:48:00"/>
    <m/>
    <n v="0"/>
    <n v="0.01"/>
    <n v="0.01"/>
    <x v="1"/>
    <x v="601"/>
  </r>
  <r>
    <x v="2"/>
    <x v="3320"/>
    <x v="0"/>
    <x v="57"/>
    <s v="Semide"/>
    <x v="352"/>
    <d v="1899-12-30T14:30:00"/>
    <x v="352"/>
    <d v="1899-12-30T18:05:00"/>
    <m/>
    <n v="2"/>
    <n v="0"/>
    <n v="2"/>
    <x v="2"/>
    <x v="53"/>
  </r>
  <r>
    <x v="2"/>
    <x v="3321"/>
    <x v="0"/>
    <x v="13"/>
    <s v="Praia de Mira"/>
    <x v="352"/>
    <d v="1899-12-30T15:35:00"/>
    <x v="352"/>
    <d v="1899-12-30T21:45:00"/>
    <m/>
    <n v="2"/>
    <n v="0"/>
    <n v="2"/>
    <x v="1"/>
    <x v="603"/>
  </r>
  <r>
    <x v="2"/>
    <x v="3322"/>
    <x v="0"/>
    <x v="2"/>
    <s v="Sinde"/>
    <x v="352"/>
    <d v="1899-12-30T22:15:00"/>
    <x v="352"/>
    <d v="1899-12-30T23:08:00"/>
    <m/>
    <n v="0.05"/>
    <n v="0"/>
    <n v="0.05"/>
    <x v="1"/>
    <x v="570"/>
  </r>
  <r>
    <x v="2"/>
    <x v="3323"/>
    <x v="0"/>
    <x v="2"/>
    <s v="Midões"/>
    <x v="353"/>
    <d v="1899-12-30T17:38:00"/>
    <x v="353"/>
    <d v="1899-12-30T19:00:00"/>
    <m/>
    <n v="0"/>
    <n v="0.1"/>
    <n v="0.1"/>
    <x v="1"/>
    <x v="576"/>
  </r>
  <r>
    <x v="2"/>
    <x v="3324"/>
    <x v="0"/>
    <x v="55"/>
    <s v="Seixo da Beira"/>
    <x v="354"/>
    <d v="1899-12-30T12:50:00"/>
    <x v="354"/>
    <d v="1899-12-30T13:45:00"/>
    <m/>
    <n v="0.02"/>
    <n v="0"/>
    <n v="0.02"/>
    <x v="1"/>
    <x v="585"/>
  </r>
  <r>
    <x v="2"/>
    <x v="3325"/>
    <x v="0"/>
    <x v="0"/>
    <s v="Figueira de Lorvão"/>
    <x v="355"/>
    <d v="1899-12-30T09:45:00"/>
    <x v="355"/>
    <d v="1899-12-30T14:45:00"/>
    <m/>
    <n v="6"/>
    <n v="0"/>
    <n v="6"/>
    <x v="4"/>
    <x v="383"/>
  </r>
  <r>
    <x v="2"/>
    <x v="3326"/>
    <x v="0"/>
    <x v="2"/>
    <s v="Mouronho"/>
    <x v="355"/>
    <d v="1899-12-30T10:40:00"/>
    <x v="355"/>
    <d v="1899-12-30T13:26:00"/>
    <m/>
    <n v="2"/>
    <n v="0"/>
    <n v="2"/>
    <x v="1"/>
    <x v="581"/>
  </r>
  <r>
    <x v="2"/>
    <x v="3327"/>
    <x v="0"/>
    <x v="57"/>
    <s v="Rio de Vide"/>
    <x v="355"/>
    <d v="1899-12-30T18:50:00"/>
    <x v="355"/>
    <d v="1899-12-30T21:05:00"/>
    <m/>
    <n v="1.5"/>
    <n v="0"/>
    <n v="1.5"/>
    <x v="1"/>
    <x v="583"/>
  </r>
  <r>
    <x v="2"/>
    <x v="3328"/>
    <x v="0"/>
    <x v="45"/>
    <s v="São Martinho do Bispo"/>
    <x v="356"/>
    <d v="1899-12-30T10:02:00"/>
    <x v="356"/>
    <d v="1899-12-30T10:51:00"/>
    <m/>
    <n v="0"/>
    <n v="6.0000000000000001E-3"/>
    <n v="6.0000000000000001E-3"/>
    <x v="1"/>
    <x v="626"/>
  </r>
  <r>
    <x v="2"/>
    <x v="3329"/>
    <x v="0"/>
    <x v="2"/>
    <s v="Midões"/>
    <x v="356"/>
    <d v="1899-12-30T10:50:00"/>
    <x v="356"/>
    <d v="1899-12-30T13:17:00"/>
    <m/>
    <n v="0"/>
    <n v="0.1"/>
    <n v="0.1"/>
    <x v="1"/>
    <x v="513"/>
  </r>
  <r>
    <x v="2"/>
    <x v="3330"/>
    <x v="0"/>
    <x v="60"/>
    <s v="Condeixa-a-Velha"/>
    <x v="356"/>
    <d v="1899-12-30T15:00:00"/>
    <x v="356"/>
    <d v="1899-12-30T00:00:00"/>
    <m/>
    <n v="0.5"/>
    <n v="1.75"/>
    <n v="2.25"/>
    <x v="2"/>
    <x v="268"/>
  </r>
  <r>
    <x v="2"/>
    <x v="3331"/>
    <x v="0"/>
    <x v="5"/>
    <s v="Vilarinho"/>
    <x v="357"/>
    <d v="1899-12-30T18:07:00"/>
    <x v="357"/>
    <d v="1899-12-30T20:15:00"/>
    <m/>
    <n v="0.06"/>
    <n v="0"/>
    <n v="0.06"/>
    <x v="1"/>
    <x v="200"/>
  </r>
  <r>
    <x v="2"/>
    <x v="3332"/>
    <x v="0"/>
    <x v="3"/>
    <s v="Pomares"/>
    <x v="357"/>
    <d v="1899-12-30T19:02:00"/>
    <x v="358"/>
    <d v="1899-12-30T19:23:00"/>
    <m/>
    <n v="7.5"/>
    <n v="6.625"/>
    <n v="14.125"/>
    <x v="1"/>
    <x v="66"/>
  </r>
  <r>
    <x v="2"/>
    <x v="3333"/>
    <x v="0"/>
    <x v="2"/>
    <s v="Pinheiro de Coja"/>
    <x v="357"/>
    <d v="1899-12-30T21:30:00"/>
    <x v="357"/>
    <d v="1899-12-30T22:20:00"/>
    <m/>
    <n v="0"/>
    <n v="6.0000000000000001E-3"/>
    <n v="6.0000000000000001E-3"/>
    <x v="1"/>
    <x v="19"/>
  </r>
  <r>
    <x v="2"/>
    <x v="3334"/>
    <x v="0"/>
    <x v="3"/>
    <s v="Coja"/>
    <x v="357"/>
    <d v="1899-12-30T21:45:00"/>
    <x v="357"/>
    <d v="1899-12-30T23:15:00"/>
    <m/>
    <n v="0"/>
    <n v="1.5E-3"/>
    <n v="1.5E-3"/>
    <x v="1"/>
    <x v="105"/>
  </r>
  <r>
    <x v="2"/>
    <x v="3335"/>
    <x v="0"/>
    <x v="59"/>
    <s v="Pampilhosa da Serra"/>
    <x v="358"/>
    <d v="1899-12-30T18:43:00"/>
    <x v="359"/>
    <d v="1899-12-30T21:47:00"/>
    <m/>
    <n v="0.2"/>
    <n v="0"/>
    <n v="0.2"/>
    <x v="2"/>
    <x v="315"/>
  </r>
  <r>
    <x v="2"/>
    <x v="3336"/>
    <x v="0"/>
    <x v="55"/>
    <s v="Meruge"/>
    <x v="359"/>
    <d v="1899-12-30T13:00:00"/>
    <x v="360"/>
    <d v="1899-12-30T14:28:00"/>
    <m/>
    <n v="0.14000000000000001"/>
    <n v="0.08"/>
    <n v="0.22"/>
    <x v="1"/>
    <x v="140"/>
  </r>
  <r>
    <x v="2"/>
    <x v="3337"/>
    <x v="0"/>
    <x v="57"/>
    <s v="Miranda do Corvo"/>
    <x v="360"/>
    <d v="1899-12-30T16:10:00"/>
    <x v="361"/>
    <d v="1899-12-30T08:20:00"/>
    <m/>
    <n v="7"/>
    <n v="2"/>
    <n v="9"/>
    <x v="1"/>
    <x v="186"/>
  </r>
  <r>
    <x v="2"/>
    <x v="3338"/>
    <x v="0"/>
    <x v="55"/>
    <s v="Nogueira do Cravo"/>
    <x v="361"/>
    <d v="1899-12-30T14:14:00"/>
    <x v="362"/>
    <d v="1899-12-30T15:10:00"/>
    <m/>
    <n v="0.09"/>
    <n v="0"/>
    <n v="0.09"/>
    <x v="2"/>
    <x v="284"/>
  </r>
  <r>
    <x v="2"/>
    <x v="3339"/>
    <x v="0"/>
    <x v="5"/>
    <s v="Vilarinho"/>
    <x v="361"/>
    <d v="1899-12-30T15:13:00"/>
    <x v="362"/>
    <d v="1899-12-30T20:58:00"/>
    <m/>
    <n v="1"/>
    <n v="0"/>
    <n v="1"/>
    <x v="1"/>
    <x v="196"/>
  </r>
  <r>
    <x v="2"/>
    <x v="3340"/>
    <x v="0"/>
    <x v="45"/>
    <s v="São Martinho do Bispo"/>
    <x v="361"/>
    <d v="1899-12-30T15:59:00"/>
    <x v="362"/>
    <d v="1899-12-30T17:30:00"/>
    <m/>
    <n v="0.04"/>
    <n v="0"/>
    <n v="0.04"/>
    <x v="1"/>
    <x v="109"/>
  </r>
  <r>
    <x v="2"/>
    <x v="3341"/>
    <x v="0"/>
    <x v="5"/>
    <s v="Vilarinho"/>
    <x v="361"/>
    <d v="1899-12-30T17:40:00"/>
    <x v="362"/>
    <d v="1899-12-30T21:08:00"/>
    <m/>
    <n v="0.5"/>
    <n v="0"/>
    <n v="0.5"/>
    <x v="1"/>
    <x v="182"/>
  </r>
  <r>
    <x v="2"/>
    <x v="3342"/>
    <x v="0"/>
    <x v="5"/>
    <s v="Vilarinho"/>
    <x v="362"/>
    <d v="1899-12-30T14:20:00"/>
    <x v="363"/>
    <d v="1899-12-30T17:10:00"/>
    <m/>
    <n v="0"/>
    <n v="0.03"/>
    <n v="0.03"/>
    <x v="1"/>
    <x v="24"/>
  </r>
  <r>
    <x v="2"/>
    <x v="3343"/>
    <x v="0"/>
    <x v="61"/>
    <s v="Santo André"/>
    <x v="363"/>
    <d v="1899-12-30T15:00:00"/>
    <x v="364"/>
    <d v="1899-12-30T15:25:00"/>
    <m/>
    <n v="0.01"/>
    <n v="0"/>
    <n v="0.01"/>
    <x v="1"/>
    <x v="114"/>
  </r>
  <r>
    <x v="2"/>
    <x v="3344"/>
    <x v="0"/>
    <x v="55"/>
    <s v="Nogueira do Cravo"/>
    <x v="364"/>
    <d v="1899-12-30T21:04:00"/>
    <x v="365"/>
    <d v="1899-12-30T22:02:00"/>
    <m/>
    <n v="0.08"/>
    <n v="0"/>
    <n v="0.08"/>
    <x v="1"/>
    <x v="145"/>
  </r>
  <r>
    <x v="2"/>
    <x v="3345"/>
    <x v="0"/>
    <x v="55"/>
    <s v="Ervedal da Beira"/>
    <x v="365"/>
    <d v="1899-12-30T02:45:00"/>
    <x v="366"/>
    <d v="1899-12-30T06:48:00"/>
    <m/>
    <n v="0.1"/>
    <n v="1.9"/>
    <n v="2"/>
    <x v="1"/>
    <x v="247"/>
  </r>
  <r>
    <x v="2"/>
    <x v="3346"/>
    <x v="0"/>
    <x v="59"/>
    <s v="Fajão"/>
    <x v="365"/>
    <d v="1899-12-30T19:40:00"/>
    <x v="367"/>
    <d v="1899-12-30T19:00:00"/>
    <m/>
    <n v="0.2"/>
    <n v="57.792400000000001"/>
    <n v="57.992400000000004"/>
    <x v="3"/>
    <x v="545"/>
  </r>
  <r>
    <x v="2"/>
    <x v="3347"/>
    <x v="0"/>
    <x v="4"/>
    <s v="Alvares"/>
    <x v="366"/>
    <d v="1899-12-30T14:18:00"/>
    <x v="368"/>
    <d v="1899-12-30T15:23:00"/>
    <m/>
    <n v="0.02"/>
    <n v="0"/>
    <n v="0.02"/>
    <x v="2"/>
    <x v="335"/>
  </r>
  <r>
    <x v="2"/>
    <x v="3348"/>
    <x v="0"/>
    <x v="2"/>
    <s v="Covas"/>
    <x v="367"/>
    <d v="1899-12-30T17:30:00"/>
    <x v="369"/>
    <d v="1899-12-30T19:11:00"/>
    <m/>
    <n v="0.2"/>
    <n v="0.8"/>
    <n v="1"/>
    <x v="1"/>
    <x v="234"/>
  </r>
  <r>
    <x v="3"/>
    <x v="3349"/>
    <x v="0"/>
    <x v="5"/>
    <s v="Serpins"/>
    <x v="368"/>
    <d v="1899-12-30T19:55:00"/>
    <x v="370"/>
    <d v="1899-12-30T21:06:00"/>
    <m/>
    <n v="0"/>
    <n v="0.03"/>
    <n v="0.03"/>
    <x v="1"/>
    <x v="379"/>
  </r>
  <r>
    <x v="3"/>
    <x v="3350"/>
    <x v="0"/>
    <x v="59"/>
    <s v="Janeiro de Baixo"/>
    <x v="369"/>
    <d v="1899-12-30T10:00:00"/>
    <x v="371"/>
    <d v="1899-12-30T11:20:00"/>
    <m/>
    <n v="0"/>
    <n v="0.04"/>
    <n v="0.04"/>
    <x v="2"/>
    <x v="106"/>
  </r>
  <r>
    <x v="3"/>
    <x v="3351"/>
    <x v="0"/>
    <x v="59"/>
    <s v="Portela do Fojo"/>
    <x v="369"/>
    <d v="1899-12-30T14:50:00"/>
    <x v="371"/>
    <d v="1899-12-30T16:20:00"/>
    <m/>
    <n v="0"/>
    <n v="0.08"/>
    <n v="0.08"/>
    <x v="2"/>
    <x v="83"/>
  </r>
  <r>
    <x v="3"/>
    <x v="3352"/>
    <x v="0"/>
    <x v="2"/>
    <s v="Midões"/>
    <x v="370"/>
    <d v="1899-12-30T11:53:00"/>
    <x v="372"/>
    <d v="1899-12-30T12:55:00"/>
    <m/>
    <n v="0"/>
    <n v="0.2"/>
    <n v="0.2"/>
    <x v="2"/>
    <x v="117"/>
  </r>
  <r>
    <x v="3"/>
    <x v="3139"/>
    <x v="0"/>
    <x v="2"/>
    <s v="Midões"/>
    <x v="371"/>
    <d v="1899-12-30T13:10:00"/>
    <x v="373"/>
    <d v="1899-12-30T14:40:00"/>
    <m/>
    <n v="0.5"/>
    <n v="0"/>
    <n v="0.5"/>
    <x v="2"/>
    <x v="197"/>
  </r>
  <r>
    <x v="3"/>
    <x v="3353"/>
    <x v="0"/>
    <x v="4"/>
    <s v="Alvares"/>
    <x v="372"/>
    <d v="1899-12-30T14:05:00"/>
    <x v="374"/>
    <d v="1899-12-30T15:15:00"/>
    <m/>
    <n v="0.12"/>
    <n v="0"/>
    <n v="0.12"/>
    <x v="2"/>
    <x v="189"/>
  </r>
  <r>
    <x v="3"/>
    <x v="3354"/>
    <x v="0"/>
    <x v="55"/>
    <s v="Travanca de Lagos"/>
    <x v="373"/>
    <d v="1899-12-30T13:49:00"/>
    <x v="375"/>
    <d v="1899-12-30T15:26:00"/>
    <m/>
    <n v="0.02"/>
    <n v="0.18"/>
    <n v="0.2"/>
    <x v="2"/>
    <x v="238"/>
  </r>
  <r>
    <x v="3"/>
    <x v="3355"/>
    <x v="0"/>
    <x v="59"/>
    <s v="Unhais-o-Velho"/>
    <x v="374"/>
    <d v="1899-12-30T14:20:00"/>
    <x v="376"/>
    <d v="1899-12-30T17:25:00"/>
    <m/>
    <n v="0.2"/>
    <n v="0.2"/>
    <n v="0.4"/>
    <x v="2"/>
    <x v="251"/>
  </r>
  <r>
    <x v="3"/>
    <x v="3356"/>
    <x v="0"/>
    <x v="59"/>
    <s v="Pampilhosa da Serra"/>
    <x v="375"/>
    <d v="1899-12-30T15:55:00"/>
    <x v="377"/>
    <d v="1899-12-30T18:50:00"/>
    <m/>
    <n v="0.1"/>
    <n v="0.15"/>
    <n v="0.25"/>
    <x v="2"/>
    <x v="259"/>
  </r>
  <r>
    <x v="3"/>
    <x v="3357"/>
    <x v="0"/>
    <x v="59"/>
    <s v="Pampilhosa da Serra"/>
    <x v="376"/>
    <d v="1899-12-30T22:20:00"/>
    <x v="378"/>
    <d v="1899-12-30T23:30:00"/>
    <m/>
    <n v="0.8"/>
    <n v="0"/>
    <n v="0.8"/>
    <x v="1"/>
    <x v="387"/>
  </r>
  <r>
    <x v="3"/>
    <x v="3358"/>
    <x v="0"/>
    <x v="45"/>
    <s v="São Paulo de Frades"/>
    <x v="377"/>
    <d v="1899-12-30T09:38:00"/>
    <x v="379"/>
    <d v="1899-12-30T17:18:00"/>
    <s v="S"/>
    <n v="0.5"/>
    <n v="0"/>
    <n v="0.5"/>
    <x v="0"/>
    <x v="586"/>
  </r>
  <r>
    <x v="3"/>
    <x v="3359"/>
    <x v="0"/>
    <x v="3"/>
    <s v="Moura da Serra"/>
    <x v="377"/>
    <d v="1899-12-30T14:00:00"/>
    <x v="379"/>
    <d v="1899-12-30T16:30:00"/>
    <m/>
    <n v="0.6"/>
    <n v="0"/>
    <n v="0.6"/>
    <x v="2"/>
    <x v="326"/>
  </r>
  <r>
    <x v="3"/>
    <x v="3360"/>
    <x v="0"/>
    <x v="55"/>
    <s v="São Gião"/>
    <x v="378"/>
    <d v="1899-12-30T11:29:00"/>
    <x v="380"/>
    <d v="1899-12-30T14:31:00"/>
    <m/>
    <n v="0.5"/>
    <n v="0"/>
    <n v="0.5"/>
    <x v="2"/>
    <x v="371"/>
  </r>
  <r>
    <x v="3"/>
    <x v="3361"/>
    <x v="0"/>
    <x v="2"/>
    <s v="Espariz"/>
    <x v="378"/>
    <d v="1899-12-30T12:30:00"/>
    <x v="380"/>
    <d v="1899-12-30T14:25:00"/>
    <m/>
    <n v="0.15"/>
    <n v="0"/>
    <n v="0.15"/>
    <x v="2"/>
    <x v="305"/>
  </r>
  <r>
    <x v="3"/>
    <x v="3362"/>
    <x v="0"/>
    <x v="55"/>
    <s v="Ervedal"/>
    <x v="378"/>
    <d v="1899-12-30T13:50:00"/>
    <x v="380"/>
    <d v="1899-12-30T14:30:00"/>
    <m/>
    <n v="0.02"/>
    <n v="0.1"/>
    <n v="0.12"/>
    <x v="2"/>
    <x v="361"/>
  </r>
  <r>
    <x v="3"/>
    <x v="3363"/>
    <x v="0"/>
    <x v="61"/>
    <s v="Santo André"/>
    <x v="378"/>
    <d v="1899-12-30T15:55:00"/>
    <x v="380"/>
    <d v="1899-12-30T17:15:00"/>
    <m/>
    <n v="0.15"/>
    <n v="0.15"/>
    <n v="0.3"/>
    <x v="2"/>
    <x v="360"/>
  </r>
  <r>
    <x v="3"/>
    <x v="3364"/>
    <x v="0"/>
    <x v="55"/>
    <s v="Nogueira do Cravo"/>
    <x v="379"/>
    <d v="1899-12-30T19:27:00"/>
    <x v="381"/>
    <d v="1899-12-30T21:23:00"/>
    <m/>
    <n v="0"/>
    <n v="1"/>
    <n v="1"/>
    <x v="1"/>
    <x v="394"/>
  </r>
  <r>
    <x v="3"/>
    <x v="3365"/>
    <x v="0"/>
    <x v="59"/>
    <s v="Vidual"/>
    <x v="380"/>
    <d v="1899-12-30T15:35:00"/>
    <x v="382"/>
    <d v="1899-12-30T09:07:00"/>
    <m/>
    <n v="106"/>
    <n v="280"/>
    <n v="386"/>
    <x v="2"/>
    <x v="136"/>
  </r>
  <r>
    <x v="3"/>
    <x v="3366"/>
    <x v="0"/>
    <x v="5"/>
    <s v="Vilarinho"/>
    <x v="381"/>
    <d v="1899-12-30T11:24:00"/>
    <x v="383"/>
    <d v="1899-12-30T12:38:00"/>
    <m/>
    <n v="0.5"/>
    <n v="0"/>
    <n v="0.5"/>
    <x v="1"/>
    <x v="423"/>
  </r>
  <r>
    <x v="3"/>
    <x v="3367"/>
    <x v="0"/>
    <x v="5"/>
    <s v="Vilarinho"/>
    <x v="381"/>
    <d v="1899-12-30T16:04:00"/>
    <x v="383"/>
    <d v="1899-12-30T16:36:00"/>
    <m/>
    <n v="0.02"/>
    <n v="0"/>
    <n v="0.02"/>
    <x v="1"/>
    <x v="407"/>
  </r>
  <r>
    <x v="3"/>
    <x v="3368"/>
    <x v="0"/>
    <x v="2"/>
    <s v="Mouronho"/>
    <x v="382"/>
    <d v="1899-12-30T15:45:00"/>
    <x v="384"/>
    <d v="1899-12-30T17:45:00"/>
    <m/>
    <n v="0.6"/>
    <n v="0"/>
    <n v="0.6"/>
    <x v="1"/>
    <x v="204"/>
  </r>
  <r>
    <x v="3"/>
    <x v="3369"/>
    <x v="3"/>
    <x v="42"/>
    <s v="São Martinho"/>
    <x v="382"/>
    <d v="1899-12-30T17:32:00"/>
    <x v="384"/>
    <d v="1899-12-30T18:25:00"/>
    <s v="S"/>
    <n v="0.01"/>
    <n v="0"/>
    <n v="0.01"/>
    <x v="0"/>
    <x v="288"/>
  </r>
  <r>
    <x v="3"/>
    <x v="3370"/>
    <x v="0"/>
    <x v="2"/>
    <s v="Espariz"/>
    <x v="383"/>
    <d v="1899-12-30T17:14:00"/>
    <x v="385"/>
    <d v="1899-12-30T18:05:00"/>
    <m/>
    <n v="0.12"/>
    <n v="0"/>
    <n v="0.12"/>
    <x v="1"/>
    <x v="398"/>
  </r>
  <r>
    <x v="3"/>
    <x v="3371"/>
    <x v="0"/>
    <x v="2"/>
    <s v="Tábua"/>
    <x v="384"/>
    <d v="1899-12-30T14:31:00"/>
    <x v="386"/>
    <d v="1899-12-30T18:28:00"/>
    <m/>
    <n v="0"/>
    <n v="1.5"/>
    <n v="1.5"/>
    <x v="1"/>
    <x v="402"/>
  </r>
  <r>
    <x v="3"/>
    <x v="3372"/>
    <x v="0"/>
    <x v="62"/>
    <s v="Gatões"/>
    <x v="385"/>
    <d v="1899-12-30T17:03:00"/>
    <x v="387"/>
    <d v="1899-12-30T18:34:00"/>
    <s v="S"/>
    <n v="0"/>
    <n v="0.01"/>
    <n v="0.01"/>
    <x v="0"/>
    <x v="522"/>
  </r>
  <r>
    <x v="3"/>
    <x v="3373"/>
    <x v="0"/>
    <x v="2"/>
    <s v="Midões"/>
    <x v="386"/>
    <d v="1899-12-30T19:45:00"/>
    <x v="388"/>
    <d v="1899-12-30T20:51:00"/>
    <m/>
    <n v="2.5000000000000001E-2"/>
    <n v="0"/>
    <n v="2.5000000000000001E-2"/>
    <x v="1"/>
    <x v="405"/>
  </r>
  <r>
    <x v="3"/>
    <x v="3374"/>
    <x v="0"/>
    <x v="3"/>
    <s v="Anseriz"/>
    <x v="387"/>
    <d v="1899-12-30T14:40:00"/>
    <x v="389"/>
    <d v="1899-12-30T16:15:00"/>
    <m/>
    <n v="0.03"/>
    <n v="0"/>
    <n v="0.03"/>
    <x v="2"/>
    <x v="132"/>
  </r>
  <r>
    <x v="3"/>
    <x v="3144"/>
    <x v="0"/>
    <x v="55"/>
    <s v="Nogueira do Cravo"/>
    <x v="388"/>
    <d v="1899-12-30T18:57:00"/>
    <x v="390"/>
    <d v="1899-12-30T20:55:00"/>
    <m/>
    <n v="0.15"/>
    <n v="0"/>
    <n v="0.15"/>
    <x v="1"/>
    <x v="418"/>
  </r>
  <r>
    <x v="3"/>
    <x v="3148"/>
    <x v="0"/>
    <x v="55"/>
    <s v="Meruge"/>
    <x v="389"/>
    <d v="1899-12-30T16:45:00"/>
    <x v="391"/>
    <d v="1899-12-30T17:56:00"/>
    <m/>
    <n v="0"/>
    <n v="0.02"/>
    <n v="0.02"/>
    <x v="1"/>
    <x v="438"/>
  </r>
  <r>
    <x v="3"/>
    <x v="3155"/>
    <x v="0"/>
    <x v="38"/>
    <s v="Espinhal"/>
    <x v="390"/>
    <d v="1899-12-30T22:15:00"/>
    <x v="392"/>
    <d v="1899-12-30T23:50:00"/>
    <m/>
    <n v="0.1"/>
    <n v="0.1"/>
    <n v="0.2"/>
    <x v="1"/>
    <x v="429"/>
  </r>
  <r>
    <x v="3"/>
    <x v="3159"/>
    <x v="0"/>
    <x v="3"/>
    <s v="Pombeiro da Beira"/>
    <x v="391"/>
    <d v="1899-12-30T23:57:00"/>
    <x v="393"/>
    <d v="1899-12-30T01:02:00"/>
    <m/>
    <n v="0"/>
    <n v="2.5000000000000001E-2"/>
    <n v="2.5000000000000001E-2"/>
    <x v="1"/>
    <x v="453"/>
  </r>
  <r>
    <x v="3"/>
    <x v="3375"/>
    <x v="0"/>
    <x v="3"/>
    <s v="Pombeiro da Beira"/>
    <x v="392"/>
    <d v="1899-12-30T17:57:00"/>
    <x v="394"/>
    <d v="1899-12-30T20:15:00"/>
    <m/>
    <n v="0.8"/>
    <n v="0"/>
    <n v="0.8"/>
    <x v="1"/>
    <x v="447"/>
  </r>
  <r>
    <x v="3"/>
    <x v="3376"/>
    <x v="0"/>
    <x v="5"/>
    <s v="Casal de Ermio"/>
    <x v="392"/>
    <d v="1899-12-30T18:40:00"/>
    <x v="394"/>
    <d v="1899-12-30T19:57:00"/>
    <m/>
    <n v="0.08"/>
    <n v="0.08"/>
    <n v="0.16"/>
    <x v="2"/>
    <x v="133"/>
  </r>
  <r>
    <x v="3"/>
    <x v="3377"/>
    <x v="0"/>
    <x v="58"/>
    <s v="Marinha das Ondas"/>
    <x v="393"/>
    <d v="1899-12-30T18:35:00"/>
    <x v="395"/>
    <d v="1899-12-30T19:40:00"/>
    <m/>
    <n v="1.7450000000000001"/>
    <n v="0"/>
    <n v="1.7450000000000001"/>
    <x v="1"/>
    <x v="455"/>
  </r>
  <r>
    <x v="3"/>
    <x v="3378"/>
    <x v="0"/>
    <x v="57"/>
    <s v="Semide"/>
    <x v="394"/>
    <d v="1899-12-30T11:32:00"/>
    <x v="396"/>
    <d v="1899-12-30T16:45:00"/>
    <m/>
    <n v="0"/>
    <n v="0.5"/>
    <n v="0.5"/>
    <x v="1"/>
    <x v="456"/>
  </r>
  <r>
    <x v="3"/>
    <x v="3166"/>
    <x v="0"/>
    <x v="58"/>
    <s v="Alhadas"/>
    <x v="394"/>
    <d v="1899-12-30T20:30:00"/>
    <x v="396"/>
    <d v="1899-12-30T21:35:00"/>
    <s v="S"/>
    <n v="0"/>
    <n v="0.01"/>
    <n v="0.01"/>
    <x v="0"/>
    <x v="565"/>
  </r>
  <r>
    <x v="3"/>
    <x v="3166"/>
    <x v="0"/>
    <x v="58"/>
    <s v="Alhadas"/>
    <x v="394"/>
    <d v="1899-12-30T22:09:00"/>
    <x v="396"/>
    <d v="1899-12-30T23:15:00"/>
    <s v="S"/>
    <n v="0"/>
    <n v="0.01"/>
    <n v="0.01"/>
    <x v="0"/>
    <x v="561"/>
  </r>
  <r>
    <x v="3"/>
    <x v="3166"/>
    <x v="0"/>
    <x v="58"/>
    <s v="Alhadas"/>
    <x v="395"/>
    <d v="1899-12-30T17:45:00"/>
    <x v="397"/>
    <d v="1899-12-30T18:35:00"/>
    <s v="S"/>
    <n v="0"/>
    <n v="0.03"/>
    <n v="0.03"/>
    <x v="0"/>
    <x v="593"/>
  </r>
  <r>
    <x v="3"/>
    <x v="3379"/>
    <x v="0"/>
    <x v="5"/>
    <s v="Lousã"/>
    <x v="396"/>
    <d v="1899-12-30T14:54:00"/>
    <x v="398"/>
    <d v="1899-12-30T20:19:00"/>
    <m/>
    <n v="8.8000000000000007"/>
    <n v="4.5"/>
    <n v="13.3"/>
    <x v="1"/>
    <x v="474"/>
  </r>
  <r>
    <x v="3"/>
    <x v="3380"/>
    <x v="0"/>
    <x v="2"/>
    <s v="Ázere"/>
    <x v="396"/>
    <d v="1899-12-30T15:17:00"/>
    <x v="399"/>
    <d v="1899-12-30T16:11:00"/>
    <m/>
    <n v="0"/>
    <n v="0.01"/>
    <n v="0.01"/>
    <x v="1"/>
    <x v="464"/>
  </r>
  <r>
    <x v="3"/>
    <x v="3381"/>
    <x v="0"/>
    <x v="13"/>
    <s v="Mira"/>
    <x v="396"/>
    <d v="1899-12-30T17:20:00"/>
    <x v="399"/>
    <d v="1899-12-30T19:02:00"/>
    <s v="S"/>
    <n v="0.2"/>
    <n v="0"/>
    <n v="0.2"/>
    <x v="0"/>
    <x v="495"/>
  </r>
  <r>
    <x v="3"/>
    <x v="3169"/>
    <x v="0"/>
    <x v="38"/>
    <s v="Santa Eufémia"/>
    <x v="396"/>
    <d v="1899-12-30T17:35:00"/>
    <x v="399"/>
    <d v="1899-12-30T20:43:00"/>
    <m/>
    <n v="0.2"/>
    <n v="0.05"/>
    <n v="0.25"/>
    <x v="2"/>
    <x v="278"/>
  </r>
  <r>
    <x v="3"/>
    <x v="3382"/>
    <x v="0"/>
    <x v="57"/>
    <s v="Semide"/>
    <x v="397"/>
    <d v="1899-12-30T02:00:00"/>
    <x v="398"/>
    <d v="1899-12-30T03:25:00"/>
    <m/>
    <n v="0.03"/>
    <n v="0"/>
    <n v="0.03"/>
    <x v="1"/>
    <x v="488"/>
  </r>
  <r>
    <x v="3"/>
    <x v="3383"/>
    <x v="0"/>
    <x v="0"/>
    <s v="Oliveira do Mondego"/>
    <x v="397"/>
    <d v="1899-12-30T19:15:00"/>
    <x v="398"/>
    <d v="1899-12-30T21:15:00"/>
    <m/>
    <n v="0.25"/>
    <n v="0"/>
    <n v="0.25"/>
    <x v="4"/>
    <x v="657"/>
  </r>
  <r>
    <x v="3"/>
    <x v="3384"/>
    <x v="0"/>
    <x v="5"/>
    <s v="Lousã"/>
    <x v="397"/>
    <d v="1899-12-30T20:03:00"/>
    <x v="398"/>
    <d v="1899-12-30T21:35:00"/>
    <m/>
    <n v="0.25"/>
    <n v="0"/>
    <n v="0.25"/>
    <x v="1"/>
    <x v="486"/>
  </r>
  <r>
    <x v="3"/>
    <x v="3385"/>
    <x v="0"/>
    <x v="55"/>
    <s v="Penalva de Alva"/>
    <x v="398"/>
    <d v="1899-12-30T00:45:00"/>
    <x v="400"/>
    <d v="1899-12-30T01:42:00"/>
    <m/>
    <n v="0"/>
    <n v="0.01"/>
    <n v="0.01"/>
    <x v="1"/>
    <x v="515"/>
  </r>
  <r>
    <x v="3"/>
    <x v="3386"/>
    <x v="0"/>
    <x v="3"/>
    <s v="Coja"/>
    <x v="398"/>
    <d v="1899-12-30T13:40:00"/>
    <x v="400"/>
    <d v="1899-12-30T14:29:00"/>
    <m/>
    <n v="0"/>
    <n v="0.01"/>
    <n v="0.01"/>
    <x v="1"/>
    <x v="524"/>
  </r>
  <r>
    <x v="3"/>
    <x v="3387"/>
    <x v="0"/>
    <x v="5"/>
    <s v="Serpins"/>
    <x v="398"/>
    <d v="1899-12-30T15:05:00"/>
    <x v="400"/>
    <d v="1899-12-30T15:47:00"/>
    <m/>
    <n v="0"/>
    <n v="0.02"/>
    <n v="0.02"/>
    <x v="4"/>
    <x v="599"/>
  </r>
  <r>
    <x v="3"/>
    <x v="3386"/>
    <x v="0"/>
    <x v="3"/>
    <s v="Coja"/>
    <x v="399"/>
    <d v="1899-12-30T12:25:00"/>
    <x v="401"/>
    <d v="1899-12-30T17:35:00"/>
    <s v="S"/>
    <n v="0"/>
    <n v="0.02"/>
    <n v="0.02"/>
    <x v="0"/>
    <x v="613"/>
  </r>
  <r>
    <x v="3"/>
    <x v="3388"/>
    <x v="0"/>
    <x v="40"/>
    <s v="Soure"/>
    <x v="399"/>
    <d v="1899-12-30T13:36:00"/>
    <x v="401"/>
    <d v="1899-12-30T14:18:00"/>
    <m/>
    <n v="1.4999999999999999E-2"/>
    <n v="1.4999999999999999E-2"/>
    <n v="0.03"/>
    <x v="1"/>
    <x v="549"/>
  </r>
  <r>
    <x v="3"/>
    <x v="3389"/>
    <x v="0"/>
    <x v="55"/>
    <s v="Lagares da Beira"/>
    <x v="399"/>
    <d v="1899-12-30T14:50:00"/>
    <x v="401"/>
    <d v="1899-12-30T17:50:00"/>
    <m/>
    <n v="0"/>
    <n v="1"/>
    <n v="1"/>
    <x v="1"/>
    <x v="529"/>
  </r>
  <r>
    <x v="3"/>
    <x v="3390"/>
    <x v="0"/>
    <x v="5"/>
    <s v="Casal de Ermio"/>
    <x v="399"/>
    <d v="1899-12-30T18:20:00"/>
    <x v="401"/>
    <d v="1899-12-30T20:14:00"/>
    <m/>
    <n v="0"/>
    <n v="0.4"/>
    <n v="0.4"/>
    <x v="1"/>
    <x v="562"/>
  </r>
  <r>
    <x v="3"/>
    <x v="3389"/>
    <x v="0"/>
    <x v="55"/>
    <s v="Lagares da Beira"/>
    <x v="399"/>
    <d v="1899-12-30T23:00:00"/>
    <x v="402"/>
    <d v="1899-12-30T00:10:00"/>
    <s v="S"/>
    <n v="0"/>
    <n v="0.01"/>
    <n v="0.01"/>
    <x v="0"/>
    <x v="627"/>
  </r>
  <r>
    <x v="3"/>
    <x v="3391"/>
    <x v="0"/>
    <x v="55"/>
    <s v="Ervedal"/>
    <x v="399"/>
    <d v="1899-12-30T23:40:00"/>
    <x v="402"/>
    <d v="1899-12-30T00:25:00"/>
    <m/>
    <n v="0"/>
    <n v="0.5"/>
    <n v="0.5"/>
    <x v="1"/>
    <x v="571"/>
  </r>
  <r>
    <x v="3"/>
    <x v="3392"/>
    <x v="0"/>
    <x v="2"/>
    <s v="Midões"/>
    <x v="400"/>
    <d v="1899-12-30T21:30:00"/>
    <x v="402"/>
    <d v="1899-12-30T23:30:00"/>
    <m/>
    <n v="0"/>
    <n v="0.01"/>
    <n v="0.01"/>
    <x v="1"/>
    <x v="569"/>
  </r>
  <r>
    <x v="3"/>
    <x v="3393"/>
    <x v="0"/>
    <x v="59"/>
    <s v="Unhais-o-Velho"/>
    <x v="401"/>
    <d v="1899-12-30T13:17:00"/>
    <x v="403"/>
    <d v="1899-12-30T16:15:00"/>
    <m/>
    <n v="0"/>
    <n v="0.2"/>
    <n v="0.2"/>
    <x v="2"/>
    <x v="266"/>
  </r>
  <r>
    <x v="3"/>
    <x v="3348"/>
    <x v="0"/>
    <x v="55"/>
    <s v="Oliveira do Hospital"/>
    <x v="402"/>
    <d v="1899-12-30T13:07:00"/>
    <x v="404"/>
    <d v="1899-12-30T14:35:00"/>
    <m/>
    <n v="0.1"/>
    <n v="0"/>
    <n v="0.1"/>
    <x v="2"/>
    <x v="248"/>
  </r>
  <r>
    <x v="3"/>
    <x v="3187"/>
    <x v="0"/>
    <x v="5"/>
    <s v="Vilarinho"/>
    <x v="402"/>
    <d v="1899-12-30T15:28:00"/>
    <x v="404"/>
    <d v="1899-12-30T16:45:00"/>
    <m/>
    <n v="0.17499999999999999"/>
    <n v="0"/>
    <n v="0.17499999999999999"/>
    <x v="1"/>
    <x v="540"/>
  </r>
  <r>
    <x v="3"/>
    <x v="3394"/>
    <x v="0"/>
    <x v="58"/>
    <s v="Marinha das Ondas"/>
    <x v="403"/>
    <d v="1899-12-30T17:20:00"/>
    <x v="405"/>
    <d v="1899-12-30T20:20:00"/>
    <m/>
    <n v="0.05"/>
    <n v="0"/>
    <n v="0.05"/>
    <x v="1"/>
    <x v="520"/>
  </r>
  <r>
    <x v="3"/>
    <x v="3395"/>
    <x v="0"/>
    <x v="4"/>
    <s v="Colmeal"/>
    <x v="404"/>
    <d v="1899-12-30T00:20:00"/>
    <x v="406"/>
    <d v="1899-12-30T04:15:00"/>
    <m/>
    <n v="0.25"/>
    <n v="0.8"/>
    <n v="1.05"/>
    <x v="2"/>
    <x v="253"/>
  </r>
  <r>
    <x v="3"/>
    <x v="3396"/>
    <x v="0"/>
    <x v="62"/>
    <s v="Arazede"/>
    <x v="405"/>
    <d v="1899-12-30T04:20:00"/>
    <x v="407"/>
    <d v="1899-12-30T05:52:00"/>
    <m/>
    <n v="2.2000000000000002"/>
    <n v="0.03"/>
    <n v="2.23"/>
    <x v="1"/>
    <x v="10"/>
  </r>
  <r>
    <x v="3"/>
    <x v="3397"/>
    <x v="0"/>
    <x v="2"/>
    <s v="Póvoa de Midões"/>
    <x v="405"/>
    <d v="1899-12-30T13:30:00"/>
    <x v="407"/>
    <d v="1899-12-30T14:05:00"/>
    <m/>
    <n v="0.1"/>
    <n v="0.3"/>
    <n v="0.4"/>
    <x v="1"/>
    <x v="550"/>
  </r>
  <r>
    <x v="3"/>
    <x v="3398"/>
    <x v="0"/>
    <x v="5"/>
    <s v="Lousã"/>
    <x v="405"/>
    <d v="1899-12-30T18:53:00"/>
    <x v="407"/>
    <d v="1899-12-30T19:51:00"/>
    <s v="S"/>
    <n v="0"/>
    <n v="0.01"/>
    <n v="0.01"/>
    <x v="0"/>
    <x v="628"/>
  </r>
  <r>
    <x v="3"/>
    <x v="3399"/>
    <x v="0"/>
    <x v="55"/>
    <s v="Lageosa"/>
    <x v="406"/>
    <d v="1899-12-30T14:17:00"/>
    <x v="408"/>
    <d v="1899-12-30T15:13:00"/>
    <m/>
    <n v="0"/>
    <n v="0.03"/>
    <n v="0.03"/>
    <x v="1"/>
    <x v="7"/>
  </r>
  <r>
    <x v="3"/>
    <x v="3396"/>
    <x v="0"/>
    <x v="62"/>
    <s v="Arazede"/>
    <x v="406"/>
    <d v="1899-12-30T15:23:00"/>
    <x v="408"/>
    <d v="1899-12-30T20:00:00"/>
    <s v="S"/>
    <n v="2.1800000000000002"/>
    <n v="0"/>
    <n v="2.1800000000000002"/>
    <x v="0"/>
    <x v="635"/>
  </r>
  <r>
    <x v="3"/>
    <x v="3396"/>
    <x v="0"/>
    <x v="62"/>
    <s v="Arazede"/>
    <x v="406"/>
    <d v="1899-12-30T22:35:00"/>
    <x v="409"/>
    <d v="1899-12-30T00:46:00"/>
    <s v="S"/>
    <n v="0.02"/>
    <n v="0"/>
    <n v="0.02"/>
    <x v="0"/>
    <x v="642"/>
  </r>
  <r>
    <x v="3"/>
    <x v="3277"/>
    <x v="0"/>
    <x v="55"/>
    <s v="Lageosa"/>
    <x v="407"/>
    <d v="1899-12-30T10:55:00"/>
    <x v="409"/>
    <d v="1899-12-30T11:48:00"/>
    <m/>
    <n v="0"/>
    <n v="0.05"/>
    <n v="0.05"/>
    <x v="1"/>
    <x v="1"/>
  </r>
  <r>
    <x v="3"/>
    <x v="3400"/>
    <x v="0"/>
    <x v="59"/>
    <s v="Pessegueiro"/>
    <x v="407"/>
    <d v="1899-12-30T13:20:00"/>
    <x v="409"/>
    <d v="1899-12-30T16:55:00"/>
    <m/>
    <n v="0.8"/>
    <n v="0"/>
    <n v="0.8"/>
    <x v="1"/>
    <x v="523"/>
  </r>
  <r>
    <x v="3"/>
    <x v="3277"/>
    <x v="0"/>
    <x v="55"/>
    <s v="Lageosa"/>
    <x v="407"/>
    <d v="1899-12-30T13:25:00"/>
    <x v="409"/>
    <d v="1899-12-30T16:50:00"/>
    <s v="S"/>
    <n v="0"/>
    <n v="7.0000000000000007E-2"/>
    <n v="7.0000000000000007E-2"/>
    <x v="0"/>
    <x v="643"/>
  </r>
  <r>
    <x v="3"/>
    <x v="3190"/>
    <x v="0"/>
    <x v="5"/>
    <s v="Vilarinho"/>
    <x v="408"/>
    <d v="1899-12-30T09:18:00"/>
    <x v="410"/>
    <d v="1899-12-30T10:50:00"/>
    <m/>
    <n v="2.5000000000000001E-2"/>
    <n v="0"/>
    <n v="2.5000000000000001E-2"/>
    <x v="1"/>
    <x v="21"/>
  </r>
  <r>
    <x v="3"/>
    <x v="3276"/>
    <x v="0"/>
    <x v="55"/>
    <s v="Lageosa"/>
    <x v="408"/>
    <d v="1899-12-30T10:20:00"/>
    <x v="410"/>
    <d v="1899-12-30T12:02:00"/>
    <m/>
    <n v="0"/>
    <n v="7.0000000000000007E-2"/>
    <n v="7.0000000000000007E-2"/>
    <x v="1"/>
    <x v="373"/>
  </r>
  <r>
    <x v="3"/>
    <x v="3401"/>
    <x v="0"/>
    <x v="3"/>
    <s v="Pombeiro da Beira"/>
    <x v="408"/>
    <d v="1899-12-30T10:27:00"/>
    <x v="410"/>
    <d v="1899-12-30T12:46:00"/>
    <m/>
    <n v="0.12"/>
    <n v="0"/>
    <n v="0.12"/>
    <x v="1"/>
    <x v="408"/>
  </r>
  <r>
    <x v="3"/>
    <x v="3402"/>
    <x v="0"/>
    <x v="2"/>
    <s v="Candosa"/>
    <x v="408"/>
    <d v="1899-12-30T14:40:00"/>
    <x v="410"/>
    <d v="1899-12-30T17:10:00"/>
    <s v="S"/>
    <n v="0.1"/>
    <n v="0.02"/>
    <n v="0.12"/>
    <x v="0"/>
    <x v="9"/>
  </r>
  <r>
    <x v="3"/>
    <x v="3403"/>
    <x v="0"/>
    <x v="59"/>
    <s v="Janeiro de Baixo"/>
    <x v="408"/>
    <d v="1899-12-30T17:35:00"/>
    <x v="411"/>
    <d v="1899-12-30T22:40:00"/>
    <m/>
    <n v="34"/>
    <n v="0"/>
    <n v="34"/>
    <x v="2"/>
    <x v="338"/>
  </r>
  <r>
    <x v="3"/>
    <x v="3404"/>
    <x v="0"/>
    <x v="55"/>
    <s v="Ervedal"/>
    <x v="408"/>
    <d v="1899-12-30T18:05:00"/>
    <x v="410"/>
    <d v="1899-12-30T21:05:00"/>
    <m/>
    <n v="1.08"/>
    <n v="0.42"/>
    <n v="1.5"/>
    <x v="1"/>
    <x v="18"/>
  </r>
  <r>
    <x v="3"/>
    <x v="3405"/>
    <x v="0"/>
    <x v="5"/>
    <s v="Casal de Ermio"/>
    <x v="408"/>
    <d v="1899-12-30T18:18:00"/>
    <x v="410"/>
    <d v="1899-12-30T19:15:00"/>
    <m/>
    <n v="0"/>
    <n v="0.08"/>
    <n v="0.08"/>
    <x v="1"/>
    <x v="528"/>
  </r>
  <r>
    <x v="3"/>
    <x v="3345"/>
    <x v="0"/>
    <x v="57"/>
    <s v="Rio de Vide"/>
    <x v="408"/>
    <d v="1899-12-30T18:20:00"/>
    <x v="412"/>
    <d v="1899-12-30T00:10:00"/>
    <m/>
    <n v="2.5"/>
    <n v="0"/>
    <n v="2.5"/>
    <x v="1"/>
    <x v="17"/>
  </r>
  <r>
    <x v="3"/>
    <x v="3406"/>
    <x v="0"/>
    <x v="5"/>
    <s v="Foz de Arouce"/>
    <x v="409"/>
    <d v="1899-12-30T00:32:00"/>
    <x v="412"/>
    <d v="1899-12-30T02:31:00"/>
    <m/>
    <n v="0.13"/>
    <n v="0"/>
    <n v="0.13"/>
    <x v="1"/>
    <x v="598"/>
  </r>
  <r>
    <x v="3"/>
    <x v="3407"/>
    <x v="3"/>
    <x v="43"/>
    <s v="Frielas"/>
    <x v="409"/>
    <d v="1899-12-30T00:50:00"/>
    <x v="412"/>
    <d v="1899-12-30T01:20:00"/>
    <s v="S"/>
    <n v="0"/>
    <n v="1E-3"/>
    <n v="1E-3"/>
    <x v="0"/>
    <x v="329"/>
  </r>
  <r>
    <x v="3"/>
    <x v="3406"/>
    <x v="0"/>
    <x v="5"/>
    <s v="Foz de Arouce"/>
    <x v="409"/>
    <d v="1899-12-30T02:46:00"/>
    <x v="412"/>
    <d v="1899-12-30T05:19:00"/>
    <s v="S"/>
    <n v="0.1"/>
    <n v="0"/>
    <n v="0.1"/>
    <x v="0"/>
    <x v="516"/>
  </r>
  <r>
    <x v="3"/>
    <x v="3408"/>
    <x v="0"/>
    <x v="13"/>
    <s v="Mira"/>
    <x v="409"/>
    <d v="1899-12-30T10:50:00"/>
    <x v="412"/>
    <d v="1899-12-30T19:40:00"/>
    <m/>
    <n v="3.5"/>
    <n v="0"/>
    <n v="3.5"/>
    <x v="2"/>
    <x v="376"/>
  </r>
  <r>
    <x v="3"/>
    <x v="3409"/>
    <x v="0"/>
    <x v="40"/>
    <s v="Soure"/>
    <x v="409"/>
    <d v="1899-12-30T11:05:00"/>
    <x v="412"/>
    <d v="1899-12-30T12:11:00"/>
    <m/>
    <n v="0.1"/>
    <n v="0.05"/>
    <n v="0.15"/>
    <x v="1"/>
    <x v="575"/>
  </r>
  <r>
    <x v="3"/>
    <x v="3410"/>
    <x v="3"/>
    <x v="65"/>
    <s v="Odivelas"/>
    <x v="410"/>
    <d v="1899-12-30T22:49:00"/>
    <x v="411"/>
    <d v="1899-12-30T23:15:00"/>
    <s v="S"/>
    <n v="0"/>
    <n v="0.01"/>
    <n v="0.01"/>
    <x v="0"/>
    <x v="450"/>
  </r>
  <r>
    <x v="3"/>
    <x v="3411"/>
    <x v="0"/>
    <x v="55"/>
    <s v="Avô"/>
    <x v="411"/>
    <d v="1899-12-30T15:47:00"/>
    <x v="413"/>
    <d v="1899-12-30T18:34:00"/>
    <m/>
    <n v="0"/>
    <n v="0.3"/>
    <n v="0.3"/>
    <x v="2"/>
    <x v="388"/>
  </r>
  <r>
    <x v="3"/>
    <x v="3412"/>
    <x v="0"/>
    <x v="57"/>
    <s v="Miranda do Corvo"/>
    <x v="412"/>
    <d v="1899-12-30T15:45:00"/>
    <x v="414"/>
    <d v="1899-12-30T16:39:00"/>
    <m/>
    <n v="137"/>
    <n v="5"/>
    <n v="142"/>
    <x v="2"/>
    <x v="35"/>
  </r>
  <r>
    <x v="3"/>
    <x v="3311"/>
    <x v="0"/>
    <x v="59"/>
    <s v="Dornelas do Zêzere"/>
    <x v="412"/>
    <d v="1899-12-30T17:04:00"/>
    <x v="415"/>
    <d v="1899-12-30T20:47:00"/>
    <m/>
    <n v="0.1"/>
    <n v="0"/>
    <n v="0.1"/>
    <x v="3"/>
    <x v="208"/>
  </r>
  <r>
    <x v="3"/>
    <x v="3306"/>
    <x v="0"/>
    <x v="55"/>
    <s v="Lourosa"/>
    <x v="412"/>
    <d v="1899-12-30T17:25:00"/>
    <x v="415"/>
    <d v="1899-12-30T18:43:00"/>
    <m/>
    <n v="0.06"/>
    <n v="0.12"/>
    <n v="0.18"/>
    <x v="2"/>
    <x v="392"/>
  </r>
  <r>
    <x v="3"/>
    <x v="3403"/>
    <x v="0"/>
    <x v="59"/>
    <s v="Janeiro de Baixo"/>
    <x v="413"/>
    <d v="1899-12-30T12:23:00"/>
    <x v="416"/>
    <d v="1899-12-30T23:03:00"/>
    <s v="S"/>
    <n v="1"/>
    <n v="0"/>
    <n v="1"/>
    <x v="0"/>
    <x v="26"/>
  </r>
  <r>
    <x v="3"/>
    <x v="3220"/>
    <x v="0"/>
    <x v="13"/>
    <s v="Mira"/>
    <x v="413"/>
    <d v="1899-12-30T14:32:00"/>
    <x v="416"/>
    <d v="1899-12-30T21:03:00"/>
    <m/>
    <n v="1.2"/>
    <n v="0"/>
    <n v="1.2"/>
    <x v="4"/>
    <x v="623"/>
  </r>
  <r>
    <x v="3"/>
    <x v="3413"/>
    <x v="0"/>
    <x v="5"/>
    <s v="Lousã"/>
    <x v="413"/>
    <d v="1899-12-30T14:32:00"/>
    <x v="416"/>
    <d v="1899-12-30T16:12:00"/>
    <m/>
    <n v="0.06"/>
    <n v="0"/>
    <n v="0.06"/>
    <x v="1"/>
    <x v="97"/>
  </r>
  <r>
    <x v="3"/>
    <x v="3414"/>
    <x v="0"/>
    <x v="40"/>
    <s v="Soure"/>
    <x v="413"/>
    <d v="1899-12-30T16:13:00"/>
    <x v="416"/>
    <d v="1899-12-30T22:02:00"/>
    <m/>
    <n v="9"/>
    <n v="4"/>
    <n v="13"/>
    <x v="2"/>
    <x v="27"/>
  </r>
  <r>
    <x v="3"/>
    <x v="3415"/>
    <x v="0"/>
    <x v="38"/>
    <s v="Santa Eufémia"/>
    <x v="413"/>
    <d v="1899-12-30T16:30:00"/>
    <x v="414"/>
    <d v="1899-12-30T09:25:00"/>
    <m/>
    <n v="50"/>
    <n v="5"/>
    <n v="55"/>
    <x v="2"/>
    <x v="22"/>
  </r>
  <r>
    <x v="3"/>
    <x v="3416"/>
    <x v="0"/>
    <x v="59"/>
    <s v="Unhais-o-Velho"/>
    <x v="413"/>
    <d v="1899-12-30T16:40:00"/>
    <x v="416"/>
    <d v="1899-12-30T22:37:00"/>
    <m/>
    <n v="0.11"/>
    <n v="0"/>
    <n v="0.11"/>
    <x v="2"/>
    <x v="15"/>
  </r>
  <r>
    <x v="3"/>
    <x v="3215"/>
    <x v="0"/>
    <x v="13"/>
    <s v="Mira"/>
    <x v="413"/>
    <d v="1899-12-30T17:23:00"/>
    <x v="416"/>
    <d v="1899-12-30T23:33:00"/>
    <m/>
    <n v="0.9"/>
    <n v="0"/>
    <n v="0.9"/>
    <x v="2"/>
    <x v="16"/>
  </r>
  <r>
    <x v="3"/>
    <x v="3417"/>
    <x v="0"/>
    <x v="40"/>
    <s v="Samuel"/>
    <x v="413"/>
    <d v="1899-12-30T22:05:00"/>
    <x v="414"/>
    <d v="1899-12-30T04:16:00"/>
    <m/>
    <n v="5"/>
    <n v="10"/>
    <n v="15"/>
    <x v="1"/>
    <x v="99"/>
  </r>
  <r>
    <x v="3"/>
    <x v="3215"/>
    <x v="0"/>
    <x v="13"/>
    <s v="Mira"/>
    <x v="414"/>
    <d v="1899-12-30T01:35:00"/>
    <x v="414"/>
    <d v="1899-12-30T02:25:00"/>
    <s v="S"/>
    <n v="0"/>
    <n v="0.01"/>
    <n v="0.01"/>
    <x v="0"/>
    <x v="25"/>
  </r>
  <r>
    <x v="3"/>
    <x v="3418"/>
    <x v="0"/>
    <x v="3"/>
    <s v="Vila Cova de Alva"/>
    <x v="414"/>
    <d v="1899-12-30T10:53:00"/>
    <x v="414"/>
    <d v="1899-12-30T19:55:00"/>
    <m/>
    <n v="0.6"/>
    <n v="0"/>
    <n v="0.6"/>
    <x v="1"/>
    <x v="122"/>
  </r>
  <r>
    <x v="3"/>
    <x v="3322"/>
    <x v="0"/>
    <x v="4"/>
    <s v="Alvares"/>
    <x v="414"/>
    <d v="1899-12-30T13:00:00"/>
    <x v="414"/>
    <d v="1899-12-30T16:55:00"/>
    <m/>
    <n v="0.05"/>
    <n v="0.12"/>
    <n v="0.17"/>
    <x v="2"/>
    <x v="70"/>
  </r>
  <r>
    <x v="3"/>
    <x v="3258"/>
    <x v="0"/>
    <x v="58"/>
    <s v="Maiorca"/>
    <x v="414"/>
    <d v="1899-12-30T13:05:00"/>
    <x v="414"/>
    <d v="1899-12-30T14:58:00"/>
    <m/>
    <n v="0.32"/>
    <n v="0.2"/>
    <n v="0.52"/>
    <x v="2"/>
    <x v="73"/>
  </r>
  <r>
    <x v="3"/>
    <x v="3417"/>
    <x v="0"/>
    <x v="40"/>
    <s v="Samuel"/>
    <x v="414"/>
    <d v="1899-12-30T14:09:00"/>
    <x v="414"/>
    <d v="1899-12-30T20:03:00"/>
    <s v="S"/>
    <n v="1"/>
    <n v="0"/>
    <n v="1"/>
    <x v="0"/>
    <x v="40"/>
  </r>
  <r>
    <x v="3"/>
    <x v="3220"/>
    <x v="0"/>
    <x v="13"/>
    <s v="Mira"/>
    <x v="414"/>
    <d v="1899-12-30T15:10:00"/>
    <x v="414"/>
    <d v="1899-12-30T18:20:00"/>
    <s v="S"/>
    <n v="0"/>
    <n v="0.01"/>
    <n v="0.01"/>
    <x v="0"/>
    <x v="33"/>
  </r>
  <r>
    <x v="3"/>
    <x v="3419"/>
    <x v="0"/>
    <x v="57"/>
    <s v="Rio de Vide"/>
    <x v="414"/>
    <d v="1899-12-30T17:00:00"/>
    <x v="414"/>
    <d v="1899-12-30T17:55:00"/>
    <m/>
    <n v="0.04"/>
    <n v="0"/>
    <n v="0.04"/>
    <x v="1"/>
    <x v="149"/>
  </r>
  <r>
    <x v="3"/>
    <x v="3233"/>
    <x v="0"/>
    <x v="61"/>
    <s v="Santo André"/>
    <x v="415"/>
    <d v="1899-12-30T13:26:00"/>
    <x v="417"/>
    <d v="1899-12-30T18:25:00"/>
    <m/>
    <n v="2.2999999999999998"/>
    <n v="0.7"/>
    <n v="3"/>
    <x v="1"/>
    <x v="612"/>
  </r>
  <r>
    <x v="3"/>
    <x v="3420"/>
    <x v="0"/>
    <x v="40"/>
    <s v="Soure"/>
    <x v="415"/>
    <d v="1899-12-30T14:55:00"/>
    <x v="417"/>
    <d v="1899-12-30T18:25:00"/>
    <s v="S"/>
    <n v="0"/>
    <n v="0.01"/>
    <n v="0.01"/>
    <x v="0"/>
    <x v="42"/>
  </r>
  <r>
    <x v="3"/>
    <x v="3403"/>
    <x v="0"/>
    <x v="59"/>
    <s v="Janeiro de Baixo"/>
    <x v="415"/>
    <d v="1899-12-30T16:00:00"/>
    <x v="418"/>
    <d v="1899-12-30T20:58:00"/>
    <s v="S"/>
    <n v="12.5"/>
    <n v="0"/>
    <n v="12.5"/>
    <x v="0"/>
    <x v="47"/>
  </r>
  <r>
    <x v="3"/>
    <x v="3421"/>
    <x v="0"/>
    <x v="0"/>
    <s v="São Pedro de Alva"/>
    <x v="415"/>
    <d v="1899-12-30T20:00:00"/>
    <x v="417"/>
    <d v="1899-12-30T22:44:00"/>
    <m/>
    <n v="2"/>
    <n v="0"/>
    <n v="2"/>
    <x v="4"/>
    <x v="531"/>
  </r>
  <r>
    <x v="3"/>
    <x v="3420"/>
    <x v="0"/>
    <x v="40"/>
    <s v="Soure"/>
    <x v="415"/>
    <d v="1899-12-30T22:45:00"/>
    <x v="418"/>
    <d v="1899-12-30T01:07:00"/>
    <s v="S"/>
    <n v="0.05"/>
    <n v="0"/>
    <n v="0.05"/>
    <x v="0"/>
    <x v="76"/>
  </r>
  <r>
    <x v="3"/>
    <x v="3422"/>
    <x v="0"/>
    <x v="0"/>
    <s v="Sazes de Lorvão"/>
    <x v="416"/>
    <d v="1899-12-30T02:55:00"/>
    <x v="418"/>
    <d v="1899-12-30T05:21:00"/>
    <m/>
    <n v="0.3"/>
    <n v="0"/>
    <n v="0.3"/>
    <x v="4"/>
    <x v="500"/>
  </r>
  <r>
    <x v="3"/>
    <x v="3420"/>
    <x v="0"/>
    <x v="40"/>
    <s v="Soure"/>
    <x v="416"/>
    <d v="1899-12-30T10:36:00"/>
    <x v="418"/>
    <d v="1899-12-30T11:51:00"/>
    <s v="S"/>
    <n v="0"/>
    <n v="0.01"/>
    <n v="0.01"/>
    <x v="0"/>
    <x v="60"/>
  </r>
  <r>
    <x v="3"/>
    <x v="3423"/>
    <x v="0"/>
    <x v="3"/>
    <s v="Pomares"/>
    <x v="416"/>
    <d v="1899-12-30T15:25:00"/>
    <x v="418"/>
    <d v="1899-12-30T17:21:00"/>
    <m/>
    <n v="0.5"/>
    <n v="0"/>
    <n v="0.5"/>
    <x v="2"/>
    <x v="71"/>
  </r>
  <r>
    <x v="3"/>
    <x v="3424"/>
    <x v="0"/>
    <x v="57"/>
    <s v="Semide"/>
    <x v="416"/>
    <d v="1899-12-30T16:25:00"/>
    <x v="418"/>
    <d v="1899-12-30T17:13:00"/>
    <m/>
    <n v="2"/>
    <n v="0.5"/>
    <n v="2.5"/>
    <x v="1"/>
    <x v="372"/>
  </r>
  <r>
    <x v="3"/>
    <x v="3425"/>
    <x v="0"/>
    <x v="5"/>
    <s v="Lousã"/>
    <x v="416"/>
    <d v="1899-12-30T16:45:00"/>
    <x v="418"/>
    <d v="1899-12-30T21:15:00"/>
    <m/>
    <n v="3.2"/>
    <n v="0.3"/>
    <n v="3.5"/>
    <x v="1"/>
    <x v="185"/>
  </r>
  <r>
    <x v="3"/>
    <x v="3426"/>
    <x v="0"/>
    <x v="0"/>
    <s v="São Pedro de Alva"/>
    <x v="416"/>
    <d v="1899-12-30T20:19:00"/>
    <x v="419"/>
    <d v="1899-12-30T08:20:00"/>
    <m/>
    <n v="5.6"/>
    <n v="0.4"/>
    <n v="6"/>
    <x v="4"/>
    <x v="630"/>
  </r>
  <r>
    <x v="3"/>
    <x v="3240"/>
    <x v="0"/>
    <x v="2"/>
    <s v="Covas"/>
    <x v="417"/>
    <d v="1899-12-30T03:45:00"/>
    <x v="419"/>
    <d v="1899-12-30T05:15:00"/>
    <m/>
    <n v="0.03"/>
    <n v="0"/>
    <n v="0.03"/>
    <x v="2"/>
    <x v="91"/>
  </r>
  <r>
    <x v="3"/>
    <x v="3424"/>
    <x v="0"/>
    <x v="57"/>
    <s v="Semide"/>
    <x v="417"/>
    <d v="1899-12-30T13:05:00"/>
    <x v="419"/>
    <d v="1899-12-30T14:05:00"/>
    <s v="S"/>
    <n v="0"/>
    <n v="0.01"/>
    <n v="0.01"/>
    <x v="0"/>
    <x v="78"/>
  </r>
  <r>
    <x v="3"/>
    <x v="3427"/>
    <x v="0"/>
    <x v="62"/>
    <s v="Montemor-o-Velho"/>
    <x v="418"/>
    <d v="1899-12-30T15:10:00"/>
    <x v="420"/>
    <d v="1899-12-30T15:55:00"/>
    <s v="S"/>
    <n v="0.01"/>
    <n v="0"/>
    <n v="0.01"/>
    <x v="0"/>
    <x v="156"/>
  </r>
  <r>
    <x v="3"/>
    <x v="3422"/>
    <x v="0"/>
    <x v="0"/>
    <s v="Sazes de Lorvão"/>
    <x v="418"/>
    <d v="1899-12-30T15:30:00"/>
    <x v="420"/>
    <d v="1899-12-30T17:51:00"/>
    <s v="S"/>
    <n v="0.1"/>
    <n v="0"/>
    <n v="0.1"/>
    <x v="0"/>
    <x v="84"/>
  </r>
  <r>
    <x v="3"/>
    <x v="3220"/>
    <x v="0"/>
    <x v="13"/>
    <s v="Mira"/>
    <x v="418"/>
    <d v="1899-12-30T15:42:00"/>
    <x v="420"/>
    <d v="1899-12-30T02:33:00"/>
    <s v="S"/>
    <n v="0"/>
    <n v="0.9"/>
    <n v="0.9"/>
    <x v="0"/>
    <x v="81"/>
  </r>
  <r>
    <x v="3"/>
    <x v="3424"/>
    <x v="0"/>
    <x v="57"/>
    <s v="Semide"/>
    <x v="418"/>
    <d v="1899-12-30T18:25:00"/>
    <x v="420"/>
    <d v="1899-12-30T21:15:00"/>
    <s v="S"/>
    <n v="1.5"/>
    <n v="0"/>
    <n v="1.5"/>
    <x v="0"/>
    <x v="104"/>
  </r>
  <r>
    <x v="3"/>
    <x v="3244"/>
    <x v="0"/>
    <x v="4"/>
    <s v="Alvares"/>
    <x v="419"/>
    <d v="1899-12-30T00:00:00"/>
    <x v="421"/>
    <d v="1899-12-30T00:36:00"/>
    <m/>
    <n v="0.02"/>
    <n v="0"/>
    <n v="0.02"/>
    <x v="1"/>
    <x v="300"/>
  </r>
  <r>
    <x v="3"/>
    <x v="3245"/>
    <x v="0"/>
    <x v="40"/>
    <s v="Brunhós"/>
    <x v="419"/>
    <d v="1899-12-30T16:55:00"/>
    <x v="421"/>
    <d v="1899-12-30T18:40:00"/>
    <m/>
    <n v="0.2"/>
    <n v="0.2"/>
    <n v="0.4"/>
    <x v="1"/>
    <x v="170"/>
  </r>
  <r>
    <x v="3"/>
    <x v="3424"/>
    <x v="0"/>
    <x v="57"/>
    <s v="Semide"/>
    <x v="419"/>
    <d v="1899-12-30T20:06:00"/>
    <x v="421"/>
    <d v="1899-12-30T20:40:00"/>
    <s v="S"/>
    <n v="0.01"/>
    <n v="0"/>
    <n v="0.01"/>
    <x v="0"/>
    <x v="130"/>
  </r>
  <r>
    <x v="3"/>
    <x v="2220"/>
    <x v="3"/>
    <x v="27"/>
    <s v="Cascais"/>
    <x v="419"/>
    <d v="1899-12-30T21:30:00"/>
    <x v="421"/>
    <d v="1899-12-30T22:30:00"/>
    <s v="S"/>
    <n v="1E-3"/>
    <n v="0"/>
    <n v="1E-3"/>
    <x v="0"/>
    <x v="41"/>
  </r>
  <r>
    <x v="3"/>
    <x v="3428"/>
    <x v="0"/>
    <x v="0"/>
    <s v="Lorvão"/>
    <x v="420"/>
    <d v="1899-12-30T00:15:00"/>
    <x v="422"/>
    <d v="1899-12-30T01:25:00"/>
    <m/>
    <n v="0.03"/>
    <n v="0"/>
    <n v="0.03"/>
    <x v="4"/>
    <x v="631"/>
  </r>
  <r>
    <x v="3"/>
    <x v="3428"/>
    <x v="0"/>
    <x v="0"/>
    <s v="Lorvão"/>
    <x v="420"/>
    <d v="1899-12-30T09:05:00"/>
    <x v="422"/>
    <d v="1899-12-30T10:01:00"/>
    <s v="S"/>
    <n v="0"/>
    <n v="0.01"/>
    <n v="0.01"/>
    <x v="0"/>
    <x v="113"/>
  </r>
  <r>
    <x v="3"/>
    <x v="3402"/>
    <x v="0"/>
    <x v="2"/>
    <s v="Candosa"/>
    <x v="420"/>
    <d v="1899-12-30T12:29:00"/>
    <x v="422"/>
    <d v="1899-12-30T17:20:00"/>
    <m/>
    <n v="0.08"/>
    <n v="0"/>
    <n v="0.08"/>
    <x v="1"/>
    <x v="291"/>
  </r>
  <r>
    <x v="3"/>
    <x v="3429"/>
    <x v="0"/>
    <x v="59"/>
    <s v="Pampilhosa da Serra"/>
    <x v="421"/>
    <d v="1899-12-30T13:00:00"/>
    <x v="423"/>
    <d v="1899-12-30T22:18:00"/>
    <m/>
    <n v="0"/>
    <n v="0.15"/>
    <n v="0.15"/>
    <x v="1"/>
    <x v="356"/>
  </r>
  <r>
    <x v="3"/>
    <x v="3325"/>
    <x v="0"/>
    <x v="2"/>
    <s v="Vila Nova de Oliveirinha"/>
    <x v="421"/>
    <d v="1899-12-30T13:35:00"/>
    <x v="423"/>
    <d v="1899-12-30T14:32:00"/>
    <m/>
    <n v="0.04"/>
    <n v="0"/>
    <n v="0.04"/>
    <x v="2"/>
    <x v="193"/>
  </r>
  <r>
    <x v="3"/>
    <x v="3247"/>
    <x v="0"/>
    <x v="2"/>
    <s v="Ázere"/>
    <x v="421"/>
    <d v="1899-12-30T21:23:00"/>
    <x v="424"/>
    <d v="1899-12-30T00:13:00"/>
    <m/>
    <n v="0"/>
    <n v="0.4"/>
    <n v="0.4"/>
    <x v="1"/>
    <x v="344"/>
  </r>
  <r>
    <x v="3"/>
    <x v="3430"/>
    <x v="0"/>
    <x v="57"/>
    <s v="Semide"/>
    <x v="421"/>
    <d v="1899-12-30T23:52:00"/>
    <x v="423"/>
    <d v="1899-12-30T01:29:00"/>
    <m/>
    <n v="0.12"/>
    <n v="0"/>
    <n v="0.12"/>
    <x v="1"/>
    <x v="309"/>
  </r>
  <r>
    <x v="3"/>
    <x v="3251"/>
    <x v="0"/>
    <x v="3"/>
    <s v="Moura da Serra"/>
    <x v="422"/>
    <d v="1899-12-30T13:30:00"/>
    <x v="424"/>
    <d v="1899-12-30T15:30:00"/>
    <m/>
    <n v="0.5"/>
    <n v="0"/>
    <n v="0.5"/>
    <x v="2"/>
    <x v="163"/>
  </r>
  <r>
    <x v="3"/>
    <x v="3431"/>
    <x v="0"/>
    <x v="58"/>
    <s v="Marinha das Ondas"/>
    <x v="422"/>
    <d v="1899-12-30T22:18:00"/>
    <x v="424"/>
    <d v="1899-12-30T00:22:00"/>
    <s v="S"/>
    <n v="0"/>
    <n v="0.01"/>
    <n v="0.01"/>
    <x v="0"/>
    <x v="115"/>
  </r>
  <r>
    <x v="3"/>
    <x v="3179"/>
    <x v="0"/>
    <x v="40"/>
    <s v="Soure"/>
    <x v="423"/>
    <d v="1899-12-30T02:50:00"/>
    <x v="425"/>
    <d v="1899-12-30T07:16:00"/>
    <m/>
    <n v="0.46"/>
    <n v="0"/>
    <n v="0.46"/>
    <x v="1"/>
    <x v="365"/>
  </r>
  <r>
    <x v="3"/>
    <x v="3179"/>
    <x v="0"/>
    <x v="40"/>
    <s v="Soure"/>
    <x v="423"/>
    <d v="1899-12-30T10:50:00"/>
    <x v="425"/>
    <d v="1899-12-30T15:20:00"/>
    <s v="S"/>
    <n v="0"/>
    <n v="1"/>
    <n v="1"/>
    <x v="0"/>
    <x v="342"/>
  </r>
  <r>
    <x v="3"/>
    <x v="3432"/>
    <x v="3"/>
    <x v="43"/>
    <s v="Unhos"/>
    <x v="423"/>
    <d v="1899-12-30T11:00:00"/>
    <x v="425"/>
    <d v="1899-12-30T11:58:00"/>
    <s v="S"/>
    <n v="0"/>
    <n v="2E-3"/>
    <n v="2E-3"/>
    <x v="0"/>
    <x v="53"/>
  </r>
  <r>
    <x v="3"/>
    <x v="3433"/>
    <x v="0"/>
    <x v="2"/>
    <s v="Mouronho"/>
    <x v="423"/>
    <d v="1899-12-30T12:00:00"/>
    <x v="425"/>
    <d v="1899-12-30T13:15:00"/>
    <m/>
    <n v="0"/>
    <n v="0.01"/>
    <n v="0.01"/>
    <x v="2"/>
    <x v="206"/>
  </r>
  <r>
    <x v="3"/>
    <x v="3434"/>
    <x v="0"/>
    <x v="40"/>
    <s v="Soure"/>
    <x v="423"/>
    <d v="1899-12-30T15:54:00"/>
    <x v="425"/>
    <d v="1899-12-30T20:28:00"/>
    <m/>
    <n v="1.4"/>
    <n v="1.6"/>
    <n v="3"/>
    <x v="1"/>
    <x v="363"/>
  </r>
  <r>
    <x v="3"/>
    <x v="3435"/>
    <x v="0"/>
    <x v="2"/>
    <s v="Tábua"/>
    <x v="423"/>
    <d v="1899-12-30T18:05:00"/>
    <x v="425"/>
    <d v="1899-12-30T20:22:00"/>
    <m/>
    <n v="0.12"/>
    <n v="0.03"/>
    <n v="0.15"/>
    <x v="1"/>
    <x v="157"/>
  </r>
  <r>
    <x v="3"/>
    <x v="3436"/>
    <x v="0"/>
    <x v="58"/>
    <s v="Alhadas"/>
    <x v="423"/>
    <d v="1899-12-30T19:58:00"/>
    <x v="425"/>
    <d v="1899-12-30T21:38:00"/>
    <s v="S"/>
    <n v="1"/>
    <n v="0"/>
    <n v="1"/>
    <x v="0"/>
    <x v="249"/>
  </r>
  <r>
    <x v="3"/>
    <x v="3271"/>
    <x v="0"/>
    <x v="40"/>
    <s v="Samuel"/>
    <x v="423"/>
    <d v="1899-12-30T21:35:00"/>
    <x v="426"/>
    <d v="1899-12-30T04:05:00"/>
    <m/>
    <n v="0"/>
    <n v="21"/>
    <n v="21"/>
    <x v="1"/>
    <x v="370"/>
  </r>
  <r>
    <x v="3"/>
    <x v="3437"/>
    <x v="0"/>
    <x v="55"/>
    <s v="Penalva de Alva"/>
    <x v="424"/>
    <d v="1899-12-30T00:20:00"/>
    <x v="426"/>
    <d v="1899-12-30T02:23:00"/>
    <m/>
    <n v="0"/>
    <n v="0.01"/>
    <n v="0.01"/>
    <x v="2"/>
    <x v="223"/>
  </r>
  <r>
    <x v="3"/>
    <x v="3220"/>
    <x v="0"/>
    <x v="13"/>
    <s v="Mira"/>
    <x v="424"/>
    <d v="1899-12-30T16:00:00"/>
    <x v="426"/>
    <d v="1899-12-30T17:00:00"/>
    <s v="S"/>
    <n v="0"/>
    <n v="0.01"/>
    <n v="0.01"/>
    <x v="0"/>
    <x v="159"/>
  </r>
  <r>
    <x v="3"/>
    <x v="3270"/>
    <x v="0"/>
    <x v="2"/>
    <s v="Mouronho"/>
    <x v="424"/>
    <d v="1899-12-30T17:19:00"/>
    <x v="426"/>
    <d v="1899-12-30T20:10:00"/>
    <m/>
    <n v="0.8"/>
    <n v="0"/>
    <n v="0.8"/>
    <x v="1"/>
    <x v="138"/>
  </r>
  <r>
    <x v="3"/>
    <x v="3438"/>
    <x v="0"/>
    <x v="40"/>
    <s v="Samuel"/>
    <x v="424"/>
    <d v="1899-12-30T18:15:00"/>
    <x v="426"/>
    <d v="1899-12-30T19:51:00"/>
    <s v="S"/>
    <n v="0"/>
    <n v="0.01"/>
    <n v="0.01"/>
    <x v="0"/>
    <x v="8"/>
  </r>
  <r>
    <x v="3"/>
    <x v="3439"/>
    <x v="0"/>
    <x v="4"/>
    <s v="Alvares"/>
    <x v="424"/>
    <d v="1899-12-30T19:40:00"/>
    <x v="426"/>
    <d v="1899-12-30T23:40:00"/>
    <m/>
    <n v="1.46"/>
    <n v="0.05"/>
    <n v="1.51"/>
    <x v="1"/>
    <x v="191"/>
  </r>
  <r>
    <x v="3"/>
    <x v="3194"/>
    <x v="0"/>
    <x v="40"/>
    <s v="Vinha da Rainha"/>
    <x v="425"/>
    <d v="1899-12-30T17:05:00"/>
    <x v="427"/>
    <d v="1899-12-30T19:51:00"/>
    <s v="S"/>
    <n v="0.03"/>
    <n v="0"/>
    <n v="0.03"/>
    <x v="0"/>
    <x v="0"/>
  </r>
  <r>
    <x v="3"/>
    <x v="3440"/>
    <x v="0"/>
    <x v="57"/>
    <s v="Semide"/>
    <x v="426"/>
    <d v="1899-12-30T16:15:00"/>
    <x v="428"/>
    <d v="1899-12-30T19:20:00"/>
    <m/>
    <n v="1.5"/>
    <n v="0.75"/>
    <n v="2.25"/>
    <x v="1"/>
    <x v="168"/>
  </r>
  <r>
    <x v="3"/>
    <x v="3220"/>
    <x v="0"/>
    <x v="13"/>
    <s v="Mira"/>
    <x v="426"/>
    <d v="1899-12-30T17:00:00"/>
    <x v="428"/>
    <d v="1899-12-30T19:05:00"/>
    <s v="S"/>
    <n v="0"/>
    <n v="0.01"/>
    <n v="0.01"/>
    <x v="0"/>
    <x v="67"/>
  </r>
  <r>
    <x v="3"/>
    <x v="3441"/>
    <x v="0"/>
    <x v="45"/>
    <s v="Brasfemes"/>
    <x v="427"/>
    <d v="1899-12-30T14:49:00"/>
    <x v="429"/>
    <d v="1899-12-30T16:00:00"/>
    <m/>
    <n v="0.25"/>
    <n v="0.05"/>
    <n v="0.3"/>
    <x v="1"/>
    <x v="141"/>
  </r>
  <r>
    <x v="3"/>
    <x v="3442"/>
    <x v="3"/>
    <x v="65"/>
    <s v="Pontinha"/>
    <x v="428"/>
    <d v="1899-12-30T00:07:00"/>
    <x v="430"/>
    <d v="1899-12-30T00:45:00"/>
    <s v="S"/>
    <n v="0"/>
    <n v="0"/>
    <n v="0"/>
    <x v="0"/>
    <x v="268"/>
  </r>
  <r>
    <x v="3"/>
    <x v="3234"/>
    <x v="0"/>
    <x v="5"/>
    <s v="Vilarinho"/>
    <x v="428"/>
    <d v="1899-12-30T14:23:00"/>
    <x v="430"/>
    <d v="1899-12-30T19:20:00"/>
    <m/>
    <n v="0.92"/>
    <n v="0"/>
    <n v="0.92"/>
    <x v="1"/>
    <x v="246"/>
  </r>
  <r>
    <x v="3"/>
    <x v="3443"/>
    <x v="0"/>
    <x v="59"/>
    <s v="Unhais-o-Velho"/>
    <x v="428"/>
    <d v="1899-12-30T15:55:00"/>
    <x v="431"/>
    <d v="1899-12-30T18:45:00"/>
    <m/>
    <n v="179"/>
    <n v="8"/>
    <n v="187"/>
    <x v="1"/>
    <x v="198"/>
  </r>
  <r>
    <x v="3"/>
    <x v="3444"/>
    <x v="0"/>
    <x v="3"/>
    <s v="Arganil"/>
    <x v="428"/>
    <d v="1899-12-30T18:03:00"/>
    <x v="430"/>
    <d v="1899-12-30T20:10:00"/>
    <m/>
    <n v="0.4"/>
    <n v="0"/>
    <n v="0.4"/>
    <x v="2"/>
    <x v="240"/>
  </r>
  <r>
    <x v="3"/>
    <x v="3229"/>
    <x v="0"/>
    <x v="3"/>
    <s v="Vila Cova de Alva"/>
    <x v="428"/>
    <d v="1899-12-30T18:05:00"/>
    <x v="430"/>
    <d v="1899-12-30T22:20:00"/>
    <m/>
    <n v="0.98"/>
    <n v="0.8"/>
    <n v="1.78"/>
    <x v="1"/>
    <x v="172"/>
  </r>
  <r>
    <x v="3"/>
    <x v="3229"/>
    <x v="0"/>
    <x v="3"/>
    <s v="Vila Cova de Alva"/>
    <x v="429"/>
    <d v="1899-12-30T13:20:00"/>
    <x v="432"/>
    <d v="1899-12-30T14:50:00"/>
    <s v="S"/>
    <n v="0.03"/>
    <n v="0"/>
    <n v="0.03"/>
    <x v="0"/>
    <x v="36"/>
  </r>
  <r>
    <x v="3"/>
    <x v="3445"/>
    <x v="0"/>
    <x v="0"/>
    <s v="Oliveira do Mondego"/>
    <x v="430"/>
    <d v="1899-12-30T18:59:00"/>
    <x v="433"/>
    <d v="1899-12-30T20:15:00"/>
    <m/>
    <n v="0.05"/>
    <n v="0.05"/>
    <n v="0.1"/>
    <x v="4"/>
    <x v="658"/>
  </r>
  <r>
    <x v="3"/>
    <x v="3446"/>
    <x v="0"/>
    <x v="57"/>
    <s v="Semide"/>
    <x v="430"/>
    <d v="1899-12-30T22:00:00"/>
    <x v="434"/>
    <d v="1899-12-30T01:25:00"/>
    <m/>
    <n v="0"/>
    <n v="0.01"/>
    <n v="0.01"/>
    <x v="1"/>
    <x v="176"/>
  </r>
  <r>
    <x v="3"/>
    <x v="3447"/>
    <x v="0"/>
    <x v="58"/>
    <s v="Tavarede"/>
    <x v="431"/>
    <d v="1899-12-30T15:10:00"/>
    <x v="431"/>
    <d v="1899-12-30T16:07:00"/>
    <m/>
    <n v="0"/>
    <n v="0.02"/>
    <n v="0.02"/>
    <x v="4"/>
    <x v="308"/>
  </r>
  <r>
    <x v="3"/>
    <x v="3447"/>
    <x v="0"/>
    <x v="58"/>
    <s v="Tavarede"/>
    <x v="431"/>
    <d v="1899-12-30T16:30:00"/>
    <x v="431"/>
    <d v="1899-12-30T17:45:00"/>
    <s v="S"/>
    <n v="0"/>
    <n v="1.4999999999999999E-2"/>
    <n v="1.4999999999999999E-2"/>
    <x v="0"/>
    <x v="32"/>
  </r>
  <r>
    <x v="3"/>
    <x v="3448"/>
    <x v="0"/>
    <x v="60"/>
    <s v="Sebal"/>
    <x v="431"/>
    <d v="1899-12-30T17:33:00"/>
    <x v="431"/>
    <d v="1899-12-30T21:10:00"/>
    <m/>
    <n v="0.4"/>
    <n v="0.2"/>
    <n v="0.6"/>
    <x v="2"/>
    <x v="281"/>
  </r>
  <r>
    <x v="3"/>
    <x v="3293"/>
    <x v="0"/>
    <x v="45"/>
    <s v="São João do Campo"/>
    <x v="431"/>
    <d v="1899-12-30T17:58:00"/>
    <x v="431"/>
    <d v="1899-12-30T20:41:00"/>
    <m/>
    <n v="0"/>
    <n v="0.5"/>
    <n v="0.5"/>
    <x v="4"/>
    <x v="644"/>
  </r>
  <r>
    <x v="3"/>
    <x v="3447"/>
    <x v="0"/>
    <x v="58"/>
    <s v="Tavarede"/>
    <x v="431"/>
    <d v="1899-12-30T19:25:00"/>
    <x v="431"/>
    <d v="1899-12-30T19:45:00"/>
    <s v="S"/>
    <n v="0"/>
    <n v="5.0000000000000001E-3"/>
    <n v="5.0000000000000001E-3"/>
    <x v="0"/>
    <x v="147"/>
  </r>
  <r>
    <x v="3"/>
    <x v="3449"/>
    <x v="3"/>
    <x v="43"/>
    <s v="Fanhões"/>
    <x v="432"/>
    <d v="1899-12-30T08:25:00"/>
    <x v="435"/>
    <d v="1899-12-30T09:30:00"/>
    <s v="S"/>
    <n v="0"/>
    <n v="0"/>
    <n v="0"/>
    <x v="0"/>
    <x v="315"/>
  </r>
  <r>
    <x v="3"/>
    <x v="3450"/>
    <x v="0"/>
    <x v="58"/>
    <s v="Alhadas"/>
    <x v="432"/>
    <d v="1899-12-30T21:25:00"/>
    <x v="435"/>
    <d v="1899-12-30T23:15:00"/>
    <m/>
    <n v="0.2"/>
    <n v="0.2"/>
    <n v="0.4"/>
    <x v="4"/>
    <x v="543"/>
  </r>
  <r>
    <x v="3"/>
    <x v="3451"/>
    <x v="0"/>
    <x v="0"/>
    <s v="São Pedro de Alva"/>
    <x v="433"/>
    <d v="1899-12-30T11:31:00"/>
    <x v="436"/>
    <d v="1899-12-30T14:47:00"/>
    <m/>
    <n v="0.5"/>
    <n v="0"/>
    <n v="0.5"/>
    <x v="4"/>
    <x v="467"/>
  </r>
  <r>
    <x v="3"/>
    <x v="3452"/>
    <x v="3"/>
    <x v="43"/>
    <s v="Loures"/>
    <x v="433"/>
    <d v="1899-12-30T12:19:00"/>
    <x v="436"/>
    <d v="1899-12-30T14:35:00"/>
    <s v="S"/>
    <n v="0"/>
    <n v="4"/>
    <n v="4"/>
    <x v="0"/>
    <x v="335"/>
  </r>
  <r>
    <x v="3"/>
    <x v="3453"/>
    <x v="3"/>
    <x v="43"/>
    <s v="Santa Iria da Azóia"/>
    <x v="433"/>
    <d v="1899-12-30T13:49:00"/>
    <x v="436"/>
    <d v="1899-12-30T15:25:00"/>
    <s v="S"/>
    <n v="0"/>
    <n v="1E-3"/>
    <n v="1E-3"/>
    <x v="0"/>
    <x v="284"/>
  </r>
  <r>
    <x v="3"/>
    <x v="3452"/>
    <x v="3"/>
    <x v="43"/>
    <s v="Loures"/>
    <x v="433"/>
    <d v="1899-12-30T16:02:00"/>
    <x v="436"/>
    <d v="1899-12-30T18:32:00"/>
    <s v="S"/>
    <n v="0"/>
    <n v="0.4"/>
    <n v="0.4"/>
    <x v="0"/>
    <x v="457"/>
  </r>
  <r>
    <x v="3"/>
    <x v="3454"/>
    <x v="0"/>
    <x v="5"/>
    <s v="Casal de Ermio"/>
    <x v="433"/>
    <d v="1899-12-30T18:15:00"/>
    <x v="436"/>
    <d v="1899-12-30T19:22:00"/>
    <m/>
    <n v="0"/>
    <n v="7.0000000000000007E-2"/>
    <n v="7.0000000000000007E-2"/>
    <x v="1"/>
    <x v="228"/>
  </r>
  <r>
    <x v="3"/>
    <x v="3314"/>
    <x v="0"/>
    <x v="59"/>
    <s v="Pampilhosa da Serra"/>
    <x v="434"/>
    <d v="1899-12-30T01:45:00"/>
    <x v="437"/>
    <d v="1899-12-30T03:45:00"/>
    <m/>
    <n v="0.1"/>
    <n v="0"/>
    <n v="0.1"/>
    <x v="1"/>
    <x v="217"/>
  </r>
  <r>
    <x v="3"/>
    <x v="3455"/>
    <x v="0"/>
    <x v="55"/>
    <s v="Lageosa"/>
    <x v="434"/>
    <d v="1899-12-30T10:55:00"/>
    <x v="437"/>
    <d v="1899-12-30T12:33:00"/>
    <m/>
    <n v="0"/>
    <n v="0.1"/>
    <n v="0.1"/>
    <x v="1"/>
    <x v="111"/>
  </r>
  <r>
    <x v="3"/>
    <x v="3453"/>
    <x v="3"/>
    <x v="43"/>
    <s v="Santa Iria da Azóia"/>
    <x v="434"/>
    <d v="1899-12-30T18:26:00"/>
    <x v="437"/>
    <d v="1899-12-30T19:16:00"/>
    <s v="S"/>
    <n v="0"/>
    <n v="0.5"/>
    <n v="0.5"/>
    <x v="0"/>
    <x v="482"/>
  </r>
  <r>
    <x v="3"/>
    <x v="3456"/>
    <x v="0"/>
    <x v="58"/>
    <s v="Lavos"/>
    <x v="435"/>
    <d v="1899-12-30T15:38:00"/>
    <x v="438"/>
    <d v="1899-12-30T18:18:00"/>
    <m/>
    <n v="0.05"/>
    <n v="0"/>
    <n v="0.05"/>
    <x v="1"/>
    <x v="29"/>
  </r>
  <r>
    <x v="3"/>
    <x v="3457"/>
    <x v="0"/>
    <x v="39"/>
    <s v="Cantanhede"/>
    <x v="435"/>
    <d v="1899-12-30T17:50:00"/>
    <x v="438"/>
    <d v="1899-12-30T19:40:00"/>
    <m/>
    <n v="1"/>
    <n v="1.2"/>
    <n v="2.2000000000000002"/>
    <x v="2"/>
    <x v="254"/>
  </r>
  <r>
    <x v="3"/>
    <x v="3458"/>
    <x v="0"/>
    <x v="4"/>
    <s v="Góis"/>
    <x v="435"/>
    <d v="1899-12-30T18:45:00"/>
    <x v="438"/>
    <d v="1899-12-30T20:35:00"/>
    <m/>
    <n v="0"/>
    <n v="0.08"/>
    <n v="0.08"/>
    <x v="1"/>
    <x v="224"/>
  </r>
  <r>
    <x v="3"/>
    <x v="3452"/>
    <x v="3"/>
    <x v="43"/>
    <s v="Loures"/>
    <x v="436"/>
    <d v="1899-12-30T10:40:00"/>
    <x v="439"/>
    <d v="1899-12-30T11:33:00"/>
    <s v="S"/>
    <n v="0"/>
    <n v="0.1"/>
    <n v="0.1"/>
    <x v="0"/>
    <x v="545"/>
  </r>
  <r>
    <x v="3"/>
    <x v="3340"/>
    <x v="0"/>
    <x v="5"/>
    <s v="Lousã"/>
    <x v="436"/>
    <d v="1899-12-30T13:50:00"/>
    <x v="439"/>
    <d v="1899-12-30T15:45:00"/>
    <m/>
    <n v="0"/>
    <n v="0.5"/>
    <n v="0.5"/>
    <x v="1"/>
    <x v="48"/>
  </r>
  <r>
    <x v="3"/>
    <x v="3459"/>
    <x v="0"/>
    <x v="57"/>
    <s v="Miranda do Corvo"/>
    <x v="436"/>
    <d v="1899-12-30T14:28:00"/>
    <x v="439"/>
    <d v="1899-12-30T20:50:00"/>
    <m/>
    <n v="3"/>
    <n v="0"/>
    <n v="3"/>
    <x v="1"/>
    <x v="92"/>
  </r>
  <r>
    <x v="3"/>
    <x v="3460"/>
    <x v="0"/>
    <x v="57"/>
    <s v="Semide"/>
    <x v="436"/>
    <d v="1899-12-30T14:55:00"/>
    <x v="439"/>
    <d v="1899-12-30T21:40:00"/>
    <m/>
    <n v="40"/>
    <n v="0"/>
    <n v="40"/>
    <x v="2"/>
    <x v="239"/>
  </r>
  <r>
    <x v="3"/>
    <x v="3461"/>
    <x v="0"/>
    <x v="40"/>
    <s v="Soure"/>
    <x v="436"/>
    <d v="1899-12-30T15:08:00"/>
    <x v="439"/>
    <d v="1899-12-30T19:12:00"/>
    <m/>
    <n v="0.12"/>
    <n v="0.36"/>
    <n v="0.48"/>
    <x v="1"/>
    <x v="62"/>
  </r>
  <r>
    <x v="3"/>
    <x v="3462"/>
    <x v="0"/>
    <x v="2"/>
    <s v="Tábua"/>
    <x v="436"/>
    <d v="1899-12-30T17:38:00"/>
    <x v="439"/>
    <d v="1899-12-30T19:49:00"/>
    <m/>
    <n v="0.11"/>
    <n v="0.39"/>
    <n v="0.5"/>
    <x v="1"/>
    <x v="89"/>
  </r>
  <r>
    <x v="3"/>
    <x v="3463"/>
    <x v="0"/>
    <x v="0"/>
    <s v="São Paio do Mondego"/>
    <x v="436"/>
    <d v="1899-12-30T18:43:00"/>
    <x v="439"/>
    <d v="1899-12-30T20:43:00"/>
    <m/>
    <n v="0.4"/>
    <n v="0"/>
    <n v="0.4"/>
    <x v="2"/>
    <x v="5"/>
  </r>
  <r>
    <x v="3"/>
    <x v="3464"/>
    <x v="0"/>
    <x v="60"/>
    <s v="Zambujal"/>
    <x v="436"/>
    <d v="1899-12-30T20:50:00"/>
    <x v="440"/>
    <d v="1899-12-30T03:40:00"/>
    <m/>
    <n v="0.8"/>
    <n v="2.6"/>
    <n v="3.4"/>
    <x v="1"/>
    <x v="286"/>
  </r>
  <r>
    <x v="3"/>
    <x v="3319"/>
    <x v="0"/>
    <x v="40"/>
    <s v="Samuel"/>
    <x v="436"/>
    <d v="1899-12-30T21:40:00"/>
    <x v="440"/>
    <d v="1899-12-30T02:05:00"/>
    <m/>
    <n v="1.2"/>
    <n v="5.5"/>
    <n v="6.7"/>
    <x v="1"/>
    <x v="190"/>
  </r>
  <r>
    <x v="3"/>
    <x v="3465"/>
    <x v="0"/>
    <x v="3"/>
    <s v="Pombeiro da Beira"/>
    <x v="437"/>
    <d v="1899-12-30T12:55:00"/>
    <x v="440"/>
    <d v="1899-12-30T15:33:00"/>
    <m/>
    <n v="1.5"/>
    <n v="0"/>
    <n v="1.5"/>
    <x v="1"/>
    <x v="261"/>
  </r>
  <r>
    <x v="3"/>
    <x v="3466"/>
    <x v="0"/>
    <x v="0"/>
    <s v="Oliveira do Mondego"/>
    <x v="437"/>
    <d v="1899-12-30T15:00:00"/>
    <x v="440"/>
    <d v="1899-12-30T16:36:00"/>
    <m/>
    <n v="0.21"/>
    <n v="0"/>
    <n v="0.21"/>
    <x v="2"/>
    <x v="11"/>
  </r>
  <r>
    <x v="3"/>
    <x v="3467"/>
    <x v="0"/>
    <x v="0"/>
    <s v="Friúmes"/>
    <x v="438"/>
    <d v="1899-12-30T14:00:00"/>
    <x v="441"/>
    <d v="1899-12-30T18:00:00"/>
    <m/>
    <n v="1.1000000000000001"/>
    <n v="1"/>
    <n v="2.1"/>
    <x v="1"/>
    <x v="301"/>
  </r>
  <r>
    <x v="3"/>
    <x v="3468"/>
    <x v="0"/>
    <x v="3"/>
    <s v="Arganil"/>
    <x v="438"/>
    <d v="1899-12-30T19:14:00"/>
    <x v="441"/>
    <d v="1899-12-30T20:06:00"/>
    <m/>
    <n v="0.05"/>
    <n v="0"/>
    <n v="0.05"/>
    <x v="1"/>
    <x v="275"/>
  </r>
  <r>
    <x v="3"/>
    <x v="3467"/>
    <x v="0"/>
    <x v="0"/>
    <s v="Friúmes"/>
    <x v="439"/>
    <d v="1899-12-30T23:46:00"/>
    <x v="442"/>
    <d v="1899-12-30T01:01:00"/>
    <s v="S"/>
    <n v="0.02"/>
    <n v="0"/>
    <n v="0.02"/>
    <x v="0"/>
    <x v="107"/>
  </r>
  <r>
    <x v="3"/>
    <x v="3469"/>
    <x v="3"/>
    <x v="43"/>
    <s v="São Julião do Tojal"/>
    <x v="440"/>
    <d v="1899-12-30T21:02:00"/>
    <x v="443"/>
    <d v="1899-12-30T21:57:00"/>
    <s v="S"/>
    <n v="0"/>
    <n v="0.5"/>
    <n v="0.5"/>
    <x v="0"/>
    <x v="551"/>
  </r>
  <r>
    <x v="3"/>
    <x v="3470"/>
    <x v="0"/>
    <x v="2"/>
    <s v="Midões"/>
    <x v="441"/>
    <d v="1899-12-30T20:51:00"/>
    <x v="444"/>
    <d v="1899-12-30T22:08:00"/>
    <m/>
    <n v="0"/>
    <n v="0.03"/>
    <n v="0.03"/>
    <x v="1"/>
    <x v="283"/>
  </r>
  <r>
    <x v="3"/>
    <x v="3471"/>
    <x v="3"/>
    <x v="66"/>
    <s v="Vialonga"/>
    <x v="441"/>
    <d v="1899-12-30T21:55:00"/>
    <x v="444"/>
    <d v="1899-12-30T23:40:00"/>
    <s v="S"/>
    <n v="0"/>
    <n v="1"/>
    <n v="1"/>
    <x v="0"/>
    <x v="568"/>
  </r>
  <r>
    <x v="3"/>
    <x v="3472"/>
    <x v="3"/>
    <x v="43"/>
    <s v="Lousa"/>
    <x v="442"/>
    <d v="1899-12-30T18:24:00"/>
    <x v="445"/>
    <d v="1899-12-30T00:45:00"/>
    <s v="S"/>
    <n v="0"/>
    <n v="0.5"/>
    <n v="0.5"/>
    <x v="0"/>
    <x v="490"/>
  </r>
  <r>
    <x v="3"/>
    <x v="3214"/>
    <x v="0"/>
    <x v="57"/>
    <s v="Miranda do Corvo"/>
    <x v="443"/>
    <d v="1899-12-30T02:47:00"/>
    <x v="445"/>
    <d v="1899-12-30T03:54:00"/>
    <m/>
    <n v="0.01"/>
    <n v="0"/>
    <n v="0.01"/>
    <x v="1"/>
    <x v="350"/>
  </r>
  <r>
    <x v="3"/>
    <x v="3473"/>
    <x v="3"/>
    <x v="43"/>
    <s v="Lousa"/>
    <x v="443"/>
    <d v="1899-12-30T12:12:00"/>
    <x v="445"/>
    <d v="1899-12-30T12:58:00"/>
    <s v="S"/>
    <n v="0.2"/>
    <n v="0"/>
    <n v="0.2"/>
    <x v="0"/>
    <x v="617"/>
  </r>
  <r>
    <x v="3"/>
    <x v="3472"/>
    <x v="3"/>
    <x v="43"/>
    <s v="Lousa"/>
    <x v="443"/>
    <d v="1899-12-30T15:10:00"/>
    <x v="445"/>
    <d v="1899-12-30T19:15:00"/>
    <s v="S"/>
    <n v="0.5"/>
    <n v="0"/>
    <n v="0.5"/>
    <x v="0"/>
    <x v="541"/>
  </r>
  <r>
    <x v="3"/>
    <x v="3472"/>
    <x v="3"/>
    <x v="43"/>
    <s v="Lousa"/>
    <x v="443"/>
    <d v="1899-12-30T19:07:00"/>
    <x v="445"/>
    <d v="1899-12-30T19:50:00"/>
    <s v="S"/>
    <n v="0.01"/>
    <n v="0.2"/>
    <n v="0.21"/>
    <x v="0"/>
    <x v="582"/>
  </r>
  <r>
    <x v="3"/>
    <x v="3474"/>
    <x v="3"/>
    <x v="66"/>
    <s v="Vila Franca de Xira"/>
    <x v="443"/>
    <d v="1899-12-30T19:40:00"/>
    <x v="445"/>
    <d v="1899-12-30T20:15:00"/>
    <s v="S"/>
    <n v="0"/>
    <n v="0.5"/>
    <n v="0.5"/>
    <x v="0"/>
    <x v="640"/>
  </r>
  <r>
    <x v="3"/>
    <x v="3475"/>
    <x v="3"/>
    <x v="66"/>
    <s v="Vila Franca de Xira"/>
    <x v="443"/>
    <d v="1899-12-30T21:45:00"/>
    <x v="445"/>
    <d v="1899-12-30T23:10:00"/>
    <s v="S"/>
    <n v="0"/>
    <n v="1"/>
    <n v="1"/>
    <x v="0"/>
    <x v="636"/>
  </r>
  <r>
    <x v="3"/>
    <x v="3328"/>
    <x v="0"/>
    <x v="57"/>
    <s v="Semide"/>
    <x v="444"/>
    <d v="1899-12-30T00:05:00"/>
    <x v="446"/>
    <d v="1899-12-30T03:32:00"/>
    <m/>
    <n v="0.5"/>
    <n v="0"/>
    <n v="0.5"/>
    <x v="1"/>
    <x v="389"/>
  </r>
  <r>
    <x v="3"/>
    <x v="3476"/>
    <x v="0"/>
    <x v="55"/>
    <s v="São Sebastião da Feira"/>
    <x v="444"/>
    <d v="1899-12-30T01:00:00"/>
    <x v="446"/>
    <d v="1899-12-30T03:25:00"/>
    <m/>
    <n v="0"/>
    <n v="0.02"/>
    <n v="0.02"/>
    <x v="2"/>
    <x v="2"/>
  </r>
  <r>
    <x v="3"/>
    <x v="3477"/>
    <x v="0"/>
    <x v="57"/>
    <s v="Semide"/>
    <x v="444"/>
    <d v="1899-12-30T14:46:00"/>
    <x v="446"/>
    <d v="1899-12-30T20:32:00"/>
    <m/>
    <n v="2.5"/>
    <n v="0"/>
    <n v="2.5"/>
    <x v="1"/>
    <x v="362"/>
  </r>
  <r>
    <x v="3"/>
    <x v="3472"/>
    <x v="3"/>
    <x v="43"/>
    <s v="Lousa"/>
    <x v="444"/>
    <d v="1899-12-30T15:19:00"/>
    <x v="446"/>
    <d v="1899-12-30T17:02:00"/>
    <s v="S"/>
    <n v="0.3"/>
    <n v="0"/>
    <n v="0.3"/>
    <x v="0"/>
    <x v="634"/>
  </r>
  <r>
    <x v="3"/>
    <x v="3472"/>
    <x v="3"/>
    <x v="43"/>
    <s v="Lousa"/>
    <x v="444"/>
    <d v="1899-12-30T23:10:00"/>
    <x v="447"/>
    <d v="1899-12-30T00:28:00"/>
    <s v="S"/>
    <n v="0.01"/>
    <n v="0"/>
    <n v="0.01"/>
    <x v="0"/>
    <x v="660"/>
  </r>
  <r>
    <x v="3"/>
    <x v="3478"/>
    <x v="0"/>
    <x v="5"/>
    <s v="Lousã"/>
    <x v="445"/>
    <d v="1899-12-30T02:52:00"/>
    <x v="447"/>
    <d v="1899-12-30T03:30:00"/>
    <m/>
    <n v="0.05"/>
    <n v="0"/>
    <n v="0.05"/>
    <x v="1"/>
    <x v="390"/>
  </r>
  <r>
    <x v="3"/>
    <x v="3333"/>
    <x v="0"/>
    <x v="5"/>
    <s v="Lousã"/>
    <x v="445"/>
    <d v="1899-12-30T04:40:00"/>
    <x v="447"/>
    <d v="1899-12-30T05:25:00"/>
    <m/>
    <n v="0.03"/>
    <n v="0"/>
    <n v="0.03"/>
    <x v="1"/>
    <x v="399"/>
  </r>
  <r>
    <x v="3"/>
    <x v="3479"/>
    <x v="3"/>
    <x v="43"/>
    <s v="Lousa"/>
    <x v="445"/>
    <d v="1899-12-30T19:53:00"/>
    <x v="447"/>
    <d v="1899-12-30T20:24:00"/>
    <s v="S"/>
    <n v="0"/>
    <n v="0.2"/>
    <n v="0.2"/>
    <x v="0"/>
    <x v="641"/>
  </r>
  <r>
    <x v="3"/>
    <x v="3480"/>
    <x v="0"/>
    <x v="55"/>
    <s v="São Paio de Gramaços"/>
    <x v="445"/>
    <d v="1899-12-30T20:46:00"/>
    <x v="447"/>
    <d v="1899-12-30T22:23:00"/>
    <m/>
    <n v="0.02"/>
    <n v="0.03"/>
    <n v="0.05"/>
    <x v="1"/>
    <x v="384"/>
  </r>
  <r>
    <x v="3"/>
    <x v="3481"/>
    <x v="0"/>
    <x v="0"/>
    <s v="São Pedro de Alva"/>
    <x v="446"/>
    <d v="1899-12-30T13:51:00"/>
    <x v="448"/>
    <d v="1899-12-30T15:52:00"/>
    <m/>
    <n v="0"/>
    <n v="0.05"/>
    <n v="0.05"/>
    <x v="4"/>
    <x v="655"/>
  </r>
  <r>
    <x v="3"/>
    <x v="3344"/>
    <x v="0"/>
    <x v="4"/>
    <s v="Vila Nova do Ceira"/>
    <x v="446"/>
    <d v="1899-12-30T15:45:00"/>
    <x v="448"/>
    <d v="1899-12-30T19:15:00"/>
    <m/>
    <n v="0"/>
    <n v="0.5"/>
    <n v="0.5"/>
    <x v="2"/>
    <x v="3"/>
  </r>
  <r>
    <x v="3"/>
    <x v="3482"/>
    <x v="3"/>
    <x v="43"/>
    <s v="Lousa"/>
    <x v="446"/>
    <d v="1899-12-30T20:04:00"/>
    <x v="448"/>
    <d v="1899-12-30T22:03:00"/>
    <s v="S"/>
    <n v="0.35"/>
    <n v="0"/>
    <n v="0.35"/>
    <x v="0"/>
    <x v="648"/>
  </r>
  <r>
    <x v="3"/>
    <x v="3482"/>
    <x v="3"/>
    <x v="43"/>
    <s v="Lousa"/>
    <x v="447"/>
    <d v="1899-12-30T13:10:00"/>
    <x v="449"/>
    <d v="1899-12-30T20:45:00"/>
    <s v="S"/>
    <n v="0"/>
    <n v="0.4"/>
    <n v="0.4"/>
    <x v="0"/>
    <x v="649"/>
  </r>
  <r>
    <x v="3"/>
    <x v="3483"/>
    <x v="3"/>
    <x v="43"/>
    <s v="Loures"/>
    <x v="447"/>
    <d v="1899-12-30T23:33:00"/>
    <x v="450"/>
    <d v="1899-12-30T00:27:00"/>
    <s v="S"/>
    <n v="0"/>
    <n v="1E-3"/>
    <n v="1E-3"/>
    <x v="0"/>
    <x v="652"/>
  </r>
  <r>
    <x v="3"/>
    <x v="3484"/>
    <x v="0"/>
    <x v="55"/>
    <s v="Travanca de Lagos"/>
    <x v="448"/>
    <d v="1899-12-30T02:00:00"/>
    <x v="450"/>
    <d v="1899-12-30T02:54:00"/>
    <m/>
    <n v="0"/>
    <n v="5.0000000000000001E-3"/>
    <n v="5.0000000000000001E-3"/>
    <x v="1"/>
    <x v="410"/>
  </r>
  <r>
    <x v="3"/>
    <x v="3485"/>
    <x v="3"/>
    <x v="43"/>
    <s v="Loures"/>
    <x v="448"/>
    <d v="1899-12-30T16:39:00"/>
    <x v="450"/>
    <d v="1899-12-30T17:00:00"/>
    <s v="S"/>
    <n v="0"/>
    <n v="0.05"/>
    <n v="0.05"/>
    <x v="0"/>
    <x v="656"/>
  </r>
  <r>
    <x v="3"/>
    <x v="3486"/>
    <x v="0"/>
    <x v="40"/>
    <s v="Samuel"/>
    <x v="449"/>
    <d v="1899-12-30T15:35:00"/>
    <x v="451"/>
    <d v="1899-12-30T19:16:00"/>
    <s v="S"/>
    <n v="0"/>
    <n v="2"/>
    <n v="2"/>
    <x v="0"/>
    <x v="101"/>
  </r>
  <r>
    <x v="3"/>
    <x v="3487"/>
    <x v="0"/>
    <x v="58"/>
    <s v="Brenha"/>
    <x v="449"/>
    <d v="1899-12-30T21:33:00"/>
    <x v="451"/>
    <d v="1899-12-30T22:33:00"/>
    <m/>
    <n v="0.15"/>
    <n v="0"/>
    <n v="0.15"/>
    <x v="4"/>
    <x v="654"/>
  </r>
  <r>
    <x v="3"/>
    <x v="3488"/>
    <x v="3"/>
    <x v="43"/>
    <s v="Fanhões"/>
    <x v="449"/>
    <d v="1899-12-30T23:00:00"/>
    <x v="452"/>
    <d v="1899-12-30T00:25:00"/>
    <s v="S"/>
    <n v="0"/>
    <n v="1"/>
    <n v="1"/>
    <x v="0"/>
    <x v="661"/>
  </r>
  <r>
    <x v="3"/>
    <x v="3292"/>
    <x v="0"/>
    <x v="0"/>
    <s v="Figueira de Lorvão"/>
    <x v="450"/>
    <d v="1899-12-30T06:00:00"/>
    <x v="452"/>
    <d v="1899-12-30T07:40:00"/>
    <m/>
    <n v="0.1"/>
    <n v="0"/>
    <n v="0.1"/>
    <x v="4"/>
    <x v="618"/>
  </r>
  <r>
    <x v="3"/>
    <x v="3489"/>
    <x v="3"/>
    <x v="65"/>
    <s v="Pontinha"/>
    <x v="450"/>
    <d v="1899-12-30T08:20:00"/>
    <x v="452"/>
    <d v="1899-12-30T09:00:00"/>
    <s v="S"/>
    <n v="0"/>
    <n v="5"/>
    <n v="5"/>
    <x v="0"/>
    <x v="59"/>
  </r>
  <r>
    <x v="3"/>
    <x v="3488"/>
    <x v="3"/>
    <x v="43"/>
    <s v="Fanhões"/>
    <x v="450"/>
    <d v="1899-12-30T09:40:00"/>
    <x v="452"/>
    <d v="1899-12-30T12:00:00"/>
    <s v="S"/>
    <n v="0"/>
    <n v="0"/>
    <n v="0"/>
    <x v="0"/>
    <x v="126"/>
  </r>
  <r>
    <x v="3"/>
    <x v="3490"/>
    <x v="0"/>
    <x v="55"/>
    <s v="Penalva de Alva"/>
    <x v="450"/>
    <d v="1899-12-30T16:43:00"/>
    <x v="452"/>
    <d v="1899-12-30T20:48:00"/>
    <m/>
    <n v="0.7"/>
    <n v="0.3"/>
    <n v="1"/>
    <x v="1"/>
    <x v="397"/>
  </r>
  <r>
    <x v="3"/>
    <x v="3491"/>
    <x v="0"/>
    <x v="55"/>
    <s v="Lagares da Beira"/>
    <x v="451"/>
    <d v="1899-12-30T05:45:00"/>
    <x v="453"/>
    <d v="1899-12-30T06:10:00"/>
    <m/>
    <n v="0"/>
    <n v="0.03"/>
    <n v="0.03"/>
    <x v="1"/>
    <x v="460"/>
  </r>
  <r>
    <x v="3"/>
    <x v="3492"/>
    <x v="0"/>
    <x v="3"/>
    <s v="Cepos"/>
    <x v="451"/>
    <d v="1899-12-30T08:22:00"/>
    <x v="453"/>
    <d v="1899-12-30T12:32:00"/>
    <m/>
    <n v="1"/>
    <n v="1"/>
    <n v="2"/>
    <x v="2"/>
    <x v="6"/>
  </r>
  <r>
    <x v="3"/>
    <x v="3493"/>
    <x v="0"/>
    <x v="5"/>
    <s v="Lousã"/>
    <x v="451"/>
    <d v="1899-12-30T11:12:00"/>
    <x v="453"/>
    <d v="1899-12-30T12:09:00"/>
    <m/>
    <n v="0.01"/>
    <n v="0"/>
    <n v="0.01"/>
    <x v="1"/>
    <x v="437"/>
  </r>
  <r>
    <x v="3"/>
    <x v="3494"/>
    <x v="0"/>
    <x v="57"/>
    <s v="Semide"/>
    <x v="451"/>
    <d v="1899-12-30T12:50:00"/>
    <x v="453"/>
    <d v="1899-12-30T13:52:00"/>
    <m/>
    <n v="0"/>
    <n v="0.05"/>
    <n v="0.05"/>
    <x v="1"/>
    <x v="430"/>
  </r>
  <r>
    <x v="3"/>
    <x v="3495"/>
    <x v="0"/>
    <x v="5"/>
    <s v="Lousã"/>
    <x v="451"/>
    <d v="1899-12-30T15:02:00"/>
    <x v="453"/>
    <d v="1899-12-30T16:17:00"/>
    <m/>
    <n v="0.12"/>
    <n v="0"/>
    <n v="0.12"/>
    <x v="2"/>
    <x v="319"/>
  </r>
  <r>
    <x v="3"/>
    <x v="3496"/>
    <x v="3"/>
    <x v="43"/>
    <s v="Lousa"/>
    <x v="451"/>
    <d v="1899-12-30T16:16:00"/>
    <x v="453"/>
    <d v="1899-12-30T19:26:00"/>
    <s v="S"/>
    <n v="0"/>
    <n v="0.5"/>
    <n v="0.5"/>
    <x v="0"/>
    <x v="164"/>
  </r>
  <r>
    <x v="3"/>
    <x v="3497"/>
    <x v="0"/>
    <x v="55"/>
    <s v="Penalva de Alva"/>
    <x v="451"/>
    <d v="1899-12-30T23:15:00"/>
    <x v="454"/>
    <d v="1899-12-30T00:15:00"/>
    <m/>
    <n v="0"/>
    <n v="5.0000000000000001E-3"/>
    <n v="5.0000000000000001E-3"/>
    <x v="1"/>
    <x v="431"/>
  </r>
  <r>
    <x v="3"/>
    <x v="3498"/>
    <x v="0"/>
    <x v="38"/>
    <s v="Santa Eufémia"/>
    <x v="451"/>
    <d v="1899-12-30T23:18:00"/>
    <x v="454"/>
    <d v="1899-12-30T00:35:00"/>
    <m/>
    <n v="0.05"/>
    <n v="0"/>
    <n v="0.05"/>
    <x v="1"/>
    <x v="421"/>
  </r>
  <r>
    <x v="3"/>
    <x v="3499"/>
    <x v="3"/>
    <x v="67"/>
    <s v="Maxial"/>
    <x v="452"/>
    <d v="1899-12-30T09:40:00"/>
    <x v="454"/>
    <d v="1899-12-30T13:40:00"/>
    <s v="S"/>
    <n v="1"/>
    <n v="0"/>
    <n v="1"/>
    <x v="0"/>
    <x v="352"/>
  </r>
  <r>
    <x v="3"/>
    <x v="3500"/>
    <x v="0"/>
    <x v="55"/>
    <s v="Lagares da Beira"/>
    <x v="452"/>
    <d v="1899-12-30T12:55:00"/>
    <x v="454"/>
    <d v="1899-12-30T20:46:00"/>
    <m/>
    <n v="39"/>
    <n v="44.5"/>
    <n v="83.5"/>
    <x v="1"/>
    <x v="499"/>
  </r>
  <r>
    <x v="3"/>
    <x v="3339"/>
    <x v="0"/>
    <x v="4"/>
    <s v="Vila Nova do Ceira"/>
    <x v="452"/>
    <d v="1899-12-30T18:15:00"/>
    <x v="454"/>
    <d v="1899-12-30T21:15:00"/>
    <m/>
    <n v="1.8"/>
    <n v="0"/>
    <n v="1.8"/>
    <x v="1"/>
    <x v="484"/>
  </r>
  <r>
    <x v="3"/>
    <x v="3501"/>
    <x v="0"/>
    <x v="2"/>
    <s v="Midões"/>
    <x v="452"/>
    <d v="1899-12-30T20:39:00"/>
    <x v="454"/>
    <d v="1899-12-30T22:55:00"/>
    <m/>
    <n v="0.13"/>
    <n v="0.27"/>
    <n v="0.4"/>
    <x v="1"/>
    <x v="479"/>
  </r>
  <r>
    <x v="3"/>
    <x v="3502"/>
    <x v="3"/>
    <x v="43"/>
    <s v="Loures"/>
    <x v="452"/>
    <d v="1899-12-30T21:40:00"/>
    <x v="454"/>
    <d v="1899-12-30T22:26:00"/>
    <s v="S"/>
    <n v="0"/>
    <n v="0.5"/>
    <n v="0.5"/>
    <x v="0"/>
    <x v="271"/>
  </r>
  <r>
    <x v="3"/>
    <x v="3338"/>
    <x v="0"/>
    <x v="38"/>
    <s v="Cumieira"/>
    <x v="452"/>
    <d v="1899-12-30T23:25:00"/>
    <x v="455"/>
    <d v="1899-12-30T00:51:00"/>
    <m/>
    <n v="1.4999999999999999E-2"/>
    <n v="0"/>
    <n v="1.4999999999999999E-2"/>
    <x v="1"/>
    <x v="473"/>
  </r>
  <r>
    <x v="3"/>
    <x v="3503"/>
    <x v="3"/>
    <x v="43"/>
    <s v="Loures"/>
    <x v="453"/>
    <d v="1899-12-30T20:16:00"/>
    <x v="455"/>
    <d v="1899-12-30T20:47:00"/>
    <s v="S"/>
    <n v="0"/>
    <n v="0.01"/>
    <n v="0.01"/>
    <x v="0"/>
    <x v="380"/>
  </r>
  <r>
    <x v="3"/>
    <x v="3504"/>
    <x v="0"/>
    <x v="55"/>
    <s v="Lourosa"/>
    <x v="454"/>
    <d v="1899-12-30T02:26:00"/>
    <x v="456"/>
    <d v="1899-12-30T03:51:00"/>
    <m/>
    <n v="0"/>
    <n v="0.02"/>
    <n v="0.02"/>
    <x v="1"/>
    <x v="503"/>
  </r>
  <r>
    <x v="3"/>
    <x v="3505"/>
    <x v="0"/>
    <x v="2"/>
    <s v="Midões"/>
    <x v="454"/>
    <d v="1899-12-30T14:18:00"/>
    <x v="457"/>
    <d v="1899-12-30T01:00:00"/>
    <m/>
    <n v="53"/>
    <n v="9"/>
    <n v="62"/>
    <x v="1"/>
    <x v="506"/>
  </r>
  <r>
    <x v="3"/>
    <x v="3505"/>
    <x v="0"/>
    <x v="2"/>
    <s v="Midões"/>
    <x v="455"/>
    <d v="1899-12-30T16:40:00"/>
    <x v="457"/>
    <d v="1899-12-30T20:50:00"/>
    <s v="S"/>
    <n v="0"/>
    <n v="0.01"/>
    <n v="0.01"/>
    <x v="0"/>
    <x v="103"/>
  </r>
  <r>
    <x v="3"/>
    <x v="3506"/>
    <x v="0"/>
    <x v="38"/>
    <s v="São Miguel"/>
    <x v="456"/>
    <d v="1899-12-30T01:10:00"/>
    <x v="458"/>
    <d v="1899-12-30T02:30:00"/>
    <m/>
    <n v="0"/>
    <n v="0.15"/>
    <n v="0.15"/>
    <x v="1"/>
    <x v="555"/>
  </r>
  <r>
    <x v="3"/>
    <x v="3342"/>
    <x v="0"/>
    <x v="3"/>
    <s v="Pombeiro da Beira"/>
    <x v="456"/>
    <d v="1899-12-30T11:50:00"/>
    <x v="458"/>
    <d v="1899-12-30T13:25:00"/>
    <m/>
    <n v="0"/>
    <n v="0.7"/>
    <n v="0.7"/>
    <x v="1"/>
    <x v="578"/>
  </r>
  <r>
    <x v="3"/>
    <x v="3507"/>
    <x v="0"/>
    <x v="57"/>
    <s v="Rio de Vide"/>
    <x v="456"/>
    <d v="1899-12-30T22:55:00"/>
    <x v="458"/>
    <d v="1899-12-30T23:05:00"/>
    <m/>
    <n v="0"/>
    <n v="0.01"/>
    <n v="0.01"/>
    <x v="1"/>
    <x v="492"/>
  </r>
  <r>
    <x v="3"/>
    <x v="3508"/>
    <x v="0"/>
    <x v="5"/>
    <s v="Lousã"/>
    <x v="456"/>
    <d v="1899-12-30T23:10:00"/>
    <x v="459"/>
    <d v="1899-12-30T00:01:00"/>
    <m/>
    <n v="0.05"/>
    <n v="0"/>
    <n v="0.05"/>
    <x v="1"/>
    <x v="546"/>
  </r>
  <r>
    <x v="3"/>
    <x v="3509"/>
    <x v="0"/>
    <x v="57"/>
    <s v="Miranda do Corvo"/>
    <x v="457"/>
    <d v="1899-12-30T05:43:00"/>
    <x v="459"/>
    <d v="1899-12-30T06:30:00"/>
    <m/>
    <n v="0.18"/>
    <n v="0"/>
    <n v="0.18"/>
    <x v="1"/>
    <x v="511"/>
  </r>
  <r>
    <x v="3"/>
    <x v="3510"/>
    <x v="0"/>
    <x v="39"/>
    <s v="Tocha"/>
    <x v="457"/>
    <d v="1899-12-30T15:00:00"/>
    <x v="459"/>
    <d v="1899-12-30T17:57:00"/>
    <m/>
    <n v="0.64"/>
    <n v="0"/>
    <n v="0.64"/>
    <x v="2"/>
    <x v="321"/>
  </r>
  <r>
    <x v="3"/>
    <x v="3510"/>
    <x v="0"/>
    <x v="39"/>
    <s v="Tocha"/>
    <x v="457"/>
    <d v="1899-12-30T18:50:00"/>
    <x v="459"/>
    <d v="1899-12-30T20:40:00"/>
    <s v="S"/>
    <n v="0.01"/>
    <n v="0"/>
    <n v="0.01"/>
    <x v="0"/>
    <x v="158"/>
  </r>
  <r>
    <x v="3"/>
    <x v="3511"/>
    <x v="3"/>
    <x v="43"/>
    <s v="Loures"/>
    <x v="457"/>
    <d v="1899-12-30T23:17:00"/>
    <x v="460"/>
    <d v="1899-12-30T03:05:00"/>
    <s v="S"/>
    <n v="0"/>
    <n v="1.5"/>
    <n v="1.5"/>
    <x v="0"/>
    <x v="419"/>
  </r>
  <r>
    <x v="3"/>
    <x v="3512"/>
    <x v="0"/>
    <x v="57"/>
    <s v="Semide"/>
    <x v="458"/>
    <d v="1899-12-30T01:45:00"/>
    <x v="460"/>
    <d v="1899-12-30T03:38:00"/>
    <m/>
    <n v="0.2"/>
    <n v="0"/>
    <n v="0.2"/>
    <x v="1"/>
    <x v="508"/>
  </r>
  <r>
    <x v="3"/>
    <x v="3513"/>
    <x v="0"/>
    <x v="55"/>
    <s v="Lourosa"/>
    <x v="458"/>
    <d v="1899-12-30T18:18:00"/>
    <x v="460"/>
    <d v="1899-12-30T19:14:00"/>
    <m/>
    <n v="0.01"/>
    <n v="0.02"/>
    <n v="0.03"/>
    <x v="1"/>
    <x v="526"/>
  </r>
  <r>
    <x v="3"/>
    <x v="3514"/>
    <x v="0"/>
    <x v="0"/>
    <s v="Figueira de Lorvão"/>
    <x v="458"/>
    <d v="1899-12-30T23:17:00"/>
    <x v="461"/>
    <d v="1899-12-30T00:52:00"/>
    <m/>
    <n v="0.1"/>
    <n v="0"/>
    <n v="0.1"/>
    <x v="4"/>
    <x v="650"/>
  </r>
  <r>
    <x v="3"/>
    <x v="3303"/>
    <x v="0"/>
    <x v="57"/>
    <s v="Lamas"/>
    <x v="459"/>
    <d v="1899-12-30T00:00:00"/>
    <x v="462"/>
    <d v="1899-12-30T01:48:00"/>
    <m/>
    <n v="0.5"/>
    <n v="0"/>
    <n v="0.5"/>
    <x v="1"/>
    <x v="548"/>
  </r>
  <r>
    <x v="3"/>
    <x v="3515"/>
    <x v="0"/>
    <x v="58"/>
    <s v="Santana"/>
    <x v="460"/>
    <d v="1899-12-30T00:20:00"/>
    <x v="462"/>
    <d v="1899-12-30T00:45:00"/>
    <m/>
    <n v="8.9999999999999993E-3"/>
    <n v="0"/>
    <n v="8.9999999999999993E-3"/>
    <x v="3"/>
    <x v="252"/>
  </r>
  <r>
    <x v="3"/>
    <x v="3516"/>
    <x v="0"/>
    <x v="4"/>
    <s v="Cadafaz"/>
    <x v="460"/>
    <d v="1899-12-30T06:00:00"/>
    <x v="462"/>
    <d v="1899-12-30T09:50:00"/>
    <m/>
    <n v="0.13"/>
    <n v="0"/>
    <n v="0.13"/>
    <x v="3"/>
    <x v="341"/>
  </r>
  <r>
    <x v="3"/>
    <x v="3517"/>
    <x v="0"/>
    <x v="3"/>
    <s v="Piodão"/>
    <x v="460"/>
    <d v="1899-12-30T06:50:00"/>
    <x v="462"/>
    <d v="1899-12-30T11:03:00"/>
    <m/>
    <n v="0.2"/>
    <n v="1"/>
    <n v="1.2"/>
    <x v="3"/>
    <x v="236"/>
  </r>
  <r>
    <x v="3"/>
    <x v="3505"/>
    <x v="0"/>
    <x v="2"/>
    <s v="Midões"/>
    <x v="460"/>
    <d v="1899-12-30T13:10:00"/>
    <x v="463"/>
    <d v="1899-12-30T02:42:00"/>
    <s v="S"/>
    <n v="219"/>
    <n v="10"/>
    <n v="229"/>
    <x v="0"/>
    <x v="152"/>
  </r>
  <r>
    <x v="3"/>
    <x v="3518"/>
    <x v="0"/>
    <x v="57"/>
    <s v="Vila Nova"/>
    <x v="460"/>
    <d v="1899-12-30T15:05:00"/>
    <x v="462"/>
    <d v="1899-12-30T17:50:00"/>
    <m/>
    <n v="2.5"/>
    <n v="0"/>
    <n v="2.5"/>
    <x v="3"/>
    <x v="225"/>
  </r>
  <r>
    <x v="3"/>
    <x v="3519"/>
    <x v="0"/>
    <x v="2"/>
    <s v="Vila Nova de Oliveirinha"/>
    <x v="461"/>
    <d v="1899-12-30T14:28:00"/>
    <x v="463"/>
    <d v="1899-12-30T19:28:00"/>
    <m/>
    <n v="1.8"/>
    <n v="1.8"/>
    <n v="3.6"/>
    <x v="1"/>
    <x v="560"/>
  </r>
  <r>
    <x v="3"/>
    <x v="3520"/>
    <x v="0"/>
    <x v="57"/>
    <s v="Rio de Vide"/>
    <x v="461"/>
    <d v="1899-12-30T14:40:00"/>
    <x v="463"/>
    <d v="1899-12-30T16:09:00"/>
    <m/>
    <n v="0.04"/>
    <n v="0"/>
    <n v="0.04"/>
    <x v="3"/>
    <x v="303"/>
  </r>
  <r>
    <x v="3"/>
    <x v="3521"/>
    <x v="0"/>
    <x v="2"/>
    <s v="Midões"/>
    <x v="461"/>
    <d v="1899-12-30T19:10:00"/>
    <x v="463"/>
    <d v="1899-12-30T20:40:00"/>
    <m/>
    <n v="0"/>
    <n v="0.02"/>
    <n v="0.02"/>
    <x v="1"/>
    <x v="518"/>
  </r>
  <r>
    <x v="3"/>
    <x v="3522"/>
    <x v="0"/>
    <x v="2"/>
    <s v="Candosa"/>
    <x v="462"/>
    <d v="1899-12-30T16:54:00"/>
    <x v="464"/>
    <d v="1899-12-30T19:10:00"/>
    <m/>
    <n v="3"/>
    <n v="3.5"/>
    <n v="6.5"/>
    <x v="3"/>
    <x v="505"/>
  </r>
  <r>
    <x v="3"/>
    <x v="3523"/>
    <x v="0"/>
    <x v="55"/>
    <s v="Travanca de Lagos"/>
    <x v="463"/>
    <d v="1899-12-30T13:27:00"/>
    <x v="465"/>
    <d v="1899-12-30T14:53:00"/>
    <m/>
    <n v="0.03"/>
    <n v="0.12"/>
    <n v="0.15"/>
    <x v="2"/>
    <x v="51"/>
  </r>
  <r>
    <x v="3"/>
    <x v="3330"/>
    <x v="0"/>
    <x v="55"/>
    <s v="Lagares da Beira"/>
    <x v="463"/>
    <d v="1899-12-30T20:30:00"/>
    <x v="465"/>
    <d v="1899-12-30T21:37:00"/>
    <m/>
    <n v="0.15"/>
    <n v="0"/>
    <n v="0.15"/>
    <x v="3"/>
    <x v="340"/>
  </r>
  <r>
    <x v="3"/>
    <x v="3524"/>
    <x v="0"/>
    <x v="2"/>
    <s v="Mouronho"/>
    <x v="464"/>
    <d v="1899-12-30T10:00:00"/>
    <x v="466"/>
    <d v="1899-12-30T12:20:00"/>
    <m/>
    <n v="0.2"/>
    <n v="0"/>
    <n v="0.2"/>
    <x v="1"/>
    <x v="525"/>
  </r>
  <r>
    <x v="3"/>
    <x v="3525"/>
    <x v="0"/>
    <x v="3"/>
    <s v="Coja"/>
    <x v="464"/>
    <d v="1899-12-30T10:40:00"/>
    <x v="466"/>
    <d v="1899-12-30T11:20:00"/>
    <m/>
    <n v="9.5000000000000001E-2"/>
    <n v="0"/>
    <n v="9.5000000000000001E-2"/>
    <x v="1"/>
    <x v="530"/>
  </r>
  <r>
    <x v="3"/>
    <x v="3526"/>
    <x v="0"/>
    <x v="57"/>
    <s v="Semide"/>
    <x v="465"/>
    <d v="1899-12-30T12:48:00"/>
    <x v="467"/>
    <d v="1899-12-30T18:53:00"/>
    <m/>
    <n v="0.9"/>
    <n v="0"/>
    <n v="0.9"/>
    <x v="1"/>
    <x v="532"/>
  </r>
  <r>
    <x v="3"/>
    <x v="3527"/>
    <x v="0"/>
    <x v="55"/>
    <s v="Ervedal"/>
    <x v="465"/>
    <d v="1899-12-30T13:40:00"/>
    <x v="467"/>
    <d v="1899-12-30T16:00:00"/>
    <m/>
    <n v="0"/>
    <n v="0.02"/>
    <n v="0.02"/>
    <x v="1"/>
    <x v="629"/>
  </r>
  <r>
    <x v="3"/>
    <x v="3528"/>
    <x v="0"/>
    <x v="57"/>
    <s v="Semide"/>
    <x v="466"/>
    <d v="1899-12-30T11:00:00"/>
    <x v="468"/>
    <d v="1899-12-30T12:50:00"/>
    <m/>
    <n v="1.5"/>
    <n v="0"/>
    <n v="1.5"/>
    <x v="1"/>
    <x v="572"/>
  </r>
  <r>
    <x v="3"/>
    <x v="3527"/>
    <x v="0"/>
    <x v="55"/>
    <s v="Ervedal"/>
    <x v="466"/>
    <d v="1899-12-30T13:30:00"/>
    <x v="468"/>
    <d v="1899-12-30T21:18:00"/>
    <s v="S"/>
    <n v="16"/>
    <n v="2"/>
    <n v="18"/>
    <x v="0"/>
    <x v="222"/>
  </r>
  <r>
    <x v="3"/>
    <x v="3529"/>
    <x v="0"/>
    <x v="55"/>
    <s v="Lagos da Beira"/>
    <x v="466"/>
    <d v="1899-12-30T16:20:00"/>
    <x v="468"/>
    <d v="1899-12-30T18:00:00"/>
    <m/>
    <n v="7"/>
    <n v="4"/>
    <n v="11"/>
    <x v="2"/>
    <x v="13"/>
  </r>
  <r>
    <x v="3"/>
    <x v="3530"/>
    <x v="0"/>
    <x v="45"/>
    <s v="Olivais"/>
    <x v="466"/>
    <d v="1899-12-30T16:42:00"/>
    <x v="468"/>
    <d v="1899-12-30T19:06:00"/>
    <m/>
    <n v="0.2"/>
    <n v="1.8"/>
    <n v="2"/>
    <x v="2"/>
    <x v="31"/>
  </r>
  <r>
    <x v="3"/>
    <x v="3531"/>
    <x v="0"/>
    <x v="5"/>
    <s v="Lousã"/>
    <x v="466"/>
    <d v="1899-12-30T18:10:00"/>
    <x v="468"/>
    <d v="1899-12-30T20:07:00"/>
    <m/>
    <n v="0.03"/>
    <n v="0"/>
    <n v="0.03"/>
    <x v="1"/>
    <x v="574"/>
  </r>
  <r>
    <x v="3"/>
    <x v="3532"/>
    <x v="0"/>
    <x v="55"/>
    <s v="Aldeia das Dez"/>
    <x v="466"/>
    <d v="1899-12-30T18:38:00"/>
    <x v="468"/>
    <d v="1899-12-30T22:06:00"/>
    <m/>
    <n v="0.5"/>
    <n v="0"/>
    <n v="0.5"/>
    <x v="2"/>
    <x v="23"/>
  </r>
  <r>
    <x v="3"/>
    <x v="3530"/>
    <x v="0"/>
    <x v="45"/>
    <s v="Olivais"/>
    <x v="466"/>
    <d v="1899-12-30T22:34:00"/>
    <x v="468"/>
    <d v="1899-12-30T23:15:00"/>
    <s v="S"/>
    <n v="0"/>
    <n v="0.01"/>
    <n v="0.01"/>
    <x v="0"/>
    <x v="188"/>
  </r>
  <r>
    <x v="3"/>
    <x v="3532"/>
    <x v="0"/>
    <x v="55"/>
    <s v="Aldeia das Dez"/>
    <x v="467"/>
    <d v="1899-12-30T05:37:00"/>
    <x v="469"/>
    <d v="1899-12-30T18:22:00"/>
    <s v="S"/>
    <n v="2"/>
    <n v="2"/>
    <n v="4"/>
    <x v="0"/>
    <x v="255"/>
  </r>
  <r>
    <x v="3"/>
    <x v="3527"/>
    <x v="0"/>
    <x v="55"/>
    <s v="Ervedal"/>
    <x v="467"/>
    <d v="1899-12-30T06:05:00"/>
    <x v="469"/>
    <d v="1899-12-30T20:20:00"/>
    <s v="S"/>
    <n v="2"/>
    <n v="0"/>
    <n v="2"/>
    <x v="0"/>
    <x v="14"/>
  </r>
  <r>
    <x v="3"/>
    <x v="3533"/>
    <x v="0"/>
    <x v="0"/>
    <s v="Penacova"/>
    <x v="467"/>
    <d v="1899-12-30T10:50:00"/>
    <x v="469"/>
    <d v="1899-12-30T12:55:00"/>
    <m/>
    <n v="0.15"/>
    <n v="0.15"/>
    <n v="0.3"/>
    <x v="2"/>
    <x v="86"/>
  </r>
  <r>
    <x v="3"/>
    <x v="3534"/>
    <x v="0"/>
    <x v="40"/>
    <s v="Tapéus"/>
    <x v="467"/>
    <d v="1899-12-30T11:15:00"/>
    <x v="469"/>
    <d v="1899-12-30T14:18:00"/>
    <m/>
    <n v="0.55000000000000004"/>
    <n v="0.7"/>
    <n v="1.25"/>
    <x v="2"/>
    <x v="61"/>
  </r>
  <r>
    <x v="3"/>
    <x v="3535"/>
    <x v="0"/>
    <x v="0"/>
    <s v="Friúmes"/>
    <x v="467"/>
    <d v="1899-12-30T13:41:00"/>
    <x v="469"/>
    <d v="1899-12-30T16:10:00"/>
    <m/>
    <n v="2.5"/>
    <n v="0"/>
    <n v="2.5"/>
    <x v="1"/>
    <x v="577"/>
  </r>
  <r>
    <x v="3"/>
    <x v="3534"/>
    <x v="0"/>
    <x v="40"/>
    <s v="Tapéus"/>
    <x v="467"/>
    <d v="1899-12-30T15:20:00"/>
    <x v="469"/>
    <d v="1899-12-30T17:46:00"/>
    <s v="S"/>
    <n v="0.01"/>
    <n v="0"/>
    <n v="0.01"/>
    <x v="0"/>
    <x v="20"/>
  </r>
  <r>
    <x v="3"/>
    <x v="3536"/>
    <x v="0"/>
    <x v="2"/>
    <s v="Ázere"/>
    <x v="467"/>
    <d v="1899-12-30T18:00:00"/>
    <x v="469"/>
    <d v="1899-12-30T19:00:00"/>
    <m/>
    <n v="0"/>
    <n v="0.02"/>
    <n v="0.02"/>
    <x v="2"/>
    <x v="56"/>
  </r>
  <r>
    <x v="3"/>
    <x v="3537"/>
    <x v="0"/>
    <x v="58"/>
    <s v="Marinha das Ondas"/>
    <x v="467"/>
    <d v="1899-12-30T21:17:00"/>
    <x v="470"/>
    <d v="1899-12-30T01:57:00"/>
    <m/>
    <n v="5.78"/>
    <n v="0"/>
    <n v="5.78"/>
    <x v="1"/>
    <x v="588"/>
  </r>
  <r>
    <x v="3"/>
    <x v="3538"/>
    <x v="3"/>
    <x v="66"/>
    <s v="Póvoa de Santa Iria"/>
    <x v="467"/>
    <d v="1899-12-30T21:30:00"/>
    <x v="469"/>
    <d v="1899-12-30T22:15:00"/>
    <s v="S"/>
    <n v="0"/>
    <n v="0"/>
    <n v="0"/>
    <x v="0"/>
    <x v="415"/>
  </r>
  <r>
    <x v="3"/>
    <x v="3539"/>
    <x v="0"/>
    <x v="55"/>
    <s v="Penalva de Alva"/>
    <x v="468"/>
    <d v="1899-12-30T00:00:00"/>
    <x v="470"/>
    <d v="1899-12-30T02:37:00"/>
    <m/>
    <n v="0"/>
    <n v="0.01"/>
    <n v="0.01"/>
    <x v="1"/>
    <x v="589"/>
  </r>
  <r>
    <x v="3"/>
    <x v="3537"/>
    <x v="0"/>
    <x v="58"/>
    <s v="Marinha das Ondas"/>
    <x v="468"/>
    <d v="1899-12-30T08:10:00"/>
    <x v="470"/>
    <d v="1899-12-30T11:30:00"/>
    <s v="S"/>
    <n v="0.01"/>
    <n v="0"/>
    <n v="0.01"/>
    <x v="0"/>
    <x v="63"/>
  </r>
  <r>
    <x v="3"/>
    <x v="3540"/>
    <x v="0"/>
    <x v="2"/>
    <s v="Midões"/>
    <x v="468"/>
    <d v="1899-12-30T12:58:00"/>
    <x v="470"/>
    <d v="1899-12-30T16:42:00"/>
    <m/>
    <n v="0.7"/>
    <n v="1"/>
    <n v="1.7"/>
    <x v="1"/>
    <x v="625"/>
  </r>
  <r>
    <x v="3"/>
    <x v="3541"/>
    <x v="0"/>
    <x v="0"/>
    <s v="São Pedro de Alva"/>
    <x v="468"/>
    <d v="1899-12-30T13:59:00"/>
    <x v="470"/>
    <d v="1899-12-30T22:22:00"/>
    <m/>
    <n v="20"/>
    <n v="5"/>
    <n v="25"/>
    <x v="4"/>
    <x v="659"/>
  </r>
  <r>
    <x v="3"/>
    <x v="3542"/>
    <x v="0"/>
    <x v="2"/>
    <s v="Vila Nova de Oliveirinha"/>
    <x v="468"/>
    <d v="1899-12-30T14:24:00"/>
    <x v="470"/>
    <d v="1899-12-30T15:28:00"/>
    <m/>
    <n v="0"/>
    <n v="0.04"/>
    <n v="0.04"/>
    <x v="1"/>
    <x v="579"/>
  </r>
  <r>
    <x v="3"/>
    <x v="3543"/>
    <x v="0"/>
    <x v="2"/>
    <s v="Tábua"/>
    <x v="468"/>
    <d v="1899-12-30T14:29:00"/>
    <x v="470"/>
    <d v="1899-12-30T15:58:00"/>
    <m/>
    <n v="0"/>
    <n v="0.4"/>
    <n v="0.4"/>
    <x v="1"/>
    <x v="596"/>
  </r>
  <r>
    <x v="3"/>
    <x v="3543"/>
    <x v="0"/>
    <x v="2"/>
    <s v="Tábua"/>
    <x v="468"/>
    <d v="1899-12-30T21:55:00"/>
    <x v="470"/>
    <d v="1899-12-30T23:42:00"/>
    <s v="S"/>
    <n v="0"/>
    <n v="0.01"/>
    <n v="0.01"/>
    <x v="0"/>
    <x v="68"/>
  </r>
  <r>
    <x v="3"/>
    <x v="3544"/>
    <x v="0"/>
    <x v="2"/>
    <s v="Meda de Mouros"/>
    <x v="469"/>
    <d v="1899-12-30T08:15:00"/>
    <x v="471"/>
    <d v="1899-12-30T13:00:00"/>
    <m/>
    <n v="0"/>
    <n v="1"/>
    <n v="1"/>
    <x v="1"/>
    <x v="591"/>
  </r>
  <r>
    <x v="3"/>
    <x v="3545"/>
    <x v="0"/>
    <x v="40"/>
    <s v="Soure"/>
    <x v="469"/>
    <d v="1899-12-30T16:55:00"/>
    <x v="471"/>
    <d v="1899-12-30T19:25:00"/>
    <m/>
    <n v="0.4"/>
    <n v="0"/>
    <n v="0.4"/>
    <x v="2"/>
    <x v="174"/>
  </r>
  <r>
    <x v="3"/>
    <x v="3546"/>
    <x v="0"/>
    <x v="5"/>
    <s v="Foz de Arouce"/>
    <x v="469"/>
    <d v="1899-12-30T17:05:00"/>
    <x v="471"/>
    <d v="1899-12-30T19:00:00"/>
    <m/>
    <n v="0.25"/>
    <n v="0"/>
    <n v="0.25"/>
    <x v="1"/>
    <x v="600"/>
  </r>
  <r>
    <x v="3"/>
    <x v="3547"/>
    <x v="0"/>
    <x v="57"/>
    <s v="Semide"/>
    <x v="469"/>
    <d v="1899-12-30T21:27:00"/>
    <x v="471"/>
    <d v="1899-12-30T22:30:00"/>
    <m/>
    <n v="0.15"/>
    <n v="0"/>
    <n v="0.15"/>
    <x v="1"/>
    <x v="587"/>
  </r>
  <r>
    <x v="3"/>
    <x v="3548"/>
    <x v="0"/>
    <x v="2"/>
    <s v="Vila Nova de Oliveirinha"/>
    <x v="470"/>
    <d v="1899-12-30T18:03:00"/>
    <x v="472"/>
    <d v="1899-12-30T18:57:00"/>
    <m/>
    <n v="0"/>
    <n v="0.01"/>
    <n v="0.01"/>
    <x v="1"/>
    <x v="610"/>
  </r>
  <r>
    <x v="3"/>
    <x v="3549"/>
    <x v="0"/>
    <x v="5"/>
    <s v="Casal de Ermio"/>
    <x v="470"/>
    <d v="1899-12-30T18:17:00"/>
    <x v="472"/>
    <d v="1899-12-30T19:07:00"/>
    <m/>
    <n v="0.15"/>
    <n v="0"/>
    <n v="0.15"/>
    <x v="2"/>
    <x v="123"/>
  </r>
  <r>
    <x v="3"/>
    <x v="3550"/>
    <x v="3"/>
    <x v="48"/>
    <s v="Vila Verde dos Francos"/>
    <x v="471"/>
    <d v="1899-12-30T11:45:00"/>
    <x v="473"/>
    <d v="1899-12-30T15:00:00"/>
    <s v="S"/>
    <n v="0"/>
    <n v="0.04"/>
    <n v="0.04"/>
    <x v="0"/>
    <x v="414"/>
  </r>
  <r>
    <x v="3"/>
    <x v="3550"/>
    <x v="3"/>
    <x v="48"/>
    <s v="Vila Verde dos Francos"/>
    <x v="471"/>
    <d v="1899-12-30T15:35:00"/>
    <x v="473"/>
    <d v="1899-12-30T16:10:00"/>
    <s v="S"/>
    <n v="0"/>
    <n v="2"/>
    <n v="2"/>
    <x v="0"/>
    <x v="413"/>
  </r>
  <r>
    <x v="3"/>
    <x v="3551"/>
    <x v="3"/>
    <x v="48"/>
    <s v="Abrigada"/>
    <x v="471"/>
    <d v="1899-12-30T21:30:00"/>
    <x v="473"/>
    <d v="1899-12-30T23:00:00"/>
    <s v="S"/>
    <n v="0"/>
    <n v="0.05"/>
    <n v="0.05"/>
    <x v="0"/>
    <x v="465"/>
  </r>
  <r>
    <x v="3"/>
    <x v="3552"/>
    <x v="3"/>
    <x v="48"/>
    <s v="Santo Estevão"/>
    <x v="472"/>
    <d v="1899-12-30T00:30:00"/>
    <x v="474"/>
    <d v="1899-12-30T01:50:00"/>
    <s v="S"/>
    <n v="0"/>
    <n v="5.0000000000000001E-3"/>
    <n v="5.0000000000000001E-3"/>
    <x v="0"/>
    <x v="108"/>
  </r>
  <r>
    <x v="3"/>
    <x v="3553"/>
    <x v="0"/>
    <x v="5"/>
    <s v="Foz de Arouce"/>
    <x v="472"/>
    <d v="1899-12-30T14:49:00"/>
    <x v="474"/>
    <d v="1899-12-30T18:42:00"/>
    <m/>
    <n v="9"/>
    <n v="8"/>
    <n v="17"/>
    <x v="1"/>
    <x v="614"/>
  </r>
  <r>
    <x v="3"/>
    <x v="3554"/>
    <x v="0"/>
    <x v="58"/>
    <s v="Maiorca"/>
    <x v="472"/>
    <d v="1899-12-30T18:00:00"/>
    <x v="474"/>
    <d v="1899-12-30T19:00:00"/>
    <s v="S"/>
    <n v="0"/>
    <n v="0.01"/>
    <n v="0.01"/>
    <x v="0"/>
    <x v="64"/>
  </r>
  <r>
    <x v="3"/>
    <x v="3555"/>
    <x v="0"/>
    <x v="40"/>
    <s v="Soure"/>
    <x v="473"/>
    <d v="1899-12-30T14:30:00"/>
    <x v="475"/>
    <d v="1899-12-30T16:02:00"/>
    <m/>
    <n v="0"/>
    <n v="0.12"/>
    <n v="0.12"/>
    <x v="2"/>
    <x v="154"/>
  </r>
  <r>
    <x v="3"/>
    <x v="3556"/>
    <x v="0"/>
    <x v="57"/>
    <s v="Rio de Vide"/>
    <x v="474"/>
    <d v="1899-12-30T12:07:00"/>
    <x v="476"/>
    <d v="1899-12-30T13:20:00"/>
    <m/>
    <n v="1.4999999999999999E-2"/>
    <n v="5.0000000000000001E-3"/>
    <n v="0.02"/>
    <x v="2"/>
    <x v="161"/>
  </r>
  <r>
    <x v="3"/>
    <x v="3203"/>
    <x v="0"/>
    <x v="3"/>
    <s v="Coja"/>
    <x v="475"/>
    <d v="1899-12-30T13:45:00"/>
    <x v="477"/>
    <d v="1899-12-30T15:07:00"/>
    <m/>
    <n v="0"/>
    <n v="0.1"/>
    <n v="0.1"/>
    <x v="1"/>
    <x v="608"/>
  </r>
  <r>
    <x v="3"/>
    <x v="3557"/>
    <x v="0"/>
    <x v="38"/>
    <s v="São Miguel"/>
    <x v="476"/>
    <d v="1899-12-30T14:20:00"/>
    <x v="478"/>
    <d v="1899-12-30T16:12:00"/>
    <m/>
    <n v="1"/>
    <n v="0"/>
    <n v="1"/>
    <x v="2"/>
    <x v="214"/>
  </r>
  <r>
    <x v="3"/>
    <x v="3226"/>
    <x v="0"/>
    <x v="5"/>
    <s v="Vilarinho"/>
    <x v="477"/>
    <d v="1899-12-30T15:00:00"/>
    <x v="479"/>
    <d v="1899-12-30T17:55:00"/>
    <m/>
    <n v="1.1000000000000001"/>
    <n v="0.5"/>
    <n v="1.6"/>
    <x v="1"/>
    <x v="607"/>
  </r>
  <r>
    <x v="3"/>
    <x v="3558"/>
    <x v="0"/>
    <x v="0"/>
    <s v="Lorvão"/>
    <x v="477"/>
    <d v="1899-12-30T15:29:00"/>
    <x v="479"/>
    <d v="1899-12-30T20:59:00"/>
    <m/>
    <n v="1.5"/>
    <n v="0"/>
    <n v="1.5"/>
    <x v="4"/>
    <x v="609"/>
  </r>
  <r>
    <x v="3"/>
    <x v="3559"/>
    <x v="0"/>
    <x v="3"/>
    <s v="Coja"/>
    <x v="478"/>
    <d v="1899-12-30T16:10:00"/>
    <x v="480"/>
    <d v="1899-12-30T17:21:00"/>
    <m/>
    <n v="0.25"/>
    <n v="0"/>
    <n v="0.25"/>
    <x v="1"/>
    <x v="604"/>
  </r>
  <r>
    <x v="3"/>
    <x v="3560"/>
    <x v="0"/>
    <x v="4"/>
    <s v="Alvares"/>
    <x v="479"/>
    <d v="1899-12-30T14:50:00"/>
    <x v="481"/>
    <d v="1899-12-30T19:15:00"/>
    <m/>
    <n v="3"/>
    <n v="0"/>
    <n v="3"/>
    <x v="1"/>
    <x v="637"/>
  </r>
  <r>
    <x v="3"/>
    <x v="3561"/>
    <x v="0"/>
    <x v="4"/>
    <s v="Vila Nova do Ceira"/>
    <x v="480"/>
    <d v="1899-12-30T16:00:00"/>
    <x v="482"/>
    <d v="1899-12-30T19:05:00"/>
    <m/>
    <n v="0.5"/>
    <n v="0.25"/>
    <n v="0.75"/>
    <x v="2"/>
    <x v="213"/>
  </r>
  <r>
    <x v="3"/>
    <x v="3561"/>
    <x v="0"/>
    <x v="4"/>
    <s v="Vila Nova do Ceira"/>
    <x v="481"/>
    <d v="1899-12-30T14:45:00"/>
    <x v="483"/>
    <d v="1899-12-30T17:15:00"/>
    <s v="S"/>
    <n v="0"/>
    <n v="0.01"/>
    <n v="0.01"/>
    <x v="0"/>
    <x v="77"/>
  </r>
  <r>
    <x v="3"/>
    <x v="3561"/>
    <x v="0"/>
    <x v="4"/>
    <s v="Vila Nova do Ceira"/>
    <x v="482"/>
    <d v="1899-12-30T12:25:00"/>
    <x v="484"/>
    <d v="1899-12-30T13:50:00"/>
    <s v="S"/>
    <n v="0"/>
    <n v="0.12"/>
    <n v="0.12"/>
    <x v="0"/>
    <x v="82"/>
  </r>
  <r>
    <x v="4"/>
    <x v="3562"/>
    <x v="0"/>
    <x v="4"/>
    <s v="Colmeal"/>
    <x v="483"/>
    <d v="1899-12-30T14:45:00"/>
    <x v="485"/>
    <d v="1899-12-30T18:50:00"/>
    <m/>
    <n v="0.5"/>
    <n v="0.01"/>
    <n v="0.51"/>
    <x v="2"/>
    <x v="66"/>
  </r>
  <r>
    <x v="4"/>
    <x v="3563"/>
    <x v="0"/>
    <x v="59"/>
    <s v="Pessegueiro"/>
    <x v="484"/>
    <d v="1899-12-30T16:35:00"/>
    <x v="486"/>
    <d v="1899-12-30T20:00:00"/>
    <m/>
    <n v="0.48"/>
    <n v="0.72"/>
    <n v="1.2"/>
    <x v="2"/>
    <x v="19"/>
  </r>
  <r>
    <x v="4"/>
    <x v="3564"/>
    <x v="1"/>
    <x v="31"/>
    <s v="Ansiães"/>
    <x v="485"/>
    <d v="1899-12-30T16:15:00"/>
    <x v="487"/>
    <d v="1899-12-30T19:44:00"/>
    <m/>
    <n v="6"/>
    <n v="0"/>
    <n v="6"/>
    <x v="2"/>
    <x v="116"/>
  </r>
  <r>
    <x v="4"/>
    <x v="3565"/>
    <x v="3"/>
    <x v="53"/>
    <s v="Alcoentre"/>
    <x v="486"/>
    <d v="1899-12-30T16:00:00"/>
    <x v="488"/>
    <d v="1899-12-30T18:40:00"/>
    <m/>
    <n v="1.3"/>
    <n v="2"/>
    <n v="3.3"/>
    <x v="2"/>
    <x v="572"/>
  </r>
  <r>
    <x v="4"/>
    <x v="3566"/>
    <x v="2"/>
    <x v="47"/>
    <s v="Salamonde"/>
    <x v="487"/>
    <d v="1899-12-30T14:39:00"/>
    <x v="489"/>
    <d v="1899-12-30T21:29:00"/>
    <m/>
    <n v="0.5"/>
    <n v="47.5"/>
    <n v="48"/>
    <x v="4"/>
    <x v="125"/>
  </r>
  <r>
    <x v="4"/>
    <x v="3567"/>
    <x v="0"/>
    <x v="5"/>
    <s v="Foz de Arouce"/>
    <x v="487"/>
    <d v="1899-12-30T15:45:00"/>
    <x v="489"/>
    <d v="1899-12-30T17:00:00"/>
    <m/>
    <n v="0.6"/>
    <n v="0.1"/>
    <n v="0.7"/>
    <x v="1"/>
    <x v="353"/>
  </r>
  <r>
    <x v="4"/>
    <x v="3568"/>
    <x v="0"/>
    <x v="3"/>
    <s v="Benfeita"/>
    <x v="488"/>
    <d v="1899-12-30T06:15:00"/>
    <x v="490"/>
    <d v="1899-12-30T07:15:00"/>
    <m/>
    <n v="0.6"/>
    <n v="0"/>
    <n v="0.6"/>
    <x v="3"/>
    <x v="182"/>
  </r>
  <r>
    <x v="4"/>
    <x v="3569"/>
    <x v="1"/>
    <x v="6"/>
    <s v="Lamelas"/>
    <x v="488"/>
    <d v="1899-12-30T16:00:00"/>
    <x v="490"/>
    <d v="1899-12-30T17:45:00"/>
    <m/>
    <n v="800"/>
    <n v="80"/>
    <n v="880"/>
    <x v="1"/>
    <x v="306"/>
  </r>
  <r>
    <x v="4"/>
    <x v="3570"/>
    <x v="2"/>
    <x v="47"/>
    <s v="Ruivães"/>
    <x v="488"/>
    <d v="1899-12-30T19:09:00"/>
    <x v="490"/>
    <d v="1899-12-30T21:20:00"/>
    <m/>
    <n v="20"/>
    <n v="0"/>
    <n v="20"/>
    <x v="2"/>
    <x v="551"/>
  </r>
  <r>
    <x v="4"/>
    <x v="3571"/>
    <x v="2"/>
    <x v="47"/>
    <s v="Cantelães"/>
    <x v="489"/>
    <d v="1899-12-30T09:17:00"/>
    <x v="491"/>
    <d v="1899-12-30T18:29:00"/>
    <m/>
    <n v="33"/>
    <n v="0"/>
    <n v="33"/>
    <x v="4"/>
    <x v="137"/>
  </r>
  <r>
    <x v="4"/>
    <x v="3572"/>
    <x v="2"/>
    <x v="7"/>
    <s v="Faia"/>
    <x v="489"/>
    <d v="1899-12-30T11:33:00"/>
    <x v="491"/>
    <d v="1899-12-30T20:45:00"/>
    <m/>
    <n v="46"/>
    <n v="0"/>
    <n v="46"/>
    <x v="2"/>
    <x v="545"/>
  </r>
  <r>
    <x v="4"/>
    <x v="3573"/>
    <x v="0"/>
    <x v="3"/>
    <s v="Folques"/>
    <x v="489"/>
    <d v="1899-12-30T20:20:00"/>
    <x v="492"/>
    <d v="1899-12-30T05:15:00"/>
    <m/>
    <n v="3.5"/>
    <n v="24.5"/>
    <n v="28"/>
    <x v="3"/>
    <x v="196"/>
  </r>
  <r>
    <x v="4"/>
    <x v="3574"/>
    <x v="1"/>
    <x v="31"/>
    <s v="Olo"/>
    <x v="490"/>
    <d v="1899-12-30T13:59:00"/>
    <x v="493"/>
    <d v="1899-12-30T16:00:00"/>
    <m/>
    <n v="1"/>
    <n v="0"/>
    <n v="1"/>
    <x v="2"/>
    <x v="358"/>
  </r>
  <r>
    <x v="4"/>
    <x v="3575"/>
    <x v="0"/>
    <x v="59"/>
    <s v="Fajão"/>
    <x v="491"/>
    <d v="1899-12-30T18:15:00"/>
    <x v="494"/>
    <d v="1899-12-30T21:20:00"/>
    <m/>
    <n v="0"/>
    <n v="2"/>
    <n v="2"/>
    <x v="3"/>
    <x v="109"/>
  </r>
  <r>
    <x v="4"/>
    <x v="3576"/>
    <x v="0"/>
    <x v="2"/>
    <s v="Covelo"/>
    <x v="492"/>
    <d v="1899-12-30T14:00:00"/>
    <x v="495"/>
    <d v="1899-12-30T18:00:00"/>
    <m/>
    <n v="6.5"/>
    <n v="0"/>
    <n v="6.5"/>
    <x v="1"/>
    <x v="148"/>
  </r>
  <r>
    <x v="4"/>
    <x v="3577"/>
    <x v="3"/>
    <x v="42"/>
    <s v="Sintra (São Pedro de Penaferrim)"/>
    <x v="492"/>
    <d v="1899-12-30T21:00:00"/>
    <x v="495"/>
    <d v="1899-12-30T22:45:00"/>
    <m/>
    <n v="7.0000000000000001E-3"/>
    <n v="0"/>
    <n v="7.0000000000000001E-3"/>
    <x v="2"/>
    <x v="574"/>
  </r>
  <r>
    <x v="4"/>
    <x v="3578"/>
    <x v="0"/>
    <x v="4"/>
    <s v="Alvares"/>
    <x v="493"/>
    <d v="1899-12-30T01:00:00"/>
    <x v="496"/>
    <d v="1899-12-30T01:50:00"/>
    <m/>
    <n v="5.0000000000000001E-4"/>
    <n v="0"/>
    <n v="5.0000000000000001E-4"/>
    <x v="1"/>
    <x v="110"/>
  </r>
  <r>
    <x v="4"/>
    <x v="3579"/>
    <x v="0"/>
    <x v="4"/>
    <s v="Alvares"/>
    <x v="494"/>
    <d v="1899-12-30T01:35:00"/>
    <x v="497"/>
    <d v="1899-12-30T02:10:00"/>
    <m/>
    <n v="5.0000000000000001E-3"/>
    <n v="0"/>
    <n v="5.0000000000000001E-3"/>
    <x v="1"/>
    <x v="98"/>
  </r>
  <r>
    <x v="4"/>
    <x v="3580"/>
    <x v="2"/>
    <x v="7"/>
    <s v="Cabeceiras de Basto"/>
    <x v="495"/>
    <d v="1899-12-30T09:00:00"/>
    <x v="498"/>
    <d v="1899-12-30T11:25:00"/>
    <m/>
    <n v="0.5"/>
    <n v="0"/>
    <n v="0.5"/>
    <x v="2"/>
    <x v="482"/>
  </r>
  <r>
    <x v="4"/>
    <x v="3581"/>
    <x v="0"/>
    <x v="4"/>
    <s v="Alvares"/>
    <x v="495"/>
    <d v="1899-12-30T11:50:00"/>
    <x v="498"/>
    <d v="1899-12-30T14:15:00"/>
    <m/>
    <n v="0.2"/>
    <n v="0"/>
    <n v="0.2"/>
    <x v="1"/>
    <x v="651"/>
  </r>
  <r>
    <x v="4"/>
    <x v="3582"/>
    <x v="0"/>
    <x v="4"/>
    <s v="Alvares"/>
    <x v="496"/>
    <d v="1899-12-30T01:45:00"/>
    <x v="499"/>
    <d v="1899-12-30T02:40:00"/>
    <m/>
    <n v="6.0000000000000001E-3"/>
    <n v="0"/>
    <n v="6.0000000000000001E-3"/>
    <x v="1"/>
    <x v="267"/>
  </r>
  <r>
    <x v="4"/>
    <x v="3583"/>
    <x v="0"/>
    <x v="4"/>
    <s v="Alvares"/>
    <x v="496"/>
    <d v="1899-12-30T14:16:00"/>
    <x v="499"/>
    <d v="1899-12-30T17:55:00"/>
    <m/>
    <n v="5.25"/>
    <n v="0"/>
    <n v="5.25"/>
    <x v="1"/>
    <x v="624"/>
  </r>
  <r>
    <x v="4"/>
    <x v="3584"/>
    <x v="0"/>
    <x v="3"/>
    <s v="Benfeita"/>
    <x v="496"/>
    <d v="1899-12-30T16:37:00"/>
    <x v="499"/>
    <d v="1899-12-30T20:50:00"/>
    <m/>
    <n v="0.3"/>
    <n v="0"/>
    <n v="0.3"/>
    <x v="1"/>
    <x v="646"/>
  </r>
  <r>
    <x v="4"/>
    <x v="3585"/>
    <x v="0"/>
    <x v="55"/>
    <s v="Penalva de Alva"/>
    <x v="497"/>
    <d v="1899-12-30T15:14:00"/>
    <x v="500"/>
    <d v="1899-12-30T16:30:00"/>
    <m/>
    <n v="0.1"/>
    <n v="0.12"/>
    <n v="0.22"/>
    <x v="1"/>
    <x v="647"/>
  </r>
  <r>
    <x v="4"/>
    <x v="3586"/>
    <x v="0"/>
    <x v="3"/>
    <s v="Vila Cova de Alva"/>
    <x v="497"/>
    <d v="1899-12-30T15:35:00"/>
    <x v="501"/>
    <d v="1899-12-30T03:00:00"/>
    <m/>
    <n v="14"/>
    <n v="1"/>
    <n v="15"/>
    <x v="1"/>
    <x v="645"/>
  </r>
  <r>
    <x v="4"/>
    <x v="3587"/>
    <x v="0"/>
    <x v="5"/>
    <s v="Lousã"/>
    <x v="497"/>
    <d v="1899-12-30T17:20:00"/>
    <x v="500"/>
    <d v="1899-12-30T19:00:00"/>
    <m/>
    <n v="2.5000000000000001E-2"/>
    <n v="0"/>
    <n v="2.5000000000000001E-2"/>
    <x v="2"/>
    <x v="200"/>
  </r>
  <r>
    <x v="4"/>
    <x v="3588"/>
    <x v="2"/>
    <x v="7"/>
    <s v="Refojos de Basto"/>
    <x v="498"/>
    <d v="1899-12-30T14:19:00"/>
    <x v="501"/>
    <d v="1899-12-30T15:45:00"/>
    <m/>
    <n v="0.5"/>
    <n v="0.5"/>
    <n v="1"/>
    <x v="2"/>
    <x v="450"/>
  </r>
  <r>
    <x v="4"/>
    <x v="3589"/>
    <x v="0"/>
    <x v="55"/>
    <s v="Nogueira do Cravo"/>
    <x v="498"/>
    <d v="1899-12-30T15:18:00"/>
    <x v="501"/>
    <d v="1899-12-30T18:35:00"/>
    <m/>
    <n v="0.15"/>
    <n v="0.1"/>
    <n v="0.25"/>
    <x v="2"/>
    <x v="534"/>
  </r>
  <r>
    <x v="4"/>
    <x v="3590"/>
    <x v="2"/>
    <x v="29"/>
    <s v="Silvares (São Martinho)"/>
    <x v="498"/>
    <d v="1899-12-30T17:27:00"/>
    <x v="501"/>
    <d v="1899-12-30T18:35:00"/>
    <m/>
    <n v="0.5"/>
    <n v="0.5"/>
    <n v="1"/>
    <x v="1"/>
    <x v="126"/>
  </r>
  <r>
    <x v="4"/>
    <x v="3591"/>
    <x v="0"/>
    <x v="2"/>
    <s v="Pinheiro de Coja"/>
    <x v="499"/>
    <d v="1899-12-30T06:50:00"/>
    <x v="502"/>
    <d v="1899-12-30T09:20:00"/>
    <m/>
    <n v="1.8"/>
    <n v="0.2"/>
    <n v="2"/>
    <x v="1"/>
    <x v="324"/>
  </r>
  <r>
    <x v="4"/>
    <x v="3592"/>
    <x v="0"/>
    <x v="57"/>
    <s v="Semide"/>
    <x v="499"/>
    <d v="1899-12-30T12:10:00"/>
    <x v="502"/>
    <d v="1899-12-30T15:09:00"/>
    <m/>
    <n v="0.15"/>
    <n v="0.06"/>
    <n v="0.21"/>
    <x v="1"/>
    <x v="325"/>
  </r>
  <r>
    <x v="4"/>
    <x v="3593"/>
    <x v="0"/>
    <x v="40"/>
    <s v="Soure"/>
    <x v="499"/>
    <d v="1899-12-30T22:33:00"/>
    <x v="502"/>
    <d v="1899-12-30T23:15:00"/>
    <m/>
    <n v="0.19"/>
    <n v="0"/>
    <n v="0.19"/>
    <x v="1"/>
    <x v="262"/>
  </r>
  <r>
    <x v="4"/>
    <x v="3594"/>
    <x v="0"/>
    <x v="2"/>
    <s v="Tábua"/>
    <x v="500"/>
    <d v="1899-12-30T13:27:00"/>
    <x v="503"/>
    <d v="1899-12-30T16:00:00"/>
    <m/>
    <n v="0.1"/>
    <n v="0"/>
    <n v="0.1"/>
    <x v="1"/>
    <x v="24"/>
  </r>
  <r>
    <x v="4"/>
    <x v="3595"/>
    <x v="0"/>
    <x v="60"/>
    <s v="Condeixa-a-Nova"/>
    <x v="500"/>
    <d v="1899-12-30T16:04:00"/>
    <x v="503"/>
    <d v="1899-12-30T17:15:00"/>
    <m/>
    <n v="5.0000000000000001E-3"/>
    <n v="5.0000000000000001E-3"/>
    <n v="0.01"/>
    <x v="4"/>
    <x v="173"/>
  </r>
  <r>
    <x v="4"/>
    <x v="3596"/>
    <x v="0"/>
    <x v="4"/>
    <s v="Alvares"/>
    <x v="501"/>
    <d v="1899-12-30T01:02:00"/>
    <x v="504"/>
    <d v="1899-12-30T03:10:00"/>
    <m/>
    <n v="0.18"/>
    <n v="0"/>
    <n v="0.18"/>
    <x v="1"/>
    <x v="114"/>
  </r>
  <r>
    <x v="4"/>
    <x v="3597"/>
    <x v="0"/>
    <x v="39"/>
    <s v="Tocha"/>
    <x v="501"/>
    <d v="1899-12-30T11:18:00"/>
    <x v="504"/>
    <d v="1899-12-30T14:15:00"/>
    <m/>
    <n v="0.87"/>
    <n v="1.1499999999999999"/>
    <n v="2.02"/>
    <x v="1"/>
    <x v="145"/>
  </r>
  <r>
    <x v="4"/>
    <x v="3598"/>
    <x v="0"/>
    <x v="57"/>
    <s v="Vila Nova"/>
    <x v="501"/>
    <d v="1899-12-30T16:45:00"/>
    <x v="504"/>
    <d v="1899-12-30T19:15:00"/>
    <m/>
    <n v="0.15"/>
    <n v="0"/>
    <n v="0.15"/>
    <x v="2"/>
    <x v="386"/>
  </r>
  <r>
    <x v="4"/>
    <x v="3599"/>
    <x v="0"/>
    <x v="59"/>
    <s v="Pampilhosa da Serra"/>
    <x v="502"/>
    <d v="1899-12-30T15:00:00"/>
    <x v="505"/>
    <d v="1899-12-30T17:20:00"/>
    <m/>
    <n v="0.6"/>
    <n v="0.2"/>
    <n v="0.8"/>
    <x v="1"/>
    <x v="247"/>
  </r>
  <r>
    <x v="4"/>
    <x v="3600"/>
    <x v="3"/>
    <x v="42"/>
    <s v="Sintra (São Martinho)"/>
    <x v="502"/>
    <d v="1899-12-30T17:35:00"/>
    <x v="505"/>
    <d v="1899-12-30T19:30:00"/>
    <m/>
    <n v="4.4999999999999998E-2"/>
    <n v="0"/>
    <n v="4.4999999999999998E-2"/>
    <x v="1"/>
    <x v="588"/>
  </r>
  <r>
    <x v="4"/>
    <x v="3601"/>
    <x v="0"/>
    <x v="58"/>
    <s v="Lavos"/>
    <x v="503"/>
    <d v="1899-12-30T00:10:00"/>
    <x v="506"/>
    <d v="1899-12-30T01:55:00"/>
    <m/>
    <n v="2.5000000000000001E-2"/>
    <n v="0"/>
    <n v="2.5000000000000001E-2"/>
    <x v="1"/>
    <x v="234"/>
  </r>
  <r>
    <x v="4"/>
    <x v="3602"/>
    <x v="0"/>
    <x v="2"/>
    <s v="Mouronho"/>
    <x v="503"/>
    <d v="1899-12-30T05:58:00"/>
    <x v="506"/>
    <d v="1899-12-30T07:56:00"/>
    <m/>
    <n v="0.1"/>
    <n v="0"/>
    <n v="0.1"/>
    <x v="1"/>
    <x v="260"/>
  </r>
  <r>
    <x v="4"/>
    <x v="3603"/>
    <x v="1"/>
    <x v="34"/>
    <s v="Vilar de Pinheiro"/>
    <x v="503"/>
    <d v="1899-12-30T12:40:00"/>
    <x v="506"/>
    <d v="1899-12-30T14:39:00"/>
    <m/>
    <n v="0"/>
    <n v="0.05"/>
    <n v="0.05"/>
    <x v="4"/>
    <x v="276"/>
  </r>
  <r>
    <x v="4"/>
    <x v="3604"/>
    <x v="0"/>
    <x v="57"/>
    <s v="Vila Nova"/>
    <x v="503"/>
    <d v="1899-12-30T15:27:00"/>
    <x v="506"/>
    <d v="1899-12-30T17:30:00"/>
    <m/>
    <n v="0.45"/>
    <n v="0"/>
    <n v="0.45"/>
    <x v="1"/>
    <x v="277"/>
  </r>
  <r>
    <x v="4"/>
    <x v="3605"/>
    <x v="3"/>
    <x v="42"/>
    <s v="Colares"/>
    <x v="503"/>
    <d v="1899-12-30T16:25:00"/>
    <x v="506"/>
    <d v="1899-12-30T20:00:00"/>
    <m/>
    <n v="0.15"/>
    <n v="3.85"/>
    <n v="4"/>
    <x v="1"/>
    <x v="577"/>
  </r>
  <r>
    <x v="4"/>
    <x v="3606"/>
    <x v="0"/>
    <x v="4"/>
    <s v="Alvares"/>
    <x v="504"/>
    <d v="1899-12-30T02:05:00"/>
    <x v="507"/>
    <d v="1899-12-30T03:10:00"/>
    <m/>
    <n v="0"/>
    <n v="1.4999999999999999E-2"/>
    <n v="1.4999999999999999E-2"/>
    <x v="1"/>
    <x v="318"/>
  </r>
  <r>
    <x v="4"/>
    <x v="3607"/>
    <x v="0"/>
    <x v="58"/>
    <s v="Borda do Campo"/>
    <x v="504"/>
    <d v="1899-12-30T07:18:00"/>
    <x v="507"/>
    <d v="1899-12-30T08:50:00"/>
    <m/>
    <n v="0.14000000000000001"/>
    <n v="0"/>
    <n v="0.14000000000000001"/>
    <x v="1"/>
    <x v="547"/>
  </r>
  <r>
    <x v="4"/>
    <x v="3608"/>
    <x v="0"/>
    <x v="58"/>
    <s v="Borda do Campo"/>
    <x v="504"/>
    <d v="1899-12-30T16:05:00"/>
    <x v="507"/>
    <d v="1899-12-30T18:00:00"/>
    <m/>
    <n v="3.5000000000000003E-2"/>
    <n v="0"/>
    <n v="3.5000000000000003E-2"/>
    <x v="1"/>
    <x v="374"/>
  </r>
  <r>
    <x v="4"/>
    <x v="3609"/>
    <x v="0"/>
    <x v="5"/>
    <s v="Vilarinho"/>
    <x v="504"/>
    <d v="1899-12-30T18:48:00"/>
    <x v="507"/>
    <d v="1899-12-30T22:40:00"/>
    <m/>
    <n v="0.3"/>
    <n v="0"/>
    <n v="0.3"/>
    <x v="1"/>
    <x v="404"/>
  </r>
  <r>
    <x v="4"/>
    <x v="3610"/>
    <x v="0"/>
    <x v="58"/>
    <s v="Quiaios"/>
    <x v="505"/>
    <d v="1899-12-30T02:30:00"/>
    <x v="508"/>
    <d v="1899-12-30T10:30:00"/>
    <m/>
    <n v="1.85"/>
    <n v="0"/>
    <n v="1.85"/>
    <x v="2"/>
    <x v="436"/>
  </r>
  <r>
    <x v="4"/>
    <x v="3611"/>
    <x v="0"/>
    <x v="40"/>
    <s v="Soure"/>
    <x v="506"/>
    <d v="1899-12-30T16:00:00"/>
    <x v="509"/>
    <d v="1899-12-30T17:00:00"/>
    <m/>
    <n v="0"/>
    <n v="0.06"/>
    <n v="0.06"/>
    <x v="1"/>
    <x v="381"/>
  </r>
  <r>
    <x v="4"/>
    <x v="3612"/>
    <x v="2"/>
    <x v="7"/>
    <s v="Basto"/>
    <x v="507"/>
    <d v="1899-12-30T20:57:00"/>
    <x v="510"/>
    <d v="1899-12-30T21:20:00"/>
    <m/>
    <n v="0.03"/>
    <n v="0"/>
    <n v="0.03"/>
    <x v="1"/>
    <x v="568"/>
  </r>
  <r>
    <x v="4"/>
    <x v="3613"/>
    <x v="2"/>
    <x v="25"/>
    <s v="Covelas"/>
    <x v="508"/>
    <d v="1899-12-30T15:41:00"/>
    <x v="511"/>
    <d v="1899-12-30T17:50:00"/>
    <m/>
    <n v="1.5"/>
    <n v="0.5"/>
    <n v="2"/>
    <x v="2"/>
    <x v="498"/>
  </r>
  <r>
    <x v="4"/>
    <x v="3614"/>
    <x v="3"/>
    <x v="64"/>
    <s v="Malveira"/>
    <x v="509"/>
    <d v="1899-12-30T15:38:00"/>
    <x v="512"/>
    <d v="1899-12-30T17:10:00"/>
    <m/>
    <n v="0"/>
    <n v="0.08"/>
    <n v="0.08"/>
    <x v="4"/>
    <x v="608"/>
  </r>
  <r>
    <x v="4"/>
    <x v="3615"/>
    <x v="3"/>
    <x v="64"/>
    <s v="Vila Franca do Rosário"/>
    <x v="509"/>
    <d v="1899-12-30T17:33:00"/>
    <x v="512"/>
    <d v="1899-12-30T18:29:00"/>
    <m/>
    <n v="0"/>
    <n v="0.7"/>
    <n v="0.7"/>
    <x v="4"/>
    <x v="604"/>
  </r>
  <r>
    <x v="4"/>
    <x v="3616"/>
    <x v="3"/>
    <x v="64"/>
    <s v="Malveira"/>
    <x v="509"/>
    <d v="1899-12-30T21:20:00"/>
    <x v="512"/>
    <d v="1899-12-30T22:04:00"/>
    <m/>
    <n v="0"/>
    <n v="1.2"/>
    <n v="1.2"/>
    <x v="4"/>
    <x v="607"/>
  </r>
  <r>
    <x v="4"/>
    <x v="3617"/>
    <x v="0"/>
    <x v="40"/>
    <s v="Pombalinho"/>
    <x v="510"/>
    <d v="1899-12-30T15:30:00"/>
    <x v="513"/>
    <d v="1899-12-30T18:30:00"/>
    <m/>
    <n v="0.5"/>
    <n v="0"/>
    <n v="0.5"/>
    <x v="1"/>
    <x v="459"/>
  </r>
  <r>
    <x v="4"/>
    <x v="3618"/>
    <x v="0"/>
    <x v="5"/>
    <s v="Serpins"/>
    <x v="510"/>
    <d v="1899-12-30T21:37:00"/>
    <x v="513"/>
    <d v="1899-12-30T23:30:00"/>
    <m/>
    <n v="0.06"/>
    <n v="0"/>
    <n v="0.06"/>
    <x v="1"/>
    <x v="383"/>
  </r>
  <r>
    <x v="4"/>
    <x v="3619"/>
    <x v="3"/>
    <x v="64"/>
    <s v="Venda do Pinheiro"/>
    <x v="511"/>
    <d v="1899-12-30T19:55:00"/>
    <x v="514"/>
    <d v="1899-12-30T20:17:00"/>
    <m/>
    <n v="0"/>
    <n v="0.06"/>
    <n v="0.06"/>
    <x v="4"/>
    <x v="637"/>
  </r>
  <r>
    <x v="4"/>
    <x v="3620"/>
    <x v="3"/>
    <x v="64"/>
    <s v="Malveira"/>
    <x v="512"/>
    <d v="1899-12-30T00:09:00"/>
    <x v="515"/>
    <d v="1899-12-30T01:28:00"/>
    <m/>
    <n v="0.4"/>
    <n v="0.5"/>
    <n v="0.9"/>
    <x v="4"/>
    <x v="657"/>
  </r>
  <r>
    <x v="4"/>
    <x v="3621"/>
    <x v="3"/>
    <x v="64"/>
    <s v="Malveira"/>
    <x v="512"/>
    <d v="1899-12-30T11:45:00"/>
    <x v="515"/>
    <d v="1899-12-30T14:15:00"/>
    <m/>
    <n v="0"/>
    <n v="0.7"/>
    <n v="0.7"/>
    <x v="4"/>
    <x v="599"/>
  </r>
  <r>
    <x v="4"/>
    <x v="3622"/>
    <x v="0"/>
    <x v="60"/>
    <s v="Sebal"/>
    <x v="512"/>
    <d v="1899-12-30T15:10:00"/>
    <x v="515"/>
    <d v="1899-12-30T16:40:00"/>
    <m/>
    <n v="0.13"/>
    <n v="0"/>
    <n v="0.13"/>
    <x v="1"/>
    <x v="46"/>
  </r>
  <r>
    <x v="4"/>
    <x v="3623"/>
    <x v="3"/>
    <x v="68"/>
    <s v="Santo Quintino"/>
    <x v="513"/>
    <d v="1899-12-30T08:18:00"/>
    <x v="516"/>
    <d v="1899-12-30T08:36:00"/>
    <m/>
    <n v="0"/>
    <n v="0.05"/>
    <n v="0.05"/>
    <x v="4"/>
    <x v="500"/>
  </r>
  <r>
    <x v="4"/>
    <x v="3624"/>
    <x v="0"/>
    <x v="59"/>
    <s v="Janeiro de Baixo"/>
    <x v="513"/>
    <d v="1899-12-30T13:00:00"/>
    <x v="516"/>
    <d v="1899-12-30T15:30:00"/>
    <m/>
    <n v="0.125"/>
    <n v="0"/>
    <n v="0.125"/>
    <x v="1"/>
    <x v="355"/>
  </r>
  <r>
    <x v="4"/>
    <x v="3625"/>
    <x v="3"/>
    <x v="43"/>
    <s v="Lousa"/>
    <x v="513"/>
    <d v="1899-12-30T16:10:00"/>
    <x v="516"/>
    <d v="1899-12-30T18:16:00"/>
    <m/>
    <n v="0"/>
    <n v="0.15"/>
    <n v="0.15"/>
    <x v="4"/>
    <x v="623"/>
  </r>
  <r>
    <x v="4"/>
    <x v="3626"/>
    <x v="3"/>
    <x v="65"/>
    <s v="Pontinha"/>
    <x v="513"/>
    <d v="1899-12-30T17:28:00"/>
    <x v="516"/>
    <d v="1899-12-30T18:50:00"/>
    <m/>
    <n v="0"/>
    <n v="2.1999999999999999E-2"/>
    <n v="2.1999999999999999E-2"/>
    <x v="4"/>
    <x v="531"/>
  </r>
  <r>
    <x v="4"/>
    <x v="3627"/>
    <x v="3"/>
    <x v="27"/>
    <s v="Alcabideche"/>
    <x v="514"/>
    <d v="1899-12-30T11:25:00"/>
    <x v="517"/>
    <d v="1899-12-30T13:30:00"/>
    <m/>
    <n v="0"/>
    <n v="2E-3"/>
    <n v="2E-3"/>
    <x v="4"/>
    <x v="631"/>
  </r>
  <r>
    <x v="4"/>
    <x v="3628"/>
    <x v="3"/>
    <x v="42"/>
    <s v="Almargem do Bispo"/>
    <x v="514"/>
    <d v="1899-12-30T19:03:00"/>
    <x v="517"/>
    <d v="1899-12-30T19:50:00"/>
    <m/>
    <n v="0"/>
    <n v="0.22"/>
    <n v="0.22"/>
    <x v="4"/>
    <x v="630"/>
  </r>
  <r>
    <x v="4"/>
    <x v="3629"/>
    <x v="3"/>
    <x v="67"/>
    <s v="Dois Portos"/>
    <x v="515"/>
    <d v="1899-12-30T17:58:00"/>
    <x v="518"/>
    <d v="1899-12-30T18:41:00"/>
    <m/>
    <n v="0"/>
    <n v="1"/>
    <n v="1"/>
    <x v="4"/>
    <x v="308"/>
  </r>
  <r>
    <x v="4"/>
    <x v="3630"/>
    <x v="3"/>
    <x v="42"/>
    <s v="Almargem do Bispo"/>
    <x v="515"/>
    <d v="1899-12-30T18:21:00"/>
    <x v="518"/>
    <d v="1899-12-30T18:33:00"/>
    <m/>
    <n v="0"/>
    <n v="3.5000000000000003E-2"/>
    <n v="3.5000000000000003E-2"/>
    <x v="4"/>
    <x v="658"/>
  </r>
  <r>
    <x v="4"/>
    <x v="3631"/>
    <x v="0"/>
    <x v="45"/>
    <s v="Antuzede"/>
    <x v="515"/>
    <d v="1899-12-30T18:46:00"/>
    <x v="518"/>
    <d v="1899-12-30T20:05:00"/>
    <m/>
    <n v="0.01"/>
    <n v="0.06"/>
    <n v="7.0000000000000007E-2"/>
    <x v="2"/>
    <x v="44"/>
  </r>
  <r>
    <x v="4"/>
    <x v="3632"/>
    <x v="3"/>
    <x v="67"/>
    <s v="Torres Vedras (São Pedro e Santiago)"/>
    <x v="515"/>
    <d v="1899-12-30T18:50:00"/>
    <x v="518"/>
    <d v="1899-12-30T21:45:00"/>
    <m/>
    <n v="0.5"/>
    <n v="0"/>
    <n v="0.5"/>
    <x v="4"/>
    <x v="644"/>
  </r>
  <r>
    <x v="4"/>
    <x v="3633"/>
    <x v="0"/>
    <x v="57"/>
    <s v="Miranda do Corvo"/>
    <x v="516"/>
    <d v="1899-12-30T15:20:00"/>
    <x v="519"/>
    <d v="1899-12-30T16:00:00"/>
    <m/>
    <n v="0.15"/>
    <n v="0.05"/>
    <n v="0.2"/>
    <x v="1"/>
    <x v="433"/>
  </r>
  <r>
    <x v="4"/>
    <x v="3634"/>
    <x v="1"/>
    <x v="31"/>
    <s v="Chapa"/>
    <x v="516"/>
    <d v="1899-12-30T15:20:00"/>
    <x v="519"/>
    <d v="1899-12-30T18:20:00"/>
    <m/>
    <n v="0.3"/>
    <n v="0"/>
    <n v="0.3"/>
    <x v="1"/>
    <x v="121"/>
  </r>
  <r>
    <x v="4"/>
    <x v="3635"/>
    <x v="0"/>
    <x v="5"/>
    <s v="Serpins"/>
    <x v="516"/>
    <d v="1899-12-30T15:50:00"/>
    <x v="520"/>
    <d v="1899-12-30T02:30:00"/>
    <m/>
    <n v="44"/>
    <n v="17"/>
    <n v="61"/>
    <x v="1"/>
    <x v="401"/>
  </r>
  <r>
    <x v="4"/>
    <x v="3636"/>
    <x v="0"/>
    <x v="57"/>
    <s v="Semide"/>
    <x v="516"/>
    <d v="1899-12-30T15:53:00"/>
    <x v="521"/>
    <d v="1899-12-30T08:00:00"/>
    <m/>
    <n v="169"/>
    <n v="10"/>
    <n v="179"/>
    <x v="1"/>
    <x v="273"/>
  </r>
  <r>
    <x v="4"/>
    <x v="3637"/>
    <x v="0"/>
    <x v="5"/>
    <s v="Lousã"/>
    <x v="516"/>
    <d v="1899-12-30T21:38:00"/>
    <x v="519"/>
    <d v="1899-12-30T23:00:00"/>
    <m/>
    <n v="0.1"/>
    <n v="0"/>
    <n v="0.1"/>
    <x v="1"/>
    <x v="102"/>
  </r>
  <r>
    <x v="4"/>
    <x v="3638"/>
    <x v="0"/>
    <x v="55"/>
    <s v="Nogueira do Cravo"/>
    <x v="517"/>
    <d v="1899-12-30T00:35:00"/>
    <x v="521"/>
    <d v="1899-12-30T02:10:00"/>
    <m/>
    <n v="0.1"/>
    <n v="0"/>
    <n v="0.1"/>
    <x v="1"/>
    <x v="452"/>
  </r>
  <r>
    <x v="4"/>
    <x v="3639"/>
    <x v="0"/>
    <x v="55"/>
    <s v="Travanca de Lagos"/>
    <x v="517"/>
    <d v="1899-12-30T00:50:00"/>
    <x v="521"/>
    <d v="1899-12-30T03:30:00"/>
    <m/>
    <n v="0.8"/>
    <n v="0"/>
    <n v="0.8"/>
    <x v="1"/>
    <x v="52"/>
  </r>
  <r>
    <x v="4"/>
    <x v="3640"/>
    <x v="0"/>
    <x v="4"/>
    <s v="Alvares"/>
    <x v="517"/>
    <d v="1899-12-30T00:50:00"/>
    <x v="521"/>
    <d v="1899-12-30T01:45:00"/>
    <m/>
    <n v="0"/>
    <n v="5.0000000000000001E-3"/>
    <n v="5.0000000000000001E-3"/>
    <x v="1"/>
    <x v="472"/>
  </r>
  <r>
    <x v="4"/>
    <x v="3641"/>
    <x v="3"/>
    <x v="43"/>
    <s v="Fanhões"/>
    <x v="517"/>
    <d v="1899-12-30T15:33:00"/>
    <x v="521"/>
    <d v="1899-12-30T15:50:00"/>
    <m/>
    <n v="0"/>
    <n v="0.03"/>
    <n v="0.03"/>
    <x v="4"/>
    <x v="543"/>
  </r>
  <r>
    <x v="4"/>
    <x v="3642"/>
    <x v="0"/>
    <x v="40"/>
    <s v="Pombalinho"/>
    <x v="518"/>
    <d v="1899-12-30T14:19:00"/>
    <x v="522"/>
    <d v="1899-12-30T17:00:00"/>
    <m/>
    <n v="0.09"/>
    <n v="0"/>
    <n v="0.09"/>
    <x v="1"/>
    <x v="54"/>
  </r>
  <r>
    <x v="4"/>
    <x v="3643"/>
    <x v="0"/>
    <x v="58"/>
    <s v="Tavarede"/>
    <x v="518"/>
    <d v="1899-12-30T16:12:00"/>
    <x v="522"/>
    <d v="1899-12-30T20:20:00"/>
    <m/>
    <n v="0"/>
    <n v="0.8"/>
    <n v="0.8"/>
    <x v="2"/>
    <x v="177"/>
  </r>
  <r>
    <x v="4"/>
    <x v="3644"/>
    <x v="0"/>
    <x v="55"/>
    <s v="Nogueira do Cravo"/>
    <x v="518"/>
    <d v="1899-12-30T19:37:00"/>
    <x v="522"/>
    <d v="1899-12-30T20:45:00"/>
    <m/>
    <n v="0.02"/>
    <n v="0"/>
    <n v="0.02"/>
    <x v="1"/>
    <x v="142"/>
  </r>
  <r>
    <x v="4"/>
    <x v="3645"/>
    <x v="3"/>
    <x v="67"/>
    <s v="A dos Cunhados"/>
    <x v="519"/>
    <d v="1899-12-30T00:06:00"/>
    <x v="520"/>
    <d v="1899-12-30T01:10:00"/>
    <m/>
    <n v="1.5"/>
    <n v="0.5"/>
    <n v="2"/>
    <x v="4"/>
    <x v="618"/>
  </r>
  <r>
    <x v="4"/>
    <x v="3646"/>
    <x v="3"/>
    <x v="64"/>
    <s v="Vila Franca do Rosário"/>
    <x v="519"/>
    <d v="1899-12-30T09:30:00"/>
    <x v="520"/>
    <d v="1899-12-30T10:15:00"/>
    <m/>
    <n v="0.4"/>
    <n v="0.3"/>
    <n v="0.7"/>
    <x v="4"/>
    <x v="654"/>
  </r>
  <r>
    <x v="4"/>
    <x v="3647"/>
    <x v="3"/>
    <x v="43"/>
    <s v="Santo Antão do Tojal"/>
    <x v="519"/>
    <d v="1899-12-30T15:30:00"/>
    <x v="520"/>
    <d v="1899-12-30T15:50:00"/>
    <m/>
    <n v="0"/>
    <n v="0.03"/>
    <n v="0.03"/>
    <x v="4"/>
    <x v="467"/>
  </r>
  <r>
    <x v="4"/>
    <x v="3648"/>
    <x v="3"/>
    <x v="42"/>
    <s v="Belas"/>
    <x v="519"/>
    <d v="1899-12-30T15:38:00"/>
    <x v="520"/>
    <d v="1899-12-30T04:35:00"/>
    <m/>
    <n v="20"/>
    <n v="0"/>
    <n v="20"/>
    <x v="1"/>
    <x v="579"/>
  </r>
  <r>
    <x v="4"/>
    <x v="3649"/>
    <x v="0"/>
    <x v="3"/>
    <s v="Benfeita"/>
    <x v="519"/>
    <d v="1899-12-30T16:25:00"/>
    <x v="523"/>
    <d v="1899-12-30T07:00:00"/>
    <m/>
    <n v="19.5"/>
    <n v="2.5"/>
    <n v="22"/>
    <x v="2"/>
    <x v="192"/>
  </r>
  <r>
    <x v="4"/>
    <x v="3650"/>
    <x v="0"/>
    <x v="4"/>
    <s v="Vila Nova do Ceira"/>
    <x v="519"/>
    <d v="1899-12-30T17:30:00"/>
    <x v="520"/>
    <d v="1899-12-30T21:00:00"/>
    <m/>
    <n v="2"/>
    <n v="0"/>
    <n v="2"/>
    <x v="1"/>
    <x v="316"/>
  </r>
  <r>
    <x v="4"/>
    <x v="3651"/>
    <x v="3"/>
    <x v="64"/>
    <s v="Venda do Pinheiro"/>
    <x v="519"/>
    <d v="1899-12-30T19:30:00"/>
    <x v="520"/>
    <d v="1899-12-30T21:10:00"/>
    <m/>
    <n v="0.5"/>
    <n v="0.3"/>
    <n v="0.8"/>
    <x v="4"/>
    <x v="655"/>
  </r>
  <r>
    <x v="4"/>
    <x v="3652"/>
    <x v="0"/>
    <x v="4"/>
    <s v="Vila Nova do Ceira"/>
    <x v="519"/>
    <d v="1899-12-30T23:15:00"/>
    <x v="523"/>
    <d v="1899-12-30T00:30:00"/>
    <s v="S"/>
    <n v="0.06"/>
    <n v="0.01"/>
    <n v="7.0000000000000007E-2"/>
    <x v="0"/>
    <x v="215"/>
  </r>
  <r>
    <x v="4"/>
    <x v="3653"/>
    <x v="0"/>
    <x v="2"/>
    <s v="Midões"/>
    <x v="520"/>
    <d v="1899-12-30T00:54:00"/>
    <x v="523"/>
    <d v="1899-12-30T02:35:00"/>
    <m/>
    <n v="0"/>
    <n v="0.03"/>
    <n v="0.03"/>
    <x v="1"/>
    <x v="203"/>
  </r>
  <r>
    <x v="4"/>
    <x v="3654"/>
    <x v="0"/>
    <x v="2"/>
    <s v="Covas"/>
    <x v="520"/>
    <d v="1899-12-30T12:08:00"/>
    <x v="523"/>
    <d v="1899-12-30T14:10:00"/>
    <m/>
    <n v="0.35"/>
    <n v="0"/>
    <n v="0.35"/>
    <x v="1"/>
    <x v="128"/>
  </r>
  <r>
    <x v="4"/>
    <x v="3655"/>
    <x v="2"/>
    <x v="7"/>
    <s v="Cabeceiras de Basto"/>
    <x v="520"/>
    <d v="1899-12-30T12:45:00"/>
    <x v="523"/>
    <d v="1899-12-30T18:15:00"/>
    <m/>
    <n v="1"/>
    <n v="1.5"/>
    <n v="2.5"/>
    <x v="4"/>
    <x v="313"/>
  </r>
  <r>
    <x v="4"/>
    <x v="3656"/>
    <x v="3"/>
    <x v="69"/>
    <s v="Santiago dos Velhos"/>
    <x v="520"/>
    <d v="1899-12-30T14:23:00"/>
    <x v="523"/>
    <d v="1899-12-30T16:20:00"/>
    <m/>
    <n v="0"/>
    <n v="1"/>
    <n v="1"/>
    <x v="4"/>
    <x v="659"/>
  </r>
  <r>
    <x v="4"/>
    <x v="3657"/>
    <x v="3"/>
    <x v="67"/>
    <s v="Matacães"/>
    <x v="520"/>
    <d v="1899-12-30T14:49:00"/>
    <x v="523"/>
    <d v="1899-12-30T20:00:00"/>
    <m/>
    <n v="0.25"/>
    <n v="2.5"/>
    <n v="2.75"/>
    <x v="4"/>
    <x v="609"/>
  </r>
  <r>
    <x v="4"/>
    <x v="3658"/>
    <x v="3"/>
    <x v="68"/>
    <s v="Sapataria"/>
    <x v="520"/>
    <d v="1899-12-30T18:23:00"/>
    <x v="523"/>
    <d v="1899-12-30T19:00:00"/>
    <m/>
    <n v="1"/>
    <n v="0"/>
    <n v="1"/>
    <x v="4"/>
    <x v="650"/>
  </r>
  <r>
    <x v="4"/>
    <x v="3659"/>
    <x v="0"/>
    <x v="55"/>
    <s v="Bobadela"/>
    <x v="520"/>
    <d v="1899-12-30T19:28:00"/>
    <x v="523"/>
    <d v="1899-12-30T20:30:00"/>
    <m/>
    <n v="0.05"/>
    <n v="0"/>
    <n v="0.05"/>
    <x v="1"/>
    <x v="230"/>
  </r>
  <r>
    <x v="4"/>
    <x v="3660"/>
    <x v="3"/>
    <x v="64"/>
    <s v="Malveira"/>
    <x v="520"/>
    <d v="1899-12-30T23:20:00"/>
    <x v="523"/>
    <d v="1899-12-30T02:25:00"/>
    <m/>
    <n v="1.5"/>
    <n v="0.6"/>
    <n v="2.1"/>
    <x v="4"/>
    <x v="95"/>
  </r>
  <r>
    <x v="4"/>
    <x v="3661"/>
    <x v="0"/>
    <x v="55"/>
    <s v="Nogueira do Cravo"/>
    <x v="521"/>
    <d v="1899-12-30T14:51:00"/>
    <x v="524"/>
    <d v="1899-12-30T16:35:00"/>
    <m/>
    <n v="0.02"/>
    <n v="0.02"/>
    <n v="0.04"/>
    <x v="1"/>
    <x v="369"/>
  </r>
  <r>
    <x v="4"/>
    <x v="3662"/>
    <x v="0"/>
    <x v="2"/>
    <s v="Mouronho"/>
    <x v="521"/>
    <d v="1899-12-30T15:00:00"/>
    <x v="524"/>
    <d v="1899-12-30T18:10:00"/>
    <m/>
    <n v="0.03"/>
    <n v="7.0000000000000007E-2"/>
    <n v="0.1"/>
    <x v="1"/>
    <x v="332"/>
  </r>
  <r>
    <x v="4"/>
    <x v="3663"/>
    <x v="2"/>
    <x v="7"/>
    <s v="Pedraça"/>
    <x v="521"/>
    <d v="1899-12-30T15:12:00"/>
    <x v="524"/>
    <d v="1899-12-30T16:53:00"/>
    <m/>
    <n v="0.5"/>
    <n v="0.2"/>
    <n v="0.7"/>
    <x v="2"/>
    <x v="639"/>
  </r>
  <r>
    <x v="4"/>
    <x v="3664"/>
    <x v="1"/>
    <x v="31"/>
    <s v="Aboadela"/>
    <x v="521"/>
    <d v="1899-12-30T15:20:00"/>
    <x v="524"/>
    <d v="1899-12-30T19:20:00"/>
    <m/>
    <n v="1"/>
    <n v="1"/>
    <n v="2"/>
    <x v="1"/>
    <x v="135"/>
  </r>
  <r>
    <x v="4"/>
    <x v="3665"/>
    <x v="0"/>
    <x v="55"/>
    <s v="Bobadela"/>
    <x v="521"/>
    <d v="1899-12-30T17:06:00"/>
    <x v="524"/>
    <d v="1899-12-30T17:50:00"/>
    <m/>
    <n v="0"/>
    <n v="1E-4"/>
    <n v="1E-4"/>
    <x v="1"/>
    <x v="279"/>
  </r>
  <r>
    <x v="4"/>
    <x v="3666"/>
    <x v="0"/>
    <x v="57"/>
    <s v="Semide"/>
    <x v="521"/>
    <d v="1899-12-30T17:25:00"/>
    <x v="525"/>
    <d v="1899-12-30T03:30:00"/>
    <s v="S"/>
    <n v="48.5"/>
    <n v="0"/>
    <n v="48.5"/>
    <x v="0"/>
    <x v="231"/>
  </r>
  <r>
    <x v="4"/>
    <x v="3667"/>
    <x v="0"/>
    <x v="3"/>
    <s v="Benfeita"/>
    <x v="521"/>
    <d v="1899-12-30T18:18:00"/>
    <x v="525"/>
    <d v="1899-12-30T01:00:00"/>
    <s v="S"/>
    <n v="1"/>
    <n v="0"/>
    <n v="1"/>
    <x v="0"/>
    <x v="199"/>
  </r>
  <r>
    <x v="4"/>
    <x v="3668"/>
    <x v="3"/>
    <x v="42"/>
    <s v="Montelavar"/>
    <x v="521"/>
    <d v="1899-12-30T18:19:00"/>
    <x v="524"/>
    <d v="1899-12-30T20:45:00"/>
    <m/>
    <n v="0"/>
    <n v="1"/>
    <n v="1"/>
    <x v="1"/>
    <x v="596"/>
  </r>
  <r>
    <x v="4"/>
    <x v="3669"/>
    <x v="3"/>
    <x v="67"/>
    <s v="Dois Portos"/>
    <x v="521"/>
    <d v="1899-12-30T20:20:00"/>
    <x v="524"/>
    <d v="1899-12-30T21:40:00"/>
    <m/>
    <n v="0"/>
    <n v="0.8"/>
    <n v="0.8"/>
    <x v="4"/>
    <x v="227"/>
  </r>
  <r>
    <x v="4"/>
    <x v="3670"/>
    <x v="1"/>
    <x v="20"/>
    <s v="Campo"/>
    <x v="522"/>
    <d v="1899-12-30T12:29:00"/>
    <x v="525"/>
    <d v="1899-12-30T14:19:00"/>
    <m/>
    <n v="40"/>
    <n v="0"/>
    <n v="40"/>
    <x v="2"/>
    <x v="327"/>
  </r>
  <r>
    <x v="4"/>
    <x v="3671"/>
    <x v="0"/>
    <x v="55"/>
    <s v="Vila Pouca da Beira"/>
    <x v="522"/>
    <d v="1899-12-30T15:44:00"/>
    <x v="525"/>
    <d v="1899-12-30T16:10:00"/>
    <m/>
    <n v="0"/>
    <n v="0.01"/>
    <n v="0.01"/>
    <x v="1"/>
    <x v="43"/>
  </r>
  <r>
    <x v="4"/>
    <x v="3672"/>
    <x v="3"/>
    <x v="48"/>
    <s v="Abrigada"/>
    <x v="522"/>
    <d v="1899-12-30T16:20:00"/>
    <x v="525"/>
    <d v="1899-12-30T20:10:00"/>
    <m/>
    <n v="1"/>
    <n v="3"/>
    <n v="4"/>
    <x v="4"/>
    <x v="129"/>
  </r>
  <r>
    <x v="4"/>
    <x v="3673"/>
    <x v="2"/>
    <x v="25"/>
    <s v="Verim"/>
    <x v="522"/>
    <d v="1899-12-30T16:22:00"/>
    <x v="525"/>
    <d v="1899-12-30T20:05:00"/>
    <m/>
    <n v="3.2"/>
    <n v="0"/>
    <n v="3.2"/>
    <x v="2"/>
    <x v="39"/>
  </r>
  <r>
    <x v="4"/>
    <x v="3674"/>
    <x v="0"/>
    <x v="55"/>
    <s v="Nogueira do Cravo"/>
    <x v="522"/>
    <d v="1899-12-30T17:16:00"/>
    <x v="525"/>
    <d v="1899-12-30T18:45:00"/>
    <m/>
    <n v="0"/>
    <n v="0.02"/>
    <n v="0.02"/>
    <x v="1"/>
    <x v="94"/>
  </r>
  <r>
    <x v="4"/>
    <x v="3675"/>
    <x v="3"/>
    <x v="64"/>
    <s v="Milharado"/>
    <x v="522"/>
    <d v="1899-12-30T18:25:00"/>
    <x v="525"/>
    <d v="1899-12-30T19:30:00"/>
    <m/>
    <n v="0"/>
    <n v="0.5"/>
    <n v="0.5"/>
    <x v="4"/>
    <x v="653"/>
  </r>
  <r>
    <x v="4"/>
    <x v="3676"/>
    <x v="3"/>
    <x v="64"/>
    <s v="Malveira"/>
    <x v="522"/>
    <d v="1899-12-30T22:45:00"/>
    <x v="525"/>
    <d v="1899-12-30T23:44:00"/>
    <m/>
    <n v="0.02"/>
    <n v="0.03"/>
    <n v="0.05"/>
    <x v="4"/>
    <x v="58"/>
  </r>
  <r>
    <x v="4"/>
    <x v="3677"/>
    <x v="2"/>
    <x v="7"/>
    <s v="Refojos de Basto"/>
    <x v="523"/>
    <d v="1899-12-30T03:14:00"/>
    <x v="526"/>
    <d v="1899-12-30T03:45:00"/>
    <m/>
    <n v="0.16500000000000001"/>
    <n v="0"/>
    <n v="0.16500000000000001"/>
    <x v="2"/>
    <x v="50"/>
  </r>
  <r>
    <x v="4"/>
    <x v="3678"/>
    <x v="0"/>
    <x v="55"/>
    <s v="Lourosa"/>
    <x v="523"/>
    <d v="1899-12-30T03:33:00"/>
    <x v="526"/>
    <d v="1899-12-30T06:00:00"/>
    <m/>
    <n v="0.02"/>
    <n v="0.08"/>
    <n v="0.1"/>
    <x v="1"/>
    <x v="96"/>
  </r>
  <r>
    <x v="4"/>
    <x v="3679"/>
    <x v="0"/>
    <x v="4"/>
    <s v="Alvares"/>
    <x v="523"/>
    <d v="1899-12-30T04:15:00"/>
    <x v="526"/>
    <d v="1899-12-30T05:30:00"/>
    <m/>
    <n v="0"/>
    <n v="1.4999999999999999E-2"/>
    <n v="1.4999999999999999E-2"/>
    <x v="1"/>
    <x v="195"/>
  </r>
  <r>
    <x v="4"/>
    <x v="3680"/>
    <x v="0"/>
    <x v="5"/>
    <s v="Serpins"/>
    <x v="523"/>
    <d v="1899-12-30T07:30:00"/>
    <x v="526"/>
    <d v="1899-12-30T23:00:00"/>
    <s v="S"/>
    <n v="4.5"/>
    <n v="0"/>
    <n v="4.5"/>
    <x v="0"/>
    <x v="221"/>
  </r>
  <r>
    <x v="4"/>
    <x v="3681"/>
    <x v="3"/>
    <x v="42"/>
    <s v="Agualva-Cacém"/>
    <x v="523"/>
    <d v="1899-12-30T11:48:00"/>
    <x v="526"/>
    <d v="1899-12-30T14:19:00"/>
    <m/>
    <n v="0"/>
    <n v="5.8999999999999997E-2"/>
    <n v="5.8999999999999997E-2"/>
    <x v="4"/>
    <x v="280"/>
  </r>
  <r>
    <x v="4"/>
    <x v="3682"/>
    <x v="2"/>
    <x v="25"/>
    <s v="Garfe"/>
    <x v="523"/>
    <d v="1899-12-30T12:00:00"/>
    <x v="526"/>
    <d v="1899-12-30T13:00:00"/>
    <m/>
    <n v="0.3"/>
    <n v="0"/>
    <n v="0.3"/>
    <x v="1"/>
    <x v="490"/>
  </r>
  <r>
    <x v="4"/>
    <x v="3683"/>
    <x v="0"/>
    <x v="59"/>
    <s v="Fajão"/>
    <x v="523"/>
    <d v="1899-12-30T12:30:00"/>
    <x v="527"/>
    <d v="1899-12-30T00:15:00"/>
    <m/>
    <n v="0.7"/>
    <n v="1.3"/>
    <n v="2"/>
    <x v="2"/>
    <x v="258"/>
  </r>
  <r>
    <x v="4"/>
    <x v="3684"/>
    <x v="0"/>
    <x v="57"/>
    <s v="Semide"/>
    <x v="523"/>
    <d v="1899-12-30T14:55:00"/>
    <x v="526"/>
    <d v="1899-12-30T17:40:00"/>
    <m/>
    <n v="0.75"/>
    <n v="0"/>
    <n v="0.75"/>
    <x v="1"/>
    <x v="194"/>
  </r>
  <r>
    <x v="4"/>
    <x v="3685"/>
    <x v="3"/>
    <x v="48"/>
    <s v="Abrigada"/>
    <x v="523"/>
    <d v="1899-12-30T16:10:00"/>
    <x v="526"/>
    <d v="1899-12-30T20:20:00"/>
    <m/>
    <n v="0"/>
    <n v="2"/>
    <n v="2"/>
    <x v="4"/>
    <x v="210"/>
  </r>
  <r>
    <x v="4"/>
    <x v="3686"/>
    <x v="3"/>
    <x v="67"/>
    <s v="Turcifal"/>
    <x v="523"/>
    <d v="1899-12-30T17:00:00"/>
    <x v="526"/>
    <d v="1899-12-30T17:49:00"/>
    <m/>
    <n v="0"/>
    <n v="0.02"/>
    <n v="0.02"/>
    <x v="4"/>
    <x v="88"/>
  </r>
  <r>
    <x v="4"/>
    <x v="3687"/>
    <x v="0"/>
    <x v="45"/>
    <s v="Ceira"/>
    <x v="523"/>
    <d v="1899-12-30T17:47:00"/>
    <x v="526"/>
    <d v="1899-12-30T20:05:00"/>
    <m/>
    <n v="0.02"/>
    <n v="0.02"/>
    <n v="0.04"/>
    <x v="2"/>
    <x v="287"/>
  </r>
  <r>
    <x v="4"/>
    <x v="3688"/>
    <x v="0"/>
    <x v="57"/>
    <s v="Miranda do Corvo"/>
    <x v="523"/>
    <d v="1899-12-30T18:50:00"/>
    <x v="526"/>
    <d v="1899-12-30T21:00:00"/>
    <m/>
    <n v="0.05"/>
    <n v="0.05"/>
    <n v="0.1"/>
    <x v="4"/>
    <x v="183"/>
  </r>
  <r>
    <x v="4"/>
    <x v="3689"/>
    <x v="0"/>
    <x v="55"/>
    <s v="Lourosa"/>
    <x v="523"/>
    <d v="1899-12-30T22:38:00"/>
    <x v="527"/>
    <d v="1899-12-30T02:00:00"/>
    <m/>
    <n v="0"/>
    <n v="0.1"/>
    <n v="0.1"/>
    <x v="2"/>
    <x v="323"/>
  </r>
  <r>
    <x v="4"/>
    <x v="3690"/>
    <x v="2"/>
    <x v="21"/>
    <s v="Ribas"/>
    <x v="524"/>
    <d v="1899-12-30T00:11:00"/>
    <x v="527"/>
    <d v="1899-12-30T10:59:00"/>
    <s v="S"/>
    <n v="12.8"/>
    <n v="28.2"/>
    <n v="41"/>
    <x v="1"/>
    <x v="582"/>
  </r>
  <r>
    <x v="4"/>
    <x v="3691"/>
    <x v="0"/>
    <x v="45"/>
    <s v="São Martinho do Bispo"/>
    <x v="524"/>
    <d v="1899-12-30T10:30:00"/>
    <x v="527"/>
    <d v="1899-12-30T12:30:00"/>
    <m/>
    <n v="4"/>
    <n v="0"/>
    <n v="4"/>
    <x v="1"/>
    <x v="296"/>
  </r>
  <r>
    <x v="4"/>
    <x v="3692"/>
    <x v="2"/>
    <x v="21"/>
    <s v="Ribas"/>
    <x v="524"/>
    <d v="1899-12-30T12:09:00"/>
    <x v="527"/>
    <d v="1899-12-30T15:00:00"/>
    <m/>
    <n v="1.05"/>
    <n v="0"/>
    <n v="1.05"/>
    <x v="1"/>
    <x v="541"/>
  </r>
  <r>
    <x v="4"/>
    <x v="3693"/>
    <x v="0"/>
    <x v="2"/>
    <s v="Mouronho"/>
    <x v="524"/>
    <d v="1899-12-30T14:29:00"/>
    <x v="527"/>
    <d v="1899-12-30T19:30:00"/>
    <s v="S"/>
    <n v="0.28999999999999998"/>
    <n v="0.02"/>
    <n v="0.31"/>
    <x v="0"/>
    <x v="331"/>
  </r>
  <r>
    <x v="4"/>
    <x v="3694"/>
    <x v="3"/>
    <x v="67"/>
    <s v="Torres V (Sta Maria do Castelo S Miguel"/>
    <x v="524"/>
    <d v="1899-12-30T23:49:00"/>
    <x v="527"/>
    <d v="1899-12-30T01:05:00"/>
    <m/>
    <n v="0"/>
    <n v="0.8"/>
    <n v="0.8"/>
    <x v="4"/>
    <x v="160"/>
  </r>
  <r>
    <x v="4"/>
    <x v="3695"/>
    <x v="2"/>
    <x v="49"/>
    <s v="Souto"/>
    <x v="525"/>
    <d v="1899-12-30T00:55:00"/>
    <x v="528"/>
    <d v="1899-12-30T05:25:00"/>
    <s v="S"/>
    <n v="4"/>
    <n v="8"/>
    <n v="12"/>
    <x v="4"/>
    <x v="264"/>
  </r>
  <r>
    <x v="4"/>
    <x v="3696"/>
    <x v="0"/>
    <x v="2"/>
    <s v="Covas"/>
    <x v="525"/>
    <d v="1899-12-30T14:53:00"/>
    <x v="528"/>
    <d v="1899-12-30T23:15:00"/>
    <m/>
    <n v="0.15"/>
    <n v="0"/>
    <n v="0.15"/>
    <x v="1"/>
    <x v="293"/>
  </r>
  <r>
    <x v="4"/>
    <x v="3697"/>
    <x v="0"/>
    <x v="60"/>
    <s v="Ega"/>
    <x v="525"/>
    <d v="1899-12-30T15:00:00"/>
    <x v="528"/>
    <d v="1899-12-30T16:10:00"/>
    <m/>
    <n v="5.75"/>
    <n v="0"/>
    <n v="5.75"/>
    <x v="1"/>
    <x v="294"/>
  </r>
  <r>
    <x v="4"/>
    <x v="3698"/>
    <x v="3"/>
    <x v="64"/>
    <s v="Vila Franca do Rosário"/>
    <x v="525"/>
    <d v="1899-12-30T18:33:00"/>
    <x v="528"/>
    <d v="1899-12-30T19:08:00"/>
    <m/>
    <n v="0.3"/>
    <n v="0"/>
    <n v="0.3"/>
    <x v="4"/>
    <x v="304"/>
  </r>
  <r>
    <x v="4"/>
    <x v="3699"/>
    <x v="3"/>
    <x v="64"/>
    <s v="Venda do Pinheiro"/>
    <x v="525"/>
    <d v="1899-12-30T20:35:00"/>
    <x v="528"/>
    <d v="1899-12-30T21:49:00"/>
    <m/>
    <n v="0"/>
    <n v="0.08"/>
    <n v="0.08"/>
    <x v="4"/>
    <x v="127"/>
  </r>
  <r>
    <x v="4"/>
    <x v="3700"/>
    <x v="0"/>
    <x v="3"/>
    <s v="Anceriz"/>
    <x v="525"/>
    <d v="1899-12-30T20:40:00"/>
    <x v="528"/>
    <d v="1899-12-30T23:30:00"/>
    <m/>
    <n v="2.5099999999999998"/>
    <n v="0"/>
    <n v="2.5099999999999998"/>
    <x v="1"/>
    <x v="295"/>
  </r>
  <r>
    <x v="4"/>
    <x v="3701"/>
    <x v="2"/>
    <x v="21"/>
    <s v="Canedo de Basto"/>
    <x v="525"/>
    <d v="1899-12-30T21:25:00"/>
    <x v="529"/>
    <d v="1899-12-30T00:00:00"/>
    <m/>
    <n v="0"/>
    <n v="2"/>
    <n v="2"/>
    <x v="1"/>
    <x v="617"/>
  </r>
  <r>
    <x v="4"/>
    <x v="3702"/>
    <x v="0"/>
    <x v="0"/>
    <s v="São Pedro de Alva"/>
    <x v="526"/>
    <d v="1899-12-30T10:29:00"/>
    <x v="529"/>
    <d v="1899-12-30T12:15:00"/>
    <m/>
    <n v="0"/>
    <n v="0.05"/>
    <n v="0.05"/>
    <x v="4"/>
    <x v="211"/>
  </r>
  <r>
    <x v="4"/>
    <x v="3703"/>
    <x v="0"/>
    <x v="55"/>
    <s v="Seixo da Beira"/>
    <x v="527"/>
    <d v="1899-12-30T02:00:00"/>
    <x v="530"/>
    <d v="1899-12-30T03:30:00"/>
    <m/>
    <n v="0"/>
    <n v="0.05"/>
    <n v="0.05"/>
    <x v="1"/>
    <x v="12"/>
  </r>
  <r>
    <x v="4"/>
    <x v="3704"/>
    <x v="3"/>
    <x v="27"/>
    <s v="Alcabideche"/>
    <x v="527"/>
    <d v="1899-12-30T14:09:00"/>
    <x v="530"/>
    <d v="1899-12-30T16:40:00"/>
    <m/>
    <n v="0"/>
    <n v="1"/>
    <n v="1"/>
    <x v="4"/>
    <x v="153"/>
  </r>
  <r>
    <x v="4"/>
    <x v="3705"/>
    <x v="0"/>
    <x v="61"/>
    <s v="Poiares (Santo André)"/>
    <x v="527"/>
    <d v="1899-12-30T15:10:00"/>
    <x v="530"/>
    <d v="1899-12-30T16:10:00"/>
    <m/>
    <n v="0.03"/>
    <n v="0"/>
    <n v="0.03"/>
    <x v="2"/>
    <x v="412"/>
  </r>
  <r>
    <x v="4"/>
    <x v="3706"/>
    <x v="0"/>
    <x v="59"/>
    <s v="Cabril"/>
    <x v="527"/>
    <d v="1899-12-30T18:25:00"/>
    <x v="530"/>
    <d v="1899-12-30T22:00:00"/>
    <m/>
    <n v="0.8"/>
    <n v="0"/>
    <n v="0.8"/>
    <x v="1"/>
    <x v="57"/>
  </r>
  <r>
    <x v="4"/>
    <x v="3707"/>
    <x v="0"/>
    <x v="45"/>
    <s v="Antanhol"/>
    <x v="527"/>
    <d v="1899-12-30T19:15:00"/>
    <x v="530"/>
    <d v="1899-12-30T22:25:00"/>
    <m/>
    <n v="3"/>
    <n v="0"/>
    <n v="3"/>
    <x v="4"/>
    <x v="282"/>
  </r>
  <r>
    <x v="4"/>
    <x v="3708"/>
    <x v="0"/>
    <x v="45"/>
    <s v="Taveiro"/>
    <x v="528"/>
    <d v="1899-12-30T08:32:00"/>
    <x v="531"/>
    <d v="1899-12-30T09:55:00"/>
    <m/>
    <n v="0.06"/>
    <n v="0"/>
    <n v="0.06"/>
    <x v="2"/>
    <x v="411"/>
  </r>
  <r>
    <x v="4"/>
    <x v="3709"/>
    <x v="0"/>
    <x v="55"/>
    <s v="Penalva de Alva"/>
    <x v="528"/>
    <d v="1899-12-30T12:07:00"/>
    <x v="531"/>
    <d v="1899-12-30T15:00:00"/>
    <m/>
    <n v="0.4"/>
    <n v="1.6"/>
    <n v="2"/>
    <x v="1"/>
    <x v="79"/>
  </r>
  <r>
    <x v="4"/>
    <x v="3710"/>
    <x v="1"/>
    <x v="31"/>
    <s v="Mancelos"/>
    <x v="528"/>
    <d v="1899-12-30T12:20:00"/>
    <x v="531"/>
    <d v="1899-12-30T13:00:00"/>
    <m/>
    <n v="0.02"/>
    <n v="2"/>
    <n v="2.02"/>
    <x v="1"/>
    <x v="169"/>
  </r>
  <r>
    <x v="4"/>
    <x v="3711"/>
    <x v="0"/>
    <x v="59"/>
    <s v="Cabril"/>
    <x v="528"/>
    <d v="1899-12-30T13:50:00"/>
    <x v="532"/>
    <d v="1899-12-30T21:00:00"/>
    <m/>
    <n v="101"/>
    <n v="209"/>
    <n v="310"/>
    <x v="2"/>
    <x v="420"/>
  </r>
  <r>
    <x v="4"/>
    <x v="3712"/>
    <x v="0"/>
    <x v="0"/>
    <s v="São Pedro de Alva"/>
    <x v="528"/>
    <d v="1899-12-30T14:35:00"/>
    <x v="531"/>
    <d v="1899-12-30T19:30:00"/>
    <m/>
    <n v="0.5"/>
    <n v="1.5"/>
    <n v="2"/>
    <x v="4"/>
    <x v="85"/>
  </r>
  <r>
    <x v="4"/>
    <x v="3713"/>
    <x v="3"/>
    <x v="67"/>
    <s v="Torres Vedras (São Pedro e Santiago)"/>
    <x v="528"/>
    <d v="1899-12-30T18:07:00"/>
    <x v="531"/>
    <d v="1899-12-30T20:50:00"/>
    <m/>
    <n v="0"/>
    <n v="1"/>
    <n v="1"/>
    <x v="4"/>
    <x v="151"/>
  </r>
  <r>
    <x v="4"/>
    <x v="3714"/>
    <x v="3"/>
    <x v="64"/>
    <s v="Milharado"/>
    <x v="528"/>
    <d v="1899-12-30T23:38:00"/>
    <x v="531"/>
    <d v="1899-12-30T00:58:00"/>
    <m/>
    <n v="0"/>
    <n v="0.02"/>
    <n v="0.02"/>
    <x v="4"/>
    <x v="139"/>
  </r>
  <r>
    <x v="4"/>
    <x v="3715"/>
    <x v="0"/>
    <x v="57"/>
    <s v="Miranda do Corvo"/>
    <x v="529"/>
    <d v="1899-12-30T13:44:00"/>
    <x v="533"/>
    <d v="1899-12-30T15:30:00"/>
    <m/>
    <n v="0.4"/>
    <n v="0"/>
    <n v="0.4"/>
    <x v="1"/>
    <x v="69"/>
  </r>
  <r>
    <x v="4"/>
    <x v="3716"/>
    <x v="0"/>
    <x v="59"/>
    <s v="Unhais-o-Velho"/>
    <x v="529"/>
    <d v="1899-12-30T14:45:00"/>
    <x v="533"/>
    <d v="1899-12-30T16:50:00"/>
    <m/>
    <n v="0"/>
    <n v="0.05"/>
    <n v="0.05"/>
    <x v="2"/>
    <x v="435"/>
  </r>
  <r>
    <x v="4"/>
    <x v="3717"/>
    <x v="0"/>
    <x v="5"/>
    <s v="Lousã"/>
    <x v="529"/>
    <d v="1899-12-30T16:24:00"/>
    <x v="533"/>
    <d v="1899-12-30T18:50:00"/>
    <m/>
    <n v="0.25"/>
    <n v="0.2"/>
    <n v="0.45"/>
    <x v="1"/>
    <x v="75"/>
  </r>
  <r>
    <x v="4"/>
    <x v="3718"/>
    <x v="3"/>
    <x v="48"/>
    <s v="Abrigada"/>
    <x v="529"/>
    <d v="1899-12-30T19:15:00"/>
    <x v="533"/>
    <d v="1899-12-30T19:30:00"/>
    <m/>
    <n v="0.5"/>
    <n v="3.5"/>
    <n v="4"/>
    <x v="4"/>
    <x v="181"/>
  </r>
  <r>
    <x v="4"/>
    <x v="3719"/>
    <x v="3"/>
    <x v="67"/>
    <s v="A dos Cunhados"/>
    <x v="530"/>
    <d v="1899-12-30T14:10:00"/>
    <x v="532"/>
    <d v="1899-12-30T15:45:00"/>
    <m/>
    <n v="0.03"/>
    <n v="0"/>
    <n v="0.03"/>
    <x v="4"/>
    <x v="100"/>
  </r>
  <r>
    <x v="4"/>
    <x v="3720"/>
    <x v="3"/>
    <x v="64"/>
    <s v="Milharado"/>
    <x v="530"/>
    <d v="1899-12-30T19:17:00"/>
    <x v="532"/>
    <d v="1899-12-30T21:14:00"/>
    <m/>
    <n v="0.6"/>
    <n v="0.3"/>
    <n v="0.9"/>
    <x v="4"/>
    <x v="134"/>
  </r>
  <r>
    <x v="4"/>
    <x v="3721"/>
    <x v="0"/>
    <x v="4"/>
    <s v="Vila Nova do Ceira"/>
    <x v="531"/>
    <d v="1899-12-30T12:15:00"/>
    <x v="534"/>
    <d v="1899-12-30T13:15:00"/>
    <m/>
    <n v="0"/>
    <n v="5.9999999999999995E-4"/>
    <n v="5.9999999999999995E-4"/>
    <x v="2"/>
    <x v="263"/>
  </r>
  <r>
    <x v="4"/>
    <x v="3722"/>
    <x v="0"/>
    <x v="3"/>
    <s v="Coja"/>
    <x v="531"/>
    <d v="1899-12-30T18:44:00"/>
    <x v="534"/>
    <d v="1899-12-30T19:29:00"/>
    <m/>
    <n v="0.03"/>
    <n v="0.05"/>
    <n v="0.08"/>
    <x v="2"/>
    <x v="446"/>
  </r>
  <r>
    <x v="4"/>
    <x v="3723"/>
    <x v="3"/>
    <x v="64"/>
    <s v="Sobral da Abelheira"/>
    <x v="531"/>
    <d v="1899-12-30T20:39:00"/>
    <x v="534"/>
    <d v="1899-12-30T21:28:00"/>
    <m/>
    <n v="0.2"/>
    <n v="0.3"/>
    <n v="0.5"/>
    <x v="4"/>
    <x v="269"/>
  </r>
  <r>
    <x v="4"/>
    <x v="3724"/>
    <x v="3"/>
    <x v="42"/>
    <s v="São João das Lampas"/>
    <x v="532"/>
    <d v="1899-12-30T12:16:00"/>
    <x v="535"/>
    <d v="1899-12-30T14:32:00"/>
    <m/>
    <n v="0.5"/>
    <n v="2.5"/>
    <n v="3"/>
    <x v="1"/>
    <x v="589"/>
  </r>
  <r>
    <x v="4"/>
    <x v="3725"/>
    <x v="3"/>
    <x v="42"/>
    <s v="São João das Lampas"/>
    <x v="532"/>
    <d v="1899-12-30T12:17:00"/>
    <x v="535"/>
    <d v="1899-12-30T14:33:00"/>
    <m/>
    <n v="0"/>
    <n v="4"/>
    <n v="4"/>
    <x v="2"/>
    <x v="518"/>
  </r>
  <r>
    <x v="4"/>
    <x v="3726"/>
    <x v="0"/>
    <x v="55"/>
    <s v="Seixo da Beira"/>
    <x v="532"/>
    <d v="1899-12-30T13:50:00"/>
    <x v="535"/>
    <d v="1899-12-30T17:45:00"/>
    <m/>
    <n v="0.15"/>
    <n v="0.25"/>
    <n v="0.4"/>
    <x v="1"/>
    <x v="87"/>
  </r>
  <r>
    <x v="4"/>
    <x v="3727"/>
    <x v="0"/>
    <x v="2"/>
    <s v="Ázere"/>
    <x v="532"/>
    <d v="1899-12-30T17:24:00"/>
    <x v="535"/>
    <d v="1899-12-30T19:00:00"/>
    <m/>
    <n v="0.3"/>
    <n v="0"/>
    <n v="0.3"/>
    <x v="1"/>
    <x v="257"/>
  </r>
  <r>
    <x v="4"/>
    <x v="3728"/>
    <x v="3"/>
    <x v="42"/>
    <s v="Almargem do Bispo"/>
    <x v="532"/>
    <d v="1899-12-30T17:56:00"/>
    <x v="535"/>
    <d v="1899-12-30T21:20:00"/>
    <m/>
    <n v="0"/>
    <n v="1.2"/>
    <n v="1.2"/>
    <x v="1"/>
    <x v="625"/>
  </r>
  <r>
    <x v="4"/>
    <x v="3729"/>
    <x v="3"/>
    <x v="27"/>
    <s v="Alcabideche"/>
    <x v="533"/>
    <d v="1899-12-30T13:45:00"/>
    <x v="536"/>
    <d v="1899-12-30T04:30:00"/>
    <m/>
    <n v="0"/>
    <n v="36"/>
    <n v="36"/>
    <x v="1"/>
    <x v="587"/>
  </r>
  <r>
    <x v="4"/>
    <x v="3730"/>
    <x v="0"/>
    <x v="55"/>
    <s v="Lourosa"/>
    <x v="533"/>
    <d v="1899-12-30T15:50:00"/>
    <x v="536"/>
    <d v="1899-12-30T19:00:00"/>
    <m/>
    <n v="0.1"/>
    <n v="0"/>
    <n v="0.1"/>
    <x v="1"/>
    <x v="118"/>
  </r>
  <r>
    <x v="4"/>
    <x v="3731"/>
    <x v="0"/>
    <x v="61"/>
    <s v="Poiares (Santo André)"/>
    <x v="533"/>
    <d v="1899-12-30T17:25:00"/>
    <x v="536"/>
    <d v="1899-12-30T18:45:00"/>
    <m/>
    <n v="0.12"/>
    <n v="0"/>
    <n v="0.12"/>
    <x v="1"/>
    <x v="144"/>
  </r>
  <r>
    <x v="4"/>
    <x v="3732"/>
    <x v="0"/>
    <x v="45"/>
    <s v="Taveiro"/>
    <x v="533"/>
    <d v="1899-12-30T18:23:00"/>
    <x v="537"/>
    <d v="1899-12-30T04:40:00"/>
    <m/>
    <n v="4"/>
    <n v="0"/>
    <n v="4"/>
    <x v="1"/>
    <x v="171"/>
  </r>
  <r>
    <x v="4"/>
    <x v="3733"/>
    <x v="2"/>
    <x v="26"/>
    <s v="Crespos"/>
    <x v="533"/>
    <d v="1899-12-30T19:29:00"/>
    <x v="536"/>
    <d v="1899-12-30T20:30:00"/>
    <m/>
    <n v="0.02"/>
    <n v="0"/>
    <n v="0.02"/>
    <x v="1"/>
    <x v="640"/>
  </r>
  <r>
    <x v="4"/>
    <x v="3734"/>
    <x v="3"/>
    <x v="64"/>
    <s v="Venda do Pinheiro"/>
    <x v="534"/>
    <d v="1899-12-30T01:20:00"/>
    <x v="537"/>
    <d v="1899-12-30T02:20:00"/>
    <m/>
    <n v="0"/>
    <n v="0.6"/>
    <n v="0.6"/>
    <x v="4"/>
    <x v="393"/>
  </r>
  <r>
    <x v="4"/>
    <x v="3735"/>
    <x v="3"/>
    <x v="53"/>
    <s v="Alcoentre"/>
    <x v="534"/>
    <d v="1899-12-30T12:35:00"/>
    <x v="537"/>
    <d v="1899-12-30T14:15:00"/>
    <m/>
    <n v="0"/>
    <n v="0.5"/>
    <n v="0.5"/>
    <x v="4"/>
    <x v="337"/>
  </r>
  <r>
    <x v="4"/>
    <x v="3736"/>
    <x v="0"/>
    <x v="59"/>
    <s v="Dornelas do Zêzere"/>
    <x v="534"/>
    <d v="1899-12-30T13:30:00"/>
    <x v="538"/>
    <d v="1899-12-30T05:00:00"/>
    <m/>
    <n v="20"/>
    <n v="7"/>
    <n v="27"/>
    <x v="1"/>
    <x v="209"/>
  </r>
  <r>
    <x v="4"/>
    <x v="3737"/>
    <x v="1"/>
    <x v="34"/>
    <s v="Guilhabreu"/>
    <x v="534"/>
    <d v="1899-12-30T13:39:00"/>
    <x v="537"/>
    <d v="1899-12-30T17:50:00"/>
    <m/>
    <n v="3"/>
    <n v="0"/>
    <n v="3"/>
    <x v="4"/>
    <x v="345"/>
  </r>
  <r>
    <x v="4"/>
    <x v="3738"/>
    <x v="3"/>
    <x v="48"/>
    <s v="Vila Verde dos Francos"/>
    <x v="534"/>
    <d v="1899-12-30T15:45:00"/>
    <x v="537"/>
    <d v="1899-12-30T21:15:00"/>
    <m/>
    <n v="1"/>
    <n v="4"/>
    <n v="5"/>
    <x v="4"/>
    <x v="322"/>
  </r>
  <r>
    <x v="4"/>
    <x v="3739"/>
    <x v="2"/>
    <x v="37"/>
    <s v="Curvos"/>
    <x v="534"/>
    <d v="1899-12-30T16:17:00"/>
    <x v="537"/>
    <d v="1899-12-30T20:19:00"/>
    <m/>
    <n v="4"/>
    <n v="0"/>
    <n v="4"/>
    <x v="2"/>
    <x v="288"/>
  </r>
  <r>
    <x v="4"/>
    <x v="3740"/>
    <x v="2"/>
    <x v="19"/>
    <s v="Feitos"/>
    <x v="534"/>
    <d v="1899-12-30T17:57:00"/>
    <x v="537"/>
    <d v="1899-12-30T22:00:00"/>
    <m/>
    <n v="2.5"/>
    <n v="0"/>
    <n v="2.5"/>
    <x v="1"/>
    <x v="636"/>
  </r>
  <r>
    <x v="4"/>
    <x v="3741"/>
    <x v="0"/>
    <x v="55"/>
    <s v="Lourosa"/>
    <x v="534"/>
    <d v="1899-12-30T21:20:00"/>
    <x v="537"/>
    <d v="1899-12-30T23:00:00"/>
    <m/>
    <n v="0"/>
    <n v="5.0000000000000001E-3"/>
    <n v="5.0000000000000001E-3"/>
    <x v="2"/>
    <x v="458"/>
  </r>
  <r>
    <x v="4"/>
    <x v="3742"/>
    <x v="0"/>
    <x v="2"/>
    <s v="Midões"/>
    <x v="534"/>
    <d v="1899-12-30T22:55:00"/>
    <x v="537"/>
    <d v="1899-12-30T23:59:00"/>
    <m/>
    <n v="0.01"/>
    <n v="0"/>
    <n v="0.01"/>
    <x v="1"/>
    <x v="150"/>
  </r>
  <r>
    <x v="4"/>
    <x v="3743"/>
    <x v="3"/>
    <x v="67"/>
    <s v="Dois Portos"/>
    <x v="535"/>
    <d v="1899-12-30T12:48:00"/>
    <x v="539"/>
    <d v="1899-12-30T13:30:00"/>
    <m/>
    <n v="0"/>
    <n v="0.6"/>
    <n v="0.6"/>
    <x v="4"/>
    <x v="477"/>
  </r>
  <r>
    <x v="4"/>
    <x v="3744"/>
    <x v="0"/>
    <x v="59"/>
    <s v="Dornelas do Zêzere"/>
    <x v="535"/>
    <d v="1899-12-30T13:30:00"/>
    <x v="538"/>
    <d v="1899-12-30T05:00:00"/>
    <s v="S"/>
    <n v="8"/>
    <n v="10"/>
    <n v="18"/>
    <x v="0"/>
    <x v="306"/>
  </r>
  <r>
    <x v="4"/>
    <x v="3745"/>
    <x v="0"/>
    <x v="5"/>
    <s v="Foz de Arouce"/>
    <x v="535"/>
    <d v="1899-12-30T14:18:00"/>
    <x v="539"/>
    <d v="1899-12-30T23:59:00"/>
    <m/>
    <n v="6.6"/>
    <n v="2.5"/>
    <n v="9.1"/>
    <x v="1"/>
    <x v="226"/>
  </r>
  <r>
    <x v="4"/>
    <x v="3746"/>
    <x v="0"/>
    <x v="57"/>
    <s v="Rio Vide"/>
    <x v="535"/>
    <d v="1899-12-30T15:32:00"/>
    <x v="539"/>
    <d v="1899-12-30T23:50:00"/>
    <m/>
    <n v="8.75"/>
    <n v="0"/>
    <n v="8.75"/>
    <x v="1"/>
    <x v="178"/>
  </r>
  <r>
    <x v="4"/>
    <x v="3747"/>
    <x v="0"/>
    <x v="2"/>
    <s v="Midões"/>
    <x v="535"/>
    <d v="1899-12-30T15:46:00"/>
    <x v="540"/>
    <d v="1899-12-30T00:26:00"/>
    <m/>
    <n v="0"/>
    <n v="1.5"/>
    <n v="1.5"/>
    <x v="1"/>
    <x v="162"/>
  </r>
  <r>
    <x v="4"/>
    <x v="3748"/>
    <x v="3"/>
    <x v="42"/>
    <s v="Almargem do Bispo"/>
    <x v="535"/>
    <d v="1899-12-30T16:28:00"/>
    <x v="539"/>
    <d v="1899-12-30T21:40:00"/>
    <m/>
    <n v="0"/>
    <n v="6"/>
    <n v="6"/>
    <x v="1"/>
    <x v="600"/>
  </r>
  <r>
    <x v="4"/>
    <x v="3749"/>
    <x v="3"/>
    <x v="27"/>
    <s v="Alcabideche"/>
    <x v="535"/>
    <d v="1899-12-30T21:48:00"/>
    <x v="539"/>
    <d v="1899-12-30T04:30:00"/>
    <m/>
    <n v="0"/>
    <n v="0.4"/>
    <n v="0.4"/>
    <x v="4"/>
    <x v="422"/>
  </r>
  <r>
    <x v="4"/>
    <x v="3750"/>
    <x v="1"/>
    <x v="31"/>
    <s v="Mancelos"/>
    <x v="536"/>
    <d v="1899-12-30T10:00:00"/>
    <x v="540"/>
    <d v="1899-12-30T12:25:00"/>
    <m/>
    <n v="0.27500000000000002"/>
    <n v="0"/>
    <n v="0.27500000000000002"/>
    <x v="1"/>
    <x v="187"/>
  </r>
  <r>
    <x v="4"/>
    <x v="3751"/>
    <x v="0"/>
    <x v="57"/>
    <s v="Rio Vide"/>
    <x v="536"/>
    <d v="1899-12-30T15:00:00"/>
    <x v="540"/>
    <d v="1899-12-30T16:10:00"/>
    <s v="S"/>
    <n v="0.1"/>
    <n v="0"/>
    <n v="0.1"/>
    <x v="1"/>
    <x v="205"/>
  </r>
  <r>
    <x v="4"/>
    <x v="3752"/>
    <x v="1"/>
    <x v="34"/>
    <s v="Vilar de Pinheiro"/>
    <x v="536"/>
    <d v="1899-12-30T21:35:00"/>
    <x v="540"/>
    <d v="1899-12-30T23:50:00"/>
    <m/>
    <n v="0"/>
    <n v="0.2"/>
    <n v="0.2"/>
    <x v="4"/>
    <x v="378"/>
  </r>
  <r>
    <x v="4"/>
    <x v="3753"/>
    <x v="1"/>
    <x v="31"/>
    <s v="Ataíde"/>
    <x v="537"/>
    <d v="1899-12-30T11:30:00"/>
    <x v="538"/>
    <d v="1899-12-30T12:20:00"/>
    <m/>
    <n v="0.85"/>
    <n v="0"/>
    <n v="0.85"/>
    <x v="1"/>
    <x v="179"/>
  </r>
  <r>
    <x v="4"/>
    <x v="3754"/>
    <x v="2"/>
    <x v="14"/>
    <s v="Ribeirão"/>
    <x v="537"/>
    <d v="1899-12-30T17:15:00"/>
    <x v="538"/>
    <d v="1899-12-30T21:49:00"/>
    <m/>
    <n v="27"/>
    <n v="7"/>
    <n v="34"/>
    <x v="1"/>
    <x v="634"/>
  </r>
  <r>
    <x v="4"/>
    <x v="3755"/>
    <x v="3"/>
    <x v="52"/>
    <s v="Marteleira"/>
    <x v="537"/>
    <d v="1899-12-30T17:56:00"/>
    <x v="538"/>
    <d v="1899-12-30T20:00:00"/>
    <m/>
    <n v="2"/>
    <n v="0"/>
    <n v="2"/>
    <x v="4"/>
    <x v="476"/>
  </r>
  <r>
    <x v="4"/>
    <x v="3756"/>
    <x v="0"/>
    <x v="2"/>
    <s v="Tábua"/>
    <x v="538"/>
    <d v="1899-12-30T00:43:00"/>
    <x v="541"/>
    <d v="1899-12-30T03:40:00"/>
    <m/>
    <n v="0.3"/>
    <n v="0"/>
    <n v="0.3"/>
    <x v="1"/>
    <x v="237"/>
  </r>
  <r>
    <x v="4"/>
    <x v="3757"/>
    <x v="0"/>
    <x v="57"/>
    <s v="Miranda do Corvo"/>
    <x v="538"/>
    <d v="1899-12-30T02:28:00"/>
    <x v="541"/>
    <d v="1899-12-30T04:00:00"/>
    <m/>
    <n v="0"/>
    <n v="0.02"/>
    <n v="0.02"/>
    <x v="1"/>
    <x v="207"/>
  </r>
  <r>
    <x v="4"/>
    <x v="3758"/>
    <x v="0"/>
    <x v="0"/>
    <s v="Penacova"/>
    <x v="538"/>
    <d v="1899-12-30T18:15:00"/>
    <x v="541"/>
    <d v="1899-12-30T20:45:00"/>
    <m/>
    <n v="0.02"/>
    <n v="0.38"/>
    <n v="0.4"/>
    <x v="4"/>
    <x v="165"/>
  </r>
  <r>
    <x v="4"/>
    <x v="3759"/>
    <x v="2"/>
    <x v="26"/>
    <s v="Crespos"/>
    <x v="538"/>
    <d v="1899-12-30T18:55:00"/>
    <x v="541"/>
    <d v="1899-12-30T19:55:00"/>
    <m/>
    <n v="0.6"/>
    <n v="0.2"/>
    <n v="0.8"/>
    <x v="1"/>
    <x v="660"/>
  </r>
  <r>
    <x v="4"/>
    <x v="3760"/>
    <x v="1"/>
    <x v="6"/>
    <s v="Roriz"/>
    <x v="538"/>
    <d v="1899-12-30T19:20:00"/>
    <x v="541"/>
    <d v="1899-12-30T23:05:00"/>
    <m/>
    <n v="1"/>
    <n v="0"/>
    <n v="1"/>
    <x v="2"/>
    <x v="336"/>
  </r>
  <r>
    <x v="4"/>
    <x v="3761"/>
    <x v="0"/>
    <x v="61"/>
    <s v="Poiares (Santo André)"/>
    <x v="539"/>
    <d v="1899-12-30T07:55:00"/>
    <x v="542"/>
    <d v="1899-12-30T09:00:00"/>
    <m/>
    <n v="0.03"/>
    <n v="0.02"/>
    <n v="0.05"/>
    <x v="1"/>
    <x v="307"/>
  </r>
  <r>
    <x v="4"/>
    <x v="3762"/>
    <x v="0"/>
    <x v="3"/>
    <s v="Pombeiro da Beira"/>
    <x v="539"/>
    <d v="1899-12-30T11:27:00"/>
    <x v="542"/>
    <d v="1899-12-30T13:43:00"/>
    <m/>
    <n v="0.12"/>
    <n v="4.2000000000000003E-2"/>
    <n v="0.16200000000000001"/>
    <x v="1"/>
    <x v="312"/>
  </r>
  <r>
    <x v="4"/>
    <x v="3763"/>
    <x v="0"/>
    <x v="2"/>
    <s v="Póvoa de Midões"/>
    <x v="539"/>
    <d v="1899-12-30T12:00:00"/>
    <x v="542"/>
    <d v="1899-12-30T17:15:00"/>
    <m/>
    <n v="0.01"/>
    <n v="0.01"/>
    <n v="0.02"/>
    <x v="1"/>
    <x v="256"/>
  </r>
  <r>
    <x v="4"/>
    <x v="3764"/>
    <x v="1"/>
    <x v="31"/>
    <s v="Bustelo"/>
    <x v="539"/>
    <d v="1899-12-30T12:00:00"/>
    <x v="542"/>
    <d v="1899-12-30T13:44:00"/>
    <m/>
    <n v="0.25"/>
    <n v="0"/>
    <n v="0.25"/>
    <x v="2"/>
    <x v="354"/>
  </r>
  <r>
    <x v="4"/>
    <x v="3765"/>
    <x v="0"/>
    <x v="59"/>
    <s v="Fajão"/>
    <x v="539"/>
    <d v="1899-12-30T15:06:00"/>
    <x v="543"/>
    <d v="1899-12-30T10:00:00"/>
    <m/>
    <n v="22.8"/>
    <n v="2.2000000000000002"/>
    <n v="25"/>
    <x v="2"/>
    <x v="448"/>
  </r>
  <r>
    <x v="4"/>
    <x v="3766"/>
    <x v="0"/>
    <x v="57"/>
    <s v="Semide"/>
    <x v="539"/>
    <d v="1899-12-30T15:20:00"/>
    <x v="543"/>
    <d v="1899-12-30T10:00:00"/>
    <m/>
    <n v="223"/>
    <n v="0"/>
    <n v="223"/>
    <x v="1"/>
    <x v="357"/>
  </r>
  <r>
    <x v="4"/>
    <x v="3767"/>
    <x v="3"/>
    <x v="64"/>
    <s v="Igreja Nova"/>
    <x v="539"/>
    <d v="1899-12-30T15:25:00"/>
    <x v="542"/>
    <d v="1899-12-30T19:45:00"/>
    <m/>
    <n v="0.3"/>
    <n v="0.2"/>
    <n v="0.5"/>
    <x v="4"/>
    <x v="502"/>
  </r>
  <r>
    <x v="4"/>
    <x v="3768"/>
    <x v="3"/>
    <x v="42"/>
    <s v="Sintra (São Pedro de Penaferrim)"/>
    <x v="539"/>
    <d v="1899-12-30T15:30:00"/>
    <x v="542"/>
    <d v="1899-12-30T23:10:00"/>
    <m/>
    <n v="1.1000000000000001"/>
    <n v="0"/>
    <n v="1.1000000000000001"/>
    <x v="1"/>
    <x v="591"/>
  </r>
  <r>
    <x v="4"/>
    <x v="3769"/>
    <x v="0"/>
    <x v="45"/>
    <s v="Taveiro"/>
    <x v="539"/>
    <d v="1899-12-30T15:45:00"/>
    <x v="543"/>
    <d v="1899-12-30T10:00:00"/>
    <m/>
    <n v="8"/>
    <n v="0"/>
    <n v="8"/>
    <x v="1"/>
    <x v="314"/>
  </r>
  <r>
    <x v="4"/>
    <x v="3770"/>
    <x v="3"/>
    <x v="42"/>
    <s v="Pêro Pinheiro"/>
    <x v="539"/>
    <d v="1899-12-30T16:38:00"/>
    <x v="542"/>
    <d v="1899-12-30T02:30:00"/>
    <m/>
    <n v="2.15"/>
    <n v="15"/>
    <n v="17.149999999999999"/>
    <x v="1"/>
    <x v="610"/>
  </r>
  <r>
    <x v="4"/>
    <x v="3771"/>
    <x v="3"/>
    <x v="67"/>
    <s v="Turcifal"/>
    <x v="539"/>
    <d v="1899-12-30T19:55:00"/>
    <x v="542"/>
    <d v="1899-12-30T20:27:00"/>
    <m/>
    <n v="0"/>
    <n v="0.6"/>
    <n v="0.6"/>
    <x v="4"/>
    <x v="497"/>
  </r>
  <r>
    <x v="4"/>
    <x v="3772"/>
    <x v="0"/>
    <x v="55"/>
    <s v="Lourosa"/>
    <x v="539"/>
    <d v="1899-12-30T20:42:00"/>
    <x v="542"/>
    <d v="1899-12-30T22:35:00"/>
    <m/>
    <n v="0.05"/>
    <n v="0.05"/>
    <n v="0.1"/>
    <x v="1"/>
    <x v="270"/>
  </r>
  <r>
    <x v="4"/>
    <x v="3773"/>
    <x v="0"/>
    <x v="40"/>
    <s v="Samuel"/>
    <x v="539"/>
    <d v="1899-12-30T21:35:00"/>
    <x v="543"/>
    <d v="1899-12-30T01:30:00"/>
    <m/>
    <n v="1.5"/>
    <n v="8.3699999999999992"/>
    <n v="9.8699999999999992"/>
    <x v="4"/>
    <x v="241"/>
  </r>
  <r>
    <x v="4"/>
    <x v="3774"/>
    <x v="3"/>
    <x v="67"/>
    <s v="Torres Vedras (São Pedro e Santiago)"/>
    <x v="539"/>
    <d v="1899-12-30T22:55:00"/>
    <x v="542"/>
    <d v="1899-12-30T00:30:00"/>
    <m/>
    <n v="0"/>
    <n v="0.08"/>
    <n v="0.08"/>
    <x v="4"/>
    <x v="563"/>
  </r>
  <r>
    <x v="4"/>
    <x v="3775"/>
    <x v="3"/>
    <x v="52"/>
    <s v="São Bartolomeu dos Galegos"/>
    <x v="540"/>
    <d v="1899-12-30T00:34:00"/>
    <x v="543"/>
    <d v="1899-12-30T02:17:00"/>
    <m/>
    <n v="0"/>
    <n v="0.5"/>
    <n v="0.5"/>
    <x v="4"/>
    <x v="175"/>
  </r>
  <r>
    <x v="4"/>
    <x v="3776"/>
    <x v="0"/>
    <x v="55"/>
    <s v="Seixo da Beira"/>
    <x v="540"/>
    <d v="1899-12-30T05:53:00"/>
    <x v="543"/>
    <d v="1899-12-30T18:30:00"/>
    <m/>
    <n v="0"/>
    <n v="2"/>
    <n v="2"/>
    <x v="1"/>
    <x v="317"/>
  </r>
  <r>
    <x v="4"/>
    <x v="3777"/>
    <x v="3"/>
    <x v="48"/>
    <s v="Meca"/>
    <x v="540"/>
    <d v="1899-12-30T11:52:00"/>
    <x v="543"/>
    <d v="1899-12-30T12:06:00"/>
    <m/>
    <n v="0"/>
    <n v="1.5"/>
    <n v="1.5"/>
    <x v="4"/>
    <x v="439"/>
  </r>
  <r>
    <x v="4"/>
    <x v="3778"/>
    <x v="3"/>
    <x v="64"/>
    <s v="Milharado"/>
    <x v="540"/>
    <d v="1899-12-30T12:48:00"/>
    <x v="543"/>
    <d v="1899-12-30T14:15:00"/>
    <m/>
    <n v="1.3"/>
    <n v="0"/>
    <n v="1.3"/>
    <x v="4"/>
    <x v="302"/>
  </r>
  <r>
    <x v="4"/>
    <x v="3779"/>
    <x v="2"/>
    <x v="7"/>
    <s v="Alvite"/>
    <x v="540"/>
    <d v="1899-12-30T13:50:00"/>
    <x v="543"/>
    <d v="1899-12-30T15:20:00"/>
    <s v="S"/>
    <n v="0"/>
    <n v="3"/>
    <n v="3"/>
    <x v="1"/>
    <x v="641"/>
  </r>
  <r>
    <x v="4"/>
    <x v="3780"/>
    <x v="3"/>
    <x v="66"/>
    <s v="Alverca do Ribatejo"/>
    <x v="540"/>
    <d v="1899-12-30T14:55:00"/>
    <x v="543"/>
    <d v="1899-12-30T17:25:00"/>
    <m/>
    <n v="0"/>
    <n v="3"/>
    <n v="3"/>
    <x v="4"/>
    <x v="49"/>
  </r>
  <r>
    <x v="4"/>
    <x v="3781"/>
    <x v="3"/>
    <x v="64"/>
    <s v="Azueira"/>
    <x v="540"/>
    <d v="1899-12-30T14:59:00"/>
    <x v="543"/>
    <d v="1899-12-30T15:50:00"/>
    <m/>
    <n v="0"/>
    <n v="0.5"/>
    <n v="0.5"/>
    <x v="4"/>
    <x v="311"/>
  </r>
  <r>
    <x v="4"/>
    <x v="3782"/>
    <x v="0"/>
    <x v="4"/>
    <s v="Alvares"/>
    <x v="540"/>
    <d v="1899-12-30T17:09:00"/>
    <x v="544"/>
    <d v="1899-12-30T23:00:00"/>
    <m/>
    <n v="3215"/>
    <n v="1075"/>
    <n v="4290"/>
    <x v="2"/>
    <x v="454"/>
  </r>
  <r>
    <x v="4"/>
    <x v="3783"/>
    <x v="0"/>
    <x v="57"/>
    <s v="Semide"/>
    <x v="540"/>
    <d v="1899-12-30T18:20:00"/>
    <x v="543"/>
    <d v="1899-12-30T20:40:00"/>
    <m/>
    <n v="0"/>
    <n v="0.1"/>
    <n v="0.1"/>
    <x v="2"/>
    <x v="485"/>
  </r>
  <r>
    <x v="4"/>
    <x v="3784"/>
    <x v="1"/>
    <x v="34"/>
    <s v="Macieira da Maia"/>
    <x v="540"/>
    <d v="1899-12-30T18:35:00"/>
    <x v="543"/>
    <d v="1899-12-30T20:45:00"/>
    <m/>
    <n v="1"/>
    <n v="0"/>
    <n v="1"/>
    <x v="4"/>
    <x v="386"/>
  </r>
  <r>
    <x v="4"/>
    <x v="3785"/>
    <x v="3"/>
    <x v="52"/>
    <s v="São Bartolomeu dos Galegos"/>
    <x v="540"/>
    <d v="1899-12-30T21:06:00"/>
    <x v="543"/>
    <d v="1899-12-30T04:12:00"/>
    <m/>
    <n v="4"/>
    <n v="3.8"/>
    <n v="7.8"/>
    <x v="4"/>
    <x v="564"/>
  </r>
  <r>
    <x v="4"/>
    <x v="3786"/>
    <x v="3"/>
    <x v="67"/>
    <s v="Matacães"/>
    <x v="540"/>
    <d v="1899-12-30T22:42:00"/>
    <x v="543"/>
    <d v="1899-12-30T03:30:00"/>
    <m/>
    <n v="0"/>
    <n v="2.8"/>
    <n v="2.8"/>
    <x v="4"/>
    <x v="441"/>
  </r>
  <r>
    <x v="4"/>
    <x v="3787"/>
    <x v="0"/>
    <x v="59"/>
    <s v="Unhais-o-Velho"/>
    <x v="540"/>
    <d v="1899-12-30T23:05:00"/>
    <x v="545"/>
    <d v="1899-12-30T23:59:00"/>
    <m/>
    <n v="42"/>
    <n v="5"/>
    <n v="47"/>
    <x v="1"/>
    <x v="328"/>
  </r>
  <r>
    <x v="4"/>
    <x v="3788"/>
    <x v="3"/>
    <x v="64"/>
    <s v="Milharado"/>
    <x v="540"/>
    <d v="1899-12-30T23:18:00"/>
    <x v="543"/>
    <d v="1899-12-30T01:42:00"/>
    <m/>
    <n v="0.5"/>
    <n v="0"/>
    <n v="0.5"/>
    <x v="4"/>
    <x v="478"/>
  </r>
  <r>
    <x v="4"/>
    <x v="3789"/>
    <x v="3"/>
    <x v="64"/>
    <s v="Malveira"/>
    <x v="540"/>
    <d v="1899-12-30T23:55:00"/>
    <x v="543"/>
    <d v="1899-12-30T03:06:00"/>
    <m/>
    <n v="0"/>
    <n v="1.4"/>
    <n v="1.4"/>
    <x v="4"/>
    <x v="592"/>
  </r>
  <r>
    <x v="4"/>
    <x v="3790"/>
    <x v="1"/>
    <x v="31"/>
    <s v="Vila Caiz"/>
    <x v="541"/>
    <d v="1899-12-30T00:00:00"/>
    <x v="545"/>
    <d v="1899-12-30T02:10:00"/>
    <m/>
    <n v="0.56000000000000005"/>
    <n v="0"/>
    <n v="0.56000000000000005"/>
    <x v="2"/>
    <x v="45"/>
  </r>
  <r>
    <x v="4"/>
    <x v="3791"/>
    <x v="1"/>
    <x v="31"/>
    <s v="Sanche"/>
    <x v="541"/>
    <d v="1899-12-30T01:00:00"/>
    <x v="545"/>
    <d v="1899-12-30T02:30:00"/>
    <m/>
    <n v="2.5"/>
    <n v="0"/>
    <n v="2.5"/>
    <x v="2"/>
    <x v="28"/>
  </r>
  <r>
    <x v="4"/>
    <x v="3792"/>
    <x v="0"/>
    <x v="55"/>
    <s v="Bobadela"/>
    <x v="541"/>
    <d v="1899-12-30T02:33:00"/>
    <x v="545"/>
    <d v="1899-12-30T03:30:00"/>
    <m/>
    <n v="0"/>
    <n v="2E-3"/>
    <n v="2E-3"/>
    <x v="1"/>
    <x v="348"/>
  </r>
  <r>
    <x v="4"/>
    <x v="3793"/>
    <x v="0"/>
    <x v="2"/>
    <s v="Midões"/>
    <x v="541"/>
    <d v="1899-12-30T04:12:00"/>
    <x v="545"/>
    <d v="1899-12-30T13:00:00"/>
    <m/>
    <n v="0"/>
    <n v="2"/>
    <n v="2"/>
    <x v="1"/>
    <x v="343"/>
  </r>
  <r>
    <x v="4"/>
    <x v="3794"/>
    <x v="0"/>
    <x v="45"/>
    <s v="Antuzede"/>
    <x v="541"/>
    <d v="1899-12-30T08:15:00"/>
    <x v="545"/>
    <d v="1899-12-30T11:30:00"/>
    <m/>
    <n v="8.2000000000000003E-2"/>
    <n v="0.1"/>
    <n v="0.182"/>
    <x v="2"/>
    <x v="487"/>
  </r>
  <r>
    <x v="4"/>
    <x v="3795"/>
    <x v="2"/>
    <x v="49"/>
    <s v="Carvalheira"/>
    <x v="541"/>
    <d v="1899-12-30T09:48:00"/>
    <x v="545"/>
    <d v="1899-12-30T11:13:00"/>
    <m/>
    <n v="0"/>
    <n v="0.6"/>
    <n v="0.6"/>
    <x v="2"/>
    <x v="329"/>
  </r>
  <r>
    <x v="4"/>
    <x v="3796"/>
    <x v="0"/>
    <x v="62"/>
    <s v="Tentúgal"/>
    <x v="541"/>
    <d v="1899-12-30T10:37:00"/>
    <x v="545"/>
    <d v="1899-12-30T13:30:00"/>
    <m/>
    <n v="0.5"/>
    <n v="0"/>
    <n v="0.5"/>
    <x v="4"/>
    <x v="330"/>
  </r>
  <r>
    <x v="4"/>
    <x v="3797"/>
    <x v="2"/>
    <x v="7"/>
    <s v="Alvite"/>
    <x v="541"/>
    <d v="1899-12-30T13:39:00"/>
    <x v="545"/>
    <d v="1899-12-30T19:39:00"/>
    <m/>
    <n v="5"/>
    <n v="16"/>
    <n v="21"/>
    <x v="1"/>
    <x v="648"/>
  </r>
  <r>
    <x v="4"/>
    <x v="3798"/>
    <x v="0"/>
    <x v="3"/>
    <s v="Coja"/>
    <x v="541"/>
    <d v="1899-12-30T15:47:00"/>
    <x v="546"/>
    <d v="1899-12-30T05:55:00"/>
    <m/>
    <n v="671"/>
    <n v="74"/>
    <n v="745"/>
    <x v="1"/>
    <x v="364"/>
  </r>
  <r>
    <x v="4"/>
    <x v="3799"/>
    <x v="0"/>
    <x v="59"/>
    <s v="Janeiro de Baixo"/>
    <x v="541"/>
    <d v="1899-12-30T18:30:00"/>
    <x v="547"/>
    <d v="1899-12-30T01:20:00"/>
    <m/>
    <n v="0.3"/>
    <n v="0.1"/>
    <n v="0.4"/>
    <x v="1"/>
    <x v="368"/>
  </r>
  <r>
    <x v="4"/>
    <x v="3800"/>
    <x v="0"/>
    <x v="59"/>
    <s v="Unhais-o-Velho"/>
    <x v="541"/>
    <d v="1899-12-30T20:55:00"/>
    <x v="545"/>
    <d v="1899-12-30T22:20:00"/>
    <m/>
    <n v="0"/>
    <n v="3.0000000000000001E-3"/>
    <n v="3.0000000000000001E-3"/>
    <x v="1"/>
    <x v="334"/>
  </r>
  <r>
    <x v="4"/>
    <x v="3801"/>
    <x v="3"/>
    <x v="52"/>
    <s v="São Bartolomeu dos Galegos"/>
    <x v="541"/>
    <d v="1899-12-30T21:06:00"/>
    <x v="545"/>
    <d v="1899-12-30T03:20:00"/>
    <m/>
    <n v="6.5"/>
    <n v="3"/>
    <n v="9.5"/>
    <x v="4"/>
    <x v="606"/>
  </r>
  <r>
    <x v="4"/>
    <x v="3802"/>
    <x v="0"/>
    <x v="2"/>
    <s v="Covas"/>
    <x v="541"/>
    <d v="1899-12-30T23:10:00"/>
    <x v="547"/>
    <d v="1899-12-30T01:45:00"/>
    <m/>
    <n v="0"/>
    <n v="2.5000000000000001E-2"/>
    <n v="2.5000000000000001E-2"/>
    <x v="1"/>
    <x v="346"/>
  </r>
  <r>
    <x v="4"/>
    <x v="3803"/>
    <x v="0"/>
    <x v="5"/>
    <s v="Serpins"/>
    <x v="542"/>
    <d v="1899-12-30T00:38:00"/>
    <x v="547"/>
    <d v="1899-12-30T03:20:00"/>
    <m/>
    <n v="0.15"/>
    <n v="0.15"/>
    <n v="0.3"/>
    <x v="2"/>
    <x v="491"/>
  </r>
  <r>
    <x v="4"/>
    <x v="3804"/>
    <x v="3"/>
    <x v="52"/>
    <s v="São Bartolomeu dos Galegos"/>
    <x v="542"/>
    <d v="1899-12-30T11:50:00"/>
    <x v="547"/>
    <d v="1899-12-30T12:20:00"/>
    <m/>
    <n v="0"/>
    <n v="0.5"/>
    <n v="0.5"/>
    <x v="4"/>
    <x v="349"/>
  </r>
  <r>
    <x v="4"/>
    <x v="3805"/>
    <x v="3"/>
    <x v="52"/>
    <s v="Moledo"/>
    <x v="542"/>
    <d v="1899-12-30T12:22:00"/>
    <x v="547"/>
    <d v="1899-12-30T01:43:00"/>
    <m/>
    <n v="4.5"/>
    <n v="3"/>
    <n v="7.5"/>
    <x v="4"/>
    <x v="289"/>
  </r>
  <r>
    <x v="4"/>
    <x v="3806"/>
    <x v="1"/>
    <x v="31"/>
    <s v="Sanche"/>
    <x v="542"/>
    <d v="1899-12-30T12:45:00"/>
    <x v="547"/>
    <d v="1899-12-30T14:15:00"/>
    <s v="S"/>
    <n v="0.25"/>
    <n v="0"/>
    <n v="0.25"/>
    <x v="1"/>
    <x v="199"/>
  </r>
  <r>
    <x v="4"/>
    <x v="3807"/>
    <x v="1"/>
    <x v="31"/>
    <s v="Jazente"/>
    <x v="542"/>
    <d v="1899-12-30T14:15:00"/>
    <x v="547"/>
    <d v="1899-12-30T16:44:00"/>
    <m/>
    <n v="1.5"/>
    <n v="0"/>
    <n v="1.5"/>
    <x v="1"/>
    <x v="215"/>
  </r>
  <r>
    <x v="4"/>
    <x v="3808"/>
    <x v="0"/>
    <x v="57"/>
    <s v="Miranda do Corvo"/>
    <x v="542"/>
    <d v="1899-12-30T15:30:00"/>
    <x v="548"/>
    <d v="1899-12-30T10:00:00"/>
    <m/>
    <n v="473"/>
    <n v="39"/>
    <n v="512"/>
    <x v="1"/>
    <x v="434"/>
  </r>
  <r>
    <x v="4"/>
    <x v="3804"/>
    <x v="3"/>
    <x v="52"/>
    <s v="São Bartolomeu dos Galegos"/>
    <x v="542"/>
    <d v="1899-12-30T16:17:00"/>
    <x v="547"/>
    <d v="1899-12-30T21:50:00"/>
    <s v="S"/>
    <n v="1.5"/>
    <n v="6.5"/>
    <n v="8"/>
    <x v="0"/>
    <x v="560"/>
  </r>
  <r>
    <x v="4"/>
    <x v="3809"/>
    <x v="2"/>
    <x v="26"/>
    <s v="Lomar"/>
    <x v="542"/>
    <d v="1899-12-30T17:51:00"/>
    <x v="547"/>
    <d v="1899-12-30T19:39:00"/>
    <m/>
    <n v="0.2"/>
    <n v="0"/>
    <n v="0.2"/>
    <x v="1"/>
    <x v="649"/>
  </r>
  <r>
    <x v="4"/>
    <x v="3810"/>
    <x v="3"/>
    <x v="52"/>
    <s v="São Bartolomeu dos Galegos"/>
    <x v="542"/>
    <d v="1899-12-30T18:08:00"/>
    <x v="547"/>
    <d v="1899-12-30T21:00:00"/>
    <m/>
    <n v="0.01"/>
    <n v="3.5"/>
    <n v="3.51"/>
    <x v="4"/>
    <x v="359"/>
  </r>
  <r>
    <x v="4"/>
    <x v="3811"/>
    <x v="0"/>
    <x v="2"/>
    <s v="Tábua"/>
    <x v="542"/>
    <d v="1899-12-30T21:34:00"/>
    <x v="547"/>
    <d v="1899-12-30T23:30:00"/>
    <m/>
    <n v="0.1"/>
    <n v="0"/>
    <n v="0.1"/>
    <x v="1"/>
    <x v="403"/>
  </r>
  <r>
    <x v="4"/>
    <x v="3812"/>
    <x v="3"/>
    <x v="42"/>
    <s v="Colares"/>
    <x v="542"/>
    <d v="1899-12-30T22:10:00"/>
    <x v="547"/>
    <m/>
    <m/>
    <n v="1"/>
    <n v="9"/>
    <n v="10"/>
    <x v="4"/>
    <x v="290"/>
  </r>
  <r>
    <x v="4"/>
    <x v="3813"/>
    <x v="0"/>
    <x v="59"/>
    <s v="Pessegueiro"/>
    <x v="543"/>
    <d v="1899-12-30T13:40:00"/>
    <x v="549"/>
    <d v="1899-12-30T21:30:00"/>
    <m/>
    <n v="0.05"/>
    <n v="0.15"/>
    <n v="0.2"/>
    <x v="4"/>
    <x v="333"/>
  </r>
  <r>
    <x v="4"/>
    <x v="3814"/>
    <x v="0"/>
    <x v="55"/>
    <s v="Lagares"/>
    <x v="543"/>
    <d v="1899-12-30T14:08:00"/>
    <x v="549"/>
    <d v="1899-12-30T15:25:00"/>
    <m/>
    <n v="0.1"/>
    <n v="0"/>
    <n v="0.1"/>
    <x v="1"/>
    <x v="382"/>
  </r>
  <r>
    <x v="4"/>
    <x v="3815"/>
    <x v="2"/>
    <x v="22"/>
    <s v="Caires"/>
    <x v="543"/>
    <d v="1899-12-30T14:25:00"/>
    <x v="546"/>
    <d v="1899-12-30T00:00:00"/>
    <m/>
    <n v="61"/>
    <n v="5"/>
    <n v="66"/>
    <x v="1"/>
    <x v="652"/>
  </r>
  <r>
    <x v="4"/>
    <x v="3816"/>
    <x v="0"/>
    <x v="4"/>
    <s v="Vila Nova do Ceira"/>
    <x v="543"/>
    <d v="1899-12-30T15:01:00"/>
    <x v="549"/>
    <d v="1899-12-30T17:45:00"/>
    <m/>
    <n v="0"/>
    <n v="0.2"/>
    <n v="0.2"/>
    <x v="1"/>
    <x v="385"/>
  </r>
  <r>
    <x v="4"/>
    <x v="3817"/>
    <x v="0"/>
    <x v="2"/>
    <s v="Meda de Mouros"/>
    <x v="543"/>
    <d v="1899-12-30T15:10:00"/>
    <x v="546"/>
    <d v="1899-12-30T23:59:00"/>
    <s v="S"/>
    <n v="418"/>
    <n v="50"/>
    <n v="468"/>
    <x v="0"/>
    <x v="276"/>
  </r>
  <r>
    <x v="4"/>
    <x v="3818"/>
    <x v="0"/>
    <x v="60"/>
    <s v="Anobra"/>
    <x v="543"/>
    <d v="1899-12-30T15:15:00"/>
    <x v="549"/>
    <d v="1899-12-30T23:45:00"/>
    <m/>
    <n v="55"/>
    <n v="3"/>
    <n v="58"/>
    <x v="4"/>
    <x v="366"/>
  </r>
  <r>
    <x v="4"/>
    <x v="3819"/>
    <x v="0"/>
    <x v="57"/>
    <s v="Semide"/>
    <x v="543"/>
    <d v="1899-12-30T16:37:00"/>
    <x v="546"/>
    <d v="1899-12-30T05:15:00"/>
    <s v="S"/>
    <n v="206"/>
    <n v="0"/>
    <n v="206"/>
    <x v="0"/>
    <x v="345"/>
  </r>
  <r>
    <x v="4"/>
    <x v="3820"/>
    <x v="3"/>
    <x v="64"/>
    <s v="Milharado"/>
    <x v="543"/>
    <d v="1899-12-30T17:30:00"/>
    <x v="549"/>
    <d v="1899-12-30T18:56:00"/>
    <m/>
    <n v="0"/>
    <n v="0.5"/>
    <n v="0.5"/>
    <x v="4"/>
    <x v="498"/>
  </r>
  <r>
    <x v="4"/>
    <x v="3821"/>
    <x v="3"/>
    <x v="53"/>
    <s v="Alcoentre"/>
    <x v="543"/>
    <d v="1899-12-30T19:35:00"/>
    <x v="549"/>
    <d v="1899-12-30T23:15:00"/>
    <m/>
    <n v="0"/>
    <n v="4"/>
    <n v="4"/>
    <x v="4"/>
    <x v="639"/>
  </r>
  <r>
    <x v="4"/>
    <x v="3822"/>
    <x v="0"/>
    <x v="61"/>
    <s v="São Miguel de Poiares"/>
    <x v="543"/>
    <d v="1899-12-30T23:30:00"/>
    <x v="546"/>
    <d v="1899-12-30T01:45:00"/>
    <m/>
    <n v="0.12"/>
    <n v="0"/>
    <n v="0.12"/>
    <x v="1"/>
    <x v="377"/>
  </r>
  <r>
    <x v="4"/>
    <x v="3823"/>
    <x v="3"/>
    <x v="53"/>
    <s v="Manique do Intendente"/>
    <x v="544"/>
    <d v="1899-12-30T08:35:00"/>
    <x v="546"/>
    <d v="1899-12-30T12:15:00"/>
    <m/>
    <n v="0"/>
    <n v="5"/>
    <n v="5"/>
    <x v="4"/>
    <x v="39"/>
  </r>
  <r>
    <x v="4"/>
    <x v="3824"/>
    <x v="0"/>
    <x v="2"/>
    <s v="Tábua"/>
    <x v="544"/>
    <d v="1899-12-30T10:50:00"/>
    <x v="546"/>
    <d v="1899-12-30T12:30:00"/>
    <m/>
    <n v="0.1"/>
    <n v="0"/>
    <n v="0.1"/>
    <x v="1"/>
    <x v="425"/>
  </r>
  <r>
    <x v="4"/>
    <x v="3825"/>
    <x v="3"/>
    <x v="27"/>
    <s v="Alcabideche"/>
    <x v="544"/>
    <d v="1899-12-30T10:50:00"/>
    <x v="550"/>
    <d v="1899-12-30T13:30:00"/>
    <m/>
    <n v="177.5"/>
    <n v="207.5"/>
    <n v="385"/>
    <x v="2"/>
    <x v="525"/>
  </r>
  <r>
    <x v="4"/>
    <x v="3826"/>
    <x v="0"/>
    <x v="5"/>
    <s v="Foz de Arouce"/>
    <x v="544"/>
    <d v="1899-12-30T15:03:00"/>
    <x v="544"/>
    <d v="1899-12-30T07:00:00"/>
    <m/>
    <n v="280"/>
    <n v="6"/>
    <n v="286"/>
    <x v="1"/>
    <x v="406"/>
  </r>
  <r>
    <x v="4"/>
    <x v="3827"/>
    <x v="0"/>
    <x v="59"/>
    <s v="Pessegueiro"/>
    <x v="544"/>
    <d v="1899-12-30T18:25:00"/>
    <x v="546"/>
    <d v="1899-12-30T21:50:00"/>
    <m/>
    <n v="67"/>
    <n v="67"/>
    <n v="134"/>
    <x v="1"/>
    <x v="396"/>
  </r>
  <r>
    <x v="4"/>
    <x v="3828"/>
    <x v="0"/>
    <x v="59"/>
    <s v="Portela do Fojo"/>
    <x v="544"/>
    <d v="1899-12-30T19:35:00"/>
    <x v="544"/>
    <d v="1899-12-30T23:00:00"/>
    <s v="S"/>
    <n v="49"/>
    <n v="0"/>
    <n v="49"/>
    <x v="0"/>
    <x v="378"/>
  </r>
  <r>
    <x v="4"/>
    <x v="3829"/>
    <x v="1"/>
    <x v="34"/>
    <s v="Vilar de Pinheiro"/>
    <x v="544"/>
    <d v="1899-12-30T22:09:00"/>
    <x v="544"/>
    <d v="1899-12-30T02:15:00"/>
    <m/>
    <n v="0.5"/>
    <n v="0"/>
    <n v="0.5"/>
    <x v="4"/>
    <x v="436"/>
  </r>
  <r>
    <x v="4"/>
    <x v="3830"/>
    <x v="0"/>
    <x v="58"/>
    <s v="Quiaios"/>
    <x v="545"/>
    <d v="1899-12-30T07:30:00"/>
    <x v="544"/>
    <d v="1899-12-30T13:45:00"/>
    <m/>
    <n v="20"/>
    <n v="1.5"/>
    <n v="21.5"/>
    <x v="1"/>
    <x v="409"/>
  </r>
  <r>
    <x v="4"/>
    <x v="3831"/>
    <x v="2"/>
    <x v="7"/>
    <s v="Cabeceiras de Basto"/>
    <x v="545"/>
    <d v="1899-12-30T11:50:00"/>
    <x v="544"/>
    <d v="1899-12-30T22:59:00"/>
    <m/>
    <n v="11"/>
    <n v="49"/>
    <n v="60"/>
    <x v="4"/>
    <x v="34"/>
  </r>
  <r>
    <x v="4"/>
    <x v="3832"/>
    <x v="3"/>
    <x v="27"/>
    <s v="Alcabideche"/>
    <x v="545"/>
    <d v="1899-12-30T13:37:00"/>
    <x v="544"/>
    <d v="1899-12-30T15:30:00"/>
    <m/>
    <n v="0"/>
    <n v="0.06"/>
    <n v="0.06"/>
    <x v="2"/>
    <x v="530"/>
  </r>
  <r>
    <x v="4"/>
    <x v="3833"/>
    <x v="0"/>
    <x v="40"/>
    <s v="Soure"/>
    <x v="545"/>
    <d v="1899-12-30T16:16:00"/>
    <x v="544"/>
    <d v="1899-12-30T20:40:00"/>
    <m/>
    <n v="0.25"/>
    <n v="0"/>
    <n v="0.25"/>
    <x v="1"/>
    <x v="427"/>
  </r>
  <r>
    <x v="4"/>
    <x v="3834"/>
    <x v="0"/>
    <x v="5"/>
    <s v="Lousã"/>
    <x v="545"/>
    <d v="1899-12-30T16:40:00"/>
    <x v="544"/>
    <d v="1899-12-30T19:20:00"/>
    <m/>
    <n v="0.45"/>
    <n v="0"/>
    <n v="0.45"/>
    <x v="4"/>
    <x v="375"/>
  </r>
  <r>
    <x v="4"/>
    <x v="3835"/>
    <x v="0"/>
    <x v="58"/>
    <s v="Lavos"/>
    <x v="546"/>
    <d v="1899-12-30T10:15:00"/>
    <x v="548"/>
    <d v="1899-12-30T10:55:00"/>
    <m/>
    <n v="1E-3"/>
    <n v="0"/>
    <n v="1E-3"/>
    <x v="1"/>
    <x v="451"/>
  </r>
  <r>
    <x v="4"/>
    <x v="3836"/>
    <x v="0"/>
    <x v="58"/>
    <s v="Lavos"/>
    <x v="546"/>
    <d v="1899-12-30T10:55:00"/>
    <x v="548"/>
    <d v="1899-12-30T12:00:00"/>
    <m/>
    <n v="1E-3"/>
    <n v="0"/>
    <n v="1E-3"/>
    <x v="1"/>
    <x v="443"/>
  </r>
  <r>
    <x v="4"/>
    <x v="3837"/>
    <x v="0"/>
    <x v="58"/>
    <s v="Lavos"/>
    <x v="546"/>
    <d v="1899-12-30T12:20:00"/>
    <x v="548"/>
    <d v="1899-12-30T13:00:00"/>
    <m/>
    <n v="1E-3"/>
    <n v="0"/>
    <n v="1E-3"/>
    <x v="1"/>
    <x v="445"/>
  </r>
  <r>
    <x v="4"/>
    <x v="3838"/>
    <x v="0"/>
    <x v="0"/>
    <s v="São Pedro de Alva"/>
    <x v="546"/>
    <d v="1899-12-30T15:34:00"/>
    <x v="548"/>
    <d v="1899-12-30T18:30:00"/>
    <m/>
    <n v="0.35"/>
    <n v="0"/>
    <n v="0.35"/>
    <x v="2"/>
    <x v="496"/>
  </r>
  <r>
    <x v="4"/>
    <x v="3839"/>
    <x v="0"/>
    <x v="45"/>
    <s v="Brasfemes"/>
    <x v="546"/>
    <d v="1899-12-30T17:44:00"/>
    <x v="548"/>
    <d v="1899-12-30T19:40:00"/>
    <m/>
    <n v="0.05"/>
    <n v="0"/>
    <n v="0.05"/>
    <x v="1"/>
    <x v="426"/>
  </r>
  <r>
    <x v="4"/>
    <x v="3840"/>
    <x v="0"/>
    <x v="40"/>
    <s v="Soure"/>
    <x v="546"/>
    <d v="1899-12-30T22:10:00"/>
    <x v="550"/>
    <d v="1899-12-30T01:15:00"/>
    <m/>
    <n v="0.03"/>
    <n v="0"/>
    <n v="0.03"/>
    <x v="1"/>
    <x v="432"/>
  </r>
  <r>
    <x v="4"/>
    <x v="3841"/>
    <x v="2"/>
    <x v="22"/>
    <s v="Bouro (Santa Marta)"/>
    <x v="547"/>
    <d v="1899-12-30T12:47:00"/>
    <x v="550"/>
    <d v="1899-12-30T18:23:00"/>
    <m/>
    <n v="3.2"/>
    <n v="1.3"/>
    <n v="4.5"/>
    <x v="1"/>
    <x v="656"/>
  </r>
  <r>
    <x v="4"/>
    <x v="3842"/>
    <x v="0"/>
    <x v="0"/>
    <s v="Friúmes"/>
    <x v="547"/>
    <d v="1899-12-30T14:40:00"/>
    <x v="550"/>
    <d v="1899-12-30T16:50:00"/>
    <m/>
    <n v="0"/>
    <n v="0.1"/>
    <n v="0.1"/>
    <x v="2"/>
    <x v="504"/>
  </r>
  <r>
    <x v="4"/>
    <x v="3843"/>
    <x v="0"/>
    <x v="58"/>
    <s v="Lavos"/>
    <x v="547"/>
    <d v="1899-12-30T16:38:00"/>
    <x v="550"/>
    <d v="1899-12-30T17:50:00"/>
    <m/>
    <n v="0.02"/>
    <n v="0"/>
    <n v="0.02"/>
    <x v="1"/>
    <x v="461"/>
  </r>
  <r>
    <x v="4"/>
    <x v="3844"/>
    <x v="0"/>
    <x v="38"/>
    <s v="Espinhal"/>
    <x v="547"/>
    <d v="1899-12-30T19:20:00"/>
    <x v="550"/>
    <d v="1899-12-30T20:55:00"/>
    <m/>
    <n v="0.12"/>
    <n v="0"/>
    <n v="0.12"/>
    <x v="2"/>
    <x v="501"/>
  </r>
  <r>
    <x v="4"/>
    <x v="3845"/>
    <x v="0"/>
    <x v="59"/>
    <s v="Unhais-o-Velho"/>
    <x v="547"/>
    <d v="1899-12-30T23:10:00"/>
    <x v="551"/>
    <d v="1899-12-30T02:15:00"/>
    <m/>
    <n v="0.15"/>
    <n v="0.1"/>
    <n v="0.25"/>
    <x v="1"/>
    <x v="468"/>
  </r>
  <r>
    <x v="4"/>
    <x v="3846"/>
    <x v="2"/>
    <x v="7"/>
    <s v="Painzela"/>
    <x v="548"/>
    <d v="1899-12-30T08:30:00"/>
    <x v="551"/>
    <d v="1899-12-30T09:49:00"/>
    <m/>
    <n v="0.03"/>
    <n v="0"/>
    <n v="0.03"/>
    <x v="1"/>
    <x v="661"/>
  </r>
  <r>
    <x v="4"/>
    <x v="3847"/>
    <x v="0"/>
    <x v="59"/>
    <s v="Portela do Fojo"/>
    <x v="548"/>
    <d v="1899-12-30T09:20:00"/>
    <x v="551"/>
    <d v="1899-12-30T10:50:00"/>
    <m/>
    <n v="3.0000000000000001E-3"/>
    <n v="0"/>
    <n v="3.0000000000000001E-3"/>
    <x v="2"/>
    <x v="510"/>
  </r>
  <r>
    <x v="4"/>
    <x v="3848"/>
    <x v="0"/>
    <x v="59"/>
    <s v="Pampilhosa da Serra"/>
    <x v="548"/>
    <d v="1899-12-30T11:26:00"/>
    <x v="551"/>
    <d v="1899-12-30T16:00:00"/>
    <m/>
    <n v="0"/>
    <n v="1.5"/>
    <n v="1.5"/>
    <x v="2"/>
    <x v="512"/>
  </r>
  <r>
    <x v="4"/>
    <x v="3849"/>
    <x v="2"/>
    <x v="21"/>
    <s v="Basto (São Clemente)"/>
    <x v="548"/>
    <d v="1899-12-30T15:57:00"/>
    <x v="551"/>
    <d v="1899-12-30T17:30:00"/>
    <m/>
    <n v="0.1"/>
    <n v="0"/>
    <n v="0.1"/>
    <x v="1"/>
    <x v="59"/>
  </r>
  <r>
    <x v="4"/>
    <x v="3850"/>
    <x v="0"/>
    <x v="40"/>
    <s v="Soure"/>
    <x v="548"/>
    <d v="1899-12-30T18:04:00"/>
    <x v="551"/>
    <d v="1899-12-30T20:40:00"/>
    <m/>
    <n v="0.7"/>
    <n v="0"/>
    <n v="0.7"/>
    <x v="1"/>
    <x v="167"/>
  </r>
  <r>
    <x v="4"/>
    <x v="3851"/>
    <x v="0"/>
    <x v="62"/>
    <s v="Arazede"/>
    <x v="549"/>
    <d v="1899-12-30T14:28:00"/>
    <x v="552"/>
    <d v="1899-12-30T19:25:00"/>
    <m/>
    <n v="6.5"/>
    <n v="0.5"/>
    <n v="7"/>
    <x v="4"/>
    <x v="444"/>
  </r>
  <r>
    <x v="4"/>
    <x v="3852"/>
    <x v="0"/>
    <x v="2"/>
    <s v="Ázere"/>
    <x v="550"/>
    <d v="1899-12-30T02:00:00"/>
    <x v="553"/>
    <d v="1899-12-30T02:40:00"/>
    <m/>
    <n v="0"/>
    <n v="1.0699999999999999E-2"/>
    <n v="1.0699999999999999E-2"/>
    <x v="1"/>
    <x v="38"/>
  </r>
  <r>
    <x v="4"/>
    <x v="3853"/>
    <x v="2"/>
    <x v="7"/>
    <s v="Outeiro"/>
    <x v="550"/>
    <d v="1899-12-30T13:18:00"/>
    <x v="553"/>
    <d v="1899-12-30T14:50:00"/>
    <m/>
    <n v="0.5"/>
    <n v="0"/>
    <n v="0.5"/>
    <x v="4"/>
    <x v="55"/>
  </r>
  <r>
    <x v="4"/>
    <x v="3854"/>
    <x v="0"/>
    <x v="59"/>
    <s v="Pampilhosa da Serra"/>
    <x v="550"/>
    <d v="1899-12-30T14:35:00"/>
    <x v="553"/>
    <d v="1899-12-30T23:40:00"/>
    <m/>
    <n v="4.0999999999999996"/>
    <n v="3.9"/>
    <n v="8"/>
    <x v="2"/>
    <x v="521"/>
  </r>
  <r>
    <x v="4"/>
    <x v="3855"/>
    <x v="0"/>
    <x v="58"/>
    <s v="Tavarede"/>
    <x v="550"/>
    <d v="1899-12-30T16:03:00"/>
    <x v="553"/>
    <d v="1899-12-30T23:30:00"/>
    <m/>
    <n v="13"/>
    <n v="0"/>
    <n v="13"/>
    <x v="1"/>
    <x v="471"/>
  </r>
  <r>
    <x v="4"/>
    <x v="3856"/>
    <x v="0"/>
    <x v="59"/>
    <s v="Janeiro de Baixo"/>
    <x v="550"/>
    <d v="1899-12-30T17:10:00"/>
    <x v="553"/>
    <d v="1899-12-30T20:10:00"/>
    <m/>
    <n v="0.25"/>
    <n v="0"/>
    <n v="0.25"/>
    <x v="1"/>
    <x v="244"/>
  </r>
  <r>
    <x v="4"/>
    <x v="3857"/>
    <x v="0"/>
    <x v="57"/>
    <s v="Miranda do Corvo"/>
    <x v="550"/>
    <d v="1899-12-30T17:15:00"/>
    <x v="553"/>
    <d v="1899-12-30T18:45:00"/>
    <m/>
    <n v="0.12"/>
    <n v="0"/>
    <n v="0.12"/>
    <x v="2"/>
    <x v="527"/>
  </r>
  <r>
    <x v="4"/>
    <x v="3858"/>
    <x v="0"/>
    <x v="38"/>
    <s v="Espinhal"/>
    <x v="551"/>
    <d v="1899-12-30T02:54:00"/>
    <x v="554"/>
    <d v="1899-12-30T05:10:00"/>
    <m/>
    <n v="2E-3"/>
    <n v="0.06"/>
    <n v="6.2E-2"/>
    <x v="2"/>
    <x v="533"/>
  </r>
  <r>
    <x v="4"/>
    <x v="3859"/>
    <x v="0"/>
    <x v="59"/>
    <s v="Fajão"/>
    <x v="551"/>
    <d v="1899-12-30T05:50:00"/>
    <x v="554"/>
    <d v="1899-12-30T08:45:00"/>
    <m/>
    <n v="0.06"/>
    <n v="0"/>
    <n v="0.06"/>
    <x v="1"/>
    <x v="72"/>
  </r>
  <r>
    <x v="4"/>
    <x v="3860"/>
    <x v="2"/>
    <x v="49"/>
    <s v="Souto"/>
    <x v="551"/>
    <d v="1899-12-30T13:17:00"/>
    <x v="555"/>
    <d v="1899-12-30T02:10:00"/>
    <m/>
    <n v="20"/>
    <n v="90"/>
    <n v="110"/>
    <x v="1"/>
    <x v="164"/>
  </r>
  <r>
    <x v="4"/>
    <x v="3861"/>
    <x v="3"/>
    <x v="48"/>
    <s v="Olhalvo"/>
    <x v="551"/>
    <d v="1899-12-30T15:10:00"/>
    <x v="554"/>
    <d v="1899-12-30T00:30:00"/>
    <m/>
    <n v="10"/>
    <n v="38"/>
    <n v="48"/>
    <x v="1"/>
    <x v="614"/>
  </r>
  <r>
    <x v="4"/>
    <x v="3862"/>
    <x v="0"/>
    <x v="59"/>
    <s v="Unhais-o-Velho"/>
    <x v="551"/>
    <d v="1899-12-30T22:38:00"/>
    <x v="555"/>
    <d v="1899-12-30T01:35:00"/>
    <m/>
    <n v="0.04"/>
    <n v="0.04"/>
    <n v="0.08"/>
    <x v="1"/>
    <x v="166"/>
  </r>
  <r>
    <x v="4"/>
    <x v="3863"/>
    <x v="1"/>
    <x v="31"/>
    <s v="Ansiães"/>
    <x v="552"/>
    <d v="1899-12-30T00:05:00"/>
    <x v="555"/>
    <d v="1899-12-30T13:39:00"/>
    <m/>
    <n v="6"/>
    <n v="0"/>
    <n v="6"/>
    <x v="2"/>
    <x v="80"/>
  </r>
  <r>
    <x v="4"/>
    <x v="3864"/>
    <x v="2"/>
    <x v="7"/>
    <s v="Cavês"/>
    <x v="552"/>
    <d v="1899-12-30T13:57:00"/>
    <x v="556"/>
    <d v="1899-12-30T06:00:00"/>
    <m/>
    <n v="337.5"/>
    <n v="118.5"/>
    <n v="456"/>
    <x v="2"/>
    <x v="41"/>
  </r>
  <r>
    <x v="4"/>
    <x v="3865"/>
    <x v="0"/>
    <x v="57"/>
    <s v="Miranda do Corvo"/>
    <x v="553"/>
    <d v="1899-12-30T23:40:00"/>
    <x v="557"/>
    <d v="1899-12-30T04:45:00"/>
    <m/>
    <n v="0.4"/>
    <n v="0"/>
    <n v="0.4"/>
    <x v="1"/>
    <x v="219"/>
  </r>
  <r>
    <x v="4"/>
    <x v="3866"/>
    <x v="0"/>
    <x v="59"/>
    <s v="Pampilhosa da Serra"/>
    <x v="554"/>
    <d v="1899-12-30T13:57:00"/>
    <x v="558"/>
    <d v="1899-12-30T23:55:00"/>
    <m/>
    <n v="4.5"/>
    <n v="389.5"/>
    <n v="394"/>
    <x v="2"/>
    <x v="514"/>
  </r>
  <r>
    <x v="4"/>
    <x v="3867"/>
    <x v="0"/>
    <x v="5"/>
    <s v="Foz de Arouce"/>
    <x v="554"/>
    <d v="1899-12-30T13:58:00"/>
    <x v="557"/>
    <d v="1899-12-30T21:40:00"/>
    <m/>
    <n v="162"/>
    <n v="108"/>
    <n v="270"/>
    <x v="1"/>
    <x v="351"/>
  </r>
  <r>
    <x v="4"/>
    <x v="3868"/>
    <x v="2"/>
    <x v="49"/>
    <s v="Gondoriz"/>
    <x v="554"/>
    <d v="1899-12-30T14:55:00"/>
    <x v="557"/>
    <d v="1899-12-30T19:15:00"/>
    <m/>
    <n v="1"/>
    <n v="1"/>
    <n v="2"/>
    <x v="1"/>
    <x v="271"/>
  </r>
  <r>
    <x v="4"/>
    <x v="3869"/>
    <x v="0"/>
    <x v="61"/>
    <s v="Arrifana"/>
    <x v="554"/>
    <d v="1899-12-30T17:15:00"/>
    <x v="557"/>
    <d v="1899-12-30T20:30:00"/>
    <m/>
    <n v="0.28000000000000003"/>
    <n v="0"/>
    <n v="0.28000000000000003"/>
    <x v="1"/>
    <x v="242"/>
  </r>
  <r>
    <x v="4"/>
    <x v="3870"/>
    <x v="0"/>
    <x v="59"/>
    <s v="Vidual"/>
    <x v="554"/>
    <d v="1899-12-30T17:40:00"/>
    <x v="557"/>
    <d v="1899-12-30T20:30:00"/>
    <m/>
    <n v="0"/>
    <n v="0.2"/>
    <n v="0.2"/>
    <x v="1"/>
    <x v="292"/>
  </r>
  <r>
    <x v="4"/>
    <x v="3871"/>
    <x v="0"/>
    <x v="55"/>
    <s v="Bobadela"/>
    <x v="554"/>
    <d v="1899-12-30T22:05:00"/>
    <x v="557"/>
    <d v="1899-12-30T23:25:00"/>
    <m/>
    <n v="0"/>
    <n v="0.01"/>
    <n v="0.01"/>
    <x v="1"/>
    <x v="243"/>
  </r>
  <r>
    <x v="4"/>
    <x v="3872"/>
    <x v="0"/>
    <x v="2"/>
    <s v="Sinde"/>
    <x v="555"/>
    <d v="1899-12-30T01:42:00"/>
    <x v="558"/>
    <d v="1899-12-30T02:45:00"/>
    <m/>
    <n v="0"/>
    <n v="0.01"/>
    <n v="0.01"/>
    <x v="1"/>
    <x v="417"/>
  </r>
  <r>
    <x v="4"/>
    <x v="3873"/>
    <x v="0"/>
    <x v="13"/>
    <s v="Mira"/>
    <x v="555"/>
    <d v="1899-12-30T11:49:00"/>
    <x v="558"/>
    <d v="1899-12-30T13:15:00"/>
    <m/>
    <n v="0.22"/>
    <n v="0"/>
    <n v="0.22"/>
    <x v="4"/>
    <x v="428"/>
  </r>
  <r>
    <x v="4"/>
    <x v="3874"/>
    <x v="1"/>
    <x v="31"/>
    <s v="Vila Chã do Marão"/>
    <x v="555"/>
    <d v="1899-12-30T13:59:00"/>
    <x v="558"/>
    <d v="1899-12-30T18:14:00"/>
    <m/>
    <n v="0"/>
    <n v="3"/>
    <n v="3"/>
    <x v="2"/>
    <x v="245"/>
  </r>
  <r>
    <x v="4"/>
    <x v="3875"/>
    <x v="0"/>
    <x v="55"/>
    <s v="São Gião"/>
    <x v="555"/>
    <d v="1899-12-30T15:12:00"/>
    <x v="558"/>
    <d v="1899-12-30T17:05:00"/>
    <m/>
    <n v="0.1"/>
    <n v="0"/>
    <n v="0.1"/>
    <x v="1"/>
    <x v="416"/>
  </r>
  <r>
    <x v="4"/>
    <x v="3876"/>
    <x v="1"/>
    <x v="31"/>
    <s v="Telões"/>
    <x v="555"/>
    <d v="1899-12-30T18:09:00"/>
    <x v="558"/>
    <d v="1899-12-30T19:20:00"/>
    <m/>
    <n v="1"/>
    <n v="7"/>
    <n v="8"/>
    <x v="1"/>
    <x v="231"/>
  </r>
  <r>
    <x v="4"/>
    <x v="3877"/>
    <x v="0"/>
    <x v="55"/>
    <s v="Aldeia das Dez"/>
    <x v="556"/>
    <d v="1899-12-30T17:19:00"/>
    <x v="559"/>
    <d v="1899-12-30T21:32:00"/>
    <m/>
    <n v="0.2"/>
    <n v="0.3"/>
    <n v="0.5"/>
    <x v="2"/>
    <x v="299"/>
  </r>
  <r>
    <x v="4"/>
    <x v="3878"/>
    <x v="0"/>
    <x v="59"/>
    <s v="Janeiro de Baixo"/>
    <x v="556"/>
    <d v="1899-12-30T17:55:00"/>
    <x v="559"/>
    <d v="1899-12-30T20:45:00"/>
    <m/>
    <n v="0.4"/>
    <n v="0"/>
    <n v="0.4"/>
    <x v="1"/>
    <x v="400"/>
  </r>
  <r>
    <x v="4"/>
    <x v="3879"/>
    <x v="2"/>
    <x v="7"/>
    <s v="Passos"/>
    <x v="556"/>
    <d v="1899-12-30T22:00:00"/>
    <x v="559"/>
    <d v="1899-12-30T23:19:00"/>
    <m/>
    <n v="0"/>
    <n v="0.02"/>
    <n v="0.02"/>
    <x v="2"/>
    <x v="53"/>
  </r>
  <r>
    <x v="4"/>
    <x v="3880"/>
    <x v="1"/>
    <x v="31"/>
    <s v="Carneiro"/>
    <x v="557"/>
    <d v="1899-12-30T07:00:00"/>
    <x v="560"/>
    <d v="1899-12-30T22:04:00"/>
    <m/>
    <n v="0"/>
    <n v="59"/>
    <n v="59"/>
    <x v="1"/>
    <x v="221"/>
  </r>
  <r>
    <x v="4"/>
    <x v="3881"/>
    <x v="0"/>
    <x v="55"/>
    <s v="Ervedal"/>
    <x v="557"/>
    <d v="1899-12-30T14:55:00"/>
    <x v="560"/>
    <d v="1899-12-30T16:50:00"/>
    <m/>
    <n v="0"/>
    <n v="0.2"/>
    <n v="0.2"/>
    <x v="2"/>
    <x v="536"/>
  </r>
  <r>
    <x v="4"/>
    <x v="3882"/>
    <x v="0"/>
    <x v="5"/>
    <s v="Foz de Arouce"/>
    <x v="558"/>
    <d v="1899-12-30T18:14:00"/>
    <x v="561"/>
    <d v="1899-12-30T19:10:00"/>
    <m/>
    <n v="0"/>
    <n v="5.0000000000000001E-3"/>
    <n v="5.0000000000000001E-3"/>
    <x v="1"/>
    <x v="442"/>
  </r>
  <r>
    <x v="4"/>
    <x v="3883"/>
    <x v="0"/>
    <x v="59"/>
    <s v="Portela do Fojo"/>
    <x v="559"/>
    <d v="1899-12-30T11:48:00"/>
    <x v="562"/>
    <d v="1899-12-30T18:30:00"/>
    <m/>
    <n v="0.3"/>
    <n v="2.2000000000000002"/>
    <n v="2.5"/>
    <x v="2"/>
    <x v="493"/>
  </r>
  <r>
    <x v="4"/>
    <x v="3884"/>
    <x v="2"/>
    <x v="49"/>
    <s v="Rio Caldo"/>
    <x v="560"/>
    <d v="1899-12-30T01:57:00"/>
    <x v="563"/>
    <d v="1899-12-30T06:45:00"/>
    <m/>
    <n v="16.5"/>
    <n v="0"/>
    <n v="16.5"/>
    <x v="4"/>
    <x v="74"/>
  </r>
  <r>
    <x v="4"/>
    <x v="3885"/>
    <x v="0"/>
    <x v="2"/>
    <s v="Sinde"/>
    <x v="560"/>
    <d v="1899-12-30T16:03:00"/>
    <x v="563"/>
    <d v="1899-12-30T01:20:00"/>
    <m/>
    <n v="0"/>
    <n v="1.7999999999999999E-2"/>
    <n v="1.7999999999999999E-2"/>
    <x v="1"/>
    <x v="440"/>
  </r>
  <r>
    <x v="4"/>
    <x v="3886"/>
    <x v="2"/>
    <x v="26"/>
    <s v="Arentim"/>
    <x v="560"/>
    <d v="1899-12-30T16:18:00"/>
    <x v="563"/>
    <d v="1899-12-30T21:00:00"/>
    <m/>
    <n v="1"/>
    <n v="0.5"/>
    <n v="1.5"/>
    <x v="1"/>
    <x v="352"/>
  </r>
  <r>
    <x v="4"/>
    <x v="3887"/>
    <x v="2"/>
    <x v="26"/>
    <s v="Sequeira"/>
    <x v="560"/>
    <d v="1899-12-30T16:30:00"/>
    <x v="563"/>
    <d v="1899-12-30T18:45:00"/>
    <m/>
    <n v="2"/>
    <n v="0"/>
    <n v="2"/>
    <x v="4"/>
    <x v="65"/>
  </r>
  <r>
    <x v="4"/>
    <x v="3888"/>
    <x v="0"/>
    <x v="55"/>
    <s v="Penalva de Alva"/>
    <x v="561"/>
    <d v="1899-12-30T00:39:00"/>
    <x v="564"/>
    <d v="1899-12-30T12:55:00"/>
    <m/>
    <n v="0"/>
    <n v="0.05"/>
    <n v="0.05"/>
    <x v="1"/>
    <x v="466"/>
  </r>
  <r>
    <x v="4"/>
    <x v="3889"/>
    <x v="0"/>
    <x v="5"/>
    <s v="Foz de Arouce"/>
    <x v="561"/>
    <d v="1899-12-30T14:41:00"/>
    <x v="564"/>
    <d v="1899-12-30T16:20:00"/>
    <m/>
    <n v="0.03"/>
    <n v="0"/>
    <n v="0.03"/>
    <x v="1"/>
    <x v="449"/>
  </r>
  <r>
    <x v="4"/>
    <x v="3890"/>
    <x v="0"/>
    <x v="61"/>
    <s v="Poiares (Santo André)"/>
    <x v="562"/>
    <d v="1899-12-30T17:07:00"/>
    <x v="565"/>
    <d v="1899-12-30T18:34:00"/>
    <m/>
    <n v="0.1"/>
    <n v="0"/>
    <n v="0.1"/>
    <x v="1"/>
    <x v="480"/>
  </r>
  <r>
    <x v="4"/>
    <x v="3891"/>
    <x v="2"/>
    <x v="7"/>
    <s v="Rio Douro"/>
    <x v="563"/>
    <d v="1899-12-30T13:51:00"/>
    <x v="566"/>
    <d v="1899-12-30T17:30:00"/>
    <s v="S"/>
    <n v="0.5"/>
    <n v="2.5"/>
    <n v="3"/>
    <x v="1"/>
    <x v="380"/>
  </r>
  <r>
    <x v="4"/>
    <x v="3892"/>
    <x v="3"/>
    <x v="53"/>
    <s v="Azambuja"/>
    <x v="563"/>
    <d v="1899-12-30T14:15:00"/>
    <x v="567"/>
    <d v="1899-12-30T04:00:00"/>
    <m/>
    <n v="46"/>
    <n v="47"/>
    <n v="93"/>
    <x v="2"/>
    <x v="629"/>
  </r>
  <r>
    <x v="4"/>
    <x v="3893"/>
    <x v="0"/>
    <x v="61"/>
    <s v="Poiares (Santo André)"/>
    <x v="563"/>
    <d v="1899-12-30T16:40:00"/>
    <x v="566"/>
    <d v="1899-12-30T18:55:00"/>
    <m/>
    <n v="0.22"/>
    <n v="0.78"/>
    <n v="1"/>
    <x v="1"/>
    <x v="489"/>
  </r>
  <r>
    <x v="4"/>
    <x v="3894"/>
    <x v="0"/>
    <x v="59"/>
    <s v="Janeiro de Baixo"/>
    <x v="563"/>
    <d v="1899-12-30T18:20:00"/>
    <x v="566"/>
    <d v="1899-12-30T23:20:00"/>
    <m/>
    <n v="0"/>
    <n v="2.5000000000000001E-2"/>
    <n v="2.5000000000000001E-2"/>
    <x v="1"/>
    <x v="509"/>
  </r>
  <r>
    <x v="4"/>
    <x v="3895"/>
    <x v="3"/>
    <x v="70"/>
    <s v="Lamas"/>
    <x v="563"/>
    <d v="1899-12-30T18:45:00"/>
    <x v="566"/>
    <d v="1899-12-30T20:10:00"/>
    <m/>
    <n v="0.1"/>
    <n v="0.1"/>
    <n v="0.2"/>
    <x v="4"/>
    <x v="50"/>
  </r>
  <r>
    <x v="4"/>
    <x v="3896"/>
    <x v="0"/>
    <x v="59"/>
    <s v="Vidual"/>
    <x v="563"/>
    <d v="1899-12-30T19:10:00"/>
    <x v="566"/>
    <d v="1899-12-30T23:20:00"/>
    <m/>
    <n v="0"/>
    <n v="0.01"/>
    <n v="0.01"/>
    <x v="1"/>
    <x v="544"/>
  </r>
  <r>
    <x v="4"/>
    <x v="3897"/>
    <x v="0"/>
    <x v="59"/>
    <s v="Janeiro de Baixo"/>
    <x v="563"/>
    <d v="1899-12-30T19:15:00"/>
    <x v="566"/>
    <d v="1899-12-30T23:20:00"/>
    <m/>
    <n v="7.0000000000000007E-2"/>
    <n v="0"/>
    <n v="7.0000000000000007E-2"/>
    <x v="1"/>
    <x v="507"/>
  </r>
  <r>
    <x v="4"/>
    <x v="3898"/>
    <x v="0"/>
    <x v="59"/>
    <s v="Vidual"/>
    <x v="563"/>
    <d v="1899-12-30T19:20:00"/>
    <x v="566"/>
    <d v="1899-12-30T23:10:00"/>
    <m/>
    <n v="1"/>
    <n v="0"/>
    <n v="1"/>
    <x v="1"/>
    <x v="519"/>
  </r>
  <r>
    <x v="4"/>
    <x v="3899"/>
    <x v="0"/>
    <x v="59"/>
    <s v="Vidual"/>
    <x v="563"/>
    <d v="1899-12-30T23:00:00"/>
    <x v="566"/>
    <d v="1899-12-30T23:30:00"/>
    <m/>
    <n v="0"/>
    <n v="1.4999999999999999E-2"/>
    <n v="1.4999999999999999E-2"/>
    <x v="1"/>
    <x v="483"/>
  </r>
  <r>
    <x v="4"/>
    <x v="3900"/>
    <x v="2"/>
    <x v="29"/>
    <s v="São Gens"/>
    <x v="564"/>
    <d v="1899-12-30T11:44:00"/>
    <x v="567"/>
    <d v="1899-12-30T14:30:00"/>
    <m/>
    <n v="1"/>
    <n v="2"/>
    <n v="3"/>
    <x v="4"/>
    <x v="93"/>
  </r>
  <r>
    <x v="4"/>
    <x v="3901"/>
    <x v="3"/>
    <x v="53"/>
    <s v="Azambuja"/>
    <x v="564"/>
    <d v="1899-12-30T15:11:00"/>
    <x v="567"/>
    <d v="1899-12-30T20:10:00"/>
    <m/>
    <n v="2"/>
    <n v="0"/>
    <n v="2"/>
    <x v="2"/>
    <x v="532"/>
  </r>
  <r>
    <x v="4"/>
    <x v="3902"/>
    <x v="0"/>
    <x v="55"/>
    <s v="Travanca de Lagos"/>
    <x v="564"/>
    <d v="1899-12-30T15:54:00"/>
    <x v="567"/>
    <d v="1899-12-30T18:15:00"/>
    <m/>
    <n v="0"/>
    <n v="0.1"/>
    <n v="0.1"/>
    <x v="2"/>
    <x v="566"/>
  </r>
  <r>
    <x v="4"/>
    <x v="3903"/>
    <x v="0"/>
    <x v="5"/>
    <s v="Foz de Arouce"/>
    <x v="565"/>
    <d v="1899-12-30T14:28:00"/>
    <x v="568"/>
    <d v="1899-12-30T19:30:00"/>
    <m/>
    <n v="3.06"/>
    <n v="1.9"/>
    <n v="4.96"/>
    <x v="1"/>
    <x v="539"/>
  </r>
  <r>
    <x v="4"/>
    <x v="3904"/>
    <x v="0"/>
    <x v="4"/>
    <s v="Góis"/>
    <x v="565"/>
    <d v="1899-12-30T15:25:00"/>
    <x v="568"/>
    <d v="1899-12-30T17:00:00"/>
    <m/>
    <n v="0.04"/>
    <n v="0"/>
    <n v="0.04"/>
    <x v="1"/>
    <x v="542"/>
  </r>
  <r>
    <x v="4"/>
    <x v="3905"/>
    <x v="1"/>
    <x v="31"/>
    <s v="Gatão"/>
    <x v="565"/>
    <d v="1899-12-30T22:00:00"/>
    <x v="569"/>
    <d v="1899-12-30T00:45:00"/>
    <m/>
    <n v="1"/>
    <n v="0.5"/>
    <n v="1.5"/>
    <x v="4"/>
    <x v="44"/>
  </r>
  <r>
    <x v="4"/>
    <x v="3906"/>
    <x v="0"/>
    <x v="2"/>
    <s v="Tábua"/>
    <x v="566"/>
    <d v="1899-12-30T00:45:00"/>
    <x v="569"/>
    <d v="1899-12-30T02:15:00"/>
    <m/>
    <n v="0.02"/>
    <n v="0.02"/>
    <n v="0.04"/>
    <x v="1"/>
    <x v="558"/>
  </r>
  <r>
    <x v="4"/>
    <x v="3907"/>
    <x v="0"/>
    <x v="55"/>
    <s v="Ervedal"/>
    <x v="566"/>
    <d v="1899-12-30T08:30:00"/>
    <x v="569"/>
    <d v="1899-12-30T15:00:00"/>
    <m/>
    <n v="0"/>
    <n v="1"/>
    <n v="1"/>
    <x v="1"/>
    <x v="538"/>
  </r>
  <r>
    <x v="4"/>
    <x v="3908"/>
    <x v="0"/>
    <x v="2"/>
    <s v="Mouronho"/>
    <x v="566"/>
    <d v="1899-12-30T15:18:00"/>
    <x v="569"/>
    <d v="1899-12-30T15:38:00"/>
    <m/>
    <n v="0"/>
    <n v="0.15"/>
    <n v="0.15"/>
    <x v="1"/>
    <x v="535"/>
  </r>
  <r>
    <x v="4"/>
    <x v="3909"/>
    <x v="0"/>
    <x v="45"/>
    <s v="Cernache"/>
    <x v="566"/>
    <d v="1899-12-30T15:39:00"/>
    <x v="569"/>
    <d v="1899-12-30T19:25:00"/>
    <m/>
    <n v="0.05"/>
    <n v="0.5"/>
    <n v="0.55000000000000004"/>
    <x v="4"/>
    <x v="347"/>
  </r>
  <r>
    <x v="4"/>
    <x v="3910"/>
    <x v="2"/>
    <x v="7"/>
    <s v="Basto"/>
    <x v="566"/>
    <d v="1899-12-30T19:03:00"/>
    <x v="569"/>
    <d v="1899-12-30T23:11:00"/>
    <m/>
    <n v="3"/>
    <n v="0"/>
    <n v="3"/>
    <x v="1"/>
    <x v="419"/>
  </r>
  <r>
    <x v="4"/>
    <x v="3911"/>
    <x v="2"/>
    <x v="7"/>
    <s v="Abadim"/>
    <x v="567"/>
    <d v="1899-12-30T14:10:00"/>
    <x v="570"/>
    <d v="1899-12-30T20:50:00"/>
    <m/>
    <n v="13"/>
    <n v="0"/>
    <n v="13"/>
    <x v="1"/>
    <x v="415"/>
  </r>
  <r>
    <x v="4"/>
    <x v="3912"/>
    <x v="0"/>
    <x v="57"/>
    <s v="Lamas"/>
    <x v="568"/>
    <d v="1899-12-30T14:54:00"/>
    <x v="571"/>
    <d v="1899-12-30T17:45:00"/>
    <m/>
    <n v="0.65"/>
    <n v="0"/>
    <n v="0.65"/>
    <x v="1"/>
    <x v="557"/>
  </r>
  <r>
    <x v="4"/>
    <x v="3913"/>
    <x v="2"/>
    <x v="7"/>
    <s v="Abadim"/>
    <x v="568"/>
    <d v="1899-12-30T15:27:00"/>
    <x v="571"/>
    <d v="1899-12-30T16:48:00"/>
    <m/>
    <n v="0"/>
    <n v="1"/>
    <n v="1"/>
    <x v="2"/>
    <x v="268"/>
  </r>
  <r>
    <x v="4"/>
    <x v="3914"/>
    <x v="0"/>
    <x v="3"/>
    <s v="Benfeita"/>
    <x v="568"/>
    <d v="1899-12-30T16:52:00"/>
    <x v="571"/>
    <d v="1899-12-30T20:08:00"/>
    <m/>
    <n v="0.1"/>
    <n v="2.1"/>
    <n v="2.2000000000000002"/>
    <x v="2"/>
    <x v="580"/>
  </r>
  <r>
    <x v="4"/>
    <x v="3915"/>
    <x v="0"/>
    <x v="38"/>
    <s v="Penela (São Miguel)"/>
    <x v="568"/>
    <d v="1899-12-30T20:35:00"/>
    <x v="571"/>
    <d v="1899-12-30T22:30:00"/>
    <m/>
    <n v="0.05"/>
    <n v="0"/>
    <n v="0.05"/>
    <x v="1"/>
    <x v="552"/>
  </r>
  <r>
    <x v="4"/>
    <x v="3916"/>
    <x v="0"/>
    <x v="45"/>
    <s v="Arzila"/>
    <x v="568"/>
    <d v="1899-12-30T22:05:00"/>
    <x v="572"/>
    <d v="1899-12-30T00:50:00"/>
    <m/>
    <n v="0.4"/>
    <n v="0"/>
    <n v="0.4"/>
    <x v="1"/>
    <x v="556"/>
  </r>
  <r>
    <x v="4"/>
    <x v="3917"/>
    <x v="2"/>
    <x v="22"/>
    <s v="Caires"/>
    <x v="569"/>
    <d v="1899-12-30T13:02:00"/>
    <x v="572"/>
    <d v="1899-12-30T20:34:00"/>
    <m/>
    <n v="21"/>
    <n v="8"/>
    <n v="29"/>
    <x v="1"/>
    <x v="414"/>
  </r>
  <r>
    <x v="4"/>
    <x v="3918"/>
    <x v="0"/>
    <x v="5"/>
    <s v="Lousã"/>
    <x v="569"/>
    <d v="1899-12-30T15:20:00"/>
    <x v="572"/>
    <d v="1899-12-30T18:20:00"/>
    <m/>
    <n v="0.04"/>
    <n v="0.11"/>
    <n v="0.15"/>
    <x v="2"/>
    <x v="573"/>
  </r>
  <r>
    <x v="4"/>
    <x v="3919"/>
    <x v="0"/>
    <x v="45"/>
    <s v="Ceira"/>
    <x v="569"/>
    <d v="1899-12-30T15:32:00"/>
    <x v="572"/>
    <d v="1899-12-30T19:00:00"/>
    <m/>
    <n v="6"/>
    <n v="0"/>
    <n v="6"/>
    <x v="4"/>
    <x v="320"/>
  </r>
  <r>
    <x v="4"/>
    <x v="3920"/>
    <x v="0"/>
    <x v="2"/>
    <s v="Sinde"/>
    <x v="569"/>
    <d v="1899-12-30T16:50:00"/>
    <x v="573"/>
    <d v="1899-12-30T01:30:00"/>
    <m/>
    <n v="48.5"/>
    <n v="0"/>
    <n v="48.5"/>
    <x v="2"/>
    <x v="220"/>
  </r>
  <r>
    <x v="4"/>
    <x v="3921"/>
    <x v="0"/>
    <x v="55"/>
    <s v="Nogueira do Cravo"/>
    <x v="569"/>
    <d v="1899-12-30T19:53:00"/>
    <x v="572"/>
    <d v="1899-12-30T23:00:00"/>
    <m/>
    <n v="0.1"/>
    <n v="0.02"/>
    <n v="0.12"/>
    <x v="1"/>
    <x v="553"/>
  </r>
  <r>
    <x v="4"/>
    <x v="3922"/>
    <x v="0"/>
    <x v="55"/>
    <s v="São Gião"/>
    <x v="570"/>
    <d v="1899-12-30T11:30:00"/>
    <x v="573"/>
    <d v="1899-12-30T13:30:00"/>
    <m/>
    <n v="0.05"/>
    <n v="0"/>
    <n v="0.05"/>
    <x v="2"/>
    <x v="297"/>
  </r>
  <r>
    <x v="4"/>
    <x v="3923"/>
    <x v="0"/>
    <x v="61"/>
    <s v="Arrifana"/>
    <x v="570"/>
    <d v="1899-12-30T16:20:00"/>
    <x v="573"/>
    <d v="1899-12-30T18:10:00"/>
    <m/>
    <n v="0.02"/>
    <n v="0"/>
    <n v="0.02"/>
    <x v="1"/>
    <x v="605"/>
  </r>
  <r>
    <x v="4"/>
    <x v="3924"/>
    <x v="0"/>
    <x v="59"/>
    <s v="Portela do Fojo"/>
    <x v="570"/>
    <d v="1899-12-30T16:30:00"/>
    <x v="573"/>
    <d v="1899-12-30T18:00:00"/>
    <m/>
    <n v="0.12"/>
    <n v="0"/>
    <n v="0.12"/>
    <x v="2"/>
    <x v="298"/>
  </r>
  <r>
    <x v="4"/>
    <x v="3925"/>
    <x v="0"/>
    <x v="13"/>
    <s v="Mira"/>
    <x v="570"/>
    <d v="1899-12-30T17:00:00"/>
    <x v="573"/>
    <d v="1899-12-30T18:30:00"/>
    <m/>
    <n v="0"/>
    <n v="1.51"/>
    <n v="1.51"/>
    <x v="4"/>
    <x v="367"/>
  </r>
  <r>
    <x v="4"/>
    <x v="3926"/>
    <x v="0"/>
    <x v="57"/>
    <s v="Vila Nova"/>
    <x v="570"/>
    <d v="1899-12-30T18:38:00"/>
    <x v="573"/>
    <d v="1899-12-30T23:40:00"/>
    <m/>
    <n v="4"/>
    <n v="0"/>
    <n v="4"/>
    <x v="1"/>
    <x v="584"/>
  </r>
  <r>
    <x v="4"/>
    <x v="3927"/>
    <x v="2"/>
    <x v="49"/>
    <s v="Campo do Gerês"/>
    <x v="570"/>
    <d v="1899-12-30T22:42:00"/>
    <x v="574"/>
    <d v="1899-12-30T12:45:00"/>
    <m/>
    <n v="0"/>
    <n v="240"/>
    <n v="240"/>
    <x v="1"/>
    <x v="413"/>
  </r>
  <r>
    <x v="4"/>
    <x v="3928"/>
    <x v="2"/>
    <x v="49"/>
    <s v="Chorense"/>
    <x v="571"/>
    <d v="1899-12-30T10:09:00"/>
    <x v="574"/>
    <d v="1899-12-30T03:00:00"/>
    <m/>
    <n v="2"/>
    <n v="19"/>
    <n v="21"/>
    <x v="2"/>
    <x v="315"/>
  </r>
  <r>
    <x v="4"/>
    <x v="3929"/>
    <x v="0"/>
    <x v="61"/>
    <s v="Arrifana"/>
    <x v="571"/>
    <d v="1899-12-30T16:04:00"/>
    <x v="575"/>
    <d v="1899-12-30T17:10:00"/>
    <m/>
    <n v="0.16"/>
    <n v="0"/>
    <n v="0.16"/>
    <x v="1"/>
    <x v="594"/>
  </r>
  <r>
    <x v="4"/>
    <x v="3930"/>
    <x v="0"/>
    <x v="4"/>
    <s v="Vila Nova do Ceira"/>
    <x v="571"/>
    <d v="1899-12-30T16:50:00"/>
    <x v="575"/>
    <d v="1899-12-30T18:00:00"/>
    <m/>
    <n v="0.37"/>
    <n v="0"/>
    <n v="0.37"/>
    <x v="1"/>
    <x v="590"/>
  </r>
  <r>
    <x v="4"/>
    <x v="3931"/>
    <x v="0"/>
    <x v="3"/>
    <s v="Pomares"/>
    <x v="572"/>
    <d v="1899-12-30T01:06:00"/>
    <x v="576"/>
    <d v="1899-12-30T02:30:00"/>
    <m/>
    <n v="89"/>
    <n v="34.125"/>
    <n v="123.125"/>
    <x v="1"/>
    <x v="602"/>
  </r>
  <r>
    <x v="4"/>
    <x v="3932"/>
    <x v="2"/>
    <x v="7"/>
    <s v="Outeiro"/>
    <x v="572"/>
    <d v="1899-12-30T10:08:00"/>
    <x v="574"/>
    <d v="1899-12-30T17:18:00"/>
    <s v="S"/>
    <n v="1"/>
    <n v="6"/>
    <n v="7"/>
    <x v="2"/>
    <x v="284"/>
  </r>
  <r>
    <x v="4"/>
    <x v="3933"/>
    <x v="0"/>
    <x v="3"/>
    <s v="Pombeiro da Beira"/>
    <x v="572"/>
    <d v="1899-12-30T12:49:00"/>
    <x v="574"/>
    <d v="1899-12-30T17:00:00"/>
    <m/>
    <n v="1.5"/>
    <n v="0.03"/>
    <n v="1.53"/>
    <x v="1"/>
    <x v="619"/>
  </r>
  <r>
    <x v="4"/>
    <x v="3934"/>
    <x v="1"/>
    <x v="31"/>
    <s v="Candemil"/>
    <x v="572"/>
    <d v="1899-12-30T14:30:00"/>
    <x v="574"/>
    <d v="1899-12-30T22:00:00"/>
    <m/>
    <n v="10"/>
    <n v="0"/>
    <n v="10"/>
    <x v="4"/>
    <x v="177"/>
  </r>
  <r>
    <x v="4"/>
    <x v="3935"/>
    <x v="2"/>
    <x v="49"/>
    <s v="Balança"/>
    <x v="572"/>
    <d v="1899-12-30T15:50:00"/>
    <x v="574"/>
    <d v="1899-12-30T19:15:00"/>
    <m/>
    <n v="0"/>
    <n v="6"/>
    <n v="6"/>
    <x v="2"/>
    <x v="335"/>
  </r>
  <r>
    <x v="4"/>
    <x v="3936"/>
    <x v="0"/>
    <x v="5"/>
    <s v="Lousã"/>
    <x v="572"/>
    <d v="1899-12-30T16:00:00"/>
    <x v="574"/>
    <d v="1899-12-30T17:20:00"/>
    <m/>
    <n v="0.2"/>
    <n v="0.1"/>
    <n v="0.3"/>
    <x v="2"/>
    <x v="494"/>
  </r>
  <r>
    <x v="4"/>
    <x v="3937"/>
    <x v="0"/>
    <x v="55"/>
    <s v="Aldeia das Dez"/>
    <x v="572"/>
    <d v="1899-12-30T18:40:00"/>
    <x v="576"/>
    <d v="1899-12-30T00:45:00"/>
    <m/>
    <n v="0.03"/>
    <n v="0.17"/>
    <n v="0.2"/>
    <x v="1"/>
    <x v="620"/>
  </r>
  <r>
    <x v="4"/>
    <x v="3938"/>
    <x v="0"/>
    <x v="2"/>
    <s v="Midões"/>
    <x v="572"/>
    <d v="1899-12-30T23:31:00"/>
    <x v="576"/>
    <d v="1899-12-30T02:00:00"/>
    <m/>
    <n v="0"/>
    <n v="0.1"/>
    <n v="0.1"/>
    <x v="1"/>
    <x v="597"/>
  </r>
  <r>
    <x v="4"/>
    <x v="3939"/>
    <x v="2"/>
    <x v="7"/>
    <s v="Refojos de Basto"/>
    <x v="573"/>
    <d v="1899-12-30T03:27:00"/>
    <x v="576"/>
    <d v="1899-12-30T10:59:00"/>
    <m/>
    <n v="0"/>
    <n v="6.5"/>
    <n v="6.5"/>
    <x v="2"/>
    <x v="457"/>
  </r>
  <r>
    <x v="4"/>
    <x v="3940"/>
    <x v="2"/>
    <x v="26"/>
    <s v="Gualtar"/>
    <x v="573"/>
    <d v="1899-12-30T03:39:00"/>
    <x v="576"/>
    <d v="1899-12-30T05:30:00"/>
    <s v="S"/>
    <n v="0.45"/>
    <n v="0.05"/>
    <n v="0.5"/>
    <x v="1"/>
    <x v="465"/>
  </r>
  <r>
    <x v="4"/>
    <x v="3941"/>
    <x v="0"/>
    <x v="4"/>
    <s v="Góis"/>
    <x v="573"/>
    <d v="1899-12-30T14:35:00"/>
    <x v="576"/>
    <d v="1899-12-30T17:45:00"/>
    <m/>
    <n v="0.22"/>
    <n v="0"/>
    <n v="0.22"/>
    <x v="1"/>
    <x v="616"/>
  </r>
  <r>
    <x v="4"/>
    <x v="3942"/>
    <x v="0"/>
    <x v="3"/>
    <s v="Cerdeira"/>
    <x v="573"/>
    <d v="1899-12-30T14:36:00"/>
    <x v="576"/>
    <d v="1899-12-30T16:25:00"/>
    <m/>
    <n v="1.2"/>
    <n v="0.5"/>
    <n v="1.7"/>
    <x v="1"/>
    <x v="615"/>
  </r>
  <r>
    <x v="4"/>
    <x v="3943"/>
    <x v="0"/>
    <x v="3"/>
    <s v="Benfeita"/>
    <x v="573"/>
    <d v="1899-12-30T19:50:00"/>
    <x v="576"/>
    <d v="1899-12-30T23:40:00"/>
    <m/>
    <n v="0.4"/>
    <n v="0"/>
    <n v="0.4"/>
    <x v="1"/>
    <x v="611"/>
  </r>
  <r>
    <x v="4"/>
    <x v="3944"/>
    <x v="1"/>
    <x v="34"/>
    <s v="Junqueira"/>
    <x v="574"/>
    <d v="1899-12-30T01:20:00"/>
    <x v="577"/>
    <d v="1899-12-30T02:50:00"/>
    <m/>
    <n v="0.35"/>
    <n v="0"/>
    <n v="0.35"/>
    <x v="2"/>
    <x v="232"/>
  </r>
  <r>
    <x v="4"/>
    <x v="3945"/>
    <x v="2"/>
    <x v="7"/>
    <s v="Rio Douro"/>
    <x v="574"/>
    <d v="1899-12-30T12:30:00"/>
    <x v="577"/>
    <d v="1899-12-30T18:00:00"/>
    <m/>
    <n v="49"/>
    <n v="35"/>
    <n v="84"/>
    <x v="1"/>
    <x v="108"/>
  </r>
  <r>
    <x v="4"/>
    <x v="3946"/>
    <x v="1"/>
    <x v="31"/>
    <s v="Ansiães"/>
    <x v="574"/>
    <d v="1899-12-30T16:44:00"/>
    <x v="577"/>
    <d v="1899-12-30T23:45:00"/>
    <m/>
    <n v="0"/>
    <n v="61"/>
    <n v="61"/>
    <x v="1"/>
    <x v="331"/>
  </r>
  <r>
    <x v="4"/>
    <x v="3947"/>
    <x v="0"/>
    <x v="55"/>
    <s v="Santa Ovaia"/>
    <x v="574"/>
    <d v="1899-12-30T17:55:00"/>
    <x v="577"/>
    <d v="1899-12-30T22:50:00"/>
    <m/>
    <n v="0.95"/>
    <n v="0"/>
    <n v="0.95"/>
    <x v="1"/>
    <x v="638"/>
  </r>
  <r>
    <x v="4"/>
    <x v="3948"/>
    <x v="0"/>
    <x v="3"/>
    <s v="Benfeita"/>
    <x v="574"/>
    <d v="1899-12-30T20:45:00"/>
    <x v="578"/>
    <d v="1899-12-30T05:00:00"/>
    <m/>
    <n v="2.1"/>
    <n v="9.15"/>
    <n v="11.25"/>
    <x v="1"/>
    <x v="621"/>
  </r>
  <r>
    <x v="4"/>
    <x v="3949"/>
    <x v="0"/>
    <x v="38"/>
    <s v="Penela (Santa Eufémia)"/>
    <x v="575"/>
    <d v="1899-12-30T00:50:00"/>
    <x v="578"/>
    <d v="1899-12-30T19:35:00"/>
    <m/>
    <n v="7"/>
    <n v="0"/>
    <n v="7"/>
    <x v="1"/>
    <x v="517"/>
  </r>
  <r>
    <x v="4"/>
    <x v="3950"/>
    <x v="0"/>
    <x v="2"/>
    <s v="Covas"/>
    <x v="575"/>
    <d v="1899-12-30T00:51:00"/>
    <x v="578"/>
    <d v="1899-12-30T02:35:00"/>
    <m/>
    <n v="0.1"/>
    <n v="0"/>
    <n v="0.1"/>
    <x v="3"/>
    <x v="105"/>
  </r>
  <r>
    <x v="4"/>
    <x v="3951"/>
    <x v="0"/>
    <x v="5"/>
    <s v="Vilarinho"/>
    <x v="575"/>
    <d v="1899-12-30T00:53:00"/>
    <x v="578"/>
    <d v="1899-12-30T04:46:00"/>
    <m/>
    <n v="0.35"/>
    <n v="0"/>
    <n v="0.35"/>
    <x v="1"/>
    <x v="470"/>
  </r>
  <r>
    <x v="4"/>
    <x v="3952"/>
    <x v="0"/>
    <x v="61"/>
    <s v="Poiares (Santo André)"/>
    <x v="575"/>
    <d v="1899-12-30T01:29:00"/>
    <x v="578"/>
    <d v="1899-12-30T02:50:00"/>
    <m/>
    <n v="0.05"/>
    <n v="0.05"/>
    <n v="0.1"/>
    <x v="1"/>
    <x v="201"/>
  </r>
  <r>
    <x v="4"/>
    <x v="3953"/>
    <x v="0"/>
    <x v="4"/>
    <s v="Góis"/>
    <x v="575"/>
    <d v="1899-12-30T04:45:00"/>
    <x v="578"/>
    <d v="1899-12-30T18:00:00"/>
    <m/>
    <n v="2.1"/>
    <n v="4.9000000000000004"/>
    <n v="7"/>
    <x v="3"/>
    <x v="186"/>
  </r>
  <r>
    <x v="4"/>
    <x v="3954"/>
    <x v="0"/>
    <x v="2"/>
    <s v="Midões"/>
    <x v="575"/>
    <d v="1899-12-30T14:31:00"/>
    <x v="578"/>
    <d v="1899-12-30T16:15:00"/>
    <m/>
    <n v="0.1"/>
    <n v="0"/>
    <n v="0.1"/>
    <x v="3"/>
    <x v="140"/>
  </r>
  <r>
    <x v="4"/>
    <x v="3955"/>
    <x v="0"/>
    <x v="2"/>
    <s v="Midões"/>
    <x v="575"/>
    <d v="1899-12-30T16:14:00"/>
    <x v="578"/>
    <d v="1899-12-30T18:55:00"/>
    <m/>
    <n v="0.13"/>
    <n v="0.02"/>
    <n v="0.15"/>
    <x v="1"/>
    <x v="462"/>
  </r>
  <r>
    <x v="4"/>
    <x v="3956"/>
    <x v="0"/>
    <x v="55"/>
    <s v="São Gião"/>
    <x v="576"/>
    <d v="1899-12-30T16:59:00"/>
    <x v="579"/>
    <d v="1899-12-30T19:35:00"/>
    <m/>
    <n v="0.18"/>
    <n v="0"/>
    <n v="0.18"/>
    <x v="1"/>
    <x v="395"/>
  </r>
  <r>
    <x v="4"/>
    <x v="3957"/>
    <x v="0"/>
    <x v="59"/>
    <s v="Cabril"/>
    <x v="577"/>
    <d v="1899-12-30T15:34:00"/>
    <x v="580"/>
    <d v="1899-12-30T20:00:00"/>
    <m/>
    <n v="1"/>
    <n v="0"/>
    <n v="1"/>
    <x v="2"/>
    <x v="554"/>
  </r>
  <r>
    <x v="4"/>
    <x v="3958"/>
    <x v="0"/>
    <x v="13"/>
    <s v="Mira"/>
    <x v="577"/>
    <d v="1899-12-30T16:40:00"/>
    <x v="580"/>
    <d v="1899-12-30T17:00:00"/>
    <m/>
    <n v="0"/>
    <n v="0.35"/>
    <n v="0.35"/>
    <x v="1"/>
    <x v="567"/>
  </r>
  <r>
    <x v="4"/>
    <x v="3959"/>
    <x v="2"/>
    <x v="7"/>
    <s v="Bucos"/>
    <x v="577"/>
    <d v="1899-12-30T21:43:00"/>
    <x v="581"/>
    <d v="1899-12-30T07:00:00"/>
    <m/>
    <n v="63"/>
    <n v="0"/>
    <n v="63"/>
    <x v="1"/>
    <x v="180"/>
  </r>
  <r>
    <x v="4"/>
    <x v="3960"/>
    <x v="2"/>
    <x v="22"/>
    <s v="Bouro (Santa Marta)"/>
    <x v="578"/>
    <d v="1899-12-30T14:39:00"/>
    <x v="581"/>
    <d v="1899-12-30T19:39:00"/>
    <m/>
    <n v="0"/>
    <n v="14.5"/>
    <n v="14.5"/>
    <x v="1"/>
    <x v="212"/>
  </r>
  <r>
    <x v="4"/>
    <x v="3961"/>
    <x v="0"/>
    <x v="45"/>
    <s v="Almalaguês"/>
    <x v="578"/>
    <d v="1899-12-30T15:02:00"/>
    <x v="581"/>
    <d v="1899-12-30T18:25:00"/>
    <m/>
    <n v="1.1000000000000001"/>
    <n v="0.2"/>
    <n v="1.3"/>
    <x v="4"/>
    <x v="469"/>
  </r>
  <r>
    <x v="4"/>
    <x v="3962"/>
    <x v="2"/>
    <x v="7"/>
    <s v="Rio Douro"/>
    <x v="578"/>
    <d v="1899-12-30T17:44:00"/>
    <x v="581"/>
    <d v="1899-12-30T19:30:00"/>
    <m/>
    <n v="0.04"/>
    <n v="0.1"/>
    <n v="0.14000000000000001"/>
    <x v="1"/>
    <x v="235"/>
  </r>
  <r>
    <x v="4"/>
    <x v="3963"/>
    <x v="0"/>
    <x v="57"/>
    <s v="Miranda do Corvo"/>
    <x v="578"/>
    <d v="1899-12-30T18:10:00"/>
    <x v="581"/>
    <d v="1899-12-30T21:15:00"/>
    <m/>
    <n v="0"/>
    <n v="0.03"/>
    <n v="0.03"/>
    <x v="2"/>
    <x v="570"/>
  </r>
  <r>
    <x v="4"/>
    <x v="3964"/>
    <x v="2"/>
    <x v="49"/>
    <s v="Campo do Gerês"/>
    <x v="578"/>
    <d v="1899-12-30T19:22:00"/>
    <x v="581"/>
    <d v="1899-12-30T22:21:00"/>
    <m/>
    <n v="1"/>
    <n v="1"/>
    <n v="2"/>
    <x v="1"/>
    <x v="216"/>
  </r>
  <r>
    <x v="4"/>
    <x v="3965"/>
    <x v="0"/>
    <x v="2"/>
    <s v="Meda de Mouros"/>
    <x v="579"/>
    <d v="1899-12-30T01:12:00"/>
    <x v="582"/>
    <d v="1899-12-30T04:00:00"/>
    <m/>
    <n v="0"/>
    <n v="0.04"/>
    <n v="0.04"/>
    <x v="1"/>
    <x v="4"/>
  </r>
  <r>
    <x v="4"/>
    <x v="3966"/>
    <x v="0"/>
    <x v="45"/>
    <s v="Eiras"/>
    <x v="579"/>
    <d v="1899-12-30T13:57:00"/>
    <x v="582"/>
    <d v="1899-12-30T18:00:00"/>
    <m/>
    <n v="0"/>
    <n v="0.03"/>
    <n v="0.03"/>
    <x v="4"/>
    <x v="463"/>
  </r>
  <r>
    <x v="4"/>
    <x v="3967"/>
    <x v="0"/>
    <x v="2"/>
    <s v="Sinde"/>
    <x v="579"/>
    <d v="1899-12-30T21:42:00"/>
    <x v="582"/>
    <d v="1899-12-30T22:30:00"/>
    <m/>
    <n v="0"/>
    <n v="0.01"/>
    <n v="0.01"/>
    <x v="1"/>
    <x v="131"/>
  </r>
  <r>
    <x v="4"/>
    <x v="3968"/>
    <x v="0"/>
    <x v="40"/>
    <s v="Figueiró do Campo"/>
    <x v="580"/>
    <d v="1899-12-30T23:25:00"/>
    <x v="583"/>
    <d v="1899-12-30T00:31:00"/>
    <m/>
    <n v="0.84"/>
    <n v="0"/>
    <n v="0.84"/>
    <x v="4"/>
    <x v="475"/>
  </r>
  <r>
    <x v="4"/>
    <x v="3969"/>
    <x v="1"/>
    <x v="31"/>
    <s v="Vila Garcia"/>
    <x v="581"/>
    <d v="1899-12-30T17:39:00"/>
    <x v="583"/>
    <d v="1899-12-30T19:59:00"/>
    <m/>
    <n v="2"/>
    <n v="0.1"/>
    <n v="2.1"/>
    <x v="4"/>
    <x v="192"/>
  </r>
  <r>
    <x v="4"/>
    <x v="3970"/>
    <x v="0"/>
    <x v="2"/>
    <s v="Candosa"/>
    <x v="581"/>
    <d v="1899-12-30T21:24:00"/>
    <x v="583"/>
    <d v="1899-12-30T22:45:00"/>
    <m/>
    <n v="0.02"/>
    <n v="0"/>
    <n v="0.02"/>
    <x v="1"/>
    <x v="285"/>
  </r>
  <r>
    <x v="4"/>
    <x v="3971"/>
    <x v="2"/>
    <x v="21"/>
    <s v="Veade"/>
    <x v="582"/>
    <d v="1899-12-30T16:39:00"/>
    <x v="584"/>
    <d v="1899-12-30T19:55:00"/>
    <m/>
    <n v="2"/>
    <n v="0"/>
    <n v="2"/>
    <x v="1"/>
    <x v="310"/>
  </r>
  <r>
    <x v="4"/>
    <x v="3972"/>
    <x v="0"/>
    <x v="40"/>
    <s v="Soure"/>
    <x v="583"/>
    <d v="1899-12-30T15:39:00"/>
    <x v="585"/>
    <d v="1899-12-30T19:30:00"/>
    <m/>
    <n v="1.1000000000000001"/>
    <n v="0.3"/>
    <n v="1.4"/>
    <x v="4"/>
    <x v="481"/>
  </r>
  <r>
    <x v="4"/>
    <x v="3973"/>
    <x v="0"/>
    <x v="5"/>
    <s v="Foz de Arouce"/>
    <x v="584"/>
    <d v="1899-12-30T13:50:00"/>
    <x v="586"/>
    <d v="1899-12-30T16:30:00"/>
    <m/>
    <n v="5"/>
    <n v="2.5"/>
    <n v="7.5"/>
    <x v="2"/>
    <x v="601"/>
  </r>
  <r>
    <x v="4"/>
    <x v="3974"/>
    <x v="0"/>
    <x v="55"/>
    <s v="Lagares"/>
    <x v="584"/>
    <d v="1899-12-30T17:00:00"/>
    <x v="586"/>
    <d v="1899-12-30T20:00:00"/>
    <m/>
    <n v="0"/>
    <n v="3"/>
    <n v="3"/>
    <x v="1"/>
    <x v="391"/>
  </r>
  <r>
    <x v="4"/>
    <x v="3975"/>
    <x v="0"/>
    <x v="55"/>
    <s v="Lourosa"/>
    <x v="585"/>
    <d v="1899-12-30T19:45:00"/>
    <x v="587"/>
    <d v="1899-12-30T21:35:00"/>
    <m/>
    <n v="0.01"/>
    <n v="0"/>
    <n v="0.01"/>
    <x v="1"/>
    <x v="424"/>
  </r>
  <r>
    <x v="4"/>
    <x v="3976"/>
    <x v="0"/>
    <x v="39"/>
    <s v="Vilamar"/>
    <x v="586"/>
    <d v="1899-12-30T16:41:00"/>
    <x v="588"/>
    <d v="1899-12-30T19:00:00"/>
    <m/>
    <n v="0.38"/>
    <n v="0.56999999999999995"/>
    <n v="0.95"/>
    <x v="2"/>
    <x v="603"/>
  </r>
  <r>
    <x v="4"/>
    <x v="3977"/>
    <x v="0"/>
    <x v="4"/>
    <s v="Góis"/>
    <x v="587"/>
    <d v="1899-12-30T14:40:00"/>
    <x v="589"/>
    <d v="1899-12-30T16:25:00"/>
    <m/>
    <n v="0.04"/>
    <n v="0.06"/>
    <n v="0.1"/>
    <x v="2"/>
    <x v="585"/>
  </r>
  <r>
    <x v="4"/>
    <x v="3978"/>
    <x v="0"/>
    <x v="4"/>
    <s v="Cadafaz"/>
    <x v="587"/>
    <d v="1899-12-30T16:20:00"/>
    <x v="589"/>
    <d v="1899-12-30T19:50:00"/>
    <m/>
    <n v="0.31"/>
    <n v="0.09"/>
    <n v="0.4"/>
    <x v="2"/>
    <x v="576"/>
  </r>
  <r>
    <x v="4"/>
    <x v="3979"/>
    <x v="0"/>
    <x v="3"/>
    <s v="Moura da Serra"/>
    <x v="588"/>
    <d v="1899-12-30T16:05:00"/>
    <x v="590"/>
    <d v="1899-12-30T20:45:00"/>
    <m/>
    <n v="1.5"/>
    <n v="3.5"/>
    <n v="5"/>
    <x v="2"/>
    <x v="581"/>
  </r>
  <r>
    <x v="4"/>
    <x v="3980"/>
    <x v="0"/>
    <x v="2"/>
    <s v="Midões"/>
    <x v="588"/>
    <d v="1899-12-30T16:20:00"/>
    <x v="590"/>
    <d v="1899-12-30T19:25:00"/>
    <m/>
    <n v="0.1"/>
    <n v="0.1"/>
    <n v="0.2"/>
    <x v="2"/>
    <x v="583"/>
  </r>
  <r>
    <x v="4"/>
    <x v="3981"/>
    <x v="0"/>
    <x v="55"/>
    <s v="Lagares"/>
    <x v="589"/>
    <d v="1899-12-30T21:41:00"/>
    <x v="591"/>
    <d v="1899-12-30T23:55:00"/>
    <m/>
    <n v="0"/>
    <n v="0.5"/>
    <n v="0.5"/>
    <x v="1"/>
    <x v="595"/>
  </r>
  <r>
    <x v="4"/>
    <x v="3982"/>
    <x v="0"/>
    <x v="55"/>
    <s v="Ervedal"/>
    <x v="589"/>
    <d v="1899-12-30T23:50:00"/>
    <x v="592"/>
    <d v="1899-12-30T02:00:00"/>
    <m/>
    <n v="0"/>
    <n v="1.2"/>
    <n v="1.2"/>
    <x v="1"/>
    <x v="537"/>
  </r>
  <r>
    <x v="4"/>
    <x v="3983"/>
    <x v="0"/>
    <x v="55"/>
    <s v="Ervedal"/>
    <x v="589"/>
    <d v="1899-12-30T23:55:00"/>
    <x v="592"/>
    <d v="1899-12-30T02:25:00"/>
    <m/>
    <n v="0.04"/>
    <n v="0.36"/>
    <n v="0.4"/>
    <x v="1"/>
    <x v="559"/>
  </r>
  <r>
    <x v="4"/>
    <x v="3984"/>
    <x v="0"/>
    <x v="2"/>
    <s v="Sinde"/>
    <x v="590"/>
    <d v="1899-12-30T22:04:00"/>
    <x v="592"/>
    <d v="1899-12-30T23:59:00"/>
    <m/>
    <n v="0.35"/>
    <n v="0"/>
    <n v="0.35"/>
    <x v="1"/>
    <x v="633"/>
  </r>
  <r>
    <x v="4"/>
    <x v="3985"/>
    <x v="0"/>
    <x v="59"/>
    <s v="Pampilhosa da Serra"/>
    <x v="591"/>
    <d v="1899-12-30T14:35:00"/>
    <x v="593"/>
    <d v="1899-12-30T17:00:00"/>
    <m/>
    <n v="0.05"/>
    <n v="0.05"/>
    <n v="0.1"/>
    <x v="2"/>
    <x v="626"/>
  </r>
  <r>
    <x v="4"/>
    <x v="3986"/>
    <x v="0"/>
    <x v="4"/>
    <s v="Alvares"/>
    <x v="592"/>
    <d v="1899-12-30T15:10:00"/>
    <x v="594"/>
    <d v="1899-12-30T20:10:00"/>
    <m/>
    <n v="0.04"/>
    <n v="0.16"/>
    <n v="0.2"/>
    <x v="2"/>
    <x v="513"/>
  </r>
  <r>
    <x v="4"/>
    <x v="3987"/>
    <x v="0"/>
    <x v="45"/>
    <s v="Antuzede"/>
    <x v="592"/>
    <d v="1899-12-30T16:01:00"/>
    <x v="594"/>
    <d v="1899-12-30T18:10:00"/>
    <m/>
    <n v="0"/>
    <n v="0.2"/>
    <n v="0.2"/>
    <x v="1"/>
    <x v="6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662FC-71E0-4BFE-9644-88F5BBEBB16A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0" firstHeaderRow="1" firstDataRow="2" firstDataCol="1"/>
  <pivotFields count="15">
    <pivotField showAll="0"/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numFmtId="14" showAll="0">
      <items count="5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showAll="0"/>
    <pivotField showAll="0">
      <items count="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3"/>
        <item x="2"/>
        <item x="0"/>
        <item t="default"/>
      </items>
    </pivotField>
    <pivotField showAl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E9DE4-1F58-45C5-8678-16B6A8390400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32" firstHeaderRow="1" firstDataRow="2" firstDataCol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numFmtId="14" showAll="0">
      <items count="5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showAll="0"/>
    <pivotField showAll="0">
      <items count="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3"/>
        <item x="2"/>
        <item x="0"/>
        <item t="default"/>
      </items>
    </pivotField>
    <pivotField showAll="0"/>
  </pivotFields>
  <rowFields count="2">
    <field x="0"/>
    <field x="13"/>
  </rowFields>
  <rowItems count="28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CE892-07B6-4750-94C3-2EF80102C853}" name="PivotTable2" cacheId="4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D7" firstHeaderRow="0" firstDataRow="1" firstDataCol="1"/>
  <pivotFields count="15"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numFmtId="14" showAll="0">
      <items count="5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showAll="0"/>
    <pivotField showAll="0">
      <items count="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OVOAMENTOS" fld="10" baseField="0" baseItem="0"/>
    <dataField name="Sum of MATOS" fld="11" baseField="0" baseItem="0"/>
    <dataField name="Sum of TOTAL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D7D7E-AC30-44BC-A15B-2AC46A9B5A79}" name="PivotTable3" cacheId="4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gridDropZones="1" multipleFieldFilters="0">
  <location ref="A3:E6191" firstHeaderRow="2" firstDataRow="2" firstDataCol="4"/>
  <pivotFields count="15">
    <pivotField compact="0" outline="0" showAll="0" defaultSubtotal="0"/>
    <pivotField axis="axisRow" dataField="1" compact="0" outline="0" showAll="0" defaultSubtotal="0">
      <items count="3988">
        <item x="2126"/>
        <item x="1994"/>
        <item x="2302"/>
        <item x="2133"/>
        <item x="1747"/>
        <item x="1733"/>
        <item x="1844"/>
        <item x="1721"/>
        <item x="1734"/>
        <item x="1791"/>
        <item x="1824"/>
        <item x="1924"/>
        <item x="2303"/>
        <item x="1743"/>
        <item x="1815"/>
        <item x="1818"/>
        <item x="1827"/>
        <item x="1720"/>
        <item x="1800"/>
        <item x="1907"/>
        <item x="1823"/>
        <item x="2043"/>
        <item x="2292"/>
        <item x="1714"/>
        <item x="2304"/>
        <item x="1817"/>
        <item x="1965"/>
        <item x="1713"/>
        <item x="1796"/>
        <item x="1810"/>
        <item x="2305"/>
        <item x="1750"/>
        <item x="1825"/>
        <item x="1732"/>
        <item x="2209"/>
        <item x="2210"/>
        <item x="1717"/>
        <item x="1748"/>
        <item x="1762"/>
        <item x="1790"/>
        <item x="1821"/>
        <item x="1741"/>
        <item x="1935"/>
        <item x="1731"/>
        <item x="2225"/>
        <item x="1805"/>
        <item x="1716"/>
        <item x="3562"/>
        <item x="3135"/>
        <item x="3757"/>
        <item x="3883"/>
        <item x="3349"/>
        <item x="3567"/>
        <item x="3573"/>
        <item x="3568"/>
        <item x="3596"/>
        <item x="3597"/>
        <item x="3377"/>
        <item x="3885"/>
        <item x="4"/>
        <item x="3598"/>
        <item x="3980"/>
        <item x="3136"/>
        <item x="3351"/>
        <item x="3854"/>
        <item x="3589"/>
        <item x="3585"/>
        <item x="3586"/>
        <item x="3599"/>
        <item x="3350"/>
        <item x="3587"/>
        <item x="5"/>
        <item x="3591"/>
        <item x="3592"/>
        <item x="3967"/>
        <item x="3593"/>
        <item x="3986"/>
        <item x="3352"/>
        <item x="3139"/>
        <item x="3745"/>
        <item x="3563"/>
        <item x="3594"/>
        <item x="3140"/>
        <item x="3595"/>
        <item x="3141"/>
        <item x="3987"/>
        <item x="3606"/>
        <item x="3607"/>
        <item x="3966"/>
        <item x="3560"/>
        <item x="3608"/>
        <item x="3353"/>
        <item x="9"/>
        <item x="3965"/>
        <item x="3143"/>
        <item x="3601"/>
        <item x="3602"/>
        <item x="3604"/>
        <item x="3609"/>
        <item x="15"/>
        <item x="3856"/>
        <item x="3857"/>
        <item x="3575"/>
        <item x="3144"/>
        <item x="3912"/>
        <item x="3576"/>
        <item x="3145"/>
        <item x="3855"/>
        <item x="3399"/>
        <item x="3579"/>
        <item x="3581"/>
        <item x="3405"/>
        <item x="3584"/>
        <item x="3583"/>
        <item x="3582"/>
        <item x="2"/>
        <item x="3610"/>
        <item x="3611"/>
        <item x="3744"/>
        <item x="3751"/>
        <item x="3889"/>
        <item x="3982"/>
        <item x="3618"/>
        <item x="3617"/>
        <item x="3888"/>
        <item x="3622"/>
        <item x="3747"/>
        <item x="3624"/>
        <item x="3355"/>
        <item x="3631"/>
        <item x="3746"/>
        <item x="3633"/>
        <item x="3637"/>
        <item x="3638"/>
        <item x="3640"/>
        <item x="3639"/>
        <item x="3642"/>
        <item x="3644"/>
        <item x="3643"/>
        <item x="3578"/>
        <item x="3649"/>
        <item x="3650"/>
        <item x="3652"/>
        <item x="3636"/>
        <item x="3635"/>
        <item x="3653"/>
        <item x="3654"/>
        <item x="3354"/>
        <item x="3659"/>
        <item x="3667"/>
        <item x="3665"/>
        <item x="3666"/>
        <item x="3662"/>
        <item x="3661"/>
        <item x="3356"/>
        <item x="3146"/>
        <item x="3671"/>
        <item x="3674"/>
        <item x="3357"/>
        <item x="3147"/>
        <item x="3678"/>
        <item x="3679"/>
        <item x="3148"/>
        <item x="3680"/>
        <item x="3683"/>
        <item x="3684"/>
        <item x="3687"/>
        <item x="3688"/>
        <item x="3689"/>
        <item x="3693"/>
        <item x="3852"/>
        <item x="3890"/>
        <item x="3700"/>
        <item x="3697"/>
        <item x="3696"/>
        <item x="11"/>
        <item x="3702"/>
        <item x="3705"/>
        <item x="3703"/>
        <item x="3707"/>
        <item x="3706"/>
        <item x="3208"/>
        <item x="3712"/>
        <item x="3709"/>
        <item x="3708"/>
        <item x="3715"/>
        <item x="3716"/>
        <item x="3918"/>
        <item x="3717"/>
        <item x="3721"/>
        <item x="3711"/>
        <item x="3400"/>
        <item x="3978"/>
        <item x="3722"/>
        <item x="3726"/>
        <item x="3727"/>
        <item x="3730"/>
        <item x="3731"/>
        <item x="3732"/>
        <item x="3741"/>
        <item x="3742"/>
        <item x="3736"/>
        <item x="0"/>
        <item x="3758"/>
        <item x="3358"/>
        <item x="3756"/>
        <item x="3761"/>
        <item x="3762"/>
        <item x="3763"/>
        <item x="3359"/>
        <item x="3772"/>
        <item x="3773"/>
        <item x="3766"/>
        <item x="3769"/>
        <item x="3765"/>
        <item x="3776"/>
        <item x="3361"/>
        <item x="3782"/>
        <item x="3783"/>
        <item x="3363"/>
        <item x="3787"/>
        <item x="3362"/>
        <item x="3796"/>
        <item x="3792"/>
        <item x="3793"/>
        <item x="3794"/>
        <item x="3691"/>
        <item x="3800"/>
        <item x="3360"/>
        <item x="3802"/>
        <item x="3798"/>
        <item x="3799"/>
        <item x="3803"/>
        <item x="3808"/>
        <item x="3973"/>
        <item x="3916"/>
        <item x="3811"/>
        <item x="3975"/>
        <item x="3950"/>
        <item x="3813"/>
        <item x="3814"/>
        <item x="3822"/>
        <item x="3984"/>
        <item x="3817"/>
        <item x="3816"/>
        <item x="3818"/>
        <item x="3819"/>
        <item x="3824"/>
        <item x="3828"/>
        <item x="3827"/>
        <item x="3826"/>
        <item x="3919"/>
        <item x="3976"/>
        <item x="3974"/>
        <item x="3830"/>
        <item x="3833"/>
        <item x="3834"/>
        <item x="3364"/>
        <item x="3838"/>
        <item x="3840"/>
        <item x="3839"/>
        <item x="3837"/>
        <item x="3835"/>
        <item x="3836"/>
        <item x="3914"/>
        <item x="3843"/>
        <item x="3842"/>
        <item x="3149"/>
        <item x="3844"/>
        <item x="3845"/>
        <item x="3847"/>
        <item x="3848"/>
        <item x="3850"/>
        <item x="3851"/>
        <item x="3915"/>
        <item x="3858"/>
        <item x="3859"/>
        <item x="3365"/>
        <item x="3862"/>
        <item x="3979"/>
        <item x="3865"/>
        <item x="3871"/>
        <item x="3870"/>
        <item x="3869"/>
        <item x="3977"/>
        <item x="3867"/>
        <item x="3866"/>
        <item x="1708"/>
        <item x="3952"/>
        <item x="3972"/>
        <item x="3150"/>
        <item x="3873"/>
        <item x="3872"/>
        <item x="3875"/>
        <item x="3983"/>
        <item x="3877"/>
        <item x="3878"/>
        <item x="1"/>
        <item x="3881"/>
        <item x="3981"/>
        <item x="3366"/>
        <item x="3882"/>
        <item x="3899"/>
        <item x="3897"/>
        <item x="3893"/>
        <item x="3894"/>
        <item x="3898"/>
        <item x="3896"/>
        <item x="3367"/>
        <item x="3902"/>
        <item x="3"/>
        <item x="3903"/>
        <item x="3904"/>
        <item x="3985"/>
        <item x="3206"/>
        <item x="3908"/>
        <item x="3907"/>
        <item x="3909"/>
        <item x="3906"/>
        <item x="3396"/>
        <item x="3921"/>
        <item x="6"/>
        <item x="3920"/>
        <item x="3925"/>
        <item x="3924"/>
        <item x="3923"/>
        <item x="3922"/>
        <item x="3926"/>
        <item x="3929"/>
        <item x="3930"/>
        <item x="3137"/>
        <item x="3931"/>
        <item x="3933"/>
        <item x="3936"/>
        <item x="3937"/>
        <item x="3938"/>
        <item x="3941"/>
        <item x="3942"/>
        <item x="3943"/>
        <item x="3947"/>
        <item x="3948"/>
        <item x="3368"/>
        <item x="3955"/>
        <item x="3954"/>
        <item x="3953"/>
        <item x="3557"/>
        <item x="3951"/>
        <item x="3949"/>
        <item x="3956"/>
        <item x="3957"/>
        <item x="3958"/>
        <item x="3209"/>
        <item x="3961"/>
        <item x="3963"/>
        <item x="3370"/>
        <item x="3142"/>
        <item x="3968"/>
        <item x="3970"/>
        <item x="3372"/>
        <item x="3397"/>
        <item x="1697"/>
        <item x="3371"/>
        <item x="3138"/>
        <item x="3373"/>
        <item x="3374"/>
        <item x="7"/>
        <item x="3404"/>
        <item x="3151"/>
        <item x="3153"/>
        <item x="3152"/>
        <item x="3154"/>
        <item x="3155"/>
        <item x="3207"/>
        <item x="3157"/>
        <item x="3158"/>
        <item x="3159"/>
        <item x="3156"/>
        <item x="3160"/>
        <item x="14"/>
        <item x="3161"/>
        <item x="3375"/>
        <item x="3162"/>
        <item x="3163"/>
        <item x="3212"/>
        <item x="3164"/>
        <item x="3165"/>
        <item x="3378"/>
        <item x="3166"/>
        <item x="3168"/>
        <item x="3167"/>
        <item x="3172"/>
        <item x="3173"/>
        <item x="3171"/>
        <item x="3170"/>
        <item x="3169"/>
        <item x="3381"/>
        <item x="3380"/>
        <item x="3384"/>
        <item x="3383"/>
        <item x="3174"/>
        <item x="3382"/>
        <item x="3176"/>
        <item x="1709"/>
        <item x="3175"/>
        <item x="3385"/>
        <item x="3386"/>
        <item x="3387"/>
        <item x="3308"/>
        <item x="3177"/>
        <item x="3178"/>
        <item x="50"/>
        <item x="3388"/>
        <item x="3389"/>
        <item x="3390"/>
        <item x="3391"/>
        <item x="3315"/>
        <item x="3392"/>
        <item x="3182"/>
        <item x="3181"/>
        <item x="33"/>
        <item x="3379"/>
        <item x="3180"/>
        <item x="21"/>
        <item x="3393"/>
        <item x="3183"/>
        <item x="3187"/>
        <item x="3185"/>
        <item x="3348"/>
        <item x="3398"/>
        <item x="3186"/>
        <item x="24"/>
        <item x="3394"/>
        <item x="3189"/>
        <item x="25"/>
        <item x="3188"/>
        <item x="3395"/>
        <item x="3190"/>
        <item x="3345"/>
        <item x="3192"/>
        <item x="3193"/>
        <item x="3408"/>
        <item x="3409"/>
        <item x="34"/>
        <item x="3406"/>
        <item x="3213"/>
        <item x="3196"/>
        <item x="3195"/>
        <item x="48"/>
        <item x="3197"/>
        <item x="3198"/>
        <item x="3376"/>
        <item x="3199"/>
        <item x="3401"/>
        <item x="3200"/>
        <item x="3403"/>
        <item x="3411"/>
        <item x="3201"/>
        <item x="3202"/>
        <item x="3305"/>
        <item x="3203"/>
        <item x="3311"/>
        <item x="3306"/>
        <item x="3204"/>
        <item x="3412"/>
        <item x="3216"/>
        <item x="3416"/>
        <item x="3215"/>
        <item x="3413"/>
        <item x="20"/>
        <item x="3221"/>
        <item x="3220"/>
        <item x="3219"/>
        <item x="3218"/>
        <item x="3302"/>
        <item x="3418"/>
        <item x="3223"/>
        <item x="3224"/>
        <item x="3217"/>
        <item x="3226"/>
        <item x="3322"/>
        <item x="3258"/>
        <item x="3237"/>
        <item x="3236"/>
        <item x="3420"/>
        <item x="3231"/>
        <item x="3233"/>
        <item x="3421"/>
        <item x="3230"/>
        <item x="3232"/>
        <item x="3235"/>
        <item x="3422"/>
        <item x="3227"/>
        <item x="3424"/>
        <item x="3423"/>
        <item x="360"/>
        <item x="3425"/>
        <item x="3426"/>
        <item x="3415"/>
        <item x="3419"/>
        <item x="3240"/>
        <item x="3247"/>
        <item x="3427"/>
        <item x="3558"/>
        <item x="3470"/>
        <item x="3417"/>
        <item x="3414"/>
        <item x="3248"/>
        <item x="3246"/>
        <item x="3245"/>
        <item x="3242"/>
        <item x="3244"/>
        <item x="3241"/>
        <item x="3559"/>
        <item x="3402"/>
        <item x="3191"/>
        <item x="3430"/>
        <item x="3428"/>
        <item x="3256"/>
        <item x="3257"/>
        <item x="354"/>
        <item x="3301"/>
        <item x="3431"/>
        <item x="3249"/>
        <item x="3250"/>
        <item x="3251"/>
        <item x="3265"/>
        <item x="3263"/>
        <item x="3259"/>
        <item x="3436"/>
        <item x="3266"/>
        <item x="3435"/>
        <item x="3434"/>
        <item x="3179"/>
        <item x="3433"/>
        <item x="3184"/>
        <item x="3271"/>
        <item x="3296"/>
        <item x="3439"/>
        <item x="3269"/>
        <item x="3270"/>
        <item x="3268"/>
        <item x="3438"/>
        <item x="3298"/>
        <item x="3437"/>
        <item x="3297"/>
        <item x="3194"/>
        <item x="3273"/>
        <item x="3272"/>
        <item x="3274"/>
        <item x="3277"/>
        <item x="3276"/>
        <item x="3440"/>
        <item x="3278"/>
        <item x="3279"/>
        <item x="3239"/>
        <item x="3441"/>
        <item x="3282"/>
        <item x="3275"/>
        <item x="3281"/>
        <item x="3252"/>
        <item x="3304"/>
        <item x="3284"/>
        <item x="3303"/>
        <item x="3211"/>
        <item x="3225"/>
        <item x="3283"/>
        <item x="3238"/>
        <item x="3228"/>
        <item x="3229"/>
        <item x="3234"/>
        <item x="3444"/>
        <item x="3518"/>
        <item x="3443"/>
        <item x="3243"/>
        <item x="3260"/>
        <item x="3267"/>
        <item x="3280"/>
        <item x="3285"/>
        <item x="3287"/>
        <item x="3286"/>
        <item x="3222"/>
        <item x="3517"/>
        <item x="3288"/>
        <item x="3307"/>
        <item x="3446"/>
        <item x="3561"/>
        <item x="3445"/>
        <item x="3291"/>
        <item x="3289"/>
        <item x="3290"/>
        <item x="3294"/>
        <item x="3293"/>
        <item x="3448"/>
        <item x="3447"/>
        <item x="3429"/>
        <item x="3310"/>
        <item x="3295"/>
        <item x="3450"/>
        <item x="3300"/>
        <item x="3299"/>
        <item x="3454"/>
        <item x="3451"/>
        <item x="3313"/>
        <item x="3458"/>
        <item x="3516"/>
        <item x="3314"/>
        <item x="307"/>
        <item x="3456"/>
        <item x="3457"/>
        <item x="3318"/>
        <item x="3316"/>
        <item x="1121"/>
        <item x="3317"/>
        <item x="3455"/>
        <item x="3340"/>
        <item x="3461"/>
        <item x="3462"/>
        <item x="3459"/>
        <item x="3319"/>
        <item x="3460"/>
        <item x="3464"/>
        <item x="3463"/>
        <item x="3255"/>
        <item x="3320"/>
        <item x="3346"/>
        <item x="3321"/>
        <item x="3466"/>
        <item x="3465"/>
        <item x="3347"/>
        <item x="3514"/>
        <item x="3323"/>
        <item x="3515"/>
        <item x="3513"/>
        <item x="3468"/>
        <item x="3467"/>
        <item x="3324"/>
        <item x="3512"/>
        <item x="3327"/>
        <item x="3325"/>
        <item x="3326"/>
        <item x="3253"/>
        <item x="3254"/>
        <item x="3214"/>
        <item x="3205"/>
        <item x="3210"/>
        <item x="3262"/>
        <item x="3261"/>
        <item x="3476"/>
        <item x="3477"/>
        <item x="3328"/>
        <item x="3329"/>
        <item x="3331"/>
        <item x="3480"/>
        <item x="3333"/>
        <item x="3478"/>
        <item x="3332"/>
        <item x="3344"/>
        <item x="3481"/>
        <item x="785"/>
        <item x="3334"/>
        <item x="3486"/>
        <item x="3484"/>
        <item x="3335"/>
        <item x="3487"/>
        <item x="3292"/>
        <item x="3309"/>
        <item x="3490"/>
        <item x="3336"/>
        <item x="3498"/>
        <item x="3497"/>
        <item x="3495"/>
        <item x="3492"/>
        <item x="3494"/>
        <item x="3493"/>
        <item x="3491"/>
        <item x="3337"/>
        <item x="3338"/>
        <item x="3501"/>
        <item x="3339"/>
        <item x="3341"/>
        <item x="3264"/>
        <item x="3500"/>
        <item x="3505"/>
        <item x="3504"/>
        <item x="3507"/>
        <item x="3508"/>
        <item x="3342"/>
        <item x="3506"/>
        <item x="3343"/>
        <item x="3530"/>
        <item x="3532"/>
        <item x="3510"/>
        <item x="3509"/>
        <item x="3312"/>
        <item x="3520"/>
        <item x="3519"/>
        <item x="3521"/>
        <item x="3522"/>
        <item x="3330"/>
        <item x="1705"/>
        <item x="3523"/>
        <item x="3524"/>
        <item x="80"/>
        <item x="3525"/>
        <item x="3527"/>
        <item x="82"/>
        <item x="3526"/>
        <item x="3531"/>
        <item x="3528"/>
        <item x="3537"/>
        <item x="3536"/>
        <item x="96"/>
        <item x="3534"/>
        <item x="3535"/>
        <item x="3533"/>
        <item x="125"/>
        <item x="3541"/>
        <item x="3542"/>
        <item x="3543"/>
        <item x="3539"/>
        <item x="3547"/>
        <item x="118"/>
        <item x="815"/>
        <item x="3549"/>
        <item x="3548"/>
        <item x="3553"/>
        <item x="3554"/>
        <item x="3555"/>
        <item x="3546"/>
        <item x="3545"/>
        <item x="3540"/>
        <item x="3544"/>
        <item x="3556"/>
        <item x="305"/>
        <item x="146"/>
        <item x="140"/>
        <item x="124"/>
        <item x="1684"/>
        <item x="223"/>
        <item x="225"/>
        <item x="97"/>
        <item x="1707"/>
        <item x="241"/>
        <item x="352"/>
        <item x="247"/>
        <item x="263"/>
        <item x="274"/>
        <item x="273"/>
        <item x="246"/>
        <item x="285"/>
        <item x="127"/>
        <item x="294"/>
        <item x="296"/>
        <item x="304"/>
        <item x="390"/>
        <item x="303"/>
        <item x="822"/>
        <item x="409"/>
        <item x="356"/>
        <item x="290"/>
        <item x="379"/>
        <item x="404"/>
        <item x="353"/>
        <item x="398"/>
        <item x="801"/>
        <item x="481"/>
        <item x="557"/>
        <item x="1459"/>
        <item x="939"/>
        <item x="795"/>
        <item x="495"/>
        <item x="459"/>
        <item x="460"/>
        <item x="476"/>
        <item x="534"/>
        <item x="522"/>
        <item x="513"/>
        <item x="548"/>
        <item x="562"/>
        <item x="596"/>
        <item x="589"/>
        <item x="627"/>
        <item x="706"/>
        <item x="701"/>
        <item x="726"/>
        <item x="731"/>
        <item x="842"/>
        <item x="663"/>
        <item x="684"/>
        <item x="737"/>
        <item x="935"/>
        <item x="638"/>
        <item x="721"/>
        <item x="931"/>
        <item x="756"/>
        <item x="734"/>
        <item x="742"/>
        <item x="765"/>
        <item x="741"/>
        <item x="1055"/>
        <item x="746"/>
        <item x="989"/>
        <item x="666"/>
        <item x="735"/>
        <item x="658"/>
        <item x="849"/>
        <item x="880"/>
        <item x="882"/>
        <item x="932"/>
        <item x="901"/>
        <item x="910"/>
        <item x="917"/>
        <item x="906"/>
        <item x="907"/>
        <item x="157"/>
        <item x="922"/>
        <item x="1696"/>
        <item x="943"/>
        <item x="947"/>
        <item x="948"/>
        <item x="950"/>
        <item x="951"/>
        <item x="955"/>
        <item x="1047"/>
        <item x="954"/>
        <item x="956"/>
        <item x="959"/>
        <item x="958"/>
        <item x="1247"/>
        <item x="978"/>
        <item x="977"/>
        <item x="1378"/>
        <item x="997"/>
        <item x="1010"/>
        <item x="1006"/>
        <item x="985"/>
        <item x="1273"/>
        <item x="1038"/>
        <item x="1015"/>
        <item x="1685"/>
        <item x="1046"/>
        <item x="1422"/>
        <item x="1042"/>
        <item x="1088"/>
        <item x="1700"/>
        <item x="1104"/>
        <item x="1699"/>
        <item x="1109"/>
        <item x="736"/>
        <item x="777"/>
        <item x="1134"/>
        <item x="1139"/>
        <item x="1141"/>
        <item x="1142"/>
        <item x="1143"/>
        <item x="1182"/>
        <item x="1140"/>
        <item x="1324"/>
        <item x="1178"/>
        <item x="1517"/>
        <item x="1147"/>
        <item x="776"/>
        <item x="921"/>
        <item x="671"/>
        <item x="539"/>
        <item x="1465"/>
        <item x="1163"/>
        <item x="1160"/>
        <item x="1663"/>
        <item x="1156"/>
        <item x="1179"/>
        <item x="1403"/>
        <item x="1639"/>
        <item x="1681"/>
        <item x="1659"/>
        <item x="1229"/>
        <item x="1230"/>
        <item x="1661"/>
        <item x="1228"/>
        <item x="1217"/>
        <item x="1463"/>
        <item x="1214"/>
        <item x="1213"/>
        <item x="1235"/>
        <item x="1252"/>
        <item x="1241"/>
        <item x="1249"/>
        <item x="1268"/>
        <item x="1271"/>
        <item x="1281"/>
        <item x="1349"/>
        <item x="1690"/>
        <item x="1702"/>
        <item x="1321"/>
        <item x="1330"/>
        <item x="1664"/>
        <item x="1360"/>
        <item x="1512"/>
        <item x="1497"/>
        <item x="2171"/>
        <item x="1603"/>
        <item x="1402"/>
        <item x="1379"/>
        <item x="1387"/>
        <item x="1385"/>
        <item x="1392"/>
        <item x="1642"/>
        <item x="1614"/>
        <item x="1405"/>
        <item x="1520"/>
        <item x="1434"/>
        <item x="1421"/>
        <item x="1429"/>
        <item x="1427"/>
        <item x="1425"/>
        <item x="1400"/>
        <item x="1669"/>
        <item x="1423"/>
        <item x="1438"/>
        <item x="1457"/>
        <item x="1458"/>
        <item x="1588"/>
        <item x="1687"/>
        <item x="1751"/>
        <item x="2189"/>
        <item x="2117"/>
        <item x="1798"/>
        <item x="1850"/>
        <item x="1804"/>
        <item x="1960"/>
        <item x="2097"/>
        <item x="1802"/>
        <item x="1760"/>
        <item x="3529"/>
        <item x="2360"/>
        <item x="2181"/>
        <item x="1718"/>
        <item x="2192"/>
        <item x="1761"/>
        <item x="1715"/>
        <item x="1755"/>
        <item x="2183"/>
        <item x="2306"/>
        <item x="2144"/>
        <item x="2155"/>
        <item x="2082"/>
        <item x="2150"/>
        <item x="2200"/>
        <item x="2345"/>
        <item x="2457"/>
        <item x="2364"/>
        <item x="2497"/>
        <item x="2248"/>
        <item x="2242"/>
        <item x="2258"/>
        <item x="2251"/>
        <item x="2350"/>
        <item x="2260"/>
        <item x="2262"/>
        <item x="2261"/>
        <item x="2348"/>
        <item x="2265"/>
        <item x="2270"/>
        <item x="2280"/>
        <item x="2399"/>
        <item x="2301"/>
        <item x="2308"/>
        <item x="2284"/>
        <item x="2709"/>
        <item x="2286"/>
        <item x="2290"/>
        <item x="2362"/>
        <item x="2307"/>
        <item x="2326"/>
        <item x="2322"/>
        <item x="2313"/>
        <item x="2404"/>
        <item x="2333"/>
        <item x="2398"/>
        <item x="2254"/>
        <item x="2337"/>
        <item x="2349"/>
        <item x="2375"/>
        <item x="2368"/>
        <item x="2387"/>
        <item x="2328"/>
        <item x="2347"/>
        <item x="2372"/>
        <item x="2429"/>
        <item x="2420"/>
        <item x="2414"/>
        <item x="2426"/>
        <item x="2738"/>
        <item x="2684"/>
        <item x="2444"/>
        <item x="2460"/>
        <item x="2486"/>
        <item x="2490"/>
        <item x="2489"/>
        <item x="2393"/>
        <item x="2391"/>
        <item x="2153"/>
        <item x="2367"/>
        <item x="2515"/>
        <item x="2152"/>
        <item x="2495"/>
        <item x="2402"/>
        <item x="2400"/>
        <item x="2395"/>
        <item x="2501"/>
        <item x="2520"/>
        <item x="2528"/>
        <item x="2151"/>
        <item x="2708"/>
        <item x="2154"/>
        <item x="1908"/>
        <item x="2973"/>
        <item x="2913"/>
        <item x="2503"/>
        <item x="2536"/>
        <item x="2531"/>
        <item x="2526"/>
        <item x="2529"/>
        <item x="2760"/>
        <item x="2550"/>
        <item x="2548"/>
        <item x="2564"/>
        <item x="2575"/>
        <item x="2576"/>
        <item x="2573"/>
        <item x="2653"/>
        <item x="2639"/>
        <item x="2722"/>
        <item x="2922"/>
        <item x="2923"/>
        <item x="2621"/>
        <item x="2619"/>
        <item x="2683"/>
        <item x="2775"/>
        <item x="2989"/>
        <item x="2883"/>
        <item x="2995"/>
        <item x="2807"/>
        <item x="2815"/>
        <item x="2809"/>
        <item x="2882"/>
        <item x="2859"/>
        <item x="2855"/>
        <item x="2853"/>
        <item x="2870"/>
        <item x="2873"/>
        <item x="2991"/>
        <item x="2542"/>
        <item x="2121"/>
        <item x="1727"/>
        <item x="8"/>
        <item x="10"/>
        <item x="12"/>
        <item x="13"/>
        <item x="16"/>
        <item x="1772"/>
        <item x="17"/>
        <item x="18"/>
        <item x="1724"/>
        <item x="19"/>
        <item x="22"/>
        <item x="23"/>
        <item x="1744"/>
        <item x="26"/>
        <item x="1722"/>
        <item x="28"/>
        <item x="27"/>
        <item x="1770"/>
        <item x="29"/>
        <item x="32"/>
        <item x="30"/>
        <item x="35"/>
        <item x="31"/>
        <item x="1884"/>
        <item x="36"/>
        <item x="37"/>
        <item x="38"/>
        <item x="40"/>
        <item x="39"/>
        <item x="41"/>
        <item x="46"/>
        <item x="42"/>
        <item x="45"/>
        <item x="44"/>
        <item x="54"/>
        <item x="43"/>
        <item x="52"/>
        <item x="47"/>
        <item x="60"/>
        <item x="51"/>
        <item x="56"/>
        <item x="49"/>
        <item x="55"/>
        <item x="61"/>
        <item x="53"/>
        <item x="57"/>
        <item x="58"/>
        <item x="59"/>
        <item x="63"/>
        <item x="1735"/>
        <item x="62"/>
        <item x="65"/>
        <item x="64"/>
        <item x="66"/>
        <item x="67"/>
        <item x="68"/>
        <item x="1728"/>
        <item x="69"/>
        <item x="70"/>
        <item x="71"/>
        <item x="77"/>
        <item x="72"/>
        <item x="74"/>
        <item x="75"/>
        <item x="76"/>
        <item x="78"/>
        <item x="79"/>
        <item x="84"/>
        <item x="99"/>
        <item x="83"/>
        <item x="81"/>
        <item x="87"/>
        <item x="85"/>
        <item x="105"/>
        <item x="115"/>
        <item x="114"/>
        <item x="88"/>
        <item x="107"/>
        <item x="90"/>
        <item x="1781"/>
        <item x="112"/>
        <item x="110"/>
        <item x="95"/>
        <item x="178"/>
        <item x="100"/>
        <item x="91"/>
        <item x="130"/>
        <item x="86"/>
        <item x="94"/>
        <item x="89"/>
        <item x="106"/>
        <item x="98"/>
        <item x="92"/>
        <item x="93"/>
        <item x="119"/>
        <item x="126"/>
        <item x="116"/>
        <item x="101"/>
        <item x="102"/>
        <item x="108"/>
        <item x="123"/>
        <item x="109"/>
        <item x="104"/>
        <item x="103"/>
        <item x="111"/>
        <item x="121"/>
        <item x="122"/>
        <item x="113"/>
        <item x="117"/>
        <item x="120"/>
        <item x="137"/>
        <item x="134"/>
        <item x="136"/>
        <item x="141"/>
        <item x="138"/>
        <item x="139"/>
        <item x="128"/>
        <item x="131"/>
        <item x="167"/>
        <item x="129"/>
        <item x="132"/>
        <item x="169"/>
        <item x="1775"/>
        <item x="144"/>
        <item x="168"/>
        <item x="133"/>
        <item x="135"/>
        <item x="150"/>
        <item x="143"/>
        <item x="142"/>
        <item x="170"/>
        <item x="145"/>
        <item x="166"/>
        <item x="148"/>
        <item x="162"/>
        <item x="147"/>
        <item x="165"/>
        <item x="149"/>
        <item x="164"/>
        <item x="160"/>
        <item x="155"/>
        <item x="153"/>
        <item x="175"/>
        <item x="154"/>
        <item x="152"/>
        <item x="151"/>
        <item x="163"/>
        <item x="174"/>
        <item x="156"/>
        <item x="158"/>
        <item x="1737"/>
        <item x="198"/>
        <item x="159"/>
        <item x="171"/>
        <item x="179"/>
        <item x="161"/>
        <item x="180"/>
        <item x="173"/>
        <item x="176"/>
        <item x="172"/>
        <item x="177"/>
        <item x="181"/>
        <item x="183"/>
        <item x="193"/>
        <item x="184"/>
        <item x="206"/>
        <item x="208"/>
        <item x="192"/>
        <item x="182"/>
        <item x="221"/>
        <item x="220"/>
        <item x="196"/>
        <item x="197"/>
        <item x="195"/>
        <item x="234"/>
        <item x="189"/>
        <item x="202"/>
        <item x="188"/>
        <item x="185"/>
        <item x="201"/>
        <item x="238"/>
        <item x="187"/>
        <item x="203"/>
        <item x="186"/>
        <item x="190"/>
        <item x="1746"/>
        <item x="191"/>
        <item x="194"/>
        <item x="200"/>
        <item x="244"/>
        <item x="213"/>
        <item x="210"/>
        <item x="217"/>
        <item x="218"/>
        <item x="199"/>
        <item x="226"/>
        <item x="212"/>
        <item x="228"/>
        <item x="231"/>
        <item x="205"/>
        <item x="207"/>
        <item x="204"/>
        <item x="233"/>
        <item x="237"/>
        <item x="216"/>
        <item x="211"/>
        <item x="209"/>
        <item x="836"/>
        <item x="219"/>
        <item x="214"/>
        <item x="215"/>
        <item x="242"/>
        <item x="222"/>
        <item x="227"/>
        <item x="232"/>
        <item x="224"/>
        <item x="245"/>
        <item x="230"/>
        <item x="229"/>
        <item x="240"/>
        <item x="236"/>
        <item x="235"/>
        <item x="239"/>
        <item x="261"/>
        <item x="243"/>
        <item x="248"/>
        <item x="270"/>
        <item x="251"/>
        <item x="262"/>
        <item x="249"/>
        <item x="252"/>
        <item x="250"/>
        <item x="269"/>
        <item x="1752"/>
        <item x="260"/>
        <item x="276"/>
        <item x="265"/>
        <item x="272"/>
        <item x="259"/>
        <item x="253"/>
        <item x="254"/>
        <item x="1765"/>
        <item x="258"/>
        <item x="256"/>
        <item x="1753"/>
        <item x="257"/>
        <item x="255"/>
        <item x="1759"/>
        <item x="267"/>
        <item x="266"/>
        <item x="264"/>
        <item x="268"/>
        <item x="1754"/>
        <item x="282"/>
        <item x="284"/>
        <item x="271"/>
        <item x="275"/>
        <item x="280"/>
        <item x="277"/>
        <item x="644"/>
        <item x="278"/>
        <item x="279"/>
        <item x="283"/>
        <item x="286"/>
        <item x="287"/>
        <item x="288"/>
        <item x="289"/>
        <item x="1766"/>
        <item x="292"/>
        <item x="295"/>
        <item x="302"/>
        <item x="297"/>
        <item x="298"/>
        <item x="300"/>
        <item x="311"/>
        <item x="299"/>
        <item x="301"/>
        <item x="312"/>
        <item x="321"/>
        <item x="336"/>
        <item x="326"/>
        <item x="316"/>
        <item x="306"/>
        <item x="313"/>
        <item x="314"/>
        <item x="322"/>
        <item x="308"/>
        <item x="309"/>
        <item x="310"/>
        <item x="332"/>
        <item x="315"/>
        <item x="317"/>
        <item x="325"/>
        <item x="319"/>
        <item x="843"/>
        <item x="318"/>
        <item x="329"/>
        <item x="320"/>
        <item x="328"/>
        <item x="331"/>
        <item x="324"/>
        <item x="323"/>
        <item x="333"/>
        <item x="343"/>
        <item x="335"/>
        <item x="327"/>
        <item x="330"/>
        <item x="342"/>
        <item x="339"/>
        <item x="340"/>
        <item x="351"/>
        <item x="334"/>
        <item x="347"/>
        <item x="349"/>
        <item x="338"/>
        <item x="337"/>
        <item x="1630"/>
        <item x="341"/>
        <item x="345"/>
        <item x="384"/>
        <item x="362"/>
        <item x="363"/>
        <item x="344"/>
        <item x="348"/>
        <item x="350"/>
        <item x="359"/>
        <item x="355"/>
        <item x="358"/>
        <item x="1771"/>
        <item x="371"/>
        <item x="369"/>
        <item x="366"/>
        <item x="357"/>
        <item x="377"/>
        <item x="374"/>
        <item x="368"/>
        <item x="383"/>
        <item x="382"/>
        <item x="361"/>
        <item x="365"/>
        <item x="364"/>
        <item x="367"/>
        <item x="370"/>
        <item x="389"/>
        <item x="376"/>
        <item x="372"/>
        <item x="387"/>
        <item x="375"/>
        <item x="373"/>
        <item x="391"/>
        <item x="393"/>
        <item x="403"/>
        <item x="378"/>
        <item x="402"/>
        <item x="392"/>
        <item x="394"/>
        <item x="388"/>
        <item x="386"/>
        <item x="408"/>
        <item x="381"/>
        <item x="405"/>
        <item x="385"/>
        <item x="380"/>
        <item x="399"/>
        <item x="419"/>
        <item x="396"/>
        <item x="395"/>
        <item x="397"/>
        <item x="400"/>
        <item x="401"/>
        <item x="411"/>
        <item x="414"/>
        <item x="422"/>
        <item x="416"/>
        <item x="424"/>
        <item x="413"/>
        <item x="418"/>
        <item x="436"/>
        <item x="406"/>
        <item x="407"/>
        <item x="1763"/>
        <item x="457"/>
        <item x="444"/>
        <item x="410"/>
        <item x="412"/>
        <item x="421"/>
        <item x="415"/>
        <item x="423"/>
        <item x="420"/>
        <item x="425"/>
        <item x="439"/>
        <item x="438"/>
        <item x="433"/>
        <item x="441"/>
        <item x="442"/>
        <item x="431"/>
        <item x="426"/>
        <item x="429"/>
        <item x="417"/>
        <item x="430"/>
        <item x="427"/>
        <item x="434"/>
        <item x="435"/>
        <item x="437"/>
        <item x="432"/>
        <item x="440"/>
        <item x="463"/>
        <item x="445"/>
        <item x="443"/>
        <item x="449"/>
        <item x="451"/>
        <item x="446"/>
        <item x="447"/>
        <item x="453"/>
        <item x="450"/>
        <item x="465"/>
        <item x="455"/>
        <item x="452"/>
        <item x="456"/>
        <item x="468"/>
        <item x="1767"/>
        <item x="461"/>
        <item x="462"/>
        <item x="458"/>
        <item x="467"/>
        <item x="464"/>
        <item x="466"/>
        <item x="471"/>
        <item x="475"/>
        <item x="469"/>
        <item x="473"/>
        <item x="2084"/>
        <item x="470"/>
        <item x="472"/>
        <item x="478"/>
        <item x="497"/>
        <item x="477"/>
        <item x="487"/>
        <item x="474"/>
        <item x="1780"/>
        <item x="482"/>
        <item x="479"/>
        <item x="480"/>
        <item x="488"/>
        <item x="492"/>
        <item x="483"/>
        <item x="493"/>
        <item x="511"/>
        <item x="485"/>
        <item x="486"/>
        <item x="484"/>
        <item x="499"/>
        <item x="489"/>
        <item x="490"/>
        <item x="1769"/>
        <item x="491"/>
        <item x="498"/>
        <item x="505"/>
        <item x="494"/>
        <item x="519"/>
        <item x="1773"/>
        <item x="496"/>
        <item x="509"/>
        <item x="529"/>
        <item x="501"/>
        <item x="502"/>
        <item x="500"/>
        <item x="503"/>
        <item x="517"/>
        <item x="642"/>
        <item x="512"/>
        <item x="514"/>
        <item x="504"/>
        <item x="508"/>
        <item x="507"/>
        <item x="530"/>
        <item x="520"/>
        <item x="535"/>
        <item x="506"/>
        <item x="536"/>
        <item x="510"/>
        <item x="524"/>
        <item x="526"/>
        <item x="531"/>
        <item x="540"/>
        <item x="516"/>
        <item x="523"/>
        <item x="515"/>
        <item x="525"/>
        <item x="532"/>
        <item x="1787"/>
        <item x="518"/>
        <item x="521"/>
        <item x="533"/>
        <item x="559"/>
        <item x="549"/>
        <item x="556"/>
        <item x="1774"/>
        <item x="543"/>
        <item x="537"/>
        <item x="1875"/>
        <item x="1777"/>
        <item x="547"/>
        <item x="545"/>
        <item x="546"/>
        <item x="1776"/>
        <item x="542"/>
        <item x="538"/>
        <item x="550"/>
        <item x="544"/>
        <item x="555"/>
        <item x="558"/>
        <item x="551"/>
        <item x="552"/>
        <item x="554"/>
        <item x="553"/>
        <item x="586"/>
        <item x="572"/>
        <item x="566"/>
        <item x="560"/>
        <item x="567"/>
        <item x="565"/>
        <item x="568"/>
        <item x="563"/>
        <item x="561"/>
        <item x="1778"/>
        <item x="569"/>
        <item x="573"/>
        <item x="564"/>
        <item x="578"/>
        <item x="571"/>
        <item x="570"/>
        <item x="576"/>
        <item x="577"/>
        <item x="635"/>
        <item x="625"/>
        <item x="574"/>
        <item x="629"/>
        <item x="579"/>
        <item x="583"/>
        <item x="590"/>
        <item x="630"/>
        <item x="580"/>
        <item x="581"/>
        <item x="610"/>
        <item x="611"/>
        <item x="688"/>
        <item x="1785"/>
        <item x="595"/>
        <item x="597"/>
        <item x="615"/>
        <item x="603"/>
        <item x="617"/>
        <item x="588"/>
        <item x="599"/>
        <item x="637"/>
        <item x="618"/>
        <item x="584"/>
        <item x="582"/>
        <item x="592"/>
        <item x="614"/>
        <item x="585"/>
        <item x="606"/>
        <item x="604"/>
        <item x="605"/>
        <item x="600"/>
        <item x="587"/>
        <item x="593"/>
        <item x="1786"/>
        <item x="608"/>
        <item x="626"/>
        <item x="598"/>
        <item x="624"/>
        <item x="685"/>
        <item x="1256"/>
        <item x="707"/>
        <item x="620"/>
        <item x="609"/>
        <item x="594"/>
        <item x="665"/>
        <item x="695"/>
        <item x="607"/>
        <item x="591"/>
        <item x="738"/>
        <item x="673"/>
        <item x="612"/>
        <item x="1783"/>
        <item x="653"/>
        <item x="601"/>
        <item x="602"/>
        <item x="628"/>
        <item x="619"/>
        <item x="674"/>
        <item x="654"/>
        <item x="613"/>
        <item x="616"/>
        <item x="623"/>
        <item x="633"/>
        <item x="640"/>
        <item x="659"/>
        <item x="636"/>
        <item x="622"/>
        <item x="656"/>
        <item x="649"/>
        <item x="677"/>
        <item x="641"/>
        <item x="694"/>
        <item x="631"/>
        <item x="621"/>
        <item x="669"/>
        <item x="668"/>
        <item x="634"/>
        <item x="639"/>
        <item x="689"/>
        <item x="1789"/>
        <item x="632"/>
        <item x="729"/>
        <item x="648"/>
        <item x="693"/>
        <item x="661"/>
        <item x="645"/>
        <item x="683"/>
        <item x="647"/>
        <item x="646"/>
        <item x="687"/>
        <item x="643"/>
        <item x="655"/>
        <item x="664"/>
        <item x="714"/>
        <item x="650"/>
        <item x="697"/>
        <item x="710"/>
        <item x="672"/>
        <item x="660"/>
        <item x="657"/>
        <item x="651"/>
        <item x="662"/>
        <item x="722"/>
        <item x="678"/>
        <item x="652"/>
        <item x="679"/>
        <item x="682"/>
        <item x="667"/>
        <item x="675"/>
        <item x="670"/>
        <item x="676"/>
        <item x="700"/>
        <item x="681"/>
        <item x="730"/>
        <item x="691"/>
        <item x="779"/>
        <item x="690"/>
        <item x="719"/>
        <item x="686"/>
        <item x="1792"/>
        <item x="696"/>
        <item x="778"/>
        <item x="708"/>
        <item x="712"/>
        <item x="702"/>
        <item x="699"/>
        <item x="711"/>
        <item x="744"/>
        <item x="716"/>
        <item x="717"/>
        <item x="1808"/>
        <item x="766"/>
        <item x="704"/>
        <item x="723"/>
        <item x="705"/>
        <item x="709"/>
        <item x="713"/>
        <item x="733"/>
        <item x="720"/>
        <item x="718"/>
        <item x="715"/>
        <item x="752"/>
        <item x="750"/>
        <item x="728"/>
        <item x="739"/>
        <item x="725"/>
        <item x="1795"/>
        <item x="793"/>
        <item x="745"/>
        <item x="727"/>
        <item x="767"/>
        <item x="732"/>
        <item x="748"/>
        <item x="749"/>
        <item x="740"/>
        <item x="763"/>
        <item x="820"/>
        <item x="769"/>
        <item x="773"/>
        <item x="747"/>
        <item x="780"/>
        <item x="743"/>
        <item x="761"/>
        <item x="758"/>
        <item x="781"/>
        <item x="759"/>
        <item x="755"/>
        <item x="751"/>
        <item x="753"/>
        <item x="760"/>
        <item x="806"/>
        <item x="774"/>
        <item x="757"/>
        <item x="754"/>
        <item x="768"/>
        <item x="762"/>
        <item x="797"/>
        <item x="812"/>
        <item x="1813"/>
        <item x="764"/>
        <item x="1794"/>
        <item x="790"/>
        <item x="799"/>
        <item x="771"/>
        <item x="789"/>
        <item x="783"/>
        <item x="770"/>
        <item x="772"/>
        <item x="784"/>
        <item x="814"/>
        <item x="775"/>
        <item x="788"/>
        <item x="782"/>
        <item x="786"/>
        <item x="826"/>
        <item x="805"/>
        <item x="823"/>
        <item x="800"/>
        <item x="794"/>
        <item x="787"/>
        <item x="841"/>
        <item x="791"/>
        <item x="811"/>
        <item x="798"/>
        <item x="808"/>
        <item x="792"/>
        <item x="807"/>
        <item x="796"/>
        <item x="802"/>
        <item x="817"/>
        <item x="804"/>
        <item x="810"/>
        <item x="809"/>
        <item x="1202"/>
        <item x="803"/>
        <item x="813"/>
        <item x="1797"/>
        <item x="828"/>
        <item x="829"/>
        <item x="816"/>
        <item x="819"/>
        <item x="825"/>
        <item x="827"/>
        <item x="818"/>
        <item x="851"/>
        <item x="824"/>
        <item x="839"/>
        <item x="821"/>
        <item x="844"/>
        <item x="831"/>
        <item x="838"/>
        <item x="832"/>
        <item x="830"/>
        <item x="856"/>
        <item x="846"/>
        <item x="837"/>
        <item x="834"/>
        <item x="865"/>
        <item x="833"/>
        <item x="845"/>
        <item x="889"/>
        <item x="835"/>
        <item x="869"/>
        <item x="840"/>
        <item x="848"/>
        <item x="873"/>
        <item x="850"/>
        <item x="852"/>
        <item x="877"/>
        <item x="888"/>
        <item x="855"/>
        <item x="853"/>
        <item x="892"/>
        <item x="847"/>
        <item x="854"/>
        <item x="867"/>
        <item x="878"/>
        <item x="890"/>
        <item x="859"/>
        <item x="860"/>
        <item x="858"/>
        <item x="876"/>
        <item x="886"/>
        <item x="541"/>
        <item x="862"/>
        <item x="881"/>
        <item x="864"/>
        <item x="863"/>
        <item x="868"/>
        <item x="861"/>
        <item x="875"/>
        <item x="871"/>
        <item x="1859"/>
        <item x="866"/>
        <item x="870"/>
        <item x="874"/>
        <item x="900"/>
        <item x="899"/>
        <item x="912"/>
        <item x="883"/>
        <item x="884"/>
        <item x="879"/>
        <item x="897"/>
        <item x="885"/>
        <item x="872"/>
        <item x="1799"/>
        <item x="913"/>
        <item x="895"/>
        <item x="894"/>
        <item x="891"/>
        <item x="1801"/>
        <item x="887"/>
        <item x="905"/>
        <item x="896"/>
        <item x="893"/>
        <item x="1443"/>
        <item x="898"/>
        <item x="927"/>
        <item x="1803"/>
        <item x="904"/>
        <item x="1299"/>
        <item x="1224"/>
        <item x="902"/>
        <item x="911"/>
        <item x="903"/>
        <item x="908"/>
        <item x="918"/>
        <item x="909"/>
        <item x="1857"/>
        <item x="924"/>
        <item x="914"/>
        <item x="930"/>
        <item x="915"/>
        <item x="919"/>
        <item x="916"/>
        <item x="928"/>
        <item x="920"/>
        <item x="929"/>
        <item x="925"/>
        <item x="680"/>
        <item x="923"/>
        <item x="926"/>
        <item x="934"/>
        <item x="936"/>
        <item x="937"/>
        <item x="1806"/>
        <item x="944"/>
        <item x="938"/>
        <item x="942"/>
        <item x="945"/>
        <item x="941"/>
        <item x="940"/>
        <item x="946"/>
        <item x="961"/>
        <item x="964"/>
        <item x="952"/>
        <item x="962"/>
        <item x="953"/>
        <item x="957"/>
        <item x="960"/>
        <item x="963"/>
        <item x="968"/>
        <item x="970"/>
        <item x="965"/>
        <item x="976"/>
        <item x="969"/>
        <item x="967"/>
        <item x="966"/>
        <item x="973"/>
        <item x="971"/>
        <item x="987"/>
        <item x="972"/>
        <item x="983"/>
        <item x="996"/>
        <item x="975"/>
        <item x="979"/>
        <item x="1001"/>
        <item x="981"/>
        <item x="974"/>
        <item x="990"/>
        <item x="980"/>
        <item x="982"/>
        <item x="1028"/>
        <item x="984"/>
        <item x="995"/>
        <item x="998"/>
        <item x="1814"/>
        <item x="994"/>
        <item x="993"/>
        <item x="1027"/>
        <item x="1009"/>
        <item x="991"/>
        <item x="986"/>
        <item x="1004"/>
        <item x="1040"/>
        <item x="992"/>
        <item x="1007"/>
        <item x="1031"/>
        <item x="988"/>
        <item x="999"/>
        <item x="1030"/>
        <item x="1000"/>
        <item x="1005"/>
        <item x="1022"/>
        <item x="1809"/>
        <item x="1003"/>
        <item x="1016"/>
        <item x="1024"/>
        <item x="1051"/>
        <item x="1021"/>
        <item x="1002"/>
        <item x="1807"/>
        <item x="1008"/>
        <item x="1023"/>
        <item x="1018"/>
        <item x="1812"/>
        <item x="1011"/>
        <item x="1034"/>
        <item x="1013"/>
        <item x="1035"/>
        <item x="1012"/>
        <item x="1029"/>
        <item x="1069"/>
        <item x="1077"/>
        <item x="1017"/>
        <item x="1019"/>
        <item x="1087"/>
        <item x="1014"/>
        <item x="1026"/>
        <item x="1025"/>
        <item x="1020"/>
        <item x="1811"/>
        <item x="1061"/>
        <item x="1054"/>
        <item x="1540"/>
        <item x="1083"/>
        <item x="1032"/>
        <item x="1036"/>
        <item x="1060"/>
        <item x="1043"/>
        <item x="1033"/>
        <item x="1094"/>
        <item x="1056"/>
        <item x="1039"/>
        <item x="1041"/>
        <item x="1049"/>
        <item x="1045"/>
        <item x="1044"/>
        <item x="1053"/>
        <item x="1059"/>
        <item x="1050"/>
        <item x="1052"/>
        <item x="1071"/>
        <item x="1057"/>
        <item x="1048"/>
        <item x="1058"/>
        <item x="1082"/>
        <item x="1089"/>
        <item x="1063"/>
        <item x="1068"/>
        <item x="1075"/>
        <item x="1076"/>
        <item x="1064"/>
        <item x="1092"/>
        <item x="1084"/>
        <item x="1099"/>
        <item x="1062"/>
        <item x="1072"/>
        <item x="1065"/>
        <item x="1079"/>
        <item x="1096"/>
        <item x="1819"/>
        <item x="1066"/>
        <item x="1078"/>
        <item x="1067"/>
        <item x="1070"/>
        <item x="1073"/>
        <item x="1074"/>
        <item x="1090"/>
        <item x="1080"/>
        <item x="1085"/>
        <item x="1093"/>
        <item x="1086"/>
        <item x="1081"/>
        <item x="1102"/>
        <item x="1091"/>
        <item x="1098"/>
        <item x="1101"/>
        <item x="1100"/>
        <item x="1097"/>
        <item x="1095"/>
        <item x="1105"/>
        <item x="1103"/>
        <item x="1108"/>
        <item x="1128"/>
        <item x="1106"/>
        <item x="1116"/>
        <item x="1107"/>
        <item x="1123"/>
        <item x="1117"/>
        <item x="1111"/>
        <item x="1115"/>
        <item x="1125"/>
        <item x="1118"/>
        <item x="1816"/>
        <item x="1110"/>
        <item x="1126"/>
        <item x="1113"/>
        <item x="1112"/>
        <item x="1114"/>
        <item x="1119"/>
        <item x="1124"/>
        <item x="1132"/>
        <item x="1131"/>
        <item x="1120"/>
        <item x="1122"/>
        <item x="1133"/>
        <item x="1820"/>
        <item x="1129"/>
        <item x="1130"/>
        <item x="1127"/>
        <item x="1822"/>
        <item x="1136"/>
        <item x="2164"/>
        <item x="1135"/>
        <item x="1833"/>
        <item x="1137"/>
        <item x="1146"/>
        <item x="1144"/>
        <item x="1145"/>
        <item x="1149"/>
        <item x="1150"/>
        <item x="1155"/>
        <item x="1153"/>
        <item x="1167"/>
        <item x="1154"/>
        <item x="1151"/>
        <item x="1180"/>
        <item x="1159"/>
        <item x="1220"/>
        <item x="1165"/>
        <item x="1152"/>
        <item x="1161"/>
        <item x="1171"/>
        <item x="1209"/>
        <item x="1157"/>
        <item x="1166"/>
        <item x="1164"/>
        <item x="1175"/>
        <item x="1177"/>
        <item x="1162"/>
        <item x="1186"/>
        <item x="1170"/>
        <item x="1216"/>
        <item x="1173"/>
        <item x="1244"/>
        <item x="1184"/>
        <item x="1238"/>
        <item x="1168"/>
        <item x="1169"/>
        <item x="1176"/>
        <item x="1174"/>
        <item x="1192"/>
        <item x="1185"/>
        <item x="1219"/>
        <item x="1270"/>
        <item x="1189"/>
        <item x="1206"/>
        <item x="1208"/>
        <item x="1261"/>
        <item x="1172"/>
        <item x="1207"/>
        <item x="1191"/>
        <item x="1183"/>
        <item x="1210"/>
        <item x="1234"/>
        <item x="1872"/>
        <item x="1243"/>
        <item x="1292"/>
        <item x="1198"/>
        <item x="1188"/>
        <item x="1205"/>
        <item x="1187"/>
        <item x="1199"/>
        <item x="1196"/>
        <item x="1200"/>
        <item x="1195"/>
        <item x="1221"/>
        <item x="1201"/>
        <item x="1337"/>
        <item x="1193"/>
        <item x="1203"/>
        <item x="1250"/>
        <item x="1194"/>
        <item x="1204"/>
        <item x="1211"/>
        <item x="1237"/>
        <item x="1301"/>
        <item x="1212"/>
        <item x="1255"/>
        <item x="1215"/>
        <item x="1262"/>
        <item x="1245"/>
        <item x="1222"/>
        <item x="1265"/>
        <item x="1302"/>
        <item x="1319"/>
        <item x="1232"/>
        <item x="1227"/>
        <item x="1225"/>
        <item x="1366"/>
        <item x="1282"/>
        <item x="1315"/>
        <item x="1847"/>
        <item x="528"/>
        <item x="1226"/>
        <item x="1248"/>
        <item x="1218"/>
        <item x="1223"/>
        <item x="1239"/>
        <item x="1260"/>
        <item x="1381"/>
        <item x="1837"/>
        <item x="1395"/>
        <item x="1284"/>
        <item x="1259"/>
        <item x="1320"/>
        <item x="1231"/>
        <item x="1258"/>
        <item x="1236"/>
        <item x="1286"/>
        <item x="1263"/>
        <item x="1826"/>
        <item x="1233"/>
        <item x="1240"/>
        <item x="1367"/>
        <item x="1251"/>
        <item x="1246"/>
        <item x="1242"/>
        <item x="1307"/>
        <item x="1377"/>
        <item x="1264"/>
        <item x="1275"/>
        <item x="1370"/>
        <item x="1332"/>
        <item x="1267"/>
        <item x="1830"/>
        <item x="1309"/>
        <item x="1277"/>
        <item x="1253"/>
        <item x="1314"/>
        <item x="1254"/>
        <item x="1257"/>
        <item x="1828"/>
        <item x="1831"/>
        <item x="1353"/>
        <item x="1266"/>
        <item x="1368"/>
        <item x="1344"/>
        <item x="1296"/>
        <item x="1285"/>
        <item x="1272"/>
        <item x="1322"/>
        <item x="1269"/>
        <item x="1278"/>
        <item x="1293"/>
        <item x="1279"/>
        <item x="1274"/>
        <item x="1289"/>
        <item x="1388"/>
        <item x="1343"/>
        <item x="1295"/>
        <item x="1276"/>
        <item x="1308"/>
        <item x="1835"/>
        <item x="1305"/>
        <item x="1287"/>
        <item x="1829"/>
        <item x="1283"/>
        <item x="1294"/>
        <item x="1338"/>
        <item x="1280"/>
        <item x="1290"/>
        <item x="1358"/>
        <item x="1362"/>
        <item x="1317"/>
        <item x="1352"/>
        <item x="1288"/>
        <item x="1298"/>
        <item x="1354"/>
        <item x="1312"/>
        <item x="1291"/>
        <item x="1300"/>
        <item x="1345"/>
        <item x="1310"/>
        <item x="1393"/>
        <item x="1331"/>
        <item x="1372"/>
        <item x="1333"/>
        <item x="1304"/>
        <item x="1303"/>
        <item x="1297"/>
        <item x="1306"/>
        <item x="1318"/>
        <item x="1328"/>
        <item x="1329"/>
        <item x="1311"/>
        <item x="1832"/>
        <item x="1326"/>
        <item x="1313"/>
        <item x="1348"/>
        <item x="1316"/>
        <item x="1839"/>
        <item x="1383"/>
        <item x="1325"/>
        <item x="1363"/>
        <item x="1391"/>
        <item x="1323"/>
        <item x="1341"/>
        <item x="1495"/>
        <item x="1335"/>
        <item x="1342"/>
        <item x="1365"/>
        <item x="1334"/>
        <item x="1327"/>
        <item x="1336"/>
        <item x="1364"/>
        <item x="1339"/>
        <item x="1340"/>
        <item x="1346"/>
        <item x="1351"/>
        <item x="1369"/>
        <item x="1840"/>
        <item x="1347"/>
        <item x="1394"/>
        <item x="1836"/>
        <item x="1356"/>
        <item x="1380"/>
        <item x="1350"/>
        <item x="1361"/>
        <item x="1416"/>
        <item x="1359"/>
        <item x="1375"/>
        <item x="1374"/>
        <item x="1404"/>
        <item x="1355"/>
        <item x="1389"/>
        <item x="1843"/>
        <item x="1390"/>
        <item x="1357"/>
        <item x="1371"/>
        <item x="1410"/>
        <item x="1376"/>
        <item x="1838"/>
        <item x="1382"/>
        <item x="1841"/>
        <item x="1384"/>
        <item x="1386"/>
        <item x="1406"/>
        <item x="1397"/>
        <item x="1398"/>
        <item x="1414"/>
        <item x="1396"/>
        <item x="1409"/>
        <item x="1411"/>
        <item x="1401"/>
        <item x="1417"/>
        <item x="1399"/>
        <item x="1407"/>
        <item x="1408"/>
        <item x="1373"/>
        <item x="1415"/>
        <item x="1418"/>
        <item x="1441"/>
        <item x="1420"/>
        <item x="1412"/>
        <item x="1846"/>
        <item x="1413"/>
        <item x="1442"/>
        <item x="1437"/>
        <item x="1440"/>
        <item x="1426"/>
        <item x="1419"/>
        <item x="1430"/>
        <item x="1432"/>
        <item x="1433"/>
        <item x="1431"/>
        <item x="1424"/>
        <item x="1428"/>
        <item x="1842"/>
        <item x="1436"/>
        <item x="1435"/>
        <item x="1439"/>
        <item x="1464"/>
        <item x="1444"/>
        <item x="1449"/>
        <item x="1445"/>
        <item x="1454"/>
        <item x="1862"/>
        <item x="1446"/>
        <item x="1450"/>
        <item x="1453"/>
        <item x="1467"/>
        <item x="1448"/>
        <item x="1845"/>
        <item x="1451"/>
        <item x="1452"/>
        <item x="1461"/>
        <item x="1462"/>
        <item x="1455"/>
        <item x="1456"/>
        <item x="1460"/>
        <item x="1466"/>
        <item x="1469"/>
        <item x="1472"/>
        <item x="1473"/>
        <item x="1468"/>
        <item x="1471"/>
        <item x="1470"/>
        <item x="1475"/>
        <item x="1477"/>
        <item x="1483"/>
        <item x="1474"/>
        <item x="1480"/>
        <item x="1481"/>
        <item x="1478"/>
        <item x="1488"/>
        <item x="1489"/>
        <item x="1476"/>
        <item x="1510"/>
        <item x="1484"/>
        <item x="1490"/>
        <item x="1485"/>
        <item x="1482"/>
        <item x="1491"/>
        <item x="1538"/>
        <item x="1499"/>
        <item x="1848"/>
        <item x="1498"/>
        <item x="1486"/>
        <item x="1492"/>
        <item x="1547"/>
        <item x="1505"/>
        <item x="1504"/>
        <item x="1509"/>
        <item x="1493"/>
        <item x="1507"/>
        <item x="1849"/>
        <item x="1494"/>
        <item x="1496"/>
        <item x="1531"/>
        <item x="1502"/>
        <item x="1500"/>
        <item x="1511"/>
        <item x="1542"/>
        <item x="1527"/>
        <item x="1548"/>
        <item x="1503"/>
        <item x="1506"/>
        <item x="1558"/>
        <item x="1523"/>
        <item x="1501"/>
        <item x="1544"/>
        <item x="1508"/>
        <item x="1516"/>
        <item x="1534"/>
        <item x="1487"/>
        <item x="1528"/>
        <item x="1521"/>
        <item x="1856"/>
        <item x="1515"/>
        <item x="1513"/>
        <item x="1530"/>
        <item x="1851"/>
        <item x="1522"/>
        <item x="1514"/>
        <item x="1852"/>
        <item x="1525"/>
        <item x="1524"/>
        <item x="1519"/>
        <item x="1518"/>
        <item x="1583"/>
        <item x="1537"/>
        <item x="1529"/>
        <item x="1861"/>
        <item x="1550"/>
        <item x="1536"/>
        <item x="1532"/>
        <item x="1545"/>
        <item x="1526"/>
        <item x="1591"/>
        <item x="1555"/>
        <item x="1578"/>
        <item x="1539"/>
        <item x="1584"/>
        <item x="1546"/>
        <item x="1535"/>
        <item x="1585"/>
        <item x="1575"/>
        <item x="1533"/>
        <item x="1556"/>
        <item x="1563"/>
        <item x="1543"/>
        <item x="1589"/>
        <item x="1853"/>
        <item x="1855"/>
        <item x="1553"/>
        <item x="1554"/>
        <item x="1572"/>
        <item x="1551"/>
        <item x="1566"/>
        <item x="1549"/>
        <item x="1541"/>
        <item x="1573"/>
        <item x="1894"/>
        <item x="1561"/>
        <item x="1562"/>
        <item x="1557"/>
        <item x="1552"/>
        <item x="1590"/>
        <item x="1577"/>
        <item x="1567"/>
        <item x="1594"/>
        <item x="1479"/>
        <item x="1597"/>
        <item x="1560"/>
        <item x="1568"/>
        <item x="1559"/>
        <item x="1564"/>
        <item x="1565"/>
        <item x="1570"/>
        <item x="1586"/>
        <item x="1569"/>
        <item x="1571"/>
        <item x="1580"/>
        <item x="1579"/>
        <item x="1574"/>
        <item x="1576"/>
        <item x="1596"/>
        <item x="1607"/>
        <item x="1858"/>
        <item x="1582"/>
        <item x="1606"/>
        <item x="1581"/>
        <item x="1593"/>
        <item x="1867"/>
        <item x="1599"/>
        <item x="1587"/>
        <item x="1592"/>
        <item x="1601"/>
        <item x="1609"/>
        <item x="1598"/>
        <item x="1595"/>
        <item x="1600"/>
        <item x="1620"/>
        <item x="1621"/>
        <item x="1613"/>
        <item x="1602"/>
        <item x="1604"/>
        <item x="1608"/>
        <item x="1615"/>
        <item x="1610"/>
        <item x="1605"/>
        <item x="2018"/>
        <item x="1612"/>
        <item x="1877"/>
        <item x="1619"/>
        <item x="1611"/>
        <item x="1616"/>
        <item x="1618"/>
        <item x="1628"/>
        <item x="1617"/>
        <item x="1627"/>
        <item x="1629"/>
        <item x="1638"/>
        <item x="2038"/>
        <item x="1624"/>
        <item x="1622"/>
        <item x="1623"/>
        <item x="1643"/>
        <item x="1625"/>
        <item x="1626"/>
        <item x="1631"/>
        <item x="1636"/>
        <item x="1864"/>
        <item x="1650"/>
        <item x="1632"/>
        <item x="1648"/>
        <item x="1633"/>
        <item x="1644"/>
        <item x="1634"/>
        <item x="1635"/>
        <item x="1668"/>
        <item x="1637"/>
        <item x="1641"/>
        <item x="1657"/>
        <item x="1647"/>
        <item x="1655"/>
        <item x="1665"/>
        <item x="1667"/>
        <item x="1670"/>
        <item x="1640"/>
        <item x="1654"/>
        <item x="1678"/>
        <item x="1653"/>
        <item x="1646"/>
        <item x="1645"/>
        <item x="1656"/>
        <item x="1658"/>
        <item x="1649"/>
        <item x="1651"/>
        <item x="1673"/>
        <item x="1652"/>
        <item x="1662"/>
        <item x="1666"/>
        <item x="1660"/>
        <item x="1676"/>
        <item x="1871"/>
        <item x="1680"/>
        <item x="1671"/>
        <item x="1672"/>
        <item x="1675"/>
        <item x="1860"/>
        <item x="1674"/>
        <item x="1863"/>
        <item x="1677"/>
        <item x="1679"/>
        <item x="1682"/>
        <item x="1683"/>
        <item x="1686"/>
        <item x="1689"/>
        <item x="1688"/>
        <item x="1693"/>
        <item x="1691"/>
        <item x="1692"/>
        <item x="1694"/>
        <item x="1695"/>
        <item x="1698"/>
        <item x="1701"/>
        <item x="1703"/>
        <item x="1866"/>
        <item x="1704"/>
        <item x="1706"/>
        <item x="1710"/>
        <item x="1868"/>
        <item x="1878"/>
        <item x="1870"/>
        <item x="1874"/>
        <item x="1876"/>
        <item x="1879"/>
        <item x="1873"/>
        <item x="1881"/>
        <item x="1880"/>
        <item x="1897"/>
        <item x="1883"/>
        <item x="1882"/>
        <item x="1891"/>
        <item x="1886"/>
        <item x="1893"/>
        <item x="1993"/>
        <item x="1885"/>
        <item x="1888"/>
        <item x="1902"/>
        <item x="1889"/>
        <item x="1906"/>
        <item x="1890"/>
        <item x="1895"/>
        <item x="1901"/>
        <item x="1887"/>
        <item x="1892"/>
        <item x="1898"/>
        <item x="1911"/>
        <item x="1910"/>
        <item x="1896"/>
        <item x="1900"/>
        <item x="1913"/>
        <item x="1915"/>
        <item x="1899"/>
        <item x="1917"/>
        <item x="1918"/>
        <item x="1905"/>
        <item x="1903"/>
        <item x="1904"/>
        <item x="1912"/>
        <item x="1909"/>
        <item x="1914"/>
        <item x="1916"/>
        <item x="1919"/>
        <item x="1920"/>
        <item x="1922"/>
        <item x="1925"/>
        <item x="1921"/>
        <item x="1928"/>
        <item x="2237"/>
        <item x="1926"/>
        <item x="1923"/>
        <item x="1934"/>
        <item x="1929"/>
        <item x="1927"/>
        <item x="1931"/>
        <item x="1930"/>
        <item x="1933"/>
        <item x="1937"/>
        <item x="1932"/>
        <item x="2071"/>
        <item x="1936"/>
        <item x="1942"/>
        <item x="1938"/>
        <item x="1939"/>
        <item x="1941"/>
        <item x="1940"/>
        <item x="1943"/>
        <item x="1949"/>
        <item x="1944"/>
        <item x="1945"/>
        <item x="1946"/>
        <item x="2001"/>
        <item x="1959"/>
        <item x="1952"/>
        <item x="1947"/>
        <item x="1956"/>
        <item x="1951"/>
        <item x="1987"/>
        <item x="1950"/>
        <item x="1963"/>
        <item x="1948"/>
        <item x="1958"/>
        <item x="1955"/>
        <item x="1964"/>
        <item x="1957"/>
        <item x="1978"/>
        <item x="1954"/>
        <item x="1961"/>
        <item x="1992"/>
        <item x="1953"/>
        <item x="1988"/>
        <item x="1971"/>
        <item x="2035"/>
        <item x="1966"/>
        <item x="1962"/>
        <item x="1967"/>
        <item x="1969"/>
        <item x="2005"/>
        <item x="2000"/>
        <item x="1970"/>
        <item x="1974"/>
        <item x="2318"/>
        <item x="1972"/>
        <item x="1979"/>
        <item x="1975"/>
        <item x="1989"/>
        <item x="2015"/>
        <item x="1973"/>
        <item x="1976"/>
        <item x="1983"/>
        <item x="1986"/>
        <item x="1998"/>
        <item x="2010"/>
        <item x="2023"/>
        <item x="2033"/>
        <item x="1980"/>
        <item x="1981"/>
        <item x="1982"/>
        <item x="1991"/>
        <item x="2002"/>
        <item x="1984"/>
        <item x="1999"/>
        <item x="1995"/>
        <item x="2028"/>
        <item x="1985"/>
        <item x="1996"/>
        <item x="2011"/>
        <item x="1968"/>
        <item x="1990"/>
        <item x="2004"/>
        <item x="1997"/>
        <item x="2021"/>
        <item x="2006"/>
        <item x="2007"/>
        <item x="2003"/>
        <item x="2014"/>
        <item x="2027"/>
        <item x="2058"/>
        <item x="2031"/>
        <item x="2008"/>
        <item x="2009"/>
        <item x="2013"/>
        <item x="2012"/>
        <item x="1977"/>
        <item x="2050"/>
        <item x="2017"/>
        <item x="2019"/>
        <item x="2029"/>
        <item x="2020"/>
        <item x="2047"/>
        <item x="2016"/>
        <item x="2022"/>
        <item x="2030"/>
        <item x="2032"/>
        <item x="2037"/>
        <item x="2024"/>
        <item x="2034"/>
        <item x="2026"/>
        <item x="2025"/>
        <item x="2039"/>
        <item x="2040"/>
        <item x="2036"/>
        <item x="2049"/>
        <item x="2041"/>
        <item x="2044"/>
        <item x="346"/>
        <item x="1037"/>
        <item x="2042"/>
        <item x="2045"/>
        <item x="2048"/>
        <item x="2046"/>
        <item x="2053"/>
        <item x="2051"/>
        <item x="2054"/>
        <item x="2052"/>
        <item x="2055"/>
        <item x="2056"/>
        <item x="2081"/>
        <item x="2059"/>
        <item x="2283"/>
        <item x="2057"/>
        <item x="2061"/>
        <item x="2063"/>
        <item x="2065"/>
        <item x="2080"/>
        <item x="2060"/>
        <item x="2077"/>
        <item x="2070"/>
        <item x="2066"/>
        <item x="2072"/>
        <item x="2086"/>
        <item x="2068"/>
        <item x="2069"/>
        <item x="2067"/>
        <item x="2078"/>
        <item x="2073"/>
        <item x="2079"/>
        <item x="2076"/>
        <item x="2075"/>
        <item x="2088"/>
        <item x="2083"/>
        <item x="2130"/>
        <item x="2093"/>
        <item x="2087"/>
        <item x="2095"/>
        <item x="2085"/>
        <item x="2102"/>
        <item x="2106"/>
        <item x="2100"/>
        <item x="2089"/>
        <item x="2099"/>
        <item x="2096"/>
        <item x="2094"/>
        <item x="2091"/>
        <item x="2098"/>
        <item x="2103"/>
        <item x="2114"/>
        <item x="2110"/>
        <item x="2105"/>
        <item x="2119"/>
        <item x="2101"/>
        <item x="2111"/>
        <item x="2104"/>
        <item x="2092"/>
        <item x="2107"/>
        <item x="2113"/>
        <item x="2108"/>
        <item x="2109"/>
        <item x="2115"/>
        <item x="2112"/>
        <item x="2116"/>
        <item x="2118"/>
        <item x="2124"/>
        <item x="2120"/>
        <item x="2122"/>
        <item x="2129"/>
        <item x="2264"/>
        <item x="2123"/>
        <item x="2132"/>
        <item x="2125"/>
        <item x="2127"/>
        <item x="2135"/>
        <item x="2131"/>
        <item x="2136"/>
        <item x="2128"/>
        <item x="2134"/>
        <item x="2137"/>
        <item x="2145"/>
        <item x="1768"/>
        <item x="2140"/>
        <item x="2138"/>
        <item x="2139"/>
        <item x="2142"/>
        <item x="2141"/>
        <item x="2143"/>
        <item x="2146"/>
        <item x="2148"/>
        <item x="2147"/>
        <item x="2149"/>
        <item x="2190"/>
        <item x="2156"/>
        <item x="2157"/>
        <item x="2158"/>
        <item x="2159"/>
        <item x="2267"/>
        <item x="2160"/>
        <item x="2507"/>
        <item x="2161"/>
        <item x="2163"/>
        <item x="2162"/>
        <item x="2165"/>
        <item x="2323"/>
        <item x="2166"/>
        <item x="2170"/>
        <item x="2167"/>
        <item x="2169"/>
        <item x="2177"/>
        <item x="2180"/>
        <item x="2168"/>
        <item x="2178"/>
        <item x="2172"/>
        <item x="2182"/>
        <item x="2173"/>
        <item x="2175"/>
        <item x="2174"/>
        <item x="2187"/>
        <item x="2176"/>
        <item x="2184"/>
        <item x="2207"/>
        <item x="2185"/>
        <item x="2228"/>
        <item x="2179"/>
        <item x="2317"/>
        <item x="2186"/>
        <item x="2188"/>
        <item x="2408"/>
        <item x="2195"/>
        <item x="2196"/>
        <item x="2193"/>
        <item x="2194"/>
        <item x="2191"/>
        <item x="2197"/>
        <item x="2198"/>
        <item x="2199"/>
        <item x="2201"/>
        <item x="2205"/>
        <item x="2204"/>
        <item x="2202"/>
        <item x="2203"/>
        <item x="2206"/>
        <item x="2291"/>
        <item x="2208"/>
        <item x="2214"/>
        <item x="2538"/>
        <item x="2211"/>
        <item x="2218"/>
        <item x="2215"/>
        <item x="2213"/>
        <item x="2212"/>
        <item x="2221"/>
        <item x="2219"/>
        <item x="2216"/>
        <item x="2224"/>
        <item x="2217"/>
        <item x="2222"/>
        <item x="1869"/>
        <item x="2223"/>
        <item x="2227"/>
        <item x="2282"/>
        <item x="2231"/>
        <item x="2226"/>
        <item x="2234"/>
        <item x="2229"/>
        <item x="2233"/>
        <item x="2230"/>
        <item x="2232"/>
        <item x="2235"/>
        <item x="2276"/>
        <item x="2908"/>
        <item x="2236"/>
        <item x="2240"/>
        <item x="2238"/>
        <item x="2244"/>
        <item x="2239"/>
        <item x="2243"/>
        <item x="2383"/>
        <item x="2401"/>
        <item x="2352"/>
        <item x="2246"/>
        <item x="2702"/>
        <item x="2245"/>
        <item x="2247"/>
        <item x="2256"/>
        <item x="2250"/>
        <item x="2255"/>
        <item x="2252"/>
        <item x="2249"/>
        <item x="2588"/>
        <item x="2327"/>
        <item x="2253"/>
        <item x="2259"/>
        <item x="2257"/>
        <item x="2309"/>
        <item x="2287"/>
        <item x="2263"/>
        <item x="2319"/>
        <item x="2266"/>
        <item x="2268"/>
        <item x="2275"/>
        <item x="2269"/>
        <item x="2271"/>
        <item x="2272"/>
        <item x="2274"/>
        <item x="2289"/>
        <item x="2273"/>
        <item x="2277"/>
        <item x="2293"/>
        <item x="2330"/>
        <item x="2295"/>
        <item x="2693"/>
        <item x="2278"/>
        <item x="2297"/>
        <item x="2331"/>
        <item x="2279"/>
        <item x="2285"/>
        <item x="2288"/>
        <item x="2281"/>
        <item x="2294"/>
        <item x="2296"/>
        <item x="2300"/>
        <item x="2315"/>
        <item x="1779"/>
        <item x="2299"/>
        <item x="2311"/>
        <item x="2320"/>
        <item x="2334"/>
        <item x="2325"/>
        <item x="2316"/>
        <item x="2314"/>
        <item x="2312"/>
        <item x="2329"/>
        <item x="2321"/>
        <item x="2324"/>
        <item x="2332"/>
        <item x="2343"/>
        <item x="2335"/>
        <item x="2675"/>
        <item x="2340"/>
        <item x="2341"/>
        <item x="2342"/>
        <item x="2339"/>
        <item x="2336"/>
        <item x="2338"/>
        <item x="2346"/>
        <item x="2351"/>
        <item x="2455"/>
        <item x="2353"/>
        <item x="2355"/>
        <item x="2359"/>
        <item x="2366"/>
        <item x="2363"/>
        <item x="2365"/>
        <item x="2354"/>
        <item x="2361"/>
        <item x="2358"/>
        <item x="2356"/>
        <item x="2370"/>
        <item x="2382"/>
        <item x="2357"/>
        <item x="2369"/>
        <item x="2377"/>
        <item x="2379"/>
        <item x="2390"/>
        <item x="2374"/>
        <item x="2376"/>
        <item x="2371"/>
        <item x="2384"/>
        <item x="2381"/>
        <item x="2380"/>
        <item x="2373"/>
        <item x="2378"/>
        <item x="2385"/>
        <item x="2394"/>
        <item x="2449"/>
        <item x="2386"/>
        <item x="2410"/>
        <item x="2389"/>
        <item x="2388"/>
        <item x="2406"/>
        <item x="2392"/>
        <item x="2397"/>
        <item x="2403"/>
        <item x="2417"/>
        <item x="2421"/>
        <item x="2396"/>
        <item x="2409"/>
        <item x="2411"/>
        <item x="2425"/>
        <item x="2405"/>
        <item x="2412"/>
        <item x="2407"/>
        <item x="2416"/>
        <item x="2424"/>
        <item x="2464"/>
        <item x="2413"/>
        <item x="2419"/>
        <item x="2418"/>
        <item x="2494"/>
        <item x="2445"/>
        <item x="2415"/>
        <item x="2440"/>
        <item x="2476"/>
        <item x="2423"/>
        <item x="2446"/>
        <item x="2422"/>
        <item x="2451"/>
        <item x="2441"/>
        <item x="2662"/>
        <item x="2435"/>
        <item x="2428"/>
        <item x="2430"/>
        <item x="2433"/>
        <item x="2427"/>
        <item x="2431"/>
        <item x="2432"/>
        <item x="2442"/>
        <item x="2532"/>
        <item x="2450"/>
        <item x="2436"/>
        <item x="2434"/>
        <item x="2437"/>
        <item x="2458"/>
        <item x="2439"/>
        <item x="2443"/>
        <item x="2448"/>
        <item x="2467"/>
        <item x="2447"/>
        <item x="2462"/>
        <item x="2466"/>
        <item x="2453"/>
        <item x="2452"/>
        <item x="2454"/>
        <item x="2463"/>
        <item x="2438"/>
        <item x="2459"/>
        <item x="2487"/>
        <item x="2461"/>
        <item x="2465"/>
        <item x="2471"/>
        <item x="2468"/>
        <item x="2479"/>
        <item x="2470"/>
        <item x="2483"/>
        <item x="2473"/>
        <item x="2469"/>
        <item x="2472"/>
        <item x="2474"/>
        <item x="2480"/>
        <item x="2475"/>
        <item x="1745"/>
        <item x="2478"/>
        <item x="2482"/>
        <item x="2481"/>
        <item x="2477"/>
        <item x="2485"/>
        <item x="2484"/>
        <item x="2488"/>
        <item x="2491"/>
        <item x="2559"/>
        <item x="2492"/>
        <item x="2508"/>
        <item x="2493"/>
        <item x="2500"/>
        <item x="2516"/>
        <item x="2496"/>
        <item x="2678"/>
        <item x="2498"/>
        <item x="2499"/>
        <item x="1738"/>
        <item x="2502"/>
        <item x="2506"/>
        <item x="2504"/>
        <item x="2509"/>
        <item x="2505"/>
        <item x="2530"/>
        <item x="2512"/>
        <item x="2510"/>
        <item x="2511"/>
        <item x="2514"/>
        <item x="2832"/>
        <item x="2513"/>
        <item x="2606"/>
        <item x="2517"/>
        <item x="2519"/>
        <item x="2518"/>
        <item x="2521"/>
        <item x="2522"/>
        <item x="2523"/>
        <item x="2527"/>
        <item x="2525"/>
        <item x="2524"/>
        <item x="2839"/>
        <item x="2561"/>
        <item x="2534"/>
        <item x="1712"/>
        <item x="2539"/>
        <item x="2533"/>
        <item x="2546"/>
        <item x="2535"/>
        <item x="2665"/>
        <item x="2537"/>
        <item x="2753"/>
        <item x="2540"/>
        <item x="2552"/>
        <item x="2541"/>
        <item x="2545"/>
        <item x="2543"/>
        <item x="2544"/>
        <item x="2310"/>
        <item x="2547"/>
        <item x="2565"/>
        <item x="2850"/>
        <item x="2551"/>
        <item x="2549"/>
        <item x="2554"/>
        <item x="2562"/>
        <item x="2556"/>
        <item x="2553"/>
        <item x="2560"/>
        <item x="2555"/>
        <item x="2557"/>
        <item x="2563"/>
        <item x="2558"/>
        <item x="2577"/>
        <item x="2566"/>
        <item x="2587"/>
        <item x="2569"/>
        <item x="2572"/>
        <item x="2579"/>
        <item x="2570"/>
        <item x="2571"/>
        <item x="2582"/>
        <item x="2568"/>
        <item x="2567"/>
        <item x="2574"/>
        <item x="1834"/>
        <item x="1729"/>
        <item x="2578"/>
        <item x="2581"/>
        <item x="2580"/>
        <item x="2592"/>
        <item x="2604"/>
        <item x="2593"/>
        <item x="2640"/>
        <item x="2584"/>
        <item x="1764"/>
        <item x="2597"/>
        <item x="2596"/>
        <item x="2601"/>
        <item x="2594"/>
        <item x="2605"/>
        <item x="2583"/>
        <item x="2586"/>
        <item x="2591"/>
        <item x="2585"/>
        <item x="2590"/>
        <item x="2589"/>
        <item x="2743"/>
        <item x="2602"/>
        <item x="2598"/>
        <item x="2595"/>
        <item x="2599"/>
        <item x="2600"/>
        <item x="2615"/>
        <item x="2625"/>
        <item x="2617"/>
        <item x="2608"/>
        <item x="2603"/>
        <item x="2607"/>
        <item x="2627"/>
        <item x="2626"/>
        <item x="2628"/>
        <item x="2609"/>
        <item x="2610"/>
        <item x="2616"/>
        <item x="2622"/>
        <item x="2623"/>
        <item x="2611"/>
        <item x="2613"/>
        <item x="2614"/>
        <item x="2618"/>
        <item x="2647"/>
        <item x="2620"/>
        <item x="2624"/>
        <item x="2646"/>
        <item x="2698"/>
        <item x="2636"/>
        <item x="2631"/>
        <item x="2632"/>
        <item x="2630"/>
        <item x="2638"/>
        <item x="2633"/>
        <item x="2637"/>
        <item x="2657"/>
        <item x="2635"/>
        <item x="2634"/>
        <item x="2672"/>
        <item x="2643"/>
        <item x="2629"/>
        <item x="2648"/>
        <item x="2644"/>
        <item x="2641"/>
        <item x="2658"/>
        <item x="2642"/>
        <item x="2663"/>
        <item x="2668"/>
        <item x="2645"/>
        <item x="2655"/>
        <item x="2649"/>
        <item x="2660"/>
        <item x="2661"/>
        <item x="2652"/>
        <item x="2651"/>
        <item x="2656"/>
        <item x="2670"/>
        <item x="2654"/>
        <item x="2659"/>
        <item x="2821"/>
        <item x="2671"/>
        <item x="2664"/>
        <item x="2669"/>
        <item x="2673"/>
        <item x="2666"/>
        <item x="2667"/>
        <item x="1756"/>
        <item x="2676"/>
        <item x="2727"/>
        <item x="2712"/>
        <item x="2748"/>
        <item x="2674"/>
        <item x="2677"/>
        <item x="2679"/>
        <item x="2680"/>
        <item x="2682"/>
        <item x="2686"/>
        <item x="2685"/>
        <item x="2689"/>
        <item x="2705"/>
        <item x="2687"/>
        <item x="2759"/>
        <item x="2695"/>
        <item x="2691"/>
        <item x="2688"/>
        <item x="2697"/>
        <item x="2694"/>
        <item x="2746"/>
        <item x="2690"/>
        <item x="2696"/>
        <item x="2700"/>
        <item x="2699"/>
        <item x="2692"/>
        <item x="2703"/>
        <item x="2701"/>
        <item x="2707"/>
        <item x="2704"/>
        <item x="2785"/>
        <item x="2716"/>
        <item x="2706"/>
        <item x="2710"/>
        <item x="2750"/>
        <item x="2719"/>
        <item x="2713"/>
        <item x="2726"/>
        <item x="2734"/>
        <item x="2728"/>
        <item x="2711"/>
        <item x="2732"/>
        <item x="2752"/>
        <item x="2721"/>
        <item x="2714"/>
        <item x="2715"/>
        <item x="2718"/>
        <item x="2717"/>
        <item x="2720"/>
        <item x="2737"/>
        <item x="2723"/>
        <item x="2740"/>
        <item x="2817"/>
        <item x="2774"/>
        <item x="2742"/>
        <item x="2724"/>
        <item x="2725"/>
        <item x="2754"/>
        <item x="2831"/>
        <item x="2731"/>
        <item x="2736"/>
        <item x="2739"/>
        <item x="2771"/>
        <item x="2744"/>
        <item x="2729"/>
        <item x="2730"/>
        <item x="2747"/>
        <item x="2733"/>
        <item x="2765"/>
        <item x="2745"/>
        <item x="2763"/>
        <item x="2777"/>
        <item x="2741"/>
        <item x="2735"/>
        <item x="2939"/>
        <item x="2767"/>
        <item x="2749"/>
        <item x="2751"/>
        <item x="2758"/>
        <item x="2757"/>
        <item x="2762"/>
        <item x="2756"/>
        <item x="2769"/>
        <item x="2755"/>
        <item x="2764"/>
        <item x="2768"/>
        <item x="2761"/>
        <item x="2779"/>
        <item x="2770"/>
        <item x="2766"/>
        <item x="3089"/>
        <item x="2772"/>
        <item x="2773"/>
        <item x="2783"/>
        <item x="2778"/>
        <item x="2776"/>
        <item x="2823"/>
        <item x="2780"/>
        <item x="2782"/>
        <item x="2784"/>
        <item x="2789"/>
        <item x="2781"/>
        <item x="2795"/>
        <item x="2787"/>
        <item x="2786"/>
        <item x="2788"/>
        <item x="2792"/>
        <item x="2794"/>
        <item x="2793"/>
        <item x="2797"/>
        <item x="2791"/>
        <item x="2801"/>
        <item x="2814"/>
        <item x="2796"/>
        <item x="2835"/>
        <item x="2800"/>
        <item x="2806"/>
        <item x="2799"/>
        <item x="2828"/>
        <item x="2803"/>
        <item x="2805"/>
        <item x="2808"/>
        <item x="2804"/>
        <item x="3088"/>
        <item x="2811"/>
        <item x="2810"/>
        <item x="2812"/>
        <item x="2813"/>
        <item x="2827"/>
        <item x="2818"/>
        <item x="2849"/>
        <item x="2816"/>
        <item x="2845"/>
        <item x="2830"/>
        <item x="2819"/>
        <item x="2844"/>
        <item x="2822"/>
        <item x="2838"/>
        <item x="1730"/>
        <item x="2825"/>
        <item x="2833"/>
        <item x="2824"/>
        <item x="2820"/>
        <item x="2829"/>
        <item x="2842"/>
        <item x="2931"/>
        <item x="2840"/>
        <item x="2837"/>
        <item x="2834"/>
        <item x="2836"/>
        <item x="2863"/>
        <item x="1742"/>
        <item x="2841"/>
        <item x="2867"/>
        <item x="2846"/>
        <item x="2847"/>
        <item x="2851"/>
        <item x="2843"/>
        <item x="2852"/>
        <item x="2930"/>
        <item x="2858"/>
        <item x="2826"/>
        <item x="2848"/>
        <item x="2911"/>
        <item x="2854"/>
        <item x="2862"/>
        <item x="2857"/>
        <item x="2856"/>
        <item x="2869"/>
        <item x="2864"/>
        <item x="2860"/>
        <item x="2877"/>
        <item x="2868"/>
        <item x="2872"/>
        <item x="2865"/>
        <item x="2861"/>
        <item x="2866"/>
        <item x="2879"/>
        <item x="2876"/>
        <item x="2884"/>
        <item x="3100"/>
        <item x="2871"/>
        <item x="2885"/>
        <item x="2874"/>
        <item x="2878"/>
        <item x="2948"/>
        <item x="2875"/>
        <item x="2887"/>
        <item x="2880"/>
        <item x="1854"/>
        <item x="2889"/>
        <item x="2886"/>
        <item x="2937"/>
        <item x="2906"/>
        <item x="2881"/>
        <item x="2899"/>
        <item x="2896"/>
        <item x="2904"/>
        <item x="2891"/>
        <item x="2888"/>
        <item x="2944"/>
        <item x="2650"/>
        <item x="2892"/>
        <item x="2895"/>
        <item x="2890"/>
        <item x="2907"/>
        <item x="2893"/>
        <item x="2897"/>
        <item x="2903"/>
        <item x="2898"/>
        <item x="2894"/>
        <item x="2901"/>
        <item x="2902"/>
        <item x="2900"/>
        <item x="2914"/>
        <item x="2905"/>
        <item x="2912"/>
        <item x="2917"/>
        <item x="2919"/>
        <item x="2910"/>
        <item x="2918"/>
        <item x="2909"/>
        <item x="2915"/>
        <item x="2916"/>
        <item x="2926"/>
        <item x="2934"/>
        <item x="2921"/>
        <item x="2920"/>
        <item x="2942"/>
        <item x="2928"/>
        <item x="2927"/>
        <item x="2932"/>
        <item x="2940"/>
        <item x="2929"/>
        <item x="2936"/>
        <item x="2924"/>
        <item x="2241"/>
        <item x="2949"/>
        <item x="2935"/>
        <item x="1784"/>
        <item x="2943"/>
        <item x="1725"/>
        <item x="2933"/>
        <item x="2958"/>
        <item x="2938"/>
        <item x="2941"/>
        <item x="2959"/>
        <item x="2947"/>
        <item x="2946"/>
        <item x="3109"/>
        <item x="2945"/>
        <item x="2956"/>
        <item x="2950"/>
        <item x="2953"/>
        <item x="2954"/>
        <item x="2951"/>
        <item x="3078"/>
        <item x="2957"/>
        <item x="2955"/>
        <item x="2952"/>
        <item x="2963"/>
        <item x="2961"/>
        <item x="2960"/>
        <item x="2964"/>
        <item x="2965"/>
        <item x="2969"/>
        <item x="2968"/>
        <item x="2977"/>
        <item x="2971"/>
        <item x="2967"/>
        <item x="2970"/>
        <item x="1758"/>
        <item x="2972"/>
        <item x="2974"/>
        <item x="2979"/>
        <item x="2975"/>
        <item x="2983"/>
        <item x="2980"/>
        <item x="2984"/>
        <item x="2985"/>
        <item x="2981"/>
        <item x="2982"/>
        <item x="2988"/>
        <item x="2993"/>
        <item x="2987"/>
        <item x="2992"/>
        <item x="2994"/>
        <item x="2996"/>
        <item x="3002"/>
        <item x="2998"/>
        <item x="3029"/>
        <item x="3000"/>
        <item x="2997"/>
        <item x="3001"/>
        <item x="2999"/>
        <item x="3008"/>
        <item x="3017"/>
        <item x="3009"/>
        <item x="3004"/>
        <item x="3003"/>
        <item x="3005"/>
        <item x="3007"/>
        <item x="3035"/>
        <item x="3013"/>
        <item x="3010"/>
        <item x="3024"/>
        <item x="3006"/>
        <item x="3016"/>
        <item x="1782"/>
        <item x="1736"/>
        <item x="3022"/>
        <item x="3011"/>
        <item x="3015"/>
        <item x="3023"/>
        <item x="3025"/>
        <item x="3014"/>
        <item x="3027"/>
        <item x="3020"/>
        <item x="3019"/>
        <item x="3038"/>
        <item x="3028"/>
        <item x="3018"/>
        <item x="3026"/>
        <item x="3021"/>
        <item x="3031"/>
        <item x="3030"/>
        <item x="1739"/>
        <item x="1757"/>
        <item x="3012"/>
        <item x="3032"/>
        <item x="3041"/>
        <item x="3033"/>
        <item x="3039"/>
        <item x="3037"/>
        <item x="3034"/>
        <item x="3036"/>
        <item x="3040"/>
        <item x="1719"/>
        <item x="3060"/>
        <item x="3042"/>
        <item x="3043"/>
        <item x="3053"/>
        <item x="3048"/>
        <item x="3049"/>
        <item x="3046"/>
        <item x="3055"/>
        <item x="3069"/>
        <item x="3047"/>
        <item x="3044"/>
        <item x="3050"/>
        <item x="3057"/>
        <item x="3045"/>
        <item x="3061"/>
        <item x="3066"/>
        <item x="3056"/>
        <item x="3067"/>
        <item x="3052"/>
        <item x="3058"/>
        <item x="3104"/>
        <item x="3080"/>
        <item x="3051"/>
        <item x="3063"/>
        <item x="3054"/>
        <item x="3087"/>
        <item x="3059"/>
        <item x="3065"/>
        <item x="3062"/>
        <item x="3083"/>
        <item x="1793"/>
        <item x="3064"/>
        <item x="2090"/>
        <item x="3081"/>
        <item x="3074"/>
        <item x="3075"/>
        <item x="3071"/>
        <item x="3110"/>
        <item x="3073"/>
        <item x="3070"/>
        <item x="3079"/>
        <item x="3092"/>
        <item x="3072"/>
        <item x="3076"/>
        <item x="2344"/>
        <item x="3086"/>
        <item x="3082"/>
        <item x="1726"/>
        <item x="3108"/>
        <item x="3097"/>
        <item x="3077"/>
        <item x="3093"/>
        <item x="3085"/>
        <item x="3084"/>
        <item x="3068"/>
        <item x="1865"/>
        <item x="3091"/>
        <item x="3101"/>
        <item x="3090"/>
        <item x="3121"/>
        <item x="1788"/>
        <item x="2062"/>
        <item x="3094"/>
        <item x="3098"/>
        <item x="3129"/>
        <item x="3112"/>
        <item x="3095"/>
        <item x="3106"/>
        <item x="2456"/>
        <item x="3096"/>
        <item x="3103"/>
        <item x="3102"/>
        <item x="3105"/>
        <item x="3118"/>
        <item x="3099"/>
        <item x="3107"/>
        <item x="3117"/>
        <item x="3113"/>
        <item x="1740"/>
        <item x="3111"/>
        <item x="1711"/>
        <item x="1723"/>
        <item x="3114"/>
        <item x="3119"/>
        <item x="3115"/>
        <item x="3116"/>
        <item x="3123"/>
        <item x="3120"/>
        <item x="3124"/>
        <item x="3122"/>
        <item x="2298"/>
        <item x="2074"/>
        <item x="3132"/>
        <item x="3133"/>
        <item x="1749"/>
        <item x="3131"/>
        <item x="2064"/>
        <item x="3130"/>
        <item x="3134"/>
        <item x="3815"/>
        <item x="3917"/>
        <item x="3841"/>
        <item x="3960"/>
        <item x="3740"/>
        <item x="3886"/>
        <item x="3733"/>
        <item x="3759"/>
        <item x="3940"/>
        <item x="3809"/>
        <item x="3887"/>
        <item x="3911"/>
        <item x="3913"/>
        <item x="3779"/>
        <item x="3797"/>
        <item x="3612"/>
        <item x="3910"/>
        <item x="3959"/>
        <item x="3580"/>
        <item x="3655"/>
        <item x="3831"/>
        <item x="3864"/>
        <item x="3572"/>
        <item x="3853"/>
        <item x="3932"/>
        <item x="3846"/>
        <item x="3879"/>
        <item x="3663"/>
        <item x="3588"/>
        <item x="3677"/>
        <item x="3939"/>
        <item x="3891"/>
        <item x="3945"/>
        <item x="3962"/>
        <item x="3701"/>
        <item x="3692"/>
        <item x="3690"/>
        <item x="3849"/>
        <item x="3971"/>
        <item x="3739"/>
        <item x="3900"/>
        <item x="3590"/>
        <item x="3613"/>
        <item x="3682"/>
        <item x="3673"/>
        <item x="3935"/>
        <item x="3927"/>
        <item x="3964"/>
        <item x="3795"/>
        <item x="3928"/>
        <item x="3868"/>
        <item x="3884"/>
        <item x="3695"/>
        <item x="3860"/>
        <item x="3571"/>
        <item x="3570"/>
        <item x="3566"/>
        <item x="3754"/>
        <item x="3664"/>
        <item x="3564"/>
        <item x="3863"/>
        <item x="3946"/>
        <item x="3753"/>
        <item x="3764"/>
        <item x="3934"/>
        <item x="3880"/>
        <item x="3634"/>
        <item x="3905"/>
        <item x="3807"/>
        <item x="3710"/>
        <item x="3750"/>
        <item x="3574"/>
        <item x="3791"/>
        <item x="3806"/>
        <item x="3876"/>
        <item x="3790"/>
        <item x="3874"/>
        <item x="3969"/>
        <item x="3569"/>
        <item x="3760"/>
        <item x="3670"/>
        <item x="3737"/>
        <item x="3944"/>
        <item x="3784"/>
        <item x="3603"/>
        <item x="3752"/>
        <item x="3829"/>
        <item x="3704"/>
        <item x="3718"/>
        <item x="3658"/>
        <item x="3713"/>
        <item x="3714"/>
        <item x="3628"/>
        <item x="3719"/>
        <item x="3720"/>
        <item x="3672"/>
        <item x="3627"/>
        <item x="3630"/>
        <item x="3901"/>
        <item x="3724"/>
        <item x="3728"/>
        <item x="3647"/>
        <item x="3641"/>
        <item x="3729"/>
        <item x="3686"/>
        <item x="3694"/>
        <item x="3698"/>
        <item x="3735"/>
        <item x="3738"/>
        <item x="3748"/>
        <item x="3749"/>
        <item x="3632"/>
        <item x="3801"/>
        <item x="3755"/>
        <item x="3768"/>
        <item x="3770"/>
        <item x="3777"/>
        <item x="3771"/>
        <item x="3767"/>
        <item x="3774"/>
        <item x="3780"/>
        <item x="3775"/>
        <item x="3778"/>
        <item x="3781"/>
        <item x="3786"/>
        <item x="3785"/>
        <item x="3788"/>
        <item x="3789"/>
        <item x="3614"/>
        <item x="3812"/>
        <item x="3805"/>
        <item x="3804"/>
        <item x="3810"/>
        <item x="3407"/>
        <item x="3820"/>
        <item x="3821"/>
        <item x="3825"/>
        <item x="3823"/>
        <item x="3832"/>
        <item x="3616"/>
        <item x="3577"/>
        <item x="3600"/>
        <item x="3605"/>
        <item x="293"/>
        <item x="448"/>
        <item x="857"/>
        <item x="3861"/>
        <item x="3619"/>
        <item x="3648"/>
        <item x="3651"/>
        <item x="3734"/>
        <item x="3625"/>
        <item x="3626"/>
        <item x="3620"/>
        <item x="73"/>
        <item x="3621"/>
        <item x="3565"/>
        <item x="3410"/>
        <item x="281"/>
        <item x="428"/>
        <item x="3615"/>
        <item x="949"/>
        <item x="3892"/>
        <item x="3895"/>
        <item x="1148"/>
        <item x="1158"/>
        <item x="1181"/>
        <item x="3656"/>
        <item x="3657"/>
        <item x="3660"/>
        <item x="3646"/>
        <item x="3668"/>
        <item x="933"/>
        <item x="3629"/>
        <item x="3645"/>
        <item x="3743"/>
        <item x="3675"/>
        <item x="3676"/>
        <item x="3623"/>
        <item x="3681"/>
        <item x="1138"/>
        <item x="3685"/>
        <item x="3723"/>
        <item x="3669"/>
        <item x="3699"/>
        <item x="3725"/>
        <item x="2220"/>
        <item x="291"/>
        <item x="527"/>
        <item x="698"/>
        <item x="692"/>
        <item x="724"/>
        <item x="3432"/>
        <item x="1197"/>
        <item x="1190"/>
        <item x="3442"/>
        <item x="454"/>
        <item x="575"/>
        <item x="703"/>
        <item x="2612"/>
        <item x="3449"/>
        <item x="3453"/>
        <item x="3452"/>
        <item x="2681"/>
        <item x="1447"/>
        <item x="2790"/>
        <item x="3369"/>
        <item x="2802"/>
        <item x="2798"/>
        <item x="2925"/>
        <item x="3469"/>
        <item x="2966"/>
        <item x="2962"/>
        <item x="2978"/>
        <item x="2976"/>
        <item x="3471"/>
        <item x="2986"/>
        <item x="2990"/>
        <item x="3472"/>
        <item x="3473"/>
        <item x="3474"/>
        <item x="3475"/>
        <item x="3479"/>
        <item x="3482"/>
        <item x="3483"/>
        <item x="3485"/>
        <item x="3125"/>
        <item x="3126"/>
        <item x="3127"/>
        <item x="3489"/>
        <item x="3488"/>
        <item x="3128"/>
        <item x="3496"/>
        <item x="3502"/>
        <item x="3499"/>
        <item x="3503"/>
        <item x="3511"/>
        <item x="3538"/>
        <item x="3550"/>
        <item x="3551"/>
        <item x="355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numFmtId="14" outline="0" showAll="0" defaultSubtotal="0">
      <items count="5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</items>
    </pivotField>
    <pivotField compact="0" outline="0" showAll="0" defaultSubtotal="0"/>
    <pivotField axis="axisRow" compact="0" outline="0" showAll="0" defaultSubtotal="0">
      <items count="5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62">
        <item x="387"/>
        <item x="57"/>
        <item x="474"/>
        <item x="23"/>
        <item x="555"/>
        <item x="162"/>
        <item x="13"/>
        <item x="258"/>
        <item x="54"/>
        <item x="331"/>
        <item x="193"/>
        <item x="257"/>
        <item x="501"/>
        <item x="335"/>
        <item x="43"/>
        <item x="651"/>
        <item x="147"/>
        <item x="285"/>
        <item x="543"/>
        <item x="361"/>
        <item x="470"/>
        <item x="442"/>
        <item x="647"/>
        <item x="457"/>
        <item x="503"/>
        <item x="447"/>
        <item x="238"/>
        <item x="356"/>
        <item x="460"/>
        <item x="504"/>
        <item x="656"/>
        <item x="627"/>
        <item x="236"/>
        <item x="93"/>
        <item x="585"/>
        <item x="626"/>
        <item x="424"/>
        <item x="499"/>
        <item x="396"/>
        <item x="461"/>
        <item x="422"/>
        <item x="451"/>
        <item x="446"/>
        <item x="234"/>
        <item x="538"/>
        <item x="47"/>
        <item x="535"/>
        <item x="215"/>
        <item x="402"/>
        <item x="518"/>
        <item x="31"/>
        <item x="180"/>
        <item x="354"/>
        <item x="632"/>
        <item x="317"/>
        <item x="340"/>
        <item x="86"/>
        <item x="376"/>
        <item x="2"/>
        <item x="265"/>
        <item x="255"/>
        <item x="454"/>
        <item x="127"/>
        <item x="81"/>
        <item x="365"/>
        <item x="249"/>
        <item x="252"/>
        <item x="616"/>
        <item x="366"/>
        <item x="384"/>
        <item x="581"/>
        <item x="319"/>
        <item x="542"/>
        <item x="517"/>
        <item x="46"/>
        <item x="259"/>
        <item x="466"/>
        <item x="138"/>
        <item x="50"/>
        <item x="429"/>
        <item x="533"/>
        <item x="604"/>
        <item x="149"/>
        <item x="657"/>
        <item x="601"/>
        <item x="66"/>
        <item x="26"/>
        <item x="654"/>
        <item x="243"/>
        <item x="510"/>
        <item x="606"/>
        <item x="133"/>
        <item x="163"/>
        <item x="388"/>
        <item x="587"/>
        <item x="468"/>
        <item x="401"/>
        <item x="537"/>
        <item x="615"/>
        <item x="68"/>
        <item x="522"/>
        <item x="78"/>
        <item x="169"/>
        <item x="548"/>
        <item x="279"/>
        <item x="292"/>
        <item x="623"/>
        <item x="116"/>
        <item x="168"/>
        <item x="300"/>
        <item x="228"/>
        <item x="386"/>
        <item x="275"/>
        <item x="22"/>
        <item x="130"/>
        <item x="61"/>
        <item x="44"/>
        <item x="349"/>
        <item x="153"/>
        <item x="29"/>
        <item x="514"/>
        <item x="85"/>
        <item x="513"/>
        <item x="125"/>
        <item x="541"/>
        <item x="653"/>
        <item x="520"/>
        <item x="455"/>
        <item x="71"/>
        <item x="629"/>
        <item x="160"/>
        <item x="608"/>
        <item x="393"/>
        <item x="79"/>
        <item x="337"/>
        <item x="233"/>
        <item x="478"/>
        <item x="502"/>
        <item x="637"/>
        <item x="56"/>
        <item x="348"/>
        <item x="217"/>
        <item x="650"/>
        <item x="368"/>
        <item x="52"/>
        <item x="336"/>
        <item x="463"/>
        <item x="209"/>
        <item x="298"/>
        <item x="362"/>
        <item x="88"/>
        <item x="452"/>
        <item x="404"/>
        <item x="341"/>
        <item x="436"/>
        <item x="506"/>
        <item x="65"/>
        <item x="559"/>
        <item x="12"/>
        <item x="477"/>
        <item x="123"/>
        <item x="655"/>
        <item x="427"/>
        <item x="256"/>
        <item x="614"/>
        <item x="260"/>
        <item x="320"/>
        <item x="369"/>
        <item x="34"/>
        <item x="600"/>
        <item x="511"/>
        <item x="398"/>
        <item x="293"/>
        <item x="159"/>
        <item x="264"/>
        <item x="445"/>
        <item x="440"/>
        <item x="602"/>
        <item x="27"/>
        <item x="248"/>
        <item x="407"/>
        <item x="69"/>
        <item x="456"/>
        <item x="89"/>
        <item x="618"/>
        <item x="108"/>
        <item x="219"/>
        <item x="353"/>
        <item x="229"/>
        <item x="137"/>
        <item x="158"/>
        <item x="207"/>
        <item x="597"/>
        <item x="444"/>
        <item x="569"/>
        <item x="112"/>
        <item x="419"/>
        <item x="1"/>
        <item x="590"/>
        <item x="182"/>
        <item x="302"/>
        <item x="245"/>
        <item x="214"/>
        <item x="430"/>
        <item x="281"/>
        <item x="364"/>
        <item x="8"/>
        <item x="103"/>
        <item x="76"/>
        <item x="582"/>
        <item x="284"/>
        <item x="492"/>
        <item x="545"/>
        <item x="334"/>
        <item x="3"/>
        <item x="661"/>
        <item x="171"/>
        <item x="102"/>
        <item x="200"/>
        <item x="192"/>
        <item x="560"/>
        <item x="59"/>
        <item x="42"/>
        <item x="431"/>
        <item x="350"/>
        <item x="642"/>
        <item x="487"/>
        <item x="563"/>
        <item x="223"/>
        <item x="0"/>
        <item x="434"/>
        <item x="314"/>
        <item x="453"/>
        <item x="351"/>
        <item x="19"/>
        <item x="175"/>
        <item x="40"/>
        <item x="136"/>
        <item x="328"/>
        <item x="660"/>
        <item x="17"/>
        <item x="363"/>
        <item x="70"/>
        <item x="176"/>
        <item x="90"/>
        <item x="645"/>
        <item x="251"/>
        <item x="426"/>
        <item x="525"/>
        <item x="301"/>
        <item x="484"/>
        <item x="291"/>
        <item x="383"/>
        <item x="516"/>
        <item x="394"/>
        <item x="156"/>
        <item x="221"/>
        <item x="620"/>
        <item x="142"/>
        <item x="154"/>
        <item x="343"/>
        <item x="139"/>
        <item x="121"/>
        <item x="271"/>
        <item x="610"/>
        <item x="530"/>
        <item x="316"/>
        <item x="633"/>
        <item x="20"/>
        <item x="572"/>
        <item x="18"/>
        <item x="179"/>
        <item x="205"/>
        <item x="389"/>
        <item x="166"/>
        <item x="485"/>
        <item x="73"/>
        <item x="152"/>
        <item x="94"/>
        <item x="498"/>
        <item x="481"/>
        <item x="91"/>
        <item x="315"/>
        <item x="174"/>
        <item x="144"/>
        <item x="549"/>
        <item x="381"/>
        <item x="5"/>
        <item x="41"/>
        <item x="360"/>
        <item x="16"/>
        <item x="558"/>
        <item x="60"/>
        <item x="573"/>
        <item x="400"/>
        <item x="490"/>
        <item x="552"/>
        <item x="250"/>
        <item x="570"/>
        <item x="53"/>
        <item x="469"/>
        <item x="494"/>
        <item x="83"/>
        <item x="14"/>
        <item x="110"/>
        <item x="355"/>
        <item x="586"/>
        <item x="458"/>
        <item x="534"/>
        <item x="644"/>
        <item x="594"/>
        <item x="640"/>
        <item x="178"/>
        <item x="471"/>
        <item x="282"/>
        <item x="575"/>
        <item x="239"/>
        <item x="649"/>
        <item x="450"/>
        <item x="64"/>
        <item x="325"/>
        <item x="495"/>
        <item x="435"/>
        <item x="230"/>
        <item x="397"/>
        <item x="416"/>
        <item x="505"/>
        <item x="636"/>
        <item x="476"/>
        <item x="327"/>
        <item x="339"/>
        <item x="562"/>
        <item x="378"/>
        <item x="82"/>
        <item x="181"/>
        <item x="500"/>
        <item x="307"/>
        <item x="96"/>
        <item x="639"/>
        <item x="201"/>
        <item x="526"/>
        <item x="408"/>
        <item x="521"/>
        <item x="208"/>
        <item x="519"/>
        <item x="410"/>
        <item x="437"/>
        <item x="371"/>
        <item x="191"/>
        <item x="170"/>
        <item x="628"/>
        <item x="439"/>
        <item x="106"/>
        <item x="143"/>
        <item x="577"/>
        <item x="405"/>
        <item x="409"/>
        <item x="448"/>
        <item x="84"/>
        <item x="25"/>
        <item x="206"/>
        <item x="370"/>
        <item x="197"/>
        <item x="425"/>
        <item x="382"/>
        <item x="270"/>
        <item x="11"/>
        <item x="128"/>
        <item x="557"/>
        <item x="77"/>
        <item x="379"/>
        <item x="145"/>
        <item x="428"/>
        <item x="280"/>
        <item x="218"/>
        <item x="605"/>
        <item x="296"/>
        <item x="135"/>
        <item x="486"/>
        <item x="303"/>
        <item x="237"/>
        <item x="289"/>
        <item x="148"/>
        <item x="185"/>
        <item x="372"/>
        <item x="472"/>
        <item x="641"/>
        <item x="609"/>
        <item x="117"/>
        <item x="635"/>
        <item x="224"/>
        <item x="212"/>
        <item x="324"/>
        <item x="512"/>
        <item x="75"/>
        <item x="294"/>
        <item x="28"/>
        <item x="126"/>
        <item x="550"/>
        <item x="551"/>
        <item x="49"/>
        <item x="118"/>
        <item x="658"/>
        <item x="482"/>
        <item x="134"/>
        <item x="95"/>
        <item x="375"/>
        <item x="21"/>
        <item x="415"/>
        <item x="150"/>
        <item x="92"/>
        <item x="199"/>
        <item x="305"/>
        <item x="374"/>
        <item x="544"/>
        <item x="357"/>
        <item x="497"/>
        <item x="48"/>
        <item x="9"/>
        <item x="299"/>
        <item x="36"/>
        <item x="589"/>
        <item x="120"/>
        <item x="273"/>
        <item x="459"/>
        <item x="247"/>
        <item x="172"/>
        <item x="167"/>
        <item x="187"/>
        <item x="574"/>
        <item x="352"/>
        <item x="164"/>
        <item x="308"/>
        <item x="338"/>
        <item x="227"/>
        <item x="385"/>
        <item x="380"/>
        <item x="643"/>
        <item x="515"/>
        <item x="591"/>
        <item x="373"/>
        <item x="115"/>
        <item x="493"/>
        <item x="211"/>
        <item x="496"/>
        <item x="432"/>
        <item x="109"/>
        <item x="630"/>
        <item x="619"/>
        <item x="483"/>
        <item x="38"/>
        <item x="202"/>
        <item x="576"/>
        <item x="263"/>
        <item x="564"/>
        <item x="311"/>
        <item x="222"/>
        <item x="140"/>
        <item x="322"/>
        <item x="261"/>
        <item x="462"/>
        <item x="254"/>
        <item x="392"/>
        <item x="413"/>
        <item x="565"/>
        <item x="220"/>
        <item x="173"/>
        <item x="624"/>
        <item x="540"/>
        <item x="584"/>
        <item x="24"/>
        <item x="556"/>
        <item x="100"/>
        <item x="532"/>
        <item x="403"/>
        <item x="539"/>
        <item x="652"/>
        <item x="588"/>
        <item x="467"/>
        <item x="528"/>
        <item x="613"/>
        <item x="323"/>
        <item x="283"/>
        <item x="598"/>
        <item x="232"/>
        <item x="475"/>
        <item x="295"/>
        <item x="367"/>
        <item x="580"/>
        <item x="491"/>
        <item x="151"/>
        <item x="579"/>
        <item x="321"/>
        <item x="240"/>
        <item x="101"/>
        <item x="107"/>
        <item x="411"/>
        <item x="98"/>
        <item x="553"/>
        <item x="524"/>
        <item x="423"/>
        <item x="188"/>
        <item x="74"/>
        <item x="566"/>
        <item x="119"/>
        <item x="443"/>
        <item x="611"/>
        <item x="55"/>
        <item x="132"/>
        <item x="330"/>
        <item x="621"/>
        <item x="113"/>
        <item x="561"/>
        <item x="111"/>
        <item x="527"/>
        <item x="391"/>
        <item x="194"/>
        <item x="347"/>
        <item x="508"/>
        <item x="155"/>
        <item x="141"/>
        <item x="599"/>
        <item x="33"/>
        <item x="6"/>
        <item x="67"/>
        <item x="87"/>
        <item x="146"/>
        <item x="312"/>
        <item x="603"/>
        <item x="578"/>
        <item x="268"/>
        <item x="592"/>
        <item x="10"/>
        <item x="318"/>
        <item x="287"/>
        <item x="648"/>
        <item x="105"/>
        <item x="253"/>
        <item x="310"/>
        <item x="309"/>
        <item x="276"/>
        <item x="433"/>
        <item x="97"/>
        <item x="210"/>
        <item x="509"/>
        <item x="333"/>
        <item x="418"/>
        <item x="568"/>
        <item x="420"/>
        <item x="266"/>
        <item x="244"/>
        <item x="414"/>
        <item x="63"/>
        <item x="99"/>
        <item x="465"/>
        <item x="231"/>
        <item x="45"/>
        <item x="622"/>
        <item x="536"/>
        <item x="80"/>
        <item x="272"/>
        <item x="184"/>
        <item x="638"/>
        <item x="235"/>
        <item x="634"/>
        <item x="329"/>
        <item x="346"/>
        <item x="441"/>
        <item x="313"/>
        <item x="390"/>
        <item x="612"/>
        <item x="30"/>
        <item x="72"/>
        <item x="216"/>
        <item x="596"/>
        <item x="246"/>
        <item x="421"/>
        <item x="464"/>
        <item x="131"/>
        <item x="51"/>
        <item x="15"/>
        <item x="32"/>
        <item x="473"/>
        <item x="165"/>
        <item x="417"/>
        <item x="58"/>
        <item x="529"/>
        <item x="189"/>
        <item x="571"/>
        <item x="345"/>
        <item x="190"/>
        <item x="583"/>
        <item x="290"/>
        <item x="304"/>
        <item x="213"/>
        <item x="595"/>
        <item x="186"/>
        <item x="306"/>
        <item x="39"/>
        <item x="377"/>
        <item x="412"/>
        <item x="607"/>
        <item x="617"/>
        <item x="286"/>
        <item x="274"/>
        <item x="124"/>
        <item x="359"/>
        <item x="546"/>
        <item x="479"/>
        <item x="62"/>
        <item x="225"/>
        <item x="183"/>
        <item x="395"/>
        <item x="157"/>
        <item x="344"/>
        <item x="7"/>
        <item x="480"/>
        <item x="449"/>
        <item x="242"/>
        <item x="332"/>
        <item x="104"/>
        <item x="241"/>
        <item x="358"/>
        <item x="567"/>
        <item x="406"/>
        <item x="204"/>
        <item x="37"/>
        <item x="129"/>
        <item x="161"/>
        <item x="269"/>
        <item x="593"/>
        <item x="489"/>
        <item x="122"/>
        <item x="523"/>
        <item x="399"/>
        <item x="554"/>
        <item x="226"/>
        <item x="203"/>
        <item x="547"/>
        <item x="277"/>
        <item x="297"/>
        <item x="177"/>
        <item x="288"/>
        <item x="659"/>
        <item x="631"/>
        <item x="35"/>
        <item x="278"/>
        <item x="267"/>
        <item x="114"/>
        <item x="531"/>
        <item x="198"/>
        <item x="438"/>
        <item x="195"/>
        <item x="196"/>
        <item x="342"/>
        <item x="488"/>
        <item x="507"/>
        <item x="625"/>
        <item x="646"/>
        <item x="326"/>
        <item x="262"/>
        <item x="4"/>
      </items>
    </pivotField>
  </pivotFields>
  <rowFields count="4">
    <field x="1"/>
    <field x="14"/>
    <field x="5"/>
    <field x="7"/>
  </rowFields>
  <rowItems count="6187">
    <i>
      <x/>
      <x v="39"/>
      <x v="181"/>
      <x v="180"/>
    </i>
    <i>
      <x v="1"/>
      <x v="236"/>
      <x v="171"/>
      <x v="170"/>
    </i>
    <i>
      <x v="2"/>
      <x v="1"/>
      <x v="217"/>
      <x v="216"/>
    </i>
    <i r="1">
      <x v="133"/>
      <x v="215"/>
      <x v="214"/>
    </i>
    <i r="1">
      <x v="522"/>
      <x v="214"/>
      <x v="214"/>
    </i>
    <i>
      <x v="3"/>
      <x v="359"/>
      <x v="181"/>
      <x v="180"/>
    </i>
    <i>
      <x v="4"/>
      <x v="376"/>
      <x v="145"/>
      <x v="144"/>
    </i>
    <i r="1">
      <x v="486"/>
      <x v="144"/>
      <x v="143"/>
    </i>
    <i r="1">
      <x v="516"/>
      <x v="145"/>
      <x v="144"/>
    </i>
    <i r="1">
      <x v="652"/>
      <x v="145"/>
      <x v="144"/>
    </i>
    <i r="1">
      <x v="660"/>
      <x v="144"/>
      <x v="143"/>
    </i>
    <i>
      <x v="5"/>
      <x v="8"/>
      <x v="144"/>
      <x v="143"/>
    </i>
    <i r="1">
      <x v="144"/>
      <x v="144"/>
      <x v="143"/>
    </i>
    <i r="1">
      <x v="385"/>
      <x v="145"/>
      <x v="144"/>
    </i>
    <i r="1">
      <x v="505"/>
      <x v="143"/>
      <x v="142"/>
    </i>
    <i>
      <x v="6"/>
      <x v="86"/>
      <x v="160"/>
      <x v="159"/>
    </i>
    <i>
      <x v="7"/>
      <x v="41"/>
      <x v="138"/>
      <x v="137"/>
    </i>
    <i r="1">
      <x v="96"/>
      <x v="139"/>
      <x v="138"/>
    </i>
    <i r="1">
      <x v="423"/>
      <x v="144"/>
      <x v="143"/>
    </i>
    <i>
      <x v="8"/>
      <x v="175"/>
      <x v="143"/>
      <x v="142"/>
    </i>
    <i>
      <x v="9"/>
      <x v="253"/>
      <x v="151"/>
      <x v="150"/>
    </i>
    <i>
      <x v="10"/>
      <x v="418"/>
      <x v="158"/>
      <x v="157"/>
    </i>
    <i>
      <x v="11"/>
      <x v="437"/>
      <x v="167"/>
      <x v="166"/>
    </i>
    <i>
      <x v="12"/>
      <x v="217"/>
      <x v="215"/>
      <x v="214"/>
    </i>
    <i r="1">
      <x v="225"/>
      <x v="214"/>
      <x v="214"/>
    </i>
    <i>
      <x v="13"/>
      <x v="247"/>
      <x v="143"/>
      <x v="142"/>
    </i>
    <i>
      <x v="14"/>
      <x v="389"/>
      <x v="156"/>
      <x v="156"/>
    </i>
    <i>
      <x v="15"/>
      <x v="350"/>
      <x v="157"/>
      <x v="156"/>
    </i>
    <i>
      <x v="16"/>
      <x v="31"/>
      <x v="158"/>
      <x v="157"/>
    </i>
    <i>
      <x v="17"/>
      <x v="480"/>
      <x v="137"/>
      <x v="136"/>
    </i>
    <i>
      <x v="18"/>
      <x v="321"/>
      <x v="154"/>
      <x v="153"/>
    </i>
    <i>
      <x v="19"/>
      <x v="445"/>
      <x v="166"/>
      <x v="165"/>
    </i>
    <i>
      <x v="20"/>
      <x v="541"/>
      <x v="158"/>
      <x v="157"/>
    </i>
    <i>
      <x v="21"/>
      <x v="305"/>
      <x v="173"/>
      <x v="172"/>
    </i>
    <i>
      <x v="22"/>
      <x v="630"/>
      <x v="214"/>
      <x v="213"/>
    </i>
    <i>
      <x v="23"/>
      <x v="162"/>
      <x v="134"/>
      <x v="133"/>
    </i>
    <i>
      <x v="24"/>
      <x v="512"/>
      <x v="214"/>
      <x v="214"/>
    </i>
    <i>
      <x v="25"/>
      <x v="356"/>
      <x v="157"/>
      <x v="156"/>
    </i>
    <i>
      <x v="26"/>
      <x v="464"/>
      <x v="170"/>
      <x v="169"/>
    </i>
    <i>
      <x v="27"/>
      <x v="624"/>
      <x v="134"/>
      <x v="133"/>
    </i>
    <i>
      <x v="28"/>
      <x v="100"/>
      <x v="153"/>
      <x v="152"/>
    </i>
    <i>
      <x v="29"/>
      <x v="306"/>
      <x v="155"/>
      <x v="154"/>
    </i>
    <i>
      <x v="30"/>
      <x v="280"/>
      <x v="214"/>
      <x v="214"/>
    </i>
    <i>
      <x v="31"/>
      <x v="485"/>
      <x v="144"/>
      <x v="143"/>
    </i>
    <i>
      <x v="32"/>
      <x v="146"/>
      <x v="158"/>
      <x v="157"/>
    </i>
    <i>
      <x v="33"/>
      <x v="38"/>
      <x v="142"/>
      <x v="141"/>
    </i>
    <i>
      <x v="34"/>
      <x v="363"/>
      <x v="202"/>
      <x v="201"/>
    </i>
    <i>
      <x v="35"/>
      <x v="173"/>
      <x v="202"/>
      <x v="201"/>
    </i>
    <i>
      <x v="36"/>
      <x v="300"/>
      <x v="135"/>
      <x v="134"/>
    </i>
    <i>
      <x v="37"/>
      <x v="435"/>
      <x v="144"/>
      <x v="143"/>
    </i>
    <i>
      <x v="38"/>
      <x v="74"/>
      <x v="146"/>
      <x v="145"/>
    </i>
    <i>
      <x v="39"/>
      <x v="599"/>
      <x v="151"/>
      <x v="150"/>
    </i>
    <i>
      <x v="40"/>
      <x v="364"/>
      <x v="157"/>
      <x v="156"/>
    </i>
    <i>
      <x v="41"/>
      <x v="474"/>
      <x v="143"/>
      <x v="142"/>
    </i>
    <i>
      <x v="42"/>
      <x v="230"/>
      <x v="168"/>
      <x v="167"/>
    </i>
    <i>
      <x v="43"/>
      <x v="143"/>
      <x v="142"/>
      <x v="142"/>
    </i>
    <i r="1">
      <x v="424"/>
      <x v="145"/>
      <x v="145"/>
    </i>
    <i>
      <x v="44"/>
      <x v="487"/>
      <x v="204"/>
      <x v="203"/>
    </i>
    <i>
      <x v="45"/>
      <x v="166"/>
      <x v="154"/>
      <x v="153"/>
    </i>
    <i>
      <x v="46"/>
      <x v="205"/>
      <x v="135"/>
      <x v="134"/>
    </i>
    <i>
      <x v="47"/>
      <x v="85"/>
      <x v="483"/>
      <x v="484"/>
    </i>
    <i>
      <x v="48"/>
      <x v="399"/>
      <x v="290"/>
      <x v="289"/>
    </i>
    <i>
      <x v="49"/>
      <x v="191"/>
      <x v="538"/>
      <x v="540"/>
    </i>
    <i>
      <x v="50"/>
      <x v="442"/>
      <x v="559"/>
      <x v="561"/>
    </i>
    <i>
      <x v="51"/>
      <x v="370"/>
      <x v="368"/>
      <x v="369"/>
    </i>
    <i>
      <x v="52"/>
      <x v="187"/>
      <x v="487"/>
      <x v="488"/>
    </i>
    <i>
      <x v="53"/>
      <x v="653"/>
      <x v="489"/>
      <x v="491"/>
    </i>
    <i>
      <x v="54"/>
      <x v="199"/>
      <x v="488"/>
      <x v="489"/>
    </i>
    <i>
      <x v="55"/>
      <x v="648"/>
      <x v="501"/>
      <x v="503"/>
    </i>
    <i>
      <x v="56"/>
      <x v="371"/>
      <x v="501"/>
      <x v="503"/>
    </i>
    <i>
      <x v="57"/>
      <x v="127"/>
      <x v="393"/>
      <x v="394"/>
    </i>
    <i>
      <x v="58"/>
      <x v="176"/>
      <x v="560"/>
      <x v="562"/>
    </i>
    <i>
      <x v="59"/>
      <x v="661"/>
      <x v="3"/>
      <x v="3"/>
    </i>
    <i>
      <x v="60"/>
      <x v="111"/>
      <x v="501"/>
      <x v="503"/>
    </i>
    <i>
      <x v="61"/>
      <x v="591"/>
      <x v="588"/>
      <x v="589"/>
    </i>
    <i>
      <x v="62"/>
      <x v="125"/>
      <x v="291"/>
      <x v="290"/>
    </i>
    <i>
      <x v="63"/>
      <x v="302"/>
      <x v="369"/>
      <x v="370"/>
    </i>
    <i>
      <x v="64"/>
      <x v="342"/>
      <x v="550"/>
      <x v="552"/>
    </i>
    <i>
      <x v="65"/>
      <x v="308"/>
      <x v="498"/>
      <x v="500"/>
    </i>
    <i>
      <x v="66"/>
      <x v="22"/>
      <x v="497"/>
      <x v="499"/>
    </i>
    <i>
      <x v="67"/>
      <x v="245"/>
      <x v="497"/>
      <x v="500"/>
    </i>
    <i>
      <x v="68"/>
      <x v="425"/>
      <x v="502"/>
      <x v="504"/>
    </i>
    <i>
      <x v="69"/>
      <x v="352"/>
      <x v="369"/>
      <x v="370"/>
    </i>
    <i>
      <x v="70"/>
      <x v="218"/>
      <x v="497"/>
      <x v="499"/>
    </i>
    <i>
      <x v="71"/>
      <x v="287"/>
      <x v="3"/>
      <x v="3"/>
    </i>
    <i>
      <x v="72"/>
      <x v="392"/>
      <x v="499"/>
      <x v="501"/>
    </i>
    <i>
      <x v="73"/>
      <x v="320"/>
      <x v="499"/>
      <x v="501"/>
    </i>
    <i>
      <x v="74"/>
      <x v="578"/>
      <x v="579"/>
      <x v="581"/>
    </i>
    <i>
      <x v="75"/>
      <x v="660"/>
      <x v="499"/>
      <x v="501"/>
    </i>
    <i>
      <x v="76"/>
      <x v="122"/>
      <x v="592"/>
      <x v="593"/>
    </i>
    <i>
      <x v="77"/>
      <x v="388"/>
      <x v="370"/>
      <x v="371"/>
    </i>
    <i>
      <x v="78"/>
      <x v="150"/>
      <x v="294"/>
      <x v="293"/>
    </i>
    <i r="1">
      <x v="362"/>
      <x v="371"/>
      <x v="372"/>
    </i>
    <i>
      <x v="79"/>
      <x v="636"/>
      <x v="535"/>
      <x v="537"/>
    </i>
    <i>
      <x v="80"/>
      <x v="234"/>
      <x v="484"/>
      <x v="485"/>
    </i>
    <i>
      <x v="81"/>
      <x v="470"/>
      <x v="500"/>
      <x v="502"/>
    </i>
    <i>
      <x v="82"/>
      <x v="373"/>
      <x v="295"/>
      <x v="294"/>
    </i>
    <i>
      <x v="83"/>
      <x v="466"/>
      <x v="500"/>
      <x v="502"/>
    </i>
    <i>
      <x v="84"/>
      <x v="543"/>
      <x v="296"/>
      <x v="295"/>
    </i>
    <i>
      <x v="85"/>
      <x v="53"/>
      <x v="592"/>
      <x v="593"/>
    </i>
    <i>
      <x v="86"/>
      <x v="533"/>
      <x v="504"/>
      <x v="506"/>
    </i>
    <i>
      <x v="87"/>
      <x v="638"/>
      <x v="504"/>
      <x v="506"/>
    </i>
    <i>
      <x v="88"/>
      <x v="146"/>
      <x v="579"/>
      <x v="581"/>
    </i>
    <i>
      <x v="89"/>
      <x v="138"/>
      <x v="479"/>
      <x v="480"/>
    </i>
    <i>
      <x v="90"/>
      <x v="413"/>
      <x v="504"/>
      <x v="506"/>
    </i>
    <i>
      <x v="91"/>
      <x v="587"/>
      <x v="372"/>
      <x v="373"/>
    </i>
    <i>
      <x v="92"/>
      <x v="615"/>
      <x v="7"/>
      <x v="7"/>
    </i>
    <i>
      <x v="93"/>
      <x v="661"/>
      <x v="579"/>
      <x v="581"/>
    </i>
    <i>
      <x v="94"/>
      <x v="124"/>
      <x v="298"/>
      <x v="297"/>
    </i>
    <i>
      <x v="95"/>
      <x v="43"/>
      <x v="503"/>
      <x v="505"/>
    </i>
    <i>
      <x v="96"/>
      <x v="165"/>
      <x v="503"/>
      <x v="505"/>
    </i>
    <i>
      <x v="97"/>
      <x v="639"/>
      <x v="503"/>
      <x v="505"/>
    </i>
    <i>
      <x v="98"/>
      <x v="152"/>
      <x v="504"/>
      <x v="506"/>
    </i>
    <i>
      <x v="99"/>
      <x v="366"/>
      <x v="13"/>
      <x v="12"/>
    </i>
    <i>
      <x v="100"/>
      <x v="550"/>
      <x v="550"/>
      <x v="552"/>
    </i>
    <i>
      <x v="101"/>
      <x v="514"/>
      <x v="550"/>
      <x v="552"/>
    </i>
    <i>
      <x v="102"/>
      <x v="446"/>
      <x v="491"/>
      <x v="493"/>
    </i>
    <i>
      <x v="103"/>
      <x v="130"/>
      <x v="299"/>
      <x v="298"/>
    </i>
    <i r="1">
      <x v="546"/>
      <x v="388"/>
      <x v="389"/>
    </i>
    <i>
      <x v="104"/>
      <x v="368"/>
      <x v="568"/>
      <x v="570"/>
    </i>
    <i>
      <x v="105"/>
      <x v="382"/>
      <x v="492"/>
      <x v="494"/>
    </i>
    <i>
      <x v="106"/>
      <x v="209"/>
      <x v="300"/>
      <x v="299"/>
    </i>
    <i>
      <x v="107"/>
      <x v="313"/>
      <x v="550"/>
      <x v="552"/>
    </i>
    <i>
      <x v="108"/>
      <x v="615"/>
      <x v="406"/>
      <x v="407"/>
    </i>
    <i>
      <x v="109"/>
      <x v="497"/>
      <x v="494"/>
      <x v="496"/>
    </i>
    <i>
      <x v="110"/>
      <x v="15"/>
      <x v="495"/>
      <x v="497"/>
    </i>
    <i>
      <x v="111"/>
      <x v="479"/>
      <x v="408"/>
      <x v="409"/>
    </i>
    <i>
      <x v="112"/>
      <x v="658"/>
      <x v="496"/>
      <x v="498"/>
    </i>
    <i>
      <x v="113"/>
      <x v="467"/>
      <x v="496"/>
      <x v="498"/>
    </i>
    <i>
      <x v="114"/>
      <x v="647"/>
      <x v="496"/>
      <x v="498"/>
    </i>
    <i>
      <x v="115"/>
      <x v="58"/>
      <x v="1"/>
      <x v="1"/>
    </i>
    <i>
      <x v="116"/>
      <x v="154"/>
      <x v="505"/>
      <x v="507"/>
    </i>
    <i>
      <x v="117"/>
      <x v="286"/>
      <x v="506"/>
      <x v="508"/>
    </i>
    <i>
      <x v="118"/>
      <x v="597"/>
      <x v="535"/>
      <x v="539"/>
    </i>
    <i>
      <x v="119"/>
      <x v="272"/>
      <x v="536"/>
      <x v="538"/>
    </i>
    <i>
      <x v="120"/>
      <x v="617"/>
      <x v="561"/>
      <x v="563"/>
    </i>
    <i>
      <x v="121"/>
      <x v="97"/>
      <x v="589"/>
      <x v="591"/>
    </i>
    <i>
      <x v="122"/>
      <x v="252"/>
      <x v="510"/>
      <x v="512"/>
    </i>
    <i>
      <x v="123"/>
      <x v="424"/>
      <x v="510"/>
      <x v="512"/>
    </i>
    <i>
      <x v="124"/>
      <x v="76"/>
      <x v="561"/>
      <x v="563"/>
    </i>
    <i>
      <x v="125"/>
      <x v="74"/>
      <x v="512"/>
      <x v="514"/>
    </i>
    <i>
      <x v="126"/>
      <x v="5"/>
      <x v="535"/>
      <x v="538"/>
    </i>
    <i>
      <x v="127"/>
      <x v="305"/>
      <x v="513"/>
      <x v="515"/>
    </i>
    <i>
      <x v="128"/>
      <x v="246"/>
      <x v="374"/>
      <x v="375"/>
    </i>
    <i>
      <x v="129"/>
      <x v="116"/>
      <x v="515"/>
      <x v="517"/>
    </i>
    <i>
      <x v="130"/>
      <x v="312"/>
      <x v="535"/>
      <x v="537"/>
    </i>
    <i>
      <x v="131"/>
      <x v="541"/>
      <x v="516"/>
      <x v="518"/>
    </i>
    <i>
      <x v="132"/>
      <x v="217"/>
      <x v="516"/>
      <x v="518"/>
    </i>
    <i>
      <x v="133"/>
      <x v="151"/>
      <x v="517"/>
      <x v="519"/>
    </i>
    <i>
      <x v="134"/>
      <x v="385"/>
      <x v="517"/>
      <x v="519"/>
    </i>
    <i>
      <x v="135"/>
      <x v="144"/>
      <x v="517"/>
      <x v="519"/>
    </i>
    <i>
      <x v="136"/>
      <x v="8"/>
      <x v="518"/>
      <x v="520"/>
    </i>
    <i>
      <x v="137"/>
      <x v="258"/>
      <x v="518"/>
      <x v="520"/>
    </i>
    <i>
      <x v="138"/>
      <x v="641"/>
      <x v="518"/>
      <x v="520"/>
    </i>
    <i>
      <x v="139"/>
      <x v="304"/>
      <x v="493"/>
      <x v="495"/>
    </i>
    <i>
      <x v="140"/>
      <x v="219"/>
      <x v="519"/>
      <x v="522"/>
    </i>
    <i>
      <x v="141"/>
      <x v="266"/>
      <x v="519"/>
      <x v="521"/>
    </i>
    <i>
      <x v="142"/>
      <x v="47"/>
      <x v="519"/>
      <x v="522"/>
    </i>
    <i>
      <x v="143"/>
      <x v="423"/>
      <x v="516"/>
      <x v="519"/>
    </i>
    <i>
      <x v="144"/>
      <x v="96"/>
      <x v="516"/>
      <x v="521"/>
    </i>
    <i>
      <x v="145"/>
      <x v="637"/>
      <x v="520"/>
      <x v="522"/>
    </i>
    <i>
      <x v="146"/>
      <x v="367"/>
      <x v="520"/>
      <x v="522"/>
    </i>
    <i>
      <x v="147"/>
      <x v="26"/>
      <x v="373"/>
      <x v="374"/>
    </i>
    <i>
      <x v="148"/>
      <x v="323"/>
      <x v="520"/>
      <x v="522"/>
    </i>
    <i>
      <x v="149"/>
      <x v="411"/>
      <x v="521"/>
      <x v="524"/>
    </i>
    <i>
      <x v="150"/>
      <x v="104"/>
      <x v="521"/>
      <x v="523"/>
    </i>
    <i>
      <x v="151"/>
      <x v="555"/>
      <x v="521"/>
      <x v="524"/>
    </i>
    <i>
      <x v="152"/>
      <x v="619"/>
      <x v="521"/>
      <x v="523"/>
    </i>
    <i>
      <x v="153"/>
      <x v="167"/>
      <x v="521"/>
      <x v="523"/>
    </i>
    <i>
      <x v="154"/>
      <x v="75"/>
      <x v="375"/>
      <x v="376"/>
    </i>
    <i>
      <x v="155"/>
      <x v="593"/>
      <x v="301"/>
      <x v="300"/>
    </i>
    <i>
      <x v="156"/>
      <x v="14"/>
      <x v="522"/>
      <x v="524"/>
    </i>
    <i>
      <x v="157"/>
      <x v="278"/>
      <x v="522"/>
      <x v="524"/>
    </i>
    <i>
      <x v="158"/>
      <x/>
      <x v="376"/>
      <x v="377"/>
    </i>
    <i>
      <x v="159"/>
      <x v="602"/>
      <x v="302"/>
      <x v="301"/>
    </i>
    <i>
      <x v="160"/>
      <x v="337"/>
      <x v="523"/>
      <x v="525"/>
    </i>
    <i>
      <x v="161"/>
      <x v="652"/>
      <x v="523"/>
      <x v="525"/>
    </i>
    <i>
      <x v="162"/>
      <x v="311"/>
      <x v="303"/>
      <x v="302"/>
    </i>
    <i r="1">
      <x v="651"/>
      <x v="389"/>
      <x v="390"/>
    </i>
    <i>
      <x v="163"/>
      <x v="256"/>
      <x v="523"/>
      <x v="525"/>
    </i>
    <i>
      <x v="164"/>
      <x v="7"/>
      <x v="523"/>
      <x v="526"/>
    </i>
    <i>
      <x v="165"/>
      <x v="516"/>
      <x v="523"/>
      <x v="525"/>
    </i>
    <i>
      <x v="166"/>
      <x v="534"/>
      <x v="523"/>
      <x v="525"/>
    </i>
    <i>
      <x v="167"/>
      <x v="611"/>
      <x v="523"/>
      <x v="525"/>
    </i>
    <i>
      <x v="168"/>
      <x v="481"/>
      <x v="523"/>
      <x v="526"/>
    </i>
    <i>
      <x v="169"/>
      <x v="9"/>
      <x v="524"/>
      <x v="526"/>
    </i>
    <i>
      <x v="170"/>
      <x v="450"/>
      <x v="550"/>
      <x v="552"/>
    </i>
    <i>
      <x v="171"/>
      <x v="616"/>
      <x v="562"/>
      <x v="564"/>
    </i>
    <i>
      <x v="172"/>
      <x v="486"/>
      <x v="525"/>
      <x v="527"/>
    </i>
    <i>
      <x v="173"/>
      <x v="395"/>
      <x v="525"/>
      <x v="527"/>
    </i>
    <i>
      <x v="174"/>
      <x v="172"/>
      <x v="525"/>
      <x v="527"/>
    </i>
    <i>
      <x v="175"/>
      <x v="206"/>
      <x v="9"/>
      <x v="9"/>
    </i>
    <i>
      <x v="176"/>
      <x v="443"/>
      <x v="526"/>
      <x v="528"/>
    </i>
    <i>
      <x v="177"/>
      <x v="600"/>
      <x v="527"/>
      <x v="529"/>
    </i>
    <i>
      <x v="178"/>
      <x v="158"/>
      <x v="527"/>
      <x v="529"/>
    </i>
    <i>
      <x v="179"/>
      <x v="314"/>
      <x v="527"/>
      <x v="529"/>
    </i>
    <i>
      <x v="180"/>
      <x v="1"/>
      <x v="527"/>
      <x v="529"/>
    </i>
    <i>
      <x v="181"/>
      <x v="571"/>
      <x v="328"/>
      <x v="327"/>
    </i>
    <i>
      <x v="182"/>
      <x v="121"/>
      <x v="528"/>
      <x v="530"/>
    </i>
    <i>
      <x v="183"/>
      <x v="133"/>
      <x v="528"/>
      <x v="530"/>
    </i>
    <i>
      <x v="184"/>
      <x v="496"/>
      <x v="528"/>
      <x v="530"/>
    </i>
    <i>
      <x v="185"/>
      <x v="181"/>
      <x v="529"/>
      <x v="531"/>
    </i>
    <i>
      <x v="186"/>
      <x v="322"/>
      <x v="529"/>
      <x v="531"/>
    </i>
    <i>
      <x v="187"/>
      <x v="293"/>
      <x v="569"/>
      <x v="571"/>
    </i>
    <i>
      <x v="188"/>
      <x v="394"/>
      <x v="529"/>
      <x v="531"/>
    </i>
    <i>
      <x v="189"/>
      <x v="453"/>
      <x v="531"/>
      <x v="533"/>
    </i>
    <i>
      <x v="190"/>
      <x v="548"/>
      <x v="528"/>
      <x v="532"/>
    </i>
    <i>
      <x v="191"/>
      <x v="633"/>
      <x v="407"/>
      <x v="408"/>
    </i>
    <i>
      <x v="192"/>
      <x v="452"/>
      <x v="587"/>
      <x v="588"/>
    </i>
    <i>
      <x v="193"/>
      <x v="42"/>
      <x v="531"/>
      <x v="533"/>
    </i>
    <i>
      <x v="194"/>
      <x v="525"/>
      <x v="532"/>
      <x v="534"/>
    </i>
    <i>
      <x v="195"/>
      <x v="11"/>
      <x v="532"/>
      <x v="534"/>
    </i>
    <i>
      <x v="196"/>
      <x v="401"/>
      <x v="533"/>
      <x v="535"/>
    </i>
    <i>
      <x v="197"/>
      <x v="284"/>
      <x v="533"/>
      <x v="535"/>
    </i>
    <i>
      <x v="198"/>
      <x v="216"/>
      <x v="533"/>
      <x v="536"/>
    </i>
    <i>
      <x v="199"/>
      <x v="307"/>
      <x v="534"/>
      <x v="536"/>
    </i>
    <i>
      <x v="200"/>
      <x v="409"/>
      <x v="534"/>
      <x v="536"/>
    </i>
    <i>
      <x v="201"/>
      <x v="147"/>
      <x v="534"/>
      <x v="539"/>
    </i>
    <i>
      <x v="202"/>
      <x v="229"/>
      <x/>
      <x/>
    </i>
    <i>
      <x v="203"/>
      <x v="583"/>
      <x v="538"/>
      <x v="540"/>
    </i>
    <i>
      <x v="204"/>
      <x v="306"/>
      <x v="377"/>
      <x v="378"/>
    </i>
    <i>
      <x v="205"/>
      <x v="380"/>
      <x v="538"/>
      <x v="540"/>
    </i>
    <i>
      <x v="206"/>
      <x v="336"/>
      <x v="539"/>
      <x v="541"/>
    </i>
    <i>
      <x v="207"/>
      <x v="527"/>
      <x v="539"/>
      <x v="541"/>
    </i>
    <i>
      <x v="208"/>
      <x v="163"/>
      <x v="539"/>
      <x v="541"/>
    </i>
    <i>
      <x v="209"/>
      <x v="659"/>
      <x v="377"/>
      <x v="378"/>
    </i>
    <i>
      <x v="210"/>
      <x v="365"/>
      <x v="539"/>
      <x v="541"/>
    </i>
    <i>
      <x v="211"/>
      <x v="621"/>
      <x v="539"/>
      <x v="542"/>
    </i>
    <i>
      <x v="212"/>
      <x v="415"/>
      <x v="539"/>
      <x v="542"/>
    </i>
    <i>
      <x v="213"/>
      <x v="231"/>
      <x v="539"/>
      <x v="542"/>
    </i>
    <i>
      <x v="214"/>
      <x v="357"/>
      <x v="539"/>
      <x v="542"/>
    </i>
    <i>
      <x v="215"/>
      <x v="54"/>
      <x v="540"/>
      <x v="542"/>
    </i>
    <i>
      <x v="216"/>
      <x v="412"/>
      <x v="378"/>
      <x v="379"/>
    </i>
    <i>
      <x v="217"/>
      <x v="61"/>
      <x v="540"/>
      <x v="547"/>
    </i>
    <i>
      <x v="218"/>
      <x v="275"/>
      <x v="540"/>
      <x v="542"/>
    </i>
    <i>
      <x v="219"/>
      <x v="289"/>
      <x v="378"/>
      <x v="379"/>
    </i>
    <i>
      <x v="220"/>
      <x v="238"/>
      <x v="540"/>
      <x v="543"/>
    </i>
    <i>
      <x v="221"/>
      <x v="19"/>
      <x v="378"/>
      <x v="379"/>
    </i>
    <i>
      <x v="222"/>
      <x v="509"/>
      <x v="541"/>
      <x v="543"/>
    </i>
    <i>
      <x v="223"/>
      <x v="140"/>
      <x v="541"/>
      <x v="543"/>
    </i>
    <i>
      <x v="224"/>
      <x v="260"/>
      <x v="541"/>
      <x v="543"/>
    </i>
    <i>
      <x v="225"/>
      <x v="226"/>
      <x v="541"/>
      <x v="543"/>
    </i>
    <i>
      <x v="226"/>
      <x v="376"/>
      <x v="524"/>
      <x v="526"/>
    </i>
    <i>
      <x v="227"/>
      <x v="213"/>
      <x v="541"/>
      <x v="543"/>
    </i>
    <i>
      <x v="228"/>
      <x v="347"/>
      <x v="378"/>
      <x v="379"/>
    </i>
    <i>
      <x v="229"/>
      <x v="566"/>
      <x v="541"/>
      <x v="544"/>
    </i>
    <i>
      <x v="230"/>
      <x v="205"/>
      <x v="541"/>
      <x v="546"/>
    </i>
    <i>
      <x v="231"/>
      <x v="143"/>
      <x v="541"/>
      <x v="544"/>
    </i>
    <i>
      <x v="232"/>
      <x v="489"/>
      <x v="542"/>
      <x v="544"/>
    </i>
    <i>
      <x v="233"/>
      <x v="230"/>
      <x v="542"/>
      <x v="548"/>
    </i>
    <i>
      <x v="234"/>
      <x v="84"/>
      <x v="584"/>
      <x v="585"/>
    </i>
    <i>
      <x v="235"/>
      <x v="471"/>
      <x v="568"/>
      <x v="571"/>
    </i>
    <i>
      <x v="236"/>
      <x v="474"/>
      <x v="542"/>
      <x v="544"/>
    </i>
    <i>
      <x v="237"/>
      <x v="36"/>
      <x v="585"/>
      <x v="586"/>
    </i>
    <i>
      <x v="238"/>
      <x v="536"/>
      <x v="575"/>
      <x v="577"/>
    </i>
    <i>
      <x v="239"/>
      <x v="545"/>
      <x v="543"/>
      <x v="545"/>
    </i>
    <i>
      <x v="240"/>
      <x v="364"/>
      <x v="543"/>
      <x v="545"/>
    </i>
    <i>
      <x v="241"/>
      <x v="599"/>
      <x v="543"/>
      <x v="546"/>
    </i>
    <i>
      <x v="242"/>
      <x v="267"/>
      <x v="590"/>
      <x v="591"/>
    </i>
    <i>
      <x v="243"/>
      <x v="540"/>
      <x v="543"/>
      <x v="546"/>
    </i>
    <i>
      <x v="244"/>
      <x v="435"/>
      <x v="543"/>
      <x v="545"/>
    </i>
    <i>
      <x v="245"/>
      <x v="68"/>
      <x v="543"/>
      <x v="545"/>
    </i>
    <i>
      <x v="246"/>
      <x v="589"/>
      <x v="543"/>
      <x v="546"/>
    </i>
    <i>
      <x v="247"/>
      <x v="363"/>
      <x v="544"/>
      <x v="546"/>
    </i>
    <i>
      <x v="248"/>
      <x v="332"/>
      <x v="544"/>
      <x v="547"/>
    </i>
    <i>
      <x v="249"/>
      <x v="38"/>
      <x v="544"/>
      <x v="546"/>
    </i>
    <i>
      <x v="250"/>
      <x v="624"/>
      <x v="544"/>
      <x v="547"/>
    </i>
    <i>
      <x v="251"/>
      <x v="166"/>
      <x v="569"/>
      <x v="571"/>
    </i>
    <i>
      <x v="252"/>
      <x v="528"/>
      <x v="586"/>
      <x v="587"/>
    </i>
    <i>
      <x v="253"/>
      <x v="515"/>
      <x v="584"/>
      <x v="585"/>
    </i>
    <i>
      <x v="254"/>
      <x v="356"/>
      <x v="545"/>
      <x v="547"/>
    </i>
    <i>
      <x v="255"/>
      <x v="162"/>
      <x v="545"/>
      <x v="547"/>
    </i>
    <i>
      <x v="256"/>
      <x v="406"/>
      <x v="545"/>
      <x v="547"/>
    </i>
    <i>
      <x v="257"/>
      <x v="254"/>
      <x v="379"/>
      <x v="380"/>
    </i>
    <i>
      <x v="258"/>
      <x v="444"/>
      <x v="546"/>
      <x v="548"/>
    </i>
    <i>
      <x v="259"/>
      <x v="445"/>
      <x v="546"/>
      <x v="549"/>
    </i>
    <i>
      <x v="260"/>
      <x v="247"/>
      <x v="546"/>
      <x v="548"/>
    </i>
    <i>
      <x v="261"/>
      <x v="175"/>
      <x v="546"/>
      <x v="548"/>
    </i>
    <i>
      <x v="262"/>
      <x v="41"/>
      <x v="546"/>
      <x v="548"/>
    </i>
    <i>
      <x v="263"/>
      <x v="505"/>
      <x v="546"/>
      <x v="548"/>
    </i>
    <i>
      <x v="264"/>
      <x v="488"/>
      <x v="568"/>
      <x v="570"/>
    </i>
    <i>
      <x v="265"/>
      <x v="39"/>
      <x v="547"/>
      <x v="549"/>
    </i>
    <i>
      <x v="266"/>
      <x v="29"/>
      <x v="547"/>
      <x v="549"/>
    </i>
    <i>
      <x v="267"/>
      <x v="327"/>
      <x v="304"/>
      <x v="303"/>
    </i>
    <i>
      <x v="268"/>
      <x v="12"/>
      <x v="547"/>
      <x v="549"/>
    </i>
    <i>
      <x v="269"/>
      <x v="95"/>
      <x v="547"/>
      <x v="550"/>
    </i>
    <i>
      <x v="270"/>
      <x v="89"/>
      <x v="548"/>
      <x v="550"/>
    </i>
    <i>
      <x v="271"/>
      <x v="393"/>
      <x v="548"/>
      <x v="550"/>
    </i>
    <i>
      <x v="272"/>
      <x v="427"/>
      <x v="548"/>
      <x v="550"/>
    </i>
    <i>
      <x v="273"/>
      <x v="193"/>
      <x v="549"/>
      <x v="551"/>
    </i>
    <i>
      <x v="274"/>
      <x v="296"/>
      <x v="568"/>
      <x v="570"/>
    </i>
    <i>
      <x v="275"/>
      <x v="80"/>
      <x v="551"/>
      <x v="553"/>
    </i>
    <i>
      <x v="276"/>
      <x v="572"/>
      <x v="551"/>
      <x v="553"/>
    </i>
    <i>
      <x v="277"/>
      <x v="237"/>
      <x v="380"/>
      <x v="381"/>
    </i>
    <i>
      <x v="278"/>
      <x v="274"/>
      <x v="551"/>
      <x v="554"/>
    </i>
    <i>
      <x v="279"/>
      <x v="70"/>
      <x v="588"/>
      <x v="589"/>
    </i>
    <i>
      <x v="280"/>
      <x v="186"/>
      <x v="553"/>
      <x v="556"/>
    </i>
    <i>
      <x v="281"/>
      <x v="88"/>
      <x v="554"/>
      <x v="556"/>
    </i>
    <i>
      <x v="282"/>
      <x v="105"/>
      <x v="554"/>
      <x v="556"/>
    </i>
    <i>
      <x v="283"/>
      <x v="618"/>
      <x v="554"/>
      <x v="556"/>
    </i>
    <i>
      <x v="284"/>
      <x v="34"/>
      <x v="587"/>
      <x v="588"/>
    </i>
    <i>
      <x v="285"/>
      <x v="233"/>
      <x v="554"/>
      <x v="556"/>
    </i>
    <i>
      <x v="286"/>
      <x v="120"/>
      <x v="554"/>
      <x v="557"/>
    </i>
    <i>
      <x v="287"/>
      <x v="633"/>
      <x v="131"/>
      <x v="130"/>
    </i>
    <i>
      <x v="288"/>
      <x v="339"/>
      <x v="575"/>
      <x v="577"/>
    </i>
    <i>
      <x v="289"/>
      <x v="280"/>
      <x v="583"/>
      <x v="584"/>
    </i>
    <i>
      <x v="290"/>
      <x v="62"/>
      <x v="304"/>
      <x v="303"/>
    </i>
    <i>
      <x v="291"/>
      <x v="372"/>
      <x v="555"/>
      <x v="557"/>
    </i>
    <i>
      <x v="292"/>
      <x v="584"/>
      <x v="555"/>
      <x v="557"/>
    </i>
    <i>
      <x v="293"/>
      <x v="325"/>
      <x v="555"/>
      <x v="557"/>
    </i>
    <i>
      <x v="294"/>
      <x v="157"/>
      <x v="589"/>
      <x v="591"/>
    </i>
    <i>
      <x v="295"/>
      <x v="419"/>
      <x v="556"/>
      <x v="558"/>
    </i>
    <i>
      <x v="296"/>
      <x v="294"/>
      <x v="556"/>
      <x v="558"/>
    </i>
    <i>
      <x v="297"/>
      <x v="197"/>
      <x v="1"/>
      <x v="1"/>
    </i>
    <i>
      <x v="298"/>
      <x v="558"/>
      <x v="557"/>
      <x v="559"/>
    </i>
    <i>
      <x v="299"/>
      <x v="595"/>
      <x v="589"/>
      <x v="590"/>
    </i>
    <i>
      <x v="300"/>
      <x v="500"/>
      <x v="381"/>
      <x v="382"/>
    </i>
    <i>
      <x v="301"/>
      <x v="21"/>
      <x v="558"/>
      <x v="560"/>
    </i>
    <i>
      <x v="302"/>
      <x v="449"/>
      <x v="563"/>
      <x v="565"/>
    </i>
    <i>
      <x v="303"/>
      <x v="656"/>
      <x v="563"/>
      <x v="565"/>
    </i>
    <i>
      <x v="304"/>
      <x v="631"/>
      <x v="563"/>
      <x v="565"/>
    </i>
    <i>
      <x v="305"/>
      <x v="544"/>
      <x v="563"/>
      <x v="565"/>
    </i>
    <i>
      <x v="306"/>
      <x v="344"/>
      <x v="563"/>
      <x v="565"/>
    </i>
    <i>
      <x v="307"/>
      <x v="414"/>
      <x v="563"/>
      <x v="565"/>
    </i>
    <i>
      <x v="308"/>
      <x v="180"/>
      <x v="381"/>
      <x v="382"/>
    </i>
    <i>
      <x v="309"/>
      <x v="503"/>
      <x v="564"/>
      <x v="566"/>
    </i>
    <i>
      <x v="310"/>
      <x v="214"/>
      <x v="2"/>
      <x v="2"/>
    </i>
    <i>
      <x v="311"/>
      <x v="475"/>
      <x v="565"/>
      <x v="567"/>
    </i>
    <i>
      <x v="312"/>
      <x v="72"/>
      <x v="565"/>
      <x v="567"/>
    </i>
    <i>
      <x v="313"/>
      <x v="35"/>
      <x v="591"/>
      <x v="592"/>
    </i>
    <i>
      <x v="314"/>
      <x v="626"/>
      <x v="328"/>
      <x v="327"/>
    </i>
    <i>
      <x v="315"/>
      <x v="46"/>
      <x v="566"/>
      <x v="568"/>
    </i>
    <i>
      <x v="316"/>
      <x v="44"/>
      <x v="566"/>
      <x v="568"/>
    </i>
    <i>
      <x v="317"/>
      <x v="517"/>
      <x v="566"/>
      <x v="568"/>
    </i>
    <i>
      <x v="318"/>
      <x v="291"/>
      <x v="566"/>
      <x v="568"/>
    </i>
    <i>
      <x v="319"/>
      <x v="225"/>
      <x v="406"/>
      <x v="408"/>
    </i>
    <i r="1">
      <x v="389"/>
      <x v="406"/>
      <x v="407"/>
    </i>
    <i r="1">
      <x v="532"/>
      <x v="405"/>
      <x v="406"/>
    </i>
    <i>
      <x v="320"/>
      <x v="498"/>
      <x v="569"/>
      <x v="571"/>
    </i>
    <i>
      <x v="321"/>
      <x v="661"/>
      <x v="4"/>
      <x v="4"/>
    </i>
    <i>
      <x v="322"/>
      <x v="465"/>
      <x v="569"/>
      <x v="572"/>
    </i>
    <i>
      <x v="323"/>
      <x v="487"/>
      <x v="570"/>
      <x v="572"/>
    </i>
    <i>
      <x v="324"/>
      <x v="148"/>
      <x v="570"/>
      <x v="572"/>
    </i>
    <i>
      <x v="325"/>
      <x v="375"/>
      <x v="570"/>
      <x v="572"/>
    </i>
    <i>
      <x v="326"/>
      <x v="640"/>
      <x v="570"/>
      <x v="572"/>
    </i>
    <i>
      <x v="327"/>
      <x v="469"/>
      <x v="570"/>
      <x v="572"/>
    </i>
    <i>
      <x v="328"/>
      <x v="310"/>
      <x v="571"/>
      <x v="573"/>
    </i>
    <i>
      <x v="329"/>
      <x v="198"/>
      <x v="571"/>
      <x v="573"/>
    </i>
    <i>
      <x v="330"/>
      <x v="585"/>
      <x v="292"/>
      <x v="291"/>
    </i>
    <i>
      <x v="331"/>
      <x v="177"/>
      <x v="572"/>
      <x v="575"/>
    </i>
    <i>
      <x v="332"/>
      <x v="448"/>
      <x v="572"/>
      <x v="574"/>
    </i>
    <i>
      <x v="333"/>
      <x v="301"/>
      <x v="572"/>
      <x v="574"/>
    </i>
    <i>
      <x v="334"/>
      <x v="257"/>
      <x v="572"/>
      <x v="575"/>
    </i>
    <i>
      <x v="335"/>
      <x v="192"/>
      <x v="572"/>
      <x v="575"/>
    </i>
    <i>
      <x v="336"/>
      <x v="67"/>
      <x v="573"/>
      <x v="575"/>
    </i>
    <i>
      <x v="337"/>
      <x v="98"/>
      <x v="573"/>
      <x v="575"/>
    </i>
    <i>
      <x v="338"/>
      <x v="506"/>
      <x v="573"/>
      <x v="575"/>
    </i>
    <i>
      <x v="339"/>
      <x v="562"/>
      <x v="574"/>
      <x v="576"/>
    </i>
    <i>
      <x v="340"/>
      <x v="510"/>
      <x v="574"/>
      <x v="577"/>
    </i>
    <i>
      <x v="341"/>
      <x v="625"/>
      <x v="382"/>
      <x v="383"/>
    </i>
    <i>
      <x v="342"/>
      <x v="460"/>
      <x v="575"/>
      <x v="577"/>
    </i>
    <i>
      <x v="343"/>
      <x v="457"/>
      <x v="575"/>
      <x v="577"/>
    </i>
    <i>
      <x v="344"/>
      <x v="596"/>
      <x v="575"/>
      <x v="577"/>
    </i>
    <i>
      <x v="345"/>
      <x v="202"/>
      <x v="476"/>
      <x v="477"/>
    </i>
    <i>
      <x v="346"/>
      <x v="20"/>
      <x v="575"/>
      <x v="577"/>
    </i>
    <i>
      <x v="347"/>
      <x v="73"/>
      <x v="575"/>
      <x v="577"/>
    </i>
    <i>
      <x v="348"/>
      <x v="612"/>
      <x v="576"/>
      <x v="578"/>
    </i>
    <i>
      <x v="349"/>
      <x v="635"/>
      <x v="577"/>
      <x v="579"/>
    </i>
    <i>
      <x v="350"/>
      <x v="623"/>
      <x v="577"/>
      <x v="579"/>
    </i>
    <i>
      <x v="351"/>
      <x v="422"/>
      <x v="328"/>
      <x v="327"/>
    </i>
    <i>
      <x v="352"/>
      <x v="300"/>
      <x v="578"/>
      <x v="580"/>
    </i>
    <i>
      <x v="353"/>
      <x v="298"/>
      <x v="578"/>
      <x v="580"/>
    </i>
    <i>
      <x v="354"/>
      <x v="171"/>
      <x v="383"/>
      <x v="384"/>
    </i>
    <i>
      <x v="355"/>
      <x v="295"/>
      <x v="297"/>
      <x v="296"/>
    </i>
    <i>
      <x v="356"/>
      <x v="485"/>
      <x v="580"/>
      <x v="582"/>
    </i>
    <i>
      <x v="357"/>
      <x v="17"/>
      <x v="581"/>
      <x v="582"/>
    </i>
    <i>
      <x v="358"/>
      <x v="100"/>
      <x v="385"/>
      <x v="386"/>
    </i>
    <i>
      <x v="359"/>
      <x v="398"/>
      <x v="405"/>
      <x v="406"/>
    </i>
    <i>
      <x v="360"/>
      <x v="479"/>
      <x v="125"/>
      <x v="124"/>
    </i>
    <i>
      <x v="361"/>
      <x v="48"/>
      <x v="384"/>
      <x v="385"/>
    </i>
    <i>
      <x v="362"/>
      <x v="547"/>
      <x v="293"/>
      <x v="292"/>
    </i>
    <i>
      <x v="363"/>
      <x v="355"/>
      <x v="386"/>
      <x v="387"/>
    </i>
    <i>
      <x v="364"/>
      <x v="508"/>
      <x v="387"/>
      <x v="388"/>
    </i>
    <i>
      <x v="365"/>
      <x v="523"/>
      <x v="5"/>
      <x v="5"/>
    </i>
    <i>
      <x v="366"/>
      <x v="270"/>
      <x v="408"/>
      <x v="409"/>
    </i>
    <i>
      <x v="367"/>
      <x v="564"/>
      <x v="305"/>
      <x v="304"/>
    </i>
    <i>
      <x v="368"/>
      <x v="239"/>
      <x v="306"/>
      <x v="305"/>
    </i>
    <i>
      <x v="369"/>
      <x v="386"/>
      <x v="306"/>
      <x v="305"/>
    </i>
    <i>
      <x v="370"/>
      <x v="535"/>
      <x v="307"/>
      <x v="306"/>
    </i>
    <i>
      <x v="371"/>
      <x v="79"/>
      <x v="390"/>
      <x v="391"/>
    </i>
    <i r="1">
      <x v="317"/>
      <x v="308"/>
      <x v="307"/>
    </i>
    <i>
      <x v="372"/>
      <x v="195"/>
      <x v="328"/>
      <x v="327"/>
    </i>
    <i>
      <x v="373"/>
      <x v="476"/>
      <x v="309"/>
      <x v="308"/>
    </i>
    <i>
      <x v="374"/>
      <x v="118"/>
      <x v="309"/>
      <x v="308"/>
    </i>
    <i>
      <x v="375"/>
      <x v="165"/>
      <x v="309"/>
      <x v="308"/>
    </i>
    <i r="1">
      <x v="232"/>
      <x v="391"/>
      <x v="392"/>
    </i>
    <i>
      <x v="376"/>
      <x v="490"/>
      <x v="309"/>
      <x v="308"/>
    </i>
    <i>
      <x v="377"/>
      <x v="261"/>
      <x v="310"/>
      <x v="309"/>
    </i>
    <i>
      <x v="378"/>
      <x v="532"/>
      <x v="13"/>
      <x v="12"/>
    </i>
    <i>
      <x v="379"/>
      <x v="639"/>
      <x v="310"/>
      <x v="309"/>
    </i>
    <i>
      <x v="380"/>
      <x v="25"/>
      <x v="392"/>
      <x v="393"/>
    </i>
    <i>
      <x v="381"/>
      <x v="30"/>
      <x v="310"/>
      <x v="309"/>
    </i>
    <i>
      <x v="382"/>
      <x v="334"/>
      <x v="310"/>
      <x v="309"/>
    </i>
    <i>
      <x v="383"/>
      <x v="328"/>
      <x v="328"/>
      <x v="327"/>
    </i>
    <i>
      <x v="384"/>
      <x v="472"/>
      <x v="311"/>
      <x v="310"/>
    </i>
    <i>
      <x v="385"/>
      <x v="215"/>
      <x v="312"/>
      <x v="311"/>
    </i>
    <i>
      <x v="386"/>
      <x v="182"/>
      <x v="394"/>
      <x v="395"/>
    </i>
    <i>
      <x v="387"/>
      <x v="221"/>
      <x v="313"/>
      <x v="312"/>
    </i>
    <i r="1">
      <x v="464"/>
      <x v="394"/>
      <x v="395"/>
    </i>
    <i r="1">
      <x v="512"/>
      <x v="394"/>
      <x v="395"/>
    </i>
    <i r="1">
      <x v="630"/>
      <x v="395"/>
      <x v="396"/>
    </i>
    <i>
      <x v="388"/>
      <x v="397"/>
      <x v="314"/>
      <x v="313"/>
    </i>
    <i>
      <x v="389"/>
      <x v="431"/>
      <x v="314"/>
      <x v="313"/>
    </i>
    <i>
      <x v="390"/>
      <x v="404"/>
      <x v="315"/>
      <x v="314"/>
    </i>
    <i>
      <x v="391"/>
      <x v="263"/>
      <x v="315"/>
      <x v="314"/>
    </i>
    <i>
      <x v="392"/>
      <x v="430"/>
      <x v="315"/>
      <x v="314"/>
    </i>
    <i>
      <x v="393"/>
      <x v="533"/>
      <x v="315"/>
      <x v="314"/>
    </i>
    <i>
      <x v="394"/>
      <x v="629"/>
      <x v="315"/>
      <x v="314"/>
    </i>
    <i r="1">
      <x v="646"/>
      <x v="396"/>
      <x v="397"/>
    </i>
    <i>
      <x v="395"/>
      <x v="321"/>
      <x v="396"/>
      <x v="397"/>
    </i>
    <i>
      <x v="396"/>
      <x v="577"/>
      <x v="396"/>
      <x v="397"/>
    </i>
    <i>
      <x v="397"/>
      <x v="378"/>
      <x v="397"/>
      <x v="398"/>
    </i>
    <i>
      <x v="398"/>
      <x v="83"/>
      <x v="397"/>
      <x v="398"/>
    </i>
    <i>
      <x v="399"/>
      <x v="436"/>
      <x v="315"/>
      <x v="315"/>
    </i>
    <i>
      <x v="400"/>
      <x v="655"/>
      <x v="397"/>
      <x v="398"/>
    </i>
    <i>
      <x v="401"/>
      <x v="134"/>
      <x v="316"/>
      <x v="315"/>
    </i>
    <i>
      <x v="402"/>
      <x v="492"/>
      <x v="132"/>
      <x v="131"/>
    </i>
    <i>
      <x v="403"/>
      <x v="196"/>
      <x v="316"/>
      <x v="315"/>
    </i>
    <i>
      <x v="404"/>
      <x v="438"/>
      <x v="398"/>
      <x v="399"/>
    </i>
    <i>
      <x v="405"/>
      <x v="480"/>
      <x v="399"/>
      <x v="400"/>
    </i>
    <i r="1">
      <x v="499"/>
      <x v="398"/>
      <x v="399"/>
    </i>
    <i>
      <x v="406"/>
      <x v="521"/>
      <x v="398"/>
      <x v="399"/>
    </i>
    <i>
      <x v="407"/>
      <x v="503"/>
      <x v="349"/>
      <x v="348"/>
    </i>
    <i>
      <x v="408"/>
      <x v="408"/>
      <x v="317"/>
      <x v="316"/>
    </i>
    <i>
      <x v="409"/>
      <x v="458"/>
      <x v="317"/>
      <x v="316"/>
    </i>
    <i>
      <x v="410"/>
      <x v="524"/>
      <x v="27"/>
      <x v="26"/>
    </i>
    <i r="1">
      <x v="579"/>
      <x v="26"/>
      <x v="25"/>
    </i>
    <i>
      <x v="411"/>
      <x v="285"/>
      <x v="399"/>
      <x v="400"/>
    </i>
    <i>
      <x v="412"/>
      <x v="31"/>
      <x v="399"/>
      <x v="401"/>
    </i>
    <i r="1">
      <x v="586"/>
      <x v="399"/>
      <x v="400"/>
    </i>
    <i>
      <x v="413"/>
      <x v="331"/>
      <x v="399"/>
      <x v="400"/>
    </i>
    <i>
      <x v="414"/>
      <x v="588"/>
      <x v="399"/>
      <x v="401"/>
    </i>
    <i>
      <x v="415"/>
      <x v="565"/>
      <x v="350"/>
      <x v="349"/>
    </i>
    <i>
      <x v="416"/>
      <x v="194"/>
      <x v="400"/>
      <x v="401"/>
    </i>
    <i>
      <x v="417"/>
      <x v="551"/>
      <x v="318"/>
      <x v="317"/>
    </i>
    <i>
      <x v="418"/>
      <x v="40"/>
      <x v="318"/>
      <x v="317"/>
    </i>
    <i>
      <x v="419"/>
      <x v="50"/>
      <x v="23"/>
      <x v="22"/>
    </i>
    <i>
      <x v="420"/>
      <x v="2"/>
      <x v="396"/>
      <x v="398"/>
    </i>
    <i>
      <x v="421"/>
      <x v="463"/>
      <x v="318"/>
      <x v="317"/>
    </i>
    <i>
      <x v="422"/>
      <x v="270"/>
      <x v="18"/>
      <x v="17"/>
    </i>
    <i>
      <x v="423"/>
      <x v="549"/>
      <x v="401"/>
      <x v="402"/>
    </i>
    <i>
      <x v="424"/>
      <x v="554"/>
      <x v="319"/>
      <x v="318"/>
    </i>
    <i>
      <x v="425"/>
      <x v="468"/>
      <x v="402"/>
      <x v="403"/>
    </i>
    <i r="1">
      <x v="563"/>
      <x v="321"/>
      <x v="320"/>
    </i>
    <i>
      <x v="426"/>
      <x v="185"/>
      <x v="320"/>
      <x v="319"/>
    </i>
    <i>
      <x v="427"/>
      <x v="43"/>
      <x v="367"/>
      <x v="368"/>
    </i>
    <i r="1">
      <x v="179"/>
      <x v="402"/>
      <x v="403"/>
    </i>
    <i>
      <x v="428"/>
      <x v="350"/>
      <x v="405"/>
      <x v="406"/>
    </i>
    <i>
      <x v="429"/>
      <x v="51"/>
      <x v="320"/>
      <x v="319"/>
    </i>
    <i>
      <x v="430"/>
      <x v="407"/>
      <x v="19"/>
      <x v="18"/>
    </i>
    <i>
      <x v="431"/>
      <x v="126"/>
      <x v="403"/>
      <x v="404"/>
    </i>
    <i>
      <x v="432"/>
      <x v="573"/>
      <x v="321"/>
      <x v="320"/>
    </i>
    <i>
      <x v="433"/>
      <x v="3"/>
      <x v="19"/>
      <x v="18"/>
    </i>
    <i>
      <x v="434"/>
      <x v="538"/>
      <x v="321"/>
      <x v="320"/>
    </i>
    <i>
      <x v="435"/>
      <x v="537"/>
      <x v="404"/>
      <x v="405"/>
    </i>
    <i>
      <x v="436"/>
      <x v="407"/>
      <x v="408"/>
      <x v="409"/>
    </i>
    <i r="1">
      <x v="568"/>
      <x v="322"/>
      <x v="321"/>
    </i>
    <i>
      <x v="437"/>
      <x v="240"/>
      <x v="408"/>
      <x v="410"/>
    </i>
    <i r="1">
      <x v="425"/>
      <x v="365"/>
      <x v="365"/>
    </i>
    <i>
      <x v="438"/>
      <x v="174"/>
      <x v="322"/>
      <x v="321"/>
    </i>
    <i>
      <x v="439"/>
      <x v="168"/>
      <x v="322"/>
      <x v="321"/>
    </i>
    <i>
      <x v="440"/>
      <x v="57"/>
      <x v="409"/>
      <x v="410"/>
    </i>
    <i>
      <x v="441"/>
      <x v="315"/>
      <x v="409"/>
      <x v="410"/>
    </i>
    <i>
      <x v="442"/>
      <x v="420"/>
      <x v="24"/>
      <x v="23"/>
    </i>
    <i r="1">
      <x v="581"/>
      <x v="23"/>
      <x v="22"/>
    </i>
    <i>
      <x v="443"/>
      <x v="253"/>
      <x v="409"/>
      <x v="410"/>
    </i>
    <i r="1">
      <x v="483"/>
      <x v="409"/>
      <x v="410"/>
    </i>
    <i>
      <x v="444"/>
      <x v="416"/>
      <x v="328"/>
      <x v="327"/>
    </i>
    <i>
      <x v="445"/>
      <x v="507"/>
      <x v="323"/>
      <x v="322"/>
    </i>
    <i>
      <x v="446"/>
      <x v="156"/>
      <x v="323"/>
      <x v="322"/>
    </i>
    <i>
      <x v="447"/>
      <x v="400"/>
      <x v="25"/>
      <x v="24"/>
    </i>
    <i>
      <x v="448"/>
      <x v="33"/>
      <x v="324"/>
      <x v="323"/>
    </i>
    <i>
      <x v="449"/>
      <x v="189"/>
      <x v="324"/>
      <x v="323"/>
    </i>
    <i>
      <x v="450"/>
      <x v="91"/>
      <x v="392"/>
      <x v="393"/>
    </i>
    <i>
      <x v="451"/>
      <x v="123"/>
      <x v="325"/>
      <x v="324"/>
    </i>
    <i>
      <x v="452"/>
      <x v="341"/>
      <x v="408"/>
      <x v="409"/>
    </i>
    <i>
      <x v="453"/>
      <x v="188"/>
      <x v="325"/>
      <x v="324"/>
    </i>
    <i>
      <x v="454"/>
      <x v="45"/>
      <x v="415"/>
      <x v="417"/>
    </i>
    <i r="1">
      <x v="86"/>
      <x v="413"/>
      <x v="414"/>
    </i>
    <i r="1">
      <x v="433"/>
      <x v="408"/>
      <x v="411"/>
    </i>
    <i>
      <x v="455"/>
      <x v="93"/>
      <x v="411"/>
      <x v="412"/>
    </i>
    <i>
      <x v="456"/>
      <x v="451"/>
      <x v="326"/>
      <x v="325"/>
    </i>
    <i>
      <x v="457"/>
      <x v="561"/>
      <x v="326"/>
      <x v="325"/>
    </i>
    <i>
      <x v="458"/>
      <x v="308"/>
      <x v="348"/>
      <x v="347"/>
    </i>
    <i>
      <x v="459"/>
      <x v="131"/>
      <x v="475"/>
      <x v="476"/>
    </i>
    <i r="1">
      <x v="605"/>
      <x v="326"/>
      <x v="325"/>
    </i>
    <i>
      <x v="460"/>
      <x v="343"/>
      <x v="412"/>
      <x v="413"/>
    </i>
    <i r="1">
      <x v="488"/>
      <x v="349"/>
      <x v="348"/>
    </i>
    <i>
      <x v="461"/>
      <x v="293"/>
      <x v="349"/>
      <x v="348"/>
    </i>
    <i r="1">
      <x v="462"/>
      <x v="412"/>
      <x v="413"/>
    </i>
    <i>
      <x v="462"/>
      <x v="519"/>
      <x v="327"/>
      <x v="326"/>
    </i>
    <i>
      <x v="463"/>
      <x v="645"/>
      <x v="412"/>
      <x v="415"/>
    </i>
    <i>
      <x v="464"/>
      <x v="137"/>
      <x v="329"/>
      <x v="328"/>
    </i>
    <i>
      <x v="465"/>
      <x v="580"/>
      <x v="413"/>
      <x v="414"/>
    </i>
    <i>
      <x v="466"/>
      <x v="244"/>
      <x v="329"/>
      <x v="328"/>
    </i>
    <i r="1">
      <x v="290"/>
      <x v="413"/>
      <x v="414"/>
    </i>
    <i r="1">
      <x v="359"/>
      <x v="414"/>
      <x v="415"/>
    </i>
    <i r="1">
      <x v="405"/>
      <x v="330"/>
      <x v="329"/>
    </i>
    <i>
      <x v="467"/>
      <x v="542"/>
      <x v="413"/>
      <x v="414"/>
    </i>
    <i>
      <x v="468"/>
      <x v="240"/>
      <x v="17"/>
      <x v="16"/>
    </i>
    <i>
      <x v="469"/>
      <x v="59"/>
      <x v="330"/>
      <x v="329"/>
    </i>
    <i>
      <x v="470"/>
      <x v="63"/>
      <x v="418"/>
      <x v="419"/>
    </i>
    <i r="1">
      <x v="106"/>
      <x v="413"/>
      <x v="414"/>
    </i>
    <i r="1">
      <x v="135"/>
      <x v="330"/>
      <x v="329"/>
    </i>
    <i r="1">
      <x v="173"/>
      <x v="424"/>
      <x v="425"/>
    </i>
    <i r="1">
      <x v="522"/>
      <x v="414"/>
      <x v="415"/>
    </i>
    <i r="1">
      <x v="524"/>
      <x v="426"/>
      <x v="427"/>
    </i>
    <i>
      <x v="471"/>
      <x v="227"/>
      <x v="330"/>
      <x v="329"/>
    </i>
    <i>
      <x v="472"/>
      <x v="638"/>
      <x v="330"/>
      <x v="329"/>
    </i>
    <i>
      <x v="473"/>
      <x v="120"/>
      <x v="347"/>
      <x v="346"/>
    </i>
    <i>
      <x v="474"/>
      <x v="632"/>
      <x v="414"/>
      <x v="415"/>
    </i>
    <i>
      <x v="475"/>
      <x v="297"/>
      <x v="330"/>
      <x v="329"/>
    </i>
    <i>
      <x v="476"/>
      <x v="604"/>
      <x v="330"/>
      <x v="329"/>
    </i>
    <i>
      <x v="477"/>
      <x v="351"/>
      <x v="330"/>
      <x v="329"/>
    </i>
    <i>
      <x v="478"/>
      <x v="560"/>
      <x v="330"/>
      <x v="330"/>
    </i>
    <i r="1">
      <x v="601"/>
      <x v="477"/>
      <x v="478"/>
    </i>
    <i>
      <x v="479"/>
      <x v="242"/>
      <x v="414"/>
      <x v="415"/>
    </i>
    <i r="1">
      <x v="298"/>
      <x v="352"/>
      <x v="351"/>
    </i>
    <i>
      <x v="480"/>
      <x v="47"/>
      <x v="334"/>
      <x v="334"/>
    </i>
    <i r="1">
      <x v="276"/>
      <x v="414"/>
      <x v="415"/>
    </i>
    <i>
      <x v="481"/>
      <x v="434"/>
      <x v="331"/>
      <x v="330"/>
    </i>
    <i>
      <x v="482"/>
      <x v="330"/>
      <x v="331"/>
      <x v="330"/>
    </i>
    <i>
      <x v="483"/>
      <x v="208"/>
      <x v="415"/>
      <x v="417"/>
    </i>
    <i r="1">
      <x v="222"/>
      <x v="415"/>
      <x v="416"/>
    </i>
    <i r="1">
      <x v="292"/>
      <x v="416"/>
      <x v="417"/>
    </i>
    <i>
      <x v="484"/>
      <x v="329"/>
      <x v="331"/>
      <x v="330"/>
    </i>
    <i>
      <x v="485"/>
      <x v="145"/>
      <x v="331"/>
      <x v="330"/>
    </i>
    <i r="1">
      <x v="570"/>
      <x v="415"/>
      <x v="416"/>
    </i>
    <i>
      <x v="486"/>
      <x v="649"/>
      <x v="415"/>
      <x v="416"/>
    </i>
    <i>
      <x v="487"/>
      <x v="52"/>
      <x v="331"/>
      <x v="330"/>
    </i>
    <i>
      <x v="488"/>
      <x v="396"/>
      <x v="331"/>
      <x v="330"/>
    </i>
    <i>
      <x v="489"/>
      <x v="235"/>
      <x v="331"/>
      <x v="330"/>
    </i>
    <i>
      <x v="490"/>
      <x v="335"/>
      <x v="416"/>
      <x v="417"/>
    </i>
    <i r="1">
      <x v="358"/>
      <x v="418"/>
      <x v="419"/>
    </i>
    <i>
      <x v="491"/>
      <x v="556"/>
      <x v="331"/>
      <x v="330"/>
    </i>
    <i>
      <x v="492"/>
      <x v="101"/>
      <x v="417"/>
      <x v="418"/>
    </i>
    <i r="1">
      <x v="114"/>
      <x v="419"/>
      <x v="420"/>
    </i>
    <i r="1">
      <x v="384"/>
      <x v="416"/>
      <x v="417"/>
    </i>
    <i r="1">
      <x v="620"/>
      <x v="418"/>
      <x v="419"/>
    </i>
    <i>
      <x v="493"/>
      <x v="128"/>
      <x v="416"/>
      <x v="417"/>
    </i>
    <i>
      <x v="494"/>
      <x v="16"/>
      <x v="52"/>
      <x v="52"/>
    </i>
    <i>
      <x v="495"/>
      <x v="383"/>
      <x v="416"/>
      <x v="417"/>
    </i>
    <i>
      <x v="496"/>
      <x v="447"/>
      <x v="416"/>
      <x v="418"/>
    </i>
    <i>
      <x v="497"/>
      <x v="113"/>
      <x v="413"/>
      <x v="415"/>
    </i>
    <i>
      <x v="498"/>
      <x v="82"/>
      <x v="414"/>
      <x v="415"/>
    </i>
    <i>
      <x v="499"/>
      <x v="281"/>
      <x v="417"/>
      <x v="418"/>
    </i>
    <i r="1">
      <x v="455"/>
      <x v="332"/>
      <x v="331"/>
    </i>
    <i>
      <x v="500"/>
      <x v="614"/>
      <x v="421"/>
      <x v="423"/>
    </i>
    <i r="1">
      <x v="622"/>
      <x v="333"/>
      <x v="332"/>
    </i>
    <i>
      <x v="501"/>
      <x v="255"/>
      <x v="418"/>
      <x v="419"/>
    </i>
    <i>
      <x v="502"/>
      <x v="387"/>
      <x v="477"/>
      <x v="478"/>
    </i>
    <i>
      <x v="503"/>
      <x v="482"/>
      <x v="441"/>
      <x v="443"/>
    </i>
    <i>
      <x v="504"/>
      <x v="236"/>
      <x v="414"/>
      <x v="415"/>
    </i>
    <i r="1">
      <x v="553"/>
      <x v="413"/>
      <x v="415"/>
    </i>
    <i>
      <x v="505"/>
      <x v="178"/>
      <x v="413"/>
      <x v="414"/>
    </i>
    <i>
      <x v="506"/>
      <x v="107"/>
      <x v="333"/>
      <x v="333"/>
    </i>
    <i>
      <x v="507"/>
      <x v="454"/>
      <x v="333"/>
      <x v="332"/>
    </i>
    <i>
      <x v="508"/>
      <x v="262"/>
      <x v="333"/>
      <x v="332"/>
    </i>
    <i r="1">
      <x v="349"/>
      <x v="419"/>
      <x v="420"/>
    </i>
    <i>
      <x v="509"/>
      <x v="377"/>
      <x v="333"/>
      <x v="332"/>
    </i>
    <i>
      <x v="510"/>
      <x v="102"/>
      <x v="333"/>
      <x v="332"/>
    </i>
    <i r="1">
      <x v="109"/>
      <x v="419"/>
      <x v="420"/>
    </i>
    <i>
      <x v="511"/>
      <x v="428"/>
      <x v="333"/>
      <x v="332"/>
    </i>
    <i>
      <x v="512"/>
      <x v="81"/>
      <x v="478"/>
      <x v="479"/>
    </i>
    <i>
      <x v="513"/>
      <x v="251"/>
      <x v="420"/>
      <x v="421"/>
    </i>
    <i r="1">
      <x v="418"/>
      <x v="408"/>
      <x v="409"/>
    </i>
    <i>
      <x v="514"/>
      <x v="159"/>
      <x v="322"/>
      <x v="321"/>
    </i>
    <i>
      <x v="515"/>
      <x v="539"/>
      <x v="421"/>
      <x v="422"/>
    </i>
    <i>
      <x v="516"/>
      <x v="511"/>
      <x v="420"/>
      <x v="421"/>
    </i>
    <i r="1">
      <x v="644"/>
      <x v="420"/>
      <x v="421"/>
    </i>
    <i>
      <x v="517"/>
      <x v="411"/>
      <x v="334"/>
      <x v="333"/>
    </i>
    <i>
      <x v="518"/>
      <x v="136"/>
      <x v="334"/>
      <x v="333"/>
    </i>
    <i>
      <x v="519"/>
      <x v="341"/>
      <x v="52"/>
      <x v="51"/>
    </i>
    <i>
      <x v="520"/>
      <x v="419"/>
      <x v="347"/>
      <x v="346"/>
    </i>
    <i>
      <x v="521"/>
      <x v="441"/>
      <x v="422"/>
      <x v="423"/>
    </i>
    <i>
      <x v="522"/>
      <x v="531"/>
      <x v="334"/>
      <x v="333"/>
    </i>
    <i>
      <x v="523"/>
      <x v="555"/>
      <x v="334"/>
      <x v="333"/>
    </i>
    <i>
      <x v="524"/>
      <x v="92"/>
      <x v="422"/>
      <x v="423"/>
    </i>
    <i r="1">
      <x v="256"/>
      <x v="334"/>
      <x v="333"/>
    </i>
    <i>
      <x v="525"/>
      <x v="589"/>
      <x v="335"/>
      <x v="334"/>
    </i>
    <i>
      <x v="526"/>
      <x v="592"/>
      <x v="335"/>
      <x v="334"/>
    </i>
    <i>
      <x v="527"/>
      <x v="381"/>
      <x v="335"/>
      <x v="334"/>
    </i>
    <i>
      <x v="528"/>
      <x v="65"/>
      <x v="423"/>
      <x v="424"/>
    </i>
    <i>
      <x v="529"/>
      <x v="332"/>
      <x v="335"/>
      <x v="334"/>
    </i>
    <i>
      <x v="530"/>
      <x v="613"/>
      <x v="423"/>
      <x v="424"/>
    </i>
    <i>
      <x v="531"/>
      <x v="241"/>
      <x v="423"/>
      <x v="424"/>
    </i>
    <i>
      <x v="532"/>
      <x v="64"/>
      <x v="423"/>
      <x v="424"/>
    </i>
    <i r="1">
      <x v="132"/>
      <x v="317"/>
      <x v="316"/>
    </i>
    <i r="1">
      <x v="654"/>
      <x v="423"/>
      <x v="424"/>
    </i>
    <i>
      <x v="533"/>
      <x v="360"/>
      <x v="423"/>
      <x v="424"/>
    </i>
    <i>
      <x v="534"/>
      <x v="391"/>
      <x v="320"/>
      <x v="319"/>
    </i>
    <i>
      <x v="535"/>
      <x v="116"/>
      <x v="336"/>
      <x v="335"/>
    </i>
    <i r="1">
      <x v="361"/>
      <x v="423"/>
      <x v="425"/>
    </i>
    <i>
      <x v="536"/>
      <x v="393"/>
      <x v="345"/>
      <x v="344"/>
    </i>
    <i>
      <x v="537"/>
      <x v="348"/>
      <x v="424"/>
      <x v="425"/>
    </i>
    <i>
      <x v="538"/>
      <x v="279"/>
      <x v="336"/>
      <x v="335"/>
    </i>
    <i>
      <x v="539"/>
      <x v="77"/>
      <x v="424"/>
      <x v="425"/>
    </i>
    <i r="1">
      <x v="338"/>
      <x v="336"/>
      <x v="335"/>
    </i>
    <i>
      <x v="540"/>
      <x v="598"/>
      <x v="336"/>
      <x v="335"/>
    </i>
    <i>
      <x v="541"/>
      <x v="206"/>
      <x v="424"/>
      <x v="425"/>
    </i>
    <i>
      <x v="542"/>
      <x v="152"/>
      <x v="345"/>
      <x v="344"/>
    </i>
    <i>
      <x v="543"/>
      <x v="228"/>
      <x v="424"/>
      <x v="425"/>
    </i>
    <i>
      <x v="544"/>
      <x v="342"/>
      <x v="345"/>
      <x v="344"/>
    </i>
    <i>
      <x v="545"/>
      <x v="229"/>
      <x v="425"/>
      <x v="426"/>
    </i>
    <i r="1">
      <x v="502"/>
      <x v="323"/>
      <x v="322"/>
    </i>
    <i>
      <x v="546"/>
      <x v="219"/>
      <x v="337"/>
      <x v="336"/>
    </i>
    <i>
      <x v="547"/>
      <x v="7"/>
      <x v="337"/>
      <x v="336"/>
    </i>
    <i>
      <x v="548"/>
      <x v="534"/>
      <x v="337"/>
      <x v="336"/>
    </i>
    <i>
      <x v="549"/>
      <x v="197"/>
      <x v="407"/>
      <x v="408"/>
    </i>
    <i r="1">
      <x v="437"/>
      <x v="407"/>
      <x v="408"/>
    </i>
    <i r="1">
      <x v="481"/>
      <x v="337"/>
      <x v="336"/>
    </i>
    <i>
      <x v="550"/>
      <x v="440"/>
      <x v="408"/>
      <x v="409"/>
    </i>
    <i r="1">
      <x v="600"/>
      <x v="337"/>
      <x v="336"/>
    </i>
    <i r="1">
      <x v="627"/>
      <x v="338"/>
      <x v="337"/>
    </i>
    <i>
      <x v="551"/>
      <x v="108"/>
      <x v="426"/>
      <x v="427"/>
    </i>
    <i>
      <x v="552"/>
      <x v="496"/>
      <x v="337"/>
      <x v="336"/>
    </i>
    <i>
      <x v="553"/>
      <x v="413"/>
      <x v="337"/>
      <x v="336"/>
    </i>
    <i>
      <x v="554"/>
      <x v="567"/>
      <x v="332"/>
      <x v="335"/>
    </i>
    <i>
      <x v="555"/>
      <x v="520"/>
      <x v="427"/>
      <x v="428"/>
    </i>
    <i>
      <x v="556"/>
      <x v="322"/>
      <x v="338"/>
      <x v="337"/>
    </i>
    <i>
      <x v="557"/>
      <x v="548"/>
      <x v="337"/>
      <x v="337"/>
    </i>
    <i>
      <x v="558"/>
      <x v="453"/>
      <x v="338"/>
      <x v="337"/>
    </i>
    <i>
      <x v="559"/>
      <x v="9"/>
      <x v="334"/>
      <x v="333"/>
    </i>
    <i>
      <x v="560"/>
      <x v="558"/>
      <x v="347"/>
      <x v="347"/>
    </i>
    <i>
      <x v="561"/>
      <x v="357"/>
      <x v="339"/>
      <x v="338"/>
    </i>
    <i>
      <x v="562"/>
      <x v="103"/>
      <x v="459"/>
      <x v="461"/>
    </i>
    <i r="1">
      <x v="442"/>
      <x v="347"/>
      <x v="347"/>
    </i>
    <i>
      <x v="563"/>
      <x v="504"/>
      <x v="328"/>
      <x v="328"/>
    </i>
    <i>
      <x v="564"/>
      <x v="557"/>
      <x v="330"/>
      <x v="331"/>
    </i>
    <i>
      <x v="565"/>
      <x v="42"/>
      <x v="338"/>
      <x v="338"/>
    </i>
    <i>
      <x v="566"/>
      <x v="559"/>
      <x v="331"/>
      <x v="331"/>
    </i>
    <i>
      <x v="567"/>
      <x v="201"/>
      <x v="331"/>
      <x v="330"/>
    </i>
    <i>
      <x v="568"/>
      <x v="420"/>
      <x v="429"/>
      <x v="430"/>
    </i>
    <i r="1">
      <x v="426"/>
      <x v="428"/>
      <x v="429"/>
    </i>
    <i r="1">
      <x v="484"/>
      <x v="331"/>
      <x v="330"/>
    </i>
    <i>
      <x v="569"/>
      <x v="200"/>
      <x v="331"/>
      <x v="331"/>
    </i>
    <i r="1">
      <x v="575"/>
      <x v="428"/>
      <x v="429"/>
    </i>
    <i>
      <x v="570"/>
      <x v="493"/>
      <x v="428"/>
      <x v="429"/>
    </i>
    <i>
      <x v="571"/>
      <x v="610"/>
      <x v="460"/>
      <x v="461"/>
    </i>
    <i>
      <x v="572"/>
      <x v="650"/>
      <x v="428"/>
      <x v="433"/>
    </i>
    <i>
      <x v="573"/>
      <x v="271"/>
      <x v="333"/>
      <x v="332"/>
    </i>
    <i>
      <x v="574"/>
      <x v="111"/>
      <x v="335"/>
      <x v="335"/>
    </i>
    <i>
      <x v="575"/>
      <x v="641"/>
      <x v="336"/>
      <x v="335"/>
    </i>
    <i>
      <x v="576"/>
      <x v="307"/>
      <x v="338"/>
      <x v="337"/>
    </i>
    <i>
      <x v="577"/>
      <x v="23"/>
      <x v="340"/>
      <x v="339"/>
    </i>
    <i>
      <x v="578"/>
      <x v="78"/>
      <x v="340"/>
      <x v="339"/>
    </i>
    <i>
      <x v="579"/>
      <x v="61"/>
      <x v="340"/>
      <x v="339"/>
    </i>
    <i>
      <x v="580"/>
      <x v="400"/>
      <x v="330"/>
      <x v="329"/>
    </i>
    <i>
      <x v="581"/>
      <x v="32"/>
      <x v="460"/>
      <x v="461"/>
    </i>
    <i>
      <x v="582"/>
      <x v="275"/>
      <x v="341"/>
      <x v="340"/>
    </i>
    <i>
      <x v="583"/>
      <x v="465"/>
      <x v="349"/>
      <x v="348"/>
    </i>
    <i>
      <x v="584"/>
      <x v="243"/>
      <x v="430"/>
      <x v="432"/>
    </i>
    <i>
      <x v="585"/>
      <x v="333"/>
      <x v="482"/>
      <x v="483"/>
    </i>
    <i r="1">
      <x v="369"/>
      <x v="481"/>
      <x v="482"/>
    </i>
    <i r="1">
      <x v="594"/>
      <x v="480"/>
      <x v="481"/>
    </i>
    <i>
      <x v="586"/>
      <x v="402"/>
      <x v="430"/>
      <x v="431"/>
    </i>
    <i>
      <x v="587"/>
      <x v="226"/>
      <x v="342"/>
      <x v="341"/>
    </i>
    <i>
      <x v="588"/>
      <x v="489"/>
      <x v="342"/>
      <x v="341"/>
    </i>
    <i>
      <x v="589"/>
      <x v="642"/>
      <x v="342"/>
      <x v="341"/>
    </i>
    <i>
      <x v="590"/>
      <x v="29"/>
      <x v="343"/>
      <x v="342"/>
    </i>
    <i>
      <x v="591"/>
      <x v="12"/>
      <x v="343"/>
      <x v="342"/>
    </i>
    <i r="1">
      <x v="309"/>
      <x v="431"/>
      <x v="433"/>
    </i>
    <i>
      <x v="592"/>
      <x v="204"/>
      <x v="431"/>
      <x v="433"/>
    </i>
    <i>
      <x v="593"/>
      <x v="16"/>
      <x v="431"/>
      <x v="433"/>
    </i>
    <i r="1">
      <x v="432"/>
      <x v="431"/>
      <x v="433"/>
    </i>
    <i r="1">
      <x v="581"/>
      <x v="431"/>
      <x v="433"/>
    </i>
    <i>
      <x v="594"/>
      <x v="27"/>
      <x v="421"/>
      <x v="422"/>
    </i>
    <i>
      <x v="595"/>
      <x v="286"/>
      <x v="349"/>
      <x v="348"/>
    </i>
    <i>
      <x v="596"/>
      <x v="89"/>
      <x v="344"/>
      <x v="343"/>
    </i>
    <i>
      <x v="597"/>
      <x v="18"/>
      <x v="432"/>
      <x v="434"/>
    </i>
    <i>
      <x v="598"/>
      <x v="514"/>
      <x v="346"/>
      <x v="345"/>
    </i>
    <i>
      <x v="599"/>
      <x v="80"/>
      <x v="346"/>
      <x v="345"/>
    </i>
    <i>
      <x v="600"/>
      <x v="110"/>
      <x v="433"/>
      <x v="435"/>
    </i>
    <i>
      <x v="601"/>
      <x v="478"/>
      <x v="433"/>
      <x v="435"/>
    </i>
    <i>
      <x v="602"/>
      <x v="148"/>
      <x v="350"/>
      <x v="349"/>
    </i>
    <i>
      <x v="603"/>
      <x v="390"/>
      <x v="435"/>
      <x v="437"/>
    </i>
    <i>
      <x v="604"/>
      <x v="153"/>
      <x v="460"/>
      <x v="461"/>
    </i>
    <i>
      <x v="605"/>
      <x v="141"/>
      <x v="434"/>
      <x v="436"/>
    </i>
    <i r="1">
      <x v="640"/>
      <x v="350"/>
      <x v="349"/>
    </i>
    <i>
      <x v="606"/>
      <x v="440"/>
      <x v="49"/>
      <x v="48"/>
    </i>
    <i>
      <x v="607"/>
      <x v="119"/>
      <x v="435"/>
      <x v="437"/>
    </i>
    <i>
      <x v="608"/>
      <x v="461"/>
      <x v="435"/>
      <x v="437"/>
    </i>
    <i>
      <x v="609"/>
      <x v="301"/>
      <x v="351"/>
      <x v="350"/>
    </i>
    <i>
      <x v="610"/>
      <x v="288"/>
      <x v="351"/>
      <x v="350"/>
    </i>
    <i>
      <x v="611"/>
      <x v="315"/>
      <x v="91"/>
      <x v="90"/>
    </i>
    <i>
      <x v="612"/>
      <x v="635"/>
      <x v="351"/>
      <x v="350"/>
    </i>
    <i>
      <x v="613"/>
      <x v="513"/>
      <x v="434"/>
      <x v="436"/>
    </i>
    <i>
      <x v="614"/>
      <x v="417"/>
      <x v="436"/>
      <x v="438"/>
    </i>
    <i r="1">
      <x v="446"/>
      <x v="361"/>
      <x v="361"/>
    </i>
    <i>
      <x v="615"/>
      <x v="609"/>
      <x v="436"/>
      <x v="438"/>
    </i>
    <i>
      <x v="616"/>
      <x v="183"/>
      <x v="436"/>
      <x v="438"/>
    </i>
    <i>
      <x v="617"/>
      <x v="410"/>
      <x v="436"/>
      <x v="438"/>
    </i>
    <i>
      <x v="618"/>
      <x v="84"/>
      <x v="352"/>
      <x v="351"/>
    </i>
    <i r="1">
      <x v="590"/>
      <x v="436"/>
      <x v="439"/>
    </i>
    <i>
      <x v="619"/>
      <x v="316"/>
      <x v="436"/>
      <x v="438"/>
    </i>
    <i>
      <x v="620"/>
      <x v="603"/>
      <x v="436"/>
      <x v="439"/>
    </i>
    <i>
      <x v="621"/>
      <x v="287"/>
      <x v="436"/>
      <x v="438"/>
    </i>
    <i>
      <x v="622"/>
      <x v="90"/>
      <x v="334"/>
      <x v="333"/>
    </i>
    <i>
      <x v="623"/>
      <x v="299"/>
      <x v="352"/>
      <x v="351"/>
    </i>
    <i>
      <x v="624"/>
      <x v="212"/>
      <x v="365"/>
      <x v="366"/>
    </i>
    <i>
      <x v="625"/>
      <x v="528"/>
      <x v="352"/>
      <x v="351"/>
    </i>
    <i>
      <x v="626"/>
      <x v="366"/>
      <x v="437"/>
      <x v="439"/>
    </i>
    <i>
      <x v="627"/>
      <x v="459"/>
      <x v="437"/>
      <x v="439"/>
    </i>
    <i>
      <x v="628"/>
      <x v="13"/>
      <x v="366"/>
      <x v="367"/>
    </i>
    <i>
      <x v="629"/>
      <x v="142"/>
      <x v="458"/>
      <x v="460"/>
    </i>
    <i>
      <x v="630"/>
      <x v="452"/>
      <x v="353"/>
      <x v="352"/>
    </i>
    <i>
      <x v="631"/>
      <x v="66"/>
      <x v="460"/>
      <x v="461"/>
    </i>
    <i>
      <x v="632"/>
      <x v="340"/>
      <x v="458"/>
      <x v="459"/>
    </i>
    <i>
      <x v="633"/>
      <x v="112"/>
      <x v="438"/>
      <x v="440"/>
    </i>
    <i>
      <x v="634"/>
      <x v="249"/>
      <x v="438"/>
      <x v="440"/>
    </i>
    <i r="1">
      <x v="495"/>
      <x v="439"/>
      <x v="441"/>
    </i>
    <i>
      <x v="635"/>
      <x v="34"/>
      <x v="354"/>
      <x v="353"/>
    </i>
    <i>
      <x v="636"/>
      <x v="518"/>
      <x v="458"/>
      <x v="459"/>
    </i>
    <i>
      <x v="637"/>
      <x v="591"/>
      <x v="355"/>
      <x v="354"/>
    </i>
    <i>
      <x v="638"/>
      <x v="10"/>
      <x v="421"/>
      <x v="422"/>
    </i>
    <i r="1">
      <x v="252"/>
      <x v="355"/>
      <x v="354"/>
    </i>
    <i>
      <x v="639"/>
      <x v="70"/>
      <x v="355"/>
      <x v="354"/>
    </i>
    <i>
      <x v="640"/>
      <x v="597"/>
      <x v="334"/>
      <x v="333"/>
    </i>
    <i>
      <x v="641"/>
      <x v="540"/>
      <x v="334"/>
      <x v="333"/>
    </i>
    <i>
      <x v="642"/>
      <x v="224"/>
      <x v="443"/>
      <x v="444"/>
    </i>
    <i r="1">
      <x v="374"/>
      <x v="329"/>
      <x v="328"/>
    </i>
    <i>
      <x v="643"/>
      <x v="526"/>
      <x v="327"/>
      <x v="326"/>
    </i>
    <i>
      <x v="644"/>
      <x v="353"/>
      <x v="328"/>
      <x v="327"/>
    </i>
    <i>
      <x v="645"/>
      <x v="117"/>
      <x v="335"/>
      <x v="334"/>
    </i>
    <i>
      <x v="646"/>
      <x v="606"/>
      <x v="335"/>
      <x v="334"/>
    </i>
    <i>
      <x v="647"/>
      <x v="58"/>
      <x v="444"/>
      <x v="445"/>
    </i>
    <i>
      <x v="648"/>
      <x v="149"/>
      <x v="444"/>
      <x v="445"/>
    </i>
    <i>
      <x v="649"/>
      <x v="35"/>
      <x v="356"/>
      <x v="355"/>
    </i>
    <i r="1">
      <x v="273"/>
      <x v="444"/>
      <x v="445"/>
    </i>
    <i>
      <x v="650"/>
      <x v="122"/>
      <x v="356"/>
      <x v="355"/>
    </i>
    <i>
      <x v="651"/>
      <x v="218"/>
      <x v="357"/>
      <x v="356"/>
    </i>
    <i>
      <x v="652"/>
      <x v="69"/>
      <x v="445"/>
      <x v="446"/>
    </i>
    <i>
      <x v="653"/>
      <x v="234"/>
      <x v="357"/>
      <x v="356"/>
    </i>
    <i r="1">
      <x v="634"/>
      <x v="445"/>
      <x v="446"/>
    </i>
    <i>
      <x v="654"/>
      <x v="569"/>
      <x v="445"/>
      <x v="446"/>
    </i>
    <i>
      <x v="655"/>
      <x v="85"/>
      <x v="357"/>
      <x v="357"/>
    </i>
    <i>
      <x v="656"/>
      <x v="214"/>
      <x v="446"/>
      <x v="447"/>
    </i>
    <i r="1">
      <x v="371"/>
      <x v="364"/>
      <x v="364"/>
    </i>
    <i>
      <x v="657"/>
      <x v="161"/>
      <x v="446"/>
      <x v="447"/>
    </i>
    <i>
      <x v="658"/>
      <x v="483"/>
      <x v="70"/>
      <x v="69"/>
    </i>
    <i>
      <x v="659"/>
      <x v="536"/>
      <x v="357"/>
      <x v="356"/>
    </i>
    <i>
      <x v="660"/>
      <x v="494"/>
      <x v="449"/>
      <x v="450"/>
    </i>
    <i>
      <x v="661"/>
      <x v="345"/>
      <x v="448"/>
      <x v="449"/>
    </i>
    <i>
      <x v="662"/>
      <x v="282"/>
      <x v="358"/>
      <x v="358"/>
    </i>
    <i>
      <x v="663"/>
      <x v="87"/>
      <x v="449"/>
      <x v="450"/>
    </i>
    <i>
      <x v="664"/>
      <x v="184"/>
      <x v="450"/>
      <x v="451"/>
    </i>
    <i r="1">
      <x v="444"/>
      <x v="342"/>
      <x v="341"/>
    </i>
    <i>
      <x v="665"/>
      <x v="403"/>
      <x v="349"/>
      <x v="348"/>
    </i>
    <i>
      <x v="666"/>
      <x v="324"/>
      <x v="450"/>
      <x v="451"/>
    </i>
    <i>
      <x v="667"/>
      <x v="457"/>
      <x v="359"/>
      <x v="359"/>
    </i>
    <i>
      <x v="668"/>
      <x v="576"/>
      <x v="451"/>
      <x v="453"/>
    </i>
    <i>
      <x v="669"/>
      <x v="223"/>
      <x v="451"/>
      <x v="453"/>
    </i>
    <i>
      <x v="670"/>
      <x v="71"/>
      <x v="451"/>
      <x v="452"/>
    </i>
    <i>
      <x v="671"/>
      <x v="523"/>
      <x v="451"/>
      <x v="452"/>
    </i>
    <i>
      <x v="672"/>
      <x v="203"/>
      <x v="451"/>
      <x v="452"/>
    </i>
    <i>
      <x v="673"/>
      <x v="346"/>
      <x v="451"/>
      <x v="452"/>
    </i>
    <i>
      <x v="674"/>
      <x v="28"/>
      <x v="451"/>
      <x v="452"/>
    </i>
    <i>
      <x v="675"/>
      <x v="596"/>
      <x v="360"/>
      <x v="360"/>
    </i>
    <i>
      <x v="676"/>
      <x v="210"/>
      <x v="361"/>
      <x v="361"/>
    </i>
    <i r="1">
      <x v="582"/>
      <x v="452"/>
      <x v="454"/>
    </i>
    <i>
      <x v="677"/>
      <x v="608"/>
      <x v="452"/>
      <x v="453"/>
    </i>
    <i>
      <x v="678"/>
      <x v="250"/>
      <x v="452"/>
      <x v="453"/>
    </i>
    <i r="1">
      <x v="653"/>
      <x v="361"/>
      <x v="361"/>
    </i>
    <i>
      <x v="679"/>
      <x v="199"/>
      <x v="361"/>
      <x v="361"/>
    </i>
    <i>
      <x v="680"/>
      <x v="154"/>
      <x v="335"/>
      <x v="336"/>
    </i>
    <i>
      <x v="681"/>
      <x v="37"/>
      <x v="452"/>
      <x v="453"/>
    </i>
    <i>
      <x v="682"/>
      <x v="155"/>
      <x v="454"/>
      <x v="456"/>
    </i>
    <i r="1">
      <x v="207"/>
      <x v="455"/>
      <x v="456"/>
    </i>
    <i r="1">
      <x v="277"/>
      <x v="460"/>
      <x v="462"/>
    </i>
    <i>
      <x v="683"/>
      <x v="24"/>
      <x v="454"/>
      <x v="455"/>
    </i>
    <i>
      <x v="684"/>
      <x v="211"/>
      <x v="456"/>
      <x v="457"/>
    </i>
    <i>
      <x v="685"/>
      <x v="607"/>
      <x v="456"/>
      <x v="458"/>
    </i>
    <i>
      <x v="686"/>
      <x v="470"/>
      <x v="362"/>
      <x v="362"/>
    </i>
    <i r="1">
      <x v="529"/>
      <x v="456"/>
      <x v="457"/>
    </i>
    <i>
      <x v="687"/>
      <x v="4"/>
      <x v="456"/>
      <x v="457"/>
    </i>
    <i>
      <x v="688"/>
      <x v="648"/>
      <x v="363"/>
      <x v="363"/>
    </i>
    <i>
      <x v="689"/>
      <x v="50"/>
      <x v="466"/>
      <x v="467"/>
    </i>
    <i r="1">
      <x v="501"/>
      <x v="466"/>
      <x v="467"/>
    </i>
    <i>
      <x v="690"/>
      <x v="3"/>
      <x v="466"/>
      <x v="467"/>
    </i>
    <i r="1">
      <x v="60"/>
      <x v="467"/>
      <x v="468"/>
    </i>
    <i>
      <x v="691"/>
      <x v="190"/>
      <x v="457"/>
      <x v="458"/>
    </i>
    <i r="1">
      <x v="492"/>
      <x v="457"/>
      <x v="458"/>
    </i>
    <i>
      <x v="692"/>
      <x v="170"/>
      <x v="457"/>
      <x v="458"/>
    </i>
    <i>
      <x v="693"/>
      <x v="318"/>
      <x v="350"/>
      <x v="349"/>
    </i>
    <i>
      <x v="694"/>
      <x v="379"/>
      <x v="461"/>
      <x v="462"/>
    </i>
    <i>
      <x v="695"/>
      <x v="220"/>
      <x v="461"/>
      <x v="462"/>
    </i>
    <i>
      <x v="696"/>
      <x v="49"/>
      <x v="461"/>
      <x v="462"/>
    </i>
    <i>
      <x v="697"/>
      <x v="326"/>
      <x v="462"/>
      <x v="463"/>
    </i>
    <i>
      <x v="698"/>
      <x v="55"/>
      <x v="463"/>
      <x v="464"/>
    </i>
    <i r="1">
      <x v="530"/>
      <x v="356"/>
      <x v="355"/>
    </i>
    <i>
      <x v="699"/>
      <x v="6"/>
      <x v="129"/>
      <x v="128"/>
    </i>
    <i>
      <x v="700"/>
      <x v="579"/>
      <x v="463"/>
      <x v="464"/>
    </i>
    <i>
      <x v="701"/>
      <x v="248"/>
      <x v="464"/>
      <x v="465"/>
    </i>
    <i>
      <x v="702"/>
      <x v="207"/>
      <x v="34"/>
      <x v="33"/>
    </i>
    <i r="1">
      <x v="494"/>
      <x v="34"/>
      <x v="33"/>
    </i>
    <i r="1">
      <x v="495"/>
      <x v="35"/>
      <x v="34"/>
    </i>
    <i r="1">
      <x v="542"/>
      <x v="34"/>
      <x v="33"/>
    </i>
    <i>
      <x v="703"/>
      <x v="265"/>
      <x v="464"/>
      <x v="465"/>
    </i>
    <i>
      <x v="704"/>
      <x v="129"/>
      <x v="465"/>
      <x v="466"/>
    </i>
    <i r="1">
      <x v="303"/>
      <x v="467"/>
      <x v="468"/>
    </i>
    <i r="1">
      <x v="456"/>
      <x v="466"/>
      <x v="467"/>
    </i>
    <i>
      <x v="705"/>
      <x v="553"/>
      <x v="34"/>
      <x v="33"/>
    </i>
    <i>
      <x v="706"/>
      <x v="473"/>
      <x v="465"/>
      <x v="466"/>
    </i>
    <i>
      <x v="707"/>
      <x v="429"/>
      <x v="466"/>
      <x v="467"/>
    </i>
    <i>
      <x v="708"/>
      <x v="269"/>
      <x v="466"/>
      <x v="467"/>
    </i>
    <i>
      <x v="709"/>
      <x v="477"/>
      <x v="467"/>
      <x v="469"/>
    </i>
    <i r="1">
      <x v="552"/>
      <x v="468"/>
      <x v="469"/>
    </i>
    <i>
      <x v="710"/>
      <x v="139"/>
      <x v="467"/>
      <x v="468"/>
    </i>
    <i>
      <x v="711"/>
      <x v="632"/>
      <x v="35"/>
      <x v="34"/>
    </i>
    <i>
      <x v="712"/>
      <x v="115"/>
      <x v="467"/>
      <x v="468"/>
    </i>
    <i r="1">
      <x v="268"/>
      <x v="467"/>
      <x v="468"/>
    </i>
    <i>
      <x v="713"/>
      <x v="354"/>
      <x v="467"/>
      <x v="468"/>
    </i>
    <i>
      <x v="714"/>
      <x v="56"/>
      <x v="467"/>
      <x v="468"/>
    </i>
    <i>
      <x v="715"/>
      <x v="82"/>
      <x v="36"/>
      <x v="35"/>
    </i>
    <i r="1">
      <x v="190"/>
      <x v="36"/>
      <x v="35"/>
    </i>
    <i>
      <x v="716"/>
      <x v="643"/>
      <x v="468"/>
      <x v="469"/>
    </i>
    <i>
      <x v="717"/>
      <x v="491"/>
      <x v="468"/>
      <x v="469"/>
    </i>
    <i>
      <x v="718"/>
      <x v="99"/>
      <x v="468"/>
      <x v="469"/>
    </i>
    <i r="1">
      <x v="574"/>
      <x v="468"/>
      <x v="469"/>
    </i>
    <i>
      <x v="719"/>
      <x v="421"/>
      <x v="468"/>
      <x v="469"/>
    </i>
    <i>
      <x v="720"/>
      <x v="94"/>
      <x v="469"/>
      <x v="470"/>
    </i>
    <i>
      <x v="721"/>
      <x v="139"/>
      <x v="36"/>
      <x v="35"/>
    </i>
    <i r="1">
      <x v="277"/>
      <x v="36"/>
      <x v="35"/>
    </i>
    <i>
      <x v="722"/>
      <x v="570"/>
      <x v="71"/>
      <x v="70"/>
    </i>
    <i>
      <x v="723"/>
      <x v="160"/>
      <x v="470"/>
      <x v="471"/>
    </i>
    <i>
      <x v="724"/>
      <x v="264"/>
      <x v="470"/>
      <x v="471"/>
    </i>
    <i>
      <x v="725"/>
      <x v="164"/>
      <x v="472"/>
      <x v="473"/>
    </i>
    <i>
      <x v="726"/>
      <x v="319"/>
      <x v="472"/>
      <x v="473"/>
    </i>
    <i>
      <x v="727"/>
      <x v="259"/>
      <x v="473"/>
      <x v="474"/>
    </i>
    <i>
      <x v="728"/>
      <x v="169"/>
      <x v="469"/>
      <x v="470"/>
    </i>
    <i>
      <x v="729"/>
      <x v="283"/>
      <x v="469"/>
      <x v="470"/>
    </i>
    <i>
      <x v="730"/>
      <x v="657"/>
      <x v="468"/>
      <x v="469"/>
    </i>
    <i>
      <x v="731"/>
      <x v="439"/>
      <x v="469"/>
      <x v="470"/>
    </i>
    <i>
      <x v="732"/>
      <x v="628"/>
      <x v="474"/>
      <x v="475"/>
    </i>
    <i>
      <x v="733"/>
      <x v="60"/>
      <x v="50"/>
      <x v="49"/>
    </i>
    <i r="1">
      <x v="303"/>
      <x v="51"/>
      <x v="50"/>
    </i>
    <i r="1">
      <x v="384"/>
      <x v="49"/>
      <x v="48"/>
    </i>
    <i r="1">
      <x v="456"/>
      <x v="53"/>
      <x v="52"/>
    </i>
    <i r="1">
      <x v="501"/>
      <x v="51"/>
      <x v="50"/>
    </i>
    <i>
      <x v="734"/>
      <x v="268"/>
      <x v="38"/>
      <x v="37"/>
    </i>
    <i r="1">
      <x v="383"/>
      <x v="37"/>
      <x v="36"/>
    </i>
    <i>
      <x v="735"/>
      <x v="235"/>
      <x v="37"/>
      <x v="36"/>
    </i>
    <i>
      <x v="736"/>
      <x v="115"/>
      <x v="36"/>
      <x v="35"/>
    </i>
    <i>
      <x v="737"/>
      <x v="56"/>
      <x v="119"/>
      <x v="118"/>
    </i>
    <i>
      <x v="738"/>
      <x v="349"/>
      <x v="41"/>
      <x v="40"/>
    </i>
    <i>
      <x v="739"/>
      <x v="283"/>
      <x v="41"/>
      <x v="40"/>
    </i>
    <i>
      <x v="740"/>
      <x v="160"/>
      <x v="35"/>
      <x v="34"/>
    </i>
    <i>
      <x v="741"/>
      <x v="259"/>
      <x v="130"/>
      <x v="129"/>
    </i>
    <i>
      <x v="742"/>
      <x v="200"/>
      <x v="42"/>
      <x v="41"/>
    </i>
    <i r="1">
      <x v="552"/>
      <x v="42"/>
      <x v="42"/>
    </i>
    <i>
      <x v="743"/>
      <x v="99"/>
      <x v="53"/>
      <x v="52"/>
    </i>
    <i r="1">
      <x v="109"/>
      <x v="52"/>
      <x v="51"/>
    </i>
    <i>
      <x v="744"/>
      <x v="455"/>
      <x v="42"/>
      <x v="41"/>
    </i>
    <i>
      <x v="745"/>
      <x v="628"/>
      <x v="43"/>
      <x v="42"/>
    </i>
    <i>
      <x v="746"/>
      <x v="251"/>
      <x v="43"/>
      <x v="42"/>
    </i>
    <i>
      <x v="747"/>
      <x v="614"/>
      <x v="43"/>
      <x v="42"/>
    </i>
    <i>
      <x v="748"/>
      <x v="319"/>
      <x v="67"/>
      <x v="66"/>
    </i>
    <i r="1">
      <x v="539"/>
      <x v="42"/>
      <x v="41"/>
    </i>
    <i>
      <x v="749"/>
      <x v="27"/>
      <x v="44"/>
      <x v="43"/>
    </i>
    <i>
      <x v="750"/>
      <x v="369"/>
      <x v="37"/>
      <x v="36"/>
    </i>
    <i r="1">
      <x v="613"/>
      <x v="36"/>
      <x v="36"/>
    </i>
    <i>
      <x v="751"/>
      <x v="241"/>
      <x v="48"/>
      <x v="47"/>
    </i>
    <i>
      <x v="752"/>
      <x v="64"/>
      <x v="49"/>
      <x v="48"/>
    </i>
    <i r="1">
      <x v="302"/>
      <x v="50"/>
      <x v="49"/>
    </i>
    <i r="1">
      <x v="333"/>
      <x v="49"/>
      <x v="48"/>
    </i>
    <i>
      <x v="753"/>
      <x v="361"/>
      <x v="49"/>
      <x v="48"/>
    </i>
    <i>
      <x v="754"/>
      <x v="348"/>
      <x v="54"/>
      <x v="53"/>
    </i>
    <i r="1">
      <x v="352"/>
      <x v="54"/>
      <x v="53"/>
    </i>
    <i>
      <x v="755"/>
      <x v="77"/>
      <x v="49"/>
      <x v="48"/>
    </i>
    <i>
      <x v="756"/>
      <x v="108"/>
      <x v="71"/>
      <x v="70"/>
    </i>
    <i>
      <x v="757"/>
      <x v="520"/>
      <x v="55"/>
      <x v="54"/>
    </i>
    <i>
      <x v="758"/>
      <x v="388"/>
      <x v="52"/>
      <x v="51"/>
    </i>
    <i>
      <x v="759"/>
      <x v="426"/>
      <x v="47"/>
      <x v="46"/>
    </i>
    <i>
      <x v="760"/>
      <x v="575"/>
      <x v="53"/>
      <x v="53"/>
    </i>
    <i>
      <x v="761"/>
      <x v="650"/>
      <x v="54"/>
      <x v="53"/>
    </i>
    <i>
      <x v="762"/>
      <x v="202"/>
      <x v="52"/>
      <x v="51"/>
    </i>
    <i>
      <x v="763"/>
      <x v="567"/>
      <x v="54"/>
      <x v="53"/>
    </i>
    <i>
      <x v="764"/>
      <x v="362"/>
      <x v="70"/>
      <x v="69"/>
    </i>
    <i r="1">
      <x v="594"/>
      <x v="70"/>
      <x v="69"/>
    </i>
    <i>
      <x v="765"/>
      <x v="343"/>
      <x v="60"/>
      <x v="59"/>
    </i>
    <i r="1">
      <x v="587"/>
      <x v="61"/>
      <x v="594"/>
    </i>
    <i>
      <x v="766"/>
      <x v="243"/>
      <x v="63"/>
      <x v="62"/>
    </i>
    <i>
      <x v="767"/>
      <x v="454"/>
      <x v="105"/>
      <x v="104"/>
    </i>
    <i>
      <x v="768"/>
      <x v="110"/>
      <x v="79"/>
      <x v="78"/>
    </i>
    <i>
      <x v="769"/>
      <x v="610"/>
      <x v="70"/>
      <x v="69"/>
    </i>
    <i>
      <x v="770"/>
      <x v="32"/>
      <x v="61"/>
      <x v="60"/>
    </i>
    <i>
      <x v="771"/>
      <x v="141"/>
      <x v="58"/>
      <x v="57"/>
    </i>
    <i>
      <x v="772"/>
      <x v="153"/>
      <x v="58"/>
      <x v="57"/>
    </i>
    <i>
      <x v="773"/>
      <x v="136"/>
      <x v="59"/>
      <x v="58"/>
    </i>
    <i>
      <x v="774"/>
      <x v="513"/>
      <x v="62"/>
      <x v="61"/>
    </i>
    <i>
      <x v="775"/>
      <x v="66"/>
      <x v="62"/>
      <x v="61"/>
    </i>
    <i>
      <x v="776"/>
      <x v="26"/>
      <x v="67"/>
      <x v="66"/>
    </i>
    <i r="1">
      <x v="119"/>
      <x v="62"/>
      <x v="62"/>
    </i>
    <i r="1">
      <x v="246"/>
      <x v="68"/>
      <x v="67"/>
    </i>
    <i r="1">
      <x v="390"/>
      <x v="62"/>
      <x v="62"/>
    </i>
    <i r="1">
      <x v="417"/>
      <x v="62"/>
      <x v="62"/>
    </i>
    <i>
      <x v="777"/>
      <x v="379"/>
      <x v="63"/>
      <x v="62"/>
    </i>
    <i>
      <x v="778"/>
      <x v="326"/>
      <x v="64"/>
      <x v="63"/>
    </i>
    <i>
      <x v="779"/>
      <x v="55"/>
      <x v="66"/>
      <x v="65"/>
    </i>
    <i>
      <x v="780"/>
      <x v="609"/>
      <x v="66"/>
      <x v="65"/>
    </i>
    <i>
      <x v="781"/>
      <x v="183"/>
      <x v="66"/>
      <x v="65"/>
    </i>
    <i>
      <x v="782"/>
      <x v="75"/>
      <x v="68"/>
      <x v="67"/>
    </i>
    <i r="1">
      <x v="410"/>
      <x v="68"/>
      <x v="67"/>
    </i>
    <i>
      <x v="783"/>
      <x v="590"/>
      <x v="68"/>
      <x v="67"/>
    </i>
    <i>
      <x v="784"/>
      <x v="370"/>
      <x v="68"/>
      <x v="67"/>
    </i>
    <i>
      <x v="785"/>
      <x v="603"/>
      <x v="68"/>
      <x v="67"/>
    </i>
    <i>
      <x v="786"/>
      <x v="459"/>
      <x v="72"/>
      <x v="71"/>
    </i>
    <i>
      <x v="787"/>
      <x/>
      <x v="67"/>
      <x v="66"/>
    </i>
    <i>
      <x v="788"/>
      <x v="254"/>
      <x v="67"/>
      <x v="66"/>
    </i>
    <i>
      <x v="789"/>
      <x v="112"/>
      <x v="68"/>
      <x v="67"/>
    </i>
    <i>
      <x v="790"/>
      <x v="412"/>
      <x v="79"/>
      <x v="78"/>
    </i>
    <i r="1">
      <x v="500"/>
      <x v="78"/>
      <x v="78"/>
    </i>
    <i r="1">
      <x v="659"/>
      <x v="79"/>
      <x v="78"/>
    </i>
    <i>
      <x v="791"/>
      <x v="249"/>
      <x v="67"/>
      <x v="66"/>
    </i>
    <i>
      <x v="792"/>
      <x v="482"/>
      <x v="68"/>
      <x v="67"/>
    </i>
    <i>
      <x v="793"/>
      <x v="19"/>
      <x v="87"/>
      <x v="86"/>
    </i>
    <i r="1">
      <x v="224"/>
      <x v="77"/>
      <x v="76"/>
    </i>
    <i r="1">
      <x v="289"/>
      <x v="81"/>
      <x v="80"/>
    </i>
    <i r="1">
      <x v="347"/>
      <x v="89"/>
      <x v="88"/>
    </i>
    <i>
      <x v="794"/>
      <x v="531"/>
      <x v="69"/>
      <x v="68"/>
    </i>
    <i>
      <x v="795"/>
      <x v="149"/>
      <x v="68"/>
      <x v="67"/>
    </i>
    <i>
      <x v="796"/>
      <x v="237"/>
      <x v="69"/>
      <x v="68"/>
    </i>
    <i r="1">
      <x v="273"/>
      <x v="69"/>
      <x v="68"/>
    </i>
    <i>
      <x v="797"/>
      <x v="69"/>
      <x v="69"/>
      <x v="68"/>
    </i>
    <i>
      <x v="798"/>
      <x v="634"/>
      <x v="69"/>
      <x v="68"/>
    </i>
    <i>
      <x v="799"/>
      <x v="569"/>
      <x v="87"/>
      <x v="86"/>
    </i>
    <i>
      <x v="800"/>
      <x v="345"/>
      <x v="69"/>
      <x v="68"/>
    </i>
    <i>
      <x v="801"/>
      <x v="324"/>
      <x v="85"/>
      <x v="84"/>
    </i>
    <i>
      <x v="802"/>
      <x v="576"/>
      <x v="67"/>
      <x v="66"/>
    </i>
    <i>
      <x v="803"/>
      <x v="223"/>
      <x v="68"/>
      <x v="67"/>
    </i>
    <i>
      <x v="804"/>
      <x v="180"/>
      <x v="67"/>
      <x v="66"/>
    </i>
    <i>
      <x v="805"/>
      <x v="203"/>
      <x v="72"/>
      <x v="71"/>
    </i>
    <i>
      <x v="806"/>
      <x v="346"/>
      <x v="73"/>
      <x v="72"/>
    </i>
    <i>
      <x v="807"/>
      <x v="398"/>
      <x v="73"/>
      <x v="72"/>
    </i>
    <i>
      <x v="808"/>
      <x v="28"/>
      <x v="77"/>
      <x v="77"/>
    </i>
    <i>
      <x v="809"/>
      <x v="508"/>
      <x v="74"/>
      <x v="73"/>
    </i>
    <i r="1">
      <x v="582"/>
      <x v="74"/>
      <x v="73"/>
    </i>
    <i>
      <x v="810"/>
      <x v="608"/>
      <x v="74"/>
      <x v="73"/>
    </i>
    <i>
      <x v="811"/>
      <x v="90"/>
      <x v="74"/>
      <x v="73"/>
    </i>
    <i>
      <x v="812"/>
      <x v="250"/>
      <x v="74"/>
      <x v="73"/>
    </i>
    <i>
      <x v="813"/>
      <x v="37"/>
      <x v="74"/>
      <x v="73"/>
    </i>
    <i r="1">
      <x v="91"/>
      <x v="74"/>
      <x v="73"/>
    </i>
    <i>
      <x v="814"/>
      <x v="625"/>
      <x v="38"/>
      <x v="594"/>
    </i>
    <i>
      <x v="815"/>
      <x v="155"/>
      <x v="75"/>
      <x v="74"/>
    </i>
    <i>
      <x v="816"/>
      <x v="171"/>
      <x v="125"/>
      <x v="124"/>
    </i>
    <i>
      <x v="817"/>
      <x v="24"/>
      <x v="79"/>
      <x v="78"/>
    </i>
    <i>
      <x v="818"/>
      <x v="211"/>
      <x v="79"/>
      <x v="79"/>
    </i>
    <i>
      <x v="819"/>
      <x v="592"/>
      <x v="80"/>
      <x v="79"/>
    </i>
    <i>
      <x v="820"/>
      <x v="607"/>
      <x v="81"/>
      <x v="80"/>
    </i>
    <i>
      <x v="821"/>
      <x v="48"/>
      <x v="81"/>
      <x v="80"/>
    </i>
    <i>
      <x v="822"/>
      <x v="529"/>
      <x v="81"/>
      <x v="81"/>
    </i>
    <i>
      <x v="823"/>
      <x v="4"/>
      <x v="87"/>
      <x v="86"/>
    </i>
    <i>
      <x v="824"/>
      <x v="170"/>
      <x v="81"/>
      <x v="80"/>
    </i>
    <i>
      <x v="825"/>
      <x v="355"/>
      <x v="81"/>
      <x v="81"/>
    </i>
    <i r="1">
      <x v="549"/>
      <x v="82"/>
      <x v="81"/>
    </i>
    <i r="1">
      <x v="646"/>
      <x v="84"/>
      <x v="83"/>
    </i>
    <i>
      <x v="826"/>
      <x v="546"/>
      <x v="82"/>
      <x v="81"/>
    </i>
    <i>
      <x v="827"/>
      <x v="340"/>
      <x v="82"/>
      <x v="81"/>
    </i>
    <i>
      <x v="828"/>
      <x v="179"/>
      <x v="100"/>
      <x v="99"/>
    </i>
    <i r="1">
      <x v="518"/>
      <x v="100"/>
      <x v="99"/>
    </i>
    <i>
      <x v="829"/>
      <x v="103"/>
      <x v="84"/>
      <x v="83"/>
    </i>
    <i>
      <x v="830"/>
      <x v="651"/>
      <x v="84"/>
      <x v="84"/>
    </i>
    <i>
      <x v="831"/>
      <x v="220"/>
      <x v="102"/>
      <x v="101"/>
    </i>
    <i>
      <x v="832"/>
      <x v="49"/>
      <x v="85"/>
      <x v="84"/>
    </i>
    <i>
      <x v="833"/>
      <x v="248"/>
      <x v="85"/>
      <x v="84"/>
    </i>
    <i>
      <x v="834"/>
      <x v="265"/>
      <x v="85"/>
      <x v="84"/>
    </i>
    <i>
      <x v="835"/>
      <x v="129"/>
      <x v="85"/>
      <x v="84"/>
    </i>
    <i>
      <x v="836"/>
      <x v="473"/>
      <x v="100"/>
      <x v="99"/>
    </i>
    <i>
      <x v="837"/>
      <x v="429"/>
      <x v="86"/>
      <x v="86"/>
    </i>
    <i>
      <x v="838"/>
      <x v="269"/>
      <x v="86"/>
      <x v="85"/>
    </i>
    <i>
      <x v="839"/>
      <x v="79"/>
      <x v="120"/>
      <x v="119"/>
    </i>
    <i>
      <x v="840"/>
      <x v="477"/>
      <x v="87"/>
      <x v="86"/>
    </i>
    <i>
      <x v="841"/>
      <x v="232"/>
      <x v="103"/>
      <x v="102"/>
    </i>
    <i>
      <x v="842"/>
      <x v="354"/>
      <x v="87"/>
      <x v="86"/>
    </i>
    <i r="1">
      <x v="537"/>
      <x v="87"/>
      <x v="594"/>
    </i>
    <i>
      <x v="843"/>
      <x v="491"/>
      <x v="88"/>
      <x v="87"/>
    </i>
    <i>
      <x v="844"/>
      <x v="574"/>
      <x v="126"/>
      <x v="125"/>
    </i>
    <i>
      <x v="845"/>
      <x v="25"/>
      <x v="90"/>
      <x v="89"/>
    </i>
    <i>
      <x v="846"/>
      <x v="421"/>
      <x v="126"/>
      <x v="125"/>
    </i>
    <i>
      <x v="847"/>
      <x v="433"/>
      <x v="91"/>
      <x v="90"/>
    </i>
    <i r="1">
      <x v="657"/>
      <x v="90"/>
      <x v="90"/>
    </i>
    <i>
      <x v="848"/>
      <x v="94"/>
      <x v="68"/>
      <x v="67"/>
    </i>
    <i>
      <x v="849"/>
      <x v="169"/>
      <x v="69"/>
      <x v="68"/>
    </i>
    <i>
      <x v="850"/>
      <x v="57"/>
      <x v="92"/>
      <x v="91"/>
    </i>
    <i>
      <x v="851"/>
      <x v="439"/>
      <x v="94"/>
      <x v="93"/>
    </i>
    <i>
      <x v="852"/>
      <x v="93"/>
      <x v="95"/>
      <x v="94"/>
    </i>
    <i r="1">
      <x v="264"/>
      <x v="94"/>
      <x v="93"/>
    </i>
    <i>
      <x v="853"/>
      <x v="164"/>
      <x v="94"/>
      <x v="93"/>
    </i>
    <i>
      <x v="854"/>
      <x v="127"/>
      <x v="94"/>
      <x v="93"/>
    </i>
    <i>
      <x v="855"/>
      <x v="131"/>
      <x v="98"/>
      <x v="98"/>
    </i>
    <i>
      <x v="856"/>
      <x v="182"/>
      <x v="94"/>
      <x v="93"/>
    </i>
    <i>
      <x v="857"/>
      <x v="601"/>
      <x v="101"/>
      <x v="100"/>
    </i>
    <i>
      <x v="858"/>
      <x v="81"/>
      <x v="98"/>
      <x v="97"/>
    </i>
    <i r="1">
      <x v="462"/>
      <x v="100"/>
      <x v="99"/>
    </i>
    <i r="1">
      <x v="580"/>
      <x v="99"/>
      <x v="98"/>
    </i>
    <i r="1">
      <x v="645"/>
      <x v="100"/>
      <x v="99"/>
    </i>
    <i>
      <x v="859"/>
      <x v="138"/>
      <x v="110"/>
      <x v="109"/>
    </i>
    <i>
      <x v="860"/>
      <x v="83"/>
      <x v="95"/>
      <x v="94"/>
    </i>
    <i>
      <x v="861"/>
      <x v="521"/>
      <x v="69"/>
      <x v="69"/>
    </i>
    <i>
      <x v="862"/>
      <x v="106"/>
      <x v="74"/>
      <x v="74"/>
    </i>
    <i>
      <x v="863"/>
      <x v="649"/>
      <x v="67"/>
      <x v="66"/>
    </i>
    <i>
      <x v="864"/>
      <x v="335"/>
      <x v="63"/>
      <x v="62"/>
    </i>
    <i>
      <x v="865"/>
      <x v="447"/>
      <x v="106"/>
      <x v="105"/>
    </i>
    <i>
      <x v="866"/>
      <x v="290"/>
      <x v="98"/>
      <x v="98"/>
    </i>
    <i r="1">
      <x v="644"/>
      <x v="97"/>
      <x v="96"/>
    </i>
    <i>
      <x v="867"/>
      <x v="402"/>
      <x v="97"/>
      <x v="96"/>
    </i>
    <i>
      <x v="868"/>
      <x v="309"/>
      <x v="115"/>
      <x v="114"/>
    </i>
    <i>
      <x v="869"/>
      <x v="432"/>
      <x v="97"/>
      <x v="96"/>
    </i>
    <i>
      <x v="870"/>
      <x v="18"/>
      <x v="98"/>
      <x v="98"/>
    </i>
    <i>
      <x v="871"/>
      <x v="478"/>
      <x v="102"/>
      <x v="101"/>
    </i>
    <i>
      <x v="872"/>
      <x v="161"/>
      <x v="114"/>
      <x v="113"/>
    </i>
    <i>
      <x v="873"/>
      <x v="577"/>
      <x v="117"/>
      <x v="116"/>
    </i>
    <i>
      <x v="874"/>
      <x v="87"/>
      <x v="115"/>
      <x v="114"/>
    </i>
    <i>
      <x v="875"/>
      <x v="184"/>
      <x v="99"/>
      <x v="98"/>
    </i>
    <i>
      <x v="876"/>
      <x v="142"/>
      <x v="99"/>
      <x v="98"/>
    </i>
    <i>
      <x v="877"/>
      <x v="643"/>
      <x v="115"/>
      <x v="114"/>
    </i>
    <i>
      <x v="878"/>
      <x v="387"/>
      <x v="99"/>
      <x v="98"/>
    </i>
    <i>
      <x v="879"/>
      <x v="2"/>
      <x v="99"/>
      <x v="98"/>
    </i>
    <i>
      <x v="880"/>
      <x v="405"/>
      <x v="106"/>
      <x v="105"/>
    </i>
    <i>
      <x v="881"/>
      <x v="434"/>
      <x v="99"/>
      <x v="98"/>
    </i>
    <i>
      <x v="882"/>
      <x v="627"/>
      <x v="99"/>
      <x v="98"/>
    </i>
    <i>
      <x v="883"/>
      <x v="125"/>
      <x v="100"/>
      <x v="99"/>
    </i>
    <i>
      <x v="884"/>
      <x v="585"/>
      <x v="100"/>
      <x v="99"/>
    </i>
    <i>
      <x v="885"/>
      <x v="113"/>
      <x v="100"/>
      <x v="99"/>
    </i>
    <i r="1">
      <x v="150"/>
      <x v="100"/>
      <x v="99"/>
    </i>
    <i>
      <x v="886"/>
      <x v="378"/>
      <x v="100"/>
      <x v="99"/>
    </i>
    <i>
      <x v="887"/>
      <x v="655"/>
      <x v="100"/>
      <x v="100"/>
    </i>
    <i>
      <x v="888"/>
      <x v="373"/>
      <x v="100"/>
      <x v="99"/>
    </i>
    <i>
      <x v="889"/>
      <x v="178"/>
      <x v="101"/>
      <x v="100"/>
    </i>
    <i r="1">
      <x v="242"/>
      <x v="101"/>
      <x v="100"/>
    </i>
    <i r="1">
      <x v="543"/>
      <x v="100"/>
      <x v="100"/>
    </i>
    <i>
      <x v="890"/>
      <x v="276"/>
      <x v="101"/>
      <x v="100"/>
    </i>
    <i r="1">
      <x v="438"/>
      <x v="101"/>
      <x v="100"/>
    </i>
    <i>
      <x v="891"/>
      <x v="128"/>
      <x v="122"/>
      <x v="121"/>
    </i>
    <i>
      <x v="892"/>
      <x v="499"/>
      <x v="127"/>
      <x v="126"/>
    </i>
    <i>
      <x v="893"/>
      <x v="381"/>
      <x v="101"/>
      <x v="100"/>
    </i>
    <i>
      <x v="894"/>
      <x v="130"/>
      <x v="101"/>
      <x v="100"/>
    </i>
    <i>
      <x v="895"/>
      <x v="593"/>
      <x v="115"/>
      <x v="114"/>
    </i>
    <i>
      <x v="896"/>
      <x v="62"/>
      <x v="101"/>
      <x v="101"/>
    </i>
    <i r="1">
      <x v="118"/>
      <x v="101"/>
      <x v="101"/>
    </i>
    <i r="1">
      <x v="281"/>
      <x v="102"/>
      <x v="101"/>
    </i>
    <i>
      <x v="897"/>
      <x v="490"/>
      <x v="109"/>
      <x v="108"/>
    </i>
    <i>
      <x v="898"/>
      <x v="285"/>
      <x v="109"/>
      <x v="108"/>
    </i>
    <i>
      <x v="899"/>
      <x v="517"/>
      <x v="197"/>
      <x v="196"/>
    </i>
    <i>
      <x v="900"/>
      <x v="586"/>
      <x v="112"/>
      <x v="111"/>
    </i>
    <i>
      <x v="901"/>
      <x v="331"/>
      <x v="102"/>
      <x v="101"/>
    </i>
    <i>
      <x v="902"/>
      <x v="10"/>
      <x v="102"/>
      <x v="101"/>
    </i>
    <i r="1">
      <x v="261"/>
      <x v="102"/>
      <x v="101"/>
    </i>
    <i>
      <x v="903"/>
      <x v="92"/>
      <x v="102"/>
      <x v="101"/>
    </i>
    <i r="1">
      <x v="334"/>
      <x v="102"/>
      <x v="101"/>
    </i>
    <i>
      <x v="904"/>
      <x v="472"/>
      <x v="102"/>
      <x v="101"/>
    </i>
    <i>
      <x v="905"/>
      <x v="588"/>
      <x v="102"/>
      <x v="101"/>
    </i>
    <i>
      <x v="906"/>
      <x v="360"/>
      <x v="114"/>
      <x v="113"/>
    </i>
    <i r="1">
      <x v="404"/>
      <x v="114"/>
      <x v="113"/>
    </i>
    <i>
      <x v="907"/>
      <x v="194"/>
      <x v="112"/>
      <x v="111"/>
    </i>
    <i r="1">
      <x v="228"/>
      <x v="114"/>
      <x v="113"/>
    </i>
    <i>
      <x v="908"/>
      <x v="629"/>
      <x v="102"/>
      <x v="101"/>
    </i>
    <i>
      <x v="909"/>
      <x v="134"/>
      <x v="110"/>
      <x v="109"/>
    </i>
    <i>
      <x v="910"/>
      <x v="458"/>
      <x v="103"/>
      <x v="102"/>
    </i>
    <i>
      <x v="911"/>
      <x v="132"/>
      <x v="103"/>
      <x v="102"/>
    </i>
    <i r="1">
      <x v="493"/>
      <x v="103"/>
      <x v="102"/>
    </i>
    <i>
      <x v="912"/>
      <x v="40"/>
      <x v="103"/>
      <x v="102"/>
    </i>
    <i>
      <x v="913"/>
      <x v="117"/>
      <x v="103"/>
      <x v="102"/>
    </i>
    <i>
      <x v="914"/>
      <x v="204"/>
      <x v="104"/>
      <x v="103"/>
    </i>
    <i r="1">
      <x v="468"/>
      <x v="103"/>
      <x v="102"/>
    </i>
    <i>
      <x v="915"/>
      <x v="159"/>
      <x v="102"/>
      <x v="101"/>
    </i>
    <i r="1">
      <x v="461"/>
      <x v="104"/>
      <x v="103"/>
    </i>
    <i>
      <x v="916"/>
      <x v="328"/>
      <x v="115"/>
      <x v="114"/>
    </i>
    <i>
      <x v="917"/>
      <x v="126"/>
      <x v="103"/>
      <x v="102"/>
    </i>
    <i>
      <x v="918"/>
      <x v="416"/>
      <x v="104"/>
      <x v="103"/>
    </i>
    <i>
      <x v="919"/>
      <x v="137"/>
      <x v="105"/>
      <x v="104"/>
    </i>
    <i>
      <x v="920"/>
      <x v="606"/>
      <x v="105"/>
      <x v="104"/>
    </i>
    <i>
      <x v="921"/>
      <x v="227"/>
      <x v="111"/>
      <x v="110"/>
    </i>
    <i>
      <x v="922"/>
      <x v="351"/>
      <x v="122"/>
      <x v="121"/>
    </i>
    <i>
      <x v="923"/>
      <x v="525"/>
      <x v="145"/>
      <x v="144"/>
    </i>
    <i r="1">
      <x v="566"/>
      <x v="144"/>
      <x v="143"/>
    </i>
    <i>
      <x v="924"/>
      <x v="372"/>
      <x v="198"/>
      <x v="197"/>
    </i>
    <i>
      <x v="925"/>
      <x v="193"/>
      <x v="180"/>
      <x v="179"/>
    </i>
    <i>
      <x v="926"/>
      <x v="406"/>
      <x v="153"/>
      <x v="153"/>
    </i>
    <i>
      <x v="927"/>
      <x v="213"/>
      <x v="161"/>
      <x v="160"/>
    </i>
    <i>
      <x v="928"/>
      <x v="68"/>
      <x v="154"/>
      <x v="153"/>
    </i>
    <i>
      <x v="929"/>
      <x v="545"/>
      <x v="170"/>
      <x v="169"/>
    </i>
    <i>
      <x v="930"/>
      <x v="509"/>
      <x v="179"/>
      <x v="178"/>
    </i>
    <i>
      <x v="931"/>
      <x v="260"/>
      <x v="154"/>
      <x v="153"/>
    </i>
    <i>
      <x v="932"/>
      <x v="45"/>
      <x v="145"/>
      <x v="144"/>
    </i>
    <i r="1">
      <x v="181"/>
      <x v="147"/>
      <x v="146"/>
    </i>
    <i r="1">
      <x v="222"/>
      <x v="145"/>
      <x v="144"/>
    </i>
    <i r="1">
      <x v="394"/>
      <x v="147"/>
      <x v="146"/>
    </i>
    <i>
      <x v="933"/>
      <x v="6"/>
      <x v="466"/>
      <x v="467"/>
    </i>
    <i>
      <x v="934"/>
      <x v="621"/>
      <x v="218"/>
      <x v="217"/>
    </i>
    <i>
      <x v="935"/>
      <x v="583"/>
      <x v="197"/>
      <x v="197"/>
    </i>
    <i>
      <x v="936"/>
      <x v="140"/>
      <x v="136"/>
      <x v="135"/>
    </i>
    <i>
      <x v="937"/>
      <x v="121"/>
      <x v="199"/>
      <x v="198"/>
    </i>
    <i>
      <x v="938"/>
      <x v="314"/>
      <x v="145"/>
      <x v="145"/>
    </i>
    <i>
      <x v="939"/>
      <x v="238"/>
      <x v="134"/>
      <x v="133"/>
    </i>
    <i>
      <x v="940"/>
      <x v="443"/>
      <x v="144"/>
      <x v="143"/>
    </i>
    <i>
      <x v="941"/>
      <x v="611"/>
      <x v="198"/>
      <x v="197"/>
    </i>
    <i>
      <x v="942"/>
      <x v="466"/>
      <x v="214"/>
      <x v="214"/>
    </i>
    <i>
      <x v="943"/>
      <x v="54"/>
      <x v="183"/>
      <x v="182"/>
    </i>
    <i>
      <x v="944"/>
      <x v="231"/>
      <x v="189"/>
      <x v="188"/>
    </i>
    <i>
      <x v="945"/>
      <x v="415"/>
      <x v="178"/>
      <x v="177"/>
    </i>
    <i>
      <x v="946"/>
      <x v="365"/>
      <x v="187"/>
      <x v="186"/>
    </i>
    <i>
      <x v="947"/>
      <x v="187"/>
      <x v="200"/>
      <x v="199"/>
    </i>
    <i>
      <x v="948"/>
      <x v="441"/>
      <x v="217"/>
      <x v="216"/>
    </i>
    <i>
      <x v="949"/>
      <x v="158"/>
      <x v="223"/>
      <x v="222"/>
    </i>
    <i r="1">
      <x v="382"/>
      <x v="222"/>
      <x v="222"/>
    </i>
    <i>
      <x v="950"/>
      <x v="304"/>
      <x v="218"/>
      <x v="218"/>
    </i>
    <i>
      <x v="951"/>
      <x v="497"/>
      <x v="230"/>
      <x v="229"/>
    </i>
    <i>
      <x v="952"/>
      <x v="392"/>
      <x v="209"/>
      <x v="208"/>
    </i>
    <i>
      <x v="953"/>
      <x v="15"/>
      <x v="208"/>
      <x v="207"/>
    </i>
    <i>
      <x v="954"/>
      <x v="658"/>
      <x v="209"/>
      <x v="208"/>
    </i>
    <i>
      <x v="955"/>
      <x v="467"/>
      <x v="209"/>
      <x v="208"/>
    </i>
    <i>
      <x v="956"/>
      <x v="647"/>
      <x v="217"/>
      <x v="217"/>
    </i>
    <i>
      <x v="957"/>
      <x v="22"/>
      <x v="210"/>
      <x v="209"/>
    </i>
    <i>
      <x v="958"/>
      <x v="245"/>
      <x v="210"/>
      <x v="209"/>
    </i>
    <i>
      <x v="959"/>
      <x v="53"/>
      <x v="210"/>
      <x v="209"/>
    </i>
    <i>
      <x v="960"/>
      <x v="267"/>
      <x v="217"/>
      <x v="216"/>
    </i>
    <i>
      <x v="961"/>
      <x v="320"/>
      <x v="212"/>
      <x v="211"/>
    </i>
    <i r="1">
      <x v="595"/>
      <x v="212"/>
      <x v="211"/>
    </i>
    <i>
      <x v="962"/>
      <x v="157"/>
      <x v="213"/>
      <x v="212"/>
    </i>
    <i r="1">
      <x v="172"/>
      <x v="213"/>
      <x v="212"/>
    </i>
    <i>
      <x v="963"/>
      <x v="395"/>
      <x v="214"/>
      <x v="213"/>
    </i>
    <i>
      <x v="964"/>
      <x v="511"/>
      <x v="220"/>
      <x v="219"/>
    </i>
    <i>
      <x v="965"/>
      <x v="97"/>
      <x v="214"/>
      <x v="213"/>
    </i>
    <i>
      <x v="966"/>
      <x v="36"/>
      <x v="214"/>
      <x v="213"/>
    </i>
    <i>
      <x v="967"/>
      <x v="163"/>
      <x v="214"/>
      <x v="213"/>
    </i>
    <i>
      <x v="968"/>
      <x v="515"/>
      <x v="253"/>
      <x v="252"/>
    </i>
    <i>
      <x v="969"/>
      <x v="17"/>
      <x v="214"/>
      <x v="213"/>
    </i>
    <i>
      <x v="970"/>
      <x v="661"/>
      <x v="214"/>
      <x v="213"/>
    </i>
    <i>
      <x v="971"/>
      <x v="578"/>
      <x v="218"/>
      <x v="219"/>
    </i>
    <i>
      <x v="972"/>
      <x v="623"/>
      <x v="214"/>
      <x v="214"/>
    </i>
    <i>
      <x v="973"/>
      <x v="612"/>
      <x v="215"/>
      <x v="214"/>
    </i>
    <i>
      <x v="974"/>
      <x v="73"/>
      <x v="215"/>
      <x v="214"/>
    </i>
    <i>
      <x v="975"/>
      <x v="20"/>
      <x v="215"/>
      <x v="214"/>
    </i>
    <i>
      <x v="976"/>
      <x v="114"/>
      <x v="220"/>
      <x v="219"/>
    </i>
    <i>
      <x v="977"/>
      <x v="527"/>
      <x v="216"/>
      <x v="215"/>
    </i>
    <i>
      <x v="978"/>
      <x v="336"/>
      <x v="220"/>
      <x v="219"/>
    </i>
    <i>
      <x v="979"/>
      <x v="380"/>
      <x v="209"/>
      <x v="208"/>
    </i>
    <i>
      <x v="980"/>
      <x v="14"/>
      <x v="222"/>
      <x v="221"/>
    </i>
    <i r="1">
      <x v="255"/>
      <x v="216"/>
      <x v="215"/>
    </i>
    <i r="1">
      <x v="278"/>
      <x v="219"/>
      <x v="218"/>
    </i>
    <i r="1">
      <x v="337"/>
      <x v="218"/>
      <x v="218"/>
    </i>
    <i>
      <x v="981"/>
      <x v="460"/>
      <x v="217"/>
      <x v="216"/>
    </i>
    <i>
      <x v="982"/>
      <x v="339"/>
      <x v="219"/>
      <x v="219"/>
    </i>
    <i>
      <x v="983"/>
      <x v="510"/>
      <x v="219"/>
      <x v="218"/>
    </i>
    <i>
      <x v="984"/>
      <x v="562"/>
      <x v="219"/>
      <x v="219"/>
    </i>
    <i>
      <x v="985"/>
      <x v="191"/>
      <x v="215"/>
      <x v="214"/>
    </i>
    <i>
      <x v="986"/>
      <x v="506"/>
      <x v="217"/>
      <x v="216"/>
    </i>
    <i>
      <x v="987"/>
      <x v="98"/>
      <x v="219"/>
      <x v="218"/>
    </i>
    <i>
      <x v="988"/>
      <x v="67"/>
      <x v="221"/>
      <x v="220"/>
    </i>
    <i>
      <x v="989"/>
      <x v="192"/>
      <x v="221"/>
      <x v="220"/>
    </i>
    <i>
      <x v="990"/>
      <x v="257"/>
      <x v="221"/>
      <x v="220"/>
    </i>
    <i>
      <x v="991"/>
      <x v="448"/>
      <x v="221"/>
      <x v="220"/>
    </i>
    <i>
      <x v="992"/>
      <x v="177"/>
      <x v="254"/>
      <x v="253"/>
    </i>
    <i>
      <x v="993"/>
      <x v="198"/>
      <x v="249"/>
      <x v="248"/>
    </i>
    <i>
      <x v="994"/>
      <x v="310"/>
      <x v="222"/>
      <x v="221"/>
    </i>
    <i>
      <x v="995"/>
      <x v="469"/>
      <x v="223"/>
      <x v="222"/>
    </i>
    <i>
      <x v="996"/>
      <x v="654"/>
      <x v="224"/>
      <x v="224"/>
    </i>
    <i>
      <x v="997"/>
      <x v="104"/>
      <x v="228"/>
      <x v="227"/>
    </i>
    <i r="1">
      <x v="167"/>
      <x v="227"/>
      <x v="226"/>
    </i>
    <i r="1">
      <x v="323"/>
      <x v="229"/>
      <x v="228"/>
    </i>
    <i r="1">
      <x v="367"/>
      <x v="230"/>
      <x v="230"/>
    </i>
    <i r="1">
      <x v="375"/>
      <x v="225"/>
      <x v="224"/>
    </i>
    <i r="1">
      <x v="619"/>
      <x v="227"/>
      <x v="226"/>
    </i>
    <i>
      <x v="998"/>
      <x v="498"/>
      <x v="225"/>
      <x v="224"/>
    </i>
    <i>
      <x v="999"/>
      <x v="296"/>
      <x v="220"/>
      <x v="219"/>
    </i>
    <i>
      <x v="1000"/>
      <x v="471"/>
      <x v="220"/>
      <x v="219"/>
    </i>
    <i>
      <x v="1001"/>
      <x v="272"/>
      <x v="188"/>
      <x v="187"/>
    </i>
    <i>
      <x v="1002"/>
      <x v="368"/>
      <x v="219"/>
      <x v="218"/>
    </i>
    <i>
      <x v="1003"/>
      <x v="312"/>
      <x v="232"/>
      <x v="231"/>
    </i>
    <i>
      <x v="1004"/>
      <x v="5"/>
      <x v="187"/>
      <x v="186"/>
    </i>
    <i>
      <x v="1005"/>
      <x v="291"/>
      <x v="229"/>
      <x v="228"/>
    </i>
    <i>
      <x v="1006"/>
      <x v="620"/>
      <x v="220"/>
      <x v="219"/>
    </i>
    <i>
      <x v="1007"/>
      <x v="358"/>
      <x v="220"/>
      <x v="219"/>
    </i>
    <i>
      <x v="1008"/>
      <x v="44"/>
      <x v="220"/>
      <x v="219"/>
    </i>
    <i>
      <x v="1009"/>
      <x v="637"/>
      <x v="230"/>
      <x v="229"/>
    </i>
    <i>
      <x v="1010"/>
      <x v="46"/>
      <x v="233"/>
      <x v="232"/>
    </i>
    <i>
      <x v="1011"/>
      <x v="72"/>
      <x v="234"/>
      <x v="234"/>
    </i>
    <i>
      <x v="1012"/>
      <x v="475"/>
      <x v="187"/>
      <x v="186"/>
    </i>
    <i>
      <x v="1013"/>
      <x v="414"/>
      <x v="253"/>
      <x v="252"/>
    </i>
    <i>
      <x v="1014"/>
      <x v="344"/>
      <x v="189"/>
      <x v="188"/>
    </i>
    <i>
      <x v="1015"/>
      <x v="266"/>
      <x v="166"/>
      <x v="165"/>
    </i>
    <i>
      <x v="1016"/>
      <x v="544"/>
      <x v="270"/>
      <x v="269"/>
    </i>
    <i>
      <x v="1017"/>
      <x v="631"/>
      <x v="266"/>
      <x v="265"/>
    </i>
    <i>
      <x v="1018"/>
      <x v="636"/>
      <x v="231"/>
      <x v="231"/>
    </i>
    <i>
      <x v="1019"/>
      <x v="258"/>
      <x v="236"/>
      <x v="235"/>
    </i>
    <i>
      <x v="1020"/>
      <x v="656"/>
      <x v="235"/>
      <x v="234"/>
    </i>
    <i>
      <x v="1021"/>
      <x v="449"/>
      <x v="234"/>
      <x v="233"/>
    </i>
    <i>
      <x v="1022"/>
      <x v="147"/>
      <x v="235"/>
      <x v="234"/>
    </i>
    <i>
      <x v="1023"/>
      <x v="616"/>
      <x v="255"/>
      <x v="254"/>
    </i>
    <i>
      <x v="1024"/>
      <x v="65"/>
      <x v="237"/>
      <x v="236"/>
    </i>
    <i>
      <x v="1025"/>
      <x v="216"/>
      <x v="237"/>
      <x v="236"/>
    </i>
    <i>
      <x v="1026"/>
      <x v="284"/>
      <x v="238"/>
      <x v="237"/>
    </i>
    <i>
      <x v="1027"/>
      <x v="76"/>
      <x v="239"/>
      <x v="238"/>
    </i>
    <i>
      <x v="1028"/>
      <x v="617"/>
      <x v="239"/>
      <x v="238"/>
    </i>
    <i>
      <x v="1029"/>
      <x v="401"/>
      <x v="239"/>
      <x v="238"/>
    </i>
    <i>
      <x v="1030"/>
      <x v="176"/>
      <x v="244"/>
      <x v="243"/>
    </i>
    <i>
      <x v="1031"/>
      <x v="63"/>
      <x v="243"/>
      <x v="242"/>
    </i>
    <i>
      <x v="1032"/>
      <x v="21"/>
      <x v="254"/>
      <x v="253"/>
    </i>
    <i>
      <x v="1033"/>
      <x v="294"/>
      <x v="267"/>
      <x v="266"/>
    </i>
    <i>
      <x v="1034"/>
      <x v="325"/>
      <x v="267"/>
      <x v="266"/>
    </i>
    <i>
      <x v="1035"/>
      <x v="101"/>
      <x v="242"/>
      <x v="241"/>
    </i>
    <i>
      <x v="1036"/>
      <x v="584"/>
      <x v="242"/>
      <x v="241"/>
    </i>
    <i>
      <x v="1037"/>
      <x v="233"/>
      <x v="248"/>
      <x v="247"/>
    </i>
    <i>
      <x v="1038"/>
      <x v="618"/>
      <x v="256"/>
      <x v="255"/>
    </i>
    <i>
      <x v="1039"/>
      <x v="105"/>
      <x v="272"/>
      <x v="271"/>
    </i>
    <i>
      <x v="1040"/>
      <x v="88"/>
      <x v="264"/>
      <x v="263"/>
    </i>
    <i>
      <x v="1041"/>
      <x v="292"/>
      <x v="273"/>
      <x v="272"/>
    </i>
    <i>
      <x v="1042"/>
      <x v="186"/>
      <x v="259"/>
      <x v="258"/>
    </i>
    <i>
      <x v="1043"/>
      <x v="11"/>
      <x v="260"/>
      <x v="259"/>
    </i>
    <i>
      <x v="1044"/>
      <x v="274"/>
      <x v="260"/>
      <x v="259"/>
    </i>
    <i>
      <x v="1045"/>
      <x v="572"/>
      <x v="264"/>
      <x v="263"/>
    </i>
    <i>
      <x v="1046"/>
      <x v="450"/>
      <x v="262"/>
      <x v="261"/>
    </i>
    <i>
      <x v="1047"/>
      <x v="313"/>
      <x v="262"/>
      <x v="261"/>
    </i>
    <i>
      <x v="1048"/>
      <x v="550"/>
      <x v="262"/>
      <x v="261"/>
    </i>
    <i>
      <x v="1049"/>
      <x v="151"/>
      <x v="263"/>
      <x v="262"/>
    </i>
    <i r="1">
      <x v="427"/>
      <x v="263"/>
      <x v="262"/>
    </i>
    <i>
      <x v="1050"/>
      <x v="95"/>
      <x v="263"/>
      <x v="262"/>
    </i>
    <i>
      <x v="1051"/>
      <x v="208"/>
      <x v="273"/>
      <x v="272"/>
    </i>
    <i>
      <x v="1052"/>
      <x v="409"/>
      <x v="236"/>
      <x v="235"/>
    </i>
    <i>
      <x v="1053"/>
      <x v="7"/>
      <x v="180"/>
      <x v="179"/>
    </i>
    <i r="1">
      <x v="534"/>
      <x v="181"/>
      <x v="180"/>
    </i>
    <i>
      <x v="1054"/>
      <x v="481"/>
      <x v="141"/>
      <x v="140"/>
    </i>
    <i>
      <x v="1055"/>
      <x v="661"/>
      <x v="6"/>
      <x v="6"/>
    </i>
    <i>
      <x v="1056"/>
      <x v="661"/>
      <x v="8"/>
      <x v="8"/>
    </i>
    <i>
      <x v="1057"/>
      <x v="661"/>
      <x v="10"/>
      <x v="10"/>
    </i>
    <i>
      <x v="1058"/>
      <x v="418"/>
      <x v="11"/>
      <x v="11"/>
    </i>
    <i r="1">
      <x v="661"/>
      <x v="12"/>
      <x v="11"/>
    </i>
    <i>
      <x v="1059"/>
      <x v="158"/>
      <x v="13"/>
      <x v="12"/>
    </i>
    <i>
      <x v="1060"/>
      <x v="600"/>
      <x v="149"/>
      <x v="148"/>
    </i>
    <i>
      <x v="1061"/>
      <x v="6"/>
      <x v="14"/>
      <x v="13"/>
    </i>
    <i>
      <x v="1062"/>
      <x v="303"/>
      <x v="15"/>
      <x v="14"/>
    </i>
    <i>
      <x v="1063"/>
      <x v="496"/>
      <x v="140"/>
      <x v="139"/>
    </i>
    <i>
      <x v="1064"/>
      <x v="290"/>
      <x v="16"/>
      <x v="15"/>
    </i>
    <i r="1">
      <x v="580"/>
      <x v="16"/>
      <x v="15"/>
    </i>
    <i>
      <x v="1065"/>
      <x v="113"/>
      <x v="19"/>
      <x v="18"/>
    </i>
    <i r="1">
      <x v="234"/>
      <x v="18"/>
      <x v="17"/>
    </i>
    <i>
      <x v="1066"/>
      <x v="268"/>
      <x v="18"/>
      <x v="17"/>
    </i>
    <i>
      <x v="1067"/>
      <x v="548"/>
      <x v="143"/>
      <x v="142"/>
    </i>
    <i>
      <x v="1068"/>
      <x v="470"/>
      <x v="20"/>
      <x v="19"/>
    </i>
    <i>
      <x v="1069"/>
      <x v="188"/>
      <x v="138"/>
      <x v="137"/>
    </i>
    <i>
      <x v="1070"/>
      <x v="86"/>
      <x v="21"/>
      <x v="20"/>
    </i>
    <i>
      <x v="1071"/>
      <x v="359"/>
      <x v="21"/>
      <x v="20"/>
    </i>
    <i>
      <x v="1072"/>
      <x v="322"/>
      <x v="148"/>
      <x v="148"/>
    </i>
    <i>
      <x v="1073"/>
      <x v="178"/>
      <x v="21"/>
      <x v="20"/>
    </i>
    <i>
      <x v="1074"/>
      <x v="571"/>
      <x v="22"/>
      <x v="22"/>
    </i>
    <i>
      <x v="1075"/>
      <x v="396"/>
      <x v="22"/>
      <x v="21"/>
    </i>
    <i>
      <x v="1076"/>
      <x v="522"/>
      <x v="23"/>
      <x v="22"/>
    </i>
    <i>
      <x v="1077"/>
      <x v="119"/>
      <x v="22"/>
      <x v="21"/>
    </i>
    <i>
      <x v="1078"/>
      <x v="451"/>
      <x v="165"/>
      <x v="164"/>
    </i>
    <i>
      <x v="1079"/>
      <x v="168"/>
      <x v="24"/>
      <x v="23"/>
    </i>
    <i>
      <x v="1080"/>
      <x v="417"/>
      <x v="25"/>
      <x v="24"/>
    </i>
    <i r="1">
      <x v="645"/>
      <x v="24"/>
      <x v="23"/>
    </i>
    <i>
      <x v="1081"/>
      <x v="236"/>
      <x v="24"/>
      <x v="23"/>
    </i>
    <i r="1">
      <x v="626"/>
      <x v="24"/>
      <x v="23"/>
    </i>
    <i>
      <x v="1082"/>
      <x v="598"/>
      <x v="24"/>
      <x v="23"/>
    </i>
    <i>
      <x v="1083"/>
      <x v="450"/>
      <x v="24"/>
      <x v="23"/>
    </i>
    <i>
      <x v="1084"/>
      <x v="288"/>
      <x v="25"/>
      <x v="24"/>
    </i>
    <i>
      <x v="1085"/>
      <x v="45"/>
      <x v="25"/>
      <x v="25"/>
    </i>
    <i r="1">
      <x v="74"/>
      <x v="25"/>
      <x v="24"/>
    </i>
    <i>
      <x v="1086"/>
      <x v="139"/>
      <x v="26"/>
      <x v="25"/>
    </i>
    <i r="1">
      <x v="222"/>
      <x v="25"/>
      <x v="24"/>
    </i>
    <i r="1">
      <x v="552"/>
      <x v="26"/>
      <x v="25"/>
    </i>
    <i r="1">
      <x v="598"/>
      <x v="26"/>
      <x v="25"/>
    </i>
    <i>
      <x v="1087"/>
      <x v="556"/>
      <x v="25"/>
      <x v="24"/>
    </i>
    <i>
      <x v="1088"/>
      <x v="116"/>
      <x v="25"/>
      <x v="24"/>
    </i>
    <i>
      <x v="1089"/>
      <x v="507"/>
      <x v="26"/>
      <x v="25"/>
    </i>
    <i>
      <x v="1090"/>
      <x v="14"/>
      <x v="25"/>
      <x v="24"/>
    </i>
    <i r="1">
      <x v="234"/>
      <x v="25"/>
      <x v="24"/>
    </i>
    <i>
      <x v="1091"/>
      <x v="299"/>
      <x v="26"/>
      <x v="25"/>
    </i>
    <i r="1">
      <x v="585"/>
      <x v="26"/>
      <x v="25"/>
    </i>
    <i>
      <x v="1092"/>
      <x v="45"/>
      <x v="25"/>
      <x v="24"/>
    </i>
    <i r="1">
      <x v="242"/>
      <x v="27"/>
      <x v="26"/>
    </i>
    <i>
      <x v="1093"/>
      <x v="222"/>
      <x v="26"/>
      <x v="26"/>
    </i>
    <i>
      <x v="1094"/>
      <x v="144"/>
      <x v="26"/>
      <x v="25"/>
    </i>
    <i r="1">
      <x v="156"/>
      <x v="27"/>
      <x v="26"/>
    </i>
    <i r="1">
      <x v="208"/>
      <x v="28"/>
      <x v="27"/>
    </i>
    <i>
      <x v="1095"/>
      <x v="221"/>
      <x v="26"/>
      <x v="25"/>
    </i>
    <i>
      <x v="1096"/>
      <x v="78"/>
      <x v="26"/>
      <x v="25"/>
    </i>
    <i r="1">
      <x v="115"/>
      <x v="26"/>
      <x v="25"/>
    </i>
    <i>
      <x v="1097"/>
      <x v="1"/>
      <x v="26"/>
      <x v="25"/>
    </i>
    <i>
      <x v="1098"/>
      <x v="85"/>
      <x v="27"/>
      <x v="26"/>
    </i>
    <i r="1">
      <x v="276"/>
      <x v="27"/>
      <x v="26"/>
    </i>
    <i>
      <x v="1099"/>
      <x v="8"/>
      <x v="26"/>
      <x v="25"/>
    </i>
    <i r="1">
      <x v="99"/>
      <x v="27"/>
      <x v="26"/>
    </i>
    <i r="1">
      <x v="585"/>
      <x v="28"/>
      <x v="27"/>
    </i>
    <i>
      <x v="1100"/>
      <x v="292"/>
      <x v="26"/>
      <x v="25"/>
    </i>
    <i>
      <x v="1101"/>
      <x v="208"/>
      <x v="28"/>
      <x v="27"/>
    </i>
    <i r="1">
      <x v="609"/>
      <x v="26"/>
      <x v="25"/>
    </i>
    <i>
      <x v="1102"/>
      <x v="319"/>
      <x v="26"/>
      <x v="25"/>
    </i>
    <i>
      <x v="1103"/>
      <x v="128"/>
      <x v="27"/>
      <x v="26"/>
    </i>
    <i>
      <x v="1104"/>
      <x v="453"/>
      <x v="143"/>
      <x v="142"/>
    </i>
    <i>
      <x v="1105"/>
      <x v="133"/>
      <x v="29"/>
      <x v="28"/>
    </i>
    <i r="1">
      <x v="181"/>
      <x v="27"/>
      <x v="26"/>
    </i>
    <i r="1">
      <x v="369"/>
      <x v="28"/>
      <x v="27"/>
    </i>
    <i r="1">
      <x v="394"/>
      <x v="28"/>
      <x v="27"/>
    </i>
    <i>
      <x v="1106"/>
      <x v="502"/>
      <x v="27"/>
      <x v="26"/>
    </i>
    <i>
      <x v="1107"/>
      <x v="572"/>
      <x v="27"/>
      <x v="26"/>
    </i>
    <i>
      <x v="1108"/>
      <x v="101"/>
      <x v="28"/>
      <x v="27"/>
    </i>
    <i>
      <x v="1109"/>
      <x v="63"/>
      <x v="30"/>
      <x v="29"/>
    </i>
    <i r="1">
      <x v="559"/>
      <x v="29"/>
      <x v="28"/>
    </i>
    <i>
      <x v="1110"/>
      <x v="333"/>
      <x v="30"/>
      <x v="29"/>
    </i>
    <i r="1">
      <x v="358"/>
      <x v="31"/>
      <x v="30"/>
    </i>
    <i>
      <x v="1111"/>
      <x v="561"/>
      <x v="141"/>
      <x v="140"/>
    </i>
    <i>
      <x v="1112"/>
      <x v="150"/>
      <x v="31"/>
      <x v="30"/>
    </i>
    <i r="1">
      <x v="302"/>
      <x v="31"/>
      <x v="30"/>
    </i>
    <i>
      <x v="1113"/>
      <x v="121"/>
      <x v="31"/>
      <x v="30"/>
    </i>
    <i>
      <x v="1114"/>
      <x v="56"/>
      <x v="31"/>
      <x v="30"/>
    </i>
    <i r="1">
      <x v="525"/>
      <x v="31"/>
      <x v="30"/>
    </i>
    <i>
      <x v="1115"/>
      <x v="278"/>
      <x v="32"/>
      <x v="31"/>
    </i>
    <i>
      <x v="1116"/>
      <x v="183"/>
      <x v="31"/>
      <x v="30"/>
    </i>
    <i>
      <x v="1117"/>
      <x v="281"/>
      <x v="31"/>
      <x v="31"/>
    </i>
    <i>
      <x v="1118"/>
      <x v="410"/>
      <x v="31"/>
      <x v="31"/>
    </i>
    <i>
      <x v="1119"/>
      <x v="33"/>
      <x v="32"/>
      <x v="31"/>
    </i>
    <i>
      <x v="1120"/>
      <x v="189"/>
      <x v="35"/>
      <x v="34"/>
    </i>
    <i r="1">
      <x v="405"/>
      <x v="33"/>
      <x v="32"/>
    </i>
    <i r="1">
      <x v="620"/>
      <x v="34"/>
      <x v="33"/>
    </i>
    <i>
      <x v="1121"/>
      <x v="337"/>
      <x v="33"/>
      <x v="33"/>
    </i>
    <i>
      <x v="1122"/>
      <x v="536"/>
      <x v="34"/>
      <x v="33"/>
    </i>
    <i>
      <x v="1123"/>
      <x v="123"/>
      <x v="35"/>
      <x v="34"/>
    </i>
    <i r="1">
      <x v="255"/>
      <x v="36"/>
      <x v="35"/>
    </i>
    <i>
      <x v="1124"/>
      <x v="217"/>
      <x v="34"/>
      <x v="33"/>
    </i>
    <i r="1">
      <x v="457"/>
      <x v="35"/>
      <x v="594"/>
    </i>
    <i>
      <x v="1125"/>
      <x v="472"/>
      <x v="34"/>
      <x v="33"/>
    </i>
    <i r="1">
      <x v="497"/>
      <x v="34"/>
      <x v="33"/>
    </i>
    <i>
      <x v="1126"/>
      <x v="199"/>
      <x v="37"/>
      <x v="36"/>
    </i>
    <i r="1">
      <x v="446"/>
      <x v="35"/>
      <x v="34"/>
    </i>
    <i r="1">
      <x v="596"/>
      <x v="37"/>
      <x v="37"/>
    </i>
    <i r="1">
      <x v="653"/>
      <x v="38"/>
      <x v="37"/>
    </i>
    <i>
      <x v="1127"/>
      <x v="352"/>
      <x v="34"/>
      <x v="33"/>
    </i>
    <i>
      <x v="1128"/>
      <x v="114"/>
      <x v="35"/>
      <x v="34"/>
    </i>
    <i>
      <x v="1129"/>
      <x v="10"/>
      <x v="37"/>
      <x v="594"/>
    </i>
    <i r="1">
      <x v="85"/>
      <x v="35"/>
      <x v="594"/>
    </i>
    <i r="1">
      <x v="427"/>
      <x v="36"/>
      <x v="594"/>
    </i>
    <i>
      <x v="1130"/>
      <x v="536"/>
      <x v="35"/>
      <x v="594"/>
    </i>
    <i>
      <x v="1131"/>
      <x v="237"/>
      <x v="35"/>
      <x v="34"/>
    </i>
    <i r="1">
      <x v="258"/>
      <x v="36"/>
      <x v="35"/>
    </i>
    <i r="1">
      <x v="304"/>
      <x v="35"/>
      <x v="34"/>
    </i>
    <i r="1">
      <x v="382"/>
      <x v="36"/>
      <x v="35"/>
    </i>
    <i>
      <x v="1132"/>
      <x v="508"/>
      <x v="35"/>
      <x v="34"/>
    </i>
    <i>
      <x v="1133"/>
      <x v="441"/>
      <x v="35"/>
      <x v="34"/>
    </i>
    <i r="1">
      <x v="511"/>
      <x v="35"/>
      <x v="34"/>
    </i>
    <i>
      <x v="1134"/>
      <x v="42"/>
      <x v="150"/>
      <x v="149"/>
    </i>
    <i>
      <x v="1135"/>
      <x v="77"/>
      <x v="35"/>
      <x v="35"/>
    </i>
    <i r="1">
      <x v="108"/>
      <x v="37"/>
      <x v="36"/>
    </i>
    <i r="1">
      <x v="110"/>
      <x v="39"/>
      <x v="38"/>
    </i>
    <i r="1">
      <x v="141"/>
      <x v="38"/>
      <x v="37"/>
    </i>
    <i r="1">
      <x v="243"/>
      <x v="37"/>
      <x v="36"/>
    </i>
    <i r="1">
      <x v="348"/>
      <x v="37"/>
      <x v="37"/>
    </i>
    <i r="1">
      <x v="426"/>
      <x v="37"/>
      <x v="36"/>
    </i>
    <i r="1">
      <x v="520"/>
      <x v="36"/>
      <x v="35"/>
    </i>
    <i r="1">
      <x v="575"/>
      <x v="40"/>
      <x v="39"/>
    </i>
    <i r="1">
      <x v="650"/>
      <x v="38"/>
      <x v="37"/>
    </i>
    <i>
      <x v="1136"/>
      <x v="404"/>
      <x v="35"/>
      <x v="35"/>
    </i>
    <i>
      <x v="1137"/>
      <x v="422"/>
      <x v="35"/>
      <x v="34"/>
    </i>
    <i>
      <x v="1138"/>
      <x v="188"/>
      <x v="39"/>
      <x v="38"/>
    </i>
    <i>
      <x v="1139"/>
      <x v="397"/>
      <x v="35"/>
      <x v="34"/>
    </i>
    <i>
      <x v="1140"/>
      <x v="470"/>
      <x v="36"/>
      <x v="35"/>
    </i>
    <i r="1">
      <x v="648"/>
      <x v="35"/>
      <x v="34"/>
    </i>
    <i>
      <x v="1141"/>
      <x v="11"/>
      <x v="40"/>
      <x v="39"/>
    </i>
    <i r="1">
      <x v="65"/>
      <x v="40"/>
      <x v="39"/>
    </i>
    <i r="1">
      <x v="130"/>
      <x v="36"/>
      <x v="35"/>
    </i>
    <i r="1">
      <x v="201"/>
      <x v="40"/>
      <x v="39"/>
    </i>
    <i r="1">
      <x v="283"/>
      <x v="37"/>
      <x v="36"/>
    </i>
    <i r="1">
      <x v="373"/>
      <x v="41"/>
      <x v="40"/>
    </i>
    <i r="1">
      <x v="451"/>
      <x v="38"/>
      <x v="37"/>
    </i>
    <i r="1">
      <x v="484"/>
      <x v="39"/>
      <x v="38"/>
    </i>
    <i r="1">
      <x v="543"/>
      <x v="38"/>
      <x v="37"/>
    </i>
    <i r="1">
      <x v="622"/>
      <x v="45"/>
      <x v="44"/>
    </i>
    <i r="1">
      <x v="648"/>
      <x v="37"/>
      <x v="36"/>
    </i>
    <i>
      <x v="1142"/>
      <x v="150"/>
      <x v="38"/>
      <x v="37"/>
    </i>
    <i r="1">
      <x v="160"/>
      <x v="43"/>
      <x v="42"/>
    </i>
    <i r="1">
      <x v="173"/>
      <x v="36"/>
      <x v="35"/>
    </i>
    <i r="1">
      <x v="185"/>
      <x v="35"/>
      <x v="34"/>
    </i>
    <i r="1">
      <x v="187"/>
      <x v="44"/>
      <x v="43"/>
    </i>
    <i r="1">
      <x v="195"/>
      <x v="35"/>
      <x v="34"/>
    </i>
    <i r="1">
      <x v="259"/>
      <x v="36"/>
      <x v="35"/>
    </i>
    <i r="1">
      <x v="266"/>
      <x v="42"/>
      <x v="41"/>
    </i>
    <i r="1">
      <x v="434"/>
      <x v="39"/>
      <x v="38"/>
    </i>
    <i r="1">
      <x v="504"/>
      <x v="35"/>
      <x v="34"/>
    </i>
    <i r="1">
      <x v="517"/>
      <x v="43"/>
      <x v="43"/>
    </i>
    <i r="1">
      <x v="561"/>
      <x v="37"/>
      <x v="36"/>
    </i>
    <i r="1">
      <x v="593"/>
      <x v="42"/>
      <x v="41"/>
    </i>
    <i r="1">
      <x v="647"/>
      <x v="40"/>
      <x v="594"/>
    </i>
    <i r="1">
      <x v="654"/>
      <x v="43"/>
      <x v="42"/>
    </i>
    <i>
      <x v="1143"/>
      <x v="62"/>
      <x v="35"/>
      <x v="34"/>
    </i>
    <i r="1">
      <x v="401"/>
      <x v="35"/>
      <x v="34"/>
    </i>
    <i>
      <x v="1144"/>
      <x v="284"/>
      <x v="36"/>
      <x v="35"/>
    </i>
    <i r="1">
      <x v="513"/>
      <x v="35"/>
      <x v="34"/>
    </i>
    <i r="1">
      <x v="637"/>
      <x v="38"/>
      <x v="37"/>
    </i>
    <i>
      <x v="1145"/>
      <x v="578"/>
      <x v="35"/>
      <x v="34"/>
    </i>
    <i>
      <x v="1146"/>
      <x v="605"/>
      <x v="35"/>
      <x v="34"/>
    </i>
    <i>
      <x v="1147"/>
      <x v="107"/>
      <x v="35"/>
      <x v="34"/>
    </i>
    <i r="1">
      <x v="216"/>
      <x v="37"/>
      <x v="36"/>
    </i>
    <i>
      <x v="1148"/>
      <x v="262"/>
      <x v="35"/>
      <x v="34"/>
    </i>
    <i r="1">
      <x v="388"/>
      <x v="35"/>
      <x v="34"/>
    </i>
    <i>
      <x v="1149"/>
      <x v="118"/>
      <x v="36"/>
      <x v="35"/>
    </i>
    <i r="1">
      <x v="206"/>
      <x v="36"/>
      <x v="35"/>
    </i>
    <i>
      <x v="1150"/>
      <x v="409"/>
      <x v="36"/>
      <x v="35"/>
    </i>
    <i>
      <x v="1151"/>
      <x v="51"/>
      <x v="37"/>
      <x v="36"/>
    </i>
    <i r="1">
      <x v="147"/>
      <x v="38"/>
      <x v="37"/>
    </i>
    <i r="1">
      <x v="229"/>
      <x v="36"/>
      <x v="35"/>
    </i>
    <i>
      <x v="1152"/>
      <x v="490"/>
      <x v="36"/>
      <x v="35"/>
    </i>
    <i r="1">
      <x v="524"/>
      <x v="35"/>
      <x v="34"/>
    </i>
    <i>
      <x v="1153"/>
      <x v="420"/>
      <x v="35"/>
      <x v="34"/>
    </i>
    <i>
      <x v="1154"/>
      <x v="581"/>
      <x v="35"/>
      <x v="34"/>
    </i>
    <i>
      <x v="1155"/>
      <x v="16"/>
      <x v="36"/>
      <x v="35"/>
    </i>
    <i>
      <x v="1156"/>
      <x v="91"/>
      <x v="35"/>
      <x v="34"/>
    </i>
    <i>
      <x v="1157"/>
      <x v="519"/>
      <x v="36"/>
      <x v="35"/>
    </i>
    <i r="1">
      <x v="627"/>
      <x v="35"/>
      <x v="34"/>
    </i>
    <i>
      <x v="1158"/>
      <x v="367"/>
      <x v="35"/>
      <x v="34"/>
    </i>
    <i>
      <x v="1159"/>
      <x v="377"/>
      <x v="35"/>
      <x v="34"/>
    </i>
    <i>
      <x v="1160"/>
      <x v="371"/>
      <x v="36"/>
      <x v="35"/>
    </i>
    <i>
      <x v="1161"/>
      <x v="526"/>
      <x v="36"/>
      <x v="35"/>
    </i>
    <i>
      <x v="1162"/>
      <x v="261"/>
      <x v="35"/>
      <x v="35"/>
    </i>
    <i>
      <x v="1163"/>
      <x v="353"/>
      <x v="36"/>
      <x v="35"/>
    </i>
    <i>
      <x v="1164"/>
      <x v="495"/>
      <x v="36"/>
      <x v="35"/>
    </i>
    <i>
      <x v="1165"/>
      <x v="274"/>
      <x v="36"/>
      <x v="594"/>
    </i>
    <i>
      <x v="1166"/>
      <x v="431"/>
      <x v="36"/>
      <x v="594"/>
    </i>
    <i>
      <x v="1167"/>
      <x v="292"/>
      <x v="36"/>
      <x v="594"/>
    </i>
    <i r="1">
      <x v="465"/>
      <x v="38"/>
      <x v="594"/>
    </i>
    <i r="1">
      <x v="583"/>
      <x v="36"/>
      <x v="594"/>
    </i>
    <i>
      <x v="1168"/>
      <x v="641"/>
      <x v="37"/>
      <x v="36"/>
    </i>
    <i>
      <x v="1169"/>
      <x v="102"/>
      <x v="37"/>
      <x v="36"/>
    </i>
    <i r="1">
      <x v="362"/>
      <x v="38"/>
      <x v="37"/>
    </i>
    <i r="1">
      <x v="636"/>
      <x v="39"/>
      <x v="38"/>
    </i>
    <i>
      <x v="1170"/>
      <x v="466"/>
      <x v="37"/>
      <x v="36"/>
    </i>
    <i>
      <x v="1171"/>
      <x v="494"/>
      <x v="37"/>
      <x v="36"/>
    </i>
    <i r="1">
      <x v="571"/>
      <x v="36"/>
      <x v="35"/>
    </i>
    <i>
      <x v="1172"/>
      <x v="626"/>
      <x v="37"/>
      <x v="36"/>
    </i>
    <i r="1">
      <x v="628"/>
      <x v="36"/>
      <x v="35"/>
    </i>
    <i>
      <x v="1173"/>
      <x v="391"/>
      <x v="38"/>
      <x v="37"/>
    </i>
    <i>
      <x v="1174"/>
      <x v="207"/>
      <x v="36"/>
      <x v="35"/>
    </i>
    <i>
      <x v="1175"/>
      <x v="5"/>
      <x v="36"/>
      <x v="35"/>
    </i>
    <i>
      <x v="1176"/>
      <x v="202"/>
      <x v="38"/>
      <x v="37"/>
    </i>
    <i>
      <x v="1177"/>
      <x v="307"/>
      <x v="149"/>
      <x v="148"/>
    </i>
    <i>
      <x v="1178"/>
      <x v="334"/>
      <x v="37"/>
      <x v="36"/>
    </i>
    <i r="1">
      <x v="428"/>
      <x v="37"/>
      <x v="36"/>
    </i>
    <i>
      <x v="1179"/>
      <x v="422"/>
      <x v="40"/>
      <x v="39"/>
    </i>
    <i r="1">
      <x v="594"/>
      <x v="38"/>
      <x v="37"/>
    </i>
    <i>
      <x v="1180"/>
      <x v="92"/>
      <x v="36"/>
      <x v="36"/>
    </i>
    <i r="1">
      <x v="349"/>
      <x v="37"/>
      <x v="36"/>
    </i>
    <i>
      <x v="1181"/>
      <x v="101"/>
      <x v="36"/>
      <x v="594"/>
    </i>
    <i>
      <x v="1182"/>
      <x v="219"/>
      <x v="37"/>
      <x v="594"/>
    </i>
    <i r="1">
      <x v="457"/>
      <x v="37"/>
      <x v="594"/>
    </i>
    <i r="1">
      <x v="652"/>
      <x v="37"/>
      <x v="594"/>
    </i>
    <i>
      <x v="1183"/>
      <x v="271"/>
      <x v="37"/>
      <x v="36"/>
    </i>
    <i>
      <x v="1184"/>
      <x v="312"/>
      <x v="37"/>
      <x v="36"/>
    </i>
    <i>
      <x v="1185"/>
      <x v="371"/>
      <x v="38"/>
      <x v="37"/>
    </i>
    <i>
      <x v="1186"/>
      <x v="611"/>
      <x v="37"/>
      <x v="36"/>
    </i>
    <i>
      <x v="1187"/>
      <x v="443"/>
      <x v="38"/>
      <x v="37"/>
    </i>
    <i>
      <x v="1188"/>
      <x v="587"/>
      <x v="37"/>
      <x v="36"/>
    </i>
    <i>
      <x v="1189"/>
      <x v="47"/>
      <x v="38"/>
      <x v="37"/>
    </i>
    <i r="1">
      <x v="190"/>
      <x v="39"/>
      <x v="38"/>
    </i>
    <i r="1">
      <x v="277"/>
      <x v="38"/>
      <x v="37"/>
    </i>
    <i r="1">
      <x v="563"/>
      <x v="39"/>
      <x v="38"/>
    </i>
    <i r="1">
      <x v="573"/>
      <x v="38"/>
      <x v="37"/>
    </i>
    <i>
      <x v="1190"/>
      <x v="501"/>
      <x v="37"/>
      <x v="36"/>
    </i>
    <i>
      <x v="1191"/>
      <x v="195"/>
      <x v="38"/>
      <x v="37"/>
    </i>
    <i>
      <x v="1192"/>
      <x v="590"/>
      <x v="37"/>
      <x v="36"/>
    </i>
    <i>
      <x v="1193"/>
      <x v="343"/>
      <x v="38"/>
      <x v="37"/>
    </i>
    <i>
      <x v="1194"/>
      <x v="360"/>
      <x v="38"/>
      <x v="37"/>
    </i>
    <i>
      <x v="1195"/>
      <x v="504"/>
      <x v="38"/>
      <x v="37"/>
    </i>
    <i>
      <x v="1196"/>
      <x v="411"/>
      <x v="38"/>
      <x v="37"/>
    </i>
    <i r="1">
      <x v="555"/>
      <x v="39"/>
      <x v="38"/>
    </i>
    <i>
      <x v="1197"/>
      <x v="63"/>
      <x v="40"/>
      <x v="39"/>
    </i>
    <i r="1">
      <x v="228"/>
      <x v="39"/>
      <x v="38"/>
    </i>
    <i r="1">
      <x v="358"/>
      <x v="40"/>
      <x v="39"/>
    </i>
    <i r="1">
      <x v="596"/>
      <x v="40"/>
      <x v="39"/>
    </i>
    <i>
      <x v="1198"/>
      <x v="218"/>
      <x v="38"/>
      <x v="37"/>
    </i>
    <i>
      <x v="1199"/>
      <x v="353"/>
      <x v="38"/>
      <x v="37"/>
    </i>
    <i>
      <x v="1200"/>
      <x v="516"/>
      <x v="37"/>
      <x v="594"/>
    </i>
    <i>
      <x v="1201"/>
      <x v="244"/>
      <x v="38"/>
      <x v="37"/>
    </i>
    <i r="1">
      <x v="374"/>
      <x v="38"/>
      <x v="37"/>
    </i>
    <i>
      <x v="1202"/>
      <x v="456"/>
      <x v="39"/>
      <x v="38"/>
    </i>
    <i>
      <x v="1203"/>
      <x v="339"/>
      <x v="38"/>
      <x v="37"/>
    </i>
    <i>
      <x v="1204"/>
      <x v="272"/>
      <x v="38"/>
      <x v="37"/>
    </i>
    <i>
      <x v="1205"/>
      <x v="605"/>
      <x v="143"/>
      <x v="142"/>
    </i>
    <i>
      <x v="1206"/>
      <x v="60"/>
      <x v="40"/>
      <x v="39"/>
    </i>
    <i>
      <x v="1207"/>
      <x v="303"/>
      <x v="38"/>
      <x v="37"/>
    </i>
    <i>
      <x v="1208"/>
      <x v="268"/>
      <x v="38"/>
      <x v="37"/>
    </i>
    <i>
      <x v="1209"/>
      <x v="59"/>
      <x v="40"/>
      <x v="594"/>
    </i>
    <i r="1">
      <x v="323"/>
      <x v="39"/>
      <x v="38"/>
    </i>
    <i>
      <x v="1210"/>
      <x v="191"/>
      <x v="38"/>
      <x v="37"/>
    </i>
    <i>
      <x v="1211"/>
      <x v="26"/>
      <x v="39"/>
      <x v="38"/>
    </i>
    <i r="1">
      <x v="135"/>
      <x v="39"/>
      <x v="38"/>
    </i>
    <i>
      <x v="1212"/>
      <x v="256"/>
      <x v="39"/>
      <x v="38"/>
    </i>
    <i r="1">
      <x v="472"/>
      <x v="39"/>
      <x v="38"/>
    </i>
    <i r="1">
      <x v="610"/>
      <x v="39"/>
      <x v="38"/>
    </i>
    <i>
      <x v="1213"/>
      <x v="119"/>
      <x v="39"/>
      <x v="38"/>
    </i>
    <i r="1">
      <x v="390"/>
      <x v="39"/>
      <x v="38"/>
    </i>
    <i r="1">
      <x v="417"/>
      <x v="39"/>
      <x v="38"/>
    </i>
    <i r="1">
      <x v="646"/>
      <x v="41"/>
      <x v="40"/>
    </i>
    <i>
      <x v="1214"/>
      <x v="186"/>
      <x v="38"/>
      <x v="594"/>
    </i>
    <i r="1">
      <x v="376"/>
      <x v="41"/>
      <x v="594"/>
    </i>
    <i r="1">
      <x v="493"/>
      <x v="39"/>
      <x v="594"/>
    </i>
    <i r="1">
      <x v="620"/>
      <x v="41"/>
      <x v="594"/>
    </i>
    <i>
      <x v="1215"/>
      <x v="183"/>
      <x v="39"/>
      <x v="38"/>
    </i>
    <i r="1">
      <x v="410"/>
      <x v="41"/>
      <x v="40"/>
    </i>
    <i r="1">
      <x v="590"/>
      <x v="40"/>
      <x v="39"/>
    </i>
    <i r="1">
      <x v="603"/>
      <x v="41"/>
      <x v="40"/>
    </i>
    <i r="1">
      <x v="609"/>
      <x v="41"/>
      <x v="40"/>
    </i>
    <i>
      <x v="1216"/>
      <x v="43"/>
      <x v="39"/>
      <x v="38"/>
    </i>
    <i r="1">
      <x v="425"/>
      <x v="40"/>
      <x v="39"/>
    </i>
    <i>
      <x v="1217"/>
      <x v="244"/>
      <x v="40"/>
      <x v="39"/>
    </i>
    <i r="1">
      <x v="374"/>
      <x v="39"/>
      <x v="38"/>
    </i>
    <i>
      <x v="1218"/>
      <x v="99"/>
      <x v="41"/>
      <x v="40"/>
    </i>
    <i r="1">
      <x v="552"/>
      <x v="40"/>
      <x v="39"/>
    </i>
    <i>
      <x v="1219"/>
      <x v="319"/>
      <x v="40"/>
      <x v="39"/>
    </i>
    <i r="1">
      <x v="380"/>
      <x v="39"/>
      <x v="38"/>
    </i>
    <i>
      <x v="1220"/>
      <x v="369"/>
      <x v="41"/>
      <x v="40"/>
    </i>
    <i r="1">
      <x v="391"/>
      <x v="40"/>
      <x v="594"/>
    </i>
    <i r="1">
      <x v="549"/>
      <x v="40"/>
      <x v="594"/>
    </i>
    <i>
      <x v="1221"/>
      <x v="59"/>
      <x v="41"/>
      <x v="41"/>
    </i>
    <i r="1">
      <x v="530"/>
      <x v="40"/>
      <x v="594"/>
    </i>
    <i>
      <x v="1222"/>
      <x v="179"/>
      <x v="40"/>
      <x v="39"/>
    </i>
    <i r="1">
      <x v="333"/>
      <x v="41"/>
      <x v="40"/>
    </i>
    <i>
      <x v="1223"/>
      <x v="32"/>
      <x v="39"/>
      <x v="38"/>
    </i>
    <i>
      <x v="1224"/>
      <x v="459"/>
      <x v="41"/>
      <x v="40"/>
    </i>
    <i>
      <x v="1225"/>
      <x v="104"/>
      <x v="41"/>
      <x v="40"/>
    </i>
    <i>
      <x v="1226"/>
      <x v="537"/>
      <x v="40"/>
      <x v="39"/>
    </i>
    <i>
      <x v="1227"/>
      <x v="204"/>
      <x v="41"/>
      <x v="40"/>
    </i>
    <i r="1">
      <x v="461"/>
      <x v="40"/>
      <x v="39"/>
    </i>
    <i>
      <x v="1228"/>
      <x v="246"/>
      <x v="40"/>
      <x v="39"/>
    </i>
    <i>
      <x v="1229"/>
      <x v="78"/>
      <x v="41"/>
      <x v="594"/>
    </i>
    <i r="1">
      <x v="603"/>
      <x v="41"/>
      <x v="594"/>
    </i>
    <i>
      <x v="1230"/>
      <x v="550"/>
      <x v="39"/>
      <x v="594"/>
    </i>
    <i>
      <x v="1231"/>
      <x v="459"/>
      <x v="40"/>
      <x v="594"/>
    </i>
    <i>
      <x v="1232"/>
      <x v="88"/>
      <x v="39"/>
      <x v="594"/>
    </i>
    <i>
      <x v="1233"/>
      <x v="287"/>
      <x v="40"/>
      <x v="594"/>
    </i>
    <i r="1">
      <x v="316"/>
      <x v="39"/>
      <x v="594"/>
    </i>
    <i>
      <x v="1234"/>
      <x v="165"/>
      <x v="40"/>
      <x v="594"/>
    </i>
    <i r="1">
      <x v="592"/>
      <x v="41"/>
      <x v="594"/>
    </i>
    <i>
      <x v="1235"/>
      <x v="105"/>
      <x v="41"/>
      <x v="594"/>
    </i>
    <i>
      <x v="1236"/>
      <x v="618"/>
      <x v="39"/>
      <x v="594"/>
    </i>
    <i>
      <x v="1237"/>
      <x v="148"/>
      <x v="41"/>
      <x v="594"/>
    </i>
    <i r="1">
      <x v="446"/>
      <x v="40"/>
      <x v="594"/>
    </i>
    <i r="1">
      <x v="660"/>
      <x v="40"/>
      <x v="594"/>
    </i>
    <i>
      <x v="1238"/>
      <x v="112"/>
      <x v="41"/>
      <x v="594"/>
    </i>
    <i r="1">
      <x v="381"/>
      <x v="41"/>
      <x v="594"/>
    </i>
    <i r="1">
      <x v="621"/>
      <x v="39"/>
      <x v="594"/>
    </i>
    <i>
      <x v="1239"/>
      <x v="153"/>
      <x v="43"/>
      <x v="42"/>
    </i>
    <i r="1">
      <x v="297"/>
      <x v="40"/>
      <x v="39"/>
    </i>
    <i r="1">
      <x v="302"/>
      <x v="43"/>
      <x v="42"/>
    </i>
    <i r="1">
      <x v="336"/>
      <x v="42"/>
      <x v="41"/>
    </i>
    <i r="1">
      <x v="352"/>
      <x v="41"/>
      <x v="40"/>
    </i>
    <i r="1">
      <x v="527"/>
      <x v="42"/>
      <x v="41"/>
    </i>
    <i r="1">
      <x v="661"/>
      <x v="40"/>
      <x v="39"/>
    </i>
    <i>
      <x v="1240"/>
      <x v="519"/>
      <x v="144"/>
      <x v="143"/>
    </i>
    <i>
      <x v="1241"/>
      <x v="66"/>
      <x v="40"/>
      <x v="39"/>
    </i>
    <i r="1">
      <x v="135"/>
      <x v="40"/>
      <x v="39"/>
    </i>
    <i>
      <x v="1242"/>
      <x v="163"/>
      <x v="40"/>
      <x v="39"/>
    </i>
    <i r="1">
      <x v="297"/>
      <x v="40"/>
      <x v="39"/>
    </i>
    <i>
      <x v="1243"/>
      <x v="75"/>
      <x v="40"/>
      <x v="40"/>
    </i>
    <i r="1">
      <x v="538"/>
      <x v="42"/>
      <x v="41"/>
    </i>
    <i>
      <x v="1244"/>
      <x v="9"/>
      <x v="43"/>
      <x v="42"/>
    </i>
    <i r="1">
      <x v="597"/>
      <x v="42"/>
      <x v="41"/>
    </i>
    <i>
      <x v="1245"/>
      <x v="604"/>
      <x v="41"/>
      <x v="40"/>
    </i>
    <i>
      <x v="1246"/>
      <x v="388"/>
      <x v="41"/>
      <x v="40"/>
    </i>
    <i>
      <x v="1247"/>
      <x v="639"/>
      <x v="41"/>
      <x v="40"/>
    </i>
    <i>
      <x v="1248"/>
      <x v="362"/>
      <x v="42"/>
      <x v="42"/>
    </i>
    <i r="1">
      <x v="560"/>
      <x v="41"/>
      <x v="40"/>
    </i>
    <i>
      <x v="1249"/>
      <x v="7"/>
      <x v="40"/>
      <x v="39"/>
    </i>
    <i r="1">
      <x v="263"/>
      <x v="41"/>
      <x v="40"/>
    </i>
    <i>
      <x v="1250"/>
      <x v="314"/>
      <x v="41"/>
      <x v="40"/>
    </i>
    <i r="1">
      <x v="568"/>
      <x v="42"/>
      <x v="41"/>
    </i>
    <i>
      <x v="1251"/>
      <x v="423"/>
      <x v="41"/>
      <x v="40"/>
    </i>
    <i>
      <x v="1252"/>
      <x v="587"/>
      <x v="41"/>
      <x v="40"/>
    </i>
    <i>
      <x v="1253"/>
      <x v="404"/>
      <x v="41"/>
      <x v="40"/>
    </i>
    <i>
      <x v="1254"/>
      <x v="174"/>
      <x v="40"/>
      <x v="594"/>
    </i>
    <i>
      <x v="1255"/>
      <x v="121"/>
      <x v="40"/>
      <x v="594"/>
    </i>
    <i r="1">
      <x v="134"/>
      <x v="43"/>
      <x v="42"/>
    </i>
    <i r="1">
      <x v="604"/>
      <x v="42"/>
      <x v="41"/>
    </i>
    <i r="1">
      <x v="629"/>
      <x v="41"/>
      <x v="40"/>
    </i>
    <i>
      <x v="1256"/>
      <x v="453"/>
      <x v="40"/>
      <x v="594"/>
    </i>
    <i>
      <x v="1257"/>
      <x v="481"/>
      <x v="42"/>
      <x v="594"/>
    </i>
    <i r="1">
      <x v="486"/>
      <x v="41"/>
      <x v="594"/>
    </i>
    <i r="1">
      <x v="534"/>
      <x v="41"/>
      <x v="594"/>
    </i>
    <i r="1">
      <x v="640"/>
      <x v="41"/>
      <x v="594"/>
    </i>
    <i r="1">
      <x v="642"/>
      <x v="41"/>
      <x v="594"/>
    </i>
    <i>
      <x v="1258"/>
      <x v="366"/>
      <x v="41"/>
      <x v="594"/>
    </i>
    <i>
      <x v="1259"/>
      <x v="282"/>
      <x v="42"/>
      <x v="41"/>
    </i>
    <i r="1">
      <x v="379"/>
      <x v="42"/>
      <x v="41"/>
    </i>
    <i r="1">
      <x v="583"/>
      <x v="41"/>
      <x v="40"/>
    </i>
    <i>
      <x v="1260"/>
      <x v="26"/>
      <x v="42"/>
      <x v="41"/>
    </i>
    <i r="1">
      <x v="560"/>
      <x v="41"/>
      <x v="40"/>
    </i>
    <i>
      <x v="1261"/>
      <x v="365"/>
      <x v="41"/>
      <x v="40"/>
    </i>
    <i>
      <x v="1262"/>
      <x v="326"/>
      <x v="73"/>
      <x v="72"/>
    </i>
    <i r="1">
      <x v="557"/>
      <x v="72"/>
      <x v="71"/>
    </i>
    <i>
      <x v="1263"/>
      <x v="58"/>
      <x v="41"/>
      <x v="40"/>
    </i>
    <i>
      <x v="1264"/>
      <x v="112"/>
      <x v="41"/>
      <x v="40"/>
    </i>
    <i>
      <x v="1265"/>
      <x v="540"/>
      <x v="41"/>
      <x v="40"/>
    </i>
    <i>
      <x v="1266"/>
      <x v="255"/>
      <x v="42"/>
      <x v="41"/>
    </i>
    <i>
      <x v="1267"/>
      <x v="214"/>
      <x v="41"/>
      <x v="40"/>
    </i>
    <i>
      <x v="1268"/>
      <x v="71"/>
      <x v="42"/>
      <x v="41"/>
    </i>
    <i r="1">
      <x v="109"/>
      <x v="42"/>
      <x v="41"/>
    </i>
    <i r="1">
      <x v="114"/>
      <x v="42"/>
      <x v="41"/>
    </i>
    <i r="1">
      <x v="249"/>
      <x v="42"/>
      <x v="41"/>
    </i>
    <i r="1">
      <x v="482"/>
      <x v="41"/>
      <x v="40"/>
    </i>
    <i>
      <x v="1269"/>
      <x v="621"/>
      <x v="41"/>
      <x v="40"/>
    </i>
    <i>
      <x v="1270"/>
      <x v="497"/>
      <x v="41"/>
      <x v="40"/>
    </i>
    <i>
      <x v="1271"/>
      <x v="246"/>
      <x v="42"/>
      <x v="41"/>
    </i>
    <i>
      <x v="1272"/>
      <x v="17"/>
      <x v="41"/>
      <x v="40"/>
    </i>
    <i>
      <x v="1273"/>
      <x v="210"/>
      <x v="41"/>
      <x v="40"/>
    </i>
    <i r="1">
      <x v="432"/>
      <x v="42"/>
      <x v="41"/>
    </i>
    <i>
      <x v="1274"/>
      <x v="395"/>
      <x v="41"/>
      <x v="594"/>
    </i>
    <i>
      <x v="1275"/>
      <x v="523"/>
      <x v="41"/>
      <x v="594"/>
    </i>
    <i>
      <x v="1276"/>
      <x v="251"/>
      <x v="41"/>
      <x v="594"/>
    </i>
    <i>
      <x v="1277"/>
      <x v="172"/>
      <x v="41"/>
      <x v="594"/>
    </i>
    <i r="1">
      <x v="419"/>
      <x v="41"/>
      <x v="594"/>
    </i>
    <i>
      <x v="1278"/>
      <x v="565"/>
      <x v="43"/>
      <x v="42"/>
    </i>
    <i>
      <x v="1279"/>
      <x v="412"/>
      <x v="42"/>
      <x v="41"/>
    </i>
    <i>
      <x v="1280"/>
      <x v="231"/>
      <x v="42"/>
      <x v="41"/>
    </i>
    <i r="1">
      <x v="330"/>
      <x v="44"/>
      <x v="43"/>
    </i>
    <i r="1">
      <x v="415"/>
      <x v="45"/>
      <x v="44"/>
    </i>
    <i r="1">
      <x v="659"/>
      <x v="43"/>
      <x v="42"/>
    </i>
    <i>
      <x v="1281"/>
      <x v="330"/>
      <x v="43"/>
      <x v="42"/>
    </i>
    <i>
      <x v="1282"/>
      <x v="533"/>
      <x v="42"/>
      <x v="42"/>
    </i>
    <i>
      <x v="1283"/>
      <x v="75"/>
      <x v="44"/>
      <x v="43"/>
    </i>
    <i r="1">
      <x v="509"/>
      <x v="43"/>
      <x v="42"/>
    </i>
    <i>
      <x v="1284"/>
      <x v="249"/>
      <x v="42"/>
      <x v="41"/>
    </i>
    <i>
      <x v="1285"/>
      <x v="166"/>
      <x v="42"/>
      <x v="41"/>
    </i>
    <i>
      <x v="1286"/>
      <x v="54"/>
      <x v="42"/>
      <x v="41"/>
    </i>
    <i>
      <x v="1287"/>
      <x v="433"/>
      <x v="43"/>
      <x v="42"/>
    </i>
    <i>
      <x v="1288"/>
      <x v="357"/>
      <x v="144"/>
      <x v="143"/>
    </i>
    <i>
      <x v="1289"/>
      <x v="238"/>
      <x v="43"/>
      <x v="42"/>
    </i>
    <i>
      <x v="1290"/>
      <x v="140"/>
      <x v="43"/>
      <x v="42"/>
    </i>
    <i r="1">
      <x v="412"/>
      <x v="44"/>
      <x v="43"/>
    </i>
    <i>
      <x v="1291"/>
      <x v="55"/>
      <x v="43"/>
      <x v="42"/>
    </i>
    <i r="1">
      <x v="619"/>
      <x v="43"/>
      <x v="42"/>
    </i>
    <i>
      <x v="1292"/>
      <x v="260"/>
      <x v="43"/>
      <x v="42"/>
    </i>
    <i>
      <x v="1293"/>
      <x v="329"/>
      <x v="43"/>
      <x v="42"/>
    </i>
    <i>
      <x v="1294"/>
      <x v="492"/>
      <x v="42"/>
      <x v="41"/>
    </i>
    <i>
      <x v="1295"/>
      <x v="458"/>
      <x v="42"/>
      <x v="41"/>
    </i>
    <i>
      <x v="1296"/>
      <x v="61"/>
      <x v="147"/>
      <x v="146"/>
    </i>
    <i>
      <x v="1297"/>
      <x v="545"/>
      <x v="43"/>
      <x v="42"/>
    </i>
    <i r="1">
      <x v="659"/>
      <x v="43"/>
      <x v="42"/>
    </i>
    <i>
      <x v="1298"/>
      <x v="320"/>
      <x v="42"/>
      <x v="594"/>
    </i>
    <i>
      <x v="1299"/>
      <x v="275"/>
      <x v="144"/>
      <x v="143"/>
    </i>
    <i>
      <x v="1300"/>
      <x v="224"/>
      <x v="43"/>
      <x v="594"/>
    </i>
    <i r="1">
      <x v="653"/>
      <x v="42"/>
      <x v="594"/>
    </i>
    <i>
      <x v="1301"/>
      <x v="392"/>
      <x v="42"/>
      <x v="594"/>
    </i>
    <i>
      <x v="1302"/>
      <x v="226"/>
      <x v="145"/>
      <x v="144"/>
    </i>
    <i>
      <x v="1303"/>
      <x v="145"/>
      <x v="43"/>
      <x v="42"/>
    </i>
    <i>
      <x v="1304"/>
      <x v="13"/>
      <x v="43"/>
      <x v="42"/>
    </i>
    <i>
      <x v="1305"/>
      <x v="213"/>
      <x v="43"/>
      <x v="42"/>
    </i>
    <i r="1">
      <x v="329"/>
      <x v="43"/>
      <x v="42"/>
    </i>
    <i>
      <x v="1306"/>
      <x v="425"/>
      <x v="43"/>
      <x v="42"/>
    </i>
    <i r="1">
      <x v="589"/>
      <x v="43"/>
      <x v="42"/>
    </i>
    <i>
      <x v="1307"/>
      <x v="526"/>
      <x v="144"/>
      <x v="143"/>
    </i>
    <i>
      <x v="1308"/>
      <x v="52"/>
      <x v="44"/>
      <x v="43"/>
    </i>
    <i>
      <x v="1309"/>
      <x v="482"/>
      <x v="44"/>
      <x v="43"/>
    </i>
    <i>
      <x v="1310"/>
      <x v="412"/>
      <x v="43"/>
      <x v="42"/>
    </i>
    <i>
      <x v="1311"/>
      <x v="566"/>
      <x v="43"/>
      <x v="42"/>
    </i>
    <i>
      <x v="1312"/>
      <x v="430"/>
      <x v="44"/>
      <x v="43"/>
    </i>
    <i>
      <x v="1313"/>
      <x v="117"/>
      <x v="43"/>
      <x v="594"/>
    </i>
    <i>
      <x v="1314"/>
      <x v="558"/>
      <x v="67"/>
      <x v="66"/>
    </i>
    <i r="1">
      <x v="638"/>
      <x v="67"/>
      <x v="66"/>
    </i>
    <i>
      <x v="1315"/>
      <x v="509"/>
      <x v="43"/>
      <x v="594"/>
    </i>
    <i>
      <x v="1316"/>
      <x v="233"/>
      <x v="43"/>
      <x v="594"/>
    </i>
    <i>
      <x v="1317"/>
      <x v="305"/>
      <x v="44"/>
      <x v="43"/>
    </i>
    <i>
      <x v="1318"/>
      <x v="168"/>
      <x v="44"/>
      <x v="43"/>
    </i>
    <i>
      <x v="1319"/>
      <x v="149"/>
      <x v="46"/>
      <x v="594"/>
    </i>
    <i r="1">
      <x v="606"/>
      <x v="45"/>
      <x v="594"/>
    </i>
    <i>
      <x v="1320"/>
      <x v="224"/>
      <x v="46"/>
      <x v="45"/>
    </i>
    <i r="1">
      <x v="289"/>
      <x v="46"/>
      <x v="45"/>
    </i>
    <i>
      <x v="1321"/>
      <x v="19"/>
      <x v="46"/>
      <x v="45"/>
    </i>
    <i>
      <x v="1322"/>
      <x v="489"/>
      <x v="147"/>
      <x v="146"/>
    </i>
    <i>
      <x v="1323"/>
      <x v="43"/>
      <x v="48"/>
      <x v="47"/>
    </i>
    <i r="1">
      <x v="167"/>
      <x v="49"/>
      <x v="48"/>
    </i>
    <i r="1">
      <x v="289"/>
      <x v="49"/>
      <x v="48"/>
    </i>
    <i r="1">
      <x v="304"/>
      <x v="50"/>
      <x v="49"/>
    </i>
    <i r="1">
      <x v="347"/>
      <x v="49"/>
      <x v="48"/>
    </i>
    <i>
      <x v="1324"/>
      <x v="205"/>
      <x v="48"/>
      <x v="47"/>
    </i>
    <i r="1">
      <x v="237"/>
      <x v="49"/>
      <x v="48"/>
    </i>
    <i>
      <x v="1325"/>
      <x v="436"/>
      <x v="50"/>
      <x v="49"/>
    </i>
    <i r="1">
      <x v="579"/>
      <x v="49"/>
      <x v="48"/>
    </i>
    <i>
      <x v="1326"/>
      <x v="508"/>
      <x v="49"/>
      <x v="48"/>
    </i>
    <i>
      <x v="1327"/>
      <x v="68"/>
      <x v="49"/>
      <x v="48"/>
    </i>
    <i r="1">
      <x v="396"/>
      <x v="49"/>
      <x v="48"/>
    </i>
    <i>
      <x v="1328"/>
      <x v="143"/>
      <x v="49"/>
      <x v="48"/>
    </i>
    <i>
      <x v="1329"/>
      <x v="19"/>
      <x v="54"/>
      <x v="53"/>
    </i>
    <i r="1">
      <x v="91"/>
      <x v="52"/>
      <x v="51"/>
    </i>
    <i r="1">
      <x v="230"/>
      <x v="54"/>
      <x v="53"/>
    </i>
    <i r="1">
      <x v="332"/>
      <x v="50"/>
      <x v="49"/>
    </i>
    <i r="1">
      <x v="347"/>
      <x v="54"/>
      <x v="53"/>
    </i>
    <i r="1">
      <x v="474"/>
      <x v="52"/>
      <x v="51"/>
    </i>
    <i r="1">
      <x v="515"/>
      <x v="51"/>
      <x v="50"/>
    </i>
    <i>
      <x v="1330"/>
      <x v="406"/>
      <x v="50"/>
      <x v="49"/>
    </i>
    <i r="1">
      <x v="487"/>
      <x v="49"/>
      <x v="48"/>
    </i>
    <i r="1">
      <x v="646"/>
      <x v="50"/>
      <x v="49"/>
    </i>
    <i>
      <x v="1331"/>
      <x v="108"/>
      <x v="49"/>
      <x v="48"/>
    </i>
    <i r="1">
      <x v="152"/>
      <x v="52"/>
      <x v="51"/>
    </i>
    <i r="1">
      <x v="413"/>
      <x v="49"/>
      <x v="49"/>
    </i>
    <i>
      <x v="1332"/>
      <x v="14"/>
      <x v="50"/>
      <x v="49"/>
    </i>
    <i r="1">
      <x v="149"/>
      <x v="50"/>
      <x v="49"/>
    </i>
    <i>
      <x v="1333"/>
      <x v="556"/>
      <x v="50"/>
      <x v="49"/>
    </i>
    <i>
      <x v="1334"/>
      <x v="382"/>
      <x v="51"/>
      <x v="50"/>
    </i>
    <i>
      <x v="1335"/>
      <x v="145"/>
      <x v="53"/>
      <x v="52"/>
    </i>
    <i r="1">
      <x v="549"/>
      <x v="51"/>
      <x v="50"/>
    </i>
    <i>
      <x v="1336"/>
      <x v="252"/>
      <x v="50"/>
      <x v="49"/>
    </i>
    <i r="1">
      <x v="286"/>
      <x v="50"/>
      <x v="49"/>
    </i>
    <i>
      <x v="1337"/>
      <x v="237"/>
      <x v="49"/>
      <x v="48"/>
    </i>
    <i>
      <x v="1338"/>
      <x v="278"/>
      <x v="50"/>
      <x v="49"/>
    </i>
    <i>
      <x v="1339"/>
      <x v="364"/>
      <x v="50"/>
      <x v="49"/>
    </i>
    <i r="1">
      <x v="370"/>
      <x v="50"/>
      <x v="49"/>
    </i>
    <i>
      <x v="1340"/>
      <x/>
      <x v="50"/>
      <x v="49"/>
    </i>
    <i>
      <x v="1341"/>
      <x v="179"/>
      <x v="52"/>
      <x v="51"/>
    </i>
    <i r="1">
      <x v="537"/>
      <x v="50"/>
      <x v="49"/>
    </i>
    <i r="1">
      <x v="559"/>
      <x v="51"/>
      <x v="50"/>
    </i>
    <i>
      <x v="1342"/>
      <x v="57"/>
      <x v="50"/>
      <x v="49"/>
    </i>
    <i>
      <x v="1343"/>
      <x v="599"/>
      <x v="50"/>
      <x v="49"/>
    </i>
    <i>
      <x v="1344"/>
      <x v="254"/>
      <x v="51"/>
      <x v="50"/>
    </i>
    <i>
      <x v="1345"/>
      <x v="433"/>
      <x v="50"/>
      <x v="49"/>
    </i>
    <i>
      <x v="1346"/>
      <x v="50"/>
      <x v="52"/>
      <x v="51"/>
    </i>
    <i r="1">
      <x v="187"/>
      <x v="50"/>
      <x v="49"/>
    </i>
    <i r="1">
      <x v="196"/>
      <x v="53"/>
      <x v="52"/>
    </i>
    <i r="1">
      <x v="318"/>
      <x v="55"/>
      <x v="54"/>
    </i>
    <i r="1">
      <x v="614"/>
      <x v="54"/>
      <x v="53"/>
    </i>
    <i>
      <x v="1347"/>
      <x v="158"/>
      <x v="51"/>
      <x v="50"/>
    </i>
    <i>
      <x v="1348"/>
      <x v="435"/>
      <x v="50"/>
      <x v="49"/>
    </i>
    <i>
      <x v="1349"/>
      <x v="52"/>
      <x v="72"/>
      <x v="71"/>
    </i>
    <i>
      <x v="1350"/>
      <x v="3"/>
      <x v="51"/>
      <x v="50"/>
    </i>
    <i r="1">
      <x v="69"/>
      <x v="50"/>
      <x v="49"/>
    </i>
    <i r="1">
      <x v="273"/>
      <x v="50"/>
      <x v="50"/>
    </i>
    <i r="1">
      <x v="289"/>
      <x v="51"/>
      <x v="50"/>
    </i>
    <i>
      <x v="1351"/>
      <x v="337"/>
      <x v="51"/>
      <x v="50"/>
    </i>
    <i>
      <x v="1352"/>
      <x v="111"/>
      <x v="50"/>
      <x v="49"/>
    </i>
    <i r="1">
      <x v="396"/>
      <x v="50"/>
      <x v="50"/>
    </i>
    <i r="1">
      <x v="556"/>
      <x v="51"/>
      <x v="50"/>
    </i>
    <i>
      <x v="1353"/>
      <x v="563"/>
      <x v="51"/>
      <x v="50"/>
    </i>
    <i>
      <x v="1354"/>
      <x v="57"/>
      <x v="51"/>
      <x v="50"/>
    </i>
    <i>
      <x v="1355"/>
      <x v="93"/>
      <x v="50"/>
      <x v="50"/>
    </i>
    <i r="1">
      <x v="132"/>
      <x v="51"/>
      <x v="50"/>
    </i>
    <i r="1">
      <x v="201"/>
      <x v="51"/>
      <x v="50"/>
    </i>
    <i>
      <x v="1356"/>
      <x v="91"/>
      <x v="57"/>
      <x v="56"/>
    </i>
    <i r="1">
      <x v="154"/>
      <x v="54"/>
      <x v="53"/>
    </i>
    <i r="1">
      <x v="462"/>
      <x v="51"/>
      <x v="50"/>
    </i>
    <i r="1">
      <x v="484"/>
      <x v="55"/>
      <x v="54"/>
    </i>
    <i r="1">
      <x v="508"/>
      <x v="50"/>
      <x v="50"/>
    </i>
    <i r="1">
      <x v="559"/>
      <x v="53"/>
      <x v="52"/>
    </i>
    <i r="1">
      <x v="580"/>
      <x v="52"/>
      <x v="51"/>
    </i>
    <i r="1">
      <x v="645"/>
      <x v="51"/>
      <x v="50"/>
    </i>
    <i>
      <x v="1357"/>
      <x v="612"/>
      <x v="51"/>
      <x v="50"/>
    </i>
    <i>
      <x v="1358"/>
      <x v="1"/>
      <x v="51"/>
      <x v="594"/>
    </i>
    <i r="1">
      <x v="634"/>
      <x v="51"/>
      <x v="594"/>
    </i>
    <i>
      <x v="1359"/>
      <x v="38"/>
      <x v="51"/>
      <x v="50"/>
    </i>
    <i r="1">
      <x v="201"/>
      <x v="52"/>
      <x v="51"/>
    </i>
    <i r="1">
      <x v="363"/>
      <x v="53"/>
      <x v="52"/>
    </i>
    <i r="1">
      <x v="382"/>
      <x v="53"/>
      <x v="52"/>
    </i>
    <i>
      <x v="1360"/>
      <x v="569"/>
      <x v="51"/>
      <x v="50"/>
    </i>
    <i>
      <x v="1361"/>
      <x v="622"/>
      <x v="51"/>
      <x v="50"/>
    </i>
    <i>
      <x v="1362"/>
      <x v="180"/>
      <x v="52"/>
      <x v="51"/>
    </i>
    <i r="1">
      <x v="290"/>
      <x v="51"/>
      <x v="51"/>
    </i>
    <i r="1">
      <x v="500"/>
      <x v="53"/>
      <x v="52"/>
    </i>
    <i r="1">
      <x v="625"/>
      <x v="54"/>
      <x v="53"/>
    </i>
    <i>
      <x v="1363"/>
      <x v="6"/>
      <x v="52"/>
      <x v="51"/>
    </i>
    <i r="1">
      <x v="539"/>
      <x v="51"/>
      <x v="50"/>
    </i>
    <i>
      <x v="1364"/>
      <x v="171"/>
      <x v="51"/>
      <x v="50"/>
    </i>
    <i>
      <x v="1365"/>
      <x v="624"/>
      <x v="52"/>
      <x v="51"/>
    </i>
    <i>
      <x v="1366"/>
      <x v="139"/>
      <x v="51"/>
      <x v="50"/>
    </i>
    <i>
      <x v="1367"/>
      <x v="48"/>
      <x v="52"/>
      <x v="51"/>
    </i>
    <i>
      <x v="1368"/>
      <x v="116"/>
      <x v="52"/>
      <x v="51"/>
    </i>
    <i>
      <x v="1369"/>
      <x v="19"/>
      <x v="51"/>
      <x v="50"/>
    </i>
    <i r="1">
      <x v="288"/>
      <x v="51"/>
      <x v="50"/>
    </i>
    <i r="1">
      <x v="345"/>
      <x v="52"/>
      <x v="51"/>
    </i>
    <i>
      <x v="1370"/>
      <x v="324"/>
      <x v="51"/>
      <x v="50"/>
    </i>
    <i>
      <x v="1371"/>
      <x v="113"/>
      <x v="113"/>
      <x v="112"/>
    </i>
    <i>
      <x v="1372"/>
      <x v="641"/>
      <x v="51"/>
      <x v="50"/>
    </i>
    <i>
      <x v="1373"/>
      <x v="96"/>
      <x v="51"/>
      <x v="594"/>
    </i>
    <i>
      <x v="1374"/>
      <x v="347"/>
      <x v="53"/>
      <x v="594"/>
    </i>
    <i>
      <x v="1375"/>
      <x v="199"/>
      <x v="53"/>
      <x v="594"/>
    </i>
    <i r="1">
      <x v="408"/>
      <x v="52"/>
      <x v="594"/>
    </i>
    <i r="1">
      <x v="551"/>
      <x v="52"/>
      <x v="594"/>
    </i>
    <i r="1">
      <x v="584"/>
      <x v="52"/>
      <x v="594"/>
    </i>
    <i r="1">
      <x v="600"/>
      <x v="52"/>
      <x v="594"/>
    </i>
    <i>
      <x v="1376"/>
      <x v="325"/>
      <x v="52"/>
      <x v="594"/>
    </i>
    <i r="1">
      <x v="463"/>
      <x v="52"/>
      <x v="594"/>
    </i>
    <i>
      <x v="1377"/>
      <x v="294"/>
      <x v="51"/>
      <x v="594"/>
    </i>
    <i>
      <x v="1378"/>
      <x v="178"/>
      <x v="52"/>
      <x v="51"/>
    </i>
    <i r="1">
      <x v="356"/>
      <x v="52"/>
      <x v="51"/>
    </i>
    <i>
      <x v="1379"/>
      <x v="355"/>
      <x v="52"/>
      <x v="51"/>
    </i>
    <i>
      <x v="1380"/>
      <x v="107"/>
      <x v="52"/>
      <x v="51"/>
    </i>
    <i>
      <x v="1381"/>
      <x v="262"/>
      <x v="52"/>
      <x v="51"/>
    </i>
    <i>
      <x v="1382"/>
      <x v="162"/>
      <x v="53"/>
      <x v="52"/>
    </i>
    <i r="1">
      <x v="242"/>
      <x v="54"/>
      <x v="53"/>
    </i>
    <i r="1">
      <x v="276"/>
      <x v="52"/>
      <x v="51"/>
    </i>
    <i>
      <x v="1383"/>
      <x v="444"/>
      <x v="149"/>
      <x v="148"/>
    </i>
    <i>
      <x v="1384"/>
      <x v="36"/>
      <x v="53"/>
      <x v="52"/>
    </i>
    <i>
      <x v="1385"/>
      <x v="40"/>
      <x v="53"/>
      <x v="52"/>
    </i>
    <i r="1">
      <x v="128"/>
      <x v="54"/>
      <x v="53"/>
    </i>
    <i r="1">
      <x v="377"/>
      <x v="54"/>
      <x v="53"/>
    </i>
    <i r="1">
      <x v="445"/>
      <x v="54"/>
      <x v="53"/>
    </i>
    <i r="1">
      <x v="541"/>
      <x v="54"/>
      <x v="53"/>
    </i>
    <i>
      <x v="1386"/>
      <x v="193"/>
      <x v="54"/>
      <x v="54"/>
    </i>
    <i r="1">
      <x v="546"/>
      <x v="53"/>
      <x v="52"/>
    </i>
    <i>
      <x v="1387"/>
      <x v="115"/>
      <x v="52"/>
      <x v="51"/>
    </i>
    <i>
      <x v="1388"/>
      <x v="219"/>
      <x v="53"/>
      <x v="52"/>
    </i>
    <i>
      <x v="1389"/>
      <x v="247"/>
      <x v="53"/>
      <x v="52"/>
    </i>
    <i>
      <x v="1390"/>
      <x v="185"/>
      <x v="57"/>
      <x v="56"/>
    </i>
    <i r="1">
      <x v="424"/>
      <x v="56"/>
      <x v="55"/>
    </i>
    <i r="1">
      <x v="554"/>
      <x v="57"/>
      <x v="56"/>
    </i>
    <i r="1">
      <x v="576"/>
      <x v="53"/>
      <x v="52"/>
    </i>
    <i r="1">
      <x v="650"/>
      <x v="55"/>
      <x v="54"/>
    </i>
    <i>
      <x v="1391"/>
      <x v="223"/>
      <x v="53"/>
      <x v="594"/>
    </i>
    <i r="1">
      <x v="511"/>
      <x v="53"/>
      <x v="594"/>
    </i>
    <i>
      <x v="1392"/>
      <x v="203"/>
      <x v="53"/>
      <x v="594"/>
    </i>
    <i r="1">
      <x v="441"/>
      <x v="54"/>
      <x v="594"/>
    </i>
    <i>
      <x v="1393"/>
      <x v="496"/>
      <x v="52"/>
      <x v="594"/>
    </i>
    <i>
      <x v="1394"/>
      <x v="133"/>
      <x v="52"/>
      <x v="594"/>
    </i>
    <i>
      <x v="1395"/>
      <x v="65"/>
      <x v="52"/>
      <x v="594"/>
    </i>
    <i>
      <x v="1396"/>
      <x v="56"/>
      <x v="53"/>
      <x v="52"/>
    </i>
    <i r="1">
      <x v="74"/>
      <x v="54"/>
      <x v="53"/>
    </i>
    <i r="1">
      <x v="322"/>
      <x v="54"/>
      <x v="53"/>
    </i>
    <i r="1">
      <x v="453"/>
      <x v="53"/>
      <x v="52"/>
    </i>
    <i r="1">
      <x v="545"/>
      <x v="53"/>
      <x v="52"/>
    </i>
    <i r="1">
      <x v="548"/>
      <x v="53"/>
      <x v="52"/>
    </i>
    <i>
      <x v="1397"/>
      <x v="654"/>
      <x v="53"/>
      <x v="52"/>
    </i>
    <i>
      <x v="1398"/>
      <x v="102"/>
      <x v="54"/>
      <x v="53"/>
    </i>
    <i>
      <x v="1399"/>
      <x v="281"/>
      <x v="53"/>
      <x v="52"/>
    </i>
    <i r="1">
      <x v="372"/>
      <x v="53"/>
      <x v="52"/>
    </i>
    <i r="1">
      <x v="651"/>
      <x v="54"/>
      <x v="53"/>
    </i>
    <i>
      <x v="1400"/>
      <x v="79"/>
      <x v="53"/>
      <x v="52"/>
    </i>
    <i r="1">
      <x v="428"/>
      <x v="53"/>
      <x v="52"/>
    </i>
    <i>
      <x v="1401"/>
      <x v="10"/>
      <x v="54"/>
      <x v="53"/>
    </i>
    <i r="1">
      <x v="351"/>
      <x v="54"/>
      <x v="53"/>
    </i>
    <i>
      <x v="1402"/>
      <x v="7"/>
      <x v="54"/>
      <x v="53"/>
    </i>
    <i r="1">
      <x v="92"/>
      <x v="53"/>
      <x v="52"/>
    </i>
    <i r="1">
      <x v="165"/>
      <x v="54"/>
      <x v="53"/>
    </i>
    <i r="1">
      <x v="175"/>
      <x v="54"/>
      <x v="53"/>
    </i>
    <i>
      <x v="1403"/>
      <x v="652"/>
      <x v="53"/>
      <x v="52"/>
    </i>
    <i>
      <x v="1404"/>
      <x v="41"/>
      <x v="55"/>
      <x v="54"/>
    </i>
    <i r="1">
      <x v="47"/>
      <x v="54"/>
      <x v="53"/>
    </i>
    <i r="1">
      <x v="228"/>
      <x v="56"/>
      <x v="55"/>
    </i>
    <i r="1">
      <x v="271"/>
      <x v="55"/>
      <x v="54"/>
    </i>
    <i r="1">
      <x v="360"/>
      <x v="54"/>
      <x v="53"/>
    </i>
    <i>
      <x v="1405"/>
      <x v="346"/>
      <x v="54"/>
      <x v="53"/>
    </i>
    <i>
      <x v="1406"/>
      <x v="93"/>
      <x v="54"/>
      <x v="54"/>
    </i>
    <i>
      <x v="1407"/>
      <x v="411"/>
      <x v="53"/>
      <x v="52"/>
    </i>
    <i>
      <x v="1408"/>
      <x v="505"/>
      <x v="54"/>
      <x v="53"/>
    </i>
    <i>
      <x v="1409"/>
      <x v="493"/>
      <x v="54"/>
      <x v="53"/>
    </i>
    <i>
      <x v="1410"/>
      <x v="173"/>
      <x v="54"/>
      <x v="53"/>
    </i>
    <i r="1">
      <x v="305"/>
      <x v="54"/>
      <x v="53"/>
    </i>
    <i>
      <x v="1411"/>
      <x v="376"/>
      <x v="57"/>
      <x v="56"/>
    </i>
    <i r="1">
      <x v="484"/>
      <x v="54"/>
      <x v="53"/>
    </i>
    <i r="1">
      <x v="516"/>
      <x v="54"/>
      <x v="53"/>
    </i>
    <i r="1">
      <x v="573"/>
      <x v="56"/>
      <x v="55"/>
    </i>
    <i r="1">
      <x v="622"/>
      <x v="54"/>
      <x v="53"/>
    </i>
    <i r="1">
      <x v="660"/>
      <x v="55"/>
      <x v="54"/>
    </i>
    <i>
      <x v="1412"/>
      <x v="181"/>
      <x v="53"/>
      <x v="594"/>
    </i>
    <i>
      <x v="1413"/>
      <x v="541"/>
      <x v="55"/>
      <x v="54"/>
    </i>
    <i>
      <x v="1414"/>
      <x v="51"/>
      <x v="53"/>
      <x v="594"/>
    </i>
    <i r="1">
      <x v="217"/>
      <x v="54"/>
      <x v="594"/>
    </i>
    <i r="1">
      <x v="283"/>
      <x v="53"/>
      <x v="594"/>
    </i>
    <i r="1">
      <x v="391"/>
      <x v="53"/>
      <x v="594"/>
    </i>
    <i r="1">
      <x v="563"/>
      <x v="53"/>
      <x v="594"/>
    </i>
    <i>
      <x v="1415"/>
      <x v="42"/>
      <x v="54"/>
      <x v="594"/>
    </i>
    <i r="1">
      <x v="299"/>
      <x v="54"/>
      <x v="594"/>
    </i>
    <i r="1">
      <x v="573"/>
      <x v="54"/>
      <x v="594"/>
    </i>
    <i>
      <x v="1416"/>
      <x v="394"/>
      <x v="53"/>
      <x v="594"/>
    </i>
    <i>
      <x v="1417"/>
      <x v="423"/>
      <x v="53"/>
      <x v="594"/>
    </i>
    <i>
      <x v="1418"/>
      <x v="21"/>
      <x v="54"/>
      <x v="53"/>
    </i>
    <i>
      <x v="1419"/>
      <x v="204"/>
      <x v="55"/>
      <x v="54"/>
    </i>
    <i>
      <x v="1420"/>
      <x v="176"/>
      <x v="54"/>
      <x v="53"/>
    </i>
    <i>
      <x v="1421"/>
      <x v="273"/>
      <x v="54"/>
      <x v="53"/>
    </i>
    <i>
      <x v="1422"/>
      <x v="517"/>
      <x v="54"/>
      <x v="53"/>
    </i>
    <i>
      <x v="1423"/>
      <x v="486"/>
      <x v="54"/>
      <x v="53"/>
    </i>
    <i>
      <x v="1424"/>
      <x v="166"/>
      <x v="55"/>
      <x v="54"/>
    </i>
    <i r="1">
      <x v="395"/>
      <x v="54"/>
      <x v="53"/>
    </i>
    <i r="1">
      <x v="555"/>
      <x v="55"/>
      <x v="54"/>
    </i>
    <i>
      <x v="1425"/>
      <x v="256"/>
      <x v="55"/>
      <x v="54"/>
    </i>
    <i>
      <x v="1426"/>
      <x v="461"/>
      <x v="56"/>
      <x v="55"/>
    </i>
    <i r="1">
      <x v="534"/>
      <x v="55"/>
      <x v="54"/>
    </i>
    <i>
      <x v="1427"/>
      <x v="39"/>
      <x v="56"/>
      <x v="55"/>
    </i>
    <i r="1">
      <x v="187"/>
      <x v="55"/>
      <x v="55"/>
    </i>
    <i r="1">
      <x v="481"/>
      <x v="55"/>
      <x v="54"/>
    </i>
    <i r="1">
      <x v="600"/>
      <x v="55"/>
      <x v="54"/>
    </i>
    <i>
      <x v="1428"/>
      <x v="160"/>
      <x v="55"/>
      <x v="54"/>
    </i>
    <i>
      <x v="1429"/>
      <x v="232"/>
      <x v="55"/>
      <x v="55"/>
    </i>
    <i r="1">
      <x v="460"/>
      <x v="56"/>
      <x v="55"/>
    </i>
    <i>
      <x v="1430"/>
      <x v="9"/>
      <x v="56"/>
      <x v="55"/>
    </i>
    <i r="1">
      <x v="69"/>
      <x v="55"/>
      <x v="54"/>
    </i>
    <i r="1">
      <x v="316"/>
      <x v="58"/>
      <x v="57"/>
    </i>
    <i>
      <x v="1431"/>
      <x v="259"/>
      <x v="55"/>
      <x v="54"/>
    </i>
    <i>
      <x v="1432"/>
      <x v="307"/>
      <x v="56"/>
      <x v="55"/>
    </i>
    <i>
      <x v="1433"/>
      <x v="206"/>
      <x v="54"/>
      <x v="594"/>
    </i>
    <i>
      <x v="1434"/>
      <x v="61"/>
      <x v="56"/>
      <x v="55"/>
    </i>
    <i r="1">
      <x v="357"/>
      <x v="55"/>
      <x v="54"/>
    </i>
    <i r="1">
      <x v="525"/>
      <x v="54"/>
      <x v="594"/>
    </i>
    <i>
      <x v="1435"/>
      <x v="29"/>
      <x v="146"/>
      <x v="145"/>
    </i>
    <i>
      <x v="1436"/>
      <x v="287"/>
      <x v="57"/>
      <x v="56"/>
    </i>
    <i>
      <x v="1437"/>
      <x v="172"/>
      <x v="56"/>
      <x v="56"/>
    </i>
    <i r="1">
      <x v="634"/>
      <x v="56"/>
      <x v="55"/>
    </i>
    <i>
      <x v="1438"/>
      <x v="538"/>
      <x v="55"/>
      <x v="54"/>
    </i>
    <i r="1">
      <x v="568"/>
      <x v="55"/>
      <x v="54"/>
    </i>
    <i r="1">
      <x v="628"/>
      <x v="55"/>
      <x v="54"/>
    </i>
    <i>
      <x v="1439"/>
      <x v="25"/>
      <x v="55"/>
      <x v="54"/>
    </i>
    <i>
      <x v="1440"/>
      <x v="95"/>
      <x v="57"/>
      <x v="56"/>
    </i>
    <i r="1">
      <x v="366"/>
      <x v="58"/>
      <x v="57"/>
    </i>
    <i r="1">
      <x v="496"/>
      <x v="56"/>
      <x v="55"/>
    </i>
    <i r="1">
      <x v="548"/>
      <x v="55"/>
      <x v="54"/>
    </i>
    <i>
      <x v="1441"/>
      <x v="96"/>
      <x v="55"/>
      <x v="54"/>
    </i>
    <i r="1">
      <x v="151"/>
      <x v="55"/>
      <x v="54"/>
    </i>
    <i r="1">
      <x v="174"/>
      <x v="55"/>
      <x v="54"/>
    </i>
    <i>
      <x v="1442"/>
      <x v="58"/>
      <x v="55"/>
      <x v="54"/>
    </i>
    <i>
      <x v="1443"/>
      <x v="320"/>
      <x v="57"/>
      <x v="56"/>
    </i>
    <i r="1">
      <x v="400"/>
      <x v="55"/>
      <x v="54"/>
    </i>
    <i r="1">
      <x v="487"/>
      <x v="56"/>
      <x v="55"/>
    </i>
    <i r="1">
      <x v="569"/>
      <x v="58"/>
      <x v="57"/>
    </i>
    <i>
      <x v="1444"/>
      <x v="427"/>
      <x v="55"/>
      <x v="55"/>
    </i>
    <i>
      <x v="1445"/>
      <x v="214"/>
      <x v="56"/>
      <x v="55"/>
    </i>
    <i>
      <x v="1446"/>
      <x v="300"/>
      <x v="57"/>
      <x v="56"/>
    </i>
    <i r="1">
      <x v="597"/>
      <x v="56"/>
      <x v="55"/>
    </i>
    <i>
      <x v="1447"/>
      <x v="107"/>
      <x v="57"/>
      <x v="56"/>
    </i>
    <i r="1">
      <x v="127"/>
      <x v="56"/>
      <x v="55"/>
    </i>
    <i r="1">
      <x v="262"/>
      <x v="56"/>
      <x v="55"/>
    </i>
    <i>
      <x v="1448"/>
      <x v="28"/>
      <x v="56"/>
      <x v="55"/>
    </i>
    <i>
      <x v="1449"/>
      <x v="540"/>
      <x v="56"/>
      <x v="55"/>
    </i>
    <i>
      <x v="1450"/>
      <x v="168"/>
      <x v="56"/>
      <x v="55"/>
    </i>
    <i>
      <x v="1451"/>
      <x v="11"/>
      <x v="56"/>
      <x v="55"/>
    </i>
    <i r="1">
      <x v="202"/>
      <x v="57"/>
      <x v="56"/>
    </i>
    <i>
      <x v="1452"/>
      <x v="345"/>
      <x v="56"/>
      <x v="55"/>
    </i>
    <i r="1">
      <x v="392"/>
      <x v="56"/>
      <x v="55"/>
    </i>
    <i>
      <x v="1453"/>
      <x v="617"/>
      <x v="55"/>
      <x v="54"/>
    </i>
    <i>
      <x v="1454"/>
      <x v="646"/>
      <x v="56"/>
      <x v="55"/>
    </i>
    <i>
      <x v="1455"/>
      <x v="462"/>
      <x v="56"/>
      <x v="55"/>
    </i>
    <i>
      <x v="1456"/>
      <x v="182"/>
      <x v="56"/>
      <x v="55"/>
    </i>
    <i>
      <x v="1457"/>
      <x v="23"/>
      <x v="56"/>
      <x v="55"/>
    </i>
    <i>
      <x v="1458"/>
      <x v="470"/>
      <x v="56"/>
      <x v="55"/>
    </i>
    <i>
      <x v="1459"/>
      <x v="68"/>
      <x v="56"/>
      <x v="55"/>
    </i>
    <i>
      <x v="1460"/>
      <x v="589"/>
      <x v="56"/>
      <x v="55"/>
    </i>
    <i>
      <x v="1461"/>
      <x v="322"/>
      <x v="58"/>
      <x v="57"/>
    </i>
    <i>
      <x v="1462"/>
      <x v="146"/>
      <x v="56"/>
      <x v="55"/>
    </i>
    <i r="1">
      <x v="332"/>
      <x v="57"/>
      <x v="56"/>
    </i>
    <i>
      <x v="1463"/>
      <x v="158"/>
      <x v="56"/>
      <x v="55"/>
    </i>
    <i>
      <x v="1464"/>
      <x v="538"/>
      <x v="57"/>
      <x v="56"/>
    </i>
    <i>
      <x v="1465"/>
      <x v="284"/>
      <x v="58"/>
      <x v="57"/>
    </i>
    <i r="1">
      <x v="401"/>
      <x v="57"/>
      <x v="56"/>
    </i>
    <i>
      <x v="1466"/>
      <x v="76"/>
      <x v="57"/>
      <x v="56"/>
    </i>
    <i r="1">
      <x v="229"/>
      <x v="57"/>
      <x v="56"/>
    </i>
    <i r="1">
      <x v="406"/>
      <x v="56"/>
      <x v="55"/>
    </i>
    <i>
      <x v="1467"/>
      <x v="577"/>
      <x v="56"/>
      <x v="55"/>
    </i>
    <i>
      <x v="1468"/>
      <x v="20"/>
      <x v="57"/>
      <x v="56"/>
    </i>
    <i>
      <x v="1469"/>
      <x v="111"/>
      <x v="58"/>
      <x v="57"/>
    </i>
    <i r="1">
      <x v="403"/>
      <x v="60"/>
      <x v="59"/>
    </i>
    <i r="1">
      <x v="478"/>
      <x v="57"/>
      <x v="56"/>
    </i>
    <i>
      <x v="1470"/>
      <x v="154"/>
      <x v="58"/>
      <x v="57"/>
    </i>
    <i>
      <x v="1471"/>
      <x v="507"/>
      <x v="57"/>
      <x v="56"/>
    </i>
    <i>
      <x v="1472"/>
      <x v="324"/>
      <x v="57"/>
      <x v="56"/>
    </i>
    <i r="1">
      <x v="550"/>
      <x v="57"/>
      <x v="56"/>
    </i>
    <i>
      <x v="1473"/>
      <x v="193"/>
      <x v="57"/>
      <x v="56"/>
    </i>
    <i r="1">
      <x v="594"/>
      <x v="58"/>
      <x v="57"/>
    </i>
    <i>
      <x v="1474"/>
      <x v="377"/>
      <x v="58"/>
      <x v="57"/>
    </i>
    <i r="1">
      <x v="485"/>
      <x v="59"/>
      <x v="58"/>
    </i>
    <i>
      <x v="1475"/>
      <x v="12"/>
      <x v="147"/>
      <x v="146"/>
    </i>
    <i>
      <x v="1476"/>
      <x v="549"/>
      <x v="58"/>
      <x v="57"/>
    </i>
    <i>
      <x v="1477"/>
      <x v="71"/>
      <x v="64"/>
      <x v="63"/>
    </i>
    <i r="1">
      <x v="116"/>
      <x v="58"/>
      <x v="57"/>
    </i>
    <i r="1">
      <x v="179"/>
      <x v="59"/>
      <x v="58"/>
    </i>
    <i>
      <x v="1478"/>
      <x v="57"/>
      <x v="58"/>
      <x v="57"/>
    </i>
    <i r="1">
      <x v="93"/>
      <x v="58"/>
      <x v="57"/>
    </i>
    <i r="1">
      <x v="219"/>
      <x v="59"/>
      <x v="58"/>
    </i>
    <i r="1">
      <x v="313"/>
      <x v="59"/>
      <x v="58"/>
    </i>
    <i r="1">
      <x v="433"/>
      <x v="62"/>
      <x v="61"/>
    </i>
    <i r="1">
      <x v="450"/>
      <x v="58"/>
      <x v="57"/>
    </i>
    <i r="1">
      <x v="462"/>
      <x v="61"/>
      <x v="60"/>
    </i>
    <i r="1">
      <x v="466"/>
      <x v="59"/>
      <x v="58"/>
    </i>
    <i r="1">
      <x v="507"/>
      <x v="58"/>
      <x v="57"/>
    </i>
    <i r="1">
      <x v="523"/>
      <x v="60"/>
      <x v="59"/>
    </i>
    <i r="1">
      <x v="536"/>
      <x v="60"/>
      <x v="59"/>
    </i>
    <i r="1">
      <x v="537"/>
      <x v="61"/>
      <x v="60"/>
    </i>
    <i r="1">
      <x v="641"/>
      <x v="58"/>
      <x v="57"/>
    </i>
    <i>
      <x v="1479"/>
      <x v="572"/>
      <x v="58"/>
      <x v="57"/>
    </i>
    <i>
      <x v="1480"/>
      <x v="7"/>
      <x v="58"/>
      <x v="57"/>
    </i>
    <i>
      <x v="1481"/>
      <x v="156"/>
      <x v="58"/>
      <x v="57"/>
    </i>
    <i>
      <x v="1482"/>
      <x v="8"/>
      <x v="62"/>
      <x v="61"/>
    </i>
    <i r="1">
      <x v="144"/>
      <x v="61"/>
      <x v="60"/>
    </i>
    <i r="1">
      <x v="258"/>
      <x v="62"/>
      <x v="61"/>
    </i>
    <i r="1">
      <x v="343"/>
      <x v="61"/>
      <x v="60"/>
    </i>
    <i r="1">
      <x v="385"/>
      <x v="59"/>
      <x v="58"/>
    </i>
    <i>
      <x v="1483"/>
      <x v="610"/>
      <x v="59"/>
      <x v="58"/>
    </i>
    <i>
      <x v="1484"/>
      <x v="159"/>
      <x v="59"/>
      <x v="58"/>
    </i>
    <i r="1">
      <x v="274"/>
      <x v="59"/>
      <x v="58"/>
    </i>
    <i r="1">
      <x v="453"/>
      <x v="59"/>
      <x v="58"/>
    </i>
    <i r="1">
      <x v="492"/>
      <x v="58"/>
      <x v="58"/>
    </i>
    <i>
      <x v="1485"/>
      <x v="2"/>
      <x v="59"/>
      <x v="58"/>
    </i>
    <i r="1">
      <x v="328"/>
      <x v="59"/>
      <x v="58"/>
    </i>
    <i r="1">
      <x v="534"/>
      <x v="59"/>
      <x v="58"/>
    </i>
    <i>
      <x v="1486"/>
      <x v="422"/>
      <x v="179"/>
      <x v="178"/>
    </i>
    <i r="1">
      <x v="571"/>
      <x v="178"/>
      <x v="177"/>
    </i>
    <i r="1">
      <x v="626"/>
      <x v="179"/>
      <x v="178"/>
    </i>
    <i>
      <x v="1487"/>
      <x v="481"/>
      <x v="58"/>
      <x v="58"/>
    </i>
    <i>
      <x v="1488"/>
      <x v="582"/>
      <x v="59"/>
      <x v="58"/>
    </i>
    <i>
      <x v="1489"/>
      <x v="266"/>
      <x v="59"/>
      <x v="58"/>
    </i>
    <i>
      <x v="1490"/>
      <x v="600"/>
      <x v="61"/>
      <x v="60"/>
    </i>
    <i>
      <x v="1491"/>
      <x v="579"/>
      <x v="59"/>
      <x v="58"/>
    </i>
    <i>
      <x v="1492"/>
      <x v="611"/>
      <x v="61"/>
      <x v="60"/>
    </i>
    <i r="1">
      <x v="645"/>
      <x v="60"/>
      <x v="59"/>
    </i>
    <i>
      <x v="1493"/>
      <x v="42"/>
      <x v="59"/>
      <x v="58"/>
    </i>
    <i>
      <x v="1494"/>
      <x v="89"/>
      <x v="150"/>
      <x v="149"/>
    </i>
    <i>
      <x v="1495"/>
      <x v="50"/>
      <x v="60"/>
      <x v="59"/>
    </i>
    <i>
      <x v="1496"/>
      <x v="1"/>
      <x v="59"/>
      <x v="58"/>
    </i>
    <i>
      <x v="1497"/>
      <x v="250"/>
      <x v="60"/>
      <x v="59"/>
    </i>
    <i r="1">
      <x v="608"/>
      <x v="59"/>
      <x v="58"/>
    </i>
    <i>
      <x v="1498"/>
      <x v="496"/>
      <x v="60"/>
      <x v="59"/>
    </i>
    <i>
      <x v="1499"/>
      <x v="3"/>
      <x v="61"/>
      <x v="60"/>
    </i>
    <i>
      <x v="1500"/>
      <x v="616"/>
      <x v="60"/>
      <x v="59"/>
    </i>
    <i>
      <x v="1501"/>
      <x v="275"/>
      <x v="61"/>
      <x v="60"/>
    </i>
    <i>
      <x v="1502"/>
      <x v="102"/>
      <x v="62"/>
      <x v="61"/>
    </i>
    <i>
      <x v="1503"/>
      <x v="61"/>
      <x v="60"/>
      <x v="59"/>
    </i>
    <i>
      <x v="1504"/>
      <x v="378"/>
      <x v="61"/>
      <x v="60"/>
    </i>
    <i r="1">
      <x v="580"/>
      <x v="60"/>
      <x v="59"/>
    </i>
    <i>
      <x v="1505"/>
      <x v="280"/>
      <x v="60"/>
      <x v="59"/>
    </i>
    <i>
      <x v="1506"/>
      <x v="372"/>
      <x v="61"/>
      <x v="60"/>
    </i>
    <i>
      <x v="1507"/>
      <x v="449"/>
      <x v="60"/>
      <x v="59"/>
    </i>
    <i>
      <x v="1508"/>
      <x v="645"/>
      <x v="60"/>
      <x v="59"/>
    </i>
    <i>
      <x v="1509"/>
      <x v="195"/>
      <x v="148"/>
      <x v="147"/>
    </i>
    <i>
      <x v="1510"/>
      <x v="32"/>
      <x v="60"/>
      <x v="60"/>
    </i>
    <i>
      <x v="1511"/>
      <x v="226"/>
      <x v="62"/>
      <x v="61"/>
    </i>
    <i r="1">
      <x v="489"/>
      <x v="62"/>
      <x v="61"/>
    </i>
    <i r="1">
      <x v="648"/>
      <x v="61"/>
      <x v="60"/>
    </i>
    <i>
      <x v="1512"/>
      <x v="151"/>
      <x v="61"/>
      <x v="61"/>
    </i>
    <i r="1">
      <x v="279"/>
      <x v="62"/>
      <x v="61"/>
    </i>
    <i r="1">
      <x v="517"/>
      <x v="62"/>
      <x v="61"/>
    </i>
    <i>
      <x v="1513"/>
      <x v="6"/>
      <x v="61"/>
      <x v="60"/>
    </i>
    <i>
      <x v="1514"/>
      <x v="153"/>
      <x v="62"/>
      <x v="61"/>
    </i>
    <i>
      <x v="1515"/>
      <x v="393"/>
      <x v="149"/>
      <x v="148"/>
    </i>
    <i>
      <x v="1516"/>
      <x v="307"/>
      <x v="62"/>
      <x v="61"/>
    </i>
    <i r="1">
      <x v="416"/>
      <x v="62"/>
      <x v="61"/>
    </i>
    <i r="1">
      <x v="548"/>
      <x v="61"/>
      <x v="60"/>
    </i>
    <i>
      <x v="1517"/>
      <x v="139"/>
      <x v="61"/>
      <x v="61"/>
    </i>
    <i r="1">
      <x v="300"/>
      <x v="62"/>
      <x v="61"/>
    </i>
    <i r="1">
      <x v="655"/>
      <x v="62"/>
      <x v="61"/>
    </i>
    <i>
      <x v="1518"/>
      <x v="88"/>
      <x v="62"/>
      <x v="61"/>
    </i>
    <i r="1">
      <x v="186"/>
      <x v="63"/>
      <x v="62"/>
    </i>
    <i r="1">
      <x v="290"/>
      <x v="62"/>
      <x v="61"/>
    </i>
    <i>
      <x v="1519"/>
      <x v="66"/>
      <x v="61"/>
      <x v="60"/>
    </i>
    <i>
      <x v="1520"/>
      <x v="39"/>
      <x v="61"/>
      <x v="60"/>
    </i>
    <i>
      <x v="1521"/>
      <x v="113"/>
      <x v="61"/>
      <x v="60"/>
    </i>
    <i>
      <x v="1522"/>
      <x v="178"/>
      <x v="61"/>
      <x v="60"/>
    </i>
    <i>
      <x v="1523"/>
      <x v="115"/>
      <x v="62"/>
      <x v="61"/>
    </i>
    <i r="1">
      <x v="443"/>
      <x v="62"/>
      <x v="61"/>
    </i>
    <i>
      <x v="1524"/>
      <x v="212"/>
      <x v="67"/>
      <x v="66"/>
    </i>
    <i r="1">
      <x v="399"/>
      <x v="67"/>
      <x v="66"/>
    </i>
    <i r="1">
      <x v="547"/>
      <x v="67"/>
      <x v="66"/>
    </i>
    <i>
      <x v="1525"/>
      <x v="37"/>
      <x v="62"/>
      <x v="61"/>
    </i>
    <i r="1">
      <x v="216"/>
      <x v="62"/>
      <x v="61"/>
    </i>
    <i r="1">
      <x v="409"/>
      <x v="62"/>
      <x v="61"/>
    </i>
    <i>
      <x v="1526"/>
      <x v="56"/>
      <x v="62"/>
      <x v="61"/>
    </i>
    <i>
      <x v="1527"/>
      <x v="283"/>
      <x v="61"/>
      <x v="60"/>
    </i>
    <i r="1">
      <x v="580"/>
      <x v="62"/>
      <x v="61"/>
    </i>
    <i>
      <x v="1528"/>
      <x v="146"/>
      <x v="61"/>
      <x v="60"/>
    </i>
    <i>
      <x v="1529"/>
      <x v="242"/>
      <x v="61"/>
      <x v="60"/>
    </i>
    <i r="1">
      <x v="276"/>
      <x v="62"/>
      <x v="61"/>
    </i>
    <i>
      <x v="1530"/>
      <x v="104"/>
      <x v="63"/>
      <x v="62"/>
    </i>
    <i r="1">
      <x v="323"/>
      <x v="63"/>
      <x v="62"/>
    </i>
    <i r="1">
      <x v="367"/>
      <x v="65"/>
      <x v="64"/>
    </i>
    <i r="1">
      <x v="444"/>
      <x v="62"/>
      <x v="61"/>
    </i>
    <i r="1">
      <x v="637"/>
      <x v="64"/>
      <x v="64"/>
    </i>
    <i r="1">
      <x v="656"/>
      <x v="64"/>
      <x v="63"/>
    </i>
    <i>
      <x v="1531"/>
      <x v="237"/>
      <x v="62"/>
      <x v="61"/>
    </i>
    <i r="1">
      <x v="619"/>
      <x v="63"/>
      <x v="62"/>
    </i>
    <i>
      <x v="1532"/>
      <x v="156"/>
      <x v="62"/>
      <x v="61"/>
    </i>
    <i r="1">
      <x v="357"/>
      <x v="63"/>
      <x v="62"/>
    </i>
    <i>
      <x v="1533"/>
      <x v="105"/>
      <x v="61"/>
      <x v="60"/>
    </i>
    <i>
      <x v="1534"/>
      <x v="322"/>
      <x v="62"/>
      <x v="61"/>
    </i>
    <i>
      <x v="1535"/>
      <x v="61"/>
      <x v="62"/>
      <x v="61"/>
    </i>
    <i r="1">
      <x v="295"/>
      <x v="62"/>
      <x v="61"/>
    </i>
    <i>
      <x v="1536"/>
      <x v="133"/>
      <x v="62"/>
      <x v="61"/>
    </i>
    <i>
      <x v="1537"/>
      <x v="301"/>
      <x v="62"/>
      <x v="61"/>
    </i>
    <i>
      <x v="1538"/>
      <x v="502"/>
      <x v="62"/>
      <x v="61"/>
    </i>
    <i>
      <x v="1539"/>
      <x v="438"/>
      <x v="65"/>
      <x v="64"/>
    </i>
    <i r="1">
      <x v="485"/>
      <x v="63"/>
      <x v="62"/>
    </i>
    <i>
      <x v="1540"/>
      <x v="379"/>
      <x v="62"/>
      <x v="61"/>
    </i>
    <i>
      <x v="1541"/>
      <x v="24"/>
      <x v="63"/>
      <x v="62"/>
    </i>
    <i r="1">
      <x v="29"/>
      <x v="64"/>
      <x v="63"/>
    </i>
    <i r="1">
      <x v="147"/>
      <x v="63"/>
      <x v="62"/>
    </i>
    <i r="1">
      <x v="155"/>
      <x v="64"/>
      <x v="63"/>
    </i>
    <i r="1">
      <x v="442"/>
      <x v="62"/>
      <x v="62"/>
    </i>
    <i>
      <x v="1542"/>
      <x v="508"/>
      <x v="62"/>
      <x v="61"/>
    </i>
    <i>
      <x v="1543"/>
      <x v="175"/>
      <x v="62"/>
      <x v="61"/>
    </i>
    <i>
      <x v="1544"/>
      <x v="453"/>
      <x v="62"/>
      <x v="61"/>
    </i>
    <i>
      <x v="1545"/>
      <x v="342"/>
      <x v="150"/>
      <x v="149"/>
    </i>
    <i r="1">
      <x v="514"/>
      <x v="151"/>
      <x v="150"/>
    </i>
    <i>
      <x v="1546"/>
      <x v="631"/>
      <x v="62"/>
      <x v="61"/>
    </i>
    <i>
      <x v="1547"/>
      <x v="211"/>
      <x v="62"/>
      <x v="61"/>
    </i>
    <i>
      <x v="1548"/>
      <x v="167"/>
      <x v="62"/>
      <x v="61"/>
    </i>
    <i>
      <x v="1549"/>
      <x v="4"/>
      <x v="67"/>
      <x v="66"/>
    </i>
    <i r="1">
      <x v="14"/>
      <x v="66"/>
      <x v="65"/>
    </i>
    <i r="1">
      <x v="278"/>
      <x v="65"/>
      <x v="64"/>
    </i>
    <i r="1">
      <x v="337"/>
      <x v="68"/>
      <x v="67"/>
    </i>
    <i r="1">
      <x v="376"/>
      <x v="63"/>
      <x v="62"/>
    </i>
    <i r="1">
      <x v="516"/>
      <x v="68"/>
      <x v="67"/>
    </i>
    <i r="1">
      <x v="529"/>
      <x v="68"/>
      <x v="67"/>
    </i>
    <i r="1">
      <x v="607"/>
      <x v="67"/>
      <x v="66"/>
    </i>
    <i r="1">
      <x v="652"/>
      <x v="65"/>
      <x v="64"/>
    </i>
    <i>
      <x v="1550"/>
      <x v="660"/>
      <x v="63"/>
      <x v="62"/>
    </i>
    <i>
      <x v="1551"/>
      <x v="137"/>
      <x v="63"/>
      <x v="62"/>
    </i>
    <i>
      <x v="1552"/>
      <x v="80"/>
      <x v="149"/>
      <x v="148"/>
    </i>
    <i r="1">
      <x v="120"/>
      <x v="150"/>
      <x v="149"/>
    </i>
    <i r="1">
      <x v="419"/>
      <x v="150"/>
      <x v="149"/>
    </i>
    <i>
      <x v="1553"/>
      <x v="486"/>
      <x v="63"/>
      <x v="62"/>
    </i>
    <i>
      <x v="1554"/>
      <x v="275"/>
      <x v="63"/>
      <x v="62"/>
    </i>
    <i>
      <x v="1555"/>
      <x v="558"/>
      <x v="164"/>
      <x v="163"/>
    </i>
    <i>
      <x v="1556"/>
      <x v="442"/>
      <x v="149"/>
      <x v="149"/>
    </i>
    <i>
      <x v="1557"/>
      <x v="12"/>
      <x v="63"/>
      <x v="62"/>
    </i>
    <i>
      <x v="1558"/>
      <x v="42"/>
      <x v="65"/>
      <x v="64"/>
    </i>
    <i r="1">
      <x v="160"/>
      <x v="64"/>
      <x v="63"/>
    </i>
    <i r="1">
      <x v="307"/>
      <x v="64"/>
      <x v="63"/>
    </i>
    <i r="1">
      <x v="618"/>
      <x v="63"/>
      <x v="62"/>
    </i>
    <i>
      <x v="1559"/>
      <x v="259"/>
      <x v="63"/>
      <x v="62"/>
    </i>
    <i>
      <x v="1560"/>
      <x v="308"/>
      <x v="149"/>
      <x v="148"/>
    </i>
    <i>
      <x v="1561"/>
      <x v="233"/>
      <x v="63"/>
      <x v="62"/>
    </i>
    <i>
      <x v="1562"/>
      <x v="128"/>
      <x v="63"/>
      <x v="62"/>
    </i>
    <i>
      <x v="1563"/>
      <x v="428"/>
      <x v="63"/>
      <x v="62"/>
    </i>
    <i r="1">
      <x v="502"/>
      <x v="64"/>
      <x v="63"/>
    </i>
    <i r="1">
      <x v="576"/>
      <x v="66"/>
      <x v="65"/>
    </i>
    <i r="1">
      <x v="628"/>
      <x v="65"/>
      <x v="64"/>
    </i>
    <i>
      <x v="1564"/>
      <x v="202"/>
      <x v="63"/>
      <x v="62"/>
    </i>
    <i>
      <x v="1565"/>
      <x v="322"/>
      <x v="63"/>
      <x v="62"/>
    </i>
    <i>
      <x v="1566"/>
      <x v="594"/>
      <x v="63"/>
      <x v="62"/>
    </i>
    <i>
      <x v="1567"/>
      <x v="33"/>
      <x v="64"/>
      <x v="63"/>
    </i>
    <i r="1">
      <x v="636"/>
      <x v="63"/>
      <x v="62"/>
    </i>
    <i>
      <x v="1568"/>
      <x v="395"/>
      <x v="63"/>
      <x v="62"/>
    </i>
    <i>
      <x v="1569"/>
      <x v="91"/>
      <x v="63"/>
      <x v="62"/>
    </i>
    <i>
      <x v="1570"/>
      <x v="181"/>
      <x v="63"/>
      <x v="63"/>
    </i>
    <i r="1">
      <x v="235"/>
      <x v="63"/>
      <x v="62"/>
    </i>
    <i r="1">
      <x v="394"/>
      <x v="64"/>
      <x v="63"/>
    </i>
    <i>
      <x v="1571"/>
      <x v="343"/>
      <x v="65"/>
      <x v="64"/>
    </i>
    <i>
      <x v="1572"/>
      <x v="170"/>
      <x v="65"/>
      <x v="64"/>
    </i>
    <i>
      <x v="1573"/>
      <x v="357"/>
      <x v="64"/>
      <x v="63"/>
    </i>
    <i>
      <x v="1574"/>
      <x v="32"/>
      <x v="64"/>
      <x v="63"/>
    </i>
    <i r="1">
      <x v="153"/>
      <x v="65"/>
      <x v="64"/>
    </i>
    <i r="1">
      <x v="610"/>
      <x v="65"/>
      <x v="65"/>
    </i>
    <i>
      <x v="1575"/>
      <x v="253"/>
      <x v="65"/>
      <x v="65"/>
    </i>
    <i r="1">
      <x v="326"/>
      <x v="66"/>
      <x v="65"/>
    </i>
    <i r="1">
      <x v="340"/>
      <x v="66"/>
      <x v="65"/>
    </i>
    <i r="1">
      <x v="518"/>
      <x v="64"/>
      <x v="63"/>
    </i>
    <i>
      <x v="1576"/>
      <x v="11"/>
      <x v="68"/>
      <x v="67"/>
    </i>
    <i r="1">
      <x v="29"/>
      <x v="65"/>
      <x v="64"/>
    </i>
    <i r="1">
      <x v="61"/>
      <x v="73"/>
      <x v="72"/>
    </i>
    <i r="1">
      <x v="66"/>
      <x v="73"/>
      <x v="72"/>
    </i>
    <i r="1">
      <x v="194"/>
      <x v="68"/>
      <x v="67"/>
    </i>
    <i r="1">
      <x v="226"/>
      <x v="73"/>
      <x v="72"/>
    </i>
    <i r="1">
      <x v="227"/>
      <x v="72"/>
      <x v="71"/>
    </i>
    <i r="1">
      <x v="271"/>
      <x v="73"/>
      <x v="72"/>
    </i>
    <i r="1">
      <x v="275"/>
      <x v="67"/>
      <x v="66"/>
    </i>
    <i r="1">
      <x v="281"/>
      <x v="64"/>
      <x v="63"/>
    </i>
    <i r="1">
      <x v="285"/>
      <x v="72"/>
      <x v="71"/>
    </i>
    <i r="1">
      <x v="306"/>
      <x v="68"/>
      <x v="68"/>
    </i>
    <i r="1">
      <x v="326"/>
      <x v="65"/>
      <x v="64"/>
    </i>
    <i r="1">
      <x v="331"/>
      <x v="74"/>
      <x v="73"/>
    </i>
    <i r="1">
      <x v="379"/>
      <x v="71"/>
      <x v="70"/>
    </i>
    <i r="1">
      <x v="401"/>
      <x v="67"/>
      <x v="66"/>
    </i>
    <i r="1">
      <x v="444"/>
      <x v="69"/>
      <x v="68"/>
    </i>
    <i r="1">
      <x v="467"/>
      <x v="72"/>
      <x v="71"/>
    </i>
    <i r="1">
      <x v="489"/>
      <x v="72"/>
      <x v="71"/>
    </i>
    <i r="1">
      <x v="499"/>
      <x v="66"/>
      <x v="65"/>
    </i>
    <i r="1">
      <x v="525"/>
      <x v="67"/>
      <x v="66"/>
    </i>
    <i r="1">
      <x v="586"/>
      <x v="66"/>
      <x v="65"/>
    </i>
    <i r="1">
      <x v="588"/>
      <x v="69"/>
      <x v="68"/>
    </i>
    <i>
      <x v="1577"/>
      <x v="544"/>
      <x v="64"/>
      <x v="63"/>
    </i>
    <i>
      <x v="1578"/>
      <x v="226"/>
      <x v="64"/>
      <x v="63"/>
    </i>
    <i>
      <x v="1579"/>
      <x v="10"/>
      <x v="64"/>
      <x v="63"/>
    </i>
    <i>
      <x v="1580"/>
      <x v="503"/>
      <x v="149"/>
      <x v="149"/>
    </i>
    <i>
      <x v="1581"/>
      <x v="12"/>
      <x v="64"/>
      <x v="63"/>
    </i>
    <i>
      <x v="1582"/>
      <x v="172"/>
      <x v="65"/>
      <x v="64"/>
    </i>
    <i r="1">
      <x v="344"/>
      <x v="66"/>
      <x v="65"/>
    </i>
    <i r="1">
      <x v="524"/>
      <x v="65"/>
      <x v="64"/>
    </i>
    <i>
      <x v="1583"/>
      <x v="33"/>
      <x v="64"/>
      <x v="63"/>
    </i>
    <i r="1">
      <x v="73"/>
      <x v="66"/>
      <x v="65"/>
    </i>
    <i r="1">
      <x v="189"/>
      <x v="65"/>
      <x v="64"/>
    </i>
    <i r="1">
      <x v="351"/>
      <x v="66"/>
      <x v="65"/>
    </i>
    <i>
      <x v="1584"/>
      <x v="89"/>
      <x v="66"/>
      <x v="65"/>
    </i>
    <i r="1">
      <x v="103"/>
      <x v="67"/>
      <x v="66"/>
    </i>
    <i r="1">
      <x v="122"/>
      <x v="65"/>
      <x v="64"/>
    </i>
    <i r="1">
      <x v="385"/>
      <x v="68"/>
      <x v="67"/>
    </i>
    <i r="1">
      <x v="414"/>
      <x v="68"/>
      <x v="67"/>
    </i>
    <i r="1">
      <x v="475"/>
      <x v="66"/>
      <x v="65"/>
    </i>
    <i>
      <x v="1585"/>
      <x v="89"/>
      <x v="65"/>
      <x v="64"/>
    </i>
    <i r="1">
      <x v="123"/>
      <x v="65"/>
      <x v="64"/>
    </i>
    <i r="1">
      <x v="489"/>
      <x v="65"/>
      <x v="64"/>
    </i>
    <i>
      <x v="1586"/>
      <x v="320"/>
      <x v="65"/>
      <x v="64"/>
    </i>
    <i>
      <x v="1587"/>
      <x v="393"/>
      <x v="65"/>
      <x v="64"/>
    </i>
    <i>
      <x v="1588"/>
      <x v="5"/>
      <x v="65"/>
      <x v="64"/>
    </i>
    <i r="1">
      <x v="72"/>
      <x v="66"/>
      <x v="66"/>
    </i>
    <i>
      <x v="1589"/>
      <x v="342"/>
      <x v="66"/>
      <x v="65"/>
    </i>
    <i r="1">
      <x v="400"/>
      <x v="67"/>
      <x v="66"/>
    </i>
    <i>
      <x v="1590"/>
      <x v="584"/>
      <x v="66"/>
      <x v="65"/>
    </i>
    <i>
      <x v="1591"/>
      <x v="313"/>
      <x v="67"/>
      <x v="66"/>
    </i>
    <i r="1">
      <x v="392"/>
      <x v="65"/>
      <x v="64"/>
    </i>
    <i>
      <x v="1592"/>
      <x v="444"/>
      <x v="66"/>
      <x v="65"/>
    </i>
    <i>
      <x v="1593"/>
      <x v="272"/>
      <x v="65"/>
      <x v="64"/>
    </i>
    <i r="1">
      <x v="312"/>
      <x v="65"/>
      <x v="65"/>
    </i>
    <i>
      <x v="1594"/>
      <x v="158"/>
      <x v="65"/>
      <x v="65"/>
    </i>
    <i>
      <x v="1595"/>
      <x v="47"/>
      <x v="66"/>
      <x v="65"/>
    </i>
    <i r="1">
      <x v="373"/>
      <x v="66"/>
      <x v="65"/>
    </i>
    <i>
      <x v="1596"/>
      <x v="29"/>
      <x v="68"/>
      <x v="67"/>
    </i>
    <i r="1">
      <x v="92"/>
      <x v="66"/>
      <x v="65"/>
    </i>
    <i r="1">
      <x v="188"/>
      <x v="67"/>
      <x v="66"/>
    </i>
    <i r="1">
      <x v="325"/>
      <x v="67"/>
      <x v="66"/>
    </i>
    <i r="1">
      <x v="468"/>
      <x v="66"/>
      <x v="66"/>
    </i>
    <i>
      <x v="1597"/>
      <x v="12"/>
      <x v="65"/>
      <x v="64"/>
    </i>
    <i r="1">
      <x v="21"/>
      <x v="66"/>
      <x v="65"/>
    </i>
    <i r="1">
      <x v="55"/>
      <x v="67"/>
      <x v="66"/>
    </i>
    <i r="1">
      <x v="124"/>
      <x v="66"/>
      <x v="66"/>
    </i>
    <i r="1">
      <x v="126"/>
      <x v="66"/>
      <x v="65"/>
    </i>
    <i r="1">
      <x v="176"/>
      <x v="67"/>
      <x v="66"/>
    </i>
    <i r="1">
      <x v="294"/>
      <x v="70"/>
      <x v="69"/>
    </i>
    <i r="1">
      <x v="457"/>
      <x v="67"/>
      <x v="66"/>
    </i>
    <i r="1">
      <x v="514"/>
      <x v="66"/>
      <x v="65"/>
    </i>
    <i r="1">
      <x v="532"/>
      <x v="67"/>
      <x v="66"/>
    </i>
    <i>
      <x v="1598"/>
      <x v="530"/>
      <x v="65"/>
      <x v="64"/>
    </i>
    <i>
      <x v="1599"/>
      <x v="370"/>
      <x v="66"/>
      <x v="65"/>
    </i>
    <i>
      <x v="1600"/>
      <x v="80"/>
      <x v="67"/>
      <x v="66"/>
    </i>
    <i r="1">
      <x v="89"/>
      <x v="66"/>
      <x v="65"/>
    </i>
    <i r="1">
      <x v="284"/>
      <x v="67"/>
      <x v="66"/>
    </i>
    <i r="1">
      <x v="411"/>
      <x v="67"/>
      <x v="66"/>
    </i>
    <i r="1">
      <x v="555"/>
      <x v="66"/>
      <x v="65"/>
    </i>
    <i>
      <x v="1601"/>
      <x v="393"/>
      <x v="67"/>
      <x v="66"/>
    </i>
    <i r="1">
      <x v="617"/>
      <x v="69"/>
      <x v="68"/>
    </i>
    <i>
      <x v="1602"/>
      <x v="488"/>
      <x v="150"/>
      <x v="149"/>
    </i>
    <i>
      <x v="1603"/>
      <x v="55"/>
      <x v="66"/>
      <x v="65"/>
    </i>
    <i>
      <x v="1604"/>
      <x/>
      <x v="66"/>
      <x v="65"/>
    </i>
    <i r="1">
      <x v="235"/>
      <x v="68"/>
      <x v="68"/>
    </i>
    <i r="1">
      <x v="290"/>
      <x v="66"/>
      <x v="65"/>
    </i>
    <i>
      <x v="1605"/>
      <x v="314"/>
      <x v="67"/>
      <x v="66"/>
    </i>
    <i r="1">
      <x v="451"/>
      <x v="66"/>
      <x v="65"/>
    </i>
    <i>
      <x v="1606"/>
      <x v="254"/>
      <x v="66"/>
      <x v="65"/>
    </i>
    <i>
      <x v="1607"/>
      <x v="360"/>
      <x v="67"/>
      <x v="66"/>
    </i>
    <i r="1">
      <x v="398"/>
      <x v="67"/>
      <x v="66"/>
    </i>
    <i r="1">
      <x v="500"/>
      <x v="68"/>
      <x v="67"/>
    </i>
    <i r="1">
      <x v="649"/>
      <x v="66"/>
      <x v="65"/>
    </i>
    <i>
      <x v="1608"/>
      <x v="180"/>
      <x v="66"/>
      <x v="65"/>
    </i>
    <i r="1">
      <x v="615"/>
      <x v="65"/>
      <x v="65"/>
    </i>
    <i>
      <x v="1609"/>
      <x v="342"/>
      <x v="66"/>
      <x v="65"/>
    </i>
    <i>
      <x v="1610"/>
      <x v="1"/>
      <x v="67"/>
      <x v="66"/>
    </i>
    <i>
      <x v="1611"/>
      <x v="220"/>
      <x v="67"/>
      <x v="66"/>
    </i>
    <i r="1">
      <x v="370"/>
      <x v="66"/>
      <x v="65"/>
    </i>
    <i r="1">
      <x v="393"/>
      <x v="68"/>
      <x v="67"/>
    </i>
    <i>
      <x v="1612"/>
      <x v="120"/>
      <x v="65"/>
      <x v="64"/>
    </i>
    <i>
      <x v="1613"/>
      <x v="200"/>
      <x v="65"/>
      <x v="64"/>
    </i>
    <i>
      <x v="1614"/>
      <x v="228"/>
      <x v="66"/>
      <x v="65"/>
    </i>
    <i>
      <x v="1615"/>
      <x v="371"/>
      <x v="66"/>
      <x v="65"/>
    </i>
    <i>
      <x v="1616"/>
      <x v="216"/>
      <x v="65"/>
      <x v="64"/>
    </i>
    <i>
      <x v="1617"/>
      <x v="409"/>
      <x v="66"/>
      <x v="65"/>
    </i>
    <i r="1">
      <x v="419"/>
      <x v="66"/>
      <x v="65"/>
    </i>
    <i>
      <x v="1618"/>
      <x v="147"/>
      <x v="69"/>
      <x v="68"/>
    </i>
    <i r="1">
      <x v="256"/>
      <x v="67"/>
      <x v="66"/>
    </i>
    <i r="1">
      <x v="625"/>
      <x v="68"/>
      <x v="67"/>
    </i>
    <i r="1">
      <x v="633"/>
      <x v="66"/>
      <x v="65"/>
    </i>
    <i>
      <x v="1619"/>
      <x v="466"/>
      <x v="66"/>
      <x v="65"/>
    </i>
    <i>
      <x v="1620"/>
      <x v="100"/>
      <x v="66"/>
      <x v="65"/>
    </i>
    <i r="1">
      <x v="121"/>
      <x v="67"/>
      <x v="66"/>
    </i>
    <i>
      <x v="1621"/>
      <x v="48"/>
      <x v="67"/>
      <x v="66"/>
    </i>
    <i r="1">
      <x v="171"/>
      <x v="67"/>
      <x v="66"/>
    </i>
    <i r="1">
      <x v="197"/>
      <x v="65"/>
      <x v="64"/>
    </i>
    <i r="1">
      <x v="612"/>
      <x v="66"/>
      <x v="65"/>
    </i>
    <i>
      <x v="1622"/>
      <x v="49"/>
      <x v="66"/>
      <x v="65"/>
    </i>
    <i>
      <x v="1623"/>
      <x v="293"/>
      <x v="150"/>
      <x v="149"/>
    </i>
    <i>
      <x v="1624"/>
      <x v="355"/>
      <x v="67"/>
      <x v="66"/>
    </i>
    <i r="1">
      <x v="479"/>
      <x v="66"/>
      <x v="65"/>
    </i>
    <i>
      <x v="1625"/>
      <x v="79"/>
      <x v="68"/>
      <x v="67"/>
    </i>
    <i r="1">
      <x v="514"/>
      <x v="67"/>
      <x v="66"/>
    </i>
    <i r="1">
      <x v="546"/>
      <x v="67"/>
      <x v="66"/>
    </i>
    <i r="1">
      <x v="558"/>
      <x v="66"/>
      <x v="65"/>
    </i>
    <i r="1">
      <x v="651"/>
      <x v="68"/>
      <x v="67"/>
    </i>
    <i>
      <x v="1626"/>
      <x v="493"/>
      <x v="67"/>
      <x v="66"/>
    </i>
    <i r="1">
      <x v="636"/>
      <x v="66"/>
      <x v="65"/>
    </i>
    <i>
      <x v="1627"/>
      <x v="5"/>
      <x v="66"/>
      <x v="65"/>
    </i>
    <i>
      <x v="1628"/>
      <x v="9"/>
      <x v="67"/>
      <x v="66"/>
    </i>
    <i>
      <x v="1629"/>
      <x v="76"/>
      <x v="101"/>
      <x v="100"/>
    </i>
    <i r="1">
      <x v="232"/>
      <x v="100"/>
      <x v="99"/>
    </i>
    <i>
      <x v="1630"/>
      <x/>
      <x v="68"/>
      <x v="67"/>
    </i>
    <i>
      <x v="1631"/>
      <x v="80"/>
      <x v="66"/>
      <x v="65"/>
    </i>
    <i r="1">
      <x v="464"/>
      <x v="67"/>
      <x v="66"/>
    </i>
    <i r="1">
      <x v="616"/>
      <x v="68"/>
      <x v="67"/>
    </i>
    <i>
      <x v="1632"/>
      <x v="254"/>
      <x v="66"/>
      <x v="65"/>
    </i>
    <i>
      <x v="1633"/>
      <x v="189"/>
      <x v="68"/>
      <x v="67"/>
    </i>
    <i r="1">
      <x v="248"/>
      <x v="66"/>
      <x v="65"/>
    </i>
    <i r="1">
      <x v="265"/>
      <x v="66"/>
      <x v="65"/>
    </i>
    <i r="1">
      <x v="420"/>
      <x v="66"/>
      <x v="65"/>
    </i>
    <i>
      <x v="1634"/>
      <x v="342"/>
      <x v="67"/>
      <x v="66"/>
    </i>
    <i>
      <x v="1635"/>
      <x v="514"/>
      <x v="67"/>
      <x v="66"/>
    </i>
    <i>
      <x v="1636"/>
      <x v="449"/>
      <x v="66"/>
      <x v="65"/>
    </i>
    <i>
      <x v="1637"/>
      <x v="25"/>
      <x v="66"/>
      <x v="65"/>
    </i>
    <i>
      <x v="1638"/>
      <x v="133"/>
      <x v="69"/>
      <x v="68"/>
    </i>
    <i r="1">
      <x v="500"/>
      <x v="68"/>
      <x v="68"/>
    </i>
    <i>
      <x v="1639"/>
      <x v="120"/>
      <x v="71"/>
      <x v="70"/>
    </i>
    <i r="1">
      <x v="127"/>
      <x v="69"/>
      <x v="68"/>
    </i>
    <i r="1">
      <x v="227"/>
      <x v="67"/>
      <x v="66"/>
    </i>
    <i r="1">
      <x v="318"/>
      <x v="68"/>
      <x v="67"/>
    </i>
    <i>
      <x v="1640"/>
      <x v="123"/>
      <x v="66"/>
      <x v="65"/>
    </i>
    <i r="1">
      <x v="129"/>
      <x v="72"/>
      <x v="71"/>
    </i>
    <i r="1">
      <x v="144"/>
      <x v="68"/>
      <x v="67"/>
    </i>
    <i r="1">
      <x v="180"/>
      <x v="73"/>
      <x v="72"/>
    </i>
    <i r="1">
      <x v="181"/>
      <x v="71"/>
      <x v="70"/>
    </i>
    <i r="1">
      <x v="243"/>
      <x v="68"/>
      <x v="67"/>
    </i>
    <i r="1">
      <x v="520"/>
      <x v="66"/>
      <x v="65"/>
    </i>
    <i>
      <x v="1641"/>
      <x v="465"/>
      <x v="150"/>
      <x v="149"/>
    </i>
    <i>
      <x v="1642"/>
      <x v="597"/>
      <x v="67"/>
      <x v="66"/>
    </i>
    <i r="1">
      <x v="656"/>
      <x v="67"/>
      <x v="66"/>
    </i>
    <i>
      <x v="1643"/>
      <x v="611"/>
      <x v="67"/>
      <x v="66"/>
    </i>
    <i r="1">
      <x v="625"/>
      <x v="66"/>
      <x v="65"/>
    </i>
    <i>
      <x v="1644"/>
      <x v="419"/>
      <x v="66"/>
      <x v="65"/>
    </i>
    <i r="1">
      <x v="561"/>
      <x v="66"/>
      <x v="65"/>
    </i>
    <i>
      <x v="1645"/>
      <x v="18"/>
      <x v="67"/>
      <x v="66"/>
    </i>
    <i r="1">
      <x v="200"/>
      <x v="66"/>
      <x v="66"/>
    </i>
    <i>
      <x v="1646"/>
      <x v="473"/>
      <x v="66"/>
      <x v="65"/>
    </i>
    <i>
      <x v="1647"/>
      <x v="631"/>
      <x v="67"/>
      <x v="66"/>
    </i>
    <i>
      <x v="1648"/>
      <x v="204"/>
      <x v="67"/>
      <x v="66"/>
    </i>
    <i>
      <x v="1649"/>
      <x v="97"/>
      <x v="66"/>
      <x v="65"/>
    </i>
    <i r="1">
      <x v="544"/>
      <x v="66"/>
      <x v="65"/>
    </i>
    <i r="1">
      <x v="558"/>
      <x v="67"/>
      <x v="66"/>
    </i>
    <i r="1">
      <x v="605"/>
      <x v="67"/>
      <x v="66"/>
    </i>
    <i>
      <x v="1650"/>
      <x v="581"/>
      <x v="66"/>
      <x v="65"/>
    </i>
    <i>
      <x v="1651"/>
      <x v="46"/>
      <x v="66"/>
      <x v="65"/>
    </i>
    <i r="1">
      <x v="191"/>
      <x v="67"/>
      <x v="66"/>
    </i>
    <i r="1">
      <x v="380"/>
      <x v="69"/>
      <x v="68"/>
    </i>
    <i r="1">
      <x v="394"/>
      <x v="68"/>
      <x v="67"/>
    </i>
    <i>
      <x v="1652"/>
      <x v="455"/>
      <x v="66"/>
      <x v="66"/>
    </i>
    <i>
      <x v="1653"/>
      <x v="182"/>
      <x v="67"/>
      <x v="66"/>
    </i>
    <i r="1">
      <x v="540"/>
      <x v="67"/>
      <x v="66"/>
    </i>
    <i r="1">
      <x v="577"/>
      <x v="67"/>
      <x v="66"/>
    </i>
    <i>
      <x v="1654"/>
      <x v="455"/>
      <x v="67"/>
      <x v="66"/>
    </i>
    <i>
      <x v="1655"/>
      <x v="442"/>
      <x v="66"/>
      <x v="66"/>
    </i>
    <i>
      <x v="1656"/>
      <x v="308"/>
      <x v="66"/>
      <x v="65"/>
    </i>
    <i>
      <x v="1657"/>
      <x v="188"/>
      <x v="67"/>
      <x v="66"/>
    </i>
    <i>
      <x v="1658"/>
      <x v="270"/>
      <x v="67"/>
      <x v="66"/>
    </i>
    <i r="1">
      <x v="503"/>
      <x v="67"/>
      <x v="66"/>
    </i>
    <i>
      <x v="1659"/>
      <x v="589"/>
      <x v="67"/>
      <x v="66"/>
    </i>
    <i>
      <x v="1660"/>
      <x v="312"/>
      <x v="67"/>
      <x v="66"/>
    </i>
    <i>
      <x v="1661"/>
      <x v="461"/>
      <x v="68"/>
      <x v="67"/>
    </i>
    <i r="1">
      <x v="519"/>
      <x v="67"/>
      <x v="66"/>
    </i>
    <i>
      <x v="1662"/>
      <x v="44"/>
      <x v="66"/>
      <x v="65"/>
    </i>
    <i>
      <x v="1663"/>
      <x v="583"/>
      <x v="66"/>
      <x v="65"/>
    </i>
    <i>
      <x v="1664"/>
      <x v="2"/>
      <x v="67"/>
      <x v="66"/>
    </i>
    <i r="1">
      <x v="526"/>
      <x v="68"/>
      <x v="67"/>
    </i>
    <i>
      <x v="1665"/>
      <x v="512"/>
      <x v="67"/>
      <x v="66"/>
    </i>
    <i>
      <x v="1666"/>
      <x v="344"/>
      <x v="66"/>
      <x v="66"/>
    </i>
    <i r="1">
      <x v="571"/>
      <x v="67"/>
      <x v="66"/>
    </i>
    <i>
      <x v="1667"/>
      <x v="414"/>
      <x v="67"/>
      <x v="66"/>
    </i>
    <i>
      <x v="1668"/>
      <x v="191"/>
      <x v="67"/>
      <x v="66"/>
    </i>
    <i r="1">
      <x v="272"/>
      <x v="70"/>
      <x v="70"/>
    </i>
    <i r="1">
      <x v="332"/>
      <x v="70"/>
      <x v="69"/>
    </i>
    <i>
      <x v="1669"/>
      <x v="504"/>
      <x v="151"/>
      <x v="150"/>
    </i>
    <i>
      <x v="1670"/>
      <x v="148"/>
      <x v="66"/>
      <x v="65"/>
    </i>
    <i r="1">
      <x v="240"/>
      <x v="70"/>
      <x v="69"/>
    </i>
    <i r="1">
      <x v="293"/>
      <x v="67"/>
      <x v="66"/>
    </i>
    <i r="1">
      <x v="336"/>
      <x v="68"/>
      <x v="67"/>
    </i>
    <i r="1">
      <x v="378"/>
      <x v="70"/>
      <x v="70"/>
    </i>
    <i r="1">
      <x v="380"/>
      <x v="68"/>
      <x v="67"/>
    </i>
    <i r="1">
      <x v="407"/>
      <x v="68"/>
      <x v="67"/>
    </i>
    <i r="1">
      <x v="465"/>
      <x v="69"/>
      <x v="68"/>
    </i>
    <i r="1">
      <x v="488"/>
      <x v="69"/>
      <x v="68"/>
    </i>
    <i r="1">
      <x v="527"/>
      <x v="68"/>
      <x v="67"/>
    </i>
    <i r="1">
      <x v="567"/>
      <x v="67"/>
      <x v="67"/>
    </i>
    <i r="1">
      <x v="630"/>
      <x v="69"/>
      <x v="68"/>
    </i>
    <i>
      <x v="1671"/>
      <x v="451"/>
      <x v="68"/>
      <x v="67"/>
    </i>
    <i>
      <x v="1672"/>
      <x v="341"/>
      <x v="67"/>
      <x v="66"/>
    </i>
    <i r="1">
      <x v="629"/>
      <x v="67"/>
      <x v="66"/>
    </i>
    <i>
      <x v="1673"/>
      <x v="561"/>
      <x v="67"/>
      <x v="66"/>
    </i>
    <i>
      <x v="1674"/>
      <x v="291"/>
      <x v="67"/>
      <x v="66"/>
    </i>
    <i>
      <x v="1675"/>
      <x v="525"/>
      <x v="67"/>
      <x v="66"/>
    </i>
    <i>
      <x v="1676"/>
      <x v="438"/>
      <x v="67"/>
      <x v="66"/>
    </i>
    <i r="1">
      <x v="475"/>
      <x v="67"/>
      <x v="66"/>
    </i>
    <i r="1">
      <x v="499"/>
      <x v="67"/>
      <x v="66"/>
    </i>
    <i r="1">
      <x v="655"/>
      <x v="69"/>
      <x v="68"/>
    </i>
    <i>
      <x v="1677"/>
      <x v="72"/>
      <x v="68"/>
      <x v="67"/>
    </i>
    <i r="1">
      <x v="285"/>
      <x v="67"/>
      <x v="66"/>
    </i>
    <i>
      <x v="1678"/>
      <x v="640"/>
      <x v="67"/>
      <x v="66"/>
    </i>
    <i>
      <x v="1679"/>
      <x v="336"/>
      <x v="68"/>
      <x v="67"/>
    </i>
    <i r="1">
      <x v="635"/>
      <x v="67"/>
      <x v="66"/>
    </i>
    <i>
      <x v="1680"/>
      <x v="301"/>
      <x v="67"/>
      <x v="66"/>
    </i>
    <i>
      <x v="1681"/>
      <x v="635"/>
      <x v="67"/>
      <x v="66"/>
    </i>
    <i>
      <x v="1682"/>
      <x v="166"/>
      <x v="67"/>
      <x v="66"/>
    </i>
    <i r="1">
      <x v="429"/>
      <x v="67"/>
      <x v="67"/>
    </i>
    <i>
      <x v="1683"/>
      <x v="563"/>
      <x v="68"/>
      <x v="67"/>
    </i>
    <i>
      <x v="1684"/>
      <x v="586"/>
      <x v="67"/>
      <x v="66"/>
    </i>
    <i r="1">
      <x v="623"/>
      <x v="67"/>
      <x v="66"/>
    </i>
    <i>
      <x v="1685"/>
      <x v="46"/>
      <x v="67"/>
      <x v="66"/>
    </i>
    <i>
      <x v="1686"/>
      <x v="44"/>
      <x v="70"/>
      <x v="69"/>
    </i>
    <i r="1">
      <x v="280"/>
      <x v="68"/>
      <x v="67"/>
    </i>
    <i r="1">
      <x v="442"/>
      <x v="68"/>
      <x v="67"/>
    </i>
    <i>
      <x v="1687"/>
      <x v="113"/>
      <x v="68"/>
      <x v="67"/>
    </i>
    <i r="1">
      <x v="308"/>
      <x v="67"/>
      <x v="66"/>
    </i>
    <i r="1">
      <x v="331"/>
      <x v="67"/>
      <x v="66"/>
    </i>
    <i r="1">
      <x v="440"/>
      <x v="67"/>
      <x v="66"/>
    </i>
    <i r="1">
      <x v="503"/>
      <x v="69"/>
      <x v="68"/>
    </i>
    <i>
      <x v="1688"/>
      <x v="368"/>
      <x v="67"/>
      <x v="66"/>
    </i>
    <i>
      <x v="1689"/>
      <x v="471"/>
      <x v="67"/>
      <x v="66"/>
    </i>
    <i>
      <x v="1690"/>
      <x v="296"/>
      <x v="67"/>
      <x v="66"/>
    </i>
    <i r="1">
      <x v="527"/>
      <x v="67"/>
      <x v="66"/>
    </i>
    <i>
      <x v="1691"/>
      <x v="157"/>
      <x v="67"/>
      <x v="66"/>
    </i>
    <i>
      <x v="1692"/>
      <x v="567"/>
      <x v="68"/>
      <x v="67"/>
    </i>
    <i>
      <x v="1693"/>
      <x v="578"/>
      <x v="67"/>
      <x v="66"/>
    </i>
    <i>
      <x v="1694"/>
      <x v="48"/>
      <x v="68"/>
      <x v="67"/>
    </i>
    <i r="1">
      <x v="171"/>
      <x v="67"/>
      <x v="67"/>
    </i>
    <i r="1">
      <x v="269"/>
      <x v="67"/>
      <x v="66"/>
    </i>
    <i r="1">
      <x v="355"/>
      <x v="68"/>
      <x v="67"/>
    </i>
    <i r="1">
      <x v="498"/>
      <x v="67"/>
      <x v="66"/>
    </i>
    <i>
      <x v="1695"/>
      <x v="111"/>
      <x v="67"/>
      <x v="66"/>
    </i>
    <i>
      <x v="1696"/>
      <x v="163"/>
      <x v="67"/>
      <x v="66"/>
    </i>
    <i r="1">
      <x v="588"/>
      <x v="67"/>
      <x v="66"/>
    </i>
    <i>
      <x v="1697"/>
      <x v="178"/>
      <x v="67"/>
      <x v="66"/>
    </i>
    <i r="1">
      <x v="194"/>
      <x v="67"/>
      <x v="66"/>
    </i>
    <i r="1">
      <x v="315"/>
      <x v="68"/>
      <x v="67"/>
    </i>
    <i r="1">
      <x v="316"/>
      <x v="68"/>
      <x v="67"/>
    </i>
    <i r="1">
      <x v="365"/>
      <x v="68"/>
      <x v="67"/>
    </i>
    <i>
      <x v="1698"/>
      <x v="287"/>
      <x v="67"/>
      <x v="66"/>
    </i>
    <i>
      <x v="1699"/>
      <x v="646"/>
      <x v="67"/>
      <x v="66"/>
    </i>
    <i>
      <x v="1700"/>
      <x v="298"/>
      <x v="67"/>
      <x v="66"/>
    </i>
    <i r="1">
      <x v="468"/>
      <x v="67"/>
      <x v="66"/>
    </i>
    <i>
      <x v="1701"/>
      <x v="605"/>
      <x v="67"/>
      <x v="66"/>
    </i>
    <i>
      <x v="1702"/>
      <x v="454"/>
      <x v="67"/>
      <x v="66"/>
    </i>
    <i>
      <x v="1703"/>
      <x v="231"/>
      <x v="68"/>
      <x v="67"/>
    </i>
    <i r="1">
      <x v="415"/>
      <x v="71"/>
      <x v="70"/>
    </i>
    <i>
      <x v="1704"/>
      <x v="223"/>
      <x v="67"/>
      <x v="66"/>
    </i>
    <i>
      <x v="1705"/>
      <x v="366"/>
      <x v="69"/>
      <x v="69"/>
    </i>
    <i>
      <x v="1706"/>
      <x v="218"/>
      <x v="67"/>
      <x v="66"/>
    </i>
    <i>
      <x v="1707"/>
      <x v="126"/>
      <x v="68"/>
      <x v="67"/>
    </i>
    <i>
      <x v="1708"/>
      <x v="16"/>
      <x v="67"/>
      <x v="66"/>
    </i>
    <i>
      <x v="1709"/>
      <x v="148"/>
      <x v="151"/>
      <x v="150"/>
    </i>
    <i r="1">
      <x v="640"/>
      <x v="151"/>
      <x v="150"/>
    </i>
    <i>
      <x v="1710"/>
      <x v="11"/>
      <x v="69"/>
      <x v="68"/>
    </i>
    <i r="1">
      <x v="80"/>
      <x v="67"/>
      <x v="66"/>
    </i>
    <i r="1">
      <x v="163"/>
      <x v="68"/>
      <x v="67"/>
    </i>
    <i r="1">
      <x v="375"/>
      <x v="71"/>
      <x v="70"/>
    </i>
    <i>
      <x v="1711"/>
      <x v="58"/>
      <x v="72"/>
      <x v="71"/>
    </i>
    <i r="1">
      <x v="84"/>
      <x v="69"/>
      <x v="69"/>
    </i>
    <i r="1">
      <x v="528"/>
      <x v="70"/>
      <x v="69"/>
    </i>
    <i>
      <x v="1712"/>
      <x v="626"/>
      <x v="68"/>
      <x v="67"/>
    </i>
    <i>
      <x v="1713"/>
      <x v="154"/>
      <x v="68"/>
      <x v="67"/>
    </i>
    <i r="1">
      <x v="321"/>
      <x v="69"/>
      <x v="68"/>
    </i>
    <i r="1">
      <x v="483"/>
      <x v="69"/>
      <x v="69"/>
    </i>
    <i>
      <x v="1714"/>
      <x v="34"/>
      <x v="68"/>
      <x v="67"/>
    </i>
    <i r="1">
      <x v="54"/>
      <x v="68"/>
      <x v="67"/>
    </i>
    <i r="1">
      <x v="136"/>
      <x v="68"/>
      <x v="67"/>
    </i>
    <i r="1">
      <x v="398"/>
      <x v="70"/>
      <x v="69"/>
    </i>
    <i r="1">
      <x v="452"/>
      <x v="68"/>
      <x v="67"/>
    </i>
    <i r="1">
      <x v="532"/>
      <x v="69"/>
      <x v="68"/>
    </i>
    <i r="1">
      <x v="615"/>
      <x v="69"/>
      <x v="68"/>
    </i>
    <i>
      <x v="1715"/>
      <x v="214"/>
      <x v="67"/>
      <x v="66"/>
    </i>
    <i>
      <x v="1716"/>
      <x v="365"/>
      <x v="68"/>
      <x v="67"/>
    </i>
    <i r="1">
      <x v="469"/>
      <x v="68"/>
      <x v="67"/>
    </i>
    <i r="1">
      <x v="519"/>
      <x v="69"/>
      <x v="68"/>
    </i>
    <i>
      <x v="1717"/>
      <x v="633"/>
      <x v="69"/>
      <x v="68"/>
    </i>
    <i>
      <x v="1718"/>
      <x v="454"/>
      <x v="68"/>
      <x v="67"/>
    </i>
    <i>
      <x v="1719"/>
      <x v="209"/>
      <x v="68"/>
      <x v="67"/>
    </i>
    <i>
      <x v="1720"/>
      <x v="301"/>
      <x v="155"/>
      <x v="154"/>
    </i>
    <i>
      <x v="1721"/>
      <x v="184"/>
      <x v="71"/>
      <x v="70"/>
    </i>
    <i r="1">
      <x v="542"/>
      <x v="69"/>
      <x v="68"/>
    </i>
    <i>
      <x v="1722"/>
      <x v="354"/>
      <x v="68"/>
      <x v="67"/>
    </i>
    <i r="1">
      <x v="426"/>
      <x v="68"/>
      <x v="67"/>
    </i>
    <i r="1">
      <x v="477"/>
      <x v="69"/>
      <x v="68"/>
    </i>
    <i r="1">
      <x v="487"/>
      <x v="71"/>
      <x v="70"/>
    </i>
    <i r="1">
      <x v="491"/>
      <x v="68"/>
      <x v="67"/>
    </i>
    <i r="1">
      <x v="526"/>
      <x v="70"/>
      <x v="69"/>
    </i>
    <i>
      <x v="1723"/>
      <x v="198"/>
      <x v="69"/>
      <x v="68"/>
    </i>
    <i r="1">
      <x v="298"/>
      <x v="68"/>
      <x v="68"/>
    </i>
    <i r="1">
      <x v="310"/>
      <x v="69"/>
      <x v="69"/>
    </i>
    <i>
      <x v="1724"/>
      <x v="71"/>
      <x v="68"/>
      <x v="67"/>
    </i>
    <i r="1">
      <x v="488"/>
      <x v="68"/>
      <x v="67"/>
    </i>
    <i>
      <x v="1725"/>
      <x v="291"/>
      <x v="68"/>
      <x v="67"/>
    </i>
    <i>
      <x v="1726"/>
      <x v="8"/>
      <x v="68"/>
      <x v="67"/>
    </i>
    <i r="1">
      <x v="120"/>
      <x v="69"/>
      <x v="68"/>
    </i>
    <i>
      <x v="1727"/>
      <x v="495"/>
      <x v="68"/>
      <x v="67"/>
    </i>
    <i>
      <x v="1728"/>
      <x v="116"/>
      <x v="68"/>
      <x v="67"/>
    </i>
    <i r="1">
      <x v="238"/>
      <x v="68"/>
      <x v="67"/>
    </i>
    <i r="1">
      <x v="627"/>
      <x v="69"/>
      <x v="68"/>
    </i>
    <i>
      <x v="1729"/>
      <x v="197"/>
      <x v="70"/>
      <x v="69"/>
    </i>
    <i r="1">
      <x v="293"/>
      <x v="70"/>
      <x v="69"/>
    </i>
    <i r="1">
      <x v="479"/>
      <x v="69"/>
      <x v="68"/>
    </i>
    <i r="1">
      <x v="531"/>
      <x v="69"/>
      <x v="68"/>
    </i>
    <i r="1">
      <x v="553"/>
      <x v="70"/>
      <x v="69"/>
    </i>
    <i r="1">
      <x v="591"/>
      <x v="68"/>
      <x v="67"/>
    </i>
    <i>
      <x v="1730"/>
      <x v="70"/>
      <x v="68"/>
      <x v="67"/>
    </i>
    <i>
      <x v="1731"/>
      <x v="140"/>
      <x v="69"/>
      <x v="68"/>
    </i>
    <i>
      <x v="1732"/>
      <x v="368"/>
      <x v="69"/>
      <x v="68"/>
    </i>
    <i>
      <x v="1733"/>
      <x v="50"/>
      <x v="70"/>
      <x v="69"/>
    </i>
    <i r="1">
      <x v="465"/>
      <x v="70"/>
      <x v="69"/>
    </i>
    <i r="1">
      <x v="471"/>
      <x v="69"/>
      <x v="68"/>
    </i>
    <i r="1">
      <x v="492"/>
      <x v="68"/>
      <x v="67"/>
    </i>
    <i r="1">
      <x v="523"/>
      <x v="70"/>
      <x v="69"/>
    </i>
    <i r="1">
      <x v="579"/>
      <x v="68"/>
      <x v="67"/>
    </i>
    <i>
      <x v="1734"/>
      <x v="203"/>
      <x v="69"/>
      <x v="68"/>
    </i>
    <i r="1">
      <x v="641"/>
      <x v="70"/>
      <x v="69"/>
    </i>
    <i>
      <x v="1735"/>
      <x v="148"/>
      <x v="72"/>
      <x v="71"/>
    </i>
    <i r="1">
      <x v="480"/>
      <x v="71"/>
      <x v="70"/>
    </i>
    <i r="1">
      <x v="621"/>
      <x v="68"/>
      <x v="67"/>
    </i>
    <i r="1">
      <x v="632"/>
      <x v="69"/>
      <x v="68"/>
    </i>
    <i>
      <x v="1736"/>
      <x v="353"/>
      <x v="152"/>
      <x v="151"/>
    </i>
    <i>
      <x v="1737"/>
      <x v="401"/>
      <x v="70"/>
      <x v="69"/>
    </i>
    <i>
      <x v="1738"/>
      <x v="216"/>
      <x v="69"/>
      <x v="68"/>
    </i>
    <i r="1">
      <x v="284"/>
      <x v="69"/>
      <x v="68"/>
    </i>
    <i r="1">
      <x v="571"/>
      <x v="69"/>
      <x v="68"/>
    </i>
    <i>
      <x v="1739"/>
      <x v="270"/>
      <x v="68"/>
      <x v="67"/>
    </i>
    <i>
      <x v="1740"/>
      <x v="90"/>
      <x v="70"/>
      <x v="69"/>
    </i>
    <i r="1">
      <x v="240"/>
      <x v="69"/>
      <x v="68"/>
    </i>
    <i r="1">
      <x v="407"/>
      <x v="70"/>
      <x v="69"/>
    </i>
    <i>
      <x v="1741"/>
      <x v="82"/>
      <x v="68"/>
      <x v="67"/>
    </i>
    <i>
      <x v="1742"/>
      <x v="626"/>
      <x v="69"/>
      <x v="68"/>
    </i>
    <i>
      <x v="1743"/>
      <x v="409"/>
      <x v="69"/>
      <x v="68"/>
    </i>
    <i>
      <x v="1744"/>
      <x v="213"/>
      <x v="69"/>
      <x v="68"/>
    </i>
    <i r="1">
      <x v="219"/>
      <x v="69"/>
      <x v="68"/>
    </i>
    <i r="1">
      <x v="260"/>
      <x v="69"/>
      <x v="68"/>
    </i>
    <i r="1">
      <x v="566"/>
      <x v="69"/>
      <x v="68"/>
    </i>
    <i>
      <x v="1745"/>
      <x v="3"/>
      <x v="69"/>
      <x v="68"/>
    </i>
    <i r="1">
      <x v="640"/>
      <x v="70"/>
      <x v="69"/>
    </i>
    <i>
      <x v="1746"/>
      <x v="6"/>
      <x v="71"/>
      <x v="70"/>
    </i>
    <i>
      <x v="1747"/>
      <x v="35"/>
      <x v="72"/>
      <x v="71"/>
    </i>
    <i r="1">
      <x v="341"/>
      <x v="69"/>
      <x v="68"/>
    </i>
    <i r="1">
      <x v="570"/>
      <x v="71"/>
      <x v="70"/>
    </i>
    <i>
      <x v="1748"/>
      <x v="574"/>
      <x v="69"/>
      <x v="68"/>
    </i>
    <i>
      <x v="1749"/>
      <x v="13"/>
      <x v="69"/>
      <x v="68"/>
    </i>
    <i r="1">
      <x v="94"/>
      <x v="72"/>
      <x v="71"/>
    </i>
    <i r="1">
      <x v="177"/>
      <x v="71"/>
      <x v="70"/>
    </i>
    <i r="1">
      <x v="210"/>
      <x v="73"/>
      <x v="72"/>
    </i>
    <i r="1">
      <x v="282"/>
      <x v="70"/>
      <x v="69"/>
    </i>
    <i r="1">
      <x v="300"/>
      <x v="69"/>
      <x v="68"/>
    </i>
    <i r="1">
      <x v="419"/>
      <x v="72"/>
      <x v="71"/>
    </i>
    <i r="1">
      <x v="421"/>
      <x v="69"/>
      <x v="68"/>
    </i>
    <i r="1">
      <x v="494"/>
      <x v="70"/>
      <x v="69"/>
    </i>
    <i r="1">
      <x v="657"/>
      <x v="72"/>
      <x v="71"/>
    </i>
    <i>
      <x v="1750"/>
      <x v="296"/>
      <x v="69"/>
      <x v="69"/>
    </i>
    <i>
      <x v="1751"/>
      <x v="308"/>
      <x v="69"/>
      <x v="68"/>
    </i>
    <i>
      <x v="1752"/>
      <x v="498"/>
      <x v="69"/>
      <x v="68"/>
    </i>
    <i>
      <x v="1753"/>
      <x v="147"/>
      <x v="69"/>
      <x v="68"/>
    </i>
    <i r="1">
      <x v="448"/>
      <x v="71"/>
      <x v="70"/>
    </i>
    <i>
      <x v="1754"/>
      <x v="592"/>
      <x v="69"/>
      <x v="69"/>
    </i>
    <i>
      <x v="1755"/>
      <x v="7"/>
      <x v="69"/>
      <x v="68"/>
    </i>
    <i>
      <x v="1756"/>
      <x v="23"/>
      <x v="69"/>
      <x v="69"/>
    </i>
    <i r="1">
      <x v="207"/>
      <x v="69"/>
      <x v="68"/>
    </i>
    <i>
      <x v="1757"/>
      <x v="146"/>
      <x v="69"/>
      <x v="68"/>
    </i>
    <i r="1">
      <x v="169"/>
      <x v="71"/>
      <x v="70"/>
    </i>
    <i r="1">
      <x v="264"/>
      <x v="70"/>
      <x v="69"/>
    </i>
    <i r="1">
      <x v="439"/>
      <x v="69"/>
      <x v="68"/>
    </i>
    <i>
      <x v="1758"/>
      <x v="375"/>
      <x v="70"/>
      <x v="69"/>
    </i>
    <i r="1">
      <x v="384"/>
      <x v="69"/>
      <x v="68"/>
    </i>
    <i r="1">
      <x v="573"/>
      <x v="71"/>
      <x v="70"/>
    </i>
    <i>
      <x v="1759"/>
      <x v="139"/>
      <x v="69"/>
      <x v="68"/>
    </i>
    <i r="1">
      <x v="301"/>
      <x v="69"/>
      <x v="68"/>
    </i>
    <i r="1">
      <x v="469"/>
      <x v="69"/>
      <x v="68"/>
    </i>
    <i>
      <x v="1760"/>
      <x v="509"/>
      <x v="71"/>
      <x v="70"/>
    </i>
    <i r="1">
      <x v="534"/>
      <x v="70"/>
      <x v="69"/>
    </i>
    <i>
      <x v="1761"/>
      <x v="5"/>
      <x v="70"/>
      <x v="69"/>
    </i>
    <i r="1">
      <x v="257"/>
      <x v="71"/>
      <x v="71"/>
    </i>
    <i r="1">
      <x v="312"/>
      <x v="69"/>
      <x v="68"/>
    </i>
    <i r="1">
      <x v="425"/>
      <x v="72"/>
      <x v="71"/>
    </i>
    <i r="1">
      <x v="636"/>
      <x v="70"/>
      <x v="69"/>
    </i>
    <i>
      <x v="1762"/>
      <x v="115"/>
      <x v="70"/>
      <x v="69"/>
    </i>
    <i r="1">
      <x v="383"/>
      <x v="69"/>
      <x v="68"/>
    </i>
    <i>
      <x v="1763"/>
      <x v="56"/>
      <x v="69"/>
      <x v="68"/>
    </i>
    <i r="1">
      <x v="310"/>
      <x v="69"/>
      <x v="68"/>
    </i>
    <i>
      <x v="1764"/>
      <x v="307"/>
      <x v="69"/>
      <x v="68"/>
    </i>
    <i>
      <x v="1765"/>
      <x v="272"/>
      <x v="69"/>
      <x v="68"/>
    </i>
    <i r="1">
      <x v="357"/>
      <x v="70"/>
      <x v="69"/>
    </i>
    <i>
      <x v="1766"/>
      <x v="258"/>
      <x v="70"/>
      <x v="69"/>
    </i>
    <i>
      <x v="1767"/>
      <x v="191"/>
      <x v="71"/>
      <x v="70"/>
    </i>
    <i r="1">
      <x v="403"/>
      <x v="70"/>
      <x v="70"/>
    </i>
    <i>
      <x v="1768"/>
      <x v="635"/>
      <x v="156"/>
      <x v="155"/>
    </i>
    <i>
      <x v="1769"/>
      <x v="440"/>
      <x v="69"/>
      <x v="68"/>
    </i>
    <i>
      <x v="1770"/>
      <x v="84"/>
      <x v="152"/>
      <x v="151"/>
    </i>
    <i r="1">
      <x v="298"/>
      <x v="151"/>
      <x v="150"/>
    </i>
    <i>
      <x v="1771"/>
      <x v="27"/>
      <x v="70"/>
      <x v="69"/>
    </i>
    <i>
      <x v="1772"/>
      <x v="131"/>
      <x v="70"/>
      <x v="69"/>
    </i>
    <i r="1">
      <x v="164"/>
      <x v="71"/>
      <x v="70"/>
    </i>
    <i r="1">
      <x v="546"/>
      <x v="71"/>
      <x v="70"/>
    </i>
    <i>
      <x v="1773"/>
      <x v="422"/>
      <x v="69"/>
      <x v="68"/>
    </i>
    <i r="1">
      <x v="595"/>
      <x v="69"/>
      <x v="68"/>
    </i>
    <i>
      <x v="1774"/>
      <x v="198"/>
      <x v="70"/>
      <x v="69"/>
    </i>
    <i r="1">
      <x v="315"/>
      <x v="72"/>
      <x v="71"/>
    </i>
    <i r="1">
      <x v="349"/>
      <x v="70"/>
      <x v="69"/>
    </i>
    <i>
      <x v="1775"/>
      <x v="41"/>
      <x v="71"/>
      <x v="70"/>
    </i>
    <i r="1">
      <x v="79"/>
      <x v="73"/>
      <x v="72"/>
    </i>
    <i r="1">
      <x v="380"/>
      <x v="73"/>
      <x v="72"/>
    </i>
    <i r="1">
      <x v="651"/>
      <x v="70"/>
      <x v="69"/>
    </i>
    <i>
      <x v="1776"/>
      <x v="422"/>
      <x v="69"/>
      <x v="68"/>
    </i>
    <i>
      <x v="1777"/>
      <x v="122"/>
      <x v="69"/>
      <x v="68"/>
    </i>
    <i>
      <x v="1778"/>
      <x v="160"/>
      <x v="70"/>
      <x v="69"/>
    </i>
    <i r="1">
      <x v="205"/>
      <x v="70"/>
      <x v="69"/>
    </i>
    <i r="1">
      <x v="242"/>
      <x v="70"/>
      <x v="69"/>
    </i>
    <i r="1">
      <x v="283"/>
      <x v="71"/>
      <x v="70"/>
    </i>
    <i>
      <x v="1779"/>
      <x v="31"/>
      <x v="72"/>
      <x v="71"/>
    </i>
    <i r="1">
      <x v="109"/>
      <x v="73"/>
      <x v="72"/>
    </i>
    <i r="1">
      <x v="143"/>
      <x v="71"/>
      <x v="70"/>
    </i>
    <i r="1">
      <x v="218"/>
      <x v="71"/>
      <x v="70"/>
    </i>
    <i r="1">
      <x v="483"/>
      <x v="73"/>
      <x v="72"/>
    </i>
    <i r="1">
      <x v="542"/>
      <x v="71"/>
      <x v="70"/>
    </i>
    <i>
      <x v="1780"/>
      <x v="192"/>
      <x v="69"/>
      <x v="68"/>
    </i>
    <i r="1">
      <x v="232"/>
      <x v="70"/>
      <x v="69"/>
    </i>
    <i>
      <x v="1781"/>
      <x v="230"/>
      <x v="70"/>
      <x v="69"/>
    </i>
    <i>
      <x v="1782"/>
      <x v="177"/>
      <x v="69"/>
      <x v="69"/>
    </i>
    <i>
      <x v="1783"/>
      <x v="336"/>
      <x v="70"/>
      <x v="69"/>
    </i>
    <i>
      <x v="1784"/>
      <x v="251"/>
      <x v="71"/>
      <x v="70"/>
    </i>
    <i>
      <x v="1785"/>
      <x v="67"/>
      <x v="71"/>
      <x v="70"/>
    </i>
    <i r="1">
      <x v="163"/>
      <x v="70"/>
      <x v="69"/>
    </i>
    <i r="1">
      <x v="527"/>
      <x v="72"/>
      <x v="71"/>
    </i>
    <i>
      <x v="1786"/>
      <x v="614"/>
      <x v="71"/>
      <x v="70"/>
    </i>
    <i>
      <x v="1787"/>
      <x v="415"/>
      <x v="71"/>
      <x v="71"/>
    </i>
    <i r="1">
      <x v="548"/>
      <x v="70"/>
      <x v="69"/>
    </i>
    <i>
      <x v="1788"/>
      <x v="231"/>
      <x v="70"/>
      <x v="69"/>
    </i>
    <i>
      <x v="1789"/>
      <x v="387"/>
      <x v="70"/>
      <x v="70"/>
    </i>
    <i r="1">
      <x v="568"/>
      <x v="70"/>
      <x v="69"/>
    </i>
    <i>
      <x v="1790"/>
      <x v="259"/>
      <x v="72"/>
      <x v="71"/>
    </i>
    <i>
      <x v="1791"/>
      <x v="12"/>
      <x v="70"/>
      <x v="70"/>
    </i>
    <i r="1">
      <x v="54"/>
      <x v="70"/>
      <x v="69"/>
    </i>
    <i>
      <x v="1792"/>
      <x v="238"/>
      <x v="70"/>
      <x v="69"/>
    </i>
    <i>
      <x v="1793"/>
      <x v="601"/>
      <x v="70"/>
      <x v="69"/>
    </i>
    <i>
      <x v="1794"/>
      <x v="43"/>
      <x v="71"/>
      <x v="70"/>
    </i>
    <i r="1">
      <x v="165"/>
      <x v="70"/>
      <x v="69"/>
    </i>
    <i>
      <x v="1795"/>
      <x v="25"/>
      <x v="72"/>
      <x v="71"/>
    </i>
    <i r="1">
      <x v="81"/>
      <x v="70"/>
      <x v="69"/>
    </i>
    <i r="1">
      <x v="485"/>
      <x v="71"/>
      <x v="70"/>
    </i>
    <i>
      <x v="1796"/>
      <x v="136"/>
      <x v="70"/>
      <x v="70"/>
    </i>
    <i>
      <x v="1797"/>
      <x v="54"/>
      <x v="70"/>
      <x v="69"/>
    </i>
    <i r="1">
      <x v="138"/>
      <x v="74"/>
      <x v="73"/>
    </i>
    <i r="1">
      <x v="212"/>
      <x v="75"/>
      <x v="74"/>
    </i>
    <i r="1">
      <x v="231"/>
      <x v="71"/>
      <x v="70"/>
    </i>
    <i r="1">
      <x v="238"/>
      <x v="73"/>
      <x v="72"/>
    </i>
    <i r="1">
      <x v="365"/>
      <x v="75"/>
      <x v="74"/>
    </i>
    <i r="1">
      <x v="415"/>
      <x v="75"/>
      <x v="74"/>
    </i>
    <i r="1">
      <x v="639"/>
      <x v="71"/>
      <x v="70"/>
    </i>
    <i>
      <x v="1798"/>
      <x v="51"/>
      <x v="70"/>
      <x v="69"/>
    </i>
    <i>
      <x v="1799"/>
      <x v="98"/>
      <x v="71"/>
      <x v="70"/>
    </i>
    <i>
      <x v="1800"/>
      <x v="635"/>
      <x v="70"/>
      <x v="69"/>
    </i>
    <i>
      <x v="1801"/>
      <x v="306"/>
      <x v="70"/>
      <x v="69"/>
    </i>
    <i>
      <x v="1802"/>
      <x v="506"/>
      <x v="70"/>
      <x v="70"/>
    </i>
    <i>
      <x v="1803"/>
      <x v="83"/>
      <x v="99"/>
      <x v="98"/>
    </i>
    <i r="1">
      <x v="562"/>
      <x v="99"/>
      <x v="98"/>
    </i>
    <i>
      <x v="1804"/>
      <x v="553"/>
      <x v="70"/>
      <x v="69"/>
    </i>
    <i>
      <x v="1805"/>
      <x v="443"/>
      <x v="71"/>
      <x v="70"/>
    </i>
    <i>
      <x v="1806"/>
      <x v="452"/>
      <x v="154"/>
      <x v="153"/>
    </i>
    <i r="1">
      <x v="528"/>
      <x v="153"/>
      <x v="152"/>
    </i>
    <i>
      <x v="1807"/>
      <x v="266"/>
      <x v="71"/>
      <x v="70"/>
    </i>
    <i>
      <x v="1808"/>
      <x v="195"/>
      <x v="71"/>
      <x v="70"/>
    </i>
    <i r="1">
      <x v="202"/>
      <x v="73"/>
      <x v="72"/>
    </i>
    <i r="1">
      <x v="257"/>
      <x v="72"/>
      <x v="71"/>
    </i>
    <i r="1">
      <x v="276"/>
      <x v="72"/>
      <x v="71"/>
    </i>
    <i r="1">
      <x v="448"/>
      <x v="73"/>
      <x v="72"/>
    </i>
    <i r="1">
      <x v="628"/>
      <x v="73"/>
      <x v="72"/>
    </i>
    <i>
      <x v="1809"/>
      <x v="140"/>
      <x v="71"/>
      <x v="70"/>
    </i>
    <i r="1">
      <x v="521"/>
      <x v="71"/>
      <x v="70"/>
    </i>
    <i>
      <x v="1810"/>
      <x v="602"/>
      <x v="71"/>
      <x v="70"/>
    </i>
    <i>
      <x v="1811"/>
      <x v="632"/>
      <x v="71"/>
      <x v="70"/>
    </i>
    <i>
      <x v="1812"/>
      <x v="195"/>
      <x v="72"/>
      <x v="71"/>
    </i>
    <i r="1">
      <x v="504"/>
      <x v="71"/>
      <x v="70"/>
    </i>
    <i>
      <x v="1813"/>
      <x v="192"/>
      <x v="73"/>
      <x v="72"/>
    </i>
    <i r="1">
      <x v="234"/>
      <x v="71"/>
      <x v="70"/>
    </i>
    <i r="1">
      <x v="311"/>
      <x v="74"/>
      <x v="73"/>
    </i>
    <i r="1">
      <x v="350"/>
      <x v="72"/>
      <x v="71"/>
    </i>
    <i r="1">
      <x v="389"/>
      <x v="73"/>
      <x v="72"/>
    </i>
    <i r="1">
      <x v="474"/>
      <x v="71"/>
      <x v="70"/>
    </i>
    <i>
      <x v="1814"/>
      <x v="67"/>
      <x v="72"/>
      <x v="71"/>
    </i>
    <i r="1">
      <x v="85"/>
      <x v="73"/>
      <x v="72"/>
    </i>
    <i r="1">
      <x v="539"/>
      <x v="74"/>
      <x v="73"/>
    </i>
    <i>
      <x v="1815"/>
      <x v="127"/>
      <x v="71"/>
      <x v="70"/>
    </i>
    <i>
      <x v="1816"/>
      <x v="82"/>
      <x v="72"/>
      <x v="71"/>
    </i>
    <i r="1">
      <x v="570"/>
      <x v="72"/>
      <x v="71"/>
    </i>
    <i>
      <x v="1817"/>
      <x v="27"/>
      <x v="71"/>
      <x v="70"/>
    </i>
    <i>
      <x v="1818"/>
      <x v="381"/>
      <x v="73"/>
      <x v="72"/>
    </i>
    <i r="1">
      <x v="383"/>
      <x v="72"/>
      <x v="71"/>
    </i>
    <i r="1">
      <x v="384"/>
      <x v="74"/>
      <x v="73"/>
    </i>
    <i r="1">
      <x v="594"/>
      <x v="75"/>
      <x v="74"/>
    </i>
    <i>
      <x v="1819"/>
      <x v="134"/>
      <x v="73"/>
      <x v="72"/>
    </i>
    <i r="1">
      <x v="349"/>
      <x v="72"/>
      <x v="71"/>
    </i>
    <i r="1">
      <x v="531"/>
      <x v="74"/>
      <x v="73"/>
    </i>
    <i r="1">
      <x v="536"/>
      <x v="72"/>
      <x v="71"/>
    </i>
    <i>
      <x v="1820"/>
      <x v="106"/>
      <x v="72"/>
      <x v="71"/>
    </i>
    <i>
      <x v="1821"/>
      <x v="510"/>
      <x v="72"/>
      <x v="71"/>
    </i>
    <i>
      <x v="1822"/>
      <x v="98"/>
      <x v="71"/>
      <x v="70"/>
    </i>
    <i>
      <x v="1823"/>
      <x v="506"/>
      <x v="72"/>
      <x v="71"/>
    </i>
    <i>
      <x v="1824"/>
      <x v="339"/>
      <x v="72"/>
      <x v="71"/>
    </i>
    <i>
      <x v="1825"/>
      <x v="174"/>
      <x v="72"/>
      <x v="71"/>
    </i>
    <i>
      <x v="1826"/>
      <x v="457"/>
      <x v="72"/>
      <x v="71"/>
    </i>
    <i r="1">
      <x v="596"/>
      <x v="72"/>
      <x v="71"/>
    </i>
    <i r="1">
      <x v="613"/>
      <x v="72"/>
      <x v="71"/>
    </i>
    <i>
      <x v="1827"/>
      <x v="260"/>
      <x v="73"/>
      <x v="72"/>
    </i>
    <i>
      <x v="1828"/>
      <x v="298"/>
      <x v="72"/>
      <x v="71"/>
    </i>
    <i r="1">
      <x v="343"/>
      <x v="74"/>
      <x v="73"/>
    </i>
    <i r="1">
      <x v="364"/>
      <x v="73"/>
      <x v="72"/>
    </i>
    <i r="1">
      <x v="510"/>
      <x v="72"/>
      <x v="71"/>
    </i>
    <i r="1">
      <x v="562"/>
      <x v="74"/>
      <x v="73"/>
    </i>
    <i>
      <x v="1829"/>
      <x v="599"/>
      <x v="72"/>
      <x v="71"/>
    </i>
    <i>
      <x v="1830"/>
      <x v="213"/>
      <x v="74"/>
      <x v="73"/>
    </i>
    <i r="1">
      <x v="260"/>
      <x v="73"/>
      <x v="73"/>
    </i>
    <i>
      <x v="1831"/>
      <x v="64"/>
      <x v="73"/>
      <x v="72"/>
    </i>
    <i r="1">
      <x v="241"/>
      <x v="72"/>
      <x v="71"/>
    </i>
    <i r="1">
      <x v="435"/>
      <x v="72"/>
      <x v="71"/>
    </i>
    <i>
      <x v="1832"/>
      <x v="86"/>
      <x v="73"/>
      <x v="72"/>
    </i>
    <i>
      <x v="1833"/>
      <x v="363"/>
      <x v="72"/>
      <x v="71"/>
    </i>
    <i>
      <x v="1834"/>
      <x v="353"/>
      <x v="72"/>
      <x v="71"/>
    </i>
    <i>
      <x v="1835"/>
      <x v="109"/>
      <x v="73"/>
      <x v="72"/>
    </i>
    <i>
      <x v="1836"/>
      <x v="244"/>
      <x v="72"/>
      <x v="71"/>
    </i>
    <i>
      <x v="1837"/>
      <x v="128"/>
      <x v="73"/>
      <x v="72"/>
    </i>
    <i r="1">
      <x v="251"/>
      <x v="72"/>
      <x v="71"/>
    </i>
    <i r="1">
      <x v="361"/>
      <x v="74"/>
      <x v="73"/>
    </i>
    <i>
      <x v="1838"/>
      <x v="346"/>
      <x v="73"/>
      <x v="72"/>
    </i>
    <i>
      <x v="1839"/>
      <x v="566"/>
      <x v="73"/>
      <x v="72"/>
    </i>
    <i>
      <x v="1840"/>
      <x v="649"/>
      <x v="72"/>
      <x v="71"/>
    </i>
    <i>
      <x v="1841"/>
      <x v="614"/>
      <x v="72"/>
      <x v="71"/>
    </i>
    <i>
      <x v="1842"/>
      <x v="610"/>
      <x v="73"/>
      <x v="72"/>
    </i>
    <i>
      <x v="1843"/>
      <x v="117"/>
      <x v="72"/>
      <x v="71"/>
    </i>
    <i r="1">
      <x v="281"/>
      <x v="73"/>
      <x v="72"/>
    </i>
    <i r="1">
      <x v="446"/>
      <x v="73"/>
      <x v="72"/>
    </i>
    <i>
      <x v="1844"/>
      <x v="339"/>
      <x v="73"/>
      <x v="72"/>
    </i>
    <i r="1">
      <x v="481"/>
      <x v="72"/>
      <x v="71"/>
    </i>
    <i>
      <x v="1845"/>
      <x v="348"/>
      <x v="74"/>
      <x v="73"/>
    </i>
    <i r="1">
      <x v="539"/>
      <x v="73"/>
      <x v="72"/>
    </i>
    <i r="1">
      <x v="543"/>
      <x v="73"/>
      <x v="72"/>
    </i>
    <i r="1">
      <x v="653"/>
      <x v="73"/>
      <x v="72"/>
    </i>
    <i>
      <x v="1846"/>
      <x v="545"/>
      <x v="73"/>
      <x v="72"/>
    </i>
    <i>
      <x v="1847"/>
      <x v="199"/>
      <x v="73"/>
      <x v="72"/>
    </i>
    <i>
      <x v="1848"/>
      <x v="213"/>
      <x v="72"/>
      <x v="72"/>
    </i>
    <i>
      <x v="1849"/>
      <x v="10"/>
      <x v="73"/>
      <x v="72"/>
    </i>
    <i r="1">
      <x v="606"/>
      <x v="72"/>
      <x v="72"/>
    </i>
    <i>
      <x v="1850"/>
      <x v="600"/>
      <x v="72"/>
      <x v="71"/>
    </i>
    <i>
      <x v="1851"/>
      <x v="267"/>
      <x v="73"/>
      <x v="72"/>
    </i>
    <i>
      <x v="1852"/>
      <x v="27"/>
      <x v="73"/>
      <x v="72"/>
    </i>
    <i r="1">
      <x v="84"/>
      <x v="74"/>
      <x v="73"/>
    </i>
    <i>
      <x v="1853"/>
      <x v="526"/>
      <x v="63"/>
      <x v="62"/>
    </i>
    <i>
      <x v="1854"/>
      <x v="182"/>
      <x v="73"/>
      <x v="72"/>
    </i>
    <i>
      <x v="1855"/>
      <x v="90"/>
      <x v="73"/>
      <x v="72"/>
    </i>
    <i>
      <x v="1856"/>
      <x v="205"/>
      <x v="73"/>
      <x v="72"/>
    </i>
    <i r="1">
      <x v="335"/>
      <x v="73"/>
      <x v="72"/>
    </i>
    <i r="1">
      <x v="558"/>
      <x v="73"/>
      <x v="72"/>
    </i>
    <i>
      <x v="1857"/>
      <x v="279"/>
      <x v="73"/>
      <x v="72"/>
    </i>
    <i>
      <x v="1858"/>
      <x v="399"/>
      <x v="73"/>
      <x v="72"/>
    </i>
    <i r="1">
      <x v="447"/>
      <x v="73"/>
      <x v="72"/>
    </i>
    <i r="1">
      <x v="644"/>
      <x v="73"/>
      <x v="72"/>
    </i>
    <i>
      <x v="1859"/>
      <x v="143"/>
      <x v="72"/>
      <x v="72"/>
    </i>
    <i r="1">
      <x v="275"/>
      <x v="73"/>
      <x v="72"/>
    </i>
    <i>
      <x v="1860"/>
      <x v="661"/>
      <x v="73"/>
      <x v="72"/>
    </i>
    <i>
      <x v="1861"/>
      <x v="442"/>
      <x v="73"/>
      <x v="72"/>
    </i>
    <i>
      <x v="1862"/>
      <x v="244"/>
      <x v="162"/>
      <x v="161"/>
    </i>
    <i r="1">
      <x v="374"/>
      <x v="181"/>
      <x v="180"/>
    </i>
    <i>
      <x v="1863"/>
      <x v="613"/>
      <x v="73"/>
      <x v="72"/>
    </i>
    <i>
      <x v="1864"/>
      <x v="230"/>
      <x v="73"/>
      <x v="72"/>
    </i>
    <i>
      <x v="1865"/>
      <x v="84"/>
      <x v="73"/>
      <x v="72"/>
    </i>
    <i>
      <x v="1866"/>
      <x v="32"/>
      <x v="74"/>
      <x v="73"/>
    </i>
    <i>
      <x v="1867"/>
      <x v="474"/>
      <x v="74"/>
      <x v="73"/>
    </i>
    <i>
      <x v="1868"/>
      <x v="460"/>
      <x v="74"/>
      <x v="73"/>
    </i>
    <i>
      <x v="1869"/>
      <x v="566"/>
      <x v="73"/>
      <x v="72"/>
    </i>
    <i>
      <x v="1870"/>
      <x v="89"/>
      <x v="73"/>
      <x v="72"/>
    </i>
    <i>
      <x v="1871"/>
      <x v="528"/>
      <x v="73"/>
      <x v="72"/>
    </i>
    <i>
      <x v="1872"/>
      <x v="444"/>
      <x v="74"/>
      <x v="73"/>
    </i>
    <i>
      <x v="1873"/>
      <x v="460"/>
      <x v="73"/>
      <x v="72"/>
    </i>
    <i>
      <x v="1874"/>
      <x v="53"/>
      <x v="73"/>
      <x v="72"/>
    </i>
    <i r="1">
      <x v="241"/>
      <x v="73"/>
      <x v="72"/>
    </i>
    <i>
      <x v="1875"/>
      <x v="34"/>
      <x v="154"/>
      <x v="153"/>
    </i>
    <i>
      <x v="1876"/>
      <x v="20"/>
      <x v="74"/>
      <x v="73"/>
    </i>
    <i>
      <x v="1877"/>
      <x v="327"/>
      <x v="73"/>
      <x v="72"/>
    </i>
    <i>
      <x v="1878"/>
      <x v="470"/>
      <x v="73"/>
      <x v="73"/>
    </i>
    <i>
      <x v="1879"/>
      <x v="528"/>
      <x v="73"/>
      <x v="73"/>
    </i>
    <i>
      <x v="1880"/>
      <x v="70"/>
      <x v="154"/>
      <x v="153"/>
    </i>
    <i r="1">
      <x v="591"/>
      <x v="154"/>
      <x v="153"/>
    </i>
    <i>
      <x v="1881"/>
      <x v="564"/>
      <x v="73"/>
      <x v="72"/>
    </i>
    <i>
      <x v="1882"/>
      <x v="38"/>
      <x v="74"/>
      <x v="73"/>
    </i>
    <i>
      <x v="1883"/>
      <x v="64"/>
      <x v="73"/>
      <x v="73"/>
    </i>
    <i>
      <x v="1884"/>
      <x v="73"/>
      <x v="73"/>
      <x v="72"/>
    </i>
    <i r="1">
      <x v="361"/>
      <x v="75"/>
      <x v="74"/>
    </i>
    <i>
      <x v="1885"/>
      <x v="364"/>
      <x v="106"/>
      <x v="105"/>
    </i>
    <i r="1">
      <x v="435"/>
      <x v="105"/>
      <x v="104"/>
    </i>
    <i r="1">
      <x v="452"/>
      <x v="104"/>
      <x v="103"/>
    </i>
    <i r="1">
      <x v="599"/>
      <x v="107"/>
      <x v="106"/>
    </i>
    <i>
      <x v="1886"/>
      <x v="648"/>
      <x v="74"/>
      <x v="73"/>
    </i>
    <i>
      <x v="1887"/>
      <x v="363"/>
      <x v="75"/>
      <x v="74"/>
    </i>
    <i>
      <x v="1888"/>
      <x v="35"/>
      <x v="154"/>
      <x v="153"/>
    </i>
    <i>
      <x v="1889"/>
      <x v="38"/>
      <x v="74"/>
      <x v="73"/>
    </i>
    <i r="1">
      <x v="374"/>
      <x v="75"/>
      <x v="75"/>
    </i>
    <i r="1">
      <x v="624"/>
      <x v="74"/>
      <x v="73"/>
    </i>
    <i>
      <x v="1890"/>
      <x v="239"/>
      <x v="101"/>
      <x v="100"/>
    </i>
    <i>
      <x v="1891"/>
      <x v="402"/>
      <x v="99"/>
      <x v="98"/>
    </i>
    <i>
      <x v="1892"/>
      <x v="577"/>
      <x v="74"/>
      <x v="73"/>
    </i>
    <i>
      <x v="1893"/>
      <x v="338"/>
      <x v="74"/>
      <x v="73"/>
    </i>
    <i>
      <x v="1894"/>
      <x v="371"/>
      <x v="74"/>
      <x v="73"/>
    </i>
    <i r="1">
      <x v="425"/>
      <x v="74"/>
      <x v="73"/>
    </i>
    <i>
      <x v="1895"/>
      <x v="348"/>
      <x v="74"/>
      <x v="73"/>
    </i>
    <i>
      <x v="1896"/>
      <x v="308"/>
      <x v="74"/>
      <x v="73"/>
    </i>
    <i>
      <x v="1897"/>
      <x v="43"/>
      <x v="74"/>
      <x v="73"/>
    </i>
    <i r="1">
      <x v="77"/>
      <x v="75"/>
      <x v="75"/>
    </i>
    <i>
      <x v="1898"/>
      <x v="122"/>
      <x v="162"/>
      <x v="161"/>
    </i>
    <i r="1">
      <x v="218"/>
      <x v="162"/>
      <x v="161"/>
    </i>
    <i r="1">
      <x v="234"/>
      <x v="162"/>
      <x v="162"/>
    </i>
    <i>
      <x v="1899"/>
      <x v="624"/>
      <x v="75"/>
      <x v="74"/>
    </i>
    <i>
      <x v="1900"/>
      <x v="59"/>
      <x v="74"/>
      <x v="73"/>
    </i>
    <i>
      <x v="1901"/>
      <x v="165"/>
      <x v="75"/>
      <x v="74"/>
    </i>
    <i>
      <x v="1902"/>
      <x v="612"/>
      <x v="74"/>
      <x v="73"/>
    </i>
    <i>
      <x v="1903"/>
      <x v="496"/>
      <x v="74"/>
      <x v="73"/>
    </i>
    <i>
      <x v="1904"/>
      <x v="356"/>
      <x v="74"/>
      <x v="73"/>
    </i>
    <i>
      <x v="1905"/>
      <x v="190"/>
      <x v="75"/>
      <x v="74"/>
    </i>
    <i>
      <x v="1906"/>
      <x v="135"/>
      <x v="74"/>
      <x v="73"/>
    </i>
    <i>
      <x v="1907"/>
      <x v="162"/>
      <x v="77"/>
      <x v="76"/>
    </i>
    <i r="1">
      <x v="356"/>
      <x v="76"/>
      <x v="75"/>
    </i>
    <i r="1">
      <x v="445"/>
      <x v="75"/>
      <x v="74"/>
    </i>
    <i>
      <x v="1908"/>
      <x v="2"/>
      <x v="75"/>
      <x v="74"/>
    </i>
    <i>
      <x v="1909"/>
      <x v="277"/>
      <x v="67"/>
      <x v="66"/>
    </i>
    <i>
      <x v="1910"/>
      <x v="623"/>
      <x v="75"/>
      <x v="74"/>
    </i>
    <i>
      <x v="1911"/>
      <x v="108"/>
      <x v="75"/>
      <x v="74"/>
    </i>
    <i>
      <x v="1912"/>
      <x v="503"/>
      <x v="78"/>
      <x v="77"/>
    </i>
    <i>
      <x v="1913"/>
      <x v="520"/>
      <x v="78"/>
      <x v="77"/>
    </i>
    <i>
      <x v="1914"/>
      <x v="426"/>
      <x v="78"/>
      <x v="77"/>
    </i>
    <i>
      <x v="1915"/>
      <x v="85"/>
      <x v="155"/>
      <x v="154"/>
    </i>
    <i>
      <x v="1916"/>
      <x v="488"/>
      <x v="79"/>
      <x v="78"/>
    </i>
    <i>
      <x v="1917"/>
      <x v="578"/>
      <x v="79"/>
      <x v="78"/>
    </i>
    <i r="1">
      <x v="639"/>
      <x v="79"/>
      <x v="78"/>
    </i>
    <i>
      <x v="1918"/>
      <x v="297"/>
      <x v="79"/>
      <x v="78"/>
    </i>
    <i>
      <x v="1919"/>
      <x v="661"/>
      <x v="79"/>
      <x v="78"/>
    </i>
    <i>
      <x v="1920"/>
      <x v="77"/>
      <x v="79"/>
      <x v="78"/>
    </i>
    <i>
      <x v="1921"/>
      <x v="623"/>
      <x v="79"/>
      <x v="78"/>
    </i>
    <i>
      <x v="1922"/>
      <x v="17"/>
      <x v="79"/>
      <x v="78"/>
    </i>
    <i r="1">
      <x v="225"/>
      <x v="81"/>
      <x v="80"/>
    </i>
    <i r="1">
      <x v="386"/>
      <x v="80"/>
      <x v="79"/>
    </i>
    <i>
      <x v="1923"/>
      <x v="247"/>
      <x v="82"/>
      <x v="81"/>
    </i>
    <i>
      <x v="1924"/>
      <x v="153"/>
      <x v="82"/>
      <x v="81"/>
    </i>
    <i>
      <x v="1925"/>
      <x v="17"/>
      <x v="81"/>
      <x v="80"/>
    </i>
    <i r="1">
      <x v="452"/>
      <x v="81"/>
      <x v="80"/>
    </i>
    <i r="1">
      <x v="515"/>
      <x v="81"/>
      <x v="80"/>
    </i>
    <i>
      <x v="1926"/>
      <x v="20"/>
      <x v="82"/>
      <x v="81"/>
    </i>
    <i>
      <x v="1927"/>
      <x v="175"/>
      <x v="82"/>
      <x v="81"/>
    </i>
    <i r="1">
      <x v="533"/>
      <x v="81"/>
      <x v="80"/>
    </i>
    <i>
      <x v="1928"/>
      <x v="34"/>
      <x v="82"/>
      <x v="81"/>
    </i>
    <i r="1">
      <x v="437"/>
      <x v="82"/>
      <x v="81"/>
    </i>
    <i>
      <x v="1929"/>
      <x v="638"/>
      <x v="82"/>
      <x v="81"/>
    </i>
    <i>
      <x v="1930"/>
      <x v="41"/>
      <x v="84"/>
      <x v="83"/>
    </i>
    <i r="1">
      <x v="152"/>
      <x v="84"/>
      <x v="83"/>
    </i>
    <i r="1">
      <x v="413"/>
      <x v="82"/>
      <x v="82"/>
    </i>
    <i r="1">
      <x v="418"/>
      <x v="82"/>
      <x v="81"/>
    </i>
    <i r="1">
      <x v="505"/>
      <x v="83"/>
      <x v="82"/>
    </i>
    <i>
      <x v="1931"/>
      <x v="286"/>
      <x v="83"/>
      <x v="82"/>
    </i>
    <i>
      <x v="1932"/>
      <x v="36"/>
      <x v="86"/>
      <x v="85"/>
    </i>
    <i r="1">
      <x v="39"/>
      <x v="83"/>
      <x v="82"/>
    </i>
    <i r="1">
      <x v="66"/>
      <x v="86"/>
      <x v="85"/>
    </i>
    <i r="1">
      <x v="548"/>
      <x v="84"/>
      <x v="83"/>
    </i>
    <i>
      <x v="1933"/>
      <x v="637"/>
      <x v="83"/>
      <x v="82"/>
    </i>
    <i>
      <x v="1934"/>
      <x v="97"/>
      <x v="84"/>
      <x v="83"/>
    </i>
    <i>
      <x v="1935"/>
      <x v="604"/>
      <x v="83"/>
      <x v="82"/>
    </i>
    <i>
      <x v="1936"/>
      <x v="157"/>
      <x v="83"/>
      <x v="82"/>
    </i>
    <i>
      <x v="1937"/>
      <x v="379"/>
      <x v="83"/>
      <x v="82"/>
    </i>
    <i>
      <x v="1938"/>
      <x v="73"/>
      <x v="84"/>
      <x v="83"/>
    </i>
    <i>
      <x v="1939"/>
      <x v="575"/>
      <x v="83"/>
      <x v="82"/>
    </i>
    <i>
      <x v="1940"/>
      <x v="650"/>
      <x v="85"/>
      <x v="84"/>
    </i>
    <i>
      <x v="1941"/>
      <x v="252"/>
      <x v="84"/>
      <x v="83"/>
    </i>
    <i r="1">
      <x v="326"/>
      <x v="84"/>
      <x v="83"/>
    </i>
    <i>
      <x v="1942"/>
      <x v="110"/>
      <x v="84"/>
      <x v="83"/>
    </i>
    <i r="1">
      <x v="243"/>
      <x v="85"/>
      <x v="84"/>
    </i>
    <i r="1">
      <x v="591"/>
      <x v="85"/>
      <x v="84"/>
    </i>
    <i>
      <x v="1943"/>
      <x v="108"/>
      <x v="85"/>
      <x v="84"/>
    </i>
    <i>
      <x v="1944"/>
      <x v="309"/>
      <x v="84"/>
      <x v="83"/>
    </i>
    <i>
      <x v="1945"/>
      <x v="141"/>
      <x v="84"/>
      <x v="83"/>
    </i>
    <i>
      <x v="1946"/>
      <x v="424"/>
      <x v="85"/>
      <x v="84"/>
    </i>
    <i>
      <x v="1947"/>
      <x v="390"/>
      <x v="84"/>
      <x v="83"/>
    </i>
    <i r="1">
      <x v="513"/>
      <x v="85"/>
      <x v="84"/>
    </i>
    <i>
      <x v="1948"/>
      <x v="162"/>
      <x v="86"/>
      <x v="85"/>
    </i>
    <i r="1">
      <x v="547"/>
      <x v="84"/>
      <x v="83"/>
    </i>
    <i r="1">
      <x v="560"/>
      <x v="84"/>
      <x v="84"/>
    </i>
    <i>
      <x v="1949"/>
      <x v="55"/>
      <x v="85"/>
      <x v="84"/>
    </i>
    <i r="1">
      <x v="595"/>
      <x v="85"/>
      <x v="84"/>
    </i>
    <i>
      <x v="1950"/>
      <x v="267"/>
      <x v="84"/>
      <x v="83"/>
    </i>
    <i>
      <x v="1951"/>
      <x v="119"/>
      <x v="84"/>
      <x v="83"/>
    </i>
    <i>
      <x v="1952"/>
      <x v="70"/>
      <x v="86"/>
      <x v="85"/>
    </i>
    <i>
      <x v="1953"/>
      <x v="432"/>
      <x v="85"/>
      <x v="84"/>
    </i>
    <i>
      <x v="1954"/>
      <x v="445"/>
      <x v="85"/>
      <x v="84"/>
    </i>
    <i>
      <x v="1955"/>
      <x v="53"/>
      <x v="85"/>
      <x v="84"/>
    </i>
    <i>
      <x v="1956"/>
      <x v="59"/>
      <x v="156"/>
      <x v="156"/>
    </i>
    <i r="1">
      <x v="135"/>
      <x v="157"/>
      <x v="156"/>
    </i>
    <i r="1">
      <x v="297"/>
      <x v="157"/>
      <x v="156"/>
    </i>
    <i>
      <x v="1957"/>
      <x v="95"/>
      <x v="85"/>
      <x v="84"/>
    </i>
    <i>
      <x v="1958"/>
      <x v="35"/>
      <x v="85"/>
      <x v="84"/>
    </i>
    <i r="1">
      <x v="370"/>
      <x v="85"/>
      <x v="84"/>
    </i>
    <i>
      <x v="1959"/>
      <x v="322"/>
      <x v="86"/>
      <x v="85"/>
    </i>
    <i>
      <x v="1960"/>
      <x v="453"/>
      <x v="85"/>
      <x v="84"/>
    </i>
    <i r="1">
      <x v="520"/>
      <x v="86"/>
      <x v="85"/>
    </i>
    <i>
      <x v="1961"/>
      <x v="74"/>
      <x v="85"/>
      <x v="84"/>
    </i>
    <i>
      <x v="1962"/>
      <x v="29"/>
      <x v="85"/>
      <x v="84"/>
    </i>
    <i>
      <x v="1963"/>
      <x v="22"/>
      <x v="85"/>
      <x v="84"/>
    </i>
    <i r="1">
      <x v="245"/>
      <x v="85"/>
      <x v="84"/>
    </i>
    <i>
      <x v="1964"/>
      <x v="28"/>
      <x v="87"/>
      <x v="86"/>
    </i>
    <i>
      <x v="1965"/>
      <x v="426"/>
      <x v="85"/>
      <x v="84"/>
    </i>
    <i>
      <x v="1966"/>
      <x v="417"/>
      <x v="88"/>
      <x v="87"/>
    </i>
    <i r="1">
      <x v="647"/>
      <x v="85"/>
      <x v="84"/>
    </i>
    <i>
      <x v="1967"/>
      <x v="467"/>
      <x v="86"/>
      <x v="85"/>
    </i>
    <i>
      <x v="1968"/>
      <x v="122"/>
      <x v="85"/>
      <x v="84"/>
    </i>
    <i r="1">
      <x v="218"/>
      <x v="85"/>
      <x v="84"/>
    </i>
    <i>
      <x v="1969"/>
      <x v="217"/>
      <x v="85"/>
      <x v="84"/>
    </i>
    <i>
      <x v="1970"/>
      <x v="609"/>
      <x v="86"/>
      <x v="85"/>
    </i>
    <i>
      <x v="1971"/>
      <x v="234"/>
      <x v="85"/>
      <x v="84"/>
    </i>
    <i>
      <x v="1972"/>
      <x v="658"/>
      <x v="85"/>
      <x v="84"/>
    </i>
    <i>
      <x v="1973"/>
      <x v="305"/>
      <x v="86"/>
      <x v="85"/>
    </i>
    <i>
      <x v="1974"/>
      <x v="457"/>
      <x v="155"/>
      <x v="155"/>
    </i>
    <i r="1">
      <x v="536"/>
      <x v="155"/>
      <x v="154"/>
    </i>
    <i>
      <x v="1975"/>
      <x v="598"/>
      <x v="85"/>
      <x v="84"/>
    </i>
    <i>
      <x v="1976"/>
      <x v="541"/>
      <x v="86"/>
      <x v="85"/>
    </i>
    <i>
      <x v="1977"/>
      <x/>
      <x v="86"/>
      <x v="85"/>
    </i>
    <i>
      <x v="1978"/>
      <x v="85"/>
      <x v="87"/>
      <x v="86"/>
    </i>
    <i>
      <x v="1979"/>
      <x v="592"/>
      <x v="86"/>
      <x v="86"/>
    </i>
    <i>
      <x v="1980"/>
      <x v="183"/>
      <x v="85"/>
      <x v="84"/>
    </i>
    <i r="1">
      <x v="427"/>
      <x v="87"/>
      <x v="86"/>
    </i>
    <i>
      <x v="1981"/>
      <x v="596"/>
      <x v="155"/>
      <x v="154"/>
    </i>
    <i>
      <x v="1982"/>
      <x v="410"/>
      <x v="86"/>
      <x v="85"/>
    </i>
    <i r="1">
      <x v="582"/>
      <x v="85"/>
      <x v="85"/>
    </i>
    <i>
      <x v="1983"/>
      <x v="175"/>
      <x v="86"/>
      <x v="85"/>
    </i>
    <i r="1">
      <x v="247"/>
      <x v="88"/>
      <x v="88"/>
    </i>
    <i>
      <x v="1984"/>
      <x v="142"/>
      <x v="86"/>
      <x v="85"/>
    </i>
    <i>
      <x v="1985"/>
      <x v="446"/>
      <x v="156"/>
      <x v="155"/>
    </i>
    <i>
      <x v="1986"/>
      <x v="535"/>
      <x v="86"/>
      <x v="85"/>
    </i>
    <i>
      <x v="1987"/>
      <x v="15"/>
      <x v="86"/>
      <x v="85"/>
    </i>
    <i>
      <x v="1988"/>
      <x v="317"/>
      <x v="86"/>
      <x v="85"/>
    </i>
    <i r="1">
      <x v="590"/>
      <x v="86"/>
      <x v="86"/>
    </i>
    <i>
      <x v="1989"/>
      <x v="504"/>
      <x v="86"/>
      <x v="85"/>
    </i>
    <i>
      <x v="1990"/>
      <x v="42"/>
      <x v="86"/>
      <x v="85"/>
    </i>
    <i>
      <x v="1991"/>
      <x v="550"/>
      <x v="86"/>
      <x v="85"/>
    </i>
    <i>
      <x v="1992"/>
      <x v="295"/>
      <x v="88"/>
      <x v="87"/>
    </i>
    <i>
      <x v="1993"/>
      <x v="612"/>
      <x v="88"/>
      <x v="87"/>
    </i>
    <i>
      <x v="1994"/>
      <x v="280"/>
      <x v="87"/>
      <x v="86"/>
    </i>
    <i r="1">
      <x v="359"/>
      <x v="86"/>
      <x v="85"/>
    </i>
    <i r="1">
      <x v="456"/>
      <x v="86"/>
      <x v="85"/>
    </i>
    <i r="1">
      <x v="501"/>
      <x v="87"/>
      <x v="86"/>
    </i>
    <i>
      <x v="1995"/>
      <x v="41"/>
      <x v="87"/>
      <x v="86"/>
    </i>
    <i r="1">
      <x v="505"/>
      <x v="86"/>
      <x v="85"/>
    </i>
    <i>
      <x v="1996"/>
      <x v="313"/>
      <x v="88"/>
      <x v="87"/>
    </i>
    <i>
      <x v="1997"/>
      <x v="603"/>
      <x v="86"/>
      <x v="85"/>
    </i>
    <i>
      <x v="1998"/>
      <x v="450"/>
      <x v="86"/>
      <x v="85"/>
    </i>
    <i>
      <x v="1999"/>
      <x v="250"/>
      <x v="87"/>
      <x v="86"/>
    </i>
    <i r="1">
      <x v="608"/>
      <x v="86"/>
      <x v="85"/>
    </i>
    <i>
      <x v="2000"/>
      <x v="60"/>
      <x v="86"/>
      <x v="85"/>
    </i>
    <i>
      <x v="2001"/>
      <x v="199"/>
      <x v="156"/>
      <x v="155"/>
    </i>
    <i r="1">
      <x v="653"/>
      <x v="155"/>
      <x v="155"/>
    </i>
    <i>
      <x v="2002"/>
      <x v="497"/>
      <x v="88"/>
      <x v="87"/>
    </i>
    <i r="1">
      <x v="536"/>
      <x v="87"/>
      <x v="86"/>
    </i>
    <i>
      <x v="2003"/>
      <x v="307"/>
      <x v="87"/>
      <x v="86"/>
    </i>
    <i>
      <x v="2004"/>
      <x v="217"/>
      <x v="110"/>
      <x v="109"/>
    </i>
    <i>
      <x v="2005"/>
      <x v="459"/>
      <x v="88"/>
      <x v="87"/>
    </i>
    <i>
      <x v="2006"/>
      <x v="254"/>
      <x v="86"/>
      <x v="85"/>
    </i>
    <i r="1">
      <x v="500"/>
      <x v="86"/>
      <x v="85"/>
    </i>
    <i>
      <x v="2007"/>
      <x v="557"/>
      <x v="86"/>
      <x v="86"/>
    </i>
    <i>
      <x v="2008"/>
      <x v="39"/>
      <x v="87"/>
      <x v="86"/>
    </i>
    <i>
      <x v="2009"/>
      <x v="458"/>
      <x v="87"/>
      <x v="86"/>
    </i>
    <i r="1">
      <x v="572"/>
      <x v="87"/>
      <x v="86"/>
    </i>
    <i>
      <x v="2010"/>
      <x v="304"/>
      <x v="86"/>
      <x v="85"/>
    </i>
    <i>
      <x v="2011"/>
      <x v="112"/>
      <x v="88"/>
      <x v="88"/>
    </i>
    <i>
      <x v="2012"/>
      <x v="125"/>
      <x v="88"/>
      <x v="87"/>
    </i>
    <i r="1">
      <x v="274"/>
      <x v="87"/>
      <x v="86"/>
    </i>
    <i>
      <x v="2013"/>
      <x v="353"/>
      <x v="88"/>
      <x v="87"/>
    </i>
    <i r="1">
      <x v="382"/>
      <x v="87"/>
      <x v="86"/>
    </i>
    <i r="1">
      <x v="457"/>
      <x v="87"/>
      <x v="86"/>
    </i>
    <i>
      <x v="2014"/>
      <x v="423"/>
      <x v="87"/>
      <x v="86"/>
    </i>
    <i>
      <x v="2015"/>
      <x v="503"/>
      <x v="87"/>
      <x v="86"/>
    </i>
    <i>
      <x v="2016"/>
      <x v="95"/>
      <x v="92"/>
      <x v="91"/>
    </i>
    <i r="1">
      <x v="205"/>
      <x v="91"/>
      <x v="90"/>
    </i>
    <i r="1">
      <x v="293"/>
      <x v="91"/>
      <x v="90"/>
    </i>
    <i r="1">
      <x v="313"/>
      <x v="91"/>
      <x v="90"/>
    </i>
    <i r="1">
      <x v="330"/>
      <x v="87"/>
      <x v="86"/>
    </i>
    <i r="1">
      <x v="378"/>
      <x v="91"/>
      <x v="90"/>
    </i>
    <i r="1">
      <x v="427"/>
      <x v="90"/>
      <x v="89"/>
    </i>
    <i r="1">
      <x v="533"/>
      <x v="89"/>
      <x v="88"/>
    </i>
    <i r="1">
      <x v="550"/>
      <x v="90"/>
      <x v="89"/>
    </i>
    <i>
      <x v="2017"/>
      <x v="476"/>
      <x v="87"/>
      <x v="86"/>
    </i>
    <i>
      <x v="2018"/>
      <x v="575"/>
      <x v="87"/>
      <x v="86"/>
    </i>
    <i>
      <x v="2019"/>
      <x v="249"/>
      <x v="87"/>
      <x v="86"/>
    </i>
    <i>
      <x v="2020"/>
      <x v="306"/>
      <x v="87"/>
      <x v="86"/>
    </i>
    <i r="1">
      <x v="655"/>
      <x v="87"/>
      <x v="86"/>
    </i>
    <i>
      <x v="2021"/>
      <x v="253"/>
      <x v="87"/>
      <x v="86"/>
    </i>
    <i>
      <x v="2022"/>
      <x v="96"/>
      <x v="88"/>
      <x v="87"/>
    </i>
    <i>
      <x v="2023"/>
      <x v="180"/>
      <x v="87"/>
      <x v="86"/>
    </i>
    <i r="1">
      <x v="596"/>
      <x v="87"/>
      <x v="86"/>
    </i>
    <i r="1">
      <x v="625"/>
      <x v="87"/>
      <x v="86"/>
    </i>
    <i>
      <x v="2024"/>
      <x v="37"/>
      <x v="87"/>
      <x v="86"/>
    </i>
    <i r="1">
      <x v="187"/>
      <x v="88"/>
      <x v="87"/>
    </i>
    <i r="1">
      <x v="446"/>
      <x v="87"/>
      <x v="86"/>
    </i>
    <i>
      <x v="2025"/>
      <x v="244"/>
      <x v="87"/>
      <x v="86"/>
    </i>
    <i r="1">
      <x v="357"/>
      <x v="88"/>
      <x v="87"/>
    </i>
    <i>
      <x v="2026"/>
      <x v="482"/>
      <x v="88"/>
      <x v="87"/>
    </i>
    <i>
      <x v="2027"/>
      <x v="151"/>
      <x v="88"/>
      <x v="87"/>
    </i>
    <i>
      <x v="2028"/>
      <x v="224"/>
      <x v="87"/>
      <x v="87"/>
    </i>
    <i r="1">
      <x v="466"/>
      <x v="88"/>
      <x v="87"/>
    </i>
    <i>
      <x v="2029"/>
      <x v="329"/>
      <x v="88"/>
      <x v="87"/>
    </i>
    <i>
      <x v="2030"/>
      <x v="385"/>
      <x v="88"/>
      <x v="87"/>
    </i>
    <i>
      <x v="2031"/>
      <x v="124"/>
      <x v="88"/>
      <x v="87"/>
    </i>
    <i>
      <x v="2032"/>
      <x v="438"/>
      <x v="87"/>
      <x v="87"/>
    </i>
    <i r="1">
      <x v="549"/>
      <x v="88"/>
      <x v="87"/>
    </i>
    <i>
      <x v="2033"/>
      <x v="18"/>
      <x v="88"/>
      <x v="87"/>
    </i>
    <i>
      <x v="2034"/>
      <x v="450"/>
      <x v="88"/>
      <x v="87"/>
    </i>
    <i>
      <x v="2035"/>
      <x v="145"/>
      <x v="89"/>
      <x v="88"/>
    </i>
    <i r="1">
      <x v="465"/>
      <x v="90"/>
      <x v="89"/>
    </i>
    <i r="1">
      <x v="478"/>
      <x v="90"/>
      <x v="89"/>
    </i>
    <i>
      <x v="2036"/>
      <x v="149"/>
      <x v="87"/>
      <x v="86"/>
    </i>
    <i>
      <x v="2037"/>
      <x v="132"/>
      <x v="88"/>
      <x v="87"/>
    </i>
    <i r="1">
      <x v="381"/>
      <x v="88"/>
      <x v="87"/>
    </i>
    <i>
      <x v="2038"/>
      <x v="209"/>
      <x v="87"/>
      <x v="87"/>
    </i>
    <i>
      <x v="2039"/>
      <x v="143"/>
      <x v="88"/>
      <x v="87"/>
    </i>
    <i>
      <x v="2040"/>
      <x v="611"/>
      <x v="89"/>
      <x v="88"/>
    </i>
    <i r="1">
      <x v="653"/>
      <x v="91"/>
      <x v="90"/>
    </i>
    <i>
      <x v="2041"/>
      <x v="470"/>
      <x v="157"/>
      <x v="156"/>
    </i>
    <i>
      <x v="2042"/>
      <x v="155"/>
      <x v="88"/>
      <x v="87"/>
    </i>
    <i r="1">
      <x v="443"/>
      <x v="89"/>
      <x v="88"/>
    </i>
    <i>
      <x v="2043"/>
      <x v="230"/>
      <x v="88"/>
      <x v="87"/>
    </i>
    <i>
      <x v="2044"/>
      <x v="171"/>
      <x v="88"/>
      <x v="87"/>
    </i>
    <i>
      <x v="2045"/>
      <x v="374"/>
      <x v="88"/>
      <x v="87"/>
    </i>
    <i>
      <x v="2046"/>
      <x v="48"/>
      <x v="88"/>
      <x v="87"/>
    </i>
    <i>
      <x v="2047"/>
      <x v="314"/>
      <x v="88"/>
      <x v="87"/>
    </i>
    <i>
      <x v="2048"/>
      <x v="355"/>
      <x v="88"/>
      <x v="87"/>
    </i>
    <i>
      <x v="2049"/>
      <x v="650"/>
      <x v="88"/>
      <x v="87"/>
    </i>
    <i>
      <x v="2050"/>
      <x v="602"/>
      <x v="88"/>
      <x v="87"/>
    </i>
    <i>
      <x v="2051"/>
      <x v="61"/>
      <x v="90"/>
      <x v="89"/>
    </i>
    <i r="1">
      <x v="69"/>
      <x v="91"/>
      <x v="90"/>
    </i>
    <i r="1">
      <x v="121"/>
      <x v="88"/>
      <x v="87"/>
    </i>
    <i r="1">
      <x v="144"/>
      <x v="89"/>
      <x v="88"/>
    </i>
    <i r="1">
      <x v="273"/>
      <x v="90"/>
      <x v="90"/>
    </i>
    <i>
      <x v="2052"/>
      <x v="78"/>
      <x v="88"/>
      <x v="87"/>
    </i>
    <i>
      <x v="2053"/>
      <x v="186"/>
      <x v="88"/>
      <x v="87"/>
    </i>
    <i>
      <x v="2054"/>
      <x v="275"/>
      <x v="89"/>
      <x v="88"/>
    </i>
    <i>
      <x v="2055"/>
      <x v="243"/>
      <x v="89"/>
      <x v="88"/>
    </i>
    <i r="1">
      <x v="634"/>
      <x v="88"/>
      <x v="87"/>
    </i>
    <i>
      <x v="2056"/>
      <x v="110"/>
      <x v="89"/>
      <x v="88"/>
    </i>
    <i>
      <x v="2057"/>
      <x v="572"/>
      <x v="89"/>
      <x v="88"/>
    </i>
    <i>
      <x v="2058"/>
      <x v="546"/>
      <x v="89"/>
      <x v="88"/>
    </i>
    <i>
      <x v="2059"/>
      <x v="110"/>
      <x v="90"/>
      <x v="90"/>
    </i>
    <i r="1">
      <x v="226"/>
      <x v="91"/>
      <x v="90"/>
    </i>
    <i r="1">
      <x v="569"/>
      <x v="89"/>
      <x v="88"/>
    </i>
    <i>
      <x v="2060"/>
      <x v="52"/>
      <x v="89"/>
      <x v="88"/>
    </i>
    <i>
      <x v="2061"/>
      <x v="148"/>
      <x v="90"/>
      <x v="89"/>
    </i>
    <i>
      <x v="2062"/>
      <x v="345"/>
      <x v="89"/>
      <x v="89"/>
    </i>
    <i>
      <x v="2063"/>
      <x v="161"/>
      <x v="91"/>
      <x v="90"/>
    </i>
    <i r="1">
      <x v="303"/>
      <x v="91"/>
      <x v="90"/>
    </i>
    <i r="1">
      <x v="638"/>
      <x v="90"/>
      <x v="89"/>
    </i>
    <i>
      <x v="2064"/>
      <x v="578"/>
      <x v="92"/>
      <x v="91"/>
    </i>
    <i r="1">
      <x v="623"/>
      <x v="92"/>
      <x v="91"/>
    </i>
    <i>
      <x v="2065"/>
      <x v="79"/>
      <x v="90"/>
      <x v="89"/>
    </i>
    <i r="1">
      <x v="232"/>
      <x v="91"/>
      <x v="90"/>
    </i>
    <i r="1">
      <x v="651"/>
      <x v="91"/>
      <x v="90"/>
    </i>
    <i>
      <x v="2066"/>
      <x v="474"/>
      <x v="91"/>
      <x v="90"/>
    </i>
    <i>
      <x v="2067"/>
      <x v="324"/>
      <x v="90"/>
      <x v="89"/>
    </i>
    <i>
      <x v="2068"/>
      <x v="223"/>
      <x v="91"/>
      <x v="90"/>
    </i>
    <i r="1">
      <x v="576"/>
      <x v="92"/>
      <x v="91"/>
    </i>
    <i>
      <x v="2069"/>
      <x v="86"/>
      <x v="91"/>
      <x v="90"/>
    </i>
    <i>
      <x v="2070"/>
      <x v="87"/>
      <x v="91"/>
      <x v="90"/>
    </i>
    <i r="1">
      <x v="100"/>
      <x v="91"/>
      <x v="90"/>
    </i>
    <i>
      <x v="2071"/>
      <x v="88"/>
      <x v="91"/>
      <x v="90"/>
    </i>
    <i>
      <x v="2072"/>
      <x v="184"/>
      <x v="91"/>
      <x v="90"/>
    </i>
    <i>
      <x v="2073"/>
      <x v="30"/>
      <x v="91"/>
      <x v="90"/>
    </i>
    <i>
      <x v="2074"/>
      <x v="557"/>
      <x v="158"/>
      <x v="157"/>
    </i>
    <i r="1">
      <x v="560"/>
      <x v="157"/>
      <x v="156"/>
    </i>
    <i r="1">
      <x v="604"/>
      <x v="157"/>
      <x v="156"/>
    </i>
    <i>
      <x v="2075"/>
      <x v="245"/>
      <x v="91"/>
      <x v="90"/>
    </i>
    <i>
      <x v="2076"/>
      <x v="499"/>
      <x v="91"/>
      <x v="90"/>
    </i>
    <i>
      <x v="2077"/>
      <x v="274"/>
      <x v="91"/>
      <x v="90"/>
    </i>
    <i>
      <x v="2078"/>
      <x v="359"/>
      <x v="91"/>
      <x v="90"/>
    </i>
    <i r="1">
      <x v="583"/>
      <x v="99"/>
      <x v="98"/>
    </i>
    <i>
      <x v="2079"/>
      <x v="142"/>
      <x v="91"/>
      <x v="90"/>
    </i>
    <i r="1">
      <x v="186"/>
      <x v="91"/>
      <x v="90"/>
    </i>
    <i>
      <x v="2080"/>
      <x v="199"/>
      <x v="91"/>
      <x v="90"/>
    </i>
    <i>
      <x v="2081"/>
      <x v="285"/>
      <x v="91"/>
      <x v="90"/>
    </i>
    <i>
      <x v="2082"/>
      <x v="621"/>
      <x v="92"/>
      <x v="91"/>
    </i>
    <i>
      <x v="2083"/>
      <x v="509"/>
      <x v="92"/>
      <x v="91"/>
    </i>
    <i>
      <x v="2084"/>
      <x v="141"/>
      <x v="91"/>
      <x v="90"/>
    </i>
    <i r="1">
      <x v="203"/>
      <x v="91"/>
      <x v="91"/>
    </i>
    <i>
      <x v="2085"/>
      <x v="464"/>
      <x v="91"/>
      <x v="90"/>
    </i>
    <i>
      <x v="2086"/>
      <x v="470"/>
      <x v="92"/>
      <x v="91"/>
    </i>
    <i>
      <x v="2087"/>
      <x v="371"/>
      <x v="158"/>
      <x v="157"/>
    </i>
    <i r="1">
      <x v="648"/>
      <x v="157"/>
      <x v="156"/>
    </i>
    <i>
      <x v="2088"/>
      <x v="346"/>
      <x v="92"/>
      <x v="91"/>
    </i>
    <i>
      <x v="2089"/>
      <x v="648"/>
      <x v="92"/>
      <x v="91"/>
    </i>
    <i>
      <x v="2090"/>
      <x v="105"/>
      <x v="92"/>
      <x v="91"/>
    </i>
    <i r="1">
      <x v="618"/>
      <x v="92"/>
      <x v="91"/>
    </i>
    <i>
      <x v="2091"/>
      <x v="330"/>
      <x v="157"/>
      <x v="157"/>
    </i>
    <i>
      <x v="2092"/>
      <x v="489"/>
      <x v="92"/>
      <x v="91"/>
    </i>
    <i>
      <x v="2093"/>
      <x v="329"/>
      <x v="195"/>
      <x v="194"/>
    </i>
    <i>
      <x v="2094"/>
      <x v="88"/>
      <x v="92"/>
      <x v="91"/>
    </i>
    <i>
      <x v="2095"/>
      <x v="145"/>
      <x v="159"/>
      <x v="158"/>
    </i>
    <i>
      <x v="2096"/>
      <x v="28"/>
      <x v="93"/>
      <x v="92"/>
    </i>
    <i>
      <x v="2097"/>
      <x v="12"/>
      <x v="97"/>
      <x v="96"/>
    </i>
    <i r="1">
      <x v="29"/>
      <x v="97"/>
      <x v="96"/>
    </i>
    <i r="1">
      <x v="89"/>
      <x v="96"/>
      <x v="95"/>
    </i>
    <i r="1">
      <x v="100"/>
      <x v="100"/>
      <x v="99"/>
    </i>
    <i r="1">
      <x v="233"/>
      <x v="95"/>
      <x v="94"/>
    </i>
    <i r="1">
      <x v="444"/>
      <x v="94"/>
      <x v="94"/>
    </i>
    <i r="1">
      <x v="513"/>
      <x v="101"/>
      <x v="100"/>
    </i>
    <i r="1">
      <x v="582"/>
      <x v="101"/>
      <x v="100"/>
    </i>
    <i r="1">
      <x v="584"/>
      <x v="96"/>
      <x v="95"/>
    </i>
    <i r="1">
      <x v="608"/>
      <x v="101"/>
      <x v="100"/>
    </i>
    <i>
      <x v="2098"/>
      <x v="522"/>
      <x v="94"/>
      <x v="93"/>
    </i>
    <i>
      <x v="2099"/>
      <x v="25"/>
      <x v="94"/>
      <x v="93"/>
    </i>
    <i>
      <x v="2100"/>
      <x v="545"/>
      <x v="96"/>
      <x v="95"/>
    </i>
    <i>
      <x v="2101"/>
      <x v="8"/>
      <x v="97"/>
      <x v="96"/>
    </i>
    <i r="1">
      <x v="37"/>
      <x v="99"/>
      <x v="98"/>
    </i>
    <i r="1">
      <x v="155"/>
      <x v="101"/>
      <x v="100"/>
    </i>
    <i r="1">
      <x v="168"/>
      <x v="98"/>
      <x v="97"/>
    </i>
    <i r="1">
      <x v="250"/>
      <x v="100"/>
      <x v="100"/>
    </i>
    <i r="1">
      <x v="325"/>
      <x v="96"/>
      <x v="95"/>
    </i>
    <i r="1">
      <x v="596"/>
      <x v="97"/>
      <x v="96"/>
    </i>
    <i>
      <x v="2102"/>
      <x v="258"/>
      <x v="97"/>
      <x v="96"/>
    </i>
    <i>
      <x v="2103"/>
      <x v="68"/>
      <x v="98"/>
      <x v="97"/>
    </i>
    <i r="1">
      <x v="371"/>
      <x v="97"/>
      <x v="96"/>
    </i>
    <i r="1">
      <x v="393"/>
      <x v="98"/>
      <x v="98"/>
    </i>
    <i r="1">
      <x v="425"/>
      <x v="97"/>
      <x v="96"/>
    </i>
    <i>
      <x v="2104"/>
      <x v="24"/>
      <x v="99"/>
      <x v="98"/>
    </i>
    <i r="1">
      <x v="266"/>
      <x v="98"/>
      <x v="97"/>
    </i>
    <i r="1">
      <x v="294"/>
      <x v="101"/>
      <x v="100"/>
    </i>
    <i r="1">
      <x v="538"/>
      <x v="99"/>
      <x v="98"/>
    </i>
    <i>
      <x v="2105"/>
      <x v="130"/>
      <x v="97"/>
      <x v="96"/>
    </i>
    <i r="1">
      <x v="211"/>
      <x v="98"/>
      <x v="97"/>
    </i>
    <i>
      <x v="2106"/>
      <x v="406"/>
      <x v="97"/>
      <x v="96"/>
    </i>
    <i r="1">
      <x v="637"/>
      <x v="97"/>
      <x v="96"/>
    </i>
    <i>
      <x v="2107"/>
      <x v="4"/>
      <x v="98"/>
      <x v="97"/>
    </i>
    <i r="1">
      <x v="43"/>
      <x v="100"/>
      <x v="99"/>
    </i>
    <i r="1">
      <x v="92"/>
      <x v="102"/>
      <x v="101"/>
    </i>
    <i r="1">
      <x v="127"/>
      <x v="100"/>
      <x v="99"/>
    </i>
    <i r="1">
      <x v="193"/>
      <x v="100"/>
      <x v="99"/>
    </i>
    <i r="1">
      <x v="367"/>
      <x v="99"/>
      <x v="98"/>
    </i>
    <i r="1">
      <x v="507"/>
      <x v="100"/>
      <x v="99"/>
    </i>
    <i r="1">
      <x v="529"/>
      <x v="101"/>
      <x v="100"/>
    </i>
    <i r="1">
      <x v="607"/>
      <x v="101"/>
      <x v="100"/>
    </i>
    <i>
      <x v="2108"/>
      <x v="372"/>
      <x v="97"/>
      <x v="96"/>
    </i>
    <i r="1">
      <x v="390"/>
      <x v="97"/>
      <x v="96"/>
    </i>
    <i>
      <x v="2109"/>
      <x v="165"/>
      <x v="100"/>
      <x v="99"/>
    </i>
    <i r="1">
      <x v="517"/>
      <x v="99"/>
      <x v="98"/>
    </i>
    <i>
      <x v="2110"/>
      <x v="387"/>
      <x v="98"/>
      <x v="97"/>
    </i>
    <i r="1">
      <x v="643"/>
      <x v="98"/>
      <x v="97"/>
    </i>
    <i>
      <x v="2111"/>
      <x v="323"/>
      <x v="97"/>
      <x v="96"/>
    </i>
    <i>
      <x v="2112"/>
      <x v="639"/>
      <x v="97"/>
      <x v="96"/>
    </i>
    <i>
      <x v="2113"/>
      <x v="156"/>
      <x v="100"/>
      <x v="99"/>
    </i>
    <i r="1">
      <x v="533"/>
      <x v="98"/>
      <x v="97"/>
    </i>
    <i>
      <x v="2114"/>
      <x v="268"/>
      <x v="99"/>
      <x v="98"/>
    </i>
    <i r="1">
      <x v="640"/>
      <x v="99"/>
      <x v="98"/>
    </i>
    <i>
      <x v="2115"/>
      <x v="170"/>
      <x v="97"/>
      <x v="96"/>
    </i>
    <i>
      <x v="2116"/>
      <x v="166"/>
      <x v="98"/>
      <x v="97"/>
    </i>
    <i r="1">
      <x v="342"/>
      <x v="101"/>
      <x v="100"/>
    </i>
    <i>
      <x v="2117"/>
      <x v="340"/>
      <x v="98"/>
      <x v="97"/>
    </i>
    <i>
      <x v="2118"/>
      <x v="360"/>
      <x v="98"/>
      <x v="97"/>
    </i>
    <i r="1">
      <x v="518"/>
      <x v="98"/>
      <x v="97"/>
    </i>
    <i>
      <x v="2119"/>
      <x v="80"/>
      <x v="98"/>
      <x v="98"/>
    </i>
    <i>
      <x v="2120"/>
      <x v="21"/>
      <x v="97"/>
      <x v="96"/>
    </i>
    <i r="1">
      <x v="103"/>
      <x v="98"/>
      <x v="97"/>
    </i>
    <i r="1">
      <x v="236"/>
      <x v="98"/>
      <x v="97"/>
    </i>
    <i r="1">
      <x v="642"/>
      <x v="99"/>
      <x v="98"/>
    </i>
    <i>
      <x v="2121"/>
      <x v="119"/>
      <x v="98"/>
      <x v="98"/>
    </i>
    <i>
      <x v="2122"/>
      <x v="405"/>
      <x v="98"/>
      <x v="97"/>
    </i>
    <i>
      <x v="2123"/>
      <x v="639"/>
      <x v="99"/>
      <x v="98"/>
    </i>
    <i>
      <x v="2124"/>
      <x v="45"/>
      <x v="98"/>
      <x v="97"/>
    </i>
    <i>
      <x v="2125"/>
      <x v="104"/>
      <x v="102"/>
      <x v="101"/>
    </i>
    <i r="1">
      <x v="514"/>
      <x v="100"/>
      <x v="99"/>
    </i>
    <i>
      <x v="2126"/>
      <x v="552"/>
      <x v="98"/>
      <x v="98"/>
    </i>
    <i>
      <x v="2127"/>
      <x v="586"/>
      <x v="100"/>
      <x v="99"/>
    </i>
    <i>
      <x v="2128"/>
      <x v="298"/>
      <x v="101"/>
      <x v="100"/>
    </i>
    <i r="1">
      <x v="301"/>
      <x v="98"/>
      <x v="97"/>
    </i>
    <i r="1">
      <x v="635"/>
      <x v="99"/>
      <x v="98"/>
    </i>
    <i>
      <x v="2129"/>
      <x v="80"/>
      <x v="100"/>
      <x v="99"/>
    </i>
    <i r="1">
      <x v="234"/>
      <x v="99"/>
      <x v="98"/>
    </i>
    <i r="1">
      <x v="515"/>
      <x v="98"/>
      <x v="97"/>
    </i>
    <i>
      <x v="2130"/>
      <x v="487"/>
      <x v="98"/>
      <x v="97"/>
    </i>
    <i r="1">
      <x v="619"/>
      <x v="98"/>
      <x v="97"/>
    </i>
    <i>
      <x v="2131"/>
      <x v="84"/>
      <x v="98"/>
      <x v="97"/>
    </i>
    <i>
      <x v="2132"/>
      <x v="220"/>
      <x v="99"/>
      <x v="98"/>
    </i>
    <i>
      <x v="2133"/>
      <x v="185"/>
      <x v="99"/>
      <x v="98"/>
    </i>
    <i r="1">
      <x v="642"/>
      <x v="98"/>
      <x v="98"/>
    </i>
    <i>
      <x v="2134"/>
      <x v="120"/>
      <x v="99"/>
      <x v="98"/>
    </i>
    <i>
      <x v="2135"/>
      <x v="638"/>
      <x v="100"/>
      <x v="99"/>
    </i>
    <i>
      <x v="2136"/>
      <x v="311"/>
      <x v="100"/>
      <x v="99"/>
    </i>
    <i r="1">
      <x v="396"/>
      <x v="99"/>
      <x v="98"/>
    </i>
    <i r="1">
      <x v="434"/>
      <x v="99"/>
      <x v="98"/>
    </i>
    <i r="1">
      <x v="556"/>
      <x v="100"/>
      <x v="99"/>
    </i>
    <i r="1">
      <x v="627"/>
      <x v="99"/>
      <x v="98"/>
    </i>
    <i>
      <x v="2137"/>
      <x v="419"/>
      <x v="99"/>
      <x v="98"/>
    </i>
    <i>
      <x v="2138"/>
      <x v="176"/>
      <x v="99"/>
      <x v="98"/>
    </i>
    <i>
      <x v="2139"/>
      <x v="222"/>
      <x v="100"/>
      <x v="99"/>
    </i>
    <i r="1">
      <x v="417"/>
      <x v="100"/>
      <x v="99"/>
    </i>
    <i>
      <x v="2140"/>
      <x v="14"/>
      <x v="100"/>
      <x v="99"/>
    </i>
    <i r="1">
      <x v="49"/>
      <x v="103"/>
      <x v="102"/>
    </i>
    <i r="1">
      <x v="146"/>
      <x v="102"/>
      <x v="101"/>
    </i>
    <i r="1">
      <x v="167"/>
      <x v="103"/>
      <x v="102"/>
    </i>
    <i r="1">
      <x v="208"/>
      <x v="102"/>
      <x v="101"/>
    </i>
    <i r="1">
      <x v="248"/>
      <x v="100"/>
      <x v="99"/>
    </i>
    <i r="1">
      <x v="278"/>
      <x v="98"/>
      <x v="97"/>
    </i>
    <i r="1">
      <x v="292"/>
      <x v="103"/>
      <x v="102"/>
    </i>
    <i r="1">
      <x v="300"/>
      <x v="102"/>
      <x v="101"/>
    </i>
    <i r="1">
      <x v="337"/>
      <x v="100"/>
      <x v="99"/>
    </i>
    <i r="1">
      <x v="413"/>
      <x v="104"/>
      <x v="103"/>
    </i>
    <i r="1">
      <x v="446"/>
      <x v="99"/>
      <x v="98"/>
    </i>
    <i r="1">
      <x v="533"/>
      <x v="98"/>
      <x v="97"/>
    </i>
    <i r="1">
      <x v="565"/>
      <x v="101"/>
      <x v="100"/>
    </i>
    <i r="1">
      <x v="609"/>
      <x v="101"/>
      <x v="100"/>
    </i>
    <i>
      <x v="2141"/>
      <x v="99"/>
      <x v="99"/>
      <x v="98"/>
    </i>
    <i r="1">
      <x v="319"/>
      <x v="99"/>
      <x v="98"/>
    </i>
    <i r="1">
      <x v="512"/>
      <x v="101"/>
      <x v="100"/>
    </i>
    <i>
      <x v="2142"/>
      <x v="105"/>
      <x v="99"/>
      <x v="98"/>
    </i>
    <i>
      <x v="2143"/>
      <x v="228"/>
      <x v="98"/>
      <x v="97"/>
    </i>
    <i>
      <x v="2144"/>
      <x v="331"/>
      <x v="99"/>
      <x v="98"/>
    </i>
    <i>
      <x v="2145"/>
      <x v="652"/>
      <x v="100"/>
      <x v="99"/>
    </i>
    <i>
      <x v="2146"/>
      <x v="43"/>
      <x v="164"/>
      <x v="163"/>
    </i>
    <i r="1">
      <x v="425"/>
      <x v="164"/>
      <x v="163"/>
    </i>
    <i>
      <x v="2147"/>
      <x v="376"/>
      <x v="100"/>
      <x v="99"/>
    </i>
    <i r="1">
      <x v="516"/>
      <x v="100"/>
      <x v="99"/>
    </i>
    <i r="1">
      <x v="617"/>
      <x v="102"/>
      <x v="101"/>
    </i>
    <i>
      <x v="2148"/>
      <x v="36"/>
      <x v="101"/>
      <x v="100"/>
    </i>
    <i r="1">
      <x v="658"/>
      <x v="101"/>
      <x v="100"/>
    </i>
    <i>
      <x v="2149"/>
      <x v="265"/>
      <x v="99"/>
      <x v="98"/>
    </i>
    <i>
      <x v="2150"/>
      <x v="129"/>
      <x v="99"/>
      <x v="98"/>
    </i>
    <i r="1">
      <x v="182"/>
      <x v="99"/>
      <x v="98"/>
    </i>
    <i>
      <x v="2151"/>
      <x v="101"/>
      <x v="99"/>
      <x v="98"/>
    </i>
    <i>
      <x v="2152"/>
      <x v="125"/>
      <x v="101"/>
      <x v="100"/>
    </i>
    <i r="1">
      <x v="559"/>
      <x v="101"/>
      <x v="100"/>
    </i>
    <i r="1">
      <x v="618"/>
      <x v="99"/>
      <x v="98"/>
    </i>
    <i>
      <x v="2153"/>
      <x v="152"/>
      <x v="99"/>
      <x v="98"/>
    </i>
    <i>
      <x v="2154"/>
      <x v="42"/>
      <x v="101"/>
      <x v="100"/>
    </i>
    <i r="1">
      <x v="201"/>
      <x v="99"/>
      <x v="98"/>
    </i>
    <i r="1">
      <x v="484"/>
      <x v="99"/>
      <x v="98"/>
    </i>
    <i r="1">
      <x v="585"/>
      <x v="100"/>
      <x v="99"/>
    </i>
    <i>
      <x v="2155"/>
      <x v="429"/>
      <x v="100"/>
      <x v="99"/>
    </i>
    <i r="1">
      <x v="473"/>
      <x v="99"/>
      <x v="98"/>
    </i>
    <i>
      <x v="2156"/>
      <x v="63"/>
      <x v="101"/>
      <x v="100"/>
    </i>
    <i r="1">
      <x v="183"/>
      <x v="99"/>
      <x v="98"/>
    </i>
    <i r="1">
      <x v="280"/>
      <x v="101"/>
      <x v="100"/>
    </i>
    <i r="1">
      <x v="485"/>
      <x v="100"/>
      <x v="99"/>
    </i>
    <i r="1">
      <x v="660"/>
      <x v="100"/>
      <x v="99"/>
    </i>
    <i>
      <x v="2157"/>
      <x v="269"/>
      <x v="100"/>
      <x v="99"/>
    </i>
    <i r="1">
      <x v="358"/>
      <x v="99"/>
      <x v="98"/>
    </i>
    <i r="1">
      <x v="561"/>
      <x v="100"/>
      <x v="100"/>
    </i>
    <i>
      <x v="2158"/>
      <x v="40"/>
      <x v="103"/>
      <x v="102"/>
    </i>
    <i r="1">
      <x v="215"/>
      <x v="103"/>
      <x v="102"/>
    </i>
    <i r="1">
      <x v="221"/>
      <x v="104"/>
      <x v="103"/>
    </i>
    <i r="1">
      <x v="255"/>
      <x v="100"/>
      <x v="99"/>
    </i>
    <i r="1">
      <x v="318"/>
      <x v="103"/>
      <x v="102"/>
    </i>
    <i r="1">
      <x v="354"/>
      <x v="104"/>
      <x v="103"/>
    </i>
    <i r="1">
      <x v="410"/>
      <x v="102"/>
      <x v="101"/>
    </i>
    <i r="1">
      <x v="477"/>
      <x v="99"/>
      <x v="98"/>
    </i>
    <i r="1">
      <x v="486"/>
      <x v="102"/>
      <x v="101"/>
    </i>
    <i r="1">
      <x v="565"/>
      <x v="99"/>
      <x v="98"/>
    </i>
    <i r="1">
      <x v="605"/>
      <x v="101"/>
      <x v="101"/>
    </i>
    <i r="1">
      <x v="620"/>
      <x v="102"/>
      <x v="101"/>
    </i>
    <i>
      <x v="2159"/>
      <x v="233"/>
      <x v="101"/>
      <x v="100"/>
    </i>
    <i>
      <x v="2160"/>
      <x v="395"/>
      <x v="99"/>
      <x v="98"/>
    </i>
    <i>
      <x v="2161"/>
      <x v="464"/>
      <x v="99"/>
      <x v="98"/>
    </i>
    <i r="1">
      <x v="491"/>
      <x v="101"/>
      <x v="100"/>
    </i>
    <i>
      <x v="2162"/>
      <x v="574"/>
      <x v="100"/>
      <x v="99"/>
    </i>
    <i>
      <x v="2163"/>
      <x v="114"/>
      <x v="100"/>
      <x v="99"/>
    </i>
    <i r="1">
      <x v="172"/>
      <x v="99"/>
      <x v="98"/>
    </i>
    <i r="1">
      <x v="288"/>
      <x v="99"/>
      <x v="98"/>
    </i>
    <i r="1">
      <x v="421"/>
      <x v="99"/>
      <x v="98"/>
    </i>
    <i r="1">
      <x v="590"/>
      <x v="99"/>
      <x v="98"/>
    </i>
    <i>
      <x v="2164"/>
      <x v="94"/>
      <x v="99"/>
      <x v="98"/>
    </i>
    <i r="1">
      <x v="306"/>
      <x v="102"/>
      <x v="101"/>
    </i>
    <i r="1">
      <x v="320"/>
      <x v="100"/>
      <x v="99"/>
    </i>
    <i r="1">
      <x v="603"/>
      <x v="99"/>
      <x v="98"/>
    </i>
    <i r="1">
      <x v="657"/>
      <x v="101"/>
      <x v="100"/>
    </i>
    <i>
      <x v="2165"/>
      <x v="100"/>
      <x v="99"/>
      <x v="98"/>
    </i>
    <i r="1">
      <x v="392"/>
      <x v="100"/>
      <x v="99"/>
    </i>
    <i r="1">
      <x v="441"/>
      <x v="100"/>
      <x v="99"/>
    </i>
    <i r="1">
      <x v="511"/>
      <x v="100"/>
      <x v="99"/>
    </i>
    <i>
      <x v="2166"/>
      <x v="107"/>
      <x v="100"/>
      <x v="99"/>
    </i>
    <i r="1">
      <x v="325"/>
      <x v="100"/>
      <x v="99"/>
    </i>
    <i r="1">
      <x v="584"/>
      <x v="101"/>
      <x v="100"/>
    </i>
    <i r="1">
      <x v="622"/>
      <x v="100"/>
      <x v="99"/>
    </i>
    <i>
      <x v="2167"/>
      <x v="397"/>
      <x v="101"/>
      <x v="100"/>
    </i>
    <i>
      <x v="2168"/>
      <x v="169"/>
      <x v="99"/>
      <x v="98"/>
    </i>
    <i>
      <x v="2169"/>
      <x v="158"/>
      <x v="100"/>
      <x v="99"/>
    </i>
    <i r="1">
      <x v="299"/>
      <x v="100"/>
      <x v="99"/>
    </i>
    <i r="1">
      <x v="459"/>
      <x v="100"/>
      <x v="99"/>
    </i>
    <i>
      <x v="2170"/>
      <x v="65"/>
      <x v="100"/>
      <x v="99"/>
    </i>
    <i r="1">
      <x v="112"/>
      <x v="99"/>
      <x v="98"/>
    </i>
    <i r="1">
      <x v="286"/>
      <x v="99"/>
      <x v="98"/>
    </i>
    <i r="1">
      <x v="431"/>
      <x v="100"/>
      <x v="99"/>
    </i>
    <i r="1">
      <x v="519"/>
      <x v="100"/>
      <x v="99"/>
    </i>
    <i>
      <x v="2171"/>
      <x v="76"/>
      <x v="101"/>
      <x v="100"/>
    </i>
    <i r="1">
      <x v="173"/>
      <x v="100"/>
      <x v="99"/>
    </i>
    <i r="1">
      <x v="654"/>
      <x v="101"/>
      <x v="100"/>
    </i>
    <i>
      <x v="2172"/>
      <x v="294"/>
      <x v="100"/>
      <x v="99"/>
    </i>
    <i>
      <x v="2173"/>
      <x v="21"/>
      <x v="103"/>
      <x v="102"/>
    </i>
    <i r="1">
      <x v="262"/>
      <x v="99"/>
      <x v="98"/>
    </i>
    <i r="1">
      <x v="364"/>
      <x v="102"/>
      <x v="101"/>
    </i>
    <i r="1">
      <x v="369"/>
      <x v="102"/>
      <x v="101"/>
    </i>
    <i r="1">
      <x v="588"/>
      <x v="100"/>
      <x v="99"/>
    </i>
    <i>
      <x v="2174"/>
      <x v="194"/>
      <x v="101"/>
      <x v="100"/>
    </i>
    <i r="1">
      <x v="333"/>
      <x v="101"/>
      <x v="100"/>
    </i>
    <i r="1">
      <x v="468"/>
      <x v="100"/>
      <x v="99"/>
    </i>
    <i>
      <x v="2175"/>
      <x v="413"/>
      <x v="101"/>
      <x v="100"/>
    </i>
    <i>
      <x v="2176"/>
      <x v="439"/>
      <x v="101"/>
      <x v="100"/>
    </i>
    <i>
      <x v="2177"/>
      <x v="1"/>
      <x v="101"/>
      <x v="100"/>
    </i>
    <i r="1">
      <x v="59"/>
      <x v="100"/>
      <x v="99"/>
    </i>
    <i r="1">
      <x v="133"/>
      <x v="102"/>
      <x v="101"/>
    </i>
    <i r="1">
      <x v="164"/>
      <x v="101"/>
      <x v="100"/>
    </i>
    <i r="1">
      <x v="181"/>
      <x v="101"/>
      <x v="100"/>
    </i>
    <i r="1">
      <x v="249"/>
      <x v="102"/>
      <x v="101"/>
    </i>
    <i r="1">
      <x v="252"/>
      <x v="100"/>
      <x v="99"/>
    </i>
    <i r="1">
      <x v="264"/>
      <x v="101"/>
      <x v="100"/>
    </i>
    <i r="1">
      <x v="394"/>
      <x v="100"/>
      <x v="99"/>
    </i>
    <i r="1">
      <x v="464"/>
      <x v="99"/>
      <x v="98"/>
    </i>
    <i r="1">
      <x v="502"/>
      <x v="100"/>
      <x v="99"/>
    </i>
    <i r="1">
      <x v="512"/>
      <x v="102"/>
      <x v="101"/>
    </i>
    <i r="1">
      <x v="577"/>
      <x v="100"/>
      <x v="99"/>
    </i>
    <i>
      <x v="2178"/>
      <x v="2"/>
      <x v="103"/>
      <x v="102"/>
    </i>
    <i r="1">
      <x v="74"/>
      <x v="105"/>
      <x v="104"/>
    </i>
    <i r="1">
      <x v="81"/>
      <x v="105"/>
      <x v="104"/>
    </i>
    <i r="1">
      <x v="83"/>
      <x v="101"/>
      <x v="100"/>
    </i>
    <i r="1">
      <x v="97"/>
      <x v="99"/>
      <x v="98"/>
    </i>
    <i r="1">
      <x v="117"/>
      <x v="102"/>
      <x v="101"/>
    </i>
    <i r="1">
      <x v="131"/>
      <x v="104"/>
      <x v="103"/>
    </i>
    <i r="1">
      <x v="138"/>
      <x v="106"/>
      <x v="105"/>
    </i>
    <i r="1">
      <x v="149"/>
      <x v="104"/>
      <x v="103"/>
    </i>
    <i r="1">
      <x v="206"/>
      <x v="104"/>
      <x v="103"/>
    </i>
    <i r="1">
      <x v="224"/>
      <x v="102"/>
      <x v="101"/>
    </i>
    <i r="1">
      <x v="273"/>
      <x v="100"/>
      <x v="99"/>
    </i>
    <i r="1">
      <x v="378"/>
      <x v="107"/>
      <x v="106"/>
    </i>
    <i r="1">
      <x v="423"/>
      <x v="101"/>
      <x v="100"/>
    </i>
    <i r="1">
      <x v="424"/>
      <x v="104"/>
      <x v="103"/>
    </i>
    <i r="1">
      <x v="482"/>
      <x v="105"/>
      <x v="104"/>
    </i>
    <i r="1">
      <x v="512"/>
      <x v="107"/>
      <x v="106"/>
    </i>
    <i r="1">
      <x v="558"/>
      <x v="102"/>
      <x v="101"/>
    </i>
    <i r="1">
      <x v="601"/>
      <x v="101"/>
      <x v="100"/>
    </i>
    <i>
      <x v="2179"/>
      <x v="22"/>
      <x v="100"/>
      <x v="99"/>
    </i>
    <i r="1">
      <x v="106"/>
      <x v="99"/>
      <x v="98"/>
    </i>
    <i r="1">
      <x v="305"/>
      <x v="100"/>
      <x v="99"/>
    </i>
    <i r="1">
      <x v="521"/>
      <x v="102"/>
      <x v="101"/>
    </i>
    <i>
      <x v="2180"/>
      <x v="630"/>
      <x v="101"/>
      <x v="101"/>
    </i>
    <i>
      <x v="2181"/>
      <x v="69"/>
      <x v="103"/>
      <x v="102"/>
    </i>
    <i r="1">
      <x v="229"/>
      <x v="103"/>
      <x v="102"/>
    </i>
    <i r="1">
      <x v="606"/>
      <x v="102"/>
      <x v="101"/>
    </i>
    <i r="1">
      <x v="649"/>
      <x v="100"/>
      <x v="99"/>
    </i>
    <i r="1">
      <x v="655"/>
      <x v="101"/>
      <x v="100"/>
    </i>
    <i>
      <x v="2182"/>
      <x v="638"/>
      <x v="101"/>
      <x v="100"/>
    </i>
    <i>
      <x v="2183"/>
      <x v="165"/>
      <x v="160"/>
      <x v="159"/>
    </i>
    <i>
      <x v="2184"/>
      <x v="176"/>
      <x v="65"/>
      <x v="65"/>
    </i>
    <i r="1">
      <x v="321"/>
      <x v="62"/>
      <x v="61"/>
    </i>
    <i>
      <x v="2185"/>
      <x v="335"/>
      <x v="99"/>
      <x v="98"/>
    </i>
    <i>
      <x v="2186"/>
      <x v="377"/>
      <x v="100"/>
      <x v="99"/>
    </i>
    <i>
      <x v="2187"/>
      <x v="541"/>
      <x v="99"/>
      <x v="98"/>
    </i>
    <i>
      <x v="2188"/>
      <x v="438"/>
      <x v="99"/>
      <x v="98"/>
    </i>
    <i r="1">
      <x v="499"/>
      <x v="102"/>
      <x v="101"/>
    </i>
    <i>
      <x v="2189"/>
      <x v="525"/>
      <x v="100"/>
      <x v="99"/>
    </i>
    <i>
      <x v="2190"/>
      <x v="76"/>
      <x v="101"/>
      <x v="100"/>
    </i>
    <i r="1">
      <x v="126"/>
      <x v="103"/>
      <x v="102"/>
    </i>
    <i r="1">
      <x v="150"/>
      <x v="103"/>
      <x v="102"/>
    </i>
    <i r="1">
      <x v="152"/>
      <x v="103"/>
      <x v="102"/>
    </i>
    <i r="1">
      <x v="373"/>
      <x v="102"/>
      <x v="101"/>
    </i>
    <i r="1">
      <x v="617"/>
      <x v="100"/>
      <x v="99"/>
    </i>
    <i r="1">
      <x v="661"/>
      <x v="102"/>
      <x v="101"/>
    </i>
    <i>
      <x v="2191"/>
      <x v="179"/>
      <x v="102"/>
      <x v="101"/>
    </i>
    <i>
      <x v="2192"/>
      <x v="533"/>
      <x v="160"/>
      <x v="159"/>
    </i>
    <i r="1">
      <x v="639"/>
      <x v="159"/>
      <x v="158"/>
    </i>
    <i>
      <x v="2193"/>
      <x v="543"/>
      <x v="102"/>
      <x v="101"/>
    </i>
    <i>
      <x v="2194"/>
      <x v="447"/>
      <x v="102"/>
      <x v="101"/>
    </i>
    <i r="1">
      <x v="644"/>
      <x v="100"/>
      <x v="99"/>
    </i>
    <i>
      <x v="2195"/>
      <x v="488"/>
      <x v="101"/>
      <x v="100"/>
    </i>
    <i r="1">
      <x v="616"/>
      <x v="100"/>
      <x v="99"/>
    </i>
    <i>
      <x v="2196"/>
      <x v="599"/>
      <x v="101"/>
      <x v="100"/>
    </i>
    <i>
      <x v="2197"/>
      <x v="630"/>
      <x v="99"/>
      <x v="98"/>
    </i>
    <i>
      <x v="2198"/>
      <x v="11"/>
      <x v="100"/>
      <x v="99"/>
    </i>
    <i r="1">
      <x v="135"/>
      <x v="101"/>
      <x v="100"/>
    </i>
    <i r="1">
      <x v="321"/>
      <x v="100"/>
      <x v="99"/>
    </i>
    <i>
      <x v="2199"/>
      <x v="217"/>
      <x v="100"/>
      <x v="99"/>
    </i>
    <i r="1">
      <x v="285"/>
      <x v="101"/>
      <x v="100"/>
    </i>
    <i r="1">
      <x v="480"/>
      <x v="101"/>
      <x v="100"/>
    </i>
    <i r="1">
      <x v="530"/>
      <x v="100"/>
      <x v="99"/>
    </i>
    <i r="1">
      <x v="586"/>
      <x v="101"/>
      <x v="100"/>
    </i>
    <i>
      <x v="2200"/>
      <x v="34"/>
      <x v="100"/>
      <x v="100"/>
    </i>
    <i>
      <x v="2201"/>
      <x v="331"/>
      <x v="100"/>
      <x v="99"/>
    </i>
    <i r="1">
      <x v="524"/>
      <x v="101"/>
      <x v="100"/>
    </i>
    <i>
      <x v="2202"/>
      <x v="413"/>
      <x v="158"/>
      <x v="157"/>
    </i>
    <i r="1">
      <x v="638"/>
      <x v="158"/>
      <x v="157"/>
    </i>
    <i>
      <x v="2203"/>
      <x v="96"/>
      <x v="104"/>
      <x v="103"/>
    </i>
    <i r="1">
      <x v="401"/>
      <x v="100"/>
      <x v="99"/>
    </i>
    <i r="1">
      <x v="402"/>
      <x v="100"/>
      <x v="99"/>
    </i>
    <i r="1">
      <x v="420"/>
      <x v="101"/>
      <x v="100"/>
    </i>
    <i r="1">
      <x v="423"/>
      <x v="102"/>
      <x v="101"/>
    </i>
    <i r="1">
      <x v="442"/>
      <x v="102"/>
      <x v="101"/>
    </i>
    <i r="1">
      <x v="569"/>
      <x v="103"/>
      <x v="102"/>
    </i>
    <i r="1">
      <x v="581"/>
      <x v="99"/>
      <x v="98"/>
    </i>
    <i r="1">
      <x v="588"/>
      <x v="103"/>
      <x v="102"/>
    </i>
    <i r="1">
      <x v="634"/>
      <x v="101"/>
      <x v="100"/>
    </i>
    <i r="1">
      <x v="647"/>
      <x v="101"/>
      <x v="100"/>
    </i>
    <i>
      <x v="2204"/>
      <x v="16"/>
      <x v="100"/>
      <x v="99"/>
    </i>
    <i r="1">
      <x v="216"/>
      <x v="101"/>
      <x v="100"/>
    </i>
    <i r="1">
      <x v="284"/>
      <x v="100"/>
      <x v="99"/>
    </i>
    <i r="1">
      <x v="309"/>
      <x v="100"/>
      <x v="99"/>
    </i>
    <i r="1">
      <x v="493"/>
      <x v="100"/>
      <x v="99"/>
    </i>
    <i>
      <x v="2205"/>
      <x v="449"/>
      <x v="101"/>
      <x v="101"/>
    </i>
    <i>
      <x v="2206"/>
      <x v="263"/>
      <x v="100"/>
      <x v="99"/>
    </i>
    <i r="1">
      <x v="409"/>
      <x v="100"/>
      <x v="99"/>
    </i>
    <i>
      <x v="2207"/>
      <x v="449"/>
      <x v="100"/>
      <x v="99"/>
    </i>
    <i r="1">
      <x v="616"/>
      <x v="100"/>
      <x v="99"/>
    </i>
    <i>
      <x v="2208"/>
      <x v="151"/>
      <x v="100"/>
      <x v="99"/>
    </i>
    <i r="1">
      <x v="593"/>
      <x v="100"/>
      <x v="99"/>
    </i>
    <i>
      <x v="2209"/>
      <x v="495"/>
      <x v="101"/>
      <x v="100"/>
    </i>
    <i>
      <x v="2210"/>
      <x v="147"/>
      <x v="102"/>
      <x v="101"/>
    </i>
    <i r="1">
      <x v="282"/>
      <x v="103"/>
      <x v="102"/>
    </i>
    <i r="1">
      <x v="324"/>
      <x v="102"/>
      <x v="101"/>
    </i>
    <i r="1">
      <x v="345"/>
      <x v="101"/>
      <x v="101"/>
    </i>
    <i r="1">
      <x v="432"/>
      <x v="102"/>
      <x v="101"/>
    </i>
    <i r="1">
      <x v="656"/>
      <x v="102"/>
      <x v="101"/>
    </i>
    <i>
      <x v="2211"/>
      <x v="13"/>
      <x v="105"/>
      <x v="104"/>
    </i>
    <i r="1">
      <x v="31"/>
      <x v="100"/>
      <x v="99"/>
    </i>
    <i r="1">
      <x v="207"/>
      <x v="104"/>
      <x v="103"/>
    </i>
    <i r="1">
      <x v="210"/>
      <x v="102"/>
      <x v="102"/>
    </i>
    <i r="1">
      <x v="350"/>
      <x v="106"/>
      <x v="105"/>
    </i>
    <i r="1">
      <x v="389"/>
      <x v="102"/>
      <x v="101"/>
    </i>
    <i r="1">
      <x v="494"/>
      <x v="101"/>
      <x v="100"/>
    </i>
    <i r="1">
      <x v="631"/>
      <x v="107"/>
      <x v="106"/>
    </i>
    <i r="1">
      <x v="636"/>
      <x v="103"/>
      <x v="102"/>
    </i>
    <i>
      <x v="2212"/>
      <x v="5"/>
      <x v="100"/>
      <x v="99"/>
    </i>
    <i r="1">
      <x v="385"/>
      <x v="101"/>
      <x v="100"/>
    </i>
    <i>
      <x v="2213"/>
      <x v="18"/>
      <x v="102"/>
      <x v="101"/>
    </i>
    <i r="1">
      <x v="576"/>
      <x v="101"/>
      <x v="100"/>
    </i>
    <i>
      <x v="2214"/>
      <x v="17"/>
      <x v="102"/>
      <x v="101"/>
    </i>
    <i r="1">
      <x v="130"/>
      <x v="101"/>
      <x v="100"/>
    </i>
    <i>
      <x v="2215"/>
      <x v="190"/>
      <x v="100"/>
      <x v="99"/>
    </i>
    <i>
      <x v="2216"/>
      <x v="52"/>
      <x v="158"/>
      <x v="158"/>
    </i>
    <i>
      <x v="2217"/>
      <x v="120"/>
      <x v="101"/>
      <x v="100"/>
    </i>
    <i>
      <x v="2218"/>
      <x v="656"/>
      <x v="100"/>
      <x v="99"/>
    </i>
    <i>
      <x v="2219"/>
      <x v="225"/>
      <x v="101"/>
      <x v="100"/>
    </i>
    <i r="1">
      <x v="308"/>
      <x v="102"/>
      <x v="101"/>
    </i>
    <i r="1">
      <x v="312"/>
      <x v="100"/>
      <x v="99"/>
    </i>
    <i>
      <x v="2220"/>
      <x v="223"/>
      <x v="101"/>
      <x v="100"/>
    </i>
    <i r="1">
      <x v="272"/>
      <x v="101"/>
      <x v="100"/>
    </i>
    <i>
      <x v="2221"/>
      <x v="144"/>
      <x v="100"/>
      <x v="99"/>
    </i>
    <i>
      <x v="2222"/>
      <x v="544"/>
      <x v="100"/>
      <x v="99"/>
    </i>
    <i>
      <x v="2223"/>
      <x v="152"/>
      <x v="158"/>
      <x v="157"/>
    </i>
    <i>
      <x v="2224"/>
      <x v="286"/>
      <x v="158"/>
      <x v="158"/>
    </i>
    <i>
      <x v="2225"/>
      <x v="191"/>
      <x v="101"/>
      <x v="100"/>
    </i>
    <i>
      <x v="2226"/>
      <x v="102"/>
      <x v="101"/>
      <x v="100"/>
    </i>
    <i r="1">
      <x v="428"/>
      <x v="100"/>
      <x v="99"/>
    </i>
    <i r="1">
      <x v="528"/>
      <x v="100"/>
      <x v="99"/>
    </i>
    <i r="1">
      <x v="532"/>
      <x v="100"/>
      <x v="99"/>
    </i>
    <i r="1">
      <x v="631"/>
      <x v="101"/>
      <x v="100"/>
    </i>
    <i>
      <x v="2227"/>
      <x v="437"/>
      <x v="101"/>
      <x v="100"/>
    </i>
    <i>
      <x v="2228"/>
      <x v="321"/>
      <x v="102"/>
      <x v="101"/>
    </i>
    <i r="1">
      <x v="344"/>
      <x v="103"/>
      <x v="102"/>
    </i>
    <i r="1">
      <x v="414"/>
      <x v="104"/>
      <x v="103"/>
    </i>
    <i r="1">
      <x v="478"/>
      <x v="101"/>
      <x v="101"/>
    </i>
    <i r="1">
      <x v="630"/>
      <x v="101"/>
      <x v="100"/>
    </i>
    <i>
      <x v="2229"/>
      <x v="568"/>
      <x v="101"/>
      <x v="100"/>
    </i>
    <i>
      <x v="2230"/>
      <x v="297"/>
      <x v="101"/>
      <x v="100"/>
    </i>
    <i r="1">
      <x v="503"/>
      <x v="100"/>
      <x v="100"/>
    </i>
    <i>
      <x v="2231"/>
      <x v="380"/>
      <x v="100"/>
      <x v="99"/>
    </i>
    <i>
      <x v="2232"/>
      <x v="286"/>
      <x v="101"/>
      <x v="100"/>
    </i>
    <i>
      <x v="2233"/>
      <x v="430"/>
      <x v="100"/>
      <x v="99"/>
    </i>
    <i>
      <x v="2234"/>
      <x v="161"/>
      <x v="100"/>
      <x v="99"/>
    </i>
    <i>
      <x v="2235"/>
      <x v="68"/>
      <x v="101"/>
      <x v="100"/>
    </i>
    <i r="1">
      <x v="203"/>
      <x v="101"/>
      <x v="100"/>
    </i>
    <i r="1">
      <x v="336"/>
      <x v="101"/>
      <x v="100"/>
    </i>
    <i>
      <x v="2236"/>
      <x v="54"/>
      <x v="102"/>
      <x v="101"/>
    </i>
    <i r="1">
      <x v="72"/>
      <x v="102"/>
      <x v="101"/>
    </i>
    <i r="1">
      <x v="87"/>
      <x v="101"/>
      <x v="101"/>
    </i>
    <i r="1">
      <x v="142"/>
      <x v="105"/>
      <x v="104"/>
    </i>
    <i r="1">
      <x v="161"/>
      <x v="103"/>
      <x v="102"/>
    </i>
    <i r="1">
      <x v="163"/>
      <x v="102"/>
      <x v="101"/>
    </i>
    <i r="1">
      <x v="184"/>
      <x v="102"/>
      <x v="101"/>
    </i>
    <i r="1">
      <x v="204"/>
      <x v="102"/>
      <x v="102"/>
    </i>
    <i r="1">
      <x v="231"/>
      <x v="105"/>
      <x v="104"/>
    </i>
    <i r="1">
      <x v="365"/>
      <x v="104"/>
      <x v="103"/>
    </i>
    <i r="1">
      <x v="415"/>
      <x v="100"/>
      <x v="99"/>
    </i>
    <i r="1">
      <x v="461"/>
      <x v="100"/>
      <x v="99"/>
    </i>
    <i r="1">
      <x v="475"/>
      <x v="103"/>
      <x v="102"/>
    </i>
    <i r="1">
      <x v="527"/>
      <x v="103"/>
      <x v="102"/>
    </i>
    <i>
      <x v="2237"/>
      <x v="23"/>
      <x v="101"/>
      <x v="100"/>
    </i>
    <i r="1">
      <x v="28"/>
      <x v="101"/>
      <x v="100"/>
    </i>
    <i r="1">
      <x v="346"/>
      <x v="100"/>
      <x v="99"/>
    </i>
    <i r="1">
      <x v="604"/>
      <x v="100"/>
      <x v="99"/>
    </i>
    <i r="1">
      <x v="643"/>
      <x v="108"/>
      <x v="107"/>
    </i>
    <i>
      <x v="2238"/>
      <x v="344"/>
      <x v="101"/>
      <x v="100"/>
    </i>
    <i r="1">
      <x v="544"/>
      <x v="100"/>
      <x v="100"/>
    </i>
    <i>
      <x v="2239"/>
      <x v="582"/>
      <x v="102"/>
      <x v="101"/>
    </i>
    <i>
      <x v="2240"/>
      <x v="398"/>
      <x v="101"/>
      <x v="100"/>
    </i>
    <i>
      <x v="2241"/>
      <x v="62"/>
      <x v="104"/>
      <x v="103"/>
    </i>
    <i r="1">
      <x v="293"/>
      <x v="103"/>
      <x v="102"/>
    </i>
    <i r="1">
      <x v="302"/>
      <x v="101"/>
      <x v="100"/>
    </i>
    <i r="1">
      <x v="314"/>
      <x v="104"/>
      <x v="103"/>
    </i>
    <i r="1">
      <x v="352"/>
      <x v="101"/>
      <x v="100"/>
    </i>
    <i r="1">
      <x v="414"/>
      <x v="102"/>
      <x v="101"/>
    </i>
    <i r="1">
      <x v="537"/>
      <x v="103"/>
      <x v="102"/>
    </i>
    <i r="1">
      <x v="591"/>
      <x v="102"/>
      <x v="101"/>
    </i>
    <i r="1">
      <x v="593"/>
      <x v="101"/>
      <x v="100"/>
    </i>
    <i r="1">
      <x v="615"/>
      <x v="103"/>
      <x v="102"/>
    </i>
    <i>
      <x v="2242"/>
      <x v="608"/>
      <x v="100"/>
      <x v="99"/>
    </i>
    <i>
      <x v="2243"/>
      <x v="33"/>
      <x v="101"/>
      <x v="100"/>
    </i>
    <i r="1">
      <x v="96"/>
      <x v="101"/>
      <x v="100"/>
    </i>
    <i r="1">
      <x v="287"/>
      <x v="103"/>
      <x v="102"/>
    </i>
    <i r="1">
      <x v="316"/>
      <x v="101"/>
      <x v="100"/>
    </i>
    <i r="1">
      <x v="480"/>
      <x v="102"/>
      <x v="101"/>
    </i>
    <i r="1">
      <x v="488"/>
      <x v="103"/>
      <x v="102"/>
    </i>
    <i>
      <x v="2244"/>
      <x v="252"/>
      <x v="159"/>
      <x v="158"/>
    </i>
    <i>
      <x v="2245"/>
      <x v="118"/>
      <x v="101"/>
      <x v="100"/>
    </i>
    <i>
      <x v="2246"/>
      <x v="250"/>
      <x v="100"/>
      <x v="100"/>
    </i>
    <i>
      <x v="2247"/>
      <x v="396"/>
      <x v="158"/>
      <x v="157"/>
    </i>
    <i>
      <x v="2248"/>
      <x v="8"/>
      <x v="100"/>
      <x v="99"/>
    </i>
    <i>
      <x v="2249"/>
      <x v="238"/>
      <x v="102"/>
      <x v="101"/>
    </i>
    <i r="1">
      <x v="279"/>
      <x v="101"/>
      <x v="100"/>
    </i>
    <i r="1">
      <x v="424"/>
      <x v="102"/>
      <x v="101"/>
    </i>
    <i>
      <x v="2250"/>
      <x v="140"/>
      <x v="101"/>
      <x v="100"/>
    </i>
    <i>
      <x v="2251"/>
      <x v="258"/>
      <x v="100"/>
      <x v="99"/>
    </i>
    <i>
      <x v="2252"/>
      <x v="387"/>
      <x v="100"/>
      <x v="100"/>
    </i>
    <i r="1">
      <x v="405"/>
      <x v="100"/>
      <x v="100"/>
    </i>
    <i r="1">
      <x v="434"/>
      <x v="101"/>
      <x v="100"/>
    </i>
    <i r="1">
      <x v="627"/>
      <x v="101"/>
      <x v="100"/>
    </i>
    <i>
      <x v="2253"/>
      <x v="293"/>
      <x v="101"/>
      <x v="100"/>
    </i>
    <i r="1">
      <x v="403"/>
      <x v="102"/>
      <x v="101"/>
    </i>
    <i>
      <x v="2254"/>
      <x v="213"/>
      <x v="102"/>
      <x v="101"/>
    </i>
    <i r="1">
      <x v="260"/>
      <x v="102"/>
      <x v="101"/>
    </i>
    <i r="1">
      <x v="277"/>
      <x v="101"/>
      <x v="100"/>
    </i>
    <i>
      <x v="2255"/>
      <x v="475"/>
      <x v="101"/>
      <x v="100"/>
    </i>
    <i>
      <x v="2256"/>
      <x v="37"/>
      <x v="101"/>
      <x v="100"/>
    </i>
    <i>
      <x v="2257"/>
      <x v="501"/>
      <x v="100"/>
      <x v="100"/>
    </i>
    <i>
      <x v="2258"/>
      <x v="566"/>
      <x v="101"/>
      <x v="100"/>
    </i>
    <i>
      <x v="2259"/>
      <x v="490"/>
      <x v="101"/>
      <x v="100"/>
    </i>
    <i>
      <x v="2260"/>
      <x v="72"/>
      <x v="101"/>
      <x v="100"/>
    </i>
    <i>
      <x v="2261"/>
      <x v="155"/>
      <x v="101"/>
      <x v="100"/>
    </i>
    <i r="1">
      <x v="194"/>
      <x v="101"/>
      <x v="100"/>
    </i>
    <i r="1">
      <x v="205"/>
      <x v="100"/>
      <x v="100"/>
    </i>
    <i r="1">
      <x v="436"/>
      <x v="101"/>
      <x v="100"/>
    </i>
    <i>
      <x v="2262"/>
      <x v="418"/>
      <x v="101"/>
      <x v="100"/>
    </i>
    <i>
      <x v="2263"/>
      <x v="46"/>
      <x v="101"/>
      <x v="100"/>
    </i>
    <i>
      <x v="2264"/>
      <x v="327"/>
      <x v="101"/>
      <x v="100"/>
    </i>
    <i r="1">
      <x v="564"/>
      <x v="101"/>
      <x v="100"/>
    </i>
    <i r="1">
      <x v="575"/>
      <x v="102"/>
      <x v="101"/>
    </i>
    <i r="1">
      <x v="613"/>
      <x v="102"/>
      <x v="101"/>
    </i>
    <i>
      <x v="2265"/>
      <x v="46"/>
      <x v="102"/>
      <x v="101"/>
    </i>
    <i>
      <x v="2266"/>
      <x v="24"/>
      <x v="101"/>
      <x v="100"/>
    </i>
    <i>
      <x v="2267"/>
      <x v="24"/>
      <x v="101"/>
      <x v="100"/>
    </i>
    <i>
      <x v="2268"/>
      <x v="44"/>
      <x v="101"/>
      <x v="100"/>
    </i>
    <i>
      <x v="2269"/>
      <x v="44"/>
      <x v="101"/>
      <x v="100"/>
    </i>
    <i>
      <x v="2270"/>
      <x v="157"/>
      <x v="101"/>
      <x v="100"/>
    </i>
    <i r="1">
      <x v="456"/>
      <x v="103"/>
      <x v="102"/>
    </i>
    <i>
      <x v="2271"/>
      <x v="87"/>
      <x v="101"/>
      <x v="100"/>
    </i>
    <i r="1">
      <x v="212"/>
      <x v="102"/>
      <x v="101"/>
    </i>
    <i r="1">
      <x v="291"/>
      <x v="101"/>
      <x v="100"/>
    </i>
    <i r="1">
      <x v="413"/>
      <x v="101"/>
      <x v="100"/>
    </i>
    <i>
      <x v="2272"/>
      <x v="125"/>
      <x v="103"/>
      <x v="102"/>
    </i>
    <i r="1">
      <x v="143"/>
      <x v="102"/>
      <x v="101"/>
    </i>
    <i r="1">
      <x v="253"/>
      <x v="101"/>
      <x v="100"/>
    </i>
    <i r="1">
      <x v="468"/>
      <x v="101"/>
      <x v="100"/>
    </i>
    <i r="1">
      <x v="585"/>
      <x v="102"/>
      <x v="101"/>
    </i>
    <i>
      <x v="2273"/>
      <x v="633"/>
      <x v="101"/>
      <x v="100"/>
    </i>
    <i>
      <x v="2274"/>
      <x v="150"/>
      <x v="102"/>
      <x v="101"/>
    </i>
    <i r="1">
      <x v="189"/>
      <x v="101"/>
      <x v="100"/>
    </i>
    <i r="1">
      <x v="373"/>
      <x v="102"/>
      <x v="101"/>
    </i>
    <i>
      <x v="2275"/>
      <x v="197"/>
      <x v="101"/>
      <x v="100"/>
    </i>
    <i r="1">
      <x v="271"/>
      <x v="101"/>
      <x v="100"/>
    </i>
    <i>
      <x v="2276"/>
      <x v="388"/>
      <x v="101"/>
      <x v="100"/>
    </i>
    <i>
      <x v="2277"/>
      <x v="556"/>
      <x v="159"/>
      <x v="158"/>
    </i>
    <i>
      <x v="2278"/>
      <x v="130"/>
      <x v="101"/>
      <x v="100"/>
    </i>
    <i r="1">
      <x v="211"/>
      <x v="102"/>
      <x v="101"/>
    </i>
    <i r="1">
      <x v="230"/>
      <x v="102"/>
      <x v="101"/>
    </i>
    <i r="1">
      <x v="368"/>
      <x v="101"/>
      <x v="101"/>
    </i>
    <i r="1">
      <x v="465"/>
      <x v="101"/>
      <x v="100"/>
    </i>
    <i r="1">
      <x v="471"/>
      <x v="101"/>
      <x v="100"/>
    </i>
    <i r="1">
      <x v="474"/>
      <x v="101"/>
      <x v="100"/>
    </i>
    <i r="1">
      <x v="543"/>
      <x v="102"/>
      <x v="101"/>
    </i>
    <i r="1">
      <x v="607"/>
      <x v="102"/>
      <x v="101"/>
    </i>
    <i>
      <x v="2279"/>
      <x v="148"/>
      <x v="101"/>
      <x v="100"/>
    </i>
    <i r="1">
      <x v="211"/>
      <x v="101"/>
      <x v="100"/>
    </i>
    <i>
      <x v="2280"/>
      <x v="367"/>
      <x v="101"/>
      <x v="100"/>
    </i>
    <i>
      <x v="2281"/>
      <x v="391"/>
      <x v="101"/>
      <x v="100"/>
    </i>
    <i>
      <x v="2282"/>
      <x v="74"/>
      <x v="160"/>
      <x v="160"/>
    </i>
    <i r="1">
      <x v="305"/>
      <x v="161"/>
      <x v="160"/>
    </i>
    <i r="1">
      <x v="424"/>
      <x v="159"/>
      <x v="158"/>
    </i>
    <i>
      <x v="2283"/>
      <x v="291"/>
      <x v="102"/>
      <x v="101"/>
    </i>
    <i r="1">
      <x v="393"/>
      <x v="102"/>
      <x v="101"/>
    </i>
    <i>
      <x v="2284"/>
      <x v="126"/>
      <x v="101"/>
      <x v="100"/>
    </i>
    <i r="1">
      <x v="593"/>
      <x v="101"/>
      <x v="100"/>
    </i>
    <i>
      <x v="2285"/>
      <x v="261"/>
      <x v="102"/>
      <x v="101"/>
    </i>
    <i r="1">
      <x v="479"/>
      <x v="101"/>
      <x v="100"/>
    </i>
    <i>
      <x v="2286"/>
      <x v="364"/>
      <x v="102"/>
      <x v="101"/>
    </i>
    <i>
      <x v="2287"/>
      <x v="60"/>
      <x v="101"/>
      <x v="100"/>
    </i>
    <i r="1">
      <x v="123"/>
      <x v="102"/>
      <x v="101"/>
    </i>
    <i r="1">
      <x v="303"/>
      <x v="101"/>
      <x v="100"/>
    </i>
    <i>
      <x v="2288"/>
      <x v="38"/>
      <x v="104"/>
      <x v="103"/>
    </i>
    <i r="1">
      <x v="51"/>
      <x v="102"/>
      <x v="101"/>
    </i>
    <i r="1">
      <x v="62"/>
      <x v="102"/>
      <x v="102"/>
    </i>
    <i r="1">
      <x v="118"/>
      <x v="104"/>
      <x v="103"/>
    </i>
    <i r="1">
      <x v="261"/>
      <x v="105"/>
      <x v="104"/>
    </i>
    <i r="1">
      <x v="266"/>
      <x v="103"/>
      <x v="102"/>
    </i>
    <i r="1">
      <x v="296"/>
      <x v="101"/>
      <x v="100"/>
    </i>
    <i r="1">
      <x v="334"/>
      <x v="101"/>
      <x v="100"/>
    </i>
    <i r="1">
      <x v="363"/>
      <x v="105"/>
      <x v="104"/>
    </i>
    <i r="1">
      <x v="435"/>
      <x v="103"/>
      <x v="102"/>
    </i>
    <i r="1">
      <x v="490"/>
      <x v="102"/>
      <x v="101"/>
    </i>
    <i r="1">
      <x v="498"/>
      <x v="104"/>
      <x v="103"/>
    </i>
    <i r="1">
      <x v="529"/>
      <x v="102"/>
      <x v="101"/>
    </i>
    <i r="1">
      <x v="599"/>
      <x v="102"/>
      <x v="101"/>
    </i>
    <i r="1">
      <x v="644"/>
      <x v="101"/>
      <x v="101"/>
    </i>
    <i>
      <x v="2289"/>
      <x v="62"/>
      <x v="109"/>
      <x v="108"/>
    </i>
    <i>
      <x v="2290"/>
      <x v="472"/>
      <x v="101"/>
      <x v="100"/>
    </i>
    <i>
      <x v="2291"/>
      <x v="399"/>
      <x v="101"/>
      <x v="100"/>
    </i>
    <i>
      <x v="2292"/>
      <x v="301"/>
      <x v="101"/>
      <x v="100"/>
    </i>
    <i r="1">
      <x v="640"/>
      <x v="101"/>
      <x v="101"/>
    </i>
    <i>
      <x v="2293"/>
      <x v="433"/>
      <x v="101"/>
      <x v="100"/>
    </i>
    <i>
      <x v="2294"/>
      <x v="515"/>
      <x v="101"/>
      <x v="100"/>
    </i>
    <i>
      <x v="2295"/>
      <x v="375"/>
      <x v="101"/>
      <x v="100"/>
    </i>
    <i r="1">
      <x v="624"/>
      <x v="101"/>
      <x v="100"/>
    </i>
    <i>
      <x v="2296"/>
      <x v="4"/>
      <x v="101"/>
      <x v="100"/>
    </i>
    <i r="1">
      <x v="635"/>
      <x v="102"/>
      <x v="101"/>
    </i>
    <i r="1">
      <x v="653"/>
      <x v="102"/>
      <x v="101"/>
    </i>
    <i>
      <x v="2297"/>
      <x v="356"/>
      <x v="101"/>
      <x v="100"/>
    </i>
    <i r="1">
      <x v="547"/>
      <x v="101"/>
      <x v="100"/>
    </i>
    <i>
      <x v="2298"/>
      <x v="270"/>
      <x v="101"/>
      <x v="100"/>
    </i>
    <i>
      <x v="2299"/>
      <x v="469"/>
      <x v="101"/>
      <x v="100"/>
    </i>
    <i>
      <x v="2300"/>
      <x v="86"/>
      <x v="101"/>
      <x v="100"/>
    </i>
    <i>
      <x v="2301"/>
      <x v="162"/>
      <x v="101"/>
      <x v="100"/>
    </i>
    <i>
      <x v="2302"/>
      <x v="541"/>
      <x v="159"/>
      <x v="158"/>
    </i>
    <i>
      <x v="2303"/>
      <x v="334"/>
      <x v="101"/>
      <x v="100"/>
    </i>
    <i r="1">
      <x v="404"/>
      <x v="102"/>
      <x v="101"/>
    </i>
    <i r="1">
      <x v="445"/>
      <x v="101"/>
      <x v="100"/>
    </i>
    <i>
      <x v="2304"/>
      <x v="480"/>
      <x v="102"/>
      <x v="101"/>
    </i>
    <i>
      <x v="2305"/>
      <x v="217"/>
      <x v="159"/>
      <x v="158"/>
    </i>
    <i>
      <x v="2306"/>
      <x v="159"/>
      <x v="101"/>
      <x v="101"/>
    </i>
    <i r="1">
      <x v="268"/>
      <x v="102"/>
      <x v="101"/>
    </i>
    <i r="1">
      <x v="295"/>
      <x v="102"/>
      <x v="102"/>
    </i>
    <i r="1">
      <x v="552"/>
      <x v="101"/>
      <x v="594"/>
    </i>
    <i>
      <x v="2307"/>
      <x v="629"/>
      <x v="102"/>
      <x v="101"/>
    </i>
    <i>
      <x v="2308"/>
      <x v="188"/>
      <x v="101"/>
      <x v="100"/>
    </i>
    <i r="1">
      <x v="595"/>
      <x v="102"/>
      <x v="101"/>
    </i>
    <i>
      <x v="2309"/>
      <x v="407"/>
      <x v="101"/>
      <x v="100"/>
    </i>
    <i>
      <x v="2310"/>
      <x v="362"/>
      <x v="104"/>
      <x v="103"/>
    </i>
    <i r="1">
      <x v="435"/>
      <x v="103"/>
      <x v="102"/>
    </i>
    <i>
      <x v="2311"/>
      <x v="334"/>
      <x v="101"/>
      <x v="100"/>
    </i>
    <i>
      <x v="2312"/>
      <x v="247"/>
      <x v="101"/>
      <x v="101"/>
    </i>
    <i>
      <x v="2313"/>
      <x v="134"/>
      <x v="101"/>
      <x v="101"/>
    </i>
    <i r="1">
      <x v="458"/>
      <x v="102"/>
      <x v="101"/>
    </i>
    <i r="1">
      <x v="532"/>
      <x v="103"/>
      <x v="102"/>
    </i>
    <i>
      <x v="2314"/>
      <x v="132"/>
      <x v="103"/>
      <x v="102"/>
    </i>
    <i r="1">
      <x v="637"/>
      <x v="102"/>
      <x v="101"/>
    </i>
    <i>
      <x v="2315"/>
      <x v="124"/>
      <x v="102"/>
      <x v="101"/>
    </i>
    <i r="1">
      <x v="175"/>
      <x v="102"/>
      <x v="101"/>
    </i>
    <i r="1">
      <x v="310"/>
      <x v="102"/>
      <x v="101"/>
    </i>
    <i r="1">
      <x v="359"/>
      <x v="101"/>
      <x v="100"/>
    </i>
    <i>
      <x v="2316"/>
      <x v="141"/>
      <x v="102"/>
      <x v="101"/>
    </i>
    <i>
      <x v="2317"/>
      <x v="559"/>
      <x v="160"/>
      <x v="159"/>
    </i>
    <i>
      <x v="2318"/>
      <x v="451"/>
      <x v="102"/>
      <x v="101"/>
    </i>
    <i>
      <x v="2319"/>
      <x v="41"/>
      <x v="101"/>
      <x v="100"/>
    </i>
    <i>
      <x v="2320"/>
      <x v="398"/>
      <x v="101"/>
      <x v="101"/>
    </i>
    <i r="1">
      <x v="522"/>
      <x v="102"/>
      <x v="101"/>
    </i>
    <i>
      <x v="2321"/>
      <x v="560"/>
      <x v="102"/>
      <x v="102"/>
    </i>
    <i>
      <x v="2322"/>
      <x v="505"/>
      <x v="101"/>
      <x v="101"/>
    </i>
    <i>
      <x v="2323"/>
      <x v="423"/>
      <x v="159"/>
      <x v="158"/>
    </i>
    <i>
      <x v="2324"/>
      <x v="152"/>
      <x v="102"/>
      <x v="101"/>
    </i>
    <i>
      <x v="2325"/>
      <x v="201"/>
      <x v="159"/>
      <x v="159"/>
    </i>
    <i>
      <x v="2326"/>
      <x v="31"/>
      <x v="102"/>
      <x v="101"/>
    </i>
    <i r="1">
      <x v="298"/>
      <x v="102"/>
      <x v="101"/>
    </i>
    <i r="1">
      <x v="467"/>
      <x v="102"/>
      <x v="101"/>
    </i>
    <i>
      <x v="2327"/>
      <x v="240"/>
      <x v="102"/>
      <x v="101"/>
    </i>
    <i>
      <x v="2328"/>
      <x v="36"/>
      <x v="102"/>
      <x v="102"/>
    </i>
    <i>
      <x v="2329"/>
      <x v="99"/>
      <x v="102"/>
      <x v="101"/>
    </i>
    <i r="1">
      <x v="267"/>
      <x v="102"/>
      <x v="101"/>
    </i>
    <i r="1">
      <x v="557"/>
      <x v="102"/>
      <x v="101"/>
    </i>
    <i>
      <x v="2330"/>
      <x v="209"/>
      <x v="102"/>
      <x v="101"/>
    </i>
    <i>
      <x v="2331"/>
      <x v="472"/>
      <x v="103"/>
      <x v="102"/>
    </i>
    <i>
      <x v="2332"/>
      <x v="366"/>
      <x v="102"/>
      <x v="101"/>
    </i>
    <i r="1">
      <x v="367"/>
      <x v="102"/>
      <x v="101"/>
    </i>
    <i>
      <x v="2333"/>
      <x v="134"/>
      <x v="103"/>
      <x v="102"/>
    </i>
    <i r="1">
      <x v="404"/>
      <x v="102"/>
      <x v="102"/>
    </i>
    <i r="1">
      <x v="458"/>
      <x v="103"/>
      <x v="102"/>
    </i>
    <i r="1">
      <x v="629"/>
      <x v="103"/>
      <x v="102"/>
    </i>
    <i>
      <x v="2334"/>
      <x v="452"/>
      <x v="103"/>
      <x v="102"/>
    </i>
    <i>
      <x v="2335"/>
      <x v="615"/>
      <x v="102"/>
      <x v="101"/>
    </i>
    <i>
      <x v="2336"/>
      <x v="39"/>
      <x v="103"/>
      <x v="102"/>
    </i>
    <i r="1">
      <x v="170"/>
      <x v="103"/>
      <x v="102"/>
    </i>
    <i>
      <x v="2337"/>
      <x v="40"/>
      <x v="103"/>
      <x v="102"/>
    </i>
    <i r="1">
      <x v="95"/>
      <x v="102"/>
      <x v="101"/>
    </i>
    <i r="1">
      <x v="159"/>
      <x v="102"/>
      <x v="101"/>
    </i>
    <i r="1">
      <x v="340"/>
      <x v="103"/>
      <x v="102"/>
    </i>
    <i r="1">
      <x v="350"/>
      <x v="103"/>
      <x v="102"/>
    </i>
    <i r="1">
      <x v="389"/>
      <x v="102"/>
      <x v="101"/>
    </i>
    <i>
      <x v="2338"/>
      <x v="198"/>
      <x v="103"/>
      <x v="102"/>
    </i>
    <i r="1">
      <x v="328"/>
      <x v="104"/>
      <x v="103"/>
    </i>
    <i r="1">
      <x v="416"/>
      <x v="102"/>
      <x v="101"/>
    </i>
    <i r="1">
      <x v="602"/>
      <x v="103"/>
      <x v="102"/>
    </i>
    <i>
      <x v="2339"/>
      <x v="427"/>
      <x v="102"/>
      <x v="102"/>
    </i>
    <i>
      <x v="2340"/>
      <x v="137"/>
      <x v="101"/>
      <x v="100"/>
    </i>
    <i>
      <x v="2341"/>
      <x v="311"/>
      <x v="103"/>
      <x v="102"/>
    </i>
    <i>
      <x v="2342"/>
      <x v="227"/>
      <x v="104"/>
      <x v="103"/>
    </i>
    <i r="1">
      <x v="313"/>
      <x v="103"/>
      <x v="102"/>
    </i>
    <i r="1">
      <x v="351"/>
      <x v="104"/>
      <x v="103"/>
    </i>
    <i r="1">
      <x v="550"/>
      <x v="103"/>
      <x v="102"/>
    </i>
    <i>
      <x v="2343"/>
      <x v="462"/>
      <x v="104"/>
      <x v="103"/>
    </i>
    <i>
      <x v="2344"/>
      <x v="319"/>
      <x v="104"/>
      <x v="103"/>
    </i>
    <i r="1">
      <x v="400"/>
      <x v="103"/>
      <x v="102"/>
    </i>
    <i r="1">
      <x v="450"/>
      <x v="103"/>
      <x v="102"/>
    </i>
    <i r="1">
      <x v="518"/>
      <x v="104"/>
      <x v="103"/>
    </i>
    <i>
      <x v="2345"/>
      <x v="235"/>
      <x v="103"/>
      <x v="102"/>
    </i>
    <i r="1">
      <x v="236"/>
      <x v="104"/>
      <x v="103"/>
    </i>
    <i r="1">
      <x v="633"/>
      <x v="103"/>
      <x v="102"/>
    </i>
    <i>
      <x v="2346"/>
      <x v="484"/>
      <x v="160"/>
      <x v="159"/>
    </i>
    <i>
      <x v="2347"/>
      <x v="31"/>
      <x v="103"/>
      <x v="102"/>
    </i>
    <i>
      <x v="2348"/>
      <x v="132"/>
      <x v="104"/>
      <x v="103"/>
    </i>
    <i>
      <x v="2349"/>
      <x v="47"/>
      <x v="105"/>
      <x v="104"/>
    </i>
    <i r="1">
      <x v="368"/>
      <x v="104"/>
      <x v="103"/>
    </i>
    <i>
      <x v="2350"/>
      <x v="471"/>
      <x v="104"/>
      <x v="103"/>
    </i>
    <i>
      <x v="2351"/>
      <x v="97"/>
      <x v="103"/>
      <x v="102"/>
    </i>
    <i>
      <x v="2352"/>
      <x v="369"/>
      <x v="103"/>
      <x v="102"/>
    </i>
    <i>
      <x v="2353"/>
      <x v="572"/>
      <x v="103"/>
      <x v="102"/>
    </i>
    <i>
      <x v="2354"/>
      <x v="103"/>
      <x v="103"/>
      <x v="102"/>
    </i>
    <i>
      <x v="2355"/>
      <x v="157"/>
      <x v="103"/>
      <x v="102"/>
    </i>
    <i>
      <x v="2356"/>
      <x v="274"/>
      <x v="103"/>
      <x v="102"/>
    </i>
    <i>
      <x v="2357"/>
      <x v="40"/>
      <x v="103"/>
      <x v="102"/>
    </i>
    <i r="1">
      <x v="338"/>
      <x v="103"/>
      <x v="102"/>
    </i>
    <i>
      <x v="2358"/>
      <x v="323"/>
      <x v="103"/>
      <x v="102"/>
    </i>
    <i>
      <x v="2359"/>
      <x v="96"/>
      <x v="159"/>
      <x v="159"/>
    </i>
    <i>
      <x v="2360"/>
      <x v="159"/>
      <x v="104"/>
      <x v="103"/>
    </i>
    <i>
      <x v="2361"/>
      <x v="296"/>
      <x v="103"/>
      <x v="103"/>
    </i>
    <i>
      <x v="2362"/>
      <x v="57"/>
      <x v="104"/>
      <x v="103"/>
    </i>
    <i r="1">
      <x v="239"/>
      <x v="105"/>
      <x v="104"/>
    </i>
    <i r="1">
      <x v="350"/>
      <x v="104"/>
      <x v="103"/>
    </i>
    <i r="1">
      <x v="587"/>
      <x v="104"/>
      <x v="103"/>
    </i>
    <i r="1">
      <x v="595"/>
      <x v="105"/>
      <x v="104"/>
    </i>
    <i>
      <x v="2363"/>
      <x v="498"/>
      <x v="106"/>
      <x v="105"/>
    </i>
    <i>
      <x v="2364"/>
      <x v="513"/>
      <x v="104"/>
      <x v="103"/>
    </i>
    <i>
      <x v="2365"/>
      <x v="375"/>
      <x v="104"/>
      <x v="104"/>
    </i>
    <i>
      <x v="2366"/>
      <x v="186"/>
      <x v="104"/>
      <x v="103"/>
    </i>
    <i>
      <x v="2367"/>
      <x v="252"/>
      <x v="106"/>
      <x v="105"/>
    </i>
    <i r="1">
      <x v="424"/>
      <x v="105"/>
      <x v="104"/>
    </i>
    <i r="1">
      <x v="469"/>
      <x v="105"/>
      <x v="104"/>
    </i>
    <i>
      <x v="2368"/>
      <x v="622"/>
      <x v="163"/>
      <x v="162"/>
    </i>
    <i>
      <x v="2369"/>
      <x v="389"/>
      <x v="104"/>
      <x v="103"/>
    </i>
    <i>
      <x v="2370"/>
      <x v="411"/>
      <x v="105"/>
      <x v="104"/>
    </i>
    <i>
      <x v="2371"/>
      <x v="15"/>
      <x v="105"/>
      <x v="104"/>
    </i>
    <i>
      <x v="2372"/>
      <x v="555"/>
      <x v="106"/>
      <x v="105"/>
    </i>
    <i>
      <x v="2373"/>
      <x v="45"/>
      <x v="104"/>
      <x v="103"/>
    </i>
    <i r="1">
      <x v="104"/>
      <x v="106"/>
      <x v="105"/>
    </i>
    <i r="1">
      <x v="220"/>
      <x v="107"/>
      <x v="106"/>
    </i>
    <i r="1">
      <x v="327"/>
      <x v="105"/>
      <x v="104"/>
    </i>
    <i r="1">
      <x v="564"/>
      <x v="107"/>
      <x v="106"/>
    </i>
    <i>
      <x v="2374"/>
      <x v="107"/>
      <x v="160"/>
      <x v="159"/>
    </i>
    <i>
      <x v="2375"/>
      <x v="225"/>
      <x v="105"/>
      <x v="104"/>
    </i>
    <i r="1">
      <x v="310"/>
      <x v="105"/>
      <x v="104"/>
    </i>
    <i r="1">
      <x v="341"/>
      <x v="105"/>
      <x v="104"/>
    </i>
    <i>
      <x v="2376"/>
      <x v="328"/>
      <x v="105"/>
      <x v="104"/>
    </i>
    <i r="1">
      <x v="416"/>
      <x v="105"/>
      <x v="104"/>
    </i>
    <i r="1">
      <x v="440"/>
      <x v="105"/>
      <x v="104"/>
    </i>
    <i>
      <x v="2377"/>
      <x v="200"/>
      <x v="105"/>
      <x v="105"/>
    </i>
    <i>
      <x v="2378"/>
      <x v="437"/>
      <x v="105"/>
      <x v="105"/>
    </i>
    <i>
      <x v="2379"/>
      <x v="315"/>
      <x v="105"/>
      <x v="104"/>
    </i>
    <i r="1">
      <x v="363"/>
      <x v="105"/>
      <x v="104"/>
    </i>
    <i>
      <x v="2380"/>
      <x v="455"/>
      <x v="105"/>
      <x v="104"/>
    </i>
    <i r="1">
      <x v="567"/>
      <x v="105"/>
      <x v="104"/>
    </i>
    <i>
      <x v="2381"/>
      <x v="483"/>
      <x v="105"/>
      <x v="104"/>
    </i>
    <i>
      <x v="2382"/>
      <x v="197"/>
      <x v="106"/>
      <x v="105"/>
    </i>
    <i r="1">
      <x v="454"/>
      <x v="107"/>
      <x v="107"/>
    </i>
    <i>
      <x v="2383"/>
      <x v="136"/>
      <x v="107"/>
      <x v="106"/>
    </i>
    <i r="1">
      <x v="222"/>
      <x v="108"/>
      <x v="107"/>
    </i>
    <i r="1">
      <x v="531"/>
      <x v="109"/>
      <x v="108"/>
    </i>
    <i>
      <x v="2384"/>
      <x v="619"/>
      <x v="107"/>
      <x v="106"/>
    </i>
    <i>
      <x v="2385"/>
      <x v="137"/>
      <x v="110"/>
      <x v="110"/>
    </i>
    <i r="1">
      <x v="198"/>
      <x v="109"/>
      <x v="108"/>
    </i>
    <i r="1">
      <x v="256"/>
      <x v="111"/>
      <x v="110"/>
    </i>
    <i r="1">
      <x v="267"/>
      <x v="107"/>
      <x v="106"/>
    </i>
    <i r="1">
      <x v="386"/>
      <x v="108"/>
      <x v="107"/>
    </i>
    <i>
      <x v="2386"/>
      <x v="342"/>
      <x v="107"/>
      <x v="107"/>
    </i>
    <i>
      <x v="2387"/>
      <x v="208"/>
      <x v="107"/>
      <x v="106"/>
    </i>
    <i>
      <x v="2388"/>
      <x v="88"/>
      <x v="107"/>
      <x v="106"/>
    </i>
    <i r="1">
      <x v="90"/>
      <x v="107"/>
      <x v="106"/>
    </i>
    <i>
      <x v="2389"/>
      <x v="14"/>
      <x v="108"/>
      <x v="107"/>
    </i>
    <i r="1">
      <x v="49"/>
      <x v="111"/>
      <x v="110"/>
    </i>
    <i r="1">
      <x v="58"/>
      <x v="110"/>
      <x v="109"/>
    </i>
    <i r="1">
      <x v="117"/>
      <x v="110"/>
      <x v="109"/>
    </i>
    <i r="1">
      <x v="167"/>
      <x v="112"/>
      <x v="111"/>
    </i>
    <i r="1">
      <x v="239"/>
      <x v="107"/>
      <x v="107"/>
    </i>
    <i r="1">
      <x v="248"/>
      <x v="109"/>
      <x v="108"/>
    </i>
    <i r="1">
      <x v="292"/>
      <x v="112"/>
      <x v="111"/>
    </i>
    <i r="1">
      <x v="381"/>
      <x v="112"/>
      <x v="111"/>
    </i>
    <i r="1">
      <x v="592"/>
      <x v="110"/>
      <x v="109"/>
    </i>
    <i>
      <x v="2390"/>
      <x v="105"/>
      <x v="108"/>
      <x v="107"/>
    </i>
    <i>
      <x v="2391"/>
      <x v="70"/>
      <x v="109"/>
      <x v="109"/>
    </i>
    <i r="1">
      <x v="74"/>
      <x v="108"/>
      <x v="107"/>
    </i>
    <i r="1">
      <x v="227"/>
      <x v="110"/>
      <x v="109"/>
    </i>
    <i>
      <x v="2392"/>
      <x v="84"/>
      <x v="107"/>
      <x v="106"/>
    </i>
    <i r="1">
      <x v="386"/>
      <x v="107"/>
      <x v="106"/>
    </i>
    <i>
      <x v="2393"/>
      <x v="241"/>
      <x v="110"/>
      <x v="109"/>
    </i>
    <i r="1">
      <x v="351"/>
      <x v="110"/>
      <x v="109"/>
    </i>
    <i r="1">
      <x v="400"/>
      <x v="108"/>
      <x v="107"/>
    </i>
    <i>
      <x v="2394"/>
      <x v="177"/>
      <x v="108"/>
      <x v="107"/>
    </i>
    <i>
      <x v="2395"/>
      <x v="330"/>
      <x v="108"/>
      <x v="107"/>
    </i>
    <i r="1">
      <x v="606"/>
      <x v="110"/>
      <x v="109"/>
    </i>
    <i>
      <x v="2396"/>
      <x v="535"/>
      <x v="109"/>
      <x v="108"/>
    </i>
    <i>
      <x v="2397"/>
      <x v="390"/>
      <x v="109"/>
      <x v="108"/>
    </i>
    <i>
      <x v="2398"/>
      <x v="9"/>
      <x v="110"/>
      <x v="109"/>
    </i>
    <i r="1">
      <x v="26"/>
      <x v="110"/>
      <x v="109"/>
    </i>
    <i r="1">
      <x v="53"/>
      <x v="108"/>
      <x v="107"/>
    </i>
    <i r="1">
      <x v="235"/>
      <x v="108"/>
      <x v="107"/>
    </i>
    <i r="1">
      <x v="317"/>
      <x v="110"/>
      <x v="109"/>
    </i>
    <i r="1">
      <x v="597"/>
      <x v="110"/>
      <x v="109"/>
    </i>
    <i>
      <x v="2399"/>
      <x v="479"/>
      <x v="109"/>
      <x v="108"/>
    </i>
    <i>
      <x v="2400"/>
      <x v="93"/>
      <x v="109"/>
      <x v="108"/>
    </i>
    <i r="1">
      <x v="542"/>
      <x v="108"/>
      <x v="107"/>
    </i>
    <i>
      <x v="2401"/>
      <x v="448"/>
      <x v="109"/>
      <x v="108"/>
    </i>
    <i>
      <x v="2402"/>
      <x v="505"/>
      <x v="108"/>
      <x v="107"/>
    </i>
    <i>
      <x v="2403"/>
      <x v="38"/>
      <x v="109"/>
      <x v="108"/>
    </i>
    <i r="1">
      <x v="257"/>
      <x v="108"/>
      <x v="107"/>
    </i>
    <i>
      <x v="2404"/>
      <x v="192"/>
      <x v="109"/>
      <x v="108"/>
    </i>
    <i>
      <x v="2405"/>
      <x v="535"/>
      <x v="110"/>
      <x v="109"/>
    </i>
    <i>
      <x v="2406"/>
      <x v="245"/>
      <x v="111"/>
      <x v="110"/>
    </i>
    <i r="1">
      <x v="323"/>
      <x v="109"/>
      <x v="108"/>
    </i>
    <i>
      <x v="2407"/>
      <x v="151"/>
      <x v="161"/>
      <x v="160"/>
    </i>
    <i>
      <x v="2408"/>
      <x v="270"/>
      <x v="109"/>
      <x v="108"/>
    </i>
    <i r="1">
      <x v="618"/>
      <x v="109"/>
      <x v="108"/>
    </i>
    <i>
      <x v="2409"/>
      <x v="71"/>
      <x v="109"/>
      <x v="108"/>
    </i>
    <i r="1">
      <x v="129"/>
      <x v="110"/>
      <x v="109"/>
    </i>
    <i r="1">
      <x v="196"/>
      <x v="110"/>
      <x v="109"/>
    </i>
    <i r="1">
      <x v="214"/>
      <x v="110"/>
      <x v="109"/>
    </i>
    <i r="1">
      <x v="233"/>
      <x v="110"/>
      <x v="109"/>
    </i>
    <i r="1">
      <x v="265"/>
      <x v="110"/>
      <x v="109"/>
    </i>
    <i r="1">
      <x v="279"/>
      <x v="109"/>
      <x v="108"/>
    </i>
    <i r="1">
      <x v="338"/>
      <x v="108"/>
      <x v="107"/>
    </i>
    <i r="1">
      <x v="408"/>
      <x v="109"/>
      <x v="108"/>
    </i>
    <i r="1">
      <x v="447"/>
      <x v="110"/>
      <x v="109"/>
    </i>
    <i r="1">
      <x v="598"/>
      <x v="110"/>
      <x v="109"/>
    </i>
    <i>
      <x v="2410"/>
      <x v="78"/>
      <x v="110"/>
      <x v="109"/>
    </i>
    <i r="1">
      <x v="101"/>
      <x v="110"/>
      <x v="109"/>
    </i>
    <i r="1">
      <x v="278"/>
      <x v="111"/>
      <x v="110"/>
    </i>
    <i r="1">
      <x v="317"/>
      <x v="109"/>
      <x v="108"/>
    </i>
    <i r="1">
      <x v="584"/>
      <x v="109"/>
      <x v="108"/>
    </i>
    <i r="1">
      <x v="642"/>
      <x v="111"/>
      <x v="110"/>
    </i>
    <i>
      <x v="2411"/>
      <x v="476"/>
      <x v="110"/>
      <x v="109"/>
    </i>
    <i>
      <x v="2412"/>
      <x v="429"/>
      <x v="110"/>
      <x v="109"/>
    </i>
    <i r="1">
      <x v="473"/>
      <x v="109"/>
      <x v="108"/>
    </i>
    <i r="1">
      <x v="565"/>
      <x v="109"/>
      <x v="108"/>
    </i>
    <i>
      <x v="2413"/>
      <x v="337"/>
      <x v="109"/>
      <x v="108"/>
    </i>
    <i>
      <x v="2414"/>
      <x v="63"/>
      <x v="109"/>
      <x v="108"/>
    </i>
    <i>
      <x v="2415"/>
      <x v="22"/>
      <x v="109"/>
      <x v="108"/>
    </i>
    <i r="1">
      <x v="200"/>
      <x v="110"/>
      <x v="109"/>
    </i>
    <i r="1">
      <x v="514"/>
      <x v="109"/>
      <x v="108"/>
    </i>
    <i r="1">
      <x v="647"/>
      <x v="111"/>
      <x v="110"/>
    </i>
    <i>
      <x v="2416"/>
      <x v="318"/>
      <x v="109"/>
      <x v="108"/>
    </i>
    <i>
      <x v="2417"/>
      <x v="262"/>
      <x v="161"/>
      <x v="160"/>
    </i>
    <i>
      <x v="2418"/>
      <x v="85"/>
      <x v="109"/>
      <x v="108"/>
    </i>
    <i r="1">
      <x v="151"/>
      <x v="110"/>
      <x v="109"/>
    </i>
    <i r="1">
      <x v="325"/>
      <x v="110"/>
      <x v="109"/>
    </i>
    <i r="1">
      <x v="333"/>
      <x v="109"/>
      <x v="108"/>
    </i>
    <i>
      <x v="2419"/>
      <x v="269"/>
      <x v="111"/>
      <x v="110"/>
    </i>
    <i r="1">
      <x v="288"/>
      <x v="110"/>
      <x v="109"/>
    </i>
    <i r="1">
      <x v="299"/>
      <x v="111"/>
      <x v="110"/>
    </i>
    <i r="1">
      <x v="530"/>
      <x v="111"/>
      <x v="110"/>
    </i>
    <i r="1">
      <x v="607"/>
      <x v="109"/>
      <x v="108"/>
    </i>
    <i>
      <x v="2420"/>
      <x v="67"/>
      <x v="110"/>
      <x v="109"/>
    </i>
    <i>
      <x v="2421"/>
      <x v="407"/>
      <x v="109"/>
      <x v="108"/>
    </i>
    <i>
      <x v="2422"/>
      <x v="282"/>
      <x v="110"/>
      <x v="109"/>
    </i>
    <i r="1">
      <x v="302"/>
      <x v="110"/>
      <x v="109"/>
    </i>
    <i r="1">
      <x v="528"/>
      <x v="109"/>
      <x v="108"/>
    </i>
    <i>
      <x v="2423"/>
      <x v="338"/>
      <x v="109"/>
      <x v="109"/>
    </i>
    <i>
      <x v="2424"/>
      <x v="177"/>
      <x v="111"/>
      <x v="110"/>
    </i>
    <i r="1">
      <x v="335"/>
      <x v="110"/>
      <x v="109"/>
    </i>
    <i r="1">
      <x v="551"/>
      <x v="112"/>
      <x v="112"/>
    </i>
    <i>
      <x v="2425"/>
      <x v="455"/>
      <x v="110"/>
      <x v="109"/>
    </i>
    <i>
      <x v="2426"/>
      <x v="352"/>
      <x v="111"/>
      <x v="110"/>
    </i>
    <i r="1">
      <x v="652"/>
      <x v="110"/>
      <x v="109"/>
    </i>
    <i>
      <x v="2427"/>
      <x v="477"/>
      <x v="109"/>
      <x v="108"/>
    </i>
    <i>
      <x v="2428"/>
      <x v="624"/>
      <x v="109"/>
      <x v="108"/>
    </i>
    <i>
      <x v="2429"/>
      <x v="294"/>
      <x v="110"/>
      <x v="109"/>
    </i>
    <i>
      <x v="2430"/>
      <x v="529"/>
      <x v="110"/>
      <x v="109"/>
    </i>
    <i>
      <x v="2431"/>
      <x v="21"/>
      <x v="109"/>
      <x v="109"/>
    </i>
    <i r="1">
      <x v="118"/>
      <x v="110"/>
      <x v="109"/>
    </i>
    <i r="1">
      <x v="176"/>
      <x v="110"/>
      <x v="110"/>
    </i>
    <i r="1">
      <x v="463"/>
      <x v="109"/>
      <x v="108"/>
    </i>
    <i>
      <x v="2432"/>
      <x v="64"/>
      <x v="110"/>
      <x v="109"/>
    </i>
    <i r="1">
      <x v="540"/>
      <x v="110"/>
      <x v="109"/>
    </i>
    <i>
      <x v="2433"/>
      <x v="240"/>
      <x v="109"/>
      <x v="108"/>
    </i>
    <i>
      <x v="2434"/>
      <x v="210"/>
      <x v="110"/>
      <x v="109"/>
    </i>
    <i r="1">
      <x v="354"/>
      <x v="110"/>
      <x v="109"/>
    </i>
    <i r="1">
      <x v="388"/>
      <x v="110"/>
      <x v="109"/>
    </i>
    <i r="1">
      <x v="448"/>
      <x v="110"/>
      <x v="109"/>
    </i>
    <i r="1">
      <x v="491"/>
      <x v="110"/>
      <x v="109"/>
    </i>
    <i r="1">
      <x v="574"/>
      <x v="110"/>
      <x v="109"/>
    </i>
    <i r="1">
      <x v="617"/>
      <x v="110"/>
      <x v="109"/>
    </i>
    <i>
      <x v="2435"/>
      <x v="76"/>
      <x v="113"/>
      <x v="112"/>
    </i>
    <i r="1">
      <x v="341"/>
      <x v="112"/>
      <x v="111"/>
    </i>
    <i r="1">
      <x v="358"/>
      <x v="110"/>
      <x v="109"/>
    </i>
    <i r="1">
      <x v="362"/>
      <x v="110"/>
      <x v="109"/>
    </i>
    <i r="1">
      <x v="620"/>
      <x v="111"/>
      <x v="110"/>
    </i>
    <i>
      <x v="2436"/>
      <x v="4"/>
      <x v="108"/>
      <x v="108"/>
    </i>
    <i>
      <x v="2437"/>
      <x v="406"/>
      <x v="110"/>
      <x v="109"/>
    </i>
    <i r="1">
      <x v="587"/>
      <x v="110"/>
      <x v="109"/>
    </i>
    <i>
      <x v="2438"/>
      <x v="361"/>
      <x v="110"/>
      <x v="109"/>
    </i>
    <i>
      <x v="2439"/>
      <x v="47"/>
      <x v="163"/>
      <x v="162"/>
    </i>
    <i r="1">
      <x v="102"/>
      <x v="162"/>
      <x v="161"/>
    </i>
    <i r="1">
      <x v="271"/>
      <x v="163"/>
      <x v="162"/>
    </i>
    <i r="1">
      <x v="377"/>
      <x v="162"/>
      <x v="161"/>
    </i>
    <i r="1">
      <x v="411"/>
      <x v="164"/>
      <x v="163"/>
    </i>
    <i r="1">
      <x v="428"/>
      <x v="162"/>
      <x v="161"/>
    </i>
    <i>
      <x v="2440"/>
      <x v="13"/>
      <x v="111"/>
      <x v="110"/>
    </i>
    <i r="1">
      <x v="23"/>
      <x v="111"/>
      <x v="110"/>
    </i>
    <i r="1">
      <x v="328"/>
      <x v="110"/>
      <x v="109"/>
    </i>
    <i r="1">
      <x v="421"/>
      <x v="110"/>
      <x v="109"/>
    </i>
    <i r="1">
      <x v="449"/>
      <x v="112"/>
      <x v="111"/>
    </i>
    <i r="1">
      <x v="476"/>
      <x v="111"/>
      <x v="110"/>
    </i>
    <i r="1">
      <x v="616"/>
      <x v="109"/>
      <x v="109"/>
    </i>
    <i r="1">
      <x v="631"/>
      <x v="112"/>
      <x v="111"/>
    </i>
    <i r="1">
      <x v="656"/>
      <x v="111"/>
      <x v="110"/>
    </i>
    <i>
      <x v="2441"/>
      <x v="255"/>
      <x v="109"/>
      <x v="108"/>
    </i>
    <i r="1">
      <x v="286"/>
      <x v="110"/>
      <x v="109"/>
    </i>
    <i>
      <x v="2442"/>
      <x v="114"/>
      <x v="110"/>
      <x v="109"/>
    </i>
    <i r="1">
      <x v="257"/>
      <x v="111"/>
      <x v="110"/>
    </i>
    <i r="1">
      <x v="511"/>
      <x v="111"/>
      <x v="110"/>
    </i>
    <i r="1">
      <x v="516"/>
      <x v="110"/>
      <x v="109"/>
    </i>
    <i>
      <x v="2443"/>
      <x v="555"/>
      <x v="161"/>
      <x v="160"/>
    </i>
    <i>
      <x v="2444"/>
      <x v="98"/>
      <x v="110"/>
      <x v="109"/>
    </i>
    <i r="1">
      <x v="246"/>
      <x v="112"/>
      <x v="111"/>
    </i>
    <i>
      <x v="2445"/>
      <x v="26"/>
      <x v="112"/>
      <x v="111"/>
    </i>
    <i r="1">
      <x v="30"/>
      <x v="110"/>
      <x v="109"/>
    </i>
    <i r="1">
      <x v="192"/>
      <x v="112"/>
      <x v="111"/>
    </i>
    <i r="1">
      <x v="193"/>
      <x v="113"/>
      <x v="112"/>
    </i>
    <i r="1">
      <x v="309"/>
      <x v="111"/>
      <x v="110"/>
    </i>
    <i r="1">
      <x v="376"/>
      <x v="111"/>
      <x v="110"/>
    </i>
    <i r="1">
      <x v="403"/>
      <x v="113"/>
      <x v="112"/>
    </i>
    <i r="1">
      <x v="440"/>
      <x v="109"/>
      <x v="108"/>
    </i>
    <i r="1">
      <x v="660"/>
      <x v="112"/>
      <x v="111"/>
    </i>
    <i>
      <x v="2446"/>
      <x v="385"/>
      <x v="161"/>
      <x v="160"/>
    </i>
    <i>
      <x v="2447"/>
      <x v="67"/>
      <x v="110"/>
      <x v="109"/>
    </i>
    <i r="1">
      <x v="544"/>
      <x v="110"/>
      <x v="109"/>
    </i>
    <i r="1">
      <x v="657"/>
      <x v="110"/>
      <x v="109"/>
    </i>
    <i>
      <x v="2448"/>
      <x v="315"/>
      <x v="110"/>
      <x v="109"/>
    </i>
    <i r="1">
      <x v="344"/>
      <x v="110"/>
      <x v="109"/>
    </i>
    <i r="1">
      <x v="441"/>
      <x v="110"/>
      <x v="109"/>
    </i>
    <i>
      <x v="2449"/>
      <x v="589"/>
      <x v="110"/>
      <x v="109"/>
    </i>
    <i>
      <x v="2450"/>
      <x v="215"/>
      <x v="110"/>
      <x v="109"/>
    </i>
    <i r="1">
      <x v="246"/>
      <x v="110"/>
      <x v="109"/>
    </i>
    <i>
      <x v="2451"/>
      <x v="348"/>
      <x v="111"/>
      <x v="110"/>
    </i>
    <i>
      <x v="2452"/>
      <x v="94"/>
      <x v="111"/>
      <x v="110"/>
    </i>
    <i r="1">
      <x v="98"/>
      <x v="110"/>
      <x v="109"/>
    </i>
    <i>
      <x v="2453"/>
      <x v="252"/>
      <x v="110"/>
      <x v="109"/>
    </i>
    <i>
      <x v="2454"/>
      <x v="144"/>
      <x v="163"/>
      <x v="162"/>
    </i>
    <i>
      <x v="2455"/>
      <x v="169"/>
      <x v="112"/>
      <x v="111"/>
    </i>
    <i r="1">
      <x v="483"/>
      <x v="110"/>
      <x v="110"/>
    </i>
    <i r="1">
      <x v="542"/>
      <x v="110"/>
      <x v="109"/>
    </i>
    <i>
      <x v="2456"/>
      <x v="77"/>
      <x v="110"/>
      <x v="109"/>
    </i>
    <i r="1">
      <x v="332"/>
      <x v="110"/>
      <x v="109"/>
    </i>
    <i>
      <x v="2457"/>
      <x v="65"/>
      <x v="110"/>
      <x v="109"/>
    </i>
    <i>
      <x v="2458"/>
      <x v="264"/>
      <x v="112"/>
      <x v="111"/>
    </i>
    <i r="1">
      <x v="439"/>
      <x v="111"/>
      <x v="110"/>
    </i>
    <i r="1">
      <x v="553"/>
      <x v="110"/>
      <x v="109"/>
    </i>
    <i>
      <x v="2459"/>
      <x v="372"/>
      <x v="110"/>
      <x v="109"/>
    </i>
    <i r="1">
      <x v="632"/>
      <x v="110"/>
      <x v="109"/>
    </i>
    <i>
      <x v="2460"/>
      <x v="164"/>
      <x v="111"/>
      <x v="110"/>
    </i>
    <i>
      <x v="2461"/>
      <x v="82"/>
      <x v="110"/>
      <x v="109"/>
    </i>
    <i r="1">
      <x v="654"/>
      <x v="110"/>
      <x v="110"/>
    </i>
    <i>
      <x v="2462"/>
      <x v="553"/>
      <x v="111"/>
      <x v="110"/>
    </i>
    <i>
      <x v="2463"/>
      <x v="414"/>
      <x v="111"/>
      <x v="110"/>
    </i>
    <i r="1">
      <x v="523"/>
      <x v="110"/>
      <x v="109"/>
    </i>
    <i>
      <x v="2464"/>
      <x v="383"/>
      <x v="113"/>
      <x v="112"/>
    </i>
    <i r="1">
      <x v="384"/>
      <x v="111"/>
      <x v="110"/>
    </i>
    <i r="1">
      <x v="475"/>
      <x v="113"/>
      <x v="112"/>
    </i>
    <i r="1">
      <x v="570"/>
      <x v="112"/>
      <x v="111"/>
    </i>
    <i>
      <x v="2465"/>
      <x v="212"/>
      <x v="110"/>
      <x v="109"/>
    </i>
    <i>
      <x v="2466"/>
      <x v="506"/>
      <x v="110"/>
      <x v="109"/>
    </i>
    <i>
      <x v="2467"/>
      <x v="173"/>
      <x v="111"/>
      <x v="110"/>
    </i>
    <i>
      <x v="2468"/>
      <x v="562"/>
      <x v="111"/>
      <x v="110"/>
    </i>
    <i>
      <x v="2469"/>
      <x v="632"/>
      <x v="110"/>
      <x v="109"/>
    </i>
    <i>
      <x v="2470"/>
      <x v="486"/>
      <x v="110"/>
      <x v="109"/>
    </i>
    <i>
      <x v="2471"/>
      <x v="30"/>
      <x v="111"/>
      <x v="110"/>
    </i>
    <i>
      <x v="2472"/>
      <x v="53"/>
      <x v="110"/>
      <x v="109"/>
    </i>
    <i r="1">
      <x v="221"/>
      <x v="110"/>
      <x v="109"/>
    </i>
    <i>
      <x v="2473"/>
      <x v="206"/>
      <x v="111"/>
      <x v="110"/>
    </i>
    <i>
      <x v="2474"/>
      <x v="256"/>
      <x v="161"/>
      <x v="160"/>
    </i>
    <i>
      <x v="2475"/>
      <x v="8"/>
      <x v="161"/>
      <x v="160"/>
    </i>
    <i>
      <x v="2476"/>
      <x v="170"/>
      <x v="110"/>
      <x v="110"/>
    </i>
    <i r="1">
      <x v="245"/>
      <x v="111"/>
      <x v="110"/>
    </i>
    <i>
      <x v="2477"/>
      <x v="131"/>
      <x v="110"/>
      <x v="109"/>
    </i>
    <i>
      <x v="2478"/>
      <x v="72"/>
      <x v="111"/>
      <x v="110"/>
    </i>
    <i>
      <x v="2479"/>
      <x v="395"/>
      <x v="110"/>
      <x v="109"/>
    </i>
    <i>
      <x v="2480"/>
      <x v="34"/>
      <x v="111"/>
      <x v="110"/>
    </i>
    <i>
      <x v="2481"/>
      <x v="75"/>
      <x v="110"/>
      <x v="109"/>
    </i>
    <i>
      <x v="2482"/>
      <x v="601"/>
      <x v="110"/>
      <x v="109"/>
    </i>
    <i>
      <x v="2483"/>
      <x v="226"/>
      <x v="111"/>
      <x v="110"/>
    </i>
    <i>
      <x v="2484"/>
      <x v="258"/>
      <x v="165"/>
      <x v="164"/>
    </i>
    <i>
      <x v="2485"/>
      <x v="416"/>
      <x v="111"/>
      <x v="110"/>
    </i>
    <i r="1">
      <x v="452"/>
      <x v="111"/>
      <x v="110"/>
    </i>
    <i>
      <x v="2486"/>
      <x v="658"/>
      <x v="111"/>
      <x v="110"/>
    </i>
    <i>
      <x v="2487"/>
      <x v="399"/>
      <x v="110"/>
      <x v="109"/>
    </i>
    <i>
      <x v="2488"/>
      <x v="349"/>
      <x v="110"/>
      <x v="109"/>
    </i>
    <i>
      <x v="2489"/>
      <x v="81"/>
      <x v="111"/>
      <x v="110"/>
    </i>
    <i>
      <x v="2490"/>
      <x v="138"/>
      <x v="111"/>
      <x v="110"/>
    </i>
    <i r="1">
      <x v="397"/>
      <x v="113"/>
      <x v="112"/>
    </i>
    <i>
      <x v="2491"/>
      <x v="83"/>
      <x v="111"/>
      <x v="110"/>
    </i>
    <i r="1">
      <x v="229"/>
      <x v="111"/>
      <x v="110"/>
    </i>
    <i r="1">
      <x v="547"/>
      <x v="111"/>
      <x v="110"/>
    </i>
    <i>
      <x v="2492"/>
      <x v="506"/>
      <x v="111"/>
      <x v="111"/>
    </i>
    <i>
      <x v="2493"/>
      <x v="34"/>
      <x v="109"/>
      <x v="108"/>
    </i>
    <i r="1">
      <x v="137"/>
      <x v="108"/>
      <x v="107"/>
    </i>
    <i r="1">
      <x v="591"/>
      <x v="112"/>
      <x v="111"/>
    </i>
    <i>
      <x v="2494"/>
      <x v="295"/>
      <x v="111"/>
      <x v="111"/>
    </i>
    <i>
      <x v="2495"/>
      <x v="431"/>
      <x v="111"/>
      <x v="110"/>
    </i>
    <i>
      <x v="2496"/>
      <x v="3"/>
      <x v="111"/>
      <x v="110"/>
    </i>
    <i r="1">
      <x v="521"/>
      <x v="112"/>
      <x v="111"/>
    </i>
    <i>
      <x v="2497"/>
      <x v="75"/>
      <x v="110"/>
      <x v="110"/>
    </i>
    <i>
      <x v="2498"/>
      <x v="70"/>
      <x v="111"/>
      <x v="110"/>
    </i>
    <i>
      <x v="2499"/>
      <x v="215"/>
      <x v="111"/>
      <x v="110"/>
    </i>
    <i>
      <x v="2500"/>
      <x v="418"/>
      <x v="113"/>
      <x v="113"/>
    </i>
    <i r="1">
      <x v="510"/>
      <x v="111"/>
      <x v="110"/>
    </i>
    <i r="1">
      <x v="591"/>
      <x v="115"/>
      <x v="114"/>
    </i>
    <i>
      <x v="2501"/>
      <x v="467"/>
      <x v="111"/>
      <x v="110"/>
    </i>
    <i>
      <x v="2502"/>
      <x v="567"/>
      <x v="111"/>
      <x v="110"/>
    </i>
    <i>
      <x v="2503"/>
      <x v="46"/>
      <x v="111"/>
      <x v="110"/>
    </i>
    <i r="1">
      <x v="420"/>
      <x v="111"/>
      <x v="110"/>
    </i>
    <i r="1">
      <x v="524"/>
      <x v="111"/>
      <x v="110"/>
    </i>
    <i>
      <x v="2504"/>
      <x v="22"/>
      <x v="111"/>
      <x v="110"/>
    </i>
    <i r="1">
      <x v="106"/>
      <x v="113"/>
      <x v="112"/>
    </i>
    <i r="1">
      <x v="340"/>
      <x v="111"/>
      <x v="110"/>
    </i>
    <i>
      <x v="2505"/>
      <x v="35"/>
      <x v="115"/>
      <x v="114"/>
    </i>
    <i r="1">
      <x v="44"/>
      <x v="112"/>
      <x v="111"/>
    </i>
    <i r="1">
      <x v="124"/>
      <x v="113"/>
      <x v="112"/>
    </i>
    <i r="1">
      <x v="209"/>
      <x v="112"/>
      <x v="111"/>
    </i>
    <i r="1">
      <x v="434"/>
      <x v="114"/>
      <x v="113"/>
    </i>
    <i r="1">
      <x v="554"/>
      <x v="111"/>
      <x v="110"/>
    </i>
    <i r="1">
      <x v="581"/>
      <x v="115"/>
      <x v="114"/>
    </i>
    <i r="1">
      <x v="649"/>
      <x v="111"/>
      <x v="110"/>
    </i>
    <i r="1">
      <x v="659"/>
      <x v="114"/>
      <x v="113"/>
    </i>
    <i>
      <x v="2506"/>
      <x v="263"/>
      <x v="112"/>
      <x v="112"/>
    </i>
    <i r="1">
      <x v="335"/>
      <x v="111"/>
      <x v="110"/>
    </i>
    <i>
      <x v="2507"/>
      <x v="15"/>
      <x v="111"/>
      <x v="110"/>
    </i>
    <i>
      <x v="2508"/>
      <x v="16"/>
      <x v="111"/>
      <x v="111"/>
    </i>
    <i r="1">
      <x v="291"/>
      <x v="111"/>
      <x v="111"/>
    </i>
    <i r="1">
      <x v="447"/>
      <x v="112"/>
      <x v="111"/>
    </i>
    <i r="1">
      <x v="602"/>
      <x v="112"/>
      <x v="111"/>
    </i>
    <i>
      <x v="2509"/>
      <x v="412"/>
      <x v="112"/>
      <x v="111"/>
    </i>
    <i>
      <x v="2510"/>
      <x v="266"/>
      <x v="162"/>
      <x v="161"/>
    </i>
    <i r="1">
      <x v="367"/>
      <x v="163"/>
      <x v="162"/>
    </i>
    <i r="1">
      <x v="637"/>
      <x v="163"/>
      <x v="162"/>
    </i>
    <i>
      <x v="2511"/>
      <x v="70"/>
      <x v="111"/>
      <x v="110"/>
    </i>
    <i r="1">
      <x v="658"/>
      <x v="112"/>
      <x v="111"/>
    </i>
    <i>
      <x v="2512"/>
      <x v="15"/>
      <x v="112"/>
      <x v="111"/>
    </i>
    <i>
      <x v="2513"/>
      <x v="311"/>
      <x v="111"/>
      <x v="110"/>
    </i>
    <i>
      <x v="2514"/>
      <x v="172"/>
      <x v="111"/>
      <x v="110"/>
    </i>
    <i>
      <x v="2515"/>
      <x v="9"/>
      <x v="163"/>
      <x v="162"/>
    </i>
    <i>
      <x v="2516"/>
      <x v="454"/>
      <x v="112"/>
      <x v="111"/>
    </i>
    <i>
      <x v="2517"/>
      <x v="109"/>
      <x v="111"/>
      <x v="110"/>
    </i>
    <i r="1">
      <x v="251"/>
      <x v="111"/>
      <x v="110"/>
    </i>
    <i>
      <x v="2518"/>
      <x v="82"/>
      <x v="111"/>
      <x v="110"/>
    </i>
    <i>
      <x v="2519"/>
      <x v="289"/>
      <x v="112"/>
      <x v="111"/>
    </i>
    <i r="1">
      <x v="430"/>
      <x v="114"/>
      <x v="113"/>
    </i>
    <i r="1">
      <x v="614"/>
      <x v="112"/>
      <x v="111"/>
    </i>
    <i>
      <x v="2520"/>
      <x v="327"/>
      <x v="112"/>
      <x v="111"/>
    </i>
    <i>
      <x v="2521"/>
      <x v="239"/>
      <x v="112"/>
      <x v="111"/>
    </i>
    <i r="1">
      <x v="495"/>
      <x v="112"/>
      <x v="111"/>
    </i>
    <i r="1">
      <x v="564"/>
      <x v="112"/>
      <x v="111"/>
    </i>
    <i r="1">
      <x v="644"/>
      <x v="113"/>
      <x v="112"/>
    </i>
    <i>
      <x v="2522"/>
      <x v="386"/>
      <x v="111"/>
      <x v="110"/>
    </i>
    <i>
      <x v="2523"/>
      <x v="339"/>
      <x v="112"/>
      <x v="111"/>
    </i>
    <i>
      <x v="2524"/>
      <x v="111"/>
      <x v="112"/>
      <x v="111"/>
    </i>
    <i>
      <x v="2525"/>
      <x v="320"/>
      <x v="112"/>
      <x v="111"/>
    </i>
    <i>
      <x v="2526"/>
      <x v="535"/>
      <x v="112"/>
      <x v="111"/>
    </i>
    <i>
      <x v="2527"/>
      <x v="296"/>
      <x v="113"/>
      <x v="112"/>
    </i>
    <i r="1">
      <x v="368"/>
      <x v="113"/>
      <x v="112"/>
    </i>
    <i r="1">
      <x v="471"/>
      <x v="112"/>
      <x v="111"/>
    </i>
    <i r="1">
      <x v="494"/>
      <x v="113"/>
      <x v="112"/>
    </i>
    <i r="1">
      <x v="562"/>
      <x v="113"/>
      <x v="112"/>
    </i>
    <i>
      <x v="2528"/>
      <x v="402"/>
      <x v="112"/>
      <x v="111"/>
    </i>
    <i>
      <x v="2529"/>
      <x v="19"/>
      <x v="113"/>
      <x v="112"/>
    </i>
    <i r="1">
      <x v="185"/>
      <x v="112"/>
      <x v="111"/>
    </i>
    <i r="1">
      <x v="329"/>
      <x v="112"/>
      <x v="111"/>
    </i>
    <i r="1">
      <x v="498"/>
      <x v="112"/>
      <x v="111"/>
    </i>
    <i>
      <x v="2530"/>
      <x v="207"/>
      <x v="112"/>
      <x v="111"/>
    </i>
    <i r="1">
      <x v="317"/>
      <x v="113"/>
      <x v="112"/>
    </i>
    <i>
      <x v="2531"/>
      <x v="476"/>
      <x v="112"/>
      <x v="111"/>
    </i>
    <i>
      <x v="2532"/>
      <x v="309"/>
      <x v="112"/>
      <x v="111"/>
    </i>
    <i>
      <x v="2533"/>
      <x v="104"/>
      <x v="172"/>
      <x v="171"/>
    </i>
    <i r="1">
      <x v="323"/>
      <x v="172"/>
      <x v="171"/>
    </i>
    <i>
      <x v="2534"/>
      <x v="95"/>
      <x v="114"/>
      <x v="113"/>
    </i>
    <i r="1">
      <x v="136"/>
      <x v="112"/>
      <x v="111"/>
    </i>
    <i r="1">
      <x v="304"/>
      <x v="115"/>
      <x v="114"/>
    </i>
    <i r="1">
      <x v="460"/>
      <x v="115"/>
      <x v="114"/>
    </i>
    <i r="1">
      <x v="489"/>
      <x v="115"/>
      <x v="114"/>
    </i>
    <i r="1">
      <x v="497"/>
      <x v="113"/>
      <x v="112"/>
    </i>
    <i>
      <x v="2535"/>
      <x v="619"/>
      <x v="164"/>
      <x v="163"/>
    </i>
    <i>
      <x v="2536"/>
      <x v="539"/>
      <x v="112"/>
      <x v="111"/>
    </i>
    <i>
      <x v="2537"/>
      <x v="356"/>
      <x v="112"/>
      <x v="111"/>
    </i>
    <i>
      <x v="2538"/>
      <x v="225"/>
      <x v="112"/>
      <x v="111"/>
    </i>
    <i r="1">
      <x v="432"/>
      <x v="113"/>
      <x v="112"/>
    </i>
    <i>
      <x v="2539"/>
      <x v="30"/>
      <x v="112"/>
      <x v="111"/>
    </i>
    <i r="1">
      <x v="510"/>
      <x v="113"/>
      <x v="112"/>
    </i>
    <i>
      <x v="2540"/>
      <x v="18"/>
      <x v="113"/>
      <x v="112"/>
    </i>
    <i r="1">
      <x v="436"/>
      <x v="114"/>
      <x v="113"/>
    </i>
    <i>
      <x v="2541"/>
      <x v="392"/>
      <x v="112"/>
      <x v="111"/>
    </i>
    <i>
      <x v="2542"/>
      <x v="570"/>
      <x v="113"/>
      <x v="112"/>
    </i>
    <i>
      <x v="2543"/>
      <x v="145"/>
      <x v="113"/>
      <x v="112"/>
    </i>
    <i>
      <x v="2544"/>
      <x v="478"/>
      <x v="114"/>
      <x v="113"/>
    </i>
    <i r="1">
      <x v="490"/>
      <x v="114"/>
      <x v="113"/>
    </i>
    <i>
      <x v="2545"/>
      <x v="167"/>
      <x v="172"/>
      <x v="171"/>
    </i>
    <i>
      <x v="2546"/>
      <x v="35"/>
      <x v="113"/>
      <x v="112"/>
    </i>
    <i r="1">
      <x v="104"/>
      <x v="113"/>
      <x v="113"/>
    </i>
    <i r="1">
      <x v="305"/>
      <x v="114"/>
      <x v="113"/>
    </i>
    <i>
      <x v="2547"/>
      <x v="52"/>
      <x v="113"/>
      <x v="112"/>
    </i>
    <i r="1">
      <x v="215"/>
      <x v="113"/>
      <x v="112"/>
    </i>
    <i>
      <x v="2548"/>
      <x v="384"/>
      <x v="113"/>
      <x v="112"/>
    </i>
    <i>
      <x v="2549"/>
      <x v="531"/>
      <x v="114"/>
      <x v="113"/>
    </i>
    <i>
      <x v="2550"/>
      <x v="375"/>
      <x v="113"/>
      <x v="113"/>
    </i>
    <i r="1">
      <x v="492"/>
      <x v="113"/>
      <x v="112"/>
    </i>
    <i>
      <x v="2551"/>
      <x v="27"/>
      <x v="113"/>
      <x v="112"/>
    </i>
    <i r="1">
      <x v="196"/>
      <x v="114"/>
      <x v="113"/>
    </i>
    <i r="1">
      <x v="518"/>
      <x v="113"/>
      <x v="112"/>
    </i>
    <i>
      <x v="2552"/>
      <x v="469"/>
      <x v="113"/>
      <x v="113"/>
    </i>
    <i>
      <x v="2553"/>
      <x v="221"/>
      <x v="114"/>
      <x v="113"/>
    </i>
    <i>
      <x v="2554"/>
      <x v="14"/>
      <x v="163"/>
      <x v="162"/>
    </i>
    <i>
      <x v="2555"/>
      <x v="162"/>
      <x v="114"/>
      <x v="114"/>
    </i>
    <i>
      <x v="2556"/>
      <x v="198"/>
      <x v="115"/>
      <x v="114"/>
    </i>
    <i r="1">
      <x v="263"/>
      <x v="114"/>
      <x v="113"/>
    </i>
    <i r="1">
      <x v="310"/>
      <x v="115"/>
      <x v="114"/>
    </i>
    <i r="1">
      <x v="397"/>
      <x v="113"/>
      <x v="113"/>
    </i>
    <i r="1">
      <x v="431"/>
      <x v="114"/>
      <x v="113"/>
    </i>
    <i>
      <x v="2557"/>
      <x v="430"/>
      <x v="114"/>
      <x v="113"/>
    </i>
    <i>
      <x v="2558"/>
      <x v="103"/>
      <x v="114"/>
      <x v="113"/>
    </i>
    <i>
      <x v="2559"/>
      <x v="619"/>
      <x v="114"/>
      <x v="113"/>
    </i>
    <i>
      <x v="2560"/>
      <x v="20"/>
      <x v="114"/>
      <x v="113"/>
    </i>
    <i>
      <x v="2561"/>
      <x v="177"/>
      <x v="114"/>
      <x v="113"/>
    </i>
    <i>
      <x v="2562"/>
      <x v="161"/>
      <x v="115"/>
      <x v="114"/>
    </i>
    <i>
      <x v="2563"/>
      <x v="261"/>
      <x v="114"/>
      <x v="113"/>
    </i>
    <i>
      <x v="2564"/>
      <x v="73"/>
      <x v="114"/>
      <x v="113"/>
    </i>
    <i>
      <x v="2565"/>
      <x v="122"/>
      <x v="115"/>
      <x v="114"/>
    </i>
    <i r="1">
      <x v="445"/>
      <x v="115"/>
      <x v="114"/>
    </i>
    <i r="1">
      <x v="522"/>
      <x v="115"/>
      <x v="114"/>
    </i>
    <i>
      <x v="2566"/>
      <x v="247"/>
      <x v="114"/>
      <x v="114"/>
    </i>
    <i>
      <x v="2567"/>
      <x v="436"/>
      <x v="115"/>
      <x v="114"/>
    </i>
    <i>
      <x v="2568"/>
      <x v="196"/>
      <x v="115"/>
      <x v="114"/>
    </i>
    <i>
      <x v="2569"/>
      <x v="448"/>
      <x v="115"/>
      <x v="114"/>
    </i>
    <i r="1">
      <x v="643"/>
      <x v="116"/>
      <x v="115"/>
    </i>
    <i>
      <x v="2570"/>
      <x v="408"/>
      <x v="115"/>
      <x v="114"/>
    </i>
    <i>
      <x v="2571"/>
      <x v="236"/>
      <x v="114"/>
      <x v="113"/>
    </i>
    <i>
      <x v="2572"/>
      <x v="192"/>
      <x v="115"/>
      <x v="114"/>
    </i>
    <i r="1">
      <x v="257"/>
      <x v="116"/>
      <x v="115"/>
    </i>
    <i>
      <x v="2573"/>
      <x v="541"/>
      <x v="116"/>
      <x v="115"/>
    </i>
    <i>
      <x v="2574"/>
      <x v="67"/>
      <x v="116"/>
      <x v="115"/>
    </i>
    <i r="1">
      <x v="402"/>
      <x v="115"/>
      <x v="114"/>
    </i>
    <i r="1">
      <x v="613"/>
      <x v="115"/>
      <x v="115"/>
    </i>
    <i>
      <x v="2575"/>
      <x v="98"/>
      <x v="114"/>
      <x v="113"/>
    </i>
    <i r="1">
      <x v="551"/>
      <x v="115"/>
      <x v="114"/>
    </i>
    <i>
      <x v="2576"/>
      <x v="190"/>
      <x v="115"/>
      <x v="114"/>
    </i>
    <i r="1">
      <x v="506"/>
      <x v="114"/>
      <x v="113"/>
    </i>
    <i>
      <x v="2577"/>
      <x v="562"/>
      <x v="115"/>
      <x v="114"/>
    </i>
    <i>
      <x v="2578"/>
      <x v="87"/>
      <x v="115"/>
      <x v="114"/>
    </i>
    <i r="1">
      <x v="347"/>
      <x v="115"/>
      <x v="114"/>
    </i>
    <i r="1">
      <x v="408"/>
      <x v="116"/>
      <x v="115"/>
    </i>
    <i>
      <x v="2579"/>
      <x v="184"/>
      <x v="114"/>
      <x v="113"/>
    </i>
    <i>
      <x v="2580"/>
      <x v="510"/>
      <x v="115"/>
      <x v="114"/>
    </i>
    <i>
      <x v="2581"/>
      <x v="241"/>
      <x v="115"/>
      <x v="115"/>
    </i>
    <i>
      <x v="2582"/>
      <x v="90"/>
      <x v="115"/>
      <x v="114"/>
    </i>
    <i>
      <x v="2583"/>
      <x v="142"/>
      <x v="115"/>
      <x v="114"/>
    </i>
    <i>
      <x v="2584"/>
      <x v="277"/>
      <x v="115"/>
      <x v="114"/>
    </i>
    <i>
      <x v="2585"/>
      <x v="463"/>
      <x v="116"/>
      <x v="115"/>
    </i>
    <i r="1">
      <x v="643"/>
      <x v="115"/>
      <x v="114"/>
    </i>
    <i>
      <x v="2586"/>
      <x v="199"/>
      <x v="116"/>
      <x v="115"/>
    </i>
    <i>
      <x v="2587"/>
      <x v="278"/>
      <x v="163"/>
      <x v="163"/>
    </i>
    <i r="1">
      <x v="337"/>
      <x v="164"/>
      <x v="163"/>
    </i>
    <i>
      <x v="2588"/>
      <x v="218"/>
      <x v="116"/>
      <x v="115"/>
    </i>
    <i>
      <x v="2589"/>
      <x v="154"/>
      <x v="115"/>
      <x v="114"/>
    </i>
    <i>
      <x v="2590"/>
      <x v="463"/>
      <x v="115"/>
      <x v="114"/>
    </i>
    <i r="1">
      <x v="551"/>
      <x v="116"/>
      <x v="115"/>
    </i>
    <i r="1">
      <x v="579"/>
      <x v="116"/>
      <x v="115"/>
    </i>
    <i>
      <x v="2591"/>
      <x v="339"/>
      <x v="116"/>
      <x v="115"/>
    </i>
    <i>
      <x v="2592"/>
      <x v="376"/>
      <x v="165"/>
      <x v="164"/>
    </i>
    <i r="1">
      <x v="516"/>
      <x v="163"/>
      <x v="162"/>
    </i>
    <i r="1">
      <x v="652"/>
      <x v="162"/>
      <x v="162"/>
    </i>
    <i>
      <x v="2593"/>
      <x v="64"/>
      <x v="116"/>
      <x v="115"/>
    </i>
    <i>
      <x v="2594"/>
      <x v="660"/>
      <x v="163"/>
      <x v="162"/>
    </i>
    <i>
      <x v="2595"/>
      <x v="387"/>
      <x v="116"/>
      <x v="115"/>
    </i>
    <i>
      <x v="2596"/>
      <x v="361"/>
      <x v="116"/>
      <x v="115"/>
    </i>
    <i>
      <x v="2597"/>
      <x v="35"/>
      <x v="118"/>
      <x v="117"/>
    </i>
    <i>
      <x v="2598"/>
      <x v="383"/>
      <x v="119"/>
      <x v="118"/>
    </i>
    <i>
      <x v="2599"/>
      <x v="612"/>
      <x v="121"/>
      <x v="120"/>
    </i>
    <i>
      <x v="2600"/>
      <x v="122"/>
      <x v="123"/>
      <x v="122"/>
    </i>
    <i r="1">
      <x v="501"/>
      <x v="122"/>
      <x v="121"/>
    </i>
    <i>
      <x v="2601"/>
      <x v="456"/>
      <x v="123"/>
      <x v="122"/>
    </i>
    <i r="1">
      <x v="554"/>
      <x v="122"/>
      <x v="121"/>
    </i>
    <i>
      <x v="2602"/>
      <x v="623"/>
      <x v="123"/>
      <x v="122"/>
    </i>
    <i>
      <x v="2603"/>
      <x v="460"/>
      <x v="122"/>
      <x v="121"/>
    </i>
    <i>
      <x v="2604"/>
      <x v="20"/>
      <x v="123"/>
      <x v="122"/>
    </i>
    <i>
      <x v="2605"/>
      <x v="437"/>
      <x v="124"/>
      <x v="123"/>
    </i>
    <i>
      <x v="2606"/>
      <x v="554"/>
      <x v="124"/>
      <x v="123"/>
    </i>
    <i>
      <x v="2607"/>
      <x v="578"/>
      <x v="125"/>
      <x v="124"/>
    </i>
    <i>
      <x v="2608"/>
      <x v="659"/>
      <x v="126"/>
      <x v="125"/>
    </i>
    <i>
      <x v="2609"/>
      <x v="661"/>
      <x v="127"/>
      <x v="126"/>
    </i>
    <i>
      <x v="2610"/>
      <x v="172"/>
      <x v="165"/>
      <x v="164"/>
    </i>
    <i r="1">
      <x v="395"/>
      <x v="164"/>
      <x v="163"/>
    </i>
    <i r="1">
      <x v="486"/>
      <x v="163"/>
      <x v="162"/>
    </i>
    <i>
      <x v="2611"/>
      <x v="60"/>
      <x v="128"/>
      <x v="127"/>
    </i>
    <i>
      <x v="2612"/>
      <x v="174"/>
      <x v="130"/>
      <x v="129"/>
    </i>
    <i>
      <x v="2613"/>
      <x v="73"/>
      <x v="132"/>
      <x v="131"/>
    </i>
    <i>
      <x v="2614"/>
      <x v="320"/>
      <x v="163"/>
      <x v="162"/>
    </i>
    <i>
      <x v="2615"/>
      <x v="392"/>
      <x v="164"/>
      <x v="163"/>
    </i>
    <i>
      <x v="2616"/>
      <x v="158"/>
      <x v="163"/>
      <x v="163"/>
    </i>
    <i>
      <x v="2617"/>
      <x v="1"/>
      <x v="164"/>
      <x v="163"/>
    </i>
    <i>
      <x v="2618"/>
      <x v="133"/>
      <x v="164"/>
      <x v="163"/>
    </i>
    <i>
      <x v="2619"/>
      <x v="181"/>
      <x v="164"/>
      <x v="163"/>
    </i>
    <i>
      <x v="2620"/>
      <x v="394"/>
      <x v="164"/>
      <x v="163"/>
    </i>
    <i r="1">
      <x v="525"/>
      <x v="164"/>
      <x v="163"/>
    </i>
    <i>
      <x v="2621"/>
      <x v="597"/>
      <x v="164"/>
      <x v="163"/>
    </i>
    <i>
      <x v="2622"/>
      <x v="11"/>
      <x v="164"/>
      <x v="163"/>
    </i>
    <i>
      <x v="2623"/>
      <x v="284"/>
      <x v="166"/>
      <x v="165"/>
    </i>
    <i r="1">
      <x v="401"/>
      <x v="165"/>
      <x v="164"/>
    </i>
    <i>
      <x v="2624"/>
      <x v="540"/>
      <x v="164"/>
      <x v="163"/>
    </i>
    <i>
      <x v="2625"/>
      <x v="216"/>
      <x v="164"/>
      <x v="163"/>
    </i>
    <i>
      <x v="2626"/>
      <x v="409"/>
      <x v="165"/>
      <x v="164"/>
    </i>
    <i>
      <x v="2627"/>
      <x v="147"/>
      <x v="165"/>
      <x v="164"/>
    </i>
    <i r="1">
      <x v="636"/>
      <x v="165"/>
      <x v="164"/>
    </i>
    <i>
      <x v="2628"/>
      <x v="589"/>
      <x v="165"/>
      <x v="164"/>
    </i>
    <i>
      <x v="2629"/>
      <x v="5"/>
      <x v="171"/>
      <x v="170"/>
    </i>
    <i r="1">
      <x v="312"/>
      <x v="172"/>
      <x v="171"/>
    </i>
    <i>
      <x v="2630"/>
      <x v="191"/>
      <x v="165"/>
      <x v="164"/>
    </i>
    <i r="1">
      <x v="272"/>
      <x v="165"/>
      <x v="164"/>
    </i>
    <i>
      <x v="2631"/>
      <x v="380"/>
      <x v="165"/>
      <x v="164"/>
    </i>
    <i>
      <x v="2632"/>
      <x v="336"/>
      <x v="166"/>
      <x v="165"/>
    </i>
    <i>
      <x v="2633"/>
      <x v="527"/>
      <x v="165"/>
      <x v="164"/>
    </i>
    <i>
      <x v="2634"/>
      <x v="163"/>
      <x v="166"/>
      <x v="165"/>
    </i>
    <i>
      <x v="2635"/>
      <x v="365"/>
      <x v="165"/>
      <x v="164"/>
    </i>
    <i>
      <x v="2636"/>
      <x v="332"/>
      <x v="165"/>
      <x v="164"/>
    </i>
    <i>
      <x v="2637"/>
      <x v="415"/>
      <x v="166"/>
      <x v="165"/>
    </i>
    <i>
      <x v="2638"/>
      <x v="231"/>
      <x v="165"/>
      <x v="164"/>
    </i>
    <i>
      <x v="2639"/>
      <x v="54"/>
      <x v="165"/>
      <x v="164"/>
    </i>
    <i>
      <x v="2640"/>
      <x v="238"/>
      <x v="165"/>
      <x v="164"/>
    </i>
    <i>
      <x v="2641"/>
      <x v="111"/>
      <x v="166"/>
      <x v="165"/>
    </i>
    <i>
      <x v="2642"/>
      <x v="154"/>
      <x v="166"/>
      <x v="165"/>
    </i>
    <i>
      <x v="2643"/>
      <x v="140"/>
      <x v="165"/>
      <x v="164"/>
    </i>
    <i>
      <x v="2644"/>
      <x v="213"/>
      <x v="166"/>
      <x v="165"/>
    </i>
    <i r="1">
      <x v="260"/>
      <x v="165"/>
      <x v="164"/>
    </i>
    <i r="1">
      <x v="566"/>
      <x v="166"/>
      <x v="165"/>
    </i>
    <i>
      <x v="2645"/>
      <x v="116"/>
      <x v="166"/>
      <x v="165"/>
    </i>
    <i>
      <x v="2646"/>
      <x v="641"/>
      <x v="166"/>
      <x v="165"/>
    </i>
    <i>
      <x v="2647"/>
      <x v="143"/>
      <x v="165"/>
      <x v="165"/>
    </i>
    <i r="1">
      <x v="205"/>
      <x v="165"/>
      <x v="164"/>
    </i>
    <i r="1">
      <x v="230"/>
      <x v="166"/>
      <x v="165"/>
    </i>
    <i>
      <x v="2648"/>
      <x v="474"/>
      <x v="166"/>
      <x v="165"/>
    </i>
    <i>
      <x v="2649"/>
      <x v="219"/>
      <x v="166"/>
      <x v="165"/>
    </i>
    <i>
      <x v="2650"/>
      <x v="364"/>
      <x v="166"/>
      <x v="165"/>
    </i>
    <i>
      <x v="2651"/>
      <x v="435"/>
      <x v="166"/>
      <x v="165"/>
    </i>
    <i r="1">
      <x v="599"/>
      <x v="166"/>
      <x v="165"/>
    </i>
    <i>
      <x v="2652"/>
      <x v="7"/>
      <x v="166"/>
      <x v="165"/>
    </i>
    <i>
      <x v="2653"/>
      <x v="363"/>
      <x v="166"/>
      <x v="165"/>
    </i>
    <i>
      <x v="2654"/>
      <x v="38"/>
      <x v="166"/>
      <x v="165"/>
    </i>
    <i>
      <x v="2655"/>
      <x v="624"/>
      <x v="166"/>
      <x v="165"/>
    </i>
    <i>
      <x v="2656"/>
      <x v="534"/>
      <x v="166"/>
      <x v="165"/>
    </i>
    <i>
      <x v="2657"/>
      <x v="356"/>
      <x v="167"/>
      <x v="166"/>
    </i>
    <i>
      <x v="2658"/>
      <x v="481"/>
      <x v="167"/>
      <x v="166"/>
    </i>
    <i r="1">
      <x v="600"/>
      <x v="167"/>
      <x v="166"/>
    </i>
    <i>
      <x v="2659"/>
      <x v="162"/>
      <x v="167"/>
      <x v="166"/>
    </i>
    <i>
      <x v="2660"/>
      <x v="445"/>
      <x v="167"/>
      <x v="166"/>
    </i>
    <i>
      <x v="2661"/>
      <x v="247"/>
      <x v="167"/>
      <x v="166"/>
    </i>
    <i>
      <x v="2662"/>
      <x v="39"/>
      <x v="170"/>
      <x v="169"/>
    </i>
    <i r="1">
      <x v="41"/>
      <x v="169"/>
      <x v="168"/>
    </i>
    <i r="1">
      <x v="95"/>
      <x v="171"/>
      <x v="170"/>
    </i>
    <i r="1">
      <x v="175"/>
      <x v="168"/>
      <x v="167"/>
    </i>
    <i r="1">
      <x v="313"/>
      <x v="175"/>
      <x v="174"/>
    </i>
    <i r="1">
      <x v="427"/>
      <x v="172"/>
      <x v="171"/>
    </i>
    <i r="1">
      <x v="450"/>
      <x v="175"/>
      <x v="174"/>
    </i>
    <i r="1">
      <x v="505"/>
      <x v="170"/>
      <x v="169"/>
    </i>
    <i r="1">
      <x v="550"/>
      <x v="173"/>
      <x v="172"/>
    </i>
    <i>
      <x v="2663"/>
      <x v="496"/>
      <x v="207"/>
      <x v="206"/>
    </i>
    <i>
      <x v="2664"/>
      <x v="572"/>
      <x v="167"/>
      <x v="166"/>
    </i>
    <i>
      <x v="2665"/>
      <x v="274"/>
      <x v="167"/>
      <x v="166"/>
    </i>
    <i>
      <x v="2666"/>
      <x v="186"/>
      <x v="168"/>
      <x v="167"/>
    </i>
    <i>
      <x v="2667"/>
      <x v="88"/>
      <x v="168"/>
      <x v="167"/>
    </i>
    <i r="1">
      <x v="105"/>
      <x v="169"/>
      <x v="168"/>
    </i>
    <i>
      <x v="2668"/>
      <x v="548"/>
      <x v="168"/>
      <x v="167"/>
    </i>
    <i>
      <x v="2669"/>
      <x v="322"/>
      <x v="168"/>
      <x v="167"/>
    </i>
    <i>
      <x v="2670"/>
      <x v="233"/>
      <x v="168"/>
      <x v="167"/>
    </i>
    <i r="1">
      <x v="618"/>
      <x v="168"/>
      <x v="167"/>
    </i>
    <i>
      <x v="2671"/>
      <x v="453"/>
      <x v="168"/>
      <x v="167"/>
    </i>
    <i>
      <x v="2672"/>
      <x v="294"/>
      <x v="169"/>
      <x v="168"/>
    </i>
    <i r="1">
      <x v="325"/>
      <x v="169"/>
      <x v="168"/>
    </i>
    <i r="1">
      <x v="584"/>
      <x v="168"/>
      <x v="168"/>
    </i>
    <i>
      <x v="2673"/>
      <x v="21"/>
      <x v="168"/>
      <x v="167"/>
    </i>
    <i>
      <x v="2674"/>
      <x v="176"/>
      <x v="177"/>
      <x v="176"/>
    </i>
    <i>
      <x v="2675"/>
      <x v="42"/>
      <x v="168"/>
      <x v="167"/>
    </i>
    <i>
      <x v="2676"/>
      <x v="617"/>
      <x v="169"/>
      <x v="168"/>
    </i>
    <i>
      <x v="2677"/>
      <x v="76"/>
      <x v="169"/>
      <x v="168"/>
    </i>
    <i>
      <x v="2678"/>
      <x v="616"/>
      <x v="169"/>
      <x v="168"/>
    </i>
    <i>
      <x v="2679"/>
      <x v="449"/>
      <x v="169"/>
      <x v="168"/>
    </i>
    <i>
      <x v="2680"/>
      <x v="307"/>
      <x v="169"/>
      <x v="168"/>
    </i>
    <i>
      <x v="2681"/>
      <x v="656"/>
      <x v="169"/>
      <x v="168"/>
    </i>
    <i>
      <x v="2682"/>
      <x v="631"/>
      <x v="170"/>
      <x v="169"/>
    </i>
    <i>
      <x v="2683"/>
      <x v="544"/>
      <x v="169"/>
      <x v="168"/>
    </i>
    <i>
      <x v="2684"/>
      <x v="344"/>
      <x v="170"/>
      <x v="169"/>
    </i>
    <i>
      <x v="2685"/>
      <x v="414"/>
      <x v="170"/>
      <x v="169"/>
    </i>
    <i r="1">
      <x v="475"/>
      <x v="172"/>
      <x v="171"/>
    </i>
    <i>
      <x v="2686"/>
      <x v="61"/>
      <x v="172"/>
      <x v="171"/>
    </i>
    <i r="1">
      <x v="357"/>
      <x v="171"/>
      <x v="170"/>
    </i>
    <i>
      <x v="2687"/>
      <x v="44"/>
      <x v="171"/>
      <x v="170"/>
    </i>
    <i r="1">
      <x v="46"/>
      <x v="170"/>
      <x v="169"/>
    </i>
    <i r="1">
      <x v="72"/>
      <x v="170"/>
      <x v="169"/>
    </i>
    <i r="1">
      <x v="291"/>
      <x v="171"/>
      <x v="170"/>
    </i>
    <i>
      <x v="2688"/>
      <x v="296"/>
      <x v="171"/>
      <x v="170"/>
    </i>
    <i r="1">
      <x v="368"/>
      <x v="170"/>
      <x v="169"/>
    </i>
    <i r="1">
      <x v="471"/>
      <x v="171"/>
      <x v="170"/>
    </i>
    <i>
      <x v="2689"/>
      <x v="498"/>
      <x v="170"/>
      <x v="169"/>
    </i>
    <i>
      <x v="2690"/>
      <x v="375"/>
      <x v="170"/>
      <x v="169"/>
    </i>
    <i>
      <x v="2691"/>
      <x v="469"/>
      <x v="170"/>
      <x v="169"/>
    </i>
    <i>
      <x v="2692"/>
      <x v="310"/>
      <x v="171"/>
      <x v="170"/>
    </i>
    <i>
      <x v="2693"/>
      <x v="198"/>
      <x v="170"/>
      <x v="169"/>
    </i>
    <i>
      <x v="2694"/>
      <x v="177"/>
      <x v="170"/>
      <x v="169"/>
    </i>
    <i>
      <x v="2695"/>
      <x v="448"/>
      <x v="170"/>
      <x v="169"/>
    </i>
    <i>
      <x v="2696"/>
      <x v="192"/>
      <x v="170"/>
      <x v="169"/>
    </i>
    <i r="1">
      <x v="257"/>
      <x v="170"/>
      <x v="169"/>
    </i>
    <i>
      <x v="2697"/>
      <x v="67"/>
      <x v="170"/>
      <x v="169"/>
    </i>
    <i>
      <x v="2698"/>
      <x v="98"/>
      <x v="170"/>
      <x v="169"/>
    </i>
    <i r="1">
      <x v="506"/>
      <x v="171"/>
      <x v="170"/>
    </i>
    <i r="1">
      <x v="562"/>
      <x v="171"/>
      <x v="170"/>
    </i>
    <i>
      <x v="2699"/>
      <x v="275"/>
      <x v="170"/>
      <x v="169"/>
    </i>
    <i>
      <x v="2700"/>
      <x v="226"/>
      <x v="171"/>
      <x v="170"/>
    </i>
    <i>
      <x v="2701"/>
      <x v="510"/>
      <x v="170"/>
      <x v="169"/>
    </i>
    <i>
      <x v="2702"/>
      <x v="12"/>
      <x v="172"/>
      <x v="171"/>
    </i>
    <i r="1">
      <x v="29"/>
      <x v="170"/>
      <x v="169"/>
    </i>
    <i r="1">
      <x v="444"/>
      <x v="170"/>
      <x v="169"/>
    </i>
    <i r="1">
      <x v="489"/>
      <x v="170"/>
      <x v="169"/>
    </i>
    <i>
      <x v="2703"/>
      <x v="339"/>
      <x v="171"/>
      <x v="170"/>
    </i>
    <i r="1">
      <x v="460"/>
      <x v="172"/>
      <x v="171"/>
    </i>
    <i>
      <x v="2704"/>
      <x v="20"/>
      <x v="170"/>
      <x v="169"/>
    </i>
    <i>
      <x v="2705"/>
      <x v="73"/>
      <x v="171"/>
      <x v="170"/>
    </i>
    <i r="1">
      <x v="612"/>
      <x v="171"/>
      <x v="170"/>
    </i>
    <i>
      <x v="2706"/>
      <x v="17"/>
      <x v="173"/>
      <x v="172"/>
    </i>
    <i r="1">
      <x v="515"/>
      <x v="173"/>
      <x v="173"/>
    </i>
    <i r="1">
      <x v="578"/>
      <x v="171"/>
      <x v="170"/>
    </i>
    <i r="1">
      <x v="623"/>
      <x v="171"/>
      <x v="170"/>
    </i>
    <i r="1">
      <x v="661"/>
      <x v="172"/>
      <x v="171"/>
    </i>
    <i>
      <x v="2707"/>
      <x v="36"/>
      <x v="172"/>
      <x v="171"/>
    </i>
    <i r="1">
      <x v="97"/>
      <x v="173"/>
      <x v="172"/>
    </i>
    <i r="1">
      <x v="157"/>
      <x v="174"/>
      <x v="173"/>
    </i>
    <i r="1">
      <x v="595"/>
      <x v="174"/>
      <x v="173"/>
    </i>
    <i>
      <x v="2708"/>
      <x v="267"/>
      <x v="170"/>
      <x v="170"/>
    </i>
    <i>
      <x v="2709"/>
      <x v="53"/>
      <x v="170"/>
      <x v="169"/>
    </i>
    <i>
      <x v="2710"/>
      <x v="22"/>
      <x v="171"/>
      <x v="170"/>
    </i>
    <i r="1">
      <x v="245"/>
      <x v="170"/>
      <x v="170"/>
    </i>
    <i r="1">
      <x v="647"/>
      <x v="171"/>
      <x v="170"/>
    </i>
    <i>
      <x v="2711"/>
      <x v="467"/>
      <x v="171"/>
      <x v="170"/>
    </i>
    <i>
      <x v="2712"/>
      <x v="658"/>
      <x v="171"/>
      <x v="170"/>
    </i>
    <i>
      <x v="2713"/>
      <x v="15"/>
      <x v="171"/>
      <x v="170"/>
    </i>
    <i r="1">
      <x v="497"/>
      <x v="172"/>
      <x v="171"/>
    </i>
    <i>
      <x v="2714"/>
      <x v="121"/>
      <x v="172"/>
      <x v="171"/>
    </i>
    <i r="1">
      <x v="187"/>
      <x v="171"/>
      <x v="170"/>
    </i>
    <i r="1">
      <x v="304"/>
      <x v="171"/>
      <x v="170"/>
    </i>
    <i r="1">
      <x v="314"/>
      <x v="172"/>
      <x v="171"/>
    </i>
    <i r="1">
      <x v="382"/>
      <x v="171"/>
      <x v="170"/>
    </i>
    <i r="1">
      <x v="443"/>
      <x v="171"/>
      <x v="170"/>
    </i>
    <i r="1">
      <x v="466"/>
      <x v="171"/>
      <x v="170"/>
    </i>
    <i r="1">
      <x v="583"/>
      <x v="173"/>
      <x v="172"/>
    </i>
    <i r="1">
      <x v="611"/>
      <x v="171"/>
      <x v="170"/>
    </i>
    <i r="1">
      <x v="621"/>
      <x v="173"/>
      <x v="172"/>
    </i>
    <i>
      <x v="2715"/>
      <x v="509"/>
      <x v="171"/>
      <x v="170"/>
    </i>
    <i r="1">
      <x v="545"/>
      <x v="171"/>
      <x v="170"/>
    </i>
    <i>
      <x v="2716"/>
      <x v="68"/>
      <x v="215"/>
      <x v="214"/>
    </i>
    <i>
      <x v="2717"/>
      <x v="406"/>
      <x v="171"/>
      <x v="170"/>
    </i>
    <i>
      <x v="2718"/>
      <x v="89"/>
      <x v="171"/>
      <x v="170"/>
    </i>
    <i>
      <x v="2719"/>
      <x v="342"/>
      <x v="172"/>
      <x v="171"/>
    </i>
    <i r="1">
      <x v="393"/>
      <x v="171"/>
      <x v="170"/>
    </i>
    <i r="1">
      <x v="514"/>
      <x v="173"/>
      <x v="172"/>
    </i>
    <i>
      <x v="2720"/>
      <x v="193"/>
      <x v="171"/>
      <x v="170"/>
    </i>
    <i>
      <x v="2721"/>
      <x v="372"/>
      <x v="172"/>
      <x v="171"/>
    </i>
    <i>
      <x v="2722"/>
      <x v="166"/>
      <x v="171"/>
      <x v="170"/>
    </i>
    <i r="1">
      <x v="487"/>
      <x v="171"/>
      <x v="170"/>
    </i>
    <i r="1">
      <x v="517"/>
      <x v="171"/>
      <x v="170"/>
    </i>
    <i>
      <x v="2723"/>
      <x v="146"/>
      <x v="171"/>
      <x v="170"/>
    </i>
    <i r="1">
      <x v="300"/>
      <x v="171"/>
      <x v="170"/>
    </i>
    <i>
      <x v="2724"/>
      <x v="485"/>
      <x v="171"/>
      <x v="170"/>
    </i>
    <i>
      <x v="2725"/>
      <x v="100"/>
      <x v="173"/>
      <x v="172"/>
    </i>
    <i r="1">
      <x v="280"/>
      <x v="171"/>
      <x v="170"/>
    </i>
    <i r="1">
      <x v="306"/>
      <x v="172"/>
      <x v="171"/>
    </i>
    <i r="1">
      <x v="464"/>
      <x v="174"/>
      <x v="173"/>
    </i>
    <i>
      <x v="2726"/>
      <x v="512"/>
      <x v="171"/>
      <x v="170"/>
    </i>
    <i>
      <x v="2727"/>
      <x v="630"/>
      <x v="171"/>
      <x v="171"/>
    </i>
    <i>
      <x v="2728"/>
      <x v="321"/>
      <x v="172"/>
      <x v="171"/>
    </i>
    <i>
      <x v="2729"/>
      <x v="80"/>
      <x v="172"/>
      <x v="171"/>
    </i>
    <i>
      <x v="2730"/>
      <x v="480"/>
      <x v="171"/>
      <x v="170"/>
    </i>
    <i>
      <x v="2731"/>
      <x v="120"/>
      <x v="171"/>
      <x v="170"/>
    </i>
    <i>
      <x v="2732"/>
      <x v="419"/>
      <x v="171"/>
      <x v="170"/>
    </i>
    <i r="1">
      <x v="558"/>
      <x v="171"/>
      <x v="170"/>
    </i>
    <i>
      <x v="2733"/>
      <x v="31"/>
      <x v="171"/>
      <x v="170"/>
    </i>
    <i>
      <x v="2734"/>
      <x v="350"/>
      <x v="171"/>
      <x v="170"/>
    </i>
    <i r="1">
      <x v="389"/>
      <x v="172"/>
      <x v="171"/>
    </i>
    <i>
      <x v="2735"/>
      <x v="225"/>
      <x v="171"/>
      <x v="170"/>
    </i>
    <i>
      <x v="2736"/>
      <x v="437"/>
      <x v="171"/>
      <x v="170"/>
    </i>
    <i>
      <x v="2737"/>
      <x v="253"/>
      <x v="171"/>
      <x v="170"/>
    </i>
    <i r="1">
      <x v="418"/>
      <x v="171"/>
      <x v="170"/>
    </i>
    <i>
      <x v="2738"/>
      <x v="308"/>
      <x v="172"/>
      <x v="172"/>
    </i>
    <i r="1">
      <x v="442"/>
      <x v="172"/>
      <x v="171"/>
    </i>
    <i>
      <x v="2739"/>
      <x v="86"/>
      <x v="171"/>
      <x v="170"/>
    </i>
    <i>
      <x v="2740"/>
      <x v="503"/>
      <x v="171"/>
      <x v="170"/>
    </i>
    <i>
      <x v="2741"/>
      <x v="359"/>
      <x v="172"/>
      <x v="171"/>
    </i>
    <i r="1">
      <x v="522"/>
      <x v="172"/>
      <x v="171"/>
    </i>
    <i>
      <x v="2742"/>
      <x v="45"/>
      <x v="171"/>
      <x v="170"/>
    </i>
    <i r="1">
      <x v="208"/>
      <x v="171"/>
      <x v="170"/>
    </i>
    <i r="1">
      <x v="222"/>
      <x v="171"/>
      <x v="170"/>
    </i>
    <i r="1">
      <x v="236"/>
      <x v="171"/>
      <x v="170"/>
    </i>
    <i>
      <x v="2743"/>
      <x v="292"/>
      <x v="171"/>
      <x v="170"/>
    </i>
    <i>
      <x v="2744"/>
      <x v="101"/>
      <x v="171"/>
      <x v="170"/>
    </i>
    <i>
      <x v="2745"/>
      <x v="63"/>
      <x v="171"/>
      <x v="170"/>
    </i>
    <i r="1">
      <x v="255"/>
      <x v="173"/>
      <x v="172"/>
    </i>
    <i r="1">
      <x v="358"/>
      <x v="171"/>
      <x v="170"/>
    </i>
    <i r="1">
      <x v="620"/>
      <x v="172"/>
      <x v="171"/>
    </i>
    <i>
      <x v="2746"/>
      <x v="114"/>
      <x v="172"/>
      <x v="171"/>
    </i>
    <i>
      <x v="2747"/>
      <x v="511"/>
      <x v="171"/>
      <x v="170"/>
    </i>
    <i>
      <x v="2748"/>
      <x v="441"/>
      <x v="171"/>
      <x v="171"/>
    </i>
    <i>
      <x v="2749"/>
      <x v="65"/>
      <x v="171"/>
      <x v="170"/>
    </i>
    <i>
      <x v="2750"/>
      <x v="654"/>
      <x v="172"/>
      <x v="171"/>
    </i>
    <i>
      <x v="2751"/>
      <x v="173"/>
      <x v="172"/>
      <x v="171"/>
    </i>
    <i>
      <x v="2752"/>
      <x v="206"/>
      <x v="175"/>
      <x v="174"/>
    </i>
    <i>
      <x v="2753"/>
      <x v="229"/>
      <x v="172"/>
      <x v="171"/>
    </i>
    <i r="1">
      <x v="524"/>
      <x v="173"/>
      <x v="172"/>
    </i>
    <i>
      <x v="2754"/>
      <x v="420"/>
      <x v="171"/>
      <x v="171"/>
    </i>
    <i>
      <x v="2755"/>
      <x v="488"/>
      <x v="171"/>
      <x v="171"/>
    </i>
    <i>
      <x v="2756"/>
      <x v="581"/>
      <x v="172"/>
      <x v="171"/>
    </i>
    <i>
      <x v="2757"/>
      <x v="16"/>
      <x v="172"/>
      <x v="171"/>
    </i>
    <i>
      <x v="2758"/>
      <x v="495"/>
      <x v="171"/>
      <x v="170"/>
    </i>
    <i>
      <x v="2759"/>
      <x v="293"/>
      <x v="174"/>
      <x v="173"/>
    </i>
    <i r="1">
      <x v="465"/>
      <x v="175"/>
      <x v="174"/>
    </i>
    <i>
      <x v="2760"/>
      <x v="207"/>
      <x v="172"/>
      <x v="172"/>
    </i>
    <i r="1">
      <x v="494"/>
      <x v="172"/>
      <x v="171"/>
    </i>
    <i>
      <x v="2761"/>
      <x v="190"/>
      <x v="172"/>
      <x v="171"/>
    </i>
    <i>
      <x v="2762"/>
      <x v="277"/>
      <x v="172"/>
      <x v="171"/>
    </i>
    <i r="1">
      <x v="456"/>
      <x v="173"/>
      <x v="172"/>
    </i>
    <i r="1">
      <x v="501"/>
      <x v="172"/>
      <x v="171"/>
    </i>
    <i>
      <x v="2763"/>
      <x v="60"/>
      <x v="172"/>
      <x v="171"/>
    </i>
    <i>
      <x v="2764"/>
      <x v="303"/>
      <x v="173"/>
      <x v="172"/>
    </i>
    <i>
      <x v="2765"/>
      <x v="268"/>
      <x v="172"/>
      <x v="171"/>
    </i>
    <i>
      <x v="2766"/>
      <x v="148"/>
      <x v="172"/>
      <x v="171"/>
    </i>
    <i>
      <x v="2767"/>
      <x v="552"/>
      <x v="172"/>
      <x v="171"/>
    </i>
    <i>
      <x v="2768"/>
      <x v="640"/>
      <x v="172"/>
      <x v="171"/>
    </i>
    <i>
      <x v="2769"/>
      <x v="99"/>
      <x v="172"/>
      <x v="171"/>
    </i>
    <i r="1">
      <x v="319"/>
      <x v="172"/>
      <x v="172"/>
    </i>
    <i>
      <x v="2770"/>
      <x v="369"/>
      <x v="172"/>
      <x v="171"/>
    </i>
    <i>
      <x v="2771"/>
      <x v="333"/>
      <x v="172"/>
      <x v="171"/>
    </i>
    <i>
      <x v="2772"/>
      <x v="301"/>
      <x v="172"/>
      <x v="171"/>
    </i>
    <i r="1">
      <x v="635"/>
      <x v="172"/>
      <x v="171"/>
    </i>
    <i>
      <x v="2773"/>
      <x v="298"/>
      <x v="172"/>
      <x v="171"/>
    </i>
    <i>
      <x v="2774"/>
      <x v="302"/>
      <x v="172"/>
      <x v="171"/>
    </i>
    <i>
      <x v="2775"/>
      <x v="84"/>
      <x v="172"/>
      <x v="172"/>
    </i>
    <i>
      <x v="2776"/>
      <x v="352"/>
      <x v="172"/>
      <x v="171"/>
    </i>
    <i r="1">
      <x v="388"/>
      <x v="172"/>
      <x v="171"/>
    </i>
    <i>
      <x v="2777"/>
      <x v="362"/>
      <x v="173"/>
      <x v="172"/>
    </i>
    <i>
      <x v="2778"/>
      <x v="26"/>
      <x v="173"/>
      <x v="172"/>
    </i>
    <i r="1">
      <x v="587"/>
      <x v="173"/>
      <x v="172"/>
    </i>
    <i>
      <x v="2779"/>
      <x v="246"/>
      <x v="173"/>
      <x v="172"/>
    </i>
    <i>
      <x v="2780"/>
      <x v="50"/>
      <x v="52"/>
      <x v="51"/>
    </i>
    <i>
      <x v="2781"/>
      <x v="405"/>
      <x v="86"/>
      <x v="86"/>
    </i>
    <i>
      <x v="2782"/>
      <x v="75"/>
      <x v="173"/>
      <x v="172"/>
    </i>
    <i>
      <x v="2783"/>
      <x v="528"/>
      <x v="173"/>
      <x v="172"/>
    </i>
    <i>
      <x v="2784"/>
      <x v="412"/>
      <x v="173"/>
      <x v="172"/>
    </i>
    <i r="1">
      <x v="659"/>
      <x v="173"/>
      <x v="172"/>
    </i>
    <i>
      <x v="2785"/>
      <x v="452"/>
      <x v="173"/>
      <x v="172"/>
    </i>
    <i>
      <x v="2786"/>
      <x v="289"/>
      <x v="174"/>
      <x v="173"/>
    </i>
    <i>
      <x v="2787"/>
      <x v="19"/>
      <x v="174"/>
      <x v="173"/>
    </i>
    <i>
      <x v="2788"/>
      <x v="347"/>
      <x v="174"/>
      <x v="173"/>
    </i>
    <i>
      <x v="2789"/>
      <x v="34"/>
      <x v="174"/>
      <x v="173"/>
    </i>
    <i>
      <x v="2790"/>
      <x v="591"/>
      <x v="174"/>
      <x v="173"/>
    </i>
    <i>
      <x v="2791"/>
      <x v="237"/>
      <x v="175"/>
      <x v="174"/>
    </i>
    <i>
      <x v="2792"/>
      <x v="91"/>
      <x v="179"/>
      <x v="178"/>
    </i>
    <i r="1">
      <x v="179"/>
      <x v="180"/>
      <x v="179"/>
    </i>
    <i r="1">
      <x v="508"/>
      <x v="178"/>
      <x v="177"/>
    </i>
    <i r="1">
      <x v="549"/>
      <x v="180"/>
      <x v="179"/>
    </i>
    <i r="1">
      <x v="646"/>
      <x v="180"/>
      <x v="179"/>
    </i>
    <i>
      <x v="2793"/>
      <x v="70"/>
      <x v="175"/>
      <x v="175"/>
    </i>
    <i>
      <x v="2794"/>
      <x v="537"/>
      <x v="214"/>
      <x v="213"/>
    </i>
    <i>
      <x v="2795"/>
      <x v="57"/>
      <x v="176"/>
      <x v="175"/>
    </i>
    <i r="1">
      <x v="93"/>
      <x v="176"/>
      <x v="175"/>
    </i>
    <i r="1">
      <x v="433"/>
      <x v="175"/>
      <x v="174"/>
    </i>
    <i r="1">
      <x v="462"/>
      <x v="177"/>
      <x v="176"/>
    </i>
    <i>
      <x v="2796"/>
      <x v="35"/>
      <x v="176"/>
      <x v="175"/>
    </i>
    <i r="1">
      <x v="122"/>
      <x v="176"/>
      <x v="176"/>
    </i>
    <i r="1">
      <x v="218"/>
      <x v="177"/>
      <x v="176"/>
    </i>
    <i>
      <x v="2797"/>
      <x v="645"/>
      <x v="176"/>
      <x v="175"/>
    </i>
    <i>
      <x v="2798"/>
      <x v="580"/>
      <x v="177"/>
      <x v="176"/>
    </i>
    <i>
      <x v="2799"/>
      <x v="234"/>
      <x v="178"/>
      <x v="177"/>
    </i>
    <i>
      <x v="2800"/>
      <x v="85"/>
      <x v="176"/>
      <x v="175"/>
    </i>
    <i r="1">
      <x v="457"/>
      <x v="177"/>
      <x v="176"/>
    </i>
    <i r="1">
      <x v="536"/>
      <x v="176"/>
      <x v="175"/>
    </i>
    <i>
      <x v="2801"/>
      <x v="290"/>
      <x v="177"/>
      <x v="176"/>
    </i>
    <i>
      <x v="2802"/>
      <x v="446"/>
      <x v="178"/>
      <x v="177"/>
    </i>
    <i r="1">
      <x v="596"/>
      <x v="177"/>
      <x v="176"/>
    </i>
    <i r="1">
      <x v="653"/>
      <x v="179"/>
      <x v="178"/>
    </i>
    <i>
      <x v="2803"/>
      <x v="113"/>
      <x v="177"/>
      <x v="177"/>
    </i>
    <i>
      <x v="2804"/>
      <x v="178"/>
      <x v="177"/>
      <x v="176"/>
    </i>
    <i r="1">
      <x v="242"/>
      <x v="177"/>
      <x v="176"/>
    </i>
    <i>
      <x v="2805"/>
      <x v="276"/>
      <x v="178"/>
      <x v="177"/>
    </i>
    <i>
      <x v="2806"/>
      <x v="128"/>
      <x v="177"/>
      <x v="176"/>
    </i>
    <i>
      <x v="2807"/>
      <x v="281"/>
      <x v="177"/>
      <x v="176"/>
    </i>
    <i>
      <x v="2808"/>
      <x v="10"/>
      <x v="177"/>
      <x v="176"/>
    </i>
    <i r="1">
      <x v="92"/>
      <x v="178"/>
      <x v="177"/>
    </i>
    <i r="1">
      <x v="228"/>
      <x v="178"/>
      <x v="177"/>
    </i>
    <i r="1">
      <x v="360"/>
      <x v="178"/>
      <x v="177"/>
    </i>
    <i>
      <x v="2809"/>
      <x v="204"/>
      <x v="178"/>
      <x v="177"/>
    </i>
    <i r="1">
      <x v="461"/>
      <x v="178"/>
      <x v="177"/>
    </i>
    <i r="1">
      <x v="493"/>
      <x v="177"/>
      <x v="176"/>
    </i>
    <i>
      <x v="2810"/>
      <x v="199"/>
      <x v="177"/>
      <x v="176"/>
    </i>
    <i>
      <x v="2811"/>
      <x v="316"/>
      <x v="177"/>
      <x v="177"/>
    </i>
    <i>
      <x v="2812"/>
      <x v="287"/>
      <x v="177"/>
      <x v="176"/>
    </i>
    <i r="1">
      <x v="366"/>
      <x v="179"/>
      <x v="178"/>
    </i>
    <i>
      <x v="2813"/>
      <x v="58"/>
      <x v="177"/>
      <x v="176"/>
    </i>
    <i>
      <x v="2814"/>
      <x v="71"/>
      <x v="179"/>
      <x v="178"/>
    </i>
    <i r="1">
      <x v="214"/>
      <x v="178"/>
      <x v="177"/>
    </i>
    <i>
      <x v="2815"/>
      <x v="470"/>
      <x v="178"/>
      <x v="177"/>
    </i>
    <i r="1">
      <x v="648"/>
      <x v="178"/>
      <x v="177"/>
    </i>
    <i>
      <x v="2816"/>
      <x v="371"/>
      <x v="181"/>
      <x v="180"/>
    </i>
    <i>
      <x v="2817"/>
      <x v="523"/>
      <x v="179"/>
      <x v="178"/>
    </i>
    <i>
      <x v="2818"/>
      <x v="492"/>
      <x v="178"/>
      <x v="177"/>
    </i>
    <i>
      <x v="2819"/>
      <x v="579"/>
      <x v="179"/>
      <x v="178"/>
    </i>
    <i>
      <x v="2820"/>
      <x v="50"/>
      <x v="178"/>
      <x v="177"/>
    </i>
    <i>
      <x v="2821"/>
      <x v="3"/>
      <x v="179"/>
      <x v="178"/>
    </i>
    <i>
      <x v="2822"/>
      <x v="425"/>
      <x v="179"/>
      <x v="179"/>
    </i>
    <i>
      <x v="2823"/>
      <x v="6"/>
      <x v="179"/>
      <x v="178"/>
    </i>
    <i>
      <x v="2824"/>
      <x v="139"/>
      <x v="179"/>
      <x v="178"/>
    </i>
    <i>
      <x v="2825"/>
      <x v="43"/>
      <x v="179"/>
      <x v="178"/>
    </i>
    <i>
      <x v="2826"/>
      <x v="165"/>
      <x v="179"/>
      <x v="178"/>
    </i>
    <i r="1">
      <x v="639"/>
      <x v="179"/>
      <x v="178"/>
    </i>
    <i>
      <x v="2827"/>
      <x v="56"/>
      <x v="179"/>
      <x v="178"/>
    </i>
    <i r="1">
      <x v="115"/>
      <x v="179"/>
      <x v="178"/>
    </i>
    <i>
      <x v="2828"/>
      <x v="533"/>
      <x v="179"/>
      <x v="178"/>
    </i>
    <i>
      <x v="2829"/>
      <x v="283"/>
      <x v="179"/>
      <x v="178"/>
    </i>
    <i>
      <x v="2830"/>
      <x v="160"/>
      <x v="179"/>
      <x v="178"/>
    </i>
    <i>
      <x v="2831"/>
      <x v="638"/>
      <x v="180"/>
      <x v="179"/>
    </i>
    <i>
      <x v="2832"/>
      <x v="259"/>
      <x v="180"/>
      <x v="179"/>
    </i>
    <i r="1">
      <x v="628"/>
      <x v="180"/>
      <x v="179"/>
    </i>
    <i>
      <x v="2833"/>
      <x v="202"/>
      <x v="179"/>
      <x v="178"/>
    </i>
    <i>
      <x v="2834"/>
      <x v="594"/>
      <x v="180"/>
      <x v="179"/>
    </i>
    <i>
      <x v="2835"/>
      <x v="32"/>
      <x v="182"/>
      <x v="181"/>
    </i>
    <i r="1">
      <x v="153"/>
      <x v="182"/>
      <x v="181"/>
    </i>
    <i r="1">
      <x v="343"/>
      <x v="179"/>
      <x v="178"/>
    </i>
    <i r="1">
      <x v="610"/>
      <x v="180"/>
      <x v="179"/>
    </i>
    <i>
      <x v="2836"/>
      <x v="66"/>
      <x v="180"/>
      <x v="179"/>
    </i>
    <i>
      <x v="2837"/>
      <x v="379"/>
      <x v="179"/>
      <x v="178"/>
    </i>
    <i>
      <x v="2838"/>
      <x/>
      <x v="180"/>
      <x v="179"/>
    </i>
    <i r="1">
      <x v="55"/>
      <x v="179"/>
      <x v="178"/>
    </i>
    <i r="1">
      <x v="254"/>
      <x v="180"/>
      <x v="179"/>
    </i>
    <i r="1">
      <x v="326"/>
      <x v="179"/>
      <x v="178"/>
    </i>
    <i r="1">
      <x v="370"/>
      <x v="179"/>
      <x v="178"/>
    </i>
    <i>
      <x v="2839"/>
      <x v="413"/>
      <x v="180"/>
      <x v="179"/>
    </i>
    <i>
      <x v="2840"/>
      <x v="500"/>
      <x v="180"/>
      <x v="179"/>
    </i>
    <i>
      <x v="2841"/>
      <x v="180"/>
      <x v="180"/>
      <x v="179"/>
    </i>
    <i>
      <x v="2842"/>
      <x v="152"/>
      <x v="180"/>
      <x v="179"/>
    </i>
    <i>
      <x v="2843"/>
      <x v="286"/>
      <x v="180"/>
      <x v="179"/>
    </i>
    <i>
      <x v="2844"/>
      <x v="625"/>
      <x v="180"/>
      <x v="179"/>
    </i>
    <i>
      <x v="2845"/>
      <x v="74"/>
      <x v="182"/>
      <x v="181"/>
    </i>
    <i r="1">
      <x v="252"/>
      <x v="180"/>
      <x v="179"/>
    </i>
    <i r="1">
      <x v="305"/>
      <x v="182"/>
      <x v="181"/>
    </i>
    <i r="1">
      <x v="424"/>
      <x v="180"/>
      <x v="179"/>
    </i>
    <i>
      <x v="2846"/>
      <x v="48"/>
      <x v="180"/>
      <x v="179"/>
    </i>
    <i r="1">
      <x v="171"/>
      <x v="180"/>
      <x v="179"/>
    </i>
    <i>
      <x v="2847"/>
      <x v="541"/>
      <x v="181"/>
      <x v="180"/>
    </i>
    <i>
      <x v="2848"/>
      <x v="355"/>
      <x v="180"/>
      <x v="179"/>
    </i>
    <i>
      <x v="2849"/>
      <x v="546"/>
      <x v="180"/>
      <x v="179"/>
    </i>
    <i>
      <x v="2850"/>
      <x v="217"/>
      <x v="181"/>
      <x v="180"/>
    </i>
    <i>
      <x v="2851"/>
      <x v="423"/>
      <x v="212"/>
      <x v="211"/>
    </i>
    <i>
      <x v="2852"/>
      <x v="651"/>
      <x v="181"/>
      <x v="180"/>
    </i>
    <i>
      <x v="2853"/>
      <x v="96"/>
      <x v="181"/>
      <x v="180"/>
    </i>
    <i>
      <x v="2854"/>
      <x v="25"/>
      <x v="181"/>
      <x v="180"/>
    </i>
    <i r="1">
      <x v="79"/>
      <x v="181"/>
      <x v="180"/>
    </i>
    <i r="1">
      <x v="232"/>
      <x v="181"/>
      <x v="180"/>
    </i>
    <i>
      <x v="2855"/>
      <x v="151"/>
      <x v="181"/>
      <x v="180"/>
    </i>
    <i>
      <x v="2856"/>
      <x v="127"/>
      <x v="181"/>
      <x v="180"/>
    </i>
    <i>
      <x v="2857"/>
      <x v="385"/>
      <x v="181"/>
      <x v="180"/>
    </i>
    <i>
      <x v="2858"/>
      <x v="182"/>
      <x v="181"/>
      <x v="180"/>
    </i>
    <i>
      <x v="2859"/>
      <x v="8"/>
      <x v="181"/>
      <x v="180"/>
    </i>
    <i r="1">
      <x v="144"/>
      <x v="181"/>
      <x v="180"/>
    </i>
    <i>
      <x v="2860"/>
      <x v="258"/>
      <x v="181"/>
      <x v="180"/>
    </i>
    <i>
      <x v="2861"/>
      <x v="266"/>
      <x v="182"/>
      <x v="181"/>
    </i>
    <i>
      <x v="2862"/>
      <x v="577"/>
      <x v="184"/>
      <x v="183"/>
    </i>
    <i>
      <x v="2863"/>
      <x v="2"/>
      <x v="147"/>
      <x v="146"/>
    </i>
    <i>
      <x v="2864"/>
      <x v="378"/>
      <x v="182"/>
      <x v="181"/>
    </i>
    <i>
      <x v="2865"/>
      <x v="438"/>
      <x v="182"/>
      <x v="181"/>
    </i>
    <i r="1">
      <x v="655"/>
      <x v="182"/>
      <x v="181"/>
    </i>
    <i>
      <x v="2866"/>
      <x v="285"/>
      <x v="202"/>
      <x v="201"/>
    </i>
    <i r="1">
      <x v="499"/>
      <x v="182"/>
      <x v="181"/>
    </i>
    <i r="1">
      <x v="586"/>
      <x v="202"/>
      <x v="201"/>
    </i>
    <i>
      <x v="2867"/>
      <x v="637"/>
      <x v="182"/>
      <x v="181"/>
    </i>
    <i>
      <x v="2868"/>
      <x v="367"/>
      <x v="182"/>
      <x v="181"/>
    </i>
    <i>
      <x v="2869"/>
      <x v="104"/>
      <x v="183"/>
      <x v="182"/>
    </i>
    <i r="1">
      <x v="323"/>
      <x v="183"/>
      <x v="182"/>
    </i>
    <i>
      <x v="2870"/>
      <x v="331"/>
      <x v="184"/>
      <x v="183"/>
    </i>
    <i>
      <x v="2871"/>
      <x v="126"/>
      <x v="207"/>
      <x v="206"/>
    </i>
    <i r="1">
      <x v="194"/>
      <x v="185"/>
      <x v="184"/>
    </i>
    <i r="1">
      <x v="468"/>
      <x v="187"/>
      <x v="186"/>
    </i>
    <i r="1">
      <x v="588"/>
      <x v="184"/>
      <x v="184"/>
    </i>
    <i>
      <x v="2872"/>
      <x v="619"/>
      <x v="184"/>
      <x v="183"/>
    </i>
    <i>
      <x v="2873"/>
      <x v="167"/>
      <x v="186"/>
      <x v="185"/>
    </i>
    <i>
      <x v="2874"/>
      <x v="398"/>
      <x v="199"/>
      <x v="198"/>
    </i>
    <i r="1">
      <x v="532"/>
      <x v="198"/>
      <x v="197"/>
    </i>
    <i>
      <x v="2875"/>
      <x v="615"/>
      <x v="190"/>
      <x v="189"/>
    </i>
    <i>
      <x v="2876"/>
      <x v="633"/>
      <x v="190"/>
      <x v="189"/>
    </i>
    <i>
      <x v="2877"/>
      <x v="197"/>
      <x v="191"/>
      <x v="190"/>
    </i>
    <i>
      <x v="2878"/>
      <x v="479"/>
      <x v="192"/>
      <x v="191"/>
    </i>
    <i>
      <x v="2879"/>
      <x v="270"/>
      <x v="212"/>
      <x v="211"/>
    </i>
    <i>
      <x v="2880"/>
      <x v="407"/>
      <x v="193"/>
      <x v="192"/>
    </i>
    <i>
      <x v="2881"/>
      <x v="240"/>
      <x v="231"/>
      <x v="230"/>
    </i>
    <i r="1">
      <x v="341"/>
      <x v="231"/>
      <x v="230"/>
    </i>
    <i>
      <x v="2882"/>
      <x v="315"/>
      <x v="193"/>
      <x v="192"/>
    </i>
    <i r="1">
      <x v="440"/>
      <x v="193"/>
      <x v="192"/>
    </i>
    <i r="1">
      <x v="483"/>
      <x v="194"/>
      <x v="193"/>
    </i>
    <i>
      <x v="2883"/>
      <x v="542"/>
      <x v="194"/>
      <x v="193"/>
    </i>
    <i>
      <x v="2884"/>
      <x v="553"/>
      <x v="194"/>
      <x v="193"/>
    </i>
    <i>
      <x v="2885"/>
      <x v="632"/>
      <x v="195"/>
      <x v="194"/>
    </i>
    <i>
      <x v="2886"/>
      <x v="82"/>
      <x v="215"/>
      <x v="214"/>
    </i>
    <i>
      <x v="2887"/>
      <x v="570"/>
      <x v="196"/>
      <x v="195"/>
    </i>
    <i>
      <x v="2888"/>
      <x v="349"/>
      <x v="209"/>
      <x v="208"/>
    </i>
    <i r="1">
      <x v="383"/>
      <x v="197"/>
      <x v="196"/>
    </i>
    <i r="1">
      <x v="384"/>
      <x v="197"/>
      <x v="196"/>
    </i>
    <i>
      <x v="2889"/>
      <x v="14"/>
      <x v="196"/>
      <x v="195"/>
    </i>
    <i r="1">
      <x v="278"/>
      <x v="197"/>
      <x v="196"/>
    </i>
    <i>
      <x v="2890"/>
      <x v="109"/>
      <x v="196"/>
      <x v="196"/>
    </i>
    <i>
      <x v="2891"/>
      <x v="251"/>
      <x v="197"/>
      <x v="196"/>
    </i>
    <i r="1">
      <x v="614"/>
      <x v="198"/>
      <x v="197"/>
    </i>
    <i>
      <x v="2892"/>
      <x v="27"/>
      <x v="202"/>
      <x v="202"/>
    </i>
    <i r="1">
      <x v="539"/>
      <x v="197"/>
      <x v="196"/>
    </i>
    <i>
      <x v="2893"/>
      <x v="613"/>
      <x v="196"/>
      <x v="195"/>
    </i>
    <i>
      <x v="2894"/>
      <x v="64"/>
      <x v="198"/>
      <x v="197"/>
    </i>
    <i r="1">
      <x v="241"/>
      <x v="197"/>
      <x v="196"/>
    </i>
    <i r="1">
      <x v="361"/>
      <x v="199"/>
      <x v="198"/>
    </i>
    <i>
      <x v="2895"/>
      <x v="348"/>
      <x v="197"/>
      <x v="196"/>
    </i>
    <i>
      <x v="2896"/>
      <x v="77"/>
      <x v="197"/>
      <x v="197"/>
    </i>
    <i>
      <x v="2897"/>
      <x v="108"/>
      <x v="197"/>
      <x v="196"/>
    </i>
    <i r="1">
      <x v="520"/>
      <x v="197"/>
      <x v="196"/>
    </i>
    <i>
      <x v="2898"/>
      <x v="426"/>
      <x v="197"/>
      <x v="196"/>
    </i>
    <i>
      <x v="2899"/>
      <x v="337"/>
      <x v="197"/>
      <x v="196"/>
    </i>
    <i>
      <x v="2900"/>
      <x v="243"/>
      <x v="206"/>
      <x v="205"/>
    </i>
    <i r="1">
      <x v="575"/>
      <x v="198"/>
      <x v="197"/>
    </i>
    <i r="1">
      <x v="650"/>
      <x v="205"/>
      <x v="205"/>
    </i>
    <i>
      <x v="2901"/>
      <x v="110"/>
      <x v="197"/>
      <x v="196"/>
    </i>
    <i>
      <x v="2902"/>
      <x v="141"/>
      <x v="198"/>
      <x v="197"/>
    </i>
    <i>
      <x v="2903"/>
      <x v="652"/>
      <x v="201"/>
      <x v="200"/>
    </i>
    <i>
      <x v="2904"/>
      <x v="516"/>
      <x v="198"/>
      <x v="197"/>
    </i>
    <i>
      <x v="2905"/>
      <x v="513"/>
      <x v="204"/>
      <x v="203"/>
    </i>
    <i>
      <x v="2906"/>
      <x v="390"/>
      <x v="197"/>
      <x v="196"/>
    </i>
    <i>
      <x v="2907"/>
      <x v="119"/>
      <x v="215"/>
      <x v="214"/>
    </i>
    <i>
      <x v="2908"/>
      <x v="417"/>
      <x v="198"/>
      <x v="197"/>
    </i>
    <i>
      <x v="2909"/>
      <x v="183"/>
      <x v="198"/>
      <x v="197"/>
    </i>
    <i r="1">
      <x v="609"/>
      <x v="198"/>
      <x v="197"/>
    </i>
    <i>
      <x v="2910"/>
      <x v="410"/>
      <x v="220"/>
      <x v="219"/>
    </i>
    <i>
      <x v="2911"/>
      <x v="590"/>
      <x v="199"/>
      <x v="198"/>
    </i>
    <i r="1">
      <x v="603"/>
      <x v="200"/>
      <x v="199"/>
    </i>
    <i>
      <x v="2912"/>
      <x v="376"/>
      <x v="199"/>
      <x v="198"/>
    </i>
    <i>
      <x v="2913"/>
      <x v="459"/>
      <x v="199"/>
      <x v="198"/>
    </i>
    <i>
      <x v="2914"/>
      <x v="112"/>
      <x v="199"/>
      <x v="198"/>
    </i>
    <i>
      <x v="2915"/>
      <x v="149"/>
      <x v="200"/>
      <x v="199"/>
    </i>
    <i r="1">
      <x v="224"/>
      <x v="200"/>
      <x v="199"/>
    </i>
    <i r="1">
      <x v="249"/>
      <x v="199"/>
      <x v="198"/>
    </i>
    <i r="1">
      <x v="482"/>
      <x v="199"/>
      <x v="198"/>
    </i>
    <i>
      <x v="2916"/>
      <x v="69"/>
      <x v="200"/>
      <x v="199"/>
    </i>
    <i r="1">
      <x v="273"/>
      <x v="200"/>
      <x v="199"/>
    </i>
    <i>
      <x v="2917"/>
      <x v="634"/>
      <x v="200"/>
      <x v="199"/>
    </i>
    <i>
      <x v="2918"/>
      <x v="569"/>
      <x v="200"/>
      <x v="199"/>
    </i>
    <i>
      <x v="2919"/>
      <x v="345"/>
      <x v="200"/>
      <x v="199"/>
    </i>
    <i>
      <x v="2920"/>
      <x v="324"/>
      <x v="201"/>
      <x v="200"/>
    </i>
    <i>
      <x v="2921"/>
      <x v="660"/>
      <x v="201"/>
      <x v="200"/>
    </i>
    <i>
      <x v="2922"/>
      <x v="223"/>
      <x v="201"/>
      <x v="200"/>
    </i>
    <i r="1">
      <x v="576"/>
      <x v="201"/>
      <x v="200"/>
    </i>
    <i>
      <x v="2923"/>
      <x v="28"/>
      <x v="201"/>
      <x v="200"/>
    </i>
    <i r="1">
      <x v="203"/>
      <x v="201"/>
      <x v="200"/>
    </i>
    <i r="1">
      <x v="346"/>
      <x v="201"/>
      <x v="200"/>
    </i>
    <i>
      <x v="2924"/>
      <x v="582"/>
      <x v="201"/>
      <x v="200"/>
    </i>
    <i>
      <x v="2925"/>
      <x v="608"/>
      <x v="214"/>
      <x v="213"/>
    </i>
    <i>
      <x v="2926"/>
      <x v="250"/>
      <x v="202"/>
      <x v="201"/>
    </i>
    <i>
      <x v="2927"/>
      <x v="37"/>
      <x v="203"/>
      <x v="202"/>
    </i>
    <i>
      <x v="2928"/>
      <x v="486"/>
      <x v="236"/>
      <x v="235"/>
    </i>
    <i>
      <x v="2929"/>
      <x v="24"/>
      <x v="203"/>
      <x v="202"/>
    </i>
    <i r="1">
      <x v="155"/>
      <x v="202"/>
      <x v="201"/>
    </i>
    <i>
      <x v="2930"/>
      <x v="211"/>
      <x v="203"/>
      <x v="202"/>
    </i>
    <i r="1">
      <x v="607"/>
      <x v="240"/>
      <x v="239"/>
    </i>
    <i>
      <x v="2931"/>
      <x v="4"/>
      <x v="204"/>
      <x v="203"/>
    </i>
    <i r="1">
      <x v="170"/>
      <x v="204"/>
      <x v="203"/>
    </i>
    <i r="1">
      <x v="340"/>
      <x v="214"/>
      <x v="213"/>
    </i>
    <i r="1">
      <x v="529"/>
      <x v="203"/>
      <x v="202"/>
    </i>
    <i>
      <x v="2932"/>
      <x v="518"/>
      <x v="203"/>
      <x v="202"/>
    </i>
    <i>
      <x v="2933"/>
      <x v="49"/>
      <x v="203"/>
      <x v="202"/>
    </i>
    <i r="1">
      <x v="103"/>
      <x v="202"/>
      <x v="201"/>
    </i>
    <i r="1">
      <x v="220"/>
      <x v="202"/>
      <x v="202"/>
    </i>
    <i>
      <x v="2934"/>
      <x v="172"/>
      <x v="204"/>
      <x v="203"/>
    </i>
    <i r="1">
      <x v="320"/>
      <x v="204"/>
      <x v="203"/>
    </i>
    <i r="1">
      <x v="395"/>
      <x v="203"/>
      <x v="202"/>
    </i>
    <i>
      <x v="2935"/>
      <x v="248"/>
      <x v="203"/>
      <x v="202"/>
    </i>
    <i>
      <x v="2936"/>
      <x v="392"/>
      <x v="203"/>
      <x v="202"/>
    </i>
    <i>
      <x v="2937"/>
      <x v="129"/>
      <x v="261"/>
      <x v="260"/>
    </i>
    <i r="1">
      <x v="265"/>
      <x v="204"/>
      <x v="203"/>
    </i>
    <i r="1">
      <x v="473"/>
      <x v="261"/>
      <x v="260"/>
    </i>
    <i>
      <x v="2938"/>
      <x v="429"/>
      <x v="203"/>
      <x v="202"/>
    </i>
    <i>
      <x v="2939"/>
      <x v="269"/>
      <x v="203"/>
      <x v="202"/>
    </i>
    <i>
      <x v="2940"/>
      <x v="158"/>
      <x v="163"/>
      <x v="162"/>
    </i>
    <i>
      <x v="2941"/>
      <x v="1"/>
      <x v="204"/>
      <x v="203"/>
    </i>
    <i r="1">
      <x v="133"/>
      <x v="204"/>
      <x v="203"/>
    </i>
    <i>
      <x v="2942"/>
      <x v="181"/>
      <x v="204"/>
      <x v="203"/>
    </i>
    <i>
      <x v="2943"/>
      <x v="477"/>
      <x v="214"/>
      <x v="213"/>
    </i>
    <i>
      <x v="2944"/>
      <x v="354"/>
      <x v="205"/>
      <x v="204"/>
    </i>
    <i>
      <x v="2945"/>
      <x v="491"/>
      <x v="204"/>
      <x v="203"/>
    </i>
    <i>
      <x v="2946"/>
      <x v="421"/>
      <x v="205"/>
      <x v="204"/>
    </i>
    <i r="1">
      <x v="574"/>
      <x v="205"/>
      <x v="204"/>
    </i>
    <i>
      <x v="2947"/>
      <x v="394"/>
      <x v="204"/>
      <x v="204"/>
    </i>
    <i>
      <x v="2948"/>
      <x v="525"/>
      <x v="205"/>
      <x v="204"/>
    </i>
    <i>
      <x v="2949"/>
      <x v="657"/>
      <x v="205"/>
      <x v="204"/>
    </i>
    <i>
      <x v="2950"/>
      <x v="94"/>
      <x v="205"/>
      <x v="204"/>
    </i>
    <i>
      <x v="2951"/>
      <x v="169"/>
      <x v="205"/>
      <x v="204"/>
    </i>
    <i>
      <x v="2952"/>
      <x v="11"/>
      <x v="213"/>
      <x v="212"/>
    </i>
    <i>
      <x v="2953"/>
      <x v="439"/>
      <x v="265"/>
      <x v="265"/>
    </i>
    <i>
      <x v="2954"/>
      <x v="264"/>
      <x v="207"/>
      <x v="206"/>
    </i>
    <i>
      <x v="2955"/>
      <x v="164"/>
      <x v="208"/>
      <x v="207"/>
    </i>
    <i>
      <x v="2956"/>
      <x v="131"/>
      <x v="207"/>
      <x v="206"/>
    </i>
    <i>
      <x v="2957"/>
      <x v="81"/>
      <x v="209"/>
      <x v="208"/>
    </i>
    <i r="1">
      <x v="138"/>
      <x v="210"/>
      <x v="209"/>
    </i>
    <i r="1">
      <x v="601"/>
      <x v="208"/>
      <x v="207"/>
    </i>
    <i>
      <x v="2958"/>
      <x v="401"/>
      <x v="208"/>
      <x v="207"/>
    </i>
    <i>
      <x v="2959"/>
      <x v="83"/>
      <x v="208"/>
      <x v="207"/>
    </i>
    <i>
      <x v="2960"/>
      <x v="106"/>
      <x v="221"/>
      <x v="220"/>
    </i>
    <i r="1">
      <x v="521"/>
      <x v="219"/>
      <x v="218"/>
    </i>
    <i>
      <x v="2961"/>
      <x v="216"/>
      <x v="223"/>
      <x v="222"/>
    </i>
    <i r="1">
      <x v="284"/>
      <x v="220"/>
      <x v="219"/>
    </i>
    <i>
      <x v="2962"/>
      <x v="409"/>
      <x v="217"/>
      <x v="217"/>
    </i>
    <i>
      <x v="2963"/>
      <x v="649"/>
      <x v="208"/>
      <x v="208"/>
    </i>
    <i>
      <x v="2964"/>
      <x v="335"/>
      <x v="251"/>
      <x v="250"/>
    </i>
    <i r="1">
      <x v="447"/>
      <x v="280"/>
      <x v="279"/>
    </i>
    <i>
      <x v="2965"/>
      <x v="644"/>
      <x v="208"/>
      <x v="207"/>
    </i>
    <i>
      <x v="2966"/>
      <x v="402"/>
      <x v="209"/>
      <x v="208"/>
    </i>
    <i>
      <x v="2967"/>
      <x v="309"/>
      <x v="209"/>
      <x v="208"/>
    </i>
    <i>
      <x v="2968"/>
      <x v="147"/>
      <x v="209"/>
      <x v="208"/>
    </i>
    <i>
      <x v="2969"/>
      <x v="636"/>
      <x v="209"/>
      <x v="208"/>
    </i>
    <i>
      <x v="2970"/>
      <x v="18"/>
      <x v="209"/>
      <x v="208"/>
    </i>
    <i r="1">
      <x v="432"/>
      <x v="209"/>
      <x v="208"/>
    </i>
    <i r="1">
      <x v="478"/>
      <x v="214"/>
      <x v="214"/>
    </i>
    <i>
      <x v="2971"/>
      <x v="87"/>
      <x v="209"/>
      <x v="209"/>
    </i>
    <i r="1">
      <x v="161"/>
      <x v="209"/>
      <x v="208"/>
    </i>
    <i>
      <x v="2972"/>
      <x v="5"/>
      <x v="240"/>
      <x v="239"/>
    </i>
    <i>
      <x v="2973"/>
      <x v="272"/>
      <x v="216"/>
      <x v="216"/>
    </i>
    <i r="1">
      <x v="312"/>
      <x v="215"/>
      <x v="214"/>
    </i>
    <i>
      <x v="2974"/>
      <x v="142"/>
      <x v="209"/>
      <x v="209"/>
    </i>
    <i r="1">
      <x v="184"/>
      <x v="209"/>
      <x v="208"/>
    </i>
    <i>
      <x v="2975"/>
      <x v="643"/>
      <x v="209"/>
      <x v="208"/>
    </i>
    <i>
      <x v="2976"/>
      <x v="387"/>
      <x v="209"/>
      <x v="208"/>
    </i>
    <i>
      <x v="2977"/>
      <x v="405"/>
      <x v="214"/>
      <x v="214"/>
    </i>
    <i>
      <x v="2978"/>
      <x v="434"/>
      <x v="214"/>
      <x v="213"/>
    </i>
    <i r="1">
      <x v="627"/>
      <x v="214"/>
      <x v="213"/>
    </i>
    <i>
      <x v="2979"/>
      <x v="191"/>
      <x v="211"/>
      <x v="210"/>
    </i>
    <i>
      <x v="2980"/>
      <x v="125"/>
      <x v="215"/>
      <x v="214"/>
    </i>
    <i>
      <x v="2981"/>
      <x v="585"/>
      <x v="212"/>
      <x v="211"/>
    </i>
    <i>
      <x v="2982"/>
      <x v="62"/>
      <x v="213"/>
      <x v="212"/>
    </i>
    <i r="1">
      <x v="118"/>
      <x v="213"/>
      <x v="212"/>
    </i>
    <i r="1">
      <x v="130"/>
      <x v="213"/>
      <x v="212"/>
    </i>
    <i r="1">
      <x v="150"/>
      <x v="212"/>
      <x v="211"/>
    </i>
    <i r="1">
      <x v="373"/>
      <x v="212"/>
      <x v="212"/>
    </i>
    <i r="1">
      <x v="490"/>
      <x v="213"/>
      <x v="212"/>
    </i>
    <i r="1">
      <x v="543"/>
      <x v="213"/>
      <x v="212"/>
    </i>
    <i r="1">
      <x v="593"/>
      <x v="213"/>
      <x v="212"/>
    </i>
    <i>
      <x v="2983"/>
      <x v="261"/>
      <x v="213"/>
      <x v="212"/>
    </i>
    <i r="1">
      <x v="334"/>
      <x v="233"/>
      <x v="232"/>
    </i>
    <i>
      <x v="2984"/>
      <x v="472"/>
      <x v="213"/>
      <x v="212"/>
    </i>
    <i>
      <x v="2985"/>
      <x v="134"/>
      <x v="214"/>
      <x v="213"/>
    </i>
    <i r="1">
      <x v="404"/>
      <x v="213"/>
      <x v="212"/>
    </i>
    <i r="1">
      <x v="458"/>
      <x v="214"/>
      <x v="213"/>
    </i>
    <i r="1">
      <x v="629"/>
      <x v="213"/>
      <x v="212"/>
    </i>
    <i>
      <x v="2986"/>
      <x v="132"/>
      <x v="213"/>
      <x v="212"/>
    </i>
    <i>
      <x v="2987"/>
      <x v="380"/>
      <x v="213"/>
      <x v="212"/>
    </i>
    <i>
      <x v="2988"/>
      <x v="40"/>
      <x v="214"/>
      <x v="213"/>
    </i>
    <i>
      <x v="2989"/>
      <x v="159"/>
      <x v="213"/>
      <x v="212"/>
    </i>
    <i>
      <x v="2990"/>
      <x v="328"/>
      <x v="213"/>
      <x v="212"/>
    </i>
    <i>
      <x v="2991"/>
      <x v="137"/>
      <x v="214"/>
      <x v="213"/>
    </i>
    <i r="1">
      <x v="416"/>
      <x v="214"/>
      <x v="213"/>
    </i>
    <i>
      <x v="2992"/>
      <x v="336"/>
      <x v="215"/>
      <x v="214"/>
    </i>
    <i>
      <x v="2993"/>
      <x v="227"/>
      <x v="214"/>
      <x v="213"/>
    </i>
    <i>
      <x v="2994"/>
      <x v="527"/>
      <x v="250"/>
      <x v="249"/>
    </i>
    <i>
      <x v="2995"/>
      <x v="351"/>
      <x v="214"/>
      <x v="213"/>
    </i>
    <i r="1">
      <x v="400"/>
      <x v="214"/>
      <x v="213"/>
    </i>
    <i>
      <x v="2996"/>
      <x v="163"/>
      <x v="214"/>
      <x v="213"/>
    </i>
    <i>
      <x v="2997"/>
      <x v="365"/>
      <x v="215"/>
      <x v="215"/>
    </i>
    <i>
      <x v="2998"/>
      <x v="235"/>
      <x v="214"/>
      <x v="213"/>
    </i>
    <i>
      <x v="2999"/>
      <x v="200"/>
      <x v="214"/>
      <x v="213"/>
    </i>
    <i r="1">
      <x v="455"/>
      <x v="214"/>
      <x v="213"/>
    </i>
    <i>
      <x v="3000"/>
      <x v="415"/>
      <x v="214"/>
      <x v="213"/>
    </i>
    <i>
      <x v="3001"/>
      <x v="567"/>
      <x v="214"/>
      <x v="213"/>
    </i>
    <i>
      <x v="3002"/>
      <x v="231"/>
      <x v="214"/>
      <x v="213"/>
    </i>
    <i>
      <x v="3003"/>
      <x v="454"/>
      <x v="214"/>
      <x v="213"/>
    </i>
    <i>
      <x v="3004"/>
      <x v="136"/>
      <x v="214"/>
      <x v="213"/>
    </i>
    <i>
      <x v="3005"/>
      <x v="54"/>
      <x v="215"/>
      <x v="214"/>
    </i>
    <i>
      <x v="3006"/>
      <x v="531"/>
      <x v="150"/>
      <x v="149"/>
    </i>
    <i>
      <x v="3007"/>
      <x v="90"/>
      <x v="214"/>
      <x v="213"/>
    </i>
    <i>
      <x v="3008"/>
      <x v="117"/>
      <x v="215"/>
      <x v="214"/>
    </i>
    <i r="1">
      <x v="381"/>
      <x v="215"/>
      <x v="214"/>
    </i>
    <i r="1">
      <x v="592"/>
      <x v="215"/>
      <x v="214"/>
    </i>
    <i>
      <x v="3009"/>
      <x v="238"/>
      <x v="215"/>
      <x v="214"/>
    </i>
    <i>
      <x v="3010"/>
      <x v="140"/>
      <x v="216"/>
      <x v="215"/>
    </i>
    <i>
      <x v="3011"/>
      <x v="279"/>
      <x v="215"/>
      <x v="214"/>
    </i>
    <i r="1">
      <x v="606"/>
      <x v="215"/>
      <x v="214"/>
    </i>
    <i>
      <x v="3012"/>
      <x v="338"/>
      <x v="215"/>
      <x v="214"/>
    </i>
    <i r="1">
      <x v="598"/>
      <x v="215"/>
      <x v="214"/>
    </i>
    <i>
      <x v="3013"/>
      <x v="78"/>
      <x v="215"/>
      <x v="214"/>
    </i>
    <i>
      <x v="3014"/>
      <x v="642"/>
      <x v="215"/>
      <x v="214"/>
    </i>
    <i>
      <x v="3015"/>
      <x v="565"/>
      <x v="215"/>
      <x v="214"/>
    </i>
    <i>
      <x v="3016"/>
      <x v="318"/>
      <x v="215"/>
      <x v="214"/>
    </i>
    <i>
      <x v="3017"/>
      <x v="288"/>
      <x v="215"/>
      <x v="214"/>
    </i>
    <i>
      <x v="3018"/>
      <x v="299"/>
      <x v="216"/>
      <x v="215"/>
    </i>
    <i>
      <x v="3019"/>
      <x v="213"/>
      <x v="217"/>
      <x v="217"/>
    </i>
    <i r="1">
      <x v="260"/>
      <x v="216"/>
      <x v="216"/>
    </i>
    <i>
      <x v="3020"/>
      <x v="530"/>
      <x v="216"/>
      <x v="216"/>
    </i>
    <i>
      <x v="3021"/>
      <x v="566"/>
      <x v="246"/>
      <x v="245"/>
    </i>
    <i>
      <x v="3022"/>
      <x v="282"/>
      <x v="216"/>
      <x v="215"/>
    </i>
    <i>
      <x v="3023"/>
      <x v="210"/>
      <x v="216"/>
      <x v="215"/>
    </i>
    <i>
      <x v="3024"/>
      <x v="205"/>
      <x v="216"/>
      <x v="215"/>
    </i>
    <i>
      <x v="3025"/>
      <x v="143"/>
      <x v="216"/>
      <x v="215"/>
    </i>
    <i>
      <x v="3026"/>
      <x v="13"/>
      <x v="216"/>
      <x v="215"/>
    </i>
    <i r="1">
      <x v="23"/>
      <x v="216"/>
      <x v="215"/>
    </i>
    <i>
      <x v="3027"/>
      <x v="230"/>
      <x v="216"/>
      <x v="215"/>
    </i>
    <i>
      <x v="3028"/>
      <x v="212"/>
      <x v="218"/>
      <x v="217"/>
    </i>
    <i r="1">
      <x v="403"/>
      <x v="217"/>
      <x v="216"/>
    </i>
    <i>
      <x v="3029"/>
      <x v="399"/>
      <x v="217"/>
      <x v="216"/>
    </i>
    <i>
      <x v="3030"/>
      <x v="547"/>
      <x v="222"/>
      <x v="221"/>
    </i>
    <i>
      <x v="3031"/>
      <x v="124"/>
      <x v="218"/>
      <x v="217"/>
    </i>
    <i r="1">
      <x v="209"/>
      <x v="219"/>
      <x v="218"/>
    </i>
    <i r="1">
      <x v="295"/>
      <x v="217"/>
      <x v="217"/>
    </i>
    <i>
      <x v="3032"/>
      <x v="602"/>
      <x v="218"/>
      <x v="217"/>
    </i>
    <i>
      <x v="3033"/>
      <x v="239"/>
      <x v="220"/>
      <x v="219"/>
    </i>
    <i r="1">
      <x v="311"/>
      <x v="218"/>
      <x v="217"/>
    </i>
    <i r="1">
      <x v="317"/>
      <x v="220"/>
      <x v="219"/>
    </i>
    <i r="1">
      <x v="327"/>
      <x v="219"/>
      <x v="218"/>
    </i>
    <i r="1">
      <x v="386"/>
      <x v="220"/>
      <x v="219"/>
    </i>
    <i r="1">
      <x v="476"/>
      <x v="221"/>
      <x v="220"/>
    </i>
    <i r="1">
      <x v="535"/>
      <x v="220"/>
      <x v="220"/>
    </i>
    <i r="1">
      <x v="564"/>
      <x v="220"/>
      <x v="219"/>
    </i>
    <i>
      <x v="3034"/>
      <x v="30"/>
      <x v="218"/>
      <x v="218"/>
    </i>
    <i>
      <x v="3035"/>
      <x v="215"/>
      <x v="218"/>
      <x v="217"/>
    </i>
    <i>
      <x v="3036"/>
      <x v="221"/>
      <x v="218"/>
      <x v="217"/>
    </i>
    <i r="1">
      <x v="263"/>
      <x v="219"/>
      <x v="218"/>
    </i>
    <i r="1">
      <x v="397"/>
      <x v="219"/>
      <x v="218"/>
    </i>
    <i r="1">
      <x v="430"/>
      <x v="221"/>
      <x v="220"/>
    </i>
    <i r="1">
      <x v="431"/>
      <x v="219"/>
      <x v="218"/>
    </i>
    <i>
      <x v="3037"/>
      <x v="196"/>
      <x v="218"/>
      <x v="217"/>
    </i>
    <i r="1">
      <x v="408"/>
      <x v="218"/>
      <x v="217"/>
    </i>
    <i r="1">
      <x v="436"/>
      <x v="218"/>
      <x v="217"/>
    </i>
    <i r="1">
      <x v="551"/>
      <x v="218"/>
      <x v="217"/>
    </i>
    <i>
      <x v="3038"/>
      <x v="463"/>
      <x v="218"/>
      <x v="217"/>
    </i>
    <i>
      <x v="3039"/>
      <x v="363"/>
      <x v="219"/>
      <x v="218"/>
    </i>
    <i r="1">
      <x v="364"/>
      <x v="218"/>
      <x v="217"/>
    </i>
    <i r="1">
      <x v="435"/>
      <x v="219"/>
      <x v="218"/>
    </i>
    <i r="1">
      <x v="474"/>
      <x v="218"/>
      <x v="217"/>
    </i>
    <i r="1">
      <x v="599"/>
      <x v="219"/>
      <x v="218"/>
    </i>
    <i>
      <x v="3040"/>
      <x v="554"/>
      <x v="218"/>
      <x v="217"/>
    </i>
    <i>
      <x v="3041"/>
      <x v="51"/>
      <x v="220"/>
      <x v="219"/>
    </i>
    <i r="1">
      <x v="185"/>
      <x v="219"/>
      <x v="218"/>
    </i>
    <i>
      <x v="3042"/>
      <x v="391"/>
      <x v="219"/>
      <x v="218"/>
    </i>
    <i>
      <x v="3043"/>
      <x v="38"/>
      <x v="218"/>
      <x v="217"/>
    </i>
    <i>
      <x v="3044"/>
      <x v="168"/>
      <x v="221"/>
      <x v="220"/>
    </i>
    <i r="1">
      <x v="174"/>
      <x v="220"/>
      <x v="219"/>
    </i>
    <i r="1">
      <x v="538"/>
      <x v="219"/>
      <x v="218"/>
    </i>
    <i r="1">
      <x v="563"/>
      <x v="219"/>
      <x v="218"/>
    </i>
    <i r="1">
      <x v="568"/>
      <x v="220"/>
      <x v="219"/>
    </i>
    <i r="1">
      <x v="573"/>
      <x v="219"/>
      <x v="218"/>
    </i>
    <i>
      <x v="3045"/>
      <x v="507"/>
      <x v="219"/>
      <x v="218"/>
    </i>
    <i>
      <x v="3046"/>
      <x v="156"/>
      <x v="219"/>
      <x v="218"/>
    </i>
    <i>
      <x v="3047"/>
      <x v="502"/>
      <x v="220"/>
      <x v="219"/>
    </i>
    <i>
      <x v="3048"/>
      <x v="624"/>
      <x v="219"/>
      <x v="218"/>
    </i>
    <i>
      <x v="3049"/>
      <x v="33"/>
      <x v="219"/>
      <x v="218"/>
    </i>
    <i>
      <x v="3050"/>
      <x v="162"/>
      <x v="220"/>
      <x v="219"/>
    </i>
    <i r="1">
      <x v="356"/>
      <x v="219"/>
      <x v="218"/>
    </i>
    <i r="1">
      <x v="445"/>
      <x v="241"/>
      <x v="241"/>
    </i>
    <i>
      <x v="3051"/>
      <x v="189"/>
      <x v="219"/>
      <x v="218"/>
    </i>
    <i>
      <x v="3052"/>
      <x v="123"/>
      <x v="219"/>
      <x v="218"/>
    </i>
    <i r="1">
      <x v="188"/>
      <x v="219"/>
      <x v="218"/>
    </i>
    <i>
      <x v="3053"/>
      <x v="451"/>
      <x v="219"/>
      <x v="218"/>
    </i>
    <i r="1">
      <x v="561"/>
      <x v="220"/>
      <x v="219"/>
    </i>
    <i r="1">
      <x v="605"/>
      <x v="220"/>
      <x v="219"/>
    </i>
    <i>
      <x v="3054"/>
      <x v="519"/>
      <x v="219"/>
      <x v="218"/>
    </i>
    <i r="1">
      <x v="526"/>
      <x v="219"/>
      <x v="219"/>
    </i>
    <i>
      <x v="3055"/>
      <x v="571"/>
      <x v="219"/>
      <x v="218"/>
    </i>
    <i r="1">
      <x v="626"/>
      <x v="220"/>
      <x v="219"/>
    </i>
    <i>
      <x v="3056"/>
      <x v="422"/>
      <x v="219"/>
      <x v="218"/>
    </i>
    <i>
      <x v="3057"/>
      <x v="195"/>
      <x v="220"/>
      <x v="219"/>
    </i>
    <i>
      <x v="3058"/>
      <x v="504"/>
      <x v="222"/>
      <x v="221"/>
    </i>
    <i>
      <x v="3059"/>
      <x v="353"/>
      <x v="219"/>
      <x v="219"/>
    </i>
    <i>
      <x v="3060"/>
      <x v="244"/>
      <x v="220"/>
      <x v="219"/>
    </i>
    <i>
      <x v="3061"/>
      <x v="247"/>
      <x v="220"/>
      <x v="219"/>
    </i>
    <i>
      <x v="3062"/>
      <x v="59"/>
      <x v="221"/>
      <x v="220"/>
    </i>
    <i r="1">
      <x v="135"/>
      <x v="221"/>
      <x v="220"/>
    </i>
    <i r="1">
      <x v="374"/>
      <x v="220"/>
      <x v="219"/>
    </i>
    <i>
      <x v="3063"/>
      <x v="297"/>
      <x v="220"/>
      <x v="219"/>
    </i>
    <i r="1">
      <x v="557"/>
      <x v="223"/>
      <x v="222"/>
    </i>
    <i r="1">
      <x v="560"/>
      <x v="222"/>
      <x v="221"/>
    </i>
    <i r="1">
      <x v="604"/>
      <x v="221"/>
      <x v="220"/>
    </i>
    <i>
      <x v="3064"/>
      <x v="329"/>
      <x v="220"/>
      <x v="219"/>
    </i>
    <i r="1">
      <x v="330"/>
      <x v="220"/>
      <x v="219"/>
    </i>
    <i>
      <x v="3065"/>
      <x v="52"/>
      <x v="220"/>
      <x v="219"/>
    </i>
    <i r="1">
      <x v="145"/>
      <x v="220"/>
      <x v="219"/>
    </i>
    <i r="1">
      <x v="396"/>
      <x v="220"/>
      <x v="220"/>
    </i>
    <i r="1">
      <x v="556"/>
      <x v="221"/>
      <x v="220"/>
    </i>
    <i>
      <x v="3066"/>
      <x v="39"/>
      <x v="221"/>
      <x v="221"/>
    </i>
    <i r="1">
      <x v="41"/>
      <x v="221"/>
      <x v="220"/>
    </i>
    <i r="1">
      <x v="175"/>
      <x v="220"/>
      <x v="219"/>
    </i>
    <i r="1">
      <x v="505"/>
      <x v="221"/>
      <x v="220"/>
    </i>
    <i>
      <x v="3067"/>
      <x v="201"/>
      <x v="221"/>
      <x v="220"/>
    </i>
    <i r="1">
      <x v="559"/>
      <x v="221"/>
      <x v="220"/>
    </i>
    <i>
      <x v="3068"/>
      <x v="95"/>
      <x v="221"/>
      <x v="220"/>
    </i>
    <i r="1">
      <x v="427"/>
      <x v="222"/>
      <x v="221"/>
    </i>
    <i>
      <x v="3069"/>
      <x v="484"/>
      <x v="220"/>
      <x v="219"/>
    </i>
    <i>
      <x v="3070"/>
      <x v="622"/>
      <x v="220"/>
      <x v="219"/>
    </i>
    <i>
      <x v="3071"/>
      <x v="47"/>
      <x v="223"/>
      <x v="222"/>
    </i>
    <i r="1">
      <x v="102"/>
      <x v="222"/>
      <x v="221"/>
    </i>
    <i r="1">
      <x v="107"/>
      <x v="220"/>
      <x v="219"/>
    </i>
    <i r="1">
      <x v="262"/>
      <x v="221"/>
      <x v="220"/>
    </i>
    <i r="1">
      <x v="271"/>
      <x v="222"/>
      <x v="222"/>
    </i>
    <i r="1">
      <x v="377"/>
      <x v="222"/>
      <x v="221"/>
    </i>
    <i r="1">
      <x v="411"/>
      <x v="223"/>
      <x v="222"/>
    </i>
    <i r="1">
      <x v="428"/>
      <x v="222"/>
      <x v="221"/>
    </i>
    <i>
      <x v="3072"/>
      <x v="555"/>
      <x v="221"/>
      <x v="220"/>
    </i>
    <i>
      <x v="3073"/>
      <x v="550"/>
      <x v="220"/>
      <x v="219"/>
    </i>
    <i>
      <x v="3074"/>
      <x v="313"/>
      <x v="220"/>
      <x v="219"/>
    </i>
    <i>
      <x v="3075"/>
      <x v="450"/>
      <x v="220"/>
      <x v="219"/>
    </i>
    <i>
      <x v="3076"/>
      <x v="88"/>
      <x v="222"/>
      <x v="221"/>
    </i>
    <i r="1">
      <x v="105"/>
      <x v="222"/>
      <x v="221"/>
    </i>
    <i r="1">
      <x v="186"/>
      <x v="221"/>
      <x v="220"/>
    </i>
    <i r="1">
      <x v="274"/>
      <x v="221"/>
      <x v="220"/>
    </i>
    <i r="1">
      <x v="572"/>
      <x v="221"/>
      <x v="220"/>
    </i>
    <i>
      <x v="3077"/>
      <x v="256"/>
      <x v="221"/>
      <x v="220"/>
    </i>
    <i>
      <x v="3078"/>
      <x v="618"/>
      <x v="223"/>
      <x v="222"/>
    </i>
    <i>
      <x v="3079"/>
      <x v="9"/>
      <x v="221"/>
      <x v="220"/>
    </i>
    <i>
      <x v="3080"/>
      <x v="540"/>
      <x v="222"/>
      <x v="221"/>
    </i>
    <i r="1">
      <x v="597"/>
      <x v="221"/>
      <x v="220"/>
    </i>
    <i>
      <x v="3081"/>
      <x v="233"/>
      <x v="221"/>
      <x v="220"/>
    </i>
    <i r="1">
      <x v="584"/>
      <x v="221"/>
      <x v="220"/>
    </i>
    <i>
      <x v="3082"/>
      <x v="589"/>
      <x v="228"/>
      <x v="227"/>
    </i>
    <i>
      <x v="3083"/>
      <x v="111"/>
      <x v="223"/>
      <x v="222"/>
    </i>
    <i r="1">
      <x v="154"/>
      <x v="224"/>
      <x v="223"/>
    </i>
    <i r="1">
      <x v="332"/>
      <x v="222"/>
      <x v="221"/>
    </i>
    <i>
      <x v="3084"/>
      <x v="21"/>
      <x v="221"/>
      <x v="221"/>
    </i>
    <i r="1">
      <x v="294"/>
      <x v="221"/>
      <x v="220"/>
    </i>
    <i r="1">
      <x v="325"/>
      <x v="221"/>
      <x v="220"/>
    </i>
    <i>
      <x v="3085"/>
      <x v="176"/>
      <x v="222"/>
      <x v="221"/>
    </i>
    <i>
      <x v="3086"/>
      <x v="617"/>
      <x v="224"/>
      <x v="223"/>
    </i>
    <i>
      <x v="3087"/>
      <x v="116"/>
      <x v="221"/>
      <x v="220"/>
    </i>
    <i>
      <x v="3088"/>
      <x v="76"/>
      <x v="222"/>
      <x v="221"/>
    </i>
    <i>
      <x v="3089"/>
      <x v="641"/>
      <x v="221"/>
      <x v="220"/>
    </i>
    <i>
      <x v="3090"/>
      <x v="219"/>
      <x v="222"/>
      <x v="221"/>
    </i>
    <i>
      <x v="3091"/>
      <x v="7"/>
      <x v="222"/>
      <x v="221"/>
    </i>
    <i r="1">
      <x v="534"/>
      <x v="222"/>
      <x v="221"/>
    </i>
    <i>
      <x v="3092"/>
      <x v="616"/>
      <x v="244"/>
      <x v="243"/>
    </i>
    <i>
      <x v="3093"/>
      <x v="481"/>
      <x v="222"/>
      <x v="221"/>
    </i>
    <i>
      <x v="3094"/>
      <x v="449"/>
      <x v="221"/>
      <x v="220"/>
    </i>
    <i>
      <x v="3095"/>
      <x v="656"/>
      <x v="221"/>
      <x v="220"/>
    </i>
    <i>
      <x v="3096"/>
      <x v="600"/>
      <x v="222"/>
      <x v="221"/>
    </i>
    <i>
      <x v="3097"/>
      <x v="496"/>
      <x v="221"/>
      <x v="220"/>
    </i>
    <i>
      <x v="3098"/>
      <x v="548"/>
      <x v="221"/>
      <x v="221"/>
    </i>
    <i>
      <x v="3099"/>
      <x v="322"/>
      <x v="221"/>
      <x v="220"/>
    </i>
    <i>
      <x v="3100"/>
      <x v="42"/>
      <x v="222"/>
      <x v="221"/>
    </i>
    <i r="1">
      <x v="453"/>
      <x v="222"/>
      <x v="221"/>
    </i>
    <i>
      <x v="3101"/>
      <x v="307"/>
      <x v="235"/>
      <x v="234"/>
    </i>
    <i>
      <x v="3102"/>
      <x v="357"/>
      <x v="222"/>
      <x v="221"/>
    </i>
    <i>
      <x v="3103"/>
      <x v="61"/>
      <x v="222"/>
      <x v="221"/>
    </i>
    <i r="1">
      <x v="226"/>
      <x v="223"/>
      <x v="222"/>
    </i>
    <i r="1">
      <x v="275"/>
      <x v="222"/>
      <x v="221"/>
    </i>
    <i>
      <x v="3104"/>
      <x v="544"/>
      <x v="222"/>
      <x v="221"/>
    </i>
    <i r="1">
      <x v="631"/>
      <x v="222"/>
      <x v="221"/>
    </i>
    <i>
      <x v="3105"/>
      <x v="344"/>
      <x v="222"/>
      <x v="221"/>
    </i>
    <i>
      <x v="3106"/>
      <x v="489"/>
      <x v="222"/>
      <x v="221"/>
    </i>
    <i>
      <x v="3107"/>
      <x v="12"/>
      <x v="223"/>
      <x v="222"/>
    </i>
    <i r="1">
      <x v="29"/>
      <x v="222"/>
      <x v="221"/>
    </i>
    <i r="1">
      <x v="444"/>
      <x v="222"/>
      <x v="221"/>
    </i>
    <i>
      <x v="3108"/>
      <x v="414"/>
      <x v="222"/>
      <x v="221"/>
    </i>
    <i>
      <x v="3109"/>
      <x v="89"/>
      <x v="222"/>
      <x v="221"/>
    </i>
    <i r="1">
      <x v="393"/>
      <x v="222"/>
      <x v="221"/>
    </i>
    <i>
      <x v="3110"/>
      <x v="342"/>
      <x v="223"/>
      <x v="222"/>
    </i>
    <i>
      <x v="3111"/>
      <x v="475"/>
      <x v="222"/>
      <x v="221"/>
    </i>
    <i>
      <x v="3112"/>
      <x v="72"/>
      <x v="223"/>
      <x v="222"/>
    </i>
    <i>
      <x v="3113"/>
      <x v="46"/>
      <x v="223"/>
      <x v="222"/>
    </i>
    <i>
      <x v="3114"/>
      <x v="80"/>
      <x v="222"/>
      <x v="221"/>
    </i>
    <i r="1">
      <x v="514"/>
      <x v="222"/>
      <x v="221"/>
    </i>
    <i>
      <x v="3115"/>
      <x v="44"/>
      <x v="222"/>
      <x v="221"/>
    </i>
    <i>
      <x v="3116"/>
      <x v="120"/>
      <x v="222"/>
      <x v="221"/>
    </i>
    <i>
      <x v="3117"/>
      <x v="419"/>
      <x v="223"/>
      <x v="222"/>
    </i>
    <i r="1">
      <x v="558"/>
      <x v="223"/>
      <x v="222"/>
    </i>
    <i>
      <x v="3118"/>
      <x v="442"/>
      <x v="222"/>
      <x v="221"/>
    </i>
    <i>
      <x v="3119"/>
      <x v="308"/>
      <x v="222"/>
      <x v="222"/>
    </i>
    <i>
      <x v="3120"/>
      <x v="503"/>
      <x v="224"/>
      <x v="223"/>
    </i>
    <i>
      <x v="3121"/>
      <x v="291"/>
      <x v="223"/>
      <x v="222"/>
    </i>
    <i r="1">
      <x v="368"/>
      <x v="223"/>
      <x v="222"/>
    </i>
    <i>
      <x v="3122"/>
      <x v="293"/>
      <x v="223"/>
      <x v="223"/>
    </i>
    <i r="1">
      <x v="465"/>
      <x v="224"/>
      <x v="223"/>
    </i>
    <i r="1">
      <x v="488"/>
      <x v="223"/>
      <x v="222"/>
    </i>
    <i>
      <x v="3123"/>
      <x v="296"/>
      <x v="254"/>
      <x v="253"/>
    </i>
    <i r="1">
      <x v="471"/>
      <x v="223"/>
      <x v="222"/>
    </i>
    <i>
      <x v="3124"/>
      <x v="148"/>
      <x v="223"/>
      <x v="222"/>
    </i>
    <i r="1">
      <x v="640"/>
      <x v="224"/>
      <x v="223"/>
    </i>
    <i>
      <x v="3125"/>
      <x v="301"/>
      <x v="224"/>
      <x v="223"/>
    </i>
    <i>
      <x v="3126"/>
      <x v="635"/>
      <x v="223"/>
      <x v="222"/>
    </i>
    <i>
      <x v="3127"/>
      <x v="298"/>
      <x v="224"/>
      <x v="223"/>
    </i>
    <i>
      <x v="3128"/>
      <x v="498"/>
      <x v="223"/>
      <x v="223"/>
    </i>
    <i>
      <x v="3129"/>
      <x v="84"/>
      <x v="223"/>
      <x v="222"/>
    </i>
    <i>
      <x v="3130"/>
      <x v="34"/>
      <x v="224"/>
      <x v="223"/>
    </i>
    <i r="1">
      <x v="452"/>
      <x v="223"/>
      <x v="222"/>
    </i>
    <i r="1">
      <x v="528"/>
      <x v="223"/>
      <x v="222"/>
    </i>
    <i>
      <x v="3131"/>
      <x v="35"/>
      <x v="224"/>
      <x v="223"/>
    </i>
    <i r="1">
      <x v="70"/>
      <x v="224"/>
      <x v="223"/>
    </i>
    <i r="1">
      <x v="122"/>
      <x v="225"/>
      <x v="224"/>
    </i>
    <i r="1">
      <x v="591"/>
      <x v="223"/>
      <x v="223"/>
    </i>
    <i>
      <x v="3132"/>
      <x v="375"/>
      <x v="224"/>
      <x v="223"/>
    </i>
    <i>
      <x v="3133"/>
      <x v="218"/>
      <x v="224"/>
      <x v="223"/>
    </i>
    <i>
      <x v="3134"/>
      <x v="234"/>
      <x v="143"/>
      <x v="143"/>
    </i>
    <i>
      <x v="3135"/>
      <x v="198"/>
      <x v="226"/>
      <x v="225"/>
    </i>
    <i r="1">
      <x v="310"/>
      <x v="225"/>
      <x v="224"/>
    </i>
    <i r="1">
      <x v="469"/>
      <x v="224"/>
      <x v="223"/>
    </i>
    <i>
      <x v="3136"/>
      <x v="177"/>
      <x v="224"/>
      <x v="223"/>
    </i>
    <i r="1">
      <x v="448"/>
      <x v="224"/>
      <x v="224"/>
    </i>
    <i>
      <x v="3137"/>
      <x v="257"/>
      <x v="224"/>
      <x v="223"/>
    </i>
    <i>
      <x v="3138"/>
      <x v="85"/>
      <x v="224"/>
      <x v="223"/>
    </i>
    <i r="1">
      <x v="536"/>
      <x v="224"/>
      <x v="223"/>
    </i>
    <i>
      <x v="3139"/>
      <x v="457"/>
      <x v="224"/>
      <x v="223"/>
    </i>
    <i r="1">
      <x v="596"/>
      <x v="225"/>
      <x v="224"/>
    </i>
    <i>
      <x v="3140"/>
      <x v="192"/>
      <x v="224"/>
      <x v="223"/>
    </i>
    <i>
      <x v="3141"/>
      <x v="446"/>
      <x v="225"/>
      <x v="224"/>
    </i>
    <i>
      <x v="3142"/>
      <x v="199"/>
      <x v="227"/>
      <x v="226"/>
    </i>
    <i r="1">
      <x v="653"/>
      <x v="227"/>
      <x v="226"/>
    </i>
    <i>
      <x v="3143"/>
      <x v="470"/>
      <x v="238"/>
      <x v="237"/>
    </i>
    <i>
      <x v="3144"/>
      <x v="648"/>
      <x v="227"/>
      <x v="226"/>
    </i>
    <i>
      <x v="3145"/>
      <x v="371"/>
      <x v="231"/>
      <x v="230"/>
    </i>
    <i>
      <x v="3146"/>
      <x v="67"/>
      <x v="228"/>
      <x v="227"/>
    </i>
    <i>
      <x v="3147"/>
      <x v="425"/>
      <x v="230"/>
      <x v="229"/>
    </i>
    <i>
      <x v="3148"/>
      <x v="43"/>
      <x v="232"/>
      <x v="231"/>
    </i>
    <i>
      <x v="3149"/>
      <x v="165"/>
      <x v="230"/>
      <x v="229"/>
    </i>
    <i>
      <x v="3150"/>
      <x v="639"/>
      <x v="247"/>
      <x v="246"/>
    </i>
    <i>
      <x v="3151"/>
      <x v="98"/>
      <x v="230"/>
      <x v="229"/>
    </i>
    <i>
      <x v="3152"/>
      <x v="152"/>
      <x v="232"/>
      <x v="231"/>
    </i>
    <i r="1">
      <x v="286"/>
      <x v="232"/>
      <x v="231"/>
    </i>
    <i r="1">
      <x v="413"/>
      <x v="231"/>
      <x v="230"/>
    </i>
    <i r="1">
      <x v="533"/>
      <x v="230"/>
      <x v="229"/>
    </i>
    <i r="1">
      <x v="638"/>
      <x v="231"/>
      <x v="230"/>
    </i>
    <i>
      <x v="3153"/>
      <x v="252"/>
      <x v="143"/>
      <x v="142"/>
    </i>
    <i>
      <x v="3154"/>
      <x v="424"/>
      <x v="231"/>
      <x v="230"/>
    </i>
    <i>
      <x v="3155"/>
      <x v="74"/>
      <x v="231"/>
      <x v="230"/>
    </i>
    <i>
      <x v="3156"/>
      <x v="305"/>
      <x v="231"/>
      <x v="230"/>
    </i>
    <i r="1">
      <x v="541"/>
      <x v="231"/>
      <x v="230"/>
    </i>
    <i>
      <x v="3157"/>
      <x v="217"/>
      <x v="231"/>
      <x v="230"/>
    </i>
    <i>
      <x v="3158"/>
      <x v="96"/>
      <x v="232"/>
      <x v="231"/>
    </i>
    <i r="1">
      <x v="423"/>
      <x v="231"/>
      <x v="230"/>
    </i>
    <i>
      <x v="3159"/>
      <x v="506"/>
      <x v="235"/>
      <x v="234"/>
    </i>
    <i>
      <x v="3160"/>
      <x v="151"/>
      <x v="232"/>
      <x v="231"/>
    </i>
    <i r="1">
      <x v="385"/>
      <x v="232"/>
      <x v="232"/>
    </i>
    <i>
      <x v="3161"/>
      <x v="8"/>
      <x v="232"/>
      <x v="231"/>
    </i>
    <i r="1">
      <x v="144"/>
      <x v="232"/>
      <x v="231"/>
    </i>
    <i>
      <x v="3162"/>
      <x v="258"/>
      <x v="232"/>
      <x v="231"/>
    </i>
    <i>
      <x v="3163"/>
      <x v="266"/>
      <x v="232"/>
      <x v="231"/>
    </i>
    <i>
      <x v="3164"/>
      <x v="637"/>
      <x v="261"/>
      <x v="260"/>
    </i>
    <i>
      <x v="3165"/>
      <x v="367"/>
      <x v="232"/>
      <x v="231"/>
    </i>
    <i>
      <x v="3166"/>
      <x v="323"/>
      <x v="241"/>
      <x v="240"/>
    </i>
    <i>
      <x v="3167"/>
      <x v="104"/>
      <x v="232"/>
      <x v="232"/>
    </i>
    <i>
      <x v="3168"/>
      <x v="619"/>
      <x v="233"/>
      <x v="232"/>
    </i>
    <i>
      <x v="3169"/>
      <x v="14"/>
      <x v="233"/>
      <x v="232"/>
    </i>
    <i r="1">
      <x v="167"/>
      <x v="233"/>
      <x v="232"/>
    </i>
    <i r="1">
      <x v="278"/>
      <x v="233"/>
      <x v="232"/>
    </i>
    <i>
      <x v="3170"/>
      <x v="337"/>
      <x v="233"/>
      <x v="232"/>
    </i>
    <i>
      <x v="3171"/>
      <x v="376"/>
      <x v="234"/>
      <x v="233"/>
    </i>
    <i r="1">
      <x v="516"/>
      <x v="234"/>
      <x v="233"/>
    </i>
    <i r="1">
      <x v="652"/>
      <x v="234"/>
      <x v="233"/>
    </i>
    <i>
      <x v="3172"/>
      <x v="20"/>
      <x v="237"/>
      <x v="236"/>
    </i>
    <i r="1">
      <x v="73"/>
      <x v="237"/>
      <x v="236"/>
    </i>
    <i r="1">
      <x v="339"/>
      <x v="236"/>
      <x v="235"/>
    </i>
    <i r="1">
      <x v="460"/>
      <x v="236"/>
      <x v="235"/>
    </i>
    <i r="1">
      <x v="510"/>
      <x v="235"/>
      <x v="234"/>
    </i>
    <i r="1">
      <x v="562"/>
      <x v="234"/>
      <x v="233"/>
    </i>
    <i>
      <x v="3173"/>
      <x v="612"/>
      <x v="234"/>
      <x v="233"/>
    </i>
    <i>
      <x v="3174"/>
      <x v="660"/>
      <x v="234"/>
      <x v="233"/>
    </i>
    <i>
      <x v="3175"/>
      <x v="623"/>
      <x v="234"/>
      <x v="233"/>
    </i>
    <i>
      <x v="3176"/>
      <x v="486"/>
      <x v="261"/>
      <x v="260"/>
    </i>
    <i>
      <x v="3177"/>
      <x v="395"/>
      <x v="238"/>
      <x v="237"/>
    </i>
    <i>
      <x v="3178"/>
      <x v="578"/>
      <x v="235"/>
      <x v="234"/>
    </i>
    <i>
      <x v="3179"/>
      <x v="172"/>
      <x v="133"/>
      <x v="132"/>
    </i>
    <i r="1">
      <x v="320"/>
      <x v="134"/>
      <x v="133"/>
    </i>
    <i>
      <x v="3180"/>
      <x v="158"/>
      <x v="236"/>
      <x v="235"/>
    </i>
    <i r="1">
      <x v="392"/>
      <x v="236"/>
      <x v="235"/>
    </i>
    <i>
      <x v="3181"/>
      <x v="1"/>
      <x v="235"/>
      <x v="234"/>
    </i>
    <i r="1">
      <x v="133"/>
      <x v="236"/>
      <x v="235"/>
    </i>
    <i>
      <x v="3182"/>
      <x v="661"/>
      <x v="236"/>
      <x v="235"/>
    </i>
    <i>
      <x v="3183"/>
      <x v="17"/>
      <x v="235"/>
      <x v="234"/>
    </i>
    <i>
      <x v="3184"/>
      <x v="181"/>
      <x v="244"/>
      <x v="244"/>
    </i>
    <i>
      <x v="3185"/>
      <x v="36"/>
      <x v="237"/>
      <x v="236"/>
    </i>
    <i r="1">
      <x v="515"/>
      <x v="236"/>
      <x v="235"/>
    </i>
    <i>
      <x v="3186"/>
      <x v="97"/>
      <x v="255"/>
      <x v="254"/>
    </i>
    <i>
      <x v="3187"/>
      <x v="394"/>
      <x v="236"/>
      <x v="235"/>
    </i>
    <i r="1">
      <x v="525"/>
      <x v="237"/>
      <x v="236"/>
    </i>
    <i>
      <x v="3188"/>
      <x v="157"/>
      <x v="237"/>
      <x v="236"/>
    </i>
    <i r="1">
      <x v="595"/>
      <x v="238"/>
      <x v="237"/>
    </i>
    <i>
      <x v="3189"/>
      <x v="11"/>
      <x v="236"/>
      <x v="235"/>
    </i>
    <i>
      <x v="3190"/>
      <x v="401"/>
      <x v="236"/>
      <x v="235"/>
    </i>
    <i>
      <x v="3191"/>
      <x v="284"/>
      <x v="236"/>
      <x v="235"/>
    </i>
    <i>
      <x v="3192"/>
      <x v="53"/>
      <x v="237"/>
      <x v="236"/>
    </i>
    <i r="1">
      <x v="245"/>
      <x v="237"/>
      <x v="236"/>
    </i>
    <i r="1">
      <x v="267"/>
      <x v="236"/>
      <x v="235"/>
    </i>
    <i>
      <x v="3193"/>
      <x v="216"/>
      <x v="215"/>
      <x v="214"/>
    </i>
    <i>
      <x v="3194"/>
      <x v="22"/>
      <x v="237"/>
      <x v="236"/>
    </i>
    <i r="1">
      <x v="467"/>
      <x v="239"/>
      <x v="238"/>
    </i>
    <i r="1">
      <x v="647"/>
      <x v="238"/>
      <x v="237"/>
    </i>
    <i>
      <x v="3195"/>
      <x v="658"/>
      <x v="238"/>
      <x v="238"/>
    </i>
    <i>
      <x v="3196"/>
      <x v="15"/>
      <x v="261"/>
      <x v="261"/>
    </i>
    <i>
      <x v="3197"/>
      <x v="409"/>
      <x v="237"/>
      <x v="236"/>
    </i>
    <i>
      <x v="3198"/>
      <x v="147"/>
      <x v="237"/>
      <x v="236"/>
    </i>
    <i>
      <x v="3199"/>
      <x v="187"/>
      <x v="239"/>
      <x v="238"/>
    </i>
    <i r="1">
      <x v="304"/>
      <x v="238"/>
      <x v="237"/>
    </i>
    <i r="1">
      <x v="382"/>
      <x v="238"/>
      <x v="237"/>
    </i>
    <i r="1">
      <x v="497"/>
      <x v="237"/>
      <x v="236"/>
    </i>
    <i>
      <x v="3200"/>
      <x v="636"/>
      <x v="238"/>
      <x v="237"/>
    </i>
    <i>
      <x v="3201"/>
      <x v="466"/>
      <x v="238"/>
      <x v="237"/>
    </i>
    <i>
      <x v="3202"/>
      <x v="5"/>
      <x v="237"/>
      <x v="236"/>
    </i>
    <i>
      <x v="3203"/>
      <x v="312"/>
      <x v="238"/>
      <x v="237"/>
    </i>
    <i>
      <x v="3204"/>
      <x v="611"/>
      <x v="237"/>
      <x v="236"/>
    </i>
    <i>
      <x v="3205"/>
      <x v="443"/>
      <x v="238"/>
      <x v="237"/>
    </i>
    <i>
      <x v="3206"/>
      <x v="272"/>
      <x v="238"/>
      <x v="237"/>
    </i>
    <i>
      <x v="3207"/>
      <x v="121"/>
      <x v="238"/>
      <x v="238"/>
    </i>
    <i r="1">
      <x v="314"/>
      <x v="238"/>
      <x v="237"/>
    </i>
    <i>
      <x v="3208"/>
      <x v="583"/>
      <x v="239"/>
      <x v="238"/>
    </i>
    <i>
      <x v="3209"/>
      <x v="191"/>
      <x v="238"/>
      <x v="238"/>
    </i>
    <i r="1">
      <x v="380"/>
      <x v="239"/>
      <x v="238"/>
    </i>
    <i>
      <x v="3210"/>
      <x v="509"/>
      <x v="241"/>
      <x v="240"/>
    </i>
    <i r="1">
      <x v="545"/>
      <x v="241"/>
      <x v="241"/>
    </i>
    <i r="1">
      <x v="621"/>
      <x v="240"/>
      <x v="239"/>
    </i>
    <i>
      <x v="3211"/>
      <x v="336"/>
      <x v="239"/>
      <x v="238"/>
    </i>
    <i>
      <x v="3212"/>
      <x v="68"/>
      <x v="239"/>
      <x v="238"/>
    </i>
    <i>
      <x v="3213"/>
      <x v="527"/>
      <x v="239"/>
      <x v="238"/>
    </i>
    <i>
      <x v="3214"/>
      <x v="406"/>
      <x v="239"/>
      <x v="238"/>
    </i>
    <i>
      <x v="3215"/>
      <x v="163"/>
      <x v="239"/>
      <x v="238"/>
    </i>
    <i>
      <x v="3216"/>
      <x v="193"/>
      <x v="240"/>
      <x v="239"/>
    </i>
    <i r="1">
      <x v="372"/>
      <x v="240"/>
      <x v="239"/>
    </i>
    <i>
      <x v="3217"/>
      <x v="365"/>
      <x v="239"/>
      <x v="238"/>
    </i>
    <i r="1">
      <x v="415"/>
      <x v="239"/>
      <x v="238"/>
    </i>
    <i>
      <x v="3218"/>
      <x v="517"/>
      <x v="239"/>
      <x v="238"/>
    </i>
    <i>
      <x v="3219"/>
      <x v="166"/>
      <x v="239"/>
      <x v="238"/>
    </i>
    <i r="1">
      <x v="300"/>
      <x v="240"/>
      <x v="239"/>
    </i>
    <i r="1">
      <x v="487"/>
      <x v="240"/>
      <x v="239"/>
    </i>
    <i>
      <x v="3220"/>
      <x v="146"/>
      <x v="159"/>
      <x v="158"/>
    </i>
    <i>
      <x v="3221"/>
      <x v="231"/>
      <x v="141"/>
      <x v="140"/>
    </i>
    <i>
      <x v="3222"/>
      <x v="54"/>
      <x v="239"/>
      <x v="238"/>
    </i>
    <i r="1">
      <x v="238"/>
      <x v="240"/>
      <x v="239"/>
    </i>
    <i>
      <x v="3223"/>
      <x v="485"/>
      <x v="240"/>
      <x v="239"/>
    </i>
    <i>
      <x v="3224"/>
      <x v="140"/>
      <x v="239"/>
      <x v="238"/>
    </i>
    <i>
      <x v="3225"/>
      <x v="260"/>
      <x v="240"/>
      <x v="239"/>
    </i>
    <i>
      <x v="3226"/>
      <x v="205"/>
      <x v="243"/>
      <x v="242"/>
    </i>
    <i r="1">
      <x v="213"/>
      <x v="241"/>
      <x v="240"/>
    </i>
    <i r="1">
      <x v="566"/>
      <x v="242"/>
      <x v="241"/>
    </i>
    <i>
      <x v="3227"/>
      <x v="100"/>
      <x v="241"/>
      <x v="240"/>
    </i>
    <i r="1">
      <x v="280"/>
      <x v="241"/>
      <x v="240"/>
    </i>
    <i r="1">
      <x v="306"/>
      <x v="241"/>
      <x v="240"/>
    </i>
    <i>
      <x v="3228"/>
      <x v="143"/>
      <x v="243"/>
      <x v="242"/>
    </i>
    <i r="1">
      <x v="230"/>
      <x v="243"/>
      <x v="242"/>
    </i>
    <i>
      <x v="3229"/>
      <x v="474"/>
      <x v="240"/>
      <x v="239"/>
    </i>
    <i>
      <x v="3230"/>
      <x v="364"/>
      <x v="147"/>
      <x v="146"/>
    </i>
    <i r="1">
      <x v="599"/>
      <x v="148"/>
      <x v="147"/>
    </i>
    <i>
      <x v="3231"/>
      <x v="464"/>
      <x v="241"/>
      <x v="240"/>
    </i>
    <i>
      <x v="3232"/>
      <x v="512"/>
      <x v="241"/>
      <x v="240"/>
    </i>
    <i>
      <x v="3233"/>
      <x v="630"/>
      <x v="241"/>
      <x v="240"/>
    </i>
    <i>
      <x v="3234"/>
      <x v="321"/>
      <x v="241"/>
      <x v="240"/>
    </i>
    <i>
      <x v="3235"/>
      <x v="480"/>
      <x v="241"/>
      <x v="241"/>
    </i>
    <i>
      <x v="3236"/>
      <x v="435"/>
      <x v="240"/>
      <x v="239"/>
    </i>
    <i>
      <x v="3237"/>
      <x v="363"/>
      <x v="240"/>
      <x v="239"/>
    </i>
    <i>
      <x v="3238"/>
      <x v="31"/>
      <x v="240"/>
      <x v="239"/>
    </i>
    <i>
      <x v="3239"/>
      <x v="38"/>
      <x v="240"/>
      <x v="239"/>
    </i>
    <i r="1">
      <x v="162"/>
      <x v="241"/>
      <x v="240"/>
    </i>
    <i r="1">
      <x v="356"/>
      <x v="241"/>
      <x v="240"/>
    </i>
    <i r="1">
      <x v="624"/>
      <x v="240"/>
      <x v="239"/>
    </i>
    <i>
      <x v="3240"/>
      <x v="445"/>
      <x v="240"/>
      <x v="239"/>
    </i>
    <i>
      <x v="3241"/>
      <x v="247"/>
      <x v="240"/>
      <x v="239"/>
    </i>
    <i>
      <x v="3242"/>
      <x v="225"/>
      <x v="256"/>
      <x v="255"/>
    </i>
    <i r="1">
      <x v="350"/>
      <x v="254"/>
      <x v="253"/>
    </i>
    <i r="1">
      <x v="389"/>
      <x v="255"/>
      <x v="254"/>
    </i>
    <i r="1">
      <x v="437"/>
      <x v="257"/>
      <x v="256"/>
    </i>
    <i>
      <x v="3243"/>
      <x v="41"/>
      <x v="242"/>
      <x v="241"/>
    </i>
    <i r="1">
      <x v="175"/>
      <x v="241"/>
      <x v="240"/>
    </i>
    <i r="1">
      <x v="505"/>
      <x v="243"/>
      <x v="242"/>
    </i>
    <i>
      <x v="3244"/>
      <x v="39"/>
      <x v="241"/>
      <x v="240"/>
    </i>
    <i>
      <x v="3245"/>
      <x v="418"/>
      <x v="241"/>
      <x v="240"/>
    </i>
    <i>
      <x v="3246"/>
      <x v="86"/>
      <x v="241"/>
      <x v="240"/>
    </i>
    <i r="1">
      <x v="253"/>
      <x v="241"/>
      <x v="240"/>
    </i>
    <i>
      <x v="3247"/>
      <x v="95"/>
      <x v="241"/>
      <x v="240"/>
    </i>
    <i>
      <x v="3248"/>
      <x v="427"/>
      <x v="242"/>
      <x v="241"/>
    </i>
    <i>
      <x v="3249"/>
      <x v="359"/>
      <x v="242"/>
      <x v="241"/>
    </i>
    <i>
      <x v="3250"/>
      <x v="550"/>
      <x v="242"/>
      <x v="241"/>
    </i>
    <i>
      <x v="3251"/>
      <x v="522"/>
      <x v="241"/>
      <x v="240"/>
    </i>
    <i>
      <x v="3252"/>
      <x v="313"/>
      <x v="241"/>
      <x v="240"/>
    </i>
    <i>
      <x v="3253"/>
      <x v="450"/>
      <x v="241"/>
      <x v="240"/>
    </i>
    <i>
      <x v="3254"/>
      <x v="45"/>
      <x v="243"/>
      <x v="242"/>
    </i>
    <i r="1">
      <x v="236"/>
      <x v="242"/>
      <x v="241"/>
    </i>
    <i>
      <x v="3255"/>
      <x v="572"/>
      <x v="242"/>
      <x v="241"/>
    </i>
    <i>
      <x v="3256"/>
      <x v="222"/>
      <x v="242"/>
      <x v="241"/>
    </i>
    <i>
      <x v="3257"/>
      <x v="186"/>
      <x v="242"/>
      <x v="241"/>
    </i>
    <i r="1">
      <x v="274"/>
      <x v="241"/>
      <x v="240"/>
    </i>
    <i>
      <x v="3258"/>
      <x v="88"/>
      <x v="241"/>
      <x v="241"/>
    </i>
    <i>
      <x v="3259"/>
      <x v="208"/>
      <x v="242"/>
      <x v="241"/>
    </i>
    <i r="1">
      <x v="292"/>
      <x v="243"/>
      <x v="242"/>
    </i>
    <i>
      <x v="3260"/>
      <x v="101"/>
      <x v="242"/>
      <x v="241"/>
    </i>
    <i>
      <x v="3261"/>
      <x v="105"/>
      <x v="242"/>
      <x v="241"/>
    </i>
    <i r="1">
      <x v="233"/>
      <x v="243"/>
      <x v="242"/>
    </i>
    <i r="1">
      <x v="294"/>
      <x v="250"/>
      <x v="249"/>
    </i>
    <i r="1">
      <x v="325"/>
      <x v="247"/>
      <x v="246"/>
    </i>
    <i r="1">
      <x v="584"/>
      <x v="246"/>
      <x v="245"/>
    </i>
    <i r="1">
      <x v="618"/>
      <x v="243"/>
      <x v="242"/>
    </i>
    <i>
      <x v="3262"/>
      <x v="63"/>
      <x v="241"/>
      <x v="241"/>
    </i>
    <i r="1">
      <x v="255"/>
      <x v="263"/>
      <x v="262"/>
    </i>
    <i r="1">
      <x v="358"/>
      <x v="242"/>
      <x v="241"/>
    </i>
    <i r="1">
      <x v="620"/>
      <x v="262"/>
      <x v="261"/>
    </i>
    <i>
      <x v="3263"/>
      <x v="21"/>
      <x v="242"/>
      <x v="241"/>
    </i>
    <i>
      <x v="3264"/>
      <x v="114"/>
      <x v="242"/>
      <x v="241"/>
    </i>
    <i>
      <x v="3265"/>
      <x v="176"/>
      <x v="242"/>
      <x v="241"/>
    </i>
    <i>
      <x v="3266"/>
      <x v="511"/>
      <x v="243"/>
      <x v="242"/>
    </i>
    <i>
      <x v="3267"/>
      <x v="617"/>
      <x v="242"/>
      <x v="241"/>
    </i>
    <i>
      <x v="3268"/>
      <x v="76"/>
      <x v="242"/>
      <x v="241"/>
    </i>
    <i r="1">
      <x v="616"/>
      <x v="261"/>
      <x v="260"/>
    </i>
    <i>
      <x v="3269"/>
      <x v="65"/>
      <x v="244"/>
      <x v="243"/>
    </i>
    <i r="1">
      <x v="441"/>
      <x v="243"/>
      <x v="242"/>
    </i>
    <i>
      <x v="3270"/>
      <x v="449"/>
      <x v="250"/>
      <x v="249"/>
    </i>
    <i>
      <x v="3271"/>
      <x v="654"/>
      <x v="243"/>
      <x v="242"/>
    </i>
    <i>
      <x v="3272"/>
      <x v="173"/>
      <x v="243"/>
      <x v="242"/>
    </i>
    <i>
      <x v="3273"/>
      <x v="631"/>
      <x v="243"/>
      <x v="242"/>
    </i>
    <i r="1">
      <x v="656"/>
      <x v="243"/>
      <x v="242"/>
    </i>
    <i>
      <x v="3274"/>
      <x v="206"/>
      <x v="243"/>
      <x v="242"/>
    </i>
    <i>
      <x v="3275"/>
      <x v="229"/>
      <x v="243"/>
      <x v="242"/>
    </i>
    <i r="1">
      <x v="420"/>
      <x v="244"/>
      <x v="243"/>
    </i>
    <i r="1">
      <x v="524"/>
      <x v="243"/>
      <x v="242"/>
    </i>
    <i>
      <x v="3276"/>
      <x v="544"/>
      <x v="243"/>
      <x v="242"/>
    </i>
    <i>
      <x v="3277"/>
      <x v="16"/>
      <x v="243"/>
      <x v="242"/>
    </i>
    <i r="1">
      <x v="581"/>
      <x v="243"/>
      <x v="242"/>
    </i>
    <i>
      <x v="3278"/>
      <x v="344"/>
      <x v="244"/>
      <x v="243"/>
    </i>
    <i>
      <x v="3279"/>
      <x v="72"/>
      <x v="244"/>
      <x v="243"/>
    </i>
    <i r="1">
      <x v="414"/>
      <x v="243"/>
      <x v="242"/>
    </i>
    <i r="1">
      <x v="475"/>
      <x v="243"/>
      <x v="242"/>
    </i>
    <i>
      <x v="3280"/>
      <x v="46"/>
      <x v="243"/>
      <x v="242"/>
    </i>
    <i>
      <x v="3281"/>
      <x v="44"/>
      <x v="245"/>
      <x v="244"/>
    </i>
    <i>
      <x v="3282"/>
      <x v="495"/>
      <x v="243"/>
      <x v="242"/>
    </i>
    <i>
      <x v="3283"/>
      <x v="291"/>
      <x v="243"/>
      <x v="242"/>
    </i>
    <i r="1">
      <x v="368"/>
      <x v="243"/>
      <x v="242"/>
    </i>
    <i r="1">
      <x v="471"/>
      <x v="244"/>
      <x v="243"/>
    </i>
    <i>
      <x v="3284"/>
      <x v="207"/>
      <x v="244"/>
      <x v="243"/>
    </i>
    <i r="1">
      <x v="494"/>
      <x v="243"/>
      <x v="242"/>
    </i>
    <i>
      <x v="3285"/>
      <x v="296"/>
      <x v="243"/>
      <x v="242"/>
    </i>
    <i r="1">
      <x v="498"/>
      <x v="244"/>
      <x v="243"/>
    </i>
    <i>
      <x v="3286"/>
      <x v="190"/>
      <x v="243"/>
      <x v="242"/>
    </i>
    <i>
      <x v="3287"/>
      <x v="277"/>
      <x v="244"/>
      <x v="243"/>
    </i>
    <i>
      <x v="3288"/>
      <x v="501"/>
      <x v="243"/>
      <x v="242"/>
    </i>
    <i>
      <x v="3289"/>
      <x v="456"/>
      <x v="244"/>
      <x v="243"/>
    </i>
    <i>
      <x v="3290"/>
      <x v="375"/>
      <x v="245"/>
      <x v="244"/>
    </i>
    <i>
      <x v="3291"/>
      <x v="469"/>
      <x v="243"/>
      <x v="242"/>
    </i>
    <i>
      <x v="3292"/>
      <x v="310"/>
      <x v="244"/>
      <x v="243"/>
    </i>
    <i>
      <x v="3293"/>
      <x v="177"/>
      <x v="244"/>
      <x v="243"/>
    </i>
    <i r="1">
      <x v="198"/>
      <x v="244"/>
      <x v="243"/>
    </i>
    <i r="1">
      <x v="257"/>
      <x v="244"/>
      <x v="243"/>
    </i>
    <i r="1">
      <x v="448"/>
      <x v="244"/>
      <x v="243"/>
    </i>
    <i>
      <x v="3294"/>
      <x v="192"/>
      <x v="244"/>
      <x v="243"/>
    </i>
    <i>
      <x v="3295"/>
      <x v="60"/>
      <x v="244"/>
      <x v="243"/>
    </i>
    <i>
      <x v="3296"/>
      <x v="303"/>
      <x v="244"/>
      <x v="243"/>
    </i>
    <i>
      <x v="3297"/>
      <x v="268"/>
      <x v="244"/>
      <x v="243"/>
    </i>
    <i>
      <x v="3298"/>
      <x v="67"/>
      <x v="244"/>
      <x v="243"/>
    </i>
    <i r="1">
      <x v="98"/>
      <x v="244"/>
      <x v="243"/>
    </i>
    <i>
      <x v="3299"/>
      <x v="552"/>
      <x v="245"/>
      <x v="244"/>
    </i>
    <i>
      <x v="3300"/>
      <x v="99"/>
      <x v="244"/>
      <x v="243"/>
    </i>
    <i r="1">
      <x v="319"/>
      <x v="244"/>
      <x v="243"/>
    </i>
    <i>
      <x v="3301"/>
      <x v="369"/>
      <x v="244"/>
      <x v="243"/>
    </i>
    <i>
      <x v="3302"/>
      <x v="506"/>
      <x v="261"/>
      <x v="260"/>
    </i>
    <i>
      <x v="3303"/>
      <x v="562"/>
      <x v="245"/>
      <x v="244"/>
    </i>
    <i>
      <x v="3304"/>
      <x v="510"/>
      <x v="244"/>
      <x v="243"/>
    </i>
    <i>
      <x v="3305"/>
      <x v="333"/>
      <x v="245"/>
      <x v="244"/>
    </i>
    <i>
      <x v="3306"/>
      <x v="339"/>
      <x v="245"/>
      <x v="244"/>
    </i>
    <i>
      <x v="3307"/>
      <x v="460"/>
      <x v="245"/>
      <x v="244"/>
    </i>
    <i>
      <x v="3308"/>
      <x v="302"/>
      <x v="245"/>
      <x v="244"/>
    </i>
    <i>
      <x v="3309"/>
      <x v="20"/>
      <x v="144"/>
      <x v="144"/>
    </i>
    <i>
      <x v="3310"/>
      <x v="352"/>
      <x v="247"/>
      <x v="246"/>
    </i>
    <i>
      <x v="3311"/>
      <x v="388"/>
      <x v="254"/>
      <x v="253"/>
    </i>
    <i>
      <x v="3312"/>
      <x v="362"/>
      <x v="253"/>
      <x v="252"/>
    </i>
    <i>
      <x v="3313"/>
      <x v="73"/>
      <x v="254"/>
      <x v="253"/>
    </i>
    <i>
      <x v="3314"/>
      <x v="26"/>
      <x v="247"/>
      <x v="246"/>
    </i>
    <i r="1">
      <x v="587"/>
      <x v="246"/>
      <x v="245"/>
    </i>
    <i>
      <x v="3315"/>
      <x v="612"/>
      <x v="247"/>
      <x v="246"/>
    </i>
    <i>
      <x v="3316"/>
      <x v="246"/>
      <x v="247"/>
      <x v="246"/>
    </i>
    <i>
      <x v="3317"/>
      <x v="75"/>
      <x v="248"/>
      <x v="247"/>
    </i>
    <i>
      <x v="3318"/>
      <x v="659"/>
      <x v="248"/>
      <x v="247"/>
    </i>
    <i>
      <x v="3319"/>
      <x v="412"/>
      <x v="249"/>
      <x v="248"/>
    </i>
    <i>
      <x v="3320"/>
      <x v="289"/>
      <x v="249"/>
      <x v="248"/>
    </i>
    <i>
      <x v="3321"/>
      <x v="578"/>
      <x v="249"/>
      <x v="248"/>
    </i>
    <i r="1">
      <x v="623"/>
      <x v="249"/>
      <x v="248"/>
    </i>
    <i>
      <x v="3322"/>
      <x v="19"/>
      <x v="251"/>
      <x v="250"/>
    </i>
    <i r="1">
      <x v="347"/>
      <x v="253"/>
      <x v="252"/>
    </i>
    <i>
      <x v="3323"/>
      <x v="661"/>
      <x v="249"/>
      <x v="248"/>
    </i>
    <i>
      <x v="3324"/>
      <x v="17"/>
      <x v="255"/>
      <x v="254"/>
    </i>
    <i>
      <x v="3325"/>
      <x v="237"/>
      <x v="250"/>
      <x v="249"/>
    </i>
    <i r="1">
      <x v="508"/>
      <x v="250"/>
      <x v="249"/>
    </i>
    <i>
      <x v="3326"/>
      <x v="515"/>
      <x v="250"/>
      <x v="249"/>
    </i>
    <i>
      <x v="3327"/>
      <x v="91"/>
      <x v="249"/>
      <x v="248"/>
    </i>
    <i>
      <x v="3328"/>
      <x v="36"/>
      <x v="250"/>
      <x v="249"/>
    </i>
    <i>
      <x v="3329"/>
      <x v="549"/>
      <x v="250"/>
      <x v="249"/>
    </i>
    <i r="1">
      <x v="646"/>
      <x v="250"/>
      <x v="249"/>
    </i>
    <i>
      <x v="3330"/>
      <x v="97"/>
      <x v="254"/>
      <x v="253"/>
    </i>
    <i>
      <x v="3331"/>
      <x v="179"/>
      <x v="250"/>
      <x v="249"/>
    </i>
    <i r="1">
      <x v="433"/>
      <x v="250"/>
      <x v="250"/>
    </i>
    <i r="1">
      <x v="537"/>
      <x v="250"/>
      <x v="249"/>
    </i>
    <i>
      <x v="3332"/>
      <x v="57"/>
      <x v="250"/>
      <x v="249"/>
    </i>
    <i r="1">
      <x v="93"/>
      <x v="250"/>
      <x v="249"/>
    </i>
    <i>
      <x v="3333"/>
      <x v="462"/>
      <x v="251"/>
      <x v="250"/>
    </i>
    <i r="1">
      <x v="645"/>
      <x v="251"/>
      <x v="250"/>
    </i>
    <i>
      <x v="3334"/>
      <x v="580"/>
      <x v="251"/>
      <x v="250"/>
    </i>
    <i>
      <x v="3335"/>
      <x v="290"/>
      <x v="250"/>
      <x v="249"/>
    </i>
    <i>
      <x v="3336"/>
      <x v="113"/>
      <x v="251"/>
      <x v="250"/>
    </i>
    <i>
      <x v="3337"/>
      <x v="128"/>
      <x v="253"/>
      <x v="252"/>
    </i>
    <i r="1">
      <x v="178"/>
      <x v="251"/>
      <x v="250"/>
    </i>
    <i r="1">
      <x v="242"/>
      <x v="252"/>
      <x v="251"/>
    </i>
    <i r="1">
      <x v="276"/>
      <x v="253"/>
      <x v="252"/>
    </i>
    <i>
      <x v="3338"/>
      <x v="281"/>
      <x v="252"/>
      <x v="251"/>
    </i>
    <i>
      <x v="3339"/>
      <x v="10"/>
      <x v="251"/>
      <x v="250"/>
    </i>
    <i>
      <x v="3340"/>
      <x v="92"/>
      <x v="257"/>
      <x v="256"/>
    </i>
    <i>
      <x v="3341"/>
      <x v="157"/>
      <x v="253"/>
      <x v="252"/>
    </i>
    <i>
      <x v="3342"/>
      <x v="360"/>
      <x v="251"/>
      <x v="250"/>
    </i>
    <i>
      <x v="3343"/>
      <x v="267"/>
      <x v="253"/>
      <x v="252"/>
    </i>
    <i r="1">
      <x v="595"/>
      <x v="253"/>
      <x v="252"/>
    </i>
    <i>
      <x v="3344"/>
      <x v="53"/>
      <x v="254"/>
      <x v="253"/>
    </i>
    <i>
      <x v="3345"/>
      <x v="228"/>
      <x v="254"/>
      <x v="253"/>
    </i>
    <i r="1">
      <x v="493"/>
      <x v="255"/>
      <x v="254"/>
    </i>
    <i>
      <x v="3346"/>
      <x v="204"/>
      <x v="253"/>
      <x v="252"/>
    </i>
    <i>
      <x v="3347"/>
      <x v="22"/>
      <x v="254"/>
      <x v="253"/>
    </i>
    <i r="1">
      <x v="245"/>
      <x v="254"/>
      <x v="253"/>
    </i>
    <i r="1">
      <x v="647"/>
      <x v="254"/>
      <x v="253"/>
    </i>
    <i>
      <x v="3348"/>
      <x v="316"/>
      <x v="255"/>
      <x v="254"/>
    </i>
    <i r="1">
      <x v="461"/>
      <x v="254"/>
      <x v="253"/>
    </i>
    <i>
      <x v="3349"/>
      <x v="287"/>
      <x v="254"/>
      <x v="253"/>
    </i>
    <i r="1">
      <x v="366"/>
      <x v="255"/>
      <x v="255"/>
    </i>
    <i>
      <x v="3350"/>
      <x v="467"/>
      <x v="253"/>
      <x v="252"/>
    </i>
    <i r="1">
      <x v="658"/>
      <x v="254"/>
      <x v="253"/>
    </i>
    <i>
      <x v="3351"/>
      <x v="15"/>
      <x v="254"/>
      <x v="253"/>
    </i>
    <i>
      <x v="3352"/>
      <x v="497"/>
      <x v="254"/>
      <x v="253"/>
    </i>
    <i>
      <x v="3353"/>
      <x v="58"/>
      <x v="254"/>
      <x v="253"/>
    </i>
    <i r="1">
      <x v="71"/>
      <x v="254"/>
      <x v="254"/>
    </i>
    <i r="1">
      <x v="214"/>
      <x v="254"/>
      <x v="253"/>
    </i>
    <i>
      <x v="3354"/>
      <x v="523"/>
      <x v="253"/>
      <x v="252"/>
    </i>
    <i>
      <x v="3355"/>
      <x v="304"/>
      <x v="253"/>
      <x v="252"/>
    </i>
    <i>
      <x v="3356"/>
      <x v="492"/>
      <x v="254"/>
      <x v="253"/>
    </i>
    <i>
      <x v="3357"/>
      <x v="579"/>
      <x v="254"/>
      <x v="253"/>
    </i>
    <i>
      <x v="3358"/>
      <x v="3"/>
      <x v="255"/>
      <x v="254"/>
    </i>
    <i r="1">
      <x v="50"/>
      <x v="254"/>
      <x v="253"/>
    </i>
    <i>
      <x v="3359"/>
      <x v="6"/>
      <x v="254"/>
      <x v="253"/>
    </i>
    <i r="1">
      <x v="115"/>
      <x v="259"/>
      <x v="258"/>
    </i>
    <i r="1">
      <x v="139"/>
      <x v="255"/>
      <x v="254"/>
    </i>
    <i>
      <x v="3360"/>
      <x v="187"/>
      <x v="254"/>
      <x v="253"/>
    </i>
    <i r="1">
      <x v="382"/>
      <x v="254"/>
      <x v="253"/>
    </i>
    <i>
      <x v="3361"/>
      <x v="466"/>
      <x v="254"/>
      <x v="253"/>
    </i>
    <i>
      <x v="3362"/>
      <x v="56"/>
      <x v="260"/>
      <x v="259"/>
    </i>
    <i r="1">
      <x v="160"/>
      <x v="261"/>
      <x v="260"/>
    </i>
    <i r="1">
      <x v="283"/>
      <x v="261"/>
      <x v="260"/>
    </i>
    <i>
      <x v="3363"/>
      <x v="259"/>
      <x v="255"/>
      <x v="255"/>
    </i>
    <i>
      <x v="3364"/>
      <x v="628"/>
      <x v="254"/>
      <x v="253"/>
    </i>
    <i>
      <x v="3365"/>
      <x v="611"/>
      <x v="254"/>
      <x v="253"/>
    </i>
    <i>
      <x v="3366"/>
      <x v="121"/>
      <x v="254"/>
      <x v="253"/>
    </i>
    <i r="1">
      <x v="314"/>
      <x v="254"/>
      <x v="253"/>
    </i>
    <i r="1">
      <x v="443"/>
      <x v="254"/>
      <x v="253"/>
    </i>
    <i>
      <x v="3367"/>
      <x v="202"/>
      <x v="255"/>
      <x v="254"/>
    </i>
    <i>
      <x v="3368"/>
      <x v="583"/>
      <x v="261"/>
      <x v="260"/>
    </i>
    <i>
      <x v="3369"/>
      <x v="594"/>
      <x v="254"/>
      <x v="253"/>
    </i>
    <i>
      <x v="3370"/>
      <x v="509"/>
      <x v="254"/>
      <x v="254"/>
    </i>
    <i r="1">
      <x v="545"/>
      <x v="255"/>
      <x v="254"/>
    </i>
    <i r="1">
      <x v="621"/>
      <x v="254"/>
      <x v="253"/>
    </i>
    <i>
      <x v="3371"/>
      <x v="343"/>
      <x v="254"/>
      <x v="253"/>
    </i>
    <i r="1">
      <x v="610"/>
      <x v="255"/>
      <x v="254"/>
    </i>
    <i>
      <x v="3372"/>
      <x v="32"/>
      <x v="255"/>
      <x v="254"/>
    </i>
    <i r="1">
      <x v="153"/>
      <x v="256"/>
      <x v="255"/>
    </i>
    <i>
      <x v="3373"/>
      <x v="68"/>
      <x v="254"/>
      <x v="254"/>
    </i>
    <i>
      <x v="3374"/>
      <x v="193"/>
      <x v="261"/>
      <x v="260"/>
    </i>
    <i r="1">
      <x v="406"/>
      <x v="254"/>
      <x v="253"/>
    </i>
    <i>
      <x v="3375"/>
      <x v="372"/>
      <x v="254"/>
      <x v="253"/>
    </i>
    <i r="1">
      <x v="517"/>
      <x v="254"/>
      <x v="253"/>
    </i>
    <i>
      <x v="3376"/>
      <x v="166"/>
      <x v="254"/>
      <x v="253"/>
    </i>
    <i>
      <x v="3377"/>
      <x v="487"/>
      <x v="254"/>
      <x v="253"/>
    </i>
    <i>
      <x v="3378"/>
      <x v="66"/>
      <x v="255"/>
      <x v="254"/>
    </i>
    <i r="1">
      <x v="379"/>
      <x v="256"/>
      <x v="255"/>
    </i>
    <i>
      <x v="3379"/>
      <x v="146"/>
      <x v="254"/>
      <x v="253"/>
    </i>
    <i r="1">
      <x v="300"/>
      <x v="254"/>
      <x v="253"/>
    </i>
    <i>
      <x v="3380"/>
      <x v="485"/>
      <x v="255"/>
      <x v="254"/>
    </i>
    <i>
      <x v="3381"/>
      <x v="326"/>
      <x v="256"/>
      <x v="255"/>
    </i>
    <i>
      <x v="3382"/>
      <x v="100"/>
      <x v="255"/>
      <x v="254"/>
    </i>
    <i r="1">
      <x v="280"/>
      <x v="254"/>
      <x v="253"/>
    </i>
    <i r="1">
      <x v="306"/>
      <x v="254"/>
      <x v="253"/>
    </i>
    <i r="1">
      <x v="464"/>
      <x v="256"/>
      <x v="255"/>
    </i>
    <i>
      <x v="3383"/>
      <x v="512"/>
      <x v="254"/>
      <x v="253"/>
    </i>
    <i>
      <x v="3384"/>
      <x v="630"/>
      <x v="268"/>
      <x v="267"/>
    </i>
    <i>
      <x v="3385"/>
      <x v="55"/>
      <x v="255"/>
      <x v="254"/>
    </i>
    <i>
      <x v="3386"/>
      <x v="321"/>
      <x v="254"/>
      <x v="253"/>
    </i>
    <i>
      <x v="3387"/>
      <x v="31"/>
      <x v="255"/>
      <x v="254"/>
    </i>
    <i r="1">
      <x v="350"/>
      <x v="256"/>
      <x v="256"/>
    </i>
    <i r="1">
      <x v="389"/>
      <x v="257"/>
      <x v="256"/>
    </i>
    <i r="1">
      <x v="480"/>
      <x v="254"/>
      <x v="254"/>
    </i>
    <i>
      <x v="3388"/>
      <x/>
      <x v="255"/>
      <x v="254"/>
    </i>
    <i r="1">
      <x v="254"/>
      <x v="255"/>
      <x v="254"/>
    </i>
    <i r="1">
      <x v="370"/>
      <x v="255"/>
      <x v="254"/>
    </i>
    <i r="1">
      <x v="500"/>
      <x v="256"/>
      <x v="255"/>
    </i>
    <i>
      <x v="3389"/>
      <x v="225"/>
      <x v="255"/>
      <x v="254"/>
    </i>
    <i r="1">
      <x v="437"/>
      <x v="255"/>
      <x v="254"/>
    </i>
    <i>
      <x v="3390"/>
      <x v="418"/>
      <x v="255"/>
      <x v="254"/>
    </i>
    <i>
      <x v="3391"/>
      <x v="253"/>
      <x v="255"/>
      <x v="254"/>
    </i>
    <i>
      <x v="3392"/>
      <x v="86"/>
      <x v="255"/>
      <x v="254"/>
    </i>
    <i>
      <x v="3393"/>
      <x v="359"/>
      <x v="255"/>
      <x v="254"/>
    </i>
    <i r="1">
      <x v="522"/>
      <x v="255"/>
      <x v="254"/>
    </i>
    <i>
      <x v="3394"/>
      <x v="236"/>
      <x v="255"/>
      <x v="254"/>
    </i>
    <i>
      <x v="3395"/>
      <x v="45"/>
      <x v="255"/>
      <x v="254"/>
    </i>
    <i r="1">
      <x v="222"/>
      <x v="255"/>
      <x v="254"/>
    </i>
    <i>
      <x v="3396"/>
      <x v="180"/>
      <x v="255"/>
      <x v="254"/>
    </i>
    <i>
      <x v="3397"/>
      <x v="625"/>
      <x v="256"/>
      <x v="255"/>
    </i>
    <i>
      <x v="3398"/>
      <x v="208"/>
      <x v="255"/>
      <x v="254"/>
    </i>
    <i>
      <x v="3399"/>
      <x v="171"/>
      <x v="255"/>
      <x v="254"/>
    </i>
    <i>
      <x v="3400"/>
      <x v="292"/>
      <x v="281"/>
      <x v="280"/>
    </i>
    <i>
      <x v="3401"/>
      <x v="101"/>
      <x v="255"/>
      <x v="254"/>
    </i>
    <i>
      <x v="3402"/>
      <x v="63"/>
      <x v="255"/>
      <x v="254"/>
    </i>
    <i>
      <x v="3403"/>
      <x v="48"/>
      <x v="256"/>
      <x v="255"/>
    </i>
    <i>
      <x v="3404"/>
      <x v="355"/>
      <x v="256"/>
      <x v="255"/>
    </i>
    <i>
      <x v="3405"/>
      <x v="546"/>
      <x v="256"/>
      <x v="255"/>
    </i>
    <i>
      <x v="3406"/>
      <x v="255"/>
      <x v="261"/>
      <x v="260"/>
    </i>
    <i r="1">
      <x v="358"/>
      <x v="261"/>
      <x v="260"/>
    </i>
    <i r="1">
      <x v="620"/>
      <x v="261"/>
      <x v="260"/>
    </i>
    <i>
      <x v="3407"/>
      <x v="651"/>
      <x v="256"/>
      <x v="255"/>
    </i>
    <i>
      <x v="3408"/>
      <x v="79"/>
      <x v="256"/>
      <x v="255"/>
    </i>
    <i r="1">
      <x v="232"/>
      <x v="257"/>
      <x v="256"/>
    </i>
    <i>
      <x v="3409"/>
      <x v="25"/>
      <x v="256"/>
      <x v="255"/>
    </i>
    <i r="1">
      <x v="127"/>
      <x v="257"/>
      <x v="256"/>
    </i>
    <i r="1">
      <x v="182"/>
      <x v="257"/>
      <x v="256"/>
    </i>
    <i>
      <x v="3410"/>
      <x v="577"/>
      <x v="257"/>
      <x v="256"/>
    </i>
    <i>
      <x v="3411"/>
      <x v="2"/>
      <x v="256"/>
      <x v="255"/>
    </i>
    <i>
      <x v="3412"/>
      <x v="378"/>
      <x v="258"/>
      <x v="257"/>
    </i>
    <i r="1">
      <x v="655"/>
      <x v="258"/>
      <x v="258"/>
    </i>
    <i>
      <x v="3413"/>
      <x v="438"/>
      <x v="257"/>
      <x v="256"/>
    </i>
    <i>
      <x v="3414"/>
      <x v="285"/>
      <x v="257"/>
      <x v="256"/>
    </i>
    <i r="1">
      <x v="499"/>
      <x v="257"/>
      <x v="256"/>
    </i>
    <i>
      <x v="3415"/>
      <x v="114"/>
      <x v="257"/>
      <x v="256"/>
    </i>
    <i r="1">
      <x v="511"/>
      <x v="257"/>
      <x v="256"/>
    </i>
    <i>
      <x v="3416"/>
      <x v="586"/>
      <x v="258"/>
      <x v="257"/>
    </i>
    <i>
      <x v="3417"/>
      <x v="331"/>
      <x v="258"/>
      <x v="257"/>
    </i>
    <i>
      <x v="3418"/>
      <x v="588"/>
      <x v="258"/>
      <x v="257"/>
    </i>
    <i>
      <x v="3419"/>
      <x v="194"/>
      <x v="258"/>
      <x v="257"/>
    </i>
    <i>
      <x v="3420"/>
      <x v="468"/>
      <x v="258"/>
      <x v="257"/>
    </i>
    <i>
      <x v="3421"/>
      <x v="126"/>
      <x v="259"/>
      <x v="258"/>
    </i>
    <i r="1">
      <x v="197"/>
      <x v="263"/>
      <x v="262"/>
    </i>
    <i r="1">
      <x v="398"/>
      <x v="260"/>
      <x v="259"/>
    </i>
    <i r="1">
      <x v="532"/>
      <x v="259"/>
      <x v="258"/>
    </i>
    <i r="1">
      <x v="615"/>
      <x v="261"/>
      <x v="260"/>
    </i>
    <i r="1">
      <x v="633"/>
      <x v="262"/>
      <x v="261"/>
    </i>
    <i>
      <x v="3422"/>
      <x v="479"/>
      <x v="260"/>
      <x v="259"/>
    </i>
    <i>
      <x v="3423"/>
      <x v="65"/>
      <x v="261"/>
      <x v="260"/>
    </i>
    <i r="1">
      <x v="441"/>
      <x v="258"/>
      <x v="257"/>
    </i>
    <i>
      <x v="3424"/>
      <x v="654"/>
      <x v="261"/>
      <x v="260"/>
    </i>
    <i>
      <x v="3425"/>
      <x v="173"/>
      <x v="259"/>
      <x v="258"/>
    </i>
    <i r="1">
      <x v="206"/>
      <x v="260"/>
      <x v="259"/>
    </i>
    <i>
      <x v="3426"/>
      <x v="270"/>
      <x v="259"/>
      <x v="258"/>
    </i>
    <i r="1">
      <x v="407"/>
      <x v="267"/>
      <x v="266"/>
    </i>
    <i>
      <x v="3427"/>
      <x v="240"/>
      <x v="259"/>
      <x v="258"/>
    </i>
    <i r="1">
      <x v="341"/>
      <x v="260"/>
      <x v="259"/>
    </i>
    <i>
      <x v="3428"/>
      <x v="229"/>
      <x v="261"/>
      <x v="260"/>
    </i>
    <i>
      <x v="3429"/>
      <x v="524"/>
      <x v="259"/>
      <x v="258"/>
    </i>
    <i>
      <x v="3430"/>
      <x v="420"/>
      <x v="259"/>
      <x v="258"/>
    </i>
    <i r="1">
      <x v="581"/>
      <x v="259"/>
      <x v="258"/>
    </i>
    <i>
      <x v="3431"/>
      <x v="440"/>
      <x v="260"/>
      <x v="259"/>
    </i>
    <i>
      <x v="3432"/>
      <x v="16"/>
      <x v="259"/>
      <x v="258"/>
    </i>
    <i>
      <x v="3433"/>
      <x v="495"/>
      <x v="281"/>
      <x v="280"/>
    </i>
    <i>
      <x v="3434"/>
      <x v="315"/>
      <x v="260"/>
      <x v="259"/>
    </i>
    <i r="1">
      <x v="483"/>
      <x v="261"/>
      <x v="260"/>
    </i>
    <i r="1">
      <x v="542"/>
      <x v="261"/>
      <x v="260"/>
    </i>
    <i>
      <x v="3435"/>
      <x v="207"/>
      <x v="261"/>
      <x v="260"/>
    </i>
    <i r="1">
      <x v="494"/>
      <x v="260"/>
      <x v="259"/>
    </i>
    <i>
      <x v="3436"/>
      <x v="82"/>
      <x v="261"/>
      <x v="260"/>
    </i>
    <i r="1">
      <x v="553"/>
      <x v="260"/>
      <x v="259"/>
    </i>
    <i r="1">
      <x v="632"/>
      <x v="260"/>
      <x v="259"/>
    </i>
    <i>
      <x v="3437"/>
      <x v="109"/>
      <x v="261"/>
      <x v="260"/>
    </i>
    <i r="1">
      <x v="349"/>
      <x v="261"/>
      <x v="260"/>
    </i>
    <i r="1">
      <x v="383"/>
      <x v="261"/>
      <x v="260"/>
    </i>
    <i r="1">
      <x v="384"/>
      <x v="260"/>
      <x v="260"/>
    </i>
    <i r="1">
      <x v="570"/>
      <x v="260"/>
      <x v="259"/>
    </i>
    <i>
      <x v="3438"/>
      <x v="251"/>
      <x v="261"/>
      <x v="260"/>
    </i>
    <i r="1">
      <x v="614"/>
      <x v="281"/>
      <x v="280"/>
    </i>
    <i>
      <x v="3439"/>
      <x v="27"/>
      <x v="261"/>
      <x v="261"/>
    </i>
    <i r="1">
      <x v="539"/>
      <x v="260"/>
      <x v="260"/>
    </i>
    <i>
      <x v="3440"/>
      <x v="613"/>
      <x v="261"/>
      <x v="260"/>
    </i>
    <i>
      <x v="3441"/>
      <x v="241"/>
      <x v="260"/>
      <x v="259"/>
    </i>
    <i>
      <x v="3442"/>
      <x v="190"/>
      <x v="261"/>
      <x v="260"/>
    </i>
    <i>
      <x v="3443"/>
      <x v="277"/>
      <x v="261"/>
      <x v="260"/>
    </i>
    <i>
      <x v="3444"/>
      <x v="501"/>
      <x v="261"/>
      <x v="260"/>
    </i>
    <i>
      <x v="3445"/>
      <x v="456"/>
      <x v="261"/>
      <x v="260"/>
    </i>
    <i>
      <x v="3446"/>
      <x v="64"/>
      <x v="261"/>
      <x v="260"/>
    </i>
    <i>
      <x v="3447"/>
      <x v="60"/>
      <x v="261"/>
      <x v="260"/>
    </i>
    <i>
      <x v="3448"/>
      <x v="268"/>
      <x v="145"/>
      <x v="144"/>
    </i>
    <i r="1">
      <x v="303"/>
      <x v="142"/>
      <x v="141"/>
    </i>
    <i>
      <x v="3449"/>
      <x v="99"/>
      <x v="261"/>
      <x v="260"/>
    </i>
    <i r="1">
      <x v="319"/>
      <x v="261"/>
      <x v="260"/>
    </i>
    <i r="1">
      <x v="552"/>
      <x v="261"/>
      <x v="260"/>
    </i>
    <i>
      <x v="3450"/>
      <x v="369"/>
      <x v="261"/>
      <x v="260"/>
    </i>
    <i>
      <x v="3451"/>
      <x v="333"/>
      <x v="261"/>
      <x v="260"/>
    </i>
    <i>
      <x v="3452"/>
      <x v="302"/>
      <x v="261"/>
      <x v="260"/>
    </i>
    <i>
      <x v="3453"/>
      <x v="77"/>
      <x v="261"/>
      <x v="260"/>
    </i>
    <i r="1">
      <x v="108"/>
      <x v="261"/>
      <x v="260"/>
    </i>
    <i r="1">
      <x v="243"/>
      <x v="264"/>
      <x v="263"/>
    </i>
    <i r="1">
      <x v="348"/>
      <x v="261"/>
      <x v="260"/>
    </i>
    <i r="1">
      <x v="361"/>
      <x v="261"/>
      <x v="260"/>
    </i>
    <i r="1">
      <x v="426"/>
      <x v="263"/>
      <x v="262"/>
    </i>
    <i r="1">
      <x v="520"/>
      <x v="262"/>
      <x v="261"/>
    </i>
    <i r="1">
      <x v="575"/>
      <x v="263"/>
      <x v="262"/>
    </i>
    <i r="1">
      <x v="650"/>
      <x v="263"/>
      <x v="262"/>
    </i>
    <i>
      <x v="3454"/>
      <x v="352"/>
      <x v="261"/>
      <x v="260"/>
    </i>
    <i>
      <x v="3455"/>
      <x v="388"/>
      <x v="267"/>
      <x v="266"/>
    </i>
    <i>
      <x v="3456"/>
      <x v="110"/>
      <x v="261"/>
      <x v="260"/>
    </i>
    <i>
      <x v="3457"/>
      <x v="26"/>
      <x v="261"/>
      <x v="260"/>
    </i>
    <i r="1">
      <x v="362"/>
      <x v="261"/>
      <x v="260"/>
    </i>
    <i r="1">
      <x v="587"/>
      <x v="261"/>
      <x v="260"/>
    </i>
    <i>
      <x v="3458"/>
      <x v="75"/>
      <x v="261"/>
      <x v="260"/>
    </i>
    <i r="1">
      <x v="246"/>
      <x v="261"/>
      <x v="260"/>
    </i>
    <i>
      <x v="3459"/>
      <x v="141"/>
      <x v="261"/>
      <x v="260"/>
    </i>
    <i>
      <x v="3460"/>
      <x v="513"/>
      <x v="263"/>
      <x v="262"/>
    </i>
    <i>
      <x v="3461"/>
      <x v="19"/>
      <x v="148"/>
      <x v="147"/>
    </i>
    <i r="1">
      <x v="289"/>
      <x v="147"/>
      <x v="146"/>
    </i>
    <i r="1">
      <x v="412"/>
      <x v="143"/>
      <x v="142"/>
    </i>
    <i r="1">
      <x v="659"/>
      <x v="143"/>
      <x v="142"/>
    </i>
    <i>
      <x v="3462"/>
      <x v="347"/>
      <x v="261"/>
      <x v="260"/>
    </i>
    <i>
      <x v="3463"/>
      <x v="390"/>
      <x v="263"/>
      <x v="262"/>
    </i>
    <i>
      <x v="3464"/>
      <x v="119"/>
      <x v="261"/>
      <x v="260"/>
    </i>
    <i r="1">
      <x v="417"/>
      <x v="262"/>
      <x v="261"/>
    </i>
    <i>
      <x v="3465"/>
      <x v="237"/>
      <x v="261"/>
      <x v="260"/>
    </i>
    <i>
      <x v="3466"/>
      <x v="508"/>
      <x v="261"/>
      <x v="261"/>
    </i>
    <i>
      <x v="3467"/>
      <x v="91"/>
      <x v="261"/>
      <x v="260"/>
    </i>
    <i>
      <x v="3468"/>
      <x v="183"/>
      <x v="262"/>
      <x v="261"/>
    </i>
    <i r="1">
      <x v="410"/>
      <x v="263"/>
      <x v="262"/>
    </i>
    <i r="1">
      <x v="609"/>
      <x v="262"/>
      <x v="261"/>
    </i>
    <i>
      <x v="3469"/>
      <x v="646"/>
      <x v="267"/>
      <x v="266"/>
    </i>
    <i>
      <x v="3470"/>
      <x v="590"/>
      <x v="262"/>
      <x v="261"/>
    </i>
    <i>
      <x v="3471"/>
      <x v="459"/>
      <x v="262"/>
      <x v="261"/>
    </i>
    <i r="1">
      <x v="603"/>
      <x v="261"/>
      <x v="260"/>
    </i>
    <i>
      <x v="3472"/>
      <x v="549"/>
      <x v="261"/>
      <x v="260"/>
    </i>
    <i>
      <x v="3473"/>
      <x v="112"/>
      <x v="266"/>
      <x v="265"/>
    </i>
    <i>
      <x v="3474"/>
      <x v="224"/>
      <x v="263"/>
      <x v="263"/>
    </i>
    <i r="1">
      <x v="249"/>
      <x v="262"/>
      <x v="261"/>
    </i>
    <i r="1">
      <x v="482"/>
      <x v="262"/>
      <x v="262"/>
    </i>
    <i>
      <x v="3475"/>
      <x v="149"/>
      <x v="263"/>
      <x v="262"/>
    </i>
    <i>
      <x v="3476"/>
      <x v="179"/>
      <x v="262"/>
      <x v="261"/>
    </i>
    <i>
      <x v="3477"/>
      <x v="433"/>
      <x v="263"/>
      <x v="262"/>
    </i>
    <i r="1">
      <x v="537"/>
      <x v="262"/>
      <x v="261"/>
    </i>
    <i>
      <x v="3478"/>
      <x v="273"/>
      <x v="263"/>
      <x v="262"/>
    </i>
    <i>
      <x v="3479"/>
      <x v="69"/>
      <x v="263"/>
      <x v="262"/>
    </i>
    <i>
      <x v="3480"/>
      <x v="634"/>
      <x v="262"/>
      <x v="261"/>
    </i>
    <i>
      <x v="3481"/>
      <x v="569"/>
      <x v="263"/>
      <x v="262"/>
    </i>
    <i>
      <x v="3482"/>
      <x v="57"/>
      <x v="263"/>
      <x v="262"/>
    </i>
    <i>
      <x v="3483"/>
      <x v="93"/>
      <x v="263"/>
      <x v="262"/>
    </i>
    <i r="1">
      <x v="462"/>
      <x v="265"/>
      <x v="265"/>
    </i>
    <i>
      <x v="3484"/>
      <x v="345"/>
      <x v="263"/>
      <x v="262"/>
    </i>
    <i>
      <x v="3485"/>
      <x v="203"/>
      <x v="266"/>
      <x v="265"/>
    </i>
    <i r="1">
      <x v="223"/>
      <x v="264"/>
      <x v="263"/>
    </i>
    <i r="1">
      <x v="324"/>
      <x v="263"/>
      <x v="262"/>
    </i>
    <i r="1">
      <x v="576"/>
      <x v="264"/>
      <x v="263"/>
    </i>
    <i>
      <x v="3486"/>
      <x v="645"/>
      <x v="263"/>
      <x v="262"/>
    </i>
    <i>
      <x v="3487"/>
      <x v="580"/>
      <x v="264"/>
      <x v="263"/>
    </i>
    <i>
      <x v="3488"/>
      <x v="113"/>
      <x v="264"/>
      <x v="263"/>
    </i>
    <i r="1">
      <x v="290"/>
      <x v="263"/>
      <x v="262"/>
    </i>
    <i>
      <x v="3489"/>
      <x v="346"/>
      <x v="264"/>
      <x v="263"/>
    </i>
    <i>
      <x v="3490"/>
      <x v="28"/>
      <x v="282"/>
      <x v="281"/>
    </i>
    <i>
      <x v="3491"/>
      <x v="178"/>
      <x v="263"/>
      <x v="262"/>
    </i>
    <i>
      <x v="3492"/>
      <x v="582"/>
      <x v="264"/>
      <x v="263"/>
    </i>
    <i r="1">
      <x v="608"/>
      <x v="265"/>
      <x v="264"/>
    </i>
    <i>
      <x v="3493"/>
      <x v="37"/>
      <x v="264"/>
      <x v="263"/>
    </i>
    <i r="1">
      <x v="155"/>
      <x v="265"/>
      <x v="264"/>
    </i>
    <i r="1">
      <x v="250"/>
      <x v="263"/>
      <x v="262"/>
    </i>
    <i>
      <x v="3494"/>
      <x v="242"/>
      <x v="263"/>
      <x v="263"/>
    </i>
    <i>
      <x v="3495"/>
      <x v="128"/>
      <x v="268"/>
      <x v="267"/>
    </i>
    <i r="1">
      <x v="276"/>
      <x v="268"/>
      <x v="267"/>
    </i>
    <i>
      <x v="3496"/>
      <x v="24"/>
      <x v="263"/>
      <x v="262"/>
    </i>
    <i>
      <x v="3497"/>
      <x v="211"/>
      <x v="264"/>
      <x v="263"/>
    </i>
    <i r="1">
      <x v="529"/>
      <x v="264"/>
      <x v="264"/>
    </i>
    <i r="1">
      <x v="607"/>
      <x v="264"/>
      <x v="263"/>
    </i>
    <i>
      <x v="3498"/>
      <x v="4"/>
      <x v="264"/>
      <x v="263"/>
    </i>
    <i>
      <x v="3499"/>
      <x v="170"/>
      <x v="161"/>
      <x v="160"/>
    </i>
    <i>
      <x v="3500"/>
      <x v="281"/>
      <x v="264"/>
      <x v="263"/>
    </i>
    <i>
      <x v="3501"/>
      <x v="340"/>
      <x v="264"/>
      <x v="263"/>
    </i>
    <i>
      <x v="3502"/>
      <x v="518"/>
      <x v="268"/>
      <x v="267"/>
    </i>
    <i>
      <x v="3503"/>
      <x v="103"/>
      <x v="265"/>
      <x v="265"/>
    </i>
    <i>
      <x v="3504"/>
      <x v="10"/>
      <x v="264"/>
      <x v="263"/>
    </i>
    <i r="1">
      <x v="92"/>
      <x v="264"/>
      <x v="263"/>
    </i>
    <i>
      <x v="3505"/>
      <x v="360"/>
      <x v="265"/>
      <x v="264"/>
    </i>
    <i>
      <x v="3506"/>
      <x v="220"/>
      <x v="265"/>
      <x v="264"/>
    </i>
    <i>
      <x v="3507"/>
      <x v="228"/>
      <x v="265"/>
      <x v="264"/>
    </i>
    <i>
      <x v="3508"/>
      <x v="493"/>
      <x v="265"/>
      <x v="264"/>
    </i>
    <i>
      <x v="3509"/>
      <x v="204"/>
      <x v="264"/>
      <x v="263"/>
    </i>
    <i>
      <x v="3510"/>
      <x v="49"/>
      <x v="268"/>
      <x v="267"/>
    </i>
    <i r="1">
      <x v="248"/>
      <x v="269"/>
      <x v="268"/>
    </i>
    <i>
      <x v="3511"/>
      <x v="129"/>
      <x v="244"/>
      <x v="243"/>
    </i>
    <i r="1">
      <x v="265"/>
      <x v="244"/>
      <x v="243"/>
    </i>
    <i>
      <x v="3512"/>
      <x v="461"/>
      <x v="265"/>
      <x v="264"/>
    </i>
    <i>
      <x v="3513"/>
      <x v="287"/>
      <x v="265"/>
      <x v="264"/>
    </i>
    <i r="1">
      <x v="316"/>
      <x v="265"/>
      <x v="264"/>
    </i>
    <i r="1">
      <x v="366"/>
      <x v="266"/>
      <x v="265"/>
    </i>
    <i>
      <x v="3514"/>
      <x v="58"/>
      <x v="265"/>
      <x v="264"/>
    </i>
    <i>
      <x v="3515"/>
      <x v="71"/>
      <x v="266"/>
      <x v="265"/>
    </i>
    <i r="1">
      <x v="214"/>
      <x v="265"/>
      <x v="264"/>
    </i>
    <i r="1">
      <x v="523"/>
      <x v="266"/>
      <x v="265"/>
    </i>
    <i>
      <x v="3516"/>
      <x v="429"/>
      <x v="265"/>
      <x v="264"/>
    </i>
    <i r="1">
      <x v="473"/>
      <x v="265"/>
      <x v="264"/>
    </i>
    <i>
      <x v="3517"/>
      <x v="269"/>
      <x v="265"/>
      <x v="264"/>
    </i>
    <i>
      <x v="3518"/>
      <x v="50"/>
      <x v="265"/>
      <x v="264"/>
    </i>
    <i r="1">
      <x v="492"/>
      <x v="265"/>
      <x v="264"/>
    </i>
    <i r="1">
      <x v="579"/>
      <x v="265"/>
      <x v="264"/>
    </i>
    <i>
      <x v="3519"/>
      <x v="3"/>
      <x v="265"/>
      <x v="264"/>
    </i>
    <i>
      <x v="3520"/>
      <x v="354"/>
      <x v="266"/>
      <x v="265"/>
    </i>
    <i r="1">
      <x v="477"/>
      <x v="265"/>
      <x v="264"/>
    </i>
    <i r="1">
      <x v="491"/>
      <x v="271"/>
      <x v="270"/>
    </i>
    <i>
      <x v="3521"/>
      <x v="574"/>
      <x v="265"/>
      <x v="264"/>
    </i>
    <i>
      <x v="3522"/>
      <x v="421"/>
      <x v="265"/>
      <x v="264"/>
    </i>
    <i>
      <x v="3523"/>
      <x v="657"/>
      <x v="265"/>
      <x v="264"/>
    </i>
    <i>
      <x v="3524"/>
      <x v="6"/>
      <x v="266"/>
      <x v="265"/>
    </i>
    <i>
      <x v="3525"/>
      <x v="94"/>
      <x v="265"/>
      <x v="264"/>
    </i>
    <i>
      <x v="3526"/>
      <x v="169"/>
      <x v="266"/>
      <x v="265"/>
    </i>
    <i>
      <x v="3527"/>
      <x v="139"/>
      <x v="266"/>
      <x v="265"/>
    </i>
    <i>
      <x v="3528"/>
      <x v="264"/>
      <x v="267"/>
      <x v="266"/>
    </i>
    <i r="1">
      <x v="439"/>
      <x v="266"/>
      <x v="266"/>
    </i>
    <i>
      <x v="3529"/>
      <x v="164"/>
      <x v="266"/>
      <x v="265"/>
    </i>
    <i>
      <x v="3530"/>
      <x v="56"/>
      <x v="267"/>
      <x v="266"/>
    </i>
    <i r="1">
      <x v="115"/>
      <x v="266"/>
      <x v="265"/>
    </i>
    <i r="1">
      <x v="160"/>
      <x v="267"/>
      <x v="266"/>
    </i>
    <i r="1">
      <x v="283"/>
      <x v="267"/>
      <x v="266"/>
    </i>
    <i>
      <x v="3531"/>
      <x v="131"/>
      <x v="266"/>
      <x v="265"/>
    </i>
    <i>
      <x v="3532"/>
      <x v="81"/>
      <x v="267"/>
      <x v="266"/>
    </i>
    <i r="1">
      <x v="601"/>
      <x v="266"/>
      <x v="265"/>
    </i>
    <i>
      <x v="3533"/>
      <x v="138"/>
      <x v="266"/>
      <x v="265"/>
    </i>
    <i>
      <x v="3534"/>
      <x v="83"/>
      <x v="267"/>
      <x v="266"/>
    </i>
    <i r="1">
      <x v="521"/>
      <x v="277"/>
      <x v="276"/>
    </i>
    <i>
      <x v="3535"/>
      <x v="259"/>
      <x v="268"/>
      <x v="267"/>
    </i>
    <i>
      <x v="3536"/>
      <x v="628"/>
      <x v="267"/>
      <x v="266"/>
    </i>
    <i>
      <x v="3537"/>
      <x v="106"/>
      <x v="267"/>
      <x v="266"/>
    </i>
    <i r="1">
      <x v="649"/>
      <x v="269"/>
      <x v="268"/>
    </i>
    <i>
      <x v="3538"/>
      <x v="335"/>
      <x v="268"/>
      <x v="267"/>
    </i>
    <i r="1">
      <x v="402"/>
      <x v="270"/>
      <x v="269"/>
    </i>
    <i r="1">
      <x v="447"/>
      <x v="269"/>
      <x v="268"/>
    </i>
    <i r="1">
      <x v="644"/>
      <x v="269"/>
      <x v="269"/>
    </i>
    <i>
      <x v="3539"/>
      <x v="202"/>
      <x v="267"/>
      <x v="266"/>
    </i>
    <i>
      <x v="3540"/>
      <x v="309"/>
      <x v="267"/>
      <x v="266"/>
    </i>
    <i>
      <x v="3541"/>
      <x v="432"/>
      <x v="267"/>
      <x v="267"/>
    </i>
    <i>
      <x v="3542"/>
      <x v="18"/>
      <x v="268"/>
      <x v="267"/>
    </i>
    <i r="1">
      <x v="87"/>
      <x v="276"/>
      <x v="275"/>
    </i>
    <i r="1">
      <x v="161"/>
      <x v="270"/>
      <x v="269"/>
    </i>
    <i r="1">
      <x v="478"/>
      <x v="269"/>
      <x v="268"/>
    </i>
    <i>
      <x v="3543"/>
      <x v="142"/>
      <x v="268"/>
      <x v="267"/>
    </i>
    <i r="1">
      <x v="184"/>
      <x v="267"/>
      <x v="266"/>
    </i>
    <i>
      <x v="3544"/>
      <x v="343"/>
      <x v="276"/>
      <x v="275"/>
    </i>
    <i r="1">
      <x v="594"/>
      <x v="268"/>
      <x v="267"/>
    </i>
    <i>
      <x v="3545"/>
      <x v="32"/>
      <x v="268"/>
      <x v="267"/>
    </i>
    <i r="1">
      <x v="610"/>
      <x v="267"/>
      <x v="266"/>
    </i>
    <i>
      <x v="3546"/>
      <x v="387"/>
      <x v="208"/>
      <x v="207"/>
    </i>
    <i r="1">
      <x v="405"/>
      <x v="208"/>
      <x v="207"/>
    </i>
    <i r="1">
      <x v="434"/>
      <x v="208"/>
      <x v="207"/>
    </i>
    <i r="1">
      <x v="627"/>
      <x v="221"/>
      <x v="220"/>
    </i>
    <i r="1">
      <x v="643"/>
      <x v="268"/>
      <x v="267"/>
    </i>
    <i>
      <x v="3547"/>
      <x v="153"/>
      <x v="268"/>
      <x v="267"/>
    </i>
    <i>
      <x v="3548"/>
      <x v="125"/>
      <x v="268"/>
      <x v="267"/>
    </i>
    <i>
      <x v="3549"/>
      <x v="66"/>
      <x v="150"/>
      <x v="149"/>
    </i>
    <i>
      <x v="3550"/>
      <x v="379"/>
      <x v="268"/>
      <x v="267"/>
    </i>
    <i>
      <x v="3551"/>
      <x v="326"/>
      <x v="140"/>
      <x v="139"/>
    </i>
    <i>
      <x v="3552"/>
      <x v="55"/>
      <x v="267"/>
      <x v="267"/>
    </i>
    <i>
      <x v="3553"/>
      <x v="585"/>
      <x v="269"/>
      <x v="268"/>
    </i>
    <i>
      <x v="3554"/>
      <x/>
      <x v="275"/>
      <x v="274"/>
    </i>
    <i r="1">
      <x v="370"/>
      <x v="268"/>
      <x v="267"/>
    </i>
    <i>
      <x v="3555"/>
      <x v="254"/>
      <x v="268"/>
      <x v="267"/>
    </i>
    <i>
      <x v="3556"/>
      <x v="150"/>
      <x v="269"/>
      <x v="268"/>
    </i>
    <i>
      <x v="3557"/>
      <x v="500"/>
      <x v="268"/>
      <x v="267"/>
    </i>
    <i>
      <x v="3558"/>
      <x v="180"/>
      <x v="268"/>
      <x v="267"/>
    </i>
    <i r="1">
      <x v="625"/>
      <x v="268"/>
      <x v="267"/>
    </i>
    <i>
      <x v="3559"/>
      <x v="171"/>
      <x v="282"/>
      <x v="281"/>
    </i>
    <i>
      <x v="3560"/>
      <x v="48"/>
      <x v="268"/>
      <x v="267"/>
    </i>
    <i>
      <x v="3561"/>
      <x v="130"/>
      <x v="269"/>
      <x v="268"/>
    </i>
    <i r="1">
      <x v="373"/>
      <x v="269"/>
      <x v="268"/>
    </i>
    <i r="1">
      <x v="543"/>
      <x v="269"/>
      <x v="268"/>
    </i>
    <i r="1">
      <x v="593"/>
      <x v="269"/>
      <x v="268"/>
    </i>
    <i>
      <x v="3562"/>
      <x v="355"/>
      <x v="268"/>
      <x v="268"/>
    </i>
    <i>
      <x v="3563"/>
      <x v="546"/>
      <x v="269"/>
      <x v="268"/>
    </i>
    <i>
      <x v="3564"/>
      <x v="62"/>
      <x v="269"/>
      <x v="268"/>
    </i>
    <i r="1">
      <x v="118"/>
      <x v="269"/>
      <x v="268"/>
    </i>
    <i>
      <x v="3565"/>
      <x v="261"/>
      <x v="269"/>
      <x v="268"/>
    </i>
    <i r="1">
      <x v="490"/>
      <x v="269"/>
      <x v="268"/>
    </i>
    <i>
      <x v="3566"/>
      <x v="651"/>
      <x v="281"/>
      <x v="280"/>
    </i>
    <i>
      <x v="3567"/>
      <x v="25"/>
      <x v="276"/>
      <x v="275"/>
    </i>
    <i r="1">
      <x v="79"/>
      <x v="269"/>
      <x v="268"/>
    </i>
    <i r="1">
      <x v="232"/>
      <x v="269"/>
      <x v="268"/>
    </i>
    <i>
      <x v="3568"/>
      <x v="334"/>
      <x v="269"/>
      <x v="268"/>
    </i>
    <i r="1">
      <x v="404"/>
      <x v="270"/>
      <x v="269"/>
    </i>
    <i r="1">
      <x v="472"/>
      <x v="269"/>
      <x v="268"/>
    </i>
    <i>
      <x v="3569"/>
      <x v="134"/>
      <x v="269"/>
      <x v="268"/>
    </i>
    <i r="1">
      <x v="629"/>
      <x v="269"/>
      <x v="268"/>
    </i>
    <i>
      <x v="3570"/>
      <x v="458"/>
      <x v="269"/>
      <x v="268"/>
    </i>
    <i>
      <x v="3571"/>
      <x v="40"/>
      <x v="270"/>
      <x v="269"/>
    </i>
    <i r="1">
      <x v="132"/>
      <x v="269"/>
      <x v="268"/>
    </i>
    <i>
      <x v="3572"/>
      <x v="159"/>
      <x v="269"/>
      <x v="268"/>
    </i>
    <i>
      <x v="3573"/>
      <x v="2"/>
      <x v="271"/>
      <x v="270"/>
    </i>
    <i r="1">
      <x v="127"/>
      <x v="269"/>
      <x v="268"/>
    </i>
    <i r="1">
      <x v="182"/>
      <x v="270"/>
      <x v="269"/>
    </i>
    <i r="1">
      <x v="378"/>
      <x v="272"/>
      <x v="271"/>
    </i>
    <i r="1">
      <x v="577"/>
      <x v="271"/>
      <x v="270"/>
    </i>
    <i r="1">
      <x v="655"/>
      <x v="273"/>
      <x v="272"/>
    </i>
    <i>
      <x v="3574"/>
      <x v="328"/>
      <x v="269"/>
      <x v="268"/>
    </i>
    <i>
      <x v="3575"/>
      <x v="416"/>
      <x v="270"/>
      <x v="269"/>
    </i>
    <i>
      <x v="3576"/>
      <x v="137"/>
      <x v="270"/>
      <x v="269"/>
    </i>
    <i r="1">
      <x v="227"/>
      <x v="270"/>
      <x v="269"/>
    </i>
    <i r="1">
      <x v="351"/>
      <x v="270"/>
      <x v="269"/>
    </i>
    <i r="1">
      <x v="400"/>
      <x v="270"/>
      <x v="270"/>
    </i>
    <i>
      <x v="3577"/>
      <x v="235"/>
      <x v="270"/>
      <x v="269"/>
    </i>
    <i>
      <x v="3578"/>
      <x v="200"/>
      <x v="270"/>
      <x v="269"/>
    </i>
    <i r="1">
      <x v="455"/>
      <x v="271"/>
      <x v="270"/>
    </i>
    <i>
      <x v="3579"/>
      <x v="567"/>
      <x v="270"/>
      <x v="269"/>
    </i>
    <i>
      <x v="3580"/>
      <x v="454"/>
      <x v="270"/>
      <x v="269"/>
    </i>
    <i>
      <x v="3581"/>
      <x v="438"/>
      <x v="145"/>
      <x v="144"/>
    </i>
    <i>
      <x v="3582"/>
      <x v="285"/>
      <x v="273"/>
      <x v="272"/>
    </i>
    <i r="1">
      <x v="499"/>
      <x v="270"/>
      <x v="269"/>
    </i>
    <i r="1">
      <x v="586"/>
      <x v="273"/>
      <x v="273"/>
    </i>
    <i>
      <x v="3583"/>
      <x v="136"/>
      <x v="270"/>
      <x v="269"/>
    </i>
    <i>
      <x v="3584"/>
      <x v="531"/>
      <x v="271"/>
      <x v="270"/>
    </i>
    <i>
      <x v="3585"/>
      <x v="126"/>
      <x v="274"/>
      <x v="273"/>
    </i>
    <i r="1">
      <x v="194"/>
      <x v="274"/>
      <x v="273"/>
    </i>
    <i r="1">
      <x v="331"/>
      <x v="270"/>
      <x v="269"/>
    </i>
    <i r="1">
      <x v="468"/>
      <x v="274"/>
      <x v="273"/>
    </i>
    <i r="1">
      <x v="588"/>
      <x v="270"/>
      <x v="270"/>
    </i>
    <i>
      <x v="3586"/>
      <x v="90"/>
      <x v="271"/>
      <x v="270"/>
    </i>
    <i r="1">
      <x v="592"/>
      <x v="271"/>
      <x v="270"/>
    </i>
    <i>
      <x v="3587"/>
      <x v="398"/>
      <x v="271"/>
      <x v="270"/>
    </i>
    <i r="1">
      <x v="532"/>
      <x v="271"/>
      <x v="270"/>
    </i>
    <i>
      <x v="3588"/>
      <x v="381"/>
      <x v="271"/>
      <x v="270"/>
    </i>
    <i>
      <x v="3589"/>
      <x v="117"/>
      <x v="271"/>
      <x v="270"/>
    </i>
    <i>
      <x v="3590"/>
      <x v="615"/>
      <x v="271"/>
      <x v="270"/>
    </i>
    <i>
      <x v="3591"/>
      <x v="279"/>
      <x v="272"/>
      <x v="271"/>
    </i>
    <i r="1">
      <x v="338"/>
      <x v="272"/>
      <x v="272"/>
    </i>
    <i r="1">
      <x v="606"/>
      <x v="271"/>
      <x v="270"/>
    </i>
    <i>
      <x v="3592"/>
      <x v="598"/>
      <x v="272"/>
      <x v="271"/>
    </i>
    <i>
      <x v="3593"/>
      <x v="633"/>
      <x v="273"/>
      <x v="272"/>
    </i>
    <i>
      <x v="3594"/>
      <x v="78"/>
      <x v="271"/>
      <x v="270"/>
    </i>
    <i>
      <x v="3595"/>
      <x v="197"/>
      <x v="273"/>
      <x v="272"/>
    </i>
    <i r="1">
      <x v="479"/>
      <x v="273"/>
      <x v="272"/>
    </i>
    <i>
      <x v="3596"/>
      <x v="642"/>
      <x v="273"/>
      <x v="272"/>
    </i>
    <i>
      <x v="3597"/>
      <x v="270"/>
      <x v="273"/>
      <x v="272"/>
    </i>
    <i>
      <x v="3598"/>
      <x v="565"/>
      <x v="276"/>
      <x v="275"/>
    </i>
    <i>
      <x v="3599"/>
      <x v="318"/>
      <x v="275"/>
      <x v="274"/>
    </i>
    <i>
      <x v="3600"/>
      <x v="288"/>
      <x v="277"/>
      <x v="276"/>
    </i>
    <i>
      <x v="3601"/>
      <x v="407"/>
      <x v="275"/>
      <x v="274"/>
    </i>
    <i>
      <x v="3602"/>
      <x v="240"/>
      <x v="275"/>
      <x v="274"/>
    </i>
    <i>
      <x v="3603"/>
      <x v="299"/>
      <x v="276"/>
      <x v="275"/>
    </i>
    <i r="1">
      <x v="530"/>
      <x v="276"/>
      <x v="275"/>
    </i>
    <i>
      <x v="3604"/>
      <x v="341"/>
      <x v="275"/>
      <x v="274"/>
    </i>
    <i>
      <x v="3605"/>
      <x v="282"/>
      <x v="276"/>
      <x v="275"/>
    </i>
    <i>
      <x v="3606"/>
      <x v="210"/>
      <x v="277"/>
      <x v="276"/>
    </i>
    <i>
      <x v="3607"/>
      <x v="13"/>
      <x v="276"/>
      <x v="275"/>
    </i>
    <i>
      <x v="3608"/>
      <x v="23"/>
      <x v="276"/>
      <x v="275"/>
    </i>
    <i>
      <x v="3609"/>
      <x v="440"/>
      <x v="276"/>
      <x v="275"/>
    </i>
    <i>
      <x v="3610"/>
      <x v="212"/>
      <x v="276"/>
      <x v="275"/>
    </i>
    <i r="1">
      <x v="403"/>
      <x v="276"/>
      <x v="275"/>
    </i>
    <i>
      <x v="3611"/>
      <x v="315"/>
      <x v="276"/>
      <x v="275"/>
    </i>
    <i r="1">
      <x v="483"/>
      <x v="276"/>
      <x v="275"/>
    </i>
    <i>
      <x v="3612"/>
      <x v="542"/>
      <x v="278"/>
      <x v="277"/>
    </i>
    <i>
      <x v="3613"/>
      <x v="553"/>
      <x v="277"/>
      <x v="276"/>
    </i>
    <i>
      <x v="3614"/>
      <x v="399"/>
      <x v="276"/>
      <x v="275"/>
    </i>
    <i>
      <x v="3615"/>
      <x v="547"/>
      <x v="277"/>
      <x v="276"/>
    </i>
    <i>
      <x v="3616"/>
      <x v="295"/>
      <x v="276"/>
      <x v="275"/>
    </i>
    <i>
      <x v="3617"/>
      <x v="632"/>
      <x v="277"/>
      <x v="276"/>
    </i>
    <i>
      <x v="3618"/>
      <x v="82"/>
      <x v="150"/>
      <x v="149"/>
    </i>
    <i>
      <x v="3619"/>
      <x v="570"/>
      <x v="143"/>
      <x v="142"/>
    </i>
    <i>
      <x v="3620"/>
      <x v="124"/>
      <x v="277"/>
      <x v="276"/>
    </i>
    <i r="1">
      <x v="209"/>
      <x v="277"/>
      <x v="276"/>
    </i>
    <i>
      <x v="3621"/>
      <x v="602"/>
      <x v="276"/>
      <x v="276"/>
    </i>
    <i>
      <x v="3622"/>
      <x v="311"/>
      <x v="277"/>
      <x v="276"/>
    </i>
    <i>
      <x v="3623"/>
      <x v="327"/>
      <x v="277"/>
      <x v="276"/>
    </i>
    <i>
      <x v="3624"/>
      <x v="384"/>
      <x v="277"/>
      <x v="276"/>
    </i>
    <i>
      <x v="3625"/>
      <x v="383"/>
      <x v="277"/>
      <x v="276"/>
    </i>
    <i>
      <x v="3626"/>
      <x v="349"/>
      <x v="277"/>
      <x v="276"/>
    </i>
    <i>
      <x v="3627"/>
      <x v="239"/>
      <x v="277"/>
      <x v="277"/>
    </i>
    <i r="1">
      <x v="564"/>
      <x v="277"/>
      <x v="276"/>
    </i>
    <i>
      <x v="3628"/>
      <x v="109"/>
      <x v="277"/>
      <x v="276"/>
    </i>
    <i>
      <x v="3629"/>
      <x v="386"/>
      <x v="278"/>
      <x v="277"/>
    </i>
    <i r="1">
      <x v="535"/>
      <x v="279"/>
      <x v="278"/>
    </i>
    <i>
      <x v="3630"/>
      <x v="317"/>
      <x v="277"/>
      <x v="276"/>
    </i>
    <i>
      <x v="3631"/>
      <x v="251"/>
      <x v="277"/>
      <x v="276"/>
    </i>
    <i>
      <x v="3632"/>
      <x v="476"/>
      <x v="277"/>
      <x v="276"/>
    </i>
    <i>
      <x v="3633"/>
      <x v="614"/>
      <x v="277"/>
      <x v="276"/>
    </i>
    <i>
      <x v="3634"/>
      <x v="539"/>
      <x v="277"/>
      <x v="277"/>
    </i>
    <i>
      <x v="3635"/>
      <x v="27"/>
      <x v="277"/>
      <x v="276"/>
    </i>
    <i>
      <x v="3636"/>
      <x v="613"/>
      <x v="143"/>
      <x v="142"/>
    </i>
    <i>
      <x v="3637"/>
      <x v="241"/>
      <x v="145"/>
      <x v="144"/>
    </i>
    <i>
      <x v="3638"/>
      <x v="30"/>
      <x v="277"/>
      <x v="276"/>
    </i>
    <i>
      <x v="3639"/>
      <x v="64"/>
      <x v="278"/>
      <x v="277"/>
    </i>
    <i r="1">
      <x v="348"/>
      <x v="278"/>
      <x v="277"/>
    </i>
    <i r="1">
      <x v="361"/>
      <x v="278"/>
      <x v="277"/>
    </i>
    <i>
      <x v="3640"/>
      <x v="215"/>
      <x v="278"/>
      <x v="277"/>
    </i>
    <i>
      <x v="3641"/>
      <x v="77"/>
      <x v="278"/>
      <x v="277"/>
    </i>
    <i>
      <x v="3642"/>
      <x v="221"/>
      <x v="278"/>
      <x v="277"/>
    </i>
    <i>
      <x v="3643"/>
      <x v="397"/>
      <x v="278"/>
      <x v="277"/>
    </i>
    <i r="1">
      <x v="431"/>
      <x v="279"/>
      <x v="278"/>
    </i>
    <i>
      <x v="3644"/>
      <x v="263"/>
      <x v="278"/>
      <x v="277"/>
    </i>
    <i>
      <x v="3645"/>
      <x v="430"/>
      <x v="278"/>
      <x v="277"/>
    </i>
    <i r="1">
      <x v="436"/>
      <x v="280"/>
      <x v="279"/>
    </i>
    <i>
      <x v="3646"/>
      <x v="108"/>
      <x v="278"/>
      <x v="277"/>
    </i>
    <i>
      <x v="3647"/>
      <x v="520"/>
      <x v="137"/>
      <x v="136"/>
    </i>
    <i>
      <x v="3648"/>
      <x v="426"/>
      <x v="280"/>
      <x v="279"/>
    </i>
    <i>
      <x v="3649"/>
      <x v="575"/>
      <x v="279"/>
      <x v="278"/>
    </i>
    <i>
      <x v="3650"/>
      <x v="650"/>
      <x v="279"/>
      <x v="278"/>
    </i>
    <i>
      <x v="3651"/>
      <x v="110"/>
      <x v="280"/>
      <x v="279"/>
    </i>
    <i r="1">
      <x v="243"/>
      <x v="280"/>
      <x v="279"/>
    </i>
    <i>
      <x v="3652"/>
      <x v="141"/>
      <x v="279"/>
      <x v="278"/>
    </i>
    <i>
      <x v="3653"/>
      <x v="196"/>
      <x v="279"/>
      <x v="279"/>
    </i>
    <i r="1">
      <x v="408"/>
      <x v="280"/>
      <x v="279"/>
    </i>
    <i r="1">
      <x v="551"/>
      <x v="280"/>
      <x v="279"/>
    </i>
    <i>
      <x v="3654"/>
      <x v="513"/>
      <x v="279"/>
      <x v="278"/>
    </i>
    <i>
      <x v="3655"/>
      <x v="119"/>
      <x v="280"/>
      <x v="279"/>
    </i>
    <i r="1">
      <x v="390"/>
      <x v="280"/>
      <x v="279"/>
    </i>
    <i>
      <x v="3656"/>
      <x v="185"/>
      <x v="282"/>
      <x v="281"/>
    </i>
    <i r="1">
      <x v="463"/>
      <x v="280"/>
      <x v="280"/>
    </i>
    <i r="1">
      <x v="554"/>
      <x v="281"/>
      <x v="280"/>
    </i>
    <i>
      <x v="3657"/>
      <x v="417"/>
      <x v="279"/>
      <x v="278"/>
    </i>
    <i>
      <x v="3658"/>
      <x v="183"/>
      <x v="280"/>
      <x v="279"/>
    </i>
    <i r="1">
      <x v="609"/>
      <x v="279"/>
      <x v="278"/>
    </i>
    <i>
      <x v="3659"/>
      <x v="51"/>
      <x v="279"/>
      <x v="279"/>
    </i>
    <i>
      <x v="3660"/>
      <x v="391"/>
      <x v="280"/>
      <x v="279"/>
    </i>
    <i>
      <x v="3661"/>
      <x v="563"/>
      <x v="279"/>
      <x v="278"/>
    </i>
    <i r="1">
      <x v="573"/>
      <x v="280"/>
      <x v="279"/>
    </i>
    <i>
      <x v="3662"/>
      <x v="410"/>
      <x v="280"/>
      <x v="279"/>
    </i>
    <i>
      <x v="3663"/>
      <x v="590"/>
      <x v="280"/>
      <x v="279"/>
    </i>
    <i r="1">
      <x v="603"/>
      <x v="281"/>
      <x v="280"/>
    </i>
    <i>
      <x v="3664"/>
      <x v="112"/>
      <x v="281"/>
      <x v="280"/>
    </i>
    <i r="1">
      <x v="249"/>
      <x v="281"/>
      <x v="280"/>
    </i>
    <i r="1">
      <x v="459"/>
      <x v="280"/>
      <x v="279"/>
    </i>
    <i>
      <x v="3665"/>
      <x v="149"/>
      <x v="282"/>
      <x v="281"/>
    </i>
    <i r="1">
      <x v="224"/>
      <x v="281"/>
      <x v="281"/>
    </i>
    <i r="1">
      <x v="482"/>
      <x v="280"/>
      <x v="279"/>
    </i>
    <i>
      <x v="3666"/>
      <x v="538"/>
      <x v="280"/>
      <x v="279"/>
    </i>
    <i r="1">
      <x v="568"/>
      <x v="280"/>
      <x v="279"/>
    </i>
    <i>
      <x v="3667"/>
      <x v="174"/>
      <x v="280"/>
      <x v="279"/>
    </i>
    <i>
      <x v="3668"/>
      <x v="168"/>
      <x v="282"/>
      <x v="281"/>
    </i>
    <i>
      <x v="3669"/>
      <x v="273"/>
      <x v="281"/>
      <x v="280"/>
    </i>
    <i>
      <x v="3670"/>
      <x v="69"/>
      <x v="280"/>
      <x v="279"/>
    </i>
    <i r="1">
      <x v="634"/>
      <x v="281"/>
      <x v="280"/>
    </i>
    <i>
      <x v="3671"/>
      <x v="507"/>
      <x v="280"/>
      <x v="279"/>
    </i>
    <i>
      <x v="3672"/>
      <x v="33"/>
      <x v="281"/>
      <x v="280"/>
    </i>
    <i r="1">
      <x v="156"/>
      <x v="280"/>
      <x v="279"/>
    </i>
    <i r="1">
      <x v="502"/>
      <x v="280"/>
      <x v="279"/>
    </i>
    <i>
      <x v="3673"/>
      <x v="569"/>
      <x v="281"/>
      <x v="280"/>
    </i>
    <i>
      <x v="3674"/>
      <x v="345"/>
      <x v="280"/>
      <x v="279"/>
    </i>
    <i>
      <x v="3675"/>
      <x v="324"/>
      <x v="280"/>
      <x v="279"/>
    </i>
    <i>
      <x v="3676"/>
      <x v="223"/>
      <x v="280"/>
      <x v="279"/>
    </i>
    <i r="1">
      <x v="576"/>
      <x v="280"/>
      <x v="280"/>
    </i>
    <i>
      <x v="3677"/>
      <x v="203"/>
      <x v="281"/>
      <x v="280"/>
    </i>
    <i>
      <x v="3678"/>
      <x v="346"/>
      <x v="151"/>
      <x v="150"/>
    </i>
    <i>
      <x v="3679"/>
      <x v="189"/>
      <x v="280"/>
      <x v="279"/>
    </i>
    <i>
      <x v="3680"/>
      <x v="123"/>
      <x v="283"/>
      <x v="282"/>
    </i>
    <i r="1">
      <x v="188"/>
      <x v="179"/>
      <x v="178"/>
    </i>
    <i r="1">
      <x v="451"/>
      <x v="179"/>
      <x v="178"/>
    </i>
    <i r="1">
      <x v="519"/>
      <x v="180"/>
      <x v="179"/>
    </i>
    <i r="1">
      <x v="526"/>
      <x v="180"/>
      <x v="179"/>
    </i>
    <i r="1">
      <x v="561"/>
      <x v="179"/>
      <x v="178"/>
    </i>
    <i r="1">
      <x v="605"/>
      <x v="179"/>
      <x v="178"/>
    </i>
    <i>
      <x v="3681"/>
      <x v="571"/>
      <x v="281"/>
      <x v="280"/>
    </i>
    <i>
      <x v="3682"/>
      <x v="626"/>
      <x v="281"/>
      <x v="280"/>
    </i>
    <i>
      <x v="3683"/>
      <x v="28"/>
      <x v="281"/>
      <x v="280"/>
    </i>
    <i r="1">
      <x v="582"/>
      <x v="281"/>
      <x v="280"/>
    </i>
    <i>
      <x v="3684"/>
      <x v="422"/>
      <x v="281"/>
      <x v="280"/>
    </i>
    <i>
      <x v="3685"/>
      <x v="195"/>
      <x v="282"/>
      <x v="281"/>
    </i>
    <i>
      <x v="3686"/>
      <x v="504"/>
      <x v="281"/>
      <x v="280"/>
    </i>
    <i>
      <x v="3687"/>
      <x v="353"/>
      <x v="281"/>
      <x v="280"/>
    </i>
    <i>
      <x v="3688"/>
      <x v="244"/>
      <x v="281"/>
      <x v="281"/>
    </i>
    <i>
      <x v="3689"/>
      <x v="374"/>
      <x v="281"/>
      <x v="281"/>
    </i>
    <i>
      <x v="3690"/>
      <x v="59"/>
      <x v="281"/>
      <x v="280"/>
    </i>
    <i>
      <x v="3691"/>
      <x v="135"/>
      <x v="281"/>
      <x v="280"/>
    </i>
    <i r="1">
      <x v="297"/>
      <x v="281"/>
      <x v="281"/>
    </i>
    <i r="1">
      <x v="560"/>
      <x v="282"/>
      <x v="281"/>
    </i>
    <i r="1">
      <x v="604"/>
      <x v="282"/>
      <x v="281"/>
    </i>
    <i>
      <x v="3692"/>
      <x v="330"/>
      <x v="217"/>
      <x v="216"/>
    </i>
    <i r="1">
      <x v="557"/>
      <x v="282"/>
      <x v="281"/>
    </i>
    <i>
      <x v="3693"/>
      <x v="52"/>
      <x v="282"/>
      <x v="281"/>
    </i>
    <i r="1">
      <x v="145"/>
      <x v="282"/>
      <x v="281"/>
    </i>
    <i r="1">
      <x v="329"/>
      <x v="281"/>
      <x v="280"/>
    </i>
    <i>
      <x v="3694"/>
      <x v="37"/>
      <x v="283"/>
      <x v="282"/>
    </i>
    <i r="1">
      <x v="250"/>
      <x v="282"/>
      <x v="281"/>
    </i>
    <i r="1">
      <x v="608"/>
      <x v="281"/>
      <x v="280"/>
    </i>
    <i>
      <x v="3695"/>
      <x v="396"/>
      <x v="223"/>
      <x v="222"/>
    </i>
    <i r="1">
      <x v="556"/>
      <x v="140"/>
      <x v="139"/>
    </i>
    <i>
      <x v="3696"/>
      <x v="155"/>
      <x v="282"/>
      <x v="281"/>
    </i>
    <i>
      <x v="3697"/>
      <x v="559"/>
      <x v="282"/>
      <x v="281"/>
    </i>
    <i>
      <x v="3698"/>
      <x v="24"/>
      <x v="281"/>
      <x v="280"/>
    </i>
    <i r="1">
      <x v="211"/>
      <x v="282"/>
      <x v="281"/>
    </i>
    <i r="1">
      <x v="607"/>
      <x v="284"/>
      <x v="283"/>
    </i>
    <i>
      <x v="3699"/>
      <x v="201"/>
      <x v="282"/>
      <x v="281"/>
    </i>
    <i r="1">
      <x v="484"/>
      <x v="282"/>
      <x v="281"/>
    </i>
    <i>
      <x v="3700"/>
      <x v="622"/>
      <x v="281"/>
      <x v="281"/>
    </i>
    <i>
      <x v="3701"/>
      <x v="107"/>
      <x v="281"/>
      <x v="280"/>
    </i>
    <i>
      <x v="3702"/>
      <x v="262"/>
      <x v="280"/>
      <x v="280"/>
    </i>
    <i>
      <x v="3703"/>
      <x v="102"/>
      <x v="163"/>
      <x v="162"/>
    </i>
    <i r="1">
      <x v="377"/>
      <x v="281"/>
      <x v="281"/>
    </i>
    <i>
      <x v="3704"/>
      <x v="428"/>
      <x v="281"/>
      <x v="280"/>
    </i>
    <i>
      <x v="3705"/>
      <x v="4"/>
      <x v="282"/>
      <x v="281"/>
    </i>
    <i r="1">
      <x v="529"/>
      <x v="282"/>
      <x v="281"/>
    </i>
    <i>
      <x v="3706"/>
      <x v="271"/>
      <x v="281"/>
      <x v="281"/>
    </i>
    <i>
      <x v="3707"/>
      <x v="170"/>
      <x v="283"/>
      <x v="283"/>
    </i>
    <i>
      <x v="3708"/>
      <x v="340"/>
      <x v="150"/>
      <x v="149"/>
    </i>
    <i>
      <x v="3709"/>
      <x v="47"/>
      <x v="176"/>
      <x v="175"/>
    </i>
    <i>
      <x v="3710"/>
      <x v="518"/>
      <x v="282"/>
      <x v="281"/>
    </i>
    <i>
      <x v="3711"/>
      <x v="103"/>
      <x v="282"/>
      <x v="281"/>
    </i>
    <i r="1">
      <x v="220"/>
      <x v="282"/>
      <x v="281"/>
    </i>
    <i>
      <x v="3712"/>
      <x v="49"/>
      <x v="288"/>
      <x v="287"/>
    </i>
    <i>
      <x v="3713"/>
      <x v="411"/>
      <x v="282"/>
      <x v="282"/>
    </i>
    <i r="1">
      <x v="555"/>
      <x v="283"/>
      <x v="282"/>
    </i>
    <i>
      <x v="3714"/>
      <x v="129"/>
      <x v="283"/>
      <x v="282"/>
    </i>
    <i r="1">
      <x v="248"/>
      <x v="282"/>
      <x v="281"/>
    </i>
    <i r="1">
      <x v="265"/>
      <x v="282"/>
      <x v="281"/>
    </i>
    <i>
      <x v="3715"/>
      <x v="256"/>
      <x v="282"/>
      <x v="281"/>
    </i>
    <i>
      <x v="3716"/>
      <x v="473"/>
      <x v="222"/>
      <x v="221"/>
    </i>
    <i>
      <x v="3717"/>
      <x v="9"/>
      <x v="282"/>
      <x v="281"/>
    </i>
    <i r="1">
      <x v="597"/>
      <x v="282"/>
      <x v="281"/>
    </i>
    <i>
      <x v="3718"/>
      <x v="429"/>
      <x v="282"/>
      <x v="281"/>
    </i>
    <i>
      <x v="3719"/>
      <x v="540"/>
      <x v="282"/>
      <x v="281"/>
    </i>
    <i>
      <x v="3720"/>
      <x v="269"/>
      <x v="282"/>
      <x v="281"/>
    </i>
    <i>
      <x v="3721"/>
      <x v="589"/>
      <x v="283"/>
      <x v="282"/>
    </i>
    <i>
      <x v="3722"/>
      <x v="332"/>
      <x v="282"/>
      <x v="281"/>
    </i>
    <i>
      <x v="3723"/>
      <x v="111"/>
      <x v="282"/>
      <x v="281"/>
    </i>
    <i>
      <x v="3724"/>
      <x v="154"/>
      <x v="283"/>
      <x v="282"/>
    </i>
    <i>
      <x v="3725"/>
      <x v="477"/>
      <x v="283"/>
      <x v="282"/>
    </i>
    <i>
      <x v="3726"/>
      <x v="354"/>
      <x v="143"/>
      <x v="142"/>
    </i>
    <i>
      <x v="3727"/>
      <x v="116"/>
      <x v="282"/>
      <x v="281"/>
    </i>
    <i>
      <x v="3728"/>
      <x v="491"/>
      <x v="133"/>
      <x v="132"/>
    </i>
    <i>
      <x v="3729"/>
      <x v="574"/>
      <x v="138"/>
      <x v="138"/>
    </i>
    <i>
      <x v="3730"/>
      <x v="641"/>
      <x v="283"/>
      <x v="282"/>
    </i>
    <i>
      <x v="3731"/>
      <x v="421"/>
      <x v="283"/>
      <x v="282"/>
    </i>
    <i>
      <x v="3732"/>
      <x v="94"/>
      <x v="285"/>
      <x v="284"/>
    </i>
    <i r="1">
      <x v="657"/>
      <x v="283"/>
      <x v="282"/>
    </i>
    <i>
      <x v="3733"/>
      <x v="169"/>
      <x v="283"/>
      <x v="282"/>
    </i>
    <i>
      <x v="3734"/>
      <x v="439"/>
      <x v="284"/>
      <x v="283"/>
    </i>
    <i>
      <x v="3735"/>
      <x v="264"/>
      <x v="283"/>
      <x v="282"/>
    </i>
    <i>
      <x v="3736"/>
      <x v="219"/>
      <x v="284"/>
      <x v="283"/>
    </i>
    <i>
      <x v="3737"/>
      <x v="164"/>
      <x v="284"/>
      <x v="283"/>
    </i>
    <i>
      <x v="3738"/>
      <x v="131"/>
      <x v="214"/>
      <x v="213"/>
    </i>
    <i>
      <x v="3739"/>
      <x v="7"/>
      <x v="177"/>
      <x v="176"/>
    </i>
    <i r="1">
      <x v="481"/>
      <x v="181"/>
      <x v="180"/>
    </i>
    <i r="1">
      <x v="534"/>
      <x v="178"/>
      <x v="177"/>
    </i>
    <i>
      <x v="3740"/>
      <x v="601"/>
      <x v="288"/>
      <x v="288"/>
    </i>
    <i>
      <x v="3741"/>
      <x v="81"/>
      <x v="289"/>
      <x v="288"/>
    </i>
    <i>
      <x v="3742"/>
      <x v="138"/>
      <x v="144"/>
      <x v="143"/>
    </i>
    <i>
      <x v="3743"/>
      <x v="83"/>
      <x v="288"/>
      <x v="287"/>
    </i>
    <i r="1">
      <x v="521"/>
      <x v="289"/>
      <x v="288"/>
    </i>
    <i>
      <x v="3744"/>
      <x v="600"/>
      <x v="176"/>
      <x v="176"/>
    </i>
    <i>
      <x v="3745"/>
      <x v="496"/>
      <x v="288"/>
      <x v="287"/>
    </i>
    <i>
      <x v="3746"/>
      <x v="106"/>
      <x v="289"/>
      <x v="288"/>
    </i>
    <i>
      <x v="3747"/>
      <x v="476"/>
      <x v="543"/>
      <x v="546"/>
    </i>
    <i>
      <x v="3748"/>
      <x v="551"/>
      <x v="569"/>
      <x v="571"/>
    </i>
    <i>
      <x v="3749"/>
      <x v="30"/>
      <x v="547"/>
      <x v="549"/>
    </i>
    <i>
      <x v="3750"/>
      <x v="391"/>
      <x v="578"/>
      <x v="580"/>
    </i>
    <i>
      <x v="3751"/>
      <x v="327"/>
      <x v="534"/>
      <x v="536"/>
    </i>
    <i>
      <x v="3752"/>
      <x v="430"/>
      <x v="560"/>
      <x v="562"/>
    </i>
    <i>
      <x v="3753"/>
      <x v="311"/>
      <x v="533"/>
      <x v="535"/>
    </i>
    <i>
      <x v="3754"/>
      <x v="239"/>
      <x v="538"/>
      <x v="540"/>
    </i>
    <i>
      <x v="3755"/>
      <x v="554"/>
      <x v="573"/>
      <x v="575"/>
    </i>
    <i>
      <x v="3756"/>
      <x v="317"/>
      <x v="542"/>
      <x v="544"/>
    </i>
    <i>
      <x v="3757"/>
      <x v="156"/>
      <x v="560"/>
      <x v="562"/>
    </i>
    <i>
      <x v="3758"/>
      <x v="408"/>
      <x v="567"/>
      <x v="569"/>
    </i>
    <i>
      <x v="3759"/>
      <x v="530"/>
      <x v="568"/>
      <x v="570"/>
    </i>
    <i>
      <x v="3760"/>
      <x v="386"/>
      <x v="540"/>
      <x v="542"/>
    </i>
    <i>
      <x v="3761"/>
      <x v="535"/>
      <x v="541"/>
      <x v="543"/>
    </i>
    <i>
      <x v="3762"/>
      <x v="547"/>
      <x v="507"/>
      <x v="509"/>
    </i>
    <i>
      <x v="3763"/>
      <x v="196"/>
      <x v="566"/>
      <x v="568"/>
    </i>
    <i>
      <x v="3764"/>
      <x v="51"/>
      <x v="577"/>
      <x v="580"/>
    </i>
    <i>
      <x v="3765"/>
      <x v="403"/>
      <x v="495"/>
      <x v="497"/>
    </i>
    <i>
      <x v="3766"/>
      <x v="568"/>
      <x v="520"/>
      <x v="522"/>
    </i>
    <i>
      <x v="3767"/>
      <x v="168"/>
      <x v="545"/>
      <x v="547"/>
    </i>
    <i>
      <x v="3768"/>
      <x v="288"/>
      <x v="552"/>
      <x v="555"/>
    </i>
    <i>
      <x v="3769"/>
      <x v="212"/>
      <x v="489"/>
      <x v="490"/>
    </i>
    <i>
      <x v="3770"/>
      <x v="507"/>
      <x v="550"/>
      <x v="552"/>
    </i>
    <i>
      <x v="3771"/>
      <x v="210"/>
      <x v="572"/>
      <x v="574"/>
    </i>
    <i>
      <x v="3772"/>
      <x v="215"/>
      <x v="548"/>
      <x v="550"/>
    </i>
    <i>
      <x v="3773"/>
      <x v="299"/>
      <x v="556"/>
      <x v="558"/>
    </i>
    <i>
      <x v="3774"/>
      <x v="338"/>
      <x v="521"/>
      <x v="523"/>
    </i>
    <i>
      <x v="3775"/>
      <x v="318"/>
      <x v="498"/>
      <x v="500"/>
    </i>
    <i>
      <x v="3776"/>
      <x v="78"/>
      <x v="523"/>
      <x v="525"/>
    </i>
    <i>
      <x v="3777"/>
      <x v="23"/>
      <x v="573"/>
      <x v="575"/>
    </i>
    <i>
      <x v="3778"/>
      <x v="436"/>
      <x v="563"/>
      <x v="565"/>
    </i>
    <i>
      <x v="3779"/>
      <x v="185"/>
      <x v="574"/>
      <x v="576"/>
    </i>
    <i>
      <x v="3780"/>
      <x v="563"/>
      <x v="578"/>
      <x v="580"/>
    </i>
    <i>
      <x v="3781"/>
      <x v="602"/>
      <x v="525"/>
      <x v="528"/>
    </i>
    <i>
      <x v="3782"/>
      <x v="124"/>
      <x v="524"/>
      <x v="526"/>
    </i>
    <i>
      <x v="3783"/>
      <x v="209"/>
      <x v="524"/>
      <x v="526"/>
    </i>
    <i>
      <x v="3784"/>
      <x v="221"/>
      <x v="548"/>
      <x v="550"/>
    </i>
    <i>
      <x v="3785"/>
      <x v="538"/>
      <x v="582"/>
      <x v="583"/>
    </i>
    <i>
      <x v="3786"/>
      <x v="642"/>
      <x v="534"/>
      <x v="536"/>
    </i>
    <i>
      <x v="3787"/>
      <x v="33"/>
      <x v="564"/>
      <x v="566"/>
    </i>
    <i>
      <x v="3788"/>
      <x v="397"/>
      <x v="498"/>
      <x v="500"/>
    </i>
    <i>
      <x v="3789"/>
      <x v="279"/>
      <x v="508"/>
      <x v="510"/>
    </i>
    <i>
      <x v="3790"/>
      <x v="295"/>
      <x v="523"/>
      <x v="525"/>
    </i>
    <i>
      <x v="3791"/>
      <x v="598"/>
      <x v="522"/>
      <x v="524"/>
    </i>
    <i>
      <x v="3792"/>
      <x v="13"/>
      <x v="572"/>
      <x v="574"/>
    </i>
    <i>
      <x v="3793"/>
      <x v="463"/>
      <x v="570"/>
      <x v="574"/>
    </i>
    <i>
      <x v="3794"/>
      <x v="573"/>
      <x v="578"/>
      <x v="580"/>
    </i>
    <i>
      <x v="3795"/>
      <x v="565"/>
      <x v="541"/>
      <x v="543"/>
    </i>
    <i>
      <x v="3796"/>
      <x v="282"/>
      <x v="571"/>
      <x v="574"/>
    </i>
    <i>
      <x v="3797"/>
      <x v="263"/>
      <x v="554"/>
      <x v="556"/>
    </i>
    <i>
      <x v="3798"/>
      <x v="502"/>
      <x v="560"/>
      <x v="562"/>
    </i>
    <i>
      <x v="3799"/>
      <x v="174"/>
      <x v="525"/>
      <x v="527"/>
    </i>
    <i>
      <x v="3800"/>
      <x v="431"/>
      <x v="551"/>
      <x v="554"/>
    </i>
    <i>
      <x v="3801"/>
      <x v="189"/>
      <x v="489"/>
      <x v="490"/>
    </i>
    <i>
      <x v="3802"/>
      <x v="399"/>
      <x v="488"/>
      <x v="489"/>
    </i>
    <i>
      <x v="3803"/>
      <x v="123"/>
      <x v="487"/>
      <x v="488"/>
    </i>
    <i>
      <x v="3804"/>
      <x v="564"/>
      <x v="537"/>
      <x v="539"/>
    </i>
    <i>
      <x v="3805"/>
      <x v="377"/>
      <x v="521"/>
      <x v="523"/>
    </i>
    <i>
      <x v="3806"/>
      <x v="107"/>
      <x v="485"/>
      <x v="486"/>
    </i>
    <i>
      <x v="3807"/>
      <x v="559"/>
      <x v="552"/>
      <x v="554"/>
    </i>
    <i>
      <x v="3808"/>
      <x v="9"/>
      <x v="574"/>
      <x v="576"/>
    </i>
    <i>
      <x v="3809"/>
      <x v="271"/>
      <x v="537"/>
      <x v="539"/>
    </i>
    <i>
      <x v="3810"/>
      <x v="52"/>
      <x v="539"/>
      <x v="541"/>
    </i>
    <i>
      <x v="3811"/>
      <x v="641"/>
      <x v="572"/>
      <x v="574"/>
    </i>
    <i>
      <x v="3812"/>
      <x v="256"/>
      <x v="557"/>
      <x v="559"/>
    </i>
    <i>
      <x v="3813"/>
      <x v="262"/>
      <x v="516"/>
      <x v="518"/>
    </i>
    <i>
      <x v="3814"/>
      <x v="116"/>
      <x v="565"/>
      <x v="568"/>
    </i>
    <i>
      <x v="3815"/>
      <x v="47"/>
      <x v="542"/>
      <x v="544"/>
    </i>
    <i>
      <x v="3816"/>
      <x v="102"/>
      <x v="528"/>
      <x v="530"/>
    </i>
    <i>
      <x v="3817"/>
      <x v="428"/>
      <x v="536"/>
      <x v="538"/>
    </i>
    <i>
      <x v="3818"/>
      <x v="622"/>
      <x v="490"/>
      <x v="492"/>
    </i>
    <i>
      <x v="3819"/>
      <x v="396"/>
      <x v="541"/>
      <x v="543"/>
    </i>
    <i>
      <x v="3820"/>
      <x v="411"/>
      <x v="542"/>
      <x v="544"/>
    </i>
    <i>
      <x v="3821"/>
      <x v="555"/>
      <x v="555"/>
      <x v="557"/>
    </i>
    <i>
      <x v="3822"/>
      <x v="556"/>
      <x v="541"/>
      <x v="543"/>
    </i>
    <i>
      <x v="3823"/>
      <x v="201"/>
      <x v="555"/>
      <x v="557"/>
    </i>
    <i>
      <x v="3824"/>
      <x v="219"/>
      <x v="581"/>
      <x v="582"/>
    </i>
    <i>
      <x v="3825"/>
      <x v="597"/>
      <x v="488"/>
      <x v="489"/>
    </i>
    <i>
      <x v="3826"/>
      <x v="145"/>
      <x v="538"/>
      <x v="540"/>
    </i>
    <i>
      <x v="3827"/>
      <x v="329"/>
      <x v="522"/>
      <x v="524"/>
    </i>
    <i>
      <x v="3828"/>
      <x v="589"/>
      <x v="534"/>
      <x v="536"/>
    </i>
    <i>
      <x v="3829"/>
      <x v="484"/>
      <x v="574"/>
      <x v="576"/>
    </i>
    <i>
      <x v="3830"/>
      <x v="111"/>
      <x v="540"/>
      <x v="542"/>
    </i>
    <i>
      <x v="3831"/>
      <x v="540"/>
      <x v="503"/>
      <x v="505"/>
    </i>
    <i>
      <x v="3832"/>
      <x v="332"/>
      <x v="536"/>
      <x v="538"/>
    </i>
    <i>
      <x v="3833"/>
      <x v="154"/>
      <x v="544"/>
      <x v="547"/>
    </i>
    <i>
      <x v="3834"/>
      <x v="118"/>
      <x v="527"/>
      <x v="529"/>
    </i>
    <i>
      <x v="3835"/>
      <x v="334"/>
      <x v="529"/>
      <x v="531"/>
    </i>
    <i>
      <x v="3836"/>
      <x v="142"/>
      <x v="520"/>
      <x v="522"/>
    </i>
    <i>
      <x v="3837"/>
      <x v="490"/>
      <x v="528"/>
      <x v="530"/>
    </i>
    <i>
      <x v="3838"/>
      <x v="261"/>
      <x v="528"/>
      <x v="530"/>
    </i>
    <i>
      <x v="3839"/>
      <x v="447"/>
      <x v="514"/>
      <x v="516"/>
    </i>
    <i>
      <x v="3840"/>
      <x v="472"/>
      <x v="530"/>
      <x v="532"/>
    </i>
    <i>
      <x v="3841"/>
      <x v="404"/>
      <x v="530"/>
      <x v="532"/>
    </i>
    <i>
      <x v="3842"/>
      <x v="627"/>
      <x v="522"/>
      <x v="524"/>
    </i>
    <i>
      <x v="3843"/>
      <x v="644"/>
      <x v="514"/>
      <x v="516"/>
    </i>
    <i>
      <x v="3844"/>
      <x v="402"/>
      <x v="515"/>
      <x v="517"/>
    </i>
    <i>
      <x v="3845"/>
      <x v="473"/>
      <x v="564"/>
      <x v="566"/>
    </i>
    <i>
      <x v="3846"/>
      <x v="421"/>
      <x v="532"/>
      <x v="534"/>
    </i>
    <i>
      <x v="3847"/>
      <x v="657"/>
      <x v="532"/>
      <x v="534"/>
    </i>
    <i>
      <x v="3848"/>
      <x v="478"/>
      <x v="519"/>
      <x v="521"/>
    </i>
    <i>
      <x v="3849"/>
      <x v="18"/>
      <x v="517"/>
      <x v="519"/>
    </i>
    <i>
      <x v="3850"/>
      <x v="94"/>
      <x v="533"/>
      <x v="535"/>
    </i>
    <i>
      <x v="3851"/>
      <x v="150"/>
      <x v="523"/>
      <x v="525"/>
    </i>
    <i>
      <x v="3852"/>
      <x v="130"/>
      <x v="524"/>
      <x v="526"/>
    </i>
    <i>
      <x v="3853"/>
      <x v="593"/>
      <x v="525"/>
      <x v="527"/>
    </i>
    <i>
      <x v="3854"/>
      <x v="134"/>
      <x v="534"/>
      <x v="536"/>
    </i>
    <i>
      <x v="3855"/>
      <x v="458"/>
      <x v="534"/>
      <x v="536"/>
    </i>
    <i>
      <x v="3856"/>
      <x v="169"/>
      <x v="535"/>
      <x v="537"/>
    </i>
    <i>
      <x v="3857"/>
      <x v="40"/>
      <x v="535"/>
      <x v="537"/>
    </i>
    <i>
      <x v="3858"/>
      <x v="309"/>
      <x v="515"/>
      <x v="517"/>
    </i>
    <i>
      <x v="3859"/>
      <x v="90"/>
      <x v="541"/>
      <x v="543"/>
    </i>
    <i>
      <x v="3860"/>
      <x v="328"/>
      <x v="537"/>
      <x v="539"/>
    </i>
    <i>
      <x v="3861"/>
      <x v="439"/>
      <x v="539"/>
      <x v="541"/>
    </i>
    <i>
      <x v="3862"/>
      <x v="264"/>
      <x v="539"/>
      <x v="541"/>
    </i>
    <i>
      <x v="3863"/>
      <x v="351"/>
      <x v="540"/>
      <x v="542"/>
    </i>
    <i>
      <x v="3864"/>
      <x v="416"/>
      <x v="539"/>
      <x v="541"/>
    </i>
    <i>
      <x v="3865"/>
      <x v="137"/>
      <x v="539"/>
      <x v="541"/>
    </i>
    <i>
      <x v="3866"/>
      <x v="227"/>
      <x v="539"/>
      <x v="541"/>
    </i>
    <i>
      <x v="3867"/>
      <x v="400"/>
      <x v="540"/>
      <x v="542"/>
    </i>
    <i>
      <x v="3868"/>
      <x v="235"/>
      <x v="540"/>
      <x v="542"/>
    </i>
    <i>
      <x v="3869"/>
      <x v="200"/>
      <x v="540"/>
      <x v="542"/>
    </i>
    <i>
      <x v="3870"/>
      <x v="455"/>
      <x v="540"/>
      <x v="542"/>
    </i>
    <i>
      <x v="3871"/>
      <x v="567"/>
      <x v="540"/>
      <x v="542"/>
    </i>
    <i>
      <x v="3872"/>
      <x v="454"/>
      <x v="540"/>
      <x v="542"/>
    </i>
    <i>
      <x v="3873"/>
      <x v="136"/>
      <x v="540"/>
      <x v="542"/>
    </i>
    <i>
      <x v="3874"/>
      <x v="531"/>
      <x v="540"/>
      <x v="542"/>
    </i>
    <i>
      <x v="3875"/>
      <x v="131"/>
      <x v="509"/>
      <x v="511"/>
    </i>
    <i>
      <x v="3876"/>
      <x v="592"/>
      <x v="542"/>
      <x v="544"/>
    </i>
    <i>
      <x v="3877"/>
      <x v="381"/>
      <x v="542"/>
      <x v="544"/>
    </i>
    <i>
      <x v="3878"/>
      <x v="117"/>
      <x v="542"/>
      <x v="544"/>
    </i>
    <i r="1">
      <x v="220"/>
      <x v="542"/>
      <x v="544"/>
    </i>
    <i>
      <x v="3879"/>
      <x v="606"/>
      <x v="542"/>
      <x v="544"/>
    </i>
    <i>
      <x v="3880"/>
      <x v="565"/>
      <x v="409"/>
      <x v="410"/>
    </i>
    <i>
      <x v="3881"/>
      <x v="279"/>
      <x v="543"/>
      <x v="545"/>
    </i>
    <i>
      <x v="3882"/>
      <x v="338"/>
      <x v="543"/>
      <x v="545"/>
    </i>
    <i>
      <x v="3883"/>
      <x v="248"/>
      <x v="544"/>
      <x v="549"/>
    </i>
    <i>
      <x v="3884"/>
      <x v="598"/>
      <x v="544"/>
      <x v="546"/>
    </i>
    <i>
      <x v="3885"/>
      <x v="265"/>
      <x v="545"/>
      <x v="547"/>
    </i>
    <i>
      <x v="3886"/>
      <x v="601"/>
      <x v="509"/>
      <x v="511"/>
    </i>
    <i>
      <x v="3887"/>
      <x v="429"/>
      <x v="492"/>
      <x v="494"/>
    </i>
    <i>
      <x v="3888"/>
      <x v="477"/>
      <x v="502"/>
      <x v="504"/>
    </i>
    <i>
      <x v="3889"/>
      <x v="354"/>
      <x v="503"/>
      <x v="505"/>
    </i>
    <i>
      <x v="3890"/>
      <x v="102"/>
      <x v="48"/>
      <x v="47"/>
    </i>
    <i>
      <x v="3891"/>
      <x v="571"/>
      <x v="57"/>
      <x v="56"/>
    </i>
    <i>
      <x v="3892"/>
      <x v="559"/>
      <x v="72"/>
      <x v="71"/>
    </i>
    <i>
      <x v="3893"/>
      <x v="164"/>
      <x v="551"/>
      <x v="553"/>
    </i>
    <i>
      <x v="3894"/>
      <x v="138"/>
      <x v="511"/>
      <x v="513"/>
    </i>
    <i>
      <x v="3895"/>
      <x v="491"/>
      <x v="519"/>
      <x v="521"/>
    </i>
    <i>
      <x v="3896"/>
      <x v="161"/>
      <x v="519"/>
      <x v="521"/>
    </i>
    <i>
      <x v="3897"/>
      <x v="132"/>
      <x v="534"/>
      <x v="536"/>
    </i>
    <i>
      <x v="3898"/>
      <x v="106"/>
      <x v="513"/>
      <x v="515"/>
    </i>
    <i>
      <x v="3899"/>
      <x v="649"/>
      <x v="513"/>
      <x v="515"/>
    </i>
    <i>
      <x v="3900"/>
      <x v="83"/>
      <x v="512"/>
      <x v="514"/>
    </i>
    <i>
      <x v="3901"/>
      <x v="244"/>
      <x v="31"/>
      <x v="30"/>
    </i>
    <i>
      <x v="3902"/>
      <x v="521"/>
      <x v="512"/>
      <x v="514"/>
    </i>
    <i>
      <x v="3903"/>
      <x v="269"/>
      <x v="486"/>
      <x v="487"/>
    </i>
    <i>
      <x v="3904"/>
      <x v="318"/>
      <x v="410"/>
      <x v="411"/>
    </i>
    <i>
      <x v="3905"/>
      <x v="377"/>
      <x v="44"/>
      <x v="43"/>
    </i>
    <i>
      <x v="3906"/>
      <x v="353"/>
      <x v="56"/>
      <x v="55"/>
    </i>
    <i>
      <x v="3907"/>
      <x v="81"/>
      <x v="509"/>
      <x v="511"/>
    </i>
    <i>
      <x v="3908"/>
      <x v="107"/>
      <x v="80"/>
      <x v="79"/>
    </i>
    <i>
      <x v="3909"/>
      <x v="129"/>
      <x v="563"/>
      <x v="566"/>
    </i>
    <i>
      <x v="3910"/>
      <x v="78"/>
      <x v="563"/>
      <x v="565"/>
    </i>
    <i>
      <x v="3911"/>
      <x v="622"/>
      <x v="95"/>
      <x v="94"/>
    </i>
    <i>
      <x v="3912"/>
      <x v="195"/>
      <x v="97"/>
      <x v="96"/>
    </i>
    <i>
      <x v="3913"/>
      <x v="59"/>
      <x v="100"/>
      <x v="99"/>
    </i>
    <i r="1">
      <x v="135"/>
      <x v="100"/>
      <x v="99"/>
    </i>
    <i r="1">
      <x v="297"/>
      <x v="100"/>
      <x v="99"/>
    </i>
    <i r="1">
      <x v="329"/>
      <x v="98"/>
      <x v="98"/>
    </i>
    <i r="1">
      <x v="330"/>
      <x v="99"/>
      <x v="98"/>
    </i>
    <i r="1">
      <x v="374"/>
      <x v="101"/>
      <x v="100"/>
    </i>
    <i r="1">
      <x v="557"/>
      <x v="99"/>
      <x v="98"/>
    </i>
    <i r="1">
      <x v="560"/>
      <x v="99"/>
      <x v="98"/>
    </i>
    <i>
      <x v="3914"/>
      <x v="643"/>
      <x v="520"/>
      <x v="522"/>
    </i>
    <i>
      <x v="3915"/>
      <x v="387"/>
      <x v="520"/>
      <x v="522"/>
    </i>
    <i>
      <x v="3916"/>
      <x v="405"/>
      <x v="520"/>
      <x v="522"/>
    </i>
    <i>
      <x v="3917"/>
      <x v="87"/>
      <x v="519"/>
      <x v="521"/>
    </i>
    <i>
      <x v="3918"/>
      <x v="574"/>
      <x v="521"/>
      <x v="523"/>
    </i>
    <i>
      <x v="3919"/>
      <x v="422"/>
      <x v="78"/>
      <x v="77"/>
    </i>
    <i>
      <x v="3920"/>
      <x v="432"/>
      <x v="515"/>
      <x v="517"/>
    </i>
    <i>
      <x v="3921"/>
      <x v="184"/>
      <x v="519"/>
      <x v="521"/>
    </i>
    <i>
      <x v="3922"/>
      <x v="159"/>
      <x v="535"/>
      <x v="537"/>
    </i>
    <i>
      <x v="3923"/>
      <x v="125"/>
      <x v="522"/>
      <x v="524"/>
    </i>
    <i>
      <x v="3924"/>
      <x v="585"/>
      <x v="522"/>
      <x v="524"/>
    </i>
    <i>
      <x v="3925"/>
      <x v="335"/>
      <x v="513"/>
      <x v="515"/>
    </i>
    <i>
      <x v="3926"/>
      <x v="373"/>
      <x v="523"/>
      <x v="525"/>
    </i>
    <i>
      <x v="3927"/>
      <x v="626"/>
      <x v="94"/>
      <x v="93"/>
    </i>
    <i>
      <x v="3928"/>
      <x v="543"/>
      <x v="523"/>
      <x v="525"/>
    </i>
    <i>
      <x v="3929"/>
      <x v="629"/>
      <x v="531"/>
      <x v="533"/>
    </i>
    <i>
      <x v="3930"/>
      <x v="434"/>
      <x v="521"/>
      <x v="523"/>
    </i>
    <i>
      <x v="3931"/>
      <x v="62"/>
      <x v="525"/>
      <x v="527"/>
    </i>
    <i>
      <x v="3932"/>
      <x v="49"/>
      <x v="532"/>
      <x v="534"/>
    </i>
    <i>
      <x v="3933"/>
      <x v="51"/>
      <x v="203"/>
      <x v="202"/>
    </i>
    <i r="1">
      <x v="288"/>
      <x v="419"/>
      <x v="420"/>
    </i>
    <i>
      <x v="3934"/>
      <x v="556"/>
      <x v="47"/>
      <x v="46"/>
    </i>
    <i>
      <x v="3935"/>
      <x v="271"/>
      <x v="62"/>
      <x v="61"/>
    </i>
    <i>
      <x v="3936"/>
      <x v="52"/>
      <x v="67"/>
      <x v="66"/>
    </i>
    <i>
      <x v="3937"/>
      <x v="396"/>
      <x v="67"/>
      <x v="66"/>
    </i>
    <i>
      <x v="3938"/>
      <x v="145"/>
      <x v="68"/>
      <x v="67"/>
    </i>
    <i>
      <x v="3939"/>
      <x v="299"/>
      <x v="423"/>
      <x v="424"/>
    </i>
    <i>
      <x v="3940"/>
      <x v="428"/>
      <x v="99"/>
      <x v="98"/>
    </i>
    <i>
      <x v="3941"/>
      <x v="604"/>
      <x v="99"/>
      <x v="98"/>
    </i>
    <i>
      <x v="3942"/>
      <x v="530"/>
      <x v="428"/>
      <x v="429"/>
    </i>
    <i>
      <x v="3943"/>
      <x v="262"/>
      <x v="57"/>
      <x v="56"/>
    </i>
    <i>
      <x v="3944"/>
      <x v="504"/>
      <x v="65"/>
      <x v="64"/>
    </i>
    <i>
      <x v="3945"/>
      <x v="201"/>
      <x v="68"/>
      <x v="67"/>
    </i>
    <i>
      <x v="3946"/>
      <x v="519"/>
      <x v="242"/>
      <x v="241"/>
    </i>
    <i r="1">
      <x v="526"/>
      <x v="242"/>
      <x v="241"/>
    </i>
    <i>
      <x v="3947"/>
      <x v="282"/>
      <x v="432"/>
      <x v="434"/>
    </i>
    <i>
      <x v="3948"/>
      <x v="210"/>
      <x v="433"/>
      <x v="435"/>
    </i>
    <i r="1">
      <x v="403"/>
      <x v="434"/>
      <x v="436"/>
    </i>
    <i>
      <x v="3949"/>
      <x v="13"/>
      <x v="433"/>
      <x v="435"/>
    </i>
    <i r="1">
      <x v="23"/>
      <x v="433"/>
      <x v="435"/>
    </i>
    <i r="1">
      <x v="212"/>
      <x v="436"/>
      <x v="438"/>
    </i>
    <i>
      <x v="3950"/>
      <x v="561"/>
      <x v="248"/>
      <x v="247"/>
    </i>
    <i>
      <x v="3951"/>
      <x v="484"/>
      <x v="104"/>
      <x v="103"/>
    </i>
    <i>
      <x v="3952"/>
      <x v="538"/>
      <x v="257"/>
      <x v="256"/>
    </i>
    <i>
      <x v="3953"/>
      <x v="642"/>
      <x v="382"/>
      <x v="383"/>
    </i>
    <i>
      <x v="3954"/>
      <x v="507"/>
      <x v="259"/>
      <x v="258"/>
    </i>
    <i>
      <x v="3955"/>
      <x v="605"/>
      <x v="258"/>
      <x v="258"/>
    </i>
    <i>
      <x v="3956"/>
      <x v="33"/>
      <x v="267"/>
      <x v="266"/>
    </i>
    <i r="1">
      <x v="189"/>
      <x v="267"/>
      <x v="266"/>
    </i>
    <i>
      <x v="3957"/>
      <x v="399"/>
      <x v="440"/>
      <x v="442"/>
    </i>
    <i>
      <x v="3958"/>
      <x v="391"/>
      <x v="270"/>
      <x v="269"/>
    </i>
    <i>
      <x v="3959"/>
      <x v="123"/>
      <x v="269"/>
      <x v="268"/>
    </i>
    <i r="1">
      <x v="188"/>
      <x v="270"/>
      <x v="269"/>
    </i>
    <i>
      <x v="3960"/>
      <x v="451"/>
      <x v="270"/>
      <x v="270"/>
    </i>
    <i>
      <x v="3961"/>
      <x v="502"/>
      <x v="270"/>
      <x v="269"/>
    </i>
    <i>
      <x v="3962"/>
      <x v="547"/>
      <x v="441"/>
      <x v="443"/>
    </i>
    <i>
      <x v="3963"/>
      <x v="156"/>
      <x v="271"/>
      <x v="270"/>
    </i>
    <i>
      <x v="3964"/>
      <x v="568"/>
      <x v="272"/>
      <x v="271"/>
    </i>
    <i>
      <x v="3965"/>
      <x v="124"/>
      <x v="443"/>
      <x v="444"/>
    </i>
    <i r="1">
      <x v="209"/>
      <x v="443"/>
      <x v="444"/>
    </i>
    <i r="1">
      <x v="239"/>
      <x v="444"/>
      <x v="446"/>
    </i>
    <i r="1">
      <x v="295"/>
      <x v="442"/>
      <x v="444"/>
    </i>
    <i r="1">
      <x v="564"/>
      <x v="444"/>
      <x v="445"/>
    </i>
    <i>
      <x v="3966"/>
      <x v="602"/>
      <x v="443"/>
      <x v="444"/>
    </i>
    <i>
      <x v="3967"/>
      <x v="311"/>
      <x v="443"/>
      <x v="444"/>
    </i>
    <i>
      <x v="3968"/>
      <x v="327"/>
      <x v="443"/>
      <x v="444"/>
    </i>
    <i>
      <x v="3969"/>
      <x v="386"/>
      <x v="445"/>
      <x v="446"/>
    </i>
    <i>
      <x v="3970"/>
      <x v="317"/>
      <x v="447"/>
      <x v="448"/>
    </i>
    <i r="1">
      <x v="535"/>
      <x v="446"/>
      <x v="447"/>
    </i>
    <i>
      <x v="3971"/>
      <x v="476"/>
      <x v="447"/>
      <x v="449"/>
    </i>
    <i>
      <x v="3972"/>
      <x v="30"/>
      <x v="448"/>
      <x v="449"/>
    </i>
    <i>
      <x v="3973"/>
      <x v="174"/>
      <x v="285"/>
      <x v="284"/>
    </i>
    <i>
      <x v="3974"/>
      <x v="573"/>
      <x v="285"/>
      <x v="284"/>
    </i>
    <i>
      <x v="3975"/>
      <x v="168"/>
      <x v="286"/>
      <x v="285"/>
    </i>
    <i>
      <x v="3976"/>
      <x v="221"/>
      <x v="450"/>
      <x v="451"/>
    </i>
    <i>
      <x v="3977"/>
      <x v="215"/>
      <x v="449"/>
      <x v="451"/>
    </i>
    <i r="1">
      <x v="397"/>
      <x v="450"/>
      <x v="451"/>
    </i>
    <i>
      <x v="3978"/>
      <x v="563"/>
      <x v="287"/>
      <x v="286"/>
    </i>
    <i>
      <x v="3979"/>
      <x v="431"/>
      <x v="451"/>
      <x v="452"/>
    </i>
    <i>
      <x v="3980"/>
      <x v="263"/>
      <x v="452"/>
      <x v="453"/>
    </i>
    <i>
      <x v="3981"/>
      <x v="430"/>
      <x v="452"/>
      <x v="453"/>
    </i>
    <i>
      <x v="3982"/>
      <x v="436"/>
      <x v="453"/>
      <x v="454"/>
    </i>
    <i>
      <x v="3983"/>
      <x v="196"/>
      <x v="457"/>
      <x v="459"/>
    </i>
    <i>
      <x v="3984"/>
      <x v="408"/>
      <x v="467"/>
      <x v="468"/>
    </i>
    <i>
      <x v="3985"/>
      <x v="463"/>
      <x v="471"/>
      <x v="472"/>
    </i>
    <i r="1">
      <x v="551"/>
      <x v="471"/>
      <x v="472"/>
    </i>
    <i>
      <x v="3986"/>
      <x v="554"/>
      <x v="471"/>
      <x v="472"/>
    </i>
    <i>
      <x v="3987"/>
      <x v="185"/>
      <x v="472"/>
      <x v="473"/>
    </i>
  </rowItems>
  <colItems count="1">
    <i/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D660D-8411-45DF-9F6B-50E63644C019}" name="PivotTable6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U667" firstHeaderRow="1" firstDataRow="2" firstDataCol="1"/>
  <pivotFields count="15">
    <pivotField showAll="0"/>
    <pivotField dataField="1" showAll="0">
      <items count="3989">
        <item x="2126"/>
        <item x="1994"/>
        <item x="2302"/>
        <item x="2133"/>
        <item x="1747"/>
        <item x="1733"/>
        <item x="1844"/>
        <item x="1721"/>
        <item x="1734"/>
        <item x="1791"/>
        <item x="1824"/>
        <item x="1924"/>
        <item x="2303"/>
        <item x="1743"/>
        <item x="1815"/>
        <item x="1818"/>
        <item x="1827"/>
        <item x="1720"/>
        <item x="1800"/>
        <item x="1907"/>
        <item x="1823"/>
        <item x="2043"/>
        <item x="2292"/>
        <item x="1714"/>
        <item x="2304"/>
        <item x="1817"/>
        <item x="1965"/>
        <item x="1713"/>
        <item x="1796"/>
        <item x="1810"/>
        <item x="2305"/>
        <item x="1750"/>
        <item x="1825"/>
        <item x="1732"/>
        <item x="2209"/>
        <item x="2210"/>
        <item x="1717"/>
        <item x="1748"/>
        <item x="1762"/>
        <item x="1790"/>
        <item x="1821"/>
        <item x="1741"/>
        <item x="1935"/>
        <item x="1731"/>
        <item x="2225"/>
        <item x="1805"/>
        <item x="1716"/>
        <item x="3562"/>
        <item x="3135"/>
        <item x="3757"/>
        <item x="3883"/>
        <item x="3349"/>
        <item x="3567"/>
        <item x="3573"/>
        <item x="3568"/>
        <item x="3596"/>
        <item x="3597"/>
        <item x="3377"/>
        <item x="3885"/>
        <item x="4"/>
        <item x="3598"/>
        <item x="3980"/>
        <item x="3136"/>
        <item x="3351"/>
        <item x="3854"/>
        <item x="3589"/>
        <item x="3585"/>
        <item x="3586"/>
        <item x="3599"/>
        <item x="3350"/>
        <item x="3587"/>
        <item x="5"/>
        <item x="3591"/>
        <item x="3592"/>
        <item x="3967"/>
        <item x="3593"/>
        <item x="3986"/>
        <item x="3352"/>
        <item x="3139"/>
        <item x="3745"/>
        <item x="3563"/>
        <item x="3594"/>
        <item x="3140"/>
        <item x="3595"/>
        <item x="3141"/>
        <item x="3987"/>
        <item x="3606"/>
        <item x="3607"/>
        <item x="3966"/>
        <item x="3560"/>
        <item x="3608"/>
        <item x="3353"/>
        <item x="9"/>
        <item x="3965"/>
        <item x="3143"/>
        <item x="3601"/>
        <item x="3602"/>
        <item x="3604"/>
        <item x="3609"/>
        <item x="15"/>
        <item x="3856"/>
        <item x="3857"/>
        <item x="3575"/>
        <item x="3144"/>
        <item x="3912"/>
        <item x="3576"/>
        <item x="3145"/>
        <item x="3855"/>
        <item x="3399"/>
        <item x="3579"/>
        <item x="3581"/>
        <item x="3405"/>
        <item x="3584"/>
        <item x="3583"/>
        <item x="3582"/>
        <item x="2"/>
        <item x="3610"/>
        <item x="3611"/>
        <item x="3744"/>
        <item x="3751"/>
        <item x="3889"/>
        <item x="3982"/>
        <item x="3618"/>
        <item x="3617"/>
        <item x="3888"/>
        <item x="3622"/>
        <item x="3747"/>
        <item x="3624"/>
        <item x="3355"/>
        <item x="3631"/>
        <item x="3746"/>
        <item x="3633"/>
        <item x="3637"/>
        <item x="3638"/>
        <item x="3640"/>
        <item x="3639"/>
        <item x="3642"/>
        <item x="3644"/>
        <item x="3643"/>
        <item x="3578"/>
        <item x="3649"/>
        <item x="3650"/>
        <item x="3652"/>
        <item x="3636"/>
        <item x="3635"/>
        <item x="3653"/>
        <item x="3654"/>
        <item x="3354"/>
        <item x="3659"/>
        <item x="3667"/>
        <item x="3665"/>
        <item x="3666"/>
        <item x="3662"/>
        <item x="3661"/>
        <item x="3356"/>
        <item x="3146"/>
        <item x="3671"/>
        <item x="3674"/>
        <item x="3357"/>
        <item x="3147"/>
        <item x="3678"/>
        <item x="3679"/>
        <item x="3148"/>
        <item x="3680"/>
        <item x="3683"/>
        <item x="3684"/>
        <item x="3687"/>
        <item x="3688"/>
        <item x="3689"/>
        <item x="3693"/>
        <item x="3852"/>
        <item x="3890"/>
        <item x="3700"/>
        <item x="3697"/>
        <item x="3696"/>
        <item x="11"/>
        <item x="3702"/>
        <item x="3705"/>
        <item x="3703"/>
        <item x="3707"/>
        <item x="3706"/>
        <item x="3208"/>
        <item x="3712"/>
        <item x="3709"/>
        <item x="3708"/>
        <item x="3715"/>
        <item x="3716"/>
        <item x="3918"/>
        <item x="3717"/>
        <item x="3721"/>
        <item x="3711"/>
        <item x="3400"/>
        <item x="3978"/>
        <item x="3722"/>
        <item x="3726"/>
        <item x="3727"/>
        <item x="3730"/>
        <item x="3731"/>
        <item x="3732"/>
        <item x="3741"/>
        <item x="3742"/>
        <item x="3736"/>
        <item x="0"/>
        <item x="3758"/>
        <item x="3358"/>
        <item x="3756"/>
        <item x="3761"/>
        <item x="3762"/>
        <item x="3763"/>
        <item x="3359"/>
        <item x="3772"/>
        <item x="3773"/>
        <item x="3766"/>
        <item x="3769"/>
        <item x="3765"/>
        <item x="3776"/>
        <item x="3361"/>
        <item x="3782"/>
        <item x="3783"/>
        <item x="3363"/>
        <item x="3787"/>
        <item x="3362"/>
        <item x="3796"/>
        <item x="3792"/>
        <item x="3793"/>
        <item x="3794"/>
        <item x="3691"/>
        <item x="3800"/>
        <item x="3360"/>
        <item x="3802"/>
        <item x="3798"/>
        <item x="3799"/>
        <item x="3803"/>
        <item x="3808"/>
        <item x="3973"/>
        <item x="3916"/>
        <item x="3811"/>
        <item x="3975"/>
        <item x="3950"/>
        <item x="3813"/>
        <item x="3814"/>
        <item x="3822"/>
        <item x="3984"/>
        <item x="3817"/>
        <item x="3816"/>
        <item x="3818"/>
        <item x="3819"/>
        <item x="3824"/>
        <item x="3828"/>
        <item x="3827"/>
        <item x="3826"/>
        <item x="3919"/>
        <item x="3976"/>
        <item x="3974"/>
        <item x="3830"/>
        <item x="3833"/>
        <item x="3834"/>
        <item x="3364"/>
        <item x="3838"/>
        <item x="3840"/>
        <item x="3839"/>
        <item x="3837"/>
        <item x="3835"/>
        <item x="3836"/>
        <item x="3914"/>
        <item x="3843"/>
        <item x="3842"/>
        <item x="3149"/>
        <item x="3844"/>
        <item x="3845"/>
        <item x="3847"/>
        <item x="3848"/>
        <item x="3850"/>
        <item x="3851"/>
        <item x="3915"/>
        <item x="3858"/>
        <item x="3859"/>
        <item x="3365"/>
        <item x="3862"/>
        <item x="3979"/>
        <item x="3865"/>
        <item x="3871"/>
        <item x="3870"/>
        <item x="3869"/>
        <item x="3977"/>
        <item x="3867"/>
        <item x="3866"/>
        <item x="1708"/>
        <item x="3952"/>
        <item x="3972"/>
        <item x="3150"/>
        <item x="3873"/>
        <item x="3872"/>
        <item x="3875"/>
        <item x="3983"/>
        <item x="3877"/>
        <item x="3878"/>
        <item x="1"/>
        <item x="3881"/>
        <item x="3981"/>
        <item x="3366"/>
        <item x="3882"/>
        <item x="3899"/>
        <item x="3897"/>
        <item x="3893"/>
        <item x="3894"/>
        <item x="3898"/>
        <item x="3896"/>
        <item x="3367"/>
        <item x="3902"/>
        <item x="3"/>
        <item x="3903"/>
        <item x="3904"/>
        <item x="3985"/>
        <item x="3206"/>
        <item x="3908"/>
        <item x="3907"/>
        <item x="3909"/>
        <item x="3906"/>
        <item x="3396"/>
        <item x="3921"/>
        <item x="6"/>
        <item x="3920"/>
        <item x="3925"/>
        <item x="3924"/>
        <item x="3923"/>
        <item x="3922"/>
        <item x="3926"/>
        <item x="3929"/>
        <item x="3930"/>
        <item x="3137"/>
        <item x="3931"/>
        <item x="3933"/>
        <item x="3936"/>
        <item x="3937"/>
        <item x="3938"/>
        <item x="3941"/>
        <item x="3942"/>
        <item x="3943"/>
        <item x="3947"/>
        <item x="3948"/>
        <item x="3368"/>
        <item x="3955"/>
        <item x="3954"/>
        <item x="3953"/>
        <item x="3557"/>
        <item x="3951"/>
        <item x="3949"/>
        <item x="3956"/>
        <item x="3957"/>
        <item x="3958"/>
        <item x="3209"/>
        <item x="3961"/>
        <item x="3963"/>
        <item x="3370"/>
        <item x="3142"/>
        <item x="3968"/>
        <item x="3970"/>
        <item x="3372"/>
        <item x="3397"/>
        <item x="1697"/>
        <item x="3371"/>
        <item x="3138"/>
        <item x="3373"/>
        <item x="3374"/>
        <item x="7"/>
        <item x="3404"/>
        <item x="3151"/>
        <item x="3153"/>
        <item x="3152"/>
        <item x="3154"/>
        <item x="3155"/>
        <item x="3207"/>
        <item x="3157"/>
        <item x="3158"/>
        <item x="3159"/>
        <item x="3156"/>
        <item x="3160"/>
        <item x="14"/>
        <item x="3161"/>
        <item x="3375"/>
        <item x="3162"/>
        <item x="3163"/>
        <item x="3212"/>
        <item x="3164"/>
        <item x="3165"/>
        <item x="3378"/>
        <item x="3166"/>
        <item x="3168"/>
        <item x="3167"/>
        <item x="3172"/>
        <item x="3173"/>
        <item x="3171"/>
        <item x="3170"/>
        <item x="3169"/>
        <item x="3381"/>
        <item x="3380"/>
        <item x="3384"/>
        <item x="3383"/>
        <item x="3174"/>
        <item x="3382"/>
        <item x="3176"/>
        <item x="1709"/>
        <item x="3175"/>
        <item x="3385"/>
        <item x="3386"/>
        <item x="3387"/>
        <item x="3308"/>
        <item x="3177"/>
        <item x="3178"/>
        <item x="50"/>
        <item x="3388"/>
        <item x="3389"/>
        <item x="3390"/>
        <item x="3391"/>
        <item x="3315"/>
        <item x="3392"/>
        <item x="3182"/>
        <item x="3181"/>
        <item x="33"/>
        <item x="3379"/>
        <item x="3180"/>
        <item x="21"/>
        <item x="3393"/>
        <item x="3183"/>
        <item x="3187"/>
        <item x="3185"/>
        <item x="3348"/>
        <item x="3398"/>
        <item x="3186"/>
        <item x="24"/>
        <item x="3394"/>
        <item x="3189"/>
        <item x="25"/>
        <item x="3188"/>
        <item x="3395"/>
        <item x="3190"/>
        <item x="3345"/>
        <item x="3192"/>
        <item x="3193"/>
        <item x="3408"/>
        <item x="3409"/>
        <item x="34"/>
        <item x="3406"/>
        <item x="3213"/>
        <item x="3196"/>
        <item x="3195"/>
        <item x="48"/>
        <item x="3197"/>
        <item x="3198"/>
        <item x="3376"/>
        <item x="3199"/>
        <item x="3401"/>
        <item x="3200"/>
        <item x="3403"/>
        <item x="3411"/>
        <item x="3201"/>
        <item x="3202"/>
        <item x="3305"/>
        <item x="3203"/>
        <item x="3311"/>
        <item x="3306"/>
        <item x="3204"/>
        <item x="3412"/>
        <item x="3216"/>
        <item x="3416"/>
        <item x="3215"/>
        <item x="3413"/>
        <item x="20"/>
        <item x="3221"/>
        <item x="3220"/>
        <item x="3219"/>
        <item x="3218"/>
        <item x="3302"/>
        <item x="3418"/>
        <item x="3223"/>
        <item x="3224"/>
        <item x="3217"/>
        <item x="3226"/>
        <item x="3322"/>
        <item x="3258"/>
        <item x="3237"/>
        <item x="3236"/>
        <item x="3420"/>
        <item x="3231"/>
        <item x="3233"/>
        <item x="3421"/>
        <item x="3230"/>
        <item x="3232"/>
        <item x="3235"/>
        <item x="3422"/>
        <item x="3227"/>
        <item x="3424"/>
        <item x="3423"/>
        <item x="360"/>
        <item x="3425"/>
        <item x="3426"/>
        <item x="3415"/>
        <item x="3419"/>
        <item x="3240"/>
        <item x="3247"/>
        <item x="3427"/>
        <item x="3558"/>
        <item x="3470"/>
        <item x="3417"/>
        <item x="3414"/>
        <item x="3248"/>
        <item x="3246"/>
        <item x="3245"/>
        <item x="3242"/>
        <item x="3244"/>
        <item x="3241"/>
        <item x="3559"/>
        <item x="3402"/>
        <item x="3191"/>
        <item x="3430"/>
        <item x="3428"/>
        <item x="3256"/>
        <item x="3257"/>
        <item x="354"/>
        <item x="3301"/>
        <item x="3431"/>
        <item x="3249"/>
        <item x="3250"/>
        <item x="3251"/>
        <item x="3265"/>
        <item x="3263"/>
        <item x="3259"/>
        <item x="3436"/>
        <item x="3266"/>
        <item x="3435"/>
        <item x="3434"/>
        <item x="3179"/>
        <item x="3433"/>
        <item x="3184"/>
        <item x="3271"/>
        <item x="3296"/>
        <item x="3439"/>
        <item x="3269"/>
        <item x="3270"/>
        <item x="3268"/>
        <item x="3438"/>
        <item x="3298"/>
        <item x="3437"/>
        <item x="3297"/>
        <item x="3194"/>
        <item x="3273"/>
        <item x="3272"/>
        <item x="3274"/>
        <item x="3277"/>
        <item x="3276"/>
        <item x="3440"/>
        <item x="3278"/>
        <item x="3279"/>
        <item x="3239"/>
        <item x="3441"/>
        <item x="3282"/>
        <item x="3275"/>
        <item x="3281"/>
        <item x="3252"/>
        <item x="3304"/>
        <item x="3284"/>
        <item x="3303"/>
        <item x="3211"/>
        <item x="3225"/>
        <item x="3283"/>
        <item x="3238"/>
        <item x="3228"/>
        <item x="3229"/>
        <item x="3234"/>
        <item x="3444"/>
        <item x="3518"/>
        <item x="3443"/>
        <item x="3243"/>
        <item x="3260"/>
        <item x="3267"/>
        <item x="3280"/>
        <item x="3285"/>
        <item x="3287"/>
        <item x="3286"/>
        <item x="3222"/>
        <item x="3517"/>
        <item x="3288"/>
        <item x="3307"/>
        <item x="3446"/>
        <item x="3561"/>
        <item x="3445"/>
        <item x="3291"/>
        <item x="3289"/>
        <item x="3290"/>
        <item x="3294"/>
        <item x="3293"/>
        <item x="3448"/>
        <item x="3447"/>
        <item x="3429"/>
        <item x="3310"/>
        <item x="3295"/>
        <item x="3450"/>
        <item x="3300"/>
        <item x="3299"/>
        <item x="3454"/>
        <item x="3451"/>
        <item x="3313"/>
        <item x="3458"/>
        <item x="3516"/>
        <item x="3314"/>
        <item x="307"/>
        <item x="3456"/>
        <item x="3457"/>
        <item x="3318"/>
        <item x="3316"/>
        <item x="1121"/>
        <item x="3317"/>
        <item x="3455"/>
        <item x="3340"/>
        <item x="3461"/>
        <item x="3462"/>
        <item x="3459"/>
        <item x="3319"/>
        <item x="3460"/>
        <item x="3464"/>
        <item x="3463"/>
        <item x="3255"/>
        <item x="3320"/>
        <item x="3346"/>
        <item x="3321"/>
        <item x="3466"/>
        <item x="3465"/>
        <item x="3347"/>
        <item x="3514"/>
        <item x="3323"/>
        <item x="3515"/>
        <item x="3513"/>
        <item x="3468"/>
        <item x="3467"/>
        <item x="3324"/>
        <item x="3512"/>
        <item x="3327"/>
        <item x="3325"/>
        <item x="3326"/>
        <item x="3253"/>
        <item x="3254"/>
        <item x="3214"/>
        <item x="3205"/>
        <item x="3210"/>
        <item x="3262"/>
        <item x="3261"/>
        <item x="3476"/>
        <item x="3477"/>
        <item x="3328"/>
        <item x="3329"/>
        <item x="3331"/>
        <item x="3480"/>
        <item x="3333"/>
        <item x="3478"/>
        <item x="3332"/>
        <item x="3344"/>
        <item x="3481"/>
        <item x="785"/>
        <item x="3334"/>
        <item x="3486"/>
        <item x="3484"/>
        <item x="3335"/>
        <item x="3487"/>
        <item x="3292"/>
        <item x="3309"/>
        <item x="3490"/>
        <item x="3336"/>
        <item x="3498"/>
        <item x="3497"/>
        <item x="3495"/>
        <item x="3492"/>
        <item x="3494"/>
        <item x="3493"/>
        <item x="3491"/>
        <item x="3337"/>
        <item x="3338"/>
        <item x="3501"/>
        <item x="3339"/>
        <item x="3341"/>
        <item x="3264"/>
        <item x="3500"/>
        <item x="3505"/>
        <item x="3504"/>
        <item x="3507"/>
        <item x="3508"/>
        <item x="3342"/>
        <item x="3506"/>
        <item x="3343"/>
        <item x="3530"/>
        <item x="3532"/>
        <item x="3510"/>
        <item x="3509"/>
        <item x="3312"/>
        <item x="3520"/>
        <item x="3519"/>
        <item x="3521"/>
        <item x="3522"/>
        <item x="3330"/>
        <item x="1705"/>
        <item x="3523"/>
        <item x="3524"/>
        <item x="80"/>
        <item x="3525"/>
        <item x="3527"/>
        <item x="82"/>
        <item x="3526"/>
        <item x="3531"/>
        <item x="3528"/>
        <item x="3537"/>
        <item x="3536"/>
        <item x="96"/>
        <item x="3534"/>
        <item x="3535"/>
        <item x="3533"/>
        <item x="125"/>
        <item x="3541"/>
        <item x="3542"/>
        <item x="3543"/>
        <item x="3539"/>
        <item x="3547"/>
        <item x="118"/>
        <item x="815"/>
        <item x="3549"/>
        <item x="3548"/>
        <item x="3553"/>
        <item x="3554"/>
        <item x="3555"/>
        <item x="3546"/>
        <item x="3545"/>
        <item x="3540"/>
        <item x="3544"/>
        <item x="3556"/>
        <item x="305"/>
        <item x="146"/>
        <item x="140"/>
        <item x="124"/>
        <item x="1684"/>
        <item x="223"/>
        <item x="225"/>
        <item x="97"/>
        <item x="1707"/>
        <item x="241"/>
        <item x="352"/>
        <item x="247"/>
        <item x="263"/>
        <item x="274"/>
        <item x="273"/>
        <item x="246"/>
        <item x="285"/>
        <item x="127"/>
        <item x="294"/>
        <item x="296"/>
        <item x="304"/>
        <item x="390"/>
        <item x="303"/>
        <item x="822"/>
        <item x="409"/>
        <item x="356"/>
        <item x="290"/>
        <item x="379"/>
        <item x="404"/>
        <item x="353"/>
        <item x="398"/>
        <item x="801"/>
        <item x="481"/>
        <item x="557"/>
        <item x="1459"/>
        <item x="939"/>
        <item x="795"/>
        <item x="495"/>
        <item x="459"/>
        <item x="460"/>
        <item x="476"/>
        <item x="534"/>
        <item x="522"/>
        <item x="513"/>
        <item x="548"/>
        <item x="562"/>
        <item x="596"/>
        <item x="589"/>
        <item x="627"/>
        <item x="706"/>
        <item x="701"/>
        <item x="726"/>
        <item x="731"/>
        <item x="842"/>
        <item x="663"/>
        <item x="684"/>
        <item x="737"/>
        <item x="935"/>
        <item x="638"/>
        <item x="721"/>
        <item x="931"/>
        <item x="756"/>
        <item x="734"/>
        <item x="742"/>
        <item x="765"/>
        <item x="741"/>
        <item x="1055"/>
        <item x="746"/>
        <item x="989"/>
        <item x="666"/>
        <item x="735"/>
        <item x="658"/>
        <item x="849"/>
        <item x="880"/>
        <item x="882"/>
        <item x="932"/>
        <item x="901"/>
        <item x="910"/>
        <item x="917"/>
        <item x="906"/>
        <item x="907"/>
        <item x="157"/>
        <item x="922"/>
        <item x="1696"/>
        <item x="943"/>
        <item x="947"/>
        <item x="948"/>
        <item x="950"/>
        <item x="951"/>
        <item x="955"/>
        <item x="1047"/>
        <item x="954"/>
        <item x="956"/>
        <item x="959"/>
        <item x="958"/>
        <item x="1247"/>
        <item x="978"/>
        <item x="977"/>
        <item x="1378"/>
        <item x="997"/>
        <item x="1010"/>
        <item x="1006"/>
        <item x="985"/>
        <item x="1273"/>
        <item x="1038"/>
        <item x="1015"/>
        <item x="1685"/>
        <item x="1046"/>
        <item x="1422"/>
        <item x="1042"/>
        <item x="1088"/>
        <item x="1700"/>
        <item x="1104"/>
        <item x="1699"/>
        <item x="1109"/>
        <item x="736"/>
        <item x="777"/>
        <item x="1134"/>
        <item x="1139"/>
        <item x="1141"/>
        <item x="1142"/>
        <item x="1143"/>
        <item x="1182"/>
        <item x="1140"/>
        <item x="1324"/>
        <item x="1178"/>
        <item x="1517"/>
        <item x="1147"/>
        <item x="776"/>
        <item x="921"/>
        <item x="671"/>
        <item x="539"/>
        <item x="1465"/>
        <item x="1163"/>
        <item x="1160"/>
        <item x="1663"/>
        <item x="1156"/>
        <item x="1179"/>
        <item x="1403"/>
        <item x="1639"/>
        <item x="1681"/>
        <item x="1659"/>
        <item x="1229"/>
        <item x="1230"/>
        <item x="1661"/>
        <item x="1228"/>
        <item x="1217"/>
        <item x="1463"/>
        <item x="1214"/>
        <item x="1213"/>
        <item x="1235"/>
        <item x="1252"/>
        <item x="1241"/>
        <item x="1249"/>
        <item x="1268"/>
        <item x="1271"/>
        <item x="1281"/>
        <item x="1349"/>
        <item x="1690"/>
        <item x="1702"/>
        <item x="1321"/>
        <item x="1330"/>
        <item x="1664"/>
        <item x="1360"/>
        <item x="1512"/>
        <item x="1497"/>
        <item x="2171"/>
        <item x="1603"/>
        <item x="1402"/>
        <item x="1379"/>
        <item x="1387"/>
        <item x="1385"/>
        <item x="1392"/>
        <item x="1642"/>
        <item x="1614"/>
        <item x="1405"/>
        <item x="1520"/>
        <item x="1434"/>
        <item x="1421"/>
        <item x="1429"/>
        <item x="1427"/>
        <item x="1425"/>
        <item x="1400"/>
        <item x="1669"/>
        <item x="1423"/>
        <item x="1438"/>
        <item x="1457"/>
        <item x="1458"/>
        <item x="1588"/>
        <item x="1687"/>
        <item x="1751"/>
        <item x="2189"/>
        <item x="2117"/>
        <item x="1798"/>
        <item x="1850"/>
        <item x="1804"/>
        <item x="1960"/>
        <item x="2097"/>
        <item x="1802"/>
        <item x="1760"/>
        <item x="3529"/>
        <item x="2360"/>
        <item x="2181"/>
        <item x="1718"/>
        <item x="2192"/>
        <item x="1761"/>
        <item x="1715"/>
        <item x="1755"/>
        <item x="2183"/>
        <item x="2306"/>
        <item x="2144"/>
        <item x="2155"/>
        <item x="2082"/>
        <item x="2150"/>
        <item x="2200"/>
        <item x="2345"/>
        <item x="2457"/>
        <item x="2364"/>
        <item x="2497"/>
        <item x="2248"/>
        <item x="2242"/>
        <item x="2258"/>
        <item x="2251"/>
        <item x="2350"/>
        <item x="2260"/>
        <item x="2262"/>
        <item x="2261"/>
        <item x="2348"/>
        <item x="2265"/>
        <item x="2270"/>
        <item x="2280"/>
        <item x="2399"/>
        <item x="2301"/>
        <item x="2308"/>
        <item x="2284"/>
        <item x="2709"/>
        <item x="2286"/>
        <item x="2290"/>
        <item x="2362"/>
        <item x="2307"/>
        <item x="2326"/>
        <item x="2322"/>
        <item x="2313"/>
        <item x="2404"/>
        <item x="2333"/>
        <item x="2398"/>
        <item x="2254"/>
        <item x="2337"/>
        <item x="2349"/>
        <item x="2375"/>
        <item x="2368"/>
        <item x="2387"/>
        <item x="2328"/>
        <item x="2347"/>
        <item x="2372"/>
        <item x="2429"/>
        <item x="2420"/>
        <item x="2414"/>
        <item x="2426"/>
        <item x="2738"/>
        <item x="2684"/>
        <item x="2444"/>
        <item x="2460"/>
        <item x="2486"/>
        <item x="2490"/>
        <item x="2489"/>
        <item x="2393"/>
        <item x="2391"/>
        <item x="2153"/>
        <item x="2367"/>
        <item x="2515"/>
        <item x="2152"/>
        <item x="2495"/>
        <item x="2402"/>
        <item x="2400"/>
        <item x="2395"/>
        <item x="2501"/>
        <item x="2520"/>
        <item x="2528"/>
        <item x="2151"/>
        <item x="2708"/>
        <item x="2154"/>
        <item x="1908"/>
        <item x="2973"/>
        <item x="2913"/>
        <item x="2503"/>
        <item x="2536"/>
        <item x="2531"/>
        <item x="2526"/>
        <item x="2529"/>
        <item x="2760"/>
        <item x="2550"/>
        <item x="2548"/>
        <item x="2564"/>
        <item x="2575"/>
        <item x="2576"/>
        <item x="2573"/>
        <item x="2653"/>
        <item x="2639"/>
        <item x="2722"/>
        <item x="2922"/>
        <item x="2923"/>
        <item x="2621"/>
        <item x="2619"/>
        <item x="2683"/>
        <item x="2775"/>
        <item x="2989"/>
        <item x="2883"/>
        <item x="2995"/>
        <item x="2807"/>
        <item x="2815"/>
        <item x="2809"/>
        <item x="2882"/>
        <item x="2859"/>
        <item x="2855"/>
        <item x="2853"/>
        <item x="2870"/>
        <item x="2873"/>
        <item x="2991"/>
        <item x="2542"/>
        <item x="2121"/>
        <item x="1727"/>
        <item x="8"/>
        <item x="10"/>
        <item x="12"/>
        <item x="13"/>
        <item x="16"/>
        <item x="1772"/>
        <item x="17"/>
        <item x="18"/>
        <item x="1724"/>
        <item x="19"/>
        <item x="22"/>
        <item x="23"/>
        <item x="1744"/>
        <item x="26"/>
        <item x="1722"/>
        <item x="28"/>
        <item x="27"/>
        <item x="1770"/>
        <item x="29"/>
        <item x="32"/>
        <item x="30"/>
        <item x="35"/>
        <item x="31"/>
        <item x="1884"/>
        <item x="36"/>
        <item x="37"/>
        <item x="38"/>
        <item x="40"/>
        <item x="39"/>
        <item x="41"/>
        <item x="46"/>
        <item x="42"/>
        <item x="45"/>
        <item x="44"/>
        <item x="54"/>
        <item x="43"/>
        <item x="52"/>
        <item x="47"/>
        <item x="60"/>
        <item x="51"/>
        <item x="56"/>
        <item x="49"/>
        <item x="55"/>
        <item x="61"/>
        <item x="53"/>
        <item x="57"/>
        <item x="58"/>
        <item x="59"/>
        <item x="63"/>
        <item x="1735"/>
        <item x="62"/>
        <item x="65"/>
        <item x="64"/>
        <item x="66"/>
        <item x="67"/>
        <item x="68"/>
        <item x="1728"/>
        <item x="69"/>
        <item x="70"/>
        <item x="71"/>
        <item x="77"/>
        <item x="72"/>
        <item x="74"/>
        <item x="75"/>
        <item x="76"/>
        <item x="78"/>
        <item x="79"/>
        <item x="84"/>
        <item x="99"/>
        <item x="83"/>
        <item x="81"/>
        <item x="87"/>
        <item x="85"/>
        <item x="105"/>
        <item x="115"/>
        <item x="114"/>
        <item x="88"/>
        <item x="107"/>
        <item x="90"/>
        <item x="1781"/>
        <item x="112"/>
        <item x="110"/>
        <item x="95"/>
        <item x="178"/>
        <item x="100"/>
        <item x="91"/>
        <item x="130"/>
        <item x="86"/>
        <item x="94"/>
        <item x="89"/>
        <item x="106"/>
        <item x="98"/>
        <item x="92"/>
        <item x="93"/>
        <item x="119"/>
        <item x="126"/>
        <item x="116"/>
        <item x="101"/>
        <item x="102"/>
        <item x="108"/>
        <item x="123"/>
        <item x="109"/>
        <item x="104"/>
        <item x="103"/>
        <item x="111"/>
        <item x="121"/>
        <item x="122"/>
        <item x="113"/>
        <item x="117"/>
        <item x="120"/>
        <item x="137"/>
        <item x="134"/>
        <item x="136"/>
        <item x="141"/>
        <item x="138"/>
        <item x="139"/>
        <item x="128"/>
        <item x="131"/>
        <item x="167"/>
        <item x="129"/>
        <item x="132"/>
        <item x="169"/>
        <item x="1775"/>
        <item x="144"/>
        <item x="168"/>
        <item x="133"/>
        <item x="135"/>
        <item x="150"/>
        <item x="143"/>
        <item x="142"/>
        <item x="170"/>
        <item x="145"/>
        <item x="166"/>
        <item x="148"/>
        <item x="162"/>
        <item x="147"/>
        <item x="165"/>
        <item x="149"/>
        <item x="164"/>
        <item x="160"/>
        <item x="155"/>
        <item x="153"/>
        <item x="175"/>
        <item x="154"/>
        <item x="152"/>
        <item x="151"/>
        <item x="163"/>
        <item x="174"/>
        <item x="156"/>
        <item x="158"/>
        <item x="1737"/>
        <item x="198"/>
        <item x="159"/>
        <item x="171"/>
        <item x="179"/>
        <item x="161"/>
        <item x="180"/>
        <item x="173"/>
        <item x="176"/>
        <item x="172"/>
        <item x="177"/>
        <item x="181"/>
        <item x="183"/>
        <item x="193"/>
        <item x="184"/>
        <item x="206"/>
        <item x="208"/>
        <item x="192"/>
        <item x="182"/>
        <item x="221"/>
        <item x="220"/>
        <item x="196"/>
        <item x="197"/>
        <item x="195"/>
        <item x="234"/>
        <item x="189"/>
        <item x="202"/>
        <item x="188"/>
        <item x="185"/>
        <item x="201"/>
        <item x="238"/>
        <item x="187"/>
        <item x="203"/>
        <item x="186"/>
        <item x="190"/>
        <item x="1746"/>
        <item x="191"/>
        <item x="194"/>
        <item x="200"/>
        <item x="244"/>
        <item x="213"/>
        <item x="210"/>
        <item x="217"/>
        <item x="218"/>
        <item x="199"/>
        <item x="226"/>
        <item x="212"/>
        <item x="228"/>
        <item x="231"/>
        <item x="205"/>
        <item x="207"/>
        <item x="204"/>
        <item x="233"/>
        <item x="237"/>
        <item x="216"/>
        <item x="211"/>
        <item x="209"/>
        <item x="836"/>
        <item x="219"/>
        <item x="214"/>
        <item x="215"/>
        <item x="242"/>
        <item x="222"/>
        <item x="227"/>
        <item x="232"/>
        <item x="224"/>
        <item x="245"/>
        <item x="230"/>
        <item x="229"/>
        <item x="240"/>
        <item x="236"/>
        <item x="235"/>
        <item x="239"/>
        <item x="261"/>
        <item x="243"/>
        <item x="248"/>
        <item x="270"/>
        <item x="251"/>
        <item x="262"/>
        <item x="249"/>
        <item x="252"/>
        <item x="250"/>
        <item x="269"/>
        <item x="1752"/>
        <item x="260"/>
        <item x="276"/>
        <item x="265"/>
        <item x="272"/>
        <item x="259"/>
        <item x="253"/>
        <item x="254"/>
        <item x="1765"/>
        <item x="258"/>
        <item x="256"/>
        <item x="1753"/>
        <item x="257"/>
        <item x="255"/>
        <item x="1759"/>
        <item x="267"/>
        <item x="266"/>
        <item x="264"/>
        <item x="268"/>
        <item x="1754"/>
        <item x="282"/>
        <item x="284"/>
        <item x="271"/>
        <item x="275"/>
        <item x="280"/>
        <item x="277"/>
        <item x="644"/>
        <item x="278"/>
        <item x="279"/>
        <item x="283"/>
        <item x="286"/>
        <item x="287"/>
        <item x="288"/>
        <item x="289"/>
        <item x="1766"/>
        <item x="292"/>
        <item x="295"/>
        <item x="302"/>
        <item x="297"/>
        <item x="298"/>
        <item x="300"/>
        <item x="311"/>
        <item x="299"/>
        <item x="301"/>
        <item x="312"/>
        <item x="321"/>
        <item x="336"/>
        <item x="326"/>
        <item x="316"/>
        <item x="306"/>
        <item x="313"/>
        <item x="314"/>
        <item x="322"/>
        <item x="308"/>
        <item x="309"/>
        <item x="310"/>
        <item x="332"/>
        <item x="315"/>
        <item x="317"/>
        <item x="325"/>
        <item x="319"/>
        <item x="843"/>
        <item x="318"/>
        <item x="329"/>
        <item x="320"/>
        <item x="328"/>
        <item x="331"/>
        <item x="324"/>
        <item x="323"/>
        <item x="333"/>
        <item x="343"/>
        <item x="335"/>
        <item x="327"/>
        <item x="330"/>
        <item x="342"/>
        <item x="339"/>
        <item x="340"/>
        <item x="351"/>
        <item x="334"/>
        <item x="347"/>
        <item x="349"/>
        <item x="338"/>
        <item x="337"/>
        <item x="1630"/>
        <item x="341"/>
        <item x="345"/>
        <item x="384"/>
        <item x="362"/>
        <item x="363"/>
        <item x="344"/>
        <item x="348"/>
        <item x="350"/>
        <item x="359"/>
        <item x="355"/>
        <item x="358"/>
        <item x="1771"/>
        <item x="371"/>
        <item x="369"/>
        <item x="366"/>
        <item x="357"/>
        <item x="377"/>
        <item x="374"/>
        <item x="368"/>
        <item x="383"/>
        <item x="382"/>
        <item x="361"/>
        <item x="365"/>
        <item x="364"/>
        <item x="367"/>
        <item x="370"/>
        <item x="389"/>
        <item x="376"/>
        <item x="372"/>
        <item x="387"/>
        <item x="375"/>
        <item x="373"/>
        <item x="391"/>
        <item x="393"/>
        <item x="403"/>
        <item x="378"/>
        <item x="402"/>
        <item x="392"/>
        <item x="394"/>
        <item x="388"/>
        <item x="386"/>
        <item x="408"/>
        <item x="381"/>
        <item x="405"/>
        <item x="385"/>
        <item x="380"/>
        <item x="399"/>
        <item x="419"/>
        <item x="396"/>
        <item x="395"/>
        <item x="397"/>
        <item x="400"/>
        <item x="401"/>
        <item x="411"/>
        <item x="414"/>
        <item x="422"/>
        <item x="416"/>
        <item x="424"/>
        <item x="413"/>
        <item x="418"/>
        <item x="436"/>
        <item x="406"/>
        <item x="407"/>
        <item x="1763"/>
        <item x="457"/>
        <item x="444"/>
        <item x="410"/>
        <item x="412"/>
        <item x="421"/>
        <item x="415"/>
        <item x="423"/>
        <item x="420"/>
        <item x="425"/>
        <item x="439"/>
        <item x="438"/>
        <item x="433"/>
        <item x="441"/>
        <item x="442"/>
        <item x="431"/>
        <item x="426"/>
        <item x="429"/>
        <item x="417"/>
        <item x="430"/>
        <item x="427"/>
        <item x="434"/>
        <item x="435"/>
        <item x="437"/>
        <item x="432"/>
        <item x="440"/>
        <item x="463"/>
        <item x="445"/>
        <item x="443"/>
        <item x="449"/>
        <item x="451"/>
        <item x="446"/>
        <item x="447"/>
        <item x="453"/>
        <item x="450"/>
        <item x="465"/>
        <item x="455"/>
        <item x="452"/>
        <item x="456"/>
        <item x="468"/>
        <item x="1767"/>
        <item x="461"/>
        <item x="462"/>
        <item x="458"/>
        <item x="467"/>
        <item x="464"/>
        <item x="466"/>
        <item x="471"/>
        <item x="475"/>
        <item x="469"/>
        <item x="473"/>
        <item x="2084"/>
        <item x="470"/>
        <item x="472"/>
        <item x="478"/>
        <item x="497"/>
        <item x="477"/>
        <item x="487"/>
        <item x="474"/>
        <item x="1780"/>
        <item x="482"/>
        <item x="479"/>
        <item x="480"/>
        <item x="488"/>
        <item x="492"/>
        <item x="483"/>
        <item x="493"/>
        <item x="511"/>
        <item x="485"/>
        <item x="486"/>
        <item x="484"/>
        <item x="499"/>
        <item x="489"/>
        <item x="490"/>
        <item x="1769"/>
        <item x="491"/>
        <item x="498"/>
        <item x="505"/>
        <item x="494"/>
        <item x="519"/>
        <item x="1773"/>
        <item x="496"/>
        <item x="509"/>
        <item x="529"/>
        <item x="501"/>
        <item x="502"/>
        <item x="500"/>
        <item x="503"/>
        <item x="517"/>
        <item x="642"/>
        <item x="512"/>
        <item x="514"/>
        <item x="504"/>
        <item x="508"/>
        <item x="507"/>
        <item x="530"/>
        <item x="520"/>
        <item x="535"/>
        <item x="506"/>
        <item x="536"/>
        <item x="510"/>
        <item x="524"/>
        <item x="526"/>
        <item x="531"/>
        <item x="540"/>
        <item x="516"/>
        <item x="523"/>
        <item x="515"/>
        <item x="525"/>
        <item x="532"/>
        <item x="1787"/>
        <item x="518"/>
        <item x="521"/>
        <item x="533"/>
        <item x="559"/>
        <item x="549"/>
        <item x="556"/>
        <item x="1774"/>
        <item x="543"/>
        <item x="537"/>
        <item x="1875"/>
        <item x="1777"/>
        <item x="547"/>
        <item x="545"/>
        <item x="546"/>
        <item x="1776"/>
        <item x="542"/>
        <item x="538"/>
        <item x="550"/>
        <item x="544"/>
        <item x="555"/>
        <item x="558"/>
        <item x="551"/>
        <item x="552"/>
        <item x="554"/>
        <item x="553"/>
        <item x="586"/>
        <item x="572"/>
        <item x="566"/>
        <item x="560"/>
        <item x="567"/>
        <item x="565"/>
        <item x="568"/>
        <item x="563"/>
        <item x="561"/>
        <item x="1778"/>
        <item x="569"/>
        <item x="573"/>
        <item x="564"/>
        <item x="578"/>
        <item x="571"/>
        <item x="570"/>
        <item x="576"/>
        <item x="577"/>
        <item x="635"/>
        <item x="625"/>
        <item x="574"/>
        <item x="629"/>
        <item x="579"/>
        <item x="583"/>
        <item x="590"/>
        <item x="630"/>
        <item x="580"/>
        <item x="581"/>
        <item x="610"/>
        <item x="611"/>
        <item x="688"/>
        <item x="1785"/>
        <item x="595"/>
        <item x="597"/>
        <item x="615"/>
        <item x="603"/>
        <item x="617"/>
        <item x="588"/>
        <item x="599"/>
        <item x="637"/>
        <item x="618"/>
        <item x="584"/>
        <item x="582"/>
        <item x="592"/>
        <item x="614"/>
        <item x="585"/>
        <item x="606"/>
        <item x="604"/>
        <item x="605"/>
        <item x="600"/>
        <item x="587"/>
        <item x="593"/>
        <item x="1786"/>
        <item x="608"/>
        <item x="626"/>
        <item x="598"/>
        <item x="624"/>
        <item x="685"/>
        <item x="1256"/>
        <item x="707"/>
        <item x="620"/>
        <item x="609"/>
        <item x="594"/>
        <item x="665"/>
        <item x="695"/>
        <item x="607"/>
        <item x="591"/>
        <item x="738"/>
        <item x="673"/>
        <item x="612"/>
        <item x="1783"/>
        <item x="653"/>
        <item x="601"/>
        <item x="602"/>
        <item x="628"/>
        <item x="619"/>
        <item x="674"/>
        <item x="654"/>
        <item x="613"/>
        <item x="616"/>
        <item x="623"/>
        <item x="633"/>
        <item x="640"/>
        <item x="659"/>
        <item x="636"/>
        <item x="622"/>
        <item x="656"/>
        <item x="649"/>
        <item x="677"/>
        <item x="641"/>
        <item x="694"/>
        <item x="631"/>
        <item x="621"/>
        <item x="669"/>
        <item x="668"/>
        <item x="634"/>
        <item x="639"/>
        <item x="689"/>
        <item x="1789"/>
        <item x="632"/>
        <item x="729"/>
        <item x="648"/>
        <item x="693"/>
        <item x="661"/>
        <item x="645"/>
        <item x="683"/>
        <item x="647"/>
        <item x="646"/>
        <item x="687"/>
        <item x="643"/>
        <item x="655"/>
        <item x="664"/>
        <item x="714"/>
        <item x="650"/>
        <item x="697"/>
        <item x="710"/>
        <item x="672"/>
        <item x="660"/>
        <item x="657"/>
        <item x="651"/>
        <item x="662"/>
        <item x="722"/>
        <item x="678"/>
        <item x="652"/>
        <item x="679"/>
        <item x="682"/>
        <item x="667"/>
        <item x="675"/>
        <item x="670"/>
        <item x="676"/>
        <item x="700"/>
        <item x="681"/>
        <item x="730"/>
        <item x="691"/>
        <item x="779"/>
        <item x="690"/>
        <item x="719"/>
        <item x="686"/>
        <item x="1792"/>
        <item x="696"/>
        <item x="778"/>
        <item x="708"/>
        <item x="712"/>
        <item x="702"/>
        <item x="699"/>
        <item x="711"/>
        <item x="744"/>
        <item x="716"/>
        <item x="717"/>
        <item x="1808"/>
        <item x="766"/>
        <item x="704"/>
        <item x="723"/>
        <item x="705"/>
        <item x="709"/>
        <item x="713"/>
        <item x="733"/>
        <item x="720"/>
        <item x="718"/>
        <item x="715"/>
        <item x="752"/>
        <item x="750"/>
        <item x="728"/>
        <item x="739"/>
        <item x="725"/>
        <item x="1795"/>
        <item x="793"/>
        <item x="745"/>
        <item x="727"/>
        <item x="767"/>
        <item x="732"/>
        <item x="748"/>
        <item x="749"/>
        <item x="740"/>
        <item x="763"/>
        <item x="820"/>
        <item x="769"/>
        <item x="773"/>
        <item x="747"/>
        <item x="780"/>
        <item x="743"/>
        <item x="761"/>
        <item x="758"/>
        <item x="781"/>
        <item x="759"/>
        <item x="755"/>
        <item x="751"/>
        <item x="753"/>
        <item x="760"/>
        <item x="806"/>
        <item x="774"/>
        <item x="757"/>
        <item x="754"/>
        <item x="768"/>
        <item x="762"/>
        <item x="797"/>
        <item x="812"/>
        <item x="1813"/>
        <item x="764"/>
        <item x="1794"/>
        <item x="790"/>
        <item x="799"/>
        <item x="771"/>
        <item x="789"/>
        <item x="783"/>
        <item x="770"/>
        <item x="772"/>
        <item x="784"/>
        <item x="814"/>
        <item x="775"/>
        <item x="788"/>
        <item x="782"/>
        <item x="786"/>
        <item x="826"/>
        <item x="805"/>
        <item x="823"/>
        <item x="800"/>
        <item x="794"/>
        <item x="787"/>
        <item x="841"/>
        <item x="791"/>
        <item x="811"/>
        <item x="798"/>
        <item x="808"/>
        <item x="792"/>
        <item x="807"/>
        <item x="796"/>
        <item x="802"/>
        <item x="817"/>
        <item x="804"/>
        <item x="810"/>
        <item x="809"/>
        <item x="1202"/>
        <item x="803"/>
        <item x="813"/>
        <item x="1797"/>
        <item x="828"/>
        <item x="829"/>
        <item x="816"/>
        <item x="819"/>
        <item x="825"/>
        <item x="827"/>
        <item x="818"/>
        <item x="851"/>
        <item x="824"/>
        <item x="839"/>
        <item x="821"/>
        <item x="844"/>
        <item x="831"/>
        <item x="838"/>
        <item x="832"/>
        <item x="830"/>
        <item x="856"/>
        <item x="846"/>
        <item x="837"/>
        <item x="834"/>
        <item x="865"/>
        <item x="833"/>
        <item x="845"/>
        <item x="889"/>
        <item x="835"/>
        <item x="869"/>
        <item x="840"/>
        <item x="848"/>
        <item x="873"/>
        <item x="850"/>
        <item x="852"/>
        <item x="877"/>
        <item x="888"/>
        <item x="855"/>
        <item x="853"/>
        <item x="892"/>
        <item x="847"/>
        <item x="854"/>
        <item x="867"/>
        <item x="878"/>
        <item x="890"/>
        <item x="859"/>
        <item x="860"/>
        <item x="858"/>
        <item x="876"/>
        <item x="886"/>
        <item x="541"/>
        <item x="862"/>
        <item x="881"/>
        <item x="864"/>
        <item x="863"/>
        <item x="868"/>
        <item x="861"/>
        <item x="875"/>
        <item x="871"/>
        <item x="1859"/>
        <item x="866"/>
        <item x="870"/>
        <item x="874"/>
        <item x="900"/>
        <item x="899"/>
        <item x="912"/>
        <item x="883"/>
        <item x="884"/>
        <item x="879"/>
        <item x="897"/>
        <item x="885"/>
        <item x="872"/>
        <item x="1799"/>
        <item x="913"/>
        <item x="895"/>
        <item x="894"/>
        <item x="891"/>
        <item x="1801"/>
        <item x="887"/>
        <item x="905"/>
        <item x="896"/>
        <item x="893"/>
        <item x="1443"/>
        <item x="898"/>
        <item x="927"/>
        <item x="1803"/>
        <item x="904"/>
        <item x="1299"/>
        <item x="1224"/>
        <item x="902"/>
        <item x="911"/>
        <item x="903"/>
        <item x="908"/>
        <item x="918"/>
        <item x="909"/>
        <item x="1857"/>
        <item x="924"/>
        <item x="914"/>
        <item x="930"/>
        <item x="915"/>
        <item x="919"/>
        <item x="916"/>
        <item x="928"/>
        <item x="920"/>
        <item x="929"/>
        <item x="925"/>
        <item x="680"/>
        <item x="923"/>
        <item x="926"/>
        <item x="934"/>
        <item x="936"/>
        <item x="937"/>
        <item x="1806"/>
        <item x="944"/>
        <item x="938"/>
        <item x="942"/>
        <item x="945"/>
        <item x="941"/>
        <item x="940"/>
        <item x="946"/>
        <item x="961"/>
        <item x="964"/>
        <item x="952"/>
        <item x="962"/>
        <item x="953"/>
        <item x="957"/>
        <item x="960"/>
        <item x="963"/>
        <item x="968"/>
        <item x="970"/>
        <item x="965"/>
        <item x="976"/>
        <item x="969"/>
        <item x="967"/>
        <item x="966"/>
        <item x="973"/>
        <item x="971"/>
        <item x="987"/>
        <item x="972"/>
        <item x="983"/>
        <item x="996"/>
        <item x="975"/>
        <item x="979"/>
        <item x="1001"/>
        <item x="981"/>
        <item x="974"/>
        <item x="990"/>
        <item x="980"/>
        <item x="982"/>
        <item x="1028"/>
        <item x="984"/>
        <item x="995"/>
        <item x="998"/>
        <item x="1814"/>
        <item x="994"/>
        <item x="993"/>
        <item x="1027"/>
        <item x="1009"/>
        <item x="991"/>
        <item x="986"/>
        <item x="1004"/>
        <item x="1040"/>
        <item x="992"/>
        <item x="1007"/>
        <item x="1031"/>
        <item x="988"/>
        <item x="999"/>
        <item x="1030"/>
        <item x="1000"/>
        <item x="1005"/>
        <item x="1022"/>
        <item x="1809"/>
        <item x="1003"/>
        <item x="1016"/>
        <item x="1024"/>
        <item x="1051"/>
        <item x="1021"/>
        <item x="1002"/>
        <item x="1807"/>
        <item x="1008"/>
        <item x="1023"/>
        <item x="1018"/>
        <item x="1812"/>
        <item x="1011"/>
        <item x="1034"/>
        <item x="1013"/>
        <item x="1035"/>
        <item x="1012"/>
        <item x="1029"/>
        <item x="1069"/>
        <item x="1077"/>
        <item x="1017"/>
        <item x="1019"/>
        <item x="1087"/>
        <item x="1014"/>
        <item x="1026"/>
        <item x="1025"/>
        <item x="1020"/>
        <item x="1811"/>
        <item x="1061"/>
        <item x="1054"/>
        <item x="1540"/>
        <item x="1083"/>
        <item x="1032"/>
        <item x="1036"/>
        <item x="1060"/>
        <item x="1043"/>
        <item x="1033"/>
        <item x="1094"/>
        <item x="1056"/>
        <item x="1039"/>
        <item x="1041"/>
        <item x="1049"/>
        <item x="1045"/>
        <item x="1044"/>
        <item x="1053"/>
        <item x="1059"/>
        <item x="1050"/>
        <item x="1052"/>
        <item x="1071"/>
        <item x="1057"/>
        <item x="1048"/>
        <item x="1058"/>
        <item x="1082"/>
        <item x="1089"/>
        <item x="1063"/>
        <item x="1068"/>
        <item x="1075"/>
        <item x="1076"/>
        <item x="1064"/>
        <item x="1092"/>
        <item x="1084"/>
        <item x="1099"/>
        <item x="1062"/>
        <item x="1072"/>
        <item x="1065"/>
        <item x="1079"/>
        <item x="1096"/>
        <item x="1819"/>
        <item x="1066"/>
        <item x="1078"/>
        <item x="1067"/>
        <item x="1070"/>
        <item x="1073"/>
        <item x="1074"/>
        <item x="1090"/>
        <item x="1080"/>
        <item x="1085"/>
        <item x="1093"/>
        <item x="1086"/>
        <item x="1081"/>
        <item x="1102"/>
        <item x="1091"/>
        <item x="1098"/>
        <item x="1101"/>
        <item x="1100"/>
        <item x="1097"/>
        <item x="1095"/>
        <item x="1105"/>
        <item x="1103"/>
        <item x="1108"/>
        <item x="1128"/>
        <item x="1106"/>
        <item x="1116"/>
        <item x="1107"/>
        <item x="1123"/>
        <item x="1117"/>
        <item x="1111"/>
        <item x="1115"/>
        <item x="1125"/>
        <item x="1118"/>
        <item x="1816"/>
        <item x="1110"/>
        <item x="1126"/>
        <item x="1113"/>
        <item x="1112"/>
        <item x="1114"/>
        <item x="1119"/>
        <item x="1124"/>
        <item x="1132"/>
        <item x="1131"/>
        <item x="1120"/>
        <item x="1122"/>
        <item x="1133"/>
        <item x="1820"/>
        <item x="1129"/>
        <item x="1130"/>
        <item x="1127"/>
        <item x="1822"/>
        <item x="1136"/>
        <item x="2164"/>
        <item x="1135"/>
        <item x="1833"/>
        <item x="1137"/>
        <item x="1146"/>
        <item x="1144"/>
        <item x="1145"/>
        <item x="1149"/>
        <item x="1150"/>
        <item x="1155"/>
        <item x="1153"/>
        <item x="1167"/>
        <item x="1154"/>
        <item x="1151"/>
        <item x="1180"/>
        <item x="1159"/>
        <item x="1220"/>
        <item x="1165"/>
        <item x="1152"/>
        <item x="1161"/>
        <item x="1171"/>
        <item x="1209"/>
        <item x="1157"/>
        <item x="1166"/>
        <item x="1164"/>
        <item x="1175"/>
        <item x="1177"/>
        <item x="1162"/>
        <item x="1186"/>
        <item x="1170"/>
        <item x="1216"/>
        <item x="1173"/>
        <item x="1244"/>
        <item x="1184"/>
        <item x="1238"/>
        <item x="1168"/>
        <item x="1169"/>
        <item x="1176"/>
        <item x="1174"/>
        <item x="1192"/>
        <item x="1185"/>
        <item x="1219"/>
        <item x="1270"/>
        <item x="1189"/>
        <item x="1206"/>
        <item x="1208"/>
        <item x="1261"/>
        <item x="1172"/>
        <item x="1207"/>
        <item x="1191"/>
        <item x="1183"/>
        <item x="1210"/>
        <item x="1234"/>
        <item x="1872"/>
        <item x="1243"/>
        <item x="1292"/>
        <item x="1198"/>
        <item x="1188"/>
        <item x="1205"/>
        <item x="1187"/>
        <item x="1199"/>
        <item x="1196"/>
        <item x="1200"/>
        <item x="1195"/>
        <item x="1221"/>
        <item x="1201"/>
        <item x="1337"/>
        <item x="1193"/>
        <item x="1203"/>
        <item x="1250"/>
        <item x="1194"/>
        <item x="1204"/>
        <item x="1211"/>
        <item x="1237"/>
        <item x="1301"/>
        <item x="1212"/>
        <item x="1255"/>
        <item x="1215"/>
        <item x="1262"/>
        <item x="1245"/>
        <item x="1222"/>
        <item x="1265"/>
        <item x="1302"/>
        <item x="1319"/>
        <item x="1232"/>
        <item x="1227"/>
        <item x="1225"/>
        <item x="1366"/>
        <item x="1282"/>
        <item x="1315"/>
        <item x="1847"/>
        <item x="528"/>
        <item x="1226"/>
        <item x="1248"/>
        <item x="1218"/>
        <item x="1223"/>
        <item x="1239"/>
        <item x="1260"/>
        <item x="1381"/>
        <item x="1837"/>
        <item x="1395"/>
        <item x="1284"/>
        <item x="1259"/>
        <item x="1320"/>
        <item x="1231"/>
        <item x="1258"/>
        <item x="1236"/>
        <item x="1286"/>
        <item x="1263"/>
        <item x="1826"/>
        <item x="1233"/>
        <item x="1240"/>
        <item x="1367"/>
        <item x="1251"/>
        <item x="1246"/>
        <item x="1242"/>
        <item x="1307"/>
        <item x="1377"/>
        <item x="1264"/>
        <item x="1275"/>
        <item x="1370"/>
        <item x="1332"/>
        <item x="1267"/>
        <item x="1830"/>
        <item x="1309"/>
        <item x="1277"/>
        <item x="1253"/>
        <item x="1314"/>
        <item x="1254"/>
        <item x="1257"/>
        <item x="1828"/>
        <item x="1831"/>
        <item x="1353"/>
        <item x="1266"/>
        <item x="1368"/>
        <item x="1344"/>
        <item x="1296"/>
        <item x="1285"/>
        <item x="1272"/>
        <item x="1322"/>
        <item x="1269"/>
        <item x="1278"/>
        <item x="1293"/>
        <item x="1279"/>
        <item x="1274"/>
        <item x="1289"/>
        <item x="1388"/>
        <item x="1343"/>
        <item x="1295"/>
        <item x="1276"/>
        <item x="1308"/>
        <item x="1835"/>
        <item x="1305"/>
        <item x="1287"/>
        <item x="1829"/>
        <item x="1283"/>
        <item x="1294"/>
        <item x="1338"/>
        <item x="1280"/>
        <item x="1290"/>
        <item x="1358"/>
        <item x="1362"/>
        <item x="1317"/>
        <item x="1352"/>
        <item x="1288"/>
        <item x="1298"/>
        <item x="1354"/>
        <item x="1312"/>
        <item x="1291"/>
        <item x="1300"/>
        <item x="1345"/>
        <item x="1310"/>
        <item x="1393"/>
        <item x="1331"/>
        <item x="1372"/>
        <item x="1333"/>
        <item x="1304"/>
        <item x="1303"/>
        <item x="1297"/>
        <item x="1306"/>
        <item x="1318"/>
        <item x="1328"/>
        <item x="1329"/>
        <item x="1311"/>
        <item x="1832"/>
        <item x="1326"/>
        <item x="1313"/>
        <item x="1348"/>
        <item x="1316"/>
        <item x="1839"/>
        <item x="1383"/>
        <item x="1325"/>
        <item x="1363"/>
        <item x="1391"/>
        <item x="1323"/>
        <item x="1341"/>
        <item x="1495"/>
        <item x="1335"/>
        <item x="1342"/>
        <item x="1365"/>
        <item x="1334"/>
        <item x="1327"/>
        <item x="1336"/>
        <item x="1364"/>
        <item x="1339"/>
        <item x="1340"/>
        <item x="1346"/>
        <item x="1351"/>
        <item x="1369"/>
        <item x="1840"/>
        <item x="1347"/>
        <item x="1394"/>
        <item x="1836"/>
        <item x="1356"/>
        <item x="1380"/>
        <item x="1350"/>
        <item x="1361"/>
        <item x="1416"/>
        <item x="1359"/>
        <item x="1375"/>
        <item x="1374"/>
        <item x="1404"/>
        <item x="1355"/>
        <item x="1389"/>
        <item x="1843"/>
        <item x="1390"/>
        <item x="1357"/>
        <item x="1371"/>
        <item x="1410"/>
        <item x="1376"/>
        <item x="1838"/>
        <item x="1382"/>
        <item x="1841"/>
        <item x="1384"/>
        <item x="1386"/>
        <item x="1406"/>
        <item x="1397"/>
        <item x="1398"/>
        <item x="1414"/>
        <item x="1396"/>
        <item x="1409"/>
        <item x="1411"/>
        <item x="1401"/>
        <item x="1417"/>
        <item x="1399"/>
        <item x="1407"/>
        <item x="1408"/>
        <item x="1373"/>
        <item x="1415"/>
        <item x="1418"/>
        <item x="1441"/>
        <item x="1420"/>
        <item x="1412"/>
        <item x="1846"/>
        <item x="1413"/>
        <item x="1442"/>
        <item x="1437"/>
        <item x="1440"/>
        <item x="1426"/>
        <item x="1419"/>
        <item x="1430"/>
        <item x="1432"/>
        <item x="1433"/>
        <item x="1431"/>
        <item x="1424"/>
        <item x="1428"/>
        <item x="1842"/>
        <item x="1436"/>
        <item x="1435"/>
        <item x="1439"/>
        <item x="1464"/>
        <item x="1444"/>
        <item x="1449"/>
        <item x="1445"/>
        <item x="1454"/>
        <item x="1862"/>
        <item x="1446"/>
        <item x="1450"/>
        <item x="1453"/>
        <item x="1467"/>
        <item x="1448"/>
        <item x="1845"/>
        <item x="1451"/>
        <item x="1452"/>
        <item x="1461"/>
        <item x="1462"/>
        <item x="1455"/>
        <item x="1456"/>
        <item x="1460"/>
        <item x="1466"/>
        <item x="1469"/>
        <item x="1472"/>
        <item x="1473"/>
        <item x="1468"/>
        <item x="1471"/>
        <item x="1470"/>
        <item x="1475"/>
        <item x="1477"/>
        <item x="1483"/>
        <item x="1474"/>
        <item x="1480"/>
        <item x="1481"/>
        <item x="1478"/>
        <item x="1488"/>
        <item x="1489"/>
        <item x="1476"/>
        <item x="1510"/>
        <item x="1484"/>
        <item x="1490"/>
        <item x="1485"/>
        <item x="1482"/>
        <item x="1491"/>
        <item x="1538"/>
        <item x="1499"/>
        <item x="1848"/>
        <item x="1498"/>
        <item x="1486"/>
        <item x="1492"/>
        <item x="1547"/>
        <item x="1505"/>
        <item x="1504"/>
        <item x="1509"/>
        <item x="1493"/>
        <item x="1507"/>
        <item x="1849"/>
        <item x="1494"/>
        <item x="1496"/>
        <item x="1531"/>
        <item x="1502"/>
        <item x="1500"/>
        <item x="1511"/>
        <item x="1542"/>
        <item x="1527"/>
        <item x="1548"/>
        <item x="1503"/>
        <item x="1506"/>
        <item x="1558"/>
        <item x="1523"/>
        <item x="1501"/>
        <item x="1544"/>
        <item x="1508"/>
        <item x="1516"/>
        <item x="1534"/>
        <item x="1487"/>
        <item x="1528"/>
        <item x="1521"/>
        <item x="1856"/>
        <item x="1515"/>
        <item x="1513"/>
        <item x="1530"/>
        <item x="1851"/>
        <item x="1522"/>
        <item x="1514"/>
        <item x="1852"/>
        <item x="1525"/>
        <item x="1524"/>
        <item x="1519"/>
        <item x="1518"/>
        <item x="1583"/>
        <item x="1537"/>
        <item x="1529"/>
        <item x="1861"/>
        <item x="1550"/>
        <item x="1536"/>
        <item x="1532"/>
        <item x="1545"/>
        <item x="1526"/>
        <item x="1591"/>
        <item x="1555"/>
        <item x="1578"/>
        <item x="1539"/>
        <item x="1584"/>
        <item x="1546"/>
        <item x="1535"/>
        <item x="1585"/>
        <item x="1575"/>
        <item x="1533"/>
        <item x="1556"/>
        <item x="1563"/>
        <item x="1543"/>
        <item x="1589"/>
        <item x="1853"/>
        <item x="1855"/>
        <item x="1553"/>
        <item x="1554"/>
        <item x="1572"/>
        <item x="1551"/>
        <item x="1566"/>
        <item x="1549"/>
        <item x="1541"/>
        <item x="1573"/>
        <item x="1894"/>
        <item x="1561"/>
        <item x="1562"/>
        <item x="1557"/>
        <item x="1552"/>
        <item x="1590"/>
        <item x="1577"/>
        <item x="1567"/>
        <item x="1594"/>
        <item x="1479"/>
        <item x="1597"/>
        <item x="1560"/>
        <item x="1568"/>
        <item x="1559"/>
        <item x="1564"/>
        <item x="1565"/>
        <item x="1570"/>
        <item x="1586"/>
        <item x="1569"/>
        <item x="1571"/>
        <item x="1580"/>
        <item x="1579"/>
        <item x="1574"/>
        <item x="1576"/>
        <item x="1596"/>
        <item x="1607"/>
        <item x="1858"/>
        <item x="1582"/>
        <item x="1606"/>
        <item x="1581"/>
        <item x="1593"/>
        <item x="1867"/>
        <item x="1599"/>
        <item x="1587"/>
        <item x="1592"/>
        <item x="1601"/>
        <item x="1609"/>
        <item x="1598"/>
        <item x="1595"/>
        <item x="1600"/>
        <item x="1620"/>
        <item x="1621"/>
        <item x="1613"/>
        <item x="1602"/>
        <item x="1604"/>
        <item x="1608"/>
        <item x="1615"/>
        <item x="1610"/>
        <item x="1605"/>
        <item x="2018"/>
        <item x="1612"/>
        <item x="1877"/>
        <item x="1619"/>
        <item x="1611"/>
        <item x="1616"/>
        <item x="1618"/>
        <item x="1628"/>
        <item x="1617"/>
        <item x="1627"/>
        <item x="1629"/>
        <item x="1638"/>
        <item x="2038"/>
        <item x="1624"/>
        <item x="1622"/>
        <item x="1623"/>
        <item x="1643"/>
        <item x="1625"/>
        <item x="1626"/>
        <item x="1631"/>
        <item x="1636"/>
        <item x="1864"/>
        <item x="1650"/>
        <item x="1632"/>
        <item x="1648"/>
        <item x="1633"/>
        <item x="1644"/>
        <item x="1634"/>
        <item x="1635"/>
        <item x="1668"/>
        <item x="1637"/>
        <item x="1641"/>
        <item x="1657"/>
        <item x="1647"/>
        <item x="1655"/>
        <item x="1665"/>
        <item x="1667"/>
        <item x="1670"/>
        <item x="1640"/>
        <item x="1654"/>
        <item x="1678"/>
        <item x="1653"/>
        <item x="1646"/>
        <item x="1645"/>
        <item x="1656"/>
        <item x="1658"/>
        <item x="1649"/>
        <item x="1651"/>
        <item x="1673"/>
        <item x="1652"/>
        <item x="1662"/>
        <item x="1666"/>
        <item x="1660"/>
        <item x="1676"/>
        <item x="1871"/>
        <item x="1680"/>
        <item x="1671"/>
        <item x="1672"/>
        <item x="1675"/>
        <item x="1860"/>
        <item x="1674"/>
        <item x="1863"/>
        <item x="1677"/>
        <item x="1679"/>
        <item x="1682"/>
        <item x="1683"/>
        <item x="1686"/>
        <item x="1689"/>
        <item x="1688"/>
        <item x="1693"/>
        <item x="1691"/>
        <item x="1692"/>
        <item x="1694"/>
        <item x="1695"/>
        <item x="1698"/>
        <item x="1701"/>
        <item x="1703"/>
        <item x="1866"/>
        <item x="1704"/>
        <item x="1706"/>
        <item x="1710"/>
        <item x="1868"/>
        <item x="1878"/>
        <item x="1870"/>
        <item x="1874"/>
        <item x="1876"/>
        <item x="1879"/>
        <item x="1873"/>
        <item x="1881"/>
        <item x="1880"/>
        <item x="1897"/>
        <item x="1883"/>
        <item x="1882"/>
        <item x="1891"/>
        <item x="1886"/>
        <item x="1893"/>
        <item x="1993"/>
        <item x="1885"/>
        <item x="1888"/>
        <item x="1902"/>
        <item x="1889"/>
        <item x="1906"/>
        <item x="1890"/>
        <item x="1895"/>
        <item x="1901"/>
        <item x="1887"/>
        <item x="1892"/>
        <item x="1898"/>
        <item x="1911"/>
        <item x="1910"/>
        <item x="1896"/>
        <item x="1900"/>
        <item x="1913"/>
        <item x="1915"/>
        <item x="1899"/>
        <item x="1917"/>
        <item x="1918"/>
        <item x="1905"/>
        <item x="1903"/>
        <item x="1904"/>
        <item x="1912"/>
        <item x="1909"/>
        <item x="1914"/>
        <item x="1916"/>
        <item x="1919"/>
        <item x="1920"/>
        <item x="1922"/>
        <item x="1925"/>
        <item x="1921"/>
        <item x="1928"/>
        <item x="2237"/>
        <item x="1926"/>
        <item x="1923"/>
        <item x="1934"/>
        <item x="1929"/>
        <item x="1927"/>
        <item x="1931"/>
        <item x="1930"/>
        <item x="1933"/>
        <item x="1937"/>
        <item x="1932"/>
        <item x="2071"/>
        <item x="1936"/>
        <item x="1942"/>
        <item x="1938"/>
        <item x="1939"/>
        <item x="1941"/>
        <item x="1940"/>
        <item x="1943"/>
        <item x="1949"/>
        <item x="1944"/>
        <item x="1945"/>
        <item x="1946"/>
        <item x="2001"/>
        <item x="1959"/>
        <item x="1952"/>
        <item x="1947"/>
        <item x="1956"/>
        <item x="1951"/>
        <item x="1987"/>
        <item x="1950"/>
        <item x="1963"/>
        <item x="1948"/>
        <item x="1958"/>
        <item x="1955"/>
        <item x="1964"/>
        <item x="1957"/>
        <item x="1978"/>
        <item x="1954"/>
        <item x="1961"/>
        <item x="1992"/>
        <item x="1953"/>
        <item x="1988"/>
        <item x="1971"/>
        <item x="2035"/>
        <item x="1966"/>
        <item x="1962"/>
        <item x="1967"/>
        <item x="1969"/>
        <item x="2005"/>
        <item x="2000"/>
        <item x="1970"/>
        <item x="1974"/>
        <item x="2318"/>
        <item x="1972"/>
        <item x="1979"/>
        <item x="1975"/>
        <item x="1989"/>
        <item x="2015"/>
        <item x="1973"/>
        <item x="1976"/>
        <item x="1983"/>
        <item x="1986"/>
        <item x="1998"/>
        <item x="2010"/>
        <item x="2023"/>
        <item x="2033"/>
        <item x="1980"/>
        <item x="1981"/>
        <item x="1982"/>
        <item x="1991"/>
        <item x="2002"/>
        <item x="1984"/>
        <item x="1999"/>
        <item x="1995"/>
        <item x="2028"/>
        <item x="1985"/>
        <item x="1996"/>
        <item x="2011"/>
        <item x="1968"/>
        <item x="1990"/>
        <item x="2004"/>
        <item x="1997"/>
        <item x="2021"/>
        <item x="2006"/>
        <item x="2007"/>
        <item x="2003"/>
        <item x="2014"/>
        <item x="2027"/>
        <item x="2058"/>
        <item x="2031"/>
        <item x="2008"/>
        <item x="2009"/>
        <item x="2013"/>
        <item x="2012"/>
        <item x="1977"/>
        <item x="2050"/>
        <item x="2017"/>
        <item x="2019"/>
        <item x="2029"/>
        <item x="2020"/>
        <item x="2047"/>
        <item x="2016"/>
        <item x="2022"/>
        <item x="2030"/>
        <item x="2032"/>
        <item x="2037"/>
        <item x="2024"/>
        <item x="2034"/>
        <item x="2026"/>
        <item x="2025"/>
        <item x="2039"/>
        <item x="2040"/>
        <item x="2036"/>
        <item x="2049"/>
        <item x="2041"/>
        <item x="2044"/>
        <item x="346"/>
        <item x="1037"/>
        <item x="2042"/>
        <item x="2045"/>
        <item x="2048"/>
        <item x="2046"/>
        <item x="2053"/>
        <item x="2051"/>
        <item x="2054"/>
        <item x="2052"/>
        <item x="2055"/>
        <item x="2056"/>
        <item x="2081"/>
        <item x="2059"/>
        <item x="2283"/>
        <item x="2057"/>
        <item x="2061"/>
        <item x="2063"/>
        <item x="2065"/>
        <item x="2080"/>
        <item x="2060"/>
        <item x="2077"/>
        <item x="2070"/>
        <item x="2066"/>
        <item x="2072"/>
        <item x="2086"/>
        <item x="2068"/>
        <item x="2069"/>
        <item x="2067"/>
        <item x="2078"/>
        <item x="2073"/>
        <item x="2079"/>
        <item x="2076"/>
        <item x="2075"/>
        <item x="2088"/>
        <item x="2083"/>
        <item x="2130"/>
        <item x="2093"/>
        <item x="2087"/>
        <item x="2095"/>
        <item x="2085"/>
        <item x="2102"/>
        <item x="2106"/>
        <item x="2100"/>
        <item x="2089"/>
        <item x="2099"/>
        <item x="2096"/>
        <item x="2094"/>
        <item x="2091"/>
        <item x="2098"/>
        <item x="2103"/>
        <item x="2114"/>
        <item x="2110"/>
        <item x="2105"/>
        <item x="2119"/>
        <item x="2101"/>
        <item x="2111"/>
        <item x="2104"/>
        <item x="2092"/>
        <item x="2107"/>
        <item x="2113"/>
        <item x="2108"/>
        <item x="2109"/>
        <item x="2115"/>
        <item x="2112"/>
        <item x="2116"/>
        <item x="2118"/>
        <item x="2124"/>
        <item x="2120"/>
        <item x="2122"/>
        <item x="2129"/>
        <item x="2264"/>
        <item x="2123"/>
        <item x="2132"/>
        <item x="2125"/>
        <item x="2127"/>
        <item x="2135"/>
        <item x="2131"/>
        <item x="2136"/>
        <item x="2128"/>
        <item x="2134"/>
        <item x="2137"/>
        <item x="2145"/>
        <item x="1768"/>
        <item x="2140"/>
        <item x="2138"/>
        <item x="2139"/>
        <item x="2142"/>
        <item x="2141"/>
        <item x="2143"/>
        <item x="2146"/>
        <item x="2148"/>
        <item x="2147"/>
        <item x="2149"/>
        <item x="2190"/>
        <item x="2156"/>
        <item x="2157"/>
        <item x="2158"/>
        <item x="2159"/>
        <item x="2267"/>
        <item x="2160"/>
        <item x="2507"/>
        <item x="2161"/>
        <item x="2163"/>
        <item x="2162"/>
        <item x="2165"/>
        <item x="2323"/>
        <item x="2166"/>
        <item x="2170"/>
        <item x="2167"/>
        <item x="2169"/>
        <item x="2177"/>
        <item x="2180"/>
        <item x="2168"/>
        <item x="2178"/>
        <item x="2172"/>
        <item x="2182"/>
        <item x="2173"/>
        <item x="2175"/>
        <item x="2174"/>
        <item x="2187"/>
        <item x="2176"/>
        <item x="2184"/>
        <item x="2207"/>
        <item x="2185"/>
        <item x="2228"/>
        <item x="2179"/>
        <item x="2317"/>
        <item x="2186"/>
        <item x="2188"/>
        <item x="2408"/>
        <item x="2195"/>
        <item x="2196"/>
        <item x="2193"/>
        <item x="2194"/>
        <item x="2191"/>
        <item x="2197"/>
        <item x="2198"/>
        <item x="2199"/>
        <item x="2201"/>
        <item x="2205"/>
        <item x="2204"/>
        <item x="2202"/>
        <item x="2203"/>
        <item x="2206"/>
        <item x="2291"/>
        <item x="2208"/>
        <item x="2214"/>
        <item x="2538"/>
        <item x="2211"/>
        <item x="2218"/>
        <item x="2215"/>
        <item x="2213"/>
        <item x="2212"/>
        <item x="2221"/>
        <item x="2219"/>
        <item x="2216"/>
        <item x="2224"/>
        <item x="2217"/>
        <item x="2222"/>
        <item x="1869"/>
        <item x="2223"/>
        <item x="2227"/>
        <item x="2282"/>
        <item x="2231"/>
        <item x="2226"/>
        <item x="2234"/>
        <item x="2229"/>
        <item x="2233"/>
        <item x="2230"/>
        <item x="2232"/>
        <item x="2235"/>
        <item x="2276"/>
        <item x="2908"/>
        <item x="2236"/>
        <item x="2240"/>
        <item x="2238"/>
        <item x="2244"/>
        <item x="2239"/>
        <item x="2243"/>
        <item x="2383"/>
        <item x="2401"/>
        <item x="2352"/>
        <item x="2246"/>
        <item x="2702"/>
        <item x="2245"/>
        <item x="2247"/>
        <item x="2256"/>
        <item x="2250"/>
        <item x="2255"/>
        <item x="2252"/>
        <item x="2249"/>
        <item x="2588"/>
        <item x="2327"/>
        <item x="2253"/>
        <item x="2259"/>
        <item x="2257"/>
        <item x="2309"/>
        <item x="2287"/>
        <item x="2263"/>
        <item x="2319"/>
        <item x="2266"/>
        <item x="2268"/>
        <item x="2275"/>
        <item x="2269"/>
        <item x="2271"/>
        <item x="2272"/>
        <item x="2274"/>
        <item x="2289"/>
        <item x="2273"/>
        <item x="2277"/>
        <item x="2293"/>
        <item x="2330"/>
        <item x="2295"/>
        <item x="2693"/>
        <item x="2278"/>
        <item x="2297"/>
        <item x="2331"/>
        <item x="2279"/>
        <item x="2285"/>
        <item x="2288"/>
        <item x="2281"/>
        <item x="2294"/>
        <item x="2296"/>
        <item x="2300"/>
        <item x="2315"/>
        <item x="1779"/>
        <item x="2299"/>
        <item x="2311"/>
        <item x="2320"/>
        <item x="2334"/>
        <item x="2325"/>
        <item x="2316"/>
        <item x="2314"/>
        <item x="2312"/>
        <item x="2329"/>
        <item x="2321"/>
        <item x="2324"/>
        <item x="2332"/>
        <item x="2343"/>
        <item x="2335"/>
        <item x="2675"/>
        <item x="2340"/>
        <item x="2341"/>
        <item x="2342"/>
        <item x="2339"/>
        <item x="2336"/>
        <item x="2338"/>
        <item x="2346"/>
        <item x="2351"/>
        <item x="2455"/>
        <item x="2353"/>
        <item x="2355"/>
        <item x="2359"/>
        <item x="2366"/>
        <item x="2363"/>
        <item x="2365"/>
        <item x="2354"/>
        <item x="2361"/>
        <item x="2358"/>
        <item x="2356"/>
        <item x="2370"/>
        <item x="2382"/>
        <item x="2357"/>
        <item x="2369"/>
        <item x="2377"/>
        <item x="2379"/>
        <item x="2390"/>
        <item x="2374"/>
        <item x="2376"/>
        <item x="2371"/>
        <item x="2384"/>
        <item x="2381"/>
        <item x="2380"/>
        <item x="2373"/>
        <item x="2378"/>
        <item x="2385"/>
        <item x="2394"/>
        <item x="2449"/>
        <item x="2386"/>
        <item x="2410"/>
        <item x="2389"/>
        <item x="2388"/>
        <item x="2406"/>
        <item x="2392"/>
        <item x="2397"/>
        <item x="2403"/>
        <item x="2417"/>
        <item x="2421"/>
        <item x="2396"/>
        <item x="2409"/>
        <item x="2411"/>
        <item x="2425"/>
        <item x="2405"/>
        <item x="2412"/>
        <item x="2407"/>
        <item x="2416"/>
        <item x="2424"/>
        <item x="2464"/>
        <item x="2413"/>
        <item x="2419"/>
        <item x="2418"/>
        <item x="2494"/>
        <item x="2445"/>
        <item x="2415"/>
        <item x="2440"/>
        <item x="2476"/>
        <item x="2423"/>
        <item x="2446"/>
        <item x="2422"/>
        <item x="2451"/>
        <item x="2441"/>
        <item x="2662"/>
        <item x="2435"/>
        <item x="2428"/>
        <item x="2430"/>
        <item x="2433"/>
        <item x="2427"/>
        <item x="2431"/>
        <item x="2432"/>
        <item x="2442"/>
        <item x="2532"/>
        <item x="2450"/>
        <item x="2436"/>
        <item x="2434"/>
        <item x="2437"/>
        <item x="2458"/>
        <item x="2439"/>
        <item x="2443"/>
        <item x="2448"/>
        <item x="2467"/>
        <item x="2447"/>
        <item x="2462"/>
        <item x="2466"/>
        <item x="2453"/>
        <item x="2452"/>
        <item x="2454"/>
        <item x="2463"/>
        <item x="2438"/>
        <item x="2459"/>
        <item x="2487"/>
        <item x="2461"/>
        <item x="2465"/>
        <item x="2471"/>
        <item x="2468"/>
        <item x="2479"/>
        <item x="2470"/>
        <item x="2483"/>
        <item x="2473"/>
        <item x="2469"/>
        <item x="2472"/>
        <item x="2474"/>
        <item x="2480"/>
        <item x="2475"/>
        <item x="1745"/>
        <item x="2478"/>
        <item x="2482"/>
        <item x="2481"/>
        <item x="2477"/>
        <item x="2485"/>
        <item x="2484"/>
        <item x="2488"/>
        <item x="2491"/>
        <item x="2559"/>
        <item x="2492"/>
        <item x="2508"/>
        <item x="2493"/>
        <item x="2500"/>
        <item x="2516"/>
        <item x="2496"/>
        <item x="2678"/>
        <item x="2498"/>
        <item x="2499"/>
        <item x="1738"/>
        <item x="2502"/>
        <item x="2506"/>
        <item x="2504"/>
        <item x="2509"/>
        <item x="2505"/>
        <item x="2530"/>
        <item x="2512"/>
        <item x="2510"/>
        <item x="2511"/>
        <item x="2514"/>
        <item x="2832"/>
        <item x="2513"/>
        <item x="2606"/>
        <item x="2517"/>
        <item x="2519"/>
        <item x="2518"/>
        <item x="2521"/>
        <item x="2522"/>
        <item x="2523"/>
        <item x="2527"/>
        <item x="2525"/>
        <item x="2524"/>
        <item x="2839"/>
        <item x="2561"/>
        <item x="2534"/>
        <item x="1712"/>
        <item x="2539"/>
        <item x="2533"/>
        <item x="2546"/>
        <item x="2535"/>
        <item x="2665"/>
        <item x="2537"/>
        <item x="2753"/>
        <item x="2540"/>
        <item x="2552"/>
        <item x="2541"/>
        <item x="2545"/>
        <item x="2543"/>
        <item x="2544"/>
        <item x="2310"/>
        <item x="2547"/>
        <item x="2565"/>
        <item x="2850"/>
        <item x="2551"/>
        <item x="2549"/>
        <item x="2554"/>
        <item x="2562"/>
        <item x="2556"/>
        <item x="2553"/>
        <item x="2560"/>
        <item x="2555"/>
        <item x="2557"/>
        <item x="2563"/>
        <item x="2558"/>
        <item x="2577"/>
        <item x="2566"/>
        <item x="2587"/>
        <item x="2569"/>
        <item x="2572"/>
        <item x="2579"/>
        <item x="2570"/>
        <item x="2571"/>
        <item x="2582"/>
        <item x="2568"/>
        <item x="2567"/>
        <item x="2574"/>
        <item x="1834"/>
        <item x="1729"/>
        <item x="2578"/>
        <item x="2581"/>
        <item x="2580"/>
        <item x="2592"/>
        <item x="2604"/>
        <item x="2593"/>
        <item x="2640"/>
        <item x="2584"/>
        <item x="1764"/>
        <item x="2597"/>
        <item x="2596"/>
        <item x="2601"/>
        <item x="2594"/>
        <item x="2605"/>
        <item x="2583"/>
        <item x="2586"/>
        <item x="2591"/>
        <item x="2585"/>
        <item x="2590"/>
        <item x="2589"/>
        <item x="2743"/>
        <item x="2602"/>
        <item x="2598"/>
        <item x="2595"/>
        <item x="2599"/>
        <item x="2600"/>
        <item x="2615"/>
        <item x="2625"/>
        <item x="2617"/>
        <item x="2608"/>
        <item x="2603"/>
        <item x="2607"/>
        <item x="2627"/>
        <item x="2626"/>
        <item x="2628"/>
        <item x="2609"/>
        <item x="2610"/>
        <item x="2616"/>
        <item x="2622"/>
        <item x="2623"/>
        <item x="2611"/>
        <item x="2613"/>
        <item x="2614"/>
        <item x="2618"/>
        <item x="2647"/>
        <item x="2620"/>
        <item x="2624"/>
        <item x="2646"/>
        <item x="2698"/>
        <item x="2636"/>
        <item x="2631"/>
        <item x="2632"/>
        <item x="2630"/>
        <item x="2638"/>
        <item x="2633"/>
        <item x="2637"/>
        <item x="2657"/>
        <item x="2635"/>
        <item x="2634"/>
        <item x="2672"/>
        <item x="2643"/>
        <item x="2629"/>
        <item x="2648"/>
        <item x="2644"/>
        <item x="2641"/>
        <item x="2658"/>
        <item x="2642"/>
        <item x="2663"/>
        <item x="2668"/>
        <item x="2645"/>
        <item x="2655"/>
        <item x="2649"/>
        <item x="2660"/>
        <item x="2661"/>
        <item x="2652"/>
        <item x="2651"/>
        <item x="2656"/>
        <item x="2670"/>
        <item x="2654"/>
        <item x="2659"/>
        <item x="2821"/>
        <item x="2671"/>
        <item x="2664"/>
        <item x="2669"/>
        <item x="2673"/>
        <item x="2666"/>
        <item x="2667"/>
        <item x="1756"/>
        <item x="2676"/>
        <item x="2727"/>
        <item x="2712"/>
        <item x="2748"/>
        <item x="2674"/>
        <item x="2677"/>
        <item x="2679"/>
        <item x="2680"/>
        <item x="2682"/>
        <item x="2686"/>
        <item x="2685"/>
        <item x="2689"/>
        <item x="2705"/>
        <item x="2687"/>
        <item x="2759"/>
        <item x="2695"/>
        <item x="2691"/>
        <item x="2688"/>
        <item x="2697"/>
        <item x="2694"/>
        <item x="2746"/>
        <item x="2690"/>
        <item x="2696"/>
        <item x="2700"/>
        <item x="2699"/>
        <item x="2692"/>
        <item x="2703"/>
        <item x="2701"/>
        <item x="2707"/>
        <item x="2704"/>
        <item x="2785"/>
        <item x="2716"/>
        <item x="2706"/>
        <item x="2710"/>
        <item x="2750"/>
        <item x="2719"/>
        <item x="2713"/>
        <item x="2726"/>
        <item x="2734"/>
        <item x="2728"/>
        <item x="2711"/>
        <item x="2732"/>
        <item x="2752"/>
        <item x="2721"/>
        <item x="2714"/>
        <item x="2715"/>
        <item x="2718"/>
        <item x="2717"/>
        <item x="2720"/>
        <item x="2737"/>
        <item x="2723"/>
        <item x="2740"/>
        <item x="2817"/>
        <item x="2774"/>
        <item x="2742"/>
        <item x="2724"/>
        <item x="2725"/>
        <item x="2754"/>
        <item x="2831"/>
        <item x="2731"/>
        <item x="2736"/>
        <item x="2739"/>
        <item x="2771"/>
        <item x="2744"/>
        <item x="2729"/>
        <item x="2730"/>
        <item x="2747"/>
        <item x="2733"/>
        <item x="2765"/>
        <item x="2745"/>
        <item x="2763"/>
        <item x="2777"/>
        <item x="2741"/>
        <item x="2735"/>
        <item x="2939"/>
        <item x="2767"/>
        <item x="2749"/>
        <item x="2751"/>
        <item x="2758"/>
        <item x="2757"/>
        <item x="2762"/>
        <item x="2756"/>
        <item x="2769"/>
        <item x="2755"/>
        <item x="2764"/>
        <item x="2768"/>
        <item x="2761"/>
        <item x="2779"/>
        <item x="2770"/>
        <item x="2766"/>
        <item x="3089"/>
        <item x="2772"/>
        <item x="2773"/>
        <item x="2783"/>
        <item x="2778"/>
        <item x="2776"/>
        <item x="2823"/>
        <item x="2780"/>
        <item x="2782"/>
        <item x="2784"/>
        <item x="2789"/>
        <item x="2781"/>
        <item x="2795"/>
        <item x="2787"/>
        <item x="2786"/>
        <item x="2788"/>
        <item x="2792"/>
        <item x="2794"/>
        <item x="2793"/>
        <item x="2797"/>
        <item x="2791"/>
        <item x="2801"/>
        <item x="2814"/>
        <item x="2796"/>
        <item x="2835"/>
        <item x="2800"/>
        <item x="2806"/>
        <item x="2799"/>
        <item x="2828"/>
        <item x="2803"/>
        <item x="2805"/>
        <item x="2808"/>
        <item x="2804"/>
        <item x="3088"/>
        <item x="2811"/>
        <item x="2810"/>
        <item x="2812"/>
        <item x="2813"/>
        <item x="2827"/>
        <item x="2818"/>
        <item x="2849"/>
        <item x="2816"/>
        <item x="2845"/>
        <item x="2830"/>
        <item x="2819"/>
        <item x="2844"/>
        <item x="2822"/>
        <item x="2838"/>
        <item x="1730"/>
        <item x="2825"/>
        <item x="2833"/>
        <item x="2824"/>
        <item x="2820"/>
        <item x="2829"/>
        <item x="2842"/>
        <item x="2931"/>
        <item x="2840"/>
        <item x="2837"/>
        <item x="2834"/>
        <item x="2836"/>
        <item x="2863"/>
        <item x="1742"/>
        <item x="2841"/>
        <item x="2867"/>
        <item x="2846"/>
        <item x="2847"/>
        <item x="2851"/>
        <item x="2843"/>
        <item x="2852"/>
        <item x="2930"/>
        <item x="2858"/>
        <item x="2826"/>
        <item x="2848"/>
        <item x="2911"/>
        <item x="2854"/>
        <item x="2862"/>
        <item x="2857"/>
        <item x="2856"/>
        <item x="2869"/>
        <item x="2864"/>
        <item x="2860"/>
        <item x="2877"/>
        <item x="2868"/>
        <item x="2872"/>
        <item x="2865"/>
        <item x="2861"/>
        <item x="2866"/>
        <item x="2879"/>
        <item x="2876"/>
        <item x="2884"/>
        <item x="3100"/>
        <item x="2871"/>
        <item x="2885"/>
        <item x="2874"/>
        <item x="2878"/>
        <item x="2948"/>
        <item x="2875"/>
        <item x="2887"/>
        <item x="2880"/>
        <item x="1854"/>
        <item x="2889"/>
        <item x="2886"/>
        <item x="2937"/>
        <item x="2906"/>
        <item x="2881"/>
        <item x="2899"/>
        <item x="2896"/>
        <item x="2904"/>
        <item x="2891"/>
        <item x="2888"/>
        <item x="2944"/>
        <item x="2650"/>
        <item x="2892"/>
        <item x="2895"/>
        <item x="2890"/>
        <item x="2907"/>
        <item x="2893"/>
        <item x="2897"/>
        <item x="2903"/>
        <item x="2898"/>
        <item x="2894"/>
        <item x="2901"/>
        <item x="2902"/>
        <item x="2900"/>
        <item x="2914"/>
        <item x="2905"/>
        <item x="2912"/>
        <item x="2917"/>
        <item x="2919"/>
        <item x="2910"/>
        <item x="2918"/>
        <item x="2909"/>
        <item x="2915"/>
        <item x="2916"/>
        <item x="2926"/>
        <item x="2934"/>
        <item x="2921"/>
        <item x="2920"/>
        <item x="2942"/>
        <item x="2928"/>
        <item x="2927"/>
        <item x="2932"/>
        <item x="2940"/>
        <item x="2929"/>
        <item x="2936"/>
        <item x="2924"/>
        <item x="2241"/>
        <item x="2949"/>
        <item x="2935"/>
        <item x="1784"/>
        <item x="2943"/>
        <item x="1725"/>
        <item x="2933"/>
        <item x="2958"/>
        <item x="2938"/>
        <item x="2941"/>
        <item x="2959"/>
        <item x="2947"/>
        <item x="2946"/>
        <item x="3109"/>
        <item x="2945"/>
        <item x="2956"/>
        <item x="2950"/>
        <item x="2953"/>
        <item x="2954"/>
        <item x="2951"/>
        <item x="3078"/>
        <item x="2957"/>
        <item x="2955"/>
        <item x="2952"/>
        <item x="2963"/>
        <item x="2961"/>
        <item x="2960"/>
        <item x="2964"/>
        <item x="2965"/>
        <item x="2969"/>
        <item x="2968"/>
        <item x="2977"/>
        <item x="2971"/>
        <item x="2967"/>
        <item x="2970"/>
        <item x="1758"/>
        <item x="2972"/>
        <item x="2974"/>
        <item x="2979"/>
        <item x="2975"/>
        <item x="2983"/>
        <item x="2980"/>
        <item x="2984"/>
        <item x="2985"/>
        <item x="2981"/>
        <item x="2982"/>
        <item x="2988"/>
        <item x="2993"/>
        <item x="2987"/>
        <item x="2992"/>
        <item x="2994"/>
        <item x="2996"/>
        <item x="3002"/>
        <item x="2998"/>
        <item x="3029"/>
        <item x="3000"/>
        <item x="2997"/>
        <item x="3001"/>
        <item x="2999"/>
        <item x="3008"/>
        <item x="3017"/>
        <item x="3009"/>
        <item x="3004"/>
        <item x="3003"/>
        <item x="3005"/>
        <item x="3007"/>
        <item x="3035"/>
        <item x="3013"/>
        <item x="3010"/>
        <item x="3024"/>
        <item x="3006"/>
        <item x="3016"/>
        <item x="1782"/>
        <item x="1736"/>
        <item x="3022"/>
        <item x="3011"/>
        <item x="3015"/>
        <item x="3023"/>
        <item x="3025"/>
        <item x="3014"/>
        <item x="3027"/>
        <item x="3020"/>
        <item x="3019"/>
        <item x="3038"/>
        <item x="3028"/>
        <item x="3018"/>
        <item x="3026"/>
        <item x="3021"/>
        <item x="3031"/>
        <item x="3030"/>
        <item x="1739"/>
        <item x="1757"/>
        <item x="3012"/>
        <item x="3032"/>
        <item x="3041"/>
        <item x="3033"/>
        <item x="3039"/>
        <item x="3037"/>
        <item x="3034"/>
        <item x="3036"/>
        <item x="3040"/>
        <item x="1719"/>
        <item x="3060"/>
        <item x="3042"/>
        <item x="3043"/>
        <item x="3053"/>
        <item x="3048"/>
        <item x="3049"/>
        <item x="3046"/>
        <item x="3055"/>
        <item x="3069"/>
        <item x="3047"/>
        <item x="3044"/>
        <item x="3050"/>
        <item x="3057"/>
        <item x="3045"/>
        <item x="3061"/>
        <item x="3066"/>
        <item x="3056"/>
        <item x="3067"/>
        <item x="3052"/>
        <item x="3058"/>
        <item x="3104"/>
        <item x="3080"/>
        <item x="3051"/>
        <item x="3063"/>
        <item x="3054"/>
        <item x="3087"/>
        <item x="3059"/>
        <item x="3065"/>
        <item x="3062"/>
        <item x="3083"/>
        <item x="1793"/>
        <item x="3064"/>
        <item x="2090"/>
        <item x="3081"/>
        <item x="3074"/>
        <item x="3075"/>
        <item x="3071"/>
        <item x="3110"/>
        <item x="3073"/>
        <item x="3070"/>
        <item x="3079"/>
        <item x="3092"/>
        <item x="3072"/>
        <item x="3076"/>
        <item x="2344"/>
        <item x="3086"/>
        <item x="3082"/>
        <item x="1726"/>
        <item x="3108"/>
        <item x="3097"/>
        <item x="3077"/>
        <item x="3093"/>
        <item x="3085"/>
        <item x="3084"/>
        <item x="3068"/>
        <item x="1865"/>
        <item x="3091"/>
        <item x="3101"/>
        <item x="3090"/>
        <item x="3121"/>
        <item x="1788"/>
        <item x="2062"/>
        <item x="3094"/>
        <item x="3098"/>
        <item x="3129"/>
        <item x="3112"/>
        <item x="3095"/>
        <item x="3106"/>
        <item x="2456"/>
        <item x="3096"/>
        <item x="3103"/>
        <item x="3102"/>
        <item x="3105"/>
        <item x="3118"/>
        <item x="3099"/>
        <item x="3107"/>
        <item x="3117"/>
        <item x="3113"/>
        <item x="1740"/>
        <item x="3111"/>
        <item x="1711"/>
        <item x="1723"/>
        <item x="3114"/>
        <item x="3119"/>
        <item x="3115"/>
        <item x="3116"/>
        <item x="3123"/>
        <item x="3120"/>
        <item x="3124"/>
        <item x="3122"/>
        <item x="2298"/>
        <item x="2074"/>
        <item x="3132"/>
        <item x="3133"/>
        <item x="1749"/>
        <item x="3131"/>
        <item x="2064"/>
        <item x="3130"/>
        <item x="3134"/>
        <item x="3815"/>
        <item x="3917"/>
        <item x="3841"/>
        <item x="3960"/>
        <item x="3740"/>
        <item x="3886"/>
        <item x="3733"/>
        <item x="3759"/>
        <item x="3940"/>
        <item x="3809"/>
        <item x="3887"/>
        <item x="3911"/>
        <item x="3913"/>
        <item x="3779"/>
        <item x="3797"/>
        <item x="3612"/>
        <item x="3910"/>
        <item x="3959"/>
        <item x="3580"/>
        <item x="3655"/>
        <item x="3831"/>
        <item x="3864"/>
        <item x="3572"/>
        <item x="3853"/>
        <item x="3932"/>
        <item x="3846"/>
        <item x="3879"/>
        <item x="3663"/>
        <item x="3588"/>
        <item x="3677"/>
        <item x="3939"/>
        <item x="3891"/>
        <item x="3945"/>
        <item x="3962"/>
        <item x="3701"/>
        <item x="3692"/>
        <item x="3690"/>
        <item x="3849"/>
        <item x="3971"/>
        <item x="3739"/>
        <item x="3900"/>
        <item x="3590"/>
        <item x="3613"/>
        <item x="3682"/>
        <item x="3673"/>
        <item x="3935"/>
        <item x="3927"/>
        <item x="3964"/>
        <item x="3795"/>
        <item x="3928"/>
        <item x="3868"/>
        <item x="3884"/>
        <item x="3695"/>
        <item x="3860"/>
        <item x="3571"/>
        <item x="3570"/>
        <item x="3566"/>
        <item x="3754"/>
        <item x="3664"/>
        <item x="3564"/>
        <item x="3863"/>
        <item x="3946"/>
        <item x="3753"/>
        <item x="3764"/>
        <item x="3934"/>
        <item x="3880"/>
        <item x="3634"/>
        <item x="3905"/>
        <item x="3807"/>
        <item x="3710"/>
        <item x="3750"/>
        <item x="3574"/>
        <item x="3791"/>
        <item x="3806"/>
        <item x="3876"/>
        <item x="3790"/>
        <item x="3874"/>
        <item x="3969"/>
        <item x="3569"/>
        <item x="3760"/>
        <item x="3670"/>
        <item x="3737"/>
        <item x="3944"/>
        <item x="3784"/>
        <item x="3603"/>
        <item x="3752"/>
        <item x="3829"/>
        <item x="3704"/>
        <item x="3718"/>
        <item x="3658"/>
        <item x="3713"/>
        <item x="3714"/>
        <item x="3628"/>
        <item x="3719"/>
        <item x="3720"/>
        <item x="3672"/>
        <item x="3627"/>
        <item x="3630"/>
        <item x="3901"/>
        <item x="3724"/>
        <item x="3728"/>
        <item x="3647"/>
        <item x="3641"/>
        <item x="3729"/>
        <item x="3686"/>
        <item x="3694"/>
        <item x="3698"/>
        <item x="3735"/>
        <item x="3738"/>
        <item x="3748"/>
        <item x="3749"/>
        <item x="3632"/>
        <item x="3801"/>
        <item x="3755"/>
        <item x="3768"/>
        <item x="3770"/>
        <item x="3777"/>
        <item x="3771"/>
        <item x="3767"/>
        <item x="3774"/>
        <item x="3780"/>
        <item x="3775"/>
        <item x="3778"/>
        <item x="3781"/>
        <item x="3786"/>
        <item x="3785"/>
        <item x="3788"/>
        <item x="3789"/>
        <item x="3614"/>
        <item x="3812"/>
        <item x="3805"/>
        <item x="3804"/>
        <item x="3810"/>
        <item x="3407"/>
        <item x="3820"/>
        <item x="3821"/>
        <item x="3825"/>
        <item x="3823"/>
        <item x="3832"/>
        <item x="3616"/>
        <item x="3577"/>
        <item x="3600"/>
        <item x="3605"/>
        <item x="293"/>
        <item x="448"/>
        <item x="857"/>
        <item x="3861"/>
        <item x="3619"/>
        <item x="3648"/>
        <item x="3651"/>
        <item x="3734"/>
        <item x="3625"/>
        <item x="3626"/>
        <item x="3620"/>
        <item x="73"/>
        <item x="3621"/>
        <item x="3565"/>
        <item x="3410"/>
        <item x="281"/>
        <item x="428"/>
        <item x="3615"/>
        <item x="949"/>
        <item x="3892"/>
        <item x="3895"/>
        <item x="1148"/>
        <item x="1158"/>
        <item x="1181"/>
        <item x="3656"/>
        <item x="3657"/>
        <item x="3660"/>
        <item x="3646"/>
        <item x="3668"/>
        <item x="933"/>
        <item x="3629"/>
        <item x="3645"/>
        <item x="3743"/>
        <item x="3675"/>
        <item x="3676"/>
        <item x="3623"/>
        <item x="3681"/>
        <item x="1138"/>
        <item x="3685"/>
        <item x="3723"/>
        <item x="3669"/>
        <item x="3699"/>
        <item x="3725"/>
        <item x="2220"/>
        <item x="291"/>
        <item x="527"/>
        <item x="698"/>
        <item x="692"/>
        <item x="724"/>
        <item x="3432"/>
        <item x="1197"/>
        <item x="1190"/>
        <item x="3442"/>
        <item x="454"/>
        <item x="575"/>
        <item x="703"/>
        <item x="2612"/>
        <item x="3449"/>
        <item x="3453"/>
        <item x="3452"/>
        <item x="2681"/>
        <item x="1447"/>
        <item x="2790"/>
        <item x="3369"/>
        <item x="2802"/>
        <item x="2798"/>
        <item x="2925"/>
        <item x="3469"/>
        <item x="2966"/>
        <item x="2962"/>
        <item x="2978"/>
        <item x="2976"/>
        <item x="3471"/>
        <item x="2986"/>
        <item x="2990"/>
        <item x="3472"/>
        <item x="3473"/>
        <item x="3474"/>
        <item x="3475"/>
        <item x="3479"/>
        <item x="3482"/>
        <item x="3483"/>
        <item x="3485"/>
        <item x="3125"/>
        <item x="3126"/>
        <item x="3127"/>
        <item x="3489"/>
        <item x="3488"/>
        <item x="3128"/>
        <item x="3496"/>
        <item x="3502"/>
        <item x="3499"/>
        <item x="3503"/>
        <item x="3511"/>
        <item x="3538"/>
        <item x="3550"/>
        <item x="3551"/>
        <item x="3552"/>
        <item t="default"/>
      </items>
    </pivotField>
    <pivotField showAll="0"/>
    <pivotField axis="axisCol" showAll="0">
      <items count="72">
        <item x="48"/>
        <item x="31"/>
        <item x="22"/>
        <item x="3"/>
        <item x="69"/>
        <item x="53"/>
        <item x="32"/>
        <item x="19"/>
        <item x="26"/>
        <item x="7"/>
        <item x="70"/>
        <item x="39"/>
        <item x="27"/>
        <item x="21"/>
        <item x="45"/>
        <item x="54"/>
        <item x="60"/>
        <item x="37"/>
        <item x="28"/>
        <item x="29"/>
        <item x="36"/>
        <item x="58"/>
        <item x="4"/>
        <item x="11"/>
        <item x="12"/>
        <item x="43"/>
        <item x="52"/>
        <item x="5"/>
        <item x="33"/>
        <item x="17"/>
        <item x="64"/>
        <item x="15"/>
        <item x="35"/>
        <item x="56"/>
        <item x="8"/>
        <item x="13"/>
        <item x="57"/>
        <item x="46"/>
        <item x="62"/>
        <item x="1"/>
        <item x="65"/>
        <item x="51"/>
        <item x="55"/>
        <item x="23"/>
        <item x="18"/>
        <item x="59"/>
        <item x="16"/>
        <item x="0"/>
        <item x="10"/>
        <item x="38"/>
        <item x="41"/>
        <item x="25"/>
        <item x="9"/>
        <item x="6"/>
        <item x="42"/>
        <item x="44"/>
        <item x="68"/>
        <item x="40"/>
        <item x="63"/>
        <item x="2"/>
        <item x="49"/>
        <item x="67"/>
        <item x="50"/>
        <item x="20"/>
        <item x="47"/>
        <item x="34"/>
        <item x="66"/>
        <item x="14"/>
        <item x="24"/>
        <item x="61"/>
        <item x="3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3">
        <item x="387"/>
        <item x="57"/>
        <item x="474"/>
        <item x="23"/>
        <item x="555"/>
        <item x="162"/>
        <item x="13"/>
        <item x="258"/>
        <item x="54"/>
        <item x="331"/>
        <item x="193"/>
        <item x="257"/>
        <item x="501"/>
        <item x="335"/>
        <item x="43"/>
        <item x="651"/>
        <item x="147"/>
        <item x="285"/>
        <item x="543"/>
        <item x="361"/>
        <item x="470"/>
        <item x="442"/>
        <item x="647"/>
        <item x="457"/>
        <item x="503"/>
        <item x="447"/>
        <item x="238"/>
        <item x="356"/>
        <item x="460"/>
        <item x="504"/>
        <item x="656"/>
        <item x="627"/>
        <item x="236"/>
        <item x="93"/>
        <item x="585"/>
        <item x="626"/>
        <item x="424"/>
        <item x="499"/>
        <item x="396"/>
        <item x="461"/>
        <item x="422"/>
        <item x="451"/>
        <item x="446"/>
        <item x="234"/>
        <item x="538"/>
        <item x="47"/>
        <item x="535"/>
        <item x="215"/>
        <item x="402"/>
        <item x="518"/>
        <item x="31"/>
        <item x="180"/>
        <item x="354"/>
        <item x="632"/>
        <item x="317"/>
        <item x="340"/>
        <item x="86"/>
        <item x="376"/>
        <item x="2"/>
        <item x="265"/>
        <item x="255"/>
        <item x="454"/>
        <item x="127"/>
        <item x="81"/>
        <item x="365"/>
        <item x="249"/>
        <item x="252"/>
        <item x="616"/>
        <item x="366"/>
        <item x="384"/>
        <item x="581"/>
        <item x="319"/>
        <item x="542"/>
        <item x="517"/>
        <item x="46"/>
        <item x="259"/>
        <item x="466"/>
        <item x="138"/>
        <item x="50"/>
        <item x="429"/>
        <item x="533"/>
        <item x="604"/>
        <item x="149"/>
        <item x="657"/>
        <item x="601"/>
        <item x="66"/>
        <item x="26"/>
        <item x="654"/>
        <item x="243"/>
        <item x="510"/>
        <item x="606"/>
        <item x="133"/>
        <item x="163"/>
        <item x="388"/>
        <item x="587"/>
        <item x="468"/>
        <item x="401"/>
        <item x="537"/>
        <item x="615"/>
        <item x="68"/>
        <item x="522"/>
        <item x="78"/>
        <item x="169"/>
        <item x="548"/>
        <item x="279"/>
        <item x="292"/>
        <item x="623"/>
        <item x="116"/>
        <item x="168"/>
        <item x="300"/>
        <item x="228"/>
        <item x="386"/>
        <item x="275"/>
        <item x="22"/>
        <item x="130"/>
        <item x="61"/>
        <item x="44"/>
        <item x="349"/>
        <item x="153"/>
        <item x="29"/>
        <item x="514"/>
        <item x="85"/>
        <item x="513"/>
        <item x="125"/>
        <item x="541"/>
        <item x="653"/>
        <item x="520"/>
        <item x="455"/>
        <item x="71"/>
        <item x="629"/>
        <item x="160"/>
        <item x="608"/>
        <item x="393"/>
        <item x="79"/>
        <item x="337"/>
        <item x="233"/>
        <item x="478"/>
        <item x="502"/>
        <item x="637"/>
        <item x="56"/>
        <item x="348"/>
        <item x="217"/>
        <item x="650"/>
        <item x="368"/>
        <item x="52"/>
        <item x="336"/>
        <item x="463"/>
        <item x="209"/>
        <item x="298"/>
        <item x="362"/>
        <item x="88"/>
        <item x="452"/>
        <item x="404"/>
        <item x="341"/>
        <item x="436"/>
        <item x="506"/>
        <item x="65"/>
        <item x="559"/>
        <item x="12"/>
        <item x="477"/>
        <item x="123"/>
        <item x="655"/>
        <item x="427"/>
        <item x="256"/>
        <item x="614"/>
        <item x="260"/>
        <item x="320"/>
        <item x="369"/>
        <item x="34"/>
        <item x="600"/>
        <item x="511"/>
        <item x="398"/>
        <item x="293"/>
        <item x="159"/>
        <item x="264"/>
        <item x="445"/>
        <item x="440"/>
        <item x="602"/>
        <item x="27"/>
        <item x="248"/>
        <item x="407"/>
        <item x="69"/>
        <item x="456"/>
        <item x="89"/>
        <item x="618"/>
        <item x="108"/>
        <item x="219"/>
        <item x="353"/>
        <item x="229"/>
        <item x="137"/>
        <item x="158"/>
        <item x="207"/>
        <item x="597"/>
        <item x="444"/>
        <item x="569"/>
        <item x="112"/>
        <item x="419"/>
        <item x="1"/>
        <item x="590"/>
        <item x="182"/>
        <item x="302"/>
        <item x="245"/>
        <item x="214"/>
        <item x="430"/>
        <item x="281"/>
        <item x="364"/>
        <item x="8"/>
        <item x="103"/>
        <item x="76"/>
        <item x="582"/>
        <item x="284"/>
        <item x="492"/>
        <item x="545"/>
        <item x="334"/>
        <item x="3"/>
        <item x="661"/>
        <item x="171"/>
        <item x="102"/>
        <item x="200"/>
        <item x="192"/>
        <item x="560"/>
        <item x="59"/>
        <item x="42"/>
        <item x="431"/>
        <item x="350"/>
        <item x="642"/>
        <item x="487"/>
        <item x="563"/>
        <item x="223"/>
        <item x="0"/>
        <item x="434"/>
        <item x="314"/>
        <item x="453"/>
        <item x="351"/>
        <item x="19"/>
        <item x="175"/>
        <item x="40"/>
        <item x="136"/>
        <item x="328"/>
        <item x="660"/>
        <item x="17"/>
        <item x="363"/>
        <item x="70"/>
        <item x="176"/>
        <item x="90"/>
        <item x="645"/>
        <item x="251"/>
        <item x="426"/>
        <item x="525"/>
        <item x="301"/>
        <item x="484"/>
        <item x="291"/>
        <item x="383"/>
        <item x="516"/>
        <item x="394"/>
        <item x="156"/>
        <item x="221"/>
        <item x="620"/>
        <item x="142"/>
        <item x="154"/>
        <item x="343"/>
        <item x="139"/>
        <item x="121"/>
        <item x="271"/>
        <item x="610"/>
        <item x="530"/>
        <item x="316"/>
        <item x="633"/>
        <item x="20"/>
        <item x="572"/>
        <item x="18"/>
        <item x="179"/>
        <item x="205"/>
        <item x="389"/>
        <item x="166"/>
        <item x="485"/>
        <item x="73"/>
        <item x="152"/>
        <item x="94"/>
        <item x="498"/>
        <item x="481"/>
        <item x="91"/>
        <item x="315"/>
        <item x="174"/>
        <item x="144"/>
        <item x="549"/>
        <item x="381"/>
        <item x="5"/>
        <item x="41"/>
        <item x="360"/>
        <item x="16"/>
        <item x="558"/>
        <item x="60"/>
        <item x="573"/>
        <item x="400"/>
        <item x="490"/>
        <item x="552"/>
        <item x="250"/>
        <item x="570"/>
        <item x="53"/>
        <item x="469"/>
        <item x="494"/>
        <item x="83"/>
        <item x="14"/>
        <item x="110"/>
        <item x="355"/>
        <item x="586"/>
        <item x="458"/>
        <item x="534"/>
        <item x="644"/>
        <item x="594"/>
        <item x="640"/>
        <item x="178"/>
        <item x="471"/>
        <item x="282"/>
        <item x="575"/>
        <item x="239"/>
        <item x="649"/>
        <item x="450"/>
        <item x="64"/>
        <item x="325"/>
        <item x="495"/>
        <item x="435"/>
        <item x="230"/>
        <item x="397"/>
        <item x="416"/>
        <item x="505"/>
        <item x="636"/>
        <item x="476"/>
        <item x="327"/>
        <item x="339"/>
        <item x="562"/>
        <item x="378"/>
        <item x="82"/>
        <item x="181"/>
        <item x="500"/>
        <item x="307"/>
        <item x="96"/>
        <item x="639"/>
        <item x="201"/>
        <item x="526"/>
        <item x="408"/>
        <item x="521"/>
        <item x="208"/>
        <item x="519"/>
        <item x="410"/>
        <item x="437"/>
        <item x="371"/>
        <item x="191"/>
        <item x="170"/>
        <item x="628"/>
        <item x="439"/>
        <item x="106"/>
        <item x="143"/>
        <item x="577"/>
        <item x="405"/>
        <item x="409"/>
        <item x="448"/>
        <item x="84"/>
        <item x="25"/>
        <item x="206"/>
        <item x="370"/>
        <item x="197"/>
        <item x="425"/>
        <item x="382"/>
        <item x="270"/>
        <item x="11"/>
        <item x="128"/>
        <item x="557"/>
        <item x="77"/>
        <item x="379"/>
        <item x="145"/>
        <item x="428"/>
        <item x="280"/>
        <item x="218"/>
        <item x="605"/>
        <item x="296"/>
        <item x="135"/>
        <item x="486"/>
        <item x="303"/>
        <item x="237"/>
        <item x="289"/>
        <item x="148"/>
        <item x="185"/>
        <item x="372"/>
        <item x="472"/>
        <item x="641"/>
        <item x="609"/>
        <item x="117"/>
        <item x="635"/>
        <item x="224"/>
        <item x="212"/>
        <item x="324"/>
        <item x="512"/>
        <item x="75"/>
        <item x="294"/>
        <item x="28"/>
        <item x="126"/>
        <item x="550"/>
        <item x="551"/>
        <item x="49"/>
        <item x="118"/>
        <item x="658"/>
        <item x="482"/>
        <item x="134"/>
        <item x="95"/>
        <item x="375"/>
        <item x="21"/>
        <item x="415"/>
        <item x="150"/>
        <item x="92"/>
        <item x="199"/>
        <item x="305"/>
        <item x="374"/>
        <item x="544"/>
        <item x="357"/>
        <item x="497"/>
        <item x="48"/>
        <item x="9"/>
        <item x="299"/>
        <item x="36"/>
        <item x="589"/>
        <item x="120"/>
        <item x="273"/>
        <item x="459"/>
        <item x="247"/>
        <item x="172"/>
        <item x="167"/>
        <item x="187"/>
        <item x="574"/>
        <item x="352"/>
        <item x="164"/>
        <item x="308"/>
        <item x="338"/>
        <item x="227"/>
        <item x="385"/>
        <item x="380"/>
        <item x="643"/>
        <item x="515"/>
        <item x="591"/>
        <item x="373"/>
        <item x="115"/>
        <item x="493"/>
        <item x="211"/>
        <item x="496"/>
        <item x="432"/>
        <item x="109"/>
        <item x="630"/>
        <item x="619"/>
        <item x="483"/>
        <item x="38"/>
        <item x="202"/>
        <item x="576"/>
        <item x="263"/>
        <item x="564"/>
        <item x="311"/>
        <item x="222"/>
        <item x="140"/>
        <item x="322"/>
        <item x="261"/>
        <item x="462"/>
        <item x="254"/>
        <item x="392"/>
        <item x="413"/>
        <item x="565"/>
        <item x="220"/>
        <item x="173"/>
        <item x="624"/>
        <item x="540"/>
        <item x="584"/>
        <item x="24"/>
        <item x="556"/>
        <item x="100"/>
        <item x="532"/>
        <item x="403"/>
        <item x="539"/>
        <item x="652"/>
        <item x="588"/>
        <item x="467"/>
        <item x="528"/>
        <item x="613"/>
        <item x="323"/>
        <item x="283"/>
        <item x="598"/>
        <item x="232"/>
        <item x="475"/>
        <item x="295"/>
        <item x="367"/>
        <item x="580"/>
        <item x="491"/>
        <item x="151"/>
        <item x="579"/>
        <item x="321"/>
        <item x="240"/>
        <item x="101"/>
        <item x="107"/>
        <item x="411"/>
        <item x="98"/>
        <item x="553"/>
        <item x="524"/>
        <item x="423"/>
        <item x="188"/>
        <item x="74"/>
        <item x="566"/>
        <item x="119"/>
        <item x="443"/>
        <item x="611"/>
        <item x="55"/>
        <item x="132"/>
        <item x="330"/>
        <item x="621"/>
        <item x="113"/>
        <item x="561"/>
        <item x="111"/>
        <item x="527"/>
        <item x="391"/>
        <item x="194"/>
        <item x="347"/>
        <item x="508"/>
        <item x="155"/>
        <item x="141"/>
        <item x="599"/>
        <item x="33"/>
        <item x="6"/>
        <item x="67"/>
        <item x="87"/>
        <item x="146"/>
        <item x="312"/>
        <item x="603"/>
        <item x="578"/>
        <item x="268"/>
        <item x="592"/>
        <item x="10"/>
        <item x="318"/>
        <item x="287"/>
        <item x="648"/>
        <item x="105"/>
        <item x="253"/>
        <item x="310"/>
        <item x="309"/>
        <item x="276"/>
        <item x="433"/>
        <item x="97"/>
        <item x="210"/>
        <item x="509"/>
        <item x="333"/>
        <item x="418"/>
        <item x="568"/>
        <item x="420"/>
        <item x="266"/>
        <item x="244"/>
        <item x="414"/>
        <item x="63"/>
        <item x="99"/>
        <item x="465"/>
        <item x="231"/>
        <item x="45"/>
        <item x="622"/>
        <item x="536"/>
        <item x="80"/>
        <item x="272"/>
        <item x="184"/>
        <item x="638"/>
        <item x="235"/>
        <item x="634"/>
        <item x="329"/>
        <item x="346"/>
        <item x="441"/>
        <item x="313"/>
        <item x="390"/>
        <item x="612"/>
        <item x="30"/>
        <item x="72"/>
        <item x="216"/>
        <item x="596"/>
        <item x="246"/>
        <item x="421"/>
        <item x="464"/>
        <item x="131"/>
        <item x="51"/>
        <item x="15"/>
        <item x="32"/>
        <item x="473"/>
        <item x="165"/>
        <item x="417"/>
        <item x="58"/>
        <item x="529"/>
        <item x="189"/>
        <item x="571"/>
        <item x="345"/>
        <item x="190"/>
        <item x="583"/>
        <item x="290"/>
        <item x="304"/>
        <item x="213"/>
        <item x="595"/>
        <item x="186"/>
        <item x="306"/>
        <item x="39"/>
        <item x="377"/>
        <item x="412"/>
        <item x="607"/>
        <item x="617"/>
        <item x="286"/>
        <item x="274"/>
        <item x="124"/>
        <item x="359"/>
        <item x="546"/>
        <item x="479"/>
        <item x="62"/>
        <item x="225"/>
        <item x="183"/>
        <item x="395"/>
        <item x="157"/>
        <item x="344"/>
        <item x="7"/>
        <item x="480"/>
        <item x="449"/>
        <item x="242"/>
        <item x="332"/>
        <item x="104"/>
        <item x="241"/>
        <item x="358"/>
        <item x="567"/>
        <item x="406"/>
        <item x="204"/>
        <item x="37"/>
        <item x="129"/>
        <item x="161"/>
        <item x="269"/>
        <item x="593"/>
        <item x="489"/>
        <item x="122"/>
        <item x="523"/>
        <item x="399"/>
        <item x="554"/>
        <item x="226"/>
        <item x="203"/>
        <item x="547"/>
        <item x="277"/>
        <item x="297"/>
        <item x="177"/>
        <item x="288"/>
        <item x="659"/>
        <item x="631"/>
        <item x="35"/>
        <item x="278"/>
        <item x="267"/>
        <item x="114"/>
        <item x="531"/>
        <item x="198"/>
        <item x="438"/>
        <item x="195"/>
        <item x="196"/>
        <item x="342"/>
        <item x="488"/>
        <item x="507"/>
        <item x="625"/>
        <item x="646"/>
        <item x="326"/>
        <item x="262"/>
        <item x="4"/>
        <item t="default"/>
      </items>
    </pivotField>
  </pivotFields>
  <rowFields count="1">
    <field x="14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3"/>
  </colFields>
  <col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20"/>
  <sheetViews>
    <sheetView workbookViewId="0">
      <selection activeCell="B12" sqref="B12"/>
    </sheetView>
  </sheetViews>
  <sheetFormatPr defaultRowHeight="15" x14ac:dyDescent="0.25"/>
  <cols>
    <col min="2" max="2" width="12.28515625" customWidth="1"/>
  </cols>
  <sheetData>
    <row r="1" spans="2:11" ht="28.5" x14ac:dyDescent="0.25">
      <c r="E1" s="6" t="s">
        <v>7</v>
      </c>
    </row>
    <row r="2" spans="2:11" ht="21" x14ac:dyDescent="0.35">
      <c r="D2" s="2"/>
    </row>
    <row r="3" spans="2:11" ht="28.5" x14ac:dyDescent="0.25">
      <c r="E3" s="6" t="s">
        <v>6</v>
      </c>
    </row>
    <row r="5" spans="2:11" ht="21" x14ac:dyDescent="0.35">
      <c r="D5" s="2" t="s">
        <v>873</v>
      </c>
    </row>
    <row r="6" spans="2:11" ht="21" x14ac:dyDescent="0.35">
      <c r="D6" s="2" t="s">
        <v>1</v>
      </c>
    </row>
    <row r="9" spans="2:11" x14ac:dyDescent="0.25">
      <c r="J9" s="3" t="s">
        <v>2</v>
      </c>
      <c r="K9" s="3" t="s">
        <v>3</v>
      </c>
    </row>
    <row r="10" spans="2:11" x14ac:dyDescent="0.25">
      <c r="B10" t="s">
        <v>8</v>
      </c>
      <c r="C10" t="s">
        <v>4</v>
      </c>
      <c r="J10" s="4">
        <v>1</v>
      </c>
      <c r="K10" s="4">
        <v>2</v>
      </c>
    </row>
    <row r="11" spans="2:11" x14ac:dyDescent="0.25">
      <c r="B11" s="7">
        <v>202112345</v>
      </c>
      <c r="C11" s="5" t="str">
        <f>_xlfn.IFNA(INDEX(Nomes!$A$2:$B$663,MATCH(B11,Nomes!$B$2:$B$663,0),1)," &lt;---- Escreva o seu nº de estudante que pode consultar na folha Nomes")</f>
        <v>Nome teste</v>
      </c>
      <c r="J11" s="4">
        <v>2</v>
      </c>
      <c r="K11" s="4">
        <v>3</v>
      </c>
    </row>
    <row r="12" spans="2:11" x14ac:dyDescent="0.25">
      <c r="J12" s="4">
        <v>3</v>
      </c>
      <c r="K12" s="4">
        <v>1</v>
      </c>
    </row>
    <row r="13" spans="2:11" x14ac:dyDescent="0.25">
      <c r="J13" s="4">
        <v>4</v>
      </c>
      <c r="K13" s="4">
        <v>3</v>
      </c>
    </row>
    <row r="14" spans="2:11" x14ac:dyDescent="0.25">
      <c r="J14" s="4">
        <v>5</v>
      </c>
      <c r="K14" s="4">
        <v>3</v>
      </c>
    </row>
    <row r="15" spans="2:11" x14ac:dyDescent="0.25">
      <c r="B15" s="20"/>
      <c r="C15" t="s">
        <v>5829</v>
      </c>
      <c r="J15" s="4">
        <v>6</v>
      </c>
      <c r="K15" s="4">
        <v>3</v>
      </c>
    </row>
    <row r="16" spans="2:11" x14ac:dyDescent="0.25">
      <c r="B16" s="14"/>
      <c r="C16" t="s">
        <v>872</v>
      </c>
      <c r="J16" s="4">
        <v>7</v>
      </c>
      <c r="K16" s="4">
        <v>3</v>
      </c>
    </row>
    <row r="17" spans="10:11" x14ac:dyDescent="0.25">
      <c r="J17" s="4">
        <v>8</v>
      </c>
      <c r="K17" s="4">
        <v>2</v>
      </c>
    </row>
    <row r="20" spans="10:11" x14ac:dyDescent="0.25">
      <c r="J20" t="s">
        <v>5</v>
      </c>
      <c r="K20">
        <f>SUM(K10:K19)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5" x14ac:dyDescent="0.25"/>
  <cols>
    <col min="1" max="1" width="40.5703125" bestFit="1" customWidth="1"/>
    <col min="2" max="2" width="12.28515625" style="8" bestFit="1" customWidth="1"/>
  </cols>
  <sheetData>
    <row r="1" spans="1:2" x14ac:dyDescent="0.25">
      <c r="A1" s="1" t="s">
        <v>0</v>
      </c>
      <c r="B1" s="1" t="s">
        <v>8</v>
      </c>
    </row>
    <row r="2" spans="1:2" x14ac:dyDescent="0.25">
      <c r="A2" t="s">
        <v>670</v>
      </c>
      <c r="B2" s="1">
        <v>202112345</v>
      </c>
    </row>
    <row r="3" spans="1:2" x14ac:dyDescent="0.25">
      <c r="A3" t="s">
        <v>9</v>
      </c>
      <c r="B3" s="9">
        <v>202007519</v>
      </c>
    </row>
    <row r="4" spans="1:2" x14ac:dyDescent="0.25">
      <c r="A4" t="s">
        <v>10</v>
      </c>
      <c r="B4" s="9">
        <v>202008703</v>
      </c>
    </row>
    <row r="5" spans="1:2" x14ac:dyDescent="0.25">
      <c r="A5" t="s">
        <v>11</v>
      </c>
      <c r="B5" s="9">
        <v>202008323</v>
      </c>
    </row>
    <row r="6" spans="1:2" x14ac:dyDescent="0.25">
      <c r="A6" t="s">
        <v>12</v>
      </c>
      <c r="B6" s="9">
        <v>201604605</v>
      </c>
    </row>
    <row r="7" spans="1:2" x14ac:dyDescent="0.25">
      <c r="A7" t="s">
        <v>13</v>
      </c>
      <c r="B7" s="9">
        <v>201208138</v>
      </c>
    </row>
    <row r="8" spans="1:2" x14ac:dyDescent="0.25">
      <c r="A8" t="s">
        <v>14</v>
      </c>
      <c r="B8" s="9">
        <v>202004304</v>
      </c>
    </row>
    <row r="9" spans="1:2" x14ac:dyDescent="0.25">
      <c r="A9" t="s">
        <v>15</v>
      </c>
      <c r="B9" s="9">
        <v>201906665</v>
      </c>
    </row>
    <row r="10" spans="1:2" x14ac:dyDescent="0.25">
      <c r="A10" t="s">
        <v>16</v>
      </c>
      <c r="B10" s="9">
        <v>202005358</v>
      </c>
    </row>
    <row r="11" spans="1:2" x14ac:dyDescent="0.25">
      <c r="A11" t="s">
        <v>17</v>
      </c>
      <c r="B11" s="9">
        <v>202007042</v>
      </c>
    </row>
    <row r="12" spans="1:2" x14ac:dyDescent="0.25">
      <c r="A12" t="s">
        <v>18</v>
      </c>
      <c r="B12" s="9">
        <v>202005319</v>
      </c>
    </row>
    <row r="13" spans="1:2" x14ac:dyDescent="0.25">
      <c r="A13" t="s">
        <v>19</v>
      </c>
      <c r="B13" s="9">
        <v>201703602</v>
      </c>
    </row>
    <row r="14" spans="1:2" x14ac:dyDescent="0.25">
      <c r="A14" t="s">
        <v>20</v>
      </c>
      <c r="B14" s="9">
        <v>201603694</v>
      </c>
    </row>
    <row r="15" spans="1:2" x14ac:dyDescent="0.25">
      <c r="A15" t="s">
        <v>21</v>
      </c>
      <c r="B15" s="9">
        <v>201800698</v>
      </c>
    </row>
    <row r="16" spans="1:2" x14ac:dyDescent="0.25">
      <c r="A16" t="s">
        <v>22</v>
      </c>
      <c r="B16" s="9">
        <v>201809988</v>
      </c>
    </row>
    <row r="17" spans="1:2" x14ac:dyDescent="0.25">
      <c r="A17" t="s">
        <v>23</v>
      </c>
      <c r="B17" s="9">
        <v>202003574</v>
      </c>
    </row>
    <row r="18" spans="1:2" x14ac:dyDescent="0.25">
      <c r="A18" t="s">
        <v>24</v>
      </c>
      <c r="B18" s="9">
        <v>201707165</v>
      </c>
    </row>
    <row r="19" spans="1:2" x14ac:dyDescent="0.25">
      <c r="A19" t="s">
        <v>25</v>
      </c>
      <c r="B19" s="9">
        <v>201804514</v>
      </c>
    </row>
    <row r="20" spans="1:2" x14ac:dyDescent="0.25">
      <c r="A20" t="s">
        <v>26</v>
      </c>
      <c r="B20" s="9">
        <v>201905483</v>
      </c>
    </row>
    <row r="21" spans="1:2" x14ac:dyDescent="0.25">
      <c r="A21" t="s">
        <v>27</v>
      </c>
      <c r="B21" s="9">
        <v>202004461</v>
      </c>
    </row>
    <row r="22" spans="1:2" x14ac:dyDescent="0.25">
      <c r="A22" t="s">
        <v>28</v>
      </c>
      <c r="B22" s="9">
        <v>201907424</v>
      </c>
    </row>
    <row r="23" spans="1:2" x14ac:dyDescent="0.25">
      <c r="A23" t="s">
        <v>29</v>
      </c>
      <c r="B23" s="9">
        <v>202005148</v>
      </c>
    </row>
    <row r="24" spans="1:2" x14ac:dyDescent="0.25">
      <c r="A24" t="s">
        <v>30</v>
      </c>
      <c r="B24" s="9">
        <v>201905129</v>
      </c>
    </row>
    <row r="25" spans="1:2" x14ac:dyDescent="0.25">
      <c r="A25" t="s">
        <v>31</v>
      </c>
      <c r="B25" s="9">
        <v>202004554</v>
      </c>
    </row>
    <row r="26" spans="1:2" x14ac:dyDescent="0.25">
      <c r="A26" t="s">
        <v>32</v>
      </c>
      <c r="B26" s="9">
        <v>201907329</v>
      </c>
    </row>
    <row r="27" spans="1:2" x14ac:dyDescent="0.25">
      <c r="A27" t="s">
        <v>33</v>
      </c>
      <c r="B27" s="9">
        <v>201904969</v>
      </c>
    </row>
    <row r="28" spans="1:2" x14ac:dyDescent="0.25">
      <c r="A28" t="s">
        <v>34</v>
      </c>
      <c r="B28" s="9">
        <v>201503727</v>
      </c>
    </row>
    <row r="29" spans="1:2" x14ac:dyDescent="0.25">
      <c r="A29" t="s">
        <v>35</v>
      </c>
      <c r="B29" s="9">
        <v>201504108</v>
      </c>
    </row>
    <row r="30" spans="1:2" x14ac:dyDescent="0.25">
      <c r="A30" t="s">
        <v>36</v>
      </c>
      <c r="B30" s="9">
        <v>201604526</v>
      </c>
    </row>
    <row r="31" spans="1:2" x14ac:dyDescent="0.25">
      <c r="A31" t="s">
        <v>37</v>
      </c>
      <c r="B31" s="9">
        <v>202004753</v>
      </c>
    </row>
    <row r="32" spans="1:2" x14ac:dyDescent="0.25">
      <c r="A32" t="s">
        <v>38</v>
      </c>
      <c r="B32" s="9">
        <v>201909162</v>
      </c>
    </row>
    <row r="33" spans="1:2" x14ac:dyDescent="0.25">
      <c r="A33" t="s">
        <v>39</v>
      </c>
      <c r="B33" s="9">
        <v>201906837</v>
      </c>
    </row>
    <row r="34" spans="1:2" x14ac:dyDescent="0.25">
      <c r="A34" t="s">
        <v>40</v>
      </c>
      <c r="B34" s="9">
        <v>202006613</v>
      </c>
    </row>
    <row r="35" spans="1:2" x14ac:dyDescent="0.25">
      <c r="A35" t="s">
        <v>41</v>
      </c>
      <c r="B35" s="9">
        <v>202009538</v>
      </c>
    </row>
    <row r="36" spans="1:2" x14ac:dyDescent="0.25">
      <c r="A36" t="s">
        <v>42</v>
      </c>
      <c r="B36" s="9">
        <v>202109456</v>
      </c>
    </row>
    <row r="37" spans="1:2" x14ac:dyDescent="0.25">
      <c r="A37" t="s">
        <v>43</v>
      </c>
      <c r="B37" s="9">
        <v>202004155</v>
      </c>
    </row>
    <row r="38" spans="1:2" x14ac:dyDescent="0.25">
      <c r="A38" t="s">
        <v>44</v>
      </c>
      <c r="B38" s="9">
        <v>202008410</v>
      </c>
    </row>
    <row r="39" spans="1:2" x14ac:dyDescent="0.25">
      <c r="A39" t="s">
        <v>45</v>
      </c>
      <c r="B39" s="9">
        <v>201605240</v>
      </c>
    </row>
    <row r="40" spans="1:2" x14ac:dyDescent="0.25">
      <c r="A40" t="s">
        <v>46</v>
      </c>
      <c r="B40" s="9">
        <v>202008413</v>
      </c>
    </row>
    <row r="41" spans="1:2" x14ac:dyDescent="0.25">
      <c r="A41" t="s">
        <v>47</v>
      </c>
      <c r="B41" s="9">
        <v>201707122</v>
      </c>
    </row>
    <row r="42" spans="1:2" x14ac:dyDescent="0.25">
      <c r="A42" t="s">
        <v>48</v>
      </c>
      <c r="B42" s="9">
        <v>201302823</v>
      </c>
    </row>
    <row r="43" spans="1:2" x14ac:dyDescent="0.25">
      <c r="A43" t="s">
        <v>49</v>
      </c>
      <c r="B43" s="9">
        <v>201905097</v>
      </c>
    </row>
    <row r="44" spans="1:2" x14ac:dyDescent="0.25">
      <c r="A44" t="s">
        <v>50</v>
      </c>
      <c r="B44" s="9">
        <v>201906031</v>
      </c>
    </row>
    <row r="45" spans="1:2" x14ac:dyDescent="0.25">
      <c r="A45" t="s">
        <v>51</v>
      </c>
      <c r="B45" s="9">
        <v>202007602</v>
      </c>
    </row>
    <row r="46" spans="1:2" x14ac:dyDescent="0.25">
      <c r="A46" t="s">
        <v>52</v>
      </c>
      <c r="B46" s="9">
        <v>201806629</v>
      </c>
    </row>
    <row r="47" spans="1:2" x14ac:dyDescent="0.25">
      <c r="A47" t="s">
        <v>53</v>
      </c>
      <c r="B47" s="9">
        <v>202008418</v>
      </c>
    </row>
    <row r="48" spans="1:2" x14ac:dyDescent="0.25">
      <c r="A48" t="s">
        <v>54</v>
      </c>
      <c r="B48" s="9">
        <v>201704289</v>
      </c>
    </row>
    <row r="49" spans="1:2" x14ac:dyDescent="0.25">
      <c r="A49" t="s">
        <v>55</v>
      </c>
      <c r="B49" s="9">
        <v>201606703</v>
      </c>
    </row>
    <row r="50" spans="1:2" x14ac:dyDescent="0.25">
      <c r="A50" t="s">
        <v>56</v>
      </c>
      <c r="B50" s="9">
        <v>201710579</v>
      </c>
    </row>
    <row r="51" spans="1:2" x14ac:dyDescent="0.25">
      <c r="A51" t="s">
        <v>57</v>
      </c>
      <c r="B51" s="9">
        <v>201904499</v>
      </c>
    </row>
    <row r="52" spans="1:2" x14ac:dyDescent="0.25">
      <c r="A52" t="s">
        <v>58</v>
      </c>
      <c r="B52" s="9">
        <v>202007398</v>
      </c>
    </row>
    <row r="53" spans="1:2" x14ac:dyDescent="0.25">
      <c r="A53" t="s">
        <v>59</v>
      </c>
      <c r="B53" s="9">
        <v>202004159</v>
      </c>
    </row>
    <row r="54" spans="1:2" x14ac:dyDescent="0.25">
      <c r="A54" t="s">
        <v>60</v>
      </c>
      <c r="B54" s="9">
        <v>201905634</v>
      </c>
    </row>
    <row r="55" spans="1:2" x14ac:dyDescent="0.25">
      <c r="A55" t="s">
        <v>61</v>
      </c>
      <c r="B55" s="9">
        <v>202006767</v>
      </c>
    </row>
    <row r="56" spans="1:2" x14ac:dyDescent="0.25">
      <c r="A56" t="s">
        <v>62</v>
      </c>
      <c r="B56" s="9">
        <v>202000138</v>
      </c>
    </row>
    <row r="57" spans="1:2" x14ac:dyDescent="0.25">
      <c r="A57" t="s">
        <v>63</v>
      </c>
      <c r="B57" s="9">
        <v>201700493</v>
      </c>
    </row>
    <row r="58" spans="1:2" x14ac:dyDescent="0.25">
      <c r="A58" t="s">
        <v>64</v>
      </c>
      <c r="B58" s="9">
        <v>201407776</v>
      </c>
    </row>
    <row r="59" spans="1:2" x14ac:dyDescent="0.25">
      <c r="A59" t="s">
        <v>65</v>
      </c>
      <c r="B59" s="9">
        <v>202005303</v>
      </c>
    </row>
    <row r="60" spans="1:2" x14ac:dyDescent="0.25">
      <c r="A60" t="s">
        <v>66</v>
      </c>
      <c r="B60" s="9">
        <v>201407896</v>
      </c>
    </row>
    <row r="61" spans="1:2" x14ac:dyDescent="0.25">
      <c r="A61" t="s">
        <v>67</v>
      </c>
      <c r="B61" s="9">
        <v>201707056</v>
      </c>
    </row>
    <row r="62" spans="1:2" x14ac:dyDescent="0.25">
      <c r="A62" t="s">
        <v>68</v>
      </c>
      <c r="B62" s="9">
        <v>201806860</v>
      </c>
    </row>
    <row r="63" spans="1:2" x14ac:dyDescent="0.25">
      <c r="A63" t="s">
        <v>69</v>
      </c>
      <c r="B63" s="9">
        <v>202003466</v>
      </c>
    </row>
    <row r="64" spans="1:2" x14ac:dyDescent="0.25">
      <c r="A64" t="s">
        <v>70</v>
      </c>
      <c r="B64" s="9">
        <v>201706430</v>
      </c>
    </row>
    <row r="65" spans="1:2" x14ac:dyDescent="0.25">
      <c r="A65" t="s">
        <v>71</v>
      </c>
      <c r="B65" s="9">
        <v>201907106</v>
      </c>
    </row>
    <row r="66" spans="1:2" x14ac:dyDescent="0.25">
      <c r="A66" t="s">
        <v>72</v>
      </c>
      <c r="B66" s="9">
        <v>202008856</v>
      </c>
    </row>
    <row r="67" spans="1:2" x14ac:dyDescent="0.25">
      <c r="A67" t="s">
        <v>73</v>
      </c>
      <c r="B67" s="9">
        <v>201407691</v>
      </c>
    </row>
    <row r="68" spans="1:2" x14ac:dyDescent="0.25">
      <c r="A68" t="s">
        <v>74</v>
      </c>
      <c r="B68" s="9">
        <v>201907287</v>
      </c>
    </row>
    <row r="69" spans="1:2" x14ac:dyDescent="0.25">
      <c r="A69" t="s">
        <v>75</v>
      </c>
      <c r="B69" s="9">
        <v>202000705</v>
      </c>
    </row>
    <row r="70" spans="1:2" x14ac:dyDescent="0.25">
      <c r="A70" t="s">
        <v>76</v>
      </c>
      <c r="B70" s="9">
        <v>202008021</v>
      </c>
    </row>
    <row r="71" spans="1:2" x14ac:dyDescent="0.25">
      <c r="A71" t="s">
        <v>77</v>
      </c>
      <c r="B71" s="9">
        <v>201907288</v>
      </c>
    </row>
    <row r="72" spans="1:2" x14ac:dyDescent="0.25">
      <c r="A72" t="s">
        <v>78</v>
      </c>
      <c r="B72" s="9">
        <v>202004735</v>
      </c>
    </row>
    <row r="73" spans="1:2" x14ac:dyDescent="0.25">
      <c r="A73" t="s">
        <v>79</v>
      </c>
      <c r="B73" s="9">
        <v>201806544</v>
      </c>
    </row>
    <row r="74" spans="1:2" x14ac:dyDescent="0.25">
      <c r="A74" t="s">
        <v>80</v>
      </c>
      <c r="B74" s="9">
        <v>201705783</v>
      </c>
    </row>
    <row r="75" spans="1:2" x14ac:dyDescent="0.25">
      <c r="A75" t="s">
        <v>81</v>
      </c>
      <c r="B75" s="9">
        <v>201806092</v>
      </c>
    </row>
    <row r="76" spans="1:2" x14ac:dyDescent="0.25">
      <c r="A76" t="s">
        <v>82</v>
      </c>
      <c r="B76" s="9">
        <v>202007163</v>
      </c>
    </row>
    <row r="77" spans="1:2" x14ac:dyDescent="0.25">
      <c r="A77" t="s">
        <v>83</v>
      </c>
      <c r="B77" s="9">
        <v>201806178</v>
      </c>
    </row>
    <row r="78" spans="1:2" x14ac:dyDescent="0.25">
      <c r="A78" t="s">
        <v>84</v>
      </c>
      <c r="B78" s="9">
        <v>201900139</v>
      </c>
    </row>
    <row r="79" spans="1:2" x14ac:dyDescent="0.25">
      <c r="A79" t="s">
        <v>85</v>
      </c>
      <c r="B79" s="9">
        <v>201705641</v>
      </c>
    </row>
    <row r="80" spans="1:2" x14ac:dyDescent="0.25">
      <c r="A80" t="s">
        <v>86</v>
      </c>
      <c r="B80" s="9">
        <v>201806776</v>
      </c>
    </row>
    <row r="81" spans="1:2" x14ac:dyDescent="0.25">
      <c r="A81" t="s">
        <v>87</v>
      </c>
      <c r="B81" s="9">
        <v>201505640</v>
      </c>
    </row>
    <row r="82" spans="1:2" x14ac:dyDescent="0.25">
      <c r="A82" t="s">
        <v>88</v>
      </c>
      <c r="B82" s="9">
        <v>201806581</v>
      </c>
    </row>
    <row r="83" spans="1:2" x14ac:dyDescent="0.25">
      <c r="A83" t="s">
        <v>89</v>
      </c>
      <c r="B83" s="9">
        <v>201909521</v>
      </c>
    </row>
    <row r="84" spans="1:2" x14ac:dyDescent="0.25">
      <c r="A84" t="s">
        <v>90</v>
      </c>
      <c r="B84" s="9">
        <v>201907297</v>
      </c>
    </row>
    <row r="85" spans="1:2" x14ac:dyDescent="0.25">
      <c r="A85" t="s">
        <v>91</v>
      </c>
      <c r="B85" s="9">
        <v>201706534</v>
      </c>
    </row>
    <row r="86" spans="1:2" x14ac:dyDescent="0.25">
      <c r="A86" t="s">
        <v>92</v>
      </c>
      <c r="B86" s="9">
        <v>202006012</v>
      </c>
    </row>
    <row r="87" spans="1:2" x14ac:dyDescent="0.25">
      <c r="A87" t="s">
        <v>93</v>
      </c>
      <c r="B87" s="9">
        <v>201906634</v>
      </c>
    </row>
    <row r="88" spans="1:2" x14ac:dyDescent="0.25">
      <c r="A88" t="s">
        <v>94</v>
      </c>
      <c r="B88" s="9">
        <v>201907474</v>
      </c>
    </row>
    <row r="89" spans="1:2" x14ac:dyDescent="0.25">
      <c r="A89" t="s">
        <v>95</v>
      </c>
      <c r="B89" s="9">
        <v>201800328</v>
      </c>
    </row>
    <row r="90" spans="1:2" x14ac:dyDescent="0.25">
      <c r="A90" t="s">
        <v>96</v>
      </c>
      <c r="B90" s="9">
        <v>201900728</v>
      </c>
    </row>
    <row r="91" spans="1:2" x14ac:dyDescent="0.25">
      <c r="A91" t="s">
        <v>97</v>
      </c>
      <c r="B91" s="9">
        <v>201905604</v>
      </c>
    </row>
    <row r="92" spans="1:2" x14ac:dyDescent="0.25">
      <c r="A92" t="s">
        <v>98</v>
      </c>
      <c r="B92" s="9">
        <v>200707284</v>
      </c>
    </row>
    <row r="93" spans="1:2" x14ac:dyDescent="0.25">
      <c r="A93" t="s">
        <v>99</v>
      </c>
      <c r="B93" s="9">
        <v>202102693</v>
      </c>
    </row>
    <row r="94" spans="1:2" x14ac:dyDescent="0.25">
      <c r="A94" t="s">
        <v>100</v>
      </c>
      <c r="B94" s="9">
        <v>201706044</v>
      </c>
    </row>
    <row r="95" spans="1:2" x14ac:dyDescent="0.25">
      <c r="A95" t="s">
        <v>101</v>
      </c>
      <c r="B95" s="9">
        <v>201908178</v>
      </c>
    </row>
    <row r="96" spans="1:2" x14ac:dyDescent="0.25">
      <c r="A96" t="s">
        <v>102</v>
      </c>
      <c r="B96" s="9">
        <v>201806305</v>
      </c>
    </row>
    <row r="97" spans="1:2" x14ac:dyDescent="0.25">
      <c r="A97" t="s">
        <v>103</v>
      </c>
      <c r="B97" s="9">
        <v>201904798</v>
      </c>
    </row>
    <row r="98" spans="1:2" x14ac:dyDescent="0.25">
      <c r="A98" t="s">
        <v>104</v>
      </c>
      <c r="B98" s="9">
        <v>201907942</v>
      </c>
    </row>
    <row r="99" spans="1:2" x14ac:dyDescent="0.25">
      <c r="A99" t="s">
        <v>105</v>
      </c>
      <c r="B99" s="9">
        <v>201004304</v>
      </c>
    </row>
    <row r="100" spans="1:2" x14ac:dyDescent="0.25">
      <c r="A100" t="s">
        <v>106</v>
      </c>
      <c r="B100" s="9">
        <v>202005954</v>
      </c>
    </row>
    <row r="101" spans="1:2" x14ac:dyDescent="0.25">
      <c r="A101" t="s">
        <v>107</v>
      </c>
      <c r="B101" s="9">
        <v>201907768</v>
      </c>
    </row>
    <row r="102" spans="1:2" x14ac:dyDescent="0.25">
      <c r="A102" t="s">
        <v>108</v>
      </c>
      <c r="B102" s="9">
        <v>201708804</v>
      </c>
    </row>
    <row r="103" spans="1:2" x14ac:dyDescent="0.25">
      <c r="A103" t="s">
        <v>109</v>
      </c>
      <c r="B103" s="9">
        <v>201705341</v>
      </c>
    </row>
    <row r="104" spans="1:2" x14ac:dyDescent="0.25">
      <c r="A104" t="s">
        <v>110</v>
      </c>
      <c r="B104" s="9">
        <v>199803795</v>
      </c>
    </row>
    <row r="105" spans="1:2" x14ac:dyDescent="0.25">
      <c r="A105" t="s">
        <v>111</v>
      </c>
      <c r="B105" s="9">
        <v>201706405</v>
      </c>
    </row>
    <row r="106" spans="1:2" x14ac:dyDescent="0.25">
      <c r="A106" t="s">
        <v>112</v>
      </c>
      <c r="B106" s="9">
        <v>201907693</v>
      </c>
    </row>
    <row r="107" spans="1:2" x14ac:dyDescent="0.25">
      <c r="A107" t="s">
        <v>113</v>
      </c>
      <c r="B107" s="9">
        <v>201905810</v>
      </c>
    </row>
    <row r="108" spans="1:2" x14ac:dyDescent="0.25">
      <c r="A108" t="s">
        <v>114</v>
      </c>
      <c r="B108" s="9">
        <v>201706966</v>
      </c>
    </row>
    <row r="109" spans="1:2" x14ac:dyDescent="0.25">
      <c r="A109" t="s">
        <v>115</v>
      </c>
      <c r="B109" s="9">
        <v>201907771</v>
      </c>
    </row>
    <row r="110" spans="1:2" x14ac:dyDescent="0.25">
      <c r="A110" t="s">
        <v>116</v>
      </c>
      <c r="B110" s="9">
        <v>202004968</v>
      </c>
    </row>
    <row r="111" spans="1:2" x14ac:dyDescent="0.25">
      <c r="A111" t="s">
        <v>117</v>
      </c>
      <c r="B111" s="9">
        <v>202110057</v>
      </c>
    </row>
    <row r="112" spans="1:2" x14ac:dyDescent="0.25">
      <c r="A112" t="s">
        <v>118</v>
      </c>
      <c r="B112" s="9">
        <v>201907425</v>
      </c>
    </row>
    <row r="113" spans="1:2" x14ac:dyDescent="0.25">
      <c r="A113" t="s">
        <v>119</v>
      </c>
      <c r="B113" s="9">
        <v>202005536</v>
      </c>
    </row>
    <row r="114" spans="1:2" x14ac:dyDescent="0.25">
      <c r="A114" t="s">
        <v>120</v>
      </c>
      <c r="B114" s="9">
        <v>202103628</v>
      </c>
    </row>
    <row r="115" spans="1:2" x14ac:dyDescent="0.25">
      <c r="A115" t="s">
        <v>121</v>
      </c>
      <c r="B115" s="9">
        <v>201906638</v>
      </c>
    </row>
    <row r="116" spans="1:2" x14ac:dyDescent="0.25">
      <c r="A116" t="s">
        <v>122</v>
      </c>
      <c r="B116" s="9">
        <v>201904573</v>
      </c>
    </row>
    <row r="117" spans="1:2" x14ac:dyDescent="0.25">
      <c r="A117" t="s">
        <v>123</v>
      </c>
      <c r="B117" s="9">
        <v>201101522</v>
      </c>
    </row>
    <row r="118" spans="1:2" x14ac:dyDescent="0.25">
      <c r="A118" t="s">
        <v>124</v>
      </c>
      <c r="B118" s="9">
        <v>201706828</v>
      </c>
    </row>
    <row r="119" spans="1:2" x14ac:dyDescent="0.25">
      <c r="A119" t="s">
        <v>125</v>
      </c>
      <c r="B119" s="9">
        <v>202008444</v>
      </c>
    </row>
    <row r="120" spans="1:2" x14ac:dyDescent="0.25">
      <c r="A120" t="s">
        <v>126</v>
      </c>
      <c r="B120" s="9">
        <v>201704136</v>
      </c>
    </row>
    <row r="121" spans="1:2" x14ac:dyDescent="0.25">
      <c r="A121" t="s">
        <v>127</v>
      </c>
      <c r="B121" s="9">
        <v>201905948</v>
      </c>
    </row>
    <row r="122" spans="1:2" x14ac:dyDescent="0.25">
      <c r="A122" t="s">
        <v>128</v>
      </c>
      <c r="B122" s="9">
        <v>201907321</v>
      </c>
    </row>
    <row r="123" spans="1:2" x14ac:dyDescent="0.25">
      <c r="A123" t="s">
        <v>129</v>
      </c>
      <c r="B123" s="9">
        <v>202102694</v>
      </c>
    </row>
    <row r="124" spans="1:2" x14ac:dyDescent="0.25">
      <c r="A124" t="s">
        <v>130</v>
      </c>
      <c r="B124" s="9">
        <v>201900188</v>
      </c>
    </row>
    <row r="125" spans="1:2" x14ac:dyDescent="0.25">
      <c r="A125" t="s">
        <v>131</v>
      </c>
      <c r="B125" s="9">
        <v>201900131</v>
      </c>
    </row>
    <row r="126" spans="1:2" x14ac:dyDescent="0.25">
      <c r="A126" t="s">
        <v>132</v>
      </c>
      <c r="B126" s="9">
        <v>200900568</v>
      </c>
    </row>
    <row r="127" spans="1:2" x14ac:dyDescent="0.25">
      <c r="A127" t="s">
        <v>133</v>
      </c>
      <c r="B127" s="9">
        <v>201705812</v>
      </c>
    </row>
    <row r="128" spans="1:2" x14ac:dyDescent="0.25">
      <c r="A128" t="s">
        <v>134</v>
      </c>
      <c r="B128" s="9">
        <v>201907538</v>
      </c>
    </row>
    <row r="129" spans="1:2" x14ac:dyDescent="0.25">
      <c r="A129" t="s">
        <v>135</v>
      </c>
      <c r="B129" s="9">
        <v>201706083</v>
      </c>
    </row>
    <row r="130" spans="1:2" x14ac:dyDescent="0.25">
      <c r="A130" t="s">
        <v>136</v>
      </c>
      <c r="B130" s="9">
        <v>201700494</v>
      </c>
    </row>
    <row r="131" spans="1:2" x14ac:dyDescent="0.25">
      <c r="A131" t="s">
        <v>137</v>
      </c>
      <c r="B131" s="9">
        <v>201909935</v>
      </c>
    </row>
    <row r="132" spans="1:2" x14ac:dyDescent="0.25">
      <c r="A132" t="s">
        <v>138</v>
      </c>
      <c r="B132" s="9">
        <v>201806306</v>
      </c>
    </row>
    <row r="133" spans="1:2" x14ac:dyDescent="0.25">
      <c r="A133" t="s">
        <v>139</v>
      </c>
      <c r="B133" s="9">
        <v>202006562</v>
      </c>
    </row>
    <row r="134" spans="1:2" x14ac:dyDescent="0.25">
      <c r="A134" t="s">
        <v>140</v>
      </c>
      <c r="B134" s="9">
        <v>201905328</v>
      </c>
    </row>
    <row r="135" spans="1:2" x14ac:dyDescent="0.25">
      <c r="A135" t="s">
        <v>141</v>
      </c>
      <c r="B135" s="9">
        <v>201604666</v>
      </c>
    </row>
    <row r="136" spans="1:2" x14ac:dyDescent="0.25">
      <c r="A136" t="s">
        <v>142</v>
      </c>
      <c r="B136" s="9">
        <v>201910371</v>
      </c>
    </row>
    <row r="137" spans="1:2" x14ac:dyDescent="0.25">
      <c r="A137" t="s">
        <v>143</v>
      </c>
      <c r="B137" s="9">
        <v>201808541</v>
      </c>
    </row>
    <row r="138" spans="1:2" x14ac:dyDescent="0.25">
      <c r="A138" t="s">
        <v>144</v>
      </c>
      <c r="B138" s="9">
        <v>201904810</v>
      </c>
    </row>
    <row r="139" spans="1:2" x14ac:dyDescent="0.25">
      <c r="A139" t="s">
        <v>145</v>
      </c>
      <c r="B139" s="9">
        <v>201706117</v>
      </c>
    </row>
    <row r="140" spans="1:2" x14ac:dyDescent="0.25">
      <c r="A140" t="s">
        <v>146</v>
      </c>
      <c r="B140" s="9">
        <v>201908687</v>
      </c>
    </row>
    <row r="141" spans="1:2" x14ac:dyDescent="0.25">
      <c r="A141" t="s">
        <v>147</v>
      </c>
      <c r="B141" s="9">
        <v>202102695</v>
      </c>
    </row>
    <row r="142" spans="1:2" x14ac:dyDescent="0.25">
      <c r="A142" t="s">
        <v>148</v>
      </c>
      <c r="B142" s="9">
        <v>202006302</v>
      </c>
    </row>
    <row r="143" spans="1:2" x14ac:dyDescent="0.25">
      <c r="A143" t="s">
        <v>149</v>
      </c>
      <c r="B143" s="9">
        <v>202102696</v>
      </c>
    </row>
    <row r="144" spans="1:2" x14ac:dyDescent="0.25">
      <c r="A144" t="s">
        <v>150</v>
      </c>
      <c r="B144" s="9">
        <v>201706766</v>
      </c>
    </row>
    <row r="145" spans="1:2" x14ac:dyDescent="0.25">
      <c r="A145" t="s">
        <v>151</v>
      </c>
      <c r="B145" s="9">
        <v>201503392</v>
      </c>
    </row>
    <row r="146" spans="1:2" x14ac:dyDescent="0.25">
      <c r="A146" t="s">
        <v>152</v>
      </c>
      <c r="B146" s="9">
        <v>201911913</v>
      </c>
    </row>
    <row r="147" spans="1:2" x14ac:dyDescent="0.25">
      <c r="A147" t="s">
        <v>153</v>
      </c>
      <c r="B147" s="9">
        <v>201907347</v>
      </c>
    </row>
    <row r="148" spans="1:2" x14ac:dyDescent="0.25">
      <c r="A148" t="s">
        <v>154</v>
      </c>
      <c r="B148" s="9">
        <v>202103312</v>
      </c>
    </row>
    <row r="149" spans="1:2" x14ac:dyDescent="0.25">
      <c r="A149" t="s">
        <v>155</v>
      </c>
      <c r="B149" s="9">
        <v>202004499</v>
      </c>
    </row>
    <row r="150" spans="1:2" x14ac:dyDescent="0.25">
      <c r="A150" t="s">
        <v>156</v>
      </c>
      <c r="B150" s="9">
        <v>201804904</v>
      </c>
    </row>
    <row r="151" spans="1:2" x14ac:dyDescent="0.25">
      <c r="A151" t="s">
        <v>157</v>
      </c>
      <c r="B151" s="9">
        <v>202103629</v>
      </c>
    </row>
    <row r="152" spans="1:2" x14ac:dyDescent="0.25">
      <c r="A152" t="s">
        <v>158</v>
      </c>
      <c r="B152" s="9">
        <v>202003484</v>
      </c>
    </row>
    <row r="153" spans="1:2" x14ac:dyDescent="0.25">
      <c r="A153" t="s">
        <v>159</v>
      </c>
      <c r="B153" s="9">
        <v>202007895</v>
      </c>
    </row>
    <row r="154" spans="1:2" x14ac:dyDescent="0.25">
      <c r="A154" t="s">
        <v>160</v>
      </c>
      <c r="B154" s="9">
        <v>202004288</v>
      </c>
    </row>
    <row r="155" spans="1:2" x14ac:dyDescent="0.25">
      <c r="A155" t="s">
        <v>161</v>
      </c>
      <c r="B155" s="9">
        <v>202006407</v>
      </c>
    </row>
    <row r="156" spans="1:2" x14ac:dyDescent="0.25">
      <c r="A156" t="s">
        <v>162</v>
      </c>
      <c r="B156" s="9">
        <v>201606201</v>
      </c>
    </row>
    <row r="157" spans="1:2" x14ac:dyDescent="0.25">
      <c r="A157" t="s">
        <v>163</v>
      </c>
      <c r="B157" s="9">
        <v>201806636</v>
      </c>
    </row>
    <row r="158" spans="1:2" x14ac:dyDescent="0.25">
      <c r="A158" t="s">
        <v>164</v>
      </c>
      <c r="B158" s="9">
        <v>201806321</v>
      </c>
    </row>
    <row r="159" spans="1:2" x14ac:dyDescent="0.25">
      <c r="A159" t="s">
        <v>165</v>
      </c>
      <c r="B159" s="9">
        <v>201704991</v>
      </c>
    </row>
    <row r="160" spans="1:2" x14ac:dyDescent="0.25">
      <c r="A160" t="s">
        <v>166</v>
      </c>
      <c r="B160" s="9">
        <v>201405742</v>
      </c>
    </row>
    <row r="161" spans="1:2" x14ac:dyDescent="0.25">
      <c r="A161" t="s">
        <v>167</v>
      </c>
      <c r="B161" s="9">
        <v>201604257</v>
      </c>
    </row>
    <row r="162" spans="1:2" x14ac:dyDescent="0.25">
      <c r="A162" t="s">
        <v>168</v>
      </c>
      <c r="B162" s="9">
        <v>202007769</v>
      </c>
    </row>
    <row r="163" spans="1:2" x14ac:dyDescent="0.25">
      <c r="A163" t="s">
        <v>169</v>
      </c>
      <c r="B163" s="9">
        <v>201405015</v>
      </c>
    </row>
    <row r="164" spans="1:2" x14ac:dyDescent="0.25">
      <c r="A164" t="s">
        <v>170</v>
      </c>
      <c r="B164" s="9">
        <v>202004225</v>
      </c>
    </row>
    <row r="165" spans="1:2" x14ac:dyDescent="0.25">
      <c r="A165" t="s">
        <v>171</v>
      </c>
      <c r="B165" s="9">
        <v>202006059</v>
      </c>
    </row>
    <row r="166" spans="1:2" x14ac:dyDescent="0.25">
      <c r="A166" t="s">
        <v>172</v>
      </c>
      <c r="B166" s="9">
        <v>201606166</v>
      </c>
    </row>
    <row r="167" spans="1:2" x14ac:dyDescent="0.25">
      <c r="A167" t="s">
        <v>173</v>
      </c>
      <c r="B167" s="9">
        <v>201905166</v>
      </c>
    </row>
    <row r="168" spans="1:2" x14ac:dyDescent="0.25">
      <c r="A168" t="s">
        <v>174</v>
      </c>
      <c r="B168" s="9">
        <v>202102204</v>
      </c>
    </row>
    <row r="169" spans="1:2" x14ac:dyDescent="0.25">
      <c r="A169" t="s">
        <v>175</v>
      </c>
      <c r="B169" s="9">
        <v>201905200</v>
      </c>
    </row>
    <row r="170" spans="1:2" x14ac:dyDescent="0.25">
      <c r="A170" t="s">
        <v>176</v>
      </c>
      <c r="B170" s="9">
        <v>202102698</v>
      </c>
    </row>
    <row r="171" spans="1:2" x14ac:dyDescent="0.25">
      <c r="A171" t="s">
        <v>177</v>
      </c>
      <c r="B171" s="9">
        <v>201706052</v>
      </c>
    </row>
    <row r="172" spans="1:2" x14ac:dyDescent="0.25">
      <c r="A172" t="s">
        <v>178</v>
      </c>
      <c r="B172" s="9">
        <v>202004377</v>
      </c>
    </row>
    <row r="173" spans="1:2" x14ac:dyDescent="0.25">
      <c r="A173" t="s">
        <v>179</v>
      </c>
      <c r="B173" s="9">
        <v>201905061</v>
      </c>
    </row>
    <row r="174" spans="1:2" x14ac:dyDescent="0.25">
      <c r="A174" t="s">
        <v>180</v>
      </c>
      <c r="B174" s="9">
        <v>202004999</v>
      </c>
    </row>
    <row r="175" spans="1:2" x14ac:dyDescent="0.25">
      <c r="A175" t="s">
        <v>181</v>
      </c>
      <c r="B175" s="9">
        <v>202005283</v>
      </c>
    </row>
    <row r="176" spans="1:2" x14ac:dyDescent="0.25">
      <c r="A176" t="s">
        <v>182</v>
      </c>
      <c r="B176" s="9">
        <v>201905443</v>
      </c>
    </row>
    <row r="177" spans="1:2" x14ac:dyDescent="0.25">
      <c r="A177" t="s">
        <v>183</v>
      </c>
      <c r="B177" s="9">
        <v>202003218</v>
      </c>
    </row>
    <row r="178" spans="1:2" x14ac:dyDescent="0.25">
      <c r="A178" t="s">
        <v>184</v>
      </c>
      <c r="B178" s="9">
        <v>202007009</v>
      </c>
    </row>
    <row r="179" spans="1:2" x14ac:dyDescent="0.25">
      <c r="A179" t="s">
        <v>185</v>
      </c>
      <c r="B179" s="9">
        <v>201909914</v>
      </c>
    </row>
    <row r="180" spans="1:2" x14ac:dyDescent="0.25">
      <c r="A180" t="s">
        <v>186</v>
      </c>
      <c r="B180" s="9">
        <v>201704961</v>
      </c>
    </row>
    <row r="181" spans="1:2" x14ac:dyDescent="0.25">
      <c r="A181" t="s">
        <v>187</v>
      </c>
      <c r="B181" s="9">
        <v>201605389</v>
      </c>
    </row>
    <row r="182" spans="1:2" x14ac:dyDescent="0.25">
      <c r="A182" t="s">
        <v>188</v>
      </c>
      <c r="B182" s="9">
        <v>202005485</v>
      </c>
    </row>
    <row r="183" spans="1:2" x14ac:dyDescent="0.25">
      <c r="A183" t="s">
        <v>189</v>
      </c>
      <c r="B183" s="9">
        <v>201906792</v>
      </c>
    </row>
    <row r="184" spans="1:2" x14ac:dyDescent="0.25">
      <c r="A184" t="s">
        <v>190</v>
      </c>
      <c r="B184" s="9">
        <v>201907737</v>
      </c>
    </row>
    <row r="185" spans="1:2" x14ac:dyDescent="0.25">
      <c r="A185" t="s">
        <v>191</v>
      </c>
      <c r="B185" s="9">
        <v>201607944</v>
      </c>
    </row>
    <row r="186" spans="1:2" x14ac:dyDescent="0.25">
      <c r="A186" t="s">
        <v>192</v>
      </c>
      <c r="B186" s="9">
        <v>201005231</v>
      </c>
    </row>
    <row r="187" spans="1:2" x14ac:dyDescent="0.25">
      <c r="A187" t="s">
        <v>193</v>
      </c>
      <c r="B187" s="9">
        <v>201403686</v>
      </c>
    </row>
    <row r="188" spans="1:2" x14ac:dyDescent="0.25">
      <c r="A188" t="s">
        <v>194</v>
      </c>
      <c r="B188" s="9">
        <v>202003320</v>
      </c>
    </row>
    <row r="189" spans="1:2" x14ac:dyDescent="0.25">
      <c r="A189" t="s">
        <v>195</v>
      </c>
      <c r="B189" s="9">
        <v>202005026</v>
      </c>
    </row>
    <row r="190" spans="1:2" x14ac:dyDescent="0.25">
      <c r="A190" t="s">
        <v>196</v>
      </c>
      <c r="B190" s="9">
        <v>201806411</v>
      </c>
    </row>
    <row r="191" spans="1:2" x14ac:dyDescent="0.25">
      <c r="A191" t="s">
        <v>197</v>
      </c>
      <c r="B191" s="9">
        <v>201904507</v>
      </c>
    </row>
    <row r="192" spans="1:2" x14ac:dyDescent="0.25">
      <c r="A192" t="s">
        <v>198</v>
      </c>
      <c r="B192" s="9">
        <v>201509918</v>
      </c>
    </row>
    <row r="193" spans="1:2" x14ac:dyDescent="0.25">
      <c r="A193" t="s">
        <v>199</v>
      </c>
      <c r="B193" s="9">
        <v>201907107</v>
      </c>
    </row>
    <row r="194" spans="1:2" x14ac:dyDescent="0.25">
      <c r="A194" t="s">
        <v>200</v>
      </c>
      <c r="B194" s="9">
        <v>201905376</v>
      </c>
    </row>
    <row r="195" spans="1:2" x14ac:dyDescent="0.25">
      <c r="A195" t="s">
        <v>201</v>
      </c>
      <c r="B195" s="9">
        <v>201503093</v>
      </c>
    </row>
    <row r="196" spans="1:2" x14ac:dyDescent="0.25">
      <c r="A196" t="s">
        <v>202</v>
      </c>
      <c r="B196" s="9">
        <v>202004229</v>
      </c>
    </row>
    <row r="197" spans="1:2" x14ac:dyDescent="0.25">
      <c r="A197" t="s">
        <v>203</v>
      </c>
      <c r="B197" s="9">
        <v>201905861</v>
      </c>
    </row>
    <row r="198" spans="1:2" x14ac:dyDescent="0.25">
      <c r="A198" t="s">
        <v>204</v>
      </c>
      <c r="B198" s="9">
        <v>202006753</v>
      </c>
    </row>
    <row r="199" spans="1:2" x14ac:dyDescent="0.25">
      <c r="A199" t="s">
        <v>205</v>
      </c>
      <c r="B199" s="9">
        <v>202005140</v>
      </c>
    </row>
    <row r="200" spans="1:2" x14ac:dyDescent="0.25">
      <c r="A200" t="s">
        <v>206</v>
      </c>
      <c r="B200" s="9">
        <v>202008029</v>
      </c>
    </row>
    <row r="201" spans="1:2" x14ac:dyDescent="0.25">
      <c r="A201" t="s">
        <v>207</v>
      </c>
      <c r="B201" s="9">
        <v>202004864</v>
      </c>
    </row>
    <row r="202" spans="1:2" x14ac:dyDescent="0.25">
      <c r="A202" t="s">
        <v>208</v>
      </c>
      <c r="B202" s="9">
        <v>202006381</v>
      </c>
    </row>
    <row r="203" spans="1:2" x14ac:dyDescent="0.25">
      <c r="A203" t="s">
        <v>209</v>
      </c>
      <c r="B203" s="9">
        <v>200806079</v>
      </c>
    </row>
    <row r="204" spans="1:2" x14ac:dyDescent="0.25">
      <c r="A204" t="s">
        <v>210</v>
      </c>
      <c r="B204" s="9">
        <v>201806326</v>
      </c>
    </row>
    <row r="205" spans="1:2" x14ac:dyDescent="0.25">
      <c r="A205" t="s">
        <v>211</v>
      </c>
      <c r="B205" s="9">
        <v>202102699</v>
      </c>
    </row>
    <row r="206" spans="1:2" x14ac:dyDescent="0.25">
      <c r="A206" t="s">
        <v>212</v>
      </c>
      <c r="B206" s="9">
        <v>201704790</v>
      </c>
    </row>
    <row r="207" spans="1:2" x14ac:dyDescent="0.25">
      <c r="A207" t="s">
        <v>213</v>
      </c>
      <c r="B207" s="9">
        <v>201706200</v>
      </c>
    </row>
    <row r="208" spans="1:2" x14ac:dyDescent="0.25">
      <c r="A208" t="s">
        <v>214</v>
      </c>
      <c r="B208" s="9">
        <v>201704560</v>
      </c>
    </row>
    <row r="209" spans="1:2" x14ac:dyDescent="0.25">
      <c r="A209" t="s">
        <v>215</v>
      </c>
      <c r="B209" s="9">
        <v>201906235</v>
      </c>
    </row>
    <row r="210" spans="1:2" x14ac:dyDescent="0.25">
      <c r="A210" t="s">
        <v>216</v>
      </c>
      <c r="B210" s="9">
        <v>202007723</v>
      </c>
    </row>
    <row r="211" spans="1:2" x14ac:dyDescent="0.25">
      <c r="A211" t="s">
        <v>217</v>
      </c>
      <c r="B211" s="9">
        <v>202006533</v>
      </c>
    </row>
    <row r="212" spans="1:2" x14ac:dyDescent="0.25">
      <c r="A212" t="s">
        <v>218</v>
      </c>
      <c r="B212" s="9">
        <v>202007911</v>
      </c>
    </row>
    <row r="213" spans="1:2" x14ac:dyDescent="0.25">
      <c r="A213" t="s">
        <v>219</v>
      </c>
      <c r="B213" s="9">
        <v>200904191</v>
      </c>
    </row>
    <row r="214" spans="1:2" x14ac:dyDescent="0.25">
      <c r="A214" t="s">
        <v>220</v>
      </c>
      <c r="B214" s="9">
        <v>201809896</v>
      </c>
    </row>
    <row r="215" spans="1:2" x14ac:dyDescent="0.25">
      <c r="A215" t="s">
        <v>221</v>
      </c>
      <c r="B215" s="9">
        <v>202006837</v>
      </c>
    </row>
    <row r="216" spans="1:2" x14ac:dyDescent="0.25">
      <c r="A216" t="s">
        <v>222</v>
      </c>
      <c r="B216" s="9">
        <v>201908253</v>
      </c>
    </row>
    <row r="217" spans="1:2" x14ac:dyDescent="0.25">
      <c r="A217" t="s">
        <v>223</v>
      </c>
      <c r="B217" s="9">
        <v>201504395</v>
      </c>
    </row>
    <row r="218" spans="1:2" x14ac:dyDescent="0.25">
      <c r="A218" t="s">
        <v>224</v>
      </c>
      <c r="B218" s="9">
        <v>201900573</v>
      </c>
    </row>
    <row r="219" spans="1:2" x14ac:dyDescent="0.25">
      <c r="A219" t="s">
        <v>225</v>
      </c>
      <c r="B219" s="9">
        <v>202000140</v>
      </c>
    </row>
    <row r="220" spans="1:2" x14ac:dyDescent="0.25">
      <c r="A220" t="s">
        <v>226</v>
      </c>
      <c r="B220" s="9">
        <v>201704067</v>
      </c>
    </row>
    <row r="221" spans="1:2" x14ac:dyDescent="0.25">
      <c r="A221" t="s">
        <v>227</v>
      </c>
      <c r="B221" s="9">
        <v>201907445</v>
      </c>
    </row>
    <row r="222" spans="1:2" x14ac:dyDescent="0.25">
      <c r="A222" t="s">
        <v>228</v>
      </c>
      <c r="B222" s="9">
        <v>201900174</v>
      </c>
    </row>
    <row r="223" spans="1:2" x14ac:dyDescent="0.25">
      <c r="A223" t="s">
        <v>229</v>
      </c>
      <c r="B223" s="9">
        <v>201704335</v>
      </c>
    </row>
    <row r="224" spans="1:2" x14ac:dyDescent="0.25">
      <c r="A224" t="s">
        <v>230</v>
      </c>
      <c r="B224" s="9">
        <v>202008581</v>
      </c>
    </row>
    <row r="225" spans="1:2" x14ac:dyDescent="0.25">
      <c r="A225" t="s">
        <v>231</v>
      </c>
      <c r="B225" s="9">
        <v>202004907</v>
      </c>
    </row>
    <row r="226" spans="1:2" x14ac:dyDescent="0.25">
      <c r="A226" t="s">
        <v>232</v>
      </c>
      <c r="B226" s="9">
        <v>201805203</v>
      </c>
    </row>
    <row r="227" spans="1:2" x14ac:dyDescent="0.25">
      <c r="A227" t="s">
        <v>233</v>
      </c>
      <c r="B227" s="9">
        <v>202007028</v>
      </c>
    </row>
    <row r="228" spans="1:2" x14ac:dyDescent="0.25">
      <c r="A228" t="s">
        <v>234</v>
      </c>
      <c r="B228" s="9">
        <v>202006867</v>
      </c>
    </row>
    <row r="229" spans="1:2" x14ac:dyDescent="0.25">
      <c r="A229" t="s">
        <v>235</v>
      </c>
      <c r="B229" s="9">
        <v>201907779</v>
      </c>
    </row>
    <row r="230" spans="1:2" x14ac:dyDescent="0.25">
      <c r="A230" t="s">
        <v>236</v>
      </c>
      <c r="B230" s="9">
        <v>201504936</v>
      </c>
    </row>
    <row r="231" spans="1:2" x14ac:dyDescent="0.25">
      <c r="A231" t="s">
        <v>237</v>
      </c>
      <c r="B231" s="9">
        <v>201705971</v>
      </c>
    </row>
    <row r="232" spans="1:2" x14ac:dyDescent="0.25">
      <c r="A232" t="s">
        <v>238</v>
      </c>
      <c r="B232" s="9">
        <v>201906116</v>
      </c>
    </row>
    <row r="233" spans="1:2" x14ac:dyDescent="0.25">
      <c r="A233" t="s">
        <v>239</v>
      </c>
      <c r="B233" s="9">
        <v>201906117</v>
      </c>
    </row>
    <row r="234" spans="1:2" x14ac:dyDescent="0.25">
      <c r="A234" t="s">
        <v>240</v>
      </c>
      <c r="B234" s="9">
        <v>202006923</v>
      </c>
    </row>
    <row r="235" spans="1:2" x14ac:dyDescent="0.25">
      <c r="A235" t="s">
        <v>241</v>
      </c>
      <c r="B235" s="9">
        <v>202007031</v>
      </c>
    </row>
    <row r="236" spans="1:2" x14ac:dyDescent="0.25">
      <c r="A236" t="s">
        <v>242</v>
      </c>
      <c r="B236" s="9">
        <v>202008107</v>
      </c>
    </row>
    <row r="237" spans="1:2" x14ac:dyDescent="0.25">
      <c r="A237" t="s">
        <v>243</v>
      </c>
      <c r="B237" s="9">
        <v>201905130</v>
      </c>
    </row>
    <row r="238" spans="1:2" x14ac:dyDescent="0.25">
      <c r="A238" t="s">
        <v>244</v>
      </c>
      <c r="B238" s="9">
        <v>201705494</v>
      </c>
    </row>
    <row r="239" spans="1:2" x14ac:dyDescent="0.25">
      <c r="A239" t="s">
        <v>245</v>
      </c>
      <c r="B239" s="9">
        <v>201508216</v>
      </c>
    </row>
    <row r="240" spans="1:2" x14ac:dyDescent="0.25">
      <c r="A240" t="s">
        <v>246</v>
      </c>
      <c r="B240" s="9">
        <v>201907396</v>
      </c>
    </row>
    <row r="241" spans="1:2" x14ac:dyDescent="0.25">
      <c r="A241" t="s">
        <v>247</v>
      </c>
      <c r="B241" s="9">
        <v>201806836</v>
      </c>
    </row>
    <row r="242" spans="1:2" x14ac:dyDescent="0.25">
      <c r="A242" t="s">
        <v>248</v>
      </c>
      <c r="B242" s="9">
        <v>201907058</v>
      </c>
    </row>
    <row r="243" spans="1:2" x14ac:dyDescent="0.25">
      <c r="A243" t="s">
        <v>249</v>
      </c>
      <c r="B243" s="9">
        <v>202005285</v>
      </c>
    </row>
    <row r="244" spans="1:2" x14ac:dyDescent="0.25">
      <c r="A244" t="s">
        <v>250</v>
      </c>
      <c r="B244" s="9">
        <v>201801012</v>
      </c>
    </row>
    <row r="245" spans="1:2" x14ac:dyDescent="0.25">
      <c r="A245" t="s">
        <v>251</v>
      </c>
      <c r="B245" s="9">
        <v>201909929</v>
      </c>
    </row>
    <row r="246" spans="1:2" x14ac:dyDescent="0.25">
      <c r="A246" t="s">
        <v>252</v>
      </c>
      <c r="B246" s="9">
        <v>202008866</v>
      </c>
    </row>
    <row r="247" spans="1:2" x14ac:dyDescent="0.25">
      <c r="A247" t="s">
        <v>253</v>
      </c>
      <c r="B247" s="9">
        <v>202007375</v>
      </c>
    </row>
    <row r="248" spans="1:2" x14ac:dyDescent="0.25">
      <c r="A248" t="s">
        <v>254</v>
      </c>
      <c r="B248" s="9">
        <v>202005986</v>
      </c>
    </row>
    <row r="249" spans="1:2" x14ac:dyDescent="0.25">
      <c r="A249" t="s">
        <v>255</v>
      </c>
      <c r="B249" s="9">
        <v>202005599</v>
      </c>
    </row>
    <row r="250" spans="1:2" x14ac:dyDescent="0.25">
      <c r="A250" t="s">
        <v>256</v>
      </c>
      <c r="B250" s="9">
        <v>202008110</v>
      </c>
    </row>
    <row r="251" spans="1:2" x14ac:dyDescent="0.25">
      <c r="A251" t="s">
        <v>257</v>
      </c>
      <c r="B251" s="9">
        <v>202007036</v>
      </c>
    </row>
    <row r="252" spans="1:2" x14ac:dyDescent="0.25">
      <c r="A252" t="s">
        <v>258</v>
      </c>
      <c r="B252" s="9">
        <v>202004186</v>
      </c>
    </row>
    <row r="253" spans="1:2" x14ac:dyDescent="0.25">
      <c r="A253" t="s">
        <v>259</v>
      </c>
      <c r="B253" s="9">
        <v>201800185</v>
      </c>
    </row>
    <row r="254" spans="1:2" x14ac:dyDescent="0.25">
      <c r="A254" t="s">
        <v>260</v>
      </c>
      <c r="B254" s="9">
        <v>201705072</v>
      </c>
    </row>
    <row r="255" spans="1:2" x14ac:dyDescent="0.25">
      <c r="A255" t="s">
        <v>261</v>
      </c>
      <c r="B255" s="9">
        <v>201800301</v>
      </c>
    </row>
    <row r="256" spans="1:2" x14ac:dyDescent="0.25">
      <c r="A256" t="s">
        <v>262</v>
      </c>
      <c r="B256" s="9">
        <v>201404947</v>
      </c>
    </row>
    <row r="257" spans="1:2" x14ac:dyDescent="0.25">
      <c r="A257" t="s">
        <v>263</v>
      </c>
      <c r="B257" s="9">
        <v>202005242</v>
      </c>
    </row>
    <row r="258" spans="1:2" x14ac:dyDescent="0.25">
      <c r="A258" t="s">
        <v>264</v>
      </c>
      <c r="B258" s="9">
        <v>201706264</v>
      </c>
    </row>
    <row r="259" spans="1:2" x14ac:dyDescent="0.25">
      <c r="A259" t="s">
        <v>265</v>
      </c>
      <c r="B259" s="9">
        <v>202005321</v>
      </c>
    </row>
    <row r="260" spans="1:2" x14ac:dyDescent="0.25">
      <c r="A260" t="s">
        <v>266</v>
      </c>
      <c r="B260" s="9">
        <v>201706898</v>
      </c>
    </row>
    <row r="261" spans="1:2" x14ac:dyDescent="0.25">
      <c r="A261" t="s">
        <v>267</v>
      </c>
      <c r="B261" s="9">
        <v>201707046</v>
      </c>
    </row>
    <row r="262" spans="1:2" x14ac:dyDescent="0.25">
      <c r="A262" t="s">
        <v>268</v>
      </c>
      <c r="B262" s="9">
        <v>202007242</v>
      </c>
    </row>
    <row r="263" spans="1:2" x14ac:dyDescent="0.25">
      <c r="A263" t="s">
        <v>269</v>
      </c>
      <c r="B263" s="9">
        <v>202006450</v>
      </c>
    </row>
    <row r="264" spans="1:2" x14ac:dyDescent="0.25">
      <c r="A264" t="s">
        <v>270</v>
      </c>
      <c r="B264" s="9">
        <v>202007459</v>
      </c>
    </row>
    <row r="265" spans="1:2" x14ac:dyDescent="0.25">
      <c r="A265" t="s">
        <v>271</v>
      </c>
      <c r="B265" s="9">
        <v>202007044</v>
      </c>
    </row>
    <row r="266" spans="1:2" x14ac:dyDescent="0.25">
      <c r="A266" t="s">
        <v>272</v>
      </c>
      <c r="B266" s="9">
        <v>201907664</v>
      </c>
    </row>
    <row r="267" spans="1:2" x14ac:dyDescent="0.25">
      <c r="A267" t="s">
        <v>273</v>
      </c>
      <c r="B267" s="9">
        <v>201504870</v>
      </c>
    </row>
    <row r="268" spans="1:2" x14ac:dyDescent="0.25">
      <c r="A268" t="s">
        <v>274</v>
      </c>
      <c r="B268" s="9">
        <v>201709916</v>
      </c>
    </row>
    <row r="269" spans="1:2" x14ac:dyDescent="0.25">
      <c r="A269" t="s">
        <v>275</v>
      </c>
      <c r="B269" s="9">
        <v>202006814</v>
      </c>
    </row>
    <row r="270" spans="1:2" x14ac:dyDescent="0.25">
      <c r="A270" t="s">
        <v>276</v>
      </c>
      <c r="B270" s="9">
        <v>202004343</v>
      </c>
    </row>
    <row r="271" spans="1:2" x14ac:dyDescent="0.25">
      <c r="A271" t="s">
        <v>277</v>
      </c>
      <c r="B271" s="9">
        <v>202006770</v>
      </c>
    </row>
    <row r="272" spans="1:2" x14ac:dyDescent="0.25">
      <c r="A272" t="s">
        <v>278</v>
      </c>
      <c r="B272" s="9">
        <v>201908143</v>
      </c>
    </row>
    <row r="273" spans="1:2" x14ac:dyDescent="0.25">
      <c r="A273" t="s">
        <v>279</v>
      </c>
      <c r="B273" s="9">
        <v>201802646</v>
      </c>
    </row>
    <row r="274" spans="1:2" x14ac:dyDescent="0.25">
      <c r="A274" t="s">
        <v>280</v>
      </c>
      <c r="B274" s="9">
        <v>202000707</v>
      </c>
    </row>
    <row r="275" spans="1:2" x14ac:dyDescent="0.25">
      <c r="A275" t="s">
        <v>281</v>
      </c>
      <c r="B275" s="9">
        <v>202000161</v>
      </c>
    </row>
    <row r="276" spans="1:2" x14ac:dyDescent="0.25">
      <c r="A276" t="s">
        <v>282</v>
      </c>
      <c r="B276" s="9">
        <v>201900177</v>
      </c>
    </row>
    <row r="277" spans="1:2" x14ac:dyDescent="0.25">
      <c r="A277" t="s">
        <v>283</v>
      </c>
      <c r="B277" s="9">
        <v>202000162</v>
      </c>
    </row>
    <row r="278" spans="1:2" x14ac:dyDescent="0.25">
      <c r="A278" t="s">
        <v>284</v>
      </c>
      <c r="B278" s="9">
        <v>201907783</v>
      </c>
    </row>
    <row r="279" spans="1:2" x14ac:dyDescent="0.25">
      <c r="A279" t="s">
        <v>285</v>
      </c>
      <c r="B279" s="9">
        <v>201806345</v>
      </c>
    </row>
    <row r="280" spans="1:2" x14ac:dyDescent="0.25">
      <c r="A280" t="s">
        <v>286</v>
      </c>
      <c r="B280" s="9">
        <v>201806278</v>
      </c>
    </row>
    <row r="281" spans="1:2" x14ac:dyDescent="0.25">
      <c r="A281" t="s">
        <v>287</v>
      </c>
      <c r="B281" s="9">
        <v>201403695</v>
      </c>
    </row>
    <row r="282" spans="1:2" x14ac:dyDescent="0.25">
      <c r="A282" t="s">
        <v>288</v>
      </c>
      <c r="B282" s="9">
        <v>202004810</v>
      </c>
    </row>
    <row r="283" spans="1:2" x14ac:dyDescent="0.25">
      <c r="A283" t="s">
        <v>289</v>
      </c>
      <c r="B283" s="9">
        <v>201905723</v>
      </c>
    </row>
    <row r="284" spans="1:2" x14ac:dyDescent="0.25">
      <c r="A284" t="s">
        <v>290</v>
      </c>
      <c r="B284" s="9">
        <v>202006388</v>
      </c>
    </row>
    <row r="285" spans="1:2" x14ac:dyDescent="0.25">
      <c r="A285" t="s">
        <v>291</v>
      </c>
      <c r="B285" s="9">
        <v>201907580</v>
      </c>
    </row>
    <row r="286" spans="1:2" x14ac:dyDescent="0.25">
      <c r="A286" t="s">
        <v>292</v>
      </c>
      <c r="B286" s="9">
        <v>201806780</v>
      </c>
    </row>
    <row r="287" spans="1:2" x14ac:dyDescent="0.25">
      <c r="A287" t="s">
        <v>293</v>
      </c>
      <c r="B287" s="9">
        <v>202007122</v>
      </c>
    </row>
    <row r="288" spans="1:2" x14ac:dyDescent="0.25">
      <c r="A288" t="s">
        <v>294</v>
      </c>
      <c r="B288" s="9">
        <v>201906104</v>
      </c>
    </row>
    <row r="289" spans="1:2" x14ac:dyDescent="0.25">
      <c r="A289" t="s">
        <v>295</v>
      </c>
      <c r="B289" s="9">
        <v>201905587</v>
      </c>
    </row>
    <row r="290" spans="1:2" x14ac:dyDescent="0.25">
      <c r="A290" t="s">
        <v>296</v>
      </c>
      <c r="B290" s="9">
        <v>202008076</v>
      </c>
    </row>
    <row r="291" spans="1:2" x14ac:dyDescent="0.25">
      <c r="A291" t="s">
        <v>297</v>
      </c>
      <c r="B291" s="9">
        <v>201806155</v>
      </c>
    </row>
    <row r="292" spans="1:2" x14ac:dyDescent="0.25">
      <c r="A292" t="s">
        <v>298</v>
      </c>
      <c r="B292" s="9">
        <v>201705127</v>
      </c>
    </row>
    <row r="293" spans="1:2" x14ac:dyDescent="0.25">
      <c r="A293" t="s">
        <v>299</v>
      </c>
      <c r="B293" s="9">
        <v>201905119</v>
      </c>
    </row>
    <row r="294" spans="1:2" x14ac:dyDescent="0.25">
      <c r="A294" t="s">
        <v>300</v>
      </c>
      <c r="B294" s="9">
        <v>202006677</v>
      </c>
    </row>
    <row r="295" spans="1:2" x14ac:dyDescent="0.25">
      <c r="A295" t="s">
        <v>301</v>
      </c>
      <c r="B295" s="9">
        <v>201907872</v>
      </c>
    </row>
    <row r="296" spans="1:2" x14ac:dyDescent="0.25">
      <c r="A296" t="s">
        <v>302</v>
      </c>
      <c r="B296" s="9">
        <v>201806175</v>
      </c>
    </row>
    <row r="297" spans="1:2" x14ac:dyDescent="0.25">
      <c r="A297" t="s">
        <v>303</v>
      </c>
      <c r="B297" s="9">
        <v>201908047</v>
      </c>
    </row>
    <row r="298" spans="1:2" x14ac:dyDescent="0.25">
      <c r="A298" t="s">
        <v>304</v>
      </c>
      <c r="B298" s="9">
        <v>201304154</v>
      </c>
    </row>
    <row r="299" spans="1:2" x14ac:dyDescent="0.25">
      <c r="A299" t="s">
        <v>305</v>
      </c>
      <c r="B299" s="9">
        <v>201005457</v>
      </c>
    </row>
    <row r="300" spans="1:2" x14ac:dyDescent="0.25">
      <c r="A300" t="s">
        <v>306</v>
      </c>
      <c r="B300" s="9">
        <v>201806161</v>
      </c>
    </row>
    <row r="301" spans="1:2" x14ac:dyDescent="0.25">
      <c r="A301" t="s">
        <v>307</v>
      </c>
      <c r="B301" s="9">
        <v>201904660</v>
      </c>
    </row>
    <row r="302" spans="1:2" x14ac:dyDescent="0.25">
      <c r="A302" t="s">
        <v>308</v>
      </c>
      <c r="B302" s="9">
        <v>202006241</v>
      </c>
    </row>
    <row r="303" spans="1:2" x14ac:dyDescent="0.25">
      <c r="A303" t="s">
        <v>309</v>
      </c>
      <c r="B303" s="9">
        <v>201905175</v>
      </c>
    </row>
    <row r="304" spans="1:2" x14ac:dyDescent="0.25">
      <c r="A304" t="s">
        <v>310</v>
      </c>
      <c r="B304" s="9">
        <v>201904881</v>
      </c>
    </row>
    <row r="305" spans="1:2" x14ac:dyDescent="0.25">
      <c r="A305" t="s">
        <v>311</v>
      </c>
      <c r="B305" s="9">
        <v>201905727</v>
      </c>
    </row>
    <row r="306" spans="1:2" x14ac:dyDescent="0.25">
      <c r="A306" t="s">
        <v>312</v>
      </c>
      <c r="B306" s="9">
        <v>202007145</v>
      </c>
    </row>
    <row r="307" spans="1:2" x14ac:dyDescent="0.25">
      <c r="A307" t="s">
        <v>313</v>
      </c>
      <c r="B307" s="9">
        <v>202102702</v>
      </c>
    </row>
    <row r="308" spans="1:2" x14ac:dyDescent="0.25">
      <c r="A308" t="s">
        <v>314</v>
      </c>
      <c r="B308" s="9">
        <v>201605373</v>
      </c>
    </row>
    <row r="309" spans="1:2" x14ac:dyDescent="0.25">
      <c r="A309" t="s">
        <v>315</v>
      </c>
      <c r="B309" s="9">
        <v>202007969</v>
      </c>
    </row>
    <row r="310" spans="1:2" x14ac:dyDescent="0.25">
      <c r="A310" t="s">
        <v>316</v>
      </c>
      <c r="B310" s="9">
        <v>201906648</v>
      </c>
    </row>
    <row r="311" spans="1:2" x14ac:dyDescent="0.25">
      <c r="A311" t="s">
        <v>317</v>
      </c>
      <c r="B311" s="9">
        <v>201904634</v>
      </c>
    </row>
    <row r="312" spans="1:2" x14ac:dyDescent="0.25">
      <c r="A312" t="s">
        <v>318</v>
      </c>
      <c r="B312" s="9">
        <v>202008116</v>
      </c>
    </row>
    <row r="313" spans="1:2" x14ac:dyDescent="0.25">
      <c r="A313" t="s">
        <v>319</v>
      </c>
      <c r="B313" s="9">
        <v>201704797</v>
      </c>
    </row>
    <row r="314" spans="1:2" x14ac:dyDescent="0.25">
      <c r="A314" t="s">
        <v>320</v>
      </c>
      <c r="B314" s="9">
        <v>201907477</v>
      </c>
    </row>
    <row r="315" spans="1:2" x14ac:dyDescent="0.25">
      <c r="A315" t="s">
        <v>321</v>
      </c>
      <c r="B315" s="9">
        <v>202007797</v>
      </c>
    </row>
    <row r="316" spans="1:2" x14ac:dyDescent="0.25">
      <c r="A316" t="s">
        <v>322</v>
      </c>
      <c r="B316" s="9">
        <v>201608551</v>
      </c>
    </row>
    <row r="317" spans="1:2" x14ac:dyDescent="0.25">
      <c r="A317" t="s">
        <v>323</v>
      </c>
      <c r="B317" s="9">
        <v>202006280</v>
      </c>
    </row>
    <row r="318" spans="1:2" x14ac:dyDescent="0.25">
      <c r="A318" t="s">
        <v>324</v>
      </c>
      <c r="B318" s="9">
        <v>201705577</v>
      </c>
    </row>
    <row r="319" spans="1:2" x14ac:dyDescent="0.25">
      <c r="A319" t="s">
        <v>325</v>
      </c>
      <c r="B319" s="9">
        <v>202004244</v>
      </c>
    </row>
    <row r="320" spans="1:2" x14ac:dyDescent="0.25">
      <c r="A320" t="s">
        <v>326</v>
      </c>
      <c r="B320" s="9">
        <v>202007216</v>
      </c>
    </row>
    <row r="321" spans="1:2" x14ac:dyDescent="0.25">
      <c r="A321" t="s">
        <v>327</v>
      </c>
      <c r="B321" s="9">
        <v>202004258</v>
      </c>
    </row>
    <row r="322" spans="1:2" x14ac:dyDescent="0.25">
      <c r="A322" t="s">
        <v>328</v>
      </c>
      <c r="B322" s="9">
        <v>201805000</v>
      </c>
    </row>
    <row r="323" spans="1:2" x14ac:dyDescent="0.25">
      <c r="A323" t="s">
        <v>329</v>
      </c>
      <c r="B323" s="9">
        <v>201806673</v>
      </c>
    </row>
    <row r="324" spans="1:2" x14ac:dyDescent="0.25">
      <c r="A324" t="s">
        <v>330</v>
      </c>
      <c r="B324" s="9">
        <v>201907915</v>
      </c>
    </row>
    <row r="325" spans="1:2" x14ac:dyDescent="0.25">
      <c r="A325" t="s">
        <v>331</v>
      </c>
      <c r="B325" s="9">
        <v>201907007</v>
      </c>
    </row>
    <row r="326" spans="1:2" x14ac:dyDescent="0.25">
      <c r="A326" t="s">
        <v>332</v>
      </c>
      <c r="B326" s="9">
        <v>201806416</v>
      </c>
    </row>
    <row r="327" spans="1:2" x14ac:dyDescent="0.25">
      <c r="A327" t="s">
        <v>333</v>
      </c>
      <c r="B327" s="9">
        <v>201705580</v>
      </c>
    </row>
    <row r="328" spans="1:2" x14ac:dyDescent="0.25">
      <c r="A328" t="s">
        <v>334</v>
      </c>
      <c r="B328" s="9">
        <v>201909653</v>
      </c>
    </row>
    <row r="329" spans="1:2" x14ac:dyDescent="0.25">
      <c r="A329" t="s">
        <v>335</v>
      </c>
      <c r="B329" s="9">
        <v>201906108</v>
      </c>
    </row>
    <row r="330" spans="1:2" x14ac:dyDescent="0.25">
      <c r="A330" t="s">
        <v>336</v>
      </c>
      <c r="B330" s="9">
        <v>201706412</v>
      </c>
    </row>
    <row r="331" spans="1:2" x14ac:dyDescent="0.25">
      <c r="A331" t="s">
        <v>337</v>
      </c>
      <c r="B331" s="9">
        <v>201407779</v>
      </c>
    </row>
    <row r="332" spans="1:2" x14ac:dyDescent="0.25">
      <c r="A332" t="s">
        <v>338</v>
      </c>
      <c r="B332" s="9">
        <v>201705312</v>
      </c>
    </row>
    <row r="333" spans="1:2" x14ac:dyDescent="0.25">
      <c r="A333" t="s">
        <v>339</v>
      </c>
      <c r="B333" s="9">
        <v>202004293</v>
      </c>
    </row>
    <row r="334" spans="1:2" x14ac:dyDescent="0.25">
      <c r="A334" t="s">
        <v>340</v>
      </c>
      <c r="B334" s="9">
        <v>201705457</v>
      </c>
    </row>
    <row r="335" spans="1:2" x14ac:dyDescent="0.25">
      <c r="A335" t="s">
        <v>341</v>
      </c>
      <c r="B335" s="9">
        <v>202009360</v>
      </c>
    </row>
    <row r="336" spans="1:2" x14ac:dyDescent="0.25">
      <c r="A336" t="s">
        <v>342</v>
      </c>
      <c r="B336" s="9">
        <v>201908050</v>
      </c>
    </row>
    <row r="337" spans="1:2" x14ac:dyDescent="0.25">
      <c r="A337" t="s">
        <v>343</v>
      </c>
      <c r="B337" s="9">
        <v>202004558</v>
      </c>
    </row>
    <row r="338" spans="1:2" x14ac:dyDescent="0.25">
      <c r="A338" t="s">
        <v>344</v>
      </c>
      <c r="B338" s="9">
        <v>201906465</v>
      </c>
    </row>
    <row r="339" spans="1:2" x14ac:dyDescent="0.25">
      <c r="A339" t="s">
        <v>345</v>
      </c>
      <c r="B339" s="9">
        <v>201900148</v>
      </c>
    </row>
    <row r="340" spans="1:2" x14ac:dyDescent="0.25">
      <c r="A340" t="s">
        <v>346</v>
      </c>
      <c r="B340" s="9">
        <v>202005035</v>
      </c>
    </row>
    <row r="341" spans="1:2" x14ac:dyDescent="0.25">
      <c r="A341" t="s">
        <v>347</v>
      </c>
      <c r="B341" s="9">
        <v>201704851</v>
      </c>
    </row>
    <row r="342" spans="1:2" x14ac:dyDescent="0.25">
      <c r="A342" t="s">
        <v>348</v>
      </c>
      <c r="B342" s="9">
        <v>201601879</v>
      </c>
    </row>
    <row r="343" spans="1:2" x14ac:dyDescent="0.25">
      <c r="A343" t="s">
        <v>349</v>
      </c>
      <c r="B343" s="9">
        <v>202007855</v>
      </c>
    </row>
    <row r="344" spans="1:2" x14ac:dyDescent="0.25">
      <c r="A344" t="s">
        <v>350</v>
      </c>
      <c r="B344" s="9">
        <v>201705254</v>
      </c>
    </row>
    <row r="345" spans="1:2" x14ac:dyDescent="0.25">
      <c r="A345" t="s">
        <v>351</v>
      </c>
      <c r="B345" s="9">
        <v>202006607</v>
      </c>
    </row>
    <row r="346" spans="1:2" x14ac:dyDescent="0.25">
      <c r="A346" t="s">
        <v>352</v>
      </c>
      <c r="B346" s="9">
        <v>201907357</v>
      </c>
    </row>
    <row r="347" spans="1:2" x14ac:dyDescent="0.25">
      <c r="A347" t="s">
        <v>353</v>
      </c>
      <c r="B347" s="9">
        <v>201706072</v>
      </c>
    </row>
    <row r="348" spans="1:2" x14ac:dyDescent="0.25">
      <c r="A348" t="s">
        <v>354</v>
      </c>
      <c r="B348" s="9">
        <v>202007614</v>
      </c>
    </row>
    <row r="349" spans="1:2" x14ac:dyDescent="0.25">
      <c r="A349" t="s">
        <v>355</v>
      </c>
      <c r="B349" s="9">
        <v>201705149</v>
      </c>
    </row>
    <row r="350" spans="1:2" x14ac:dyDescent="0.25">
      <c r="A350" t="s">
        <v>356</v>
      </c>
      <c r="B350" s="9">
        <v>202008867</v>
      </c>
    </row>
    <row r="351" spans="1:2" x14ac:dyDescent="0.25">
      <c r="A351" t="s">
        <v>357</v>
      </c>
      <c r="B351" s="9">
        <v>202000416</v>
      </c>
    </row>
    <row r="352" spans="1:2" x14ac:dyDescent="0.25">
      <c r="A352" t="s">
        <v>358</v>
      </c>
      <c r="B352" s="9">
        <v>201908075</v>
      </c>
    </row>
    <row r="353" spans="1:2" x14ac:dyDescent="0.25">
      <c r="A353" t="s">
        <v>359</v>
      </c>
      <c r="B353" s="9">
        <v>201907581</v>
      </c>
    </row>
    <row r="354" spans="1:2" x14ac:dyDescent="0.25">
      <c r="A354" t="s">
        <v>360</v>
      </c>
      <c r="B354" s="9">
        <v>202102704</v>
      </c>
    </row>
    <row r="355" spans="1:2" x14ac:dyDescent="0.25">
      <c r="A355" t="s">
        <v>361</v>
      </c>
      <c r="B355" s="9">
        <v>201705754</v>
      </c>
    </row>
    <row r="356" spans="1:2" x14ac:dyDescent="0.25">
      <c r="A356" t="s">
        <v>362</v>
      </c>
      <c r="B356" s="9">
        <v>201709436</v>
      </c>
    </row>
    <row r="357" spans="1:2" x14ac:dyDescent="0.25">
      <c r="A357" t="s">
        <v>363</v>
      </c>
      <c r="B357" s="9">
        <v>201606590</v>
      </c>
    </row>
    <row r="358" spans="1:2" x14ac:dyDescent="0.25">
      <c r="A358" t="s">
        <v>364</v>
      </c>
      <c r="B358" s="9">
        <v>201706421</v>
      </c>
    </row>
    <row r="359" spans="1:2" x14ac:dyDescent="0.25">
      <c r="A359" t="s">
        <v>365</v>
      </c>
      <c r="B359" s="9">
        <v>202004823</v>
      </c>
    </row>
    <row r="360" spans="1:2" x14ac:dyDescent="0.25">
      <c r="A360" t="s">
        <v>366</v>
      </c>
      <c r="B360" s="9">
        <v>201206120</v>
      </c>
    </row>
    <row r="361" spans="1:2" x14ac:dyDescent="0.25">
      <c r="A361" t="s">
        <v>367</v>
      </c>
      <c r="B361" s="9">
        <v>202000163</v>
      </c>
    </row>
    <row r="362" spans="1:2" x14ac:dyDescent="0.25">
      <c r="A362" t="s">
        <v>368</v>
      </c>
      <c r="B362" s="9">
        <v>201905451</v>
      </c>
    </row>
    <row r="363" spans="1:2" x14ac:dyDescent="0.25">
      <c r="A363" t="s">
        <v>369</v>
      </c>
      <c r="B363" s="9">
        <v>201908014</v>
      </c>
    </row>
    <row r="364" spans="1:2" x14ac:dyDescent="0.25">
      <c r="A364" t="s">
        <v>370</v>
      </c>
      <c r="B364" s="9">
        <v>202102705</v>
      </c>
    </row>
    <row r="365" spans="1:2" x14ac:dyDescent="0.25">
      <c r="A365" t="s">
        <v>371</v>
      </c>
      <c r="B365" s="9">
        <v>202003529</v>
      </c>
    </row>
    <row r="366" spans="1:2" x14ac:dyDescent="0.25">
      <c r="A366" t="s">
        <v>372</v>
      </c>
      <c r="B366" s="9">
        <v>201906576</v>
      </c>
    </row>
    <row r="367" spans="1:2" x14ac:dyDescent="0.25">
      <c r="A367" t="s">
        <v>373</v>
      </c>
      <c r="B367" s="9">
        <v>202103344</v>
      </c>
    </row>
    <row r="368" spans="1:2" x14ac:dyDescent="0.25">
      <c r="A368" t="s">
        <v>374</v>
      </c>
      <c r="B368" s="9">
        <v>201704317</v>
      </c>
    </row>
    <row r="369" spans="1:2" x14ac:dyDescent="0.25">
      <c r="A369" t="s">
        <v>375</v>
      </c>
      <c r="B369" s="9">
        <v>202005827</v>
      </c>
    </row>
    <row r="370" spans="1:2" x14ac:dyDescent="0.25">
      <c r="A370" t="s">
        <v>376</v>
      </c>
      <c r="B370" s="9">
        <v>201605976</v>
      </c>
    </row>
    <row r="371" spans="1:2" x14ac:dyDescent="0.25">
      <c r="A371" t="s">
        <v>377</v>
      </c>
      <c r="B371" s="9">
        <v>201705591</v>
      </c>
    </row>
    <row r="372" spans="1:2" x14ac:dyDescent="0.25">
      <c r="A372" t="s">
        <v>378</v>
      </c>
      <c r="B372" s="9">
        <v>201605497</v>
      </c>
    </row>
    <row r="373" spans="1:2" x14ac:dyDescent="0.25">
      <c r="A373" t="s">
        <v>379</v>
      </c>
      <c r="B373" s="9">
        <v>202008062</v>
      </c>
    </row>
    <row r="374" spans="1:2" x14ac:dyDescent="0.25">
      <c r="A374" t="s">
        <v>380</v>
      </c>
      <c r="B374" s="9">
        <v>201705255</v>
      </c>
    </row>
    <row r="375" spans="1:2" x14ac:dyDescent="0.25">
      <c r="A375" t="s">
        <v>381</v>
      </c>
      <c r="B375" s="9">
        <v>201706583</v>
      </c>
    </row>
    <row r="376" spans="1:2" x14ac:dyDescent="0.25">
      <c r="A376" t="s">
        <v>382</v>
      </c>
      <c r="B376" s="9">
        <v>201900178</v>
      </c>
    </row>
    <row r="377" spans="1:2" x14ac:dyDescent="0.25">
      <c r="A377" t="s">
        <v>383</v>
      </c>
      <c r="B377" s="9">
        <v>202003044</v>
      </c>
    </row>
    <row r="378" spans="1:2" x14ac:dyDescent="0.25">
      <c r="A378" t="s">
        <v>384</v>
      </c>
      <c r="B378" s="9">
        <v>201706907</v>
      </c>
    </row>
    <row r="379" spans="1:2" x14ac:dyDescent="0.25">
      <c r="A379" t="s">
        <v>385</v>
      </c>
      <c r="B379" s="9">
        <v>201700150</v>
      </c>
    </row>
    <row r="380" spans="1:2" x14ac:dyDescent="0.25">
      <c r="A380" t="s">
        <v>386</v>
      </c>
      <c r="B380" s="9">
        <v>202109484</v>
      </c>
    </row>
    <row r="381" spans="1:2" x14ac:dyDescent="0.25">
      <c r="A381" t="s">
        <v>387</v>
      </c>
      <c r="B381" s="9">
        <v>201909927</v>
      </c>
    </row>
    <row r="382" spans="1:2" x14ac:dyDescent="0.25">
      <c r="A382" t="s">
        <v>388</v>
      </c>
      <c r="B382" s="9">
        <v>202007460</v>
      </c>
    </row>
    <row r="383" spans="1:2" x14ac:dyDescent="0.25">
      <c r="A383" t="s">
        <v>389</v>
      </c>
      <c r="B383" s="9">
        <v>202005042</v>
      </c>
    </row>
    <row r="384" spans="1:2" x14ac:dyDescent="0.25">
      <c r="A384" t="s">
        <v>390</v>
      </c>
      <c r="B384" s="9">
        <v>201907063</v>
      </c>
    </row>
    <row r="385" spans="1:2" x14ac:dyDescent="0.25">
      <c r="A385" t="s">
        <v>391</v>
      </c>
      <c r="B385" s="9">
        <v>202004816</v>
      </c>
    </row>
    <row r="386" spans="1:2" x14ac:dyDescent="0.25">
      <c r="A386" t="s">
        <v>392</v>
      </c>
      <c r="B386" s="9">
        <v>201900564</v>
      </c>
    </row>
    <row r="387" spans="1:2" x14ac:dyDescent="0.25">
      <c r="A387" t="s">
        <v>393</v>
      </c>
      <c r="B387" s="9">
        <v>202000145</v>
      </c>
    </row>
    <row r="388" spans="1:2" x14ac:dyDescent="0.25">
      <c r="A388" t="s">
        <v>394</v>
      </c>
      <c r="B388" s="9">
        <v>202004682</v>
      </c>
    </row>
    <row r="389" spans="1:2" x14ac:dyDescent="0.25">
      <c r="A389" t="s">
        <v>395</v>
      </c>
      <c r="B389" s="9">
        <v>201705227</v>
      </c>
    </row>
    <row r="390" spans="1:2" x14ac:dyDescent="0.25">
      <c r="A390" t="s">
        <v>396</v>
      </c>
      <c r="B390" s="9">
        <v>201900181</v>
      </c>
    </row>
    <row r="391" spans="1:2" x14ac:dyDescent="0.25">
      <c r="A391" t="s">
        <v>397</v>
      </c>
      <c r="B391" s="9">
        <v>201806927</v>
      </c>
    </row>
    <row r="392" spans="1:2" x14ac:dyDescent="0.25">
      <c r="A392" t="s">
        <v>398</v>
      </c>
      <c r="B392" s="9">
        <v>201504441</v>
      </c>
    </row>
    <row r="393" spans="1:2" x14ac:dyDescent="0.25">
      <c r="A393" t="s">
        <v>399</v>
      </c>
      <c r="B393" s="9">
        <v>201806340</v>
      </c>
    </row>
    <row r="394" spans="1:2" x14ac:dyDescent="0.25">
      <c r="A394" t="s">
        <v>400</v>
      </c>
      <c r="B394" s="9">
        <v>201704093</v>
      </c>
    </row>
    <row r="395" spans="1:2" x14ac:dyDescent="0.25">
      <c r="A395" t="s">
        <v>401</v>
      </c>
      <c r="B395" s="9">
        <v>202005592</v>
      </c>
    </row>
    <row r="396" spans="1:2" x14ac:dyDescent="0.25">
      <c r="A396" t="s">
        <v>402</v>
      </c>
      <c r="B396" s="9">
        <v>201906750</v>
      </c>
    </row>
    <row r="397" spans="1:2" x14ac:dyDescent="0.25">
      <c r="A397" t="s">
        <v>403</v>
      </c>
      <c r="B397" s="9">
        <v>201706910</v>
      </c>
    </row>
    <row r="398" spans="1:2" x14ac:dyDescent="0.25">
      <c r="A398" t="s">
        <v>404</v>
      </c>
      <c r="B398" s="9">
        <v>200703548</v>
      </c>
    </row>
    <row r="399" spans="1:2" x14ac:dyDescent="0.25">
      <c r="A399" t="s">
        <v>405</v>
      </c>
      <c r="B399" s="9">
        <v>202006094</v>
      </c>
    </row>
    <row r="400" spans="1:2" x14ac:dyDescent="0.25">
      <c r="A400" t="s">
        <v>406</v>
      </c>
      <c r="B400" s="9">
        <v>202008126</v>
      </c>
    </row>
    <row r="401" spans="1:2" x14ac:dyDescent="0.25">
      <c r="A401" t="s">
        <v>407</v>
      </c>
      <c r="B401" s="9">
        <v>201806167</v>
      </c>
    </row>
    <row r="402" spans="1:2" x14ac:dyDescent="0.25">
      <c r="A402" t="s">
        <v>408</v>
      </c>
      <c r="B402" s="9">
        <v>201306340</v>
      </c>
    </row>
    <row r="403" spans="1:2" x14ac:dyDescent="0.25">
      <c r="A403" t="s">
        <v>409</v>
      </c>
      <c r="B403" s="9">
        <v>201706253</v>
      </c>
    </row>
    <row r="404" spans="1:2" x14ac:dyDescent="0.25">
      <c r="A404" t="s">
        <v>410</v>
      </c>
      <c r="B404" s="9">
        <v>201406189</v>
      </c>
    </row>
    <row r="405" spans="1:2" x14ac:dyDescent="0.25">
      <c r="A405" t="s">
        <v>411</v>
      </c>
      <c r="B405" s="9">
        <v>201807609</v>
      </c>
    </row>
    <row r="406" spans="1:2" x14ac:dyDescent="0.25">
      <c r="A406" t="s">
        <v>412</v>
      </c>
      <c r="B406" s="9">
        <v>202008127</v>
      </c>
    </row>
    <row r="407" spans="1:2" x14ac:dyDescent="0.25">
      <c r="A407" t="s">
        <v>413</v>
      </c>
      <c r="B407" s="9">
        <v>202007568</v>
      </c>
    </row>
    <row r="408" spans="1:2" x14ac:dyDescent="0.25">
      <c r="A408" t="s">
        <v>414</v>
      </c>
      <c r="B408" s="9">
        <v>201402718</v>
      </c>
    </row>
    <row r="409" spans="1:2" x14ac:dyDescent="0.25">
      <c r="A409" t="s">
        <v>415</v>
      </c>
      <c r="B409" s="9">
        <v>201906910</v>
      </c>
    </row>
    <row r="410" spans="1:2" x14ac:dyDescent="0.25">
      <c r="A410" t="s">
        <v>416</v>
      </c>
      <c r="B410" s="9">
        <v>201805273</v>
      </c>
    </row>
    <row r="411" spans="1:2" x14ac:dyDescent="0.25">
      <c r="A411" t="s">
        <v>417</v>
      </c>
      <c r="B411" s="9">
        <v>201806391</v>
      </c>
    </row>
    <row r="412" spans="1:2" x14ac:dyDescent="0.25">
      <c r="A412" t="s">
        <v>418</v>
      </c>
      <c r="B412" s="9">
        <v>202007485</v>
      </c>
    </row>
    <row r="413" spans="1:2" x14ac:dyDescent="0.25">
      <c r="A413" t="s">
        <v>419</v>
      </c>
      <c r="B413" s="9">
        <v>201906014</v>
      </c>
    </row>
    <row r="414" spans="1:2" x14ac:dyDescent="0.25">
      <c r="A414" t="s">
        <v>420</v>
      </c>
      <c r="B414" s="9">
        <v>201906883</v>
      </c>
    </row>
    <row r="415" spans="1:2" x14ac:dyDescent="0.25">
      <c r="A415" t="s">
        <v>421</v>
      </c>
      <c r="B415" s="9">
        <v>202007323</v>
      </c>
    </row>
    <row r="416" spans="1:2" x14ac:dyDescent="0.25">
      <c r="A416" t="s">
        <v>422</v>
      </c>
      <c r="B416" s="9">
        <v>202101913</v>
      </c>
    </row>
    <row r="417" spans="1:2" x14ac:dyDescent="0.25">
      <c r="A417" t="s">
        <v>423</v>
      </c>
      <c r="B417" s="9">
        <v>201603903</v>
      </c>
    </row>
    <row r="418" spans="1:2" x14ac:dyDescent="0.25">
      <c r="A418" t="s">
        <v>424</v>
      </c>
      <c r="B418" s="9">
        <v>201904493</v>
      </c>
    </row>
    <row r="419" spans="1:2" x14ac:dyDescent="0.25">
      <c r="A419" t="s">
        <v>425</v>
      </c>
      <c r="B419" s="9">
        <v>201706065</v>
      </c>
    </row>
    <row r="420" spans="1:2" x14ac:dyDescent="0.25">
      <c r="A420" t="s">
        <v>426</v>
      </c>
      <c r="B420" s="9">
        <v>201806392</v>
      </c>
    </row>
    <row r="421" spans="1:2" x14ac:dyDescent="0.25">
      <c r="A421" t="s">
        <v>427</v>
      </c>
      <c r="B421" s="9">
        <v>202004891</v>
      </c>
    </row>
    <row r="422" spans="1:2" x14ac:dyDescent="0.25">
      <c r="A422" t="s">
        <v>428</v>
      </c>
      <c r="B422" s="9">
        <v>201807575</v>
      </c>
    </row>
    <row r="423" spans="1:2" x14ac:dyDescent="0.25">
      <c r="A423" t="s">
        <v>429</v>
      </c>
      <c r="B423" s="9">
        <v>201704599</v>
      </c>
    </row>
    <row r="424" spans="1:2" x14ac:dyDescent="0.25">
      <c r="A424" t="s">
        <v>430</v>
      </c>
      <c r="B424" s="9">
        <v>202004298</v>
      </c>
    </row>
    <row r="425" spans="1:2" x14ac:dyDescent="0.25">
      <c r="A425" t="s">
        <v>431</v>
      </c>
      <c r="B425" s="9">
        <v>202008094</v>
      </c>
    </row>
    <row r="426" spans="1:2" x14ac:dyDescent="0.25">
      <c r="A426" t="s">
        <v>432</v>
      </c>
      <c r="B426" s="9">
        <v>202007751</v>
      </c>
    </row>
    <row r="427" spans="1:2" x14ac:dyDescent="0.25">
      <c r="A427" t="s">
        <v>433</v>
      </c>
      <c r="B427" s="9">
        <v>201908209</v>
      </c>
    </row>
    <row r="428" spans="1:2" x14ac:dyDescent="0.25">
      <c r="A428" t="s">
        <v>434</v>
      </c>
      <c r="B428" s="9">
        <v>201709304</v>
      </c>
    </row>
    <row r="429" spans="1:2" x14ac:dyDescent="0.25">
      <c r="A429" t="s">
        <v>435</v>
      </c>
      <c r="B429" s="9">
        <v>202008206</v>
      </c>
    </row>
    <row r="430" spans="1:2" x14ac:dyDescent="0.25">
      <c r="A430" t="s">
        <v>436</v>
      </c>
      <c r="B430" s="9">
        <v>201909858</v>
      </c>
    </row>
    <row r="431" spans="1:2" x14ac:dyDescent="0.25">
      <c r="A431" t="s">
        <v>437</v>
      </c>
      <c r="B431" s="9">
        <v>201704951</v>
      </c>
    </row>
    <row r="432" spans="1:2" x14ac:dyDescent="0.25">
      <c r="A432" t="s">
        <v>438</v>
      </c>
      <c r="B432" s="9">
        <v>201907619</v>
      </c>
    </row>
    <row r="433" spans="1:2" x14ac:dyDescent="0.25">
      <c r="A433" t="s">
        <v>439</v>
      </c>
      <c r="B433" s="9">
        <v>202005428</v>
      </c>
    </row>
    <row r="434" spans="1:2" x14ac:dyDescent="0.25">
      <c r="A434" t="s">
        <v>440</v>
      </c>
      <c r="B434" s="9">
        <v>201705720</v>
      </c>
    </row>
    <row r="435" spans="1:2" x14ac:dyDescent="0.25">
      <c r="A435" t="s">
        <v>441</v>
      </c>
      <c r="B435" s="9">
        <v>201704532</v>
      </c>
    </row>
    <row r="436" spans="1:2" x14ac:dyDescent="0.25">
      <c r="A436" t="s">
        <v>442</v>
      </c>
      <c r="B436" s="9">
        <v>201806820</v>
      </c>
    </row>
    <row r="437" spans="1:2" x14ac:dyDescent="0.25">
      <c r="A437" t="s">
        <v>443</v>
      </c>
      <c r="B437" s="9">
        <v>202103367</v>
      </c>
    </row>
    <row r="438" spans="1:2" x14ac:dyDescent="0.25">
      <c r="A438" t="s">
        <v>444</v>
      </c>
      <c r="B438" s="9">
        <v>202007463</v>
      </c>
    </row>
    <row r="439" spans="1:2" x14ac:dyDescent="0.25">
      <c r="A439" t="s">
        <v>445</v>
      </c>
      <c r="B439" s="9">
        <v>202000130</v>
      </c>
    </row>
    <row r="440" spans="1:2" x14ac:dyDescent="0.25">
      <c r="A440" t="s">
        <v>446</v>
      </c>
      <c r="B440" s="9">
        <v>202005692</v>
      </c>
    </row>
    <row r="441" spans="1:2" x14ac:dyDescent="0.25">
      <c r="A441" t="s">
        <v>447</v>
      </c>
      <c r="B441" s="9">
        <v>201704507</v>
      </c>
    </row>
    <row r="442" spans="1:2" x14ac:dyDescent="0.25">
      <c r="A442" t="s">
        <v>448</v>
      </c>
      <c r="B442" s="9">
        <v>201605335</v>
      </c>
    </row>
    <row r="443" spans="1:2" x14ac:dyDescent="0.25">
      <c r="A443" t="s">
        <v>449</v>
      </c>
      <c r="B443" s="9">
        <v>201906942</v>
      </c>
    </row>
    <row r="444" spans="1:2" x14ac:dyDescent="0.25">
      <c r="A444" t="s">
        <v>450</v>
      </c>
      <c r="B444" s="9">
        <v>201907264</v>
      </c>
    </row>
    <row r="445" spans="1:2" x14ac:dyDescent="0.25">
      <c r="A445" t="s">
        <v>451</v>
      </c>
      <c r="B445" s="9">
        <v>201603268</v>
      </c>
    </row>
    <row r="446" spans="1:2" x14ac:dyDescent="0.25">
      <c r="A446" t="s">
        <v>452</v>
      </c>
      <c r="B446" s="9">
        <v>201806798</v>
      </c>
    </row>
    <row r="447" spans="1:2" x14ac:dyDescent="0.25">
      <c r="A447" t="s">
        <v>453</v>
      </c>
      <c r="B447" s="9">
        <v>202008396</v>
      </c>
    </row>
    <row r="448" spans="1:2" x14ac:dyDescent="0.25">
      <c r="A448" t="s">
        <v>454</v>
      </c>
      <c r="B448" s="9">
        <v>201308512</v>
      </c>
    </row>
    <row r="449" spans="1:2" x14ac:dyDescent="0.25">
      <c r="A449" t="s">
        <v>455</v>
      </c>
      <c r="B449" s="9">
        <v>202006471</v>
      </c>
    </row>
    <row r="450" spans="1:2" x14ac:dyDescent="0.25">
      <c r="A450" t="s">
        <v>456</v>
      </c>
      <c r="B450" s="9">
        <v>202008397</v>
      </c>
    </row>
    <row r="451" spans="1:2" x14ac:dyDescent="0.25">
      <c r="A451" t="s">
        <v>457</v>
      </c>
      <c r="B451" s="9">
        <v>201808533</v>
      </c>
    </row>
    <row r="452" spans="1:2" x14ac:dyDescent="0.25">
      <c r="A452" t="s">
        <v>458</v>
      </c>
      <c r="B452" s="9">
        <v>201704515</v>
      </c>
    </row>
    <row r="453" spans="1:2" x14ac:dyDescent="0.25">
      <c r="A453" t="s">
        <v>459</v>
      </c>
      <c r="B453" s="9">
        <v>201906945</v>
      </c>
    </row>
    <row r="454" spans="1:2" x14ac:dyDescent="0.25">
      <c r="A454" t="s">
        <v>460</v>
      </c>
      <c r="B454" s="9">
        <v>201907506</v>
      </c>
    </row>
    <row r="455" spans="1:2" x14ac:dyDescent="0.25">
      <c r="A455" t="s">
        <v>461</v>
      </c>
      <c r="B455" s="9">
        <v>201907507</v>
      </c>
    </row>
    <row r="456" spans="1:2" x14ac:dyDescent="0.25">
      <c r="A456" t="s">
        <v>462</v>
      </c>
      <c r="B456" s="9">
        <v>202007344</v>
      </c>
    </row>
    <row r="457" spans="1:2" x14ac:dyDescent="0.25">
      <c r="A457" t="s">
        <v>463</v>
      </c>
      <c r="B457" s="9">
        <v>201605775</v>
      </c>
    </row>
    <row r="458" spans="1:2" x14ac:dyDescent="0.25">
      <c r="A458" t="s">
        <v>464</v>
      </c>
      <c r="B458" s="9">
        <v>202009548</v>
      </c>
    </row>
    <row r="459" spans="1:2" x14ac:dyDescent="0.25">
      <c r="A459" t="s">
        <v>465</v>
      </c>
      <c r="B459" s="9">
        <v>202006792</v>
      </c>
    </row>
    <row r="460" spans="1:2" x14ac:dyDescent="0.25">
      <c r="A460" t="s">
        <v>466</v>
      </c>
      <c r="B460" s="9">
        <v>202006582</v>
      </c>
    </row>
    <row r="461" spans="1:2" x14ac:dyDescent="0.25">
      <c r="A461" t="s">
        <v>467</v>
      </c>
      <c r="B461" s="9">
        <v>202004893</v>
      </c>
    </row>
    <row r="462" spans="1:2" x14ac:dyDescent="0.25">
      <c r="A462" t="s">
        <v>468</v>
      </c>
      <c r="B462" s="9">
        <v>201905705</v>
      </c>
    </row>
    <row r="463" spans="1:2" x14ac:dyDescent="0.25">
      <c r="A463" t="s">
        <v>469</v>
      </c>
      <c r="B463" s="9">
        <v>202003072</v>
      </c>
    </row>
    <row r="464" spans="1:2" x14ac:dyDescent="0.25">
      <c r="A464" t="s">
        <v>470</v>
      </c>
      <c r="B464" s="9">
        <v>201906777</v>
      </c>
    </row>
    <row r="465" spans="1:2" x14ac:dyDescent="0.25">
      <c r="A465" t="s">
        <v>471</v>
      </c>
      <c r="B465" s="9">
        <v>201806787</v>
      </c>
    </row>
    <row r="466" spans="1:2" x14ac:dyDescent="0.25">
      <c r="A466" t="s">
        <v>472</v>
      </c>
      <c r="B466" s="9">
        <v>201908126</v>
      </c>
    </row>
    <row r="467" spans="1:2" x14ac:dyDescent="0.25">
      <c r="A467" t="s">
        <v>473</v>
      </c>
      <c r="B467" s="9">
        <v>201900565</v>
      </c>
    </row>
    <row r="468" spans="1:2" x14ac:dyDescent="0.25">
      <c r="A468" t="s">
        <v>474</v>
      </c>
      <c r="B468" s="9">
        <v>202004849</v>
      </c>
    </row>
    <row r="469" spans="1:2" x14ac:dyDescent="0.25">
      <c r="A469" t="s">
        <v>475</v>
      </c>
      <c r="B469" s="9">
        <v>201802653</v>
      </c>
    </row>
    <row r="470" spans="1:2" x14ac:dyDescent="0.25">
      <c r="A470" t="s">
        <v>476</v>
      </c>
      <c r="B470" s="9">
        <v>202009549</v>
      </c>
    </row>
    <row r="471" spans="1:2" x14ac:dyDescent="0.25">
      <c r="A471" t="s">
        <v>477</v>
      </c>
      <c r="B471" s="9">
        <v>202008401</v>
      </c>
    </row>
    <row r="472" spans="1:2" x14ac:dyDescent="0.25">
      <c r="A472" t="s">
        <v>478</v>
      </c>
      <c r="B472" s="9">
        <v>201907859</v>
      </c>
    </row>
    <row r="473" spans="1:2" x14ac:dyDescent="0.25">
      <c r="A473" t="s">
        <v>479</v>
      </c>
      <c r="B473" s="9">
        <v>202006289</v>
      </c>
    </row>
    <row r="474" spans="1:2" x14ac:dyDescent="0.25">
      <c r="A474" t="s">
        <v>480</v>
      </c>
      <c r="B474" s="9">
        <v>201705205</v>
      </c>
    </row>
    <row r="475" spans="1:2" x14ac:dyDescent="0.25">
      <c r="A475" t="s">
        <v>481</v>
      </c>
      <c r="B475" s="9">
        <v>202004421</v>
      </c>
    </row>
    <row r="476" spans="1:2" x14ac:dyDescent="0.25">
      <c r="A476" t="s">
        <v>482</v>
      </c>
      <c r="B476" s="9">
        <v>201800990</v>
      </c>
    </row>
    <row r="477" spans="1:2" x14ac:dyDescent="0.25">
      <c r="A477" t="s">
        <v>483</v>
      </c>
      <c r="B477" s="9">
        <v>202007667</v>
      </c>
    </row>
    <row r="478" spans="1:2" x14ac:dyDescent="0.25">
      <c r="A478" t="s">
        <v>484</v>
      </c>
      <c r="B478" s="9">
        <v>201906200</v>
      </c>
    </row>
    <row r="479" spans="1:2" x14ac:dyDescent="0.25">
      <c r="A479" t="s">
        <v>485</v>
      </c>
      <c r="B479" s="9">
        <v>202007623</v>
      </c>
    </row>
    <row r="480" spans="1:2" x14ac:dyDescent="0.25">
      <c r="A480" t="s">
        <v>486</v>
      </c>
      <c r="B480" s="9">
        <v>201904803</v>
      </c>
    </row>
    <row r="481" spans="1:2" x14ac:dyDescent="0.25">
      <c r="A481" t="s">
        <v>487</v>
      </c>
      <c r="B481" s="9">
        <v>202005208</v>
      </c>
    </row>
    <row r="482" spans="1:2" x14ac:dyDescent="0.25">
      <c r="A482" t="s">
        <v>488</v>
      </c>
      <c r="B482" s="9">
        <v>202002811</v>
      </c>
    </row>
    <row r="483" spans="1:2" x14ac:dyDescent="0.25">
      <c r="A483" t="s">
        <v>489</v>
      </c>
      <c r="B483" s="9">
        <v>202103636</v>
      </c>
    </row>
    <row r="484" spans="1:2" x14ac:dyDescent="0.25">
      <c r="A484" t="s">
        <v>490</v>
      </c>
      <c r="B484" s="9">
        <v>201907455</v>
      </c>
    </row>
    <row r="485" spans="1:2" x14ac:dyDescent="0.25">
      <c r="A485" t="s">
        <v>491</v>
      </c>
      <c r="B485" s="9">
        <v>200304815</v>
      </c>
    </row>
    <row r="486" spans="1:2" x14ac:dyDescent="0.25">
      <c r="A486" t="s">
        <v>492</v>
      </c>
      <c r="B486" s="9">
        <v>202007516</v>
      </c>
    </row>
    <row r="487" spans="1:2" x14ac:dyDescent="0.25">
      <c r="A487" t="s">
        <v>493</v>
      </c>
      <c r="B487" s="9">
        <v>201708809</v>
      </c>
    </row>
    <row r="488" spans="1:2" x14ac:dyDescent="0.25">
      <c r="A488" t="s">
        <v>494</v>
      </c>
      <c r="B488" s="9">
        <v>201705206</v>
      </c>
    </row>
    <row r="489" spans="1:2" x14ac:dyDescent="0.25">
      <c r="A489" t="s">
        <v>495</v>
      </c>
      <c r="B489" s="9">
        <v>201307032</v>
      </c>
    </row>
    <row r="490" spans="1:2" x14ac:dyDescent="0.25">
      <c r="A490" t="s">
        <v>496</v>
      </c>
      <c r="B490" s="9">
        <v>201806627</v>
      </c>
    </row>
    <row r="491" spans="1:2" x14ac:dyDescent="0.25">
      <c r="A491" t="s">
        <v>497</v>
      </c>
      <c r="B491" s="9">
        <v>201605380</v>
      </c>
    </row>
    <row r="492" spans="1:2" x14ac:dyDescent="0.25">
      <c r="A492" t="s">
        <v>498</v>
      </c>
      <c r="B492" s="9">
        <v>202103369</v>
      </c>
    </row>
    <row r="493" spans="1:2" x14ac:dyDescent="0.25">
      <c r="A493" t="s">
        <v>499</v>
      </c>
      <c r="B493" s="9">
        <v>202006670</v>
      </c>
    </row>
    <row r="494" spans="1:2" x14ac:dyDescent="0.25">
      <c r="A494" t="s">
        <v>500</v>
      </c>
      <c r="B494" s="9">
        <v>201907089</v>
      </c>
    </row>
    <row r="495" spans="1:2" x14ac:dyDescent="0.25">
      <c r="A495" t="s">
        <v>501</v>
      </c>
      <c r="B495" s="9">
        <v>201504403</v>
      </c>
    </row>
    <row r="496" spans="1:2" x14ac:dyDescent="0.25">
      <c r="A496" t="s">
        <v>502</v>
      </c>
      <c r="B496" s="9">
        <v>201706956</v>
      </c>
    </row>
    <row r="497" spans="1:2" x14ac:dyDescent="0.25">
      <c r="A497" t="s">
        <v>503</v>
      </c>
      <c r="B497" s="9">
        <v>202008862</v>
      </c>
    </row>
    <row r="498" spans="1:2" x14ac:dyDescent="0.25">
      <c r="A498" t="s">
        <v>504</v>
      </c>
      <c r="B498" s="9">
        <v>201707329</v>
      </c>
    </row>
    <row r="499" spans="1:2" x14ac:dyDescent="0.25">
      <c r="A499" t="s">
        <v>505</v>
      </c>
      <c r="B499" s="9">
        <v>202005209</v>
      </c>
    </row>
    <row r="500" spans="1:2" x14ac:dyDescent="0.25">
      <c r="A500" t="s">
        <v>506</v>
      </c>
      <c r="B500" s="9">
        <v>201808613</v>
      </c>
    </row>
    <row r="501" spans="1:2" x14ac:dyDescent="0.25">
      <c r="A501" t="s">
        <v>507</v>
      </c>
      <c r="B501" s="9">
        <v>199703280</v>
      </c>
    </row>
    <row r="502" spans="1:2" x14ac:dyDescent="0.25">
      <c r="A502" t="s">
        <v>508</v>
      </c>
      <c r="B502" s="9">
        <v>201907345</v>
      </c>
    </row>
    <row r="503" spans="1:2" x14ac:dyDescent="0.25">
      <c r="A503" t="s">
        <v>509</v>
      </c>
      <c r="B503" s="9">
        <v>201505938</v>
      </c>
    </row>
    <row r="504" spans="1:2" x14ac:dyDescent="0.25">
      <c r="A504" t="s">
        <v>510</v>
      </c>
      <c r="B504" s="9">
        <v>201906051</v>
      </c>
    </row>
    <row r="505" spans="1:2" x14ac:dyDescent="0.25">
      <c r="A505" t="s">
        <v>511</v>
      </c>
      <c r="B505" s="9">
        <v>201907457</v>
      </c>
    </row>
    <row r="506" spans="1:2" x14ac:dyDescent="0.25">
      <c r="A506" t="s">
        <v>512</v>
      </c>
      <c r="B506" s="9">
        <v>201603619</v>
      </c>
    </row>
    <row r="507" spans="1:2" x14ac:dyDescent="0.25">
      <c r="A507" t="s">
        <v>513</v>
      </c>
      <c r="B507" s="9">
        <v>201706162</v>
      </c>
    </row>
    <row r="508" spans="1:2" x14ac:dyDescent="0.25">
      <c r="A508" t="s">
        <v>514</v>
      </c>
      <c r="B508" s="9">
        <v>201404676</v>
      </c>
    </row>
    <row r="509" spans="1:2" x14ac:dyDescent="0.25">
      <c r="A509" t="s">
        <v>515</v>
      </c>
      <c r="B509" s="9">
        <v>202008227</v>
      </c>
    </row>
    <row r="510" spans="1:2" x14ac:dyDescent="0.25">
      <c r="A510" t="s">
        <v>516</v>
      </c>
      <c r="B510" s="9">
        <v>201906834</v>
      </c>
    </row>
    <row r="511" spans="1:2" x14ac:dyDescent="0.25">
      <c r="A511" t="s">
        <v>517</v>
      </c>
      <c r="B511" s="9">
        <v>202007866</v>
      </c>
    </row>
    <row r="512" spans="1:2" x14ac:dyDescent="0.25">
      <c r="A512" t="s">
        <v>518</v>
      </c>
      <c r="B512" s="9">
        <v>201805238</v>
      </c>
    </row>
    <row r="513" spans="1:2" x14ac:dyDescent="0.25">
      <c r="A513" t="s">
        <v>519</v>
      </c>
      <c r="B513" s="9">
        <v>202008902</v>
      </c>
    </row>
    <row r="514" spans="1:2" x14ac:dyDescent="0.25">
      <c r="A514" t="s">
        <v>520</v>
      </c>
      <c r="B514" s="9">
        <v>201900135</v>
      </c>
    </row>
    <row r="515" spans="1:2" x14ac:dyDescent="0.25">
      <c r="A515" t="s">
        <v>521</v>
      </c>
      <c r="B515" s="9">
        <v>201706415</v>
      </c>
    </row>
    <row r="516" spans="1:2" x14ac:dyDescent="0.25">
      <c r="A516" t="s">
        <v>522</v>
      </c>
      <c r="B516" s="9">
        <v>201904692</v>
      </c>
    </row>
    <row r="517" spans="1:2" x14ac:dyDescent="0.25">
      <c r="A517" t="s">
        <v>523</v>
      </c>
      <c r="B517" s="9">
        <v>201506045</v>
      </c>
    </row>
    <row r="518" spans="1:2" x14ac:dyDescent="0.25">
      <c r="A518" t="s">
        <v>524</v>
      </c>
      <c r="B518" s="9">
        <v>201704710</v>
      </c>
    </row>
    <row r="519" spans="1:2" x14ac:dyDescent="0.25">
      <c r="A519" t="s">
        <v>525</v>
      </c>
      <c r="B519" s="9">
        <v>201705616</v>
      </c>
    </row>
    <row r="520" spans="1:2" x14ac:dyDescent="0.25">
      <c r="A520" t="s">
        <v>526</v>
      </c>
      <c r="B520" s="9">
        <v>200802871</v>
      </c>
    </row>
    <row r="521" spans="1:2" x14ac:dyDescent="0.25">
      <c r="A521" t="s">
        <v>527</v>
      </c>
      <c r="B521" s="9">
        <v>200700267</v>
      </c>
    </row>
    <row r="522" spans="1:2" x14ac:dyDescent="0.25">
      <c r="A522" t="s">
        <v>528</v>
      </c>
      <c r="B522" s="9">
        <v>201504772</v>
      </c>
    </row>
    <row r="523" spans="1:2" x14ac:dyDescent="0.25">
      <c r="A523" t="s">
        <v>529</v>
      </c>
      <c r="B523" s="9">
        <v>202007525</v>
      </c>
    </row>
    <row r="524" spans="1:2" x14ac:dyDescent="0.25">
      <c r="A524" t="s">
        <v>530</v>
      </c>
      <c r="B524" s="9">
        <v>202005096</v>
      </c>
    </row>
    <row r="525" spans="1:2" x14ac:dyDescent="0.25">
      <c r="A525" t="s">
        <v>531</v>
      </c>
      <c r="B525" s="9">
        <v>202005942</v>
      </c>
    </row>
    <row r="526" spans="1:2" x14ac:dyDescent="0.25">
      <c r="A526" t="s">
        <v>532</v>
      </c>
      <c r="B526" s="9">
        <v>201604360</v>
      </c>
    </row>
    <row r="527" spans="1:2" x14ac:dyDescent="0.25">
      <c r="A527" t="s">
        <v>533</v>
      </c>
      <c r="B527" s="9">
        <v>201806246</v>
      </c>
    </row>
    <row r="528" spans="1:2" x14ac:dyDescent="0.25">
      <c r="A528" t="s">
        <v>534</v>
      </c>
      <c r="B528" s="9">
        <v>201507838</v>
      </c>
    </row>
    <row r="529" spans="1:2" x14ac:dyDescent="0.25">
      <c r="A529" t="s">
        <v>535</v>
      </c>
      <c r="B529" s="9">
        <v>201907316</v>
      </c>
    </row>
    <row r="530" spans="1:2" x14ac:dyDescent="0.25">
      <c r="A530" t="s">
        <v>536</v>
      </c>
      <c r="B530" s="9">
        <v>201904865</v>
      </c>
    </row>
    <row r="531" spans="1:2" x14ac:dyDescent="0.25">
      <c r="A531" t="s">
        <v>537</v>
      </c>
      <c r="B531" s="9">
        <v>201905711</v>
      </c>
    </row>
    <row r="532" spans="1:2" x14ac:dyDescent="0.25">
      <c r="A532" t="s">
        <v>538</v>
      </c>
      <c r="B532" s="9">
        <v>202004324</v>
      </c>
    </row>
    <row r="533" spans="1:2" x14ac:dyDescent="0.25">
      <c r="A533" t="s">
        <v>539</v>
      </c>
      <c r="B533" s="9">
        <v>201806082</v>
      </c>
    </row>
    <row r="534" spans="1:2" x14ac:dyDescent="0.25">
      <c r="A534" t="s">
        <v>540</v>
      </c>
      <c r="B534" s="9">
        <v>202005097</v>
      </c>
    </row>
    <row r="535" spans="1:2" x14ac:dyDescent="0.25">
      <c r="A535" t="s">
        <v>541</v>
      </c>
      <c r="B535" s="9">
        <v>201806507</v>
      </c>
    </row>
    <row r="536" spans="1:2" x14ac:dyDescent="0.25">
      <c r="A536" t="s">
        <v>542</v>
      </c>
      <c r="B536" s="9">
        <v>201907254</v>
      </c>
    </row>
    <row r="537" spans="1:2" x14ac:dyDescent="0.25">
      <c r="A537" t="s">
        <v>543</v>
      </c>
      <c r="B537" s="9">
        <v>201700101</v>
      </c>
    </row>
    <row r="538" spans="1:2" x14ac:dyDescent="0.25">
      <c r="A538" t="s">
        <v>544</v>
      </c>
      <c r="B538" s="9">
        <v>201003016</v>
      </c>
    </row>
    <row r="539" spans="1:2" x14ac:dyDescent="0.25">
      <c r="A539" t="s">
        <v>545</v>
      </c>
      <c r="B539" s="9">
        <v>201904649</v>
      </c>
    </row>
    <row r="540" spans="1:2" x14ac:dyDescent="0.25">
      <c r="A540" t="s">
        <v>546</v>
      </c>
      <c r="B540" s="9">
        <v>201705208</v>
      </c>
    </row>
    <row r="541" spans="1:2" x14ac:dyDescent="0.25">
      <c r="A541" t="s">
        <v>547</v>
      </c>
      <c r="B541" s="9">
        <v>201904529</v>
      </c>
    </row>
    <row r="542" spans="1:2" x14ac:dyDescent="0.25">
      <c r="A542" t="s">
        <v>548</v>
      </c>
      <c r="B542" s="9">
        <v>201806802</v>
      </c>
    </row>
    <row r="543" spans="1:2" x14ac:dyDescent="0.25">
      <c r="A543" t="s">
        <v>549</v>
      </c>
      <c r="B543" s="9">
        <v>201707234</v>
      </c>
    </row>
    <row r="544" spans="1:2" x14ac:dyDescent="0.25">
      <c r="A544" t="s">
        <v>550</v>
      </c>
      <c r="B544" s="9">
        <v>201704658</v>
      </c>
    </row>
    <row r="545" spans="1:2" x14ac:dyDescent="0.25">
      <c r="A545" t="s">
        <v>551</v>
      </c>
      <c r="B545" s="9">
        <v>201904952</v>
      </c>
    </row>
    <row r="546" spans="1:2" x14ac:dyDescent="0.25">
      <c r="A546" t="s">
        <v>552</v>
      </c>
      <c r="B546" s="9">
        <v>202007531</v>
      </c>
    </row>
    <row r="547" spans="1:2" x14ac:dyDescent="0.25">
      <c r="A547" t="s">
        <v>553</v>
      </c>
      <c r="B547" s="9">
        <v>202102713</v>
      </c>
    </row>
    <row r="548" spans="1:2" x14ac:dyDescent="0.25">
      <c r="A548" t="s">
        <v>554</v>
      </c>
      <c r="B548" s="9">
        <v>202004325</v>
      </c>
    </row>
    <row r="549" spans="1:2" x14ac:dyDescent="0.25">
      <c r="A549" t="s">
        <v>555</v>
      </c>
      <c r="B549" s="9">
        <v>201700122</v>
      </c>
    </row>
    <row r="550" spans="1:2" x14ac:dyDescent="0.25">
      <c r="A550" t="s">
        <v>556</v>
      </c>
      <c r="B550" s="9">
        <v>201506449</v>
      </c>
    </row>
    <row r="551" spans="1:2" x14ac:dyDescent="0.25">
      <c r="A551" t="s">
        <v>557</v>
      </c>
      <c r="B551" s="9">
        <v>202000166</v>
      </c>
    </row>
    <row r="552" spans="1:2" x14ac:dyDescent="0.25">
      <c r="A552" t="s">
        <v>558</v>
      </c>
      <c r="B552" s="9">
        <v>202006427</v>
      </c>
    </row>
    <row r="553" spans="1:2" x14ac:dyDescent="0.25">
      <c r="A553" t="s">
        <v>559</v>
      </c>
      <c r="B553" s="9">
        <v>201707235</v>
      </c>
    </row>
    <row r="554" spans="1:2" x14ac:dyDescent="0.25">
      <c r="A554" t="s">
        <v>560</v>
      </c>
      <c r="B554" s="9">
        <v>202006757</v>
      </c>
    </row>
    <row r="555" spans="1:2" x14ac:dyDescent="0.25">
      <c r="A555" t="s">
        <v>561</v>
      </c>
      <c r="B555" s="9">
        <v>202102714</v>
      </c>
    </row>
    <row r="556" spans="1:2" x14ac:dyDescent="0.25">
      <c r="A556" t="s">
        <v>562</v>
      </c>
      <c r="B556" s="9">
        <v>201608611</v>
      </c>
    </row>
    <row r="557" spans="1:2" x14ac:dyDescent="0.25">
      <c r="A557" t="s">
        <v>563</v>
      </c>
      <c r="B557" s="9">
        <v>202005330</v>
      </c>
    </row>
    <row r="558" spans="1:2" x14ac:dyDescent="0.25">
      <c r="A558" t="s">
        <v>564</v>
      </c>
      <c r="B558" s="9">
        <v>201806757</v>
      </c>
    </row>
    <row r="559" spans="1:2" x14ac:dyDescent="0.25">
      <c r="A559" t="s">
        <v>565</v>
      </c>
      <c r="B559" s="9">
        <v>201906937</v>
      </c>
    </row>
    <row r="560" spans="1:2" x14ac:dyDescent="0.25">
      <c r="A560" t="s">
        <v>566</v>
      </c>
      <c r="B560" s="9">
        <v>201208089</v>
      </c>
    </row>
    <row r="561" spans="1:2" x14ac:dyDescent="0.25">
      <c r="A561" t="s">
        <v>567</v>
      </c>
      <c r="B561" s="9">
        <v>201904908</v>
      </c>
    </row>
    <row r="562" spans="1:2" x14ac:dyDescent="0.25">
      <c r="A562" t="s">
        <v>568</v>
      </c>
      <c r="B562" s="9">
        <v>201908633</v>
      </c>
    </row>
    <row r="563" spans="1:2" x14ac:dyDescent="0.25">
      <c r="A563" t="s">
        <v>569</v>
      </c>
      <c r="B563" s="9">
        <v>202110018</v>
      </c>
    </row>
    <row r="564" spans="1:2" x14ac:dyDescent="0.25">
      <c r="A564" t="s">
        <v>570</v>
      </c>
      <c r="B564" s="9">
        <v>201604686</v>
      </c>
    </row>
    <row r="565" spans="1:2" x14ac:dyDescent="0.25">
      <c r="A565" t="s">
        <v>571</v>
      </c>
      <c r="B565" s="9">
        <v>201806849</v>
      </c>
    </row>
    <row r="566" spans="1:2" x14ac:dyDescent="0.25">
      <c r="A566" t="s">
        <v>572</v>
      </c>
      <c r="B566" s="9">
        <v>201308099</v>
      </c>
    </row>
    <row r="567" spans="1:2" x14ac:dyDescent="0.25">
      <c r="A567" t="s">
        <v>573</v>
      </c>
      <c r="B567" s="9">
        <v>202007629</v>
      </c>
    </row>
    <row r="568" spans="1:2" x14ac:dyDescent="0.25">
      <c r="A568" t="s">
        <v>574</v>
      </c>
      <c r="B568" s="9">
        <v>201907281</v>
      </c>
    </row>
    <row r="569" spans="1:2" x14ac:dyDescent="0.25">
      <c r="A569" t="s">
        <v>575</v>
      </c>
      <c r="B569" s="9">
        <v>201907594</v>
      </c>
    </row>
    <row r="570" spans="1:2" x14ac:dyDescent="0.25">
      <c r="A570" t="s">
        <v>576</v>
      </c>
      <c r="B570" s="9">
        <v>201907035</v>
      </c>
    </row>
    <row r="571" spans="1:2" x14ac:dyDescent="0.25">
      <c r="A571" t="s">
        <v>577</v>
      </c>
      <c r="B571" s="9">
        <v>201905228</v>
      </c>
    </row>
    <row r="572" spans="1:2" x14ac:dyDescent="0.25">
      <c r="A572" t="s">
        <v>578</v>
      </c>
      <c r="B572" s="9">
        <v>201906454</v>
      </c>
    </row>
    <row r="573" spans="1:2" x14ac:dyDescent="0.25">
      <c r="A573" t="s">
        <v>579</v>
      </c>
      <c r="B573" s="9">
        <v>201907337</v>
      </c>
    </row>
    <row r="574" spans="1:2" x14ac:dyDescent="0.25">
      <c r="A574" t="s">
        <v>580</v>
      </c>
      <c r="B574" s="9">
        <v>201905793</v>
      </c>
    </row>
    <row r="575" spans="1:2" x14ac:dyDescent="0.25">
      <c r="A575" t="s">
        <v>581</v>
      </c>
      <c r="B575" s="9">
        <v>201703964</v>
      </c>
    </row>
    <row r="576" spans="1:2" x14ac:dyDescent="0.25">
      <c r="A576" t="s">
        <v>582</v>
      </c>
      <c r="B576" s="9">
        <v>202006773</v>
      </c>
    </row>
    <row r="577" spans="1:2" x14ac:dyDescent="0.25">
      <c r="A577" t="s">
        <v>583</v>
      </c>
      <c r="B577" s="9">
        <v>201900359</v>
      </c>
    </row>
    <row r="578" spans="1:2" x14ac:dyDescent="0.25">
      <c r="A578" t="s">
        <v>584</v>
      </c>
      <c r="B578" s="9">
        <v>201905308</v>
      </c>
    </row>
    <row r="579" spans="1:2" x14ac:dyDescent="0.25">
      <c r="A579" t="s">
        <v>585</v>
      </c>
      <c r="B579" s="9">
        <v>201508246</v>
      </c>
    </row>
    <row r="580" spans="1:2" x14ac:dyDescent="0.25">
      <c r="A580" t="s">
        <v>586</v>
      </c>
      <c r="B580" s="9">
        <v>202004269</v>
      </c>
    </row>
    <row r="581" spans="1:2" x14ac:dyDescent="0.25">
      <c r="A581" t="s">
        <v>587</v>
      </c>
      <c r="B581" s="9">
        <v>202005216</v>
      </c>
    </row>
    <row r="582" spans="1:2" x14ac:dyDescent="0.25">
      <c r="A582" t="s">
        <v>588</v>
      </c>
      <c r="B582" s="9">
        <v>201904531</v>
      </c>
    </row>
    <row r="583" spans="1:2" x14ac:dyDescent="0.25">
      <c r="A583" t="s">
        <v>589</v>
      </c>
      <c r="B583" s="9">
        <v>201800318</v>
      </c>
    </row>
    <row r="584" spans="1:2" x14ac:dyDescent="0.25">
      <c r="A584" t="s">
        <v>590</v>
      </c>
      <c r="B584" s="9">
        <v>201806128</v>
      </c>
    </row>
    <row r="585" spans="1:2" x14ac:dyDescent="0.25">
      <c r="A585" t="s">
        <v>591</v>
      </c>
      <c r="B585" s="9">
        <v>202005107</v>
      </c>
    </row>
    <row r="586" spans="1:2" x14ac:dyDescent="0.25">
      <c r="A586" t="s">
        <v>592</v>
      </c>
      <c r="B586" s="9">
        <v>202005108</v>
      </c>
    </row>
    <row r="587" spans="1:2" x14ac:dyDescent="0.25">
      <c r="A587" t="s">
        <v>593</v>
      </c>
      <c r="B587" s="9">
        <v>201204970</v>
      </c>
    </row>
    <row r="588" spans="1:2" x14ac:dyDescent="0.25">
      <c r="A588" t="s">
        <v>594</v>
      </c>
      <c r="B588" s="9">
        <v>202007539</v>
      </c>
    </row>
    <row r="589" spans="1:2" x14ac:dyDescent="0.25">
      <c r="A589" t="s">
        <v>595</v>
      </c>
      <c r="B589" s="9">
        <v>201909920</v>
      </c>
    </row>
    <row r="590" spans="1:2" x14ac:dyDescent="0.25">
      <c r="A590" t="s">
        <v>596</v>
      </c>
      <c r="B590" s="9">
        <v>202005950</v>
      </c>
    </row>
    <row r="591" spans="1:2" x14ac:dyDescent="0.25">
      <c r="A591" t="s">
        <v>597</v>
      </c>
      <c r="B591" s="9">
        <v>201806508</v>
      </c>
    </row>
    <row r="592" spans="1:2" x14ac:dyDescent="0.25">
      <c r="A592" t="s">
        <v>598</v>
      </c>
      <c r="B592" s="9">
        <v>201806095</v>
      </c>
    </row>
    <row r="593" spans="1:2" x14ac:dyDescent="0.25">
      <c r="A593" t="s">
        <v>599</v>
      </c>
      <c r="B593" s="9">
        <v>201707001</v>
      </c>
    </row>
    <row r="594" spans="1:2" x14ac:dyDescent="0.25">
      <c r="A594" t="s">
        <v>600</v>
      </c>
      <c r="B594" s="9">
        <v>202103631</v>
      </c>
    </row>
    <row r="595" spans="1:2" x14ac:dyDescent="0.25">
      <c r="A595" t="s">
        <v>601</v>
      </c>
      <c r="B595" s="9">
        <v>201603270</v>
      </c>
    </row>
    <row r="596" spans="1:2" x14ac:dyDescent="0.25">
      <c r="A596" t="s">
        <v>602</v>
      </c>
      <c r="B596" s="9">
        <v>202003142</v>
      </c>
    </row>
    <row r="597" spans="1:2" x14ac:dyDescent="0.25">
      <c r="A597" t="s">
        <v>603</v>
      </c>
      <c r="B597" s="9">
        <v>202005388</v>
      </c>
    </row>
    <row r="598" spans="1:2" x14ac:dyDescent="0.25">
      <c r="A598" t="s">
        <v>604</v>
      </c>
      <c r="B598" s="9">
        <v>201704684</v>
      </c>
    </row>
    <row r="599" spans="1:2" x14ac:dyDescent="0.25">
      <c r="A599" t="s">
        <v>605</v>
      </c>
      <c r="B599" s="9">
        <v>201809221</v>
      </c>
    </row>
    <row r="600" spans="1:2" x14ac:dyDescent="0.25">
      <c r="A600" t="s">
        <v>606</v>
      </c>
      <c r="B600" s="9">
        <v>202008484</v>
      </c>
    </row>
    <row r="601" spans="1:2" x14ac:dyDescent="0.25">
      <c r="A601" t="s">
        <v>607</v>
      </c>
      <c r="B601" s="9">
        <v>201907198</v>
      </c>
    </row>
    <row r="602" spans="1:2" x14ac:dyDescent="0.25">
      <c r="A602" t="s">
        <v>608</v>
      </c>
      <c r="B602" s="9">
        <v>201603173</v>
      </c>
    </row>
    <row r="603" spans="1:2" x14ac:dyDescent="0.25">
      <c r="A603" t="s">
        <v>609</v>
      </c>
      <c r="B603" s="9">
        <v>201704066</v>
      </c>
    </row>
    <row r="604" spans="1:2" x14ac:dyDescent="0.25">
      <c r="A604" t="s">
        <v>610</v>
      </c>
      <c r="B604" s="9">
        <v>201905034</v>
      </c>
    </row>
    <row r="605" spans="1:2" x14ac:dyDescent="0.25">
      <c r="A605" t="s">
        <v>611</v>
      </c>
      <c r="B605" s="9">
        <v>201806151</v>
      </c>
    </row>
    <row r="606" spans="1:2" x14ac:dyDescent="0.25">
      <c r="A606" t="s">
        <v>612</v>
      </c>
      <c r="B606" s="9">
        <v>201806360</v>
      </c>
    </row>
    <row r="607" spans="1:2" x14ac:dyDescent="0.25">
      <c r="A607" t="s">
        <v>613</v>
      </c>
      <c r="B607" s="9">
        <v>201503738</v>
      </c>
    </row>
    <row r="608" spans="1:2" x14ac:dyDescent="0.25">
      <c r="A608" t="s">
        <v>614</v>
      </c>
      <c r="B608" s="9">
        <v>201806691</v>
      </c>
    </row>
    <row r="609" spans="1:2" x14ac:dyDescent="0.25">
      <c r="A609" t="s">
        <v>615</v>
      </c>
      <c r="B609" s="9">
        <v>202005845</v>
      </c>
    </row>
    <row r="610" spans="1:2" x14ac:dyDescent="0.25">
      <c r="A610" t="s">
        <v>616</v>
      </c>
      <c r="B610" s="9">
        <v>201907201</v>
      </c>
    </row>
    <row r="611" spans="1:2" x14ac:dyDescent="0.25">
      <c r="A611" t="s">
        <v>617</v>
      </c>
      <c r="B611" s="9">
        <v>201606499</v>
      </c>
    </row>
    <row r="612" spans="1:2" x14ac:dyDescent="0.25">
      <c r="A612" t="s">
        <v>618</v>
      </c>
      <c r="B612" s="9">
        <v>201808543</v>
      </c>
    </row>
    <row r="613" spans="1:2" x14ac:dyDescent="0.25">
      <c r="A613" t="s">
        <v>619</v>
      </c>
      <c r="B613" s="9">
        <v>201909873</v>
      </c>
    </row>
    <row r="614" spans="1:2" x14ac:dyDescent="0.25">
      <c r="A614" t="s">
        <v>620</v>
      </c>
      <c r="B614" s="9">
        <v>202000772</v>
      </c>
    </row>
    <row r="615" spans="1:2" x14ac:dyDescent="0.25">
      <c r="A615" t="s">
        <v>621</v>
      </c>
      <c r="B615" s="9">
        <v>201806406</v>
      </c>
    </row>
    <row r="616" spans="1:2" x14ac:dyDescent="0.25">
      <c r="A616" t="s">
        <v>622</v>
      </c>
      <c r="B616" s="9">
        <v>201907601</v>
      </c>
    </row>
    <row r="617" spans="1:2" x14ac:dyDescent="0.25">
      <c r="A617" t="s">
        <v>623</v>
      </c>
      <c r="B617" s="9">
        <v>201906961</v>
      </c>
    </row>
    <row r="618" spans="1:2" x14ac:dyDescent="0.25">
      <c r="A618" t="s">
        <v>624</v>
      </c>
      <c r="B618" s="9">
        <v>201404459</v>
      </c>
    </row>
    <row r="619" spans="1:2" x14ac:dyDescent="0.25">
      <c r="A619" t="s">
        <v>625</v>
      </c>
      <c r="B619" s="9">
        <v>202004852</v>
      </c>
    </row>
    <row r="620" spans="1:2" x14ac:dyDescent="0.25">
      <c r="A620" t="s">
        <v>626</v>
      </c>
      <c r="B620" s="9">
        <v>201905831</v>
      </c>
    </row>
    <row r="621" spans="1:2" x14ac:dyDescent="0.25">
      <c r="A621" t="s">
        <v>627</v>
      </c>
      <c r="B621" s="9">
        <v>202009533</v>
      </c>
    </row>
    <row r="622" spans="1:2" x14ac:dyDescent="0.25">
      <c r="A622" t="s">
        <v>628</v>
      </c>
      <c r="B622" s="9">
        <v>202005418</v>
      </c>
    </row>
    <row r="623" spans="1:2" x14ac:dyDescent="0.25">
      <c r="A623" t="s">
        <v>629</v>
      </c>
      <c r="B623" s="9">
        <v>202004374</v>
      </c>
    </row>
    <row r="624" spans="1:2" x14ac:dyDescent="0.25">
      <c r="A624" t="s">
        <v>630</v>
      </c>
      <c r="B624" s="9">
        <v>201704003</v>
      </c>
    </row>
    <row r="625" spans="1:2" x14ac:dyDescent="0.25">
      <c r="A625" t="s">
        <v>631</v>
      </c>
      <c r="B625" s="9">
        <v>201905354</v>
      </c>
    </row>
    <row r="626" spans="1:2" x14ac:dyDescent="0.25">
      <c r="A626" t="s">
        <v>632</v>
      </c>
      <c r="B626" s="9">
        <v>201904639</v>
      </c>
    </row>
    <row r="627" spans="1:2" x14ac:dyDescent="0.25">
      <c r="A627" t="s">
        <v>633</v>
      </c>
      <c r="B627" s="9">
        <v>202004926</v>
      </c>
    </row>
    <row r="628" spans="1:2" x14ac:dyDescent="0.25">
      <c r="A628" t="s">
        <v>634</v>
      </c>
      <c r="B628" s="9">
        <v>201705985</v>
      </c>
    </row>
    <row r="629" spans="1:2" x14ac:dyDescent="0.25">
      <c r="A629" t="s">
        <v>635</v>
      </c>
      <c r="B629" s="9">
        <v>201905179</v>
      </c>
    </row>
    <row r="630" spans="1:2" x14ac:dyDescent="0.25">
      <c r="A630" t="s">
        <v>636</v>
      </c>
      <c r="B630" s="9">
        <v>202004996</v>
      </c>
    </row>
    <row r="631" spans="1:2" x14ac:dyDescent="0.25">
      <c r="A631" t="s">
        <v>637</v>
      </c>
      <c r="B631" s="9">
        <v>201706780</v>
      </c>
    </row>
    <row r="632" spans="1:2" x14ac:dyDescent="0.25">
      <c r="A632" t="s">
        <v>638</v>
      </c>
      <c r="B632" s="9">
        <v>202005567</v>
      </c>
    </row>
    <row r="633" spans="1:2" x14ac:dyDescent="0.25">
      <c r="A633" t="s">
        <v>639</v>
      </c>
      <c r="B633" s="9">
        <v>201907351</v>
      </c>
    </row>
    <row r="634" spans="1:2" x14ac:dyDescent="0.25">
      <c r="A634" t="s">
        <v>640</v>
      </c>
      <c r="B634" s="9">
        <v>201800700</v>
      </c>
    </row>
    <row r="635" spans="1:2" x14ac:dyDescent="0.25">
      <c r="A635" t="s">
        <v>641</v>
      </c>
      <c r="B635" s="9">
        <v>201908119</v>
      </c>
    </row>
    <row r="636" spans="1:2" x14ac:dyDescent="0.25">
      <c r="A636" t="s">
        <v>642</v>
      </c>
      <c r="B636" s="9">
        <v>201603822</v>
      </c>
    </row>
    <row r="637" spans="1:2" x14ac:dyDescent="0.25">
      <c r="A637" t="s">
        <v>643</v>
      </c>
      <c r="B637" s="9">
        <v>202006641</v>
      </c>
    </row>
    <row r="638" spans="1:2" x14ac:dyDescent="0.25">
      <c r="A638" t="s">
        <v>644</v>
      </c>
      <c r="B638" s="9">
        <v>202005356</v>
      </c>
    </row>
    <row r="639" spans="1:2" x14ac:dyDescent="0.25">
      <c r="A639" t="s">
        <v>645</v>
      </c>
      <c r="B639" s="9">
        <v>202008551</v>
      </c>
    </row>
    <row r="640" spans="1:2" x1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>
        <v>201704976</v>
      </c>
    </row>
    <row r="642" spans="1:2" x14ac:dyDescent="0.25">
      <c r="A642" t="s">
        <v>648</v>
      </c>
      <c r="B642" s="9">
        <v>201905682</v>
      </c>
    </row>
    <row r="643" spans="1:2" x14ac:dyDescent="0.25">
      <c r="A643" t="s">
        <v>649</v>
      </c>
      <c r="B643" s="9">
        <v>202003219</v>
      </c>
    </row>
    <row r="644" spans="1:2" x14ac:dyDescent="0.25">
      <c r="A644" t="s">
        <v>650</v>
      </c>
      <c r="B644" s="9">
        <v>202008319</v>
      </c>
    </row>
    <row r="645" spans="1:2" x14ac:dyDescent="0.25">
      <c r="A645" t="s">
        <v>651</v>
      </c>
      <c r="B645" s="9">
        <v>202004393</v>
      </c>
    </row>
    <row r="646" spans="1:2" x14ac:dyDescent="0.25">
      <c r="A646" t="s">
        <v>652</v>
      </c>
      <c r="B646" s="9">
        <v>201800165</v>
      </c>
    </row>
    <row r="647" spans="1:2" x14ac:dyDescent="0.25">
      <c r="A647" t="s">
        <v>653</v>
      </c>
      <c r="B647" s="9">
        <v>201907483</v>
      </c>
    </row>
    <row r="648" spans="1:2" x14ac:dyDescent="0.25">
      <c r="A648" t="s">
        <v>654</v>
      </c>
      <c r="B648" s="9">
        <v>201905325</v>
      </c>
    </row>
    <row r="649" spans="1:2" x14ac:dyDescent="0.25">
      <c r="A649" t="s">
        <v>655</v>
      </c>
      <c r="B649" s="9">
        <v>202005146</v>
      </c>
    </row>
    <row r="650" spans="1:2" x14ac:dyDescent="0.25">
      <c r="A650" t="s">
        <v>656</v>
      </c>
      <c r="B650" s="9">
        <v>201104122</v>
      </c>
    </row>
    <row r="651" spans="1:2" x14ac:dyDescent="0.25">
      <c r="A651" t="s">
        <v>657</v>
      </c>
      <c r="B651" s="9">
        <v>202109486</v>
      </c>
    </row>
    <row r="652" spans="1:2" x14ac:dyDescent="0.25">
      <c r="A652" t="s">
        <v>658</v>
      </c>
      <c r="B652" s="9">
        <v>202004395</v>
      </c>
    </row>
    <row r="653" spans="1:2" x14ac:dyDescent="0.25">
      <c r="A653" t="s">
        <v>659</v>
      </c>
      <c r="B653" s="9">
        <v>202102717</v>
      </c>
    </row>
    <row r="654" spans="1:2" x14ac:dyDescent="0.25">
      <c r="A654" t="s">
        <v>660</v>
      </c>
      <c r="B654" s="9">
        <v>201303517</v>
      </c>
    </row>
    <row r="655" spans="1:2" x14ac:dyDescent="0.25">
      <c r="A655" t="s">
        <v>661</v>
      </c>
      <c r="B655" s="9">
        <v>201806846</v>
      </c>
    </row>
    <row r="656" spans="1:2" x14ac:dyDescent="0.25">
      <c r="A656" t="s">
        <v>662</v>
      </c>
      <c r="B656" s="9">
        <v>201505519</v>
      </c>
    </row>
    <row r="657" spans="1:2" x14ac:dyDescent="0.25">
      <c r="A657" t="s">
        <v>663</v>
      </c>
      <c r="B657" s="9">
        <v>201900198</v>
      </c>
    </row>
    <row r="658" spans="1:2" x14ac:dyDescent="0.25">
      <c r="A658" t="s">
        <v>664</v>
      </c>
      <c r="B658" s="9">
        <v>202007888</v>
      </c>
    </row>
    <row r="659" spans="1:2" x14ac:dyDescent="0.25">
      <c r="A659" t="s">
        <v>665</v>
      </c>
      <c r="B659" s="9">
        <v>201706403</v>
      </c>
    </row>
    <row r="660" spans="1:2" x14ac:dyDescent="0.25">
      <c r="A660" t="s">
        <v>666</v>
      </c>
      <c r="B660" s="9">
        <v>201703591</v>
      </c>
    </row>
    <row r="661" spans="1:2" x14ac:dyDescent="0.25">
      <c r="A661" t="s">
        <v>667</v>
      </c>
      <c r="B661" s="9">
        <v>201405811</v>
      </c>
    </row>
    <row r="662" spans="1:2" x14ac:dyDescent="0.25">
      <c r="A662" t="s">
        <v>668</v>
      </c>
      <c r="B662" s="9">
        <v>202005528</v>
      </c>
    </row>
    <row r="663" spans="1:2" x14ac:dyDescent="0.25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C15059"/>
  <sheetViews>
    <sheetView workbookViewId="0">
      <selection activeCell="E24" sqref="A1:O6190"/>
    </sheetView>
  </sheetViews>
  <sheetFormatPr defaultRowHeight="15" x14ac:dyDescent="0.25"/>
  <cols>
    <col min="1" max="1" width="5" bestFit="1" customWidth="1"/>
    <col min="2" max="2" width="11" bestFit="1" customWidth="1"/>
    <col min="3" max="3" width="8.7109375" bestFit="1" customWidth="1"/>
    <col min="4" max="4" width="23.28515625" bestFit="1" customWidth="1"/>
    <col min="5" max="5" width="41" bestFit="1" customWidth="1"/>
    <col min="6" max="6" width="10.5703125" bestFit="1" customWidth="1"/>
    <col min="7" max="7" width="11.28515625" bestFit="1" customWidth="1"/>
    <col min="8" max="8" width="10.5703125" bestFit="1" customWidth="1"/>
    <col min="9" max="9" width="9.140625" bestFit="1" customWidth="1"/>
    <col min="10" max="10" width="5.42578125" bestFit="1" customWidth="1"/>
    <col min="11" max="11" width="14.7109375" bestFit="1" customWidth="1"/>
    <col min="12" max="13" width="7.5703125" bestFit="1" customWidth="1"/>
    <col min="14" max="14" width="6.85546875" bestFit="1" customWidth="1"/>
    <col min="15" max="15" width="16.5703125" style="8" bestFit="1" customWidth="1"/>
    <col min="16" max="16" width="10.7109375" bestFit="1" customWidth="1"/>
    <col min="17" max="17" width="21.7109375" bestFit="1" customWidth="1"/>
    <col min="18" max="18" width="15.28515625" bestFit="1" customWidth="1"/>
    <col min="19" max="19" width="17.7109375" bestFit="1" customWidth="1"/>
    <col min="20" max="20" width="14.28515625" bestFit="1" customWidth="1"/>
    <col min="21" max="21" width="9.7109375" bestFit="1" customWidth="1"/>
    <col min="22" max="22" width="11.7109375" bestFit="1" customWidth="1"/>
    <col min="23" max="23" width="8.140625" bestFit="1" customWidth="1"/>
    <col min="24" max="24" width="8.28515625" bestFit="1" customWidth="1"/>
    <col min="25" max="25" width="7.7109375" bestFit="1" customWidth="1"/>
    <col min="26" max="26" width="8.28515625" bestFit="1" customWidth="1"/>
    <col min="27" max="27" width="14.7109375" bestFit="1" customWidth="1"/>
    <col min="28" max="28" width="18.28515625" bestFit="1" customWidth="1"/>
    <col min="29" max="29" width="23.85546875" bestFit="1" customWidth="1"/>
  </cols>
  <sheetData>
    <row r="1" spans="1:29" s="21" customFormat="1" x14ac:dyDescent="0.25">
      <c r="A1" s="31" t="s">
        <v>671</v>
      </c>
      <c r="B1" s="31" t="s">
        <v>874</v>
      </c>
      <c r="C1" s="31" t="s">
        <v>875</v>
      </c>
      <c r="D1" s="31" t="s">
        <v>876</v>
      </c>
      <c r="E1" s="31" t="s">
        <v>877</v>
      </c>
      <c r="F1" s="31" t="s">
        <v>878</v>
      </c>
      <c r="G1" s="31" t="s">
        <v>879</v>
      </c>
      <c r="H1" s="31" t="s">
        <v>880</v>
      </c>
      <c r="I1" s="31" t="s">
        <v>881</v>
      </c>
      <c r="J1" s="31" t="s">
        <v>882</v>
      </c>
      <c r="K1" s="31" t="s">
        <v>883</v>
      </c>
      <c r="L1" s="31" t="s">
        <v>843</v>
      </c>
      <c r="M1" s="31" t="s">
        <v>884</v>
      </c>
      <c r="N1" s="31" t="s">
        <v>885</v>
      </c>
      <c r="O1" s="31" t="s">
        <v>5816</v>
      </c>
    </row>
    <row r="2" spans="1:29" x14ac:dyDescent="0.25">
      <c r="A2" s="27">
        <v>1996</v>
      </c>
      <c r="B2" s="27" t="s">
        <v>2552</v>
      </c>
      <c r="C2" s="27" t="s">
        <v>2231</v>
      </c>
      <c r="D2" s="27" t="s">
        <v>2246</v>
      </c>
      <c r="E2" s="27" t="s">
        <v>2553</v>
      </c>
      <c r="F2" s="28">
        <v>35118</v>
      </c>
      <c r="G2" s="29">
        <v>0.64583333333333337</v>
      </c>
      <c r="H2" s="28">
        <v>35118</v>
      </c>
      <c r="I2" s="29">
        <v>0.71180555555555547</v>
      </c>
      <c r="J2" s="27" t="s">
        <v>889</v>
      </c>
      <c r="K2" s="27">
        <v>0</v>
      </c>
      <c r="L2" s="27">
        <v>0.01</v>
      </c>
      <c r="M2" s="27"/>
      <c r="N2" s="27" t="s">
        <v>882</v>
      </c>
      <c r="O2" s="30">
        <v>201806508</v>
      </c>
      <c r="P2" s="22"/>
      <c r="Q2" s="22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9"/>
    </row>
    <row r="3" spans="1:29" x14ac:dyDescent="0.25">
      <c r="A3" s="27">
        <v>1996</v>
      </c>
      <c r="B3" s="27" t="s">
        <v>2467</v>
      </c>
      <c r="C3" s="27" t="s">
        <v>2231</v>
      </c>
      <c r="D3" s="27" t="s">
        <v>2262</v>
      </c>
      <c r="E3" s="27" t="s">
        <v>2468</v>
      </c>
      <c r="F3" s="28">
        <v>35135</v>
      </c>
      <c r="G3" s="29">
        <v>0.70833333333333337</v>
      </c>
      <c r="H3" s="28">
        <v>35135</v>
      </c>
      <c r="I3" s="29">
        <v>0.77916666666666667</v>
      </c>
      <c r="J3" s="27"/>
      <c r="K3" s="27">
        <v>2</v>
      </c>
      <c r="L3" s="27">
        <v>0</v>
      </c>
      <c r="M3" s="27">
        <v>2</v>
      </c>
      <c r="N3" s="27" t="s">
        <v>2173</v>
      </c>
      <c r="O3" s="30">
        <v>201802653</v>
      </c>
      <c r="P3" s="22"/>
      <c r="Q3" s="22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9"/>
    </row>
    <row r="4" spans="1:29" x14ac:dyDescent="0.25">
      <c r="A4" s="27">
        <v>1996</v>
      </c>
      <c r="B4" s="27" t="s">
        <v>2541</v>
      </c>
      <c r="C4" s="27" t="s">
        <v>2231</v>
      </c>
      <c r="D4" s="27" t="s">
        <v>2268</v>
      </c>
      <c r="E4" s="27" t="s">
        <v>2369</v>
      </c>
      <c r="F4" s="28">
        <v>35135</v>
      </c>
      <c r="G4" s="29">
        <v>0.75208333333333333</v>
      </c>
      <c r="H4" s="28">
        <v>35135</v>
      </c>
      <c r="I4" s="29">
        <v>0.83333333333333337</v>
      </c>
      <c r="J4" s="27"/>
      <c r="K4" s="27">
        <v>0.15</v>
      </c>
      <c r="L4" s="27">
        <v>0</v>
      </c>
      <c r="M4" s="27">
        <v>0.15</v>
      </c>
      <c r="N4" s="27" t="s">
        <v>2211</v>
      </c>
      <c r="O4" s="30">
        <v>201507838</v>
      </c>
      <c r="P4" s="22"/>
      <c r="Q4" s="22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9"/>
    </row>
    <row r="5" spans="1:29" x14ac:dyDescent="0.25">
      <c r="A5" s="27">
        <v>1996</v>
      </c>
      <c r="B5" s="27" t="s">
        <v>2539</v>
      </c>
      <c r="C5" s="27" t="s">
        <v>2231</v>
      </c>
      <c r="D5" s="27" t="s">
        <v>2299</v>
      </c>
      <c r="E5" s="27" t="s">
        <v>2540</v>
      </c>
      <c r="F5" s="28">
        <v>35140</v>
      </c>
      <c r="G5" s="29">
        <v>0.71458333333333324</v>
      </c>
      <c r="H5" s="28">
        <v>35140</v>
      </c>
      <c r="I5" s="29">
        <v>0.83680555555555547</v>
      </c>
      <c r="J5" s="27"/>
      <c r="K5" s="27">
        <v>0</v>
      </c>
      <c r="L5" s="27">
        <v>8</v>
      </c>
      <c r="M5" s="27">
        <v>8</v>
      </c>
      <c r="N5" s="27" t="s">
        <v>2211</v>
      </c>
      <c r="O5" s="30">
        <v>201806246</v>
      </c>
      <c r="P5" s="22"/>
      <c r="Q5" s="22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9"/>
    </row>
    <row r="6" spans="1:29" x14ac:dyDescent="0.25">
      <c r="A6" s="27">
        <v>1996</v>
      </c>
      <c r="B6" s="27" t="s">
        <v>2545</v>
      </c>
      <c r="C6" s="27" t="s">
        <v>2231</v>
      </c>
      <c r="D6" s="27" t="s">
        <v>2362</v>
      </c>
      <c r="E6" s="27" t="s">
        <v>2432</v>
      </c>
      <c r="F6" s="28">
        <v>35141</v>
      </c>
      <c r="G6" s="29">
        <v>0.71875</v>
      </c>
      <c r="H6" s="28">
        <v>35141</v>
      </c>
      <c r="I6" s="29">
        <v>0.84722222222222221</v>
      </c>
      <c r="J6" s="27"/>
      <c r="K6" s="27">
        <v>0.4</v>
      </c>
      <c r="L6" s="27">
        <v>0.4</v>
      </c>
      <c r="M6" s="27">
        <v>0.8</v>
      </c>
      <c r="N6" s="27" t="s">
        <v>2211</v>
      </c>
      <c r="O6" s="30">
        <v>202112345</v>
      </c>
      <c r="P6" s="22"/>
      <c r="Q6" s="22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9"/>
    </row>
    <row r="7" spans="1:29" x14ac:dyDescent="0.25">
      <c r="A7" s="27">
        <v>1996</v>
      </c>
      <c r="B7" s="27" t="s">
        <v>2544</v>
      </c>
      <c r="C7" s="27" t="s">
        <v>2231</v>
      </c>
      <c r="D7" s="27" t="s">
        <v>2268</v>
      </c>
      <c r="E7" s="27" t="s">
        <v>2343</v>
      </c>
      <c r="F7" s="28">
        <v>35141</v>
      </c>
      <c r="G7" s="29">
        <v>0.78263888888888899</v>
      </c>
      <c r="H7" s="28">
        <v>35141</v>
      </c>
      <c r="I7" s="29">
        <v>0.83680555555555547</v>
      </c>
      <c r="J7" s="27"/>
      <c r="K7" s="27">
        <v>0.05</v>
      </c>
      <c r="L7" s="27">
        <v>0.45</v>
      </c>
      <c r="M7" s="27">
        <v>0.5</v>
      </c>
      <c r="N7" s="27" t="s">
        <v>2211</v>
      </c>
      <c r="O7" s="30">
        <v>201904865</v>
      </c>
      <c r="P7" s="22"/>
      <c r="Q7" s="22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9"/>
    </row>
    <row r="8" spans="1:29" x14ac:dyDescent="0.25">
      <c r="A8" s="27">
        <v>1996</v>
      </c>
      <c r="B8" s="27" t="s">
        <v>2538</v>
      </c>
      <c r="C8" s="27" t="s">
        <v>2231</v>
      </c>
      <c r="D8" s="27" t="s">
        <v>2262</v>
      </c>
      <c r="E8" s="27" t="s">
        <v>2381</v>
      </c>
      <c r="F8" s="28">
        <v>35146</v>
      </c>
      <c r="G8" s="29">
        <v>0.67847222222222225</v>
      </c>
      <c r="H8" s="28">
        <v>35146</v>
      </c>
      <c r="I8" s="29">
        <v>0.76041666666666663</v>
      </c>
      <c r="J8" s="27"/>
      <c r="K8" s="27">
        <v>0.5</v>
      </c>
      <c r="L8" s="27">
        <v>0.5</v>
      </c>
      <c r="M8" s="27">
        <v>1</v>
      </c>
      <c r="N8" s="27" t="s">
        <v>2211</v>
      </c>
      <c r="O8" s="30">
        <v>202112345</v>
      </c>
      <c r="P8" s="22"/>
      <c r="Q8" s="22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9"/>
    </row>
    <row r="9" spans="1:29" x14ac:dyDescent="0.25">
      <c r="A9" s="27">
        <v>1996</v>
      </c>
      <c r="B9" s="27" t="s">
        <v>2537</v>
      </c>
      <c r="C9" s="27" t="s">
        <v>2231</v>
      </c>
      <c r="D9" s="27" t="s">
        <v>2340</v>
      </c>
      <c r="E9" s="27" t="s">
        <v>2437</v>
      </c>
      <c r="F9" s="28">
        <v>35163</v>
      </c>
      <c r="G9" s="29">
        <v>0.57291666666666663</v>
      </c>
      <c r="H9" s="28">
        <v>35163</v>
      </c>
      <c r="I9" s="29">
        <v>0.625</v>
      </c>
      <c r="J9" s="27"/>
      <c r="K9" s="27">
        <v>0.2</v>
      </c>
      <c r="L9" s="27">
        <v>0</v>
      </c>
      <c r="M9" s="27">
        <v>0.2</v>
      </c>
      <c r="N9" s="27" t="s">
        <v>2211</v>
      </c>
      <c r="O9" s="30">
        <v>202005942</v>
      </c>
      <c r="P9" s="22"/>
      <c r="Q9" s="22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9"/>
    </row>
    <row r="10" spans="1:29" x14ac:dyDescent="0.25">
      <c r="A10" s="27">
        <v>1996</v>
      </c>
      <c r="B10" s="27" t="s">
        <v>4900</v>
      </c>
      <c r="C10" s="27" t="s">
        <v>674</v>
      </c>
      <c r="D10" s="27" t="s">
        <v>752</v>
      </c>
      <c r="E10" s="27" t="s">
        <v>4384</v>
      </c>
      <c r="F10" s="28">
        <v>35169</v>
      </c>
      <c r="G10" s="29">
        <v>0.72916666666666663</v>
      </c>
      <c r="H10" s="28">
        <v>35169</v>
      </c>
      <c r="I10" s="29">
        <v>0.78472222222222221</v>
      </c>
      <c r="J10" s="27" t="s">
        <v>889</v>
      </c>
      <c r="K10" s="27">
        <v>0</v>
      </c>
      <c r="L10" s="27">
        <v>0.5</v>
      </c>
      <c r="M10" s="27"/>
      <c r="N10" s="27" t="s">
        <v>882</v>
      </c>
      <c r="O10" s="30">
        <v>202112345</v>
      </c>
      <c r="P10" s="22"/>
      <c r="Q10" s="22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9"/>
    </row>
    <row r="11" spans="1:29" x14ac:dyDescent="0.25">
      <c r="A11" s="27">
        <v>1996</v>
      </c>
      <c r="B11" s="27" t="s">
        <v>2470</v>
      </c>
      <c r="C11" s="27" t="s">
        <v>2231</v>
      </c>
      <c r="D11" s="27" t="s">
        <v>2268</v>
      </c>
      <c r="E11" s="27" t="s">
        <v>2312</v>
      </c>
      <c r="F11" s="28">
        <v>35171</v>
      </c>
      <c r="G11" s="29">
        <v>0.76944444444444438</v>
      </c>
      <c r="H11" s="28">
        <v>35171</v>
      </c>
      <c r="I11" s="29">
        <v>0.84375</v>
      </c>
      <c r="J11" s="27"/>
      <c r="K11" s="27">
        <v>0</v>
      </c>
      <c r="L11" s="27">
        <v>0.5</v>
      </c>
      <c r="M11" s="27"/>
      <c r="N11" s="27" t="s">
        <v>2173</v>
      </c>
      <c r="O11" s="30">
        <v>202008401</v>
      </c>
      <c r="P11" s="22"/>
      <c r="Q11" s="22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9"/>
    </row>
    <row r="12" spans="1:29" x14ac:dyDescent="0.25">
      <c r="A12" s="27">
        <v>1996</v>
      </c>
      <c r="B12" s="27" t="s">
        <v>1555</v>
      </c>
      <c r="C12" s="27" t="s">
        <v>676</v>
      </c>
      <c r="D12" s="27" t="s">
        <v>991</v>
      </c>
      <c r="E12" s="27" t="s">
        <v>1352</v>
      </c>
      <c r="F12" s="28">
        <v>35172</v>
      </c>
      <c r="G12" s="29">
        <v>0.85416666666666663</v>
      </c>
      <c r="H12" s="28">
        <v>35172</v>
      </c>
      <c r="I12" s="29">
        <v>0.91666666666666663</v>
      </c>
      <c r="J12" s="27" t="s">
        <v>889</v>
      </c>
      <c r="K12" s="27">
        <v>0</v>
      </c>
      <c r="L12" s="27">
        <v>1</v>
      </c>
      <c r="M12" s="27"/>
      <c r="N12" s="27" t="s">
        <v>882</v>
      </c>
      <c r="O12" s="30">
        <v>202112345</v>
      </c>
      <c r="P12" s="22"/>
      <c r="Q12" s="22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9"/>
    </row>
    <row r="13" spans="1:29" x14ac:dyDescent="0.25">
      <c r="A13" s="27">
        <v>1996</v>
      </c>
      <c r="B13" s="27" t="s">
        <v>2554</v>
      </c>
      <c r="C13" s="27" t="s">
        <v>2231</v>
      </c>
      <c r="D13" s="27" t="s">
        <v>2246</v>
      </c>
      <c r="E13" s="27" t="s">
        <v>2246</v>
      </c>
      <c r="F13" s="28">
        <v>35173</v>
      </c>
      <c r="G13" s="29">
        <v>0.69444444444444453</v>
      </c>
      <c r="H13" s="28">
        <v>35173</v>
      </c>
      <c r="I13" s="29">
        <v>0.79652777777777783</v>
      </c>
      <c r="J13" s="27" t="s">
        <v>889</v>
      </c>
      <c r="K13" s="27">
        <v>0</v>
      </c>
      <c r="L13" s="27">
        <v>0.1</v>
      </c>
      <c r="M13" s="27">
        <v>0.1</v>
      </c>
      <c r="N13" s="27" t="s">
        <v>882</v>
      </c>
      <c r="O13" s="30">
        <v>201806095</v>
      </c>
      <c r="P13" s="22"/>
      <c r="Q13" s="22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9"/>
    </row>
    <row r="14" spans="1:29" x14ac:dyDescent="0.25">
      <c r="A14" s="27">
        <v>1996</v>
      </c>
      <c r="B14" s="27" t="s">
        <v>4744</v>
      </c>
      <c r="C14" s="27" t="s">
        <v>674</v>
      </c>
      <c r="D14" s="27" t="s">
        <v>4037</v>
      </c>
      <c r="E14" s="27" t="s">
        <v>4044</v>
      </c>
      <c r="F14" s="28">
        <v>35175</v>
      </c>
      <c r="G14" s="29">
        <v>0.92361111111111116</v>
      </c>
      <c r="H14" s="28">
        <v>35175</v>
      </c>
      <c r="I14" s="29">
        <v>0.98611111111111116</v>
      </c>
      <c r="J14" s="27" t="s">
        <v>889</v>
      </c>
      <c r="K14" s="27">
        <v>0</v>
      </c>
      <c r="L14" s="27">
        <v>0.15</v>
      </c>
      <c r="M14" s="27">
        <v>0.15</v>
      </c>
      <c r="N14" s="27" t="s">
        <v>882</v>
      </c>
      <c r="O14" s="30">
        <v>202112345</v>
      </c>
      <c r="P14" s="22"/>
      <c r="Q14" s="22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9"/>
    </row>
    <row r="15" spans="1:29" x14ac:dyDescent="0.25">
      <c r="A15" s="27">
        <v>1996</v>
      </c>
      <c r="B15" s="27" t="s">
        <v>4545</v>
      </c>
      <c r="C15" s="27" t="s">
        <v>674</v>
      </c>
      <c r="D15" s="27" t="s">
        <v>4049</v>
      </c>
      <c r="E15" s="27" t="s">
        <v>4546</v>
      </c>
      <c r="F15" s="28">
        <v>35179</v>
      </c>
      <c r="G15" s="29">
        <v>0.99513888888888891</v>
      </c>
      <c r="H15" s="28">
        <v>35180</v>
      </c>
      <c r="I15" s="29">
        <v>3.125E-2</v>
      </c>
      <c r="J15" s="27" t="s">
        <v>889</v>
      </c>
      <c r="K15" s="27">
        <v>0</v>
      </c>
      <c r="L15" s="27">
        <v>0.05</v>
      </c>
      <c r="M15" s="27">
        <v>0.05</v>
      </c>
      <c r="N15" s="27" t="s">
        <v>882</v>
      </c>
      <c r="O15" s="30">
        <v>201909873</v>
      </c>
      <c r="P15" s="22"/>
      <c r="Q15" s="22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9"/>
    </row>
    <row r="16" spans="1:29" x14ac:dyDescent="0.25">
      <c r="A16" s="27">
        <v>1996</v>
      </c>
      <c r="B16" s="27" t="s">
        <v>4545</v>
      </c>
      <c r="C16" s="27" t="s">
        <v>674</v>
      </c>
      <c r="D16" s="27" t="s">
        <v>4049</v>
      </c>
      <c r="E16" s="27" t="s">
        <v>4546</v>
      </c>
      <c r="F16" s="28">
        <v>35180</v>
      </c>
      <c r="G16" s="29">
        <v>0.73958333333333337</v>
      </c>
      <c r="H16" s="28">
        <v>35180</v>
      </c>
      <c r="I16" s="29">
        <v>0.77430555555555547</v>
      </c>
      <c r="J16" s="27" t="s">
        <v>889</v>
      </c>
      <c r="K16" s="27">
        <v>0</v>
      </c>
      <c r="L16" s="27">
        <v>0.05</v>
      </c>
      <c r="M16" s="27">
        <v>0.05</v>
      </c>
      <c r="N16" s="27" t="s">
        <v>882</v>
      </c>
      <c r="O16" s="30">
        <v>202112345</v>
      </c>
      <c r="P16" s="22"/>
      <c r="Q16" s="22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9"/>
    </row>
    <row r="17" spans="1:29" x14ac:dyDescent="0.25">
      <c r="A17" s="27">
        <v>1996</v>
      </c>
      <c r="B17" s="27" t="s">
        <v>2473</v>
      </c>
      <c r="C17" s="27" t="s">
        <v>2231</v>
      </c>
      <c r="D17" s="27" t="s">
        <v>2362</v>
      </c>
      <c r="E17" s="27" t="s">
        <v>2474</v>
      </c>
      <c r="F17" s="28">
        <v>35182</v>
      </c>
      <c r="G17" s="29">
        <v>0.60416666666666663</v>
      </c>
      <c r="H17" s="28">
        <v>35182</v>
      </c>
      <c r="I17" s="29">
        <v>0.67013888888888884</v>
      </c>
      <c r="J17" s="27"/>
      <c r="K17" s="27">
        <v>0.02</v>
      </c>
      <c r="L17" s="27">
        <v>0.08</v>
      </c>
      <c r="M17" s="27">
        <v>0.1</v>
      </c>
      <c r="N17" s="27" t="s">
        <v>2472</v>
      </c>
      <c r="O17" s="30">
        <v>202006289</v>
      </c>
      <c r="P17" s="22"/>
      <c r="Q17" s="22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9"/>
    </row>
    <row r="18" spans="1:29" x14ac:dyDescent="0.25">
      <c r="A18" s="27">
        <v>1996</v>
      </c>
      <c r="B18" s="27" t="s">
        <v>2542</v>
      </c>
      <c r="C18" s="27" t="s">
        <v>2231</v>
      </c>
      <c r="D18" s="27" t="s">
        <v>2299</v>
      </c>
      <c r="E18" s="27" t="s">
        <v>2543</v>
      </c>
      <c r="F18" s="28">
        <v>35182</v>
      </c>
      <c r="G18" s="29">
        <v>0.70138888888888884</v>
      </c>
      <c r="H18" s="28">
        <v>35182</v>
      </c>
      <c r="I18" s="29">
        <v>0.80208333333333337</v>
      </c>
      <c r="J18" s="27"/>
      <c r="K18" s="27">
        <v>0.5</v>
      </c>
      <c r="L18" s="27">
        <v>0</v>
      </c>
      <c r="M18" s="27">
        <v>0.5</v>
      </c>
      <c r="N18" s="27" t="s">
        <v>2211</v>
      </c>
      <c r="O18" s="30">
        <v>201907316</v>
      </c>
      <c r="P18" s="22"/>
      <c r="Q18" s="22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9"/>
    </row>
    <row r="19" spans="1:29" x14ac:dyDescent="0.25">
      <c r="A19" s="27">
        <v>1996</v>
      </c>
      <c r="B19" s="27" t="s">
        <v>4217</v>
      </c>
      <c r="C19" s="27" t="s">
        <v>674</v>
      </c>
      <c r="D19" s="27" t="s">
        <v>853</v>
      </c>
      <c r="E19" s="27" t="s">
        <v>3979</v>
      </c>
      <c r="F19" s="28">
        <v>35182</v>
      </c>
      <c r="G19" s="29">
        <v>0.73263888888888884</v>
      </c>
      <c r="H19" s="28">
        <v>35182</v>
      </c>
      <c r="I19" s="29">
        <v>0.76041666666666663</v>
      </c>
      <c r="J19" s="27" t="s">
        <v>889</v>
      </c>
      <c r="K19" s="27">
        <v>0</v>
      </c>
      <c r="L19" s="27">
        <v>0.02</v>
      </c>
      <c r="M19" s="27">
        <v>0.02</v>
      </c>
      <c r="N19" s="27" t="s">
        <v>882</v>
      </c>
      <c r="O19" s="30">
        <v>201706405</v>
      </c>
      <c r="P19" s="22"/>
      <c r="Q19" s="22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9"/>
    </row>
    <row r="20" spans="1:29" x14ac:dyDescent="0.25">
      <c r="A20" s="27">
        <v>1996</v>
      </c>
      <c r="B20" s="27" t="s">
        <v>4809</v>
      </c>
      <c r="C20" s="27" t="s">
        <v>674</v>
      </c>
      <c r="D20" s="27" t="s">
        <v>4049</v>
      </c>
      <c r="E20" s="27" t="s">
        <v>814</v>
      </c>
      <c r="F20" s="28">
        <v>35193</v>
      </c>
      <c r="G20" s="29">
        <v>0.7416666666666667</v>
      </c>
      <c r="H20" s="28">
        <v>35193</v>
      </c>
      <c r="I20" s="29">
        <v>0.77430555555555547</v>
      </c>
      <c r="J20" s="27" t="s">
        <v>889</v>
      </c>
      <c r="K20" s="27">
        <v>0</v>
      </c>
      <c r="L20" s="27">
        <v>0.2</v>
      </c>
      <c r="M20" s="27">
        <v>0.2</v>
      </c>
      <c r="N20" s="27" t="s">
        <v>882</v>
      </c>
      <c r="O20" s="30">
        <v>200802871</v>
      </c>
      <c r="P20" s="22"/>
      <c r="Q20" s="22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9"/>
    </row>
    <row r="21" spans="1:29" x14ac:dyDescent="0.25">
      <c r="A21" s="27">
        <v>1996</v>
      </c>
      <c r="B21" s="27" t="s">
        <v>4041</v>
      </c>
      <c r="C21" s="27" t="s">
        <v>674</v>
      </c>
      <c r="D21" s="27" t="s">
        <v>1248</v>
      </c>
      <c r="E21" s="27" t="s">
        <v>4042</v>
      </c>
      <c r="F21" s="28">
        <v>35200</v>
      </c>
      <c r="G21" s="29">
        <v>0.93055555555555547</v>
      </c>
      <c r="H21" s="28">
        <v>35200</v>
      </c>
      <c r="I21" s="29">
        <v>0.95138888888888884</v>
      </c>
      <c r="J21" s="27" t="s">
        <v>889</v>
      </c>
      <c r="K21" s="27">
        <v>0</v>
      </c>
      <c r="L21" s="27">
        <v>0.01</v>
      </c>
      <c r="M21" s="27">
        <v>0.01</v>
      </c>
      <c r="N21" s="27" t="s">
        <v>882</v>
      </c>
      <c r="O21" s="30">
        <v>201905308</v>
      </c>
      <c r="P21" s="22"/>
      <c r="Q21" s="22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9"/>
    </row>
    <row r="22" spans="1:29" x14ac:dyDescent="0.25">
      <c r="A22" s="27">
        <v>1996</v>
      </c>
      <c r="B22" s="27" t="s">
        <v>1407</v>
      </c>
      <c r="C22" s="27" t="s">
        <v>676</v>
      </c>
      <c r="D22" s="27" t="s">
        <v>901</v>
      </c>
      <c r="E22" s="27" t="s">
        <v>1408</v>
      </c>
      <c r="F22" s="28">
        <v>35217</v>
      </c>
      <c r="G22" s="29">
        <v>0.77777777777777779</v>
      </c>
      <c r="H22" s="28">
        <v>35217</v>
      </c>
      <c r="I22" s="29">
        <v>0.83333333333333337</v>
      </c>
      <c r="J22" s="27" t="s">
        <v>889</v>
      </c>
      <c r="K22" s="27">
        <v>0</v>
      </c>
      <c r="L22" s="27">
        <v>0.1</v>
      </c>
      <c r="M22" s="27">
        <v>0.1</v>
      </c>
      <c r="N22" s="27" t="s">
        <v>882</v>
      </c>
      <c r="O22" s="30">
        <v>202007531</v>
      </c>
      <c r="P22" s="22"/>
      <c r="Q22" s="22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9"/>
    </row>
    <row r="23" spans="1:29" x14ac:dyDescent="0.25">
      <c r="A23" s="27">
        <v>1996</v>
      </c>
      <c r="B23" s="27" t="s">
        <v>1407</v>
      </c>
      <c r="C23" s="27" t="s">
        <v>676</v>
      </c>
      <c r="D23" s="27" t="s">
        <v>901</v>
      </c>
      <c r="E23" s="27" t="s">
        <v>1408</v>
      </c>
      <c r="F23" s="28">
        <v>35217</v>
      </c>
      <c r="G23" s="29">
        <v>0.87847222222222221</v>
      </c>
      <c r="H23" s="28">
        <v>35217</v>
      </c>
      <c r="I23" s="29">
        <v>0.92013888888888884</v>
      </c>
      <c r="J23" s="27" t="s">
        <v>889</v>
      </c>
      <c r="K23" s="27">
        <v>0</v>
      </c>
      <c r="L23" s="27">
        <v>0.1</v>
      </c>
      <c r="M23" s="27">
        <v>0.1</v>
      </c>
      <c r="N23" s="27" t="s">
        <v>882</v>
      </c>
      <c r="O23" s="30">
        <v>201904952</v>
      </c>
      <c r="P23" s="22"/>
      <c r="Q23" s="22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9"/>
    </row>
    <row r="24" spans="1:29" x14ac:dyDescent="0.25">
      <c r="A24" s="27">
        <v>1996</v>
      </c>
      <c r="B24" s="27" t="s">
        <v>2462</v>
      </c>
      <c r="C24" s="27" t="s">
        <v>2231</v>
      </c>
      <c r="D24" s="27" t="s">
        <v>2235</v>
      </c>
      <c r="E24" s="27" t="s">
        <v>2463</v>
      </c>
      <c r="F24" s="28">
        <v>35219</v>
      </c>
      <c r="G24" s="29">
        <v>0.69444444444444453</v>
      </c>
      <c r="H24" s="28">
        <v>35219</v>
      </c>
      <c r="I24" s="29">
        <v>0.89583333333333337</v>
      </c>
      <c r="J24" s="27"/>
      <c r="K24" s="27">
        <v>5.5</v>
      </c>
      <c r="L24" s="27">
        <v>0</v>
      </c>
      <c r="M24" s="27">
        <v>5.5</v>
      </c>
      <c r="N24" s="27" t="s">
        <v>2173</v>
      </c>
      <c r="O24" s="30">
        <v>201806787</v>
      </c>
      <c r="P24" s="22"/>
      <c r="Q24" s="22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9"/>
    </row>
    <row r="25" spans="1:29" x14ac:dyDescent="0.25">
      <c r="A25" s="27">
        <v>1996</v>
      </c>
      <c r="B25" s="27" t="s">
        <v>2465</v>
      </c>
      <c r="C25" s="27" t="s">
        <v>2231</v>
      </c>
      <c r="D25" s="27" t="s">
        <v>2362</v>
      </c>
      <c r="E25" s="27" t="s">
        <v>2363</v>
      </c>
      <c r="F25" s="28">
        <v>35220</v>
      </c>
      <c r="G25" s="29">
        <v>4.8611111111111112E-2</v>
      </c>
      <c r="H25" s="28">
        <v>35220</v>
      </c>
      <c r="I25" s="29">
        <v>0.11805555555555557</v>
      </c>
      <c r="J25" s="27"/>
      <c r="K25" s="27">
        <v>0</v>
      </c>
      <c r="L25" s="27">
        <v>0.2</v>
      </c>
      <c r="M25" s="27">
        <v>0.2</v>
      </c>
      <c r="N25" s="27" t="s">
        <v>2173</v>
      </c>
      <c r="O25" s="30">
        <v>201900565</v>
      </c>
      <c r="P25" s="22"/>
      <c r="Q25" s="22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9"/>
    </row>
    <row r="26" spans="1:29" x14ac:dyDescent="0.25">
      <c r="A26" s="27">
        <v>1996</v>
      </c>
      <c r="B26" s="27" t="s">
        <v>1093</v>
      </c>
      <c r="C26" s="27" t="s">
        <v>676</v>
      </c>
      <c r="D26" s="27" t="s">
        <v>905</v>
      </c>
      <c r="E26" s="27" t="s">
        <v>1094</v>
      </c>
      <c r="F26" s="28">
        <v>35220</v>
      </c>
      <c r="G26" s="29">
        <v>0.54861111111111105</v>
      </c>
      <c r="H26" s="28">
        <v>35220</v>
      </c>
      <c r="I26" s="29">
        <v>0.6875</v>
      </c>
      <c r="J26" s="27" t="s">
        <v>889</v>
      </c>
      <c r="K26" s="27">
        <v>0.3</v>
      </c>
      <c r="L26" s="27">
        <v>0</v>
      </c>
      <c r="M26" s="27">
        <v>0.3</v>
      </c>
      <c r="N26" s="27" t="s">
        <v>882</v>
      </c>
      <c r="O26" s="30">
        <v>201806636</v>
      </c>
      <c r="P26" s="22"/>
      <c r="Q26" s="22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9"/>
    </row>
    <row r="27" spans="1:29" x14ac:dyDescent="0.25">
      <c r="A27" s="27">
        <v>1996</v>
      </c>
      <c r="B27" s="27" t="s">
        <v>4039</v>
      </c>
      <c r="C27" s="27" t="s">
        <v>674</v>
      </c>
      <c r="D27" s="27" t="s">
        <v>853</v>
      </c>
      <c r="E27" s="27" t="s">
        <v>4040</v>
      </c>
      <c r="F27" s="28">
        <v>35220</v>
      </c>
      <c r="G27" s="29">
        <v>0.73611111111111116</v>
      </c>
      <c r="H27" s="28">
        <v>35220</v>
      </c>
      <c r="I27" s="29">
        <v>0.76388888888888884</v>
      </c>
      <c r="J27" s="27" t="s">
        <v>889</v>
      </c>
      <c r="K27" s="27">
        <v>0</v>
      </c>
      <c r="L27" s="27">
        <v>0.01</v>
      </c>
      <c r="M27" s="27">
        <v>0.01</v>
      </c>
      <c r="N27" s="27" t="s">
        <v>882</v>
      </c>
      <c r="O27" s="30">
        <v>201900359</v>
      </c>
      <c r="P27" s="22"/>
      <c r="Q27" s="22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9"/>
    </row>
    <row r="28" spans="1:29" x14ac:dyDescent="0.25">
      <c r="A28" s="27">
        <v>1996</v>
      </c>
      <c r="B28" s="27" t="s">
        <v>2464</v>
      </c>
      <c r="C28" s="27" t="s">
        <v>2231</v>
      </c>
      <c r="D28" s="27" t="s">
        <v>2340</v>
      </c>
      <c r="E28" s="27" t="s">
        <v>2437</v>
      </c>
      <c r="F28" s="28">
        <v>35221</v>
      </c>
      <c r="G28" s="29">
        <v>0.13541666666666666</v>
      </c>
      <c r="H28" s="28">
        <v>35221</v>
      </c>
      <c r="I28" s="29">
        <v>0.21527777777777779</v>
      </c>
      <c r="J28" s="27"/>
      <c r="K28" s="27">
        <v>1</v>
      </c>
      <c r="L28" s="27">
        <v>0</v>
      </c>
      <c r="M28" s="27">
        <v>1</v>
      </c>
      <c r="N28" s="27" t="s">
        <v>2173</v>
      </c>
      <c r="O28" s="30">
        <v>201908126</v>
      </c>
      <c r="P28" s="22"/>
      <c r="Q28" s="22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9"/>
    </row>
    <row r="29" spans="1:29" x14ac:dyDescent="0.25">
      <c r="A29" s="27">
        <v>1996</v>
      </c>
      <c r="B29" s="27" t="s">
        <v>1093</v>
      </c>
      <c r="C29" s="27" t="s">
        <v>676</v>
      </c>
      <c r="D29" s="27" t="s">
        <v>905</v>
      </c>
      <c r="E29" s="27" t="s">
        <v>1094</v>
      </c>
      <c r="F29" s="28">
        <v>35221</v>
      </c>
      <c r="G29" s="29">
        <v>0.54166666666666663</v>
      </c>
      <c r="H29" s="28">
        <v>35221</v>
      </c>
      <c r="I29" s="29">
        <v>0.57986111111111105</v>
      </c>
      <c r="J29" s="27" t="s">
        <v>889</v>
      </c>
      <c r="K29" s="27">
        <v>0</v>
      </c>
      <c r="L29" s="27">
        <v>0.1</v>
      </c>
      <c r="M29" s="27">
        <v>0.1</v>
      </c>
      <c r="N29" s="27" t="s">
        <v>882</v>
      </c>
      <c r="O29" s="30">
        <v>201704658</v>
      </c>
      <c r="P29" s="22"/>
      <c r="Q29" s="22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9"/>
    </row>
    <row r="30" spans="1:29" x14ac:dyDescent="0.25">
      <c r="A30" s="27">
        <v>1996</v>
      </c>
      <c r="B30" s="27" t="s">
        <v>2533</v>
      </c>
      <c r="C30" s="27" t="s">
        <v>2231</v>
      </c>
      <c r="D30" s="27" t="s">
        <v>2340</v>
      </c>
      <c r="E30" s="27" t="s">
        <v>2437</v>
      </c>
      <c r="F30" s="28">
        <v>35221</v>
      </c>
      <c r="G30" s="29">
        <v>0.79861111111111116</v>
      </c>
      <c r="H30" s="28">
        <v>35221</v>
      </c>
      <c r="I30" s="29">
        <v>0.875</v>
      </c>
      <c r="J30" s="27"/>
      <c r="K30" s="27">
        <v>1.43</v>
      </c>
      <c r="L30" s="27">
        <v>0</v>
      </c>
      <c r="M30" s="27">
        <v>1.43</v>
      </c>
      <c r="N30" s="27" t="s">
        <v>2211</v>
      </c>
      <c r="O30" s="30">
        <v>200700267</v>
      </c>
      <c r="P30" s="22"/>
      <c r="Q30" s="22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9"/>
    </row>
    <row r="31" spans="1:29" x14ac:dyDescent="0.25">
      <c r="A31" s="27">
        <v>1996</v>
      </c>
      <c r="B31" s="27" t="s">
        <v>4908</v>
      </c>
      <c r="C31" s="27" t="s">
        <v>674</v>
      </c>
      <c r="D31" s="27" t="s">
        <v>3884</v>
      </c>
      <c r="E31" s="27" t="s">
        <v>4468</v>
      </c>
      <c r="F31" s="28">
        <v>35222</v>
      </c>
      <c r="G31" s="29">
        <v>0.73611111111111116</v>
      </c>
      <c r="H31" s="28">
        <v>35222</v>
      </c>
      <c r="I31" s="29">
        <v>0.84027777777777779</v>
      </c>
      <c r="J31" s="27" t="s">
        <v>889</v>
      </c>
      <c r="K31" s="27">
        <v>0</v>
      </c>
      <c r="L31" s="27">
        <v>0.7</v>
      </c>
      <c r="M31" s="27">
        <v>0.7</v>
      </c>
      <c r="N31" s="27" t="s">
        <v>882</v>
      </c>
      <c r="O31" s="30">
        <v>202004499</v>
      </c>
      <c r="P31" s="22"/>
      <c r="Q31" s="22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9"/>
    </row>
    <row r="32" spans="1:29" x14ac:dyDescent="0.25">
      <c r="A32" s="27">
        <v>1996</v>
      </c>
      <c r="B32" s="27" t="s">
        <v>4543</v>
      </c>
      <c r="C32" s="27" t="s">
        <v>674</v>
      </c>
      <c r="D32" s="27" t="s">
        <v>1248</v>
      </c>
      <c r="E32" s="27" t="s">
        <v>3913</v>
      </c>
      <c r="F32" s="28">
        <v>35224</v>
      </c>
      <c r="G32" s="29">
        <v>9.0277777777777776E-2</v>
      </c>
      <c r="H32" s="28">
        <v>35224</v>
      </c>
      <c r="I32" s="29">
        <v>0.1111111111111111</v>
      </c>
      <c r="J32" s="27" t="s">
        <v>889</v>
      </c>
      <c r="K32" s="27">
        <v>0</v>
      </c>
      <c r="L32" s="27">
        <v>0.05</v>
      </c>
      <c r="M32" s="27">
        <v>0.05</v>
      </c>
      <c r="N32" s="27" t="s">
        <v>882</v>
      </c>
      <c r="O32" s="30">
        <v>201907201</v>
      </c>
      <c r="P32" s="22"/>
      <c r="Q32" s="22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9"/>
    </row>
    <row r="33" spans="1:29" x14ac:dyDescent="0.25">
      <c r="A33" s="27">
        <v>1996</v>
      </c>
      <c r="B33" s="27" t="s">
        <v>4544</v>
      </c>
      <c r="C33" s="27" t="s">
        <v>674</v>
      </c>
      <c r="D33" s="27" t="s">
        <v>4037</v>
      </c>
      <c r="E33" s="27" t="s">
        <v>4319</v>
      </c>
      <c r="F33" s="28">
        <v>35224</v>
      </c>
      <c r="G33" s="29">
        <v>0.34375</v>
      </c>
      <c r="H33" s="28">
        <v>35224</v>
      </c>
      <c r="I33" s="29">
        <v>0.36805555555555558</v>
      </c>
      <c r="J33" s="27" t="s">
        <v>889</v>
      </c>
      <c r="K33" s="27">
        <v>0</v>
      </c>
      <c r="L33" s="27">
        <v>0.05</v>
      </c>
      <c r="M33" s="27">
        <v>0.05</v>
      </c>
      <c r="N33" s="27" t="s">
        <v>882</v>
      </c>
      <c r="O33" s="30">
        <v>201606499</v>
      </c>
      <c r="P33" s="22"/>
      <c r="Q33" s="22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9"/>
    </row>
    <row r="34" spans="1:29" x14ac:dyDescent="0.25">
      <c r="A34" s="27">
        <v>1996</v>
      </c>
      <c r="B34" s="27" t="s">
        <v>1406</v>
      </c>
      <c r="C34" s="27" t="s">
        <v>676</v>
      </c>
      <c r="D34" s="27" t="s">
        <v>905</v>
      </c>
      <c r="E34" s="27" t="s">
        <v>1094</v>
      </c>
      <c r="F34" s="28">
        <v>35224</v>
      </c>
      <c r="G34" s="29">
        <v>0.85416666666666663</v>
      </c>
      <c r="H34" s="28">
        <v>35224</v>
      </c>
      <c r="I34" s="29">
        <v>0.90972222222222221</v>
      </c>
      <c r="J34" s="27" t="s">
        <v>889</v>
      </c>
      <c r="K34" s="27">
        <v>0</v>
      </c>
      <c r="L34" s="27">
        <v>0.1</v>
      </c>
      <c r="M34" s="27">
        <v>0.1</v>
      </c>
      <c r="N34" s="27" t="s">
        <v>882</v>
      </c>
      <c r="O34" s="30">
        <v>201707234</v>
      </c>
      <c r="P34" s="22"/>
      <c r="Q34" s="22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9"/>
    </row>
    <row r="35" spans="1:29" x14ac:dyDescent="0.25">
      <c r="A35" s="27">
        <v>1996</v>
      </c>
      <c r="B35" s="27" t="s">
        <v>4303</v>
      </c>
      <c r="C35" s="27" t="s">
        <v>674</v>
      </c>
      <c r="D35" s="27" t="s">
        <v>802</v>
      </c>
      <c r="E35" s="27" t="s">
        <v>3982</v>
      </c>
      <c r="F35" s="28">
        <v>35226</v>
      </c>
      <c r="G35" s="29">
        <v>0.71805555555555556</v>
      </c>
      <c r="H35" s="28">
        <v>35226</v>
      </c>
      <c r="I35" s="29">
        <v>0.75694444444444453</v>
      </c>
      <c r="J35" s="27" t="s">
        <v>889</v>
      </c>
      <c r="K35" s="27">
        <v>0</v>
      </c>
      <c r="L35" s="27">
        <v>0.03</v>
      </c>
      <c r="M35" s="27">
        <v>0.03</v>
      </c>
      <c r="N35" s="27" t="s">
        <v>882</v>
      </c>
      <c r="O35" s="30">
        <v>201907779</v>
      </c>
      <c r="P35" s="22"/>
      <c r="Q35" s="22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9"/>
    </row>
    <row r="36" spans="1:29" x14ac:dyDescent="0.25">
      <c r="A36" s="27">
        <v>1996</v>
      </c>
      <c r="B36" s="27" t="s">
        <v>1318</v>
      </c>
      <c r="C36" s="27" t="s">
        <v>676</v>
      </c>
      <c r="D36" s="27" t="s">
        <v>901</v>
      </c>
      <c r="E36" s="27" t="s">
        <v>824</v>
      </c>
      <c r="F36" s="28">
        <v>35226</v>
      </c>
      <c r="G36" s="29">
        <v>0.79513888888888884</v>
      </c>
      <c r="H36" s="28">
        <v>35226</v>
      </c>
      <c r="I36" s="29">
        <v>0.81597222222222221</v>
      </c>
      <c r="J36" s="27" t="s">
        <v>889</v>
      </c>
      <c r="K36" s="27">
        <v>0</v>
      </c>
      <c r="L36" s="27">
        <v>0.05</v>
      </c>
      <c r="M36" s="27">
        <v>0.05</v>
      </c>
      <c r="N36" s="27" t="s">
        <v>882</v>
      </c>
      <c r="O36" s="30">
        <v>201704951</v>
      </c>
      <c r="P36" s="22"/>
      <c r="Q36" s="22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9"/>
    </row>
    <row r="37" spans="1:29" x14ac:dyDescent="0.25">
      <c r="A37" s="27">
        <v>1996</v>
      </c>
      <c r="B37" s="27" t="s">
        <v>4939</v>
      </c>
      <c r="C37" s="27" t="s">
        <v>674</v>
      </c>
      <c r="D37" s="27" t="s">
        <v>853</v>
      </c>
      <c r="E37" s="27" t="s">
        <v>758</v>
      </c>
      <c r="F37" s="28">
        <v>35226</v>
      </c>
      <c r="G37" s="29">
        <v>0.98263888888888884</v>
      </c>
      <c r="H37" s="28">
        <v>35227</v>
      </c>
      <c r="I37" s="29">
        <v>5.9027777777777783E-2</v>
      </c>
      <c r="J37" s="27" t="s">
        <v>889</v>
      </c>
      <c r="K37" s="27">
        <v>0</v>
      </c>
      <c r="L37" s="27">
        <v>1</v>
      </c>
      <c r="M37" s="27">
        <v>1</v>
      </c>
      <c r="N37" s="27" t="s">
        <v>882</v>
      </c>
      <c r="O37" s="30">
        <v>202007375</v>
      </c>
      <c r="P37" s="22"/>
      <c r="Q37" s="22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9"/>
    </row>
    <row r="38" spans="1:29" x14ac:dyDescent="0.25">
      <c r="A38" s="27">
        <v>1996</v>
      </c>
      <c r="B38" s="27" t="s">
        <v>2534</v>
      </c>
      <c r="C38" s="27" t="s">
        <v>2231</v>
      </c>
      <c r="D38" s="27" t="s">
        <v>2262</v>
      </c>
      <c r="E38" s="27" t="s">
        <v>2393</v>
      </c>
      <c r="F38" s="28">
        <v>35227</v>
      </c>
      <c r="G38" s="29">
        <v>0.66736111111111107</v>
      </c>
      <c r="H38" s="28">
        <v>35227</v>
      </c>
      <c r="I38" s="29">
        <v>0.71388888888888891</v>
      </c>
      <c r="J38" s="27"/>
      <c r="K38" s="27">
        <v>0.02</v>
      </c>
      <c r="L38" s="27">
        <v>0</v>
      </c>
      <c r="M38" s="27">
        <v>0.02</v>
      </c>
      <c r="N38" s="27" t="s">
        <v>2211</v>
      </c>
      <c r="O38" s="30">
        <v>201504772</v>
      </c>
      <c r="P38" s="22"/>
      <c r="Q38" s="22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9"/>
    </row>
    <row r="39" spans="1:29" x14ac:dyDescent="0.25">
      <c r="A39" s="27">
        <v>1996</v>
      </c>
      <c r="B39" s="27" t="s">
        <v>2551</v>
      </c>
      <c r="C39" s="27" t="s">
        <v>2231</v>
      </c>
      <c r="D39" s="27" t="s">
        <v>2309</v>
      </c>
      <c r="E39" s="27" t="s">
        <v>2309</v>
      </c>
      <c r="F39" s="28">
        <v>35227</v>
      </c>
      <c r="G39" s="29">
        <v>0.79513888888888884</v>
      </c>
      <c r="H39" s="28">
        <v>35227</v>
      </c>
      <c r="I39" s="29">
        <v>0.89930555555555547</v>
      </c>
      <c r="J39" s="27" t="s">
        <v>889</v>
      </c>
      <c r="K39" s="27">
        <v>0</v>
      </c>
      <c r="L39" s="27">
        <v>0.05</v>
      </c>
      <c r="M39" s="27">
        <v>0.05</v>
      </c>
      <c r="N39" s="27" t="s">
        <v>882</v>
      </c>
      <c r="O39" s="30">
        <v>202007539</v>
      </c>
      <c r="P39" s="22"/>
      <c r="Q39" s="22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9"/>
    </row>
    <row r="40" spans="1:29" x14ac:dyDescent="0.25">
      <c r="A40" s="27">
        <v>1996</v>
      </c>
      <c r="B40" s="27" t="s">
        <v>4542</v>
      </c>
      <c r="C40" s="27" t="s">
        <v>674</v>
      </c>
      <c r="D40" s="27" t="s">
        <v>3859</v>
      </c>
      <c r="E40" s="27" t="s">
        <v>4052</v>
      </c>
      <c r="F40" s="28">
        <v>35227</v>
      </c>
      <c r="G40" s="29">
        <v>0.86805555555555547</v>
      </c>
      <c r="H40" s="28">
        <v>35227</v>
      </c>
      <c r="I40" s="29">
        <v>0.89236111111111116</v>
      </c>
      <c r="J40" s="27" t="s">
        <v>889</v>
      </c>
      <c r="K40" s="27">
        <v>0</v>
      </c>
      <c r="L40" s="27">
        <v>0.05</v>
      </c>
      <c r="M40" s="27">
        <v>0.05</v>
      </c>
      <c r="N40" s="27" t="s">
        <v>882</v>
      </c>
      <c r="O40" s="30">
        <v>202005845</v>
      </c>
      <c r="P40" s="22"/>
      <c r="Q40" s="22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9"/>
    </row>
    <row r="41" spans="1:29" x14ac:dyDescent="0.25">
      <c r="A41" s="27">
        <v>1996</v>
      </c>
      <c r="B41" s="27" t="s">
        <v>4705</v>
      </c>
      <c r="C41" s="27" t="s">
        <v>674</v>
      </c>
      <c r="D41" s="27" t="s">
        <v>3859</v>
      </c>
      <c r="E41" s="27" t="s">
        <v>3889</v>
      </c>
      <c r="F41" s="28">
        <v>35228</v>
      </c>
      <c r="G41" s="29">
        <v>4.8611111111111112E-2</v>
      </c>
      <c r="H41" s="28">
        <v>35228</v>
      </c>
      <c r="I41" s="29">
        <v>9.0277777777777776E-2</v>
      </c>
      <c r="J41" s="27" t="s">
        <v>889</v>
      </c>
      <c r="K41" s="27">
        <v>0</v>
      </c>
      <c r="L41" s="27">
        <v>0.1</v>
      </c>
      <c r="M41" s="27">
        <v>0.1</v>
      </c>
      <c r="N41" s="27" t="s">
        <v>882</v>
      </c>
      <c r="O41" s="30">
        <v>201706898</v>
      </c>
      <c r="P41" s="22"/>
      <c r="Q41" s="22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9"/>
    </row>
    <row r="42" spans="1:29" x14ac:dyDescent="0.25">
      <c r="A42" s="27">
        <v>1996</v>
      </c>
      <c r="B42" s="27" t="s">
        <v>1316</v>
      </c>
      <c r="C42" s="27" t="s">
        <v>676</v>
      </c>
      <c r="D42" s="27" t="s">
        <v>887</v>
      </c>
      <c r="E42" s="27" t="s">
        <v>1317</v>
      </c>
      <c r="F42" s="28">
        <v>35228</v>
      </c>
      <c r="G42" s="29">
        <v>0.62847222222222221</v>
      </c>
      <c r="H42" s="28">
        <v>35228</v>
      </c>
      <c r="I42" s="29">
        <v>0.67361111111111116</v>
      </c>
      <c r="J42" s="27" t="s">
        <v>889</v>
      </c>
      <c r="K42" s="27">
        <v>0</v>
      </c>
      <c r="L42" s="27">
        <v>0.12</v>
      </c>
      <c r="M42" s="27">
        <v>0.12</v>
      </c>
      <c r="N42" s="27" t="s">
        <v>882</v>
      </c>
      <c r="O42" s="30">
        <v>202102713</v>
      </c>
      <c r="P42" s="22"/>
      <c r="Q42" s="22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9"/>
    </row>
    <row r="43" spans="1:29" x14ac:dyDescent="0.25">
      <c r="A43" s="27">
        <v>1996</v>
      </c>
      <c r="B43" s="27" t="s">
        <v>2551</v>
      </c>
      <c r="C43" s="27" t="s">
        <v>2231</v>
      </c>
      <c r="D43" s="27" t="s">
        <v>2309</v>
      </c>
      <c r="E43" s="27" t="s">
        <v>2309</v>
      </c>
      <c r="F43" s="28">
        <v>35228</v>
      </c>
      <c r="G43" s="29">
        <v>0.62847222222222221</v>
      </c>
      <c r="H43" s="28">
        <v>35228</v>
      </c>
      <c r="I43" s="29">
        <v>0.67361111111111116</v>
      </c>
      <c r="J43" s="27" t="s">
        <v>889</v>
      </c>
      <c r="K43" s="27">
        <v>0</v>
      </c>
      <c r="L43" s="27">
        <v>0.01</v>
      </c>
      <c r="M43" s="27">
        <v>0.01</v>
      </c>
      <c r="N43" s="27" t="s">
        <v>882</v>
      </c>
      <c r="O43" s="30">
        <v>201909920</v>
      </c>
      <c r="P43" s="22"/>
      <c r="Q43" s="22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9"/>
    </row>
    <row r="44" spans="1:29" x14ac:dyDescent="0.25">
      <c r="A44" s="27">
        <v>1996</v>
      </c>
      <c r="B44" s="27" t="s">
        <v>4541</v>
      </c>
      <c r="C44" s="27" t="s">
        <v>674</v>
      </c>
      <c r="D44" s="27" t="s">
        <v>3939</v>
      </c>
      <c r="E44" s="27" t="s">
        <v>4232</v>
      </c>
      <c r="F44" s="28">
        <v>35228</v>
      </c>
      <c r="G44" s="29">
        <v>0.65972222222222221</v>
      </c>
      <c r="H44" s="28">
        <v>35228</v>
      </c>
      <c r="I44" s="29">
        <v>0.80208333333333337</v>
      </c>
      <c r="J44" s="27" t="s">
        <v>889</v>
      </c>
      <c r="K44" s="27">
        <v>0</v>
      </c>
      <c r="L44" s="27">
        <v>1</v>
      </c>
      <c r="M44" s="27">
        <v>1</v>
      </c>
      <c r="N44" s="27" t="s">
        <v>882</v>
      </c>
      <c r="O44" s="30">
        <v>202008866</v>
      </c>
      <c r="P44" s="22"/>
      <c r="Q44" s="22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9"/>
    </row>
    <row r="45" spans="1:29" x14ac:dyDescent="0.25">
      <c r="A45" s="27">
        <v>1996</v>
      </c>
      <c r="B45" s="27" t="s">
        <v>1510</v>
      </c>
      <c r="C45" s="27" t="s">
        <v>676</v>
      </c>
      <c r="D45" s="27" t="s">
        <v>905</v>
      </c>
      <c r="E45" s="27" t="s">
        <v>1511</v>
      </c>
      <c r="F45" s="28">
        <v>35228</v>
      </c>
      <c r="G45" s="29">
        <v>0.66666666666666663</v>
      </c>
      <c r="H45" s="28">
        <v>35228</v>
      </c>
      <c r="I45" s="29">
        <v>0.70833333333333337</v>
      </c>
      <c r="J45" s="27" t="s">
        <v>889</v>
      </c>
      <c r="K45" s="27">
        <v>0</v>
      </c>
      <c r="L45" s="27">
        <v>0.5</v>
      </c>
      <c r="M45" s="27">
        <v>0.5</v>
      </c>
      <c r="N45" s="27" t="s">
        <v>882</v>
      </c>
      <c r="O45" s="30">
        <v>202004159</v>
      </c>
      <c r="P45" s="22"/>
      <c r="Q45" s="22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9"/>
    </row>
    <row r="46" spans="1:29" x14ac:dyDescent="0.25">
      <c r="A46" s="27">
        <v>1996</v>
      </c>
      <c r="B46" s="27" t="s">
        <v>1233</v>
      </c>
      <c r="C46" s="27" t="s">
        <v>676</v>
      </c>
      <c r="D46" s="27" t="s">
        <v>893</v>
      </c>
      <c r="E46" s="27" t="s">
        <v>1041</v>
      </c>
      <c r="F46" s="28">
        <v>35228</v>
      </c>
      <c r="G46" s="29">
        <v>0.83333333333333337</v>
      </c>
      <c r="H46" s="28">
        <v>35228</v>
      </c>
      <c r="I46" s="29">
        <v>0.90625</v>
      </c>
      <c r="J46" s="27" t="s">
        <v>889</v>
      </c>
      <c r="K46" s="27">
        <v>0</v>
      </c>
      <c r="L46" s="27">
        <v>0.03</v>
      </c>
      <c r="M46" s="27">
        <v>0.03</v>
      </c>
      <c r="N46" s="27" t="s">
        <v>882</v>
      </c>
      <c r="O46" s="30">
        <v>202007969</v>
      </c>
      <c r="P46" s="22"/>
      <c r="Q46" s="22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9"/>
    </row>
    <row r="47" spans="1:29" x14ac:dyDescent="0.25">
      <c r="A47" s="27">
        <v>1996</v>
      </c>
      <c r="B47" s="27" t="s">
        <v>4541</v>
      </c>
      <c r="C47" s="27" t="s">
        <v>674</v>
      </c>
      <c r="D47" s="27" t="s">
        <v>3939</v>
      </c>
      <c r="E47" s="27" t="s">
        <v>4232</v>
      </c>
      <c r="F47" s="28">
        <v>35228</v>
      </c>
      <c r="G47" s="29">
        <v>0.85763888888888884</v>
      </c>
      <c r="H47" s="28">
        <v>35228</v>
      </c>
      <c r="I47" s="29">
        <v>0.87847222222222221</v>
      </c>
      <c r="J47" s="27" t="s">
        <v>889</v>
      </c>
      <c r="K47" s="27">
        <v>0</v>
      </c>
      <c r="L47" s="27">
        <v>0.05</v>
      </c>
      <c r="M47" s="27">
        <v>0.05</v>
      </c>
      <c r="N47" s="27" t="s">
        <v>882</v>
      </c>
      <c r="O47" s="30">
        <v>201806691</v>
      </c>
      <c r="P47" s="22"/>
      <c r="Q47" s="22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9"/>
    </row>
    <row r="48" spans="1:29" x14ac:dyDescent="0.25">
      <c r="A48" s="27">
        <v>1996</v>
      </c>
      <c r="B48" s="27" t="s">
        <v>4968</v>
      </c>
      <c r="C48" s="27" t="s">
        <v>674</v>
      </c>
      <c r="D48" s="27" t="s">
        <v>752</v>
      </c>
      <c r="E48" s="27" t="s">
        <v>4786</v>
      </c>
      <c r="F48" s="28">
        <v>35229</v>
      </c>
      <c r="G48" s="29">
        <v>2.2222222222222223E-2</v>
      </c>
      <c r="H48" s="28">
        <v>35229</v>
      </c>
      <c r="I48" s="29">
        <v>0.14583333333333334</v>
      </c>
      <c r="J48" s="27" t="s">
        <v>889</v>
      </c>
      <c r="K48" s="27">
        <v>0</v>
      </c>
      <c r="L48" s="27">
        <v>2</v>
      </c>
      <c r="M48" s="27">
        <v>2</v>
      </c>
      <c r="N48" s="27" t="s">
        <v>882</v>
      </c>
      <c r="O48" s="30">
        <v>201904881</v>
      </c>
      <c r="P48" s="22"/>
      <c r="Q48" s="22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9"/>
    </row>
    <row r="49" spans="1:29" x14ac:dyDescent="0.25">
      <c r="A49" s="27">
        <v>1996</v>
      </c>
      <c r="B49" s="27" t="s">
        <v>4036</v>
      </c>
      <c r="C49" s="27" t="s">
        <v>674</v>
      </c>
      <c r="D49" s="27" t="s">
        <v>4037</v>
      </c>
      <c r="E49" s="27" t="s">
        <v>4038</v>
      </c>
      <c r="F49" s="28">
        <v>35229</v>
      </c>
      <c r="G49" s="29">
        <v>0.36805555555555558</v>
      </c>
      <c r="H49" s="28">
        <v>35229</v>
      </c>
      <c r="I49" s="29">
        <v>0.40277777777777773</v>
      </c>
      <c r="J49" s="27" t="s">
        <v>889</v>
      </c>
      <c r="K49" s="27">
        <v>0</v>
      </c>
      <c r="L49" s="27">
        <v>0.05</v>
      </c>
      <c r="M49" s="27">
        <v>0.05</v>
      </c>
      <c r="N49" s="27" t="s">
        <v>882</v>
      </c>
      <c r="O49" s="30">
        <v>201806360</v>
      </c>
      <c r="P49" s="22"/>
      <c r="Q49" s="22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9"/>
    </row>
    <row r="50" spans="1:29" x14ac:dyDescent="0.25">
      <c r="A50" s="27">
        <v>1996</v>
      </c>
      <c r="B50" s="27" t="s">
        <v>1554</v>
      </c>
      <c r="C50" s="27" t="s">
        <v>676</v>
      </c>
      <c r="D50" s="27" t="s">
        <v>905</v>
      </c>
      <c r="E50" s="27" t="s">
        <v>1068</v>
      </c>
      <c r="F50" s="28">
        <v>35229</v>
      </c>
      <c r="G50" s="29">
        <v>0.375</v>
      </c>
      <c r="H50" s="28">
        <v>35229</v>
      </c>
      <c r="I50" s="29">
        <v>0.49652777777777773</v>
      </c>
      <c r="J50" s="27" t="s">
        <v>889</v>
      </c>
      <c r="K50" s="27">
        <v>0</v>
      </c>
      <c r="L50" s="27">
        <v>1</v>
      </c>
      <c r="M50" s="27">
        <v>1</v>
      </c>
      <c r="N50" s="27" t="s">
        <v>882</v>
      </c>
      <c r="O50" s="30">
        <v>201101522</v>
      </c>
      <c r="P50" s="22"/>
      <c r="Q50" s="22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9"/>
    </row>
    <row r="51" spans="1:29" x14ac:dyDescent="0.25">
      <c r="A51" s="27">
        <v>1996</v>
      </c>
      <c r="B51" s="27" t="s">
        <v>1146</v>
      </c>
      <c r="C51" s="27" t="s">
        <v>676</v>
      </c>
      <c r="D51" s="27" t="s">
        <v>963</v>
      </c>
      <c r="E51" s="27" t="s">
        <v>1147</v>
      </c>
      <c r="F51" s="28">
        <v>35229</v>
      </c>
      <c r="G51" s="29">
        <v>0.38194444444444442</v>
      </c>
      <c r="H51" s="28">
        <v>35229</v>
      </c>
      <c r="I51" s="29">
        <v>0.41319444444444442</v>
      </c>
      <c r="J51" s="27" t="s">
        <v>889</v>
      </c>
      <c r="K51" s="27">
        <v>0</v>
      </c>
      <c r="L51" s="27">
        <v>0.01</v>
      </c>
      <c r="M51" s="27">
        <v>0.01</v>
      </c>
      <c r="N51" s="27" t="s">
        <v>882</v>
      </c>
      <c r="O51" s="30">
        <v>201704790</v>
      </c>
      <c r="P51" s="22"/>
      <c r="Q51" s="22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9"/>
    </row>
    <row r="52" spans="1:29" x14ac:dyDescent="0.25">
      <c r="A52" s="27">
        <v>1996</v>
      </c>
      <c r="B52" s="27" t="s">
        <v>4302</v>
      </c>
      <c r="C52" s="27" t="s">
        <v>674</v>
      </c>
      <c r="D52" s="27" t="s">
        <v>3884</v>
      </c>
      <c r="E52" s="27" t="s">
        <v>4295</v>
      </c>
      <c r="F52" s="28">
        <v>35229</v>
      </c>
      <c r="G52" s="29">
        <v>0.55763888888888891</v>
      </c>
      <c r="H52" s="28">
        <v>35229</v>
      </c>
      <c r="I52" s="29">
        <v>0.77777777777777779</v>
      </c>
      <c r="J52" s="27" t="s">
        <v>889</v>
      </c>
      <c r="K52" s="27">
        <v>0</v>
      </c>
      <c r="L52" s="27">
        <v>0.03</v>
      </c>
      <c r="M52" s="27">
        <v>0.03</v>
      </c>
      <c r="N52" s="27" t="s">
        <v>882</v>
      </c>
      <c r="O52" s="30">
        <v>202006867</v>
      </c>
      <c r="P52" s="22"/>
      <c r="Q52" s="22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9"/>
    </row>
    <row r="53" spans="1:29" x14ac:dyDescent="0.25">
      <c r="A53" s="27">
        <v>1996</v>
      </c>
      <c r="B53" s="27" t="s">
        <v>4540</v>
      </c>
      <c r="C53" s="27" t="s">
        <v>674</v>
      </c>
      <c r="D53" s="27" t="s">
        <v>3884</v>
      </c>
      <c r="E53" s="27" t="s">
        <v>4468</v>
      </c>
      <c r="F53" s="28">
        <v>35229</v>
      </c>
      <c r="G53" s="29">
        <v>0.58680555555555558</v>
      </c>
      <c r="H53" s="28">
        <v>35229</v>
      </c>
      <c r="I53" s="29">
        <v>0.72222222222222221</v>
      </c>
      <c r="J53" s="27" t="s">
        <v>889</v>
      </c>
      <c r="K53" s="27">
        <v>0</v>
      </c>
      <c r="L53" s="27">
        <v>0.6</v>
      </c>
      <c r="M53" s="27">
        <v>0.6</v>
      </c>
      <c r="N53" s="27" t="s">
        <v>882</v>
      </c>
      <c r="O53" s="30">
        <v>201604666</v>
      </c>
      <c r="P53" s="22"/>
      <c r="Q53" s="22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9"/>
    </row>
    <row r="54" spans="1:29" x14ac:dyDescent="0.25">
      <c r="A54" s="27">
        <v>1996</v>
      </c>
      <c r="B54" s="27" t="s">
        <v>1404</v>
      </c>
      <c r="C54" s="27" t="s">
        <v>676</v>
      </c>
      <c r="D54" s="27" t="s">
        <v>901</v>
      </c>
      <c r="E54" s="27" t="s">
        <v>1405</v>
      </c>
      <c r="F54" s="28">
        <v>35229</v>
      </c>
      <c r="G54" s="29">
        <v>0.66666666666666663</v>
      </c>
      <c r="H54" s="28">
        <v>35229</v>
      </c>
      <c r="I54" s="29">
        <v>0.73958333333333337</v>
      </c>
      <c r="J54" s="27" t="s">
        <v>889</v>
      </c>
      <c r="K54" s="27">
        <v>0</v>
      </c>
      <c r="L54" s="27">
        <v>0.2</v>
      </c>
      <c r="M54" s="27">
        <v>0.2</v>
      </c>
      <c r="N54" s="27" t="s">
        <v>882</v>
      </c>
      <c r="O54" s="30">
        <v>201503738</v>
      </c>
      <c r="P54" s="22"/>
      <c r="Q54" s="22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9"/>
    </row>
    <row r="55" spans="1:29" x14ac:dyDescent="0.25">
      <c r="A55" s="27">
        <v>1996</v>
      </c>
      <c r="B55" s="27" t="s">
        <v>1316</v>
      </c>
      <c r="C55" s="27" t="s">
        <v>676</v>
      </c>
      <c r="D55" s="27" t="s">
        <v>887</v>
      </c>
      <c r="E55" s="27" t="s">
        <v>1317</v>
      </c>
      <c r="F55" s="28">
        <v>35229</v>
      </c>
      <c r="G55" s="29">
        <v>0.67708333333333337</v>
      </c>
      <c r="H55" s="28">
        <v>35229</v>
      </c>
      <c r="I55" s="29">
        <v>0.70833333333333337</v>
      </c>
      <c r="J55" s="27" t="s">
        <v>889</v>
      </c>
      <c r="K55" s="27">
        <v>0</v>
      </c>
      <c r="L55" s="27">
        <v>0.05</v>
      </c>
      <c r="M55" s="27">
        <v>0.05</v>
      </c>
      <c r="N55" s="27" t="s">
        <v>882</v>
      </c>
      <c r="O55" s="30">
        <v>201909858</v>
      </c>
      <c r="P55" s="22"/>
      <c r="Q55" s="22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9"/>
    </row>
    <row r="56" spans="1:29" x14ac:dyDescent="0.25">
      <c r="A56" s="27">
        <v>1996</v>
      </c>
      <c r="B56" s="27" t="s">
        <v>2258</v>
      </c>
      <c r="C56" s="27" t="s">
        <v>2231</v>
      </c>
      <c r="D56" s="27" t="s">
        <v>2259</v>
      </c>
      <c r="E56" s="27" t="s">
        <v>2260</v>
      </c>
      <c r="F56" s="28">
        <v>35229</v>
      </c>
      <c r="G56" s="29">
        <v>0.74305555555555547</v>
      </c>
      <c r="H56" s="28">
        <v>35229</v>
      </c>
      <c r="I56" s="29">
        <v>0.88888888888888884</v>
      </c>
      <c r="J56" s="27"/>
      <c r="K56" s="27">
        <v>0</v>
      </c>
      <c r="L56" s="27">
        <v>0.99</v>
      </c>
      <c r="M56" s="27">
        <v>0.99</v>
      </c>
      <c r="N56" s="27" t="s">
        <v>2163</v>
      </c>
      <c r="O56" s="30">
        <v>201907915</v>
      </c>
      <c r="P56" s="22"/>
      <c r="Q56" s="22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9"/>
    </row>
    <row r="57" spans="1:29" x14ac:dyDescent="0.25">
      <c r="A57" s="27">
        <v>1996</v>
      </c>
      <c r="B57" s="27" t="s">
        <v>1554</v>
      </c>
      <c r="C57" s="27" t="s">
        <v>676</v>
      </c>
      <c r="D57" s="27" t="s">
        <v>905</v>
      </c>
      <c r="E57" s="27" t="s">
        <v>1068</v>
      </c>
      <c r="F57" s="28">
        <v>35229</v>
      </c>
      <c r="G57" s="29">
        <v>0.80902777777777779</v>
      </c>
      <c r="H57" s="28">
        <v>35229</v>
      </c>
      <c r="I57" s="29">
        <v>0.86458333333333337</v>
      </c>
      <c r="J57" s="27" t="s">
        <v>889</v>
      </c>
      <c r="K57" s="27">
        <v>0</v>
      </c>
      <c r="L57" s="27">
        <v>2</v>
      </c>
      <c r="M57" s="27">
        <v>2</v>
      </c>
      <c r="N57" s="27" t="s">
        <v>882</v>
      </c>
      <c r="O57" s="30">
        <v>201806636</v>
      </c>
      <c r="P57" s="22"/>
      <c r="Q57" s="22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9"/>
    </row>
    <row r="58" spans="1:29" x14ac:dyDescent="0.25">
      <c r="A58" s="27">
        <v>1996</v>
      </c>
      <c r="B58" s="27" t="s">
        <v>4540</v>
      </c>
      <c r="C58" s="27" t="s">
        <v>674</v>
      </c>
      <c r="D58" s="27" t="s">
        <v>3884</v>
      </c>
      <c r="E58" s="27" t="s">
        <v>4468</v>
      </c>
      <c r="F58" s="28">
        <v>35229</v>
      </c>
      <c r="G58" s="29">
        <v>0.9375</v>
      </c>
      <c r="H58" s="28">
        <v>35230</v>
      </c>
      <c r="I58" s="29">
        <v>6.9444444444444441E-3</v>
      </c>
      <c r="J58" s="27" t="s">
        <v>889</v>
      </c>
      <c r="K58" s="27">
        <v>0</v>
      </c>
      <c r="L58" s="27">
        <v>0.05</v>
      </c>
      <c r="M58" s="27">
        <v>0.05</v>
      </c>
      <c r="N58" s="27" t="s">
        <v>882</v>
      </c>
      <c r="O58" s="30">
        <v>201503738</v>
      </c>
      <c r="P58" s="22"/>
      <c r="Q58" s="22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9"/>
    </row>
    <row r="59" spans="1:29" x14ac:dyDescent="0.25">
      <c r="A59" s="27">
        <v>1996</v>
      </c>
      <c r="B59" s="27" t="s">
        <v>4808</v>
      </c>
      <c r="C59" s="27" t="s">
        <v>674</v>
      </c>
      <c r="D59" s="27" t="s">
        <v>3841</v>
      </c>
      <c r="E59" s="27" t="s">
        <v>4215</v>
      </c>
      <c r="F59" s="28">
        <v>35230</v>
      </c>
      <c r="G59" s="29">
        <v>0.3923611111111111</v>
      </c>
      <c r="H59" s="28">
        <v>35230</v>
      </c>
      <c r="I59" s="29">
        <v>0.59375</v>
      </c>
      <c r="J59" s="27" t="s">
        <v>889</v>
      </c>
      <c r="K59" s="27">
        <v>0</v>
      </c>
      <c r="L59" s="27">
        <v>2.5</v>
      </c>
      <c r="M59" s="27">
        <v>2.5</v>
      </c>
      <c r="N59" s="27" t="s">
        <v>882</v>
      </c>
      <c r="O59" s="30">
        <v>201605373</v>
      </c>
      <c r="P59" s="22"/>
      <c r="Q59" s="22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9"/>
    </row>
    <row r="60" spans="1:29" x14ac:dyDescent="0.25">
      <c r="A60" s="27">
        <v>1996</v>
      </c>
      <c r="B60" s="27" t="s">
        <v>2535</v>
      </c>
      <c r="C60" s="27" t="s">
        <v>2231</v>
      </c>
      <c r="D60" s="27" t="s">
        <v>2299</v>
      </c>
      <c r="E60" s="27" t="s">
        <v>2300</v>
      </c>
      <c r="F60" s="28">
        <v>35230</v>
      </c>
      <c r="G60" s="29">
        <v>0.46875</v>
      </c>
      <c r="H60" s="28">
        <v>35230</v>
      </c>
      <c r="I60" s="29">
        <v>0.53125</v>
      </c>
      <c r="J60" s="27"/>
      <c r="K60" s="27">
        <v>0.15</v>
      </c>
      <c r="L60" s="27">
        <v>0</v>
      </c>
      <c r="M60" s="27">
        <v>0.15</v>
      </c>
      <c r="N60" s="27" t="s">
        <v>2211</v>
      </c>
      <c r="O60" s="30">
        <v>202007525</v>
      </c>
      <c r="P60" s="22"/>
      <c r="Q60" s="22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9"/>
    </row>
    <row r="61" spans="1:29" x14ac:dyDescent="0.25">
      <c r="A61" s="27">
        <v>1996</v>
      </c>
      <c r="B61" s="27" t="s">
        <v>4539</v>
      </c>
      <c r="C61" s="27" t="s">
        <v>674</v>
      </c>
      <c r="D61" s="27" t="s">
        <v>802</v>
      </c>
      <c r="E61" s="27" t="s">
        <v>816</v>
      </c>
      <c r="F61" s="28">
        <v>35230</v>
      </c>
      <c r="G61" s="29">
        <v>0.47569444444444442</v>
      </c>
      <c r="H61" s="28">
        <v>35230</v>
      </c>
      <c r="I61" s="29">
        <v>0.53125</v>
      </c>
      <c r="J61" s="27" t="s">
        <v>889</v>
      </c>
      <c r="K61" s="27">
        <v>0</v>
      </c>
      <c r="L61" s="27">
        <v>0.5</v>
      </c>
      <c r="M61" s="27">
        <v>0.5</v>
      </c>
      <c r="N61" s="27" t="s">
        <v>882</v>
      </c>
      <c r="O61" s="30">
        <v>201705812</v>
      </c>
      <c r="P61" s="22"/>
      <c r="Q61" s="22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9"/>
    </row>
    <row r="62" spans="1:29" x14ac:dyDescent="0.25">
      <c r="A62" s="27">
        <v>1996</v>
      </c>
      <c r="B62" s="27" t="s">
        <v>4036</v>
      </c>
      <c r="C62" s="27" t="s">
        <v>674</v>
      </c>
      <c r="D62" s="27" t="s">
        <v>4037</v>
      </c>
      <c r="E62" s="27" t="s">
        <v>4038</v>
      </c>
      <c r="F62" s="28">
        <v>35230</v>
      </c>
      <c r="G62" s="29">
        <v>0.47916666666666669</v>
      </c>
      <c r="H62" s="28">
        <v>35230</v>
      </c>
      <c r="I62" s="29">
        <v>0.79166666666666663</v>
      </c>
      <c r="J62" s="27" t="s">
        <v>889</v>
      </c>
      <c r="K62" s="27">
        <v>0</v>
      </c>
      <c r="L62" s="27">
        <v>2.5</v>
      </c>
      <c r="M62" s="27">
        <v>2.5</v>
      </c>
      <c r="N62" s="27" t="s">
        <v>882</v>
      </c>
      <c r="O62" s="30">
        <v>202007969</v>
      </c>
      <c r="P62" s="22"/>
      <c r="Q62" s="22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9"/>
    </row>
    <row r="63" spans="1:29" x14ac:dyDescent="0.25">
      <c r="A63" s="27">
        <v>1996</v>
      </c>
      <c r="B63" s="27" t="s">
        <v>4967</v>
      </c>
      <c r="C63" s="27" t="s">
        <v>674</v>
      </c>
      <c r="D63" s="27" t="s">
        <v>853</v>
      </c>
      <c r="E63" s="27" t="s">
        <v>770</v>
      </c>
      <c r="F63" s="28">
        <v>35230</v>
      </c>
      <c r="G63" s="29">
        <v>0.49652777777777773</v>
      </c>
      <c r="H63" s="28">
        <v>35230</v>
      </c>
      <c r="I63" s="29">
        <v>0.59027777777777779</v>
      </c>
      <c r="J63" s="27" t="s">
        <v>889</v>
      </c>
      <c r="K63" s="27">
        <v>0</v>
      </c>
      <c r="L63" s="27">
        <v>2</v>
      </c>
      <c r="M63" s="27">
        <v>2</v>
      </c>
      <c r="N63" s="27" t="s">
        <v>882</v>
      </c>
      <c r="O63" s="30">
        <v>201905175</v>
      </c>
      <c r="P63" s="22"/>
      <c r="Q63" s="22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9"/>
    </row>
    <row r="64" spans="1:29" x14ac:dyDescent="0.25">
      <c r="A64" s="27">
        <v>1996</v>
      </c>
      <c r="B64" s="27" t="s">
        <v>4034</v>
      </c>
      <c r="C64" s="27" t="s">
        <v>674</v>
      </c>
      <c r="D64" s="27" t="s">
        <v>3884</v>
      </c>
      <c r="E64" s="27" t="s">
        <v>4035</v>
      </c>
      <c r="F64" s="28">
        <v>35230</v>
      </c>
      <c r="G64" s="29">
        <v>0.57291666666666663</v>
      </c>
      <c r="H64" s="28">
        <v>35230</v>
      </c>
      <c r="I64" s="29">
        <v>0.79166666666666663</v>
      </c>
      <c r="J64" s="27" t="s">
        <v>889</v>
      </c>
      <c r="K64" s="27">
        <v>0</v>
      </c>
      <c r="L64" s="27">
        <v>0.5</v>
      </c>
      <c r="M64" s="27">
        <v>0.5</v>
      </c>
      <c r="N64" s="27" t="s">
        <v>882</v>
      </c>
      <c r="O64" s="30">
        <v>200900568</v>
      </c>
      <c r="P64" s="22"/>
      <c r="Q64" s="22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9"/>
    </row>
    <row r="65" spans="1:29" x14ac:dyDescent="0.25">
      <c r="A65" s="27">
        <v>1996</v>
      </c>
      <c r="B65" s="27" t="s">
        <v>4704</v>
      </c>
      <c r="C65" s="27" t="s">
        <v>674</v>
      </c>
      <c r="D65" s="27" t="s">
        <v>752</v>
      </c>
      <c r="E65" s="27" t="s">
        <v>752</v>
      </c>
      <c r="F65" s="28">
        <v>35230</v>
      </c>
      <c r="G65" s="29">
        <v>0.57638888888888895</v>
      </c>
      <c r="H65" s="28">
        <v>35230</v>
      </c>
      <c r="I65" s="29">
        <v>0.62152777777777779</v>
      </c>
      <c r="J65" s="27" t="s">
        <v>889</v>
      </c>
      <c r="K65" s="27">
        <v>0</v>
      </c>
      <c r="L65" s="27">
        <v>0.1</v>
      </c>
      <c r="M65" s="27">
        <v>0.1</v>
      </c>
      <c r="N65" s="27" t="s">
        <v>882</v>
      </c>
      <c r="O65" s="30">
        <v>202005321</v>
      </c>
      <c r="P65" s="22"/>
      <c r="Q65" s="22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9"/>
    </row>
    <row r="66" spans="1:29" x14ac:dyDescent="0.25">
      <c r="A66" s="27">
        <v>1996</v>
      </c>
      <c r="B66" s="27" t="s">
        <v>4036</v>
      </c>
      <c r="C66" s="27" t="s">
        <v>674</v>
      </c>
      <c r="D66" s="27" t="s">
        <v>4037</v>
      </c>
      <c r="E66" s="27" t="s">
        <v>4038</v>
      </c>
      <c r="F66" s="28">
        <v>35230</v>
      </c>
      <c r="G66" s="29">
        <v>0.58333333333333337</v>
      </c>
      <c r="H66" s="28">
        <v>35230</v>
      </c>
      <c r="I66" s="29">
        <v>0.66666666666666663</v>
      </c>
      <c r="J66" s="27" t="s">
        <v>889</v>
      </c>
      <c r="K66" s="27">
        <v>0</v>
      </c>
      <c r="L66" s="27">
        <v>0.2</v>
      </c>
      <c r="M66" s="27">
        <v>0.2</v>
      </c>
      <c r="N66" s="27" t="s">
        <v>882</v>
      </c>
      <c r="O66" s="30">
        <v>201705616</v>
      </c>
      <c r="P66" s="22"/>
      <c r="Q66" s="22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9"/>
    </row>
    <row r="67" spans="1:29" x14ac:dyDescent="0.25">
      <c r="A67" s="27">
        <v>1996</v>
      </c>
      <c r="B67" s="27" t="s">
        <v>4216</v>
      </c>
      <c r="C67" s="27" t="s">
        <v>674</v>
      </c>
      <c r="D67" s="27" t="s">
        <v>3859</v>
      </c>
      <c r="E67" s="27" t="s">
        <v>807</v>
      </c>
      <c r="F67" s="28">
        <v>35230</v>
      </c>
      <c r="G67" s="29">
        <v>0.625</v>
      </c>
      <c r="H67" s="28">
        <v>35230</v>
      </c>
      <c r="I67" s="29">
        <v>0.65277777777777779</v>
      </c>
      <c r="J67" s="27" t="s">
        <v>889</v>
      </c>
      <c r="K67" s="27">
        <v>0</v>
      </c>
      <c r="L67" s="27">
        <v>0.02</v>
      </c>
      <c r="M67" s="27">
        <v>0.02</v>
      </c>
      <c r="N67" s="27" t="s">
        <v>882</v>
      </c>
      <c r="O67" s="30">
        <v>199803795</v>
      </c>
      <c r="P67" s="22"/>
      <c r="Q67" s="22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9"/>
    </row>
    <row r="68" spans="1:29" x14ac:dyDescent="0.25">
      <c r="A68" s="27">
        <v>1996</v>
      </c>
      <c r="B68" s="27" t="s">
        <v>4967</v>
      </c>
      <c r="C68" s="27" t="s">
        <v>674</v>
      </c>
      <c r="D68" s="27" t="s">
        <v>853</v>
      </c>
      <c r="E68" s="27" t="s">
        <v>770</v>
      </c>
      <c r="F68" s="28">
        <v>35230</v>
      </c>
      <c r="G68" s="29">
        <v>0.67013888888888884</v>
      </c>
      <c r="H68" s="28">
        <v>35230</v>
      </c>
      <c r="I68" s="29">
        <v>0.83333333333333337</v>
      </c>
      <c r="J68" s="27" t="s">
        <v>889</v>
      </c>
      <c r="K68" s="27">
        <v>0</v>
      </c>
      <c r="L68" s="27">
        <v>5</v>
      </c>
      <c r="M68" s="27">
        <v>5</v>
      </c>
      <c r="N68" s="27" t="s">
        <v>882</v>
      </c>
      <c r="O68" s="30">
        <v>202007614</v>
      </c>
      <c r="P68" s="22"/>
      <c r="Q68" s="22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9"/>
    </row>
    <row r="69" spans="1:29" x14ac:dyDescent="0.25">
      <c r="A69" s="27">
        <v>1996</v>
      </c>
      <c r="B69" s="27" t="s">
        <v>1209</v>
      </c>
      <c r="C69" s="27" t="s">
        <v>676</v>
      </c>
      <c r="D69" s="27" t="s">
        <v>1004</v>
      </c>
      <c r="E69" s="27" t="s">
        <v>803</v>
      </c>
      <c r="F69" s="28">
        <v>35230</v>
      </c>
      <c r="G69" s="29">
        <v>0.71875</v>
      </c>
      <c r="H69" s="28">
        <v>35230</v>
      </c>
      <c r="I69" s="29">
        <v>0.78472222222222221</v>
      </c>
      <c r="J69" s="27" t="s">
        <v>889</v>
      </c>
      <c r="K69" s="27">
        <v>0</v>
      </c>
      <c r="L69" s="27">
        <v>0.02</v>
      </c>
      <c r="M69" s="27">
        <v>0.02</v>
      </c>
      <c r="N69" s="27" t="s">
        <v>882</v>
      </c>
      <c r="O69" s="30">
        <v>201806345</v>
      </c>
      <c r="P69" s="22"/>
      <c r="Q69" s="22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9"/>
    </row>
    <row r="70" spans="1:29" x14ac:dyDescent="0.25">
      <c r="A70" s="27">
        <v>1996</v>
      </c>
      <c r="B70" s="27" t="s">
        <v>4537</v>
      </c>
      <c r="C70" s="27" t="s">
        <v>674</v>
      </c>
      <c r="D70" s="27" t="s">
        <v>4037</v>
      </c>
      <c r="E70" s="27" t="s">
        <v>4538</v>
      </c>
      <c r="F70" s="28">
        <v>35230</v>
      </c>
      <c r="G70" s="29">
        <v>0.74375000000000002</v>
      </c>
      <c r="H70" s="28">
        <v>35230</v>
      </c>
      <c r="I70" s="29">
        <v>0.77083333333333337</v>
      </c>
      <c r="J70" s="27" t="s">
        <v>889</v>
      </c>
      <c r="K70" s="27">
        <v>0</v>
      </c>
      <c r="L70" s="27">
        <v>0.05</v>
      </c>
      <c r="M70" s="27">
        <v>0.05</v>
      </c>
      <c r="N70" s="27" t="s">
        <v>882</v>
      </c>
      <c r="O70" s="30">
        <v>201905034</v>
      </c>
      <c r="P70" s="22"/>
      <c r="Q70" s="22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9"/>
    </row>
    <row r="71" spans="1:29" x14ac:dyDescent="0.25">
      <c r="A71" s="27">
        <v>1996</v>
      </c>
      <c r="B71" s="27" t="s">
        <v>4808</v>
      </c>
      <c r="C71" s="27" t="s">
        <v>674</v>
      </c>
      <c r="D71" s="27" t="s">
        <v>3841</v>
      </c>
      <c r="E71" s="27" t="s">
        <v>4215</v>
      </c>
      <c r="F71" s="28">
        <v>35230</v>
      </c>
      <c r="G71" s="29">
        <v>0.80208333333333337</v>
      </c>
      <c r="H71" s="28">
        <v>35230</v>
      </c>
      <c r="I71" s="29">
        <v>0.86111111111111116</v>
      </c>
      <c r="J71" s="27" t="s">
        <v>889</v>
      </c>
      <c r="K71" s="27">
        <v>0</v>
      </c>
      <c r="L71" s="27">
        <v>0.2</v>
      </c>
      <c r="M71" s="27">
        <v>0.2</v>
      </c>
      <c r="N71" s="27" t="s">
        <v>882</v>
      </c>
      <c r="O71" s="30">
        <v>201704710</v>
      </c>
      <c r="P71" s="22"/>
      <c r="Q71" s="22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9"/>
    </row>
    <row r="72" spans="1:29" x14ac:dyDescent="0.25">
      <c r="A72" s="27">
        <v>1996</v>
      </c>
      <c r="B72" s="27" t="s">
        <v>1315</v>
      </c>
      <c r="C72" s="27" t="s">
        <v>676</v>
      </c>
      <c r="D72" s="27" t="s">
        <v>905</v>
      </c>
      <c r="E72" s="27" t="s">
        <v>1256</v>
      </c>
      <c r="F72" s="28">
        <v>35230</v>
      </c>
      <c r="G72" s="29">
        <v>0.82986111111111116</v>
      </c>
      <c r="H72" s="28">
        <v>35230</v>
      </c>
      <c r="I72" s="29">
        <v>0.875</v>
      </c>
      <c r="J72" s="27" t="s">
        <v>889</v>
      </c>
      <c r="K72" s="27">
        <v>0</v>
      </c>
      <c r="L72" s="27">
        <v>0.05</v>
      </c>
      <c r="M72" s="27">
        <v>0.05</v>
      </c>
      <c r="N72" s="27" t="s">
        <v>882</v>
      </c>
      <c r="O72" s="30">
        <v>202008206</v>
      </c>
      <c r="P72" s="22"/>
      <c r="Q72" s="22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9"/>
    </row>
    <row r="73" spans="1:29" x14ac:dyDescent="0.25">
      <c r="A73" s="27">
        <v>1996</v>
      </c>
      <c r="B73" s="27" t="s">
        <v>4036</v>
      </c>
      <c r="C73" s="27" t="s">
        <v>674</v>
      </c>
      <c r="D73" s="27" t="s">
        <v>4037</v>
      </c>
      <c r="E73" s="27" t="s">
        <v>4038</v>
      </c>
      <c r="F73" s="28">
        <v>35230</v>
      </c>
      <c r="G73" s="29">
        <v>0.84722222222222221</v>
      </c>
      <c r="H73" s="28">
        <v>35230</v>
      </c>
      <c r="I73" s="29">
        <v>0.90277777777777779</v>
      </c>
      <c r="J73" s="27" t="s">
        <v>889</v>
      </c>
      <c r="K73" s="27">
        <v>0</v>
      </c>
      <c r="L73" s="27">
        <v>0.01</v>
      </c>
      <c r="M73" s="27">
        <v>0.01</v>
      </c>
      <c r="N73" s="27" t="s">
        <v>882</v>
      </c>
      <c r="O73" s="30">
        <v>202006773</v>
      </c>
      <c r="P73" s="22"/>
      <c r="Q73" s="22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9"/>
    </row>
    <row r="74" spans="1:29" x14ac:dyDescent="0.25">
      <c r="A74" s="27">
        <v>1996</v>
      </c>
      <c r="B74" s="27" t="s">
        <v>4033</v>
      </c>
      <c r="C74" s="27" t="s">
        <v>674</v>
      </c>
      <c r="D74" s="27" t="s">
        <v>3841</v>
      </c>
      <c r="E74" s="27" t="s">
        <v>3946</v>
      </c>
      <c r="F74" s="28">
        <v>35230</v>
      </c>
      <c r="G74" s="29">
        <v>0.89236111111111116</v>
      </c>
      <c r="H74" s="28">
        <v>35230</v>
      </c>
      <c r="I74" s="29">
        <v>0.94444444444444453</v>
      </c>
      <c r="J74" s="27" t="s">
        <v>889</v>
      </c>
      <c r="K74" s="27">
        <v>0</v>
      </c>
      <c r="L74" s="27">
        <v>0.01</v>
      </c>
      <c r="M74" s="27">
        <v>0.01</v>
      </c>
      <c r="N74" s="27" t="s">
        <v>882</v>
      </c>
      <c r="O74" s="30">
        <v>201905793</v>
      </c>
      <c r="P74" s="22"/>
      <c r="Q74" s="22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9"/>
    </row>
    <row r="75" spans="1:29" x14ac:dyDescent="0.25">
      <c r="A75" s="27">
        <v>1996</v>
      </c>
      <c r="B75" s="27" t="s">
        <v>1441</v>
      </c>
      <c r="C75" s="27" t="s">
        <v>676</v>
      </c>
      <c r="D75" s="27" t="s">
        <v>905</v>
      </c>
      <c r="E75" s="27" t="s">
        <v>1256</v>
      </c>
      <c r="F75" s="28">
        <v>35230</v>
      </c>
      <c r="G75" s="29">
        <v>0.9375</v>
      </c>
      <c r="H75" s="28">
        <v>35231</v>
      </c>
      <c r="I75" s="29">
        <v>0</v>
      </c>
      <c r="J75" s="27" t="s">
        <v>889</v>
      </c>
      <c r="K75" s="27">
        <v>0</v>
      </c>
      <c r="L75" s="27">
        <v>0.2</v>
      </c>
      <c r="M75" s="27">
        <v>0.2</v>
      </c>
      <c r="N75" s="27" t="s">
        <v>882</v>
      </c>
      <c r="O75" s="30">
        <v>201806360</v>
      </c>
      <c r="P75" s="22"/>
      <c r="Q75" s="22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9"/>
    </row>
    <row r="76" spans="1:29" x14ac:dyDescent="0.25">
      <c r="A76" s="27">
        <v>1996</v>
      </c>
      <c r="B76" s="27" t="s">
        <v>4539</v>
      </c>
      <c r="C76" s="27" t="s">
        <v>674</v>
      </c>
      <c r="D76" s="27" t="s">
        <v>802</v>
      </c>
      <c r="E76" s="27" t="s">
        <v>816</v>
      </c>
      <c r="F76" s="28">
        <v>35231</v>
      </c>
      <c r="G76" s="29">
        <v>2.7777777777777776E-2</v>
      </c>
      <c r="H76" s="28">
        <v>35231</v>
      </c>
      <c r="I76" s="29">
        <v>6.9444444444444434E-2</v>
      </c>
      <c r="J76" s="27" t="s">
        <v>889</v>
      </c>
      <c r="K76" s="27">
        <v>0</v>
      </c>
      <c r="L76" s="27">
        <v>0.1</v>
      </c>
      <c r="M76" s="27">
        <v>0.1</v>
      </c>
      <c r="N76" s="27" t="s">
        <v>882</v>
      </c>
      <c r="O76" s="30">
        <v>201706264</v>
      </c>
      <c r="P76" s="22"/>
      <c r="Q76" s="22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9"/>
    </row>
    <row r="77" spans="1:29" x14ac:dyDescent="0.25">
      <c r="A77" s="27">
        <v>1996</v>
      </c>
      <c r="B77" s="27" t="s">
        <v>1091</v>
      </c>
      <c r="C77" s="27" t="s">
        <v>676</v>
      </c>
      <c r="D77" s="27" t="s">
        <v>930</v>
      </c>
      <c r="E77" s="27" t="s">
        <v>1092</v>
      </c>
      <c r="F77" s="28">
        <v>35231</v>
      </c>
      <c r="G77" s="29">
        <v>0.40277777777777773</v>
      </c>
      <c r="H77" s="28">
        <v>35231</v>
      </c>
      <c r="I77" s="29">
        <v>0.4513888888888889</v>
      </c>
      <c r="J77" s="27" t="s">
        <v>889</v>
      </c>
      <c r="K77" s="27">
        <v>0.05</v>
      </c>
      <c r="L77" s="27">
        <v>0</v>
      </c>
      <c r="M77" s="27">
        <v>0.05</v>
      </c>
      <c r="N77" s="27" t="s">
        <v>882</v>
      </c>
      <c r="O77" s="30">
        <v>201606201</v>
      </c>
      <c r="P77" s="22"/>
      <c r="Q77" s="22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9"/>
    </row>
    <row r="78" spans="1:29" x14ac:dyDescent="0.25">
      <c r="A78" s="27">
        <v>1996</v>
      </c>
      <c r="B78" s="27" t="s">
        <v>2535</v>
      </c>
      <c r="C78" s="27" t="s">
        <v>2231</v>
      </c>
      <c r="D78" s="27" t="s">
        <v>2299</v>
      </c>
      <c r="E78" s="27" t="s">
        <v>2300</v>
      </c>
      <c r="F78" s="28">
        <v>35231</v>
      </c>
      <c r="G78" s="29">
        <v>0.4826388888888889</v>
      </c>
      <c r="H78" s="28">
        <v>35231</v>
      </c>
      <c r="I78" s="29">
        <v>0.52777777777777779</v>
      </c>
      <c r="J78" s="27" t="s">
        <v>889</v>
      </c>
      <c r="K78" s="27">
        <v>0.05</v>
      </c>
      <c r="L78" s="27">
        <v>0</v>
      </c>
      <c r="M78" s="27">
        <v>0.05</v>
      </c>
      <c r="N78" s="27" t="s">
        <v>882</v>
      </c>
      <c r="O78" s="30">
        <v>202005950</v>
      </c>
      <c r="P78" s="22"/>
      <c r="Q78" s="22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9"/>
    </row>
    <row r="79" spans="1:29" x14ac:dyDescent="0.25">
      <c r="A79" s="27">
        <v>1996</v>
      </c>
      <c r="B79" s="27" t="s">
        <v>4034</v>
      </c>
      <c r="C79" s="27" t="s">
        <v>674</v>
      </c>
      <c r="D79" s="27" t="s">
        <v>3884</v>
      </c>
      <c r="E79" s="27" t="s">
        <v>4035</v>
      </c>
      <c r="F79" s="28">
        <v>35231</v>
      </c>
      <c r="G79" s="29">
        <v>0.57986111111111105</v>
      </c>
      <c r="H79" s="28">
        <v>35231</v>
      </c>
      <c r="I79" s="29">
        <v>0.63194444444444442</v>
      </c>
      <c r="J79" s="27" t="s">
        <v>889</v>
      </c>
      <c r="K79" s="27">
        <v>0</v>
      </c>
      <c r="L79" s="27">
        <v>0.01</v>
      </c>
      <c r="M79" s="27">
        <v>0.01</v>
      </c>
      <c r="N79" s="27" t="s">
        <v>882</v>
      </c>
      <c r="O79" s="30">
        <v>201703964</v>
      </c>
      <c r="P79" s="22"/>
      <c r="Q79" s="22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9"/>
    </row>
    <row r="80" spans="1:29" x14ac:dyDescent="0.25">
      <c r="A80" s="27">
        <v>1996</v>
      </c>
      <c r="B80" s="27" t="s">
        <v>4032</v>
      </c>
      <c r="C80" s="27" t="s">
        <v>674</v>
      </c>
      <c r="D80" s="27" t="s">
        <v>802</v>
      </c>
      <c r="E80" s="27" t="s">
        <v>3916</v>
      </c>
      <c r="F80" s="28">
        <v>35231</v>
      </c>
      <c r="G80" s="29">
        <v>0.58333333333333337</v>
      </c>
      <c r="H80" s="28">
        <v>35231</v>
      </c>
      <c r="I80" s="29">
        <v>0.61458333333333337</v>
      </c>
      <c r="J80" s="27" t="s">
        <v>889</v>
      </c>
      <c r="K80" s="27">
        <v>0</v>
      </c>
      <c r="L80" s="27">
        <v>0.02</v>
      </c>
      <c r="M80" s="27">
        <v>0.02</v>
      </c>
      <c r="N80" s="27" t="s">
        <v>882</v>
      </c>
      <c r="O80" s="30">
        <v>201708804</v>
      </c>
      <c r="P80" s="22"/>
      <c r="Q80" s="22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9"/>
    </row>
    <row r="81" spans="1:29" x14ac:dyDescent="0.25">
      <c r="A81" s="27">
        <v>1996</v>
      </c>
      <c r="B81" s="27" t="s">
        <v>1404</v>
      </c>
      <c r="C81" s="27" t="s">
        <v>676</v>
      </c>
      <c r="D81" s="27" t="s">
        <v>901</v>
      </c>
      <c r="E81" s="27" t="s">
        <v>1405</v>
      </c>
      <c r="F81" s="28">
        <v>35231</v>
      </c>
      <c r="G81" s="29">
        <v>0.61458333333333337</v>
      </c>
      <c r="H81" s="28">
        <v>35231</v>
      </c>
      <c r="I81" s="29">
        <v>0.63541666666666663</v>
      </c>
      <c r="J81" s="27" t="s">
        <v>889</v>
      </c>
      <c r="K81" s="27">
        <v>0</v>
      </c>
      <c r="L81" s="27">
        <v>0.1</v>
      </c>
      <c r="M81" s="27">
        <v>0.1</v>
      </c>
      <c r="N81" s="27" t="s">
        <v>882</v>
      </c>
      <c r="O81" s="30">
        <v>201806802</v>
      </c>
      <c r="P81" s="22"/>
      <c r="Q81" s="22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9"/>
    </row>
    <row r="82" spans="1:29" x14ac:dyDescent="0.25">
      <c r="A82" s="27">
        <v>1996</v>
      </c>
      <c r="B82" s="27" t="s">
        <v>1403</v>
      </c>
      <c r="C82" s="27" t="s">
        <v>676</v>
      </c>
      <c r="D82" s="27" t="s">
        <v>1004</v>
      </c>
      <c r="E82" s="27" t="s">
        <v>1129</v>
      </c>
      <c r="F82" s="28">
        <v>35231</v>
      </c>
      <c r="G82" s="29">
        <v>0.64583333333333337</v>
      </c>
      <c r="H82" s="28">
        <v>35231</v>
      </c>
      <c r="I82" s="29">
        <v>0.76041666666666663</v>
      </c>
      <c r="J82" s="27" t="s">
        <v>889</v>
      </c>
      <c r="K82" s="27">
        <v>0</v>
      </c>
      <c r="L82" s="27">
        <v>0.1</v>
      </c>
      <c r="M82" s="27">
        <v>0.1</v>
      </c>
      <c r="N82" s="27" t="s">
        <v>882</v>
      </c>
      <c r="O82" s="30">
        <v>201705208</v>
      </c>
      <c r="P82" s="22"/>
      <c r="Q82" s="22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9"/>
    </row>
    <row r="83" spans="1:29" x14ac:dyDescent="0.25">
      <c r="A83" s="27">
        <v>1996</v>
      </c>
      <c r="B83" s="27" t="s">
        <v>1509</v>
      </c>
      <c r="C83" s="27" t="s">
        <v>676</v>
      </c>
      <c r="D83" s="27" t="s">
        <v>893</v>
      </c>
      <c r="E83" s="27" t="s">
        <v>1041</v>
      </c>
      <c r="F83" s="28">
        <v>35231</v>
      </c>
      <c r="G83" s="29">
        <v>0.84375</v>
      </c>
      <c r="H83" s="28">
        <v>35231</v>
      </c>
      <c r="I83" s="29">
        <v>0.92708333333333337</v>
      </c>
      <c r="J83" s="27" t="s">
        <v>889</v>
      </c>
      <c r="K83" s="27">
        <v>0</v>
      </c>
      <c r="L83" s="27">
        <v>0.5</v>
      </c>
      <c r="M83" s="27">
        <v>0.5</v>
      </c>
      <c r="N83" s="27" t="s">
        <v>882</v>
      </c>
      <c r="O83" s="30">
        <v>202007398</v>
      </c>
      <c r="P83" s="22"/>
      <c r="Q83" s="22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9"/>
    </row>
    <row r="84" spans="1:29" x14ac:dyDescent="0.25">
      <c r="A84" s="27">
        <v>1996</v>
      </c>
      <c r="B84" s="27" t="s">
        <v>1091</v>
      </c>
      <c r="C84" s="27" t="s">
        <v>676</v>
      </c>
      <c r="D84" s="27" t="s">
        <v>930</v>
      </c>
      <c r="E84" s="27" t="s">
        <v>1092</v>
      </c>
      <c r="F84" s="28">
        <v>35231</v>
      </c>
      <c r="G84" s="29">
        <v>0.85416666666666663</v>
      </c>
      <c r="H84" s="28">
        <v>35231</v>
      </c>
      <c r="I84" s="29">
        <v>0.98611111111111116</v>
      </c>
      <c r="J84" s="27" t="s">
        <v>889</v>
      </c>
      <c r="K84" s="27">
        <v>0</v>
      </c>
      <c r="L84" s="27">
        <v>0.1</v>
      </c>
      <c r="M84" s="27">
        <v>0.1</v>
      </c>
      <c r="N84" s="27" t="s">
        <v>882</v>
      </c>
      <c r="O84" s="30">
        <v>201904529</v>
      </c>
      <c r="P84" s="22"/>
      <c r="Q84" s="22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9"/>
    </row>
    <row r="85" spans="1:29" x14ac:dyDescent="0.25">
      <c r="A85" s="27">
        <v>1996</v>
      </c>
      <c r="B85" s="27" t="s">
        <v>4703</v>
      </c>
      <c r="C85" s="27" t="s">
        <v>674</v>
      </c>
      <c r="D85" s="27" t="s">
        <v>802</v>
      </c>
      <c r="E85" s="27" t="s">
        <v>4110</v>
      </c>
      <c r="F85" s="28">
        <v>35231</v>
      </c>
      <c r="G85" s="29">
        <v>0.87847222222222221</v>
      </c>
      <c r="H85" s="28">
        <v>35231</v>
      </c>
      <c r="I85" s="29">
        <v>0.93055555555555547</v>
      </c>
      <c r="J85" s="27" t="s">
        <v>889</v>
      </c>
      <c r="K85" s="27">
        <v>0</v>
      </c>
      <c r="L85" s="27">
        <v>0.1</v>
      </c>
      <c r="M85" s="27">
        <v>0.1</v>
      </c>
      <c r="N85" s="27" t="s">
        <v>882</v>
      </c>
      <c r="O85" s="30">
        <v>202005242</v>
      </c>
      <c r="P85" s="22"/>
      <c r="Q85" s="22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9"/>
    </row>
    <row r="86" spans="1:29" x14ac:dyDescent="0.25">
      <c r="A86" s="27">
        <v>1996</v>
      </c>
      <c r="B86" s="27" t="s">
        <v>4032</v>
      </c>
      <c r="C86" s="27" t="s">
        <v>674</v>
      </c>
      <c r="D86" s="27" t="s">
        <v>802</v>
      </c>
      <c r="E86" s="27" t="s">
        <v>3916</v>
      </c>
      <c r="F86" s="28">
        <v>35232</v>
      </c>
      <c r="G86" s="29">
        <v>0.67013888888888884</v>
      </c>
      <c r="H86" s="28">
        <v>35232</v>
      </c>
      <c r="I86" s="29">
        <v>0.69097222222222221</v>
      </c>
      <c r="J86" s="27" t="s">
        <v>889</v>
      </c>
      <c r="K86" s="27">
        <v>0</v>
      </c>
      <c r="L86" s="27">
        <v>0.02</v>
      </c>
      <c r="M86" s="27">
        <v>0.02</v>
      </c>
      <c r="N86" s="27" t="s">
        <v>882</v>
      </c>
      <c r="O86" s="30">
        <v>201907768</v>
      </c>
      <c r="P86" s="22"/>
      <c r="Q86" s="22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9"/>
    </row>
    <row r="87" spans="1:29" x14ac:dyDescent="0.25">
      <c r="A87" s="27">
        <v>1996</v>
      </c>
      <c r="B87" s="27" t="s">
        <v>4539</v>
      </c>
      <c r="C87" s="27" t="s">
        <v>674</v>
      </c>
      <c r="D87" s="27" t="s">
        <v>802</v>
      </c>
      <c r="E87" s="27" t="s">
        <v>816</v>
      </c>
      <c r="F87" s="28">
        <v>35232</v>
      </c>
      <c r="G87" s="29">
        <v>0.71180555555555547</v>
      </c>
      <c r="H87" s="28">
        <v>35232</v>
      </c>
      <c r="I87" s="29">
        <v>0.75</v>
      </c>
      <c r="J87" s="27" t="s">
        <v>889</v>
      </c>
      <c r="K87" s="27">
        <v>0</v>
      </c>
      <c r="L87" s="27">
        <v>0.05</v>
      </c>
      <c r="M87" s="27">
        <v>0.05</v>
      </c>
      <c r="N87" s="27" t="s">
        <v>882</v>
      </c>
      <c r="O87" s="30">
        <v>201806151</v>
      </c>
      <c r="P87" s="22"/>
      <c r="Q87" s="22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9"/>
    </row>
    <row r="88" spans="1:29" x14ac:dyDescent="0.25">
      <c r="A88" s="27">
        <v>1996</v>
      </c>
      <c r="B88" s="27" t="s">
        <v>4034</v>
      </c>
      <c r="C88" s="27" t="s">
        <v>674</v>
      </c>
      <c r="D88" s="27" t="s">
        <v>3884</v>
      </c>
      <c r="E88" s="27" t="s">
        <v>4035</v>
      </c>
      <c r="F88" s="28">
        <v>35232</v>
      </c>
      <c r="G88" s="29">
        <v>0.71875</v>
      </c>
      <c r="H88" s="28">
        <v>35232</v>
      </c>
      <c r="I88" s="29">
        <v>0.85069444444444453</v>
      </c>
      <c r="J88" s="27" t="s">
        <v>889</v>
      </c>
      <c r="K88" s="27">
        <v>0</v>
      </c>
      <c r="L88" s="27">
        <v>0.15</v>
      </c>
      <c r="M88" s="27">
        <v>0.15</v>
      </c>
      <c r="N88" s="27" t="s">
        <v>882</v>
      </c>
      <c r="O88" s="30">
        <v>202007614</v>
      </c>
      <c r="P88" s="22"/>
      <c r="Q88" s="22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9"/>
    </row>
    <row r="89" spans="1:29" x14ac:dyDescent="0.25">
      <c r="A89" s="27">
        <v>1996</v>
      </c>
      <c r="B89" s="27" t="s">
        <v>1315</v>
      </c>
      <c r="C89" s="27" t="s">
        <v>676</v>
      </c>
      <c r="D89" s="27" t="s">
        <v>905</v>
      </c>
      <c r="E89" s="27" t="s">
        <v>1256</v>
      </c>
      <c r="F89" s="28">
        <v>35232</v>
      </c>
      <c r="G89" s="29">
        <v>0.76041666666666663</v>
      </c>
      <c r="H89" s="28">
        <v>35232</v>
      </c>
      <c r="I89" s="29">
        <v>0.82291666666666663</v>
      </c>
      <c r="J89" s="27" t="s">
        <v>889</v>
      </c>
      <c r="K89" s="27">
        <v>0</v>
      </c>
      <c r="L89" s="27">
        <v>0.2</v>
      </c>
      <c r="M89" s="27">
        <v>0.2</v>
      </c>
      <c r="N89" s="27" t="s">
        <v>882</v>
      </c>
      <c r="O89" s="30">
        <v>201806151</v>
      </c>
      <c r="P89" s="22"/>
      <c r="Q89" s="22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9"/>
    </row>
    <row r="90" spans="1:29" x14ac:dyDescent="0.25">
      <c r="A90" s="27">
        <v>1996</v>
      </c>
      <c r="B90" s="27" t="s">
        <v>4032</v>
      </c>
      <c r="C90" s="27" t="s">
        <v>674</v>
      </c>
      <c r="D90" s="27" t="s">
        <v>802</v>
      </c>
      <c r="E90" s="27" t="s">
        <v>3916</v>
      </c>
      <c r="F90" s="28">
        <v>35232</v>
      </c>
      <c r="G90" s="29">
        <v>0.86458333333333337</v>
      </c>
      <c r="H90" s="28">
        <v>35232</v>
      </c>
      <c r="I90" s="29">
        <v>0.88888888888888884</v>
      </c>
      <c r="J90" s="27" t="s">
        <v>889</v>
      </c>
      <c r="K90" s="27">
        <v>0</v>
      </c>
      <c r="L90" s="27">
        <v>0.01</v>
      </c>
      <c r="M90" s="27">
        <v>0.01</v>
      </c>
      <c r="N90" s="27" t="s">
        <v>882</v>
      </c>
      <c r="O90" s="30">
        <v>201907337</v>
      </c>
      <c r="P90" s="22"/>
      <c r="Q90" s="22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9"/>
    </row>
    <row r="91" spans="1:29" x14ac:dyDescent="0.25">
      <c r="A91" s="27">
        <v>1996</v>
      </c>
      <c r="B91" s="27" t="s">
        <v>4535</v>
      </c>
      <c r="C91" s="27" t="s">
        <v>674</v>
      </c>
      <c r="D91" s="27" t="s">
        <v>3884</v>
      </c>
      <c r="E91" s="27" t="s">
        <v>4536</v>
      </c>
      <c r="F91" s="28">
        <v>35232</v>
      </c>
      <c r="G91" s="29">
        <v>0.88194444444444453</v>
      </c>
      <c r="H91" s="28">
        <v>35232</v>
      </c>
      <c r="I91" s="29">
        <v>0.98263888888888884</v>
      </c>
      <c r="J91" s="27" t="s">
        <v>889</v>
      </c>
      <c r="K91" s="27">
        <v>0</v>
      </c>
      <c r="L91" s="27">
        <v>0.05</v>
      </c>
      <c r="M91" s="27">
        <v>0.05</v>
      </c>
      <c r="N91" s="27" t="s">
        <v>882</v>
      </c>
      <c r="O91" s="30">
        <v>201704066</v>
      </c>
      <c r="P91" s="22"/>
      <c r="Q91" s="22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9"/>
    </row>
    <row r="92" spans="1:29" x14ac:dyDescent="0.25">
      <c r="A92" s="27">
        <v>1996</v>
      </c>
      <c r="B92" s="27" t="s">
        <v>4032</v>
      </c>
      <c r="C92" s="27" t="s">
        <v>674</v>
      </c>
      <c r="D92" s="27" t="s">
        <v>802</v>
      </c>
      <c r="E92" s="27" t="s">
        <v>3916</v>
      </c>
      <c r="F92" s="28">
        <v>35233</v>
      </c>
      <c r="G92" s="29">
        <v>3.125E-2</v>
      </c>
      <c r="H92" s="28">
        <v>35233</v>
      </c>
      <c r="I92" s="29">
        <v>6.25E-2</v>
      </c>
      <c r="J92" s="27" t="s">
        <v>889</v>
      </c>
      <c r="K92" s="27">
        <v>0</v>
      </c>
      <c r="L92" s="27">
        <v>0.02</v>
      </c>
      <c r="M92" s="27">
        <v>0.02</v>
      </c>
      <c r="N92" s="27" t="s">
        <v>882</v>
      </c>
      <c r="O92" s="30">
        <v>201705341</v>
      </c>
      <c r="P92" s="22"/>
      <c r="Q92" s="22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9"/>
    </row>
    <row r="93" spans="1:29" x14ac:dyDescent="0.25">
      <c r="A93" s="27">
        <v>1996</v>
      </c>
      <c r="B93" s="27" t="s">
        <v>4301</v>
      </c>
      <c r="C93" s="27" t="s">
        <v>674</v>
      </c>
      <c r="D93" s="27" t="s">
        <v>3884</v>
      </c>
      <c r="E93" s="27" t="s">
        <v>4117</v>
      </c>
      <c r="F93" s="28">
        <v>35233</v>
      </c>
      <c r="G93" s="29">
        <v>0.60625000000000007</v>
      </c>
      <c r="H93" s="28">
        <v>35233</v>
      </c>
      <c r="I93" s="29">
        <v>0.64583333333333337</v>
      </c>
      <c r="J93" s="27" t="s">
        <v>889</v>
      </c>
      <c r="K93" s="27">
        <v>0</v>
      </c>
      <c r="L93" s="27">
        <v>0.03</v>
      </c>
      <c r="M93" s="27">
        <v>0.03</v>
      </c>
      <c r="N93" s="27" t="s">
        <v>882</v>
      </c>
      <c r="O93" s="30">
        <v>202007028</v>
      </c>
      <c r="P93" s="22"/>
      <c r="Q93" s="22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9"/>
    </row>
    <row r="94" spans="1:29" x14ac:dyDescent="0.25">
      <c r="A94" s="27">
        <v>1996</v>
      </c>
      <c r="B94" s="27" t="s">
        <v>4301</v>
      </c>
      <c r="C94" s="27" t="s">
        <v>674</v>
      </c>
      <c r="D94" s="27" t="s">
        <v>3884</v>
      </c>
      <c r="E94" s="27" t="s">
        <v>4117</v>
      </c>
      <c r="F94" s="28">
        <v>35234</v>
      </c>
      <c r="G94" s="29">
        <v>0.4465277777777778</v>
      </c>
      <c r="H94" s="28">
        <v>35234</v>
      </c>
      <c r="I94" s="29">
        <v>0.50347222222222221</v>
      </c>
      <c r="J94" s="27" t="s">
        <v>889</v>
      </c>
      <c r="K94" s="27">
        <v>0</v>
      </c>
      <c r="L94" s="27">
        <v>0.05</v>
      </c>
      <c r="M94" s="27">
        <v>0.05</v>
      </c>
      <c r="N94" s="27" t="s">
        <v>882</v>
      </c>
      <c r="O94" s="30">
        <v>201603173</v>
      </c>
      <c r="P94" s="22"/>
      <c r="Q94" s="22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9"/>
    </row>
    <row r="95" spans="1:29" x14ac:dyDescent="0.25">
      <c r="A95" s="27">
        <v>1996</v>
      </c>
      <c r="B95" s="27" t="s">
        <v>4031</v>
      </c>
      <c r="C95" s="27" t="s">
        <v>674</v>
      </c>
      <c r="D95" s="27" t="s">
        <v>3939</v>
      </c>
      <c r="E95" s="27" t="s">
        <v>777</v>
      </c>
      <c r="F95" s="28">
        <v>35234</v>
      </c>
      <c r="G95" s="29">
        <v>0.88888888888888884</v>
      </c>
      <c r="H95" s="28">
        <v>35234</v>
      </c>
      <c r="I95" s="29">
        <v>0.94444444444444453</v>
      </c>
      <c r="J95" s="27" t="s">
        <v>889</v>
      </c>
      <c r="K95" s="27">
        <v>0</v>
      </c>
      <c r="L95" s="27">
        <v>0.01</v>
      </c>
      <c r="M95" s="27">
        <v>0.01</v>
      </c>
      <c r="N95" s="27" t="s">
        <v>882</v>
      </c>
      <c r="O95" s="30">
        <v>201906454</v>
      </c>
      <c r="P95" s="22"/>
      <c r="Q95" s="22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9"/>
    </row>
    <row r="96" spans="1:29" x14ac:dyDescent="0.25">
      <c r="A96" s="27">
        <v>1996</v>
      </c>
      <c r="B96" s="27" t="s">
        <v>4029</v>
      </c>
      <c r="C96" s="27" t="s">
        <v>674</v>
      </c>
      <c r="D96" s="27" t="s">
        <v>752</v>
      </c>
      <c r="E96" s="27" t="s">
        <v>4030</v>
      </c>
      <c r="F96" s="28">
        <v>35235</v>
      </c>
      <c r="G96" s="29">
        <v>0.17361111111111113</v>
      </c>
      <c r="H96" s="28">
        <v>35235</v>
      </c>
      <c r="I96" s="29">
        <v>0.21527777777777779</v>
      </c>
      <c r="J96" s="27" t="s">
        <v>889</v>
      </c>
      <c r="K96" s="27">
        <v>0</v>
      </c>
      <c r="L96" s="27">
        <v>0.01</v>
      </c>
      <c r="M96" s="27">
        <v>0.01</v>
      </c>
      <c r="N96" s="27" t="s">
        <v>882</v>
      </c>
      <c r="O96" s="30">
        <v>201905228</v>
      </c>
      <c r="P96" s="22"/>
      <c r="Q96" s="22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9"/>
    </row>
    <row r="97" spans="1:29" x14ac:dyDescent="0.25">
      <c r="A97" s="27">
        <v>1996</v>
      </c>
      <c r="B97" s="27" t="s">
        <v>4031</v>
      </c>
      <c r="C97" s="27" t="s">
        <v>674</v>
      </c>
      <c r="D97" s="27" t="s">
        <v>3939</v>
      </c>
      <c r="E97" s="27" t="s">
        <v>777</v>
      </c>
      <c r="F97" s="28">
        <v>35235</v>
      </c>
      <c r="G97" s="29">
        <v>0.55208333333333337</v>
      </c>
      <c r="H97" s="28">
        <v>35235</v>
      </c>
      <c r="I97" s="29">
        <v>0.61111111111111105</v>
      </c>
      <c r="J97" s="27" t="s">
        <v>889</v>
      </c>
      <c r="K97" s="27">
        <v>0</v>
      </c>
      <c r="L97" s="27">
        <v>0.05</v>
      </c>
      <c r="M97" s="27">
        <v>0.05</v>
      </c>
      <c r="N97" s="27" t="s">
        <v>882</v>
      </c>
      <c r="O97" s="30">
        <v>201907198</v>
      </c>
      <c r="P97" s="22"/>
      <c r="Q97" s="22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9"/>
    </row>
    <row r="98" spans="1:29" x14ac:dyDescent="0.25">
      <c r="A98" s="27">
        <v>1996</v>
      </c>
      <c r="B98" s="27" t="s">
        <v>1456</v>
      </c>
      <c r="C98" s="27" t="s">
        <v>676</v>
      </c>
      <c r="D98" s="27" t="s">
        <v>901</v>
      </c>
      <c r="E98" s="27" t="s">
        <v>855</v>
      </c>
      <c r="F98" s="28">
        <v>35235</v>
      </c>
      <c r="G98" s="29">
        <v>0.58333333333333337</v>
      </c>
      <c r="H98" s="28">
        <v>35235</v>
      </c>
      <c r="I98" s="29">
        <v>0.6875</v>
      </c>
      <c r="J98" s="27" t="s">
        <v>889</v>
      </c>
      <c r="K98" s="27">
        <v>0</v>
      </c>
      <c r="L98" s="27">
        <v>0.3</v>
      </c>
      <c r="M98" s="27">
        <v>0.3</v>
      </c>
      <c r="N98" s="27" t="s">
        <v>882</v>
      </c>
      <c r="O98" s="30">
        <v>201704976</v>
      </c>
      <c r="P98" s="22"/>
      <c r="Q98" s="22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9"/>
    </row>
    <row r="99" spans="1:29" x14ac:dyDescent="0.25">
      <c r="A99" s="27">
        <v>1996</v>
      </c>
      <c r="B99" s="27" t="s">
        <v>4214</v>
      </c>
      <c r="C99" s="27" t="s">
        <v>674</v>
      </c>
      <c r="D99" s="27" t="s">
        <v>3841</v>
      </c>
      <c r="E99" s="27" t="s">
        <v>4215</v>
      </c>
      <c r="F99" s="28">
        <v>35235</v>
      </c>
      <c r="G99" s="29">
        <v>0.61111111111111105</v>
      </c>
      <c r="H99" s="28">
        <v>35235</v>
      </c>
      <c r="I99" s="29">
        <v>0.69097222222222221</v>
      </c>
      <c r="J99" s="27" t="s">
        <v>889</v>
      </c>
      <c r="K99" s="27">
        <v>0</v>
      </c>
      <c r="L99" s="27">
        <v>0.2</v>
      </c>
      <c r="M99" s="27">
        <v>0.2</v>
      </c>
      <c r="N99" s="27" t="s">
        <v>882</v>
      </c>
      <c r="O99" s="30">
        <v>201506045</v>
      </c>
      <c r="P99" s="22"/>
      <c r="Q99" s="22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9"/>
    </row>
    <row r="100" spans="1:29" x14ac:dyDescent="0.25">
      <c r="A100" s="27">
        <v>1996</v>
      </c>
      <c r="B100" s="27" t="s">
        <v>4214</v>
      </c>
      <c r="C100" s="27" t="s">
        <v>674</v>
      </c>
      <c r="D100" s="27" t="s">
        <v>3841</v>
      </c>
      <c r="E100" s="27" t="s">
        <v>4215</v>
      </c>
      <c r="F100" s="28">
        <v>35235</v>
      </c>
      <c r="G100" s="29">
        <v>0.77777777777777779</v>
      </c>
      <c r="H100" s="28">
        <v>35235</v>
      </c>
      <c r="I100" s="29">
        <v>0.82638888888888884</v>
      </c>
      <c r="J100" s="27" t="s">
        <v>889</v>
      </c>
      <c r="K100" s="27">
        <v>0</v>
      </c>
      <c r="L100" s="27">
        <v>0.02</v>
      </c>
      <c r="M100" s="27">
        <v>0.02</v>
      </c>
      <c r="N100" s="27" t="s">
        <v>882</v>
      </c>
      <c r="O100" s="30">
        <v>202005954</v>
      </c>
      <c r="P100" s="22"/>
      <c r="Q100" s="22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9"/>
    </row>
    <row r="101" spans="1:29" x14ac:dyDescent="0.25">
      <c r="A101" s="27">
        <v>1996</v>
      </c>
      <c r="B101" s="27" t="s">
        <v>4029</v>
      </c>
      <c r="C101" s="27" t="s">
        <v>674</v>
      </c>
      <c r="D101" s="27" t="s">
        <v>752</v>
      </c>
      <c r="E101" s="27" t="s">
        <v>4030</v>
      </c>
      <c r="F101" s="28">
        <v>35235</v>
      </c>
      <c r="G101" s="29">
        <v>0.85416666666666663</v>
      </c>
      <c r="H101" s="28">
        <v>35235</v>
      </c>
      <c r="I101" s="29">
        <v>0.88194444444444453</v>
      </c>
      <c r="J101" s="27" t="s">
        <v>889</v>
      </c>
      <c r="K101" s="27">
        <v>0</v>
      </c>
      <c r="L101" s="27">
        <v>0.15</v>
      </c>
      <c r="M101" s="27">
        <v>0.15</v>
      </c>
      <c r="N101" s="27" t="s">
        <v>882</v>
      </c>
      <c r="O101" s="30">
        <v>201706072</v>
      </c>
      <c r="P101" s="22"/>
      <c r="Q101" s="22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9"/>
    </row>
    <row r="102" spans="1:29" x14ac:dyDescent="0.25">
      <c r="A102" s="27">
        <v>1996</v>
      </c>
      <c r="B102" s="27" t="s">
        <v>1314</v>
      </c>
      <c r="C102" s="27" t="s">
        <v>676</v>
      </c>
      <c r="D102" s="27" t="s">
        <v>905</v>
      </c>
      <c r="E102" s="27" t="s">
        <v>912</v>
      </c>
      <c r="F102" s="28">
        <v>35235</v>
      </c>
      <c r="G102" s="29">
        <v>0.90277777777777779</v>
      </c>
      <c r="H102" s="28">
        <v>35235</v>
      </c>
      <c r="I102" s="29">
        <v>0.91666666666666663</v>
      </c>
      <c r="J102" s="27" t="s">
        <v>889</v>
      </c>
      <c r="K102" s="27">
        <v>0</v>
      </c>
      <c r="L102" s="27">
        <v>0.05</v>
      </c>
      <c r="M102" s="27">
        <v>0.05</v>
      </c>
      <c r="N102" s="27" t="s">
        <v>882</v>
      </c>
      <c r="O102" s="30">
        <v>201709304</v>
      </c>
      <c r="P102" s="22"/>
      <c r="Q102" s="22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9"/>
    </row>
    <row r="103" spans="1:29" x14ac:dyDescent="0.25">
      <c r="A103" s="27">
        <v>1996</v>
      </c>
      <c r="B103" s="27" t="s">
        <v>3604</v>
      </c>
      <c r="C103" s="27" t="s">
        <v>3569</v>
      </c>
      <c r="D103" s="27" t="s">
        <v>3605</v>
      </c>
      <c r="E103" s="27" t="s">
        <v>3605</v>
      </c>
      <c r="F103" s="28">
        <v>35235</v>
      </c>
      <c r="G103" s="29">
        <v>0.90972222222222221</v>
      </c>
      <c r="H103" s="28">
        <v>35235</v>
      </c>
      <c r="I103" s="29">
        <v>0.92708333333333337</v>
      </c>
      <c r="J103" s="27" t="s">
        <v>889</v>
      </c>
      <c r="K103" s="27">
        <v>0</v>
      </c>
      <c r="L103" s="27">
        <v>0</v>
      </c>
      <c r="M103" s="27">
        <v>0</v>
      </c>
      <c r="N103" s="27" t="s">
        <v>882</v>
      </c>
      <c r="O103" s="30">
        <v>201806836</v>
      </c>
      <c r="P103" s="22"/>
      <c r="Q103" s="22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9"/>
    </row>
    <row r="104" spans="1:29" x14ac:dyDescent="0.25">
      <c r="A104" s="27">
        <v>1996</v>
      </c>
      <c r="B104" s="27" t="s">
        <v>1402</v>
      </c>
      <c r="C104" s="27" t="s">
        <v>676</v>
      </c>
      <c r="D104" s="27" t="s">
        <v>887</v>
      </c>
      <c r="E104" s="27" t="s">
        <v>910</v>
      </c>
      <c r="F104" s="28">
        <v>35235</v>
      </c>
      <c r="G104" s="29">
        <v>0.97916666666666663</v>
      </c>
      <c r="H104" s="28">
        <v>35236</v>
      </c>
      <c r="I104" s="29">
        <v>2.7777777777777776E-2</v>
      </c>
      <c r="J104" s="27" t="s">
        <v>889</v>
      </c>
      <c r="K104" s="27">
        <v>0</v>
      </c>
      <c r="L104" s="27">
        <v>0.1</v>
      </c>
      <c r="M104" s="27">
        <v>0.1</v>
      </c>
      <c r="N104" s="27" t="s">
        <v>882</v>
      </c>
      <c r="O104" s="30">
        <v>201904649</v>
      </c>
      <c r="P104" s="22"/>
      <c r="Q104" s="22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9"/>
    </row>
    <row r="105" spans="1:29" x14ac:dyDescent="0.25">
      <c r="A105" s="27">
        <v>1996</v>
      </c>
      <c r="B105" s="27" t="s">
        <v>1313</v>
      </c>
      <c r="C105" s="27" t="s">
        <v>676</v>
      </c>
      <c r="D105" s="27" t="s">
        <v>905</v>
      </c>
      <c r="E105" s="27" t="s">
        <v>821</v>
      </c>
      <c r="F105" s="28">
        <v>35235</v>
      </c>
      <c r="G105" s="29">
        <v>0.98263888888888884</v>
      </c>
      <c r="H105" s="28">
        <v>35236</v>
      </c>
      <c r="I105" s="29">
        <v>6.9444444444444441E-3</v>
      </c>
      <c r="J105" s="27" t="s">
        <v>889</v>
      </c>
      <c r="K105" s="27">
        <v>0</v>
      </c>
      <c r="L105" s="27">
        <v>0.05</v>
      </c>
      <c r="M105" s="27">
        <v>0.05</v>
      </c>
      <c r="N105" s="27" t="s">
        <v>882</v>
      </c>
      <c r="O105" s="30">
        <v>201908209</v>
      </c>
      <c r="P105" s="22"/>
      <c r="Q105" s="22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9"/>
    </row>
    <row r="106" spans="1:29" x14ac:dyDescent="0.25">
      <c r="A106" s="27">
        <v>1996</v>
      </c>
      <c r="B106" s="27" t="s">
        <v>4702</v>
      </c>
      <c r="C106" s="27" t="s">
        <v>674</v>
      </c>
      <c r="D106" s="27" t="s">
        <v>802</v>
      </c>
      <c r="E106" s="27" t="s">
        <v>746</v>
      </c>
      <c r="F106" s="28">
        <v>35236</v>
      </c>
      <c r="G106" s="29">
        <v>0.44097222222222227</v>
      </c>
      <c r="H106" s="28">
        <v>35236</v>
      </c>
      <c r="I106" s="29">
        <v>0.52083333333333337</v>
      </c>
      <c r="J106" s="27" t="s">
        <v>889</v>
      </c>
      <c r="K106" s="27">
        <v>0</v>
      </c>
      <c r="L106" s="27">
        <v>0.1</v>
      </c>
      <c r="M106" s="27">
        <v>0.1</v>
      </c>
      <c r="N106" s="27" t="s">
        <v>882</v>
      </c>
      <c r="O106" s="30">
        <v>201404947</v>
      </c>
      <c r="P106" s="22"/>
      <c r="Q106" s="22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9"/>
    </row>
    <row r="107" spans="1:29" x14ac:dyDescent="0.25">
      <c r="A107" s="27">
        <v>1996</v>
      </c>
      <c r="B107" s="27" t="s">
        <v>1553</v>
      </c>
      <c r="C107" s="27" t="s">
        <v>676</v>
      </c>
      <c r="D107" s="27" t="s">
        <v>991</v>
      </c>
      <c r="E107" s="27" t="s">
        <v>1075</v>
      </c>
      <c r="F107" s="28">
        <v>35236</v>
      </c>
      <c r="G107" s="29">
        <v>0.4548611111111111</v>
      </c>
      <c r="H107" s="28">
        <v>35236</v>
      </c>
      <c r="I107" s="29">
        <v>0.56944444444444442</v>
      </c>
      <c r="J107" s="27" t="s">
        <v>889</v>
      </c>
      <c r="K107" s="27">
        <v>0</v>
      </c>
      <c r="L107" s="27">
        <v>1</v>
      </c>
      <c r="M107" s="27">
        <v>1</v>
      </c>
      <c r="N107" s="27" t="s">
        <v>882</v>
      </c>
      <c r="O107" s="30">
        <v>201904573</v>
      </c>
      <c r="P107" s="22"/>
      <c r="Q107" s="22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9"/>
    </row>
    <row r="108" spans="1:29" x14ac:dyDescent="0.25">
      <c r="A108" s="27">
        <v>1996</v>
      </c>
      <c r="B108" s="27" t="s">
        <v>4534</v>
      </c>
      <c r="C108" s="27" t="s">
        <v>674</v>
      </c>
      <c r="D108" s="27" t="s">
        <v>853</v>
      </c>
      <c r="E108" s="27" t="s">
        <v>1625</v>
      </c>
      <c r="F108" s="28">
        <v>35238</v>
      </c>
      <c r="G108" s="29">
        <v>0.4201388888888889</v>
      </c>
      <c r="H108" s="28">
        <v>35238</v>
      </c>
      <c r="I108" s="29">
        <v>0.77083333333333337</v>
      </c>
      <c r="J108" s="27" t="s">
        <v>889</v>
      </c>
      <c r="K108" s="27">
        <v>7.5</v>
      </c>
      <c r="L108" s="27">
        <v>7.5</v>
      </c>
      <c r="M108" s="27">
        <v>15</v>
      </c>
      <c r="N108" s="27" t="s">
        <v>882</v>
      </c>
      <c r="O108" s="30">
        <v>201908075</v>
      </c>
      <c r="P108" s="22"/>
      <c r="Q108" s="22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9"/>
    </row>
    <row r="109" spans="1:29" x14ac:dyDescent="0.25">
      <c r="A109" s="27">
        <v>1996</v>
      </c>
      <c r="B109" s="27" t="s">
        <v>1552</v>
      </c>
      <c r="C109" s="27" t="s">
        <v>676</v>
      </c>
      <c r="D109" s="27" t="s">
        <v>1004</v>
      </c>
      <c r="E109" s="27" t="s">
        <v>1133</v>
      </c>
      <c r="F109" s="28">
        <v>35238</v>
      </c>
      <c r="G109" s="29">
        <v>0.96180555555555547</v>
      </c>
      <c r="H109" s="28">
        <v>35239</v>
      </c>
      <c r="I109" s="29">
        <v>4.1666666666666664E-2</v>
      </c>
      <c r="J109" s="27" t="s">
        <v>889</v>
      </c>
      <c r="K109" s="27">
        <v>0</v>
      </c>
      <c r="L109" s="27">
        <v>1</v>
      </c>
      <c r="M109" s="27">
        <v>1</v>
      </c>
      <c r="N109" s="27" t="s">
        <v>882</v>
      </c>
      <c r="O109" s="30">
        <v>201906638</v>
      </c>
      <c r="P109" s="22"/>
      <c r="Q109" s="22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9"/>
    </row>
    <row r="110" spans="1:29" x14ac:dyDescent="0.25">
      <c r="A110" s="27">
        <v>1996</v>
      </c>
      <c r="B110" s="27" t="s">
        <v>2457</v>
      </c>
      <c r="C110" s="27" t="s">
        <v>2231</v>
      </c>
      <c r="D110" s="27" t="s">
        <v>2262</v>
      </c>
      <c r="E110" s="27" t="s">
        <v>2307</v>
      </c>
      <c r="F110" s="28">
        <v>35239</v>
      </c>
      <c r="G110" s="29">
        <v>0.55069444444444449</v>
      </c>
      <c r="H110" s="28">
        <v>35239</v>
      </c>
      <c r="I110" s="29">
        <v>0.65208333333333335</v>
      </c>
      <c r="J110" s="27"/>
      <c r="K110" s="27">
        <v>1.5</v>
      </c>
      <c r="L110" s="27">
        <v>0</v>
      </c>
      <c r="M110" s="27">
        <v>1.5</v>
      </c>
      <c r="N110" s="27" t="s">
        <v>2173</v>
      </c>
      <c r="O110" s="30">
        <v>202006582</v>
      </c>
      <c r="P110" s="22"/>
      <c r="Q110" s="22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9"/>
    </row>
    <row r="111" spans="1:29" x14ac:dyDescent="0.25">
      <c r="A111" s="27">
        <v>1996</v>
      </c>
      <c r="B111" s="27" t="s">
        <v>4846</v>
      </c>
      <c r="C111" s="27" t="s">
        <v>674</v>
      </c>
      <c r="D111" s="27" t="s">
        <v>1248</v>
      </c>
      <c r="E111" s="27" t="s">
        <v>4461</v>
      </c>
      <c r="F111" s="28">
        <v>35239</v>
      </c>
      <c r="G111" s="29">
        <v>0.60069444444444442</v>
      </c>
      <c r="H111" s="28">
        <v>35239</v>
      </c>
      <c r="I111" s="29">
        <v>0.68541666666666667</v>
      </c>
      <c r="J111" s="27" t="s">
        <v>889</v>
      </c>
      <c r="K111" s="27">
        <v>0</v>
      </c>
      <c r="L111" s="27">
        <v>0.3</v>
      </c>
      <c r="M111" s="27">
        <v>0.3</v>
      </c>
      <c r="N111" s="27" t="s">
        <v>882</v>
      </c>
      <c r="O111" s="30">
        <v>202005146</v>
      </c>
      <c r="P111" s="22"/>
      <c r="Q111" s="22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9"/>
    </row>
    <row r="112" spans="1:29" x14ac:dyDescent="0.25">
      <c r="A112" s="27">
        <v>1996</v>
      </c>
      <c r="B112" s="27" t="s">
        <v>2456</v>
      </c>
      <c r="C112" s="27" t="s">
        <v>2231</v>
      </c>
      <c r="D112" s="27" t="s">
        <v>2240</v>
      </c>
      <c r="E112" s="27" t="s">
        <v>2241</v>
      </c>
      <c r="F112" s="28">
        <v>35239</v>
      </c>
      <c r="G112" s="29">
        <v>0.69791666666666663</v>
      </c>
      <c r="H112" s="28">
        <v>35239</v>
      </c>
      <c r="I112" s="29">
        <v>0.77847222222222223</v>
      </c>
      <c r="J112" s="27"/>
      <c r="K112" s="27">
        <v>0.3</v>
      </c>
      <c r="L112" s="27">
        <v>0</v>
      </c>
      <c r="M112" s="27">
        <v>0.3</v>
      </c>
      <c r="N112" s="27" t="s">
        <v>2173</v>
      </c>
      <c r="O112" s="30">
        <v>202006792</v>
      </c>
      <c r="P112" s="22"/>
      <c r="Q112" s="22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9"/>
    </row>
    <row r="113" spans="1:29" x14ac:dyDescent="0.25">
      <c r="A113" s="27">
        <v>1996</v>
      </c>
      <c r="B113" s="27" t="s">
        <v>4846</v>
      </c>
      <c r="C113" s="27" t="s">
        <v>674</v>
      </c>
      <c r="D113" s="27" t="s">
        <v>1248</v>
      </c>
      <c r="E113" s="27" t="s">
        <v>4461</v>
      </c>
      <c r="F113" s="28">
        <v>35239</v>
      </c>
      <c r="G113" s="29">
        <v>0.72222222222222221</v>
      </c>
      <c r="H113" s="28">
        <v>35239</v>
      </c>
      <c r="I113" s="29">
        <v>0.82638888888888884</v>
      </c>
      <c r="J113" s="27" t="s">
        <v>889</v>
      </c>
      <c r="K113" s="27">
        <v>0</v>
      </c>
      <c r="L113" s="27">
        <v>4</v>
      </c>
      <c r="M113" s="27">
        <v>4</v>
      </c>
      <c r="N113" s="27" t="s">
        <v>882</v>
      </c>
      <c r="O113" s="30">
        <v>202004558</v>
      </c>
      <c r="P113" s="22"/>
      <c r="Q113" s="22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9"/>
    </row>
    <row r="114" spans="1:29" x14ac:dyDescent="0.25">
      <c r="A114" s="27">
        <v>1996</v>
      </c>
      <c r="B114" s="27" t="s">
        <v>2457</v>
      </c>
      <c r="C114" s="27" t="s">
        <v>2231</v>
      </c>
      <c r="D114" s="27" t="s">
        <v>2262</v>
      </c>
      <c r="E114" s="27" t="s">
        <v>2307</v>
      </c>
      <c r="F114" s="28">
        <v>35239</v>
      </c>
      <c r="G114" s="29">
        <v>0.74652777777777779</v>
      </c>
      <c r="H114" s="28">
        <v>35239</v>
      </c>
      <c r="I114" s="29">
        <v>0.81180555555555556</v>
      </c>
      <c r="J114" s="27" t="s">
        <v>889</v>
      </c>
      <c r="K114" s="27">
        <v>0</v>
      </c>
      <c r="L114" s="27">
        <v>0.02</v>
      </c>
      <c r="M114" s="27">
        <v>0.02</v>
      </c>
      <c r="N114" s="27" t="s">
        <v>882</v>
      </c>
      <c r="O114" s="30">
        <v>202005107</v>
      </c>
      <c r="P114" s="22"/>
      <c r="Q114" s="22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9"/>
    </row>
    <row r="115" spans="1:29" x14ac:dyDescent="0.25">
      <c r="A115" s="27">
        <v>1996</v>
      </c>
      <c r="B115" s="27" t="s">
        <v>1087</v>
      </c>
      <c r="C115" s="27" t="s">
        <v>676</v>
      </c>
      <c r="D115" s="27" t="s">
        <v>914</v>
      </c>
      <c r="E115" s="27" t="s">
        <v>1088</v>
      </c>
      <c r="F115" s="28">
        <v>35239</v>
      </c>
      <c r="G115" s="29">
        <v>0.77083333333333337</v>
      </c>
      <c r="H115" s="28">
        <v>35239</v>
      </c>
      <c r="I115" s="29">
        <v>0.88888888888888884</v>
      </c>
      <c r="J115" s="27" t="s">
        <v>889</v>
      </c>
      <c r="K115" s="27">
        <v>0</v>
      </c>
      <c r="L115" s="27">
        <v>1.5</v>
      </c>
      <c r="M115" s="27">
        <v>1.5</v>
      </c>
      <c r="N115" s="27" t="s">
        <v>882</v>
      </c>
      <c r="O115" s="30">
        <v>201806306</v>
      </c>
      <c r="P115" s="22"/>
      <c r="Q115" s="22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9"/>
    </row>
    <row r="116" spans="1:29" x14ac:dyDescent="0.25">
      <c r="A116" s="27">
        <v>1996</v>
      </c>
      <c r="B116" s="27" t="s">
        <v>2457</v>
      </c>
      <c r="C116" s="27" t="s">
        <v>2231</v>
      </c>
      <c r="D116" s="27" t="s">
        <v>2262</v>
      </c>
      <c r="E116" s="27" t="s">
        <v>2307</v>
      </c>
      <c r="F116" s="28">
        <v>35239</v>
      </c>
      <c r="G116" s="29">
        <v>0.8305555555555556</v>
      </c>
      <c r="H116" s="28">
        <v>35239</v>
      </c>
      <c r="I116" s="29">
        <v>0.90833333333333333</v>
      </c>
      <c r="J116" s="27" t="s">
        <v>889</v>
      </c>
      <c r="K116" s="27">
        <v>0</v>
      </c>
      <c r="L116" s="27">
        <v>0.01</v>
      </c>
      <c r="M116" s="27">
        <v>0.01</v>
      </c>
      <c r="N116" s="27" t="s">
        <v>882</v>
      </c>
      <c r="O116" s="30">
        <v>201806128</v>
      </c>
      <c r="P116" s="22"/>
      <c r="Q116" s="22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9"/>
    </row>
    <row r="117" spans="1:29" x14ac:dyDescent="0.25">
      <c r="A117" s="27">
        <v>1996</v>
      </c>
      <c r="B117" s="27" t="s">
        <v>4534</v>
      </c>
      <c r="C117" s="27" t="s">
        <v>674</v>
      </c>
      <c r="D117" s="27" t="s">
        <v>853</v>
      </c>
      <c r="E117" s="27" t="s">
        <v>1625</v>
      </c>
      <c r="F117" s="28">
        <v>35239</v>
      </c>
      <c r="G117" s="29">
        <v>0.88541666666666663</v>
      </c>
      <c r="H117" s="28">
        <v>35239</v>
      </c>
      <c r="I117" s="29">
        <v>0.91666666666666663</v>
      </c>
      <c r="J117" s="27" t="s">
        <v>889</v>
      </c>
      <c r="K117" s="27">
        <v>0</v>
      </c>
      <c r="L117" s="27">
        <v>0.05</v>
      </c>
      <c r="M117" s="27">
        <v>0.05</v>
      </c>
      <c r="N117" s="27" t="s">
        <v>882</v>
      </c>
      <c r="O117" s="30">
        <v>202008484</v>
      </c>
      <c r="P117" s="22"/>
      <c r="Q117" s="22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9"/>
    </row>
    <row r="118" spans="1:29" x14ac:dyDescent="0.25">
      <c r="A118" s="27">
        <v>1996</v>
      </c>
      <c r="B118" s="27" t="s">
        <v>1089</v>
      </c>
      <c r="C118" s="27" t="s">
        <v>676</v>
      </c>
      <c r="D118" s="27" t="s">
        <v>891</v>
      </c>
      <c r="E118" s="27" t="s">
        <v>1090</v>
      </c>
      <c r="F118" s="28">
        <v>35239</v>
      </c>
      <c r="G118" s="29">
        <v>0.94444444444444453</v>
      </c>
      <c r="H118" s="28">
        <v>35239</v>
      </c>
      <c r="I118" s="29">
        <v>0.98263888888888884</v>
      </c>
      <c r="J118" s="27" t="s">
        <v>889</v>
      </c>
      <c r="K118" s="27">
        <v>0.05</v>
      </c>
      <c r="L118" s="27">
        <v>0</v>
      </c>
      <c r="M118" s="27">
        <v>0.05</v>
      </c>
      <c r="N118" s="27" t="s">
        <v>882</v>
      </c>
      <c r="O118" s="30">
        <v>202006407</v>
      </c>
      <c r="P118" s="22"/>
      <c r="Q118" s="22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9"/>
    </row>
    <row r="119" spans="1:29" x14ac:dyDescent="0.25">
      <c r="A119" s="27">
        <v>1996</v>
      </c>
      <c r="B119" s="27" t="s">
        <v>4027</v>
      </c>
      <c r="C119" s="27" t="s">
        <v>674</v>
      </c>
      <c r="D119" s="27" t="s">
        <v>3884</v>
      </c>
      <c r="E119" s="27" t="s">
        <v>4028</v>
      </c>
      <c r="F119" s="28">
        <v>35239</v>
      </c>
      <c r="G119" s="29">
        <v>0.95694444444444438</v>
      </c>
      <c r="H119" s="28">
        <v>35239</v>
      </c>
      <c r="I119" s="29">
        <v>0.97916666666666663</v>
      </c>
      <c r="J119" s="27" t="s">
        <v>889</v>
      </c>
      <c r="K119" s="27">
        <v>0</v>
      </c>
      <c r="L119" s="27">
        <v>0.01</v>
      </c>
      <c r="M119" s="27">
        <v>0.01</v>
      </c>
      <c r="N119" s="27" t="s">
        <v>882</v>
      </c>
      <c r="O119" s="30">
        <v>201907035</v>
      </c>
      <c r="P119" s="22"/>
      <c r="Q119" s="22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9"/>
    </row>
    <row r="120" spans="1:29" x14ac:dyDescent="0.25">
      <c r="A120" s="27">
        <v>1996</v>
      </c>
      <c r="B120" s="27" t="s">
        <v>2457</v>
      </c>
      <c r="C120" s="27" t="s">
        <v>2231</v>
      </c>
      <c r="D120" s="27" t="s">
        <v>2262</v>
      </c>
      <c r="E120" s="27" t="s">
        <v>2307</v>
      </c>
      <c r="F120" s="28">
        <v>35240</v>
      </c>
      <c r="G120" s="29">
        <v>9.7222222222222224E-2</v>
      </c>
      <c r="H120" s="28">
        <v>35240</v>
      </c>
      <c r="I120" s="29">
        <v>0.14722222222222223</v>
      </c>
      <c r="J120" s="27" t="s">
        <v>889</v>
      </c>
      <c r="K120" s="27">
        <v>0</v>
      </c>
      <c r="L120" s="27">
        <v>0.02</v>
      </c>
      <c r="M120" s="27">
        <v>0.02</v>
      </c>
      <c r="N120" s="27" t="s">
        <v>882</v>
      </c>
      <c r="O120" s="30">
        <v>202005108</v>
      </c>
      <c r="P120" s="22"/>
      <c r="Q120" s="22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9"/>
    </row>
    <row r="121" spans="1:29" x14ac:dyDescent="0.25">
      <c r="A121" s="27">
        <v>1996</v>
      </c>
      <c r="B121" s="27" t="s">
        <v>4327</v>
      </c>
      <c r="C121" s="27" t="s">
        <v>674</v>
      </c>
      <c r="D121" s="27" t="s">
        <v>752</v>
      </c>
      <c r="E121" s="27" t="s">
        <v>4328</v>
      </c>
      <c r="F121" s="28">
        <v>35240</v>
      </c>
      <c r="G121" s="29">
        <v>0.21805555555555556</v>
      </c>
      <c r="H121" s="28">
        <v>35240</v>
      </c>
      <c r="I121" s="29">
        <v>0.27083333333333331</v>
      </c>
      <c r="J121" s="27" t="s">
        <v>889</v>
      </c>
      <c r="K121" s="27">
        <v>0</v>
      </c>
      <c r="L121" s="27">
        <v>0.04</v>
      </c>
      <c r="M121" s="27">
        <v>0.04</v>
      </c>
      <c r="N121" s="27" t="s">
        <v>882</v>
      </c>
      <c r="O121" s="30">
        <v>201709916</v>
      </c>
      <c r="P121" s="22"/>
      <c r="Q121" s="22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9"/>
    </row>
    <row r="122" spans="1:29" x14ac:dyDescent="0.25">
      <c r="A122" s="27">
        <v>1996</v>
      </c>
      <c r="B122" s="27" t="s">
        <v>1086</v>
      </c>
      <c r="C122" s="27" t="s">
        <v>676</v>
      </c>
      <c r="D122" s="27" t="s">
        <v>891</v>
      </c>
      <c r="E122" s="27" t="s">
        <v>847</v>
      </c>
      <c r="F122" s="28">
        <v>35240</v>
      </c>
      <c r="G122" s="29">
        <v>0.22222222222222221</v>
      </c>
      <c r="H122" s="28">
        <v>35240</v>
      </c>
      <c r="I122" s="29">
        <v>0.30208333333333331</v>
      </c>
      <c r="J122" s="27" t="s">
        <v>889</v>
      </c>
      <c r="K122" s="27">
        <v>0.3</v>
      </c>
      <c r="L122" s="27">
        <v>0</v>
      </c>
      <c r="M122" s="27">
        <v>0.3</v>
      </c>
      <c r="N122" s="27" t="s">
        <v>882</v>
      </c>
      <c r="O122" s="30">
        <v>202003484</v>
      </c>
      <c r="P122" s="22"/>
      <c r="Q122" s="22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9"/>
    </row>
    <row r="123" spans="1:29" x14ac:dyDescent="0.25">
      <c r="A123" s="27">
        <v>1996</v>
      </c>
      <c r="B123" s="27" t="s">
        <v>4822</v>
      </c>
      <c r="C123" s="27" t="s">
        <v>674</v>
      </c>
      <c r="D123" s="27" t="s">
        <v>3827</v>
      </c>
      <c r="E123" s="27" t="s">
        <v>4403</v>
      </c>
      <c r="F123" s="28">
        <v>35240</v>
      </c>
      <c r="G123" s="29">
        <v>0.30208333333333331</v>
      </c>
      <c r="H123" s="28">
        <v>35240</v>
      </c>
      <c r="I123" s="29">
        <v>0.35416666666666669</v>
      </c>
      <c r="J123" s="27" t="s">
        <v>889</v>
      </c>
      <c r="K123" s="27">
        <v>0</v>
      </c>
      <c r="L123" s="27">
        <v>0.3</v>
      </c>
      <c r="M123" s="27">
        <v>0.3</v>
      </c>
      <c r="N123" s="27" t="s">
        <v>882</v>
      </c>
      <c r="O123" s="30">
        <v>201905325</v>
      </c>
      <c r="P123" s="22"/>
      <c r="Q123" s="22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9"/>
    </row>
    <row r="124" spans="1:29" x14ac:dyDescent="0.25">
      <c r="A124" s="27">
        <v>1996</v>
      </c>
      <c r="B124" s="27" t="s">
        <v>3879</v>
      </c>
      <c r="C124" s="27" t="s">
        <v>674</v>
      </c>
      <c r="D124" s="27" t="s">
        <v>3821</v>
      </c>
      <c r="E124" s="27" t="s">
        <v>3867</v>
      </c>
      <c r="F124" s="28">
        <v>35240</v>
      </c>
      <c r="G124" s="29">
        <v>0.32569444444444445</v>
      </c>
      <c r="H124" s="28">
        <v>35240</v>
      </c>
      <c r="I124" s="29">
        <v>0.37152777777777773</v>
      </c>
      <c r="J124" s="27" t="s">
        <v>889</v>
      </c>
      <c r="K124" s="27">
        <v>0.5</v>
      </c>
      <c r="L124" s="27">
        <v>0</v>
      </c>
      <c r="M124" s="27">
        <v>0.5</v>
      </c>
      <c r="N124" s="27" t="s">
        <v>882</v>
      </c>
      <c r="O124" s="30">
        <v>202005428</v>
      </c>
      <c r="P124" s="22"/>
      <c r="Q124" s="22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9"/>
    </row>
    <row r="125" spans="1:29" x14ac:dyDescent="0.25">
      <c r="A125" s="27">
        <v>1996</v>
      </c>
      <c r="B125" s="27" t="s">
        <v>4327</v>
      </c>
      <c r="C125" s="27" t="s">
        <v>674</v>
      </c>
      <c r="D125" s="27" t="s">
        <v>752</v>
      </c>
      <c r="E125" s="27" t="s">
        <v>4328</v>
      </c>
      <c r="F125" s="28">
        <v>35240</v>
      </c>
      <c r="G125" s="29">
        <v>0.34166666666666662</v>
      </c>
      <c r="H125" s="28">
        <v>35240</v>
      </c>
      <c r="I125" s="29">
        <v>0.59722222222222221</v>
      </c>
      <c r="J125" s="27" t="s">
        <v>889</v>
      </c>
      <c r="K125" s="27">
        <v>0</v>
      </c>
      <c r="L125" s="27">
        <v>1</v>
      </c>
      <c r="M125" s="27">
        <v>1</v>
      </c>
      <c r="N125" s="27" t="s">
        <v>882</v>
      </c>
      <c r="O125" s="30">
        <v>201801012</v>
      </c>
      <c r="P125" s="22"/>
      <c r="Q125" s="22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9"/>
    </row>
    <row r="126" spans="1:29" x14ac:dyDescent="0.25">
      <c r="A126" s="27">
        <v>1996</v>
      </c>
      <c r="B126" s="27" t="s">
        <v>4531</v>
      </c>
      <c r="C126" s="27" t="s">
        <v>674</v>
      </c>
      <c r="D126" s="27" t="s">
        <v>3884</v>
      </c>
      <c r="E126" s="27" t="s">
        <v>4295</v>
      </c>
      <c r="F126" s="28">
        <v>35240</v>
      </c>
      <c r="G126" s="29">
        <v>0.52430555555555558</v>
      </c>
      <c r="H126" s="28">
        <v>35240</v>
      </c>
      <c r="I126" s="29">
        <v>0.54166666666666663</v>
      </c>
      <c r="J126" s="27" t="s">
        <v>889</v>
      </c>
      <c r="K126" s="27">
        <v>0</v>
      </c>
      <c r="L126" s="27">
        <v>0.05</v>
      </c>
      <c r="M126" s="27">
        <v>0.05</v>
      </c>
      <c r="N126" s="27" t="s">
        <v>882</v>
      </c>
      <c r="O126" s="30">
        <v>202005388</v>
      </c>
      <c r="P126" s="22"/>
      <c r="Q126" s="22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9"/>
    </row>
    <row r="127" spans="1:29" x14ac:dyDescent="0.25">
      <c r="A127" s="27">
        <v>1996</v>
      </c>
      <c r="B127" s="27" t="s">
        <v>1084</v>
      </c>
      <c r="C127" s="27" t="s">
        <v>676</v>
      </c>
      <c r="D127" s="27" t="s">
        <v>930</v>
      </c>
      <c r="E127" s="27" t="s">
        <v>1085</v>
      </c>
      <c r="F127" s="28">
        <v>35240</v>
      </c>
      <c r="G127" s="29">
        <v>0.52777777777777779</v>
      </c>
      <c r="H127" s="28">
        <v>35240</v>
      </c>
      <c r="I127" s="29">
        <v>0.85416666666666663</v>
      </c>
      <c r="J127" s="27" t="s">
        <v>889</v>
      </c>
      <c r="K127" s="27">
        <v>12</v>
      </c>
      <c r="L127" s="27">
        <v>0</v>
      </c>
      <c r="M127" s="27">
        <v>12</v>
      </c>
      <c r="N127" s="27" t="s">
        <v>882</v>
      </c>
      <c r="O127" s="30">
        <v>202103312</v>
      </c>
      <c r="P127" s="22"/>
      <c r="Q127" s="22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9"/>
    </row>
    <row r="128" spans="1:29" x14ac:dyDescent="0.25">
      <c r="A128" s="27">
        <v>1996</v>
      </c>
      <c r="B128" s="27" t="s">
        <v>4531</v>
      </c>
      <c r="C128" s="27" t="s">
        <v>674</v>
      </c>
      <c r="D128" s="27" t="s">
        <v>3884</v>
      </c>
      <c r="E128" s="27" t="s">
        <v>4295</v>
      </c>
      <c r="F128" s="28">
        <v>35240</v>
      </c>
      <c r="G128" s="29">
        <v>0.54166666666666663</v>
      </c>
      <c r="H128" s="28">
        <v>35240</v>
      </c>
      <c r="I128" s="29">
        <v>0.60416666666666663</v>
      </c>
      <c r="J128" s="27" t="s">
        <v>889</v>
      </c>
      <c r="K128" s="27">
        <v>0</v>
      </c>
      <c r="L128" s="27">
        <v>0.05</v>
      </c>
      <c r="M128" s="27">
        <v>0.05</v>
      </c>
      <c r="N128" s="27" t="s">
        <v>882</v>
      </c>
      <c r="O128" s="30">
        <v>202003142</v>
      </c>
      <c r="P128" s="22"/>
      <c r="Q128" s="22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9"/>
    </row>
    <row r="129" spans="1:29" x14ac:dyDescent="0.25">
      <c r="A129" s="27">
        <v>1996</v>
      </c>
      <c r="B129" s="27" t="s">
        <v>4211</v>
      </c>
      <c r="C129" s="27" t="s">
        <v>674</v>
      </c>
      <c r="D129" s="27" t="s">
        <v>3859</v>
      </c>
      <c r="E129" s="27" t="s">
        <v>4052</v>
      </c>
      <c r="F129" s="28">
        <v>35240</v>
      </c>
      <c r="G129" s="29">
        <v>0.54652777777777783</v>
      </c>
      <c r="H129" s="28">
        <v>35240</v>
      </c>
      <c r="I129" s="29">
        <v>0.5625</v>
      </c>
      <c r="J129" s="27" t="s">
        <v>889</v>
      </c>
      <c r="K129" s="27">
        <v>0</v>
      </c>
      <c r="L129" s="27">
        <v>0.03</v>
      </c>
      <c r="M129" s="27">
        <v>0.03</v>
      </c>
      <c r="N129" s="27" t="s">
        <v>882</v>
      </c>
      <c r="O129" s="30">
        <v>201704335</v>
      </c>
      <c r="P129" s="22"/>
      <c r="Q129" s="22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9"/>
    </row>
    <row r="130" spans="1:29" x14ac:dyDescent="0.25">
      <c r="A130" s="27">
        <v>1996</v>
      </c>
      <c r="B130" s="27" t="s">
        <v>4026</v>
      </c>
      <c r="C130" s="27" t="s">
        <v>674</v>
      </c>
      <c r="D130" s="27" t="s">
        <v>3859</v>
      </c>
      <c r="E130" s="27" t="s">
        <v>3984</v>
      </c>
      <c r="F130" s="28">
        <v>35240</v>
      </c>
      <c r="G130" s="29">
        <v>0.56319444444444444</v>
      </c>
      <c r="H130" s="28">
        <v>35240</v>
      </c>
      <c r="I130" s="29">
        <v>0.59444444444444444</v>
      </c>
      <c r="J130" s="27" t="s">
        <v>889</v>
      </c>
      <c r="K130" s="27">
        <v>0</v>
      </c>
      <c r="L130" s="27">
        <v>0.01</v>
      </c>
      <c r="M130" s="27">
        <v>0.01</v>
      </c>
      <c r="N130" s="27" t="s">
        <v>882</v>
      </c>
      <c r="O130" s="30">
        <v>201907594</v>
      </c>
      <c r="P130" s="22"/>
      <c r="Q130" s="22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9"/>
    </row>
    <row r="131" spans="1:29" x14ac:dyDescent="0.25">
      <c r="A131" s="27">
        <v>1996</v>
      </c>
      <c r="B131" s="27" t="s">
        <v>4212</v>
      </c>
      <c r="C131" s="27" t="s">
        <v>674</v>
      </c>
      <c r="D131" s="27" t="s">
        <v>3841</v>
      </c>
      <c r="E131" s="27" t="s">
        <v>3842</v>
      </c>
      <c r="F131" s="28">
        <v>35240</v>
      </c>
      <c r="G131" s="29">
        <v>0.56597222222222221</v>
      </c>
      <c r="H131" s="28">
        <v>35240</v>
      </c>
      <c r="I131" s="29">
        <v>0.58333333333333337</v>
      </c>
      <c r="J131" s="27" t="s">
        <v>889</v>
      </c>
      <c r="K131" s="27">
        <v>0</v>
      </c>
      <c r="L131" s="27">
        <v>0.02</v>
      </c>
      <c r="M131" s="27">
        <v>0.02</v>
      </c>
      <c r="N131" s="27" t="s">
        <v>882</v>
      </c>
      <c r="O131" s="30">
        <v>201907942</v>
      </c>
      <c r="P131" s="22"/>
      <c r="Q131" s="22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9"/>
    </row>
    <row r="132" spans="1:29" x14ac:dyDescent="0.25">
      <c r="A132" s="27">
        <v>1996</v>
      </c>
      <c r="B132" s="27" t="s">
        <v>4327</v>
      </c>
      <c r="C132" s="27" t="s">
        <v>674</v>
      </c>
      <c r="D132" s="27" t="s">
        <v>752</v>
      </c>
      <c r="E132" s="27" t="s">
        <v>4328</v>
      </c>
      <c r="F132" s="28">
        <v>35240</v>
      </c>
      <c r="G132" s="29">
        <v>0.57986111111111105</v>
      </c>
      <c r="H132" s="28">
        <v>35240</v>
      </c>
      <c r="I132" s="29">
        <v>0.87777777777777777</v>
      </c>
      <c r="J132" s="27" t="s">
        <v>889</v>
      </c>
      <c r="K132" s="27">
        <v>0</v>
      </c>
      <c r="L132" s="27">
        <v>1</v>
      </c>
      <c r="M132" s="27">
        <v>1</v>
      </c>
      <c r="N132" s="27" t="s">
        <v>882</v>
      </c>
      <c r="O132" s="30">
        <v>202005285</v>
      </c>
      <c r="P132" s="22"/>
      <c r="Q132" s="22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9"/>
    </row>
    <row r="133" spans="1:29" x14ac:dyDescent="0.25">
      <c r="A133" s="27">
        <v>1996</v>
      </c>
      <c r="B133" s="27" t="s">
        <v>4938</v>
      </c>
      <c r="C133" s="27" t="s">
        <v>674</v>
      </c>
      <c r="D133" s="27" t="s">
        <v>3841</v>
      </c>
      <c r="E133" s="27" t="s">
        <v>3937</v>
      </c>
      <c r="F133" s="28">
        <v>35240</v>
      </c>
      <c r="G133" s="29">
        <v>0.60069444444444442</v>
      </c>
      <c r="H133" s="28">
        <v>35240</v>
      </c>
      <c r="I133" s="29">
        <v>0.69791666666666663</v>
      </c>
      <c r="J133" s="27" t="s">
        <v>889</v>
      </c>
      <c r="K133" s="27">
        <v>0</v>
      </c>
      <c r="L133" s="27">
        <v>1</v>
      </c>
      <c r="M133" s="27">
        <v>1</v>
      </c>
      <c r="N133" s="27" t="s">
        <v>882</v>
      </c>
      <c r="O133" s="30">
        <v>201909929</v>
      </c>
      <c r="P133" s="22"/>
      <c r="Q133" s="22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9"/>
    </row>
    <row r="134" spans="1:29" x14ac:dyDescent="0.25">
      <c r="A134" s="27">
        <v>1996</v>
      </c>
      <c r="B134" s="27" t="s">
        <v>4026</v>
      </c>
      <c r="C134" s="27" t="s">
        <v>674</v>
      </c>
      <c r="D134" s="27" t="s">
        <v>3859</v>
      </c>
      <c r="E134" s="27" t="s">
        <v>3984</v>
      </c>
      <c r="F134" s="28">
        <v>35240</v>
      </c>
      <c r="G134" s="29">
        <v>0.62708333333333333</v>
      </c>
      <c r="H134" s="28">
        <v>35240</v>
      </c>
      <c r="I134" s="29">
        <v>0.6875</v>
      </c>
      <c r="J134" s="27" t="s">
        <v>889</v>
      </c>
      <c r="K134" s="27">
        <v>0</v>
      </c>
      <c r="L134" s="27">
        <v>0.03</v>
      </c>
      <c r="M134" s="27">
        <v>0.03</v>
      </c>
      <c r="N134" s="27" t="s">
        <v>882</v>
      </c>
      <c r="O134" s="30">
        <v>201900174</v>
      </c>
      <c r="P134" s="22"/>
      <c r="Q134" s="22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9"/>
    </row>
    <row r="135" spans="1:29" x14ac:dyDescent="0.25">
      <c r="A135" s="27">
        <v>1996</v>
      </c>
      <c r="B135" s="27" t="s">
        <v>2455</v>
      </c>
      <c r="C135" s="27" t="s">
        <v>2231</v>
      </c>
      <c r="D135" s="27" t="s">
        <v>2299</v>
      </c>
      <c r="E135" s="27" t="s">
        <v>2300</v>
      </c>
      <c r="F135" s="28">
        <v>35240</v>
      </c>
      <c r="G135" s="29">
        <v>0.63055555555555554</v>
      </c>
      <c r="H135" s="28">
        <v>35240</v>
      </c>
      <c r="I135" s="29">
        <v>0.72361111111111109</v>
      </c>
      <c r="J135" s="27"/>
      <c r="K135" s="27">
        <v>0.04</v>
      </c>
      <c r="L135" s="27">
        <v>0.06</v>
      </c>
      <c r="M135" s="27">
        <v>0.1</v>
      </c>
      <c r="N135" s="27" t="s">
        <v>2173</v>
      </c>
      <c r="O135" s="30">
        <v>202009548</v>
      </c>
      <c r="P135" s="22"/>
      <c r="Q135" s="22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9"/>
    </row>
    <row r="136" spans="1:29" x14ac:dyDescent="0.25">
      <c r="A136" s="27">
        <v>1996</v>
      </c>
      <c r="B136" s="27" t="s">
        <v>2527</v>
      </c>
      <c r="C136" s="27" t="s">
        <v>2231</v>
      </c>
      <c r="D136" s="27" t="s">
        <v>2259</v>
      </c>
      <c r="E136" s="27" t="s">
        <v>2259</v>
      </c>
      <c r="F136" s="28">
        <v>35240</v>
      </c>
      <c r="G136" s="29">
        <v>0.63055555555555554</v>
      </c>
      <c r="H136" s="28">
        <v>35240</v>
      </c>
      <c r="I136" s="29">
        <v>0.69097222222222221</v>
      </c>
      <c r="J136" s="27"/>
      <c r="K136" s="27">
        <v>0</v>
      </c>
      <c r="L136" s="27">
        <v>0.06</v>
      </c>
      <c r="M136" s="27">
        <v>0.06</v>
      </c>
      <c r="N136" s="27" t="s">
        <v>2211</v>
      </c>
      <c r="O136" s="30">
        <v>201706415</v>
      </c>
      <c r="P136" s="22"/>
      <c r="Q136" s="22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9"/>
    </row>
    <row r="137" spans="1:29" x14ac:dyDescent="0.25">
      <c r="A137" s="27">
        <v>1996</v>
      </c>
      <c r="B137" s="27" t="s">
        <v>4700</v>
      </c>
      <c r="C137" s="27" t="s">
        <v>674</v>
      </c>
      <c r="D137" s="27" t="s">
        <v>1248</v>
      </c>
      <c r="E137" s="27" t="s">
        <v>4042</v>
      </c>
      <c r="F137" s="28">
        <v>35240</v>
      </c>
      <c r="G137" s="29">
        <v>0.65277777777777779</v>
      </c>
      <c r="H137" s="28">
        <v>35240</v>
      </c>
      <c r="I137" s="29">
        <v>0.6875</v>
      </c>
      <c r="J137" s="27" t="s">
        <v>889</v>
      </c>
      <c r="K137" s="27">
        <v>0</v>
      </c>
      <c r="L137" s="27">
        <v>0.1</v>
      </c>
      <c r="M137" s="27">
        <v>0.1</v>
      </c>
      <c r="N137" s="27" t="s">
        <v>882</v>
      </c>
      <c r="O137" s="30">
        <v>202008110</v>
      </c>
      <c r="P137" s="22"/>
      <c r="Q137" s="22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9"/>
    </row>
    <row r="138" spans="1:29" x14ac:dyDescent="0.25">
      <c r="A138" s="27">
        <v>1996</v>
      </c>
      <c r="B138" s="27" t="s">
        <v>4533</v>
      </c>
      <c r="C138" s="27" t="s">
        <v>674</v>
      </c>
      <c r="D138" s="27" t="s">
        <v>1248</v>
      </c>
      <c r="E138" s="27" t="s">
        <v>697</v>
      </c>
      <c r="F138" s="28">
        <v>35240</v>
      </c>
      <c r="G138" s="29">
        <v>0.66666666666666663</v>
      </c>
      <c r="H138" s="28">
        <v>35240</v>
      </c>
      <c r="I138" s="29">
        <v>0.74305555555555547</v>
      </c>
      <c r="J138" s="27" t="s">
        <v>889</v>
      </c>
      <c r="K138" s="27">
        <v>0</v>
      </c>
      <c r="L138" s="27">
        <v>0.1</v>
      </c>
      <c r="M138" s="27">
        <v>0.1</v>
      </c>
      <c r="N138" s="27" t="s">
        <v>882</v>
      </c>
      <c r="O138" s="30">
        <v>201705072</v>
      </c>
      <c r="P138" s="22"/>
      <c r="Q138" s="22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9"/>
    </row>
    <row r="139" spans="1:29" x14ac:dyDescent="0.25">
      <c r="A139" s="27">
        <v>1996</v>
      </c>
      <c r="B139" s="27" t="s">
        <v>1207</v>
      </c>
      <c r="C139" s="27" t="s">
        <v>676</v>
      </c>
      <c r="D139" s="27" t="s">
        <v>930</v>
      </c>
      <c r="E139" s="27" t="s">
        <v>1208</v>
      </c>
      <c r="F139" s="28">
        <v>35240</v>
      </c>
      <c r="G139" s="29">
        <v>0.69097222222222221</v>
      </c>
      <c r="H139" s="28">
        <v>35240</v>
      </c>
      <c r="I139" s="29">
        <v>0.77083333333333337</v>
      </c>
      <c r="J139" s="27" t="s">
        <v>889</v>
      </c>
      <c r="K139" s="27">
        <v>0</v>
      </c>
      <c r="L139" s="27">
        <v>0.02</v>
      </c>
      <c r="M139" s="27">
        <v>0.02</v>
      </c>
      <c r="N139" s="27" t="s">
        <v>882</v>
      </c>
      <c r="O139" s="30">
        <v>201907783</v>
      </c>
      <c r="P139" s="22"/>
      <c r="Q139" s="22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9"/>
    </row>
    <row r="140" spans="1:29" x14ac:dyDescent="0.25">
      <c r="A140" s="27">
        <v>1996</v>
      </c>
      <c r="B140" s="27" t="s">
        <v>4529</v>
      </c>
      <c r="C140" s="27" t="s">
        <v>674</v>
      </c>
      <c r="D140" s="27" t="s">
        <v>3939</v>
      </c>
      <c r="E140" s="27" t="s">
        <v>3940</v>
      </c>
      <c r="F140" s="28">
        <v>35240</v>
      </c>
      <c r="G140" s="29">
        <v>0.70486111111111116</v>
      </c>
      <c r="H140" s="28">
        <v>35240</v>
      </c>
      <c r="I140" s="29">
        <v>0.75347222222222221</v>
      </c>
      <c r="J140" s="27" t="s">
        <v>889</v>
      </c>
      <c r="K140" s="27">
        <v>0</v>
      </c>
      <c r="L140" s="27">
        <v>0.05</v>
      </c>
      <c r="M140" s="27">
        <v>0.05</v>
      </c>
      <c r="N140" s="27" t="s">
        <v>882</v>
      </c>
      <c r="O140" s="30">
        <v>202005950</v>
      </c>
      <c r="P140" s="22"/>
      <c r="Q140" s="22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9"/>
    </row>
    <row r="141" spans="1:29" x14ac:dyDescent="0.25">
      <c r="A141" s="27">
        <v>1996</v>
      </c>
      <c r="B141" s="27" t="s">
        <v>4212</v>
      </c>
      <c r="C141" s="27" t="s">
        <v>674</v>
      </c>
      <c r="D141" s="27" t="s">
        <v>3841</v>
      </c>
      <c r="E141" s="27" t="s">
        <v>3842</v>
      </c>
      <c r="F141" s="28">
        <v>35240</v>
      </c>
      <c r="G141" s="29">
        <v>0.71527777777777779</v>
      </c>
      <c r="H141" s="28">
        <v>35240</v>
      </c>
      <c r="I141" s="29">
        <v>0.76041666666666663</v>
      </c>
      <c r="J141" s="27" t="s">
        <v>889</v>
      </c>
      <c r="K141" s="27">
        <v>0</v>
      </c>
      <c r="L141" s="27">
        <v>0.15</v>
      </c>
      <c r="M141" s="27">
        <v>0.15</v>
      </c>
      <c r="N141" s="27" t="s">
        <v>882</v>
      </c>
      <c r="O141" s="30">
        <v>201601879</v>
      </c>
      <c r="P141" s="22"/>
      <c r="Q141" s="22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9"/>
    </row>
    <row r="142" spans="1:29" x14ac:dyDescent="0.25">
      <c r="A142" s="27">
        <v>1996</v>
      </c>
      <c r="B142" s="27" t="s">
        <v>4528</v>
      </c>
      <c r="C142" s="27" t="s">
        <v>674</v>
      </c>
      <c r="D142" s="27" t="s">
        <v>1248</v>
      </c>
      <c r="E142" s="27" t="s">
        <v>4002</v>
      </c>
      <c r="F142" s="28">
        <v>35240</v>
      </c>
      <c r="G142" s="29">
        <v>0.72916666666666663</v>
      </c>
      <c r="H142" s="28">
        <v>35240</v>
      </c>
      <c r="I142" s="29">
        <v>0.76041666666666663</v>
      </c>
      <c r="J142" s="27" t="s">
        <v>889</v>
      </c>
      <c r="K142" s="27">
        <v>0</v>
      </c>
      <c r="L142" s="27">
        <v>0.05</v>
      </c>
      <c r="M142" s="27">
        <v>0.05</v>
      </c>
      <c r="N142" s="27" t="s">
        <v>882</v>
      </c>
      <c r="O142" s="30">
        <v>201909920</v>
      </c>
      <c r="P142" s="22"/>
      <c r="Q142" s="22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9"/>
    </row>
    <row r="143" spans="1:29" x14ac:dyDescent="0.25">
      <c r="A143" s="27">
        <v>1996</v>
      </c>
      <c r="B143" s="27" t="s">
        <v>4899</v>
      </c>
      <c r="C143" s="27" t="s">
        <v>674</v>
      </c>
      <c r="D143" s="27" t="s">
        <v>4037</v>
      </c>
      <c r="E143" s="27" t="s">
        <v>4538</v>
      </c>
      <c r="F143" s="28">
        <v>35240</v>
      </c>
      <c r="G143" s="29">
        <v>0.73333333333333339</v>
      </c>
      <c r="H143" s="28">
        <v>35240</v>
      </c>
      <c r="I143" s="29">
        <v>0.77430555555555547</v>
      </c>
      <c r="J143" s="27" t="s">
        <v>889</v>
      </c>
      <c r="K143" s="27">
        <v>0</v>
      </c>
      <c r="L143" s="27">
        <v>0.5</v>
      </c>
      <c r="M143" s="27">
        <v>0.5</v>
      </c>
      <c r="N143" s="27" t="s">
        <v>882</v>
      </c>
      <c r="O143" s="30">
        <v>201907321</v>
      </c>
      <c r="P143" s="22"/>
      <c r="Q143" s="22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9"/>
    </row>
    <row r="144" spans="1:29" x14ac:dyDescent="0.25">
      <c r="A144" s="27">
        <v>1996</v>
      </c>
      <c r="B144" s="27" t="s">
        <v>4699</v>
      </c>
      <c r="C144" s="27" t="s">
        <v>674</v>
      </c>
      <c r="D144" s="27" t="s">
        <v>3939</v>
      </c>
      <c r="E144" s="27" t="s">
        <v>3939</v>
      </c>
      <c r="F144" s="28">
        <v>35240</v>
      </c>
      <c r="G144" s="29">
        <v>0.75347222222222221</v>
      </c>
      <c r="H144" s="28">
        <v>35240</v>
      </c>
      <c r="I144" s="29">
        <v>0.8125</v>
      </c>
      <c r="J144" s="27" t="s">
        <v>889</v>
      </c>
      <c r="K144" s="27">
        <v>0</v>
      </c>
      <c r="L144" s="27">
        <v>0.16</v>
      </c>
      <c r="M144" s="27">
        <v>0.16</v>
      </c>
      <c r="N144" s="27" t="s">
        <v>882</v>
      </c>
      <c r="O144" s="30">
        <v>202008867</v>
      </c>
      <c r="P144" s="22"/>
      <c r="Q144" s="22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9"/>
    </row>
    <row r="145" spans="1:29" x14ac:dyDescent="0.25">
      <c r="A145" s="27">
        <v>1996</v>
      </c>
      <c r="B145" s="27" t="s">
        <v>4532</v>
      </c>
      <c r="C145" s="27" t="s">
        <v>674</v>
      </c>
      <c r="D145" s="27" t="s">
        <v>3841</v>
      </c>
      <c r="E145" s="27" t="s">
        <v>4073</v>
      </c>
      <c r="F145" s="28">
        <v>35240</v>
      </c>
      <c r="G145" s="29">
        <v>0.76388888888888884</v>
      </c>
      <c r="H145" s="28">
        <v>35240</v>
      </c>
      <c r="I145" s="29">
        <v>0.80208333333333337</v>
      </c>
      <c r="J145" s="27" t="s">
        <v>889</v>
      </c>
      <c r="K145" s="27">
        <v>0</v>
      </c>
      <c r="L145" s="27">
        <v>0.05</v>
      </c>
      <c r="M145" s="27">
        <v>0.05</v>
      </c>
      <c r="N145" s="27" t="s">
        <v>882</v>
      </c>
      <c r="O145" s="30">
        <v>201704684</v>
      </c>
      <c r="P145" s="22"/>
      <c r="Q145" s="22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9"/>
    </row>
    <row r="146" spans="1:29" x14ac:dyDescent="0.25">
      <c r="A146" s="27">
        <v>1996</v>
      </c>
      <c r="B146" s="27" t="s">
        <v>4571</v>
      </c>
      <c r="C146" s="27" t="s">
        <v>674</v>
      </c>
      <c r="D146" s="27" t="s">
        <v>3841</v>
      </c>
      <c r="E146" s="27" t="s">
        <v>3937</v>
      </c>
      <c r="F146" s="28">
        <v>35240</v>
      </c>
      <c r="G146" s="29">
        <v>0.77430555555555547</v>
      </c>
      <c r="H146" s="28">
        <v>35240</v>
      </c>
      <c r="I146" s="29">
        <v>0.80208333333333337</v>
      </c>
      <c r="J146" s="27" t="s">
        <v>889</v>
      </c>
      <c r="K146" s="27">
        <v>0</v>
      </c>
      <c r="L146" s="27">
        <v>0.08</v>
      </c>
      <c r="M146" s="27">
        <v>0.08</v>
      </c>
      <c r="N146" s="27" t="s">
        <v>882</v>
      </c>
      <c r="O146" s="30">
        <v>202007519</v>
      </c>
      <c r="P146" s="22"/>
      <c r="Q146" s="22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9"/>
    </row>
    <row r="147" spans="1:29" x14ac:dyDescent="0.25">
      <c r="A147" s="27">
        <v>1996</v>
      </c>
      <c r="B147" s="27" t="s">
        <v>4821</v>
      </c>
      <c r="C147" s="27" t="s">
        <v>674</v>
      </c>
      <c r="D147" s="27" t="s">
        <v>752</v>
      </c>
      <c r="E147" s="27" t="s">
        <v>752</v>
      </c>
      <c r="F147" s="28">
        <v>35240</v>
      </c>
      <c r="G147" s="29">
        <v>0.77777777777777779</v>
      </c>
      <c r="H147" s="28">
        <v>35240</v>
      </c>
      <c r="I147" s="29">
        <v>0.84722222222222221</v>
      </c>
      <c r="J147" s="27" t="s">
        <v>889</v>
      </c>
      <c r="K147" s="27">
        <v>0</v>
      </c>
      <c r="L147" s="27">
        <v>0.25</v>
      </c>
      <c r="M147" s="27">
        <v>0.25</v>
      </c>
      <c r="N147" s="27" t="s">
        <v>882</v>
      </c>
      <c r="O147" s="30">
        <v>202005330</v>
      </c>
      <c r="P147" s="22"/>
      <c r="Q147" s="22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9"/>
    </row>
    <row r="148" spans="1:29" x14ac:dyDescent="0.25">
      <c r="A148" s="27">
        <v>1996</v>
      </c>
      <c r="B148" s="27" t="s">
        <v>4527</v>
      </c>
      <c r="C148" s="27" t="s">
        <v>674</v>
      </c>
      <c r="D148" s="27" t="s">
        <v>3884</v>
      </c>
      <c r="E148" s="27" t="s">
        <v>3967</v>
      </c>
      <c r="F148" s="28">
        <v>35240</v>
      </c>
      <c r="G148" s="29">
        <v>0.79166666666666663</v>
      </c>
      <c r="H148" s="28">
        <v>35240</v>
      </c>
      <c r="I148" s="29">
        <v>0.83333333333333337</v>
      </c>
      <c r="J148" s="27" t="s">
        <v>889</v>
      </c>
      <c r="K148" s="27">
        <v>0</v>
      </c>
      <c r="L148" s="27">
        <v>0.05</v>
      </c>
      <c r="M148" s="27">
        <v>0.05</v>
      </c>
      <c r="N148" s="27" t="s">
        <v>882</v>
      </c>
      <c r="O148" s="30">
        <v>202007539</v>
      </c>
      <c r="P148" s="22"/>
      <c r="Q148" s="22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9"/>
    </row>
    <row r="149" spans="1:29" x14ac:dyDescent="0.25">
      <c r="A149" s="27">
        <v>1996</v>
      </c>
      <c r="B149" s="27" t="s">
        <v>4820</v>
      </c>
      <c r="C149" s="27" t="s">
        <v>674</v>
      </c>
      <c r="D149" s="27" t="s">
        <v>3884</v>
      </c>
      <c r="E149" s="27" t="s">
        <v>3949</v>
      </c>
      <c r="F149" s="28">
        <v>35240</v>
      </c>
      <c r="G149" s="29">
        <v>0.79166666666666663</v>
      </c>
      <c r="H149" s="28">
        <v>35240</v>
      </c>
      <c r="I149" s="29">
        <v>0.83333333333333337</v>
      </c>
      <c r="J149" s="27" t="s">
        <v>889</v>
      </c>
      <c r="K149" s="27">
        <v>0</v>
      </c>
      <c r="L149" s="27">
        <v>0.25</v>
      </c>
      <c r="M149" s="27">
        <v>0.25</v>
      </c>
      <c r="N149" s="27" t="s">
        <v>882</v>
      </c>
      <c r="O149" s="30">
        <v>201608611</v>
      </c>
      <c r="P149" s="22"/>
      <c r="Q149" s="22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9"/>
    </row>
    <row r="150" spans="1:29" x14ac:dyDescent="0.25">
      <c r="A150" s="27">
        <v>1996</v>
      </c>
      <c r="B150" s="27" t="s">
        <v>4978</v>
      </c>
      <c r="C150" s="27" t="s">
        <v>674</v>
      </c>
      <c r="D150" s="27" t="s">
        <v>1248</v>
      </c>
      <c r="E150" s="27" t="s">
        <v>3913</v>
      </c>
      <c r="F150" s="28">
        <v>35240</v>
      </c>
      <c r="G150" s="29">
        <v>0.84722222222222221</v>
      </c>
      <c r="H150" s="28">
        <v>35241</v>
      </c>
      <c r="I150" s="29">
        <v>6.9444444444444441E-3</v>
      </c>
      <c r="J150" s="27" t="s">
        <v>889</v>
      </c>
      <c r="K150" s="27">
        <v>0</v>
      </c>
      <c r="L150" s="27">
        <v>4</v>
      </c>
      <c r="M150" s="27">
        <v>4</v>
      </c>
      <c r="N150" s="27" t="s">
        <v>882</v>
      </c>
      <c r="O150" s="30">
        <v>201908050</v>
      </c>
      <c r="P150" s="22"/>
      <c r="Q150" s="22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9"/>
    </row>
    <row r="151" spans="1:29" x14ac:dyDescent="0.25">
      <c r="A151" s="27">
        <v>1996</v>
      </c>
      <c r="B151" s="27" t="s">
        <v>4300</v>
      </c>
      <c r="C151" s="27" t="s">
        <v>674</v>
      </c>
      <c r="D151" s="27" t="s">
        <v>802</v>
      </c>
      <c r="E151" s="27" t="s">
        <v>816</v>
      </c>
      <c r="F151" s="28">
        <v>35240</v>
      </c>
      <c r="G151" s="29">
        <v>0.86319444444444438</v>
      </c>
      <c r="H151" s="28">
        <v>35240</v>
      </c>
      <c r="I151" s="29">
        <v>0.88888888888888884</v>
      </c>
      <c r="J151" s="27" t="s">
        <v>889</v>
      </c>
      <c r="K151" s="27">
        <v>0</v>
      </c>
      <c r="L151" s="27">
        <v>0.03</v>
      </c>
      <c r="M151" s="27">
        <v>0.03</v>
      </c>
      <c r="N151" s="27" t="s">
        <v>882</v>
      </c>
      <c r="O151" s="30">
        <v>201907445</v>
      </c>
      <c r="P151" s="22"/>
      <c r="Q151" s="22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9"/>
    </row>
    <row r="152" spans="1:29" x14ac:dyDescent="0.25">
      <c r="A152" s="27">
        <v>1996</v>
      </c>
      <c r="B152" s="27" t="s">
        <v>4822</v>
      </c>
      <c r="C152" s="27" t="s">
        <v>674</v>
      </c>
      <c r="D152" s="27" t="s">
        <v>3827</v>
      </c>
      <c r="E152" s="27" t="s">
        <v>4403</v>
      </c>
      <c r="F152" s="28">
        <v>35240</v>
      </c>
      <c r="G152" s="29">
        <v>0.89583333333333337</v>
      </c>
      <c r="H152" s="28">
        <v>35240</v>
      </c>
      <c r="I152" s="29">
        <v>0.9375</v>
      </c>
      <c r="J152" s="27" t="s">
        <v>889</v>
      </c>
      <c r="K152" s="27">
        <v>0.25</v>
      </c>
      <c r="L152" s="27">
        <v>0.25</v>
      </c>
      <c r="M152" s="27">
        <v>0.5</v>
      </c>
      <c r="N152" s="27" t="s">
        <v>882</v>
      </c>
      <c r="O152" s="30">
        <v>201806757</v>
      </c>
      <c r="P152" s="22"/>
      <c r="Q152" s="22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9"/>
    </row>
    <row r="153" spans="1:29" x14ac:dyDescent="0.25">
      <c r="A153" s="27">
        <v>1996</v>
      </c>
      <c r="B153" s="27" t="s">
        <v>4534</v>
      </c>
      <c r="C153" s="27" t="s">
        <v>674</v>
      </c>
      <c r="D153" s="27" t="s">
        <v>853</v>
      </c>
      <c r="E153" s="27" t="s">
        <v>1625</v>
      </c>
      <c r="F153" s="28">
        <v>35240</v>
      </c>
      <c r="G153" s="29">
        <v>0.92708333333333337</v>
      </c>
      <c r="H153" s="28">
        <v>35240</v>
      </c>
      <c r="I153" s="29">
        <v>0.95833333333333337</v>
      </c>
      <c r="J153" s="27" t="s">
        <v>889</v>
      </c>
      <c r="K153" s="27">
        <v>0</v>
      </c>
      <c r="L153" s="27">
        <v>0.1</v>
      </c>
      <c r="M153" s="27">
        <v>0.1</v>
      </c>
      <c r="N153" s="27" t="s">
        <v>882</v>
      </c>
      <c r="O153" s="30">
        <v>201800301</v>
      </c>
      <c r="P153" s="22"/>
      <c r="Q153" s="22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9"/>
    </row>
    <row r="154" spans="1:29" x14ac:dyDescent="0.25">
      <c r="A154" s="27">
        <v>1996</v>
      </c>
      <c r="B154" s="27" t="s">
        <v>3880</v>
      </c>
      <c r="C154" s="27" t="s">
        <v>674</v>
      </c>
      <c r="D154" s="27" t="s">
        <v>3827</v>
      </c>
      <c r="E154" s="27" t="s">
        <v>1424</v>
      </c>
      <c r="F154" s="28">
        <v>35240</v>
      </c>
      <c r="G154" s="29">
        <v>0.96180555555555547</v>
      </c>
      <c r="H154" s="28">
        <v>35241</v>
      </c>
      <c r="I154" s="29">
        <v>6.5972222222222224E-2</v>
      </c>
      <c r="J154" s="27" t="s">
        <v>889</v>
      </c>
      <c r="K154" s="27">
        <v>1</v>
      </c>
      <c r="L154" s="27">
        <v>0</v>
      </c>
      <c r="M154" s="27">
        <v>1</v>
      </c>
      <c r="N154" s="27" t="s">
        <v>882</v>
      </c>
      <c r="O154" s="30">
        <v>201605335</v>
      </c>
      <c r="P154" s="22"/>
      <c r="Q154" s="22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9"/>
    </row>
    <row r="155" spans="1:29" x14ac:dyDescent="0.25">
      <c r="A155" s="27">
        <v>1996</v>
      </c>
      <c r="B155" s="27" t="s">
        <v>4742</v>
      </c>
      <c r="C155" s="27" t="s">
        <v>674</v>
      </c>
      <c r="D155" s="27" t="s">
        <v>3830</v>
      </c>
      <c r="E155" s="27" t="s">
        <v>4743</v>
      </c>
      <c r="F155" s="28">
        <v>35240</v>
      </c>
      <c r="G155" s="29">
        <v>0.96180555555555547</v>
      </c>
      <c r="H155" s="28">
        <v>35241</v>
      </c>
      <c r="I155" s="29">
        <v>1.3888888888888888E-2</v>
      </c>
      <c r="J155" s="27" t="s">
        <v>889</v>
      </c>
      <c r="K155" s="27">
        <v>0</v>
      </c>
      <c r="L155" s="27">
        <v>0.15</v>
      </c>
      <c r="M155" s="27">
        <v>0.15</v>
      </c>
      <c r="N155" s="27" t="s">
        <v>882</v>
      </c>
      <c r="O155" s="30">
        <v>201900148</v>
      </c>
      <c r="P155" s="22"/>
      <c r="Q155" s="22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9"/>
    </row>
    <row r="156" spans="1:29" x14ac:dyDescent="0.25">
      <c r="A156" s="27">
        <v>1996</v>
      </c>
      <c r="B156" s="27" t="s">
        <v>1087</v>
      </c>
      <c r="C156" s="27" t="s">
        <v>676</v>
      </c>
      <c r="D156" s="27" t="s">
        <v>914</v>
      </c>
      <c r="E156" s="27" t="s">
        <v>1088</v>
      </c>
      <c r="F156" s="28">
        <v>35240</v>
      </c>
      <c r="G156" s="27"/>
      <c r="H156" s="27"/>
      <c r="I156" s="27"/>
      <c r="J156" s="27" t="s">
        <v>889</v>
      </c>
      <c r="K156" s="27">
        <v>0.5</v>
      </c>
      <c r="L156" s="27">
        <v>0</v>
      </c>
      <c r="M156" s="27">
        <v>0.5</v>
      </c>
      <c r="N156" s="27" t="s">
        <v>882</v>
      </c>
      <c r="O156" s="30">
        <v>202004288</v>
      </c>
      <c r="P156" s="22"/>
      <c r="Q156" s="22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9"/>
    </row>
    <row r="157" spans="1:29" x14ac:dyDescent="0.25">
      <c r="A157" s="27">
        <v>1996</v>
      </c>
      <c r="B157" s="27" t="s">
        <v>1575</v>
      </c>
      <c r="C157" s="27" t="s">
        <v>676</v>
      </c>
      <c r="D157" s="27" t="s">
        <v>914</v>
      </c>
      <c r="E157" s="27" t="s">
        <v>975</v>
      </c>
      <c r="F157" s="28">
        <v>35240</v>
      </c>
      <c r="G157" s="27"/>
      <c r="H157" s="27"/>
      <c r="I157" s="27"/>
      <c r="J157" s="27" t="s">
        <v>889</v>
      </c>
      <c r="K157" s="27">
        <v>0</v>
      </c>
      <c r="L157" s="27">
        <v>2</v>
      </c>
      <c r="M157" s="27">
        <v>2</v>
      </c>
      <c r="N157" s="27" t="s">
        <v>882</v>
      </c>
      <c r="O157" s="30">
        <v>202006407</v>
      </c>
      <c r="P157" s="22"/>
      <c r="Q157" s="22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9"/>
    </row>
    <row r="158" spans="1:29" x14ac:dyDescent="0.25">
      <c r="A158" s="27">
        <v>1996</v>
      </c>
      <c r="B158" s="27" t="s">
        <v>1401</v>
      </c>
      <c r="C158" s="27" t="s">
        <v>676</v>
      </c>
      <c r="D158" s="27" t="s">
        <v>901</v>
      </c>
      <c r="E158" s="27" t="s">
        <v>824</v>
      </c>
      <c r="F158" s="28">
        <v>35240</v>
      </c>
      <c r="G158" s="27"/>
      <c r="H158" s="27"/>
      <c r="I158" s="27"/>
      <c r="J158" s="27" t="s">
        <v>889</v>
      </c>
      <c r="K158" s="27">
        <v>0</v>
      </c>
      <c r="L158" s="27">
        <v>2</v>
      </c>
      <c r="M158" s="27">
        <v>2</v>
      </c>
      <c r="N158" s="27" t="s">
        <v>882</v>
      </c>
      <c r="O158" s="30">
        <v>201606201</v>
      </c>
      <c r="P158" s="22"/>
      <c r="Q158" s="22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9"/>
    </row>
    <row r="159" spans="1:29" x14ac:dyDescent="0.25">
      <c r="A159" s="27">
        <v>1996</v>
      </c>
      <c r="B159" s="27" t="s">
        <v>3880</v>
      </c>
      <c r="C159" s="27" t="s">
        <v>674</v>
      </c>
      <c r="D159" s="27" t="s">
        <v>3827</v>
      </c>
      <c r="E159" s="27" t="s">
        <v>1424</v>
      </c>
      <c r="F159" s="28">
        <v>35241</v>
      </c>
      <c r="G159" s="29">
        <v>0.25</v>
      </c>
      <c r="H159" s="28">
        <v>35241</v>
      </c>
      <c r="I159" s="29">
        <v>0.33333333333333331</v>
      </c>
      <c r="J159" s="27" t="s">
        <v>889</v>
      </c>
      <c r="K159" s="27">
        <v>0.75</v>
      </c>
      <c r="L159" s="27">
        <v>0</v>
      </c>
      <c r="M159" s="27">
        <v>0.75</v>
      </c>
      <c r="N159" s="27" t="s">
        <v>882</v>
      </c>
      <c r="O159" s="30">
        <v>202005692</v>
      </c>
      <c r="P159" s="22"/>
      <c r="Q159" s="22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9"/>
    </row>
    <row r="160" spans="1:29" x14ac:dyDescent="0.25">
      <c r="A160" s="27">
        <v>1996</v>
      </c>
      <c r="B160" s="27" t="s">
        <v>4822</v>
      </c>
      <c r="C160" s="27" t="s">
        <v>674</v>
      </c>
      <c r="D160" s="27" t="s">
        <v>3827</v>
      </c>
      <c r="E160" s="27" t="s">
        <v>4403</v>
      </c>
      <c r="F160" s="28">
        <v>35241</v>
      </c>
      <c r="G160" s="29">
        <v>0.34027777777777773</v>
      </c>
      <c r="H160" s="28">
        <v>35241</v>
      </c>
      <c r="I160" s="29">
        <v>0.43055555555555558</v>
      </c>
      <c r="J160" s="27" t="s">
        <v>889</v>
      </c>
      <c r="K160" s="27">
        <v>0</v>
      </c>
      <c r="L160" s="27">
        <v>0.5</v>
      </c>
      <c r="M160" s="27">
        <v>0.5</v>
      </c>
      <c r="N160" s="27" t="s">
        <v>882</v>
      </c>
      <c r="O160" s="30">
        <v>201900131</v>
      </c>
      <c r="P160" s="22"/>
      <c r="Q160" s="22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9"/>
    </row>
    <row r="161" spans="1:29" x14ac:dyDescent="0.25">
      <c r="A161" s="27">
        <v>1996</v>
      </c>
      <c r="B161" s="27" t="s">
        <v>4209</v>
      </c>
      <c r="C161" s="27" t="s">
        <v>674</v>
      </c>
      <c r="D161" s="27" t="s">
        <v>4037</v>
      </c>
      <c r="E161" s="27" t="s">
        <v>4044</v>
      </c>
      <c r="F161" s="28">
        <v>35241</v>
      </c>
      <c r="G161" s="29">
        <v>0.40625</v>
      </c>
      <c r="H161" s="28">
        <v>35241</v>
      </c>
      <c r="I161" s="29">
        <v>0.42708333333333331</v>
      </c>
      <c r="J161" s="27" t="s">
        <v>889</v>
      </c>
      <c r="K161" s="27">
        <v>0</v>
      </c>
      <c r="L161" s="27">
        <v>0.05</v>
      </c>
      <c r="M161" s="27">
        <v>0.05</v>
      </c>
      <c r="N161" s="27" t="s">
        <v>882</v>
      </c>
      <c r="O161" s="30">
        <v>201806508</v>
      </c>
      <c r="P161" s="22"/>
      <c r="Q161" s="22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9"/>
    </row>
    <row r="162" spans="1:29" x14ac:dyDescent="0.25">
      <c r="A162" s="27">
        <v>1996</v>
      </c>
      <c r="B162" s="27" t="s">
        <v>4937</v>
      </c>
      <c r="C162" s="27" t="s">
        <v>674</v>
      </c>
      <c r="D162" s="27" t="s">
        <v>3859</v>
      </c>
      <c r="E162" s="27" t="s">
        <v>4181</v>
      </c>
      <c r="F162" s="28">
        <v>35241</v>
      </c>
      <c r="G162" s="29">
        <v>0.4201388888888889</v>
      </c>
      <c r="H162" s="28">
        <v>35241</v>
      </c>
      <c r="I162" s="29">
        <v>0.52083333333333337</v>
      </c>
      <c r="J162" s="27" t="s">
        <v>889</v>
      </c>
      <c r="K162" s="27">
        <v>0</v>
      </c>
      <c r="L162" s="27">
        <v>1</v>
      </c>
      <c r="M162" s="27">
        <v>1</v>
      </c>
      <c r="N162" s="27" t="s">
        <v>882</v>
      </c>
      <c r="O162" s="30">
        <v>201907058</v>
      </c>
      <c r="P162" s="22"/>
      <c r="Q162" s="22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9"/>
    </row>
    <row r="163" spans="1:29" x14ac:dyDescent="0.25">
      <c r="A163" s="27">
        <v>1996</v>
      </c>
      <c r="B163" s="27" t="s">
        <v>2531</v>
      </c>
      <c r="C163" s="27" t="s">
        <v>2231</v>
      </c>
      <c r="D163" s="27" t="s">
        <v>2340</v>
      </c>
      <c r="E163" s="27" t="s">
        <v>2340</v>
      </c>
      <c r="F163" s="28">
        <v>35241</v>
      </c>
      <c r="G163" s="29">
        <v>0.4236111111111111</v>
      </c>
      <c r="H163" s="28">
        <v>35241</v>
      </c>
      <c r="I163" s="29">
        <v>0.45833333333333331</v>
      </c>
      <c r="J163" s="27"/>
      <c r="K163" s="27">
        <v>0</v>
      </c>
      <c r="L163" s="27">
        <v>0.02</v>
      </c>
      <c r="M163" s="27">
        <v>0.02</v>
      </c>
      <c r="N163" s="27" t="s">
        <v>2211</v>
      </c>
      <c r="O163" s="30">
        <v>201705616</v>
      </c>
      <c r="P163" s="22"/>
      <c r="Q163" s="22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9"/>
    </row>
    <row r="164" spans="1:29" x14ac:dyDescent="0.25">
      <c r="A164" s="27">
        <v>1996</v>
      </c>
      <c r="B164" s="27" t="s">
        <v>3879</v>
      </c>
      <c r="C164" s="27" t="s">
        <v>674</v>
      </c>
      <c r="D164" s="27" t="s">
        <v>3821</v>
      </c>
      <c r="E164" s="27" t="s">
        <v>3867</v>
      </c>
      <c r="F164" s="28">
        <v>35241</v>
      </c>
      <c r="G164" s="29">
        <v>0.43541666666666662</v>
      </c>
      <c r="H164" s="28">
        <v>35241</v>
      </c>
      <c r="I164" s="29">
        <v>0.47222222222222227</v>
      </c>
      <c r="J164" s="27" t="s">
        <v>889</v>
      </c>
      <c r="K164" s="27">
        <v>0</v>
      </c>
      <c r="L164" s="27">
        <v>0.02</v>
      </c>
      <c r="M164" s="27">
        <v>0.02</v>
      </c>
      <c r="N164" s="27" t="s">
        <v>882</v>
      </c>
      <c r="O164" s="30">
        <v>201904798</v>
      </c>
      <c r="P164" s="22"/>
      <c r="Q164" s="22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9"/>
    </row>
    <row r="165" spans="1:29" x14ac:dyDescent="0.25">
      <c r="A165" s="27">
        <v>1996</v>
      </c>
      <c r="B165" s="27" t="s">
        <v>4530</v>
      </c>
      <c r="C165" s="27" t="s">
        <v>674</v>
      </c>
      <c r="D165" s="27" t="s">
        <v>802</v>
      </c>
      <c r="E165" s="27" t="s">
        <v>3844</v>
      </c>
      <c r="F165" s="28">
        <v>35241</v>
      </c>
      <c r="G165" s="29">
        <v>0.47569444444444442</v>
      </c>
      <c r="H165" s="28">
        <v>35241</v>
      </c>
      <c r="I165" s="29">
        <v>0.51388888888888895</v>
      </c>
      <c r="J165" s="27" t="s">
        <v>889</v>
      </c>
      <c r="K165" s="27">
        <v>0</v>
      </c>
      <c r="L165" s="27">
        <v>0.05</v>
      </c>
      <c r="M165" s="27">
        <v>0.05</v>
      </c>
      <c r="N165" s="27" t="s">
        <v>882</v>
      </c>
      <c r="O165" s="30">
        <v>201806095</v>
      </c>
      <c r="P165" s="22"/>
      <c r="Q165" s="22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9"/>
    </row>
    <row r="166" spans="1:29" x14ac:dyDescent="0.25">
      <c r="A166" s="27">
        <v>1996</v>
      </c>
      <c r="B166" s="27" t="s">
        <v>1084</v>
      </c>
      <c r="C166" s="27" t="s">
        <v>676</v>
      </c>
      <c r="D166" s="27" t="s">
        <v>930</v>
      </c>
      <c r="E166" s="27" t="s">
        <v>1085</v>
      </c>
      <c r="F166" s="28">
        <v>35241</v>
      </c>
      <c r="G166" s="29">
        <v>0.52083333333333337</v>
      </c>
      <c r="H166" s="28">
        <v>35241</v>
      </c>
      <c r="I166" s="29">
        <v>0.58333333333333337</v>
      </c>
      <c r="J166" s="27" t="s">
        <v>889</v>
      </c>
      <c r="K166" s="27">
        <v>0.2</v>
      </c>
      <c r="L166" s="27">
        <v>0</v>
      </c>
      <c r="M166" s="27">
        <v>0.2</v>
      </c>
      <c r="N166" s="27" t="s">
        <v>882</v>
      </c>
      <c r="O166" s="30">
        <v>202004499</v>
      </c>
      <c r="P166" s="22"/>
      <c r="Q166" s="22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9"/>
    </row>
    <row r="167" spans="1:29" x14ac:dyDescent="0.25">
      <c r="A167" s="27">
        <v>1996</v>
      </c>
      <c r="B167" s="27" t="s">
        <v>4525</v>
      </c>
      <c r="C167" s="27" t="s">
        <v>674</v>
      </c>
      <c r="D167" s="27" t="s">
        <v>3859</v>
      </c>
      <c r="E167" s="27" t="s">
        <v>4052</v>
      </c>
      <c r="F167" s="28">
        <v>35241</v>
      </c>
      <c r="G167" s="29">
        <v>0.53819444444444442</v>
      </c>
      <c r="H167" s="28">
        <v>35241</v>
      </c>
      <c r="I167" s="29">
        <v>0.55902777777777779</v>
      </c>
      <c r="J167" s="27" t="s">
        <v>889</v>
      </c>
      <c r="K167" s="27">
        <v>0</v>
      </c>
      <c r="L167" s="27">
        <v>0.05</v>
      </c>
      <c r="M167" s="27">
        <v>0.05</v>
      </c>
      <c r="N167" s="27" t="s">
        <v>882</v>
      </c>
      <c r="O167" s="30">
        <v>202005108</v>
      </c>
      <c r="P167" s="22"/>
      <c r="Q167" s="22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9"/>
    </row>
    <row r="168" spans="1:29" x14ac:dyDescent="0.25">
      <c r="A168" s="27">
        <v>1996</v>
      </c>
      <c r="B168" s="27" t="s">
        <v>4907</v>
      </c>
      <c r="C168" s="27" t="s">
        <v>674</v>
      </c>
      <c r="D168" s="27" t="s">
        <v>802</v>
      </c>
      <c r="E168" s="27" t="s">
        <v>746</v>
      </c>
      <c r="F168" s="28">
        <v>35241</v>
      </c>
      <c r="G168" s="29">
        <v>0.53819444444444442</v>
      </c>
      <c r="H168" s="28">
        <v>35241</v>
      </c>
      <c r="I168" s="29">
        <v>0.63541666666666663</v>
      </c>
      <c r="J168" s="27" t="s">
        <v>889</v>
      </c>
      <c r="K168" s="27">
        <v>0.3</v>
      </c>
      <c r="L168" s="27">
        <v>0.7</v>
      </c>
      <c r="M168" s="27">
        <v>1</v>
      </c>
      <c r="N168" s="27" t="s">
        <v>882</v>
      </c>
      <c r="O168" s="30">
        <v>201907347</v>
      </c>
      <c r="P168" s="22"/>
      <c r="Q168" s="22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9"/>
    </row>
    <row r="169" spans="1:29" x14ac:dyDescent="0.25">
      <c r="A169" s="27">
        <v>1996</v>
      </c>
      <c r="B169" s="27" t="s">
        <v>4697</v>
      </c>
      <c r="C169" s="27" t="s">
        <v>674</v>
      </c>
      <c r="D169" s="27" t="s">
        <v>3933</v>
      </c>
      <c r="E169" s="27" t="s">
        <v>4698</v>
      </c>
      <c r="F169" s="28">
        <v>35241</v>
      </c>
      <c r="G169" s="29">
        <v>0.54166666666666663</v>
      </c>
      <c r="H169" s="28">
        <v>35241</v>
      </c>
      <c r="I169" s="29">
        <v>0.57638888888888895</v>
      </c>
      <c r="J169" s="27" t="s">
        <v>889</v>
      </c>
      <c r="K169" s="27">
        <v>0</v>
      </c>
      <c r="L169" s="27">
        <v>0.1</v>
      </c>
      <c r="M169" s="27">
        <v>0.1</v>
      </c>
      <c r="N169" s="27" t="s">
        <v>882</v>
      </c>
      <c r="O169" s="30">
        <v>202005986</v>
      </c>
      <c r="P169" s="22"/>
      <c r="Q169" s="22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9"/>
    </row>
    <row r="170" spans="1:29" x14ac:dyDescent="0.25">
      <c r="A170" s="27">
        <v>1996</v>
      </c>
      <c r="B170" s="27" t="s">
        <v>4526</v>
      </c>
      <c r="C170" s="27" t="s">
        <v>674</v>
      </c>
      <c r="D170" s="27" t="s">
        <v>4037</v>
      </c>
      <c r="E170" s="27" t="s">
        <v>4044</v>
      </c>
      <c r="F170" s="28">
        <v>35241</v>
      </c>
      <c r="G170" s="29">
        <v>0.54861111111111105</v>
      </c>
      <c r="H170" s="28">
        <v>35241</v>
      </c>
      <c r="I170" s="29">
        <v>0.61805555555555558</v>
      </c>
      <c r="J170" s="27" t="s">
        <v>889</v>
      </c>
      <c r="K170" s="27">
        <v>0</v>
      </c>
      <c r="L170" s="27">
        <v>0.05</v>
      </c>
      <c r="M170" s="27">
        <v>0.05</v>
      </c>
      <c r="N170" s="27" t="s">
        <v>882</v>
      </c>
      <c r="O170" s="30">
        <v>201204970</v>
      </c>
      <c r="P170" s="22"/>
      <c r="Q170" s="22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9"/>
    </row>
    <row r="171" spans="1:29" x14ac:dyDescent="0.25">
      <c r="A171" s="27">
        <v>1996</v>
      </c>
      <c r="B171" s="27" t="s">
        <v>4822</v>
      </c>
      <c r="C171" s="27" t="s">
        <v>674</v>
      </c>
      <c r="D171" s="27" t="s">
        <v>3827</v>
      </c>
      <c r="E171" s="27" t="s">
        <v>4403</v>
      </c>
      <c r="F171" s="28">
        <v>35241</v>
      </c>
      <c r="G171" s="29">
        <v>0.55902777777777779</v>
      </c>
      <c r="H171" s="28">
        <v>35241</v>
      </c>
      <c r="I171" s="29">
        <v>0.65277777777777779</v>
      </c>
      <c r="J171" s="27" t="s">
        <v>889</v>
      </c>
      <c r="K171" s="27">
        <v>0</v>
      </c>
      <c r="L171" s="27">
        <v>0.3</v>
      </c>
      <c r="M171" s="27">
        <v>0.3</v>
      </c>
      <c r="N171" s="27" t="s">
        <v>882</v>
      </c>
      <c r="O171" s="30">
        <v>201907483</v>
      </c>
      <c r="P171" s="22"/>
      <c r="Q171" s="22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9"/>
    </row>
    <row r="172" spans="1:29" x14ac:dyDescent="0.25">
      <c r="A172" s="27">
        <v>1996</v>
      </c>
      <c r="B172" s="27" t="s">
        <v>2530</v>
      </c>
      <c r="C172" s="27" t="s">
        <v>2231</v>
      </c>
      <c r="D172" s="27" t="s">
        <v>2299</v>
      </c>
      <c r="E172" s="27" t="s">
        <v>2422</v>
      </c>
      <c r="F172" s="28">
        <v>35241</v>
      </c>
      <c r="G172" s="29">
        <v>0.5625</v>
      </c>
      <c r="H172" s="28">
        <v>35241</v>
      </c>
      <c r="I172" s="29">
        <v>0.62847222222222221</v>
      </c>
      <c r="J172" s="27"/>
      <c r="K172" s="27">
        <v>0.1</v>
      </c>
      <c r="L172" s="27">
        <v>0.01</v>
      </c>
      <c r="M172" s="27">
        <v>0.11</v>
      </c>
      <c r="N172" s="27" t="s">
        <v>2211</v>
      </c>
      <c r="O172" s="30">
        <v>201704710</v>
      </c>
      <c r="P172" s="22"/>
      <c r="Q172" s="22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9"/>
    </row>
    <row r="173" spans="1:29" x14ac:dyDescent="0.25">
      <c r="A173" s="27">
        <v>1996</v>
      </c>
      <c r="B173" s="27" t="s">
        <v>2454</v>
      </c>
      <c r="C173" s="27" t="s">
        <v>2231</v>
      </c>
      <c r="D173" s="27" t="s">
        <v>2340</v>
      </c>
      <c r="E173" s="27" t="s">
        <v>2340</v>
      </c>
      <c r="F173" s="28">
        <v>35241</v>
      </c>
      <c r="G173" s="29">
        <v>0.57986111111111105</v>
      </c>
      <c r="H173" s="28">
        <v>35241</v>
      </c>
      <c r="I173" s="29">
        <v>0.62847222222222221</v>
      </c>
      <c r="J173" s="27"/>
      <c r="K173" s="27">
        <v>0</v>
      </c>
      <c r="L173" s="27">
        <v>0.05</v>
      </c>
      <c r="M173" s="27">
        <v>0.05</v>
      </c>
      <c r="N173" s="27" t="s">
        <v>2173</v>
      </c>
      <c r="O173" s="30">
        <v>201605775</v>
      </c>
      <c r="P173" s="22"/>
      <c r="Q173" s="22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9"/>
    </row>
    <row r="174" spans="1:29" x14ac:dyDescent="0.25">
      <c r="A174" s="27">
        <v>1996</v>
      </c>
      <c r="B174" s="27" t="s">
        <v>4210</v>
      </c>
      <c r="C174" s="27" t="s">
        <v>674</v>
      </c>
      <c r="D174" s="27" t="s">
        <v>3841</v>
      </c>
      <c r="E174" s="27" t="s">
        <v>3937</v>
      </c>
      <c r="F174" s="28">
        <v>35241</v>
      </c>
      <c r="G174" s="29">
        <v>0.60763888888888895</v>
      </c>
      <c r="H174" s="28">
        <v>35241</v>
      </c>
      <c r="I174" s="29">
        <v>0.64930555555555558</v>
      </c>
      <c r="J174" s="27" t="s">
        <v>889</v>
      </c>
      <c r="K174" s="27">
        <v>0</v>
      </c>
      <c r="L174" s="27">
        <v>0.02</v>
      </c>
      <c r="M174" s="27">
        <v>0.02</v>
      </c>
      <c r="N174" s="27" t="s">
        <v>882</v>
      </c>
      <c r="O174" s="30">
        <v>201908178</v>
      </c>
      <c r="P174" s="22"/>
      <c r="Q174" s="22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9"/>
    </row>
    <row r="175" spans="1:29" x14ac:dyDescent="0.25">
      <c r="A175" s="27">
        <v>1996</v>
      </c>
      <c r="B175" s="27" t="s">
        <v>4529</v>
      </c>
      <c r="C175" s="27" t="s">
        <v>674</v>
      </c>
      <c r="D175" s="27" t="s">
        <v>3939</v>
      </c>
      <c r="E175" s="27" t="s">
        <v>3940</v>
      </c>
      <c r="F175" s="28">
        <v>35241</v>
      </c>
      <c r="G175" s="29">
        <v>0.65625</v>
      </c>
      <c r="H175" s="28">
        <v>35241</v>
      </c>
      <c r="I175" s="29">
        <v>0.71527777777777779</v>
      </c>
      <c r="J175" s="27" t="s">
        <v>889</v>
      </c>
      <c r="K175" s="27">
        <v>0</v>
      </c>
      <c r="L175" s="27">
        <v>0.15</v>
      </c>
      <c r="M175" s="27">
        <v>0.15</v>
      </c>
      <c r="N175" s="27" t="s">
        <v>882</v>
      </c>
      <c r="O175" s="30">
        <v>202005035</v>
      </c>
      <c r="P175" s="22"/>
      <c r="Q175" s="22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9"/>
    </row>
    <row r="176" spans="1:29" x14ac:dyDescent="0.25">
      <c r="A176" s="27">
        <v>1996</v>
      </c>
      <c r="B176" s="27" t="s">
        <v>2531</v>
      </c>
      <c r="C176" s="27" t="s">
        <v>2231</v>
      </c>
      <c r="D176" s="27" t="s">
        <v>2340</v>
      </c>
      <c r="E176" s="27" t="s">
        <v>2340</v>
      </c>
      <c r="F176" s="28">
        <v>35241</v>
      </c>
      <c r="G176" s="29">
        <v>0.66666666666666663</v>
      </c>
      <c r="H176" s="28">
        <v>35241</v>
      </c>
      <c r="I176" s="29">
        <v>0.71875</v>
      </c>
      <c r="J176" s="27" t="s">
        <v>889</v>
      </c>
      <c r="K176" s="27">
        <v>0</v>
      </c>
      <c r="L176" s="27">
        <v>0.01</v>
      </c>
      <c r="M176" s="27">
        <v>0.01</v>
      </c>
      <c r="N176" s="27" t="s">
        <v>882</v>
      </c>
      <c r="O176" s="30">
        <v>201904531</v>
      </c>
      <c r="P176" s="22"/>
      <c r="Q176" s="22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9"/>
    </row>
    <row r="177" spans="1:29" x14ac:dyDescent="0.25">
      <c r="A177" s="27">
        <v>1996</v>
      </c>
      <c r="B177" s="27" t="s">
        <v>4530</v>
      </c>
      <c r="C177" s="27" t="s">
        <v>674</v>
      </c>
      <c r="D177" s="27" t="s">
        <v>802</v>
      </c>
      <c r="E177" s="27" t="s">
        <v>3844</v>
      </c>
      <c r="F177" s="28">
        <v>35241</v>
      </c>
      <c r="G177" s="29">
        <v>0.67013888888888884</v>
      </c>
      <c r="H177" s="28">
        <v>35241</v>
      </c>
      <c r="I177" s="29">
        <v>0.75</v>
      </c>
      <c r="J177" s="27" t="s">
        <v>889</v>
      </c>
      <c r="K177" s="27">
        <v>0</v>
      </c>
      <c r="L177" s="27">
        <v>0.15</v>
      </c>
      <c r="M177" s="27">
        <v>0.15</v>
      </c>
      <c r="N177" s="27" t="s">
        <v>882</v>
      </c>
      <c r="O177" s="30">
        <v>201704851</v>
      </c>
      <c r="P177" s="22"/>
      <c r="Q177" s="22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9"/>
    </row>
    <row r="178" spans="1:29" x14ac:dyDescent="0.25">
      <c r="A178" s="27">
        <v>1996</v>
      </c>
      <c r="B178" s="27" t="s">
        <v>4327</v>
      </c>
      <c r="C178" s="27" t="s">
        <v>674</v>
      </c>
      <c r="D178" s="27" t="s">
        <v>752</v>
      </c>
      <c r="E178" s="27" t="s">
        <v>4328</v>
      </c>
      <c r="F178" s="28">
        <v>35241</v>
      </c>
      <c r="G178" s="29">
        <v>0.6791666666666667</v>
      </c>
      <c r="H178" s="28">
        <v>35241</v>
      </c>
      <c r="I178" s="29">
        <v>0.78125</v>
      </c>
      <c r="J178" s="27" t="s">
        <v>889</v>
      </c>
      <c r="K178" s="27">
        <v>0</v>
      </c>
      <c r="L178" s="27">
        <v>0.2</v>
      </c>
      <c r="M178" s="27">
        <v>0.2</v>
      </c>
      <c r="N178" s="27" t="s">
        <v>882</v>
      </c>
      <c r="O178" s="30">
        <v>201900135</v>
      </c>
      <c r="P178" s="22"/>
      <c r="Q178" s="22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9"/>
    </row>
    <row r="179" spans="1:29" x14ac:dyDescent="0.25">
      <c r="A179" s="27">
        <v>1996</v>
      </c>
      <c r="B179" s="27" t="s">
        <v>4699</v>
      </c>
      <c r="C179" s="27" t="s">
        <v>674</v>
      </c>
      <c r="D179" s="27" t="s">
        <v>3939</v>
      </c>
      <c r="E179" s="27" t="s">
        <v>3939</v>
      </c>
      <c r="F179" s="28">
        <v>35241</v>
      </c>
      <c r="G179" s="29">
        <v>0.68402777777777779</v>
      </c>
      <c r="H179" s="28">
        <v>35241</v>
      </c>
      <c r="I179" s="29">
        <v>0.71527777777777779</v>
      </c>
      <c r="J179" s="27" t="s">
        <v>889</v>
      </c>
      <c r="K179" s="27">
        <v>0</v>
      </c>
      <c r="L179" s="27">
        <v>0.1</v>
      </c>
      <c r="M179" s="27">
        <v>0.1</v>
      </c>
      <c r="N179" s="27" t="s">
        <v>882</v>
      </c>
      <c r="O179" s="30">
        <v>202005599</v>
      </c>
      <c r="P179" s="22"/>
      <c r="Q179" s="22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9"/>
    </row>
    <row r="180" spans="1:29" x14ac:dyDescent="0.25">
      <c r="A180" s="27">
        <v>1996</v>
      </c>
      <c r="B180" s="27" t="s">
        <v>4533</v>
      </c>
      <c r="C180" s="27" t="s">
        <v>674</v>
      </c>
      <c r="D180" s="27" t="s">
        <v>1248</v>
      </c>
      <c r="E180" s="27" t="s">
        <v>697</v>
      </c>
      <c r="F180" s="28">
        <v>35241</v>
      </c>
      <c r="G180" s="29">
        <v>0.72569444444444453</v>
      </c>
      <c r="H180" s="28">
        <v>35241</v>
      </c>
      <c r="I180" s="29">
        <v>0.8125</v>
      </c>
      <c r="J180" s="27" t="s">
        <v>889</v>
      </c>
      <c r="K180" s="27">
        <v>0</v>
      </c>
      <c r="L180" s="27">
        <v>0.05</v>
      </c>
      <c r="M180" s="27">
        <v>0.05</v>
      </c>
      <c r="N180" s="27" t="s">
        <v>882</v>
      </c>
      <c r="O180" s="30">
        <v>201809221</v>
      </c>
      <c r="P180" s="22"/>
      <c r="Q180" s="22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9"/>
    </row>
    <row r="181" spans="1:29" x14ac:dyDescent="0.25">
      <c r="A181" s="27">
        <v>1996</v>
      </c>
      <c r="B181" s="27" t="s">
        <v>2442</v>
      </c>
      <c r="C181" s="27" t="s">
        <v>2231</v>
      </c>
      <c r="D181" s="27" t="s">
        <v>2240</v>
      </c>
      <c r="E181" s="27" t="s">
        <v>2241</v>
      </c>
      <c r="F181" s="28">
        <v>35241</v>
      </c>
      <c r="G181" s="29">
        <v>0.77708333333333324</v>
      </c>
      <c r="H181" s="28">
        <v>35242</v>
      </c>
      <c r="I181" s="29">
        <v>3.8194444444444441E-2</v>
      </c>
      <c r="J181" s="27"/>
      <c r="K181" s="27">
        <v>4</v>
      </c>
      <c r="L181" s="27">
        <v>0</v>
      </c>
      <c r="M181" s="27">
        <v>4</v>
      </c>
      <c r="N181" s="27" t="s">
        <v>2173</v>
      </c>
      <c r="O181" s="30">
        <v>202008396</v>
      </c>
      <c r="P181" s="22"/>
      <c r="Q181" s="22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9"/>
    </row>
    <row r="182" spans="1:29" x14ac:dyDescent="0.25">
      <c r="A182" s="27">
        <v>1996</v>
      </c>
      <c r="B182" s="27" t="s">
        <v>4524</v>
      </c>
      <c r="C182" s="27" t="s">
        <v>674</v>
      </c>
      <c r="D182" s="27" t="s">
        <v>853</v>
      </c>
      <c r="E182" s="27" t="s">
        <v>1625</v>
      </c>
      <c r="F182" s="28">
        <v>35241</v>
      </c>
      <c r="G182" s="29">
        <v>0.78125</v>
      </c>
      <c r="H182" s="28">
        <v>35241</v>
      </c>
      <c r="I182" s="29">
        <v>0.84375</v>
      </c>
      <c r="J182" s="27" t="s">
        <v>889</v>
      </c>
      <c r="K182" s="27">
        <v>0</v>
      </c>
      <c r="L182" s="27">
        <v>0.1</v>
      </c>
      <c r="M182" s="27">
        <v>0.1</v>
      </c>
      <c r="N182" s="27" t="s">
        <v>882</v>
      </c>
      <c r="O182" s="30">
        <v>202007375</v>
      </c>
      <c r="P182" s="22"/>
      <c r="Q182" s="22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9"/>
    </row>
    <row r="183" spans="1:29" x14ac:dyDescent="0.25">
      <c r="A183" s="27">
        <v>1996</v>
      </c>
      <c r="B183" s="27" t="s">
        <v>2454</v>
      </c>
      <c r="C183" s="27" t="s">
        <v>2231</v>
      </c>
      <c r="D183" s="27" t="s">
        <v>2340</v>
      </c>
      <c r="E183" s="27" t="s">
        <v>2340</v>
      </c>
      <c r="F183" s="28">
        <v>35241</v>
      </c>
      <c r="G183" s="29">
        <v>0.79999999999999993</v>
      </c>
      <c r="H183" s="28">
        <v>35241</v>
      </c>
      <c r="I183" s="29">
        <v>0.87152777777777779</v>
      </c>
      <c r="J183" s="27" t="s">
        <v>889</v>
      </c>
      <c r="K183" s="27">
        <v>0</v>
      </c>
      <c r="L183" s="27">
        <v>0.01</v>
      </c>
      <c r="M183" s="27">
        <v>0.01</v>
      </c>
      <c r="N183" s="27" t="s">
        <v>882</v>
      </c>
      <c r="O183" s="30">
        <v>201800318</v>
      </c>
      <c r="P183" s="22"/>
      <c r="Q183" s="22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9"/>
    </row>
    <row r="184" spans="1:29" x14ac:dyDescent="0.25">
      <c r="A184" s="27">
        <v>1996</v>
      </c>
      <c r="B184" s="27" t="s">
        <v>4523</v>
      </c>
      <c r="C184" s="27" t="s">
        <v>674</v>
      </c>
      <c r="D184" s="27" t="s">
        <v>3846</v>
      </c>
      <c r="E184" s="27" t="s">
        <v>866</v>
      </c>
      <c r="F184" s="28">
        <v>35241</v>
      </c>
      <c r="G184" s="29">
        <v>0.81944444444444453</v>
      </c>
      <c r="H184" s="28">
        <v>35241</v>
      </c>
      <c r="I184" s="29">
        <v>0.84722222222222221</v>
      </c>
      <c r="J184" s="27" t="s">
        <v>889</v>
      </c>
      <c r="K184" s="27">
        <v>0</v>
      </c>
      <c r="L184" s="27">
        <v>0.05</v>
      </c>
      <c r="M184" s="27">
        <v>0.05</v>
      </c>
      <c r="N184" s="27" t="s">
        <v>882</v>
      </c>
      <c r="O184" s="30">
        <v>201806128</v>
      </c>
      <c r="P184" s="22"/>
      <c r="Q184" s="22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9"/>
    </row>
    <row r="185" spans="1:29" x14ac:dyDescent="0.25">
      <c r="A185" s="27">
        <v>1996</v>
      </c>
      <c r="B185" s="27" t="s">
        <v>4327</v>
      </c>
      <c r="C185" s="27" t="s">
        <v>674</v>
      </c>
      <c r="D185" s="27" t="s">
        <v>752</v>
      </c>
      <c r="E185" s="27" t="s">
        <v>4328</v>
      </c>
      <c r="F185" s="28">
        <v>35241</v>
      </c>
      <c r="G185" s="29">
        <v>0.85833333333333339</v>
      </c>
      <c r="H185" s="28">
        <v>35241</v>
      </c>
      <c r="I185" s="29">
        <v>0.93055555555555547</v>
      </c>
      <c r="J185" s="27" t="s">
        <v>889</v>
      </c>
      <c r="K185" s="27">
        <v>0</v>
      </c>
      <c r="L185" s="27">
        <v>0.05</v>
      </c>
      <c r="M185" s="27">
        <v>0.05</v>
      </c>
      <c r="N185" s="27" t="s">
        <v>882</v>
      </c>
      <c r="O185" s="30">
        <v>201707001</v>
      </c>
      <c r="P185" s="22"/>
      <c r="Q185" s="22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9"/>
    </row>
    <row r="186" spans="1:29" x14ac:dyDescent="0.25">
      <c r="A186" s="27">
        <v>1996</v>
      </c>
      <c r="B186" s="27" t="s">
        <v>4213</v>
      </c>
      <c r="C186" s="27" t="s">
        <v>674</v>
      </c>
      <c r="D186" s="27" t="s">
        <v>802</v>
      </c>
      <c r="E186" s="27" t="s">
        <v>816</v>
      </c>
      <c r="F186" s="28">
        <v>35241</v>
      </c>
      <c r="G186" s="29">
        <v>0.86805555555555547</v>
      </c>
      <c r="H186" s="28">
        <v>35241</v>
      </c>
      <c r="I186" s="29">
        <v>0.93055555555555547</v>
      </c>
      <c r="J186" s="27" t="s">
        <v>889</v>
      </c>
      <c r="K186" s="27">
        <v>0</v>
      </c>
      <c r="L186" s="27">
        <v>0.15</v>
      </c>
      <c r="M186" s="27">
        <v>0.15</v>
      </c>
      <c r="N186" s="27" t="s">
        <v>882</v>
      </c>
      <c r="O186" s="30">
        <v>201705254</v>
      </c>
      <c r="P186" s="22"/>
      <c r="Q186" s="22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9"/>
    </row>
    <row r="187" spans="1:29" x14ac:dyDescent="0.25">
      <c r="A187" s="27">
        <v>1996</v>
      </c>
      <c r="B187" s="27" t="s">
        <v>4696</v>
      </c>
      <c r="C187" s="27" t="s">
        <v>674</v>
      </c>
      <c r="D187" s="27" t="s">
        <v>3830</v>
      </c>
      <c r="E187" s="27" t="s">
        <v>4628</v>
      </c>
      <c r="F187" s="28">
        <v>35241</v>
      </c>
      <c r="G187" s="29">
        <v>0.88194444444444453</v>
      </c>
      <c r="H187" s="28">
        <v>35241</v>
      </c>
      <c r="I187" s="29">
        <v>0.93402777777777779</v>
      </c>
      <c r="J187" s="27" t="s">
        <v>889</v>
      </c>
      <c r="K187" s="27">
        <v>0</v>
      </c>
      <c r="L187" s="27">
        <v>0.2</v>
      </c>
      <c r="M187" s="27">
        <v>0.2</v>
      </c>
      <c r="N187" s="27" t="s">
        <v>882</v>
      </c>
      <c r="O187" s="30">
        <v>202008902</v>
      </c>
      <c r="P187" s="22"/>
      <c r="Q187" s="22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9"/>
    </row>
    <row r="188" spans="1:29" x14ac:dyDescent="0.25">
      <c r="A188" s="27">
        <v>1996</v>
      </c>
      <c r="B188" s="27" t="s">
        <v>4208</v>
      </c>
      <c r="C188" s="27" t="s">
        <v>674</v>
      </c>
      <c r="D188" s="27" t="s">
        <v>3939</v>
      </c>
      <c r="E188" s="27" t="s">
        <v>777</v>
      </c>
      <c r="F188" s="28">
        <v>35241</v>
      </c>
      <c r="G188" s="29">
        <v>0.89930555555555547</v>
      </c>
      <c r="H188" s="28">
        <v>35241</v>
      </c>
      <c r="I188" s="29">
        <v>0.94097222222222221</v>
      </c>
      <c r="J188" s="27" t="s">
        <v>889</v>
      </c>
      <c r="K188" s="27">
        <v>0</v>
      </c>
      <c r="L188" s="27">
        <v>0.02</v>
      </c>
      <c r="M188" s="27">
        <v>0.02</v>
      </c>
      <c r="N188" s="27" t="s">
        <v>882</v>
      </c>
      <c r="O188" s="30">
        <v>200707284</v>
      </c>
      <c r="P188" s="22"/>
      <c r="Q188" s="22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9"/>
    </row>
    <row r="189" spans="1:29" x14ac:dyDescent="0.25">
      <c r="A189" s="27">
        <v>1996</v>
      </c>
      <c r="B189" s="27" t="s">
        <v>1330</v>
      </c>
      <c r="C189" s="27" t="s">
        <v>676</v>
      </c>
      <c r="D189" s="27" t="s">
        <v>887</v>
      </c>
      <c r="E189" s="27" t="s">
        <v>950</v>
      </c>
      <c r="F189" s="28">
        <v>35241</v>
      </c>
      <c r="G189" s="29">
        <v>0.98263888888888884</v>
      </c>
      <c r="H189" s="28">
        <v>35242</v>
      </c>
      <c r="I189" s="29">
        <v>7.6388888888888895E-2</v>
      </c>
      <c r="J189" s="27" t="s">
        <v>889</v>
      </c>
      <c r="K189" s="27">
        <v>0</v>
      </c>
      <c r="L189" s="27">
        <v>0.1</v>
      </c>
      <c r="M189" s="27">
        <v>0.1</v>
      </c>
      <c r="N189" s="27" t="s">
        <v>882</v>
      </c>
      <c r="O189" s="30">
        <v>201700101</v>
      </c>
      <c r="P189" s="22"/>
      <c r="Q189" s="22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9"/>
    </row>
    <row r="190" spans="1:29" x14ac:dyDescent="0.25">
      <c r="A190" s="27">
        <v>1996</v>
      </c>
      <c r="B190" s="27" t="s">
        <v>1206</v>
      </c>
      <c r="C190" s="27" t="s">
        <v>676</v>
      </c>
      <c r="D190" s="27" t="s">
        <v>914</v>
      </c>
      <c r="E190" s="27" t="s">
        <v>914</v>
      </c>
      <c r="F190" s="28">
        <v>35241</v>
      </c>
      <c r="G190" s="27"/>
      <c r="H190" s="27"/>
      <c r="I190" s="27"/>
      <c r="J190" s="27" t="s">
        <v>889</v>
      </c>
      <c r="K190" s="27">
        <v>0</v>
      </c>
      <c r="L190" s="27">
        <v>0.02</v>
      </c>
      <c r="M190" s="27">
        <v>0.02</v>
      </c>
      <c r="N190" s="27" t="s">
        <v>882</v>
      </c>
      <c r="O190" s="30">
        <v>202000162</v>
      </c>
      <c r="P190" s="22"/>
      <c r="Q190" s="22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9"/>
    </row>
    <row r="191" spans="1:29" x14ac:dyDescent="0.25">
      <c r="A191" s="27">
        <v>1996</v>
      </c>
      <c r="B191" s="27" t="s">
        <v>1439</v>
      </c>
      <c r="C191" s="27" t="s">
        <v>676</v>
      </c>
      <c r="D191" s="27" t="s">
        <v>901</v>
      </c>
      <c r="E191" s="27" t="s">
        <v>824</v>
      </c>
      <c r="F191" s="28">
        <v>35241</v>
      </c>
      <c r="G191" s="27"/>
      <c r="H191" s="27"/>
      <c r="I191" s="27"/>
      <c r="J191" s="27" t="s">
        <v>889</v>
      </c>
      <c r="K191" s="27">
        <v>0</v>
      </c>
      <c r="L191" s="27">
        <v>0.2</v>
      </c>
      <c r="M191" s="27">
        <v>0.2</v>
      </c>
      <c r="N191" s="27" t="s">
        <v>882</v>
      </c>
      <c r="O191" s="30">
        <v>201704066</v>
      </c>
      <c r="P191" s="22"/>
      <c r="Q191" s="22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9"/>
    </row>
    <row r="192" spans="1:29" x14ac:dyDescent="0.25">
      <c r="A192" s="27">
        <v>1996</v>
      </c>
      <c r="B192" s="27" t="s">
        <v>1440</v>
      </c>
      <c r="C192" s="27" t="s">
        <v>676</v>
      </c>
      <c r="D192" s="27" t="s">
        <v>901</v>
      </c>
      <c r="E192" s="27" t="s">
        <v>1013</v>
      </c>
      <c r="F192" s="28">
        <v>35241</v>
      </c>
      <c r="G192" s="27"/>
      <c r="H192" s="27"/>
      <c r="I192" s="27"/>
      <c r="J192" s="27" t="s">
        <v>889</v>
      </c>
      <c r="K192" s="27">
        <v>0</v>
      </c>
      <c r="L192" s="27">
        <v>0.2</v>
      </c>
      <c r="M192" s="27">
        <v>0.2</v>
      </c>
      <c r="N192" s="27" t="s">
        <v>882</v>
      </c>
      <c r="O192" s="30">
        <v>201905034</v>
      </c>
      <c r="P192" s="22"/>
      <c r="Q192" s="22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9"/>
    </row>
    <row r="193" spans="1:29" x14ac:dyDescent="0.25">
      <c r="A193" s="27">
        <v>1996</v>
      </c>
      <c r="B193" s="27" t="s">
        <v>1440</v>
      </c>
      <c r="C193" s="27" t="s">
        <v>676</v>
      </c>
      <c r="D193" s="27" t="s">
        <v>901</v>
      </c>
      <c r="E193" s="27" t="s">
        <v>1013</v>
      </c>
      <c r="F193" s="28">
        <v>35241</v>
      </c>
      <c r="G193" s="27"/>
      <c r="H193" s="27"/>
      <c r="I193" s="27"/>
      <c r="J193" s="27" t="s">
        <v>889</v>
      </c>
      <c r="K193" s="27">
        <v>0</v>
      </c>
      <c r="L193" s="27">
        <v>0.3</v>
      </c>
      <c r="M193" s="27">
        <v>0.3</v>
      </c>
      <c r="N193" s="27" t="s">
        <v>882</v>
      </c>
      <c r="O193" s="30">
        <v>202007590</v>
      </c>
      <c r="P193" s="22"/>
      <c r="Q193" s="22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9"/>
    </row>
    <row r="194" spans="1:29" x14ac:dyDescent="0.25">
      <c r="A194" s="27">
        <v>1996</v>
      </c>
      <c r="B194" s="27" t="s">
        <v>1508</v>
      </c>
      <c r="C194" s="27" t="s">
        <v>676</v>
      </c>
      <c r="D194" s="27" t="s">
        <v>901</v>
      </c>
      <c r="E194" s="27" t="s">
        <v>824</v>
      </c>
      <c r="F194" s="28">
        <v>35241</v>
      </c>
      <c r="G194" s="27"/>
      <c r="H194" s="27"/>
      <c r="I194" s="27"/>
      <c r="J194" s="27" t="s">
        <v>889</v>
      </c>
      <c r="K194" s="27">
        <v>0</v>
      </c>
      <c r="L194" s="27">
        <v>0.5</v>
      </c>
      <c r="M194" s="27">
        <v>0.5</v>
      </c>
      <c r="N194" s="27" t="s">
        <v>882</v>
      </c>
      <c r="O194" s="30">
        <v>201904499</v>
      </c>
      <c r="P194" s="22"/>
      <c r="Q194" s="22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9"/>
    </row>
    <row r="195" spans="1:29" x14ac:dyDescent="0.25">
      <c r="A195" s="27">
        <v>1996</v>
      </c>
      <c r="B195" s="27" t="s">
        <v>1401</v>
      </c>
      <c r="C195" s="27" t="s">
        <v>676</v>
      </c>
      <c r="D195" s="27" t="s">
        <v>901</v>
      </c>
      <c r="E195" s="27" t="s">
        <v>824</v>
      </c>
      <c r="F195" s="28">
        <v>35241</v>
      </c>
      <c r="G195" s="27"/>
      <c r="H195" s="27"/>
      <c r="I195" s="27"/>
      <c r="J195" s="27" t="s">
        <v>889</v>
      </c>
      <c r="K195" s="27">
        <v>0</v>
      </c>
      <c r="L195" s="27">
        <v>0.6</v>
      </c>
      <c r="M195" s="27">
        <v>0.6</v>
      </c>
      <c r="N195" s="27" t="s">
        <v>882</v>
      </c>
      <c r="O195" s="30">
        <v>202000138</v>
      </c>
      <c r="P195" s="22"/>
      <c r="Q195" s="22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9"/>
    </row>
    <row r="196" spans="1:29" x14ac:dyDescent="0.25">
      <c r="A196" s="27">
        <v>1996</v>
      </c>
      <c r="B196" s="27" t="s">
        <v>3880</v>
      </c>
      <c r="C196" s="27" t="s">
        <v>674</v>
      </c>
      <c r="D196" s="27" t="s">
        <v>3827</v>
      </c>
      <c r="E196" s="27" t="s">
        <v>1424</v>
      </c>
      <c r="F196" s="28">
        <v>35242</v>
      </c>
      <c r="G196" s="29">
        <v>0.11458333333333333</v>
      </c>
      <c r="H196" s="28">
        <v>35242</v>
      </c>
      <c r="I196" s="29">
        <v>0.17708333333333334</v>
      </c>
      <c r="J196" s="27" t="s">
        <v>889</v>
      </c>
      <c r="K196" s="27">
        <v>0.5</v>
      </c>
      <c r="L196" s="27">
        <v>0</v>
      </c>
      <c r="M196" s="27">
        <v>0.5</v>
      </c>
      <c r="N196" s="27" t="s">
        <v>882</v>
      </c>
      <c r="O196" s="30">
        <v>201704507</v>
      </c>
      <c r="P196" s="22"/>
      <c r="Q196" s="22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9"/>
    </row>
    <row r="197" spans="1:29" x14ac:dyDescent="0.25">
      <c r="A197" s="27">
        <v>1996</v>
      </c>
      <c r="B197" s="27" t="s">
        <v>4025</v>
      </c>
      <c r="C197" s="27" t="s">
        <v>674</v>
      </c>
      <c r="D197" s="27" t="s">
        <v>3841</v>
      </c>
      <c r="E197" s="27" t="s">
        <v>3920</v>
      </c>
      <c r="F197" s="28">
        <v>35242</v>
      </c>
      <c r="G197" s="29">
        <v>0.17013888888888887</v>
      </c>
      <c r="H197" s="28">
        <v>35242</v>
      </c>
      <c r="I197" s="29">
        <v>0.21875</v>
      </c>
      <c r="J197" s="27" t="s">
        <v>889</v>
      </c>
      <c r="K197" s="27">
        <v>0</v>
      </c>
      <c r="L197" s="27">
        <v>0.03</v>
      </c>
      <c r="M197" s="27">
        <v>0.03</v>
      </c>
      <c r="N197" s="27" t="s">
        <v>882</v>
      </c>
      <c r="O197" s="30">
        <v>201704067</v>
      </c>
      <c r="P197" s="22"/>
      <c r="Q197" s="22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9"/>
    </row>
    <row r="198" spans="1:29" x14ac:dyDescent="0.25">
      <c r="A198" s="27">
        <v>1996</v>
      </c>
      <c r="B198" s="27" t="s">
        <v>1330</v>
      </c>
      <c r="C198" s="27" t="s">
        <v>676</v>
      </c>
      <c r="D198" s="27" t="s">
        <v>887</v>
      </c>
      <c r="E198" s="27" t="s">
        <v>950</v>
      </c>
      <c r="F198" s="28">
        <v>35242</v>
      </c>
      <c r="G198" s="29">
        <v>0.24652777777777779</v>
      </c>
      <c r="H198" s="28">
        <v>35242</v>
      </c>
      <c r="I198" s="29">
        <v>0.31597222222222221</v>
      </c>
      <c r="J198" s="27" t="s">
        <v>889</v>
      </c>
      <c r="K198" s="27">
        <v>0</v>
      </c>
      <c r="L198" s="27">
        <v>0.08</v>
      </c>
      <c r="M198" s="27">
        <v>0.08</v>
      </c>
      <c r="N198" s="27" t="s">
        <v>882</v>
      </c>
      <c r="O198" s="30">
        <v>201906945</v>
      </c>
      <c r="P198" s="22"/>
      <c r="Q198" s="22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9"/>
    </row>
    <row r="199" spans="1:29" x14ac:dyDescent="0.25">
      <c r="A199" s="27">
        <v>1996</v>
      </c>
      <c r="B199" s="27" t="s">
        <v>4211</v>
      </c>
      <c r="C199" s="27" t="s">
        <v>674</v>
      </c>
      <c r="D199" s="27" t="s">
        <v>3859</v>
      </c>
      <c r="E199" s="27" t="s">
        <v>4052</v>
      </c>
      <c r="F199" s="28">
        <v>35242</v>
      </c>
      <c r="G199" s="29">
        <v>0.28819444444444448</v>
      </c>
      <c r="H199" s="28">
        <v>35242</v>
      </c>
      <c r="I199" s="29">
        <v>0.3125</v>
      </c>
      <c r="J199" s="27" t="s">
        <v>889</v>
      </c>
      <c r="K199" s="27">
        <v>0</v>
      </c>
      <c r="L199" s="27">
        <v>0.02</v>
      </c>
      <c r="M199" s="27">
        <v>0.02</v>
      </c>
      <c r="N199" s="27" t="s">
        <v>882</v>
      </c>
      <c r="O199" s="30">
        <v>201806305</v>
      </c>
      <c r="P199" s="22"/>
      <c r="Q199" s="22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9"/>
    </row>
    <row r="200" spans="1:29" x14ac:dyDescent="0.25">
      <c r="A200" s="27">
        <v>1996</v>
      </c>
      <c r="B200" s="27" t="s">
        <v>3880</v>
      </c>
      <c r="C200" s="27" t="s">
        <v>674</v>
      </c>
      <c r="D200" s="27" t="s">
        <v>3827</v>
      </c>
      <c r="E200" s="27" t="s">
        <v>1424</v>
      </c>
      <c r="F200" s="28">
        <v>35242</v>
      </c>
      <c r="G200" s="29">
        <v>0.29166666666666669</v>
      </c>
      <c r="H200" s="28">
        <v>35242</v>
      </c>
      <c r="I200" s="29">
        <v>0.35416666666666669</v>
      </c>
      <c r="J200" s="27" t="s">
        <v>889</v>
      </c>
      <c r="K200" s="27">
        <v>0.25</v>
      </c>
      <c r="L200" s="27">
        <v>0</v>
      </c>
      <c r="M200" s="27">
        <v>0.25</v>
      </c>
      <c r="N200" s="27" t="s">
        <v>882</v>
      </c>
      <c r="O200" s="30">
        <v>202000130</v>
      </c>
      <c r="P200" s="22"/>
      <c r="Q200" s="22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9"/>
    </row>
    <row r="201" spans="1:29" x14ac:dyDescent="0.25">
      <c r="A201" s="27">
        <v>1996</v>
      </c>
      <c r="B201" s="27" t="s">
        <v>4845</v>
      </c>
      <c r="C201" s="27" t="s">
        <v>674</v>
      </c>
      <c r="D201" s="27" t="s">
        <v>853</v>
      </c>
      <c r="E201" s="27" t="s">
        <v>1625</v>
      </c>
      <c r="F201" s="28">
        <v>35242</v>
      </c>
      <c r="G201" s="29">
        <v>0.33333333333333331</v>
      </c>
      <c r="H201" s="28">
        <v>35242</v>
      </c>
      <c r="I201" s="29">
        <v>0.4236111111111111</v>
      </c>
      <c r="J201" s="27" t="s">
        <v>889</v>
      </c>
      <c r="K201" s="27">
        <v>0</v>
      </c>
      <c r="L201" s="27">
        <v>0.3</v>
      </c>
      <c r="M201" s="27">
        <v>0.3</v>
      </c>
      <c r="N201" s="27" t="s">
        <v>882</v>
      </c>
      <c r="O201" s="30">
        <v>202004393</v>
      </c>
      <c r="P201" s="22"/>
      <c r="Q201" s="22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9"/>
    </row>
    <row r="202" spans="1:29" x14ac:dyDescent="0.25">
      <c r="A202" s="27">
        <v>1996</v>
      </c>
      <c r="B202" s="27" t="s">
        <v>4213</v>
      </c>
      <c r="C202" s="27" t="s">
        <v>674</v>
      </c>
      <c r="D202" s="27" t="s">
        <v>802</v>
      </c>
      <c r="E202" s="27" t="s">
        <v>816</v>
      </c>
      <c r="F202" s="28">
        <v>35242</v>
      </c>
      <c r="G202" s="29">
        <v>0.33680555555555558</v>
      </c>
      <c r="H202" s="28">
        <v>35242</v>
      </c>
      <c r="I202" s="29">
        <v>0.42708333333333331</v>
      </c>
      <c r="J202" s="27" t="s">
        <v>889</v>
      </c>
      <c r="K202" s="27">
        <v>0</v>
      </c>
      <c r="L202" s="27">
        <v>0.2</v>
      </c>
      <c r="M202" s="27">
        <v>0.2</v>
      </c>
      <c r="N202" s="27" t="s">
        <v>882</v>
      </c>
      <c r="O202" s="30">
        <v>201904692</v>
      </c>
      <c r="P202" s="22"/>
      <c r="Q202" s="22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9"/>
    </row>
    <row r="203" spans="1:29" x14ac:dyDescent="0.25">
      <c r="A203" s="27">
        <v>1996</v>
      </c>
      <c r="B203" s="27" t="s">
        <v>2256</v>
      </c>
      <c r="C203" s="27" t="s">
        <v>2231</v>
      </c>
      <c r="D203" s="27" t="s">
        <v>2240</v>
      </c>
      <c r="E203" s="27" t="s">
        <v>2257</v>
      </c>
      <c r="F203" s="28">
        <v>35242</v>
      </c>
      <c r="G203" s="29">
        <v>0.49861111111111112</v>
      </c>
      <c r="H203" s="28">
        <v>35242</v>
      </c>
      <c r="I203" s="29">
        <v>0.55763888888888891</v>
      </c>
      <c r="J203" s="27"/>
      <c r="K203" s="27">
        <v>0</v>
      </c>
      <c r="L203" s="27">
        <v>0.17499999999999999</v>
      </c>
      <c r="M203" s="27">
        <v>0.17499999999999999</v>
      </c>
      <c r="N203" s="27" t="s">
        <v>2163</v>
      </c>
      <c r="O203" s="30">
        <v>201806673</v>
      </c>
      <c r="P203" s="22"/>
      <c r="Q203" s="22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9"/>
    </row>
    <row r="204" spans="1:29" x14ac:dyDescent="0.25">
      <c r="A204" s="27">
        <v>1996</v>
      </c>
      <c r="B204" s="27" t="s">
        <v>3880</v>
      </c>
      <c r="C204" s="27" t="s">
        <v>674</v>
      </c>
      <c r="D204" s="27" t="s">
        <v>3827</v>
      </c>
      <c r="E204" s="27" t="s">
        <v>1424</v>
      </c>
      <c r="F204" s="28">
        <v>35242</v>
      </c>
      <c r="G204" s="29">
        <v>0.52777777777777779</v>
      </c>
      <c r="H204" s="28">
        <v>35242</v>
      </c>
      <c r="I204" s="29">
        <v>0.77777777777777779</v>
      </c>
      <c r="J204" s="27" t="s">
        <v>889</v>
      </c>
      <c r="K204" s="27">
        <v>4.5</v>
      </c>
      <c r="L204" s="27">
        <v>0</v>
      </c>
      <c r="M204" s="27">
        <v>4.5</v>
      </c>
      <c r="N204" s="27" t="s">
        <v>882</v>
      </c>
      <c r="O204" s="30">
        <v>201806820</v>
      </c>
      <c r="P204" s="22"/>
      <c r="Q204" s="22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9"/>
    </row>
    <row r="205" spans="1:29" x14ac:dyDescent="0.25">
      <c r="A205" s="27">
        <v>1996</v>
      </c>
      <c r="B205" s="27" t="s">
        <v>1144</v>
      </c>
      <c r="C205" s="27" t="s">
        <v>676</v>
      </c>
      <c r="D205" s="27" t="s">
        <v>930</v>
      </c>
      <c r="E205" s="27" t="s">
        <v>1145</v>
      </c>
      <c r="F205" s="28">
        <v>35242</v>
      </c>
      <c r="G205" s="29">
        <v>0.54166666666666663</v>
      </c>
      <c r="H205" s="28">
        <v>35242</v>
      </c>
      <c r="I205" s="29">
        <v>0.625</v>
      </c>
      <c r="J205" s="27" t="s">
        <v>889</v>
      </c>
      <c r="K205" s="27">
        <v>0</v>
      </c>
      <c r="L205" s="27">
        <v>0.01</v>
      </c>
      <c r="M205" s="27">
        <v>0.01</v>
      </c>
      <c r="N205" s="27" t="s">
        <v>882</v>
      </c>
      <c r="O205" s="30">
        <v>202102699</v>
      </c>
      <c r="P205" s="22"/>
      <c r="Q205" s="22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9"/>
    </row>
    <row r="206" spans="1:29" x14ac:dyDescent="0.25">
      <c r="A206" s="27">
        <v>1996</v>
      </c>
      <c r="B206" s="27" t="s">
        <v>4213</v>
      </c>
      <c r="C206" s="27" t="s">
        <v>674</v>
      </c>
      <c r="D206" s="27" t="s">
        <v>802</v>
      </c>
      <c r="E206" s="27" t="s">
        <v>816</v>
      </c>
      <c r="F206" s="28">
        <v>35242</v>
      </c>
      <c r="G206" s="29">
        <v>0.57291666666666663</v>
      </c>
      <c r="H206" s="28">
        <v>35242</v>
      </c>
      <c r="I206" s="29">
        <v>0.71527777777777779</v>
      </c>
      <c r="J206" s="27" t="s">
        <v>889</v>
      </c>
      <c r="K206" s="27">
        <v>0</v>
      </c>
      <c r="L206" s="27">
        <v>0.7</v>
      </c>
      <c r="M206" s="27">
        <v>0.7</v>
      </c>
      <c r="N206" s="27" t="s">
        <v>882</v>
      </c>
      <c r="O206" s="30">
        <v>202103312</v>
      </c>
      <c r="P206" s="22"/>
      <c r="Q206" s="22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9"/>
    </row>
    <row r="207" spans="1:29" x14ac:dyDescent="0.25">
      <c r="A207" s="27">
        <v>1996</v>
      </c>
      <c r="B207" s="27" t="s">
        <v>4206</v>
      </c>
      <c r="C207" s="27" t="s">
        <v>674</v>
      </c>
      <c r="D207" s="27" t="s">
        <v>4037</v>
      </c>
      <c r="E207" s="27" t="s">
        <v>4207</v>
      </c>
      <c r="F207" s="28">
        <v>35242</v>
      </c>
      <c r="G207" s="29">
        <v>0.60763888888888895</v>
      </c>
      <c r="H207" s="28">
        <v>35242</v>
      </c>
      <c r="I207" s="29">
        <v>0.63888888888888895</v>
      </c>
      <c r="J207" s="27" t="s">
        <v>889</v>
      </c>
      <c r="K207" s="27">
        <v>0</v>
      </c>
      <c r="L207" s="27">
        <v>0.02</v>
      </c>
      <c r="M207" s="27">
        <v>0.02</v>
      </c>
      <c r="N207" s="27" t="s">
        <v>882</v>
      </c>
      <c r="O207" s="30">
        <v>201905604</v>
      </c>
      <c r="P207" s="22"/>
      <c r="Q207" s="22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9"/>
    </row>
    <row r="208" spans="1:29" x14ac:dyDescent="0.25">
      <c r="A208" s="27">
        <v>1996</v>
      </c>
      <c r="B208" s="27" t="s">
        <v>4296</v>
      </c>
      <c r="C208" s="27" t="s">
        <v>674</v>
      </c>
      <c r="D208" s="27" t="s">
        <v>3884</v>
      </c>
      <c r="E208" s="27" t="s">
        <v>4297</v>
      </c>
      <c r="F208" s="28">
        <v>35242</v>
      </c>
      <c r="G208" s="29">
        <v>0.61458333333333337</v>
      </c>
      <c r="H208" s="28">
        <v>35242</v>
      </c>
      <c r="I208" s="29">
        <v>0.64583333333333337</v>
      </c>
      <c r="J208" s="27" t="s">
        <v>889</v>
      </c>
      <c r="K208" s="27">
        <v>0</v>
      </c>
      <c r="L208" s="27">
        <v>0.03</v>
      </c>
      <c r="M208" s="27">
        <v>0.03</v>
      </c>
      <c r="N208" s="27" t="s">
        <v>882</v>
      </c>
      <c r="O208" s="30">
        <v>201900573</v>
      </c>
      <c r="P208" s="22"/>
      <c r="Q208" s="22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9"/>
    </row>
    <row r="209" spans="1:29" x14ac:dyDescent="0.25">
      <c r="A209" s="27">
        <v>1996</v>
      </c>
      <c r="B209" s="27" t="s">
        <v>2442</v>
      </c>
      <c r="C209" s="27" t="s">
        <v>2231</v>
      </c>
      <c r="D209" s="27" t="s">
        <v>2240</v>
      </c>
      <c r="E209" s="27" t="s">
        <v>2241</v>
      </c>
      <c r="F209" s="28">
        <v>35242</v>
      </c>
      <c r="G209" s="29">
        <v>0.625</v>
      </c>
      <c r="H209" s="28">
        <v>35242</v>
      </c>
      <c r="I209" s="29">
        <v>0.72777777777777775</v>
      </c>
      <c r="J209" s="27" t="s">
        <v>889</v>
      </c>
      <c r="K209" s="27">
        <v>0.5</v>
      </c>
      <c r="L209" s="27">
        <v>0</v>
      </c>
      <c r="M209" s="27">
        <v>0.5</v>
      </c>
      <c r="N209" s="27" t="s">
        <v>882</v>
      </c>
      <c r="O209" s="30">
        <v>201907337</v>
      </c>
      <c r="P209" s="22"/>
      <c r="Q209" s="22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9"/>
    </row>
    <row r="210" spans="1:29" x14ac:dyDescent="0.25">
      <c r="A210" s="27">
        <v>1996</v>
      </c>
      <c r="B210" s="27" t="s">
        <v>4209</v>
      </c>
      <c r="C210" s="27" t="s">
        <v>674</v>
      </c>
      <c r="D210" s="27" t="s">
        <v>4037</v>
      </c>
      <c r="E210" s="27" t="s">
        <v>4044</v>
      </c>
      <c r="F210" s="28">
        <v>35242</v>
      </c>
      <c r="G210" s="29">
        <v>0.69791666666666663</v>
      </c>
      <c r="H210" s="28">
        <v>35242</v>
      </c>
      <c r="I210" s="29">
        <v>0.72916666666666663</v>
      </c>
      <c r="J210" s="27" t="s">
        <v>889</v>
      </c>
      <c r="K210" s="27">
        <v>0</v>
      </c>
      <c r="L210" s="27">
        <v>0.04</v>
      </c>
      <c r="M210" s="27">
        <v>0.04</v>
      </c>
      <c r="N210" s="27" t="s">
        <v>882</v>
      </c>
      <c r="O210" s="30">
        <v>201504870</v>
      </c>
      <c r="P210" s="22"/>
      <c r="Q210" s="22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9"/>
    </row>
    <row r="211" spans="1:29" x14ac:dyDescent="0.25">
      <c r="A211" s="27">
        <v>1996</v>
      </c>
      <c r="B211" s="27" t="s">
        <v>4298</v>
      </c>
      <c r="C211" s="27" t="s">
        <v>674</v>
      </c>
      <c r="D211" s="27" t="s">
        <v>3859</v>
      </c>
      <c r="E211" s="27" t="s">
        <v>4299</v>
      </c>
      <c r="F211" s="28">
        <v>35242</v>
      </c>
      <c r="G211" s="29">
        <v>0.70486111111111116</v>
      </c>
      <c r="H211" s="28">
        <v>35242</v>
      </c>
      <c r="I211" s="29">
        <v>0.77777777777777779</v>
      </c>
      <c r="J211" s="27" t="s">
        <v>889</v>
      </c>
      <c r="K211" s="27">
        <v>0</v>
      </c>
      <c r="L211" s="27">
        <v>0.15</v>
      </c>
      <c r="M211" s="27">
        <v>0.15</v>
      </c>
      <c r="N211" s="27" t="s">
        <v>882</v>
      </c>
      <c r="O211" s="30">
        <v>201906465</v>
      </c>
      <c r="P211" s="22"/>
      <c r="Q211" s="22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9"/>
    </row>
    <row r="212" spans="1:29" x14ac:dyDescent="0.25">
      <c r="A212" s="27">
        <v>1996</v>
      </c>
      <c r="B212" s="27" t="s">
        <v>1086</v>
      </c>
      <c r="C212" s="27" t="s">
        <v>676</v>
      </c>
      <c r="D212" s="27" t="s">
        <v>891</v>
      </c>
      <c r="E212" s="27" t="s">
        <v>847</v>
      </c>
      <c r="F212" s="28">
        <v>35242</v>
      </c>
      <c r="G212" s="29">
        <v>0.70833333333333337</v>
      </c>
      <c r="H212" s="28">
        <v>35242</v>
      </c>
      <c r="I212" s="29">
        <v>0.85416666666666663</v>
      </c>
      <c r="J212" s="27" t="s">
        <v>889</v>
      </c>
      <c r="K212" s="27">
        <v>1</v>
      </c>
      <c r="L212" s="27">
        <v>0</v>
      </c>
      <c r="M212" s="27">
        <v>1</v>
      </c>
      <c r="N212" s="27" t="s">
        <v>882</v>
      </c>
      <c r="O212" s="30">
        <v>201804904</v>
      </c>
      <c r="P212" s="22"/>
      <c r="Q212" s="22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9"/>
    </row>
    <row r="213" spans="1:29" x14ac:dyDescent="0.25">
      <c r="A213" s="27">
        <v>1996</v>
      </c>
      <c r="B213" s="27" t="s">
        <v>4844</v>
      </c>
      <c r="C213" s="27" t="s">
        <v>674</v>
      </c>
      <c r="D213" s="27" t="s">
        <v>752</v>
      </c>
      <c r="E213" s="27" t="s">
        <v>798</v>
      </c>
      <c r="F213" s="28">
        <v>35242</v>
      </c>
      <c r="G213" s="29">
        <v>0.70833333333333337</v>
      </c>
      <c r="H213" s="28">
        <v>35242</v>
      </c>
      <c r="I213" s="29">
        <v>0.81597222222222221</v>
      </c>
      <c r="J213" s="27" t="s">
        <v>889</v>
      </c>
      <c r="K213" s="27">
        <v>0</v>
      </c>
      <c r="L213" s="27">
        <v>0.3</v>
      </c>
      <c r="M213" s="27">
        <v>0.3</v>
      </c>
      <c r="N213" s="27" t="s">
        <v>882</v>
      </c>
      <c r="O213" s="30">
        <v>202008319</v>
      </c>
      <c r="P213" s="22"/>
      <c r="Q213" s="22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9"/>
    </row>
    <row r="214" spans="1:29" x14ac:dyDescent="0.25">
      <c r="A214" s="27">
        <v>1996</v>
      </c>
      <c r="B214" s="27" t="s">
        <v>4327</v>
      </c>
      <c r="C214" s="27" t="s">
        <v>674</v>
      </c>
      <c r="D214" s="27" t="s">
        <v>752</v>
      </c>
      <c r="E214" s="27" t="s">
        <v>4328</v>
      </c>
      <c r="F214" s="28">
        <v>35242</v>
      </c>
      <c r="G214" s="29">
        <v>0.73125000000000007</v>
      </c>
      <c r="H214" s="28">
        <v>35242</v>
      </c>
      <c r="I214" s="29">
        <v>0.8125</v>
      </c>
      <c r="J214" s="27" t="s">
        <v>889</v>
      </c>
      <c r="K214" s="27">
        <v>0</v>
      </c>
      <c r="L214" s="27">
        <v>0.1</v>
      </c>
      <c r="M214" s="27">
        <v>0.1</v>
      </c>
      <c r="N214" s="27" t="s">
        <v>882</v>
      </c>
      <c r="O214" s="30">
        <v>202007036</v>
      </c>
      <c r="P214" s="22"/>
      <c r="Q214" s="22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9"/>
    </row>
    <row r="215" spans="1:29" x14ac:dyDescent="0.25">
      <c r="A215" s="27">
        <v>1996</v>
      </c>
      <c r="B215" s="27" t="s">
        <v>4524</v>
      </c>
      <c r="C215" s="27" t="s">
        <v>674</v>
      </c>
      <c r="D215" s="27" t="s">
        <v>853</v>
      </c>
      <c r="E215" s="27" t="s">
        <v>1625</v>
      </c>
      <c r="F215" s="28">
        <v>35242</v>
      </c>
      <c r="G215" s="29">
        <v>0.78472222222222221</v>
      </c>
      <c r="H215" s="28">
        <v>35242</v>
      </c>
      <c r="I215" s="29">
        <v>0.83333333333333337</v>
      </c>
      <c r="J215" s="27" t="s">
        <v>889</v>
      </c>
      <c r="K215" s="27">
        <v>0</v>
      </c>
      <c r="L215" s="27">
        <v>0.05</v>
      </c>
      <c r="M215" s="27">
        <v>0.05</v>
      </c>
      <c r="N215" s="27" t="s">
        <v>882</v>
      </c>
      <c r="O215" s="30">
        <v>202005107</v>
      </c>
      <c r="P215" s="22"/>
      <c r="Q215" s="22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9"/>
    </row>
    <row r="216" spans="1:29" x14ac:dyDescent="0.25">
      <c r="A216" s="27">
        <v>1996</v>
      </c>
      <c r="B216" s="27" t="s">
        <v>2451</v>
      </c>
      <c r="C216" s="27" t="s">
        <v>2231</v>
      </c>
      <c r="D216" s="27" t="s">
        <v>2309</v>
      </c>
      <c r="E216" s="27" t="s">
        <v>688</v>
      </c>
      <c r="F216" s="28">
        <v>35242</v>
      </c>
      <c r="G216" s="29">
        <v>0.875</v>
      </c>
      <c r="H216" s="28">
        <v>35242</v>
      </c>
      <c r="I216" s="29">
        <v>0.9604166666666667</v>
      </c>
      <c r="J216" s="27"/>
      <c r="K216" s="27">
        <v>0.15</v>
      </c>
      <c r="L216" s="27">
        <v>0</v>
      </c>
      <c r="M216" s="27">
        <v>0.15</v>
      </c>
      <c r="N216" s="27" t="s">
        <v>2173</v>
      </c>
      <c r="O216" s="30">
        <v>201907506</v>
      </c>
      <c r="P216" s="22"/>
      <c r="Q216" s="22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9"/>
    </row>
    <row r="217" spans="1:29" x14ac:dyDescent="0.25">
      <c r="A217" s="27">
        <v>1996</v>
      </c>
      <c r="B217" s="27" t="s">
        <v>4696</v>
      </c>
      <c r="C217" s="27" t="s">
        <v>674</v>
      </c>
      <c r="D217" s="27" t="s">
        <v>3830</v>
      </c>
      <c r="E217" s="27" t="s">
        <v>4628</v>
      </c>
      <c r="F217" s="28">
        <v>35242</v>
      </c>
      <c r="G217" s="29">
        <v>0.875</v>
      </c>
      <c r="H217" s="28">
        <v>35242</v>
      </c>
      <c r="I217" s="29">
        <v>0.90625</v>
      </c>
      <c r="J217" s="27" t="s">
        <v>889</v>
      </c>
      <c r="K217" s="27">
        <v>0</v>
      </c>
      <c r="L217" s="27">
        <v>0.1</v>
      </c>
      <c r="M217" s="27">
        <v>0.1</v>
      </c>
      <c r="N217" s="27" t="s">
        <v>882</v>
      </c>
      <c r="O217" s="30">
        <v>202008866</v>
      </c>
      <c r="P217" s="22"/>
      <c r="Q217" s="22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9"/>
    </row>
    <row r="218" spans="1:29" x14ac:dyDescent="0.25">
      <c r="A218" s="27">
        <v>1996</v>
      </c>
      <c r="B218" s="27" t="s">
        <v>1086</v>
      </c>
      <c r="C218" s="27" t="s">
        <v>676</v>
      </c>
      <c r="D218" s="27" t="s">
        <v>891</v>
      </c>
      <c r="E218" s="27" t="s">
        <v>847</v>
      </c>
      <c r="F218" s="28">
        <v>35242</v>
      </c>
      <c r="G218" s="29">
        <v>0.88194444444444453</v>
      </c>
      <c r="H218" s="28">
        <v>35243</v>
      </c>
      <c r="I218" s="29">
        <v>4.8611111111111112E-2</v>
      </c>
      <c r="J218" s="27" t="s">
        <v>889</v>
      </c>
      <c r="K218" s="27">
        <v>0.5</v>
      </c>
      <c r="L218" s="27">
        <v>0</v>
      </c>
      <c r="M218" s="27">
        <v>0.5</v>
      </c>
      <c r="N218" s="27" t="s">
        <v>882</v>
      </c>
      <c r="O218" s="30">
        <v>202007895</v>
      </c>
      <c r="P218" s="22"/>
      <c r="Q218" s="22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9"/>
    </row>
    <row r="219" spans="1:29" x14ac:dyDescent="0.25">
      <c r="A219" s="27">
        <v>1996</v>
      </c>
      <c r="B219" s="27" t="s">
        <v>4298</v>
      </c>
      <c r="C219" s="27" t="s">
        <v>674</v>
      </c>
      <c r="D219" s="27" t="s">
        <v>3859</v>
      </c>
      <c r="E219" s="27" t="s">
        <v>4299</v>
      </c>
      <c r="F219" s="28">
        <v>35242</v>
      </c>
      <c r="G219" s="29">
        <v>0.88680555555555562</v>
      </c>
      <c r="H219" s="28">
        <v>35242</v>
      </c>
      <c r="I219" s="29">
        <v>0.9375</v>
      </c>
      <c r="J219" s="27" t="s">
        <v>889</v>
      </c>
      <c r="K219" s="27">
        <v>0</v>
      </c>
      <c r="L219" s="27">
        <v>0.03</v>
      </c>
      <c r="M219" s="27">
        <v>0.03</v>
      </c>
      <c r="N219" s="27" t="s">
        <v>882</v>
      </c>
      <c r="O219" s="30">
        <v>202000140</v>
      </c>
      <c r="P219" s="22"/>
      <c r="Q219" s="22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9"/>
    </row>
    <row r="220" spans="1:29" x14ac:dyDescent="0.25">
      <c r="A220" s="27">
        <v>1996</v>
      </c>
      <c r="B220" s="27" t="s">
        <v>4522</v>
      </c>
      <c r="C220" s="27" t="s">
        <v>674</v>
      </c>
      <c r="D220" s="27" t="s">
        <v>853</v>
      </c>
      <c r="E220" s="27" t="s">
        <v>795</v>
      </c>
      <c r="F220" s="28">
        <v>35242</v>
      </c>
      <c r="G220" s="29">
        <v>0.91319444444444453</v>
      </c>
      <c r="H220" s="28">
        <v>35242</v>
      </c>
      <c r="I220" s="29">
        <v>0.95138888888888884</v>
      </c>
      <c r="J220" s="27" t="s">
        <v>889</v>
      </c>
      <c r="K220" s="27">
        <v>0</v>
      </c>
      <c r="L220" s="27">
        <v>0.05</v>
      </c>
      <c r="M220" s="27">
        <v>0.05</v>
      </c>
      <c r="N220" s="27" t="s">
        <v>882</v>
      </c>
      <c r="O220" s="30">
        <v>202005216</v>
      </c>
      <c r="P220" s="22"/>
      <c r="Q220" s="22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9"/>
    </row>
    <row r="221" spans="1:29" x14ac:dyDescent="0.25">
      <c r="A221" s="27">
        <v>1996</v>
      </c>
      <c r="B221" s="27" t="s">
        <v>4024</v>
      </c>
      <c r="C221" s="27" t="s">
        <v>674</v>
      </c>
      <c r="D221" s="27" t="s">
        <v>3859</v>
      </c>
      <c r="E221" s="27" t="s">
        <v>3889</v>
      </c>
      <c r="F221" s="28">
        <v>35242</v>
      </c>
      <c r="G221" s="29">
        <v>0.9375</v>
      </c>
      <c r="H221" s="28">
        <v>35242</v>
      </c>
      <c r="I221" s="29">
        <v>0.95138888888888884</v>
      </c>
      <c r="J221" s="27" t="s">
        <v>889</v>
      </c>
      <c r="K221" s="27">
        <v>0</v>
      </c>
      <c r="L221" s="27">
        <v>0.01</v>
      </c>
      <c r="M221" s="27">
        <v>0.01</v>
      </c>
      <c r="N221" s="27" t="s">
        <v>882</v>
      </c>
      <c r="O221" s="30">
        <v>202007629</v>
      </c>
      <c r="P221" s="22"/>
      <c r="Q221" s="22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9"/>
    </row>
    <row r="222" spans="1:29" x14ac:dyDescent="0.25">
      <c r="A222" s="27">
        <v>1996</v>
      </c>
      <c r="B222" s="27" t="s">
        <v>1312</v>
      </c>
      <c r="C222" s="27" t="s">
        <v>676</v>
      </c>
      <c r="D222" s="27" t="s">
        <v>905</v>
      </c>
      <c r="E222" s="27" t="s">
        <v>912</v>
      </c>
      <c r="F222" s="28">
        <v>35242</v>
      </c>
      <c r="G222" s="29">
        <v>0.95833333333333337</v>
      </c>
      <c r="H222" s="28">
        <v>35242</v>
      </c>
      <c r="I222" s="29">
        <v>0.98958333333333337</v>
      </c>
      <c r="J222" s="27" t="s">
        <v>889</v>
      </c>
      <c r="K222" s="27">
        <v>0</v>
      </c>
      <c r="L222" s="27">
        <v>0.05</v>
      </c>
      <c r="M222" s="27">
        <v>0.05</v>
      </c>
      <c r="N222" s="27" t="s">
        <v>882</v>
      </c>
      <c r="O222" s="30">
        <v>202007751</v>
      </c>
      <c r="P222" s="22"/>
      <c r="Q222" s="22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9"/>
    </row>
    <row r="223" spans="1:29" x14ac:dyDescent="0.25">
      <c r="A223" s="27">
        <v>1996</v>
      </c>
      <c r="B223" s="27" t="s">
        <v>3880</v>
      </c>
      <c r="C223" s="27" t="s">
        <v>674</v>
      </c>
      <c r="D223" s="27" t="s">
        <v>3827</v>
      </c>
      <c r="E223" s="27" t="s">
        <v>1424</v>
      </c>
      <c r="F223" s="28">
        <v>35242</v>
      </c>
      <c r="G223" s="29">
        <v>0.97916666666666663</v>
      </c>
      <c r="H223" s="28">
        <v>35243</v>
      </c>
      <c r="I223" s="29">
        <v>6.25E-2</v>
      </c>
      <c r="J223" s="27" t="s">
        <v>889</v>
      </c>
      <c r="K223" s="27">
        <v>1</v>
      </c>
      <c r="L223" s="27">
        <v>0</v>
      </c>
      <c r="M223" s="27">
        <v>1</v>
      </c>
      <c r="N223" s="27" t="s">
        <v>882</v>
      </c>
      <c r="O223" s="30">
        <v>201906942</v>
      </c>
      <c r="P223" s="22"/>
      <c r="Q223" s="22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9"/>
    </row>
    <row r="224" spans="1:29" x14ac:dyDescent="0.25">
      <c r="A224" s="27">
        <v>1996</v>
      </c>
      <c r="B224" s="27" t="s">
        <v>1143</v>
      </c>
      <c r="C224" s="27" t="s">
        <v>676</v>
      </c>
      <c r="D224" s="27" t="s">
        <v>1004</v>
      </c>
      <c r="E224" s="27" t="s">
        <v>849</v>
      </c>
      <c r="F224" s="28">
        <v>35242</v>
      </c>
      <c r="G224" s="27"/>
      <c r="H224" s="27"/>
      <c r="I224" s="27"/>
      <c r="J224" s="27" t="s">
        <v>889</v>
      </c>
      <c r="K224" s="27">
        <v>0</v>
      </c>
      <c r="L224" s="27">
        <v>0.01</v>
      </c>
      <c r="M224" s="27">
        <v>0.01</v>
      </c>
      <c r="N224" s="27" t="s">
        <v>882</v>
      </c>
      <c r="O224" s="30">
        <v>201806326</v>
      </c>
      <c r="P224" s="22"/>
      <c r="Q224" s="22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9"/>
    </row>
    <row r="225" spans="1:29" x14ac:dyDescent="0.25">
      <c r="A225" s="27">
        <v>1996</v>
      </c>
      <c r="B225" s="27" t="s">
        <v>1401</v>
      </c>
      <c r="C225" s="27" t="s">
        <v>676</v>
      </c>
      <c r="D225" s="27" t="s">
        <v>901</v>
      </c>
      <c r="E225" s="27" t="s">
        <v>824</v>
      </c>
      <c r="F225" s="28">
        <v>35242</v>
      </c>
      <c r="G225" s="27"/>
      <c r="H225" s="27"/>
      <c r="I225" s="27"/>
      <c r="J225" s="27" t="s">
        <v>889</v>
      </c>
      <c r="K225" s="27">
        <v>0</v>
      </c>
      <c r="L225" s="27">
        <v>0.1</v>
      </c>
      <c r="M225" s="27">
        <v>0.1</v>
      </c>
      <c r="N225" s="27" t="s">
        <v>882</v>
      </c>
      <c r="O225" s="30">
        <v>201003016</v>
      </c>
      <c r="P225" s="22"/>
      <c r="Q225" s="22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9"/>
    </row>
    <row r="226" spans="1:29" x14ac:dyDescent="0.25">
      <c r="A226" s="27">
        <v>1996</v>
      </c>
      <c r="B226" s="27" t="s">
        <v>1551</v>
      </c>
      <c r="C226" s="27" t="s">
        <v>676</v>
      </c>
      <c r="D226" s="27" t="s">
        <v>991</v>
      </c>
      <c r="E226" s="27" t="s">
        <v>992</v>
      </c>
      <c r="F226" s="28">
        <v>35242</v>
      </c>
      <c r="G226" s="27"/>
      <c r="H226" s="27"/>
      <c r="I226" s="27"/>
      <c r="J226" s="27" t="s">
        <v>889</v>
      </c>
      <c r="K226" s="27">
        <v>1</v>
      </c>
      <c r="L226" s="27">
        <v>1</v>
      </c>
      <c r="M226" s="27">
        <v>2</v>
      </c>
      <c r="N226" s="27" t="s">
        <v>882</v>
      </c>
      <c r="O226" s="30">
        <v>202005536</v>
      </c>
      <c r="P226" s="22"/>
      <c r="Q226" s="22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9"/>
    </row>
    <row r="227" spans="1:29" x14ac:dyDescent="0.25">
      <c r="A227" s="27">
        <v>1996</v>
      </c>
      <c r="B227" s="27" t="s">
        <v>1143</v>
      </c>
      <c r="C227" s="27" t="s">
        <v>676</v>
      </c>
      <c r="D227" s="27" t="s">
        <v>1004</v>
      </c>
      <c r="E227" s="27" t="s">
        <v>849</v>
      </c>
      <c r="F227" s="28">
        <v>35242</v>
      </c>
      <c r="G227" s="27"/>
      <c r="H227" s="27"/>
      <c r="I227" s="27"/>
      <c r="J227" s="27" t="s">
        <v>889</v>
      </c>
      <c r="K227" s="27">
        <v>0</v>
      </c>
      <c r="L227" s="27">
        <v>1</v>
      </c>
      <c r="M227" s="27">
        <v>1</v>
      </c>
      <c r="N227" s="27" t="s">
        <v>882</v>
      </c>
      <c r="O227" s="30">
        <v>202103628</v>
      </c>
      <c r="P227" s="22"/>
      <c r="Q227" s="22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9"/>
    </row>
    <row r="228" spans="1:29" x14ac:dyDescent="0.25">
      <c r="A228" s="27">
        <v>1996</v>
      </c>
      <c r="B228" s="27" t="s">
        <v>1143</v>
      </c>
      <c r="C228" s="27" t="s">
        <v>676</v>
      </c>
      <c r="D228" s="27" t="s">
        <v>1004</v>
      </c>
      <c r="E228" s="27" t="s">
        <v>849</v>
      </c>
      <c r="F228" s="28">
        <v>35242</v>
      </c>
      <c r="G228" s="27"/>
      <c r="H228" s="27"/>
      <c r="I228" s="27"/>
      <c r="J228" s="27" t="s">
        <v>889</v>
      </c>
      <c r="K228" s="27">
        <v>0</v>
      </c>
      <c r="L228" s="27">
        <v>2</v>
      </c>
      <c r="M228" s="27">
        <v>2</v>
      </c>
      <c r="N228" s="27" t="s">
        <v>882</v>
      </c>
      <c r="O228" s="30">
        <v>202004288</v>
      </c>
      <c r="P228" s="22"/>
      <c r="Q228" s="22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9"/>
    </row>
    <row r="229" spans="1:29" x14ac:dyDescent="0.25">
      <c r="A229" s="27">
        <v>1996</v>
      </c>
      <c r="B229" s="27" t="s">
        <v>1086</v>
      </c>
      <c r="C229" s="27" t="s">
        <v>676</v>
      </c>
      <c r="D229" s="27" t="s">
        <v>891</v>
      </c>
      <c r="E229" s="27" t="s">
        <v>847</v>
      </c>
      <c r="F229" s="28">
        <v>35243</v>
      </c>
      <c r="G229" s="29">
        <v>0.21180555555555555</v>
      </c>
      <c r="H229" s="28">
        <v>35243</v>
      </c>
      <c r="I229" s="29">
        <v>0.35416666666666669</v>
      </c>
      <c r="J229" s="27" t="s">
        <v>889</v>
      </c>
      <c r="K229" s="27">
        <v>5</v>
      </c>
      <c r="L229" s="27">
        <v>0</v>
      </c>
      <c r="M229" s="27">
        <v>5</v>
      </c>
      <c r="N229" s="27" t="s">
        <v>882</v>
      </c>
      <c r="O229" s="30">
        <v>202103629</v>
      </c>
      <c r="P229" s="22"/>
      <c r="Q229" s="22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9"/>
    </row>
    <row r="230" spans="1:29" x14ac:dyDescent="0.25">
      <c r="A230" s="27">
        <v>1996</v>
      </c>
      <c r="B230" s="27" t="s">
        <v>4025</v>
      </c>
      <c r="C230" s="27" t="s">
        <v>674</v>
      </c>
      <c r="D230" s="27" t="s">
        <v>3841</v>
      </c>
      <c r="E230" s="27" t="s">
        <v>3920</v>
      </c>
      <c r="F230" s="28">
        <v>35243</v>
      </c>
      <c r="G230" s="29">
        <v>0.24652777777777779</v>
      </c>
      <c r="H230" s="28">
        <v>35243</v>
      </c>
      <c r="I230" s="29">
        <v>0.26041666666666669</v>
      </c>
      <c r="J230" s="27" t="s">
        <v>889</v>
      </c>
      <c r="K230" s="27">
        <v>0</v>
      </c>
      <c r="L230" s="27">
        <v>0.01</v>
      </c>
      <c r="M230" s="27">
        <v>0.01</v>
      </c>
      <c r="N230" s="27" t="s">
        <v>882</v>
      </c>
      <c r="O230" s="30">
        <v>201907281</v>
      </c>
      <c r="P230" s="22"/>
      <c r="Q230" s="22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9"/>
    </row>
    <row r="231" spans="1:29" x14ac:dyDescent="0.25">
      <c r="A231" s="27">
        <v>1996</v>
      </c>
      <c r="B231" s="27" t="s">
        <v>3880</v>
      </c>
      <c r="C231" s="27" t="s">
        <v>674</v>
      </c>
      <c r="D231" s="27" t="s">
        <v>3827</v>
      </c>
      <c r="E231" s="27" t="s">
        <v>1424</v>
      </c>
      <c r="F231" s="28">
        <v>35243</v>
      </c>
      <c r="G231" s="29">
        <v>0.28125</v>
      </c>
      <c r="H231" s="28">
        <v>35243</v>
      </c>
      <c r="I231" s="29">
        <v>0.36458333333333331</v>
      </c>
      <c r="J231" s="27" t="s">
        <v>889</v>
      </c>
      <c r="K231" s="27">
        <v>1</v>
      </c>
      <c r="L231" s="27">
        <v>0</v>
      </c>
      <c r="M231" s="27">
        <v>1</v>
      </c>
      <c r="N231" s="27" t="s">
        <v>882</v>
      </c>
      <c r="O231" s="30">
        <v>202103367</v>
      </c>
      <c r="P231" s="22"/>
      <c r="Q231" s="22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9"/>
    </row>
    <row r="232" spans="1:29" x14ac:dyDescent="0.25">
      <c r="A232" s="27">
        <v>1996</v>
      </c>
      <c r="B232" s="27" t="s">
        <v>4692</v>
      </c>
      <c r="C232" s="27" t="s">
        <v>674</v>
      </c>
      <c r="D232" s="27" t="s">
        <v>853</v>
      </c>
      <c r="E232" s="27" t="s">
        <v>770</v>
      </c>
      <c r="F232" s="28">
        <v>35243</v>
      </c>
      <c r="G232" s="29">
        <v>0.28472222222222221</v>
      </c>
      <c r="H232" s="28">
        <v>35243</v>
      </c>
      <c r="I232" s="29">
        <v>0.34722222222222227</v>
      </c>
      <c r="J232" s="27" t="s">
        <v>889</v>
      </c>
      <c r="K232" s="27">
        <v>0</v>
      </c>
      <c r="L232" s="27">
        <v>0.1</v>
      </c>
      <c r="M232" s="27">
        <v>0.1</v>
      </c>
      <c r="N232" s="27" t="s">
        <v>882</v>
      </c>
      <c r="O232" s="30">
        <v>201907058</v>
      </c>
      <c r="P232" s="22"/>
      <c r="Q232" s="22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9"/>
    </row>
    <row r="233" spans="1:29" x14ac:dyDescent="0.25">
      <c r="A233" s="27">
        <v>1996</v>
      </c>
      <c r="B233" s="27" t="s">
        <v>4293</v>
      </c>
      <c r="C233" s="27" t="s">
        <v>674</v>
      </c>
      <c r="D233" s="27" t="s">
        <v>853</v>
      </c>
      <c r="E233" s="27" t="s">
        <v>1625</v>
      </c>
      <c r="F233" s="28">
        <v>35243</v>
      </c>
      <c r="G233" s="29">
        <v>0.38194444444444442</v>
      </c>
      <c r="H233" s="28">
        <v>35243</v>
      </c>
      <c r="I233" s="29">
        <v>0.43055555555555558</v>
      </c>
      <c r="J233" s="27" t="s">
        <v>889</v>
      </c>
      <c r="K233" s="27">
        <v>0</v>
      </c>
      <c r="L233" s="27">
        <v>0.03</v>
      </c>
      <c r="M233" s="27">
        <v>0.03</v>
      </c>
      <c r="N233" s="27" t="s">
        <v>882</v>
      </c>
      <c r="O233" s="30">
        <v>201908253</v>
      </c>
      <c r="P233" s="22"/>
      <c r="Q233" s="22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9"/>
    </row>
    <row r="234" spans="1:29" x14ac:dyDescent="0.25">
      <c r="A234" s="27">
        <v>1996</v>
      </c>
      <c r="B234" s="27" t="s">
        <v>4911</v>
      </c>
      <c r="C234" s="27" t="s">
        <v>674</v>
      </c>
      <c r="D234" s="27" t="s">
        <v>3884</v>
      </c>
      <c r="E234" s="27" t="s">
        <v>3885</v>
      </c>
      <c r="F234" s="28">
        <v>35243</v>
      </c>
      <c r="G234" s="29">
        <v>0.40972222222222227</v>
      </c>
      <c r="H234" s="28">
        <v>35243</v>
      </c>
      <c r="I234" s="29">
        <v>0.72916666666666663</v>
      </c>
      <c r="J234" s="27" t="s">
        <v>889</v>
      </c>
      <c r="K234" s="27">
        <v>0</v>
      </c>
      <c r="L234" s="27">
        <v>0.9</v>
      </c>
      <c r="M234" s="27">
        <v>0.9</v>
      </c>
      <c r="N234" s="27" t="s">
        <v>882</v>
      </c>
      <c r="O234" s="30">
        <v>201806321</v>
      </c>
      <c r="P234" s="22"/>
      <c r="Q234" s="22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9"/>
    </row>
    <row r="235" spans="1:29" x14ac:dyDescent="0.25">
      <c r="A235" s="27">
        <v>1996</v>
      </c>
      <c r="B235" s="27" t="s">
        <v>4693</v>
      </c>
      <c r="C235" s="27" t="s">
        <v>674</v>
      </c>
      <c r="D235" s="27" t="s">
        <v>1248</v>
      </c>
      <c r="E235" s="27" t="s">
        <v>4042</v>
      </c>
      <c r="F235" s="28">
        <v>35243</v>
      </c>
      <c r="G235" s="29">
        <v>0.45833333333333331</v>
      </c>
      <c r="H235" s="28">
        <v>35243</v>
      </c>
      <c r="I235" s="29">
        <v>0.5</v>
      </c>
      <c r="J235" s="27" t="s">
        <v>889</v>
      </c>
      <c r="K235" s="27">
        <v>0</v>
      </c>
      <c r="L235" s="27">
        <v>0.1</v>
      </c>
      <c r="M235" s="27">
        <v>0.1</v>
      </c>
      <c r="N235" s="27" t="s">
        <v>882</v>
      </c>
      <c r="O235" s="30">
        <v>202005285</v>
      </c>
      <c r="P235" s="22"/>
      <c r="Q235" s="22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9"/>
    </row>
    <row r="236" spans="1:29" x14ac:dyDescent="0.25">
      <c r="A236" s="27">
        <v>1996</v>
      </c>
      <c r="B236" s="27" t="s">
        <v>4855</v>
      </c>
      <c r="C236" s="27" t="s">
        <v>674</v>
      </c>
      <c r="D236" s="27" t="s">
        <v>3824</v>
      </c>
      <c r="E236" s="27" t="s">
        <v>3955</v>
      </c>
      <c r="F236" s="28">
        <v>35243</v>
      </c>
      <c r="G236" s="29">
        <v>0.49305555555555558</v>
      </c>
      <c r="H236" s="28">
        <v>35243</v>
      </c>
      <c r="I236" s="29">
        <v>0.5625</v>
      </c>
      <c r="J236" s="27" t="s">
        <v>889</v>
      </c>
      <c r="K236" s="27">
        <v>0</v>
      </c>
      <c r="L236" s="27">
        <v>0.4</v>
      </c>
      <c r="M236" s="27">
        <v>0.4</v>
      </c>
      <c r="N236" s="27" t="s">
        <v>882</v>
      </c>
      <c r="O236" s="30">
        <v>201906665</v>
      </c>
      <c r="P236" s="22"/>
      <c r="Q236" s="22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9"/>
    </row>
    <row r="237" spans="1:29" x14ac:dyDescent="0.25">
      <c r="A237" s="27">
        <v>1996</v>
      </c>
      <c r="B237" s="27" t="s">
        <v>4213</v>
      </c>
      <c r="C237" s="27" t="s">
        <v>674</v>
      </c>
      <c r="D237" s="27" t="s">
        <v>802</v>
      </c>
      <c r="E237" s="27" t="s">
        <v>816</v>
      </c>
      <c r="F237" s="28">
        <v>35243</v>
      </c>
      <c r="G237" s="29">
        <v>0.50694444444444442</v>
      </c>
      <c r="H237" s="28">
        <v>35243</v>
      </c>
      <c r="I237" s="29">
        <v>0.58333333333333337</v>
      </c>
      <c r="J237" s="27" t="s">
        <v>889</v>
      </c>
      <c r="K237" s="27">
        <v>0</v>
      </c>
      <c r="L237" s="27">
        <v>0.1</v>
      </c>
      <c r="M237" s="27">
        <v>0.1</v>
      </c>
      <c r="N237" s="27" t="s">
        <v>882</v>
      </c>
      <c r="O237" s="30">
        <v>202004186</v>
      </c>
      <c r="P237" s="22"/>
      <c r="Q237" s="22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9"/>
    </row>
    <row r="238" spans="1:29" x14ac:dyDescent="0.25">
      <c r="A238" s="27">
        <v>1996</v>
      </c>
      <c r="B238" s="27" t="s">
        <v>4327</v>
      </c>
      <c r="C238" s="27" t="s">
        <v>674</v>
      </c>
      <c r="D238" s="27" t="s">
        <v>752</v>
      </c>
      <c r="E238" s="27" t="s">
        <v>4328</v>
      </c>
      <c r="F238" s="28">
        <v>35243</v>
      </c>
      <c r="G238" s="29">
        <v>0.51388888888888895</v>
      </c>
      <c r="H238" s="28">
        <v>35243</v>
      </c>
      <c r="I238" s="29">
        <v>0.75694444444444453</v>
      </c>
      <c r="J238" s="27" t="s">
        <v>889</v>
      </c>
      <c r="K238" s="27">
        <v>0</v>
      </c>
      <c r="L238" s="27">
        <v>5</v>
      </c>
      <c r="M238" s="27">
        <v>5</v>
      </c>
      <c r="N238" s="27" t="s">
        <v>882</v>
      </c>
      <c r="O238" s="30">
        <v>201706072</v>
      </c>
      <c r="P238" s="22"/>
      <c r="Q238" s="22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9"/>
    </row>
    <row r="239" spans="1:29" x14ac:dyDescent="0.25">
      <c r="A239" s="27">
        <v>1996</v>
      </c>
      <c r="B239" s="27" t="s">
        <v>3879</v>
      </c>
      <c r="C239" s="27" t="s">
        <v>674</v>
      </c>
      <c r="D239" s="27" t="s">
        <v>3821</v>
      </c>
      <c r="E239" s="27" t="s">
        <v>3867</v>
      </c>
      <c r="F239" s="28">
        <v>35243</v>
      </c>
      <c r="G239" s="29">
        <v>0.52777777777777779</v>
      </c>
      <c r="H239" s="28">
        <v>35243</v>
      </c>
      <c r="I239" s="29">
        <v>0.5625</v>
      </c>
      <c r="J239" s="27" t="s">
        <v>889</v>
      </c>
      <c r="K239" s="27">
        <v>0</v>
      </c>
      <c r="L239" s="27">
        <v>0.5</v>
      </c>
      <c r="M239" s="27">
        <v>0.5</v>
      </c>
      <c r="N239" s="27" t="s">
        <v>882</v>
      </c>
      <c r="O239" s="30">
        <v>202102694</v>
      </c>
      <c r="P239" s="22"/>
      <c r="Q239" s="22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9"/>
    </row>
    <row r="240" spans="1:29" x14ac:dyDescent="0.25">
      <c r="A240" s="27">
        <v>1996</v>
      </c>
      <c r="B240" s="27" t="s">
        <v>2506</v>
      </c>
      <c r="C240" s="27" t="s">
        <v>2231</v>
      </c>
      <c r="D240" s="27" t="s">
        <v>2262</v>
      </c>
      <c r="E240" s="27" t="s">
        <v>2262</v>
      </c>
      <c r="F240" s="28">
        <v>35243</v>
      </c>
      <c r="G240" s="29">
        <v>0.55208333333333337</v>
      </c>
      <c r="H240" s="27"/>
      <c r="I240" s="27"/>
      <c r="J240" s="27"/>
      <c r="K240" s="27">
        <v>0.01</v>
      </c>
      <c r="L240" s="27">
        <v>0</v>
      </c>
      <c r="M240" s="27">
        <v>0.01</v>
      </c>
      <c r="N240" s="27" t="s">
        <v>2211</v>
      </c>
      <c r="O240" s="30">
        <v>202008862</v>
      </c>
      <c r="P240" s="22"/>
      <c r="Q240" s="22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9"/>
    </row>
    <row r="241" spans="1:29" x14ac:dyDescent="0.25">
      <c r="A241" s="27">
        <v>1996</v>
      </c>
      <c r="B241" s="27" t="s">
        <v>4205</v>
      </c>
      <c r="C241" s="27" t="s">
        <v>674</v>
      </c>
      <c r="D241" s="27" t="s">
        <v>3846</v>
      </c>
      <c r="E241" s="27" t="s">
        <v>866</v>
      </c>
      <c r="F241" s="28">
        <v>35243</v>
      </c>
      <c r="G241" s="29">
        <v>0.56944444444444442</v>
      </c>
      <c r="H241" s="28">
        <v>35243</v>
      </c>
      <c r="I241" s="29">
        <v>0.61805555555555558</v>
      </c>
      <c r="J241" s="27" t="s">
        <v>889</v>
      </c>
      <c r="K241" s="27">
        <v>0</v>
      </c>
      <c r="L241" s="27">
        <v>0.02</v>
      </c>
      <c r="M241" s="27">
        <v>0.02</v>
      </c>
      <c r="N241" s="27" t="s">
        <v>882</v>
      </c>
      <c r="O241" s="30">
        <v>201900728</v>
      </c>
      <c r="P241" s="22"/>
      <c r="Q241" s="22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9"/>
    </row>
    <row r="242" spans="1:29" x14ac:dyDescent="0.25">
      <c r="A242" s="27">
        <v>1996</v>
      </c>
      <c r="B242" s="27" t="s">
        <v>4519</v>
      </c>
      <c r="C242" s="27" t="s">
        <v>674</v>
      </c>
      <c r="D242" s="27" t="s">
        <v>1248</v>
      </c>
      <c r="E242" s="27" t="s">
        <v>4002</v>
      </c>
      <c r="F242" s="28">
        <v>35243</v>
      </c>
      <c r="G242" s="29">
        <v>0.59375</v>
      </c>
      <c r="H242" s="28">
        <v>35243</v>
      </c>
      <c r="I242" s="29">
        <v>0.67013888888888884</v>
      </c>
      <c r="J242" s="27" t="s">
        <v>889</v>
      </c>
      <c r="K242" s="27">
        <v>0</v>
      </c>
      <c r="L242" s="27">
        <v>0.05</v>
      </c>
      <c r="M242" s="27">
        <v>0.05</v>
      </c>
      <c r="N242" s="27" t="s">
        <v>882</v>
      </c>
      <c r="O242" s="30">
        <v>201905308</v>
      </c>
      <c r="P242" s="22"/>
      <c r="Q242" s="22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9"/>
    </row>
    <row r="243" spans="1:29" x14ac:dyDescent="0.25">
      <c r="A243" s="27">
        <v>1996</v>
      </c>
      <c r="B243" s="27" t="s">
        <v>1400</v>
      </c>
      <c r="C243" s="27" t="s">
        <v>676</v>
      </c>
      <c r="D243" s="27" t="s">
        <v>887</v>
      </c>
      <c r="E243" s="27" t="s">
        <v>1235</v>
      </c>
      <c r="F243" s="28">
        <v>35243</v>
      </c>
      <c r="G243" s="29">
        <v>0.61458333333333337</v>
      </c>
      <c r="H243" s="28">
        <v>35243</v>
      </c>
      <c r="I243" s="29">
        <v>0.63888888888888895</v>
      </c>
      <c r="J243" s="27" t="s">
        <v>889</v>
      </c>
      <c r="K243" s="27">
        <v>0</v>
      </c>
      <c r="L243" s="27">
        <v>0.1</v>
      </c>
      <c r="M243" s="27">
        <v>0.1</v>
      </c>
      <c r="N243" s="27" t="s">
        <v>882</v>
      </c>
      <c r="O243" s="30">
        <v>201907254</v>
      </c>
      <c r="P243" s="22"/>
      <c r="Q243" s="22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9"/>
    </row>
    <row r="244" spans="1:29" x14ac:dyDescent="0.25">
      <c r="A244" s="27">
        <v>1996</v>
      </c>
      <c r="B244" s="27" t="s">
        <v>4203</v>
      </c>
      <c r="C244" s="27" t="s">
        <v>674</v>
      </c>
      <c r="D244" s="27" t="s">
        <v>853</v>
      </c>
      <c r="E244" s="27" t="s">
        <v>4204</v>
      </c>
      <c r="F244" s="28">
        <v>35243</v>
      </c>
      <c r="G244" s="29">
        <v>0.61458333333333337</v>
      </c>
      <c r="H244" s="28">
        <v>35243</v>
      </c>
      <c r="I244" s="29">
        <v>0.6875</v>
      </c>
      <c r="J244" s="27" t="s">
        <v>889</v>
      </c>
      <c r="K244" s="27">
        <v>0</v>
      </c>
      <c r="L244" s="27">
        <v>0.02</v>
      </c>
      <c r="M244" s="27">
        <v>0.02</v>
      </c>
      <c r="N244" s="27" t="s">
        <v>882</v>
      </c>
      <c r="O244" s="30">
        <v>201800328</v>
      </c>
      <c r="P244" s="22"/>
      <c r="Q244" s="22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9"/>
    </row>
    <row r="245" spans="1:29" x14ac:dyDescent="0.25">
      <c r="A245" s="27">
        <v>1996</v>
      </c>
      <c r="B245" s="27" t="s">
        <v>4294</v>
      </c>
      <c r="C245" s="27" t="s">
        <v>674</v>
      </c>
      <c r="D245" s="27" t="s">
        <v>3884</v>
      </c>
      <c r="E245" s="27" t="s">
        <v>4295</v>
      </c>
      <c r="F245" s="28">
        <v>35243</v>
      </c>
      <c r="G245" s="29">
        <v>0.625</v>
      </c>
      <c r="H245" s="28">
        <v>35243</v>
      </c>
      <c r="I245" s="29">
        <v>0.72222222222222221</v>
      </c>
      <c r="J245" s="27" t="s">
        <v>889</v>
      </c>
      <c r="K245" s="27">
        <v>0</v>
      </c>
      <c r="L245" s="27">
        <v>0.05</v>
      </c>
      <c r="M245" s="27">
        <v>0.05</v>
      </c>
      <c r="N245" s="27" t="s">
        <v>882</v>
      </c>
      <c r="O245" s="30">
        <v>201904531</v>
      </c>
      <c r="P245" s="22"/>
      <c r="Q245" s="22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9"/>
    </row>
    <row r="246" spans="1:29" x14ac:dyDescent="0.25">
      <c r="A246" s="27">
        <v>1996</v>
      </c>
      <c r="B246" s="27" t="s">
        <v>4691</v>
      </c>
      <c r="C246" s="27" t="s">
        <v>674</v>
      </c>
      <c r="D246" s="27" t="s">
        <v>3939</v>
      </c>
      <c r="E246" s="27" t="s">
        <v>777</v>
      </c>
      <c r="F246" s="28">
        <v>35243</v>
      </c>
      <c r="G246" s="29">
        <v>0.625</v>
      </c>
      <c r="H246" s="28">
        <v>35243</v>
      </c>
      <c r="I246" s="29">
        <v>0.6875</v>
      </c>
      <c r="J246" s="27" t="s">
        <v>889</v>
      </c>
      <c r="K246" s="27">
        <v>0</v>
      </c>
      <c r="L246" s="27">
        <v>0.1</v>
      </c>
      <c r="M246" s="27">
        <v>0.1</v>
      </c>
      <c r="N246" s="27" t="s">
        <v>882</v>
      </c>
      <c r="O246" s="30">
        <v>201806836</v>
      </c>
      <c r="P246" s="22"/>
      <c r="Q246" s="22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9"/>
    </row>
    <row r="247" spans="1:29" x14ac:dyDescent="0.25">
      <c r="A247" s="27">
        <v>1996</v>
      </c>
      <c r="B247" s="27" t="s">
        <v>4806</v>
      </c>
      <c r="C247" s="27" t="s">
        <v>674</v>
      </c>
      <c r="D247" s="27" t="s">
        <v>3830</v>
      </c>
      <c r="E247" s="27" t="s">
        <v>727</v>
      </c>
      <c r="F247" s="28">
        <v>35243</v>
      </c>
      <c r="G247" s="29">
        <v>0.62847222222222221</v>
      </c>
      <c r="H247" s="28">
        <v>35243</v>
      </c>
      <c r="I247" s="29">
        <v>0.70486111111111116</v>
      </c>
      <c r="J247" s="27" t="s">
        <v>889</v>
      </c>
      <c r="K247" s="27">
        <v>0</v>
      </c>
      <c r="L247" s="27">
        <v>0.2</v>
      </c>
      <c r="M247" s="27">
        <v>0.2</v>
      </c>
      <c r="N247" s="27" t="s">
        <v>882</v>
      </c>
      <c r="O247" s="30">
        <v>201906834</v>
      </c>
      <c r="P247" s="22"/>
      <c r="Q247" s="22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9"/>
    </row>
    <row r="248" spans="1:29" x14ac:dyDescent="0.25">
      <c r="A248" s="27">
        <v>1996</v>
      </c>
      <c r="B248" s="27" t="s">
        <v>4209</v>
      </c>
      <c r="C248" s="27" t="s">
        <v>674</v>
      </c>
      <c r="D248" s="27" t="s">
        <v>4037</v>
      </c>
      <c r="E248" s="27" t="s">
        <v>4044</v>
      </c>
      <c r="F248" s="28">
        <v>35243</v>
      </c>
      <c r="G248" s="29">
        <v>0.64236111111111105</v>
      </c>
      <c r="H248" s="28">
        <v>35243</v>
      </c>
      <c r="I248" s="29">
        <v>0.67708333333333337</v>
      </c>
      <c r="J248" s="27" t="s">
        <v>889</v>
      </c>
      <c r="K248" s="27">
        <v>0</v>
      </c>
      <c r="L248" s="27">
        <v>0.02</v>
      </c>
      <c r="M248" s="27">
        <v>0.02</v>
      </c>
      <c r="N248" s="27" t="s">
        <v>882</v>
      </c>
      <c r="O248" s="30">
        <v>201706044</v>
      </c>
      <c r="P248" s="22"/>
      <c r="Q248" s="22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9"/>
    </row>
    <row r="249" spans="1:29" x14ac:dyDescent="0.25">
      <c r="A249" s="27">
        <v>1996</v>
      </c>
      <c r="B249" s="27" t="s">
        <v>2451</v>
      </c>
      <c r="C249" s="27" t="s">
        <v>2231</v>
      </c>
      <c r="D249" s="27" t="s">
        <v>2309</v>
      </c>
      <c r="E249" s="27" t="s">
        <v>688</v>
      </c>
      <c r="F249" s="28">
        <v>35243</v>
      </c>
      <c r="G249" s="29">
        <v>0.65972222222222221</v>
      </c>
      <c r="H249" s="28">
        <v>35243</v>
      </c>
      <c r="I249" s="29">
        <v>0.6875</v>
      </c>
      <c r="J249" s="27" t="s">
        <v>889</v>
      </c>
      <c r="K249" s="27">
        <v>0</v>
      </c>
      <c r="L249" s="27">
        <v>0.01</v>
      </c>
      <c r="M249" s="27">
        <v>0.01</v>
      </c>
      <c r="N249" s="27" t="s">
        <v>882</v>
      </c>
      <c r="O249" s="30">
        <v>201900359</v>
      </c>
      <c r="P249" s="22"/>
      <c r="Q249" s="22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9"/>
    </row>
    <row r="250" spans="1:29" x14ac:dyDescent="0.25">
      <c r="A250" s="27">
        <v>1996</v>
      </c>
      <c r="B250" s="27" t="s">
        <v>4213</v>
      </c>
      <c r="C250" s="27" t="s">
        <v>674</v>
      </c>
      <c r="D250" s="27" t="s">
        <v>802</v>
      </c>
      <c r="E250" s="27" t="s">
        <v>816</v>
      </c>
      <c r="F250" s="28">
        <v>35243</v>
      </c>
      <c r="G250" s="29">
        <v>0.66666666666666663</v>
      </c>
      <c r="H250" s="28">
        <v>35243</v>
      </c>
      <c r="I250" s="29">
        <v>0.73263888888888884</v>
      </c>
      <c r="J250" s="27" t="s">
        <v>889</v>
      </c>
      <c r="K250" s="27">
        <v>0</v>
      </c>
      <c r="L250" s="27">
        <v>0.15</v>
      </c>
      <c r="M250" s="27">
        <v>0.15</v>
      </c>
      <c r="N250" s="27" t="s">
        <v>882</v>
      </c>
      <c r="O250" s="30">
        <v>202006607</v>
      </c>
      <c r="P250" s="22"/>
      <c r="Q250" s="22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9"/>
    </row>
    <row r="251" spans="1:29" x14ac:dyDescent="0.25">
      <c r="A251" s="27">
        <v>1996</v>
      </c>
      <c r="B251" s="27" t="s">
        <v>4694</v>
      </c>
      <c r="C251" s="27" t="s">
        <v>674</v>
      </c>
      <c r="D251" s="27" t="s">
        <v>1248</v>
      </c>
      <c r="E251" s="27" t="s">
        <v>3913</v>
      </c>
      <c r="F251" s="28">
        <v>35243</v>
      </c>
      <c r="G251" s="29">
        <v>0.67361111111111116</v>
      </c>
      <c r="H251" s="28">
        <v>35243</v>
      </c>
      <c r="I251" s="29">
        <v>0.72222222222222221</v>
      </c>
      <c r="J251" s="27" t="s">
        <v>889</v>
      </c>
      <c r="K251" s="27">
        <v>0</v>
      </c>
      <c r="L251" s="27">
        <v>0.1</v>
      </c>
      <c r="M251" s="27">
        <v>0.1</v>
      </c>
      <c r="N251" s="27" t="s">
        <v>882</v>
      </c>
      <c r="O251" s="30">
        <v>201801012</v>
      </c>
      <c r="P251" s="22"/>
      <c r="Q251" s="22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9"/>
    </row>
    <row r="252" spans="1:29" x14ac:dyDescent="0.25">
      <c r="A252" s="27">
        <v>1996</v>
      </c>
      <c r="B252" s="27" t="s">
        <v>4843</v>
      </c>
      <c r="C252" s="27" t="s">
        <v>674</v>
      </c>
      <c r="D252" s="27" t="s">
        <v>3933</v>
      </c>
      <c r="E252" s="27" t="s">
        <v>4687</v>
      </c>
      <c r="F252" s="28">
        <v>35243</v>
      </c>
      <c r="G252" s="29">
        <v>0.68055555555555547</v>
      </c>
      <c r="H252" s="28">
        <v>35243</v>
      </c>
      <c r="I252" s="29">
        <v>0.78472222222222221</v>
      </c>
      <c r="J252" s="27" t="s">
        <v>889</v>
      </c>
      <c r="K252" s="27">
        <v>0</v>
      </c>
      <c r="L252" s="27">
        <v>0.3</v>
      </c>
      <c r="M252" s="27">
        <v>0.3</v>
      </c>
      <c r="N252" s="27" t="s">
        <v>882</v>
      </c>
      <c r="O252" s="30">
        <v>202003219</v>
      </c>
      <c r="P252" s="22"/>
      <c r="Q252" s="22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9"/>
    </row>
    <row r="253" spans="1:29" x14ac:dyDescent="0.25">
      <c r="A253" s="27">
        <v>1996</v>
      </c>
      <c r="B253" s="27" t="s">
        <v>4326</v>
      </c>
      <c r="C253" s="27" t="s">
        <v>674</v>
      </c>
      <c r="D253" s="27" t="s">
        <v>3859</v>
      </c>
      <c r="E253" s="27" t="s">
        <v>3889</v>
      </c>
      <c r="F253" s="28">
        <v>35243</v>
      </c>
      <c r="G253" s="29">
        <v>0.69444444444444453</v>
      </c>
      <c r="H253" s="28">
        <v>35243</v>
      </c>
      <c r="I253" s="29">
        <v>0.72222222222222221</v>
      </c>
      <c r="J253" s="27" t="s">
        <v>889</v>
      </c>
      <c r="K253" s="27">
        <v>0</v>
      </c>
      <c r="L253" s="27">
        <v>0.04</v>
      </c>
      <c r="M253" s="27">
        <v>0.04</v>
      </c>
      <c r="N253" s="27" t="s">
        <v>882</v>
      </c>
      <c r="O253" s="30">
        <v>201907664</v>
      </c>
      <c r="P253" s="22"/>
      <c r="Q253" s="22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9"/>
    </row>
    <row r="254" spans="1:29" x14ac:dyDescent="0.25">
      <c r="A254" s="27">
        <v>1996</v>
      </c>
      <c r="B254" s="27" t="s">
        <v>4695</v>
      </c>
      <c r="C254" s="27" t="s">
        <v>674</v>
      </c>
      <c r="D254" s="27" t="s">
        <v>3824</v>
      </c>
      <c r="E254" s="27" t="s">
        <v>4175</v>
      </c>
      <c r="F254" s="28">
        <v>35243</v>
      </c>
      <c r="G254" s="29">
        <v>0.70833333333333337</v>
      </c>
      <c r="H254" s="28">
        <v>35243</v>
      </c>
      <c r="I254" s="29">
        <v>0.80555555555555547</v>
      </c>
      <c r="J254" s="27" t="s">
        <v>889</v>
      </c>
      <c r="K254" s="27">
        <v>0</v>
      </c>
      <c r="L254" s="27">
        <v>0.2</v>
      </c>
      <c r="M254" s="27">
        <v>0.2</v>
      </c>
      <c r="N254" s="27" t="s">
        <v>882</v>
      </c>
      <c r="O254" s="30">
        <v>202007866</v>
      </c>
      <c r="P254" s="22"/>
      <c r="Q254" s="22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9"/>
    </row>
    <row r="255" spans="1:29" x14ac:dyDescent="0.25">
      <c r="A255" s="27">
        <v>1996</v>
      </c>
      <c r="B255" s="27" t="s">
        <v>4807</v>
      </c>
      <c r="C255" s="27" t="s">
        <v>674</v>
      </c>
      <c r="D255" s="27" t="s">
        <v>3824</v>
      </c>
      <c r="E255" s="27" t="s">
        <v>741</v>
      </c>
      <c r="F255" s="28">
        <v>35243</v>
      </c>
      <c r="G255" s="29">
        <v>0.72222222222222221</v>
      </c>
      <c r="H255" s="28">
        <v>35243</v>
      </c>
      <c r="I255" s="29">
        <v>0.76041666666666663</v>
      </c>
      <c r="J255" s="27" t="s">
        <v>889</v>
      </c>
      <c r="K255" s="27">
        <v>0</v>
      </c>
      <c r="L255" s="27">
        <v>0.2</v>
      </c>
      <c r="M255" s="27">
        <v>0.2</v>
      </c>
      <c r="N255" s="27" t="s">
        <v>882</v>
      </c>
      <c r="O255" s="30">
        <v>201805238</v>
      </c>
      <c r="P255" s="22"/>
      <c r="Q255" s="22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9"/>
    </row>
    <row r="256" spans="1:29" x14ac:dyDescent="0.25">
      <c r="A256" s="27">
        <v>1996</v>
      </c>
      <c r="B256" s="27" t="s">
        <v>4294</v>
      </c>
      <c r="C256" s="27" t="s">
        <v>674</v>
      </c>
      <c r="D256" s="27" t="s">
        <v>3884</v>
      </c>
      <c r="E256" s="27" t="s">
        <v>4295</v>
      </c>
      <c r="F256" s="28">
        <v>35243</v>
      </c>
      <c r="G256" s="29">
        <v>0.72569444444444453</v>
      </c>
      <c r="H256" s="28">
        <v>35243</v>
      </c>
      <c r="I256" s="29">
        <v>0.76388888888888884</v>
      </c>
      <c r="J256" s="27" t="s">
        <v>889</v>
      </c>
      <c r="K256" s="27">
        <v>0</v>
      </c>
      <c r="L256" s="27">
        <v>0.03</v>
      </c>
      <c r="M256" s="27">
        <v>0.03</v>
      </c>
      <c r="N256" s="27" t="s">
        <v>882</v>
      </c>
      <c r="O256" s="30">
        <v>201504395</v>
      </c>
      <c r="P256" s="22"/>
      <c r="Q256" s="22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9"/>
    </row>
    <row r="257" spans="1:29" x14ac:dyDescent="0.25">
      <c r="A257" s="27">
        <v>1996</v>
      </c>
      <c r="B257" s="27" t="s">
        <v>4294</v>
      </c>
      <c r="C257" s="27" t="s">
        <v>674</v>
      </c>
      <c r="D257" s="27" t="s">
        <v>3884</v>
      </c>
      <c r="E257" s="27" t="s">
        <v>4295</v>
      </c>
      <c r="F257" s="28">
        <v>35243</v>
      </c>
      <c r="G257" s="29">
        <v>0.78819444444444453</v>
      </c>
      <c r="H257" s="28">
        <v>35243</v>
      </c>
      <c r="I257" s="29">
        <v>0.86458333333333337</v>
      </c>
      <c r="J257" s="27" t="s">
        <v>889</v>
      </c>
      <c r="K257" s="27">
        <v>0</v>
      </c>
      <c r="L257" s="27">
        <v>0.04</v>
      </c>
      <c r="M257" s="27">
        <v>0.04</v>
      </c>
      <c r="N257" s="27" t="s">
        <v>882</v>
      </c>
      <c r="O257" s="30">
        <v>202007459</v>
      </c>
      <c r="P257" s="22"/>
      <c r="Q257" s="22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9"/>
    </row>
    <row r="258" spans="1:29" x14ac:dyDescent="0.25">
      <c r="A258" s="27">
        <v>1996</v>
      </c>
      <c r="B258" s="27" t="s">
        <v>3880</v>
      </c>
      <c r="C258" s="27" t="s">
        <v>674</v>
      </c>
      <c r="D258" s="27" t="s">
        <v>3827</v>
      </c>
      <c r="E258" s="27" t="s">
        <v>1424</v>
      </c>
      <c r="F258" s="28">
        <v>35243</v>
      </c>
      <c r="G258" s="29">
        <v>0.82291666666666663</v>
      </c>
      <c r="H258" s="28">
        <v>35243</v>
      </c>
      <c r="I258" s="29">
        <v>0.98958333333333337</v>
      </c>
      <c r="J258" s="27" t="s">
        <v>889</v>
      </c>
      <c r="K258" s="27">
        <v>1.5</v>
      </c>
      <c r="L258" s="27">
        <v>0</v>
      </c>
      <c r="M258" s="27">
        <v>1.5</v>
      </c>
      <c r="N258" s="27" t="s">
        <v>882</v>
      </c>
      <c r="O258" s="30">
        <v>201705720</v>
      </c>
      <c r="P258" s="22"/>
      <c r="Q258" s="22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9"/>
    </row>
    <row r="259" spans="1:29" x14ac:dyDescent="0.25">
      <c r="A259" s="27">
        <v>1996</v>
      </c>
      <c r="B259" s="27" t="s">
        <v>1082</v>
      </c>
      <c r="C259" s="27" t="s">
        <v>676</v>
      </c>
      <c r="D259" s="27" t="s">
        <v>891</v>
      </c>
      <c r="E259" s="27" t="s">
        <v>1083</v>
      </c>
      <c r="F259" s="28">
        <v>35243</v>
      </c>
      <c r="G259" s="29">
        <v>0.88888888888888884</v>
      </c>
      <c r="H259" s="28">
        <v>35243</v>
      </c>
      <c r="I259" s="29">
        <v>0.99652777777777779</v>
      </c>
      <c r="J259" s="27" t="s">
        <v>889</v>
      </c>
      <c r="K259" s="27">
        <v>0.5</v>
      </c>
      <c r="L259" s="27">
        <v>0</v>
      </c>
      <c r="M259" s="27">
        <v>0.5</v>
      </c>
      <c r="N259" s="27" t="s">
        <v>882</v>
      </c>
      <c r="O259" s="30">
        <v>201907347</v>
      </c>
      <c r="P259" s="22"/>
      <c r="Q259" s="22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9"/>
    </row>
    <row r="260" spans="1:29" x14ac:dyDescent="0.25">
      <c r="A260" s="27">
        <v>1996</v>
      </c>
      <c r="B260" s="27" t="s">
        <v>4518</v>
      </c>
      <c r="C260" s="27" t="s">
        <v>674</v>
      </c>
      <c r="D260" s="27" t="s">
        <v>752</v>
      </c>
      <c r="E260" s="27" t="s">
        <v>4184</v>
      </c>
      <c r="F260" s="28">
        <v>35243</v>
      </c>
      <c r="G260" s="29">
        <v>0.91319444444444453</v>
      </c>
      <c r="H260" s="28">
        <v>35243</v>
      </c>
      <c r="I260" s="29">
        <v>0.95833333333333337</v>
      </c>
      <c r="J260" s="27" t="s">
        <v>889</v>
      </c>
      <c r="K260" s="27">
        <v>0</v>
      </c>
      <c r="L260" s="27">
        <v>0.05</v>
      </c>
      <c r="M260" s="27">
        <v>0.05</v>
      </c>
      <c r="N260" s="27" t="s">
        <v>882</v>
      </c>
      <c r="O260" s="30">
        <v>201900359</v>
      </c>
      <c r="P260" s="22"/>
      <c r="Q260" s="22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9"/>
    </row>
    <row r="261" spans="1:29" x14ac:dyDescent="0.25">
      <c r="A261" s="27">
        <v>1996</v>
      </c>
      <c r="B261" s="27" t="s">
        <v>4691</v>
      </c>
      <c r="C261" s="27" t="s">
        <v>674</v>
      </c>
      <c r="D261" s="27" t="s">
        <v>3939</v>
      </c>
      <c r="E261" s="27" t="s">
        <v>777</v>
      </c>
      <c r="F261" s="28">
        <v>35243</v>
      </c>
      <c r="G261" s="29">
        <v>0.91666666666666663</v>
      </c>
      <c r="H261" s="28">
        <v>35243</v>
      </c>
      <c r="I261" s="29">
        <v>0.98611111111111116</v>
      </c>
      <c r="J261" s="27" t="s">
        <v>889</v>
      </c>
      <c r="K261" s="27">
        <v>0</v>
      </c>
      <c r="L261" s="27">
        <v>0.1</v>
      </c>
      <c r="M261" s="27">
        <v>0.1</v>
      </c>
      <c r="N261" s="27" t="s">
        <v>882</v>
      </c>
      <c r="O261" s="30">
        <v>201907396</v>
      </c>
      <c r="P261" s="22"/>
      <c r="Q261" s="22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9"/>
    </row>
    <row r="262" spans="1:29" x14ac:dyDescent="0.25">
      <c r="A262" s="27">
        <v>1996</v>
      </c>
      <c r="B262" s="27" t="s">
        <v>1397</v>
      </c>
      <c r="C262" s="27" t="s">
        <v>676</v>
      </c>
      <c r="D262" s="27" t="s">
        <v>901</v>
      </c>
      <c r="E262" s="27" t="s">
        <v>1398</v>
      </c>
      <c r="F262" s="28">
        <v>35243</v>
      </c>
      <c r="G262" s="27"/>
      <c r="H262" s="27"/>
      <c r="I262" s="27"/>
      <c r="J262" s="27" t="s">
        <v>889</v>
      </c>
      <c r="K262" s="27">
        <v>0</v>
      </c>
      <c r="L262" s="27">
        <v>0.5</v>
      </c>
      <c r="M262" s="27">
        <v>0.5</v>
      </c>
      <c r="N262" s="27" t="s">
        <v>882</v>
      </c>
      <c r="O262" s="30">
        <v>201710579</v>
      </c>
      <c r="P262" s="22"/>
      <c r="Q262" s="22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9"/>
    </row>
    <row r="263" spans="1:29" x14ac:dyDescent="0.25">
      <c r="A263" s="27">
        <v>1996</v>
      </c>
      <c r="B263" s="27" t="s">
        <v>1440</v>
      </c>
      <c r="C263" s="27" t="s">
        <v>676</v>
      </c>
      <c r="D263" s="27" t="s">
        <v>901</v>
      </c>
      <c r="E263" s="27" t="s">
        <v>1013</v>
      </c>
      <c r="F263" s="28">
        <v>35243</v>
      </c>
      <c r="G263" s="27"/>
      <c r="H263" s="27"/>
      <c r="I263" s="27"/>
      <c r="J263" s="27" t="s">
        <v>889</v>
      </c>
      <c r="K263" s="27">
        <v>0</v>
      </c>
      <c r="L263" s="27">
        <v>3</v>
      </c>
      <c r="M263" s="27">
        <v>3</v>
      </c>
      <c r="N263" s="27" t="s">
        <v>882</v>
      </c>
      <c r="O263" s="30">
        <v>202004377</v>
      </c>
      <c r="P263" s="22"/>
      <c r="Q263" s="22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9"/>
    </row>
    <row r="264" spans="1:29" x14ac:dyDescent="0.25">
      <c r="A264" s="27">
        <v>1996</v>
      </c>
      <c r="B264" s="27" t="s">
        <v>4292</v>
      </c>
      <c r="C264" s="27" t="s">
        <v>674</v>
      </c>
      <c r="D264" s="27" t="s">
        <v>802</v>
      </c>
      <c r="E264" s="27" t="s">
        <v>778</v>
      </c>
      <c r="F264" s="28">
        <v>35244</v>
      </c>
      <c r="G264" s="29">
        <v>6.9444444444444441E-3</v>
      </c>
      <c r="H264" s="28">
        <v>35244</v>
      </c>
      <c r="I264" s="29">
        <v>5.5555555555555552E-2</v>
      </c>
      <c r="J264" s="27" t="s">
        <v>889</v>
      </c>
      <c r="K264" s="27">
        <v>0</v>
      </c>
      <c r="L264" s="27">
        <v>0.03</v>
      </c>
      <c r="M264" s="27">
        <v>0.03</v>
      </c>
      <c r="N264" s="27" t="s">
        <v>882</v>
      </c>
      <c r="O264" s="30">
        <v>201809896</v>
      </c>
      <c r="P264" s="22"/>
      <c r="Q264" s="22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9"/>
    </row>
    <row r="265" spans="1:29" x14ac:dyDescent="0.25">
      <c r="A265" s="27">
        <v>1996</v>
      </c>
      <c r="B265" s="27" t="s">
        <v>4521</v>
      </c>
      <c r="C265" s="27" t="s">
        <v>674</v>
      </c>
      <c r="D265" s="27" t="s">
        <v>802</v>
      </c>
      <c r="E265" s="27" t="s">
        <v>816</v>
      </c>
      <c r="F265" s="28">
        <v>35244</v>
      </c>
      <c r="G265" s="29">
        <v>2.7777777777777776E-2</v>
      </c>
      <c r="H265" s="28">
        <v>35244</v>
      </c>
      <c r="I265" s="29">
        <v>6.25E-2</v>
      </c>
      <c r="J265" s="27" t="s">
        <v>889</v>
      </c>
      <c r="K265" s="27">
        <v>0</v>
      </c>
      <c r="L265" s="27">
        <v>0.05</v>
      </c>
      <c r="M265" s="27">
        <v>0.05</v>
      </c>
      <c r="N265" s="27" t="s">
        <v>882</v>
      </c>
      <c r="O265" s="30">
        <v>202004269</v>
      </c>
      <c r="P265" s="22"/>
      <c r="Q265" s="22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9"/>
    </row>
    <row r="266" spans="1:29" x14ac:dyDescent="0.25">
      <c r="A266" s="27">
        <v>1996</v>
      </c>
      <c r="B266" s="27" t="s">
        <v>1399</v>
      </c>
      <c r="C266" s="27" t="s">
        <v>676</v>
      </c>
      <c r="D266" s="27" t="s">
        <v>887</v>
      </c>
      <c r="E266" s="27" t="s">
        <v>1392</v>
      </c>
      <c r="F266" s="28">
        <v>35244</v>
      </c>
      <c r="G266" s="29">
        <v>5.6944444444444443E-2</v>
      </c>
      <c r="H266" s="28">
        <v>35244</v>
      </c>
      <c r="I266" s="29">
        <v>7.2916666666666671E-2</v>
      </c>
      <c r="J266" s="27" t="s">
        <v>889</v>
      </c>
      <c r="K266" s="27">
        <v>0</v>
      </c>
      <c r="L266" s="27">
        <v>0.1</v>
      </c>
      <c r="M266" s="27">
        <v>0.1</v>
      </c>
      <c r="N266" s="27" t="s">
        <v>882</v>
      </c>
      <c r="O266" s="30">
        <v>201806507</v>
      </c>
      <c r="P266" s="22"/>
      <c r="Q266" s="22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9"/>
    </row>
    <row r="267" spans="1:29" x14ac:dyDescent="0.25">
      <c r="A267" s="27">
        <v>1996</v>
      </c>
      <c r="B267" s="27" t="s">
        <v>4292</v>
      </c>
      <c r="C267" s="27" t="s">
        <v>674</v>
      </c>
      <c r="D267" s="27" t="s">
        <v>802</v>
      </c>
      <c r="E267" s="27" t="s">
        <v>778</v>
      </c>
      <c r="F267" s="28">
        <v>35244</v>
      </c>
      <c r="G267" s="29">
        <v>9.7222222222222224E-2</v>
      </c>
      <c r="H267" s="28">
        <v>35244</v>
      </c>
      <c r="I267" s="29">
        <v>0.15625</v>
      </c>
      <c r="J267" s="27" t="s">
        <v>889</v>
      </c>
      <c r="K267" s="27">
        <v>0</v>
      </c>
      <c r="L267" s="27">
        <v>0.15</v>
      </c>
      <c r="M267" s="27">
        <v>0.15</v>
      </c>
      <c r="N267" s="27" t="s">
        <v>882</v>
      </c>
      <c r="O267" s="30">
        <v>202004558</v>
      </c>
      <c r="P267" s="22"/>
      <c r="Q267" s="22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9"/>
    </row>
    <row r="268" spans="1:29" x14ac:dyDescent="0.25">
      <c r="A268" s="27">
        <v>1996</v>
      </c>
      <c r="B268" s="27" t="s">
        <v>3877</v>
      </c>
      <c r="C268" s="27" t="s">
        <v>674</v>
      </c>
      <c r="D268" s="27" t="s">
        <v>3821</v>
      </c>
      <c r="E268" s="27" t="s">
        <v>3878</v>
      </c>
      <c r="F268" s="28">
        <v>35244</v>
      </c>
      <c r="G268" s="29">
        <v>0.22916666666666666</v>
      </c>
      <c r="H268" s="28">
        <v>35244</v>
      </c>
      <c r="I268" s="29">
        <v>0.28125</v>
      </c>
      <c r="J268" s="27" t="s">
        <v>889</v>
      </c>
      <c r="K268" s="27">
        <v>0.5</v>
      </c>
      <c r="L268" s="27">
        <v>0</v>
      </c>
      <c r="M268" s="27">
        <v>0.5</v>
      </c>
      <c r="N268" s="27" t="s">
        <v>882</v>
      </c>
      <c r="O268" s="30">
        <v>201907619</v>
      </c>
      <c r="P268" s="22"/>
      <c r="Q268" s="22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9"/>
    </row>
    <row r="269" spans="1:29" x14ac:dyDescent="0.25">
      <c r="A269" s="27">
        <v>1996</v>
      </c>
      <c r="B269" s="27" t="s">
        <v>4292</v>
      </c>
      <c r="C269" s="27" t="s">
        <v>674</v>
      </c>
      <c r="D269" s="27" t="s">
        <v>802</v>
      </c>
      <c r="E269" s="27" t="s">
        <v>778</v>
      </c>
      <c r="F269" s="28">
        <v>35244</v>
      </c>
      <c r="G269" s="29">
        <v>0.33680555555555558</v>
      </c>
      <c r="H269" s="28">
        <v>35244</v>
      </c>
      <c r="I269" s="29">
        <v>0.43055555555555558</v>
      </c>
      <c r="J269" s="27" t="s">
        <v>889</v>
      </c>
      <c r="K269" s="27">
        <v>0</v>
      </c>
      <c r="L269" s="27">
        <v>0.2</v>
      </c>
      <c r="M269" s="27">
        <v>0.2</v>
      </c>
      <c r="N269" s="27" t="s">
        <v>882</v>
      </c>
      <c r="O269" s="30">
        <v>202008227</v>
      </c>
      <c r="P269" s="22"/>
      <c r="Q269" s="22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9"/>
    </row>
    <row r="270" spans="1:29" x14ac:dyDescent="0.25">
      <c r="A270" s="27">
        <v>1996</v>
      </c>
      <c r="B270" s="27" t="s">
        <v>3877</v>
      </c>
      <c r="C270" s="27" t="s">
        <v>674</v>
      </c>
      <c r="D270" s="27" t="s">
        <v>3821</v>
      </c>
      <c r="E270" s="27" t="s">
        <v>3878</v>
      </c>
      <c r="F270" s="28">
        <v>35244</v>
      </c>
      <c r="G270" s="29">
        <v>0.39583333333333331</v>
      </c>
      <c r="H270" s="28">
        <v>35244</v>
      </c>
      <c r="I270" s="29">
        <v>0.44444444444444442</v>
      </c>
      <c r="J270" s="27" t="s">
        <v>889</v>
      </c>
      <c r="K270" s="27">
        <v>0.5</v>
      </c>
      <c r="L270" s="27">
        <v>0</v>
      </c>
      <c r="M270" s="27">
        <v>0.5</v>
      </c>
      <c r="N270" s="27" t="s">
        <v>882</v>
      </c>
      <c r="O270" s="30">
        <v>201704951</v>
      </c>
      <c r="P270" s="22"/>
      <c r="Q270" s="22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9"/>
    </row>
    <row r="271" spans="1:29" x14ac:dyDescent="0.25">
      <c r="A271" s="27">
        <v>1996</v>
      </c>
      <c r="B271" s="27" t="s">
        <v>4025</v>
      </c>
      <c r="C271" s="27" t="s">
        <v>674</v>
      </c>
      <c r="D271" s="27" t="s">
        <v>3841</v>
      </c>
      <c r="E271" s="27" t="s">
        <v>3920</v>
      </c>
      <c r="F271" s="28">
        <v>35244</v>
      </c>
      <c r="G271" s="29">
        <v>0.46458333333333335</v>
      </c>
      <c r="H271" s="28">
        <v>35244</v>
      </c>
      <c r="I271" s="29">
        <v>0.4861111111111111</v>
      </c>
      <c r="J271" s="27" t="s">
        <v>889</v>
      </c>
      <c r="K271" s="27">
        <v>0</v>
      </c>
      <c r="L271" s="27">
        <v>0.02</v>
      </c>
      <c r="M271" s="27">
        <v>0.02</v>
      </c>
      <c r="N271" s="27" t="s">
        <v>882</v>
      </c>
      <c r="O271" s="30">
        <v>202102693</v>
      </c>
      <c r="P271" s="22"/>
      <c r="Q271" s="22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9"/>
    </row>
    <row r="272" spans="1:29" x14ac:dyDescent="0.25">
      <c r="A272" s="27">
        <v>1996</v>
      </c>
      <c r="B272" s="27" t="s">
        <v>3876</v>
      </c>
      <c r="C272" s="27" t="s">
        <v>674</v>
      </c>
      <c r="D272" s="27" t="s">
        <v>3821</v>
      </c>
      <c r="E272" s="27" t="s">
        <v>3867</v>
      </c>
      <c r="F272" s="28">
        <v>35244</v>
      </c>
      <c r="G272" s="29">
        <v>0.5</v>
      </c>
      <c r="H272" s="28">
        <v>35244</v>
      </c>
      <c r="I272" s="29">
        <v>0.54166666666666663</v>
      </c>
      <c r="J272" s="27" t="s">
        <v>889</v>
      </c>
      <c r="K272" s="27">
        <v>0.02</v>
      </c>
      <c r="L272" s="27">
        <v>0</v>
      </c>
      <c r="M272" s="27">
        <v>0.02</v>
      </c>
      <c r="N272" s="27" t="s">
        <v>882</v>
      </c>
      <c r="O272" s="30">
        <v>201709304</v>
      </c>
      <c r="P272" s="22"/>
      <c r="Q272" s="22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9"/>
    </row>
    <row r="273" spans="1:29" x14ac:dyDescent="0.25">
      <c r="A273" s="27">
        <v>1996</v>
      </c>
      <c r="B273" s="27" t="s">
        <v>3877</v>
      </c>
      <c r="C273" s="27" t="s">
        <v>674</v>
      </c>
      <c r="D273" s="27" t="s">
        <v>3821</v>
      </c>
      <c r="E273" s="27" t="s">
        <v>3878</v>
      </c>
      <c r="F273" s="28">
        <v>35244</v>
      </c>
      <c r="G273" s="29">
        <v>0.54166666666666663</v>
      </c>
      <c r="H273" s="28">
        <v>35244</v>
      </c>
      <c r="I273" s="29">
        <v>0.61805555555555558</v>
      </c>
      <c r="J273" s="27" t="s">
        <v>889</v>
      </c>
      <c r="K273" s="27">
        <v>1</v>
      </c>
      <c r="L273" s="27">
        <v>0</v>
      </c>
      <c r="M273" s="27">
        <v>1</v>
      </c>
      <c r="N273" s="27" t="s">
        <v>882</v>
      </c>
      <c r="O273" s="30">
        <v>201909858</v>
      </c>
      <c r="P273" s="22"/>
      <c r="Q273" s="22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9"/>
    </row>
    <row r="274" spans="1:29" x14ac:dyDescent="0.25">
      <c r="A274" s="27">
        <v>1996</v>
      </c>
      <c r="B274" s="27" t="s">
        <v>4294</v>
      </c>
      <c r="C274" s="27" t="s">
        <v>674</v>
      </c>
      <c r="D274" s="27" t="s">
        <v>3884</v>
      </c>
      <c r="E274" s="27" t="s">
        <v>4295</v>
      </c>
      <c r="F274" s="28">
        <v>35244</v>
      </c>
      <c r="G274" s="29">
        <v>0.57986111111111105</v>
      </c>
      <c r="H274" s="28">
        <v>35244</v>
      </c>
      <c r="I274" s="29">
        <v>0.6875</v>
      </c>
      <c r="J274" s="27" t="s">
        <v>889</v>
      </c>
      <c r="K274" s="27">
        <v>0</v>
      </c>
      <c r="L274" s="27">
        <v>0.05</v>
      </c>
      <c r="M274" s="27">
        <v>0.05</v>
      </c>
      <c r="N274" s="27" t="s">
        <v>882</v>
      </c>
      <c r="O274" s="30">
        <v>201800318</v>
      </c>
      <c r="P274" s="22"/>
      <c r="Q274" s="22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9"/>
    </row>
    <row r="275" spans="1:29" x14ac:dyDescent="0.25">
      <c r="A275" s="27">
        <v>1996</v>
      </c>
      <c r="B275" s="27" t="s">
        <v>4327</v>
      </c>
      <c r="C275" s="27" t="s">
        <v>674</v>
      </c>
      <c r="D275" s="27" t="s">
        <v>752</v>
      </c>
      <c r="E275" s="27" t="s">
        <v>4328</v>
      </c>
      <c r="F275" s="28">
        <v>35244</v>
      </c>
      <c r="G275" s="29">
        <v>0.67013888888888884</v>
      </c>
      <c r="H275" s="28">
        <v>35244</v>
      </c>
      <c r="I275" s="29">
        <v>0.81597222222222221</v>
      </c>
      <c r="J275" s="27" t="s">
        <v>889</v>
      </c>
      <c r="K275" s="27">
        <v>0</v>
      </c>
      <c r="L275" s="27">
        <v>7</v>
      </c>
      <c r="M275" s="27">
        <v>7</v>
      </c>
      <c r="N275" s="27" t="s">
        <v>882</v>
      </c>
      <c r="O275" s="30">
        <v>202000416</v>
      </c>
      <c r="P275" s="22"/>
      <c r="Q275" s="22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9"/>
    </row>
    <row r="276" spans="1:29" x14ac:dyDescent="0.25">
      <c r="A276" s="27">
        <v>1996</v>
      </c>
      <c r="B276" s="27" t="s">
        <v>3880</v>
      </c>
      <c r="C276" s="27" t="s">
        <v>674</v>
      </c>
      <c r="D276" s="27" t="s">
        <v>3827</v>
      </c>
      <c r="E276" s="27" t="s">
        <v>1424</v>
      </c>
      <c r="F276" s="28">
        <v>35244</v>
      </c>
      <c r="G276" s="29">
        <v>0.67361111111111116</v>
      </c>
      <c r="H276" s="28">
        <v>35244</v>
      </c>
      <c r="I276" s="29">
        <v>0.94444444444444453</v>
      </c>
      <c r="J276" s="27" t="s">
        <v>889</v>
      </c>
      <c r="K276" s="27">
        <v>3</v>
      </c>
      <c r="L276" s="27">
        <v>0</v>
      </c>
      <c r="M276" s="27">
        <v>3</v>
      </c>
      <c r="N276" s="27" t="s">
        <v>882</v>
      </c>
      <c r="O276" s="30">
        <v>201704532</v>
      </c>
      <c r="P276" s="22"/>
      <c r="Q276" s="22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9"/>
    </row>
    <row r="277" spans="1:29" x14ac:dyDescent="0.25">
      <c r="A277" s="27">
        <v>1996</v>
      </c>
      <c r="B277" s="27" t="s">
        <v>4701</v>
      </c>
      <c r="C277" s="27" t="s">
        <v>674</v>
      </c>
      <c r="D277" s="27" t="s">
        <v>3841</v>
      </c>
      <c r="E277" s="27" t="s">
        <v>3925</v>
      </c>
      <c r="F277" s="28">
        <v>35244</v>
      </c>
      <c r="G277" s="29">
        <v>0.67361111111111116</v>
      </c>
      <c r="H277" s="28">
        <v>35244</v>
      </c>
      <c r="I277" s="29">
        <v>0.71527777777777779</v>
      </c>
      <c r="J277" s="27" t="s">
        <v>889</v>
      </c>
      <c r="K277" s="27">
        <v>0</v>
      </c>
      <c r="L277" s="27">
        <v>0.1</v>
      </c>
      <c r="M277" s="27">
        <v>0.1</v>
      </c>
      <c r="N277" s="27" t="s">
        <v>882</v>
      </c>
      <c r="O277" s="30">
        <v>201800185</v>
      </c>
      <c r="P277" s="22"/>
      <c r="Q277" s="22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9"/>
    </row>
    <row r="278" spans="1:29" x14ac:dyDescent="0.25">
      <c r="A278" s="27">
        <v>1996</v>
      </c>
      <c r="B278" s="27" t="s">
        <v>4690</v>
      </c>
      <c r="C278" s="27" t="s">
        <v>674</v>
      </c>
      <c r="D278" s="27" t="s">
        <v>752</v>
      </c>
      <c r="E278" s="27" t="s">
        <v>4384</v>
      </c>
      <c r="F278" s="28">
        <v>35244</v>
      </c>
      <c r="G278" s="29">
        <v>0.67708333333333337</v>
      </c>
      <c r="H278" s="28">
        <v>35244</v>
      </c>
      <c r="I278" s="29">
        <v>0.76041666666666663</v>
      </c>
      <c r="J278" s="27" t="s">
        <v>889</v>
      </c>
      <c r="K278" s="27">
        <v>0</v>
      </c>
      <c r="L278" s="27">
        <v>0.5</v>
      </c>
      <c r="M278" s="27">
        <v>0.5</v>
      </c>
      <c r="N278" s="27" t="s">
        <v>882</v>
      </c>
      <c r="O278" s="30">
        <v>201905948</v>
      </c>
      <c r="P278" s="22"/>
      <c r="Q278" s="22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9"/>
    </row>
    <row r="279" spans="1:29" x14ac:dyDescent="0.25">
      <c r="A279" s="27">
        <v>1996</v>
      </c>
      <c r="B279" s="27" t="s">
        <v>4293</v>
      </c>
      <c r="C279" s="27" t="s">
        <v>674</v>
      </c>
      <c r="D279" s="27" t="s">
        <v>853</v>
      </c>
      <c r="E279" s="27" t="s">
        <v>1625</v>
      </c>
      <c r="F279" s="28">
        <v>35244</v>
      </c>
      <c r="G279" s="29">
        <v>0.69097222222222221</v>
      </c>
      <c r="H279" s="28">
        <v>35244</v>
      </c>
      <c r="I279" s="29">
        <v>0.74305555555555547</v>
      </c>
      <c r="J279" s="27" t="s">
        <v>889</v>
      </c>
      <c r="K279" s="27">
        <v>0</v>
      </c>
      <c r="L279" s="27">
        <v>0.03</v>
      </c>
      <c r="M279" s="27">
        <v>0.03</v>
      </c>
      <c r="N279" s="27" t="s">
        <v>882</v>
      </c>
      <c r="O279" s="30">
        <v>202006837</v>
      </c>
      <c r="P279" s="22"/>
      <c r="Q279" s="22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9"/>
    </row>
    <row r="280" spans="1:29" x14ac:dyDescent="0.25">
      <c r="A280" s="27">
        <v>1996</v>
      </c>
      <c r="B280" s="27" t="s">
        <v>4213</v>
      </c>
      <c r="C280" s="27" t="s">
        <v>674</v>
      </c>
      <c r="D280" s="27" t="s">
        <v>802</v>
      </c>
      <c r="E280" s="27" t="s">
        <v>816</v>
      </c>
      <c r="F280" s="28">
        <v>35244</v>
      </c>
      <c r="G280" s="29">
        <v>0.69097222222222221</v>
      </c>
      <c r="H280" s="28">
        <v>35244</v>
      </c>
      <c r="I280" s="29">
        <v>0.72569444444444453</v>
      </c>
      <c r="J280" s="27" t="s">
        <v>889</v>
      </c>
      <c r="K280" s="27">
        <v>0</v>
      </c>
      <c r="L280" s="27">
        <v>0.03</v>
      </c>
      <c r="M280" s="27">
        <v>0.03</v>
      </c>
      <c r="N280" s="27" t="s">
        <v>882</v>
      </c>
      <c r="O280" s="30">
        <v>202004907</v>
      </c>
      <c r="P280" s="22"/>
      <c r="Q280" s="22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9"/>
    </row>
    <row r="281" spans="1:29" x14ac:dyDescent="0.25">
      <c r="A281" s="27">
        <v>1996</v>
      </c>
      <c r="B281" s="27" t="s">
        <v>4023</v>
      </c>
      <c r="C281" s="27" t="s">
        <v>674</v>
      </c>
      <c r="D281" s="27" t="s">
        <v>3859</v>
      </c>
      <c r="E281" s="27" t="s">
        <v>3889</v>
      </c>
      <c r="F281" s="28">
        <v>35244</v>
      </c>
      <c r="G281" s="29">
        <v>0.70833333333333337</v>
      </c>
      <c r="H281" s="28">
        <v>35244</v>
      </c>
      <c r="I281" s="29">
        <v>0.76388888888888884</v>
      </c>
      <c r="J281" s="27" t="s">
        <v>889</v>
      </c>
      <c r="K281" s="27">
        <v>0</v>
      </c>
      <c r="L281" s="27">
        <v>0.1</v>
      </c>
      <c r="M281" s="27">
        <v>0.1</v>
      </c>
      <c r="N281" s="27" t="s">
        <v>882</v>
      </c>
      <c r="O281" s="30">
        <v>201705494</v>
      </c>
      <c r="P281" s="22"/>
      <c r="Q281" s="22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9"/>
    </row>
    <row r="282" spans="1:29" x14ac:dyDescent="0.25">
      <c r="A282" s="27">
        <v>1996</v>
      </c>
      <c r="B282" s="27" t="s">
        <v>1081</v>
      </c>
      <c r="C282" s="27" t="s">
        <v>676</v>
      </c>
      <c r="D282" s="27" t="s">
        <v>1070</v>
      </c>
      <c r="E282" s="27" t="s">
        <v>1071</v>
      </c>
      <c r="F282" s="28">
        <v>35244</v>
      </c>
      <c r="G282" s="29">
        <v>0.71180555555555547</v>
      </c>
      <c r="H282" s="28">
        <v>35244</v>
      </c>
      <c r="I282" s="29">
        <v>0.80555555555555547</v>
      </c>
      <c r="J282" s="27" t="s">
        <v>889</v>
      </c>
      <c r="K282" s="27">
        <v>1</v>
      </c>
      <c r="L282" s="27">
        <v>0</v>
      </c>
      <c r="M282" s="27">
        <v>1</v>
      </c>
      <c r="N282" s="27" t="s">
        <v>882</v>
      </c>
      <c r="O282" s="30">
        <v>201503392</v>
      </c>
      <c r="P282" s="22"/>
      <c r="Q282" s="22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9"/>
    </row>
    <row r="283" spans="1:29" x14ac:dyDescent="0.25">
      <c r="A283" s="27">
        <v>1996</v>
      </c>
      <c r="B283" s="27" t="s">
        <v>4294</v>
      </c>
      <c r="C283" s="27" t="s">
        <v>674</v>
      </c>
      <c r="D283" s="27" t="s">
        <v>3884</v>
      </c>
      <c r="E283" s="27" t="s">
        <v>4295</v>
      </c>
      <c r="F283" s="28">
        <v>35244</v>
      </c>
      <c r="G283" s="29">
        <v>0.75486111111111109</v>
      </c>
      <c r="H283" s="28">
        <v>35244</v>
      </c>
      <c r="I283" s="29">
        <v>0.84375</v>
      </c>
      <c r="J283" s="27" t="s">
        <v>889</v>
      </c>
      <c r="K283" s="27">
        <v>0</v>
      </c>
      <c r="L283" s="27">
        <v>0.04</v>
      </c>
      <c r="M283" s="27">
        <v>0.04</v>
      </c>
      <c r="N283" s="27" t="s">
        <v>882</v>
      </c>
      <c r="O283" s="30">
        <v>202007044</v>
      </c>
      <c r="P283" s="22"/>
      <c r="Q283" s="22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9"/>
    </row>
    <row r="284" spans="1:29" x14ac:dyDescent="0.25">
      <c r="A284" s="27">
        <v>1996</v>
      </c>
      <c r="B284" s="27" t="s">
        <v>4805</v>
      </c>
      <c r="C284" s="27" t="s">
        <v>674</v>
      </c>
      <c r="D284" s="27" t="s">
        <v>3841</v>
      </c>
      <c r="E284" s="27" t="s">
        <v>3842</v>
      </c>
      <c r="F284" s="28">
        <v>35244</v>
      </c>
      <c r="G284" s="29">
        <v>0.76388888888888884</v>
      </c>
      <c r="H284" s="28">
        <v>35244</v>
      </c>
      <c r="I284" s="29">
        <v>0.81597222222222221</v>
      </c>
      <c r="J284" s="27" t="s">
        <v>889</v>
      </c>
      <c r="K284" s="27">
        <v>0</v>
      </c>
      <c r="L284" s="27">
        <v>0.2</v>
      </c>
      <c r="M284" s="27">
        <v>0.2</v>
      </c>
      <c r="N284" s="27" t="s">
        <v>882</v>
      </c>
      <c r="O284" s="30">
        <v>201404676</v>
      </c>
      <c r="P284" s="22"/>
      <c r="Q284" s="22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9"/>
    </row>
    <row r="285" spans="1:29" x14ac:dyDescent="0.25">
      <c r="A285" s="27">
        <v>1996</v>
      </c>
      <c r="B285" s="27" t="s">
        <v>4936</v>
      </c>
      <c r="C285" s="27" t="s">
        <v>674</v>
      </c>
      <c r="D285" s="27" t="s">
        <v>853</v>
      </c>
      <c r="E285" s="27" t="s">
        <v>3891</v>
      </c>
      <c r="F285" s="28">
        <v>35244</v>
      </c>
      <c r="G285" s="29">
        <v>0.76388888888888884</v>
      </c>
      <c r="H285" s="28">
        <v>35244</v>
      </c>
      <c r="I285" s="29">
        <v>0.86805555555555547</v>
      </c>
      <c r="J285" s="27" t="s">
        <v>889</v>
      </c>
      <c r="K285" s="27">
        <v>0</v>
      </c>
      <c r="L285" s="27">
        <v>1</v>
      </c>
      <c r="M285" s="27">
        <v>1</v>
      </c>
      <c r="N285" s="27" t="s">
        <v>882</v>
      </c>
      <c r="O285" s="30">
        <v>201907396</v>
      </c>
      <c r="P285" s="22"/>
      <c r="Q285" s="22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9"/>
    </row>
    <row r="286" spans="1:29" x14ac:dyDescent="0.25">
      <c r="A286" s="27">
        <v>1996</v>
      </c>
      <c r="B286" s="27" t="s">
        <v>4202</v>
      </c>
      <c r="C286" s="27" t="s">
        <v>674</v>
      </c>
      <c r="D286" s="27" t="s">
        <v>802</v>
      </c>
      <c r="E286" s="27" t="s">
        <v>746</v>
      </c>
      <c r="F286" s="28">
        <v>35244</v>
      </c>
      <c r="G286" s="29">
        <v>0.76736111111111116</v>
      </c>
      <c r="H286" s="28">
        <v>35244</v>
      </c>
      <c r="I286" s="29">
        <v>0.80208333333333337</v>
      </c>
      <c r="J286" s="27" t="s">
        <v>889</v>
      </c>
      <c r="K286" s="27">
        <v>0</v>
      </c>
      <c r="L286" s="27">
        <v>0.02</v>
      </c>
      <c r="M286" s="27">
        <v>0.02</v>
      </c>
      <c r="N286" s="27" t="s">
        <v>882</v>
      </c>
      <c r="O286" s="30">
        <v>201907474</v>
      </c>
      <c r="P286" s="22"/>
      <c r="Q286" s="22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9"/>
    </row>
    <row r="287" spans="1:29" x14ac:dyDescent="0.25">
      <c r="A287" s="27">
        <v>1996</v>
      </c>
      <c r="B287" s="27" t="s">
        <v>4023</v>
      </c>
      <c r="C287" s="27" t="s">
        <v>674</v>
      </c>
      <c r="D287" s="27" t="s">
        <v>3859</v>
      </c>
      <c r="E287" s="27" t="s">
        <v>3889</v>
      </c>
      <c r="F287" s="28">
        <v>35244</v>
      </c>
      <c r="G287" s="29">
        <v>0.85763888888888884</v>
      </c>
      <c r="H287" s="28">
        <v>35244</v>
      </c>
      <c r="I287" s="29">
        <v>0.88194444444444453</v>
      </c>
      <c r="J287" s="27" t="s">
        <v>889</v>
      </c>
      <c r="K287" s="27">
        <v>0</v>
      </c>
      <c r="L287" s="27">
        <v>0.01</v>
      </c>
      <c r="M287" s="27">
        <v>0.01</v>
      </c>
      <c r="N287" s="27" t="s">
        <v>882</v>
      </c>
      <c r="O287" s="30">
        <v>201308099</v>
      </c>
      <c r="P287" s="22"/>
      <c r="Q287" s="22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9"/>
    </row>
    <row r="288" spans="1:29" x14ac:dyDescent="0.25">
      <c r="A288" s="27">
        <v>1996</v>
      </c>
      <c r="B288" s="27" t="s">
        <v>1395</v>
      </c>
      <c r="C288" s="27" t="s">
        <v>676</v>
      </c>
      <c r="D288" s="27" t="s">
        <v>901</v>
      </c>
      <c r="E288" s="27" t="s">
        <v>824</v>
      </c>
      <c r="F288" s="28">
        <v>35244</v>
      </c>
      <c r="G288" s="27"/>
      <c r="H288" s="27"/>
      <c r="I288" s="27"/>
      <c r="J288" s="27" t="s">
        <v>889</v>
      </c>
      <c r="K288" s="27">
        <v>0</v>
      </c>
      <c r="L288" s="27">
        <v>0.1</v>
      </c>
      <c r="M288" s="27">
        <v>0.1</v>
      </c>
      <c r="N288" s="27" t="s">
        <v>882</v>
      </c>
      <c r="O288" s="30">
        <v>201905711</v>
      </c>
      <c r="P288" s="22"/>
      <c r="Q288" s="22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9"/>
    </row>
    <row r="289" spans="1:29" x14ac:dyDescent="0.25">
      <c r="A289" s="27">
        <v>1996</v>
      </c>
      <c r="B289" s="27" t="s">
        <v>1397</v>
      </c>
      <c r="C289" s="27" t="s">
        <v>676</v>
      </c>
      <c r="D289" s="27" t="s">
        <v>901</v>
      </c>
      <c r="E289" s="27" t="s">
        <v>1398</v>
      </c>
      <c r="F289" s="28">
        <v>35244</v>
      </c>
      <c r="G289" s="27"/>
      <c r="H289" s="27"/>
      <c r="I289" s="27"/>
      <c r="J289" s="27" t="s">
        <v>889</v>
      </c>
      <c r="K289" s="27">
        <v>0</v>
      </c>
      <c r="L289" s="27">
        <v>0.1</v>
      </c>
      <c r="M289" s="27">
        <v>0.1</v>
      </c>
      <c r="N289" s="27" t="s">
        <v>882</v>
      </c>
      <c r="O289" s="30">
        <v>202005097</v>
      </c>
      <c r="P289" s="22"/>
      <c r="Q289" s="22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9"/>
    </row>
    <row r="290" spans="1:29" x14ac:dyDescent="0.25">
      <c r="A290" s="27">
        <v>1996</v>
      </c>
      <c r="B290" s="27" t="s">
        <v>1240</v>
      </c>
      <c r="C290" s="27" t="s">
        <v>676</v>
      </c>
      <c r="D290" s="27" t="s">
        <v>901</v>
      </c>
      <c r="E290" s="27" t="s">
        <v>805</v>
      </c>
      <c r="F290" s="28">
        <v>35244</v>
      </c>
      <c r="G290" s="27"/>
      <c r="H290" s="27"/>
      <c r="I290" s="27"/>
      <c r="J290" s="27" t="s">
        <v>889</v>
      </c>
      <c r="K290" s="27">
        <v>0</v>
      </c>
      <c r="L290" s="27">
        <v>0.3</v>
      </c>
      <c r="M290" s="27">
        <v>0.3</v>
      </c>
      <c r="N290" s="27" t="s">
        <v>882</v>
      </c>
      <c r="O290" s="30">
        <v>202008551</v>
      </c>
      <c r="P290" s="22"/>
      <c r="Q290" s="22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9"/>
    </row>
    <row r="291" spans="1:29" x14ac:dyDescent="0.25">
      <c r="A291" s="27">
        <v>1996</v>
      </c>
      <c r="B291" s="27" t="s">
        <v>1504</v>
      </c>
      <c r="C291" s="27" t="s">
        <v>676</v>
      </c>
      <c r="D291" s="27" t="s">
        <v>991</v>
      </c>
      <c r="E291" s="27" t="s">
        <v>1505</v>
      </c>
      <c r="F291" s="28">
        <v>35244</v>
      </c>
      <c r="G291" s="27"/>
      <c r="H291" s="27"/>
      <c r="I291" s="27"/>
      <c r="J291" s="27" t="s">
        <v>889</v>
      </c>
      <c r="K291" s="27">
        <v>0</v>
      </c>
      <c r="L291" s="27">
        <v>0.5</v>
      </c>
      <c r="M291" s="27">
        <v>0.5</v>
      </c>
      <c r="N291" s="27" t="s">
        <v>882</v>
      </c>
      <c r="O291" s="30">
        <v>202008418</v>
      </c>
      <c r="P291" s="22"/>
      <c r="Q291" s="22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9"/>
    </row>
    <row r="292" spans="1:29" x14ac:dyDescent="0.25">
      <c r="A292" s="27">
        <v>1996</v>
      </c>
      <c r="B292" s="27" t="s">
        <v>1507</v>
      </c>
      <c r="C292" s="27" t="s">
        <v>676</v>
      </c>
      <c r="D292" s="27" t="s">
        <v>901</v>
      </c>
      <c r="E292" s="27" t="s">
        <v>1389</v>
      </c>
      <c r="F292" s="28">
        <v>35244</v>
      </c>
      <c r="G292" s="27"/>
      <c r="H292" s="27"/>
      <c r="I292" s="27"/>
      <c r="J292" s="27" t="s">
        <v>889</v>
      </c>
      <c r="K292" s="27">
        <v>0</v>
      </c>
      <c r="L292" s="27">
        <v>0.5</v>
      </c>
      <c r="M292" s="27">
        <v>0.5</v>
      </c>
      <c r="N292" s="27" t="s">
        <v>882</v>
      </c>
      <c r="O292" s="30">
        <v>201606703</v>
      </c>
      <c r="P292" s="22"/>
      <c r="Q292" s="22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9"/>
    </row>
    <row r="293" spans="1:29" x14ac:dyDescent="0.25">
      <c r="A293" s="27">
        <v>1996</v>
      </c>
      <c r="B293" s="27" t="s">
        <v>1512</v>
      </c>
      <c r="C293" s="27" t="s">
        <v>676</v>
      </c>
      <c r="D293" s="27" t="s">
        <v>901</v>
      </c>
      <c r="E293" s="27" t="s">
        <v>1377</v>
      </c>
      <c r="F293" s="28">
        <v>35244</v>
      </c>
      <c r="G293" s="27"/>
      <c r="H293" s="27"/>
      <c r="I293" s="27"/>
      <c r="J293" s="27" t="s">
        <v>889</v>
      </c>
      <c r="K293" s="27">
        <v>0</v>
      </c>
      <c r="L293" s="27">
        <v>0.6</v>
      </c>
      <c r="M293" s="27">
        <v>0.6</v>
      </c>
      <c r="N293" s="27" t="s">
        <v>882</v>
      </c>
      <c r="O293" s="30">
        <v>202006767</v>
      </c>
      <c r="P293" s="22"/>
      <c r="Q293" s="22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9"/>
    </row>
    <row r="294" spans="1:29" x14ac:dyDescent="0.25">
      <c r="A294" s="27">
        <v>1996</v>
      </c>
      <c r="B294" s="27" t="s">
        <v>4936</v>
      </c>
      <c r="C294" s="27" t="s">
        <v>674</v>
      </c>
      <c r="D294" s="27" t="s">
        <v>853</v>
      </c>
      <c r="E294" s="27" t="s">
        <v>3891</v>
      </c>
      <c r="F294" s="28">
        <v>35245</v>
      </c>
      <c r="G294" s="29">
        <v>1.3888888888888888E-2</v>
      </c>
      <c r="H294" s="28">
        <v>35245</v>
      </c>
      <c r="I294" s="29">
        <v>7.6388888888888895E-2</v>
      </c>
      <c r="J294" s="27" t="s">
        <v>889</v>
      </c>
      <c r="K294" s="27">
        <v>0</v>
      </c>
      <c r="L294" s="27">
        <v>1</v>
      </c>
      <c r="M294" s="27">
        <v>1</v>
      </c>
      <c r="N294" s="27" t="s">
        <v>882</v>
      </c>
      <c r="O294" s="30">
        <v>201806836</v>
      </c>
      <c r="P294" s="22"/>
      <c r="Q294" s="22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9"/>
    </row>
    <row r="295" spans="1:29" x14ac:dyDescent="0.25">
      <c r="A295" s="27">
        <v>1996</v>
      </c>
      <c r="B295" s="27" t="s">
        <v>1399</v>
      </c>
      <c r="C295" s="27" t="s">
        <v>676</v>
      </c>
      <c r="D295" s="27" t="s">
        <v>887</v>
      </c>
      <c r="E295" s="27" t="s">
        <v>1392</v>
      </c>
      <c r="F295" s="28">
        <v>35245</v>
      </c>
      <c r="G295" s="29">
        <v>5.9027777777777783E-2</v>
      </c>
      <c r="H295" s="28">
        <v>35245</v>
      </c>
      <c r="I295" s="29">
        <v>8.6805555555555566E-2</v>
      </c>
      <c r="J295" s="27" t="s">
        <v>889</v>
      </c>
      <c r="K295" s="27">
        <v>0</v>
      </c>
      <c r="L295" s="27">
        <v>2</v>
      </c>
      <c r="M295" s="27">
        <v>2</v>
      </c>
      <c r="N295" s="27" t="s">
        <v>882</v>
      </c>
      <c r="O295" s="30">
        <v>202007895</v>
      </c>
      <c r="P295" s="22"/>
      <c r="Q295" s="22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9"/>
    </row>
    <row r="296" spans="1:29" x14ac:dyDescent="0.25">
      <c r="A296" s="27">
        <v>1996</v>
      </c>
      <c r="B296" s="27" t="s">
        <v>4213</v>
      </c>
      <c r="C296" s="27" t="s">
        <v>674</v>
      </c>
      <c r="D296" s="27" t="s">
        <v>802</v>
      </c>
      <c r="E296" s="27" t="s">
        <v>816</v>
      </c>
      <c r="F296" s="28">
        <v>35245</v>
      </c>
      <c r="G296" s="29">
        <v>9.0277777777777776E-2</v>
      </c>
      <c r="H296" s="28">
        <v>35245</v>
      </c>
      <c r="I296" s="29">
        <v>0.125</v>
      </c>
      <c r="J296" s="27" t="s">
        <v>889</v>
      </c>
      <c r="K296" s="27">
        <v>0</v>
      </c>
      <c r="L296" s="27">
        <v>0.03</v>
      </c>
      <c r="M296" s="27">
        <v>0.03</v>
      </c>
      <c r="N296" s="27" t="s">
        <v>882</v>
      </c>
      <c r="O296" s="30">
        <v>201805203</v>
      </c>
      <c r="P296" s="22"/>
      <c r="Q296" s="22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9"/>
    </row>
    <row r="297" spans="1:29" x14ac:dyDescent="0.25">
      <c r="A297" s="27">
        <v>1996</v>
      </c>
      <c r="B297" s="27" t="s">
        <v>3880</v>
      </c>
      <c r="C297" s="27" t="s">
        <v>674</v>
      </c>
      <c r="D297" s="27" t="s">
        <v>3827</v>
      </c>
      <c r="E297" s="27" t="s">
        <v>1424</v>
      </c>
      <c r="F297" s="28">
        <v>35245</v>
      </c>
      <c r="G297" s="29">
        <v>0.14583333333333334</v>
      </c>
      <c r="H297" s="28">
        <v>35245</v>
      </c>
      <c r="I297" s="29">
        <v>0.35416666666666669</v>
      </c>
      <c r="J297" s="27" t="s">
        <v>889</v>
      </c>
      <c r="K297" s="27">
        <v>1.5</v>
      </c>
      <c r="L297" s="27">
        <v>0</v>
      </c>
      <c r="M297" s="27">
        <v>1.5</v>
      </c>
      <c r="N297" s="27" t="s">
        <v>882</v>
      </c>
      <c r="O297" s="30">
        <v>202007463</v>
      </c>
      <c r="P297" s="22"/>
      <c r="Q297" s="22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9"/>
    </row>
    <row r="298" spans="1:29" x14ac:dyDescent="0.25">
      <c r="A298" s="27">
        <v>1996</v>
      </c>
      <c r="B298" s="27" t="s">
        <v>1081</v>
      </c>
      <c r="C298" s="27" t="s">
        <v>676</v>
      </c>
      <c r="D298" s="27" t="s">
        <v>1070</v>
      </c>
      <c r="E298" s="27" t="s">
        <v>1071</v>
      </c>
      <c r="F298" s="28">
        <v>35245</v>
      </c>
      <c r="G298" s="29">
        <v>0.30208333333333331</v>
      </c>
      <c r="H298" s="28">
        <v>35245</v>
      </c>
      <c r="I298" s="29">
        <v>0.33333333333333331</v>
      </c>
      <c r="J298" s="27" t="s">
        <v>889</v>
      </c>
      <c r="K298" s="27">
        <v>0.01</v>
      </c>
      <c r="L298" s="27">
        <v>0</v>
      </c>
      <c r="M298" s="27">
        <v>0.01</v>
      </c>
      <c r="N298" s="27" t="s">
        <v>882</v>
      </c>
      <c r="O298" s="30">
        <v>201911913</v>
      </c>
      <c r="P298" s="22"/>
      <c r="Q298" s="22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9"/>
    </row>
    <row r="299" spans="1:29" x14ac:dyDescent="0.25">
      <c r="A299" s="27">
        <v>1996</v>
      </c>
      <c r="B299" s="27" t="s">
        <v>4201</v>
      </c>
      <c r="C299" s="27" t="s">
        <v>674</v>
      </c>
      <c r="D299" s="27" t="s">
        <v>3824</v>
      </c>
      <c r="E299" s="27" t="s">
        <v>3835</v>
      </c>
      <c r="F299" s="28">
        <v>35245</v>
      </c>
      <c r="G299" s="29">
        <v>0.4236111111111111</v>
      </c>
      <c r="H299" s="28">
        <v>35245</v>
      </c>
      <c r="I299" s="29">
        <v>0.45833333333333331</v>
      </c>
      <c r="J299" s="27" t="s">
        <v>889</v>
      </c>
      <c r="K299" s="27">
        <v>0</v>
      </c>
      <c r="L299" s="27">
        <v>0.08</v>
      </c>
      <c r="M299" s="27">
        <v>0.08</v>
      </c>
      <c r="N299" s="27" t="s">
        <v>882</v>
      </c>
      <c r="O299" s="27">
        <v>202112345</v>
      </c>
      <c r="P299" s="22"/>
      <c r="Q299" s="22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9"/>
    </row>
    <row r="300" spans="1:29" x14ac:dyDescent="0.25">
      <c r="A300" s="27">
        <v>1996</v>
      </c>
      <c r="B300" s="27" t="s">
        <v>1399</v>
      </c>
      <c r="C300" s="27" t="s">
        <v>676</v>
      </c>
      <c r="D300" s="27" t="s">
        <v>887</v>
      </c>
      <c r="E300" s="27" t="s">
        <v>1392</v>
      </c>
      <c r="F300" s="28">
        <v>35245</v>
      </c>
      <c r="G300" s="29">
        <v>0.46527777777777773</v>
      </c>
      <c r="H300" s="28">
        <v>35245</v>
      </c>
      <c r="I300" s="29">
        <v>0.53472222222222221</v>
      </c>
      <c r="J300" s="27" t="s">
        <v>889</v>
      </c>
      <c r="K300" s="27">
        <v>0</v>
      </c>
      <c r="L300" s="27">
        <v>0.2</v>
      </c>
      <c r="M300" s="27">
        <v>0.2</v>
      </c>
      <c r="N300" s="27" t="s">
        <v>882</v>
      </c>
      <c r="O300" s="30">
        <v>201603173</v>
      </c>
      <c r="P300" s="22"/>
      <c r="Q300" s="22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9"/>
    </row>
    <row r="301" spans="1:29" x14ac:dyDescent="0.25">
      <c r="A301" s="27">
        <v>1996</v>
      </c>
      <c r="B301" s="27" t="s">
        <v>4804</v>
      </c>
      <c r="C301" s="27" t="s">
        <v>674</v>
      </c>
      <c r="D301" s="27" t="s">
        <v>3841</v>
      </c>
      <c r="E301" s="27" t="s">
        <v>4085</v>
      </c>
      <c r="F301" s="28">
        <v>35245</v>
      </c>
      <c r="G301" s="29">
        <v>0.46527777777777773</v>
      </c>
      <c r="H301" s="28">
        <v>35245</v>
      </c>
      <c r="I301" s="29">
        <v>0.55208333333333337</v>
      </c>
      <c r="J301" s="27" t="s">
        <v>889</v>
      </c>
      <c r="K301" s="27">
        <v>0</v>
      </c>
      <c r="L301" s="27">
        <v>1</v>
      </c>
      <c r="M301" s="27">
        <v>1</v>
      </c>
      <c r="N301" s="27" t="s">
        <v>882</v>
      </c>
      <c r="O301" s="30">
        <v>201705494</v>
      </c>
      <c r="P301" s="22"/>
      <c r="Q301" s="22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9"/>
    </row>
    <row r="302" spans="1:29" x14ac:dyDescent="0.25">
      <c r="A302" s="27">
        <v>1996</v>
      </c>
      <c r="B302" s="27" t="s">
        <v>4515</v>
      </c>
      <c r="C302" s="27" t="s">
        <v>674</v>
      </c>
      <c r="D302" s="27" t="s">
        <v>3859</v>
      </c>
      <c r="E302" s="27" t="s">
        <v>4052</v>
      </c>
      <c r="F302" s="28">
        <v>35245</v>
      </c>
      <c r="G302" s="29">
        <v>0.51041666666666663</v>
      </c>
      <c r="H302" s="28">
        <v>35245</v>
      </c>
      <c r="I302" s="29">
        <v>0.59027777777777779</v>
      </c>
      <c r="J302" s="27" t="s">
        <v>889</v>
      </c>
      <c r="K302" s="27">
        <v>0</v>
      </c>
      <c r="L302" s="27">
        <v>0.25</v>
      </c>
      <c r="M302" s="27">
        <v>0.25</v>
      </c>
      <c r="N302" s="27" t="s">
        <v>882</v>
      </c>
      <c r="O302" s="30">
        <v>201707235</v>
      </c>
      <c r="P302" s="22"/>
      <c r="Q302" s="22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9"/>
    </row>
    <row r="303" spans="1:29" x14ac:dyDescent="0.25">
      <c r="A303" s="27">
        <v>1996</v>
      </c>
      <c r="B303" s="27" t="s">
        <v>1399</v>
      </c>
      <c r="C303" s="27" t="s">
        <v>676</v>
      </c>
      <c r="D303" s="27" t="s">
        <v>887</v>
      </c>
      <c r="E303" s="27" t="s">
        <v>1392</v>
      </c>
      <c r="F303" s="28">
        <v>35245</v>
      </c>
      <c r="G303" s="29">
        <v>0.56944444444444442</v>
      </c>
      <c r="H303" s="28">
        <v>35245</v>
      </c>
      <c r="I303" s="29">
        <v>0.62152777777777779</v>
      </c>
      <c r="J303" s="27" t="s">
        <v>889</v>
      </c>
      <c r="K303" s="27">
        <v>0</v>
      </c>
      <c r="L303" s="27">
        <v>0.2</v>
      </c>
      <c r="M303" s="27">
        <v>0.2</v>
      </c>
      <c r="N303" s="27" t="s">
        <v>882</v>
      </c>
      <c r="O303" s="30">
        <v>201907198</v>
      </c>
      <c r="P303" s="22"/>
      <c r="Q303" s="22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9"/>
    </row>
    <row r="304" spans="1:29" x14ac:dyDescent="0.25">
      <c r="A304" s="27">
        <v>1996</v>
      </c>
      <c r="B304" s="27" t="s">
        <v>4517</v>
      </c>
      <c r="C304" s="27" t="s">
        <v>674</v>
      </c>
      <c r="D304" s="27" t="s">
        <v>1248</v>
      </c>
      <c r="E304" s="27" t="s">
        <v>4389</v>
      </c>
      <c r="F304" s="28">
        <v>35245</v>
      </c>
      <c r="G304" s="29">
        <v>0.59375</v>
      </c>
      <c r="H304" s="28">
        <v>35245</v>
      </c>
      <c r="I304" s="29">
        <v>0.71875</v>
      </c>
      <c r="J304" s="27" t="s">
        <v>889</v>
      </c>
      <c r="K304" s="27">
        <v>0</v>
      </c>
      <c r="L304" s="27">
        <v>0.05</v>
      </c>
      <c r="M304" s="27">
        <v>0.05</v>
      </c>
      <c r="N304" s="27" t="s">
        <v>882</v>
      </c>
      <c r="O304" s="30">
        <v>202006773</v>
      </c>
      <c r="P304" s="22"/>
      <c r="Q304" s="22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9"/>
    </row>
    <row r="305" spans="1:29" x14ac:dyDescent="0.25">
      <c r="A305" s="27">
        <v>1996</v>
      </c>
      <c r="B305" s="27" t="s">
        <v>4695</v>
      </c>
      <c r="C305" s="27" t="s">
        <v>674</v>
      </c>
      <c r="D305" s="27" t="s">
        <v>3824</v>
      </c>
      <c r="E305" s="27" t="s">
        <v>4175</v>
      </c>
      <c r="F305" s="28">
        <v>35245</v>
      </c>
      <c r="G305" s="29">
        <v>0.62222222222222223</v>
      </c>
      <c r="H305" s="28">
        <v>35245</v>
      </c>
      <c r="I305" s="29">
        <v>0.65625</v>
      </c>
      <c r="J305" s="27" t="s">
        <v>889</v>
      </c>
      <c r="K305" s="27">
        <v>0</v>
      </c>
      <c r="L305" s="27">
        <v>0.1</v>
      </c>
      <c r="M305" s="27">
        <v>0.1</v>
      </c>
      <c r="N305" s="27" t="s">
        <v>882</v>
      </c>
      <c r="O305" s="30">
        <v>201909929</v>
      </c>
      <c r="P305" s="22"/>
      <c r="Q305" s="22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9"/>
    </row>
    <row r="306" spans="1:29" x14ac:dyDescent="0.25">
      <c r="A306" s="27">
        <v>1996</v>
      </c>
      <c r="B306" s="27" t="s">
        <v>4213</v>
      </c>
      <c r="C306" s="27" t="s">
        <v>674</v>
      </c>
      <c r="D306" s="27" t="s">
        <v>802</v>
      </c>
      <c r="E306" s="27" t="s">
        <v>816</v>
      </c>
      <c r="F306" s="28">
        <v>35245</v>
      </c>
      <c r="G306" s="29">
        <v>0.63194444444444442</v>
      </c>
      <c r="H306" s="28">
        <v>35245</v>
      </c>
      <c r="I306" s="29">
        <v>0.65625</v>
      </c>
      <c r="J306" s="27" t="s">
        <v>889</v>
      </c>
      <c r="K306" s="27">
        <v>0</v>
      </c>
      <c r="L306" s="27">
        <v>0.05</v>
      </c>
      <c r="M306" s="27">
        <v>0.05</v>
      </c>
      <c r="N306" s="27" t="s">
        <v>882</v>
      </c>
      <c r="O306" s="30">
        <v>201603270</v>
      </c>
      <c r="P306" s="22"/>
      <c r="Q306" s="22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9"/>
    </row>
    <row r="307" spans="1:29" x14ac:dyDescent="0.25">
      <c r="A307" s="27">
        <v>1996</v>
      </c>
      <c r="B307" s="27" t="s">
        <v>4200</v>
      </c>
      <c r="C307" s="27" t="s">
        <v>674</v>
      </c>
      <c r="D307" s="27" t="s">
        <v>853</v>
      </c>
      <c r="E307" s="27" t="s">
        <v>770</v>
      </c>
      <c r="F307" s="28">
        <v>35245</v>
      </c>
      <c r="G307" s="29">
        <v>0.64583333333333337</v>
      </c>
      <c r="H307" s="28">
        <v>35245</v>
      </c>
      <c r="I307" s="29">
        <v>0.73611111111111116</v>
      </c>
      <c r="J307" s="27" t="s">
        <v>889</v>
      </c>
      <c r="K307" s="27">
        <v>0</v>
      </c>
      <c r="L307" s="27">
        <v>1</v>
      </c>
      <c r="M307" s="27">
        <v>1</v>
      </c>
      <c r="N307" s="27" t="s">
        <v>882</v>
      </c>
      <c r="O307" s="30">
        <v>201905130</v>
      </c>
      <c r="P307" s="22"/>
      <c r="Q307" s="22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9"/>
    </row>
    <row r="308" spans="1:29" x14ac:dyDescent="0.25">
      <c r="A308" s="27">
        <v>1996</v>
      </c>
      <c r="B308" s="27" t="s">
        <v>4202</v>
      </c>
      <c r="C308" s="27" t="s">
        <v>674</v>
      </c>
      <c r="D308" s="27" t="s">
        <v>802</v>
      </c>
      <c r="E308" s="27" t="s">
        <v>746</v>
      </c>
      <c r="F308" s="28">
        <v>35245</v>
      </c>
      <c r="G308" s="29">
        <v>0.65625</v>
      </c>
      <c r="H308" s="28">
        <v>35245</v>
      </c>
      <c r="I308" s="29">
        <v>0.69791666666666663</v>
      </c>
      <c r="J308" s="27" t="s">
        <v>889</v>
      </c>
      <c r="K308" s="27">
        <v>0</v>
      </c>
      <c r="L308" s="27">
        <v>0.05</v>
      </c>
      <c r="M308" s="27">
        <v>0.05</v>
      </c>
      <c r="N308" s="27" t="s">
        <v>882</v>
      </c>
      <c r="O308" s="30">
        <v>201905793</v>
      </c>
      <c r="P308" s="22"/>
      <c r="Q308" s="22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9"/>
    </row>
    <row r="309" spans="1:29" x14ac:dyDescent="0.25">
      <c r="A309" s="27">
        <v>1996</v>
      </c>
      <c r="B309" s="27" t="s">
        <v>4022</v>
      </c>
      <c r="C309" s="27" t="s">
        <v>674</v>
      </c>
      <c r="D309" s="27" t="s">
        <v>802</v>
      </c>
      <c r="E309" s="27" t="s">
        <v>3863</v>
      </c>
      <c r="F309" s="28">
        <v>35245</v>
      </c>
      <c r="G309" s="29">
        <v>0.67361111111111116</v>
      </c>
      <c r="H309" s="28">
        <v>35245</v>
      </c>
      <c r="I309" s="29">
        <v>0.71180555555555547</v>
      </c>
      <c r="J309" s="27" t="s">
        <v>889</v>
      </c>
      <c r="K309" s="27">
        <v>0</v>
      </c>
      <c r="L309" s="27">
        <v>0.01</v>
      </c>
      <c r="M309" s="27">
        <v>0.01</v>
      </c>
      <c r="N309" s="27" t="s">
        <v>882</v>
      </c>
      <c r="O309" s="30">
        <v>201806849</v>
      </c>
      <c r="P309" s="22"/>
      <c r="Q309" s="22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9"/>
    </row>
    <row r="310" spans="1:29" x14ac:dyDescent="0.25">
      <c r="A310" s="27">
        <v>1996</v>
      </c>
      <c r="B310" s="27" t="s">
        <v>3876</v>
      </c>
      <c r="C310" s="27" t="s">
        <v>674</v>
      </c>
      <c r="D310" s="27" t="s">
        <v>3821</v>
      </c>
      <c r="E310" s="27" t="s">
        <v>3867</v>
      </c>
      <c r="F310" s="28">
        <v>35245</v>
      </c>
      <c r="G310" s="29">
        <v>0.72222222222222221</v>
      </c>
      <c r="H310" s="28">
        <v>35245</v>
      </c>
      <c r="I310" s="29">
        <v>0.84027777777777779</v>
      </c>
      <c r="J310" s="27" t="s">
        <v>889</v>
      </c>
      <c r="K310" s="27">
        <v>3</v>
      </c>
      <c r="L310" s="27">
        <v>0</v>
      </c>
      <c r="M310" s="27">
        <v>3</v>
      </c>
      <c r="N310" s="27" t="s">
        <v>882</v>
      </c>
      <c r="O310" s="30">
        <v>202007751</v>
      </c>
      <c r="P310" s="22"/>
      <c r="Q310" s="22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9"/>
    </row>
    <row r="311" spans="1:29" x14ac:dyDescent="0.25">
      <c r="A311" s="27">
        <v>1996</v>
      </c>
      <c r="B311" s="27" t="s">
        <v>4201</v>
      </c>
      <c r="C311" s="27" t="s">
        <v>674</v>
      </c>
      <c r="D311" s="27" t="s">
        <v>3824</v>
      </c>
      <c r="E311" s="27" t="s">
        <v>3835</v>
      </c>
      <c r="F311" s="28">
        <v>35245</v>
      </c>
      <c r="G311" s="29">
        <v>0.73402777777777783</v>
      </c>
      <c r="H311" s="28">
        <v>35245</v>
      </c>
      <c r="I311" s="29">
        <v>0.77777777777777779</v>
      </c>
      <c r="J311" s="27" t="s">
        <v>889</v>
      </c>
      <c r="K311" s="27">
        <v>0</v>
      </c>
      <c r="L311" s="27">
        <v>0.1</v>
      </c>
      <c r="M311" s="27">
        <v>0.1</v>
      </c>
      <c r="N311" s="27" t="s">
        <v>882</v>
      </c>
      <c r="O311" s="30">
        <v>201905130</v>
      </c>
      <c r="P311" s="22"/>
      <c r="Q311" s="22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9"/>
    </row>
    <row r="312" spans="1:29" x14ac:dyDescent="0.25">
      <c r="A312" s="27">
        <v>1996</v>
      </c>
      <c r="B312" s="27" t="s">
        <v>4804</v>
      </c>
      <c r="C312" s="27" t="s">
        <v>674</v>
      </c>
      <c r="D312" s="27" t="s">
        <v>3841</v>
      </c>
      <c r="E312" s="27" t="s">
        <v>4085</v>
      </c>
      <c r="F312" s="28">
        <v>35245</v>
      </c>
      <c r="G312" s="29">
        <v>0.75347222222222221</v>
      </c>
      <c r="H312" s="28">
        <v>35245</v>
      </c>
      <c r="I312" s="29">
        <v>0.80902777777777779</v>
      </c>
      <c r="J312" s="27" t="s">
        <v>889</v>
      </c>
      <c r="K312" s="27">
        <v>0</v>
      </c>
      <c r="L312" s="27">
        <v>0.2</v>
      </c>
      <c r="M312" s="27">
        <v>0.2</v>
      </c>
      <c r="N312" s="27" t="s">
        <v>882</v>
      </c>
      <c r="O312" s="30">
        <v>201603619</v>
      </c>
      <c r="P312" s="22"/>
      <c r="Q312" s="22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9"/>
    </row>
    <row r="313" spans="1:29" x14ac:dyDescent="0.25">
      <c r="A313" s="27">
        <v>1996</v>
      </c>
      <c r="B313" s="27" t="s">
        <v>4819</v>
      </c>
      <c r="C313" s="27" t="s">
        <v>674</v>
      </c>
      <c r="D313" s="27" t="s">
        <v>3859</v>
      </c>
      <c r="E313" s="27" t="s">
        <v>4181</v>
      </c>
      <c r="F313" s="28">
        <v>35245</v>
      </c>
      <c r="G313" s="29">
        <v>0.75694444444444453</v>
      </c>
      <c r="H313" s="28">
        <v>35245</v>
      </c>
      <c r="I313" s="29">
        <v>0.84027777777777779</v>
      </c>
      <c r="J313" s="27" t="s">
        <v>889</v>
      </c>
      <c r="K313" s="27">
        <v>0</v>
      </c>
      <c r="L313" s="27">
        <v>0.25</v>
      </c>
      <c r="M313" s="27">
        <v>0.25</v>
      </c>
      <c r="N313" s="27" t="s">
        <v>882</v>
      </c>
      <c r="O313" s="30">
        <v>202006427</v>
      </c>
      <c r="P313" s="22"/>
      <c r="Q313" s="22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9"/>
    </row>
    <row r="314" spans="1:29" x14ac:dyDescent="0.25">
      <c r="A314" s="27">
        <v>1996</v>
      </c>
      <c r="B314" s="27" t="s">
        <v>1396</v>
      </c>
      <c r="C314" s="27" t="s">
        <v>676</v>
      </c>
      <c r="D314" s="27" t="s">
        <v>887</v>
      </c>
      <c r="E314" s="27" t="s">
        <v>1392</v>
      </c>
      <c r="F314" s="28">
        <v>35245</v>
      </c>
      <c r="G314" s="29">
        <v>0.76041666666666663</v>
      </c>
      <c r="H314" s="28">
        <v>35245</v>
      </c>
      <c r="I314" s="29">
        <v>0.80902777777777779</v>
      </c>
      <c r="J314" s="27" t="s">
        <v>889</v>
      </c>
      <c r="K314" s="27">
        <v>0</v>
      </c>
      <c r="L314" s="27">
        <v>0.1</v>
      </c>
      <c r="M314" s="27">
        <v>0.1</v>
      </c>
      <c r="N314" s="27" t="s">
        <v>882</v>
      </c>
      <c r="O314" s="30">
        <v>202004324</v>
      </c>
      <c r="P314" s="22"/>
      <c r="Q314" s="22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9"/>
    </row>
    <row r="315" spans="1:29" x14ac:dyDescent="0.25">
      <c r="A315" s="27">
        <v>1996</v>
      </c>
      <c r="B315" s="27" t="s">
        <v>4520</v>
      </c>
      <c r="C315" s="27" t="s">
        <v>674</v>
      </c>
      <c r="D315" s="27" t="s">
        <v>3824</v>
      </c>
      <c r="E315" s="27" t="s">
        <v>3835</v>
      </c>
      <c r="F315" s="28">
        <v>35245</v>
      </c>
      <c r="G315" s="29">
        <v>0.77777777777777779</v>
      </c>
      <c r="H315" s="28">
        <v>35245</v>
      </c>
      <c r="I315" s="29">
        <v>0.8125</v>
      </c>
      <c r="J315" s="27" t="s">
        <v>889</v>
      </c>
      <c r="K315" s="27">
        <v>0</v>
      </c>
      <c r="L315" s="27">
        <v>0.05</v>
      </c>
      <c r="M315" s="27">
        <v>0.05</v>
      </c>
      <c r="N315" s="27" t="s">
        <v>882</v>
      </c>
      <c r="O315" s="30">
        <v>201508246</v>
      </c>
      <c r="P315" s="22"/>
      <c r="Q315" s="22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9"/>
    </row>
    <row r="316" spans="1:29" x14ac:dyDescent="0.25">
      <c r="A316" s="27">
        <v>1996</v>
      </c>
      <c r="B316" s="27" t="s">
        <v>4200</v>
      </c>
      <c r="C316" s="27" t="s">
        <v>674</v>
      </c>
      <c r="D316" s="27" t="s">
        <v>853</v>
      </c>
      <c r="E316" s="27" t="s">
        <v>770</v>
      </c>
      <c r="F316" s="28">
        <v>35245</v>
      </c>
      <c r="G316" s="29">
        <v>0.81597222222222221</v>
      </c>
      <c r="H316" s="28">
        <v>35245</v>
      </c>
      <c r="I316" s="29">
        <v>0.85416666666666663</v>
      </c>
      <c r="J316" s="27" t="s">
        <v>889</v>
      </c>
      <c r="K316" s="27">
        <v>0</v>
      </c>
      <c r="L316" s="27">
        <v>0.02</v>
      </c>
      <c r="M316" s="27">
        <v>0.02</v>
      </c>
      <c r="N316" s="27" t="s">
        <v>882</v>
      </c>
      <c r="O316" s="30">
        <v>201706534</v>
      </c>
      <c r="P316" s="22"/>
      <c r="Q316" s="22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9"/>
    </row>
    <row r="317" spans="1:29" x14ac:dyDescent="0.25">
      <c r="A317" s="27">
        <v>1996</v>
      </c>
      <c r="B317" s="27" t="s">
        <v>4213</v>
      </c>
      <c r="C317" s="27" t="s">
        <v>674</v>
      </c>
      <c r="D317" s="27" t="s">
        <v>802</v>
      </c>
      <c r="E317" s="27" t="s">
        <v>816</v>
      </c>
      <c r="F317" s="28">
        <v>35245</v>
      </c>
      <c r="G317" s="29">
        <v>0.82638888888888884</v>
      </c>
      <c r="H317" s="28">
        <v>35245</v>
      </c>
      <c r="I317" s="29">
        <v>0.84027777777777779</v>
      </c>
      <c r="J317" s="27" t="s">
        <v>889</v>
      </c>
      <c r="K317" s="27">
        <v>0</v>
      </c>
      <c r="L317" s="27">
        <v>0.02</v>
      </c>
      <c r="M317" s="27">
        <v>0.02</v>
      </c>
      <c r="N317" s="27" t="s">
        <v>882</v>
      </c>
      <c r="O317" s="30">
        <v>201004304</v>
      </c>
      <c r="P317" s="22"/>
      <c r="Q317" s="22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9"/>
    </row>
    <row r="318" spans="1:29" x14ac:dyDescent="0.25">
      <c r="A318" s="27">
        <v>1996</v>
      </c>
      <c r="B318" s="27" t="s">
        <v>1141</v>
      </c>
      <c r="C318" s="27" t="s">
        <v>676</v>
      </c>
      <c r="D318" s="27" t="s">
        <v>963</v>
      </c>
      <c r="E318" s="27" t="s">
        <v>1142</v>
      </c>
      <c r="F318" s="28">
        <v>35245</v>
      </c>
      <c r="G318" s="29">
        <v>0.88194444444444453</v>
      </c>
      <c r="H318" s="28">
        <v>35245</v>
      </c>
      <c r="I318" s="29">
        <v>0.9375</v>
      </c>
      <c r="J318" s="27" t="s">
        <v>889</v>
      </c>
      <c r="K318" s="27">
        <v>0</v>
      </c>
      <c r="L318" s="27">
        <v>0.01</v>
      </c>
      <c r="M318" s="27">
        <v>0.01</v>
      </c>
      <c r="N318" s="27" t="s">
        <v>882</v>
      </c>
      <c r="O318" s="30">
        <v>200806079</v>
      </c>
      <c r="P318" s="22"/>
      <c r="Q318" s="22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9"/>
    </row>
    <row r="319" spans="1:29" x14ac:dyDescent="0.25">
      <c r="A319" s="27">
        <v>1996</v>
      </c>
      <c r="B319" s="27" t="s">
        <v>4021</v>
      </c>
      <c r="C319" s="27" t="s">
        <v>674</v>
      </c>
      <c r="D319" s="27" t="s">
        <v>3859</v>
      </c>
      <c r="E319" s="27" t="s">
        <v>3889</v>
      </c>
      <c r="F319" s="28">
        <v>35245</v>
      </c>
      <c r="G319" s="29">
        <v>0.98958333333333337</v>
      </c>
      <c r="H319" s="28">
        <v>35246</v>
      </c>
      <c r="I319" s="29">
        <v>1.0416666666666666E-2</v>
      </c>
      <c r="J319" s="27" t="s">
        <v>889</v>
      </c>
      <c r="K319" s="27">
        <v>0</v>
      </c>
      <c r="L319" s="27">
        <v>0.01</v>
      </c>
      <c r="M319" s="27">
        <v>0.01</v>
      </c>
      <c r="N319" s="27" t="s">
        <v>882</v>
      </c>
      <c r="O319" s="30">
        <v>201604686</v>
      </c>
      <c r="P319" s="22"/>
      <c r="Q319" s="22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9"/>
    </row>
    <row r="320" spans="1:29" x14ac:dyDescent="0.25">
      <c r="A320" s="27">
        <v>1996</v>
      </c>
      <c r="B320" s="27" t="s">
        <v>1080</v>
      </c>
      <c r="C320" s="27" t="s">
        <v>676</v>
      </c>
      <c r="D320" s="27" t="s">
        <v>914</v>
      </c>
      <c r="E320" s="27" t="s">
        <v>914</v>
      </c>
      <c r="F320" s="28">
        <v>35245</v>
      </c>
      <c r="G320" s="27"/>
      <c r="H320" s="27"/>
      <c r="I320" s="27"/>
      <c r="J320" s="27" t="s">
        <v>889</v>
      </c>
      <c r="K320" s="27">
        <v>0.03</v>
      </c>
      <c r="L320" s="27">
        <v>0</v>
      </c>
      <c r="M320" s="27">
        <v>0.03</v>
      </c>
      <c r="N320" s="27" t="s">
        <v>882</v>
      </c>
      <c r="O320" s="30">
        <v>201706766</v>
      </c>
      <c r="P320" s="22"/>
      <c r="Q320" s="22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9"/>
    </row>
    <row r="321" spans="1:29" x14ac:dyDescent="0.25">
      <c r="A321" s="27">
        <v>1996</v>
      </c>
      <c r="B321" s="27" t="s">
        <v>1311</v>
      </c>
      <c r="C321" s="27" t="s">
        <v>676</v>
      </c>
      <c r="D321" s="27" t="s">
        <v>901</v>
      </c>
      <c r="E321" s="27" t="s">
        <v>1287</v>
      </c>
      <c r="F321" s="28">
        <v>35245</v>
      </c>
      <c r="G321" s="27"/>
      <c r="H321" s="27"/>
      <c r="I321" s="27"/>
      <c r="J321" s="27" t="s">
        <v>889</v>
      </c>
      <c r="K321" s="27">
        <v>0</v>
      </c>
      <c r="L321" s="27">
        <v>0.05</v>
      </c>
      <c r="M321" s="27">
        <v>0.05</v>
      </c>
      <c r="N321" s="27" t="s">
        <v>882</v>
      </c>
      <c r="O321" s="30">
        <v>202004298</v>
      </c>
      <c r="P321" s="22"/>
      <c r="Q321" s="22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9"/>
    </row>
    <row r="322" spans="1:29" x14ac:dyDescent="0.25">
      <c r="A322" s="27">
        <v>1996</v>
      </c>
      <c r="B322" s="27" t="s">
        <v>1395</v>
      </c>
      <c r="C322" s="27" t="s">
        <v>676</v>
      </c>
      <c r="D322" s="27" t="s">
        <v>901</v>
      </c>
      <c r="E322" s="27" t="s">
        <v>824</v>
      </c>
      <c r="F322" s="28">
        <v>35245</v>
      </c>
      <c r="G322" s="27"/>
      <c r="H322" s="27"/>
      <c r="I322" s="27"/>
      <c r="J322" s="27" t="s">
        <v>889</v>
      </c>
      <c r="K322" s="27">
        <v>0</v>
      </c>
      <c r="L322" s="27">
        <v>0.1</v>
      </c>
      <c r="M322" s="27">
        <v>0.1</v>
      </c>
      <c r="N322" s="27" t="s">
        <v>882</v>
      </c>
      <c r="O322" s="30">
        <v>201904865</v>
      </c>
      <c r="P322" s="22"/>
      <c r="Q322" s="22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9"/>
    </row>
    <row r="323" spans="1:29" x14ac:dyDescent="0.25">
      <c r="A323" s="27">
        <v>1996</v>
      </c>
      <c r="B323" s="27" t="s">
        <v>1550</v>
      </c>
      <c r="C323" s="27" t="s">
        <v>676</v>
      </c>
      <c r="D323" s="27" t="s">
        <v>991</v>
      </c>
      <c r="E323" s="27" t="s">
        <v>1124</v>
      </c>
      <c r="F323" s="28">
        <v>35245</v>
      </c>
      <c r="G323" s="27"/>
      <c r="H323" s="27"/>
      <c r="I323" s="27"/>
      <c r="J323" s="27" t="s">
        <v>889</v>
      </c>
      <c r="K323" s="27">
        <v>1</v>
      </c>
      <c r="L323" s="27">
        <v>1</v>
      </c>
      <c r="M323" s="27">
        <v>2</v>
      </c>
      <c r="N323" s="27" t="s">
        <v>882</v>
      </c>
      <c r="O323" s="30">
        <v>202110057</v>
      </c>
      <c r="P323" s="22"/>
      <c r="Q323" s="22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9"/>
    </row>
    <row r="324" spans="1:29" x14ac:dyDescent="0.25">
      <c r="A324" s="27">
        <v>1996</v>
      </c>
      <c r="B324" s="27" t="s">
        <v>1550</v>
      </c>
      <c r="C324" s="27" t="s">
        <v>676</v>
      </c>
      <c r="D324" s="27" t="s">
        <v>991</v>
      </c>
      <c r="E324" s="27" t="s">
        <v>1124</v>
      </c>
      <c r="F324" s="28">
        <v>35245</v>
      </c>
      <c r="G324" s="27"/>
      <c r="H324" s="27"/>
      <c r="I324" s="27"/>
      <c r="J324" s="27" t="s">
        <v>889</v>
      </c>
      <c r="K324" s="27">
        <v>0</v>
      </c>
      <c r="L324" s="27">
        <v>2</v>
      </c>
      <c r="M324" s="27">
        <v>2</v>
      </c>
      <c r="N324" s="27" t="s">
        <v>882</v>
      </c>
      <c r="O324" s="30">
        <v>202003484</v>
      </c>
      <c r="P324" s="22"/>
      <c r="Q324" s="22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9"/>
    </row>
    <row r="325" spans="1:29" x14ac:dyDescent="0.25">
      <c r="A325" s="27">
        <v>1996</v>
      </c>
      <c r="B325" s="27" t="s">
        <v>1596</v>
      </c>
      <c r="C325" s="27" t="s">
        <v>676</v>
      </c>
      <c r="D325" s="27" t="s">
        <v>991</v>
      </c>
      <c r="E325" s="27" t="s">
        <v>1505</v>
      </c>
      <c r="F325" s="28">
        <v>35245</v>
      </c>
      <c r="G325" s="27"/>
      <c r="H325" s="27"/>
      <c r="I325" s="27"/>
      <c r="J325" s="27" t="s">
        <v>889</v>
      </c>
      <c r="K325" s="27">
        <v>2</v>
      </c>
      <c r="L325" s="27">
        <v>28</v>
      </c>
      <c r="M325" s="27">
        <v>30</v>
      </c>
      <c r="N325" s="27" t="s">
        <v>882</v>
      </c>
      <c r="O325" s="30">
        <v>202004229</v>
      </c>
      <c r="P325" s="22"/>
      <c r="Q325" s="22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9"/>
    </row>
    <row r="326" spans="1:29" x14ac:dyDescent="0.25">
      <c r="A326" s="27">
        <v>1996</v>
      </c>
      <c r="B326" s="27" t="s">
        <v>4324</v>
      </c>
      <c r="C326" s="27" t="s">
        <v>674</v>
      </c>
      <c r="D326" s="27" t="s">
        <v>4037</v>
      </c>
      <c r="E326" s="27" t="s">
        <v>4044</v>
      </c>
      <c r="F326" s="28">
        <v>35245</v>
      </c>
      <c r="G326" s="27"/>
      <c r="H326" s="27"/>
      <c r="I326" s="27"/>
      <c r="J326" s="27" t="s">
        <v>889</v>
      </c>
      <c r="K326" s="27">
        <v>0</v>
      </c>
      <c r="L326" s="27">
        <v>0.04</v>
      </c>
      <c r="M326" s="27">
        <v>0.04</v>
      </c>
      <c r="N326" s="27" t="s">
        <v>882</v>
      </c>
      <c r="O326" s="30">
        <v>201707046</v>
      </c>
      <c r="P326" s="22"/>
      <c r="Q326" s="22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9"/>
    </row>
    <row r="327" spans="1:29" x14ac:dyDescent="0.25">
      <c r="A327" s="27">
        <v>1996</v>
      </c>
      <c r="B327" s="27" t="s">
        <v>4690</v>
      </c>
      <c r="C327" s="27" t="s">
        <v>674</v>
      </c>
      <c r="D327" s="27" t="s">
        <v>752</v>
      </c>
      <c r="E327" s="27" t="s">
        <v>4384</v>
      </c>
      <c r="F327" s="28">
        <v>35245</v>
      </c>
      <c r="G327" s="27"/>
      <c r="H327" s="27"/>
      <c r="I327" s="27"/>
      <c r="J327" s="27" t="s">
        <v>889</v>
      </c>
      <c r="K327" s="27">
        <v>0</v>
      </c>
      <c r="L327" s="27">
        <v>0.1</v>
      </c>
      <c r="M327" s="27">
        <v>0.1</v>
      </c>
      <c r="N327" s="27" t="s">
        <v>882</v>
      </c>
      <c r="O327" s="30">
        <v>201508216</v>
      </c>
      <c r="P327" s="22"/>
      <c r="Q327" s="22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9"/>
    </row>
    <row r="328" spans="1:29" x14ac:dyDescent="0.25">
      <c r="A328" s="27">
        <v>1996</v>
      </c>
      <c r="B328" s="27" t="s">
        <v>4516</v>
      </c>
      <c r="C328" s="27" t="s">
        <v>674</v>
      </c>
      <c r="D328" s="27" t="s">
        <v>752</v>
      </c>
      <c r="E328" s="27" t="s">
        <v>832</v>
      </c>
      <c r="F328" s="28">
        <v>35245</v>
      </c>
      <c r="G328" s="27"/>
      <c r="H328" s="27"/>
      <c r="I328" s="27"/>
      <c r="J328" s="27" t="s">
        <v>889</v>
      </c>
      <c r="K328" s="27">
        <v>0</v>
      </c>
      <c r="L328" s="27">
        <v>0.12</v>
      </c>
      <c r="M328" s="27">
        <v>0.12</v>
      </c>
      <c r="N328" s="27" t="s">
        <v>882</v>
      </c>
      <c r="O328" s="30">
        <v>201907664</v>
      </c>
      <c r="P328" s="22"/>
      <c r="Q328" s="22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9"/>
    </row>
    <row r="329" spans="1:29" x14ac:dyDescent="0.25">
      <c r="A329" s="27">
        <v>1996</v>
      </c>
      <c r="B329" s="27" t="s">
        <v>4516</v>
      </c>
      <c r="C329" s="27" t="s">
        <v>674</v>
      </c>
      <c r="D329" s="27" t="s">
        <v>752</v>
      </c>
      <c r="E329" s="27" t="s">
        <v>832</v>
      </c>
      <c r="F329" s="28">
        <v>35245</v>
      </c>
      <c r="G329" s="27"/>
      <c r="H329" s="27"/>
      <c r="I329" s="27"/>
      <c r="J329" s="27" t="s">
        <v>889</v>
      </c>
      <c r="K329" s="27">
        <v>0</v>
      </c>
      <c r="L329" s="27">
        <v>0.25</v>
      </c>
      <c r="M329" s="27">
        <v>0.25</v>
      </c>
      <c r="N329" s="27" t="s">
        <v>882</v>
      </c>
      <c r="O329" s="30">
        <v>202006757</v>
      </c>
      <c r="P329" s="22"/>
      <c r="Q329" s="22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9"/>
    </row>
    <row r="330" spans="1:29" x14ac:dyDescent="0.25">
      <c r="A330" s="27">
        <v>1996</v>
      </c>
      <c r="B330" s="27" t="s">
        <v>4740</v>
      </c>
      <c r="C330" s="27" t="s">
        <v>674</v>
      </c>
      <c r="D330" s="27" t="s">
        <v>752</v>
      </c>
      <c r="E330" s="27" t="s">
        <v>4271</v>
      </c>
      <c r="F330" s="28">
        <v>35245</v>
      </c>
      <c r="G330" s="27"/>
      <c r="H330" s="27"/>
      <c r="I330" s="27"/>
      <c r="J330" s="27" t="s">
        <v>889</v>
      </c>
      <c r="K330" s="27">
        <v>0</v>
      </c>
      <c r="L330" s="27">
        <v>0.3</v>
      </c>
      <c r="M330" s="27">
        <v>0.3</v>
      </c>
      <c r="N330" s="27" t="s">
        <v>882</v>
      </c>
      <c r="O330" s="30">
        <v>201704976</v>
      </c>
      <c r="P330" s="22"/>
      <c r="Q330" s="22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9"/>
    </row>
    <row r="331" spans="1:29" x14ac:dyDescent="0.25">
      <c r="A331" s="27">
        <v>1996</v>
      </c>
      <c r="B331" s="27" t="s">
        <v>4327</v>
      </c>
      <c r="C331" s="27" t="s">
        <v>674</v>
      </c>
      <c r="D331" s="27" t="s">
        <v>752</v>
      </c>
      <c r="E331" s="27" t="s">
        <v>4328</v>
      </c>
      <c r="F331" s="28">
        <v>35245</v>
      </c>
      <c r="G331" s="27"/>
      <c r="H331" s="27"/>
      <c r="I331" s="27"/>
      <c r="J331" s="27" t="s">
        <v>889</v>
      </c>
      <c r="K331" s="27">
        <v>0</v>
      </c>
      <c r="L331" s="27">
        <v>0.35</v>
      </c>
      <c r="M331" s="27">
        <v>0.35</v>
      </c>
      <c r="N331" s="27" t="s">
        <v>882</v>
      </c>
      <c r="O331" s="30">
        <v>202102717</v>
      </c>
      <c r="P331" s="22"/>
      <c r="Q331" s="22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9"/>
    </row>
    <row r="332" spans="1:29" x14ac:dyDescent="0.25">
      <c r="A332" s="27">
        <v>1996</v>
      </c>
      <c r="B332" s="27" t="s">
        <v>4935</v>
      </c>
      <c r="C332" s="27" t="s">
        <v>674</v>
      </c>
      <c r="D332" s="27" t="s">
        <v>752</v>
      </c>
      <c r="E332" s="27" t="s">
        <v>4786</v>
      </c>
      <c r="F332" s="28">
        <v>35245</v>
      </c>
      <c r="G332" s="27"/>
      <c r="H332" s="27"/>
      <c r="I332" s="27"/>
      <c r="J332" s="27" t="s">
        <v>889</v>
      </c>
      <c r="K332" s="27">
        <v>0</v>
      </c>
      <c r="L332" s="27">
        <v>2</v>
      </c>
      <c r="M332" s="27">
        <v>2</v>
      </c>
      <c r="N332" s="27" t="s">
        <v>882</v>
      </c>
      <c r="O332" s="30">
        <v>202006241</v>
      </c>
      <c r="P332" s="22"/>
      <c r="Q332" s="22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9"/>
    </row>
    <row r="333" spans="1:29" x14ac:dyDescent="0.25">
      <c r="A333" s="27">
        <v>1996</v>
      </c>
      <c r="B333" s="27" t="s">
        <v>4516</v>
      </c>
      <c r="C333" s="27" t="s">
        <v>674</v>
      </c>
      <c r="D333" s="27" t="s">
        <v>752</v>
      </c>
      <c r="E333" s="27" t="s">
        <v>832</v>
      </c>
      <c r="F333" s="28">
        <v>35246</v>
      </c>
      <c r="G333" s="29">
        <v>8.6805555555555566E-2</v>
      </c>
      <c r="H333" s="28">
        <v>35246</v>
      </c>
      <c r="I333" s="29">
        <v>0.1076388888888889</v>
      </c>
      <c r="J333" s="27" t="s">
        <v>889</v>
      </c>
      <c r="K333" s="27">
        <v>0</v>
      </c>
      <c r="L333" s="27">
        <v>0.05</v>
      </c>
      <c r="M333" s="27">
        <v>0.05</v>
      </c>
      <c r="N333" s="27" t="s">
        <v>882</v>
      </c>
      <c r="O333" s="30">
        <v>201907337</v>
      </c>
      <c r="P333" s="22"/>
      <c r="Q333" s="22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9"/>
    </row>
    <row r="334" spans="1:29" x14ac:dyDescent="0.25">
      <c r="A334" s="27">
        <v>1996</v>
      </c>
      <c r="B334" s="27" t="s">
        <v>4740</v>
      </c>
      <c r="C334" s="27" t="s">
        <v>674</v>
      </c>
      <c r="D334" s="27" t="s">
        <v>752</v>
      </c>
      <c r="E334" s="27" t="s">
        <v>4271</v>
      </c>
      <c r="F334" s="28">
        <v>35246</v>
      </c>
      <c r="G334" s="29">
        <v>0.22638888888888889</v>
      </c>
      <c r="H334" s="28">
        <v>35246</v>
      </c>
      <c r="I334" s="29">
        <v>0.3263888888888889</v>
      </c>
      <c r="J334" s="27" t="s">
        <v>889</v>
      </c>
      <c r="K334" s="27">
        <v>0</v>
      </c>
      <c r="L334" s="27">
        <v>0.15</v>
      </c>
      <c r="M334" s="27">
        <v>0.15</v>
      </c>
      <c r="N334" s="27" t="s">
        <v>882</v>
      </c>
      <c r="O334" s="30">
        <v>202009360</v>
      </c>
      <c r="P334" s="22"/>
      <c r="Q334" s="22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9"/>
    </row>
    <row r="335" spans="1:29" x14ac:dyDescent="0.25">
      <c r="A335" s="27">
        <v>1996</v>
      </c>
      <c r="B335" s="27" t="s">
        <v>4198</v>
      </c>
      <c r="C335" s="27" t="s">
        <v>674</v>
      </c>
      <c r="D335" s="27" t="s">
        <v>752</v>
      </c>
      <c r="E335" s="27" t="s">
        <v>4199</v>
      </c>
      <c r="F335" s="28">
        <v>35246</v>
      </c>
      <c r="G335" s="29">
        <v>0.2951388888888889</v>
      </c>
      <c r="H335" s="28">
        <v>35246</v>
      </c>
      <c r="I335" s="29">
        <v>0.34027777777777773</v>
      </c>
      <c r="J335" s="27" t="s">
        <v>889</v>
      </c>
      <c r="K335" s="27">
        <v>0</v>
      </c>
      <c r="L335" s="27">
        <v>0.02</v>
      </c>
      <c r="M335" s="27">
        <v>0.02</v>
      </c>
      <c r="N335" s="27" t="s">
        <v>882</v>
      </c>
      <c r="O335" s="30">
        <v>201907297</v>
      </c>
      <c r="P335" s="22"/>
      <c r="Q335" s="22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9"/>
    </row>
    <row r="336" spans="1:29" x14ac:dyDescent="0.25">
      <c r="A336" s="27">
        <v>1996</v>
      </c>
      <c r="B336" s="27" t="s">
        <v>4514</v>
      </c>
      <c r="C336" s="27" t="s">
        <v>674</v>
      </c>
      <c r="D336" s="27" t="s">
        <v>3821</v>
      </c>
      <c r="E336" s="27" t="s">
        <v>849</v>
      </c>
      <c r="F336" s="28">
        <v>35246</v>
      </c>
      <c r="G336" s="29">
        <v>0.2986111111111111</v>
      </c>
      <c r="H336" s="28">
        <v>35246</v>
      </c>
      <c r="I336" s="29">
        <v>0.375</v>
      </c>
      <c r="J336" s="27" t="s">
        <v>889</v>
      </c>
      <c r="K336" s="27">
        <v>0</v>
      </c>
      <c r="L336" s="27">
        <v>0.05</v>
      </c>
      <c r="M336" s="27">
        <v>0.05</v>
      </c>
      <c r="N336" s="27" t="s">
        <v>882</v>
      </c>
      <c r="O336" s="30">
        <v>201907594</v>
      </c>
      <c r="P336" s="22"/>
      <c r="Q336" s="22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9"/>
    </row>
    <row r="337" spans="1:29" x14ac:dyDescent="0.25">
      <c r="A337" s="27">
        <v>1996</v>
      </c>
      <c r="B337" s="27" t="s">
        <v>1141</v>
      </c>
      <c r="C337" s="27" t="s">
        <v>676</v>
      </c>
      <c r="D337" s="27" t="s">
        <v>963</v>
      </c>
      <c r="E337" s="27" t="s">
        <v>1142</v>
      </c>
      <c r="F337" s="28">
        <v>35246</v>
      </c>
      <c r="G337" s="29">
        <v>0.33680555555555558</v>
      </c>
      <c r="H337" s="28">
        <v>35246</v>
      </c>
      <c r="I337" s="29">
        <v>0.39930555555555558</v>
      </c>
      <c r="J337" s="27" t="s">
        <v>889</v>
      </c>
      <c r="K337" s="27">
        <v>0</v>
      </c>
      <c r="L337" s="27">
        <v>0.02</v>
      </c>
      <c r="M337" s="27">
        <v>0.02</v>
      </c>
      <c r="N337" s="27" t="s">
        <v>882</v>
      </c>
      <c r="O337" s="30">
        <v>201900177</v>
      </c>
      <c r="P337" s="22"/>
      <c r="Q337" s="22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9"/>
    </row>
    <row r="338" spans="1:29" x14ac:dyDescent="0.25">
      <c r="A338" s="27">
        <v>1996</v>
      </c>
      <c r="B338" s="27" t="s">
        <v>4511</v>
      </c>
      <c r="C338" s="27" t="s">
        <v>674</v>
      </c>
      <c r="D338" s="27" t="s">
        <v>1248</v>
      </c>
      <c r="E338" s="27" t="s">
        <v>4461</v>
      </c>
      <c r="F338" s="28">
        <v>35246</v>
      </c>
      <c r="G338" s="29">
        <v>0.39583333333333331</v>
      </c>
      <c r="H338" s="28">
        <v>35246</v>
      </c>
      <c r="I338" s="29">
        <v>0.75</v>
      </c>
      <c r="J338" s="27" t="s">
        <v>889</v>
      </c>
      <c r="K338" s="27">
        <v>0</v>
      </c>
      <c r="L338" s="27">
        <v>1</v>
      </c>
      <c r="M338" s="27">
        <v>1</v>
      </c>
      <c r="N338" s="27" t="s">
        <v>882</v>
      </c>
      <c r="O338" s="30">
        <v>202007031</v>
      </c>
      <c r="P338" s="22"/>
      <c r="Q338" s="22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9"/>
    </row>
    <row r="339" spans="1:29" x14ac:dyDescent="0.25">
      <c r="A339" s="27">
        <v>1996</v>
      </c>
      <c r="B339" s="27" t="s">
        <v>1566</v>
      </c>
      <c r="C339" s="27" t="s">
        <v>676</v>
      </c>
      <c r="D339" s="27" t="s">
        <v>887</v>
      </c>
      <c r="E339" s="27" t="s">
        <v>1418</v>
      </c>
      <c r="F339" s="28">
        <v>35246</v>
      </c>
      <c r="G339" s="29">
        <v>0.43055555555555558</v>
      </c>
      <c r="H339" s="28">
        <v>35246</v>
      </c>
      <c r="I339" s="29">
        <v>0.59722222222222221</v>
      </c>
      <c r="J339" s="27" t="s">
        <v>889</v>
      </c>
      <c r="K339" s="27">
        <v>0</v>
      </c>
      <c r="L339" s="27">
        <v>1.5</v>
      </c>
      <c r="M339" s="27">
        <v>1.5</v>
      </c>
      <c r="N339" s="27" t="s">
        <v>882</v>
      </c>
      <c r="O339" s="30">
        <v>201909935</v>
      </c>
      <c r="P339" s="22"/>
      <c r="Q339" s="22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9"/>
    </row>
    <row r="340" spans="1:29" x14ac:dyDescent="0.25">
      <c r="A340" s="27">
        <v>1996</v>
      </c>
      <c r="B340" s="27" t="s">
        <v>4689</v>
      </c>
      <c r="C340" s="27" t="s">
        <v>674</v>
      </c>
      <c r="D340" s="27" t="s">
        <v>853</v>
      </c>
      <c r="E340" s="27" t="s">
        <v>3925</v>
      </c>
      <c r="F340" s="28">
        <v>35246</v>
      </c>
      <c r="G340" s="29">
        <v>0.43055555555555558</v>
      </c>
      <c r="H340" s="28">
        <v>35246</v>
      </c>
      <c r="I340" s="29">
        <v>0.48958333333333331</v>
      </c>
      <c r="J340" s="27" t="s">
        <v>889</v>
      </c>
      <c r="K340" s="27">
        <v>0</v>
      </c>
      <c r="L340" s="27">
        <v>0.1</v>
      </c>
      <c r="M340" s="27">
        <v>0.1</v>
      </c>
      <c r="N340" s="27" t="s">
        <v>882</v>
      </c>
      <c r="O340" s="30">
        <v>202008107</v>
      </c>
      <c r="P340" s="22"/>
      <c r="Q340" s="22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9"/>
    </row>
    <row r="341" spans="1:29" x14ac:dyDescent="0.25">
      <c r="A341" s="27">
        <v>1996</v>
      </c>
      <c r="B341" s="27" t="s">
        <v>3876</v>
      </c>
      <c r="C341" s="27" t="s">
        <v>674</v>
      </c>
      <c r="D341" s="27" t="s">
        <v>3821</v>
      </c>
      <c r="E341" s="27" t="s">
        <v>3867</v>
      </c>
      <c r="F341" s="28">
        <v>35246</v>
      </c>
      <c r="G341" s="29">
        <v>0.4375</v>
      </c>
      <c r="H341" s="28">
        <v>35246</v>
      </c>
      <c r="I341" s="29">
        <v>0.4861111111111111</v>
      </c>
      <c r="J341" s="27" t="s">
        <v>889</v>
      </c>
      <c r="K341" s="27">
        <v>0.5</v>
      </c>
      <c r="L341" s="27">
        <v>0</v>
      </c>
      <c r="M341" s="27">
        <v>0.5</v>
      </c>
      <c r="N341" s="27" t="s">
        <v>882</v>
      </c>
      <c r="O341" s="30">
        <v>202008206</v>
      </c>
      <c r="P341" s="22"/>
      <c r="Q341" s="22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9"/>
    </row>
    <row r="342" spans="1:29" x14ac:dyDescent="0.25">
      <c r="A342" s="27">
        <v>1996</v>
      </c>
      <c r="B342" s="27" t="s">
        <v>3872</v>
      </c>
      <c r="C342" s="27" t="s">
        <v>674</v>
      </c>
      <c r="D342" s="27" t="s">
        <v>3821</v>
      </c>
      <c r="E342" s="27" t="s">
        <v>3873</v>
      </c>
      <c r="F342" s="28">
        <v>35246</v>
      </c>
      <c r="G342" s="29">
        <v>0.44444444444444442</v>
      </c>
      <c r="H342" s="28">
        <v>35246</v>
      </c>
      <c r="I342" s="29">
        <v>0.52430555555555558</v>
      </c>
      <c r="J342" s="27" t="s">
        <v>889</v>
      </c>
      <c r="K342" s="27">
        <v>0.5</v>
      </c>
      <c r="L342" s="27">
        <v>0</v>
      </c>
      <c r="M342" s="27">
        <v>0.5</v>
      </c>
      <c r="N342" s="27" t="s">
        <v>882</v>
      </c>
      <c r="O342" s="30">
        <v>201704599</v>
      </c>
      <c r="P342" s="22"/>
      <c r="Q342" s="22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9"/>
    </row>
    <row r="343" spans="1:29" x14ac:dyDescent="0.25">
      <c r="A343" s="27">
        <v>1996</v>
      </c>
      <c r="B343" s="27" t="s">
        <v>4290</v>
      </c>
      <c r="C343" s="27" t="s">
        <v>674</v>
      </c>
      <c r="D343" s="27" t="s">
        <v>802</v>
      </c>
      <c r="E343" s="27" t="s">
        <v>746</v>
      </c>
      <c r="F343" s="28">
        <v>35246</v>
      </c>
      <c r="G343" s="29">
        <v>0.47916666666666669</v>
      </c>
      <c r="H343" s="28">
        <v>35246</v>
      </c>
      <c r="I343" s="29">
        <v>0.50694444444444442</v>
      </c>
      <c r="J343" s="27" t="s">
        <v>889</v>
      </c>
      <c r="K343" s="27">
        <v>0</v>
      </c>
      <c r="L343" s="27">
        <v>0.03</v>
      </c>
      <c r="M343" s="27">
        <v>0.03</v>
      </c>
      <c r="N343" s="27" t="s">
        <v>882</v>
      </c>
      <c r="O343" s="30">
        <v>202006533</v>
      </c>
      <c r="P343" s="22"/>
      <c r="Q343" s="22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9"/>
    </row>
    <row r="344" spans="1:29" x14ac:dyDescent="0.25">
      <c r="A344" s="27">
        <v>1996</v>
      </c>
      <c r="B344" s="27" t="s">
        <v>4515</v>
      </c>
      <c r="C344" s="27" t="s">
        <v>674</v>
      </c>
      <c r="D344" s="27" t="s">
        <v>3859</v>
      </c>
      <c r="E344" s="27" t="s">
        <v>4052</v>
      </c>
      <c r="F344" s="28">
        <v>35246</v>
      </c>
      <c r="G344" s="29">
        <v>0.49652777777777773</v>
      </c>
      <c r="H344" s="28">
        <v>35246</v>
      </c>
      <c r="I344" s="29">
        <v>0.52083333333333337</v>
      </c>
      <c r="J344" s="27" t="s">
        <v>889</v>
      </c>
      <c r="K344" s="27">
        <v>0</v>
      </c>
      <c r="L344" s="27">
        <v>0.05</v>
      </c>
      <c r="M344" s="27">
        <v>0.05</v>
      </c>
      <c r="N344" s="27" t="s">
        <v>882</v>
      </c>
      <c r="O344" s="30">
        <v>201906454</v>
      </c>
      <c r="P344" s="22"/>
      <c r="Q344" s="22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9"/>
    </row>
    <row r="345" spans="1:29" x14ac:dyDescent="0.25">
      <c r="A345" s="27">
        <v>1996</v>
      </c>
      <c r="B345" s="27" t="s">
        <v>4803</v>
      </c>
      <c r="C345" s="27" t="s">
        <v>674</v>
      </c>
      <c r="D345" s="27" t="s">
        <v>3841</v>
      </c>
      <c r="E345" s="27" t="s">
        <v>3946</v>
      </c>
      <c r="F345" s="28">
        <v>35246</v>
      </c>
      <c r="G345" s="29">
        <v>0.49652777777777773</v>
      </c>
      <c r="H345" s="28">
        <v>35246</v>
      </c>
      <c r="I345" s="29">
        <v>0.58680555555555558</v>
      </c>
      <c r="J345" s="27" t="s">
        <v>889</v>
      </c>
      <c r="K345" s="27">
        <v>0</v>
      </c>
      <c r="L345" s="27">
        <v>0.3</v>
      </c>
      <c r="M345" s="27">
        <v>0.3</v>
      </c>
      <c r="N345" s="27" t="s">
        <v>882</v>
      </c>
      <c r="O345" s="30">
        <v>202007590</v>
      </c>
      <c r="P345" s="22"/>
      <c r="Q345" s="22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9"/>
    </row>
    <row r="346" spans="1:29" x14ac:dyDescent="0.25">
      <c r="A346" s="27">
        <v>1996</v>
      </c>
      <c r="B346" s="27" t="s">
        <v>1078</v>
      </c>
      <c r="C346" s="27" t="s">
        <v>676</v>
      </c>
      <c r="D346" s="27" t="s">
        <v>891</v>
      </c>
      <c r="E346" s="27" t="s">
        <v>1079</v>
      </c>
      <c r="F346" s="28">
        <v>35246</v>
      </c>
      <c r="G346" s="29">
        <v>0.50694444444444442</v>
      </c>
      <c r="H346" s="28">
        <v>35246</v>
      </c>
      <c r="I346" s="29">
        <v>0.63194444444444442</v>
      </c>
      <c r="J346" s="27" t="s">
        <v>889</v>
      </c>
      <c r="K346" s="27">
        <v>0.5</v>
      </c>
      <c r="L346" s="27">
        <v>0</v>
      </c>
      <c r="M346" s="27">
        <v>0.5</v>
      </c>
      <c r="N346" s="27" t="s">
        <v>882</v>
      </c>
      <c r="O346" s="30">
        <v>202102696</v>
      </c>
      <c r="P346" s="22"/>
      <c r="Q346" s="22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9"/>
    </row>
    <row r="347" spans="1:29" x14ac:dyDescent="0.25">
      <c r="A347" s="27">
        <v>1996</v>
      </c>
      <c r="B347" s="27" t="s">
        <v>4513</v>
      </c>
      <c r="C347" s="27" t="s">
        <v>674</v>
      </c>
      <c r="D347" s="27" t="s">
        <v>853</v>
      </c>
      <c r="E347" s="27" t="s">
        <v>1625</v>
      </c>
      <c r="F347" s="28">
        <v>35246</v>
      </c>
      <c r="G347" s="29">
        <v>0.56597222222222221</v>
      </c>
      <c r="H347" s="28">
        <v>35246</v>
      </c>
      <c r="I347" s="29">
        <v>0.63194444444444442</v>
      </c>
      <c r="J347" s="27" t="s">
        <v>889</v>
      </c>
      <c r="K347" s="27">
        <v>0</v>
      </c>
      <c r="L347" s="27">
        <v>0.1</v>
      </c>
      <c r="M347" s="27">
        <v>0.1</v>
      </c>
      <c r="N347" s="27" t="s">
        <v>882</v>
      </c>
      <c r="O347" s="30">
        <v>202007031</v>
      </c>
      <c r="P347" s="22"/>
      <c r="Q347" s="22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9"/>
    </row>
    <row r="348" spans="1:29" x14ac:dyDescent="0.25">
      <c r="A348" s="27">
        <v>1996</v>
      </c>
      <c r="B348" s="27" t="s">
        <v>1391</v>
      </c>
      <c r="C348" s="27" t="s">
        <v>676</v>
      </c>
      <c r="D348" s="27" t="s">
        <v>887</v>
      </c>
      <c r="E348" s="27" t="s">
        <v>1392</v>
      </c>
      <c r="F348" s="28">
        <v>35246</v>
      </c>
      <c r="G348" s="29">
        <v>0.56944444444444442</v>
      </c>
      <c r="H348" s="28">
        <v>35246</v>
      </c>
      <c r="I348" s="29">
        <v>0.61805555555555558</v>
      </c>
      <c r="J348" s="27" t="s">
        <v>889</v>
      </c>
      <c r="K348" s="27">
        <v>0</v>
      </c>
      <c r="L348" s="27">
        <v>0.1</v>
      </c>
      <c r="M348" s="27">
        <v>0.1</v>
      </c>
      <c r="N348" s="27" t="s">
        <v>882</v>
      </c>
      <c r="O348" s="30">
        <v>201507838</v>
      </c>
      <c r="P348" s="22"/>
      <c r="Q348" s="22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9"/>
    </row>
    <row r="349" spans="1:29" x14ac:dyDescent="0.25">
      <c r="A349" s="27">
        <v>1996</v>
      </c>
      <c r="B349" s="27" t="s">
        <v>3877</v>
      </c>
      <c r="C349" s="27" t="s">
        <v>674</v>
      </c>
      <c r="D349" s="27" t="s">
        <v>3821</v>
      </c>
      <c r="E349" s="27" t="s">
        <v>3878</v>
      </c>
      <c r="F349" s="28">
        <v>35246</v>
      </c>
      <c r="G349" s="29">
        <v>0.56944444444444442</v>
      </c>
      <c r="H349" s="28">
        <v>35246</v>
      </c>
      <c r="I349" s="29">
        <v>0.59027777777777779</v>
      </c>
      <c r="J349" s="27" t="s">
        <v>889</v>
      </c>
      <c r="K349" s="27">
        <v>0.25</v>
      </c>
      <c r="L349" s="27">
        <v>0.25</v>
      </c>
      <c r="M349" s="27">
        <v>0.5</v>
      </c>
      <c r="N349" s="27" t="s">
        <v>882</v>
      </c>
      <c r="O349" s="30">
        <v>202102714</v>
      </c>
      <c r="P349" s="22"/>
      <c r="Q349" s="22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9"/>
    </row>
    <row r="350" spans="1:29" x14ac:dyDescent="0.25">
      <c r="A350" s="27">
        <v>1996</v>
      </c>
      <c r="B350" s="27" t="s">
        <v>4898</v>
      </c>
      <c r="C350" s="27" t="s">
        <v>674</v>
      </c>
      <c r="D350" s="27" t="s">
        <v>3846</v>
      </c>
      <c r="E350" s="27" t="s">
        <v>4854</v>
      </c>
      <c r="F350" s="28">
        <v>35246</v>
      </c>
      <c r="G350" s="29">
        <v>0.58819444444444446</v>
      </c>
      <c r="H350" s="28">
        <v>35246</v>
      </c>
      <c r="I350" s="29">
        <v>0.67708333333333337</v>
      </c>
      <c r="J350" s="27" t="s">
        <v>889</v>
      </c>
      <c r="K350" s="27">
        <v>0</v>
      </c>
      <c r="L350" s="27">
        <v>0.5</v>
      </c>
      <c r="M350" s="27">
        <v>0.5</v>
      </c>
      <c r="N350" s="27" t="s">
        <v>882</v>
      </c>
      <c r="O350" s="30">
        <v>201704136</v>
      </c>
      <c r="P350" s="22"/>
      <c r="Q350" s="22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9"/>
    </row>
    <row r="351" spans="1:29" x14ac:dyDescent="0.25">
      <c r="A351" s="27">
        <v>1996</v>
      </c>
      <c r="B351" s="27" t="s">
        <v>3876</v>
      </c>
      <c r="C351" s="27" t="s">
        <v>674</v>
      </c>
      <c r="D351" s="27" t="s">
        <v>3821</v>
      </c>
      <c r="E351" s="27" t="s">
        <v>3867</v>
      </c>
      <c r="F351" s="28">
        <v>35246</v>
      </c>
      <c r="G351" s="29">
        <v>0.59027777777777779</v>
      </c>
      <c r="H351" s="28">
        <v>35246</v>
      </c>
      <c r="I351" s="29">
        <v>0.63194444444444442</v>
      </c>
      <c r="J351" s="27" t="s">
        <v>889</v>
      </c>
      <c r="K351" s="27">
        <v>1</v>
      </c>
      <c r="L351" s="27">
        <v>0</v>
      </c>
      <c r="M351" s="27">
        <v>1</v>
      </c>
      <c r="N351" s="27" t="s">
        <v>882</v>
      </c>
      <c r="O351" s="30">
        <v>201908209</v>
      </c>
      <c r="P351" s="22"/>
      <c r="Q351" s="22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9"/>
    </row>
    <row r="352" spans="1:29" x14ac:dyDescent="0.25">
      <c r="A352" s="27">
        <v>1996</v>
      </c>
      <c r="B352" s="27" t="s">
        <v>3874</v>
      </c>
      <c r="C352" s="27" t="s">
        <v>674</v>
      </c>
      <c r="D352" s="27" t="s">
        <v>3827</v>
      </c>
      <c r="E352" s="27" t="s">
        <v>3875</v>
      </c>
      <c r="F352" s="28">
        <v>35246</v>
      </c>
      <c r="G352" s="29">
        <v>0.60416666666666663</v>
      </c>
      <c r="H352" s="28">
        <v>35246</v>
      </c>
      <c r="I352" s="29">
        <v>0.9375</v>
      </c>
      <c r="J352" s="27" t="s">
        <v>889</v>
      </c>
      <c r="K352" s="27">
        <v>20</v>
      </c>
      <c r="L352" s="27">
        <v>0</v>
      </c>
      <c r="M352" s="27">
        <v>20</v>
      </c>
      <c r="N352" s="27" t="s">
        <v>882</v>
      </c>
      <c r="O352" s="30">
        <v>202004298</v>
      </c>
      <c r="P352" s="22"/>
      <c r="Q352" s="22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9"/>
    </row>
    <row r="353" spans="1:29" x14ac:dyDescent="0.25">
      <c r="A353" s="27">
        <v>1996</v>
      </c>
      <c r="B353" s="27" t="s">
        <v>4213</v>
      </c>
      <c r="C353" s="27" t="s">
        <v>674</v>
      </c>
      <c r="D353" s="27" t="s">
        <v>802</v>
      </c>
      <c r="E353" s="27" t="s">
        <v>816</v>
      </c>
      <c r="F353" s="28">
        <v>35246</v>
      </c>
      <c r="G353" s="29">
        <v>0.60763888888888895</v>
      </c>
      <c r="H353" s="28">
        <v>35246</v>
      </c>
      <c r="I353" s="29">
        <v>0.65625</v>
      </c>
      <c r="J353" s="27" t="s">
        <v>889</v>
      </c>
      <c r="K353" s="27">
        <v>0</v>
      </c>
      <c r="L353" s="27">
        <v>0.15</v>
      </c>
      <c r="M353" s="27">
        <v>0.15</v>
      </c>
      <c r="N353" s="27" t="s">
        <v>882</v>
      </c>
      <c r="O353" s="30">
        <v>201907357</v>
      </c>
      <c r="P353" s="22"/>
      <c r="Q353" s="22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9"/>
    </row>
    <row r="354" spans="1:29" x14ac:dyDescent="0.25">
      <c r="A354" s="27">
        <v>1996</v>
      </c>
      <c r="B354" s="27" t="s">
        <v>4935</v>
      </c>
      <c r="C354" s="27" t="s">
        <v>674</v>
      </c>
      <c r="D354" s="27" t="s">
        <v>752</v>
      </c>
      <c r="E354" s="27" t="s">
        <v>4786</v>
      </c>
      <c r="F354" s="28">
        <v>35246</v>
      </c>
      <c r="G354" s="29">
        <v>0.61805555555555558</v>
      </c>
      <c r="H354" s="28">
        <v>35247</v>
      </c>
      <c r="I354" s="29">
        <v>3.472222222222222E-3</v>
      </c>
      <c r="J354" s="27" t="s">
        <v>889</v>
      </c>
      <c r="K354" s="27">
        <v>0</v>
      </c>
      <c r="L354" s="27">
        <v>1</v>
      </c>
      <c r="M354" s="27">
        <v>1</v>
      </c>
      <c r="N354" s="27" t="s">
        <v>882</v>
      </c>
      <c r="O354" s="30">
        <v>201508216</v>
      </c>
      <c r="P354" s="22"/>
      <c r="Q354" s="22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9"/>
    </row>
    <row r="355" spans="1:29" x14ac:dyDescent="0.25">
      <c r="A355" s="27">
        <v>1996</v>
      </c>
      <c r="B355" s="27" t="s">
        <v>1390</v>
      </c>
      <c r="C355" s="27" t="s">
        <v>676</v>
      </c>
      <c r="D355" s="27" t="s">
        <v>905</v>
      </c>
      <c r="E355" s="27" t="s">
        <v>928</v>
      </c>
      <c r="F355" s="28">
        <v>35246</v>
      </c>
      <c r="G355" s="29">
        <v>0.63541666666666663</v>
      </c>
      <c r="H355" s="28">
        <v>35246</v>
      </c>
      <c r="I355" s="29">
        <v>0.72916666666666663</v>
      </c>
      <c r="J355" s="27" t="s">
        <v>889</v>
      </c>
      <c r="K355" s="27">
        <v>0</v>
      </c>
      <c r="L355" s="27">
        <v>0.1</v>
      </c>
      <c r="M355" s="27">
        <v>0.1</v>
      </c>
      <c r="N355" s="27" t="s">
        <v>882</v>
      </c>
      <c r="O355" s="30">
        <v>201806246</v>
      </c>
      <c r="P355" s="22"/>
      <c r="Q355" s="22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9"/>
    </row>
    <row r="356" spans="1:29" x14ac:dyDescent="0.25">
      <c r="A356" s="27">
        <v>1996</v>
      </c>
      <c r="B356" s="27" t="s">
        <v>2449</v>
      </c>
      <c r="C356" s="27" t="s">
        <v>2231</v>
      </c>
      <c r="D356" s="27" t="s">
        <v>2276</v>
      </c>
      <c r="E356" s="27" t="s">
        <v>2450</v>
      </c>
      <c r="F356" s="28">
        <v>35246</v>
      </c>
      <c r="G356" s="29">
        <v>0.63541666666666663</v>
      </c>
      <c r="H356" s="28">
        <v>35246</v>
      </c>
      <c r="I356" s="29">
        <v>0.75069444444444444</v>
      </c>
      <c r="J356" s="27"/>
      <c r="K356" s="27">
        <v>3</v>
      </c>
      <c r="L356" s="27">
        <v>0</v>
      </c>
      <c r="M356" s="27">
        <v>3</v>
      </c>
      <c r="N356" s="27" t="s">
        <v>2173</v>
      </c>
      <c r="O356" s="30">
        <v>201906945</v>
      </c>
      <c r="P356" s="22"/>
      <c r="Q356" s="22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9"/>
    </row>
    <row r="357" spans="1:29" x14ac:dyDescent="0.25">
      <c r="A357" s="27">
        <v>1996</v>
      </c>
      <c r="B357" s="27" t="s">
        <v>1396</v>
      </c>
      <c r="C357" s="27" t="s">
        <v>676</v>
      </c>
      <c r="D357" s="27" t="s">
        <v>887</v>
      </c>
      <c r="E357" s="27" t="s">
        <v>1392</v>
      </c>
      <c r="F357" s="28">
        <v>35246</v>
      </c>
      <c r="G357" s="29">
        <v>0.63888888888888895</v>
      </c>
      <c r="H357" s="28">
        <v>35246</v>
      </c>
      <c r="I357" s="29">
        <v>0.70486111111111116</v>
      </c>
      <c r="J357" s="27" t="s">
        <v>889</v>
      </c>
      <c r="K357" s="27">
        <v>0</v>
      </c>
      <c r="L357" s="27">
        <v>0.1</v>
      </c>
      <c r="M357" s="27">
        <v>0.1</v>
      </c>
      <c r="N357" s="27" t="s">
        <v>882</v>
      </c>
      <c r="O357" s="30">
        <v>201806082</v>
      </c>
      <c r="P357" s="22"/>
      <c r="Q357" s="22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9"/>
    </row>
    <row r="358" spans="1:29" x14ac:dyDescent="0.25">
      <c r="A358" s="27">
        <v>1996</v>
      </c>
      <c r="B358" s="27" t="s">
        <v>4517</v>
      </c>
      <c r="C358" s="27" t="s">
        <v>674</v>
      </c>
      <c r="D358" s="27" t="s">
        <v>1248</v>
      </c>
      <c r="E358" s="27" t="s">
        <v>4389</v>
      </c>
      <c r="F358" s="28">
        <v>35246</v>
      </c>
      <c r="G358" s="29">
        <v>0.66666666666666663</v>
      </c>
      <c r="H358" s="28">
        <v>35246</v>
      </c>
      <c r="I358" s="29">
        <v>0.77083333333333337</v>
      </c>
      <c r="J358" s="27" t="s">
        <v>889</v>
      </c>
      <c r="K358" s="27">
        <v>0</v>
      </c>
      <c r="L358" s="27">
        <v>0.05</v>
      </c>
      <c r="M358" s="27">
        <v>0.05</v>
      </c>
      <c r="N358" s="27" t="s">
        <v>882</v>
      </c>
      <c r="O358" s="30">
        <v>201703964</v>
      </c>
      <c r="P358" s="22"/>
      <c r="Q358" s="22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9"/>
    </row>
    <row r="359" spans="1:29" x14ac:dyDescent="0.25">
      <c r="A359" s="27">
        <v>1996</v>
      </c>
      <c r="B359" s="27" t="s">
        <v>4562</v>
      </c>
      <c r="C359" s="27" t="s">
        <v>674</v>
      </c>
      <c r="D359" s="27" t="s">
        <v>3859</v>
      </c>
      <c r="E359" s="27" t="s">
        <v>3889</v>
      </c>
      <c r="F359" s="28">
        <v>35246</v>
      </c>
      <c r="G359" s="29">
        <v>0.6875</v>
      </c>
      <c r="H359" s="28">
        <v>35246</v>
      </c>
      <c r="I359" s="29">
        <v>0.72569444444444453</v>
      </c>
      <c r="J359" s="27" t="s">
        <v>889</v>
      </c>
      <c r="K359" s="27">
        <v>0</v>
      </c>
      <c r="L359" s="27">
        <v>7.0000000000000007E-2</v>
      </c>
      <c r="M359" s="27">
        <v>7.0000000000000007E-2</v>
      </c>
      <c r="N359" s="27" t="s">
        <v>882</v>
      </c>
      <c r="O359" s="30">
        <v>202005146</v>
      </c>
      <c r="P359" s="22"/>
      <c r="Q359" s="22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9"/>
    </row>
    <row r="360" spans="1:29" x14ac:dyDescent="0.25">
      <c r="A360" s="27">
        <v>1996</v>
      </c>
      <c r="B360" s="27" t="s">
        <v>2528</v>
      </c>
      <c r="C360" s="27" t="s">
        <v>2231</v>
      </c>
      <c r="D360" s="27" t="s">
        <v>2299</v>
      </c>
      <c r="E360" s="27" t="s">
        <v>2423</v>
      </c>
      <c r="F360" s="28">
        <v>35246</v>
      </c>
      <c r="G360" s="29">
        <v>0.71527777777777779</v>
      </c>
      <c r="H360" s="28">
        <v>35246</v>
      </c>
      <c r="I360" s="29">
        <v>0.79583333333333339</v>
      </c>
      <c r="J360" s="27"/>
      <c r="K360" s="27">
        <v>0</v>
      </c>
      <c r="L360" s="27">
        <v>0.15</v>
      </c>
      <c r="M360" s="27">
        <v>0.15</v>
      </c>
      <c r="N360" s="27" t="s">
        <v>2211</v>
      </c>
      <c r="O360" s="30">
        <v>201904692</v>
      </c>
      <c r="P360" s="22"/>
      <c r="Q360" s="22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9"/>
    </row>
    <row r="361" spans="1:29" x14ac:dyDescent="0.25">
      <c r="A361" s="27">
        <v>1996</v>
      </c>
      <c r="B361" s="27" t="s">
        <v>4325</v>
      </c>
      <c r="C361" s="27" t="s">
        <v>674</v>
      </c>
      <c r="D361" s="27" t="s">
        <v>802</v>
      </c>
      <c r="E361" s="27" t="s">
        <v>816</v>
      </c>
      <c r="F361" s="28">
        <v>35246</v>
      </c>
      <c r="G361" s="29">
        <v>0.71875</v>
      </c>
      <c r="H361" s="28">
        <v>35246</v>
      </c>
      <c r="I361" s="29">
        <v>0.76736111111111116</v>
      </c>
      <c r="J361" s="27" t="s">
        <v>889</v>
      </c>
      <c r="K361" s="27">
        <v>0</v>
      </c>
      <c r="L361" s="27">
        <v>0.3</v>
      </c>
      <c r="M361" s="27">
        <v>0.3</v>
      </c>
      <c r="N361" s="27" t="s">
        <v>882</v>
      </c>
      <c r="O361" s="30">
        <v>201905682</v>
      </c>
      <c r="P361" s="22"/>
      <c r="Q361" s="22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9"/>
    </row>
    <row r="362" spans="1:29" x14ac:dyDescent="0.25">
      <c r="A362" s="27">
        <v>1996</v>
      </c>
      <c r="B362" s="27" t="s">
        <v>1310</v>
      </c>
      <c r="C362" s="27" t="s">
        <v>676</v>
      </c>
      <c r="D362" s="27" t="s">
        <v>905</v>
      </c>
      <c r="E362" s="27" t="s">
        <v>912</v>
      </c>
      <c r="F362" s="28">
        <v>35246</v>
      </c>
      <c r="G362" s="29">
        <v>0.74305555555555547</v>
      </c>
      <c r="H362" s="28">
        <v>35246</v>
      </c>
      <c r="I362" s="29">
        <v>0.77083333333333337</v>
      </c>
      <c r="J362" s="27" t="s">
        <v>889</v>
      </c>
      <c r="K362" s="27">
        <v>0</v>
      </c>
      <c r="L362" s="27">
        <v>0.05</v>
      </c>
      <c r="M362" s="27">
        <v>0.05</v>
      </c>
      <c r="N362" s="27" t="s">
        <v>882</v>
      </c>
      <c r="O362" s="30">
        <v>202004891</v>
      </c>
      <c r="P362" s="22"/>
      <c r="Q362" s="22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9"/>
    </row>
    <row r="363" spans="1:29" x14ac:dyDescent="0.25">
      <c r="A363" s="27">
        <v>1996</v>
      </c>
      <c r="B363" s="27" t="s">
        <v>4512</v>
      </c>
      <c r="C363" s="27" t="s">
        <v>674</v>
      </c>
      <c r="D363" s="27" t="s">
        <v>4037</v>
      </c>
      <c r="E363" s="27" t="s">
        <v>4207</v>
      </c>
      <c r="F363" s="28">
        <v>35246</v>
      </c>
      <c r="G363" s="29">
        <v>0.76597222222222217</v>
      </c>
      <c r="H363" s="28">
        <v>35246</v>
      </c>
      <c r="I363" s="29">
        <v>0.82291666666666663</v>
      </c>
      <c r="J363" s="27" t="s">
        <v>889</v>
      </c>
      <c r="K363" s="27">
        <v>0</v>
      </c>
      <c r="L363" s="27">
        <v>0.05</v>
      </c>
      <c r="M363" s="27">
        <v>0.05</v>
      </c>
      <c r="N363" s="27" t="s">
        <v>882</v>
      </c>
      <c r="O363" s="30">
        <v>202007629</v>
      </c>
      <c r="P363" s="22"/>
      <c r="Q363" s="22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9"/>
    </row>
    <row r="364" spans="1:29" x14ac:dyDescent="0.25">
      <c r="A364" s="27">
        <v>1996</v>
      </c>
      <c r="B364" s="27" t="s">
        <v>4966</v>
      </c>
      <c r="C364" s="27" t="s">
        <v>674</v>
      </c>
      <c r="D364" s="27" t="s">
        <v>752</v>
      </c>
      <c r="E364" s="27" t="s">
        <v>3893</v>
      </c>
      <c r="F364" s="28">
        <v>35246</v>
      </c>
      <c r="G364" s="29">
        <v>0.7895833333333333</v>
      </c>
      <c r="H364" s="28">
        <v>35246</v>
      </c>
      <c r="I364" s="29">
        <v>0.89930555555555547</v>
      </c>
      <c r="J364" s="27" t="s">
        <v>889</v>
      </c>
      <c r="K364" s="27">
        <v>0</v>
      </c>
      <c r="L364" s="27">
        <v>2</v>
      </c>
      <c r="M364" s="27">
        <v>2</v>
      </c>
      <c r="N364" s="27" t="s">
        <v>882</v>
      </c>
      <c r="O364" s="30">
        <v>201806161</v>
      </c>
      <c r="P364" s="22"/>
      <c r="Q364" s="22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9"/>
    </row>
    <row r="365" spans="1:29" x14ac:dyDescent="0.25">
      <c r="A365" s="27">
        <v>1996</v>
      </c>
      <c r="B365" s="27" t="s">
        <v>4570</v>
      </c>
      <c r="C365" s="27" t="s">
        <v>674</v>
      </c>
      <c r="D365" s="27" t="s">
        <v>802</v>
      </c>
      <c r="E365" s="27" t="s">
        <v>3863</v>
      </c>
      <c r="F365" s="28">
        <v>35246</v>
      </c>
      <c r="G365" s="29">
        <v>0.85069444444444453</v>
      </c>
      <c r="H365" s="28">
        <v>35246</v>
      </c>
      <c r="I365" s="29">
        <v>0.90277777777777779</v>
      </c>
      <c r="J365" s="27" t="s">
        <v>889</v>
      </c>
      <c r="K365" s="27">
        <v>0</v>
      </c>
      <c r="L365" s="27">
        <v>0.08</v>
      </c>
      <c r="M365" s="27">
        <v>0.08</v>
      </c>
      <c r="N365" s="27" t="s">
        <v>882</v>
      </c>
      <c r="O365" s="30">
        <v>201205991</v>
      </c>
      <c r="P365" s="22"/>
      <c r="Q365" s="22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9"/>
    </row>
    <row r="366" spans="1:29" x14ac:dyDescent="0.25">
      <c r="A366" s="27">
        <v>1996</v>
      </c>
      <c r="B366" s="27" t="s">
        <v>4741</v>
      </c>
      <c r="C366" s="27" t="s">
        <v>674</v>
      </c>
      <c r="D366" s="27" t="s">
        <v>752</v>
      </c>
      <c r="E366" s="27" t="s">
        <v>798</v>
      </c>
      <c r="F366" s="28">
        <v>35246</v>
      </c>
      <c r="G366" s="29">
        <v>0.875</v>
      </c>
      <c r="H366" s="28">
        <v>35246</v>
      </c>
      <c r="I366" s="29">
        <v>0.90625</v>
      </c>
      <c r="J366" s="27" t="s">
        <v>889</v>
      </c>
      <c r="K366" s="27">
        <v>0</v>
      </c>
      <c r="L366" s="27">
        <v>0.15</v>
      </c>
      <c r="M366" s="27">
        <v>0.15</v>
      </c>
      <c r="N366" s="27" t="s">
        <v>882</v>
      </c>
      <c r="O366" s="30">
        <v>201908050</v>
      </c>
      <c r="P366" s="22"/>
      <c r="Q366" s="22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9"/>
    </row>
    <row r="367" spans="1:29" x14ac:dyDescent="0.25">
      <c r="A367" s="27">
        <v>1996</v>
      </c>
      <c r="B367" s="27" t="s">
        <v>4842</v>
      </c>
      <c r="C367" s="27" t="s">
        <v>674</v>
      </c>
      <c r="D367" s="27" t="s">
        <v>752</v>
      </c>
      <c r="E367" s="27" t="s">
        <v>4184</v>
      </c>
      <c r="F367" s="28">
        <v>35246</v>
      </c>
      <c r="G367" s="29">
        <v>0.875</v>
      </c>
      <c r="H367" s="28">
        <v>35246</v>
      </c>
      <c r="I367" s="29">
        <v>0.94097222222222221</v>
      </c>
      <c r="J367" s="27" t="s">
        <v>889</v>
      </c>
      <c r="K367" s="27">
        <v>0</v>
      </c>
      <c r="L367" s="27">
        <v>0.3</v>
      </c>
      <c r="M367" s="27">
        <v>0.3</v>
      </c>
      <c r="N367" s="27" t="s">
        <v>882</v>
      </c>
      <c r="O367" s="30">
        <v>202008551</v>
      </c>
      <c r="P367" s="22"/>
      <c r="Q367" s="22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9"/>
    </row>
    <row r="368" spans="1:29" x14ac:dyDescent="0.25">
      <c r="A368" s="27">
        <v>1996</v>
      </c>
      <c r="B368" s="27" t="s">
        <v>3876</v>
      </c>
      <c r="C368" s="27" t="s">
        <v>674</v>
      </c>
      <c r="D368" s="27" t="s">
        <v>3821</v>
      </c>
      <c r="E368" s="27" t="s">
        <v>3867</v>
      </c>
      <c r="F368" s="28">
        <v>35246</v>
      </c>
      <c r="G368" s="29">
        <v>0.92361111111111116</v>
      </c>
      <c r="H368" s="28">
        <v>35246</v>
      </c>
      <c r="I368" s="29">
        <v>0.99305555555555547</v>
      </c>
      <c r="J368" s="27" t="s">
        <v>889</v>
      </c>
      <c r="K368" s="27">
        <v>0.8</v>
      </c>
      <c r="L368" s="27">
        <v>0</v>
      </c>
      <c r="M368" s="27">
        <v>0.8</v>
      </c>
      <c r="N368" s="27" t="s">
        <v>882</v>
      </c>
      <c r="O368" s="30">
        <v>202008094</v>
      </c>
      <c r="P368" s="22"/>
      <c r="Q368" s="22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9"/>
    </row>
    <row r="369" spans="1:29" x14ac:dyDescent="0.25">
      <c r="A369" s="27">
        <v>1996</v>
      </c>
      <c r="B369" s="27" t="s">
        <v>4201</v>
      </c>
      <c r="C369" s="27" t="s">
        <v>674</v>
      </c>
      <c r="D369" s="27" t="s">
        <v>3824</v>
      </c>
      <c r="E369" s="27" t="s">
        <v>3835</v>
      </c>
      <c r="F369" s="28">
        <v>35246</v>
      </c>
      <c r="G369" s="29">
        <v>0.96527777777777779</v>
      </c>
      <c r="H369" s="28">
        <v>35246</v>
      </c>
      <c r="I369" s="29">
        <v>0.98958333333333337</v>
      </c>
      <c r="J369" s="27" t="s">
        <v>889</v>
      </c>
      <c r="K369" s="27">
        <v>0</v>
      </c>
      <c r="L369" s="27">
        <v>0.05</v>
      </c>
      <c r="M369" s="27">
        <v>0.05</v>
      </c>
      <c r="N369" s="27" t="s">
        <v>882</v>
      </c>
      <c r="O369" s="30">
        <v>201907035</v>
      </c>
      <c r="P369" s="22"/>
      <c r="Q369" s="22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9"/>
    </row>
    <row r="370" spans="1:29" x14ac:dyDescent="0.25">
      <c r="A370" s="27">
        <v>1996</v>
      </c>
      <c r="B370" s="27" t="s">
        <v>1140</v>
      </c>
      <c r="C370" s="27" t="s">
        <v>676</v>
      </c>
      <c r="D370" s="27" t="s">
        <v>901</v>
      </c>
      <c r="E370" s="27" t="s">
        <v>719</v>
      </c>
      <c r="F370" s="28">
        <v>35246</v>
      </c>
      <c r="G370" s="27"/>
      <c r="H370" s="27"/>
      <c r="I370" s="27"/>
      <c r="J370" s="27" t="s">
        <v>889</v>
      </c>
      <c r="K370" s="27">
        <v>0</v>
      </c>
      <c r="L370" s="27">
        <v>0.01</v>
      </c>
      <c r="M370" s="27">
        <v>0.01</v>
      </c>
      <c r="N370" s="27" t="s">
        <v>882</v>
      </c>
      <c r="O370" s="30">
        <v>202006381</v>
      </c>
      <c r="P370" s="22"/>
      <c r="Q370" s="22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9"/>
    </row>
    <row r="371" spans="1:29" x14ac:dyDescent="0.25">
      <c r="A371" s="27">
        <v>1996</v>
      </c>
      <c r="B371" s="27" t="s">
        <v>1140</v>
      </c>
      <c r="C371" s="27" t="s">
        <v>676</v>
      </c>
      <c r="D371" s="27" t="s">
        <v>901</v>
      </c>
      <c r="E371" s="27" t="s">
        <v>719</v>
      </c>
      <c r="F371" s="28">
        <v>35246</v>
      </c>
      <c r="G371" s="27"/>
      <c r="H371" s="27"/>
      <c r="I371" s="27"/>
      <c r="J371" s="27" t="s">
        <v>889</v>
      </c>
      <c r="K371" s="27">
        <v>0</v>
      </c>
      <c r="L371" s="27">
        <v>0.03</v>
      </c>
      <c r="M371" s="27">
        <v>0.03</v>
      </c>
      <c r="N371" s="27" t="s">
        <v>882</v>
      </c>
      <c r="O371" s="30">
        <v>202102702</v>
      </c>
      <c r="P371" s="22"/>
      <c r="Q371" s="22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9"/>
    </row>
    <row r="372" spans="1:29" x14ac:dyDescent="0.25">
      <c r="A372" s="27">
        <v>1996</v>
      </c>
      <c r="B372" s="27" t="s">
        <v>1231</v>
      </c>
      <c r="C372" s="27" t="s">
        <v>676</v>
      </c>
      <c r="D372" s="27" t="s">
        <v>914</v>
      </c>
      <c r="E372" s="27" t="s">
        <v>1232</v>
      </c>
      <c r="F372" s="28">
        <v>35246</v>
      </c>
      <c r="G372" s="27"/>
      <c r="H372" s="27"/>
      <c r="I372" s="27"/>
      <c r="J372" s="27" t="s">
        <v>889</v>
      </c>
      <c r="K372" s="27">
        <v>0</v>
      </c>
      <c r="L372" s="27">
        <v>0.03</v>
      </c>
      <c r="M372" s="27">
        <v>0.03</v>
      </c>
      <c r="N372" s="27" t="s">
        <v>882</v>
      </c>
      <c r="O372" s="30">
        <v>201605373</v>
      </c>
      <c r="P372" s="22"/>
      <c r="Q372" s="22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9"/>
    </row>
    <row r="373" spans="1:29" x14ac:dyDescent="0.25">
      <c r="A373" s="27">
        <v>1996</v>
      </c>
      <c r="B373" s="27" t="s">
        <v>1240</v>
      </c>
      <c r="C373" s="27" t="s">
        <v>676</v>
      </c>
      <c r="D373" s="27" t="s">
        <v>901</v>
      </c>
      <c r="E373" s="27" t="s">
        <v>805</v>
      </c>
      <c r="F373" s="28">
        <v>35246</v>
      </c>
      <c r="G373" s="27"/>
      <c r="H373" s="27"/>
      <c r="I373" s="27"/>
      <c r="J373" s="27" t="s">
        <v>889</v>
      </c>
      <c r="K373" s="27">
        <v>0</v>
      </c>
      <c r="L373" s="27">
        <v>0.04</v>
      </c>
      <c r="M373" s="27">
        <v>0.04</v>
      </c>
      <c r="N373" s="27" t="s">
        <v>882</v>
      </c>
      <c r="O373" s="30">
        <v>201907477</v>
      </c>
      <c r="P373" s="22"/>
      <c r="Q373" s="22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9"/>
    </row>
    <row r="374" spans="1:29" x14ac:dyDescent="0.25">
      <c r="A374" s="27">
        <v>1996</v>
      </c>
      <c r="B374" s="27" t="s">
        <v>1080</v>
      </c>
      <c r="C374" s="27" t="s">
        <v>676</v>
      </c>
      <c r="D374" s="27" t="s">
        <v>914</v>
      </c>
      <c r="E374" s="27" t="s">
        <v>914</v>
      </c>
      <c r="F374" s="28">
        <v>35246</v>
      </c>
      <c r="G374" s="27"/>
      <c r="H374" s="27"/>
      <c r="I374" s="27"/>
      <c r="J374" s="27" t="s">
        <v>889</v>
      </c>
      <c r="K374" s="27">
        <v>0</v>
      </c>
      <c r="L374" s="27">
        <v>0.04</v>
      </c>
      <c r="M374" s="27">
        <v>0.04</v>
      </c>
      <c r="N374" s="27" t="s">
        <v>882</v>
      </c>
      <c r="O374" s="30">
        <v>202007797</v>
      </c>
      <c r="P374" s="22"/>
      <c r="Q374" s="22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9"/>
    </row>
    <row r="375" spans="1:29" x14ac:dyDescent="0.25">
      <c r="A375" s="27">
        <v>1996</v>
      </c>
      <c r="B375" s="27" t="s">
        <v>1240</v>
      </c>
      <c r="C375" s="27" t="s">
        <v>676</v>
      </c>
      <c r="D375" s="27" t="s">
        <v>901</v>
      </c>
      <c r="E375" s="27" t="s">
        <v>805</v>
      </c>
      <c r="F375" s="28">
        <v>35246</v>
      </c>
      <c r="G375" s="27"/>
      <c r="H375" s="27"/>
      <c r="I375" s="27"/>
      <c r="J375" s="27" t="s">
        <v>889</v>
      </c>
      <c r="K375" s="27">
        <v>0</v>
      </c>
      <c r="L375" s="27">
        <v>0.05</v>
      </c>
      <c r="M375" s="27">
        <v>0.05</v>
      </c>
      <c r="N375" s="27" t="s">
        <v>882</v>
      </c>
      <c r="O375" s="30">
        <v>201704599</v>
      </c>
      <c r="P375" s="22"/>
      <c r="Q375" s="22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9"/>
    </row>
    <row r="376" spans="1:29" x14ac:dyDescent="0.25">
      <c r="A376" s="27">
        <v>1996</v>
      </c>
      <c r="B376" s="27" t="s">
        <v>1231</v>
      </c>
      <c r="C376" s="27" t="s">
        <v>676</v>
      </c>
      <c r="D376" s="27" t="s">
        <v>914</v>
      </c>
      <c r="E376" s="27" t="s">
        <v>1232</v>
      </c>
      <c r="F376" s="28">
        <v>35246</v>
      </c>
      <c r="G376" s="27"/>
      <c r="H376" s="27"/>
      <c r="I376" s="27"/>
      <c r="J376" s="27" t="s">
        <v>889</v>
      </c>
      <c r="K376" s="27">
        <v>0</v>
      </c>
      <c r="L376" s="27">
        <v>0.05</v>
      </c>
      <c r="M376" s="27">
        <v>0.05</v>
      </c>
      <c r="N376" s="27" t="s">
        <v>882</v>
      </c>
      <c r="O376" s="30">
        <v>202008094</v>
      </c>
      <c r="P376" s="22"/>
      <c r="Q376" s="22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9"/>
    </row>
    <row r="377" spans="1:29" x14ac:dyDescent="0.25">
      <c r="A377" s="27">
        <v>1996</v>
      </c>
      <c r="B377" s="27" t="s">
        <v>1328</v>
      </c>
      <c r="C377" s="27" t="s">
        <v>676</v>
      </c>
      <c r="D377" s="27" t="s">
        <v>893</v>
      </c>
      <c r="E377" s="27" t="s">
        <v>1329</v>
      </c>
      <c r="F377" s="28">
        <v>35246</v>
      </c>
      <c r="G377" s="27"/>
      <c r="H377" s="27"/>
      <c r="I377" s="27"/>
      <c r="J377" s="27" t="s">
        <v>889</v>
      </c>
      <c r="K377" s="27">
        <v>0</v>
      </c>
      <c r="L377" s="27">
        <v>0.08</v>
      </c>
      <c r="M377" s="27">
        <v>0.08</v>
      </c>
      <c r="N377" s="27" t="s">
        <v>882</v>
      </c>
      <c r="O377" s="30">
        <v>201808533</v>
      </c>
      <c r="P377" s="22"/>
      <c r="Q377" s="22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9"/>
    </row>
    <row r="378" spans="1:29" x14ac:dyDescent="0.25">
      <c r="A378" s="27">
        <v>1996</v>
      </c>
      <c r="B378" s="27" t="s">
        <v>1388</v>
      </c>
      <c r="C378" s="27" t="s">
        <v>676</v>
      </c>
      <c r="D378" s="27" t="s">
        <v>901</v>
      </c>
      <c r="E378" s="27" t="s">
        <v>1389</v>
      </c>
      <c r="F378" s="28">
        <v>35246</v>
      </c>
      <c r="G378" s="27"/>
      <c r="H378" s="27"/>
      <c r="I378" s="27"/>
      <c r="J378" s="27" t="s">
        <v>889</v>
      </c>
      <c r="K378" s="27">
        <v>0</v>
      </c>
      <c r="L378" s="27">
        <v>0.1</v>
      </c>
      <c r="M378" s="27">
        <v>0.1</v>
      </c>
      <c r="N378" s="27" t="s">
        <v>882</v>
      </c>
      <c r="O378" s="30">
        <v>202005942</v>
      </c>
      <c r="P378" s="22"/>
      <c r="Q378" s="22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9"/>
    </row>
    <row r="379" spans="1:29" x14ac:dyDescent="0.25">
      <c r="A379" s="27">
        <v>1996</v>
      </c>
      <c r="B379" s="27" t="s">
        <v>1393</v>
      </c>
      <c r="C379" s="27" t="s">
        <v>676</v>
      </c>
      <c r="D379" s="27" t="s">
        <v>901</v>
      </c>
      <c r="E379" s="27" t="s">
        <v>1394</v>
      </c>
      <c r="F379" s="28">
        <v>35246</v>
      </c>
      <c r="G379" s="27"/>
      <c r="H379" s="27"/>
      <c r="I379" s="27"/>
      <c r="J379" s="27" t="s">
        <v>889</v>
      </c>
      <c r="K379" s="27">
        <v>0</v>
      </c>
      <c r="L379" s="27">
        <v>0.1</v>
      </c>
      <c r="M379" s="27">
        <v>0.1</v>
      </c>
      <c r="N379" s="27" t="s">
        <v>882</v>
      </c>
      <c r="O379" s="30">
        <v>201907316</v>
      </c>
      <c r="P379" s="22"/>
      <c r="Q379" s="22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9"/>
    </row>
    <row r="380" spans="1:29" x14ac:dyDescent="0.25">
      <c r="A380" s="27">
        <v>1996</v>
      </c>
      <c r="B380" s="27" t="s">
        <v>1397</v>
      </c>
      <c r="C380" s="27" t="s">
        <v>676</v>
      </c>
      <c r="D380" s="27" t="s">
        <v>901</v>
      </c>
      <c r="E380" s="27" t="s">
        <v>1398</v>
      </c>
      <c r="F380" s="28">
        <v>35246</v>
      </c>
      <c r="G380" s="27"/>
      <c r="H380" s="27"/>
      <c r="I380" s="27"/>
      <c r="J380" s="27" t="s">
        <v>889</v>
      </c>
      <c r="K380" s="27">
        <v>0</v>
      </c>
      <c r="L380" s="27">
        <v>0.2</v>
      </c>
      <c r="M380" s="27">
        <v>0.2</v>
      </c>
      <c r="N380" s="27" t="s">
        <v>882</v>
      </c>
      <c r="O380" s="30">
        <v>202008484</v>
      </c>
      <c r="P380" s="22"/>
      <c r="Q380" s="22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9"/>
    </row>
    <row r="381" spans="1:29" x14ac:dyDescent="0.25">
      <c r="A381" s="27">
        <v>1996</v>
      </c>
      <c r="B381" s="27" t="s">
        <v>1506</v>
      </c>
      <c r="C381" s="27" t="s">
        <v>676</v>
      </c>
      <c r="D381" s="27" t="s">
        <v>1004</v>
      </c>
      <c r="E381" s="27" t="s">
        <v>803</v>
      </c>
      <c r="F381" s="28">
        <v>35246</v>
      </c>
      <c r="G381" s="27"/>
      <c r="H381" s="27"/>
      <c r="I381" s="27"/>
      <c r="J381" s="27" t="s">
        <v>889</v>
      </c>
      <c r="K381" s="27">
        <v>0</v>
      </c>
      <c r="L381" s="27">
        <v>0.5</v>
      </c>
      <c r="M381" s="27">
        <v>0.5</v>
      </c>
      <c r="N381" s="27" t="s">
        <v>882</v>
      </c>
      <c r="O381" s="30">
        <v>201704289</v>
      </c>
      <c r="P381" s="22"/>
      <c r="Q381" s="22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9"/>
    </row>
    <row r="382" spans="1:29" x14ac:dyDescent="0.25">
      <c r="A382" s="27">
        <v>1996</v>
      </c>
      <c r="B382" s="27" t="s">
        <v>1547</v>
      </c>
      <c r="C382" s="27" t="s">
        <v>676</v>
      </c>
      <c r="D382" s="27" t="s">
        <v>991</v>
      </c>
      <c r="E382" s="27" t="s">
        <v>992</v>
      </c>
      <c r="F382" s="28">
        <v>35246</v>
      </c>
      <c r="G382" s="27"/>
      <c r="H382" s="27"/>
      <c r="I382" s="27"/>
      <c r="J382" s="27" t="s">
        <v>889</v>
      </c>
      <c r="K382" s="27">
        <v>0</v>
      </c>
      <c r="L382" s="27">
        <v>1</v>
      </c>
      <c r="M382" s="27">
        <v>1</v>
      </c>
      <c r="N382" s="27" t="s">
        <v>882</v>
      </c>
      <c r="O382" s="30">
        <v>201706966</v>
      </c>
      <c r="P382" s="22"/>
      <c r="Q382" s="22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9"/>
    </row>
    <row r="383" spans="1:29" x14ac:dyDescent="0.25">
      <c r="A383" s="27">
        <v>1996</v>
      </c>
      <c r="B383" s="27" t="s">
        <v>1548</v>
      </c>
      <c r="C383" s="27" t="s">
        <v>676</v>
      </c>
      <c r="D383" s="27" t="s">
        <v>914</v>
      </c>
      <c r="E383" s="27" t="s">
        <v>1549</v>
      </c>
      <c r="F383" s="28">
        <v>35246</v>
      </c>
      <c r="G383" s="27"/>
      <c r="H383" s="27"/>
      <c r="I383" s="27"/>
      <c r="J383" s="27" t="s">
        <v>889</v>
      </c>
      <c r="K383" s="27">
        <v>0</v>
      </c>
      <c r="L383" s="27">
        <v>1</v>
      </c>
      <c r="M383" s="27">
        <v>1</v>
      </c>
      <c r="N383" s="27" t="s">
        <v>882</v>
      </c>
      <c r="O383" s="30">
        <v>201907771</v>
      </c>
      <c r="P383" s="22"/>
      <c r="Q383" s="22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9"/>
    </row>
    <row r="384" spans="1:29" x14ac:dyDescent="0.25">
      <c r="A384" s="27">
        <v>1996</v>
      </c>
      <c r="B384" s="27" t="s">
        <v>1140</v>
      </c>
      <c r="C384" s="27" t="s">
        <v>676</v>
      </c>
      <c r="D384" s="27" t="s">
        <v>901</v>
      </c>
      <c r="E384" s="27" t="s">
        <v>719</v>
      </c>
      <c r="F384" s="28">
        <v>35246</v>
      </c>
      <c r="G384" s="27"/>
      <c r="H384" s="27"/>
      <c r="I384" s="27"/>
      <c r="J384" s="27" t="s">
        <v>889</v>
      </c>
      <c r="K384" s="27">
        <v>0</v>
      </c>
      <c r="L384" s="27">
        <v>1</v>
      </c>
      <c r="M384" s="27">
        <v>1</v>
      </c>
      <c r="N384" s="27" t="s">
        <v>882</v>
      </c>
      <c r="O384" s="30">
        <v>202004968</v>
      </c>
      <c r="P384" s="22"/>
      <c r="Q384" s="22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9"/>
    </row>
    <row r="385" spans="1:29" x14ac:dyDescent="0.25">
      <c r="A385" s="27">
        <v>1996</v>
      </c>
      <c r="B385" s="27" t="s">
        <v>1397</v>
      </c>
      <c r="C385" s="27" t="s">
        <v>676</v>
      </c>
      <c r="D385" s="27" t="s">
        <v>901</v>
      </c>
      <c r="E385" s="27" t="s">
        <v>1398</v>
      </c>
      <c r="F385" s="28">
        <v>35246</v>
      </c>
      <c r="G385" s="27"/>
      <c r="H385" s="27"/>
      <c r="I385" s="27"/>
      <c r="J385" s="27" t="s">
        <v>889</v>
      </c>
      <c r="K385" s="27">
        <v>1</v>
      </c>
      <c r="L385" s="27">
        <v>1</v>
      </c>
      <c r="M385" s="27">
        <v>2</v>
      </c>
      <c r="N385" s="27" t="s">
        <v>882</v>
      </c>
      <c r="O385" s="30">
        <v>201907425</v>
      </c>
      <c r="P385" s="22"/>
      <c r="Q385" s="22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9"/>
    </row>
    <row r="386" spans="1:29" x14ac:dyDescent="0.25">
      <c r="A386" s="27">
        <v>1996</v>
      </c>
      <c r="B386" s="27" t="s">
        <v>1140</v>
      </c>
      <c r="C386" s="27" t="s">
        <v>676</v>
      </c>
      <c r="D386" s="27" t="s">
        <v>901</v>
      </c>
      <c r="E386" s="27" t="s">
        <v>719</v>
      </c>
      <c r="F386" s="28">
        <v>35246</v>
      </c>
      <c r="G386" s="27"/>
      <c r="H386" s="27"/>
      <c r="I386" s="27"/>
      <c r="J386" s="27" t="s">
        <v>889</v>
      </c>
      <c r="K386" s="27">
        <v>0</v>
      </c>
      <c r="L386" s="27">
        <v>3</v>
      </c>
      <c r="M386" s="27">
        <v>3</v>
      </c>
      <c r="N386" s="27" t="s">
        <v>882</v>
      </c>
      <c r="O386" s="30">
        <v>202102698</v>
      </c>
      <c r="P386" s="22"/>
      <c r="Q386" s="22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9"/>
    </row>
    <row r="387" spans="1:29" x14ac:dyDescent="0.25">
      <c r="A387" s="27">
        <v>1996</v>
      </c>
      <c r="B387" s="27" t="s">
        <v>1550</v>
      </c>
      <c r="C387" s="27" t="s">
        <v>676</v>
      </c>
      <c r="D387" s="27" t="s">
        <v>991</v>
      </c>
      <c r="E387" s="27" t="s">
        <v>1124</v>
      </c>
      <c r="F387" s="28">
        <v>35246</v>
      </c>
      <c r="G387" s="27"/>
      <c r="H387" s="27"/>
      <c r="I387" s="27"/>
      <c r="J387" s="27" t="s">
        <v>889</v>
      </c>
      <c r="K387" s="27">
        <v>0</v>
      </c>
      <c r="L387" s="27">
        <v>3</v>
      </c>
      <c r="M387" s="27">
        <v>3</v>
      </c>
      <c r="N387" s="27" t="s">
        <v>882</v>
      </c>
      <c r="O387" s="30">
        <v>201706052</v>
      </c>
      <c r="P387" s="22"/>
      <c r="Q387" s="22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9"/>
    </row>
    <row r="388" spans="1:29" x14ac:dyDescent="0.25">
      <c r="A388" s="27">
        <v>1996</v>
      </c>
      <c r="B388" s="27" t="s">
        <v>1547</v>
      </c>
      <c r="C388" s="27" t="s">
        <v>676</v>
      </c>
      <c r="D388" s="27" t="s">
        <v>991</v>
      </c>
      <c r="E388" s="27" t="s">
        <v>992</v>
      </c>
      <c r="F388" s="28">
        <v>35246</v>
      </c>
      <c r="G388" s="27"/>
      <c r="H388" s="27"/>
      <c r="I388" s="27"/>
      <c r="J388" s="27" t="s">
        <v>889</v>
      </c>
      <c r="K388" s="27">
        <v>0</v>
      </c>
      <c r="L388" s="27">
        <v>4</v>
      </c>
      <c r="M388" s="27">
        <v>4</v>
      </c>
      <c r="N388" s="27" t="s">
        <v>882</v>
      </c>
      <c r="O388" s="30">
        <v>201909914</v>
      </c>
      <c r="P388" s="22"/>
      <c r="Q388" s="22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9"/>
    </row>
    <row r="389" spans="1:29" x14ac:dyDescent="0.25">
      <c r="A389" s="27">
        <v>1996</v>
      </c>
      <c r="B389" s="27" t="s">
        <v>1310</v>
      </c>
      <c r="C389" s="27" t="s">
        <v>676</v>
      </c>
      <c r="D389" s="27" t="s">
        <v>905</v>
      </c>
      <c r="E389" s="27" t="s">
        <v>912</v>
      </c>
      <c r="F389" s="28">
        <v>35247</v>
      </c>
      <c r="G389" s="29">
        <v>0.25694444444444448</v>
      </c>
      <c r="H389" s="28">
        <v>35247</v>
      </c>
      <c r="I389" s="29">
        <v>0.30208333333333331</v>
      </c>
      <c r="J389" s="27" t="s">
        <v>889</v>
      </c>
      <c r="K389" s="27">
        <v>0</v>
      </c>
      <c r="L389" s="27">
        <v>0.08</v>
      </c>
      <c r="M389" s="27">
        <v>0.08</v>
      </c>
      <c r="N389" s="27" t="s">
        <v>882</v>
      </c>
      <c r="O389" s="30">
        <v>201704515</v>
      </c>
      <c r="P389" s="22"/>
      <c r="Q389" s="22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9"/>
    </row>
    <row r="390" spans="1:29" x14ac:dyDescent="0.25">
      <c r="A390" s="27">
        <v>1996</v>
      </c>
      <c r="B390" s="27" t="s">
        <v>1310</v>
      </c>
      <c r="C390" s="27" t="s">
        <v>676</v>
      </c>
      <c r="D390" s="27" t="s">
        <v>905</v>
      </c>
      <c r="E390" s="27" t="s">
        <v>912</v>
      </c>
      <c r="F390" s="28">
        <v>35247</v>
      </c>
      <c r="G390" s="29">
        <v>0.4201388888888889</v>
      </c>
      <c r="H390" s="28">
        <v>35247</v>
      </c>
      <c r="I390" s="29">
        <v>0.4513888888888889</v>
      </c>
      <c r="J390" s="27" t="s">
        <v>889</v>
      </c>
      <c r="K390" s="27">
        <v>0</v>
      </c>
      <c r="L390" s="27">
        <v>0.05</v>
      </c>
      <c r="M390" s="27">
        <v>0.05</v>
      </c>
      <c r="N390" s="27" t="s">
        <v>882</v>
      </c>
      <c r="O390" s="30">
        <v>201807575</v>
      </c>
      <c r="P390" s="22"/>
      <c r="Q390" s="22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9"/>
    </row>
    <row r="391" spans="1:29" x14ac:dyDescent="0.25">
      <c r="A391" s="27">
        <v>1996</v>
      </c>
      <c r="B391" s="27" t="s">
        <v>2254</v>
      </c>
      <c r="C391" s="27" t="s">
        <v>2231</v>
      </c>
      <c r="D391" s="27" t="s">
        <v>2232</v>
      </c>
      <c r="E391" s="27" t="s">
        <v>2255</v>
      </c>
      <c r="F391" s="28">
        <v>35247</v>
      </c>
      <c r="G391" s="29">
        <v>0.4291666666666667</v>
      </c>
      <c r="H391" s="28">
        <v>35247</v>
      </c>
      <c r="I391" s="29">
        <v>0.49305555555555558</v>
      </c>
      <c r="J391" s="27"/>
      <c r="K391" s="27">
        <v>2.4700000000000002</v>
      </c>
      <c r="L391" s="27">
        <v>1.1299999999999999</v>
      </c>
      <c r="M391" s="27">
        <v>3.6</v>
      </c>
      <c r="N391" s="27" t="s">
        <v>2163</v>
      </c>
      <c r="O391" s="30">
        <v>201805000</v>
      </c>
      <c r="P391" s="22"/>
      <c r="Q391" s="22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9"/>
    </row>
    <row r="392" spans="1:29" x14ac:dyDescent="0.25">
      <c r="A392" s="27">
        <v>1996</v>
      </c>
      <c r="B392" s="27" t="s">
        <v>4803</v>
      </c>
      <c r="C392" s="27" t="s">
        <v>674</v>
      </c>
      <c r="D392" s="27" t="s">
        <v>3841</v>
      </c>
      <c r="E392" s="27" t="s">
        <v>3946</v>
      </c>
      <c r="F392" s="28">
        <v>35247</v>
      </c>
      <c r="G392" s="29">
        <v>0.47222222222222227</v>
      </c>
      <c r="H392" s="28">
        <v>35247</v>
      </c>
      <c r="I392" s="29">
        <v>0.51736111111111105</v>
      </c>
      <c r="J392" s="27" t="s">
        <v>889</v>
      </c>
      <c r="K392" s="27">
        <v>0</v>
      </c>
      <c r="L392" s="27">
        <v>0.2</v>
      </c>
      <c r="M392" s="27">
        <v>0.2</v>
      </c>
      <c r="N392" s="27" t="s">
        <v>882</v>
      </c>
      <c r="O392" s="30">
        <v>201907457</v>
      </c>
      <c r="P392" s="22"/>
      <c r="Q392" s="22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9"/>
    </row>
    <row r="393" spans="1:29" x14ac:dyDescent="0.25">
      <c r="A393" s="27">
        <v>1996</v>
      </c>
      <c r="B393" s="27" t="s">
        <v>4511</v>
      </c>
      <c r="C393" s="27" t="s">
        <v>674</v>
      </c>
      <c r="D393" s="27" t="s">
        <v>1248</v>
      </c>
      <c r="E393" s="27" t="s">
        <v>4461</v>
      </c>
      <c r="F393" s="28">
        <v>35247</v>
      </c>
      <c r="G393" s="29">
        <v>0.49652777777777773</v>
      </c>
      <c r="H393" s="28">
        <v>35247</v>
      </c>
      <c r="I393" s="29">
        <v>0.59027777777777779</v>
      </c>
      <c r="J393" s="27" t="s">
        <v>889</v>
      </c>
      <c r="K393" s="27">
        <v>0</v>
      </c>
      <c r="L393" s="27">
        <v>0.05</v>
      </c>
      <c r="M393" s="27">
        <v>0.05</v>
      </c>
      <c r="N393" s="27" t="s">
        <v>882</v>
      </c>
      <c r="O393" s="30">
        <v>201308099</v>
      </c>
      <c r="P393" s="22"/>
      <c r="Q393" s="22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9"/>
    </row>
    <row r="394" spans="1:29" x14ac:dyDescent="0.25">
      <c r="A394" s="27">
        <v>1996</v>
      </c>
      <c r="B394" s="27" t="s">
        <v>4740</v>
      </c>
      <c r="C394" s="27" t="s">
        <v>674</v>
      </c>
      <c r="D394" s="27" t="s">
        <v>752</v>
      </c>
      <c r="E394" s="27" t="s">
        <v>4271</v>
      </c>
      <c r="F394" s="28">
        <v>35247</v>
      </c>
      <c r="G394" s="29">
        <v>0.53125</v>
      </c>
      <c r="H394" s="28">
        <v>35247</v>
      </c>
      <c r="I394" s="29">
        <v>0.71875</v>
      </c>
      <c r="J394" s="27" t="s">
        <v>889</v>
      </c>
      <c r="K394" s="27">
        <v>0</v>
      </c>
      <c r="L394" s="27">
        <v>1</v>
      </c>
      <c r="M394" s="27">
        <v>1</v>
      </c>
      <c r="N394" s="27" t="s">
        <v>882</v>
      </c>
      <c r="O394" s="30">
        <v>202008107</v>
      </c>
      <c r="P394" s="22"/>
      <c r="Q394" s="22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9"/>
    </row>
    <row r="395" spans="1:29" x14ac:dyDescent="0.25">
      <c r="A395" s="27">
        <v>1996</v>
      </c>
      <c r="B395" s="27" t="s">
        <v>4327</v>
      </c>
      <c r="C395" s="27" t="s">
        <v>674</v>
      </c>
      <c r="D395" s="27" t="s">
        <v>752</v>
      </c>
      <c r="E395" s="27" t="s">
        <v>4328</v>
      </c>
      <c r="F395" s="28">
        <v>35247</v>
      </c>
      <c r="G395" s="29">
        <v>0.56597222222222221</v>
      </c>
      <c r="H395" s="28">
        <v>35247</v>
      </c>
      <c r="I395" s="29">
        <v>0.625</v>
      </c>
      <c r="J395" s="27" t="s">
        <v>889</v>
      </c>
      <c r="K395" s="27">
        <v>0</v>
      </c>
      <c r="L395" s="27">
        <v>0.15</v>
      </c>
      <c r="M395" s="27">
        <v>0.15</v>
      </c>
      <c r="N395" s="27" t="s">
        <v>882</v>
      </c>
      <c r="O395" s="30">
        <v>202007855</v>
      </c>
      <c r="P395" s="22"/>
      <c r="Q395" s="22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9"/>
    </row>
    <row r="396" spans="1:29" x14ac:dyDescent="0.25">
      <c r="A396" s="27">
        <v>1996</v>
      </c>
      <c r="B396" s="27" t="s">
        <v>1438</v>
      </c>
      <c r="C396" s="27" t="s">
        <v>676</v>
      </c>
      <c r="D396" s="27" t="s">
        <v>905</v>
      </c>
      <c r="E396" s="27" t="s">
        <v>1258</v>
      </c>
      <c r="F396" s="28">
        <v>35247</v>
      </c>
      <c r="G396" s="29">
        <v>0.57291666666666663</v>
      </c>
      <c r="H396" s="28">
        <v>35247</v>
      </c>
      <c r="I396" s="29">
        <v>0.64583333333333337</v>
      </c>
      <c r="J396" s="27" t="s">
        <v>889</v>
      </c>
      <c r="K396" s="27">
        <v>0</v>
      </c>
      <c r="L396" s="27">
        <v>0.2</v>
      </c>
      <c r="M396" s="27">
        <v>0.2</v>
      </c>
      <c r="N396" s="27" t="s">
        <v>882</v>
      </c>
      <c r="O396" s="30">
        <v>201809221</v>
      </c>
      <c r="P396" s="22"/>
      <c r="Q396" s="22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9"/>
    </row>
    <row r="397" spans="1:29" x14ac:dyDescent="0.25">
      <c r="A397" s="27">
        <v>1996</v>
      </c>
      <c r="B397" s="27" t="s">
        <v>1417</v>
      </c>
      <c r="C397" s="27" t="s">
        <v>676</v>
      </c>
      <c r="D397" s="27" t="s">
        <v>887</v>
      </c>
      <c r="E397" s="27" t="s">
        <v>1418</v>
      </c>
      <c r="F397" s="28">
        <v>35247</v>
      </c>
      <c r="G397" s="29">
        <v>0.57638888888888895</v>
      </c>
      <c r="H397" s="28">
        <v>35247</v>
      </c>
      <c r="I397" s="29">
        <v>0.65625</v>
      </c>
      <c r="J397" s="27" t="s">
        <v>889</v>
      </c>
      <c r="K397" s="27">
        <v>0</v>
      </c>
      <c r="L397" s="27">
        <v>0.15</v>
      </c>
      <c r="M397" s="27">
        <v>0.15</v>
      </c>
      <c r="N397" s="27" t="s">
        <v>882</v>
      </c>
      <c r="O397" s="30">
        <v>201908633</v>
      </c>
      <c r="P397" s="22"/>
      <c r="Q397" s="22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9"/>
    </row>
    <row r="398" spans="1:29" x14ac:dyDescent="0.25">
      <c r="A398" s="27">
        <v>1996</v>
      </c>
      <c r="B398" s="27" t="s">
        <v>1310</v>
      </c>
      <c r="C398" s="27" t="s">
        <v>676</v>
      </c>
      <c r="D398" s="27" t="s">
        <v>905</v>
      </c>
      <c r="E398" s="27" t="s">
        <v>912</v>
      </c>
      <c r="F398" s="28">
        <v>35247</v>
      </c>
      <c r="G398" s="29">
        <v>0.57986111111111105</v>
      </c>
      <c r="H398" s="28">
        <v>35247</v>
      </c>
      <c r="I398" s="29">
        <v>0.63194444444444442</v>
      </c>
      <c r="J398" s="27" t="s">
        <v>889</v>
      </c>
      <c r="K398" s="27">
        <v>0</v>
      </c>
      <c r="L398" s="27">
        <v>0.2</v>
      </c>
      <c r="M398" s="27">
        <v>0.2</v>
      </c>
      <c r="N398" s="27" t="s">
        <v>882</v>
      </c>
      <c r="O398" s="30">
        <v>201704684</v>
      </c>
      <c r="P398" s="22"/>
      <c r="Q398" s="22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9"/>
    </row>
    <row r="399" spans="1:29" x14ac:dyDescent="0.25">
      <c r="A399" s="27">
        <v>1996</v>
      </c>
      <c r="B399" s="27" t="s">
        <v>4291</v>
      </c>
      <c r="C399" s="27" t="s">
        <v>674</v>
      </c>
      <c r="D399" s="27" t="s">
        <v>3827</v>
      </c>
      <c r="E399" s="27" t="s">
        <v>3875</v>
      </c>
      <c r="F399" s="28">
        <v>35247</v>
      </c>
      <c r="G399" s="29">
        <v>0.60416666666666663</v>
      </c>
      <c r="H399" s="28">
        <v>35247</v>
      </c>
      <c r="I399" s="29">
        <v>0.70833333333333337</v>
      </c>
      <c r="J399" s="27" t="s">
        <v>889</v>
      </c>
      <c r="K399" s="27">
        <v>0</v>
      </c>
      <c r="L399" s="27">
        <v>0.03</v>
      </c>
      <c r="M399" s="27">
        <v>0.03</v>
      </c>
      <c r="N399" s="27" t="s">
        <v>882</v>
      </c>
      <c r="O399" s="30">
        <v>202007911</v>
      </c>
      <c r="P399" s="22"/>
      <c r="Q399" s="22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9"/>
    </row>
    <row r="400" spans="1:29" x14ac:dyDescent="0.25">
      <c r="A400" s="27">
        <v>1996</v>
      </c>
      <c r="B400" s="27" t="s">
        <v>4201</v>
      </c>
      <c r="C400" s="27" t="s">
        <v>674</v>
      </c>
      <c r="D400" s="27" t="s">
        <v>3824</v>
      </c>
      <c r="E400" s="27" t="s">
        <v>3835</v>
      </c>
      <c r="F400" s="28">
        <v>35247</v>
      </c>
      <c r="G400" s="29">
        <v>0.625</v>
      </c>
      <c r="H400" s="28">
        <v>35247</v>
      </c>
      <c r="I400" s="29">
        <v>0.67708333333333337</v>
      </c>
      <c r="J400" s="27" t="s">
        <v>889</v>
      </c>
      <c r="K400" s="27">
        <v>0</v>
      </c>
      <c r="L400" s="27">
        <v>0.02</v>
      </c>
      <c r="M400" s="27">
        <v>0.02</v>
      </c>
      <c r="N400" s="27" t="s">
        <v>882</v>
      </c>
      <c r="O400" s="30">
        <v>201906634</v>
      </c>
      <c r="P400" s="22"/>
      <c r="Q400" s="22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9"/>
    </row>
    <row r="401" spans="1:29" x14ac:dyDescent="0.25">
      <c r="A401" s="27">
        <v>1996</v>
      </c>
      <c r="B401" s="27" t="s">
        <v>4510</v>
      </c>
      <c r="C401" s="27" t="s">
        <v>674</v>
      </c>
      <c r="D401" s="27" t="s">
        <v>752</v>
      </c>
      <c r="E401" s="27" t="s">
        <v>4199</v>
      </c>
      <c r="F401" s="28">
        <v>35247</v>
      </c>
      <c r="G401" s="29">
        <v>0.62708333333333333</v>
      </c>
      <c r="H401" s="28">
        <v>35247</v>
      </c>
      <c r="I401" s="29">
        <v>0.64236111111111105</v>
      </c>
      <c r="J401" s="27" t="s">
        <v>889</v>
      </c>
      <c r="K401" s="27">
        <v>0</v>
      </c>
      <c r="L401" s="27">
        <v>0.05</v>
      </c>
      <c r="M401" s="27">
        <v>0.05</v>
      </c>
      <c r="N401" s="27" t="s">
        <v>882</v>
      </c>
      <c r="O401" s="30">
        <v>201806849</v>
      </c>
      <c r="P401" s="22"/>
      <c r="Q401" s="22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9"/>
    </row>
    <row r="402" spans="1:29" x14ac:dyDescent="0.25">
      <c r="A402" s="27">
        <v>1996</v>
      </c>
      <c r="B402" s="27" t="s">
        <v>4966</v>
      </c>
      <c r="C402" s="27" t="s">
        <v>674</v>
      </c>
      <c r="D402" s="27" t="s">
        <v>752</v>
      </c>
      <c r="E402" s="27" t="s">
        <v>3893</v>
      </c>
      <c r="F402" s="28">
        <v>35247</v>
      </c>
      <c r="G402" s="29">
        <v>0.62986111111111109</v>
      </c>
      <c r="H402" s="28">
        <v>35247</v>
      </c>
      <c r="I402" s="29">
        <v>0.9375</v>
      </c>
      <c r="J402" s="27" t="s">
        <v>889</v>
      </c>
      <c r="K402" s="27">
        <v>0</v>
      </c>
      <c r="L402" s="27">
        <v>25</v>
      </c>
      <c r="M402" s="27">
        <v>25</v>
      </c>
      <c r="N402" s="27" t="s">
        <v>882</v>
      </c>
      <c r="O402" s="30">
        <v>202000163</v>
      </c>
      <c r="P402" s="22"/>
      <c r="Q402" s="22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9"/>
    </row>
    <row r="403" spans="1:29" x14ac:dyDescent="0.25">
      <c r="A403" s="27">
        <v>1996</v>
      </c>
      <c r="B403" s="27" t="s">
        <v>2444</v>
      </c>
      <c r="C403" s="27" t="s">
        <v>2231</v>
      </c>
      <c r="D403" s="27" t="s">
        <v>2273</v>
      </c>
      <c r="E403" s="27" t="s">
        <v>2387</v>
      </c>
      <c r="F403" s="28">
        <v>35247</v>
      </c>
      <c r="G403" s="29">
        <v>0.64097222222222217</v>
      </c>
      <c r="H403" s="28">
        <v>35247</v>
      </c>
      <c r="I403" s="29">
        <v>0.96180555555555547</v>
      </c>
      <c r="J403" s="27"/>
      <c r="K403" s="27">
        <v>1.1499999999999999</v>
      </c>
      <c r="L403" s="27">
        <v>0</v>
      </c>
      <c r="M403" s="27">
        <v>1.1499999999999999</v>
      </c>
      <c r="N403" s="27" t="s">
        <v>2173</v>
      </c>
      <c r="O403" s="30">
        <v>202006471</v>
      </c>
      <c r="P403" s="22"/>
      <c r="Q403" s="22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9"/>
    </row>
    <row r="404" spans="1:29" x14ac:dyDescent="0.25">
      <c r="A404" s="27">
        <v>1996</v>
      </c>
      <c r="B404" s="27" t="s">
        <v>4021</v>
      </c>
      <c r="C404" s="27" t="s">
        <v>674</v>
      </c>
      <c r="D404" s="27" t="s">
        <v>3859</v>
      </c>
      <c r="E404" s="27" t="s">
        <v>3889</v>
      </c>
      <c r="F404" s="28">
        <v>35247</v>
      </c>
      <c r="G404" s="29">
        <v>0.66319444444444442</v>
      </c>
      <c r="H404" s="28">
        <v>35247</v>
      </c>
      <c r="I404" s="29">
        <v>0.6875</v>
      </c>
      <c r="J404" s="27" t="s">
        <v>889</v>
      </c>
      <c r="K404" s="27">
        <v>0</v>
      </c>
      <c r="L404" s="27">
        <v>0.04</v>
      </c>
      <c r="M404" s="27">
        <v>0.04</v>
      </c>
      <c r="N404" s="27" t="s">
        <v>882</v>
      </c>
      <c r="O404" s="30">
        <v>202006450</v>
      </c>
      <c r="P404" s="22"/>
      <c r="Q404" s="22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9"/>
    </row>
    <row r="405" spans="1:29" x14ac:dyDescent="0.25">
      <c r="A405" s="27">
        <v>1996</v>
      </c>
      <c r="B405" s="27" t="s">
        <v>2252</v>
      </c>
      <c r="C405" s="27" t="s">
        <v>2231</v>
      </c>
      <c r="D405" s="27" t="s">
        <v>2232</v>
      </c>
      <c r="E405" s="27" t="s">
        <v>2253</v>
      </c>
      <c r="F405" s="28">
        <v>35247</v>
      </c>
      <c r="G405" s="29">
        <v>0.67569444444444438</v>
      </c>
      <c r="H405" s="28">
        <v>35247</v>
      </c>
      <c r="I405" s="29">
        <v>0.71527777777777779</v>
      </c>
      <c r="J405" s="27"/>
      <c r="K405" s="27">
        <v>0.15</v>
      </c>
      <c r="L405" s="27">
        <v>0</v>
      </c>
      <c r="M405" s="27">
        <v>0.15</v>
      </c>
      <c r="N405" s="27" t="s">
        <v>2163</v>
      </c>
      <c r="O405" s="30">
        <v>202004258</v>
      </c>
      <c r="P405" s="22"/>
      <c r="Q405" s="22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9"/>
    </row>
    <row r="406" spans="1:29" x14ac:dyDescent="0.25">
      <c r="A406" s="27">
        <v>1996</v>
      </c>
      <c r="B406" s="27" t="s">
        <v>4201</v>
      </c>
      <c r="C406" s="27" t="s">
        <v>674</v>
      </c>
      <c r="D406" s="27" t="s">
        <v>3824</v>
      </c>
      <c r="E406" s="27" t="s">
        <v>3835</v>
      </c>
      <c r="F406" s="28">
        <v>35247</v>
      </c>
      <c r="G406" s="29">
        <v>0.72916666666666663</v>
      </c>
      <c r="H406" s="28">
        <v>35247</v>
      </c>
      <c r="I406" s="29">
        <v>0.80555555555555547</v>
      </c>
      <c r="J406" s="27" t="s">
        <v>889</v>
      </c>
      <c r="K406" s="27">
        <v>0</v>
      </c>
      <c r="L406" s="27">
        <v>0.02</v>
      </c>
      <c r="M406" s="27">
        <v>0.02</v>
      </c>
      <c r="N406" s="27" t="s">
        <v>882</v>
      </c>
      <c r="O406" s="30">
        <v>202006012</v>
      </c>
      <c r="P406" s="22"/>
      <c r="Q406" s="22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9"/>
    </row>
    <row r="407" spans="1:29" x14ac:dyDescent="0.25">
      <c r="A407" s="27">
        <v>1996</v>
      </c>
      <c r="B407" s="27" t="s">
        <v>4325</v>
      </c>
      <c r="C407" s="27" t="s">
        <v>674</v>
      </c>
      <c r="D407" s="27" t="s">
        <v>802</v>
      </c>
      <c r="E407" s="27" t="s">
        <v>816</v>
      </c>
      <c r="F407" s="28">
        <v>35247</v>
      </c>
      <c r="G407" s="29">
        <v>0.72916666666666663</v>
      </c>
      <c r="H407" s="28">
        <v>35247</v>
      </c>
      <c r="I407" s="29">
        <v>0.76388888888888884</v>
      </c>
      <c r="J407" s="27" t="s">
        <v>889</v>
      </c>
      <c r="K407" s="27">
        <v>0</v>
      </c>
      <c r="L407" s="27">
        <v>0.04</v>
      </c>
      <c r="M407" s="27">
        <v>0.04</v>
      </c>
      <c r="N407" s="27" t="s">
        <v>882</v>
      </c>
      <c r="O407" s="30">
        <v>202007242</v>
      </c>
      <c r="P407" s="22"/>
      <c r="Q407" s="22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9"/>
    </row>
    <row r="408" spans="1:29" x14ac:dyDescent="0.25">
      <c r="A408" s="27">
        <v>1996</v>
      </c>
      <c r="B408" s="27" t="s">
        <v>4020</v>
      </c>
      <c r="C408" s="27" t="s">
        <v>674</v>
      </c>
      <c r="D408" s="27" t="s">
        <v>853</v>
      </c>
      <c r="E408" s="27" t="s">
        <v>795</v>
      </c>
      <c r="F408" s="28">
        <v>35247</v>
      </c>
      <c r="G408" s="29">
        <v>0.73263888888888884</v>
      </c>
      <c r="H408" s="28">
        <v>35247</v>
      </c>
      <c r="I408" s="29">
        <v>0.75</v>
      </c>
      <c r="J408" s="27" t="s">
        <v>889</v>
      </c>
      <c r="K408" s="27">
        <v>0</v>
      </c>
      <c r="L408" s="27">
        <v>0.02</v>
      </c>
      <c r="M408" s="27">
        <v>0.02</v>
      </c>
      <c r="N408" s="27" t="s">
        <v>882</v>
      </c>
      <c r="O408" s="30">
        <v>201806581</v>
      </c>
      <c r="P408" s="22"/>
      <c r="Q408" s="22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9"/>
    </row>
    <row r="409" spans="1:29" x14ac:dyDescent="0.25">
      <c r="A409" s="27">
        <v>1996</v>
      </c>
      <c r="B409" s="27" t="s">
        <v>4803</v>
      </c>
      <c r="C409" s="27" t="s">
        <v>674</v>
      </c>
      <c r="D409" s="27" t="s">
        <v>3841</v>
      </c>
      <c r="E409" s="27" t="s">
        <v>3946</v>
      </c>
      <c r="F409" s="28">
        <v>35247</v>
      </c>
      <c r="G409" s="29">
        <v>0.75694444444444453</v>
      </c>
      <c r="H409" s="28">
        <v>35247</v>
      </c>
      <c r="I409" s="29">
        <v>0.95833333333333337</v>
      </c>
      <c r="J409" s="27" t="s">
        <v>889</v>
      </c>
      <c r="K409" s="27">
        <v>0</v>
      </c>
      <c r="L409" s="27">
        <v>2</v>
      </c>
      <c r="M409" s="27">
        <v>2</v>
      </c>
      <c r="N409" s="27" t="s">
        <v>882</v>
      </c>
      <c r="O409" s="30">
        <v>201904660</v>
      </c>
      <c r="P409" s="22"/>
      <c r="Q409" s="22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9"/>
    </row>
    <row r="410" spans="1:29" x14ac:dyDescent="0.25">
      <c r="A410" s="27">
        <v>1996</v>
      </c>
      <c r="B410" s="27" t="s">
        <v>4327</v>
      </c>
      <c r="C410" s="27" t="s">
        <v>674</v>
      </c>
      <c r="D410" s="27" t="s">
        <v>752</v>
      </c>
      <c r="E410" s="27" t="s">
        <v>4328</v>
      </c>
      <c r="F410" s="28">
        <v>35247</v>
      </c>
      <c r="G410" s="29">
        <v>0.78125</v>
      </c>
      <c r="H410" s="28">
        <v>35247</v>
      </c>
      <c r="I410" s="29">
        <v>0.84444444444444444</v>
      </c>
      <c r="J410" s="27" t="s">
        <v>889</v>
      </c>
      <c r="K410" s="27">
        <v>0</v>
      </c>
      <c r="L410" s="27">
        <v>0.5</v>
      </c>
      <c r="M410" s="27">
        <v>0.5</v>
      </c>
      <c r="N410" s="27" t="s">
        <v>882</v>
      </c>
      <c r="O410" s="30">
        <v>201900188</v>
      </c>
      <c r="P410" s="22"/>
      <c r="Q410" s="22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9"/>
    </row>
    <row r="411" spans="1:29" x14ac:dyDescent="0.25">
      <c r="A411" s="27">
        <v>1996</v>
      </c>
      <c r="B411" s="27" t="s">
        <v>3871</v>
      </c>
      <c r="C411" s="27" t="s">
        <v>674</v>
      </c>
      <c r="D411" s="27" t="s">
        <v>853</v>
      </c>
      <c r="E411" s="27" t="s">
        <v>681</v>
      </c>
      <c r="F411" s="28">
        <v>35247</v>
      </c>
      <c r="G411" s="29">
        <v>0.78472222222222221</v>
      </c>
      <c r="H411" s="28">
        <v>35247</v>
      </c>
      <c r="I411" s="29">
        <v>0.83333333333333337</v>
      </c>
      <c r="J411" s="27" t="s">
        <v>889</v>
      </c>
      <c r="K411" s="27">
        <v>0.05</v>
      </c>
      <c r="L411" s="27">
        <v>0</v>
      </c>
      <c r="M411" s="27">
        <v>0.05</v>
      </c>
      <c r="N411" s="27" t="s">
        <v>882</v>
      </c>
      <c r="O411" s="30">
        <v>201807575</v>
      </c>
      <c r="P411" s="22"/>
      <c r="Q411" s="22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9"/>
    </row>
    <row r="412" spans="1:29" x14ac:dyDescent="0.25">
      <c r="A412" s="27">
        <v>1996</v>
      </c>
      <c r="B412" s="27" t="s">
        <v>4197</v>
      </c>
      <c r="C412" s="27" t="s">
        <v>674</v>
      </c>
      <c r="D412" s="27" t="s">
        <v>3884</v>
      </c>
      <c r="E412" s="27" t="s">
        <v>4028</v>
      </c>
      <c r="F412" s="28">
        <v>35247</v>
      </c>
      <c r="G412" s="29">
        <v>0.80208333333333337</v>
      </c>
      <c r="H412" s="28">
        <v>35247</v>
      </c>
      <c r="I412" s="29">
        <v>0.82291666666666663</v>
      </c>
      <c r="J412" s="27" t="s">
        <v>889</v>
      </c>
      <c r="K412" s="27">
        <v>0</v>
      </c>
      <c r="L412" s="27">
        <v>0.02</v>
      </c>
      <c r="M412" s="27">
        <v>0.02</v>
      </c>
      <c r="N412" s="27" t="s">
        <v>882</v>
      </c>
      <c r="O412" s="30">
        <v>201505640</v>
      </c>
      <c r="P412" s="22"/>
      <c r="Q412" s="22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9"/>
    </row>
    <row r="413" spans="1:29" x14ac:dyDescent="0.25">
      <c r="A413" s="27">
        <v>1996</v>
      </c>
      <c r="B413" s="27" t="s">
        <v>1076</v>
      </c>
      <c r="C413" s="27" t="s">
        <v>676</v>
      </c>
      <c r="D413" s="27" t="s">
        <v>891</v>
      </c>
      <c r="E413" s="27" t="s">
        <v>1077</v>
      </c>
      <c r="F413" s="28">
        <v>35247</v>
      </c>
      <c r="G413" s="29">
        <v>0.80555555555555547</v>
      </c>
      <c r="H413" s="28">
        <v>35248</v>
      </c>
      <c r="I413" s="29">
        <v>2.7777777777777776E-2</v>
      </c>
      <c r="J413" s="27" t="s">
        <v>889</v>
      </c>
      <c r="K413" s="27">
        <v>1</v>
      </c>
      <c r="L413" s="27">
        <v>0</v>
      </c>
      <c r="M413" s="27">
        <v>1</v>
      </c>
      <c r="N413" s="27" t="s">
        <v>882</v>
      </c>
      <c r="O413" s="30">
        <v>202006302</v>
      </c>
      <c r="P413" s="22"/>
      <c r="Q413" s="22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9"/>
    </row>
    <row r="414" spans="1:29" x14ac:dyDescent="0.25">
      <c r="A414" s="27">
        <v>1996</v>
      </c>
      <c r="B414" s="27" t="s">
        <v>2254</v>
      </c>
      <c r="C414" s="27" t="s">
        <v>2231</v>
      </c>
      <c r="D414" s="27" t="s">
        <v>2232</v>
      </c>
      <c r="E414" s="27" t="s">
        <v>2255</v>
      </c>
      <c r="F414" s="28">
        <v>35247</v>
      </c>
      <c r="G414" s="29">
        <v>0.80555555555555547</v>
      </c>
      <c r="H414" s="28">
        <v>35248</v>
      </c>
      <c r="I414" s="29">
        <v>2.0833333333333333E-3</v>
      </c>
      <c r="J414" s="27" t="s">
        <v>889</v>
      </c>
      <c r="K414" s="27">
        <v>2.5</v>
      </c>
      <c r="L414" s="27">
        <v>0</v>
      </c>
      <c r="M414" s="27">
        <v>2.5</v>
      </c>
      <c r="N414" s="27" t="s">
        <v>882</v>
      </c>
      <c r="O414" s="30">
        <v>202006773</v>
      </c>
      <c r="P414" s="22"/>
      <c r="Q414" s="22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9"/>
    </row>
    <row r="415" spans="1:29" x14ac:dyDescent="0.25">
      <c r="A415" s="27">
        <v>1996</v>
      </c>
      <c r="B415" s="27" t="s">
        <v>1310</v>
      </c>
      <c r="C415" s="27" t="s">
        <v>676</v>
      </c>
      <c r="D415" s="27" t="s">
        <v>905</v>
      </c>
      <c r="E415" s="27" t="s">
        <v>912</v>
      </c>
      <c r="F415" s="28">
        <v>35247</v>
      </c>
      <c r="G415" s="29">
        <v>0.80902777777777779</v>
      </c>
      <c r="H415" s="28">
        <v>35247</v>
      </c>
      <c r="I415" s="29">
        <v>0.88194444444444453</v>
      </c>
      <c r="J415" s="27" t="s">
        <v>889</v>
      </c>
      <c r="K415" s="27">
        <v>0</v>
      </c>
      <c r="L415" s="27">
        <v>0.1</v>
      </c>
      <c r="M415" s="27">
        <v>0.1</v>
      </c>
      <c r="N415" s="27" t="s">
        <v>882</v>
      </c>
      <c r="O415" s="30">
        <v>201604360</v>
      </c>
      <c r="P415" s="22"/>
      <c r="Q415" s="22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9"/>
    </row>
    <row r="416" spans="1:29" x14ac:dyDescent="0.25">
      <c r="A416" s="27">
        <v>1996</v>
      </c>
      <c r="B416" s="27" t="s">
        <v>4554</v>
      </c>
      <c r="C416" s="27" t="s">
        <v>674</v>
      </c>
      <c r="D416" s="27" t="s">
        <v>1248</v>
      </c>
      <c r="E416" s="27" t="s">
        <v>4461</v>
      </c>
      <c r="F416" s="28">
        <v>35247</v>
      </c>
      <c r="G416" s="29">
        <v>0.82986111111111116</v>
      </c>
      <c r="H416" s="28">
        <v>35247</v>
      </c>
      <c r="I416" s="29">
        <v>0.91666666666666663</v>
      </c>
      <c r="J416" s="27" t="s">
        <v>889</v>
      </c>
      <c r="K416" s="27">
        <v>0</v>
      </c>
      <c r="L416" s="27">
        <v>0.06</v>
      </c>
      <c r="M416" s="27">
        <v>0.06</v>
      </c>
      <c r="N416" s="27" t="s">
        <v>882</v>
      </c>
      <c r="O416" s="30">
        <v>201706780</v>
      </c>
      <c r="P416" s="22"/>
      <c r="Q416" s="22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9"/>
    </row>
    <row r="417" spans="1:29" x14ac:dyDescent="0.25">
      <c r="A417" s="27">
        <v>1996</v>
      </c>
      <c r="B417" s="27" t="s">
        <v>1386</v>
      </c>
      <c r="C417" s="27" t="s">
        <v>676</v>
      </c>
      <c r="D417" s="27" t="s">
        <v>905</v>
      </c>
      <c r="E417" s="27" t="s">
        <v>1387</v>
      </c>
      <c r="F417" s="28">
        <v>35247</v>
      </c>
      <c r="G417" s="29">
        <v>0.90277777777777779</v>
      </c>
      <c r="H417" s="28">
        <v>35247</v>
      </c>
      <c r="I417" s="29">
        <v>0.92708333333333337</v>
      </c>
      <c r="J417" s="27" t="s">
        <v>889</v>
      </c>
      <c r="K417" s="27">
        <v>0</v>
      </c>
      <c r="L417" s="27">
        <v>0.1</v>
      </c>
      <c r="M417" s="27">
        <v>0.1</v>
      </c>
      <c r="N417" s="27" t="s">
        <v>882</v>
      </c>
      <c r="O417" s="30">
        <v>202005096</v>
      </c>
      <c r="P417" s="22"/>
      <c r="Q417" s="22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9"/>
    </row>
    <row r="418" spans="1:29" x14ac:dyDescent="0.25">
      <c r="A418" s="27">
        <v>1996</v>
      </c>
      <c r="B418" s="27" t="s">
        <v>4739</v>
      </c>
      <c r="C418" s="27" t="s">
        <v>674</v>
      </c>
      <c r="D418" s="27" t="s">
        <v>752</v>
      </c>
      <c r="E418" s="27" t="s">
        <v>752</v>
      </c>
      <c r="F418" s="28">
        <v>35247</v>
      </c>
      <c r="G418" s="29">
        <v>0.94097222222222221</v>
      </c>
      <c r="H418" s="28">
        <v>35247</v>
      </c>
      <c r="I418" s="29">
        <v>0.98958333333333337</v>
      </c>
      <c r="J418" s="27" t="s">
        <v>889</v>
      </c>
      <c r="K418" s="27">
        <v>0</v>
      </c>
      <c r="L418" s="27">
        <v>0.15</v>
      </c>
      <c r="M418" s="27">
        <v>0.15</v>
      </c>
      <c r="N418" s="27" t="s">
        <v>882</v>
      </c>
      <c r="O418" s="30">
        <v>202004293</v>
      </c>
      <c r="P418" s="22"/>
      <c r="Q418" s="22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9"/>
    </row>
    <row r="419" spans="1:29" x14ac:dyDescent="0.25">
      <c r="A419" s="27">
        <v>1996</v>
      </c>
      <c r="B419" s="27" t="s">
        <v>4513</v>
      </c>
      <c r="C419" s="27" t="s">
        <v>674</v>
      </c>
      <c r="D419" s="27" t="s">
        <v>853</v>
      </c>
      <c r="E419" s="27" t="s">
        <v>1625</v>
      </c>
      <c r="F419" s="28">
        <v>35247</v>
      </c>
      <c r="G419" s="29">
        <v>0.96180555555555547</v>
      </c>
      <c r="H419" s="28">
        <v>35248</v>
      </c>
      <c r="I419" s="29">
        <v>2.0833333333333332E-2</v>
      </c>
      <c r="J419" s="27" t="s">
        <v>889</v>
      </c>
      <c r="K419" s="27">
        <v>0</v>
      </c>
      <c r="L419" s="27">
        <v>0.05</v>
      </c>
      <c r="M419" s="27">
        <v>0.05</v>
      </c>
      <c r="N419" s="27" t="s">
        <v>882</v>
      </c>
      <c r="O419" s="30">
        <v>201907281</v>
      </c>
      <c r="P419" s="22"/>
      <c r="Q419" s="22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9"/>
    </row>
    <row r="420" spans="1:29" x14ac:dyDescent="0.25">
      <c r="A420" s="27">
        <v>1996</v>
      </c>
      <c r="B420" s="27" t="s">
        <v>1140</v>
      </c>
      <c r="C420" s="27" t="s">
        <v>676</v>
      </c>
      <c r="D420" s="27" t="s">
        <v>901</v>
      </c>
      <c r="E420" s="27" t="s">
        <v>719</v>
      </c>
      <c r="F420" s="28">
        <v>35247</v>
      </c>
      <c r="G420" s="27"/>
      <c r="H420" s="27"/>
      <c r="I420" s="27"/>
      <c r="J420" s="27" t="s">
        <v>889</v>
      </c>
      <c r="K420" s="27">
        <v>0</v>
      </c>
      <c r="L420" s="27">
        <v>0.01</v>
      </c>
      <c r="M420" s="27">
        <v>0.01</v>
      </c>
      <c r="N420" s="27" t="s">
        <v>882</v>
      </c>
      <c r="O420" s="30">
        <v>202004864</v>
      </c>
      <c r="P420" s="22"/>
      <c r="Q420" s="22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9"/>
    </row>
    <row r="421" spans="1:29" x14ac:dyDescent="0.25">
      <c r="A421" s="27">
        <v>1996</v>
      </c>
      <c r="B421" s="27" t="s">
        <v>1545</v>
      </c>
      <c r="C421" s="27" t="s">
        <v>676</v>
      </c>
      <c r="D421" s="27" t="s">
        <v>991</v>
      </c>
      <c r="E421" s="27" t="s">
        <v>1124</v>
      </c>
      <c r="F421" s="28">
        <v>35247</v>
      </c>
      <c r="G421" s="27"/>
      <c r="H421" s="27"/>
      <c r="I421" s="27"/>
      <c r="J421" s="27" t="s">
        <v>889</v>
      </c>
      <c r="K421" s="27">
        <v>0</v>
      </c>
      <c r="L421" s="27">
        <v>1</v>
      </c>
      <c r="M421" s="27">
        <v>1</v>
      </c>
      <c r="N421" s="27" t="s">
        <v>882</v>
      </c>
      <c r="O421" s="30">
        <v>201907693</v>
      </c>
      <c r="P421" s="22"/>
      <c r="Q421" s="22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9"/>
    </row>
    <row r="422" spans="1:29" x14ac:dyDescent="0.25">
      <c r="A422" s="27">
        <v>1996</v>
      </c>
      <c r="B422" s="27" t="s">
        <v>1546</v>
      </c>
      <c r="C422" s="27" t="s">
        <v>676</v>
      </c>
      <c r="D422" s="27" t="s">
        <v>930</v>
      </c>
      <c r="E422" s="27" t="s">
        <v>1029</v>
      </c>
      <c r="F422" s="28">
        <v>35247</v>
      </c>
      <c r="G422" s="27"/>
      <c r="H422" s="27"/>
      <c r="I422" s="27"/>
      <c r="J422" s="27" t="s">
        <v>889</v>
      </c>
      <c r="K422" s="27">
        <v>0</v>
      </c>
      <c r="L422" s="27">
        <v>1</v>
      </c>
      <c r="M422" s="27">
        <v>1</v>
      </c>
      <c r="N422" s="27" t="s">
        <v>882</v>
      </c>
      <c r="O422" s="30">
        <v>201905810</v>
      </c>
      <c r="P422" s="22"/>
      <c r="Q422" s="22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9"/>
    </row>
    <row r="423" spans="1:29" x14ac:dyDescent="0.25">
      <c r="A423" s="27">
        <v>1996</v>
      </c>
      <c r="B423" s="27" t="s">
        <v>1309</v>
      </c>
      <c r="C423" s="27" t="s">
        <v>676</v>
      </c>
      <c r="D423" s="27" t="s">
        <v>991</v>
      </c>
      <c r="E423" s="27" t="s">
        <v>723</v>
      </c>
      <c r="F423" s="28">
        <v>35247</v>
      </c>
      <c r="G423" s="27"/>
      <c r="H423" s="27"/>
      <c r="I423" s="27"/>
      <c r="J423" s="27" t="s">
        <v>889</v>
      </c>
      <c r="K423" s="27">
        <v>0</v>
      </c>
      <c r="L423" s="27">
        <v>2</v>
      </c>
      <c r="M423" s="27">
        <v>2</v>
      </c>
      <c r="N423" s="27" t="s">
        <v>882</v>
      </c>
      <c r="O423" s="30">
        <v>202103629</v>
      </c>
      <c r="P423" s="22"/>
      <c r="Q423" s="22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9"/>
    </row>
    <row r="424" spans="1:29" x14ac:dyDescent="0.25">
      <c r="A424" s="27">
        <v>1996</v>
      </c>
      <c r="B424" s="27" t="s">
        <v>4508</v>
      </c>
      <c r="C424" s="27" t="s">
        <v>674</v>
      </c>
      <c r="D424" s="27" t="s">
        <v>3830</v>
      </c>
      <c r="E424" s="27" t="s">
        <v>808</v>
      </c>
      <c r="F424" s="28">
        <v>35248</v>
      </c>
      <c r="G424" s="29">
        <v>2.4305555555555556E-2</v>
      </c>
      <c r="H424" s="28">
        <v>35248</v>
      </c>
      <c r="I424" s="29">
        <v>7.6388888888888895E-2</v>
      </c>
      <c r="J424" s="27" t="s">
        <v>889</v>
      </c>
      <c r="K424" s="27">
        <v>0</v>
      </c>
      <c r="L424" s="27">
        <v>0.05</v>
      </c>
      <c r="M424" s="27">
        <v>0.05</v>
      </c>
      <c r="N424" s="27" t="s">
        <v>882</v>
      </c>
      <c r="O424" s="30">
        <v>202110018</v>
      </c>
      <c r="P424" s="22"/>
      <c r="Q424" s="22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9"/>
    </row>
    <row r="425" spans="1:29" x14ac:dyDescent="0.25">
      <c r="A425" s="27">
        <v>1996</v>
      </c>
      <c r="B425" s="27" t="s">
        <v>4685</v>
      </c>
      <c r="C425" s="27" t="s">
        <v>674</v>
      </c>
      <c r="D425" s="27" t="s">
        <v>3933</v>
      </c>
      <c r="E425" s="27" t="s">
        <v>3933</v>
      </c>
      <c r="F425" s="28">
        <v>35248</v>
      </c>
      <c r="G425" s="29">
        <v>9.0277777777777776E-2</v>
      </c>
      <c r="H425" s="28">
        <v>35248</v>
      </c>
      <c r="I425" s="29">
        <v>0.12152777777777778</v>
      </c>
      <c r="J425" s="27" t="s">
        <v>889</v>
      </c>
      <c r="K425" s="27">
        <v>0</v>
      </c>
      <c r="L425" s="27">
        <v>0.1</v>
      </c>
      <c r="M425" s="27">
        <v>0.1</v>
      </c>
      <c r="N425" s="27" t="s">
        <v>882</v>
      </c>
      <c r="O425" s="30">
        <v>201906116</v>
      </c>
      <c r="P425" s="22"/>
      <c r="Q425" s="22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9"/>
    </row>
    <row r="426" spans="1:29" x14ac:dyDescent="0.25">
      <c r="A426" s="27">
        <v>1996</v>
      </c>
      <c r="B426" s="27" t="s">
        <v>4196</v>
      </c>
      <c r="C426" s="27" t="s">
        <v>674</v>
      </c>
      <c r="D426" s="27" t="s">
        <v>3933</v>
      </c>
      <c r="E426" s="27" t="s">
        <v>808</v>
      </c>
      <c r="F426" s="28">
        <v>35248</v>
      </c>
      <c r="G426" s="29">
        <v>0.47569444444444442</v>
      </c>
      <c r="H426" s="28">
        <v>35248</v>
      </c>
      <c r="I426" s="29">
        <v>0.51388888888888895</v>
      </c>
      <c r="J426" s="27" t="s">
        <v>889</v>
      </c>
      <c r="K426" s="27">
        <v>0</v>
      </c>
      <c r="L426" s="27">
        <v>0.02</v>
      </c>
      <c r="M426" s="27">
        <v>0.02</v>
      </c>
      <c r="N426" s="27" t="s">
        <v>882</v>
      </c>
      <c r="O426" s="30">
        <v>201806776</v>
      </c>
      <c r="P426" s="22"/>
      <c r="Q426" s="22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9"/>
    </row>
    <row r="427" spans="1:29" x14ac:dyDescent="0.25">
      <c r="A427" s="27">
        <v>1996</v>
      </c>
      <c r="B427" s="27" t="s">
        <v>1230</v>
      </c>
      <c r="C427" s="27" t="s">
        <v>676</v>
      </c>
      <c r="D427" s="27" t="s">
        <v>905</v>
      </c>
      <c r="E427" s="27" t="s">
        <v>912</v>
      </c>
      <c r="F427" s="28">
        <v>35248</v>
      </c>
      <c r="G427" s="29">
        <v>0.51041666666666663</v>
      </c>
      <c r="H427" s="28">
        <v>35248</v>
      </c>
      <c r="I427" s="29">
        <v>0.53472222222222221</v>
      </c>
      <c r="J427" s="27" t="s">
        <v>889</v>
      </c>
      <c r="K427" s="27">
        <v>0</v>
      </c>
      <c r="L427" s="27">
        <v>0.03</v>
      </c>
      <c r="M427" s="27">
        <v>0.03</v>
      </c>
      <c r="N427" s="27" t="s">
        <v>882</v>
      </c>
      <c r="O427" s="30">
        <v>202007145</v>
      </c>
      <c r="P427" s="22"/>
      <c r="Q427" s="22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9"/>
    </row>
    <row r="428" spans="1:29" x14ac:dyDescent="0.25">
      <c r="A428" s="27">
        <v>1996</v>
      </c>
      <c r="B428" s="27" t="s">
        <v>4509</v>
      </c>
      <c r="C428" s="27" t="s">
        <v>674</v>
      </c>
      <c r="D428" s="27" t="s">
        <v>3830</v>
      </c>
      <c r="E428" s="27" t="s">
        <v>4401</v>
      </c>
      <c r="F428" s="28">
        <v>35248</v>
      </c>
      <c r="G428" s="29">
        <v>0.51736111111111105</v>
      </c>
      <c r="H428" s="28">
        <v>35248</v>
      </c>
      <c r="I428" s="29">
        <v>0.57986111111111105</v>
      </c>
      <c r="J428" s="27" t="s">
        <v>889</v>
      </c>
      <c r="K428" s="27">
        <v>0</v>
      </c>
      <c r="L428" s="27">
        <v>0.3</v>
      </c>
      <c r="M428" s="27">
        <v>0.3</v>
      </c>
      <c r="N428" s="27" t="s">
        <v>882</v>
      </c>
      <c r="O428" s="30">
        <v>202005356</v>
      </c>
      <c r="P428" s="22"/>
      <c r="Q428" s="22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9"/>
    </row>
    <row r="429" spans="1:29" x14ac:dyDescent="0.25">
      <c r="A429" s="27">
        <v>1996</v>
      </c>
      <c r="B429" s="27" t="s">
        <v>2524</v>
      </c>
      <c r="C429" s="27" t="s">
        <v>2231</v>
      </c>
      <c r="D429" s="27" t="s">
        <v>2299</v>
      </c>
      <c r="E429" s="27" t="s">
        <v>2504</v>
      </c>
      <c r="F429" s="28">
        <v>35248</v>
      </c>
      <c r="G429" s="29">
        <v>0.53472222222222221</v>
      </c>
      <c r="H429" s="28">
        <v>35248</v>
      </c>
      <c r="I429" s="29">
        <v>0.63402777777777775</v>
      </c>
      <c r="J429" s="27"/>
      <c r="K429" s="27">
        <v>0</v>
      </c>
      <c r="L429" s="27">
        <v>0.02</v>
      </c>
      <c r="M429" s="27">
        <v>0.02</v>
      </c>
      <c r="N429" s="27" t="s">
        <v>2211</v>
      </c>
      <c r="O429" s="30">
        <v>202008902</v>
      </c>
      <c r="P429" s="22"/>
      <c r="Q429" s="22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9"/>
    </row>
    <row r="430" spans="1:29" x14ac:dyDescent="0.25">
      <c r="A430" s="27">
        <v>1996</v>
      </c>
      <c r="B430" s="27" t="s">
        <v>4291</v>
      </c>
      <c r="C430" s="27" t="s">
        <v>674</v>
      </c>
      <c r="D430" s="27" t="s">
        <v>3827</v>
      </c>
      <c r="E430" s="27" t="s">
        <v>3875</v>
      </c>
      <c r="F430" s="28">
        <v>35248</v>
      </c>
      <c r="G430" s="29">
        <v>0.55555555555555558</v>
      </c>
      <c r="H430" s="28">
        <v>35248</v>
      </c>
      <c r="I430" s="29">
        <v>0.61111111111111105</v>
      </c>
      <c r="J430" s="27" t="s">
        <v>889</v>
      </c>
      <c r="K430" s="27">
        <v>0</v>
      </c>
      <c r="L430" s="27">
        <v>0.03</v>
      </c>
      <c r="M430" s="27">
        <v>0.03</v>
      </c>
      <c r="N430" s="27" t="s">
        <v>882</v>
      </c>
      <c r="O430" s="30">
        <v>200904191</v>
      </c>
      <c r="P430" s="22"/>
      <c r="Q430" s="22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9"/>
    </row>
    <row r="431" spans="1:29" x14ac:dyDescent="0.25">
      <c r="A431" s="27">
        <v>1996</v>
      </c>
      <c r="B431" s="27" t="s">
        <v>4020</v>
      </c>
      <c r="C431" s="27" t="s">
        <v>674</v>
      </c>
      <c r="D431" s="27" t="s">
        <v>853</v>
      </c>
      <c r="E431" s="27" t="s">
        <v>795</v>
      </c>
      <c r="F431" s="28">
        <v>35248</v>
      </c>
      <c r="G431" s="29">
        <v>0.56597222222222221</v>
      </c>
      <c r="H431" s="28">
        <v>35248</v>
      </c>
      <c r="I431" s="29">
        <v>0.59375</v>
      </c>
      <c r="J431" s="27" t="s">
        <v>889</v>
      </c>
      <c r="K431" s="27">
        <v>0</v>
      </c>
      <c r="L431" s="27">
        <v>0.01</v>
      </c>
      <c r="M431" s="27">
        <v>0.01</v>
      </c>
      <c r="N431" s="27" t="s">
        <v>882</v>
      </c>
      <c r="O431" s="30">
        <v>202110018</v>
      </c>
      <c r="P431" s="22"/>
      <c r="Q431" s="22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9"/>
    </row>
    <row r="432" spans="1:29" x14ac:dyDescent="0.25">
      <c r="A432" s="27">
        <v>1996</v>
      </c>
      <c r="B432" s="27" t="s">
        <v>4194</v>
      </c>
      <c r="C432" s="27" t="s">
        <v>674</v>
      </c>
      <c r="D432" s="27" t="s">
        <v>752</v>
      </c>
      <c r="E432" s="27" t="s">
        <v>3893</v>
      </c>
      <c r="F432" s="28">
        <v>35248</v>
      </c>
      <c r="G432" s="29">
        <v>0.58124999999999993</v>
      </c>
      <c r="H432" s="28">
        <v>35248</v>
      </c>
      <c r="I432" s="29">
        <v>0.72569444444444453</v>
      </c>
      <c r="J432" s="27" t="s">
        <v>889</v>
      </c>
      <c r="K432" s="27">
        <v>0</v>
      </c>
      <c r="L432" s="27">
        <v>1</v>
      </c>
      <c r="M432" s="27">
        <v>1</v>
      </c>
      <c r="N432" s="27" t="s">
        <v>882</v>
      </c>
      <c r="O432" s="30">
        <v>201906116</v>
      </c>
      <c r="P432" s="22"/>
      <c r="Q432" s="22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9"/>
    </row>
    <row r="433" spans="1:29" x14ac:dyDescent="0.25">
      <c r="A433" s="27">
        <v>1996</v>
      </c>
      <c r="B433" s="27" t="s">
        <v>4802</v>
      </c>
      <c r="C433" s="27" t="s">
        <v>674</v>
      </c>
      <c r="D433" s="27" t="s">
        <v>853</v>
      </c>
      <c r="E433" s="27" t="s">
        <v>819</v>
      </c>
      <c r="F433" s="28">
        <v>35248</v>
      </c>
      <c r="G433" s="29">
        <v>0.60069444444444442</v>
      </c>
      <c r="H433" s="28">
        <v>35248</v>
      </c>
      <c r="I433" s="29">
        <v>0.65972222222222221</v>
      </c>
      <c r="J433" s="27" t="s">
        <v>889</v>
      </c>
      <c r="K433" s="27">
        <v>0</v>
      </c>
      <c r="L433" s="27">
        <v>0.5</v>
      </c>
      <c r="M433" s="27">
        <v>0.5</v>
      </c>
      <c r="N433" s="27" t="s">
        <v>882</v>
      </c>
      <c r="O433" s="30">
        <v>202008444</v>
      </c>
      <c r="P433" s="22"/>
      <c r="Q433" s="22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9"/>
    </row>
    <row r="434" spans="1:29" x14ac:dyDescent="0.25">
      <c r="A434" s="27">
        <v>1996</v>
      </c>
      <c r="B434" s="27" t="s">
        <v>4508</v>
      </c>
      <c r="C434" s="27" t="s">
        <v>674</v>
      </c>
      <c r="D434" s="27" t="s">
        <v>3830</v>
      </c>
      <c r="E434" s="27" t="s">
        <v>808</v>
      </c>
      <c r="F434" s="28">
        <v>35248</v>
      </c>
      <c r="G434" s="29">
        <v>0.63541666666666663</v>
      </c>
      <c r="H434" s="28">
        <v>35248</v>
      </c>
      <c r="I434" s="29">
        <v>0.65625</v>
      </c>
      <c r="J434" s="27" t="s">
        <v>889</v>
      </c>
      <c r="K434" s="27">
        <v>0</v>
      </c>
      <c r="L434" s="27">
        <v>0.3</v>
      </c>
      <c r="M434" s="27">
        <v>0.3</v>
      </c>
      <c r="N434" s="27" t="s">
        <v>882</v>
      </c>
      <c r="O434" s="30">
        <v>202006641</v>
      </c>
      <c r="P434" s="22"/>
      <c r="Q434" s="22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9"/>
    </row>
    <row r="435" spans="1:29" x14ac:dyDescent="0.25">
      <c r="A435" s="27">
        <v>1996</v>
      </c>
      <c r="B435" s="27" t="s">
        <v>4194</v>
      </c>
      <c r="C435" s="27" t="s">
        <v>674</v>
      </c>
      <c r="D435" s="27" t="s">
        <v>752</v>
      </c>
      <c r="E435" s="27" t="s">
        <v>3893</v>
      </c>
      <c r="F435" s="28">
        <v>35248</v>
      </c>
      <c r="G435" s="29">
        <v>0.64583333333333337</v>
      </c>
      <c r="H435" s="28">
        <v>35248</v>
      </c>
      <c r="I435" s="29">
        <v>0.67708333333333337</v>
      </c>
      <c r="J435" s="27" t="s">
        <v>889</v>
      </c>
      <c r="K435" s="27">
        <v>0</v>
      </c>
      <c r="L435" s="27">
        <v>0.02</v>
      </c>
      <c r="M435" s="27">
        <v>0.02</v>
      </c>
      <c r="N435" s="27" t="s">
        <v>882</v>
      </c>
      <c r="O435" s="30">
        <v>201806178</v>
      </c>
      <c r="P435" s="22"/>
      <c r="Q435" s="22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9"/>
    </row>
    <row r="436" spans="1:29" x14ac:dyDescent="0.25">
      <c r="A436" s="27">
        <v>1996</v>
      </c>
      <c r="B436" s="27" t="s">
        <v>4965</v>
      </c>
      <c r="C436" s="27" t="s">
        <v>674</v>
      </c>
      <c r="D436" s="27" t="s">
        <v>853</v>
      </c>
      <c r="E436" s="27" t="s">
        <v>4191</v>
      </c>
      <c r="F436" s="28">
        <v>35248</v>
      </c>
      <c r="G436" s="29">
        <v>0.65972222222222221</v>
      </c>
      <c r="H436" s="28">
        <v>35248</v>
      </c>
      <c r="I436" s="29">
        <v>0.74305555555555547</v>
      </c>
      <c r="J436" s="27" t="s">
        <v>889</v>
      </c>
      <c r="K436" s="27">
        <v>2</v>
      </c>
      <c r="L436" s="27">
        <v>2</v>
      </c>
      <c r="M436" s="27">
        <v>4</v>
      </c>
      <c r="N436" s="27" t="s">
        <v>882</v>
      </c>
      <c r="O436" s="30">
        <v>201005457</v>
      </c>
      <c r="P436" s="22"/>
      <c r="Q436" s="22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9"/>
    </row>
    <row r="437" spans="1:29" x14ac:dyDescent="0.25">
      <c r="A437" s="27">
        <v>1996</v>
      </c>
      <c r="B437" s="27" t="s">
        <v>4684</v>
      </c>
      <c r="C437" s="27" t="s">
        <v>674</v>
      </c>
      <c r="D437" s="27" t="s">
        <v>1248</v>
      </c>
      <c r="E437" s="27" t="s">
        <v>3913</v>
      </c>
      <c r="F437" s="28">
        <v>35248</v>
      </c>
      <c r="G437" s="29">
        <v>0.66319444444444442</v>
      </c>
      <c r="H437" s="28">
        <v>35248</v>
      </c>
      <c r="I437" s="29">
        <v>0.69791666666666663</v>
      </c>
      <c r="J437" s="27" t="s">
        <v>889</v>
      </c>
      <c r="K437" s="27">
        <v>0</v>
      </c>
      <c r="L437" s="27">
        <v>0.1</v>
      </c>
      <c r="M437" s="27">
        <v>0.1</v>
      </c>
      <c r="N437" s="27" t="s">
        <v>882</v>
      </c>
      <c r="O437" s="30">
        <v>201705971</v>
      </c>
      <c r="P437" s="22"/>
      <c r="Q437" s="22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9"/>
    </row>
    <row r="438" spans="1:29" x14ac:dyDescent="0.25">
      <c r="A438" s="27">
        <v>1996</v>
      </c>
      <c r="B438" s="27" t="s">
        <v>4289</v>
      </c>
      <c r="C438" s="27" t="s">
        <v>674</v>
      </c>
      <c r="D438" s="27" t="s">
        <v>3859</v>
      </c>
      <c r="E438" s="27" t="s">
        <v>4181</v>
      </c>
      <c r="F438" s="28">
        <v>35248</v>
      </c>
      <c r="G438" s="29">
        <v>0.67361111111111116</v>
      </c>
      <c r="H438" s="28">
        <v>35248</v>
      </c>
      <c r="I438" s="29">
        <v>0.80208333333333337</v>
      </c>
      <c r="J438" s="27" t="s">
        <v>889</v>
      </c>
      <c r="K438" s="27">
        <v>0</v>
      </c>
      <c r="L438" s="27">
        <v>0.7</v>
      </c>
      <c r="M438" s="27">
        <v>0.7</v>
      </c>
      <c r="N438" s="27" t="s">
        <v>882</v>
      </c>
      <c r="O438" s="30">
        <v>201911913</v>
      </c>
      <c r="P438" s="22"/>
      <c r="Q438" s="22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9"/>
    </row>
    <row r="439" spans="1:29" x14ac:dyDescent="0.25">
      <c r="A439" s="27">
        <v>1996</v>
      </c>
      <c r="B439" s="27" t="s">
        <v>4327</v>
      </c>
      <c r="C439" s="27" t="s">
        <v>674</v>
      </c>
      <c r="D439" s="27" t="s">
        <v>752</v>
      </c>
      <c r="E439" s="27" t="s">
        <v>4328</v>
      </c>
      <c r="F439" s="28">
        <v>35248</v>
      </c>
      <c r="G439" s="29">
        <v>0.70277777777777783</v>
      </c>
      <c r="H439" s="28">
        <v>35248</v>
      </c>
      <c r="I439" s="29">
        <v>0.74652777777777779</v>
      </c>
      <c r="J439" s="27" t="s">
        <v>889</v>
      </c>
      <c r="K439" s="27">
        <v>0</v>
      </c>
      <c r="L439" s="27">
        <v>0.2</v>
      </c>
      <c r="M439" s="27">
        <v>0.2</v>
      </c>
      <c r="N439" s="27" t="s">
        <v>882</v>
      </c>
      <c r="O439" s="30">
        <v>201706415</v>
      </c>
      <c r="P439" s="22"/>
      <c r="Q439" s="22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9"/>
    </row>
    <row r="440" spans="1:29" x14ac:dyDescent="0.25">
      <c r="A440" s="27">
        <v>1996</v>
      </c>
      <c r="B440" s="27" t="s">
        <v>4740</v>
      </c>
      <c r="C440" s="27" t="s">
        <v>674</v>
      </c>
      <c r="D440" s="27" t="s">
        <v>752</v>
      </c>
      <c r="E440" s="27" t="s">
        <v>4271</v>
      </c>
      <c r="F440" s="28">
        <v>35248</v>
      </c>
      <c r="G440" s="29">
        <v>0.70486111111111116</v>
      </c>
      <c r="H440" s="28">
        <v>35248</v>
      </c>
      <c r="I440" s="29">
        <v>0.75347222222222221</v>
      </c>
      <c r="J440" s="27" t="s">
        <v>889</v>
      </c>
      <c r="K440" s="27">
        <v>0</v>
      </c>
      <c r="L440" s="27">
        <v>0.15</v>
      </c>
      <c r="M440" s="27">
        <v>0.15</v>
      </c>
      <c r="N440" s="27" t="s">
        <v>882</v>
      </c>
      <c r="O440" s="30">
        <v>201705457</v>
      </c>
      <c r="P440" s="22"/>
      <c r="Q440" s="22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9"/>
    </row>
    <row r="441" spans="1:29" x14ac:dyDescent="0.25">
      <c r="A441" s="27">
        <v>1996</v>
      </c>
      <c r="B441" s="27" t="s">
        <v>4818</v>
      </c>
      <c r="C441" s="27" t="s">
        <v>674</v>
      </c>
      <c r="D441" s="27" t="s">
        <v>752</v>
      </c>
      <c r="E441" s="27" t="s">
        <v>834</v>
      </c>
      <c r="F441" s="28">
        <v>35248</v>
      </c>
      <c r="G441" s="29">
        <v>0.70833333333333337</v>
      </c>
      <c r="H441" s="28">
        <v>35248</v>
      </c>
      <c r="I441" s="29">
        <v>0.75</v>
      </c>
      <c r="J441" s="27" t="s">
        <v>889</v>
      </c>
      <c r="K441" s="27">
        <v>0</v>
      </c>
      <c r="L441" s="27">
        <v>0.25</v>
      </c>
      <c r="M441" s="27">
        <v>0.25</v>
      </c>
      <c r="N441" s="27" t="s">
        <v>882</v>
      </c>
      <c r="O441" s="30">
        <v>202000166</v>
      </c>
      <c r="P441" s="22"/>
      <c r="Q441" s="22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9"/>
    </row>
    <row r="442" spans="1:29" x14ac:dyDescent="0.25">
      <c r="A442" s="27">
        <v>1996</v>
      </c>
      <c r="B442" s="27" t="s">
        <v>4686</v>
      </c>
      <c r="C442" s="27" t="s">
        <v>674</v>
      </c>
      <c r="D442" s="27" t="s">
        <v>3933</v>
      </c>
      <c r="E442" s="27" t="s">
        <v>4687</v>
      </c>
      <c r="F442" s="28">
        <v>35248</v>
      </c>
      <c r="G442" s="29">
        <v>0.71527777777777779</v>
      </c>
      <c r="H442" s="28">
        <v>35248</v>
      </c>
      <c r="I442" s="29">
        <v>0.75</v>
      </c>
      <c r="J442" s="27" t="s">
        <v>889</v>
      </c>
      <c r="K442" s="27">
        <v>0</v>
      </c>
      <c r="L442" s="27">
        <v>0.1</v>
      </c>
      <c r="M442" s="27">
        <v>0.1</v>
      </c>
      <c r="N442" s="27" t="s">
        <v>882</v>
      </c>
      <c r="O442" s="30">
        <v>201906117</v>
      </c>
      <c r="P442" s="22"/>
      <c r="Q442" s="22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9"/>
    </row>
    <row r="443" spans="1:29" x14ac:dyDescent="0.25">
      <c r="A443" s="27">
        <v>1996</v>
      </c>
      <c r="B443" s="27" t="s">
        <v>4802</v>
      </c>
      <c r="C443" s="27" t="s">
        <v>674</v>
      </c>
      <c r="D443" s="27" t="s">
        <v>853</v>
      </c>
      <c r="E443" s="27" t="s">
        <v>819</v>
      </c>
      <c r="F443" s="28">
        <v>35248</v>
      </c>
      <c r="G443" s="29">
        <v>0.73611111111111116</v>
      </c>
      <c r="H443" s="28">
        <v>35248</v>
      </c>
      <c r="I443" s="29">
        <v>0.78819444444444453</v>
      </c>
      <c r="J443" s="27" t="s">
        <v>889</v>
      </c>
      <c r="K443" s="27">
        <v>0</v>
      </c>
      <c r="L443" s="27">
        <v>0.2</v>
      </c>
      <c r="M443" s="27">
        <v>0.2</v>
      </c>
      <c r="N443" s="27" t="s">
        <v>882</v>
      </c>
      <c r="O443" s="30">
        <v>201505938</v>
      </c>
      <c r="P443" s="22"/>
      <c r="Q443" s="22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9"/>
    </row>
    <row r="444" spans="1:29" x14ac:dyDescent="0.25">
      <c r="A444" s="27">
        <v>1996</v>
      </c>
      <c r="B444" s="27" t="s">
        <v>4201</v>
      </c>
      <c r="C444" s="27" t="s">
        <v>674</v>
      </c>
      <c r="D444" s="27" t="s">
        <v>3824</v>
      </c>
      <c r="E444" s="27" t="s">
        <v>3835</v>
      </c>
      <c r="F444" s="28">
        <v>35248</v>
      </c>
      <c r="G444" s="29">
        <v>0.75</v>
      </c>
      <c r="H444" s="28">
        <v>35248</v>
      </c>
      <c r="I444" s="29">
        <v>0.83333333333333337</v>
      </c>
      <c r="J444" s="27" t="s">
        <v>889</v>
      </c>
      <c r="K444" s="27">
        <v>0</v>
      </c>
      <c r="L444" s="27">
        <v>0.2</v>
      </c>
      <c r="M444" s="27">
        <v>0.2</v>
      </c>
      <c r="N444" s="27" t="s">
        <v>882</v>
      </c>
      <c r="O444" s="30">
        <v>201706162</v>
      </c>
      <c r="P444" s="22"/>
      <c r="Q444" s="22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9"/>
    </row>
    <row r="445" spans="1:29" x14ac:dyDescent="0.25">
      <c r="A445" s="27">
        <v>1996</v>
      </c>
      <c r="B445" s="27" t="s">
        <v>4507</v>
      </c>
      <c r="C445" s="27" t="s">
        <v>674</v>
      </c>
      <c r="D445" s="27" t="s">
        <v>3824</v>
      </c>
      <c r="E445" s="27" t="s">
        <v>757</v>
      </c>
      <c r="F445" s="28">
        <v>35248</v>
      </c>
      <c r="G445" s="29">
        <v>0.76736111111111116</v>
      </c>
      <c r="H445" s="28">
        <v>35248</v>
      </c>
      <c r="I445" s="29">
        <v>0.83333333333333337</v>
      </c>
      <c r="J445" s="27" t="s">
        <v>889</v>
      </c>
      <c r="K445" s="27">
        <v>0</v>
      </c>
      <c r="L445" s="27">
        <v>0.05</v>
      </c>
      <c r="M445" s="27">
        <v>0.05</v>
      </c>
      <c r="N445" s="27" t="s">
        <v>882</v>
      </c>
      <c r="O445" s="30">
        <v>201908633</v>
      </c>
      <c r="P445" s="22"/>
      <c r="Q445" s="22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9"/>
    </row>
    <row r="446" spans="1:29" x14ac:dyDescent="0.25">
      <c r="A446" s="27">
        <v>1996</v>
      </c>
      <c r="B446" s="27" t="s">
        <v>4327</v>
      </c>
      <c r="C446" s="27" t="s">
        <v>674</v>
      </c>
      <c r="D446" s="27" t="s">
        <v>752</v>
      </c>
      <c r="E446" s="27" t="s">
        <v>4328</v>
      </c>
      <c r="F446" s="28">
        <v>35248</v>
      </c>
      <c r="G446" s="29">
        <v>0.78194444444444444</v>
      </c>
      <c r="H446" s="28">
        <v>35248</v>
      </c>
      <c r="I446" s="29">
        <v>0.84027777777777779</v>
      </c>
      <c r="J446" s="27" t="s">
        <v>889</v>
      </c>
      <c r="K446" s="27">
        <v>0</v>
      </c>
      <c r="L446" s="27">
        <v>0.05</v>
      </c>
      <c r="M446" s="27">
        <v>0.05</v>
      </c>
      <c r="N446" s="27" t="s">
        <v>882</v>
      </c>
      <c r="O446" s="30">
        <v>202103631</v>
      </c>
      <c r="P446" s="22"/>
      <c r="Q446" s="22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9"/>
    </row>
    <row r="447" spans="1:29" x14ac:dyDescent="0.25">
      <c r="A447" s="27">
        <v>1996</v>
      </c>
      <c r="B447" s="27" t="s">
        <v>4195</v>
      </c>
      <c r="C447" s="27" t="s">
        <v>674</v>
      </c>
      <c r="D447" s="27" t="s">
        <v>3859</v>
      </c>
      <c r="E447" s="27" t="s">
        <v>4052</v>
      </c>
      <c r="F447" s="28">
        <v>35248</v>
      </c>
      <c r="G447" s="29">
        <v>0.78680555555555554</v>
      </c>
      <c r="H447" s="28">
        <v>35248</v>
      </c>
      <c r="I447" s="29">
        <v>0.8125</v>
      </c>
      <c r="J447" s="27" t="s">
        <v>889</v>
      </c>
      <c r="K447" s="27">
        <v>0</v>
      </c>
      <c r="L447" s="27">
        <v>0.02</v>
      </c>
      <c r="M447" s="27">
        <v>0.02</v>
      </c>
      <c r="N447" s="27" t="s">
        <v>882</v>
      </c>
      <c r="O447" s="30">
        <v>201900139</v>
      </c>
      <c r="P447" s="22"/>
      <c r="Q447" s="22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9"/>
    </row>
    <row r="448" spans="1:29" x14ac:dyDescent="0.25">
      <c r="A448" s="27">
        <v>1996</v>
      </c>
      <c r="B448" s="27" t="s">
        <v>2445</v>
      </c>
      <c r="C448" s="27" t="s">
        <v>2231</v>
      </c>
      <c r="D448" s="27" t="s">
        <v>2330</v>
      </c>
      <c r="E448" s="27" t="s">
        <v>2331</v>
      </c>
      <c r="F448" s="28">
        <v>35248</v>
      </c>
      <c r="G448" s="29">
        <v>0.79513888888888884</v>
      </c>
      <c r="H448" s="28">
        <v>35248</v>
      </c>
      <c r="I448" s="29">
        <v>0.82986111111111116</v>
      </c>
      <c r="J448" s="27"/>
      <c r="K448" s="27">
        <v>2.5000000000000001E-2</v>
      </c>
      <c r="L448" s="27">
        <v>0</v>
      </c>
      <c r="M448" s="27">
        <v>2.5000000000000001E-2</v>
      </c>
      <c r="N448" s="27" t="s">
        <v>2173</v>
      </c>
      <c r="O448" s="30">
        <v>202008397</v>
      </c>
      <c r="P448" s="22"/>
      <c r="Q448" s="22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9"/>
    </row>
    <row r="449" spans="1:29" x14ac:dyDescent="0.25">
      <c r="A449" s="27">
        <v>1996</v>
      </c>
      <c r="B449" s="27" t="s">
        <v>2446</v>
      </c>
      <c r="C449" s="27" t="s">
        <v>2231</v>
      </c>
      <c r="D449" s="27" t="s">
        <v>2232</v>
      </c>
      <c r="E449" s="27" t="s">
        <v>2255</v>
      </c>
      <c r="F449" s="28">
        <v>35248</v>
      </c>
      <c r="G449" s="29">
        <v>0.84375</v>
      </c>
      <c r="H449" s="28">
        <v>35248</v>
      </c>
      <c r="I449" s="29">
        <v>0.88541666666666663</v>
      </c>
      <c r="J449" s="27"/>
      <c r="K449" s="27">
        <v>0</v>
      </c>
      <c r="L449" s="27">
        <v>0.08</v>
      </c>
      <c r="M449" s="27">
        <v>0.08</v>
      </c>
      <c r="N449" s="27" t="s">
        <v>2173</v>
      </c>
      <c r="O449" s="30">
        <v>201808533</v>
      </c>
      <c r="P449" s="22"/>
      <c r="Q449" s="22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9"/>
    </row>
    <row r="450" spans="1:29" x14ac:dyDescent="0.25">
      <c r="A450" s="27">
        <v>1996</v>
      </c>
      <c r="B450" s="27" t="s">
        <v>4201</v>
      </c>
      <c r="C450" s="27" t="s">
        <v>674</v>
      </c>
      <c r="D450" s="27" t="s">
        <v>3824</v>
      </c>
      <c r="E450" s="27" t="s">
        <v>3835</v>
      </c>
      <c r="F450" s="28">
        <v>35248</v>
      </c>
      <c r="G450" s="29">
        <v>0.86805555555555547</v>
      </c>
      <c r="H450" s="28">
        <v>35248</v>
      </c>
      <c r="I450" s="29">
        <v>0.91666666666666663</v>
      </c>
      <c r="J450" s="27" t="s">
        <v>889</v>
      </c>
      <c r="K450" s="27">
        <v>0</v>
      </c>
      <c r="L450" s="27">
        <v>0.05</v>
      </c>
      <c r="M450" s="27">
        <v>0.05</v>
      </c>
      <c r="N450" s="27" t="s">
        <v>882</v>
      </c>
      <c r="O450" s="30">
        <v>201905228</v>
      </c>
      <c r="P450" s="22"/>
      <c r="Q450" s="22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9"/>
    </row>
    <row r="451" spans="1:29" x14ac:dyDescent="0.25">
      <c r="A451" s="27">
        <v>1996</v>
      </c>
      <c r="B451" s="27" t="s">
        <v>4289</v>
      </c>
      <c r="C451" s="27" t="s">
        <v>674</v>
      </c>
      <c r="D451" s="27" t="s">
        <v>3859</v>
      </c>
      <c r="E451" s="27" t="s">
        <v>4181</v>
      </c>
      <c r="F451" s="28">
        <v>35248</v>
      </c>
      <c r="G451" s="29">
        <v>0.89930555555555547</v>
      </c>
      <c r="H451" s="28">
        <v>35248</v>
      </c>
      <c r="I451" s="29">
        <v>0.92708333333333337</v>
      </c>
      <c r="J451" s="27" t="s">
        <v>889</v>
      </c>
      <c r="K451" s="27">
        <v>0</v>
      </c>
      <c r="L451" s="27">
        <v>0.03</v>
      </c>
      <c r="M451" s="27">
        <v>0.03</v>
      </c>
      <c r="N451" s="27" t="s">
        <v>882</v>
      </c>
      <c r="O451" s="30">
        <v>202007723</v>
      </c>
      <c r="P451" s="22"/>
      <c r="Q451" s="22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9"/>
    </row>
    <row r="452" spans="1:29" x14ac:dyDescent="0.25">
      <c r="A452" s="27">
        <v>1996</v>
      </c>
      <c r="B452" s="27" t="s">
        <v>4193</v>
      </c>
      <c r="C452" s="27" t="s">
        <v>674</v>
      </c>
      <c r="D452" s="27" t="s">
        <v>802</v>
      </c>
      <c r="E452" s="27" t="s">
        <v>3863</v>
      </c>
      <c r="F452" s="28">
        <v>35248</v>
      </c>
      <c r="G452" s="29">
        <v>0.91666666666666663</v>
      </c>
      <c r="H452" s="28">
        <v>35248</v>
      </c>
      <c r="I452" s="29">
        <v>0.94444444444444453</v>
      </c>
      <c r="J452" s="27" t="s">
        <v>889</v>
      </c>
      <c r="K452" s="27">
        <v>0</v>
      </c>
      <c r="L452" s="27">
        <v>0.02</v>
      </c>
      <c r="M452" s="27">
        <v>0.02</v>
      </c>
      <c r="N452" s="27" t="s">
        <v>882</v>
      </c>
      <c r="O452" s="30">
        <v>202007163</v>
      </c>
      <c r="P452" s="22"/>
      <c r="Q452" s="22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9"/>
    </row>
    <row r="453" spans="1:29" x14ac:dyDescent="0.25">
      <c r="A453" s="27">
        <v>1996</v>
      </c>
      <c r="B453" s="27" t="s">
        <v>4327</v>
      </c>
      <c r="C453" s="27" t="s">
        <v>674</v>
      </c>
      <c r="D453" s="27" t="s">
        <v>752</v>
      </c>
      <c r="E453" s="27" t="s">
        <v>4328</v>
      </c>
      <c r="F453" s="28">
        <v>35248</v>
      </c>
      <c r="G453" s="29">
        <v>0.93055555555555547</v>
      </c>
      <c r="H453" s="28">
        <v>35249</v>
      </c>
      <c r="I453" s="29">
        <v>3.472222222222222E-3</v>
      </c>
      <c r="J453" s="27" t="s">
        <v>889</v>
      </c>
      <c r="K453" s="27">
        <v>0</v>
      </c>
      <c r="L453" s="27">
        <v>0.06</v>
      </c>
      <c r="M453" s="27">
        <v>0.06</v>
      </c>
      <c r="N453" s="27" t="s">
        <v>882</v>
      </c>
      <c r="O453" s="30">
        <v>202005567</v>
      </c>
      <c r="P453" s="22"/>
      <c r="Q453" s="22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9"/>
    </row>
    <row r="454" spans="1:29" x14ac:dyDescent="0.25">
      <c r="A454" s="27">
        <v>1996</v>
      </c>
      <c r="B454" s="27" t="s">
        <v>4019</v>
      </c>
      <c r="C454" s="27" t="s">
        <v>674</v>
      </c>
      <c r="D454" s="27" t="s">
        <v>3933</v>
      </c>
      <c r="E454" s="27" t="s">
        <v>867</v>
      </c>
      <c r="F454" s="28">
        <v>35248</v>
      </c>
      <c r="G454" s="29">
        <v>0.94097222222222221</v>
      </c>
      <c r="H454" s="28">
        <v>35248</v>
      </c>
      <c r="I454" s="29">
        <v>0.97222222222222221</v>
      </c>
      <c r="J454" s="27" t="s">
        <v>889</v>
      </c>
      <c r="K454" s="27">
        <v>0</v>
      </c>
      <c r="L454" s="27">
        <v>0.02</v>
      </c>
      <c r="M454" s="27">
        <v>0.02</v>
      </c>
      <c r="N454" s="27" t="s">
        <v>882</v>
      </c>
      <c r="O454" s="30">
        <v>201705641</v>
      </c>
      <c r="P454" s="22"/>
      <c r="Q454" s="22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9"/>
    </row>
    <row r="455" spans="1:29" x14ac:dyDescent="0.25">
      <c r="A455" s="27">
        <v>1996</v>
      </c>
      <c r="B455" s="27" t="s">
        <v>1239</v>
      </c>
      <c r="C455" s="27" t="s">
        <v>676</v>
      </c>
      <c r="D455" s="27" t="s">
        <v>901</v>
      </c>
      <c r="E455" s="27" t="s">
        <v>1228</v>
      </c>
      <c r="F455" s="28">
        <v>35248</v>
      </c>
      <c r="G455" s="27"/>
      <c r="H455" s="27"/>
      <c r="I455" s="27"/>
      <c r="J455" s="27" t="s">
        <v>889</v>
      </c>
      <c r="K455" s="27">
        <v>0</v>
      </c>
      <c r="L455" s="27">
        <v>0.04</v>
      </c>
      <c r="M455" s="27">
        <v>0.04</v>
      </c>
      <c r="N455" s="27" t="s">
        <v>882</v>
      </c>
      <c r="O455" s="30">
        <v>201704797</v>
      </c>
      <c r="P455" s="22"/>
      <c r="Q455" s="22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9"/>
    </row>
    <row r="456" spans="1:29" x14ac:dyDescent="0.25">
      <c r="A456" s="27">
        <v>1996</v>
      </c>
      <c r="B456" s="27" t="s">
        <v>1309</v>
      </c>
      <c r="C456" s="27" t="s">
        <v>676</v>
      </c>
      <c r="D456" s="27" t="s">
        <v>991</v>
      </c>
      <c r="E456" s="27" t="s">
        <v>723</v>
      </c>
      <c r="F456" s="28">
        <v>35248</v>
      </c>
      <c r="G456" s="27"/>
      <c r="H456" s="27"/>
      <c r="I456" s="27"/>
      <c r="J456" s="27" t="s">
        <v>889</v>
      </c>
      <c r="K456" s="27">
        <v>0</v>
      </c>
      <c r="L456" s="27">
        <v>0.05</v>
      </c>
      <c r="M456" s="27">
        <v>0.05</v>
      </c>
      <c r="N456" s="27" t="s">
        <v>882</v>
      </c>
      <c r="O456" s="30">
        <v>201806392</v>
      </c>
      <c r="P456" s="22"/>
      <c r="Q456" s="22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9"/>
    </row>
    <row r="457" spans="1:29" x14ac:dyDescent="0.25">
      <c r="A457" s="27">
        <v>1996</v>
      </c>
      <c r="B457" s="27" t="s">
        <v>1455</v>
      </c>
      <c r="C457" s="27" t="s">
        <v>676</v>
      </c>
      <c r="D457" s="27" t="s">
        <v>901</v>
      </c>
      <c r="E457" s="27" t="s">
        <v>1379</v>
      </c>
      <c r="F457" s="28">
        <v>35248</v>
      </c>
      <c r="G457" s="27"/>
      <c r="H457" s="27"/>
      <c r="I457" s="27"/>
      <c r="J457" s="27" t="s">
        <v>889</v>
      </c>
      <c r="K457" s="27">
        <v>0</v>
      </c>
      <c r="L457" s="27">
        <v>0.3</v>
      </c>
      <c r="M457" s="27">
        <v>0.3</v>
      </c>
      <c r="N457" s="27" t="s">
        <v>882</v>
      </c>
      <c r="O457" s="30">
        <v>202005356</v>
      </c>
      <c r="P457" s="22"/>
      <c r="Q457" s="22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9"/>
    </row>
    <row r="458" spans="1:29" x14ac:dyDescent="0.25">
      <c r="A458" s="27">
        <v>1996</v>
      </c>
      <c r="B458" s="27" t="s">
        <v>1502</v>
      </c>
      <c r="C458" s="27" t="s">
        <v>676</v>
      </c>
      <c r="D458" s="27" t="s">
        <v>901</v>
      </c>
      <c r="E458" s="27" t="s">
        <v>1503</v>
      </c>
      <c r="F458" s="28">
        <v>35248</v>
      </c>
      <c r="G458" s="27"/>
      <c r="H458" s="27"/>
      <c r="I458" s="27"/>
      <c r="J458" s="27" t="s">
        <v>889</v>
      </c>
      <c r="K458" s="27">
        <v>0</v>
      </c>
      <c r="L458" s="27">
        <v>0.5</v>
      </c>
      <c r="M458" s="27">
        <v>0.5</v>
      </c>
      <c r="N458" s="27" t="s">
        <v>882</v>
      </c>
      <c r="O458" s="30">
        <v>201806629</v>
      </c>
      <c r="P458" s="22"/>
      <c r="Q458" s="22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9"/>
    </row>
    <row r="459" spans="1:29" x14ac:dyDescent="0.25">
      <c r="A459" s="27">
        <v>1996</v>
      </c>
      <c r="B459" s="27" t="s">
        <v>1204</v>
      </c>
      <c r="C459" s="27" t="s">
        <v>676</v>
      </c>
      <c r="D459" s="27" t="s">
        <v>930</v>
      </c>
      <c r="E459" s="27" t="s">
        <v>1205</v>
      </c>
      <c r="F459" s="28">
        <v>35249</v>
      </c>
      <c r="G459" s="29">
        <v>7.9861111111111105E-2</v>
      </c>
      <c r="H459" s="28">
        <v>35249</v>
      </c>
      <c r="I459" s="29">
        <v>0.11458333333333333</v>
      </c>
      <c r="J459" s="27" t="s">
        <v>889</v>
      </c>
      <c r="K459" s="27">
        <v>0</v>
      </c>
      <c r="L459" s="27">
        <v>0.02</v>
      </c>
      <c r="M459" s="27">
        <v>0.02</v>
      </c>
      <c r="N459" s="27" t="s">
        <v>882</v>
      </c>
      <c r="O459" s="30">
        <v>202000161</v>
      </c>
      <c r="P459" s="22"/>
      <c r="Q459" s="22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9"/>
    </row>
    <row r="460" spans="1:29" x14ac:dyDescent="0.25">
      <c r="A460" s="27">
        <v>1996</v>
      </c>
      <c r="B460" s="27" t="s">
        <v>3575</v>
      </c>
      <c r="C460" s="27" t="s">
        <v>3569</v>
      </c>
      <c r="D460" s="27" t="s">
        <v>3576</v>
      </c>
      <c r="E460" s="27" t="s">
        <v>3577</v>
      </c>
      <c r="F460" s="28">
        <v>35249</v>
      </c>
      <c r="G460" s="29">
        <v>0.28472222222222221</v>
      </c>
      <c r="H460" s="28">
        <v>35249</v>
      </c>
      <c r="I460" s="29">
        <v>0.4145833333333333</v>
      </c>
      <c r="J460" s="27" t="s">
        <v>889</v>
      </c>
      <c r="K460" s="27">
        <v>1</v>
      </c>
      <c r="L460" s="27">
        <v>0</v>
      </c>
      <c r="M460" s="27">
        <v>1</v>
      </c>
      <c r="N460" s="27" t="s">
        <v>882</v>
      </c>
      <c r="O460" s="30">
        <v>201907445</v>
      </c>
      <c r="P460" s="22"/>
      <c r="Q460" s="22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9"/>
    </row>
    <row r="461" spans="1:29" x14ac:dyDescent="0.25">
      <c r="A461" s="27">
        <v>1996</v>
      </c>
      <c r="B461" s="27" t="s">
        <v>4327</v>
      </c>
      <c r="C461" s="27" t="s">
        <v>674</v>
      </c>
      <c r="D461" s="27" t="s">
        <v>752</v>
      </c>
      <c r="E461" s="27" t="s">
        <v>4328</v>
      </c>
      <c r="F461" s="28">
        <v>35249</v>
      </c>
      <c r="G461" s="29">
        <v>0.39444444444444443</v>
      </c>
      <c r="H461" s="28">
        <v>35249</v>
      </c>
      <c r="I461" s="29">
        <v>0.47222222222222227</v>
      </c>
      <c r="J461" s="27" t="s">
        <v>889</v>
      </c>
      <c r="K461" s="27">
        <v>0</v>
      </c>
      <c r="L461" s="27">
        <v>0.3</v>
      </c>
      <c r="M461" s="27">
        <v>0.3</v>
      </c>
      <c r="N461" s="27" t="s">
        <v>882</v>
      </c>
      <c r="O461" s="30">
        <v>201800165</v>
      </c>
      <c r="P461" s="22"/>
      <c r="Q461" s="22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9"/>
    </row>
    <row r="462" spans="1:29" x14ac:dyDescent="0.25">
      <c r="A462" s="27">
        <v>1996</v>
      </c>
      <c r="B462" s="27" t="s">
        <v>4019</v>
      </c>
      <c r="C462" s="27" t="s">
        <v>674</v>
      </c>
      <c r="D462" s="27" t="s">
        <v>3933</v>
      </c>
      <c r="E462" s="27" t="s">
        <v>867</v>
      </c>
      <c r="F462" s="28">
        <v>35249</v>
      </c>
      <c r="G462" s="29">
        <v>0.59027777777777779</v>
      </c>
      <c r="H462" s="28">
        <v>35249</v>
      </c>
      <c r="I462" s="29">
        <v>0.62847222222222221</v>
      </c>
      <c r="J462" s="27" t="s">
        <v>889</v>
      </c>
      <c r="K462" s="27">
        <v>0</v>
      </c>
      <c r="L462" s="27">
        <v>0.01</v>
      </c>
      <c r="M462" s="27">
        <v>0.01</v>
      </c>
      <c r="N462" s="27" t="s">
        <v>882</v>
      </c>
      <c r="O462" s="30">
        <v>201908633</v>
      </c>
      <c r="P462" s="22"/>
      <c r="Q462" s="22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9"/>
    </row>
    <row r="463" spans="1:29" x14ac:dyDescent="0.25">
      <c r="A463" s="27">
        <v>1996</v>
      </c>
      <c r="B463" s="27" t="s">
        <v>4683</v>
      </c>
      <c r="C463" s="27" t="s">
        <v>674</v>
      </c>
      <c r="D463" s="27" t="s">
        <v>3859</v>
      </c>
      <c r="E463" s="27" t="s">
        <v>4061</v>
      </c>
      <c r="F463" s="28">
        <v>35249</v>
      </c>
      <c r="G463" s="29">
        <v>0.625</v>
      </c>
      <c r="H463" s="28">
        <v>35249</v>
      </c>
      <c r="I463" s="29">
        <v>0.73263888888888884</v>
      </c>
      <c r="J463" s="27" t="s">
        <v>889</v>
      </c>
      <c r="K463" s="27">
        <v>0</v>
      </c>
      <c r="L463" s="27">
        <v>0.1</v>
      </c>
      <c r="M463" s="27">
        <v>0.1</v>
      </c>
      <c r="N463" s="27" t="s">
        <v>882</v>
      </c>
      <c r="O463" s="30">
        <v>201504936</v>
      </c>
      <c r="P463" s="22"/>
      <c r="Q463" s="22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9"/>
    </row>
    <row r="464" spans="1:29" x14ac:dyDescent="0.25">
      <c r="A464" s="27">
        <v>1996</v>
      </c>
      <c r="B464" s="27" t="s">
        <v>4902</v>
      </c>
      <c r="C464" s="27" t="s">
        <v>674</v>
      </c>
      <c r="D464" s="27" t="s">
        <v>853</v>
      </c>
      <c r="E464" s="27" t="s">
        <v>819</v>
      </c>
      <c r="F464" s="28">
        <v>35249</v>
      </c>
      <c r="G464" s="29">
        <v>0.69791666666666663</v>
      </c>
      <c r="H464" s="28">
        <v>35249</v>
      </c>
      <c r="I464" s="29">
        <v>0.77083333333333337</v>
      </c>
      <c r="J464" s="27" t="s">
        <v>889</v>
      </c>
      <c r="K464" s="27">
        <v>0</v>
      </c>
      <c r="L464" s="27">
        <v>0.6</v>
      </c>
      <c r="M464" s="27">
        <v>0.6</v>
      </c>
      <c r="N464" s="27" t="s">
        <v>882</v>
      </c>
      <c r="O464" s="30">
        <v>201905328</v>
      </c>
      <c r="P464" s="22"/>
      <c r="Q464" s="22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9"/>
    </row>
    <row r="465" spans="1:29" x14ac:dyDescent="0.25">
      <c r="A465" s="27">
        <v>1996</v>
      </c>
      <c r="B465" s="27" t="s">
        <v>4509</v>
      </c>
      <c r="C465" s="27" t="s">
        <v>674</v>
      </c>
      <c r="D465" s="27" t="s">
        <v>3830</v>
      </c>
      <c r="E465" s="27" t="s">
        <v>4401</v>
      </c>
      <c r="F465" s="28">
        <v>35249</v>
      </c>
      <c r="G465" s="29">
        <v>0.71875</v>
      </c>
      <c r="H465" s="28">
        <v>35249</v>
      </c>
      <c r="I465" s="29">
        <v>0.77083333333333337</v>
      </c>
      <c r="J465" s="27" t="s">
        <v>889</v>
      </c>
      <c r="K465" s="27">
        <v>0</v>
      </c>
      <c r="L465" s="27">
        <v>0.05</v>
      </c>
      <c r="M465" s="27">
        <v>0.05</v>
      </c>
      <c r="N465" s="27" t="s">
        <v>882</v>
      </c>
      <c r="O465" s="30">
        <v>201604686</v>
      </c>
      <c r="P465" s="22"/>
      <c r="Q465" s="22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9"/>
    </row>
    <row r="466" spans="1:29" x14ac:dyDescent="0.25">
      <c r="A466" s="27">
        <v>1996</v>
      </c>
      <c r="B466" s="27" t="s">
        <v>4020</v>
      </c>
      <c r="C466" s="27" t="s">
        <v>674</v>
      </c>
      <c r="D466" s="27" t="s">
        <v>853</v>
      </c>
      <c r="E466" s="27" t="s">
        <v>795</v>
      </c>
      <c r="F466" s="28">
        <v>35249</v>
      </c>
      <c r="G466" s="29">
        <v>0.75</v>
      </c>
      <c r="H466" s="28">
        <v>35249</v>
      </c>
      <c r="I466" s="29">
        <v>0.80555555555555547</v>
      </c>
      <c r="J466" s="27" t="s">
        <v>889</v>
      </c>
      <c r="K466" s="27">
        <v>0.5</v>
      </c>
      <c r="L466" s="27">
        <v>1</v>
      </c>
      <c r="M466" s="27">
        <v>1.5</v>
      </c>
      <c r="N466" s="27" t="s">
        <v>882</v>
      </c>
      <c r="O466" s="30">
        <v>201906117</v>
      </c>
      <c r="P466" s="22"/>
      <c r="Q466" s="22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9"/>
    </row>
    <row r="467" spans="1:29" x14ac:dyDescent="0.25">
      <c r="A467" s="27">
        <v>1996</v>
      </c>
      <c r="B467" s="27" t="s">
        <v>3870</v>
      </c>
      <c r="C467" s="27" t="s">
        <v>674</v>
      </c>
      <c r="D467" s="27" t="s">
        <v>3821</v>
      </c>
      <c r="E467" s="27" t="s">
        <v>739</v>
      </c>
      <c r="F467" s="28">
        <v>35249</v>
      </c>
      <c r="G467" s="29">
        <v>0.80555555555555547</v>
      </c>
      <c r="H467" s="28">
        <v>35249</v>
      </c>
      <c r="I467" s="29">
        <v>0.90277777777777779</v>
      </c>
      <c r="J467" s="27" t="s">
        <v>889</v>
      </c>
      <c r="K467" s="27">
        <v>1</v>
      </c>
      <c r="L467" s="27">
        <v>0</v>
      </c>
      <c r="M467" s="27">
        <v>1</v>
      </c>
      <c r="N467" s="27" t="s">
        <v>882</v>
      </c>
      <c r="O467" s="30">
        <v>202004891</v>
      </c>
      <c r="P467" s="22"/>
      <c r="Q467" s="22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9"/>
    </row>
    <row r="468" spans="1:29" x14ac:dyDescent="0.25">
      <c r="A468" s="27">
        <v>1996</v>
      </c>
      <c r="B468" s="27" t="s">
        <v>2443</v>
      </c>
      <c r="C468" s="27" t="s">
        <v>2231</v>
      </c>
      <c r="D468" s="27" t="s">
        <v>2232</v>
      </c>
      <c r="E468" s="27" t="s">
        <v>2255</v>
      </c>
      <c r="F468" s="28">
        <v>35249</v>
      </c>
      <c r="G468" s="29">
        <v>0.85763888888888884</v>
      </c>
      <c r="H468" s="28">
        <v>35249</v>
      </c>
      <c r="I468" s="29">
        <v>0.93055555555555547</v>
      </c>
      <c r="J468" s="27"/>
      <c r="K468" s="27">
        <v>0</v>
      </c>
      <c r="L468" s="27">
        <v>1.2</v>
      </c>
      <c r="M468" s="27">
        <v>1.2</v>
      </c>
      <c r="N468" s="27" t="s">
        <v>2173</v>
      </c>
      <c r="O468" s="30">
        <v>201308512</v>
      </c>
      <c r="P468" s="22"/>
      <c r="Q468" s="22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9"/>
    </row>
    <row r="469" spans="1:29" x14ac:dyDescent="0.25">
      <c r="A469" s="27">
        <v>1996</v>
      </c>
      <c r="B469" s="27" t="s">
        <v>4322</v>
      </c>
      <c r="C469" s="27" t="s">
        <v>674</v>
      </c>
      <c r="D469" s="27" t="s">
        <v>3884</v>
      </c>
      <c r="E469" s="27" t="s">
        <v>4323</v>
      </c>
      <c r="F469" s="28">
        <v>35249</v>
      </c>
      <c r="G469" s="29">
        <v>0.90972222222222221</v>
      </c>
      <c r="H469" s="28">
        <v>35249</v>
      </c>
      <c r="I469" s="29">
        <v>0.95833333333333337</v>
      </c>
      <c r="J469" s="27" t="s">
        <v>889</v>
      </c>
      <c r="K469" s="27">
        <v>0</v>
      </c>
      <c r="L469" s="27">
        <v>0.04</v>
      </c>
      <c r="M469" s="27">
        <v>0.04</v>
      </c>
      <c r="N469" s="27" t="s">
        <v>882</v>
      </c>
      <c r="O469" s="30">
        <v>201706898</v>
      </c>
      <c r="P469" s="22"/>
      <c r="Q469" s="22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9"/>
    </row>
    <row r="470" spans="1:29" x14ac:dyDescent="0.25">
      <c r="A470" s="27">
        <v>1996</v>
      </c>
      <c r="B470" s="27" t="s">
        <v>4020</v>
      </c>
      <c r="C470" s="27" t="s">
        <v>674</v>
      </c>
      <c r="D470" s="27" t="s">
        <v>853</v>
      </c>
      <c r="E470" s="27" t="s">
        <v>795</v>
      </c>
      <c r="F470" s="28">
        <v>35250</v>
      </c>
      <c r="G470" s="29">
        <v>0</v>
      </c>
      <c r="H470" s="28">
        <v>35250</v>
      </c>
      <c r="I470" s="29">
        <v>3.4722222222222224E-2</v>
      </c>
      <c r="J470" s="27" t="s">
        <v>889</v>
      </c>
      <c r="K470" s="27">
        <v>0</v>
      </c>
      <c r="L470" s="27">
        <v>0.02</v>
      </c>
      <c r="M470" s="27">
        <v>0.02</v>
      </c>
      <c r="N470" s="27" t="s">
        <v>882</v>
      </c>
      <c r="O470" s="30">
        <v>201909521</v>
      </c>
      <c r="P470" s="22"/>
      <c r="Q470" s="22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9"/>
    </row>
    <row r="471" spans="1:29" x14ac:dyDescent="0.25">
      <c r="A471" s="27">
        <v>1996</v>
      </c>
      <c r="B471" s="27" t="s">
        <v>4213</v>
      </c>
      <c r="C471" s="27" t="s">
        <v>674</v>
      </c>
      <c r="D471" s="27" t="s">
        <v>802</v>
      </c>
      <c r="E471" s="27" t="s">
        <v>816</v>
      </c>
      <c r="F471" s="28">
        <v>35250</v>
      </c>
      <c r="G471" s="29">
        <v>0.87152777777777779</v>
      </c>
      <c r="H471" s="28">
        <v>35250</v>
      </c>
      <c r="I471" s="29">
        <v>0.90277777777777779</v>
      </c>
      <c r="J471" s="27" t="s">
        <v>889</v>
      </c>
      <c r="K471" s="27">
        <v>0</v>
      </c>
      <c r="L471" s="27">
        <v>0.03</v>
      </c>
      <c r="M471" s="27">
        <v>0.03</v>
      </c>
      <c r="N471" s="27" t="s">
        <v>882</v>
      </c>
      <c r="O471" s="30">
        <v>202008581</v>
      </c>
      <c r="P471" s="22"/>
      <c r="Q471" s="22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9"/>
    </row>
    <row r="472" spans="1:29" x14ac:dyDescent="0.25">
      <c r="A472" s="27">
        <v>1996</v>
      </c>
      <c r="B472" s="27" t="s">
        <v>1238</v>
      </c>
      <c r="C472" s="27" t="s">
        <v>676</v>
      </c>
      <c r="D472" s="27" t="s">
        <v>991</v>
      </c>
      <c r="E472" s="27" t="s">
        <v>1124</v>
      </c>
      <c r="F472" s="28">
        <v>35250</v>
      </c>
      <c r="G472" s="27"/>
      <c r="H472" s="27"/>
      <c r="I472" s="27"/>
      <c r="J472" s="27" t="s">
        <v>889</v>
      </c>
      <c r="K472" s="27">
        <v>0</v>
      </c>
      <c r="L472" s="27">
        <v>0.04</v>
      </c>
      <c r="M472" s="27">
        <v>0.04</v>
      </c>
      <c r="N472" s="27" t="s">
        <v>882</v>
      </c>
      <c r="O472" s="30">
        <v>202008116</v>
      </c>
      <c r="P472" s="22"/>
      <c r="Q472" s="22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9"/>
    </row>
    <row r="473" spans="1:29" x14ac:dyDescent="0.25">
      <c r="A473" s="27">
        <v>1996</v>
      </c>
      <c r="B473" s="27" t="s">
        <v>3868</v>
      </c>
      <c r="C473" s="27" t="s">
        <v>674</v>
      </c>
      <c r="D473" s="27" t="s">
        <v>3827</v>
      </c>
      <c r="E473" s="27" t="s">
        <v>3869</v>
      </c>
      <c r="F473" s="28">
        <v>35252</v>
      </c>
      <c r="G473" s="29">
        <v>0.625</v>
      </c>
      <c r="H473" s="28">
        <v>35252</v>
      </c>
      <c r="I473" s="29">
        <v>0.66666666666666663</v>
      </c>
      <c r="J473" s="27" t="s">
        <v>889</v>
      </c>
      <c r="K473" s="27">
        <v>0</v>
      </c>
      <c r="L473" s="27">
        <v>0.05</v>
      </c>
      <c r="M473" s="27">
        <v>0.05</v>
      </c>
      <c r="N473" s="27" t="s">
        <v>882</v>
      </c>
      <c r="O473" s="30">
        <v>201904908</v>
      </c>
      <c r="P473" s="22"/>
      <c r="Q473" s="22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9"/>
    </row>
    <row r="474" spans="1:29" x14ac:dyDescent="0.25">
      <c r="A474" s="27">
        <v>1996</v>
      </c>
      <c r="B474" s="27" t="s">
        <v>3868</v>
      </c>
      <c r="C474" s="27" t="s">
        <v>674</v>
      </c>
      <c r="D474" s="27" t="s">
        <v>3827</v>
      </c>
      <c r="E474" s="27" t="s">
        <v>3869</v>
      </c>
      <c r="F474" s="28">
        <v>35252</v>
      </c>
      <c r="G474" s="29">
        <v>0.69791666666666663</v>
      </c>
      <c r="H474" s="28">
        <v>35252</v>
      </c>
      <c r="I474" s="29">
        <v>0.76041666666666663</v>
      </c>
      <c r="J474" s="27" t="s">
        <v>889</v>
      </c>
      <c r="K474" s="27">
        <v>0.25</v>
      </c>
      <c r="L474" s="27">
        <v>0</v>
      </c>
      <c r="M474" s="27">
        <v>0.25</v>
      </c>
      <c r="N474" s="27" t="s">
        <v>882</v>
      </c>
      <c r="O474" s="30">
        <v>201806392</v>
      </c>
      <c r="P474" s="22"/>
      <c r="Q474" s="22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9"/>
    </row>
    <row r="475" spans="1:29" x14ac:dyDescent="0.25">
      <c r="A475" s="27">
        <v>1996</v>
      </c>
      <c r="B475" s="27" t="s">
        <v>4506</v>
      </c>
      <c r="C475" s="27" t="s">
        <v>674</v>
      </c>
      <c r="D475" s="27" t="s">
        <v>752</v>
      </c>
      <c r="E475" s="27" t="s">
        <v>3882</v>
      </c>
      <c r="F475" s="28">
        <v>35252</v>
      </c>
      <c r="G475" s="29">
        <v>0.77916666666666667</v>
      </c>
      <c r="H475" s="28">
        <v>35252</v>
      </c>
      <c r="I475" s="29">
        <v>0.8125</v>
      </c>
      <c r="J475" s="27" t="s">
        <v>889</v>
      </c>
      <c r="K475" s="27">
        <v>0</v>
      </c>
      <c r="L475" s="27">
        <v>0.05</v>
      </c>
      <c r="M475" s="27">
        <v>0.05</v>
      </c>
      <c r="N475" s="27" t="s">
        <v>882</v>
      </c>
      <c r="O475" s="30">
        <v>201208089</v>
      </c>
      <c r="P475" s="22"/>
      <c r="Q475" s="22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9"/>
    </row>
    <row r="476" spans="1:29" x14ac:dyDescent="0.25">
      <c r="A476" s="27">
        <v>1996</v>
      </c>
      <c r="B476" s="27" t="s">
        <v>1238</v>
      </c>
      <c r="C476" s="27" t="s">
        <v>676</v>
      </c>
      <c r="D476" s="27" t="s">
        <v>991</v>
      </c>
      <c r="E476" s="27" t="s">
        <v>1124</v>
      </c>
      <c r="F476" s="28">
        <v>35252</v>
      </c>
      <c r="G476" s="27"/>
      <c r="H476" s="27"/>
      <c r="I476" s="27"/>
      <c r="J476" s="27" t="s">
        <v>889</v>
      </c>
      <c r="K476" s="27">
        <v>0</v>
      </c>
      <c r="L476" s="27">
        <v>0.05</v>
      </c>
      <c r="M476" s="27">
        <v>0.05</v>
      </c>
      <c r="N476" s="27" t="s">
        <v>882</v>
      </c>
      <c r="O476" s="30">
        <v>201706065</v>
      </c>
      <c r="P476" s="22"/>
      <c r="Q476" s="22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9"/>
    </row>
    <row r="477" spans="1:29" x14ac:dyDescent="0.25">
      <c r="A477" s="27">
        <v>1996</v>
      </c>
      <c r="B477" s="27" t="s">
        <v>2431</v>
      </c>
      <c r="C477" s="27" t="s">
        <v>2231</v>
      </c>
      <c r="D477" s="27" t="s">
        <v>2362</v>
      </c>
      <c r="E477" s="27" t="s">
        <v>2432</v>
      </c>
      <c r="F477" s="28">
        <v>35254</v>
      </c>
      <c r="G477" s="29">
        <v>0.6875</v>
      </c>
      <c r="H477" s="28">
        <v>35254</v>
      </c>
      <c r="I477" s="29">
        <v>0.69791666666666663</v>
      </c>
      <c r="J477" s="27"/>
      <c r="K477" s="27">
        <v>0</v>
      </c>
      <c r="L477" s="27">
        <v>1E-3</v>
      </c>
      <c r="M477" s="27">
        <v>1E-3</v>
      </c>
      <c r="N477" s="27" t="s">
        <v>2173</v>
      </c>
      <c r="O477" s="30">
        <v>202000130</v>
      </c>
      <c r="P477" s="22"/>
      <c r="Q477" s="22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9"/>
    </row>
    <row r="478" spans="1:29" x14ac:dyDescent="0.25">
      <c r="A478" s="27">
        <v>1996</v>
      </c>
      <c r="B478" s="27" t="s">
        <v>3592</v>
      </c>
      <c r="C478" s="27" t="s">
        <v>3569</v>
      </c>
      <c r="D478" s="27" t="s">
        <v>3593</v>
      </c>
      <c r="E478" s="27" t="s">
        <v>3594</v>
      </c>
      <c r="F478" s="28">
        <v>35254</v>
      </c>
      <c r="G478" s="29">
        <v>0.86458333333333337</v>
      </c>
      <c r="H478" s="28">
        <v>35254</v>
      </c>
      <c r="I478" s="29">
        <v>0.8881944444444444</v>
      </c>
      <c r="J478" s="27" t="s">
        <v>889</v>
      </c>
      <c r="K478" s="27">
        <v>0</v>
      </c>
      <c r="L478" s="27">
        <v>0</v>
      </c>
      <c r="M478" s="27">
        <v>0</v>
      </c>
      <c r="N478" s="27" t="s">
        <v>882</v>
      </c>
      <c r="O478" s="30">
        <v>202006867</v>
      </c>
      <c r="P478" s="22"/>
      <c r="Q478" s="22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9"/>
    </row>
    <row r="479" spans="1:29" x14ac:dyDescent="0.25">
      <c r="A479" s="27">
        <v>1996</v>
      </c>
      <c r="B479" s="27" t="s">
        <v>4018</v>
      </c>
      <c r="C479" s="27" t="s">
        <v>674</v>
      </c>
      <c r="D479" s="27" t="s">
        <v>853</v>
      </c>
      <c r="E479" s="27" t="s">
        <v>1625</v>
      </c>
      <c r="F479" s="28">
        <v>35255</v>
      </c>
      <c r="G479" s="29">
        <v>0.55208333333333337</v>
      </c>
      <c r="H479" s="28">
        <v>35255</v>
      </c>
      <c r="I479" s="29">
        <v>0.65277777777777779</v>
      </c>
      <c r="J479" s="27" t="s">
        <v>889</v>
      </c>
      <c r="K479" s="27">
        <v>0</v>
      </c>
      <c r="L479" s="27">
        <v>0.7</v>
      </c>
      <c r="M479" s="27">
        <v>0.7</v>
      </c>
      <c r="N479" s="27" t="s">
        <v>882</v>
      </c>
      <c r="O479" s="30">
        <v>201503392</v>
      </c>
      <c r="P479" s="22"/>
      <c r="Q479" s="22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9"/>
    </row>
    <row r="480" spans="1:29" x14ac:dyDescent="0.25">
      <c r="A480" s="27">
        <v>1996</v>
      </c>
      <c r="B480" s="27" t="s">
        <v>3573</v>
      </c>
      <c r="C480" s="27" t="s">
        <v>3569</v>
      </c>
      <c r="D480" s="27" t="s">
        <v>846</v>
      </c>
      <c r="E480" s="27" t="s">
        <v>3574</v>
      </c>
      <c r="F480" s="28">
        <v>35255</v>
      </c>
      <c r="G480" s="29">
        <v>0.55555555555555558</v>
      </c>
      <c r="H480" s="28">
        <v>35255</v>
      </c>
      <c r="I480" s="29">
        <v>0.56944444444444442</v>
      </c>
      <c r="J480" s="27" t="s">
        <v>889</v>
      </c>
      <c r="K480" s="27">
        <v>0</v>
      </c>
      <c r="L480" s="27">
        <v>0</v>
      </c>
      <c r="M480" s="27">
        <v>0</v>
      </c>
      <c r="N480" s="27" t="s">
        <v>882</v>
      </c>
      <c r="O480" s="30">
        <v>201704067</v>
      </c>
      <c r="P480" s="22"/>
      <c r="Q480" s="22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9"/>
    </row>
    <row r="481" spans="1:29" x14ac:dyDescent="0.25">
      <c r="A481" s="27">
        <v>1996</v>
      </c>
      <c r="B481" s="27" t="s">
        <v>2441</v>
      </c>
      <c r="C481" s="27" t="s">
        <v>2231</v>
      </c>
      <c r="D481" s="27" t="s">
        <v>2262</v>
      </c>
      <c r="E481" s="27" t="s">
        <v>2393</v>
      </c>
      <c r="F481" s="28">
        <v>35255</v>
      </c>
      <c r="G481" s="29">
        <v>0.5625</v>
      </c>
      <c r="H481" s="28">
        <v>35255</v>
      </c>
      <c r="I481" s="29">
        <v>0.60763888888888895</v>
      </c>
      <c r="J481" s="27"/>
      <c r="K481" s="27">
        <v>0</v>
      </c>
      <c r="L481" s="27">
        <v>0.4</v>
      </c>
      <c r="M481" s="27">
        <v>0.4</v>
      </c>
      <c r="N481" s="27" t="s">
        <v>2173</v>
      </c>
      <c r="O481" s="30">
        <v>201806798</v>
      </c>
      <c r="P481" s="22"/>
      <c r="Q481" s="22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9"/>
    </row>
    <row r="482" spans="1:29" x14ac:dyDescent="0.25">
      <c r="A482" s="27">
        <v>1996</v>
      </c>
      <c r="B482" s="27" t="s">
        <v>4192</v>
      </c>
      <c r="C482" s="27" t="s">
        <v>674</v>
      </c>
      <c r="D482" s="27" t="s">
        <v>802</v>
      </c>
      <c r="E482" s="27" t="s">
        <v>816</v>
      </c>
      <c r="F482" s="28">
        <v>35255</v>
      </c>
      <c r="G482" s="29">
        <v>0.86458333333333337</v>
      </c>
      <c r="H482" s="28">
        <v>35255</v>
      </c>
      <c r="I482" s="29">
        <v>0.89236111111111116</v>
      </c>
      <c r="J482" s="27" t="s">
        <v>889</v>
      </c>
      <c r="K482" s="27">
        <v>0</v>
      </c>
      <c r="L482" s="27">
        <v>0.02</v>
      </c>
      <c r="M482" s="27">
        <v>0.02</v>
      </c>
      <c r="N482" s="27" t="s">
        <v>882</v>
      </c>
      <c r="O482" s="30">
        <v>201806092</v>
      </c>
      <c r="P482" s="22"/>
      <c r="Q482" s="22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9"/>
    </row>
    <row r="483" spans="1:29" x14ac:dyDescent="0.25">
      <c r="A483" s="27">
        <v>1996</v>
      </c>
      <c r="B483" s="27" t="s">
        <v>2440</v>
      </c>
      <c r="C483" s="27" t="s">
        <v>2231</v>
      </c>
      <c r="D483" s="27" t="s">
        <v>2243</v>
      </c>
      <c r="E483" s="27" t="s">
        <v>2427</v>
      </c>
      <c r="F483" s="28">
        <v>35256</v>
      </c>
      <c r="G483" s="29">
        <v>5.8333333333333327E-2</v>
      </c>
      <c r="H483" s="28">
        <v>35256</v>
      </c>
      <c r="I483" s="29">
        <v>0.19444444444444445</v>
      </c>
      <c r="J483" s="27"/>
      <c r="K483" s="27">
        <v>6.3</v>
      </c>
      <c r="L483" s="27">
        <v>0.7</v>
      </c>
      <c r="M483" s="27">
        <v>7</v>
      </c>
      <c r="N483" s="27" t="s">
        <v>2173</v>
      </c>
      <c r="O483" s="30">
        <v>201603268</v>
      </c>
      <c r="P483" s="22"/>
      <c r="Q483" s="22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9"/>
    </row>
    <row r="484" spans="1:29" x14ac:dyDescent="0.25">
      <c r="A484" s="27">
        <v>1996</v>
      </c>
      <c r="B484" s="27" t="s">
        <v>4505</v>
      </c>
      <c r="C484" s="27" t="s">
        <v>674</v>
      </c>
      <c r="D484" s="27" t="s">
        <v>3859</v>
      </c>
      <c r="E484" s="27" t="s">
        <v>4239</v>
      </c>
      <c r="F484" s="28">
        <v>35256</v>
      </c>
      <c r="G484" s="29">
        <v>0.125</v>
      </c>
      <c r="H484" s="28">
        <v>35256</v>
      </c>
      <c r="I484" s="29">
        <v>0.1875</v>
      </c>
      <c r="J484" s="27" t="s">
        <v>889</v>
      </c>
      <c r="K484" s="27">
        <v>0</v>
      </c>
      <c r="L484" s="27">
        <v>0.05</v>
      </c>
      <c r="M484" s="27">
        <v>0.05</v>
      </c>
      <c r="N484" s="27" t="s">
        <v>882</v>
      </c>
      <c r="O484" s="30">
        <v>202005330</v>
      </c>
      <c r="P484" s="22"/>
      <c r="Q484" s="22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9"/>
    </row>
    <row r="485" spans="1:29" x14ac:dyDescent="0.25">
      <c r="A485" s="27">
        <v>1996</v>
      </c>
      <c r="B485" s="27" t="s">
        <v>4682</v>
      </c>
      <c r="C485" s="27" t="s">
        <v>674</v>
      </c>
      <c r="D485" s="27" t="s">
        <v>3830</v>
      </c>
      <c r="E485" s="27" t="s">
        <v>727</v>
      </c>
      <c r="F485" s="28">
        <v>35256</v>
      </c>
      <c r="G485" s="29">
        <v>0.53125</v>
      </c>
      <c r="H485" s="28">
        <v>35256</v>
      </c>
      <c r="I485" s="29">
        <v>0.60069444444444442</v>
      </c>
      <c r="J485" s="27" t="s">
        <v>889</v>
      </c>
      <c r="K485" s="27">
        <v>0</v>
      </c>
      <c r="L485" s="27">
        <v>0.3</v>
      </c>
      <c r="M485" s="27">
        <v>0.3</v>
      </c>
      <c r="N485" s="27" t="s">
        <v>882</v>
      </c>
      <c r="O485" s="30">
        <v>201603822</v>
      </c>
      <c r="P485" s="22"/>
      <c r="Q485" s="22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9"/>
    </row>
    <row r="486" spans="1:29" x14ac:dyDescent="0.25">
      <c r="A486" s="27">
        <v>1996</v>
      </c>
      <c r="B486" s="27" t="s">
        <v>4504</v>
      </c>
      <c r="C486" s="27" t="s">
        <v>674</v>
      </c>
      <c r="D486" s="27" t="s">
        <v>752</v>
      </c>
      <c r="E486" s="27" t="s">
        <v>3882</v>
      </c>
      <c r="F486" s="28">
        <v>35256</v>
      </c>
      <c r="G486" s="29">
        <v>0.54583333333333328</v>
      </c>
      <c r="H486" s="28">
        <v>35256</v>
      </c>
      <c r="I486" s="29">
        <v>0.62152777777777779</v>
      </c>
      <c r="J486" s="27" t="s">
        <v>889</v>
      </c>
      <c r="K486" s="27">
        <v>0</v>
      </c>
      <c r="L486" s="27">
        <v>0.06</v>
      </c>
      <c r="M486" s="27">
        <v>0.06</v>
      </c>
      <c r="N486" s="27" t="s">
        <v>882</v>
      </c>
      <c r="O486" s="30">
        <v>202004996</v>
      </c>
      <c r="P486" s="22"/>
      <c r="Q486" s="22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9"/>
    </row>
    <row r="487" spans="1:29" x14ac:dyDescent="0.25">
      <c r="A487" s="27">
        <v>1996</v>
      </c>
      <c r="B487" s="27" t="s">
        <v>4190</v>
      </c>
      <c r="C487" s="27" t="s">
        <v>674</v>
      </c>
      <c r="D487" s="27" t="s">
        <v>853</v>
      </c>
      <c r="E487" s="27" t="s">
        <v>4191</v>
      </c>
      <c r="F487" s="28">
        <v>35256</v>
      </c>
      <c r="G487" s="29">
        <v>0.55208333333333337</v>
      </c>
      <c r="H487" s="28">
        <v>35256</v>
      </c>
      <c r="I487" s="29">
        <v>0.58680555555555558</v>
      </c>
      <c r="J487" s="27" t="s">
        <v>889</v>
      </c>
      <c r="K487" s="27">
        <v>0</v>
      </c>
      <c r="L487" s="27">
        <v>0.02</v>
      </c>
      <c r="M487" s="27">
        <v>0.02</v>
      </c>
      <c r="N487" s="27" t="s">
        <v>882</v>
      </c>
      <c r="O487" s="30">
        <v>201705783</v>
      </c>
      <c r="P487" s="22"/>
      <c r="Q487" s="22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9"/>
    </row>
    <row r="488" spans="1:29" x14ac:dyDescent="0.25">
      <c r="A488" s="27">
        <v>1996</v>
      </c>
      <c r="B488" s="27" t="s">
        <v>4018</v>
      </c>
      <c r="C488" s="27" t="s">
        <v>674</v>
      </c>
      <c r="D488" s="27" t="s">
        <v>853</v>
      </c>
      <c r="E488" s="27" t="s">
        <v>1625</v>
      </c>
      <c r="F488" s="28">
        <v>35256</v>
      </c>
      <c r="G488" s="29">
        <v>0.55902777777777779</v>
      </c>
      <c r="H488" s="28">
        <v>35256</v>
      </c>
      <c r="I488" s="29">
        <v>0.65625</v>
      </c>
      <c r="J488" s="27" t="s">
        <v>889</v>
      </c>
      <c r="K488" s="27">
        <v>0</v>
      </c>
      <c r="L488" s="27">
        <v>0.5</v>
      </c>
      <c r="M488" s="27">
        <v>0.5</v>
      </c>
      <c r="N488" s="27" t="s">
        <v>882</v>
      </c>
      <c r="O488" s="30">
        <v>201706828</v>
      </c>
      <c r="P488" s="22"/>
      <c r="Q488" s="22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9"/>
    </row>
    <row r="489" spans="1:29" x14ac:dyDescent="0.25">
      <c r="A489" s="27">
        <v>1996</v>
      </c>
      <c r="B489" s="27" t="s">
        <v>1072</v>
      </c>
      <c r="C489" s="27" t="s">
        <v>676</v>
      </c>
      <c r="D489" s="27" t="s">
        <v>891</v>
      </c>
      <c r="E489" s="27" t="s">
        <v>1073</v>
      </c>
      <c r="F489" s="28">
        <v>35256</v>
      </c>
      <c r="G489" s="29">
        <v>0.56458333333333333</v>
      </c>
      <c r="H489" s="28">
        <v>35256</v>
      </c>
      <c r="I489" s="29">
        <v>0.62847222222222221</v>
      </c>
      <c r="J489" s="27" t="s">
        <v>889</v>
      </c>
      <c r="K489" s="27">
        <v>0</v>
      </c>
      <c r="L489" s="27">
        <v>7.0000000000000007E-2</v>
      </c>
      <c r="M489" s="27">
        <v>7.0000000000000007E-2</v>
      </c>
      <c r="N489" s="27" t="s">
        <v>882</v>
      </c>
      <c r="O489" s="30">
        <v>201704507</v>
      </c>
      <c r="P489" s="22"/>
      <c r="Q489" s="22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9"/>
    </row>
    <row r="490" spans="1:29" x14ac:dyDescent="0.25">
      <c r="A490" s="27">
        <v>1996</v>
      </c>
      <c r="B490" s="27" t="s">
        <v>1203</v>
      </c>
      <c r="C490" s="27" t="s">
        <v>676</v>
      </c>
      <c r="D490" s="27" t="s">
        <v>887</v>
      </c>
      <c r="E490" s="27" t="s">
        <v>751</v>
      </c>
      <c r="F490" s="28">
        <v>35256</v>
      </c>
      <c r="G490" s="29">
        <v>0.60763888888888895</v>
      </c>
      <c r="H490" s="28">
        <v>35256</v>
      </c>
      <c r="I490" s="29">
        <v>0.65972222222222221</v>
      </c>
      <c r="J490" s="27" t="s">
        <v>889</v>
      </c>
      <c r="K490" s="27">
        <v>0</v>
      </c>
      <c r="L490" s="27">
        <v>0.1</v>
      </c>
      <c r="M490" s="27">
        <v>0.1</v>
      </c>
      <c r="N490" s="27" t="s">
        <v>882</v>
      </c>
      <c r="O490" s="30">
        <v>202007525</v>
      </c>
      <c r="P490" s="22"/>
      <c r="Q490" s="22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9"/>
    </row>
    <row r="491" spans="1:29" x14ac:dyDescent="0.25">
      <c r="A491" s="27">
        <v>1996</v>
      </c>
      <c r="B491" s="27" t="s">
        <v>2436</v>
      </c>
      <c r="C491" s="27" t="s">
        <v>2231</v>
      </c>
      <c r="D491" s="27" t="s">
        <v>2340</v>
      </c>
      <c r="E491" s="27" t="s">
        <v>2437</v>
      </c>
      <c r="F491" s="28">
        <v>35256</v>
      </c>
      <c r="G491" s="29">
        <v>0.61805555555555558</v>
      </c>
      <c r="H491" s="28">
        <v>35256</v>
      </c>
      <c r="I491" s="29">
        <v>0.67708333333333337</v>
      </c>
      <c r="J491" s="27"/>
      <c r="K491" s="27">
        <v>0.125</v>
      </c>
      <c r="L491" s="27">
        <v>0.125</v>
      </c>
      <c r="M491" s="27">
        <v>0.25</v>
      </c>
      <c r="N491" s="27" t="s">
        <v>2173</v>
      </c>
      <c r="O491" s="30">
        <v>201605335</v>
      </c>
      <c r="P491" s="22"/>
      <c r="Q491" s="22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9"/>
    </row>
    <row r="492" spans="1:29" x14ac:dyDescent="0.25">
      <c r="A492" s="27">
        <v>1996</v>
      </c>
      <c r="B492" s="27" t="s">
        <v>4682</v>
      </c>
      <c r="C492" s="27" t="s">
        <v>674</v>
      </c>
      <c r="D492" s="27" t="s">
        <v>3830</v>
      </c>
      <c r="E492" s="27" t="s">
        <v>727</v>
      </c>
      <c r="F492" s="28">
        <v>35256</v>
      </c>
      <c r="G492" s="29">
        <v>0.63888888888888895</v>
      </c>
      <c r="H492" s="28">
        <v>35256</v>
      </c>
      <c r="I492" s="29">
        <v>0.6875</v>
      </c>
      <c r="J492" s="27" t="s">
        <v>889</v>
      </c>
      <c r="K492" s="27">
        <v>0</v>
      </c>
      <c r="L492" s="27">
        <v>0.1</v>
      </c>
      <c r="M492" s="27">
        <v>0.1</v>
      </c>
      <c r="N492" s="27" t="s">
        <v>882</v>
      </c>
      <c r="O492" s="30">
        <v>201907779</v>
      </c>
      <c r="P492" s="22"/>
      <c r="Q492" s="22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9"/>
    </row>
    <row r="493" spans="1:29" x14ac:dyDescent="0.25">
      <c r="A493" s="27">
        <v>1996</v>
      </c>
      <c r="B493" s="27" t="s">
        <v>2439</v>
      </c>
      <c r="C493" s="27" t="s">
        <v>2231</v>
      </c>
      <c r="D493" s="27" t="s">
        <v>2276</v>
      </c>
      <c r="E493" s="27" t="s">
        <v>2281</v>
      </c>
      <c r="F493" s="28">
        <v>35256</v>
      </c>
      <c r="G493" s="29">
        <v>0.65277777777777779</v>
      </c>
      <c r="H493" s="28">
        <v>35256</v>
      </c>
      <c r="I493" s="29">
        <v>0.7270833333333333</v>
      </c>
      <c r="J493" s="27"/>
      <c r="K493" s="27">
        <v>0.2</v>
      </c>
      <c r="L493" s="27">
        <v>0</v>
      </c>
      <c r="M493" s="27">
        <v>0.2</v>
      </c>
      <c r="N493" s="27" t="s">
        <v>2173</v>
      </c>
      <c r="O493" s="30">
        <v>201907264</v>
      </c>
      <c r="P493" s="22"/>
      <c r="Q493" s="22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9"/>
    </row>
    <row r="494" spans="1:29" x14ac:dyDescent="0.25">
      <c r="A494" s="27">
        <v>1996</v>
      </c>
      <c r="B494" s="27" t="s">
        <v>4192</v>
      </c>
      <c r="C494" s="27" t="s">
        <v>674</v>
      </c>
      <c r="D494" s="27" t="s">
        <v>802</v>
      </c>
      <c r="E494" s="27" t="s">
        <v>816</v>
      </c>
      <c r="F494" s="28">
        <v>35256</v>
      </c>
      <c r="G494" s="29">
        <v>0.66666666666666663</v>
      </c>
      <c r="H494" s="28">
        <v>35256</v>
      </c>
      <c r="I494" s="29">
        <v>0.69791666666666663</v>
      </c>
      <c r="J494" s="27" t="s">
        <v>889</v>
      </c>
      <c r="K494" s="27">
        <v>0</v>
      </c>
      <c r="L494" s="27">
        <v>0.05</v>
      </c>
      <c r="M494" s="27">
        <v>0.05</v>
      </c>
      <c r="N494" s="27" t="s">
        <v>882</v>
      </c>
      <c r="O494" s="30">
        <v>201806757</v>
      </c>
      <c r="P494" s="22"/>
      <c r="Q494" s="22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9"/>
    </row>
    <row r="495" spans="1:29" x14ac:dyDescent="0.25">
      <c r="A495" s="27">
        <v>1996</v>
      </c>
      <c r="B495" s="27" t="s">
        <v>4018</v>
      </c>
      <c r="C495" s="27" t="s">
        <v>674</v>
      </c>
      <c r="D495" s="27" t="s">
        <v>853</v>
      </c>
      <c r="E495" s="27" t="s">
        <v>1625</v>
      </c>
      <c r="F495" s="28">
        <v>35256</v>
      </c>
      <c r="G495" s="29">
        <v>0.68402777777777779</v>
      </c>
      <c r="H495" s="28">
        <v>35256</v>
      </c>
      <c r="I495" s="29">
        <v>0.71875</v>
      </c>
      <c r="J495" s="27" t="s">
        <v>889</v>
      </c>
      <c r="K495" s="27">
        <v>0</v>
      </c>
      <c r="L495" s="27">
        <v>0.05</v>
      </c>
      <c r="M495" s="27">
        <v>0.05</v>
      </c>
      <c r="N495" s="27" t="s">
        <v>882</v>
      </c>
      <c r="O495" s="30">
        <v>201906937</v>
      </c>
      <c r="P495" s="22"/>
      <c r="Q495" s="22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9"/>
    </row>
    <row r="496" spans="1:29" x14ac:dyDescent="0.25">
      <c r="A496" s="27">
        <v>1996</v>
      </c>
      <c r="B496" s="27" t="s">
        <v>2440</v>
      </c>
      <c r="C496" s="27" t="s">
        <v>2231</v>
      </c>
      <c r="D496" s="27" t="s">
        <v>2243</v>
      </c>
      <c r="E496" s="27" t="s">
        <v>2427</v>
      </c>
      <c r="F496" s="28">
        <v>35256</v>
      </c>
      <c r="G496" s="29">
        <v>0.69097222222222221</v>
      </c>
      <c r="H496" s="28">
        <v>35256</v>
      </c>
      <c r="I496" s="29">
        <v>0.83680555555555547</v>
      </c>
      <c r="J496" s="27" t="s">
        <v>889</v>
      </c>
      <c r="K496" s="27">
        <v>1</v>
      </c>
      <c r="L496" s="27">
        <v>0</v>
      </c>
      <c r="M496" s="27">
        <v>1</v>
      </c>
      <c r="N496" s="27" t="s">
        <v>882</v>
      </c>
      <c r="O496" s="30">
        <v>201906454</v>
      </c>
      <c r="P496" s="22"/>
      <c r="Q496" s="22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9"/>
    </row>
    <row r="497" spans="1:29" x14ac:dyDescent="0.25">
      <c r="A497" s="27">
        <v>1996</v>
      </c>
      <c r="B497" s="27" t="s">
        <v>2452</v>
      </c>
      <c r="C497" s="27" t="s">
        <v>2231</v>
      </c>
      <c r="D497" s="27" t="s">
        <v>2340</v>
      </c>
      <c r="E497" s="27" t="s">
        <v>2437</v>
      </c>
      <c r="F497" s="28">
        <v>35256</v>
      </c>
      <c r="G497" s="29">
        <v>0.7416666666666667</v>
      </c>
      <c r="H497" s="28">
        <v>35256</v>
      </c>
      <c r="I497" s="29">
        <v>0.84027777777777779</v>
      </c>
      <c r="J497" s="27"/>
      <c r="K497" s="27">
        <v>1.5</v>
      </c>
      <c r="L497" s="27">
        <v>0</v>
      </c>
      <c r="M497" s="27">
        <v>1.5</v>
      </c>
      <c r="N497" s="27" t="s">
        <v>2173</v>
      </c>
      <c r="O497" s="30">
        <v>201907507</v>
      </c>
      <c r="P497" s="22"/>
      <c r="Q497" s="22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9"/>
    </row>
    <row r="498" spans="1:29" x14ac:dyDescent="0.25">
      <c r="A498" s="27">
        <v>1996</v>
      </c>
      <c r="B498" s="27" t="s">
        <v>4016</v>
      </c>
      <c r="C498" s="27" t="s">
        <v>674</v>
      </c>
      <c r="D498" s="27" t="s">
        <v>802</v>
      </c>
      <c r="E498" s="27" t="s">
        <v>794</v>
      </c>
      <c r="F498" s="28">
        <v>35256</v>
      </c>
      <c r="G498" s="29">
        <v>0.74652777777777779</v>
      </c>
      <c r="H498" s="28">
        <v>35256</v>
      </c>
      <c r="I498" s="29">
        <v>0.77083333333333337</v>
      </c>
      <c r="J498" s="27" t="s">
        <v>889</v>
      </c>
      <c r="K498" s="27">
        <v>0</v>
      </c>
      <c r="L498" s="27">
        <v>0.01</v>
      </c>
      <c r="M498" s="27">
        <v>0.01</v>
      </c>
      <c r="N498" s="27" t="s">
        <v>882</v>
      </c>
      <c r="O498" s="30">
        <v>201806757</v>
      </c>
      <c r="P498" s="22"/>
      <c r="Q498" s="22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9"/>
    </row>
    <row r="499" spans="1:29" x14ac:dyDescent="0.25">
      <c r="A499" s="27">
        <v>1996</v>
      </c>
      <c r="B499" s="27" t="s">
        <v>4018</v>
      </c>
      <c r="C499" s="27" t="s">
        <v>674</v>
      </c>
      <c r="D499" s="27" t="s">
        <v>853</v>
      </c>
      <c r="E499" s="27" t="s">
        <v>1625</v>
      </c>
      <c r="F499" s="28">
        <v>35256</v>
      </c>
      <c r="G499" s="29">
        <v>0.76388888888888884</v>
      </c>
      <c r="H499" s="28">
        <v>35256</v>
      </c>
      <c r="I499" s="29">
        <v>0.80208333333333337</v>
      </c>
      <c r="J499" s="27" t="s">
        <v>889</v>
      </c>
      <c r="K499" s="27">
        <v>0</v>
      </c>
      <c r="L499" s="27">
        <v>0.01</v>
      </c>
      <c r="M499" s="27">
        <v>0.01</v>
      </c>
      <c r="N499" s="27" t="s">
        <v>882</v>
      </c>
      <c r="O499" s="30">
        <v>201904908</v>
      </c>
      <c r="P499" s="22"/>
      <c r="Q499" s="22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9"/>
    </row>
    <row r="500" spans="1:29" x14ac:dyDescent="0.25">
      <c r="A500" s="27">
        <v>1996</v>
      </c>
      <c r="B500" s="27" t="s">
        <v>2460</v>
      </c>
      <c r="C500" s="27" t="s">
        <v>2231</v>
      </c>
      <c r="D500" s="27" t="s">
        <v>2232</v>
      </c>
      <c r="E500" s="27" t="s">
        <v>2255</v>
      </c>
      <c r="F500" s="28">
        <v>35256</v>
      </c>
      <c r="G500" s="29">
        <v>0.86319444444444438</v>
      </c>
      <c r="H500" s="28">
        <v>35256</v>
      </c>
      <c r="I500" s="29">
        <v>0.93958333333333333</v>
      </c>
      <c r="J500" s="27"/>
      <c r="K500" s="27">
        <v>0</v>
      </c>
      <c r="L500" s="27">
        <v>0.24</v>
      </c>
      <c r="M500" s="27">
        <v>0.24</v>
      </c>
      <c r="N500" s="27" t="s">
        <v>2173</v>
      </c>
      <c r="O500" s="30">
        <v>202003072</v>
      </c>
      <c r="P500" s="22"/>
      <c r="Q500" s="22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9"/>
    </row>
    <row r="501" spans="1:29" x14ac:dyDescent="0.25">
      <c r="A501" s="27">
        <v>1996</v>
      </c>
      <c r="B501" s="27" t="s">
        <v>1072</v>
      </c>
      <c r="C501" s="27" t="s">
        <v>676</v>
      </c>
      <c r="D501" s="27" t="s">
        <v>891</v>
      </c>
      <c r="E501" s="27" t="s">
        <v>1073</v>
      </c>
      <c r="F501" s="28">
        <v>35256</v>
      </c>
      <c r="G501" s="29">
        <v>0.97916666666666663</v>
      </c>
      <c r="H501" s="28">
        <v>35257</v>
      </c>
      <c r="I501" s="29">
        <v>5.9027777777777783E-2</v>
      </c>
      <c r="J501" s="27" t="s">
        <v>889</v>
      </c>
      <c r="K501" s="27">
        <v>0.2</v>
      </c>
      <c r="L501" s="27">
        <v>0</v>
      </c>
      <c r="M501" s="27">
        <v>0.2</v>
      </c>
      <c r="N501" s="27" t="s">
        <v>882</v>
      </c>
      <c r="O501" s="30">
        <v>201908687</v>
      </c>
      <c r="P501" s="22"/>
      <c r="Q501" s="22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9"/>
    </row>
    <row r="502" spans="1:29" x14ac:dyDescent="0.25">
      <c r="A502" s="27">
        <v>1996</v>
      </c>
      <c r="B502" s="27" t="s">
        <v>4502</v>
      </c>
      <c r="C502" s="27" t="s">
        <v>674</v>
      </c>
      <c r="D502" s="27" t="s">
        <v>3841</v>
      </c>
      <c r="E502" s="27" t="s">
        <v>4089</v>
      </c>
      <c r="F502" s="28">
        <v>35257</v>
      </c>
      <c r="G502" s="29">
        <v>6.25E-2</v>
      </c>
      <c r="H502" s="28">
        <v>35257</v>
      </c>
      <c r="I502" s="29">
        <v>7.6388888888888895E-2</v>
      </c>
      <c r="J502" s="27" t="s">
        <v>889</v>
      </c>
      <c r="K502" s="27">
        <v>0</v>
      </c>
      <c r="L502" s="27">
        <v>0.05</v>
      </c>
      <c r="M502" s="27">
        <v>0.05</v>
      </c>
      <c r="N502" s="27" t="s">
        <v>882</v>
      </c>
      <c r="O502" s="30">
        <v>202006427</v>
      </c>
      <c r="P502" s="22"/>
      <c r="Q502" s="22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9"/>
    </row>
    <row r="503" spans="1:29" x14ac:dyDescent="0.25">
      <c r="A503" s="27">
        <v>1996</v>
      </c>
      <c r="B503" s="27" t="s">
        <v>2440</v>
      </c>
      <c r="C503" s="27" t="s">
        <v>2231</v>
      </c>
      <c r="D503" s="27" t="s">
        <v>2243</v>
      </c>
      <c r="E503" s="27" t="s">
        <v>2427</v>
      </c>
      <c r="F503" s="28">
        <v>35257</v>
      </c>
      <c r="G503" s="29">
        <v>0.17708333333333334</v>
      </c>
      <c r="H503" s="28">
        <v>35257</v>
      </c>
      <c r="I503" s="29">
        <v>0.90625</v>
      </c>
      <c r="J503" s="27" t="s">
        <v>889</v>
      </c>
      <c r="K503" s="27">
        <v>0.01</v>
      </c>
      <c r="L503" s="27">
        <v>0</v>
      </c>
      <c r="M503" s="27">
        <v>0.01</v>
      </c>
      <c r="N503" s="27" t="s">
        <v>882</v>
      </c>
      <c r="O503" s="30">
        <v>201905228</v>
      </c>
      <c r="P503" s="22"/>
      <c r="Q503" s="22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9"/>
    </row>
    <row r="504" spans="1:29" x14ac:dyDescent="0.25">
      <c r="A504" s="27">
        <v>1996</v>
      </c>
      <c r="B504" s="27" t="s">
        <v>4504</v>
      </c>
      <c r="C504" s="27" t="s">
        <v>674</v>
      </c>
      <c r="D504" s="27" t="s">
        <v>752</v>
      </c>
      <c r="E504" s="27" t="s">
        <v>3882</v>
      </c>
      <c r="F504" s="28">
        <v>35257</v>
      </c>
      <c r="G504" s="29">
        <v>0.19791666666666666</v>
      </c>
      <c r="H504" s="28">
        <v>35257</v>
      </c>
      <c r="I504" s="29">
        <v>0.26041666666666669</v>
      </c>
      <c r="J504" s="27" t="s">
        <v>889</v>
      </c>
      <c r="K504" s="27">
        <v>0</v>
      </c>
      <c r="L504" s="27">
        <v>0.3</v>
      </c>
      <c r="M504" s="27">
        <v>0.3</v>
      </c>
      <c r="N504" s="27" t="s">
        <v>882</v>
      </c>
      <c r="O504" s="30">
        <v>201908119</v>
      </c>
      <c r="P504" s="22"/>
      <c r="Q504" s="22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9"/>
    </row>
    <row r="505" spans="1:29" x14ac:dyDescent="0.25">
      <c r="A505" s="27">
        <v>1996</v>
      </c>
      <c r="B505" s="27" t="s">
        <v>4817</v>
      </c>
      <c r="C505" s="27" t="s">
        <v>674</v>
      </c>
      <c r="D505" s="27" t="s">
        <v>3827</v>
      </c>
      <c r="E505" s="27" t="s">
        <v>1424</v>
      </c>
      <c r="F505" s="28">
        <v>35257</v>
      </c>
      <c r="G505" s="29">
        <v>0.25</v>
      </c>
      <c r="H505" s="28">
        <v>35257</v>
      </c>
      <c r="I505" s="29">
        <v>0.3125</v>
      </c>
      <c r="J505" s="27" t="s">
        <v>889</v>
      </c>
      <c r="K505" s="27">
        <v>0</v>
      </c>
      <c r="L505" s="27">
        <v>0.25</v>
      </c>
      <c r="M505" s="27">
        <v>0.25</v>
      </c>
      <c r="N505" s="27" t="s">
        <v>882</v>
      </c>
      <c r="O505" s="30">
        <v>201506449</v>
      </c>
      <c r="P505" s="22"/>
      <c r="Q505" s="22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9"/>
    </row>
    <row r="506" spans="1:29" x14ac:dyDescent="0.25">
      <c r="A506" s="27">
        <v>1996</v>
      </c>
      <c r="B506" s="27" t="s">
        <v>4187</v>
      </c>
      <c r="C506" s="27" t="s">
        <v>674</v>
      </c>
      <c r="D506" s="27" t="s">
        <v>853</v>
      </c>
      <c r="E506" s="27" t="s">
        <v>734</v>
      </c>
      <c r="F506" s="28">
        <v>35257</v>
      </c>
      <c r="G506" s="29">
        <v>0.26041666666666669</v>
      </c>
      <c r="H506" s="28">
        <v>35257</v>
      </c>
      <c r="I506" s="29">
        <v>0.2986111111111111</v>
      </c>
      <c r="J506" s="27" t="s">
        <v>889</v>
      </c>
      <c r="K506" s="27">
        <v>0</v>
      </c>
      <c r="L506" s="27">
        <v>0.02</v>
      </c>
      <c r="M506" s="27">
        <v>0.02</v>
      </c>
      <c r="N506" s="27" t="s">
        <v>882</v>
      </c>
      <c r="O506" s="30">
        <v>202008021</v>
      </c>
      <c r="P506" s="22"/>
      <c r="Q506" s="22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9"/>
    </row>
    <row r="507" spans="1:29" x14ac:dyDescent="0.25">
      <c r="A507" s="27">
        <v>1996</v>
      </c>
      <c r="B507" s="27" t="s">
        <v>4017</v>
      </c>
      <c r="C507" s="27" t="s">
        <v>674</v>
      </c>
      <c r="D507" s="27" t="s">
        <v>3859</v>
      </c>
      <c r="E507" s="27" t="s">
        <v>3859</v>
      </c>
      <c r="F507" s="28">
        <v>35257</v>
      </c>
      <c r="G507" s="29">
        <v>0.38541666666666669</v>
      </c>
      <c r="H507" s="28">
        <v>35257</v>
      </c>
      <c r="I507" s="29">
        <v>0.41319444444444442</v>
      </c>
      <c r="J507" s="27" t="s">
        <v>889</v>
      </c>
      <c r="K507" s="27">
        <v>0</v>
      </c>
      <c r="L507" s="27">
        <v>0.03</v>
      </c>
      <c r="M507" s="27">
        <v>0.03</v>
      </c>
      <c r="N507" s="27" t="s">
        <v>882</v>
      </c>
      <c r="O507" s="30">
        <v>201906235</v>
      </c>
      <c r="P507" s="22"/>
      <c r="Q507" s="22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9"/>
    </row>
    <row r="508" spans="1:29" x14ac:dyDescent="0.25">
      <c r="A508" s="27">
        <v>1996</v>
      </c>
      <c r="B508" s="27" t="s">
        <v>3866</v>
      </c>
      <c r="C508" s="27" t="s">
        <v>674</v>
      </c>
      <c r="D508" s="27" t="s">
        <v>3821</v>
      </c>
      <c r="E508" s="27" t="s">
        <v>3867</v>
      </c>
      <c r="F508" s="28">
        <v>35257</v>
      </c>
      <c r="G508" s="29">
        <v>0.4513888888888889</v>
      </c>
      <c r="H508" s="28">
        <v>35257</v>
      </c>
      <c r="I508" s="29">
        <v>0.49652777777777773</v>
      </c>
      <c r="J508" s="27" t="s">
        <v>889</v>
      </c>
      <c r="K508" s="27">
        <v>0</v>
      </c>
      <c r="L508" s="27">
        <v>0.5</v>
      </c>
      <c r="M508" s="27">
        <v>0.5</v>
      </c>
      <c r="N508" s="27" t="s">
        <v>882</v>
      </c>
      <c r="O508" s="30">
        <v>201101522</v>
      </c>
      <c r="P508" s="22"/>
      <c r="Q508" s="22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9"/>
    </row>
    <row r="509" spans="1:29" x14ac:dyDescent="0.25">
      <c r="A509" s="27">
        <v>1996</v>
      </c>
      <c r="B509" s="27" t="s">
        <v>4897</v>
      </c>
      <c r="C509" s="27" t="s">
        <v>674</v>
      </c>
      <c r="D509" s="27" t="s">
        <v>3821</v>
      </c>
      <c r="E509" s="27" t="s">
        <v>739</v>
      </c>
      <c r="F509" s="28">
        <v>35257</v>
      </c>
      <c r="G509" s="29">
        <v>0.5</v>
      </c>
      <c r="H509" s="28">
        <v>35257</v>
      </c>
      <c r="I509" s="29">
        <v>0.53125</v>
      </c>
      <c r="J509" s="27" t="s">
        <v>889</v>
      </c>
      <c r="K509" s="27">
        <v>0</v>
      </c>
      <c r="L509" s="27">
        <v>0.5</v>
      </c>
      <c r="M509" s="27">
        <v>0.5</v>
      </c>
      <c r="N509" s="27" t="s">
        <v>882</v>
      </c>
      <c r="O509" s="30">
        <v>201904573</v>
      </c>
      <c r="P509" s="22"/>
      <c r="Q509" s="22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9"/>
    </row>
    <row r="510" spans="1:29" x14ac:dyDescent="0.25">
      <c r="A510" s="27">
        <v>1996</v>
      </c>
      <c r="B510" s="27" t="s">
        <v>4188</v>
      </c>
      <c r="C510" s="27" t="s">
        <v>674</v>
      </c>
      <c r="D510" s="27" t="s">
        <v>3824</v>
      </c>
      <c r="E510" s="27" t="s">
        <v>4189</v>
      </c>
      <c r="F510" s="28">
        <v>35257</v>
      </c>
      <c r="G510" s="29">
        <v>0.57708333333333328</v>
      </c>
      <c r="H510" s="28">
        <v>35257</v>
      </c>
      <c r="I510" s="29">
        <v>0.68402777777777779</v>
      </c>
      <c r="J510" s="27" t="s">
        <v>889</v>
      </c>
      <c r="K510" s="27">
        <v>0</v>
      </c>
      <c r="L510" s="27">
        <v>0.2</v>
      </c>
      <c r="M510" s="27">
        <v>0.2</v>
      </c>
      <c r="N510" s="27" t="s">
        <v>882</v>
      </c>
      <c r="O510" s="30">
        <v>201907345</v>
      </c>
      <c r="P510" s="22"/>
      <c r="Q510" s="22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9"/>
    </row>
    <row r="511" spans="1:29" x14ac:dyDescent="0.25">
      <c r="A511" s="27">
        <v>1996</v>
      </c>
      <c r="B511" s="27" t="s">
        <v>2452</v>
      </c>
      <c r="C511" s="27" t="s">
        <v>2231</v>
      </c>
      <c r="D511" s="27" t="s">
        <v>2340</v>
      </c>
      <c r="E511" s="27" t="s">
        <v>2437</v>
      </c>
      <c r="F511" s="28">
        <v>35257</v>
      </c>
      <c r="G511" s="29">
        <v>0.57986111111111105</v>
      </c>
      <c r="H511" s="28">
        <v>35257</v>
      </c>
      <c r="I511" s="29">
        <v>0.64236111111111105</v>
      </c>
      <c r="J511" s="27" t="s">
        <v>889</v>
      </c>
      <c r="K511" s="27">
        <v>0</v>
      </c>
      <c r="L511" s="27">
        <v>0.03</v>
      </c>
      <c r="M511" s="27">
        <v>0.03</v>
      </c>
      <c r="N511" s="27" t="s">
        <v>882</v>
      </c>
      <c r="O511" s="30">
        <v>201508246</v>
      </c>
      <c r="P511" s="22"/>
      <c r="Q511" s="22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9"/>
    </row>
    <row r="512" spans="1:29" x14ac:dyDescent="0.25">
      <c r="A512" s="27">
        <v>1996</v>
      </c>
      <c r="B512" s="27" t="s">
        <v>4501</v>
      </c>
      <c r="C512" s="27" t="s">
        <v>674</v>
      </c>
      <c r="D512" s="27" t="s">
        <v>4049</v>
      </c>
      <c r="E512" s="27" t="s">
        <v>4050</v>
      </c>
      <c r="F512" s="28">
        <v>35257</v>
      </c>
      <c r="G512" s="29">
        <v>0.61805555555555558</v>
      </c>
      <c r="H512" s="28">
        <v>35257</v>
      </c>
      <c r="I512" s="29">
        <v>0.62847222222222221</v>
      </c>
      <c r="J512" s="27" t="s">
        <v>889</v>
      </c>
      <c r="K512" s="27">
        <v>0</v>
      </c>
      <c r="L512" s="27">
        <v>0.05</v>
      </c>
      <c r="M512" s="27">
        <v>0.05</v>
      </c>
      <c r="N512" s="27" t="s">
        <v>882</v>
      </c>
      <c r="O512" s="30">
        <v>202000166</v>
      </c>
      <c r="P512" s="22"/>
      <c r="Q512" s="22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9"/>
    </row>
    <row r="513" spans="1:29" x14ac:dyDescent="0.25">
      <c r="A513" s="27">
        <v>1996</v>
      </c>
      <c r="B513" s="27" t="s">
        <v>4018</v>
      </c>
      <c r="C513" s="27" t="s">
        <v>674</v>
      </c>
      <c r="D513" s="27" t="s">
        <v>853</v>
      </c>
      <c r="E513" s="27" t="s">
        <v>1625</v>
      </c>
      <c r="F513" s="28">
        <v>35257</v>
      </c>
      <c r="G513" s="29">
        <v>0.62847222222222221</v>
      </c>
      <c r="H513" s="28">
        <v>35257</v>
      </c>
      <c r="I513" s="29">
        <v>0.70833333333333337</v>
      </c>
      <c r="J513" s="27" t="s">
        <v>889</v>
      </c>
      <c r="K513" s="27">
        <v>0</v>
      </c>
      <c r="L513" s="27">
        <v>7.0000000000000007E-2</v>
      </c>
      <c r="M513" s="27">
        <v>7.0000000000000007E-2</v>
      </c>
      <c r="N513" s="27" t="s">
        <v>882</v>
      </c>
      <c r="O513" s="30">
        <v>201905325</v>
      </c>
      <c r="P513" s="22"/>
      <c r="Q513" s="22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9"/>
    </row>
    <row r="514" spans="1:29" x14ac:dyDescent="0.25">
      <c r="A514" s="27">
        <v>1996</v>
      </c>
      <c r="B514" s="27" t="s">
        <v>4504</v>
      </c>
      <c r="C514" s="27" t="s">
        <v>674</v>
      </c>
      <c r="D514" s="27" t="s">
        <v>752</v>
      </c>
      <c r="E514" s="27" t="s">
        <v>3882</v>
      </c>
      <c r="F514" s="28">
        <v>35257</v>
      </c>
      <c r="G514" s="29">
        <v>0.64583333333333337</v>
      </c>
      <c r="H514" s="28">
        <v>35257</v>
      </c>
      <c r="I514" s="29">
        <v>0.68055555555555547</v>
      </c>
      <c r="J514" s="27" t="s">
        <v>889</v>
      </c>
      <c r="K514" s="27">
        <v>0</v>
      </c>
      <c r="L514" s="27">
        <v>0.05</v>
      </c>
      <c r="M514" s="27">
        <v>0.05</v>
      </c>
      <c r="N514" s="27" t="s">
        <v>882</v>
      </c>
      <c r="O514" s="30">
        <v>202102714</v>
      </c>
      <c r="P514" s="22"/>
      <c r="Q514" s="22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9"/>
    </row>
    <row r="515" spans="1:29" x14ac:dyDescent="0.25">
      <c r="A515" s="27">
        <v>1996</v>
      </c>
      <c r="B515" s="27" t="s">
        <v>1203</v>
      </c>
      <c r="C515" s="27" t="s">
        <v>676</v>
      </c>
      <c r="D515" s="27" t="s">
        <v>887</v>
      </c>
      <c r="E515" s="27" t="s">
        <v>751</v>
      </c>
      <c r="F515" s="28">
        <v>35257</v>
      </c>
      <c r="G515" s="29">
        <v>0.65277777777777779</v>
      </c>
      <c r="H515" s="28">
        <v>35257</v>
      </c>
      <c r="I515" s="29">
        <v>0.67708333333333337</v>
      </c>
      <c r="J515" s="27" t="s">
        <v>889</v>
      </c>
      <c r="K515" s="27">
        <v>0</v>
      </c>
      <c r="L515" s="27">
        <v>0.02</v>
      </c>
      <c r="M515" s="27">
        <v>0.02</v>
      </c>
      <c r="N515" s="27" t="s">
        <v>882</v>
      </c>
      <c r="O515" s="30">
        <v>202000707</v>
      </c>
      <c r="P515" s="22"/>
      <c r="Q515" s="22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9"/>
    </row>
    <row r="516" spans="1:29" x14ac:dyDescent="0.25">
      <c r="A516" s="27">
        <v>1996</v>
      </c>
      <c r="B516" s="27" t="s">
        <v>1069</v>
      </c>
      <c r="C516" s="27" t="s">
        <v>676</v>
      </c>
      <c r="D516" s="27" t="s">
        <v>1070</v>
      </c>
      <c r="E516" s="27" t="s">
        <v>1071</v>
      </c>
      <c r="F516" s="28">
        <v>35257</v>
      </c>
      <c r="G516" s="29">
        <v>0.65972222222222221</v>
      </c>
      <c r="H516" s="28">
        <v>35257</v>
      </c>
      <c r="I516" s="29">
        <v>0.71527777777777779</v>
      </c>
      <c r="J516" s="27" t="s">
        <v>889</v>
      </c>
      <c r="K516" s="27">
        <v>0.5</v>
      </c>
      <c r="L516" s="27">
        <v>0</v>
      </c>
      <c r="M516" s="27">
        <v>0.5</v>
      </c>
      <c r="N516" s="27" t="s">
        <v>882</v>
      </c>
      <c r="O516" s="30">
        <v>201904810</v>
      </c>
      <c r="P516" s="22"/>
      <c r="Q516" s="22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9"/>
    </row>
    <row r="517" spans="1:29" x14ac:dyDescent="0.25">
      <c r="A517" s="27">
        <v>1996</v>
      </c>
      <c r="B517" s="27" t="s">
        <v>1201</v>
      </c>
      <c r="C517" s="27" t="s">
        <v>676</v>
      </c>
      <c r="D517" s="27" t="s">
        <v>887</v>
      </c>
      <c r="E517" s="27" t="s">
        <v>1202</v>
      </c>
      <c r="F517" s="28">
        <v>35257</v>
      </c>
      <c r="G517" s="29">
        <v>0.66666666666666663</v>
      </c>
      <c r="H517" s="28">
        <v>35257</v>
      </c>
      <c r="I517" s="29">
        <v>0.79166666666666663</v>
      </c>
      <c r="J517" s="27" t="s">
        <v>889</v>
      </c>
      <c r="K517" s="27">
        <v>0</v>
      </c>
      <c r="L517" s="27">
        <v>0.4</v>
      </c>
      <c r="M517" s="27">
        <v>0.4</v>
      </c>
      <c r="N517" s="27" t="s">
        <v>882</v>
      </c>
      <c r="O517" s="30">
        <v>201800165</v>
      </c>
      <c r="P517" s="22"/>
      <c r="Q517" s="22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9"/>
    </row>
    <row r="518" spans="1:29" x14ac:dyDescent="0.25">
      <c r="A518" s="27">
        <v>1996</v>
      </c>
      <c r="B518" s="27" t="s">
        <v>4188</v>
      </c>
      <c r="C518" s="27" t="s">
        <v>674</v>
      </c>
      <c r="D518" s="27" t="s">
        <v>3824</v>
      </c>
      <c r="E518" s="27" t="s">
        <v>4189</v>
      </c>
      <c r="F518" s="28">
        <v>35257</v>
      </c>
      <c r="G518" s="29">
        <v>0.70833333333333337</v>
      </c>
      <c r="H518" s="28">
        <v>35257</v>
      </c>
      <c r="I518" s="29">
        <v>0.85416666666666663</v>
      </c>
      <c r="J518" s="27" t="s">
        <v>889</v>
      </c>
      <c r="K518" s="27">
        <v>0</v>
      </c>
      <c r="L518" s="27">
        <v>0.02</v>
      </c>
      <c r="M518" s="27">
        <v>0.02</v>
      </c>
      <c r="N518" s="27" t="s">
        <v>882</v>
      </c>
      <c r="O518" s="30">
        <v>201907288</v>
      </c>
      <c r="P518" s="22"/>
      <c r="Q518" s="22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9"/>
    </row>
    <row r="519" spans="1:29" x14ac:dyDescent="0.25">
      <c r="A519" s="27">
        <v>1996</v>
      </c>
      <c r="B519" s="27" t="s">
        <v>1069</v>
      </c>
      <c r="C519" s="27" t="s">
        <v>676</v>
      </c>
      <c r="D519" s="27" t="s">
        <v>1070</v>
      </c>
      <c r="E519" s="27" t="s">
        <v>1071</v>
      </c>
      <c r="F519" s="28">
        <v>35257</v>
      </c>
      <c r="G519" s="29">
        <v>0.71527777777777779</v>
      </c>
      <c r="H519" s="28">
        <v>35257</v>
      </c>
      <c r="I519" s="29">
        <v>0.80555555555555547</v>
      </c>
      <c r="J519" s="27" t="s">
        <v>889</v>
      </c>
      <c r="K519" s="27">
        <v>0.01</v>
      </c>
      <c r="L519" s="27">
        <v>0</v>
      </c>
      <c r="M519" s="27">
        <v>0.01</v>
      </c>
      <c r="N519" s="27" t="s">
        <v>882</v>
      </c>
      <c r="O519" s="30">
        <v>201808541</v>
      </c>
      <c r="P519" s="22"/>
      <c r="Q519" s="22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9"/>
    </row>
    <row r="520" spans="1:29" x14ac:dyDescent="0.25">
      <c r="A520" s="27">
        <v>1996</v>
      </c>
      <c r="B520" s="27" t="s">
        <v>1308</v>
      </c>
      <c r="C520" s="27" t="s">
        <v>676</v>
      </c>
      <c r="D520" s="27" t="s">
        <v>887</v>
      </c>
      <c r="E520" s="27" t="s">
        <v>959</v>
      </c>
      <c r="F520" s="28">
        <v>35257</v>
      </c>
      <c r="G520" s="29">
        <v>0.74305555555555547</v>
      </c>
      <c r="H520" s="28">
        <v>35257</v>
      </c>
      <c r="I520" s="29">
        <v>0.79861111111111116</v>
      </c>
      <c r="J520" s="27" t="s">
        <v>889</v>
      </c>
      <c r="K520" s="27">
        <v>0</v>
      </c>
      <c r="L520" s="27">
        <v>0.05</v>
      </c>
      <c r="M520" s="27">
        <v>0.05</v>
      </c>
      <c r="N520" s="27" t="s">
        <v>882</v>
      </c>
      <c r="O520" s="30">
        <v>201603903</v>
      </c>
      <c r="P520" s="22"/>
      <c r="Q520" s="22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9"/>
    </row>
    <row r="521" spans="1:29" x14ac:dyDescent="0.25">
      <c r="A521" s="27">
        <v>1996</v>
      </c>
      <c r="B521" s="27" t="s">
        <v>4186</v>
      </c>
      <c r="C521" s="27" t="s">
        <v>674</v>
      </c>
      <c r="D521" s="27" t="s">
        <v>802</v>
      </c>
      <c r="E521" s="27" t="s">
        <v>818</v>
      </c>
      <c r="F521" s="28">
        <v>35257</v>
      </c>
      <c r="G521" s="29">
        <v>0.8125</v>
      </c>
      <c r="H521" s="28">
        <v>35257</v>
      </c>
      <c r="I521" s="29">
        <v>0.83680555555555547</v>
      </c>
      <c r="J521" s="27" t="s">
        <v>889</v>
      </c>
      <c r="K521" s="27">
        <v>0</v>
      </c>
      <c r="L521" s="27">
        <v>0.02</v>
      </c>
      <c r="M521" s="27">
        <v>0.02</v>
      </c>
      <c r="N521" s="27" t="s">
        <v>882</v>
      </c>
      <c r="O521" s="30">
        <v>202000705</v>
      </c>
      <c r="P521" s="22"/>
      <c r="Q521" s="22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9"/>
    </row>
    <row r="522" spans="1:29" x14ac:dyDescent="0.25">
      <c r="A522" s="27">
        <v>1996</v>
      </c>
      <c r="B522" s="27" t="s">
        <v>4288</v>
      </c>
      <c r="C522" s="27" t="s">
        <v>674</v>
      </c>
      <c r="D522" s="27" t="s">
        <v>3827</v>
      </c>
      <c r="E522" s="27" t="s">
        <v>4248</v>
      </c>
      <c r="F522" s="28">
        <v>35257</v>
      </c>
      <c r="G522" s="29">
        <v>0.82291666666666663</v>
      </c>
      <c r="H522" s="28">
        <v>35257</v>
      </c>
      <c r="I522" s="29">
        <v>0.86458333333333337</v>
      </c>
      <c r="J522" s="27" t="s">
        <v>889</v>
      </c>
      <c r="K522" s="27">
        <v>0</v>
      </c>
      <c r="L522" s="27">
        <v>0.03</v>
      </c>
      <c r="M522" s="27">
        <v>0.03</v>
      </c>
      <c r="N522" s="27" t="s">
        <v>882</v>
      </c>
      <c r="O522" s="30">
        <v>201704560</v>
      </c>
      <c r="P522" s="22"/>
      <c r="Q522" s="22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9"/>
    </row>
    <row r="523" spans="1:29" x14ac:dyDescent="0.25">
      <c r="A523" s="27">
        <v>1996</v>
      </c>
      <c r="B523" s="27" t="s">
        <v>4681</v>
      </c>
      <c r="C523" s="27" t="s">
        <v>674</v>
      </c>
      <c r="D523" s="27" t="s">
        <v>3841</v>
      </c>
      <c r="E523" s="27" t="s">
        <v>3842</v>
      </c>
      <c r="F523" s="28">
        <v>35257</v>
      </c>
      <c r="G523" s="29">
        <v>0.84027777777777779</v>
      </c>
      <c r="H523" s="28">
        <v>35257</v>
      </c>
      <c r="I523" s="29">
        <v>0.88888888888888884</v>
      </c>
      <c r="J523" s="27" t="s">
        <v>889</v>
      </c>
      <c r="K523" s="27">
        <v>0</v>
      </c>
      <c r="L523" s="27">
        <v>0.1</v>
      </c>
      <c r="M523" s="27">
        <v>0.1</v>
      </c>
      <c r="N523" s="27" t="s">
        <v>882</v>
      </c>
      <c r="O523" s="30">
        <v>202006867</v>
      </c>
      <c r="P523" s="22"/>
      <c r="Q523" s="22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9"/>
    </row>
    <row r="524" spans="1:29" x14ac:dyDescent="0.25">
      <c r="A524" s="27">
        <v>1996</v>
      </c>
      <c r="B524" s="27" t="s">
        <v>4801</v>
      </c>
      <c r="C524" s="27" t="s">
        <v>674</v>
      </c>
      <c r="D524" s="27" t="s">
        <v>3841</v>
      </c>
      <c r="E524" s="27" t="s">
        <v>3842</v>
      </c>
      <c r="F524" s="28">
        <v>35257</v>
      </c>
      <c r="G524" s="29">
        <v>0.88888888888888884</v>
      </c>
      <c r="H524" s="28">
        <v>35257</v>
      </c>
      <c r="I524" s="29">
        <v>0.94444444444444453</v>
      </c>
      <c r="J524" s="27" t="s">
        <v>889</v>
      </c>
      <c r="K524" s="27">
        <v>0</v>
      </c>
      <c r="L524" s="27">
        <v>0.2</v>
      </c>
      <c r="M524" s="27">
        <v>0.2</v>
      </c>
      <c r="N524" s="27" t="s">
        <v>882</v>
      </c>
      <c r="O524" s="30">
        <v>199703280</v>
      </c>
      <c r="P524" s="22"/>
      <c r="Q524" s="22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9"/>
    </row>
    <row r="525" spans="1:29" x14ac:dyDescent="0.25">
      <c r="A525" s="27">
        <v>1996</v>
      </c>
      <c r="B525" s="27" t="s">
        <v>3866</v>
      </c>
      <c r="C525" s="27" t="s">
        <v>674</v>
      </c>
      <c r="D525" s="27" t="s">
        <v>3821</v>
      </c>
      <c r="E525" s="27" t="s">
        <v>3867</v>
      </c>
      <c r="F525" s="28">
        <v>35257</v>
      </c>
      <c r="G525" s="29">
        <v>0.92708333333333337</v>
      </c>
      <c r="H525" s="28">
        <v>35257</v>
      </c>
      <c r="I525" s="29">
        <v>0.98958333333333337</v>
      </c>
      <c r="J525" s="27" t="s">
        <v>889</v>
      </c>
      <c r="K525" s="27">
        <v>0.5</v>
      </c>
      <c r="L525" s="27">
        <v>0</v>
      </c>
      <c r="M525" s="27">
        <v>0.5</v>
      </c>
      <c r="N525" s="27" t="s">
        <v>882</v>
      </c>
      <c r="O525" s="30">
        <v>201706065</v>
      </c>
      <c r="P525" s="22"/>
      <c r="Q525" s="22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9"/>
    </row>
    <row r="526" spans="1:29" x14ac:dyDescent="0.25">
      <c r="A526" s="27">
        <v>1996</v>
      </c>
      <c r="B526" s="27" t="s">
        <v>4015</v>
      </c>
      <c r="C526" s="27" t="s">
        <v>674</v>
      </c>
      <c r="D526" s="27" t="s">
        <v>853</v>
      </c>
      <c r="E526" s="27" t="s">
        <v>1625</v>
      </c>
      <c r="F526" s="28">
        <v>35257</v>
      </c>
      <c r="G526" s="29">
        <v>0.94444444444444453</v>
      </c>
      <c r="H526" s="28">
        <v>35258</v>
      </c>
      <c r="I526" s="29">
        <v>1.0416666666666666E-2</v>
      </c>
      <c r="J526" s="27" t="s">
        <v>889</v>
      </c>
      <c r="K526" s="27">
        <v>0</v>
      </c>
      <c r="L526" s="27">
        <v>0.01</v>
      </c>
      <c r="M526" s="27">
        <v>0.01</v>
      </c>
      <c r="N526" s="27" t="s">
        <v>882</v>
      </c>
      <c r="O526" s="30">
        <v>202005330</v>
      </c>
      <c r="P526" s="22"/>
      <c r="Q526" s="22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9"/>
    </row>
    <row r="527" spans="1:29" x14ac:dyDescent="0.25">
      <c r="A527" s="27">
        <v>1996</v>
      </c>
      <c r="B527" s="27" t="s">
        <v>4499</v>
      </c>
      <c r="C527" s="27" t="s">
        <v>674</v>
      </c>
      <c r="D527" s="27" t="s">
        <v>3841</v>
      </c>
      <c r="E527" s="27" t="s">
        <v>3969</v>
      </c>
      <c r="F527" s="28">
        <v>35257</v>
      </c>
      <c r="G527" s="29">
        <v>0.94791666666666663</v>
      </c>
      <c r="H527" s="28">
        <v>35258</v>
      </c>
      <c r="I527" s="29">
        <v>0</v>
      </c>
      <c r="J527" s="27" t="s">
        <v>889</v>
      </c>
      <c r="K527" s="27">
        <v>0</v>
      </c>
      <c r="L527" s="27">
        <v>0.05</v>
      </c>
      <c r="M527" s="27">
        <v>0.05</v>
      </c>
      <c r="N527" s="27" t="s">
        <v>882</v>
      </c>
      <c r="O527" s="30">
        <v>201700122</v>
      </c>
      <c r="P527" s="22"/>
      <c r="Q527" s="22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9"/>
    </row>
    <row r="528" spans="1:29" x14ac:dyDescent="0.25">
      <c r="A528" s="27">
        <v>1996</v>
      </c>
      <c r="B528" s="27" t="s">
        <v>4288</v>
      </c>
      <c r="C528" s="27" t="s">
        <v>674</v>
      </c>
      <c r="D528" s="27" t="s">
        <v>3827</v>
      </c>
      <c r="E528" s="27" t="s">
        <v>4248</v>
      </c>
      <c r="F528" s="28">
        <v>35257</v>
      </c>
      <c r="G528" s="29">
        <v>0.94791666666666663</v>
      </c>
      <c r="H528" s="28">
        <v>35258</v>
      </c>
      <c r="I528" s="29">
        <v>5.2083333333333336E-2</v>
      </c>
      <c r="J528" s="27" t="s">
        <v>889</v>
      </c>
      <c r="K528" s="27">
        <v>0</v>
      </c>
      <c r="L528" s="27">
        <v>1</v>
      </c>
      <c r="M528" s="27">
        <v>1</v>
      </c>
      <c r="N528" s="27" t="s">
        <v>882</v>
      </c>
      <c r="O528" s="30">
        <v>201907779</v>
      </c>
      <c r="P528" s="22"/>
      <c r="Q528" s="22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9"/>
    </row>
    <row r="529" spans="1:29" x14ac:dyDescent="0.25">
      <c r="A529" s="27">
        <v>1996</v>
      </c>
      <c r="B529" s="27" t="s">
        <v>1308</v>
      </c>
      <c r="C529" s="27" t="s">
        <v>676</v>
      </c>
      <c r="D529" s="27" t="s">
        <v>887</v>
      </c>
      <c r="E529" s="27" t="s">
        <v>959</v>
      </c>
      <c r="F529" s="28">
        <v>35257</v>
      </c>
      <c r="G529" s="29">
        <v>0.9902777777777777</v>
      </c>
      <c r="H529" s="28">
        <v>35258</v>
      </c>
      <c r="I529" s="29">
        <v>5.2083333333333336E-2</v>
      </c>
      <c r="J529" s="27" t="s">
        <v>889</v>
      </c>
      <c r="K529" s="27">
        <v>0</v>
      </c>
      <c r="L529" s="27">
        <v>0.05</v>
      </c>
      <c r="M529" s="27">
        <v>0.05</v>
      </c>
      <c r="N529" s="27" t="s">
        <v>882</v>
      </c>
      <c r="O529" s="30">
        <v>201904493</v>
      </c>
      <c r="P529" s="22"/>
      <c r="Q529" s="22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9"/>
    </row>
    <row r="530" spans="1:29" x14ac:dyDescent="0.25">
      <c r="A530" s="27">
        <v>1996</v>
      </c>
      <c r="B530" s="27" t="s">
        <v>4502</v>
      </c>
      <c r="C530" s="27" t="s">
        <v>674</v>
      </c>
      <c r="D530" s="27" t="s">
        <v>3841</v>
      </c>
      <c r="E530" s="27" t="s">
        <v>4089</v>
      </c>
      <c r="F530" s="28">
        <v>35258</v>
      </c>
      <c r="G530" s="29">
        <v>2.4305555555555556E-2</v>
      </c>
      <c r="H530" s="28">
        <v>35258</v>
      </c>
      <c r="I530" s="29">
        <v>6.9444444444444434E-2</v>
      </c>
      <c r="J530" s="27" t="s">
        <v>889</v>
      </c>
      <c r="K530" s="27">
        <v>0</v>
      </c>
      <c r="L530" s="27">
        <v>0.1</v>
      </c>
      <c r="M530" s="27">
        <v>0.1</v>
      </c>
      <c r="N530" s="27" t="s">
        <v>882</v>
      </c>
      <c r="O530" s="30">
        <v>202007028</v>
      </c>
      <c r="P530" s="22"/>
      <c r="Q530" s="22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9"/>
    </row>
    <row r="531" spans="1:29" x14ac:dyDescent="0.25">
      <c r="A531" s="27">
        <v>1996</v>
      </c>
      <c r="B531" s="27" t="s">
        <v>4288</v>
      </c>
      <c r="C531" s="27" t="s">
        <v>674</v>
      </c>
      <c r="D531" s="27" t="s">
        <v>3827</v>
      </c>
      <c r="E531" s="27" t="s">
        <v>4248</v>
      </c>
      <c r="F531" s="28">
        <v>35258</v>
      </c>
      <c r="G531" s="29">
        <v>7.2916666666666671E-2</v>
      </c>
      <c r="H531" s="28">
        <v>35258</v>
      </c>
      <c r="I531" s="29">
        <v>0.15625</v>
      </c>
      <c r="J531" s="27" t="s">
        <v>889</v>
      </c>
      <c r="K531" s="27">
        <v>0</v>
      </c>
      <c r="L531" s="27">
        <v>1</v>
      </c>
      <c r="M531" s="27">
        <v>1</v>
      </c>
      <c r="N531" s="27" t="s">
        <v>882</v>
      </c>
      <c r="O531" s="30">
        <v>202006867</v>
      </c>
      <c r="P531" s="22"/>
      <c r="Q531" s="22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9"/>
    </row>
    <row r="532" spans="1:29" x14ac:dyDescent="0.25">
      <c r="A532" s="27">
        <v>1996</v>
      </c>
      <c r="B532" s="27" t="s">
        <v>1544</v>
      </c>
      <c r="C532" s="27" t="s">
        <v>676</v>
      </c>
      <c r="D532" s="27" t="s">
        <v>930</v>
      </c>
      <c r="E532" s="27" t="s">
        <v>1458</v>
      </c>
      <c r="F532" s="28">
        <v>35258</v>
      </c>
      <c r="G532" s="29">
        <v>9.0277777777777776E-2</v>
      </c>
      <c r="H532" s="28">
        <v>35258</v>
      </c>
      <c r="I532" s="29">
        <v>0.22569444444444445</v>
      </c>
      <c r="J532" s="27" t="s">
        <v>889</v>
      </c>
      <c r="K532" s="27">
        <v>0</v>
      </c>
      <c r="L532" s="27">
        <v>1</v>
      </c>
      <c r="M532" s="27">
        <v>1</v>
      </c>
      <c r="N532" s="27" t="s">
        <v>882</v>
      </c>
      <c r="O532" s="30">
        <v>201706405</v>
      </c>
      <c r="P532" s="22"/>
      <c r="Q532" s="22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9"/>
    </row>
    <row r="533" spans="1:29" x14ac:dyDescent="0.25">
      <c r="A533" s="27">
        <v>1996</v>
      </c>
      <c r="B533" s="27" t="s">
        <v>4503</v>
      </c>
      <c r="C533" s="27" t="s">
        <v>674</v>
      </c>
      <c r="D533" s="27" t="s">
        <v>3846</v>
      </c>
      <c r="E533" s="27" t="s">
        <v>3865</v>
      </c>
      <c r="F533" s="28">
        <v>35258</v>
      </c>
      <c r="G533" s="29">
        <v>0.31597222222222221</v>
      </c>
      <c r="H533" s="28">
        <v>35258</v>
      </c>
      <c r="I533" s="29">
        <v>0.375</v>
      </c>
      <c r="J533" s="27" t="s">
        <v>889</v>
      </c>
      <c r="K533" s="27">
        <v>0</v>
      </c>
      <c r="L533" s="27">
        <v>0.05</v>
      </c>
      <c r="M533" s="27">
        <v>0.05</v>
      </c>
      <c r="N533" s="27" t="s">
        <v>882</v>
      </c>
      <c r="O533" s="30">
        <v>202006757</v>
      </c>
      <c r="P533" s="22"/>
      <c r="Q533" s="22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9"/>
    </row>
    <row r="534" spans="1:29" x14ac:dyDescent="0.25">
      <c r="A534" s="27">
        <v>1996</v>
      </c>
      <c r="B534" s="27" t="s">
        <v>4499</v>
      </c>
      <c r="C534" s="27" t="s">
        <v>674</v>
      </c>
      <c r="D534" s="27" t="s">
        <v>3841</v>
      </c>
      <c r="E534" s="27" t="s">
        <v>3969</v>
      </c>
      <c r="F534" s="28">
        <v>35258</v>
      </c>
      <c r="G534" s="29">
        <v>0.36805555555555558</v>
      </c>
      <c r="H534" s="28">
        <v>35258</v>
      </c>
      <c r="I534" s="29">
        <v>0.43055555555555558</v>
      </c>
      <c r="J534" s="27" t="s">
        <v>889</v>
      </c>
      <c r="K534" s="27">
        <v>0</v>
      </c>
      <c r="L534" s="27">
        <v>0.1</v>
      </c>
      <c r="M534" s="27">
        <v>0.1</v>
      </c>
      <c r="N534" s="27" t="s">
        <v>882</v>
      </c>
      <c r="O534" s="30">
        <v>201805203</v>
      </c>
      <c r="P534" s="22"/>
      <c r="Q534" s="22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9"/>
    </row>
    <row r="535" spans="1:29" x14ac:dyDescent="0.25">
      <c r="A535" s="27">
        <v>1996</v>
      </c>
      <c r="B535" s="27" t="s">
        <v>1308</v>
      </c>
      <c r="C535" s="27" t="s">
        <v>676</v>
      </c>
      <c r="D535" s="27" t="s">
        <v>887</v>
      </c>
      <c r="E535" s="27" t="s">
        <v>959</v>
      </c>
      <c r="F535" s="28">
        <v>35258</v>
      </c>
      <c r="G535" s="29">
        <v>0.42708333333333331</v>
      </c>
      <c r="H535" s="28">
        <v>35258</v>
      </c>
      <c r="I535" s="29">
        <v>0.4861111111111111</v>
      </c>
      <c r="J535" s="27" t="s">
        <v>889</v>
      </c>
      <c r="K535" s="27">
        <v>0</v>
      </c>
      <c r="L535" s="27">
        <v>0.1</v>
      </c>
      <c r="M535" s="27">
        <v>0.1</v>
      </c>
      <c r="N535" s="27" t="s">
        <v>882</v>
      </c>
      <c r="O535" s="30">
        <v>200700267</v>
      </c>
      <c r="P535" s="22"/>
      <c r="Q535" s="22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9"/>
    </row>
    <row r="536" spans="1:29" x14ac:dyDescent="0.25">
      <c r="A536" s="27">
        <v>1996</v>
      </c>
      <c r="B536" s="27" t="s">
        <v>1306</v>
      </c>
      <c r="C536" s="27" t="s">
        <v>676</v>
      </c>
      <c r="D536" s="27" t="s">
        <v>930</v>
      </c>
      <c r="E536" s="27" t="s">
        <v>1029</v>
      </c>
      <c r="F536" s="28">
        <v>35258</v>
      </c>
      <c r="G536" s="29">
        <v>0.44930555555555557</v>
      </c>
      <c r="H536" s="28">
        <v>35258</v>
      </c>
      <c r="I536" s="29">
        <v>0.50347222222222221</v>
      </c>
      <c r="J536" s="27" t="s">
        <v>889</v>
      </c>
      <c r="K536" s="27">
        <v>0</v>
      </c>
      <c r="L536" s="27">
        <v>0.05</v>
      </c>
      <c r="M536" s="27">
        <v>0.05</v>
      </c>
      <c r="N536" s="27" t="s">
        <v>882</v>
      </c>
      <c r="O536" s="30">
        <v>202007323</v>
      </c>
      <c r="P536" s="22"/>
      <c r="Q536" s="22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9"/>
    </row>
    <row r="537" spans="1:29" x14ac:dyDescent="0.25">
      <c r="A537" s="27">
        <v>1996</v>
      </c>
      <c r="B537" s="27" t="s">
        <v>4945</v>
      </c>
      <c r="C537" s="27" t="s">
        <v>674</v>
      </c>
      <c r="D537" s="27" t="s">
        <v>853</v>
      </c>
      <c r="E537" s="27" t="s">
        <v>4946</v>
      </c>
      <c r="F537" s="28">
        <v>35258</v>
      </c>
      <c r="G537" s="29">
        <v>0.46875</v>
      </c>
      <c r="H537" s="28">
        <v>35258</v>
      </c>
      <c r="I537" s="29">
        <v>0.56597222222222221</v>
      </c>
      <c r="J537" s="27" t="s">
        <v>889</v>
      </c>
      <c r="K537" s="27">
        <v>0</v>
      </c>
      <c r="L537" s="27">
        <v>1.5</v>
      </c>
      <c r="M537" s="27">
        <v>1.5</v>
      </c>
      <c r="N537" s="27" t="s">
        <v>882</v>
      </c>
      <c r="O537" s="30">
        <v>202007044</v>
      </c>
      <c r="P537" s="22"/>
      <c r="Q537" s="22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9"/>
    </row>
    <row r="538" spans="1:29" x14ac:dyDescent="0.25">
      <c r="A538" s="27">
        <v>1996</v>
      </c>
      <c r="B538" s="27" t="s">
        <v>4896</v>
      </c>
      <c r="C538" s="27" t="s">
        <v>674</v>
      </c>
      <c r="D538" s="27" t="s">
        <v>3830</v>
      </c>
      <c r="E538" s="27" t="s">
        <v>727</v>
      </c>
      <c r="F538" s="28">
        <v>35258</v>
      </c>
      <c r="G538" s="29">
        <v>0.47222222222222227</v>
      </c>
      <c r="H538" s="28">
        <v>35258</v>
      </c>
      <c r="I538" s="29">
        <v>0.55902777777777779</v>
      </c>
      <c r="J538" s="27" t="s">
        <v>889</v>
      </c>
      <c r="K538" s="27">
        <v>0</v>
      </c>
      <c r="L538" s="27">
        <v>0.5</v>
      </c>
      <c r="M538" s="27">
        <v>0.5</v>
      </c>
      <c r="N538" s="27" t="s">
        <v>882</v>
      </c>
      <c r="O538" s="30">
        <v>201906638</v>
      </c>
      <c r="P538" s="22"/>
      <c r="Q538" s="22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9"/>
    </row>
    <row r="539" spans="1:29" x14ac:dyDescent="0.25">
      <c r="A539" s="27">
        <v>1996</v>
      </c>
      <c r="B539" s="27" t="s">
        <v>4680</v>
      </c>
      <c r="C539" s="27" t="s">
        <v>674</v>
      </c>
      <c r="D539" s="27" t="s">
        <v>3841</v>
      </c>
      <c r="E539" s="27" t="s">
        <v>3946</v>
      </c>
      <c r="F539" s="28">
        <v>35258</v>
      </c>
      <c r="G539" s="29">
        <v>0.47916666666666669</v>
      </c>
      <c r="H539" s="28">
        <v>35258</v>
      </c>
      <c r="I539" s="29">
        <v>0.53125</v>
      </c>
      <c r="J539" s="27" t="s">
        <v>889</v>
      </c>
      <c r="K539" s="27">
        <v>0</v>
      </c>
      <c r="L539" s="27">
        <v>0.1</v>
      </c>
      <c r="M539" s="27">
        <v>0.1</v>
      </c>
      <c r="N539" s="27" t="s">
        <v>882</v>
      </c>
      <c r="O539" s="30">
        <v>202008581</v>
      </c>
      <c r="P539" s="22"/>
      <c r="Q539" s="22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9"/>
    </row>
    <row r="540" spans="1:29" x14ac:dyDescent="0.25">
      <c r="A540" s="27">
        <v>1996</v>
      </c>
      <c r="B540" s="27" t="s">
        <v>4017</v>
      </c>
      <c r="C540" s="27" t="s">
        <v>674</v>
      </c>
      <c r="D540" s="27" t="s">
        <v>3859</v>
      </c>
      <c r="E540" s="27" t="s">
        <v>3859</v>
      </c>
      <c r="F540" s="28">
        <v>35258</v>
      </c>
      <c r="G540" s="29">
        <v>0.4861111111111111</v>
      </c>
      <c r="H540" s="28">
        <v>35258</v>
      </c>
      <c r="I540" s="29">
        <v>0.54166666666666663</v>
      </c>
      <c r="J540" s="27" t="s">
        <v>889</v>
      </c>
      <c r="K540" s="27">
        <v>0.04</v>
      </c>
      <c r="L540" s="27">
        <v>0.08</v>
      </c>
      <c r="M540" s="27">
        <v>0.12</v>
      </c>
      <c r="N540" s="27" t="s">
        <v>882</v>
      </c>
      <c r="O540" s="30">
        <v>202005528</v>
      </c>
      <c r="P540" s="22"/>
      <c r="Q540" s="22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9"/>
    </row>
    <row r="541" spans="1:29" x14ac:dyDescent="0.25">
      <c r="A541" s="27">
        <v>1996</v>
      </c>
      <c r="B541" s="27" t="s">
        <v>4015</v>
      </c>
      <c r="C541" s="27" t="s">
        <v>674</v>
      </c>
      <c r="D541" s="27" t="s">
        <v>853</v>
      </c>
      <c r="E541" s="27" t="s">
        <v>1625</v>
      </c>
      <c r="F541" s="28">
        <v>35258</v>
      </c>
      <c r="G541" s="29">
        <v>0.51041666666666663</v>
      </c>
      <c r="H541" s="28">
        <v>35258</v>
      </c>
      <c r="I541" s="29">
        <v>0.56597222222222221</v>
      </c>
      <c r="J541" s="27" t="s">
        <v>889</v>
      </c>
      <c r="K541" s="27">
        <v>0</v>
      </c>
      <c r="L541" s="27">
        <v>0.05</v>
      </c>
      <c r="M541" s="27">
        <v>0.05</v>
      </c>
      <c r="N541" s="27" t="s">
        <v>882</v>
      </c>
      <c r="O541" s="30">
        <v>202004325</v>
      </c>
      <c r="P541" s="22"/>
      <c r="Q541" s="22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9"/>
    </row>
    <row r="542" spans="1:29" x14ac:dyDescent="0.25">
      <c r="A542" s="27">
        <v>1996</v>
      </c>
      <c r="B542" s="27" t="s">
        <v>4500</v>
      </c>
      <c r="C542" s="27" t="s">
        <v>674</v>
      </c>
      <c r="D542" s="27" t="s">
        <v>3841</v>
      </c>
      <c r="E542" s="27" t="s">
        <v>3937</v>
      </c>
      <c r="F542" s="28">
        <v>35258</v>
      </c>
      <c r="G542" s="29">
        <v>0.53125</v>
      </c>
      <c r="H542" s="28">
        <v>35258</v>
      </c>
      <c r="I542" s="29">
        <v>0.56944444444444442</v>
      </c>
      <c r="J542" s="27" t="s">
        <v>889</v>
      </c>
      <c r="K542" s="27">
        <v>0</v>
      </c>
      <c r="L542" s="27">
        <v>0.05</v>
      </c>
      <c r="M542" s="27">
        <v>0.05</v>
      </c>
      <c r="N542" s="27" t="s">
        <v>882</v>
      </c>
      <c r="O542" s="30">
        <v>201506449</v>
      </c>
      <c r="P542" s="22"/>
      <c r="Q542" s="22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9"/>
    </row>
    <row r="543" spans="1:29" x14ac:dyDescent="0.25">
      <c r="A543" s="27">
        <v>1996</v>
      </c>
      <c r="B543" s="27" t="s">
        <v>4499</v>
      </c>
      <c r="C543" s="27" t="s">
        <v>674</v>
      </c>
      <c r="D543" s="27" t="s">
        <v>3841</v>
      </c>
      <c r="E543" s="27" t="s">
        <v>3969</v>
      </c>
      <c r="F543" s="28">
        <v>35258</v>
      </c>
      <c r="G543" s="29">
        <v>0.57291666666666663</v>
      </c>
      <c r="H543" s="28">
        <v>35258</v>
      </c>
      <c r="I543" s="29">
        <v>0.62152777777777779</v>
      </c>
      <c r="J543" s="27" t="s">
        <v>889</v>
      </c>
      <c r="K543" s="27">
        <v>0</v>
      </c>
      <c r="L543" s="27">
        <v>0.15</v>
      </c>
      <c r="M543" s="27">
        <v>0.15</v>
      </c>
      <c r="N543" s="27" t="s">
        <v>882</v>
      </c>
      <c r="O543" s="30">
        <v>201705312</v>
      </c>
      <c r="P543" s="22"/>
      <c r="Q543" s="22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9"/>
    </row>
    <row r="544" spans="1:29" x14ac:dyDescent="0.25">
      <c r="A544" s="27">
        <v>1996</v>
      </c>
      <c r="B544" s="27" t="s">
        <v>4015</v>
      </c>
      <c r="C544" s="27" t="s">
        <v>674</v>
      </c>
      <c r="D544" s="27" t="s">
        <v>853</v>
      </c>
      <c r="E544" s="27" t="s">
        <v>1625</v>
      </c>
      <c r="F544" s="28">
        <v>35258</v>
      </c>
      <c r="G544" s="29">
        <v>0.57986111111111105</v>
      </c>
      <c r="H544" s="28">
        <v>35258</v>
      </c>
      <c r="I544" s="29">
        <v>0.69097222222222221</v>
      </c>
      <c r="J544" s="27" t="s">
        <v>889</v>
      </c>
      <c r="K544" s="27">
        <v>0</v>
      </c>
      <c r="L544" s="27">
        <v>0.05</v>
      </c>
      <c r="M544" s="27">
        <v>0.05</v>
      </c>
      <c r="N544" s="27" t="s">
        <v>882</v>
      </c>
      <c r="O544" s="30">
        <v>202102713</v>
      </c>
      <c r="P544" s="22"/>
      <c r="Q544" s="22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9"/>
    </row>
    <row r="545" spans="1:29" x14ac:dyDescent="0.25">
      <c r="A545" s="27">
        <v>1996</v>
      </c>
      <c r="B545" s="27" t="s">
        <v>4800</v>
      </c>
      <c r="C545" s="27" t="s">
        <v>674</v>
      </c>
      <c r="D545" s="27" t="s">
        <v>3830</v>
      </c>
      <c r="E545" s="27" t="s">
        <v>4401</v>
      </c>
      <c r="F545" s="28">
        <v>35258</v>
      </c>
      <c r="G545" s="29">
        <v>0.61458333333333337</v>
      </c>
      <c r="H545" s="28">
        <v>35258</v>
      </c>
      <c r="I545" s="29">
        <v>0.64583333333333337</v>
      </c>
      <c r="J545" s="27" t="s">
        <v>889</v>
      </c>
      <c r="K545" s="27">
        <v>0.05</v>
      </c>
      <c r="L545" s="27">
        <v>0.2</v>
      </c>
      <c r="M545" s="27">
        <v>0.25</v>
      </c>
      <c r="N545" s="27" t="s">
        <v>882</v>
      </c>
      <c r="O545" s="30">
        <v>201808613</v>
      </c>
      <c r="P545" s="22"/>
      <c r="Q545" s="22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9"/>
    </row>
    <row r="546" spans="1:29" x14ac:dyDescent="0.25">
      <c r="A546" s="27">
        <v>1996</v>
      </c>
      <c r="B546" s="27" t="s">
        <v>4573</v>
      </c>
      <c r="C546" s="27" t="s">
        <v>674</v>
      </c>
      <c r="D546" s="27" t="s">
        <v>3859</v>
      </c>
      <c r="E546" s="27" t="s">
        <v>792</v>
      </c>
      <c r="F546" s="28">
        <v>35258</v>
      </c>
      <c r="G546" s="29">
        <v>0.625</v>
      </c>
      <c r="H546" s="28">
        <v>35258</v>
      </c>
      <c r="I546" s="29">
        <v>0.64930555555555558</v>
      </c>
      <c r="J546" s="27" t="s">
        <v>889</v>
      </c>
      <c r="K546" s="27">
        <v>0</v>
      </c>
      <c r="L546" s="27">
        <v>0.09</v>
      </c>
      <c r="M546" s="27">
        <v>0.09</v>
      </c>
      <c r="N546" s="27" t="s">
        <v>882</v>
      </c>
      <c r="O546" s="30">
        <v>202008323</v>
      </c>
      <c r="P546" s="22"/>
      <c r="Q546" s="22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9"/>
    </row>
    <row r="547" spans="1:29" x14ac:dyDescent="0.25">
      <c r="A547" s="27">
        <v>1996</v>
      </c>
      <c r="B547" s="27" t="s">
        <v>2452</v>
      </c>
      <c r="C547" s="27" t="s">
        <v>2231</v>
      </c>
      <c r="D547" s="27" t="s">
        <v>2340</v>
      </c>
      <c r="E547" s="27" t="s">
        <v>2437</v>
      </c>
      <c r="F547" s="28">
        <v>35258</v>
      </c>
      <c r="G547" s="29">
        <v>0.62847222222222221</v>
      </c>
      <c r="H547" s="28">
        <v>35258</v>
      </c>
      <c r="I547" s="29">
        <v>0.70138888888888884</v>
      </c>
      <c r="J547" s="27" t="s">
        <v>889</v>
      </c>
      <c r="K547" s="27">
        <v>0.02</v>
      </c>
      <c r="L547" s="27">
        <v>0</v>
      </c>
      <c r="M547" s="27">
        <v>0.02</v>
      </c>
      <c r="N547" s="27" t="s">
        <v>882</v>
      </c>
      <c r="O547" s="30">
        <v>201905308</v>
      </c>
      <c r="P547" s="22"/>
      <c r="Q547" s="22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9"/>
    </row>
    <row r="548" spans="1:29" x14ac:dyDescent="0.25">
      <c r="A548" s="27">
        <v>1996</v>
      </c>
      <c r="B548" s="27" t="s">
        <v>1385</v>
      </c>
      <c r="C548" s="27" t="s">
        <v>676</v>
      </c>
      <c r="D548" s="27" t="s">
        <v>887</v>
      </c>
      <c r="E548" s="27" t="s">
        <v>959</v>
      </c>
      <c r="F548" s="28">
        <v>35258</v>
      </c>
      <c r="G548" s="29">
        <v>0.67708333333333337</v>
      </c>
      <c r="H548" s="28">
        <v>35258</v>
      </c>
      <c r="I548" s="29">
        <v>0.70486111111111116</v>
      </c>
      <c r="J548" s="27" t="s">
        <v>889</v>
      </c>
      <c r="K548" s="27">
        <v>0</v>
      </c>
      <c r="L548" s="27">
        <v>0.1</v>
      </c>
      <c r="M548" s="27">
        <v>0.1</v>
      </c>
      <c r="N548" s="27" t="s">
        <v>882</v>
      </c>
      <c r="O548" s="30">
        <v>201705616</v>
      </c>
      <c r="P548" s="22"/>
      <c r="Q548" s="22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9"/>
    </row>
    <row r="549" spans="1:29" x14ac:dyDescent="0.25">
      <c r="A549" s="27">
        <v>1996</v>
      </c>
      <c r="B549" s="27" t="s">
        <v>4185</v>
      </c>
      <c r="C549" s="27" t="s">
        <v>674</v>
      </c>
      <c r="D549" s="27" t="s">
        <v>3859</v>
      </c>
      <c r="E549" s="27" t="s">
        <v>4052</v>
      </c>
      <c r="F549" s="28">
        <v>35258</v>
      </c>
      <c r="G549" s="29">
        <v>0.75694444444444453</v>
      </c>
      <c r="H549" s="28">
        <v>35258</v>
      </c>
      <c r="I549" s="29">
        <v>0.80208333333333337</v>
      </c>
      <c r="J549" s="27" t="s">
        <v>889</v>
      </c>
      <c r="K549" s="27">
        <v>0</v>
      </c>
      <c r="L549" s="27">
        <v>0.02</v>
      </c>
      <c r="M549" s="27">
        <v>0.02</v>
      </c>
      <c r="N549" s="27" t="s">
        <v>882</v>
      </c>
      <c r="O549" s="30">
        <v>201407691</v>
      </c>
      <c r="P549" s="22"/>
      <c r="Q549" s="22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9"/>
    </row>
    <row r="550" spans="1:29" x14ac:dyDescent="0.25">
      <c r="A550" s="27">
        <v>1996</v>
      </c>
      <c r="B550" s="27" t="s">
        <v>1460</v>
      </c>
      <c r="C550" s="27" t="s">
        <v>676</v>
      </c>
      <c r="D550" s="27" t="s">
        <v>891</v>
      </c>
      <c r="E550" s="27" t="s">
        <v>1058</v>
      </c>
      <c r="F550" s="28">
        <v>35258</v>
      </c>
      <c r="G550" s="29">
        <v>0.76736111111111116</v>
      </c>
      <c r="H550" s="28">
        <v>35258</v>
      </c>
      <c r="I550" s="29">
        <v>0.85416666666666663</v>
      </c>
      <c r="J550" s="27" t="s">
        <v>889</v>
      </c>
      <c r="K550" s="27">
        <v>0</v>
      </c>
      <c r="L550" s="27">
        <v>0.4</v>
      </c>
      <c r="M550" s="27">
        <v>0.4</v>
      </c>
      <c r="N550" s="27" t="s">
        <v>882</v>
      </c>
      <c r="O550" s="30">
        <v>201907483</v>
      </c>
      <c r="P550" s="22"/>
      <c r="Q550" s="22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9"/>
    </row>
    <row r="551" spans="1:29" x14ac:dyDescent="0.25">
      <c r="A551" s="27">
        <v>1996</v>
      </c>
      <c r="B551" s="27" t="s">
        <v>1304</v>
      </c>
      <c r="C551" s="27" t="s">
        <v>676</v>
      </c>
      <c r="D551" s="27" t="s">
        <v>891</v>
      </c>
      <c r="E551" s="27" t="s">
        <v>1305</v>
      </c>
      <c r="F551" s="28">
        <v>35258</v>
      </c>
      <c r="G551" s="29">
        <v>0.82638888888888884</v>
      </c>
      <c r="H551" s="28">
        <v>35258</v>
      </c>
      <c r="I551" s="29">
        <v>0.84722222222222221</v>
      </c>
      <c r="J551" s="27" t="s">
        <v>889</v>
      </c>
      <c r="K551" s="27">
        <v>0</v>
      </c>
      <c r="L551" s="27">
        <v>0.05</v>
      </c>
      <c r="M551" s="27">
        <v>0.05</v>
      </c>
      <c r="N551" s="27" t="s">
        <v>882</v>
      </c>
      <c r="O551" s="30">
        <v>201906014</v>
      </c>
      <c r="P551" s="22"/>
      <c r="Q551" s="22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9"/>
    </row>
    <row r="552" spans="1:29" x14ac:dyDescent="0.25">
      <c r="A552" s="27">
        <v>1996</v>
      </c>
      <c r="B552" s="27" t="s">
        <v>1308</v>
      </c>
      <c r="C552" s="27" t="s">
        <v>676</v>
      </c>
      <c r="D552" s="27" t="s">
        <v>887</v>
      </c>
      <c r="E552" s="27" t="s">
        <v>959</v>
      </c>
      <c r="F552" s="28">
        <v>35258</v>
      </c>
      <c r="G552" s="29">
        <v>0.82638888888888884</v>
      </c>
      <c r="H552" s="28">
        <v>35258</v>
      </c>
      <c r="I552" s="29">
        <v>0.87847222222222221</v>
      </c>
      <c r="J552" s="27" t="s">
        <v>889</v>
      </c>
      <c r="K552" s="27">
        <v>0</v>
      </c>
      <c r="L552" s="27">
        <v>0.15</v>
      </c>
      <c r="M552" s="27">
        <v>0.15</v>
      </c>
      <c r="N552" s="27" t="s">
        <v>882</v>
      </c>
      <c r="O552" s="30">
        <v>201904908</v>
      </c>
      <c r="P552" s="22"/>
      <c r="Q552" s="22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9"/>
    </row>
    <row r="553" spans="1:29" x14ac:dyDescent="0.25">
      <c r="A553" s="27">
        <v>1996</v>
      </c>
      <c r="B553" s="27" t="s">
        <v>1229</v>
      </c>
      <c r="C553" s="27" t="s">
        <v>676</v>
      </c>
      <c r="D553" s="27" t="s">
        <v>887</v>
      </c>
      <c r="E553" s="27" t="s">
        <v>950</v>
      </c>
      <c r="F553" s="28">
        <v>35258</v>
      </c>
      <c r="G553" s="29">
        <v>0.84027777777777779</v>
      </c>
      <c r="H553" s="28">
        <v>35258</v>
      </c>
      <c r="I553" s="29">
        <v>0.85763888888888884</v>
      </c>
      <c r="J553" s="27" t="s">
        <v>889</v>
      </c>
      <c r="K553" s="27">
        <v>0</v>
      </c>
      <c r="L553" s="27">
        <v>0.03</v>
      </c>
      <c r="M553" s="27">
        <v>0.03</v>
      </c>
      <c r="N553" s="27" t="s">
        <v>882</v>
      </c>
      <c r="O553" s="30">
        <v>201904881</v>
      </c>
      <c r="P553" s="22"/>
      <c r="Q553" s="22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9"/>
    </row>
    <row r="554" spans="1:29" x14ac:dyDescent="0.25">
      <c r="A554" s="27">
        <v>1996</v>
      </c>
      <c r="B554" s="27" t="s">
        <v>1327</v>
      </c>
      <c r="C554" s="27" t="s">
        <v>676</v>
      </c>
      <c r="D554" s="27" t="s">
        <v>905</v>
      </c>
      <c r="E554" s="27" t="s">
        <v>928</v>
      </c>
      <c r="F554" s="28">
        <v>35258</v>
      </c>
      <c r="G554" s="29">
        <v>0.84375</v>
      </c>
      <c r="H554" s="28">
        <v>35258</v>
      </c>
      <c r="I554" s="29">
        <v>0.89236111111111116</v>
      </c>
      <c r="J554" s="27" t="s">
        <v>889</v>
      </c>
      <c r="K554" s="27">
        <v>0</v>
      </c>
      <c r="L554" s="27">
        <v>0.08</v>
      </c>
      <c r="M554" s="27">
        <v>0.08</v>
      </c>
      <c r="N554" s="27" t="s">
        <v>882</v>
      </c>
      <c r="O554" s="30">
        <v>202006471</v>
      </c>
      <c r="P554" s="22"/>
      <c r="Q554" s="22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9"/>
    </row>
    <row r="555" spans="1:29" x14ac:dyDescent="0.25">
      <c r="A555" s="27">
        <v>1996</v>
      </c>
      <c r="B555" s="27" t="s">
        <v>1229</v>
      </c>
      <c r="C555" s="27" t="s">
        <v>676</v>
      </c>
      <c r="D555" s="27" t="s">
        <v>887</v>
      </c>
      <c r="E555" s="27" t="s">
        <v>950</v>
      </c>
      <c r="F555" s="28">
        <v>35258</v>
      </c>
      <c r="G555" s="29">
        <v>0.88611111111111107</v>
      </c>
      <c r="H555" s="28">
        <v>35258</v>
      </c>
      <c r="I555" s="29">
        <v>0.95000000000000007</v>
      </c>
      <c r="J555" s="27" t="s">
        <v>889</v>
      </c>
      <c r="K555" s="27">
        <v>0</v>
      </c>
      <c r="L555" s="27">
        <v>0.15</v>
      </c>
      <c r="M555" s="27">
        <v>0.15</v>
      </c>
      <c r="N555" s="27" t="s">
        <v>882</v>
      </c>
      <c r="O555" s="30">
        <v>201208089</v>
      </c>
      <c r="P555" s="22"/>
      <c r="Q555" s="22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9"/>
    </row>
    <row r="556" spans="1:29" x14ac:dyDescent="0.25">
      <c r="A556" s="27">
        <v>1996</v>
      </c>
      <c r="B556" s="27" t="s">
        <v>4799</v>
      </c>
      <c r="C556" s="27" t="s">
        <v>674</v>
      </c>
      <c r="D556" s="27" t="s">
        <v>1248</v>
      </c>
      <c r="E556" s="27" t="s">
        <v>4359</v>
      </c>
      <c r="F556" s="28">
        <v>35258</v>
      </c>
      <c r="G556" s="29">
        <v>0.90972222222222221</v>
      </c>
      <c r="H556" s="28">
        <v>35258</v>
      </c>
      <c r="I556" s="29">
        <v>0.97569444444444453</v>
      </c>
      <c r="J556" s="27" t="s">
        <v>889</v>
      </c>
      <c r="K556" s="27">
        <v>0</v>
      </c>
      <c r="L556" s="27">
        <v>0.2</v>
      </c>
      <c r="M556" s="27">
        <v>0.2</v>
      </c>
      <c r="N556" s="27" t="s">
        <v>882</v>
      </c>
      <c r="O556" s="30">
        <v>201706956</v>
      </c>
      <c r="P556" s="22"/>
      <c r="Q556" s="22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9"/>
    </row>
    <row r="557" spans="1:29" x14ac:dyDescent="0.25">
      <c r="A557" s="27">
        <v>1996</v>
      </c>
      <c r="B557" s="27" t="s">
        <v>4286</v>
      </c>
      <c r="C557" s="27" t="s">
        <v>674</v>
      </c>
      <c r="D557" s="27" t="s">
        <v>3841</v>
      </c>
      <c r="E557" s="27" t="s">
        <v>3927</v>
      </c>
      <c r="F557" s="28">
        <v>35258</v>
      </c>
      <c r="G557" s="29">
        <v>0.9375</v>
      </c>
      <c r="H557" s="28">
        <v>35258</v>
      </c>
      <c r="I557" s="29">
        <v>0.99652777777777779</v>
      </c>
      <c r="J557" s="27" t="s">
        <v>889</v>
      </c>
      <c r="K557" s="27">
        <v>0</v>
      </c>
      <c r="L557" s="27">
        <v>0.03</v>
      </c>
      <c r="M557" s="27">
        <v>0.03</v>
      </c>
      <c r="N557" s="27" t="s">
        <v>882</v>
      </c>
      <c r="O557" s="30">
        <v>202102699</v>
      </c>
      <c r="P557" s="22"/>
      <c r="Q557" s="22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9"/>
    </row>
    <row r="558" spans="1:29" x14ac:dyDescent="0.25">
      <c r="A558" s="27">
        <v>1996</v>
      </c>
      <c r="B558" s="27" t="s">
        <v>2452</v>
      </c>
      <c r="C558" s="27" t="s">
        <v>2231</v>
      </c>
      <c r="D558" s="27" t="s">
        <v>2340</v>
      </c>
      <c r="E558" s="27" t="s">
        <v>2437</v>
      </c>
      <c r="F558" s="28">
        <v>35258</v>
      </c>
      <c r="G558" s="29">
        <v>0.94791666666666663</v>
      </c>
      <c r="H558" s="28">
        <v>35258</v>
      </c>
      <c r="I558" s="29">
        <v>0.98263888888888884</v>
      </c>
      <c r="J558" s="27" t="s">
        <v>889</v>
      </c>
      <c r="K558" s="27">
        <v>0.01</v>
      </c>
      <c r="L558" s="27">
        <v>0</v>
      </c>
      <c r="M558" s="27">
        <v>0.01</v>
      </c>
      <c r="N558" s="27" t="s">
        <v>882</v>
      </c>
      <c r="O558" s="30">
        <v>202005216</v>
      </c>
      <c r="P558" s="22"/>
      <c r="Q558" s="22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9"/>
    </row>
    <row r="559" spans="1:29" x14ac:dyDescent="0.25">
      <c r="A559" s="27">
        <v>1996</v>
      </c>
      <c r="B559" s="27" t="s">
        <v>4498</v>
      </c>
      <c r="C559" s="27" t="s">
        <v>674</v>
      </c>
      <c r="D559" s="27" t="s">
        <v>3859</v>
      </c>
      <c r="E559" s="27" t="s">
        <v>792</v>
      </c>
      <c r="F559" s="28">
        <v>35258</v>
      </c>
      <c r="G559" s="29">
        <v>0.98958333333333337</v>
      </c>
      <c r="H559" s="28">
        <v>35259</v>
      </c>
      <c r="I559" s="29">
        <v>4.5138888888888888E-2</v>
      </c>
      <c r="J559" s="27" t="s">
        <v>889</v>
      </c>
      <c r="K559" s="27">
        <v>0</v>
      </c>
      <c r="L559" s="27">
        <v>0.05</v>
      </c>
      <c r="M559" s="27">
        <v>0.05</v>
      </c>
      <c r="N559" s="27" t="s">
        <v>882</v>
      </c>
      <c r="O559" s="30">
        <v>201904952</v>
      </c>
      <c r="P559" s="22"/>
      <c r="Q559" s="22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9"/>
    </row>
    <row r="560" spans="1:29" x14ac:dyDescent="0.25">
      <c r="A560" s="27">
        <v>1996</v>
      </c>
      <c r="B560" s="27" t="s">
        <v>1307</v>
      </c>
      <c r="C560" s="27" t="s">
        <v>676</v>
      </c>
      <c r="D560" s="27" t="s">
        <v>991</v>
      </c>
      <c r="E560" s="27" t="s">
        <v>723</v>
      </c>
      <c r="F560" s="28">
        <v>35258</v>
      </c>
      <c r="G560" s="27"/>
      <c r="H560" s="27"/>
      <c r="I560" s="27"/>
      <c r="J560" s="27" t="s">
        <v>889</v>
      </c>
      <c r="K560" s="27">
        <v>0</v>
      </c>
      <c r="L560" s="27">
        <v>0.05</v>
      </c>
      <c r="M560" s="27">
        <v>0.05</v>
      </c>
      <c r="N560" s="27" t="s">
        <v>882</v>
      </c>
      <c r="O560" s="30">
        <v>202101913</v>
      </c>
      <c r="P560" s="22"/>
      <c r="Q560" s="22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9"/>
    </row>
    <row r="561" spans="1:29" x14ac:dyDescent="0.25">
      <c r="A561" s="27">
        <v>1996</v>
      </c>
      <c r="B561" s="27" t="s">
        <v>1501</v>
      </c>
      <c r="C561" s="27" t="s">
        <v>676</v>
      </c>
      <c r="D561" s="27" t="s">
        <v>1004</v>
      </c>
      <c r="E561" s="27" t="s">
        <v>1112</v>
      </c>
      <c r="F561" s="28">
        <v>35258</v>
      </c>
      <c r="G561" s="27"/>
      <c r="H561" s="27"/>
      <c r="I561" s="27"/>
      <c r="J561" s="27" t="s">
        <v>889</v>
      </c>
      <c r="K561" s="27">
        <v>0</v>
      </c>
      <c r="L561" s="27">
        <v>0.5</v>
      </c>
      <c r="M561" s="27">
        <v>0.5</v>
      </c>
      <c r="N561" s="27" t="s">
        <v>882</v>
      </c>
      <c r="O561" s="30">
        <v>201905097</v>
      </c>
      <c r="P561" s="22"/>
      <c r="Q561" s="22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9"/>
    </row>
    <row r="562" spans="1:29" x14ac:dyDescent="0.25">
      <c r="A562" s="27">
        <v>1996</v>
      </c>
      <c r="B562" s="27" t="s">
        <v>1307</v>
      </c>
      <c r="C562" s="27" t="s">
        <v>676</v>
      </c>
      <c r="D562" s="27" t="s">
        <v>991</v>
      </c>
      <c r="E562" s="27" t="s">
        <v>723</v>
      </c>
      <c r="F562" s="28">
        <v>35258</v>
      </c>
      <c r="G562" s="27"/>
      <c r="H562" s="27"/>
      <c r="I562" s="27"/>
      <c r="J562" s="27" t="s">
        <v>889</v>
      </c>
      <c r="K562" s="27">
        <v>2</v>
      </c>
      <c r="L562" s="27">
        <v>1</v>
      </c>
      <c r="M562" s="27">
        <v>3</v>
      </c>
      <c r="N562" s="27" t="s">
        <v>882</v>
      </c>
      <c r="O562" s="30">
        <v>199803795</v>
      </c>
      <c r="P562" s="22"/>
      <c r="Q562" s="22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9"/>
    </row>
    <row r="563" spans="1:29" x14ac:dyDescent="0.25">
      <c r="A563" s="27">
        <v>1996</v>
      </c>
      <c r="B563" s="27" t="s">
        <v>1564</v>
      </c>
      <c r="C563" s="27" t="s">
        <v>676</v>
      </c>
      <c r="D563" s="27" t="s">
        <v>1004</v>
      </c>
      <c r="E563" s="27" t="s">
        <v>1565</v>
      </c>
      <c r="F563" s="28">
        <v>35258</v>
      </c>
      <c r="G563" s="27"/>
      <c r="H563" s="27"/>
      <c r="I563" s="27"/>
      <c r="J563" s="27" t="s">
        <v>889</v>
      </c>
      <c r="K563" s="27">
        <v>0</v>
      </c>
      <c r="L563" s="27">
        <v>1.5</v>
      </c>
      <c r="M563" s="27">
        <v>1.5</v>
      </c>
      <c r="N563" s="27" t="s">
        <v>882</v>
      </c>
      <c r="O563" s="30">
        <v>201700494</v>
      </c>
      <c r="P563" s="22"/>
      <c r="Q563" s="22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9"/>
    </row>
    <row r="564" spans="1:29" x14ac:dyDescent="0.25">
      <c r="A564" s="27">
        <v>1996</v>
      </c>
      <c r="B564" s="27" t="s">
        <v>4502</v>
      </c>
      <c r="C564" s="27" t="s">
        <v>674</v>
      </c>
      <c r="D564" s="27" t="s">
        <v>3841</v>
      </c>
      <c r="E564" s="27" t="s">
        <v>4089</v>
      </c>
      <c r="F564" s="28">
        <v>35259</v>
      </c>
      <c r="G564" s="29">
        <v>2.4305555555555556E-2</v>
      </c>
      <c r="H564" s="28">
        <v>35259</v>
      </c>
      <c r="I564" s="29">
        <v>5.5555555555555552E-2</v>
      </c>
      <c r="J564" s="27" t="s">
        <v>889</v>
      </c>
      <c r="K564" s="27">
        <v>0</v>
      </c>
      <c r="L564" s="27">
        <v>0.05</v>
      </c>
      <c r="M564" s="27">
        <v>0.05</v>
      </c>
      <c r="N564" s="27" t="s">
        <v>882</v>
      </c>
      <c r="O564" s="30">
        <v>201707235</v>
      </c>
      <c r="P564" s="22"/>
      <c r="Q564" s="22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9"/>
    </row>
    <row r="565" spans="1:29" x14ac:dyDescent="0.25">
      <c r="A565" s="27">
        <v>1996</v>
      </c>
      <c r="B565" s="27" t="s">
        <v>4810</v>
      </c>
      <c r="C565" s="27" t="s">
        <v>674</v>
      </c>
      <c r="D565" s="27" t="s">
        <v>3827</v>
      </c>
      <c r="E565" s="27" t="s">
        <v>4403</v>
      </c>
      <c r="F565" s="28">
        <v>35259</v>
      </c>
      <c r="G565" s="29">
        <v>2.7777777777777776E-2</v>
      </c>
      <c r="H565" s="28">
        <v>35259</v>
      </c>
      <c r="I565" s="29">
        <v>7.9861111111111105E-2</v>
      </c>
      <c r="J565" s="27" t="s">
        <v>889</v>
      </c>
      <c r="K565" s="27">
        <v>0</v>
      </c>
      <c r="L565" s="27">
        <v>0.25</v>
      </c>
      <c r="M565" s="27">
        <v>0.25</v>
      </c>
      <c r="N565" s="27" t="s">
        <v>882</v>
      </c>
      <c r="O565" s="30">
        <v>201504772</v>
      </c>
      <c r="P565" s="22"/>
      <c r="Q565" s="22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9"/>
    </row>
    <row r="566" spans="1:29" x14ac:dyDescent="0.25">
      <c r="A566" s="27">
        <v>1996</v>
      </c>
      <c r="B566" s="27" t="s">
        <v>4798</v>
      </c>
      <c r="C566" s="27" t="s">
        <v>674</v>
      </c>
      <c r="D566" s="27" t="s">
        <v>3830</v>
      </c>
      <c r="E566" s="27" t="s">
        <v>4409</v>
      </c>
      <c r="F566" s="28">
        <v>35259</v>
      </c>
      <c r="G566" s="29">
        <v>0.1076388888888889</v>
      </c>
      <c r="H566" s="28">
        <v>35259</v>
      </c>
      <c r="I566" s="29">
        <v>0.1388888888888889</v>
      </c>
      <c r="J566" s="27" t="s">
        <v>889</v>
      </c>
      <c r="K566" s="27">
        <v>0</v>
      </c>
      <c r="L566" s="27">
        <v>0.2</v>
      </c>
      <c r="M566" s="27">
        <v>0.2</v>
      </c>
      <c r="N566" s="27" t="s">
        <v>882</v>
      </c>
      <c r="O566" s="30">
        <v>201504403</v>
      </c>
      <c r="P566" s="22"/>
      <c r="Q566" s="22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9"/>
    </row>
    <row r="567" spans="1:29" x14ac:dyDescent="0.25">
      <c r="A567" s="27">
        <v>1996</v>
      </c>
      <c r="B567" s="27" t="s">
        <v>4182</v>
      </c>
      <c r="C567" s="27" t="s">
        <v>674</v>
      </c>
      <c r="D567" s="27" t="s">
        <v>3859</v>
      </c>
      <c r="E567" s="27" t="s">
        <v>3997</v>
      </c>
      <c r="F567" s="28">
        <v>35259</v>
      </c>
      <c r="G567" s="29">
        <v>0.1111111111111111</v>
      </c>
      <c r="H567" s="28">
        <v>35259</v>
      </c>
      <c r="I567" s="29">
        <v>0.19791666666666666</v>
      </c>
      <c r="J567" s="27" t="s">
        <v>889</v>
      </c>
      <c r="K567" s="27">
        <v>0</v>
      </c>
      <c r="L567" s="27">
        <v>0.05</v>
      </c>
      <c r="M567" s="27">
        <v>0.05</v>
      </c>
      <c r="N567" s="27" t="s">
        <v>882</v>
      </c>
      <c r="O567" s="30">
        <v>201707234</v>
      </c>
      <c r="P567" s="22"/>
      <c r="Q567" s="22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9"/>
    </row>
    <row r="568" spans="1:29" x14ac:dyDescent="0.25">
      <c r="A568" s="27">
        <v>1996</v>
      </c>
      <c r="B568" s="27" t="s">
        <v>4017</v>
      </c>
      <c r="C568" s="27" t="s">
        <v>674</v>
      </c>
      <c r="D568" s="27" t="s">
        <v>3859</v>
      </c>
      <c r="E568" s="27" t="s">
        <v>3859</v>
      </c>
      <c r="F568" s="28">
        <v>35259</v>
      </c>
      <c r="G568" s="29">
        <v>0.375</v>
      </c>
      <c r="H568" s="28">
        <v>35259</v>
      </c>
      <c r="I568" s="29">
        <v>0.41319444444444442</v>
      </c>
      <c r="J568" s="27" t="s">
        <v>889</v>
      </c>
      <c r="K568" s="27">
        <v>0</v>
      </c>
      <c r="L568" s="27">
        <v>0.02</v>
      </c>
      <c r="M568" s="27">
        <v>0.02</v>
      </c>
      <c r="N568" s="27" t="s">
        <v>882</v>
      </c>
      <c r="O568" s="30">
        <v>202004735</v>
      </c>
      <c r="P568" s="22"/>
      <c r="Q568" s="22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9"/>
    </row>
    <row r="569" spans="1:29" x14ac:dyDescent="0.25">
      <c r="A569" s="27">
        <v>1996</v>
      </c>
      <c r="B569" s="27" t="s">
        <v>1072</v>
      </c>
      <c r="C569" s="27" t="s">
        <v>676</v>
      </c>
      <c r="D569" s="27" t="s">
        <v>891</v>
      </c>
      <c r="E569" s="27" t="s">
        <v>1073</v>
      </c>
      <c r="F569" s="28">
        <v>35259</v>
      </c>
      <c r="G569" s="29">
        <v>0.44791666666666669</v>
      </c>
      <c r="H569" s="28">
        <v>35259</v>
      </c>
      <c r="I569" s="29">
        <v>0.5625</v>
      </c>
      <c r="J569" s="27" t="s">
        <v>889</v>
      </c>
      <c r="K569" s="27">
        <v>0.3</v>
      </c>
      <c r="L569" s="27">
        <v>0</v>
      </c>
      <c r="M569" s="27">
        <v>0.3</v>
      </c>
      <c r="N569" s="27" t="s">
        <v>882</v>
      </c>
      <c r="O569" s="30">
        <v>201706117</v>
      </c>
      <c r="P569" s="22"/>
      <c r="Q569" s="22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9"/>
    </row>
    <row r="570" spans="1:29" x14ac:dyDescent="0.25">
      <c r="A570" s="27">
        <v>1996</v>
      </c>
      <c r="B570" s="27" t="s">
        <v>4287</v>
      </c>
      <c r="C570" s="27" t="s">
        <v>674</v>
      </c>
      <c r="D570" s="27" t="s">
        <v>3859</v>
      </c>
      <c r="E570" s="27" t="s">
        <v>3997</v>
      </c>
      <c r="F570" s="28">
        <v>35259</v>
      </c>
      <c r="G570" s="29">
        <v>0.47916666666666669</v>
      </c>
      <c r="H570" s="28">
        <v>35259</v>
      </c>
      <c r="I570" s="29">
        <v>0.52083333333333337</v>
      </c>
      <c r="J570" s="27" t="s">
        <v>889</v>
      </c>
      <c r="K570" s="27">
        <v>0</v>
      </c>
      <c r="L570" s="27">
        <v>0.03</v>
      </c>
      <c r="M570" s="27">
        <v>0.03</v>
      </c>
      <c r="N570" s="27" t="s">
        <v>882</v>
      </c>
      <c r="O570" s="30">
        <v>201704790</v>
      </c>
      <c r="P570" s="22"/>
      <c r="Q570" s="22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9"/>
    </row>
    <row r="571" spans="1:29" x14ac:dyDescent="0.25">
      <c r="A571" s="27">
        <v>1996</v>
      </c>
      <c r="B571" s="27" t="s">
        <v>4797</v>
      </c>
      <c r="C571" s="27" t="s">
        <v>674</v>
      </c>
      <c r="D571" s="27" t="s">
        <v>3827</v>
      </c>
      <c r="E571" s="27" t="s">
        <v>4248</v>
      </c>
      <c r="F571" s="28">
        <v>35259</v>
      </c>
      <c r="G571" s="29">
        <v>0.5</v>
      </c>
      <c r="H571" s="28">
        <v>35259</v>
      </c>
      <c r="I571" s="29">
        <v>0.5625</v>
      </c>
      <c r="J571" s="27" t="s">
        <v>889</v>
      </c>
      <c r="K571" s="27">
        <v>0</v>
      </c>
      <c r="L571" s="27">
        <v>0.2</v>
      </c>
      <c r="M571" s="27">
        <v>0.2</v>
      </c>
      <c r="N571" s="27" t="s">
        <v>882</v>
      </c>
      <c r="O571" s="30">
        <v>201907089</v>
      </c>
      <c r="P571" s="22"/>
      <c r="Q571" s="22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9"/>
    </row>
    <row r="572" spans="1:29" x14ac:dyDescent="0.25">
      <c r="A572" s="27">
        <v>1996</v>
      </c>
      <c r="B572" s="27" t="s">
        <v>4183</v>
      </c>
      <c r="C572" s="27" t="s">
        <v>674</v>
      </c>
      <c r="D572" s="27" t="s">
        <v>752</v>
      </c>
      <c r="E572" s="27" t="s">
        <v>4184</v>
      </c>
      <c r="F572" s="28">
        <v>35259</v>
      </c>
      <c r="G572" s="29">
        <v>0.55555555555555558</v>
      </c>
      <c r="H572" s="28">
        <v>35259</v>
      </c>
      <c r="I572" s="29">
        <v>0.57986111111111105</v>
      </c>
      <c r="J572" s="27" t="s">
        <v>889</v>
      </c>
      <c r="K572" s="27">
        <v>0</v>
      </c>
      <c r="L572" s="27">
        <v>0.02</v>
      </c>
      <c r="M572" s="27">
        <v>0.02</v>
      </c>
      <c r="N572" s="27" t="s">
        <v>882</v>
      </c>
      <c r="O572" s="30">
        <v>202008856</v>
      </c>
      <c r="P572" s="22"/>
      <c r="Q572" s="22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9"/>
    </row>
    <row r="573" spans="1:29" x14ac:dyDescent="0.25">
      <c r="A573" s="27">
        <v>1996</v>
      </c>
      <c r="B573" s="27" t="s">
        <v>2447</v>
      </c>
      <c r="C573" s="27" t="s">
        <v>2231</v>
      </c>
      <c r="D573" s="27" t="s">
        <v>2262</v>
      </c>
      <c r="E573" s="27" t="s">
        <v>2448</v>
      </c>
      <c r="F573" s="28">
        <v>35259</v>
      </c>
      <c r="G573" s="29">
        <v>0.57777777777777783</v>
      </c>
      <c r="H573" s="28">
        <v>35259</v>
      </c>
      <c r="I573" s="29">
        <v>0.67708333333333337</v>
      </c>
      <c r="J573" s="27"/>
      <c r="K573" s="27">
        <v>0.5</v>
      </c>
      <c r="L573" s="27">
        <v>0</v>
      </c>
      <c r="M573" s="27">
        <v>0.5</v>
      </c>
      <c r="N573" s="27" t="s">
        <v>2173</v>
      </c>
      <c r="O573" s="30">
        <v>201704515</v>
      </c>
      <c r="P573" s="22"/>
      <c r="Q573" s="22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9"/>
    </row>
    <row r="574" spans="1:29" x14ac:dyDescent="0.25">
      <c r="A574" s="27">
        <v>1996</v>
      </c>
      <c r="B574" s="27" t="s">
        <v>1327</v>
      </c>
      <c r="C574" s="27" t="s">
        <v>676</v>
      </c>
      <c r="D574" s="27" t="s">
        <v>905</v>
      </c>
      <c r="E574" s="27" t="s">
        <v>928</v>
      </c>
      <c r="F574" s="28">
        <v>35259</v>
      </c>
      <c r="G574" s="29">
        <v>0.61111111111111105</v>
      </c>
      <c r="H574" s="28">
        <v>35259</v>
      </c>
      <c r="I574" s="29">
        <v>0.63888888888888895</v>
      </c>
      <c r="J574" s="27" t="s">
        <v>889</v>
      </c>
      <c r="K574" s="27">
        <v>0</v>
      </c>
      <c r="L574" s="27">
        <v>0.1</v>
      </c>
      <c r="M574" s="27">
        <v>0.1</v>
      </c>
      <c r="N574" s="27" t="s">
        <v>882</v>
      </c>
      <c r="O574" s="30">
        <v>200802871</v>
      </c>
      <c r="P574" s="22"/>
      <c r="Q574" s="22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9"/>
    </row>
    <row r="575" spans="1:29" x14ac:dyDescent="0.25">
      <c r="A575" s="27">
        <v>1996</v>
      </c>
      <c r="B575" s="27" t="s">
        <v>2523</v>
      </c>
      <c r="C575" s="27" t="s">
        <v>2231</v>
      </c>
      <c r="D575" s="27" t="s">
        <v>2299</v>
      </c>
      <c r="E575" s="27" t="s">
        <v>2300</v>
      </c>
      <c r="F575" s="28">
        <v>35259</v>
      </c>
      <c r="G575" s="29">
        <v>0.62847222222222221</v>
      </c>
      <c r="H575" s="28">
        <v>35259</v>
      </c>
      <c r="I575" s="29">
        <v>0.68055555555555547</v>
      </c>
      <c r="J575" s="27"/>
      <c r="K575" s="27">
        <v>0</v>
      </c>
      <c r="L575" s="27">
        <v>0.12</v>
      </c>
      <c r="M575" s="27">
        <v>0.12</v>
      </c>
      <c r="N575" s="27" t="s">
        <v>2211</v>
      </c>
      <c r="O575" s="30">
        <v>201805238</v>
      </c>
      <c r="P575" s="22"/>
      <c r="Q575" s="22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9"/>
    </row>
    <row r="576" spans="1:29" x14ac:dyDescent="0.25">
      <c r="A576" s="27">
        <v>1996</v>
      </c>
      <c r="B576" s="27" t="s">
        <v>4185</v>
      </c>
      <c r="C576" s="27" t="s">
        <v>674</v>
      </c>
      <c r="D576" s="27" t="s">
        <v>3859</v>
      </c>
      <c r="E576" s="27" t="s">
        <v>4052</v>
      </c>
      <c r="F576" s="28">
        <v>35259</v>
      </c>
      <c r="G576" s="29">
        <v>0.65486111111111112</v>
      </c>
      <c r="H576" s="28">
        <v>35259</v>
      </c>
      <c r="I576" s="29">
        <v>0.72222222222222221</v>
      </c>
      <c r="J576" s="27" t="s">
        <v>889</v>
      </c>
      <c r="K576" s="27">
        <v>0</v>
      </c>
      <c r="L576" s="27">
        <v>1</v>
      </c>
      <c r="M576" s="27">
        <v>1</v>
      </c>
      <c r="N576" s="27" t="s">
        <v>882</v>
      </c>
      <c r="O576" s="30">
        <v>201805203</v>
      </c>
      <c r="P576" s="22"/>
      <c r="Q576" s="22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9"/>
    </row>
    <row r="577" spans="1:29" x14ac:dyDescent="0.25">
      <c r="A577" s="27">
        <v>1996</v>
      </c>
      <c r="B577" s="27" t="s">
        <v>1201</v>
      </c>
      <c r="C577" s="27" t="s">
        <v>676</v>
      </c>
      <c r="D577" s="27" t="s">
        <v>887</v>
      </c>
      <c r="E577" s="27" t="s">
        <v>1202</v>
      </c>
      <c r="F577" s="28">
        <v>35259</v>
      </c>
      <c r="G577" s="29">
        <v>0.67013888888888884</v>
      </c>
      <c r="H577" s="28">
        <v>35259</v>
      </c>
      <c r="I577" s="29">
        <v>0.73958333333333337</v>
      </c>
      <c r="J577" s="27" t="s">
        <v>889</v>
      </c>
      <c r="K577" s="27">
        <v>0</v>
      </c>
      <c r="L577" s="27">
        <v>0.1</v>
      </c>
      <c r="M577" s="27">
        <v>0.1</v>
      </c>
      <c r="N577" s="27" t="s">
        <v>882</v>
      </c>
      <c r="O577" s="30">
        <v>201504772</v>
      </c>
      <c r="P577" s="22"/>
      <c r="Q577" s="22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9"/>
    </row>
    <row r="578" spans="1:29" x14ac:dyDescent="0.25">
      <c r="A578" s="27">
        <v>1996</v>
      </c>
      <c r="B578" s="27" t="s">
        <v>4498</v>
      </c>
      <c r="C578" s="27" t="s">
        <v>674</v>
      </c>
      <c r="D578" s="27" t="s">
        <v>3859</v>
      </c>
      <c r="E578" s="27" t="s">
        <v>792</v>
      </c>
      <c r="F578" s="28">
        <v>35259</v>
      </c>
      <c r="G578" s="29">
        <v>0.6875</v>
      </c>
      <c r="H578" s="28">
        <v>35259</v>
      </c>
      <c r="I578" s="29">
        <v>0.72916666666666663</v>
      </c>
      <c r="J578" s="27" t="s">
        <v>889</v>
      </c>
      <c r="K578" s="27">
        <v>0</v>
      </c>
      <c r="L578" s="27">
        <v>0.2</v>
      </c>
      <c r="M578" s="27">
        <v>0.2</v>
      </c>
      <c r="N578" s="27" t="s">
        <v>882</v>
      </c>
      <c r="O578" s="30">
        <v>201707329</v>
      </c>
      <c r="P578" s="22"/>
      <c r="Q578" s="22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9"/>
    </row>
    <row r="579" spans="1:29" x14ac:dyDescent="0.25">
      <c r="A579" s="27">
        <v>1996</v>
      </c>
      <c r="B579" s="27" t="s">
        <v>2461</v>
      </c>
      <c r="C579" s="27" t="s">
        <v>2231</v>
      </c>
      <c r="D579" s="27" t="s">
        <v>2250</v>
      </c>
      <c r="E579" s="27" t="s">
        <v>2251</v>
      </c>
      <c r="F579" s="28">
        <v>35259</v>
      </c>
      <c r="G579" s="29">
        <v>0.69791666666666663</v>
      </c>
      <c r="H579" s="28">
        <v>35259</v>
      </c>
      <c r="I579" s="29">
        <v>0.84027777777777779</v>
      </c>
      <c r="J579" s="27"/>
      <c r="K579" s="27">
        <v>0.4</v>
      </c>
      <c r="L579" s="27">
        <v>0</v>
      </c>
      <c r="M579" s="27">
        <v>0.4</v>
      </c>
      <c r="N579" s="27" t="s">
        <v>2173</v>
      </c>
      <c r="O579" s="30">
        <v>201906777</v>
      </c>
      <c r="P579" s="22"/>
      <c r="Q579" s="22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9"/>
    </row>
    <row r="580" spans="1:29" x14ac:dyDescent="0.25">
      <c r="A580" s="27">
        <v>1996</v>
      </c>
      <c r="B580" s="27" t="s">
        <v>4017</v>
      </c>
      <c r="C580" s="27" t="s">
        <v>674</v>
      </c>
      <c r="D580" s="27" t="s">
        <v>3859</v>
      </c>
      <c r="E580" s="27" t="s">
        <v>3859</v>
      </c>
      <c r="F580" s="28">
        <v>35259</v>
      </c>
      <c r="G580" s="29">
        <v>0.70138888888888884</v>
      </c>
      <c r="H580" s="28">
        <v>35259</v>
      </c>
      <c r="I580" s="29">
        <v>0.75694444444444453</v>
      </c>
      <c r="J580" s="27" t="s">
        <v>889</v>
      </c>
      <c r="K580" s="27">
        <v>0</v>
      </c>
      <c r="L580" s="27">
        <v>0.05</v>
      </c>
      <c r="M580" s="27">
        <v>0.05</v>
      </c>
      <c r="N580" s="27" t="s">
        <v>882</v>
      </c>
      <c r="O580" s="30">
        <v>201608611</v>
      </c>
      <c r="P580" s="22"/>
      <c r="Q580" s="22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9"/>
    </row>
    <row r="581" spans="1:29" x14ac:dyDescent="0.25">
      <c r="A581" s="27">
        <v>1996</v>
      </c>
      <c r="B581" s="27" t="s">
        <v>4182</v>
      </c>
      <c r="C581" s="27" t="s">
        <v>674</v>
      </c>
      <c r="D581" s="27" t="s">
        <v>3859</v>
      </c>
      <c r="E581" s="27" t="s">
        <v>3997</v>
      </c>
      <c r="F581" s="28">
        <v>35259</v>
      </c>
      <c r="G581" s="29">
        <v>0.70833333333333337</v>
      </c>
      <c r="H581" s="28">
        <v>35259</v>
      </c>
      <c r="I581" s="29">
        <v>0.78472222222222221</v>
      </c>
      <c r="J581" s="27" t="s">
        <v>889</v>
      </c>
      <c r="K581" s="27">
        <v>0</v>
      </c>
      <c r="L581" s="27">
        <v>0.02</v>
      </c>
      <c r="M581" s="27">
        <v>0.02</v>
      </c>
      <c r="N581" s="27" t="s">
        <v>882</v>
      </c>
      <c r="O581" s="30">
        <v>201907106</v>
      </c>
      <c r="P581" s="22"/>
      <c r="Q581" s="22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9"/>
    </row>
    <row r="582" spans="1:29" x14ac:dyDescent="0.25">
      <c r="A582" s="27">
        <v>1996</v>
      </c>
      <c r="B582" s="27" t="s">
        <v>4678</v>
      </c>
      <c r="C582" s="27" t="s">
        <v>674</v>
      </c>
      <c r="D582" s="27" t="s">
        <v>752</v>
      </c>
      <c r="E582" s="27" t="s">
        <v>3882</v>
      </c>
      <c r="F582" s="28">
        <v>35259</v>
      </c>
      <c r="G582" s="29">
        <v>0.71319444444444446</v>
      </c>
      <c r="H582" s="28">
        <v>35259</v>
      </c>
      <c r="I582" s="29">
        <v>0.79166666666666663</v>
      </c>
      <c r="J582" s="27" t="s">
        <v>889</v>
      </c>
      <c r="K582" s="27">
        <v>0</v>
      </c>
      <c r="L582" s="27">
        <v>0.1</v>
      </c>
      <c r="M582" s="27">
        <v>0.1</v>
      </c>
      <c r="N582" s="27" t="s">
        <v>882</v>
      </c>
      <c r="O582" s="30">
        <v>201900174</v>
      </c>
      <c r="P582" s="22"/>
      <c r="Q582" s="22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9"/>
    </row>
    <row r="583" spans="1:29" x14ac:dyDescent="0.25">
      <c r="A583" s="27">
        <v>1996</v>
      </c>
      <c r="B583" s="27" t="s">
        <v>4015</v>
      </c>
      <c r="C583" s="27" t="s">
        <v>674</v>
      </c>
      <c r="D583" s="27" t="s">
        <v>853</v>
      </c>
      <c r="E583" s="27" t="s">
        <v>1625</v>
      </c>
      <c r="F583" s="28">
        <v>35259</v>
      </c>
      <c r="G583" s="29">
        <v>0.7368055555555556</v>
      </c>
      <c r="H583" s="28">
        <v>35259</v>
      </c>
      <c r="I583" s="29">
        <v>0.77083333333333337</v>
      </c>
      <c r="J583" s="27" t="s">
        <v>889</v>
      </c>
      <c r="K583" s="27">
        <v>0</v>
      </c>
      <c r="L583" s="27">
        <v>0.05</v>
      </c>
      <c r="M583" s="27">
        <v>0.05</v>
      </c>
      <c r="N583" s="27" t="s">
        <v>882</v>
      </c>
      <c r="O583" s="30">
        <v>202007531</v>
      </c>
      <c r="P583" s="22"/>
      <c r="Q583" s="22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9"/>
    </row>
    <row r="584" spans="1:29" x14ac:dyDescent="0.25">
      <c r="A584" s="27">
        <v>1996</v>
      </c>
      <c r="B584" s="27" t="s">
        <v>1229</v>
      </c>
      <c r="C584" s="27" t="s">
        <v>676</v>
      </c>
      <c r="D584" s="27" t="s">
        <v>887</v>
      </c>
      <c r="E584" s="27" t="s">
        <v>950</v>
      </c>
      <c r="F584" s="28">
        <v>35259</v>
      </c>
      <c r="G584" s="29">
        <v>0.82291666666666663</v>
      </c>
      <c r="H584" s="28">
        <v>35259</v>
      </c>
      <c r="I584" s="29">
        <v>0.87152777777777779</v>
      </c>
      <c r="J584" s="27" t="s">
        <v>889</v>
      </c>
      <c r="K584" s="27">
        <v>0</v>
      </c>
      <c r="L584" s="27">
        <v>0.05</v>
      </c>
      <c r="M584" s="27">
        <v>0.05</v>
      </c>
      <c r="N584" s="27" t="s">
        <v>882</v>
      </c>
      <c r="O584" s="30">
        <v>201906883</v>
      </c>
      <c r="P584" s="22"/>
      <c r="Q584" s="22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9"/>
    </row>
    <row r="585" spans="1:29" x14ac:dyDescent="0.25">
      <c r="A585" s="27">
        <v>1996</v>
      </c>
      <c r="B585" s="27" t="s">
        <v>2549</v>
      </c>
      <c r="C585" s="27" t="s">
        <v>2231</v>
      </c>
      <c r="D585" s="27" t="s">
        <v>2243</v>
      </c>
      <c r="E585" s="27" t="s">
        <v>2279</v>
      </c>
      <c r="F585" s="28">
        <v>35259</v>
      </c>
      <c r="G585" s="29">
        <v>0.87013888888888891</v>
      </c>
      <c r="H585" s="28">
        <v>35259</v>
      </c>
      <c r="I585" s="29">
        <v>0.95833333333333337</v>
      </c>
      <c r="J585" s="27" t="s">
        <v>889</v>
      </c>
      <c r="K585" s="27">
        <v>0</v>
      </c>
      <c r="L585" s="27">
        <v>0.05</v>
      </c>
      <c r="M585" s="27">
        <v>0.05</v>
      </c>
      <c r="N585" s="27" t="s">
        <v>882</v>
      </c>
      <c r="O585" s="30">
        <v>201907594</v>
      </c>
      <c r="P585" s="22"/>
      <c r="Q585" s="22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9"/>
    </row>
    <row r="586" spans="1:29" x14ac:dyDescent="0.25">
      <c r="A586" s="27">
        <v>1996</v>
      </c>
      <c r="B586" s="27" t="s">
        <v>1384</v>
      </c>
      <c r="C586" s="27" t="s">
        <v>676</v>
      </c>
      <c r="D586" s="27" t="s">
        <v>887</v>
      </c>
      <c r="E586" s="27" t="s">
        <v>1167</v>
      </c>
      <c r="F586" s="28">
        <v>35259</v>
      </c>
      <c r="G586" s="29">
        <v>0.89930555555555547</v>
      </c>
      <c r="H586" s="28">
        <v>35259</v>
      </c>
      <c r="I586" s="29">
        <v>0.94791666666666663</v>
      </c>
      <c r="J586" s="27" t="s">
        <v>889</v>
      </c>
      <c r="K586" s="27">
        <v>0</v>
      </c>
      <c r="L586" s="27">
        <v>0.1</v>
      </c>
      <c r="M586" s="27">
        <v>0.1</v>
      </c>
      <c r="N586" s="27" t="s">
        <v>882</v>
      </c>
      <c r="O586" s="30">
        <v>201704710</v>
      </c>
      <c r="P586" s="22"/>
      <c r="Q586" s="22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9"/>
    </row>
    <row r="587" spans="1:29" x14ac:dyDescent="0.25">
      <c r="A587" s="27">
        <v>1996</v>
      </c>
      <c r="B587" s="27" t="s">
        <v>4180</v>
      </c>
      <c r="C587" s="27" t="s">
        <v>674</v>
      </c>
      <c r="D587" s="27" t="s">
        <v>3859</v>
      </c>
      <c r="E587" s="27" t="s">
        <v>4181</v>
      </c>
      <c r="F587" s="28">
        <v>35259</v>
      </c>
      <c r="G587" s="29">
        <v>0.89930555555555547</v>
      </c>
      <c r="H587" s="28">
        <v>35259</v>
      </c>
      <c r="I587" s="29">
        <v>0.9375</v>
      </c>
      <c r="J587" s="27" t="s">
        <v>889</v>
      </c>
      <c r="K587" s="27">
        <v>0</v>
      </c>
      <c r="L587" s="27">
        <v>0.05</v>
      </c>
      <c r="M587" s="27">
        <v>0.05</v>
      </c>
      <c r="N587" s="27" t="s">
        <v>882</v>
      </c>
      <c r="O587" s="30">
        <v>201904529</v>
      </c>
      <c r="P587" s="22"/>
      <c r="Q587" s="22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9"/>
    </row>
    <row r="588" spans="1:29" x14ac:dyDescent="0.25">
      <c r="A588" s="27">
        <v>1996</v>
      </c>
      <c r="B588" s="27" t="s">
        <v>4679</v>
      </c>
      <c r="C588" s="27" t="s">
        <v>674</v>
      </c>
      <c r="D588" s="27" t="s">
        <v>3933</v>
      </c>
      <c r="E588" s="27" t="s">
        <v>3933</v>
      </c>
      <c r="F588" s="28">
        <v>35259</v>
      </c>
      <c r="G588" s="29">
        <v>0.93055555555555547</v>
      </c>
      <c r="H588" s="28">
        <v>35259</v>
      </c>
      <c r="I588" s="29">
        <v>0.97916666666666663</v>
      </c>
      <c r="J588" s="27" t="s">
        <v>889</v>
      </c>
      <c r="K588" s="27">
        <v>0</v>
      </c>
      <c r="L588" s="27">
        <v>0.1</v>
      </c>
      <c r="M588" s="27">
        <v>0.1</v>
      </c>
      <c r="N588" s="27" t="s">
        <v>882</v>
      </c>
      <c r="O588" s="30">
        <v>201704335</v>
      </c>
      <c r="P588" s="22"/>
      <c r="Q588" s="22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9"/>
    </row>
    <row r="589" spans="1:29" x14ac:dyDescent="0.25">
      <c r="A589" s="27">
        <v>1996</v>
      </c>
      <c r="B589" s="27" t="s">
        <v>2550</v>
      </c>
      <c r="C589" s="27" t="s">
        <v>2231</v>
      </c>
      <c r="D589" s="27" t="s">
        <v>2250</v>
      </c>
      <c r="E589" s="27" t="s">
        <v>2251</v>
      </c>
      <c r="F589" s="28">
        <v>35259</v>
      </c>
      <c r="G589" s="29">
        <v>0.98611111111111116</v>
      </c>
      <c r="H589" s="28">
        <v>35260</v>
      </c>
      <c r="I589" s="29">
        <v>7.1527777777777787E-2</v>
      </c>
      <c r="J589" s="27" t="s">
        <v>889</v>
      </c>
      <c r="K589" s="27">
        <v>0</v>
      </c>
      <c r="L589" s="27">
        <v>1.5</v>
      </c>
      <c r="M589" s="27">
        <v>1.5</v>
      </c>
      <c r="N589" s="27" t="s">
        <v>882</v>
      </c>
      <c r="O589" s="30">
        <v>201204970</v>
      </c>
      <c r="P589" s="22"/>
      <c r="Q589" s="22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9"/>
    </row>
    <row r="590" spans="1:29" x14ac:dyDescent="0.25">
      <c r="A590" s="27">
        <v>1996</v>
      </c>
      <c r="B590" s="27" t="s">
        <v>1137</v>
      </c>
      <c r="C590" s="27" t="s">
        <v>676</v>
      </c>
      <c r="D590" s="27" t="s">
        <v>893</v>
      </c>
      <c r="E590" s="27" t="s">
        <v>1138</v>
      </c>
      <c r="F590" s="28">
        <v>35259</v>
      </c>
      <c r="G590" s="27"/>
      <c r="H590" s="27"/>
      <c r="I590" s="27"/>
      <c r="J590" s="27" t="s">
        <v>889</v>
      </c>
      <c r="K590" s="27">
        <v>0</v>
      </c>
      <c r="L590" s="27">
        <v>0.01</v>
      </c>
      <c r="M590" s="27">
        <v>0.01</v>
      </c>
      <c r="N590" s="27" t="s">
        <v>882</v>
      </c>
      <c r="O590" s="30">
        <v>202005140</v>
      </c>
      <c r="P590" s="22"/>
      <c r="Q590" s="22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9"/>
    </row>
    <row r="591" spans="1:29" x14ac:dyDescent="0.25">
      <c r="A591" s="27">
        <v>1996</v>
      </c>
      <c r="B591" s="27" t="s">
        <v>1139</v>
      </c>
      <c r="C591" s="27" t="s">
        <v>676</v>
      </c>
      <c r="D591" s="27" t="s">
        <v>1004</v>
      </c>
      <c r="E591" s="27" t="s">
        <v>1031</v>
      </c>
      <c r="F591" s="28">
        <v>35259</v>
      </c>
      <c r="G591" s="27"/>
      <c r="H591" s="27"/>
      <c r="I591" s="27"/>
      <c r="J591" s="27" t="s">
        <v>889</v>
      </c>
      <c r="K591" s="27">
        <v>0</v>
      </c>
      <c r="L591" s="27">
        <v>0.01</v>
      </c>
      <c r="M591" s="27">
        <v>0.01</v>
      </c>
      <c r="N591" s="27" t="s">
        <v>882</v>
      </c>
      <c r="O591" s="30">
        <v>202008029</v>
      </c>
      <c r="P591" s="22"/>
      <c r="Q591" s="22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9"/>
    </row>
    <row r="592" spans="1:29" x14ac:dyDescent="0.25">
      <c r="A592" s="27">
        <v>1996</v>
      </c>
      <c r="B592" s="27" t="s">
        <v>1200</v>
      </c>
      <c r="C592" s="27" t="s">
        <v>676</v>
      </c>
      <c r="D592" s="27" t="s">
        <v>1004</v>
      </c>
      <c r="E592" s="27" t="s">
        <v>1031</v>
      </c>
      <c r="F592" s="28">
        <v>35259</v>
      </c>
      <c r="G592" s="27"/>
      <c r="H592" s="27"/>
      <c r="I592" s="27"/>
      <c r="J592" s="27" t="s">
        <v>889</v>
      </c>
      <c r="K592" s="27">
        <v>0</v>
      </c>
      <c r="L592" s="27">
        <v>0.02</v>
      </c>
      <c r="M592" s="27">
        <v>0.02</v>
      </c>
      <c r="N592" s="27" t="s">
        <v>882</v>
      </c>
      <c r="O592" s="30">
        <v>202004343</v>
      </c>
      <c r="P592" s="22"/>
      <c r="Q592" s="22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9"/>
    </row>
    <row r="593" spans="1:29" x14ac:dyDescent="0.25">
      <c r="A593" s="27">
        <v>1996</v>
      </c>
      <c r="B593" s="27" t="s">
        <v>1139</v>
      </c>
      <c r="C593" s="27" t="s">
        <v>676</v>
      </c>
      <c r="D593" s="27" t="s">
        <v>1004</v>
      </c>
      <c r="E593" s="27" t="s">
        <v>1031</v>
      </c>
      <c r="F593" s="28">
        <v>35259</v>
      </c>
      <c r="G593" s="27"/>
      <c r="H593" s="27"/>
      <c r="I593" s="27"/>
      <c r="J593" s="27" t="s">
        <v>889</v>
      </c>
      <c r="K593" s="27">
        <v>0</v>
      </c>
      <c r="L593" s="27">
        <v>0.02</v>
      </c>
      <c r="M593" s="27">
        <v>0.02</v>
      </c>
      <c r="N593" s="27" t="s">
        <v>882</v>
      </c>
      <c r="O593" s="30">
        <v>202006770</v>
      </c>
      <c r="P593" s="22"/>
      <c r="Q593" s="22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9"/>
    </row>
    <row r="594" spans="1:29" x14ac:dyDescent="0.25">
      <c r="A594" s="27">
        <v>1996</v>
      </c>
      <c r="B594" s="27" t="s">
        <v>1139</v>
      </c>
      <c r="C594" s="27" t="s">
        <v>676</v>
      </c>
      <c r="D594" s="27" t="s">
        <v>1004</v>
      </c>
      <c r="E594" s="27" t="s">
        <v>1031</v>
      </c>
      <c r="F594" s="28">
        <v>35259</v>
      </c>
      <c r="G594" s="27"/>
      <c r="H594" s="27"/>
      <c r="I594" s="27"/>
      <c r="J594" s="27" t="s">
        <v>889</v>
      </c>
      <c r="K594" s="27">
        <v>0</v>
      </c>
      <c r="L594" s="27">
        <v>0.02</v>
      </c>
      <c r="M594" s="27">
        <v>0.02</v>
      </c>
      <c r="N594" s="27" t="s">
        <v>882</v>
      </c>
      <c r="O594" s="30">
        <v>201908143</v>
      </c>
      <c r="P594" s="22"/>
      <c r="Q594" s="22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9"/>
    </row>
    <row r="595" spans="1:29" x14ac:dyDescent="0.25">
      <c r="A595" s="27">
        <v>1996</v>
      </c>
      <c r="B595" s="27" t="s">
        <v>1437</v>
      </c>
      <c r="C595" s="27" t="s">
        <v>676</v>
      </c>
      <c r="D595" s="27" t="s">
        <v>901</v>
      </c>
      <c r="E595" s="27" t="s">
        <v>734</v>
      </c>
      <c r="F595" s="28">
        <v>35259</v>
      </c>
      <c r="G595" s="27"/>
      <c r="H595" s="27"/>
      <c r="I595" s="27"/>
      <c r="J595" s="27" t="s">
        <v>889</v>
      </c>
      <c r="K595" s="27">
        <v>0</v>
      </c>
      <c r="L595" s="27">
        <v>0.2</v>
      </c>
      <c r="M595" s="27">
        <v>0.2</v>
      </c>
      <c r="N595" s="27" t="s">
        <v>882</v>
      </c>
      <c r="O595" s="30">
        <v>201603270</v>
      </c>
      <c r="P595" s="22"/>
      <c r="Q595" s="22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9"/>
    </row>
    <row r="596" spans="1:29" x14ac:dyDescent="0.25">
      <c r="A596" s="27">
        <v>1996</v>
      </c>
      <c r="B596" s="27" t="s">
        <v>1200</v>
      </c>
      <c r="C596" s="27" t="s">
        <v>676</v>
      </c>
      <c r="D596" s="27" t="s">
        <v>1004</v>
      </c>
      <c r="E596" s="27" t="s">
        <v>1031</v>
      </c>
      <c r="F596" s="28">
        <v>35259</v>
      </c>
      <c r="G596" s="27"/>
      <c r="H596" s="27"/>
      <c r="I596" s="27"/>
      <c r="J596" s="27" t="s">
        <v>889</v>
      </c>
      <c r="K596" s="27">
        <v>0</v>
      </c>
      <c r="L596" s="27">
        <v>0.5</v>
      </c>
      <c r="M596" s="27">
        <v>0.5</v>
      </c>
      <c r="N596" s="27" t="s">
        <v>882</v>
      </c>
      <c r="O596" s="30">
        <v>201906031</v>
      </c>
      <c r="P596" s="22"/>
      <c r="Q596" s="22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9"/>
    </row>
    <row r="597" spans="1:29" x14ac:dyDescent="0.25">
      <c r="A597" s="27">
        <v>1996</v>
      </c>
      <c r="B597" s="27" t="s">
        <v>1139</v>
      </c>
      <c r="C597" s="27" t="s">
        <v>676</v>
      </c>
      <c r="D597" s="27" t="s">
        <v>1004</v>
      </c>
      <c r="E597" s="27" t="s">
        <v>1031</v>
      </c>
      <c r="F597" s="28">
        <v>35259</v>
      </c>
      <c r="G597" s="27"/>
      <c r="H597" s="27"/>
      <c r="I597" s="27"/>
      <c r="J597" s="27" t="s">
        <v>889</v>
      </c>
      <c r="K597" s="27">
        <v>0</v>
      </c>
      <c r="L597" s="27">
        <v>0.5</v>
      </c>
      <c r="M597" s="27">
        <v>0.5</v>
      </c>
      <c r="N597" s="27" t="s">
        <v>882</v>
      </c>
      <c r="O597" s="30">
        <v>202007602</v>
      </c>
      <c r="P597" s="22"/>
      <c r="Q597" s="22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9"/>
    </row>
    <row r="598" spans="1:29" x14ac:dyDescent="0.25">
      <c r="A598" s="27">
        <v>1996</v>
      </c>
      <c r="B598" s="27" t="s">
        <v>1543</v>
      </c>
      <c r="C598" s="27" t="s">
        <v>676</v>
      </c>
      <c r="D598" s="27" t="s">
        <v>901</v>
      </c>
      <c r="E598" s="27" t="s">
        <v>1524</v>
      </c>
      <c r="F598" s="28">
        <v>35259</v>
      </c>
      <c r="G598" s="27"/>
      <c r="H598" s="27"/>
      <c r="I598" s="27"/>
      <c r="J598" s="27" t="s">
        <v>889</v>
      </c>
      <c r="K598" s="27">
        <v>0</v>
      </c>
      <c r="L598" s="27">
        <v>1</v>
      </c>
      <c r="M598" s="27">
        <v>1</v>
      </c>
      <c r="N598" s="27" t="s">
        <v>882</v>
      </c>
      <c r="O598" s="30">
        <v>201705341</v>
      </c>
      <c r="P598" s="22"/>
      <c r="Q598" s="22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9"/>
    </row>
    <row r="599" spans="1:29" x14ac:dyDescent="0.25">
      <c r="A599" s="27">
        <v>1996</v>
      </c>
      <c r="B599" s="27" t="s">
        <v>4796</v>
      </c>
      <c r="C599" s="27" t="s">
        <v>674</v>
      </c>
      <c r="D599" s="27" t="s">
        <v>3827</v>
      </c>
      <c r="E599" s="27" t="s">
        <v>4403</v>
      </c>
      <c r="F599" s="28">
        <v>35260</v>
      </c>
      <c r="G599" s="29">
        <v>6.9444444444444434E-2</v>
      </c>
      <c r="H599" s="28">
        <v>35260</v>
      </c>
      <c r="I599" s="29">
        <v>0.14583333333333334</v>
      </c>
      <c r="J599" s="27" t="s">
        <v>889</v>
      </c>
      <c r="K599" s="27">
        <v>0</v>
      </c>
      <c r="L599" s="27">
        <v>0.2</v>
      </c>
      <c r="M599" s="27">
        <v>0.2</v>
      </c>
      <c r="N599" s="27" t="s">
        <v>882</v>
      </c>
      <c r="O599" s="30">
        <v>202006670</v>
      </c>
      <c r="P599" s="22"/>
      <c r="Q599" s="22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9"/>
    </row>
    <row r="600" spans="1:29" x14ac:dyDescent="0.25">
      <c r="A600" s="27">
        <v>1996</v>
      </c>
      <c r="B600" s="27" t="s">
        <v>1201</v>
      </c>
      <c r="C600" s="27" t="s">
        <v>676</v>
      </c>
      <c r="D600" s="27" t="s">
        <v>887</v>
      </c>
      <c r="E600" s="27" t="s">
        <v>1202</v>
      </c>
      <c r="F600" s="28">
        <v>35260</v>
      </c>
      <c r="G600" s="29">
        <v>0.11805555555555557</v>
      </c>
      <c r="H600" s="28">
        <v>35260</v>
      </c>
      <c r="I600" s="29">
        <v>0.15625</v>
      </c>
      <c r="J600" s="27" t="s">
        <v>889</v>
      </c>
      <c r="K600" s="27">
        <v>0</v>
      </c>
      <c r="L600" s="27">
        <v>0.02</v>
      </c>
      <c r="M600" s="27">
        <v>0.02</v>
      </c>
      <c r="N600" s="27" t="s">
        <v>882</v>
      </c>
      <c r="O600" s="30">
        <v>201802646</v>
      </c>
      <c r="P600" s="22"/>
      <c r="Q600" s="22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9"/>
    </row>
    <row r="601" spans="1:29" x14ac:dyDescent="0.25">
      <c r="A601" s="27">
        <v>1996</v>
      </c>
      <c r="B601" s="27" t="s">
        <v>2452</v>
      </c>
      <c r="C601" s="27" t="s">
        <v>2231</v>
      </c>
      <c r="D601" s="27" t="s">
        <v>2340</v>
      </c>
      <c r="E601" s="27" t="s">
        <v>2437</v>
      </c>
      <c r="F601" s="28">
        <v>35260</v>
      </c>
      <c r="G601" s="29">
        <v>0.26944444444444443</v>
      </c>
      <c r="H601" s="28">
        <v>35260</v>
      </c>
      <c r="I601" s="29">
        <v>0.32291666666666669</v>
      </c>
      <c r="J601" s="27" t="s">
        <v>889</v>
      </c>
      <c r="K601" s="27">
        <v>0</v>
      </c>
      <c r="L601" s="27">
        <v>0.06</v>
      </c>
      <c r="M601" s="27">
        <v>0.06</v>
      </c>
      <c r="N601" s="27" t="s">
        <v>882</v>
      </c>
      <c r="O601" s="30">
        <v>202004269</v>
      </c>
      <c r="P601" s="22"/>
      <c r="Q601" s="22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9"/>
    </row>
    <row r="602" spans="1:29" x14ac:dyDescent="0.25">
      <c r="A602" s="27">
        <v>1996</v>
      </c>
      <c r="B602" s="27" t="s">
        <v>1066</v>
      </c>
      <c r="C602" s="27" t="s">
        <v>676</v>
      </c>
      <c r="D602" s="27" t="s">
        <v>963</v>
      </c>
      <c r="E602" s="27" t="s">
        <v>963</v>
      </c>
      <c r="F602" s="28">
        <v>35260</v>
      </c>
      <c r="G602" s="29">
        <v>0.30555555555555552</v>
      </c>
      <c r="H602" s="28">
        <v>35260</v>
      </c>
      <c r="I602" s="29">
        <v>0.3923611111111111</v>
      </c>
      <c r="J602" s="27" t="s">
        <v>889</v>
      </c>
      <c r="K602" s="27">
        <v>0</v>
      </c>
      <c r="L602" s="27">
        <v>0.3</v>
      </c>
      <c r="M602" s="27">
        <v>0.3</v>
      </c>
      <c r="N602" s="27" t="s">
        <v>882</v>
      </c>
      <c r="O602" s="30">
        <v>202006641</v>
      </c>
      <c r="P602" s="22"/>
      <c r="Q602" s="22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9"/>
    </row>
    <row r="603" spans="1:29" x14ac:dyDescent="0.25">
      <c r="A603" s="27">
        <v>1996</v>
      </c>
      <c r="B603" s="27" t="s">
        <v>2447</v>
      </c>
      <c r="C603" s="27" t="s">
        <v>2231</v>
      </c>
      <c r="D603" s="27" t="s">
        <v>2262</v>
      </c>
      <c r="E603" s="27" t="s">
        <v>2448</v>
      </c>
      <c r="F603" s="28">
        <v>35260</v>
      </c>
      <c r="G603" s="29">
        <v>0.40625</v>
      </c>
      <c r="H603" s="28">
        <v>35260</v>
      </c>
      <c r="I603" s="29">
        <v>0.47916666666666669</v>
      </c>
      <c r="J603" s="27" t="s">
        <v>889</v>
      </c>
      <c r="K603" s="27">
        <v>0.05</v>
      </c>
      <c r="L603" s="27">
        <v>0</v>
      </c>
      <c r="M603" s="27">
        <v>0.05</v>
      </c>
      <c r="N603" s="27" t="s">
        <v>882</v>
      </c>
      <c r="O603" s="30">
        <v>201703964</v>
      </c>
      <c r="P603" s="22"/>
      <c r="Q603" s="22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9"/>
    </row>
    <row r="604" spans="1:29" x14ac:dyDescent="0.25">
      <c r="A604" s="27">
        <v>1996</v>
      </c>
      <c r="B604" s="27" t="s">
        <v>1066</v>
      </c>
      <c r="C604" s="27" t="s">
        <v>676</v>
      </c>
      <c r="D604" s="27" t="s">
        <v>963</v>
      </c>
      <c r="E604" s="27" t="s">
        <v>963</v>
      </c>
      <c r="F604" s="28">
        <v>35260</v>
      </c>
      <c r="G604" s="29">
        <v>0.41319444444444442</v>
      </c>
      <c r="H604" s="28">
        <v>35260</v>
      </c>
      <c r="I604" s="29">
        <v>0.44791666666666669</v>
      </c>
      <c r="J604" s="27" t="s">
        <v>889</v>
      </c>
      <c r="K604" s="27">
        <v>0</v>
      </c>
      <c r="L604" s="27">
        <v>0.01</v>
      </c>
      <c r="M604" s="27">
        <v>0.01</v>
      </c>
      <c r="N604" s="27" t="s">
        <v>882</v>
      </c>
      <c r="O604" s="30">
        <v>202006753</v>
      </c>
      <c r="P604" s="22"/>
      <c r="Q604" s="22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9"/>
    </row>
    <row r="605" spans="1:29" x14ac:dyDescent="0.25">
      <c r="A605" s="27">
        <v>1996</v>
      </c>
      <c r="B605" s="27" t="s">
        <v>1067</v>
      </c>
      <c r="C605" s="27" t="s">
        <v>676</v>
      </c>
      <c r="D605" s="27" t="s">
        <v>905</v>
      </c>
      <c r="E605" s="27" t="s">
        <v>1068</v>
      </c>
      <c r="F605" s="28">
        <v>35260</v>
      </c>
      <c r="G605" s="29">
        <v>0.46527777777777773</v>
      </c>
      <c r="H605" s="28">
        <v>35260</v>
      </c>
      <c r="I605" s="29">
        <v>0.49652777777777773</v>
      </c>
      <c r="J605" s="27" t="s">
        <v>889</v>
      </c>
      <c r="K605" s="27">
        <v>0</v>
      </c>
      <c r="L605" s="27">
        <v>0.05</v>
      </c>
      <c r="M605" s="27">
        <v>0.05</v>
      </c>
      <c r="N605" s="27" t="s">
        <v>882</v>
      </c>
      <c r="O605" s="30">
        <v>202007485</v>
      </c>
      <c r="P605" s="22"/>
      <c r="Q605" s="22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9"/>
    </row>
    <row r="606" spans="1:29" x14ac:dyDescent="0.25">
      <c r="A606" s="27">
        <v>1996</v>
      </c>
      <c r="B606" s="27" t="s">
        <v>4179</v>
      </c>
      <c r="C606" s="27" t="s">
        <v>674</v>
      </c>
      <c r="D606" s="27" t="s">
        <v>752</v>
      </c>
      <c r="E606" s="27" t="s">
        <v>752</v>
      </c>
      <c r="F606" s="28">
        <v>35260</v>
      </c>
      <c r="G606" s="29">
        <v>0.47916666666666669</v>
      </c>
      <c r="H606" s="28">
        <v>35260</v>
      </c>
      <c r="I606" s="29">
        <v>0.51041666666666663</v>
      </c>
      <c r="J606" s="27" t="s">
        <v>889</v>
      </c>
      <c r="K606" s="27">
        <v>0</v>
      </c>
      <c r="L606" s="27">
        <v>0.15</v>
      </c>
      <c r="M606" s="27">
        <v>0.15</v>
      </c>
      <c r="N606" s="27" t="s">
        <v>882</v>
      </c>
      <c r="O606" s="30">
        <v>201407779</v>
      </c>
      <c r="P606" s="22"/>
      <c r="Q606" s="22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9"/>
    </row>
    <row r="607" spans="1:29" x14ac:dyDescent="0.25">
      <c r="A607" s="27">
        <v>1996</v>
      </c>
      <c r="B607" s="27" t="s">
        <v>4185</v>
      </c>
      <c r="C607" s="27" t="s">
        <v>674</v>
      </c>
      <c r="D607" s="27" t="s">
        <v>3859</v>
      </c>
      <c r="E607" s="27" t="s">
        <v>4052</v>
      </c>
      <c r="F607" s="28">
        <v>35260</v>
      </c>
      <c r="G607" s="29">
        <v>0.54513888888888895</v>
      </c>
      <c r="H607" s="28">
        <v>35260</v>
      </c>
      <c r="I607" s="29">
        <v>0.58333333333333337</v>
      </c>
      <c r="J607" s="27" t="s">
        <v>889</v>
      </c>
      <c r="K607" s="27">
        <v>0</v>
      </c>
      <c r="L607" s="27">
        <v>7.0000000000000007E-2</v>
      </c>
      <c r="M607" s="27">
        <v>7.0000000000000007E-2</v>
      </c>
      <c r="N607" s="27" t="s">
        <v>882</v>
      </c>
      <c r="O607" s="30">
        <v>201907483</v>
      </c>
      <c r="P607" s="22"/>
      <c r="Q607" s="22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9"/>
    </row>
    <row r="608" spans="1:29" x14ac:dyDescent="0.25">
      <c r="A608" s="27">
        <v>1996</v>
      </c>
      <c r="B608" s="27" t="s">
        <v>4498</v>
      </c>
      <c r="C608" s="27" t="s">
        <v>674</v>
      </c>
      <c r="D608" s="27" t="s">
        <v>3859</v>
      </c>
      <c r="E608" s="27" t="s">
        <v>792</v>
      </c>
      <c r="F608" s="28">
        <v>35260</v>
      </c>
      <c r="G608" s="29">
        <v>0.56944444444444442</v>
      </c>
      <c r="H608" s="28">
        <v>35260</v>
      </c>
      <c r="I608" s="29">
        <v>0.6875</v>
      </c>
      <c r="J608" s="27" t="s">
        <v>889</v>
      </c>
      <c r="K608" s="27">
        <v>0</v>
      </c>
      <c r="L608" s="27">
        <v>0.2</v>
      </c>
      <c r="M608" s="27">
        <v>0.2</v>
      </c>
      <c r="N608" s="27" t="s">
        <v>882</v>
      </c>
      <c r="O608" s="30">
        <v>202005209</v>
      </c>
      <c r="P608" s="22"/>
      <c r="Q608" s="22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9"/>
    </row>
    <row r="609" spans="1:29" x14ac:dyDescent="0.25">
      <c r="A609" s="27">
        <v>1996</v>
      </c>
      <c r="B609" s="27" t="s">
        <v>4015</v>
      </c>
      <c r="C609" s="27" t="s">
        <v>674</v>
      </c>
      <c r="D609" s="27" t="s">
        <v>853</v>
      </c>
      <c r="E609" s="27" t="s">
        <v>1625</v>
      </c>
      <c r="F609" s="28">
        <v>35260</v>
      </c>
      <c r="G609" s="29">
        <v>0.61458333333333337</v>
      </c>
      <c r="H609" s="28">
        <v>35260</v>
      </c>
      <c r="I609" s="29">
        <v>0.79166666666666663</v>
      </c>
      <c r="J609" s="27" t="s">
        <v>889</v>
      </c>
      <c r="K609" s="27">
        <v>0</v>
      </c>
      <c r="L609" s="27">
        <v>1</v>
      </c>
      <c r="M609" s="27">
        <v>1</v>
      </c>
      <c r="N609" s="27" t="s">
        <v>882</v>
      </c>
      <c r="O609" s="30">
        <v>202007028</v>
      </c>
      <c r="P609" s="22"/>
      <c r="Q609" s="22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9"/>
    </row>
    <row r="610" spans="1:29" x14ac:dyDescent="0.25">
      <c r="A610" s="27">
        <v>1996</v>
      </c>
      <c r="B610" s="27" t="s">
        <v>1436</v>
      </c>
      <c r="C610" s="27" t="s">
        <v>676</v>
      </c>
      <c r="D610" s="27" t="s">
        <v>930</v>
      </c>
      <c r="E610" s="27" t="s">
        <v>1029</v>
      </c>
      <c r="F610" s="28">
        <v>35260</v>
      </c>
      <c r="G610" s="29">
        <v>0.65972222222222221</v>
      </c>
      <c r="H610" s="28">
        <v>35260</v>
      </c>
      <c r="I610" s="29">
        <v>0.74652777777777779</v>
      </c>
      <c r="J610" s="27" t="s">
        <v>889</v>
      </c>
      <c r="K610" s="27">
        <v>0</v>
      </c>
      <c r="L610" s="27">
        <v>0.2</v>
      </c>
      <c r="M610" s="27">
        <v>0.2</v>
      </c>
      <c r="N610" s="27" t="s">
        <v>882</v>
      </c>
      <c r="O610" s="30">
        <v>202103631</v>
      </c>
      <c r="P610" s="22"/>
      <c r="Q610" s="22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9"/>
    </row>
    <row r="611" spans="1:29" x14ac:dyDescent="0.25">
      <c r="A611" s="27">
        <v>1996</v>
      </c>
      <c r="B611" s="27" t="s">
        <v>4569</v>
      </c>
      <c r="C611" s="27" t="s">
        <v>674</v>
      </c>
      <c r="D611" s="27" t="s">
        <v>3884</v>
      </c>
      <c r="E611" s="27" t="s">
        <v>4297</v>
      </c>
      <c r="F611" s="28">
        <v>35260</v>
      </c>
      <c r="G611" s="29">
        <v>0.66527777777777775</v>
      </c>
      <c r="H611" s="28">
        <v>35260</v>
      </c>
      <c r="I611" s="29">
        <v>0.71875</v>
      </c>
      <c r="J611" s="27" t="s">
        <v>889</v>
      </c>
      <c r="K611" s="27">
        <v>0</v>
      </c>
      <c r="L611" s="27">
        <v>0.08</v>
      </c>
      <c r="M611" s="27">
        <v>0.08</v>
      </c>
      <c r="N611" s="27" t="s">
        <v>882</v>
      </c>
      <c r="O611" s="30">
        <v>201405811</v>
      </c>
      <c r="P611" s="22"/>
      <c r="Q611" s="22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9"/>
    </row>
    <row r="612" spans="1:29" x14ac:dyDescent="0.25">
      <c r="A612" s="27">
        <v>1996</v>
      </c>
      <c r="B612" s="27" t="s">
        <v>1066</v>
      </c>
      <c r="C612" s="27" t="s">
        <v>676</v>
      </c>
      <c r="D612" s="27" t="s">
        <v>963</v>
      </c>
      <c r="E612" s="27" t="s">
        <v>963</v>
      </c>
      <c r="F612" s="28">
        <v>35260</v>
      </c>
      <c r="G612" s="29">
        <v>0.66805555555555562</v>
      </c>
      <c r="H612" s="28">
        <v>35260</v>
      </c>
      <c r="I612" s="29">
        <v>0.75</v>
      </c>
      <c r="J612" s="27" t="s">
        <v>889</v>
      </c>
      <c r="K612" s="27">
        <v>0</v>
      </c>
      <c r="L612" s="27">
        <v>0.1</v>
      </c>
      <c r="M612" s="27">
        <v>0.1</v>
      </c>
      <c r="N612" s="27" t="s">
        <v>882</v>
      </c>
      <c r="O612" s="30">
        <v>201506045</v>
      </c>
      <c r="P612" s="22"/>
      <c r="Q612" s="22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9"/>
    </row>
    <row r="613" spans="1:29" x14ac:dyDescent="0.25">
      <c r="A613" s="27">
        <v>1996</v>
      </c>
      <c r="B613" s="27" t="s">
        <v>4676</v>
      </c>
      <c r="C613" s="27" t="s">
        <v>674</v>
      </c>
      <c r="D613" s="27" t="s">
        <v>802</v>
      </c>
      <c r="E613" s="27" t="s">
        <v>746</v>
      </c>
      <c r="F613" s="28">
        <v>35260</v>
      </c>
      <c r="G613" s="29">
        <v>0.68055555555555547</v>
      </c>
      <c r="H613" s="28">
        <v>35260</v>
      </c>
      <c r="I613" s="29">
        <v>0.72916666666666663</v>
      </c>
      <c r="J613" s="27" t="s">
        <v>889</v>
      </c>
      <c r="K613" s="27">
        <v>0</v>
      </c>
      <c r="L613" s="27">
        <v>0.1</v>
      </c>
      <c r="M613" s="27">
        <v>0.1</v>
      </c>
      <c r="N613" s="27" t="s">
        <v>882</v>
      </c>
      <c r="O613" s="30">
        <v>202000140</v>
      </c>
      <c r="P613" s="22"/>
      <c r="Q613" s="22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9"/>
    </row>
    <row r="614" spans="1:29" x14ac:dyDescent="0.25">
      <c r="A614" s="27">
        <v>1996</v>
      </c>
      <c r="B614" s="27" t="s">
        <v>4185</v>
      </c>
      <c r="C614" s="27" t="s">
        <v>674</v>
      </c>
      <c r="D614" s="27" t="s">
        <v>3859</v>
      </c>
      <c r="E614" s="27" t="s">
        <v>4052</v>
      </c>
      <c r="F614" s="28">
        <v>35260</v>
      </c>
      <c r="G614" s="29">
        <v>0.6875</v>
      </c>
      <c r="H614" s="28">
        <v>35260</v>
      </c>
      <c r="I614" s="29">
        <v>0.72916666666666663</v>
      </c>
      <c r="J614" s="27" t="s">
        <v>889</v>
      </c>
      <c r="K614" s="27">
        <v>0</v>
      </c>
      <c r="L614" s="27">
        <v>0.02</v>
      </c>
      <c r="M614" s="27">
        <v>0.02</v>
      </c>
      <c r="N614" s="27" t="s">
        <v>882</v>
      </c>
      <c r="O614" s="30">
        <v>201907287</v>
      </c>
      <c r="P614" s="22"/>
      <c r="Q614" s="22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9"/>
    </row>
    <row r="615" spans="1:29" x14ac:dyDescent="0.25">
      <c r="A615" s="27">
        <v>1996</v>
      </c>
      <c r="B615" s="27" t="s">
        <v>4895</v>
      </c>
      <c r="C615" s="27" t="s">
        <v>674</v>
      </c>
      <c r="D615" s="27" t="s">
        <v>3827</v>
      </c>
      <c r="E615" s="27" t="s">
        <v>3904</v>
      </c>
      <c r="F615" s="28">
        <v>35260</v>
      </c>
      <c r="G615" s="29">
        <v>0.72222222222222221</v>
      </c>
      <c r="H615" s="28">
        <v>35260</v>
      </c>
      <c r="I615" s="29">
        <v>0.79166666666666663</v>
      </c>
      <c r="J615" s="27" t="s">
        <v>889</v>
      </c>
      <c r="K615" s="27">
        <v>0</v>
      </c>
      <c r="L615" s="27">
        <v>0.5</v>
      </c>
      <c r="M615" s="27">
        <v>0.5</v>
      </c>
      <c r="N615" s="27" t="s">
        <v>882</v>
      </c>
      <c r="O615" s="30">
        <v>202103628</v>
      </c>
      <c r="P615" s="22"/>
      <c r="Q615" s="22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9"/>
    </row>
    <row r="616" spans="1:29" x14ac:dyDescent="0.25">
      <c r="A616" s="27">
        <v>1996</v>
      </c>
      <c r="B616" s="27" t="s">
        <v>4178</v>
      </c>
      <c r="C616" s="27" t="s">
        <v>674</v>
      </c>
      <c r="D616" s="27" t="s">
        <v>3859</v>
      </c>
      <c r="E616" s="27" t="s">
        <v>3897</v>
      </c>
      <c r="F616" s="28">
        <v>35260</v>
      </c>
      <c r="G616" s="29">
        <v>0.7270833333333333</v>
      </c>
      <c r="H616" s="28">
        <v>35260</v>
      </c>
      <c r="I616" s="29">
        <v>0.80208333333333337</v>
      </c>
      <c r="J616" s="27" t="s">
        <v>889</v>
      </c>
      <c r="K616" s="27">
        <v>0</v>
      </c>
      <c r="L616" s="27">
        <v>0.02</v>
      </c>
      <c r="M616" s="27">
        <v>0.02</v>
      </c>
      <c r="N616" s="27" t="s">
        <v>882</v>
      </c>
      <c r="O616" s="30">
        <v>201806860</v>
      </c>
      <c r="P616" s="22"/>
      <c r="Q616" s="22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9"/>
    </row>
    <row r="617" spans="1:29" x14ac:dyDescent="0.25">
      <c r="A617" s="27">
        <v>1996</v>
      </c>
      <c r="B617" s="27" t="s">
        <v>4503</v>
      </c>
      <c r="C617" s="27" t="s">
        <v>674</v>
      </c>
      <c r="D617" s="27" t="s">
        <v>3846</v>
      </c>
      <c r="E617" s="27" t="s">
        <v>3865</v>
      </c>
      <c r="F617" s="28">
        <v>35260</v>
      </c>
      <c r="G617" s="29">
        <v>0.72916666666666663</v>
      </c>
      <c r="H617" s="28">
        <v>35260</v>
      </c>
      <c r="I617" s="29">
        <v>0.8125</v>
      </c>
      <c r="J617" s="27" t="s">
        <v>889</v>
      </c>
      <c r="K617" s="27">
        <v>0</v>
      </c>
      <c r="L617" s="27">
        <v>1</v>
      </c>
      <c r="M617" s="27">
        <v>1</v>
      </c>
      <c r="N617" s="27" t="s">
        <v>882</v>
      </c>
      <c r="O617" s="30">
        <v>201705971</v>
      </c>
      <c r="P617" s="22"/>
      <c r="Q617" s="22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9"/>
    </row>
    <row r="618" spans="1:29" x14ac:dyDescent="0.25">
      <c r="A618" s="27">
        <v>1996</v>
      </c>
      <c r="B618" s="27" t="s">
        <v>4180</v>
      </c>
      <c r="C618" s="27" t="s">
        <v>674</v>
      </c>
      <c r="D618" s="27" t="s">
        <v>3859</v>
      </c>
      <c r="E618" s="27" t="s">
        <v>4181</v>
      </c>
      <c r="F618" s="28">
        <v>35260</v>
      </c>
      <c r="G618" s="29">
        <v>0.74097222222222225</v>
      </c>
      <c r="H618" s="28">
        <v>35260</v>
      </c>
      <c r="I618" s="29">
        <v>0.76597222222222217</v>
      </c>
      <c r="J618" s="27" t="s">
        <v>889</v>
      </c>
      <c r="K618" s="27">
        <v>0</v>
      </c>
      <c r="L618" s="27">
        <v>0.02</v>
      </c>
      <c r="M618" s="27">
        <v>0.02</v>
      </c>
      <c r="N618" s="27" t="s">
        <v>882</v>
      </c>
      <c r="O618" s="30">
        <v>201706430</v>
      </c>
      <c r="P618" s="22"/>
      <c r="Q618" s="22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9"/>
    </row>
    <row r="619" spans="1:29" x14ac:dyDescent="0.25">
      <c r="A619" s="27">
        <v>1996</v>
      </c>
      <c r="B619" s="27" t="s">
        <v>4177</v>
      </c>
      <c r="C619" s="27" t="s">
        <v>674</v>
      </c>
      <c r="D619" s="27" t="s">
        <v>802</v>
      </c>
      <c r="E619" s="27" t="s">
        <v>4125</v>
      </c>
      <c r="F619" s="28">
        <v>35260</v>
      </c>
      <c r="G619" s="29">
        <v>0.74305555555555547</v>
      </c>
      <c r="H619" s="28">
        <v>35260</v>
      </c>
      <c r="I619" s="29">
        <v>0.78472222222222221</v>
      </c>
      <c r="J619" s="27" t="s">
        <v>889</v>
      </c>
      <c r="K619" s="27">
        <v>0</v>
      </c>
      <c r="L619" s="27">
        <v>0.05</v>
      </c>
      <c r="M619" s="27">
        <v>0.05</v>
      </c>
      <c r="N619" s="27" t="s">
        <v>882</v>
      </c>
      <c r="O619" s="30">
        <v>201700101</v>
      </c>
      <c r="P619" s="22"/>
      <c r="Q619" s="22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9"/>
    </row>
    <row r="620" spans="1:29" x14ac:dyDescent="0.25">
      <c r="A620" s="27">
        <v>1996</v>
      </c>
      <c r="B620" s="27" t="s">
        <v>4496</v>
      </c>
      <c r="C620" s="27" t="s">
        <v>674</v>
      </c>
      <c r="D620" s="27" t="s">
        <v>3939</v>
      </c>
      <c r="E620" s="27" t="s">
        <v>777</v>
      </c>
      <c r="F620" s="28">
        <v>35260</v>
      </c>
      <c r="G620" s="29">
        <v>0.75347222222222221</v>
      </c>
      <c r="H620" s="28">
        <v>35260</v>
      </c>
      <c r="I620" s="29">
        <v>0.84027777777777779</v>
      </c>
      <c r="J620" s="27" t="s">
        <v>889</v>
      </c>
      <c r="K620" s="27">
        <v>0</v>
      </c>
      <c r="L620" s="27">
        <v>0.3</v>
      </c>
      <c r="M620" s="27">
        <v>0.3</v>
      </c>
      <c r="N620" s="27" t="s">
        <v>882</v>
      </c>
      <c r="O620" s="30">
        <v>201907351</v>
      </c>
      <c r="P620" s="22"/>
      <c r="Q620" s="22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9"/>
    </row>
    <row r="621" spans="1:29" x14ac:dyDescent="0.25">
      <c r="A621" s="27">
        <v>1996</v>
      </c>
      <c r="B621" s="27" t="s">
        <v>1066</v>
      </c>
      <c r="C621" s="27" t="s">
        <v>676</v>
      </c>
      <c r="D621" s="27" t="s">
        <v>963</v>
      </c>
      <c r="E621" s="27" t="s">
        <v>963</v>
      </c>
      <c r="F621" s="28">
        <v>35260</v>
      </c>
      <c r="G621" s="29">
        <v>0.77916666666666667</v>
      </c>
      <c r="H621" s="28">
        <v>35260</v>
      </c>
      <c r="I621" s="29">
        <v>0.81944444444444453</v>
      </c>
      <c r="J621" s="27" t="s">
        <v>889</v>
      </c>
      <c r="K621" s="27">
        <v>0</v>
      </c>
      <c r="L621" s="27">
        <v>0.01</v>
      </c>
      <c r="M621" s="27">
        <v>0.01</v>
      </c>
      <c r="N621" s="27" t="s">
        <v>882</v>
      </c>
      <c r="O621" s="30">
        <v>202004229</v>
      </c>
      <c r="P621" s="22"/>
      <c r="Q621" s="22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9"/>
    </row>
    <row r="622" spans="1:29" x14ac:dyDescent="0.25">
      <c r="A622" s="27">
        <v>1996</v>
      </c>
      <c r="B622" s="27" t="s">
        <v>4285</v>
      </c>
      <c r="C622" s="27" t="s">
        <v>674</v>
      </c>
      <c r="D622" s="27" t="s">
        <v>802</v>
      </c>
      <c r="E622" s="27" t="s">
        <v>3863</v>
      </c>
      <c r="F622" s="28">
        <v>35260</v>
      </c>
      <c r="G622" s="29">
        <v>0.85763888888888884</v>
      </c>
      <c r="H622" s="28">
        <v>35260</v>
      </c>
      <c r="I622" s="29">
        <v>0.89930555555555547</v>
      </c>
      <c r="J622" s="27" t="s">
        <v>889</v>
      </c>
      <c r="K622" s="27">
        <v>0</v>
      </c>
      <c r="L622" s="27">
        <v>0.03</v>
      </c>
      <c r="M622" s="27">
        <v>0.03</v>
      </c>
      <c r="N622" s="27" t="s">
        <v>882</v>
      </c>
      <c r="O622" s="30">
        <v>201806326</v>
      </c>
      <c r="P622" s="22"/>
      <c r="Q622" s="22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9"/>
    </row>
    <row r="623" spans="1:29" x14ac:dyDescent="0.25">
      <c r="A623" s="27">
        <v>1996</v>
      </c>
      <c r="B623" s="27" t="s">
        <v>4676</v>
      </c>
      <c r="C623" s="27" t="s">
        <v>674</v>
      </c>
      <c r="D623" s="27" t="s">
        <v>802</v>
      </c>
      <c r="E623" s="27" t="s">
        <v>746</v>
      </c>
      <c r="F623" s="28">
        <v>35260</v>
      </c>
      <c r="G623" s="29">
        <v>0.89583333333333337</v>
      </c>
      <c r="H623" s="28">
        <v>35260</v>
      </c>
      <c r="I623" s="29">
        <v>0.95486111111111116</v>
      </c>
      <c r="J623" s="27" t="s">
        <v>889</v>
      </c>
      <c r="K623" s="27">
        <v>0</v>
      </c>
      <c r="L623" s="27">
        <v>0.2</v>
      </c>
      <c r="M623" s="27">
        <v>0.2</v>
      </c>
      <c r="N623" s="27" t="s">
        <v>882</v>
      </c>
      <c r="O623" s="30">
        <v>201605380</v>
      </c>
      <c r="P623" s="22"/>
      <c r="Q623" s="22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9"/>
    </row>
    <row r="624" spans="1:29" x14ac:dyDescent="0.25">
      <c r="A624" s="27">
        <v>1996</v>
      </c>
      <c r="B624" s="27" t="s">
        <v>4675</v>
      </c>
      <c r="C624" s="27" t="s">
        <v>674</v>
      </c>
      <c r="D624" s="27" t="s">
        <v>752</v>
      </c>
      <c r="E624" s="27" t="s">
        <v>4384</v>
      </c>
      <c r="F624" s="28">
        <v>35260</v>
      </c>
      <c r="G624" s="29">
        <v>0.89930555555555547</v>
      </c>
      <c r="H624" s="28">
        <v>35260</v>
      </c>
      <c r="I624" s="29">
        <v>0.92708333333333337</v>
      </c>
      <c r="J624" s="27" t="s">
        <v>889</v>
      </c>
      <c r="K624" s="27">
        <v>0</v>
      </c>
      <c r="L624" s="27">
        <v>0.1</v>
      </c>
      <c r="M624" s="27">
        <v>0.1</v>
      </c>
      <c r="N624" s="27" t="s">
        <v>882</v>
      </c>
      <c r="O624" s="30">
        <v>201908253</v>
      </c>
      <c r="P624" s="22"/>
      <c r="Q624" s="22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9"/>
    </row>
    <row r="625" spans="1:29" x14ac:dyDescent="0.25">
      <c r="A625" s="27">
        <v>1996</v>
      </c>
      <c r="B625" s="27" t="s">
        <v>4496</v>
      </c>
      <c r="C625" s="27" t="s">
        <v>674</v>
      </c>
      <c r="D625" s="27" t="s">
        <v>3939</v>
      </c>
      <c r="E625" s="27" t="s">
        <v>777</v>
      </c>
      <c r="F625" s="28">
        <v>35260</v>
      </c>
      <c r="G625" s="29">
        <v>0.93055555555555547</v>
      </c>
      <c r="H625" s="28">
        <v>35260</v>
      </c>
      <c r="I625" s="29">
        <v>0.98263888888888884</v>
      </c>
      <c r="J625" s="27" t="s">
        <v>889</v>
      </c>
      <c r="K625" s="27">
        <v>0</v>
      </c>
      <c r="L625" s="27">
        <v>0.05</v>
      </c>
      <c r="M625" s="27">
        <v>0.05</v>
      </c>
      <c r="N625" s="27" t="s">
        <v>882</v>
      </c>
      <c r="O625" s="30">
        <v>201904649</v>
      </c>
      <c r="P625" s="22"/>
      <c r="Q625" s="22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9"/>
    </row>
    <row r="626" spans="1:29" x14ac:dyDescent="0.25">
      <c r="A626" s="27">
        <v>1996</v>
      </c>
      <c r="B626" s="27" t="s">
        <v>2430</v>
      </c>
      <c r="C626" s="27" t="s">
        <v>2231</v>
      </c>
      <c r="D626" s="27" t="s">
        <v>2268</v>
      </c>
      <c r="E626" s="27" t="s">
        <v>2312</v>
      </c>
      <c r="F626" s="28">
        <v>35260</v>
      </c>
      <c r="G626" s="29">
        <v>0.99305555555555547</v>
      </c>
      <c r="H626" s="28">
        <v>35261</v>
      </c>
      <c r="I626" s="29">
        <v>7.6388888888888895E-2</v>
      </c>
      <c r="J626" s="27"/>
      <c r="K626" s="27">
        <v>0.3</v>
      </c>
      <c r="L626" s="27">
        <v>0.1</v>
      </c>
      <c r="M626" s="27">
        <v>0.4</v>
      </c>
      <c r="N626" s="27" t="s">
        <v>2173</v>
      </c>
      <c r="O626" s="30">
        <v>202007463</v>
      </c>
      <c r="P626" s="22"/>
      <c r="Q626" s="22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9"/>
    </row>
    <row r="627" spans="1:29" x14ac:dyDescent="0.25">
      <c r="A627" s="27">
        <v>1996</v>
      </c>
      <c r="B627" s="27" t="s">
        <v>1060</v>
      </c>
      <c r="C627" s="27" t="s">
        <v>676</v>
      </c>
      <c r="D627" s="27" t="s">
        <v>898</v>
      </c>
      <c r="E627" s="27" t="s">
        <v>1061</v>
      </c>
      <c r="F627" s="28">
        <v>35260</v>
      </c>
      <c r="G627" s="27"/>
      <c r="H627" s="27"/>
      <c r="I627" s="27"/>
      <c r="J627" s="27" t="s">
        <v>889</v>
      </c>
      <c r="K627" s="27">
        <v>0.5</v>
      </c>
      <c r="L627" s="27">
        <v>0</v>
      </c>
      <c r="M627" s="27">
        <v>0.5</v>
      </c>
      <c r="N627" s="27" t="s">
        <v>882</v>
      </c>
      <c r="O627" s="30">
        <v>201909935</v>
      </c>
      <c r="P627" s="22"/>
      <c r="Q627" s="22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9"/>
    </row>
    <row r="628" spans="1:29" x14ac:dyDescent="0.25">
      <c r="A628" s="27">
        <v>1996</v>
      </c>
      <c r="B628" s="27" t="s">
        <v>1062</v>
      </c>
      <c r="C628" s="27" t="s">
        <v>676</v>
      </c>
      <c r="D628" s="27" t="s">
        <v>901</v>
      </c>
      <c r="E628" s="27" t="s">
        <v>1063</v>
      </c>
      <c r="F628" s="28">
        <v>35260</v>
      </c>
      <c r="G628" s="27"/>
      <c r="H628" s="27"/>
      <c r="I628" s="27"/>
      <c r="J628" s="27" t="s">
        <v>889</v>
      </c>
      <c r="K628" s="27">
        <v>0</v>
      </c>
      <c r="L628" s="27">
        <v>0.02</v>
      </c>
      <c r="M628" s="27">
        <v>0.02</v>
      </c>
      <c r="N628" s="27" t="s">
        <v>882</v>
      </c>
      <c r="O628" s="30">
        <v>202007044</v>
      </c>
      <c r="P628" s="22"/>
      <c r="Q628" s="22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9"/>
    </row>
    <row r="629" spans="1:29" x14ac:dyDescent="0.25">
      <c r="A629" s="27">
        <v>1996</v>
      </c>
      <c r="B629" s="27" t="s">
        <v>1062</v>
      </c>
      <c r="C629" s="27" t="s">
        <v>676</v>
      </c>
      <c r="D629" s="27" t="s">
        <v>901</v>
      </c>
      <c r="E629" s="27" t="s">
        <v>1063</v>
      </c>
      <c r="F629" s="28">
        <v>35260</v>
      </c>
      <c r="G629" s="27"/>
      <c r="H629" s="27"/>
      <c r="I629" s="27"/>
      <c r="J629" s="27" t="s">
        <v>889</v>
      </c>
      <c r="K629" s="27">
        <v>0</v>
      </c>
      <c r="L629" s="27">
        <v>0.02</v>
      </c>
      <c r="M629" s="27">
        <v>0.02</v>
      </c>
      <c r="N629" s="27" t="s">
        <v>882</v>
      </c>
      <c r="O629" s="30">
        <v>201907664</v>
      </c>
      <c r="P629" s="22"/>
      <c r="Q629" s="22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9"/>
    </row>
    <row r="630" spans="1:29" x14ac:dyDescent="0.25">
      <c r="A630" s="27">
        <v>1996</v>
      </c>
      <c r="B630" s="27" t="s">
        <v>1062</v>
      </c>
      <c r="C630" s="27" t="s">
        <v>676</v>
      </c>
      <c r="D630" s="27" t="s">
        <v>901</v>
      </c>
      <c r="E630" s="27" t="s">
        <v>1063</v>
      </c>
      <c r="F630" s="28">
        <v>35260</v>
      </c>
      <c r="G630" s="27"/>
      <c r="H630" s="27"/>
      <c r="I630" s="27"/>
      <c r="J630" s="27" t="s">
        <v>889</v>
      </c>
      <c r="K630" s="27">
        <v>0</v>
      </c>
      <c r="L630" s="27">
        <v>0.02</v>
      </c>
      <c r="M630" s="27">
        <v>0.02</v>
      </c>
      <c r="N630" s="27" t="s">
        <v>882</v>
      </c>
      <c r="O630" s="30">
        <v>201504870</v>
      </c>
      <c r="P630" s="22"/>
      <c r="Q630" s="22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9"/>
    </row>
    <row r="631" spans="1:29" x14ac:dyDescent="0.25">
      <c r="A631" s="27">
        <v>1996</v>
      </c>
      <c r="B631" s="27" t="s">
        <v>1301</v>
      </c>
      <c r="C631" s="27" t="s">
        <v>676</v>
      </c>
      <c r="D631" s="27" t="s">
        <v>914</v>
      </c>
      <c r="E631" s="27" t="s">
        <v>914</v>
      </c>
      <c r="F631" s="28">
        <v>35260</v>
      </c>
      <c r="G631" s="27"/>
      <c r="H631" s="27"/>
      <c r="I631" s="27"/>
      <c r="J631" s="27" t="s">
        <v>889</v>
      </c>
      <c r="K631" s="27">
        <v>0</v>
      </c>
      <c r="L631" s="27">
        <v>0.05</v>
      </c>
      <c r="M631" s="27">
        <v>0.05</v>
      </c>
      <c r="N631" s="27" t="s">
        <v>882</v>
      </c>
      <c r="O631" s="30">
        <v>201805273</v>
      </c>
      <c r="P631" s="22"/>
      <c r="Q631" s="22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9"/>
    </row>
    <row r="632" spans="1:29" x14ac:dyDescent="0.25">
      <c r="A632" s="27">
        <v>1996</v>
      </c>
      <c r="B632" s="27" t="s">
        <v>1302</v>
      </c>
      <c r="C632" s="27" t="s">
        <v>676</v>
      </c>
      <c r="D632" s="27" t="s">
        <v>901</v>
      </c>
      <c r="E632" s="27" t="s">
        <v>1303</v>
      </c>
      <c r="F632" s="28">
        <v>35260</v>
      </c>
      <c r="G632" s="27"/>
      <c r="H632" s="27"/>
      <c r="I632" s="27"/>
      <c r="J632" s="27" t="s">
        <v>889</v>
      </c>
      <c r="K632" s="27">
        <v>0</v>
      </c>
      <c r="L632" s="27">
        <v>0.05</v>
      </c>
      <c r="M632" s="27">
        <v>0.05</v>
      </c>
      <c r="N632" s="27" t="s">
        <v>882</v>
      </c>
      <c r="O632" s="30">
        <v>201806391</v>
      </c>
      <c r="P632" s="22"/>
      <c r="Q632" s="22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9"/>
    </row>
    <row r="633" spans="1:29" x14ac:dyDescent="0.25">
      <c r="A633" s="27">
        <v>1996</v>
      </c>
      <c r="B633" s="27" t="s">
        <v>1062</v>
      </c>
      <c r="C633" s="27" t="s">
        <v>676</v>
      </c>
      <c r="D633" s="27" t="s">
        <v>901</v>
      </c>
      <c r="E633" s="27" t="s">
        <v>1063</v>
      </c>
      <c r="F633" s="28">
        <v>35260</v>
      </c>
      <c r="G633" s="27"/>
      <c r="H633" s="27"/>
      <c r="I633" s="27"/>
      <c r="J633" s="27" t="s">
        <v>889</v>
      </c>
      <c r="K633" s="27">
        <v>0</v>
      </c>
      <c r="L633" s="27">
        <v>0.1</v>
      </c>
      <c r="M633" s="27">
        <v>0.1</v>
      </c>
      <c r="N633" s="27" t="s">
        <v>882</v>
      </c>
      <c r="O633" s="30">
        <v>201904692</v>
      </c>
      <c r="P633" s="22"/>
      <c r="Q633" s="22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9"/>
    </row>
    <row r="634" spans="1:29" x14ac:dyDescent="0.25">
      <c r="A634" s="27">
        <v>1996</v>
      </c>
      <c r="B634" s="27" t="s">
        <v>1415</v>
      </c>
      <c r="C634" s="27" t="s">
        <v>676</v>
      </c>
      <c r="D634" s="27" t="s">
        <v>901</v>
      </c>
      <c r="E634" s="27" t="s">
        <v>1416</v>
      </c>
      <c r="F634" s="28">
        <v>35260</v>
      </c>
      <c r="G634" s="27"/>
      <c r="H634" s="27"/>
      <c r="I634" s="27"/>
      <c r="J634" s="27" t="s">
        <v>889</v>
      </c>
      <c r="K634" s="27">
        <v>0</v>
      </c>
      <c r="L634" s="27">
        <v>0.15</v>
      </c>
      <c r="M634" s="27">
        <v>0.15</v>
      </c>
      <c r="N634" s="27" t="s">
        <v>882</v>
      </c>
      <c r="O634" s="30">
        <v>201906937</v>
      </c>
      <c r="P634" s="22"/>
      <c r="Q634" s="22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9"/>
    </row>
    <row r="635" spans="1:29" x14ac:dyDescent="0.25">
      <c r="A635" s="27">
        <v>1996</v>
      </c>
      <c r="B635" s="27" t="s">
        <v>1302</v>
      </c>
      <c r="C635" s="27" t="s">
        <v>676</v>
      </c>
      <c r="D635" s="27" t="s">
        <v>901</v>
      </c>
      <c r="E635" s="27" t="s">
        <v>1303</v>
      </c>
      <c r="F635" s="28">
        <v>35260</v>
      </c>
      <c r="G635" s="27"/>
      <c r="H635" s="27"/>
      <c r="I635" s="27"/>
      <c r="J635" s="27" t="s">
        <v>889</v>
      </c>
      <c r="K635" s="27">
        <v>0</v>
      </c>
      <c r="L635" s="27">
        <v>0.2</v>
      </c>
      <c r="M635" s="27">
        <v>0.2</v>
      </c>
      <c r="N635" s="27" t="s">
        <v>882</v>
      </c>
      <c r="O635" s="30">
        <v>202005388</v>
      </c>
      <c r="P635" s="22"/>
      <c r="Q635" s="22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9"/>
    </row>
    <row r="636" spans="1:29" x14ac:dyDescent="0.25">
      <c r="A636" s="27">
        <v>1996</v>
      </c>
      <c r="B636" s="27" t="s">
        <v>1541</v>
      </c>
      <c r="C636" s="27" t="s">
        <v>676</v>
      </c>
      <c r="D636" s="27" t="s">
        <v>898</v>
      </c>
      <c r="E636" s="27" t="s">
        <v>1177</v>
      </c>
      <c r="F636" s="28">
        <v>35260</v>
      </c>
      <c r="G636" s="27"/>
      <c r="H636" s="27"/>
      <c r="I636" s="27"/>
      <c r="J636" s="27" t="s">
        <v>889</v>
      </c>
      <c r="K636" s="27">
        <v>0</v>
      </c>
      <c r="L636" s="27">
        <v>1</v>
      </c>
      <c r="M636" s="27">
        <v>1</v>
      </c>
      <c r="N636" s="27" t="s">
        <v>882</v>
      </c>
      <c r="O636" s="30">
        <v>201907768</v>
      </c>
      <c r="P636" s="22"/>
      <c r="Q636" s="22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9"/>
    </row>
    <row r="637" spans="1:29" x14ac:dyDescent="0.25">
      <c r="A637" s="27">
        <v>1996</v>
      </c>
      <c r="B637" s="27" t="s">
        <v>1542</v>
      </c>
      <c r="C637" s="27" t="s">
        <v>676</v>
      </c>
      <c r="D637" s="27" t="s">
        <v>1004</v>
      </c>
      <c r="E637" s="27" t="s">
        <v>1104</v>
      </c>
      <c r="F637" s="28">
        <v>35260</v>
      </c>
      <c r="G637" s="27"/>
      <c r="H637" s="27"/>
      <c r="I637" s="27"/>
      <c r="J637" s="27" t="s">
        <v>889</v>
      </c>
      <c r="K637" s="27">
        <v>0</v>
      </c>
      <c r="L637" s="27">
        <v>1</v>
      </c>
      <c r="M637" s="27">
        <v>1</v>
      </c>
      <c r="N637" s="27" t="s">
        <v>882</v>
      </c>
      <c r="O637" s="30">
        <v>201708804</v>
      </c>
      <c r="P637" s="22"/>
      <c r="Q637" s="22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9"/>
    </row>
    <row r="638" spans="1:29" x14ac:dyDescent="0.25">
      <c r="A638" s="27">
        <v>1996</v>
      </c>
      <c r="B638" s="27" t="s">
        <v>1139</v>
      </c>
      <c r="C638" s="27" t="s">
        <v>676</v>
      </c>
      <c r="D638" s="27" t="s">
        <v>1004</v>
      </c>
      <c r="E638" s="27" t="s">
        <v>1031</v>
      </c>
      <c r="F638" s="28">
        <v>35260</v>
      </c>
      <c r="G638" s="27"/>
      <c r="H638" s="27"/>
      <c r="I638" s="27"/>
      <c r="J638" s="27" t="s">
        <v>889</v>
      </c>
      <c r="K638" s="27">
        <v>0</v>
      </c>
      <c r="L638" s="27">
        <v>2</v>
      </c>
      <c r="M638" s="27">
        <v>2</v>
      </c>
      <c r="N638" s="27" t="s">
        <v>882</v>
      </c>
      <c r="O638" s="30">
        <v>201804904</v>
      </c>
      <c r="P638" s="22"/>
      <c r="Q638" s="22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9"/>
    </row>
    <row r="639" spans="1:29" x14ac:dyDescent="0.25">
      <c r="A639" s="27">
        <v>1996</v>
      </c>
      <c r="B639" s="27" t="s">
        <v>4179</v>
      </c>
      <c r="C639" s="27" t="s">
        <v>674</v>
      </c>
      <c r="D639" s="27" t="s">
        <v>752</v>
      </c>
      <c r="E639" s="27" t="s">
        <v>752</v>
      </c>
      <c r="F639" s="28">
        <v>35261</v>
      </c>
      <c r="G639" s="29">
        <v>2.0833333333333333E-3</v>
      </c>
      <c r="H639" s="28">
        <v>35261</v>
      </c>
      <c r="I639" s="29">
        <v>2.0833333333333332E-2</v>
      </c>
      <c r="J639" s="27" t="s">
        <v>889</v>
      </c>
      <c r="K639" s="27">
        <v>0</v>
      </c>
      <c r="L639" s="27">
        <v>0.02</v>
      </c>
      <c r="M639" s="27">
        <v>0.02</v>
      </c>
      <c r="N639" s="27" t="s">
        <v>882</v>
      </c>
      <c r="O639" s="30">
        <v>202003466</v>
      </c>
      <c r="P639" s="22"/>
      <c r="Q639" s="22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9"/>
    </row>
    <row r="640" spans="1:29" x14ac:dyDescent="0.25">
      <c r="A640" s="27">
        <v>1996</v>
      </c>
      <c r="B640" s="27" t="s">
        <v>4495</v>
      </c>
      <c r="C640" s="27" t="s">
        <v>674</v>
      </c>
      <c r="D640" s="27" t="s">
        <v>3846</v>
      </c>
      <c r="E640" s="27" t="s">
        <v>4171</v>
      </c>
      <c r="F640" s="28">
        <v>35261</v>
      </c>
      <c r="G640" s="29">
        <v>3.472222222222222E-3</v>
      </c>
      <c r="H640" s="28">
        <v>35261</v>
      </c>
      <c r="I640" s="29">
        <v>7.2916666666666671E-2</v>
      </c>
      <c r="J640" s="27" t="s">
        <v>889</v>
      </c>
      <c r="K640" s="27">
        <v>0</v>
      </c>
      <c r="L640" s="27">
        <v>0.05</v>
      </c>
      <c r="M640" s="27">
        <v>0.05</v>
      </c>
      <c r="N640" s="27" t="s">
        <v>882</v>
      </c>
      <c r="O640" s="30">
        <v>201003016</v>
      </c>
      <c r="P640" s="22"/>
      <c r="Q640" s="22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9"/>
    </row>
    <row r="641" spans="1:29" x14ac:dyDescent="0.25">
      <c r="A641" s="27">
        <v>1996</v>
      </c>
      <c r="B641" s="27" t="s">
        <v>4179</v>
      </c>
      <c r="C641" s="27" t="s">
        <v>674</v>
      </c>
      <c r="D641" s="27" t="s">
        <v>752</v>
      </c>
      <c r="E641" s="27" t="s">
        <v>752</v>
      </c>
      <c r="F641" s="28">
        <v>35261</v>
      </c>
      <c r="G641" s="29">
        <v>3.472222222222222E-3</v>
      </c>
      <c r="H641" s="28">
        <v>35261</v>
      </c>
      <c r="I641" s="29">
        <v>1.3888888888888888E-2</v>
      </c>
      <c r="J641" s="27" t="s">
        <v>889</v>
      </c>
      <c r="K641" s="27">
        <v>0</v>
      </c>
      <c r="L641" s="27">
        <v>0.05</v>
      </c>
      <c r="M641" s="27">
        <v>0.05</v>
      </c>
      <c r="N641" s="27" t="s">
        <v>882</v>
      </c>
      <c r="O641" s="30">
        <v>201705208</v>
      </c>
      <c r="P641" s="22"/>
      <c r="Q641" s="22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9"/>
    </row>
    <row r="642" spans="1:29" x14ac:dyDescent="0.25">
      <c r="A642" s="27">
        <v>1996</v>
      </c>
      <c r="B642" s="27" t="s">
        <v>4179</v>
      </c>
      <c r="C642" s="27" t="s">
        <v>674</v>
      </c>
      <c r="D642" s="27" t="s">
        <v>752</v>
      </c>
      <c r="E642" s="27" t="s">
        <v>752</v>
      </c>
      <c r="F642" s="28">
        <v>35261</v>
      </c>
      <c r="G642" s="29">
        <v>1.7361111111111112E-2</v>
      </c>
      <c r="H642" s="28">
        <v>35261</v>
      </c>
      <c r="I642" s="29">
        <v>0.14930555555555555</v>
      </c>
      <c r="J642" s="27" t="s">
        <v>889</v>
      </c>
      <c r="K642" s="27">
        <v>0</v>
      </c>
      <c r="L642" s="27">
        <v>0.6</v>
      </c>
      <c r="M642" s="27">
        <v>0.6</v>
      </c>
      <c r="N642" s="27" t="s">
        <v>882</v>
      </c>
      <c r="O642" s="30">
        <v>202006562</v>
      </c>
      <c r="P642" s="22"/>
      <c r="Q642" s="22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9"/>
    </row>
    <row r="643" spans="1:29" x14ac:dyDescent="0.25">
      <c r="A643" s="27">
        <v>1996</v>
      </c>
      <c r="B643" s="27" t="s">
        <v>1066</v>
      </c>
      <c r="C643" s="27" t="s">
        <v>676</v>
      </c>
      <c r="D643" s="27" t="s">
        <v>963</v>
      </c>
      <c r="E643" s="27" t="s">
        <v>963</v>
      </c>
      <c r="F643" s="28">
        <v>35261</v>
      </c>
      <c r="G643" s="29">
        <v>2.7777777777777776E-2</v>
      </c>
      <c r="H643" s="28">
        <v>35261</v>
      </c>
      <c r="I643" s="29">
        <v>0.10416666666666667</v>
      </c>
      <c r="J643" s="27" t="s">
        <v>889</v>
      </c>
      <c r="K643" s="27">
        <v>0.1</v>
      </c>
      <c r="L643" s="27">
        <v>0</v>
      </c>
      <c r="M643" s="27">
        <v>0.1</v>
      </c>
      <c r="N643" s="27" t="s">
        <v>882</v>
      </c>
      <c r="O643" s="30">
        <v>201604666</v>
      </c>
      <c r="P643" s="22"/>
      <c r="Q643" s="22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9"/>
    </row>
    <row r="644" spans="1:29" x14ac:dyDescent="0.25">
      <c r="A644" s="27">
        <v>1996</v>
      </c>
      <c r="B644" s="27" t="s">
        <v>4894</v>
      </c>
      <c r="C644" s="27" t="s">
        <v>674</v>
      </c>
      <c r="D644" s="27" t="s">
        <v>3821</v>
      </c>
      <c r="E644" s="27" t="s">
        <v>739</v>
      </c>
      <c r="F644" s="28">
        <v>35261</v>
      </c>
      <c r="G644" s="29">
        <v>4.1666666666666664E-2</v>
      </c>
      <c r="H644" s="28">
        <v>35261</v>
      </c>
      <c r="I644" s="29">
        <v>0.24861111111111112</v>
      </c>
      <c r="J644" s="27" t="s">
        <v>889</v>
      </c>
      <c r="K644" s="27">
        <v>1</v>
      </c>
      <c r="L644" s="27">
        <v>1</v>
      </c>
      <c r="M644" s="27">
        <v>2</v>
      </c>
      <c r="N644" s="27" t="s">
        <v>882</v>
      </c>
      <c r="O644" s="30">
        <v>202004907</v>
      </c>
      <c r="P644" s="22"/>
      <c r="Q644" s="22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9"/>
    </row>
    <row r="645" spans="1:29" x14ac:dyDescent="0.25">
      <c r="A645" s="27">
        <v>1996</v>
      </c>
      <c r="B645" s="27" t="s">
        <v>4677</v>
      </c>
      <c r="C645" s="27" t="s">
        <v>674</v>
      </c>
      <c r="D645" s="27" t="s">
        <v>752</v>
      </c>
      <c r="E645" s="27" t="s">
        <v>4384</v>
      </c>
      <c r="F645" s="28">
        <v>35261</v>
      </c>
      <c r="G645" s="29">
        <v>4.8611111111111112E-2</v>
      </c>
      <c r="H645" s="28">
        <v>35261</v>
      </c>
      <c r="I645" s="29">
        <v>7.9861111111111105E-2</v>
      </c>
      <c r="J645" s="27" t="s">
        <v>889</v>
      </c>
      <c r="K645" s="27">
        <v>0</v>
      </c>
      <c r="L645" s="27">
        <v>0.1</v>
      </c>
      <c r="M645" s="27">
        <v>0.1</v>
      </c>
      <c r="N645" s="27" t="s">
        <v>882</v>
      </c>
      <c r="O645" s="30">
        <v>201704067</v>
      </c>
      <c r="P645" s="22"/>
      <c r="Q645" s="22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9"/>
    </row>
    <row r="646" spans="1:29" x14ac:dyDescent="0.25">
      <c r="A646" s="27">
        <v>1996</v>
      </c>
      <c r="B646" s="27" t="s">
        <v>4017</v>
      </c>
      <c r="C646" s="27" t="s">
        <v>674</v>
      </c>
      <c r="D646" s="27" t="s">
        <v>3859</v>
      </c>
      <c r="E646" s="27" t="s">
        <v>3859</v>
      </c>
      <c r="F646" s="28">
        <v>35261</v>
      </c>
      <c r="G646" s="29">
        <v>5.2083333333333336E-2</v>
      </c>
      <c r="H646" s="28">
        <v>35261</v>
      </c>
      <c r="I646" s="29">
        <v>7.6388888888888895E-2</v>
      </c>
      <c r="J646" s="27" t="s">
        <v>889</v>
      </c>
      <c r="K646" s="27">
        <v>0</v>
      </c>
      <c r="L646" s="27">
        <v>0.02</v>
      </c>
      <c r="M646" s="27">
        <v>0.02</v>
      </c>
      <c r="N646" s="27" t="s">
        <v>882</v>
      </c>
      <c r="O646" s="30">
        <v>201806544</v>
      </c>
      <c r="P646" s="22"/>
      <c r="Q646" s="22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9"/>
    </row>
    <row r="647" spans="1:29" x14ac:dyDescent="0.25">
      <c r="A647" s="27">
        <v>1996</v>
      </c>
      <c r="B647" s="27" t="s">
        <v>2438</v>
      </c>
      <c r="C647" s="27" t="s">
        <v>2231</v>
      </c>
      <c r="D647" s="27" t="s">
        <v>2268</v>
      </c>
      <c r="E647" s="27" t="s">
        <v>727</v>
      </c>
      <c r="F647" s="28">
        <v>35261</v>
      </c>
      <c r="G647" s="29">
        <v>8.3333333333333329E-2</v>
      </c>
      <c r="H647" s="28">
        <v>35261</v>
      </c>
      <c r="I647" s="29">
        <v>0.14583333333333334</v>
      </c>
      <c r="J647" s="27"/>
      <c r="K647" s="27">
        <v>0.04</v>
      </c>
      <c r="L647" s="27">
        <v>0</v>
      </c>
      <c r="M647" s="27">
        <v>0.04</v>
      </c>
      <c r="N647" s="27" t="s">
        <v>2173</v>
      </c>
      <c r="O647" s="30">
        <v>201906942</v>
      </c>
      <c r="P647" s="22"/>
      <c r="Q647" s="22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9"/>
    </row>
    <row r="648" spans="1:29" x14ac:dyDescent="0.25">
      <c r="A648" s="27">
        <v>1996</v>
      </c>
      <c r="B648" s="27" t="s">
        <v>4179</v>
      </c>
      <c r="C648" s="27" t="s">
        <v>674</v>
      </c>
      <c r="D648" s="27" t="s">
        <v>752</v>
      </c>
      <c r="E648" s="27" t="s">
        <v>752</v>
      </c>
      <c r="F648" s="28">
        <v>35261</v>
      </c>
      <c r="G648" s="29">
        <v>9.375E-2</v>
      </c>
      <c r="H648" s="28">
        <v>35261</v>
      </c>
      <c r="I648" s="29">
        <v>0.10277777777777779</v>
      </c>
      <c r="J648" s="27" t="s">
        <v>889</v>
      </c>
      <c r="K648" s="27">
        <v>0</v>
      </c>
      <c r="L648" s="27">
        <v>0.1</v>
      </c>
      <c r="M648" s="27">
        <v>0.1</v>
      </c>
      <c r="N648" s="27" t="s">
        <v>882</v>
      </c>
      <c r="O648" s="30">
        <v>201907445</v>
      </c>
      <c r="P648" s="22"/>
      <c r="Q648" s="22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9"/>
    </row>
    <row r="649" spans="1:29" x14ac:dyDescent="0.25">
      <c r="A649" s="27">
        <v>1996</v>
      </c>
      <c r="B649" s="27" t="s">
        <v>4180</v>
      </c>
      <c r="C649" s="27" t="s">
        <v>674</v>
      </c>
      <c r="D649" s="27" t="s">
        <v>3859</v>
      </c>
      <c r="E649" s="27" t="s">
        <v>4181</v>
      </c>
      <c r="F649" s="28">
        <v>35261</v>
      </c>
      <c r="G649" s="29">
        <v>0.13541666666666666</v>
      </c>
      <c r="H649" s="28">
        <v>35261</v>
      </c>
      <c r="I649" s="29">
        <v>0.16666666666666666</v>
      </c>
      <c r="J649" s="27" t="s">
        <v>889</v>
      </c>
      <c r="K649" s="27">
        <v>0</v>
      </c>
      <c r="L649" s="27">
        <v>0.05</v>
      </c>
      <c r="M649" s="27">
        <v>0.05</v>
      </c>
      <c r="N649" s="27" t="s">
        <v>882</v>
      </c>
      <c r="O649" s="30">
        <v>201806802</v>
      </c>
      <c r="P649" s="22"/>
      <c r="Q649" s="22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9"/>
    </row>
    <row r="650" spans="1:29" x14ac:dyDescent="0.25">
      <c r="A650" s="27">
        <v>1996</v>
      </c>
      <c r="B650" s="27" t="s">
        <v>4176</v>
      </c>
      <c r="C650" s="27" t="s">
        <v>674</v>
      </c>
      <c r="D650" s="27" t="s">
        <v>752</v>
      </c>
      <c r="E650" s="27" t="s">
        <v>3882</v>
      </c>
      <c r="F650" s="28">
        <v>35261</v>
      </c>
      <c r="G650" s="29">
        <v>0.3888888888888889</v>
      </c>
      <c r="H650" s="28">
        <v>35261</v>
      </c>
      <c r="I650" s="29">
        <v>0.5</v>
      </c>
      <c r="J650" s="27" t="s">
        <v>889</v>
      </c>
      <c r="K650" s="27">
        <v>0</v>
      </c>
      <c r="L650" s="27">
        <v>0.05</v>
      </c>
      <c r="M650" s="27">
        <v>0.05</v>
      </c>
      <c r="N650" s="27" t="s">
        <v>882</v>
      </c>
      <c r="O650" s="30">
        <v>201907254</v>
      </c>
      <c r="P650" s="22"/>
      <c r="Q650" s="22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9"/>
    </row>
    <row r="651" spans="1:29" x14ac:dyDescent="0.25">
      <c r="A651" s="27">
        <v>1996</v>
      </c>
      <c r="B651" s="27" t="s">
        <v>4894</v>
      </c>
      <c r="C651" s="27" t="s">
        <v>674</v>
      </c>
      <c r="D651" s="27" t="s">
        <v>3821</v>
      </c>
      <c r="E651" s="27" t="s">
        <v>739</v>
      </c>
      <c r="F651" s="28">
        <v>35261</v>
      </c>
      <c r="G651" s="29">
        <v>0.3888888888888889</v>
      </c>
      <c r="H651" s="28">
        <v>35261</v>
      </c>
      <c r="I651" s="29">
        <v>0.41319444444444442</v>
      </c>
      <c r="J651" s="27" t="s">
        <v>889</v>
      </c>
      <c r="K651" s="27">
        <v>0.5</v>
      </c>
      <c r="L651" s="27">
        <v>0.5</v>
      </c>
      <c r="M651" s="27">
        <v>1</v>
      </c>
      <c r="N651" s="27" t="s">
        <v>882</v>
      </c>
      <c r="O651" s="30">
        <v>202005536</v>
      </c>
      <c r="P651" s="22"/>
      <c r="Q651" s="22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9"/>
    </row>
    <row r="652" spans="1:29" x14ac:dyDescent="0.25">
      <c r="A652" s="27">
        <v>1996</v>
      </c>
      <c r="B652" s="27" t="s">
        <v>1066</v>
      </c>
      <c r="C652" s="27" t="s">
        <v>676</v>
      </c>
      <c r="D652" s="27" t="s">
        <v>963</v>
      </c>
      <c r="E652" s="27" t="s">
        <v>963</v>
      </c>
      <c r="F652" s="28">
        <v>35261</v>
      </c>
      <c r="G652" s="29">
        <v>0.4069444444444445</v>
      </c>
      <c r="H652" s="28">
        <v>35261</v>
      </c>
      <c r="I652" s="29">
        <v>0.44791666666666669</v>
      </c>
      <c r="J652" s="27" t="s">
        <v>889</v>
      </c>
      <c r="K652" s="27">
        <v>0</v>
      </c>
      <c r="L652" s="27">
        <v>0.01</v>
      </c>
      <c r="M652" s="27">
        <v>0.01</v>
      </c>
      <c r="N652" s="27" t="s">
        <v>882</v>
      </c>
      <c r="O652" s="30">
        <v>201905861</v>
      </c>
      <c r="P652" s="22"/>
      <c r="Q652" s="22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9"/>
    </row>
    <row r="653" spans="1:29" x14ac:dyDescent="0.25">
      <c r="A653" s="27">
        <v>1996</v>
      </c>
      <c r="B653" s="27" t="s">
        <v>4494</v>
      </c>
      <c r="C653" s="27" t="s">
        <v>674</v>
      </c>
      <c r="D653" s="27" t="s">
        <v>3939</v>
      </c>
      <c r="E653" s="27" t="s">
        <v>3940</v>
      </c>
      <c r="F653" s="28">
        <v>35261</v>
      </c>
      <c r="G653" s="29">
        <v>0.46180555555555558</v>
      </c>
      <c r="H653" s="28">
        <v>35261</v>
      </c>
      <c r="I653" s="29">
        <v>0.50347222222222221</v>
      </c>
      <c r="J653" s="27" t="s">
        <v>889</v>
      </c>
      <c r="K653" s="27">
        <v>0</v>
      </c>
      <c r="L653" s="27">
        <v>0.05</v>
      </c>
      <c r="M653" s="27">
        <v>0.05</v>
      </c>
      <c r="N653" s="27" t="s">
        <v>882</v>
      </c>
      <c r="O653" s="30">
        <v>202005097</v>
      </c>
      <c r="P653" s="22"/>
      <c r="Q653" s="22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9"/>
    </row>
    <row r="654" spans="1:29" x14ac:dyDescent="0.25">
      <c r="A654" s="27">
        <v>1996</v>
      </c>
      <c r="B654" s="27" t="s">
        <v>4015</v>
      </c>
      <c r="C654" s="27" t="s">
        <v>674</v>
      </c>
      <c r="D654" s="27" t="s">
        <v>853</v>
      </c>
      <c r="E654" s="27" t="s">
        <v>1625</v>
      </c>
      <c r="F654" s="28">
        <v>35261</v>
      </c>
      <c r="G654" s="29">
        <v>0.47569444444444442</v>
      </c>
      <c r="H654" s="28">
        <v>35261</v>
      </c>
      <c r="I654" s="29">
        <v>0.51736111111111105</v>
      </c>
      <c r="J654" s="27" t="s">
        <v>889</v>
      </c>
      <c r="K654" s="27">
        <v>0</v>
      </c>
      <c r="L654" s="27">
        <v>0.03</v>
      </c>
      <c r="M654" s="27">
        <v>0.03</v>
      </c>
      <c r="N654" s="27" t="s">
        <v>882</v>
      </c>
      <c r="O654" s="30">
        <v>201706200</v>
      </c>
      <c r="P654" s="22"/>
      <c r="Q654" s="22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9"/>
    </row>
    <row r="655" spans="1:29" x14ac:dyDescent="0.25">
      <c r="A655" s="27">
        <v>1996</v>
      </c>
      <c r="B655" s="27" t="s">
        <v>1201</v>
      </c>
      <c r="C655" s="27" t="s">
        <v>676</v>
      </c>
      <c r="D655" s="27" t="s">
        <v>887</v>
      </c>
      <c r="E655" s="27" t="s">
        <v>1202</v>
      </c>
      <c r="F655" s="28">
        <v>35261</v>
      </c>
      <c r="G655" s="29">
        <v>0.54513888888888895</v>
      </c>
      <c r="H655" s="28">
        <v>35261</v>
      </c>
      <c r="I655" s="29">
        <v>0.58333333333333337</v>
      </c>
      <c r="J655" s="27" t="s">
        <v>889</v>
      </c>
      <c r="K655" s="27">
        <v>0</v>
      </c>
      <c r="L655" s="27">
        <v>0.08</v>
      </c>
      <c r="M655" s="27">
        <v>0.08</v>
      </c>
      <c r="N655" s="27" t="s">
        <v>882</v>
      </c>
      <c r="O655" s="30">
        <v>202008397</v>
      </c>
      <c r="P655" s="22"/>
      <c r="Q655" s="22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9"/>
    </row>
    <row r="656" spans="1:29" x14ac:dyDescent="0.25">
      <c r="A656" s="27">
        <v>1996</v>
      </c>
      <c r="B656" s="27" t="s">
        <v>1300</v>
      </c>
      <c r="C656" s="27" t="s">
        <v>676</v>
      </c>
      <c r="D656" s="27" t="s">
        <v>891</v>
      </c>
      <c r="E656" s="27" t="s">
        <v>1083</v>
      </c>
      <c r="F656" s="28">
        <v>35261</v>
      </c>
      <c r="G656" s="29">
        <v>0.54861111111111105</v>
      </c>
      <c r="H656" s="28">
        <v>35261</v>
      </c>
      <c r="I656" s="29">
        <v>0.61458333333333337</v>
      </c>
      <c r="J656" s="27" t="s">
        <v>889</v>
      </c>
      <c r="K656" s="27">
        <v>0</v>
      </c>
      <c r="L656" s="27">
        <v>0.05</v>
      </c>
      <c r="M656" s="27">
        <v>0.05</v>
      </c>
      <c r="N656" s="27" t="s">
        <v>882</v>
      </c>
      <c r="O656" s="30">
        <v>201906910</v>
      </c>
      <c r="P656" s="22"/>
      <c r="Q656" s="22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9"/>
    </row>
    <row r="657" spans="1:29" x14ac:dyDescent="0.25">
      <c r="A657" s="27">
        <v>1996</v>
      </c>
      <c r="B657" s="27" t="s">
        <v>4496</v>
      </c>
      <c r="C657" s="27" t="s">
        <v>674</v>
      </c>
      <c r="D657" s="27" t="s">
        <v>3939</v>
      </c>
      <c r="E657" s="27" t="s">
        <v>777</v>
      </c>
      <c r="F657" s="28">
        <v>35261</v>
      </c>
      <c r="G657" s="29">
        <v>0.55208333333333337</v>
      </c>
      <c r="H657" s="28">
        <v>35261</v>
      </c>
      <c r="I657" s="29">
        <v>0.60069444444444442</v>
      </c>
      <c r="J657" s="27" t="s">
        <v>889</v>
      </c>
      <c r="K657" s="27">
        <v>0</v>
      </c>
      <c r="L657" s="27">
        <v>0.2</v>
      </c>
      <c r="M657" s="27">
        <v>0.2</v>
      </c>
      <c r="N657" s="27" t="s">
        <v>882</v>
      </c>
      <c r="O657" s="30">
        <v>202103369</v>
      </c>
      <c r="P657" s="22"/>
      <c r="Q657" s="22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9"/>
    </row>
    <row r="658" spans="1:29" x14ac:dyDescent="0.25">
      <c r="A658" s="27">
        <v>1996</v>
      </c>
      <c r="B658" s="27" t="s">
        <v>2438</v>
      </c>
      <c r="C658" s="27" t="s">
        <v>2231</v>
      </c>
      <c r="D658" s="27" t="s">
        <v>2268</v>
      </c>
      <c r="E658" s="27" t="s">
        <v>727</v>
      </c>
      <c r="F658" s="28">
        <v>35261</v>
      </c>
      <c r="G658" s="29">
        <v>0.55694444444444446</v>
      </c>
      <c r="H658" s="28">
        <v>35261</v>
      </c>
      <c r="I658" s="29">
        <v>0.59722222222222221</v>
      </c>
      <c r="J658" s="27" t="s">
        <v>889</v>
      </c>
      <c r="K658" s="27">
        <v>0.05</v>
      </c>
      <c r="L658" s="27">
        <v>0.05</v>
      </c>
      <c r="M658" s="27">
        <v>0.1</v>
      </c>
      <c r="N658" s="27" t="s">
        <v>882</v>
      </c>
      <c r="O658" s="30">
        <v>201907035</v>
      </c>
      <c r="P658" s="22"/>
      <c r="Q658" s="22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9"/>
    </row>
    <row r="659" spans="1:29" x14ac:dyDescent="0.25">
      <c r="A659" s="27">
        <v>1996</v>
      </c>
      <c r="B659" s="27" t="s">
        <v>1065</v>
      </c>
      <c r="C659" s="27" t="s">
        <v>676</v>
      </c>
      <c r="D659" s="27" t="s">
        <v>891</v>
      </c>
      <c r="E659" s="27" t="s">
        <v>998</v>
      </c>
      <c r="F659" s="28">
        <v>35261</v>
      </c>
      <c r="G659" s="29">
        <v>0.56597222222222221</v>
      </c>
      <c r="H659" s="28">
        <v>35261</v>
      </c>
      <c r="I659" s="29">
        <v>0.66319444444444442</v>
      </c>
      <c r="J659" s="27" t="s">
        <v>889</v>
      </c>
      <c r="K659" s="27">
        <v>0.3</v>
      </c>
      <c r="L659" s="27">
        <v>0</v>
      </c>
      <c r="M659" s="27">
        <v>0.3</v>
      </c>
      <c r="N659" s="27" t="s">
        <v>882</v>
      </c>
      <c r="O659" s="30">
        <v>201905328</v>
      </c>
      <c r="P659" s="22"/>
      <c r="Q659" s="22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9"/>
    </row>
    <row r="660" spans="1:29" x14ac:dyDescent="0.25">
      <c r="A660" s="27">
        <v>1996</v>
      </c>
      <c r="B660" s="27" t="s">
        <v>4177</v>
      </c>
      <c r="C660" s="27" t="s">
        <v>674</v>
      </c>
      <c r="D660" s="27" t="s">
        <v>802</v>
      </c>
      <c r="E660" s="27" t="s">
        <v>4125</v>
      </c>
      <c r="F660" s="28">
        <v>35261</v>
      </c>
      <c r="G660" s="29">
        <v>0.56597222222222221</v>
      </c>
      <c r="H660" s="28">
        <v>35261</v>
      </c>
      <c r="I660" s="29">
        <v>0.58333333333333337</v>
      </c>
      <c r="J660" s="27" t="s">
        <v>889</v>
      </c>
      <c r="K660" s="27">
        <v>0</v>
      </c>
      <c r="L660" s="27">
        <v>0.03</v>
      </c>
      <c r="M660" s="27">
        <v>0.03</v>
      </c>
      <c r="N660" s="27" t="s">
        <v>882</v>
      </c>
      <c r="O660" s="30">
        <v>200806079</v>
      </c>
      <c r="P660" s="22"/>
      <c r="Q660" s="22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9"/>
    </row>
    <row r="661" spans="1:29" x14ac:dyDescent="0.25">
      <c r="A661" s="27">
        <v>1996</v>
      </c>
      <c r="B661" s="27" t="s">
        <v>3864</v>
      </c>
      <c r="C661" s="27" t="s">
        <v>674</v>
      </c>
      <c r="D661" s="27" t="s">
        <v>3846</v>
      </c>
      <c r="E661" s="27" t="s">
        <v>3865</v>
      </c>
      <c r="F661" s="28">
        <v>35261</v>
      </c>
      <c r="G661" s="29">
        <v>0.57291666666666663</v>
      </c>
      <c r="H661" s="28">
        <v>35261</v>
      </c>
      <c r="I661" s="29">
        <v>0.67361111111111116</v>
      </c>
      <c r="J661" s="27" t="s">
        <v>889</v>
      </c>
      <c r="K661" s="27">
        <v>1</v>
      </c>
      <c r="L661" s="27">
        <v>0</v>
      </c>
      <c r="M661" s="27">
        <v>1</v>
      </c>
      <c r="N661" s="27" t="s">
        <v>882</v>
      </c>
      <c r="O661" s="30">
        <v>201904493</v>
      </c>
      <c r="P661" s="22"/>
      <c r="Q661" s="22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9"/>
    </row>
    <row r="662" spans="1:29" x14ac:dyDescent="0.25">
      <c r="A662" s="27">
        <v>1996</v>
      </c>
      <c r="B662" s="27" t="s">
        <v>4495</v>
      </c>
      <c r="C662" s="27" t="s">
        <v>674</v>
      </c>
      <c r="D662" s="27" t="s">
        <v>3846</v>
      </c>
      <c r="E662" s="27" t="s">
        <v>4171</v>
      </c>
      <c r="F662" s="28">
        <v>35261</v>
      </c>
      <c r="G662" s="29">
        <v>0.59027777777777779</v>
      </c>
      <c r="H662" s="28">
        <v>35261</v>
      </c>
      <c r="I662" s="29">
        <v>0.81944444444444453</v>
      </c>
      <c r="J662" s="27" t="s">
        <v>889</v>
      </c>
      <c r="K662" s="27">
        <v>1</v>
      </c>
      <c r="L662" s="27">
        <v>3</v>
      </c>
      <c r="M662" s="27">
        <v>4</v>
      </c>
      <c r="N662" s="27" t="s">
        <v>882</v>
      </c>
      <c r="O662" s="30">
        <v>201907007</v>
      </c>
      <c r="P662" s="22"/>
      <c r="Q662" s="22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9"/>
    </row>
    <row r="663" spans="1:29" x14ac:dyDescent="0.25">
      <c r="A663" s="27">
        <v>1996</v>
      </c>
      <c r="B663" s="27" t="s">
        <v>4176</v>
      </c>
      <c r="C663" s="27" t="s">
        <v>674</v>
      </c>
      <c r="D663" s="27" t="s">
        <v>752</v>
      </c>
      <c r="E663" s="27" t="s">
        <v>3882</v>
      </c>
      <c r="F663" s="28">
        <v>35261</v>
      </c>
      <c r="G663" s="29">
        <v>0.62152777777777779</v>
      </c>
      <c r="H663" s="28">
        <v>35261</v>
      </c>
      <c r="I663" s="29">
        <v>0.64583333333333337</v>
      </c>
      <c r="J663" s="27" t="s">
        <v>889</v>
      </c>
      <c r="K663" s="27">
        <v>0</v>
      </c>
      <c r="L663" s="27">
        <v>0.1</v>
      </c>
      <c r="M663" s="27">
        <v>0.1</v>
      </c>
      <c r="N663" s="27" t="s">
        <v>882</v>
      </c>
      <c r="O663" s="30">
        <v>201504395</v>
      </c>
      <c r="P663" s="22"/>
      <c r="Q663" s="22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9"/>
    </row>
    <row r="664" spans="1:29" x14ac:dyDescent="0.25">
      <c r="A664" s="27">
        <v>1996</v>
      </c>
      <c r="B664" s="27" t="s">
        <v>1499</v>
      </c>
      <c r="C664" s="27" t="s">
        <v>676</v>
      </c>
      <c r="D664" s="27" t="s">
        <v>905</v>
      </c>
      <c r="E664" s="27" t="s">
        <v>795</v>
      </c>
      <c r="F664" s="28">
        <v>35261</v>
      </c>
      <c r="G664" s="29">
        <v>0.65625</v>
      </c>
      <c r="H664" s="28">
        <v>35261</v>
      </c>
      <c r="I664" s="29">
        <v>0.74305555555555547</v>
      </c>
      <c r="J664" s="27" t="s">
        <v>889</v>
      </c>
      <c r="K664" s="27">
        <v>0</v>
      </c>
      <c r="L664" s="27">
        <v>0.5</v>
      </c>
      <c r="M664" s="27">
        <v>0.5</v>
      </c>
      <c r="N664" s="27" t="s">
        <v>882</v>
      </c>
      <c r="O664" s="30">
        <v>201707122</v>
      </c>
      <c r="P664" s="22"/>
      <c r="Q664" s="22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9"/>
    </row>
    <row r="665" spans="1:29" x14ac:dyDescent="0.25">
      <c r="A665" s="27">
        <v>1996</v>
      </c>
      <c r="B665" s="27" t="s">
        <v>4177</v>
      </c>
      <c r="C665" s="27" t="s">
        <v>674</v>
      </c>
      <c r="D665" s="27" t="s">
        <v>802</v>
      </c>
      <c r="E665" s="27" t="s">
        <v>4125</v>
      </c>
      <c r="F665" s="28">
        <v>35261</v>
      </c>
      <c r="G665" s="29">
        <v>0.6875</v>
      </c>
      <c r="H665" s="28">
        <v>35261</v>
      </c>
      <c r="I665" s="29">
        <v>0.76041666666666663</v>
      </c>
      <c r="J665" s="27" t="s">
        <v>889</v>
      </c>
      <c r="K665" s="27">
        <v>0</v>
      </c>
      <c r="L665" s="27">
        <v>0.7</v>
      </c>
      <c r="M665" s="27">
        <v>0.7</v>
      </c>
      <c r="N665" s="27" t="s">
        <v>882</v>
      </c>
      <c r="O665" s="30">
        <v>201706766</v>
      </c>
      <c r="P665" s="22"/>
      <c r="Q665" s="22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9"/>
    </row>
    <row r="666" spans="1:29" x14ac:dyDescent="0.25">
      <c r="A666" s="27">
        <v>1996</v>
      </c>
      <c r="B666" s="27" t="s">
        <v>4841</v>
      </c>
      <c r="C666" s="27" t="s">
        <v>674</v>
      </c>
      <c r="D666" s="27" t="s">
        <v>3830</v>
      </c>
      <c r="E666" s="27" t="s">
        <v>4438</v>
      </c>
      <c r="F666" s="28">
        <v>35261</v>
      </c>
      <c r="G666" s="29">
        <v>0.69097222222222221</v>
      </c>
      <c r="H666" s="28">
        <v>35261</v>
      </c>
      <c r="I666" s="29">
        <v>0.73958333333333337</v>
      </c>
      <c r="J666" s="27" t="s">
        <v>889</v>
      </c>
      <c r="K666" s="27">
        <v>0</v>
      </c>
      <c r="L666" s="27">
        <v>0.3</v>
      </c>
      <c r="M666" s="27">
        <v>0.3</v>
      </c>
      <c r="N666" s="27" t="s">
        <v>882</v>
      </c>
      <c r="O666" s="30">
        <v>202005567</v>
      </c>
      <c r="P666" s="22"/>
      <c r="Q666" s="22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9"/>
    </row>
    <row r="667" spans="1:29" x14ac:dyDescent="0.25">
      <c r="A667" s="27">
        <v>1996</v>
      </c>
      <c r="B667" s="27" t="s">
        <v>2249</v>
      </c>
      <c r="C667" s="27" t="s">
        <v>2231</v>
      </c>
      <c r="D667" s="27" t="s">
        <v>2250</v>
      </c>
      <c r="E667" s="27" t="s">
        <v>2251</v>
      </c>
      <c r="F667" s="28">
        <v>35261</v>
      </c>
      <c r="G667" s="29">
        <v>0.71597222222222223</v>
      </c>
      <c r="H667" s="28">
        <v>35261</v>
      </c>
      <c r="I667" s="29">
        <v>0.82291666666666663</v>
      </c>
      <c r="J667" s="27"/>
      <c r="K667" s="27">
        <v>0.3</v>
      </c>
      <c r="L667" s="27">
        <v>0</v>
      </c>
      <c r="M667" s="27">
        <v>0.3</v>
      </c>
      <c r="N667" s="27" t="s">
        <v>2163</v>
      </c>
      <c r="O667" s="30">
        <v>202007216</v>
      </c>
      <c r="P667" s="22"/>
      <c r="Q667" s="22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9"/>
    </row>
    <row r="668" spans="1:29" x14ac:dyDescent="0.25">
      <c r="A668" s="27">
        <v>1996</v>
      </c>
      <c r="B668" s="27" t="s">
        <v>4017</v>
      </c>
      <c r="C668" s="27" t="s">
        <v>674</v>
      </c>
      <c r="D668" s="27" t="s">
        <v>3859</v>
      </c>
      <c r="E668" s="27" t="s">
        <v>3859</v>
      </c>
      <c r="F668" s="28">
        <v>35261</v>
      </c>
      <c r="G668" s="29">
        <v>0.71875</v>
      </c>
      <c r="H668" s="28">
        <v>35261</v>
      </c>
      <c r="I668" s="29">
        <v>0.73263888888888884</v>
      </c>
      <c r="J668" s="27" t="s">
        <v>889</v>
      </c>
      <c r="K668" s="27">
        <v>0</v>
      </c>
      <c r="L668" s="27">
        <v>0.01</v>
      </c>
      <c r="M668" s="27">
        <v>0.01</v>
      </c>
      <c r="N668" s="27" t="s">
        <v>882</v>
      </c>
      <c r="O668" s="30">
        <v>201208089</v>
      </c>
      <c r="P668" s="22"/>
      <c r="Q668" s="22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9"/>
    </row>
    <row r="669" spans="1:29" x14ac:dyDescent="0.25">
      <c r="A669" s="27">
        <v>1996</v>
      </c>
      <c r="B669" s="27" t="s">
        <v>4894</v>
      </c>
      <c r="C669" s="27" t="s">
        <v>674</v>
      </c>
      <c r="D669" s="27" t="s">
        <v>3821</v>
      </c>
      <c r="E669" s="27" t="s">
        <v>739</v>
      </c>
      <c r="F669" s="28">
        <v>35261</v>
      </c>
      <c r="G669" s="29">
        <v>0.72222222222222221</v>
      </c>
      <c r="H669" s="28">
        <v>35261</v>
      </c>
      <c r="I669" s="29">
        <v>0.8125</v>
      </c>
      <c r="J669" s="27" t="s">
        <v>889</v>
      </c>
      <c r="K669" s="27">
        <v>1</v>
      </c>
      <c r="L669" s="27">
        <v>1</v>
      </c>
      <c r="M669" s="27">
        <v>2</v>
      </c>
      <c r="N669" s="27" t="s">
        <v>882</v>
      </c>
      <c r="O669" s="30">
        <v>202008581</v>
      </c>
      <c r="P669" s="22"/>
      <c r="Q669" s="22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9"/>
    </row>
    <row r="670" spans="1:29" x14ac:dyDescent="0.25">
      <c r="A670" s="27">
        <v>1996</v>
      </c>
      <c r="B670" s="27" t="s">
        <v>1500</v>
      </c>
      <c r="C670" s="27" t="s">
        <v>676</v>
      </c>
      <c r="D670" s="27" t="s">
        <v>891</v>
      </c>
      <c r="E670" s="27" t="s">
        <v>979</v>
      </c>
      <c r="F670" s="28">
        <v>35261</v>
      </c>
      <c r="G670" s="29">
        <v>0.73611111111111116</v>
      </c>
      <c r="H670" s="28">
        <v>35261</v>
      </c>
      <c r="I670" s="29">
        <v>0.8125</v>
      </c>
      <c r="J670" s="27" t="s">
        <v>889</v>
      </c>
      <c r="K670" s="27">
        <v>0</v>
      </c>
      <c r="L670" s="27">
        <v>0.5</v>
      </c>
      <c r="M670" s="27">
        <v>0.5</v>
      </c>
      <c r="N670" s="27" t="s">
        <v>882</v>
      </c>
      <c r="O670" s="30">
        <v>201302823</v>
      </c>
      <c r="P670" s="22"/>
      <c r="Q670" s="22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9"/>
    </row>
    <row r="671" spans="1:29" x14ac:dyDescent="0.25">
      <c r="A671" s="27">
        <v>1996</v>
      </c>
      <c r="B671" s="27" t="s">
        <v>4498</v>
      </c>
      <c r="C671" s="27" t="s">
        <v>674</v>
      </c>
      <c r="D671" s="27" t="s">
        <v>3859</v>
      </c>
      <c r="E671" s="27" t="s">
        <v>792</v>
      </c>
      <c r="F671" s="28">
        <v>35261</v>
      </c>
      <c r="G671" s="29">
        <v>0.75</v>
      </c>
      <c r="H671" s="28">
        <v>35261</v>
      </c>
      <c r="I671" s="29">
        <v>0.78819444444444453</v>
      </c>
      <c r="J671" s="27" t="s">
        <v>889</v>
      </c>
      <c r="K671" s="27">
        <v>0</v>
      </c>
      <c r="L671" s="27">
        <v>0.2</v>
      </c>
      <c r="M671" s="27">
        <v>0.2</v>
      </c>
      <c r="N671" s="27" t="s">
        <v>882</v>
      </c>
      <c r="O671" s="30">
        <v>202008862</v>
      </c>
      <c r="P671" s="22"/>
      <c r="Q671" s="22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9"/>
    </row>
    <row r="672" spans="1:29" x14ac:dyDescent="0.25">
      <c r="A672" s="27">
        <v>1996</v>
      </c>
      <c r="B672" s="27" t="s">
        <v>4893</v>
      </c>
      <c r="C672" s="27" t="s">
        <v>674</v>
      </c>
      <c r="D672" s="27" t="s">
        <v>3821</v>
      </c>
      <c r="E672" s="27" t="s">
        <v>3867</v>
      </c>
      <c r="F672" s="28">
        <v>35261</v>
      </c>
      <c r="G672" s="29">
        <v>0.75694444444444453</v>
      </c>
      <c r="H672" s="28">
        <v>35261</v>
      </c>
      <c r="I672" s="29">
        <v>0.79861111111111116</v>
      </c>
      <c r="J672" s="27" t="s">
        <v>889</v>
      </c>
      <c r="K672" s="27">
        <v>0.5</v>
      </c>
      <c r="L672" s="27">
        <v>0.5</v>
      </c>
      <c r="M672" s="27">
        <v>1</v>
      </c>
      <c r="N672" s="27" t="s">
        <v>882</v>
      </c>
      <c r="O672" s="30">
        <v>202004968</v>
      </c>
      <c r="P672" s="22"/>
      <c r="Q672" s="22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9"/>
    </row>
    <row r="673" spans="1:29" x14ac:dyDescent="0.25">
      <c r="A673" s="27">
        <v>1996</v>
      </c>
      <c r="B673" s="27" t="s">
        <v>1065</v>
      </c>
      <c r="C673" s="27" t="s">
        <v>676</v>
      </c>
      <c r="D673" s="27" t="s">
        <v>891</v>
      </c>
      <c r="E673" s="27" t="s">
        <v>998</v>
      </c>
      <c r="F673" s="28">
        <v>35261</v>
      </c>
      <c r="G673" s="29">
        <v>0.78819444444444453</v>
      </c>
      <c r="H673" s="28">
        <v>35261</v>
      </c>
      <c r="I673" s="29">
        <v>0.86458333333333337</v>
      </c>
      <c r="J673" s="27" t="s">
        <v>889</v>
      </c>
      <c r="K673" s="27">
        <v>0</v>
      </c>
      <c r="L673" s="27">
        <v>0.2</v>
      </c>
      <c r="M673" s="27">
        <v>0.2</v>
      </c>
      <c r="N673" s="27" t="s">
        <v>882</v>
      </c>
      <c r="O673" s="30">
        <v>201707001</v>
      </c>
      <c r="P673" s="22"/>
      <c r="Q673" s="22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9"/>
    </row>
    <row r="674" spans="1:29" x14ac:dyDescent="0.25">
      <c r="A674" s="27">
        <v>1996</v>
      </c>
      <c r="B674" s="27" t="s">
        <v>4674</v>
      </c>
      <c r="C674" s="27" t="s">
        <v>674</v>
      </c>
      <c r="D674" s="27" t="s">
        <v>752</v>
      </c>
      <c r="E674" s="27" t="s">
        <v>752</v>
      </c>
      <c r="F674" s="28">
        <v>35261</v>
      </c>
      <c r="G674" s="29">
        <v>0.79166666666666663</v>
      </c>
      <c r="H674" s="28">
        <v>35261</v>
      </c>
      <c r="I674" s="29">
        <v>0.9375</v>
      </c>
      <c r="J674" s="27" t="s">
        <v>889</v>
      </c>
      <c r="K674" s="27">
        <v>0</v>
      </c>
      <c r="L674" s="27">
        <v>0.5</v>
      </c>
      <c r="M674" s="27">
        <v>0.5</v>
      </c>
      <c r="N674" s="27" t="s">
        <v>882</v>
      </c>
      <c r="O674" s="30">
        <v>201907771</v>
      </c>
      <c r="P674" s="22"/>
      <c r="Q674" s="22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9"/>
    </row>
    <row r="675" spans="1:29" x14ac:dyDescent="0.25">
      <c r="A675" s="27">
        <v>1996</v>
      </c>
      <c r="B675" s="27" t="s">
        <v>4174</v>
      </c>
      <c r="C675" s="27" t="s">
        <v>674</v>
      </c>
      <c r="D675" s="27" t="s">
        <v>3824</v>
      </c>
      <c r="E675" s="27" t="s">
        <v>4175</v>
      </c>
      <c r="F675" s="28">
        <v>35261</v>
      </c>
      <c r="G675" s="29">
        <v>0.8569444444444444</v>
      </c>
      <c r="H675" s="28">
        <v>35261</v>
      </c>
      <c r="I675" s="29">
        <v>0.87222222222222223</v>
      </c>
      <c r="J675" s="27" t="s">
        <v>889</v>
      </c>
      <c r="K675" s="27">
        <v>0</v>
      </c>
      <c r="L675" s="27">
        <v>0.02</v>
      </c>
      <c r="M675" s="27">
        <v>0.02</v>
      </c>
      <c r="N675" s="27" t="s">
        <v>882</v>
      </c>
      <c r="O675" s="30">
        <v>202005303</v>
      </c>
      <c r="P675" s="22"/>
      <c r="Q675" s="22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9"/>
    </row>
    <row r="676" spans="1:29" x14ac:dyDescent="0.25">
      <c r="A676" s="27">
        <v>1996</v>
      </c>
      <c r="B676" s="27" t="s">
        <v>4816</v>
      </c>
      <c r="C676" s="27" t="s">
        <v>674</v>
      </c>
      <c r="D676" s="27" t="s">
        <v>3830</v>
      </c>
      <c r="E676" s="27" t="s">
        <v>4409</v>
      </c>
      <c r="F676" s="28">
        <v>35261</v>
      </c>
      <c r="G676" s="29">
        <v>0.93402777777777779</v>
      </c>
      <c r="H676" s="28">
        <v>35262</v>
      </c>
      <c r="I676" s="29">
        <v>3.8194444444444441E-2</v>
      </c>
      <c r="J676" s="27" t="s">
        <v>889</v>
      </c>
      <c r="K676" s="27">
        <v>0</v>
      </c>
      <c r="L676" s="27">
        <v>0.25</v>
      </c>
      <c r="M676" s="27">
        <v>0.25</v>
      </c>
      <c r="N676" s="27" t="s">
        <v>882</v>
      </c>
      <c r="O676" s="30">
        <v>201700122</v>
      </c>
      <c r="P676" s="22"/>
      <c r="Q676" s="22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9"/>
    </row>
    <row r="677" spans="1:29" x14ac:dyDescent="0.25">
      <c r="A677" s="27">
        <v>1996</v>
      </c>
      <c r="B677" s="27" t="s">
        <v>4796</v>
      </c>
      <c r="C677" s="27" t="s">
        <v>674</v>
      </c>
      <c r="D677" s="27" t="s">
        <v>3827</v>
      </c>
      <c r="E677" s="27" t="s">
        <v>4403</v>
      </c>
      <c r="F677" s="28">
        <v>35261</v>
      </c>
      <c r="G677" s="29">
        <v>0.9375</v>
      </c>
      <c r="H677" s="28">
        <v>35262</v>
      </c>
      <c r="I677" s="29">
        <v>2.0833333333333332E-2</v>
      </c>
      <c r="J677" s="27" t="s">
        <v>889</v>
      </c>
      <c r="K677" s="27">
        <v>0</v>
      </c>
      <c r="L677" s="27">
        <v>0.3</v>
      </c>
      <c r="M677" s="27">
        <v>0.3</v>
      </c>
      <c r="N677" s="27" t="s">
        <v>882</v>
      </c>
      <c r="O677" s="30">
        <v>201800700</v>
      </c>
      <c r="P677" s="22"/>
      <c r="Q677" s="22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9"/>
    </row>
    <row r="678" spans="1:29" x14ac:dyDescent="0.25">
      <c r="A678" s="27">
        <v>1996</v>
      </c>
      <c r="B678" s="27" t="s">
        <v>4017</v>
      </c>
      <c r="C678" s="27" t="s">
        <v>674</v>
      </c>
      <c r="D678" s="27" t="s">
        <v>3859</v>
      </c>
      <c r="E678" s="27" t="s">
        <v>3859</v>
      </c>
      <c r="F678" s="28">
        <v>35261</v>
      </c>
      <c r="G678" s="29">
        <v>0.94513888888888886</v>
      </c>
      <c r="H678" s="28">
        <v>35261</v>
      </c>
      <c r="I678" s="29">
        <v>0.96875</v>
      </c>
      <c r="J678" s="27" t="s">
        <v>889</v>
      </c>
      <c r="K678" s="27">
        <v>0</v>
      </c>
      <c r="L678" s="27">
        <v>0.01</v>
      </c>
      <c r="M678" s="27">
        <v>0.01</v>
      </c>
      <c r="N678" s="27" t="s">
        <v>882</v>
      </c>
      <c r="O678" s="30">
        <v>201906937</v>
      </c>
      <c r="P678" s="22"/>
      <c r="Q678" s="22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9"/>
    </row>
    <row r="679" spans="1:29" x14ac:dyDescent="0.25">
      <c r="A679" s="27">
        <v>1996</v>
      </c>
      <c r="B679" s="27" t="s">
        <v>4177</v>
      </c>
      <c r="C679" s="27" t="s">
        <v>674</v>
      </c>
      <c r="D679" s="27" t="s">
        <v>802</v>
      </c>
      <c r="E679" s="27" t="s">
        <v>4125</v>
      </c>
      <c r="F679" s="28">
        <v>35261</v>
      </c>
      <c r="G679" s="29">
        <v>0.94791666666666663</v>
      </c>
      <c r="H679" s="28">
        <v>35261</v>
      </c>
      <c r="I679" s="29">
        <v>0.98263888888888884</v>
      </c>
      <c r="J679" s="27" t="s">
        <v>889</v>
      </c>
      <c r="K679" s="27">
        <v>0</v>
      </c>
      <c r="L679" s="27">
        <v>0.02</v>
      </c>
      <c r="M679" s="27">
        <v>0.02</v>
      </c>
      <c r="N679" s="27" t="s">
        <v>882</v>
      </c>
      <c r="O679" s="30">
        <v>201707056</v>
      </c>
      <c r="P679" s="22"/>
      <c r="Q679" s="22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9"/>
    </row>
    <row r="680" spans="1:29" x14ac:dyDescent="0.25">
      <c r="A680" s="27">
        <v>1996</v>
      </c>
      <c r="B680" s="27" t="s">
        <v>2429</v>
      </c>
      <c r="C680" s="27" t="s">
        <v>2231</v>
      </c>
      <c r="D680" s="27" t="s">
        <v>2268</v>
      </c>
      <c r="E680" s="27" t="s">
        <v>2369</v>
      </c>
      <c r="F680" s="28">
        <v>35261</v>
      </c>
      <c r="G680" s="29">
        <v>0.95833333333333337</v>
      </c>
      <c r="H680" s="28">
        <v>35261</v>
      </c>
      <c r="I680" s="29">
        <v>0.99305555555555547</v>
      </c>
      <c r="J680" s="27"/>
      <c r="K680" s="27">
        <v>0</v>
      </c>
      <c r="L680" s="27">
        <v>0.01</v>
      </c>
      <c r="M680" s="27">
        <v>0.01</v>
      </c>
      <c r="N680" s="27" t="s">
        <v>2173</v>
      </c>
      <c r="O680" s="30">
        <v>202103367</v>
      </c>
      <c r="P680" s="22"/>
      <c r="Q680" s="22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9"/>
    </row>
    <row r="681" spans="1:29" x14ac:dyDescent="0.25">
      <c r="A681" s="27">
        <v>1996</v>
      </c>
      <c r="B681" s="27" t="s">
        <v>1062</v>
      </c>
      <c r="C681" s="27" t="s">
        <v>676</v>
      </c>
      <c r="D681" s="27" t="s">
        <v>901</v>
      </c>
      <c r="E681" s="27" t="s">
        <v>1063</v>
      </c>
      <c r="F681" s="28">
        <v>35261</v>
      </c>
      <c r="G681" s="27"/>
      <c r="H681" s="27"/>
      <c r="I681" s="27"/>
      <c r="J681" s="27" t="s">
        <v>889</v>
      </c>
      <c r="K681" s="27">
        <v>0.08</v>
      </c>
      <c r="L681" s="27">
        <v>0</v>
      </c>
      <c r="M681" s="27">
        <v>0.08</v>
      </c>
      <c r="N681" s="27" t="s">
        <v>882</v>
      </c>
      <c r="O681" s="30">
        <v>201806306</v>
      </c>
      <c r="P681" s="22"/>
      <c r="Q681" s="22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9"/>
    </row>
    <row r="682" spans="1:29" x14ac:dyDescent="0.25">
      <c r="A682" s="27">
        <v>1996</v>
      </c>
      <c r="B682" s="27" t="s">
        <v>1136</v>
      </c>
      <c r="C682" s="27" t="s">
        <v>676</v>
      </c>
      <c r="D682" s="27" t="s">
        <v>991</v>
      </c>
      <c r="E682" s="27" t="s">
        <v>992</v>
      </c>
      <c r="F682" s="28">
        <v>35261</v>
      </c>
      <c r="G682" s="27"/>
      <c r="H682" s="27"/>
      <c r="I682" s="27"/>
      <c r="J682" s="27" t="s">
        <v>889</v>
      </c>
      <c r="K682" s="27">
        <v>0</v>
      </c>
      <c r="L682" s="27">
        <v>0.01</v>
      </c>
      <c r="M682" s="27">
        <v>0.01</v>
      </c>
      <c r="N682" s="27" t="s">
        <v>882</v>
      </c>
      <c r="O682" s="30">
        <v>201503093</v>
      </c>
      <c r="P682" s="22"/>
      <c r="Q682" s="22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9"/>
    </row>
    <row r="683" spans="1:29" x14ac:dyDescent="0.25">
      <c r="A683" s="27">
        <v>1996</v>
      </c>
      <c r="B683" s="27" t="s">
        <v>1136</v>
      </c>
      <c r="C683" s="27" t="s">
        <v>676</v>
      </c>
      <c r="D683" s="27" t="s">
        <v>991</v>
      </c>
      <c r="E683" s="27" t="s">
        <v>992</v>
      </c>
      <c r="F683" s="28">
        <v>35261</v>
      </c>
      <c r="G683" s="27"/>
      <c r="H683" s="27"/>
      <c r="I683" s="27"/>
      <c r="J683" s="27" t="s">
        <v>889</v>
      </c>
      <c r="K683" s="27">
        <v>0</v>
      </c>
      <c r="L683" s="27">
        <v>0.02</v>
      </c>
      <c r="M683" s="27">
        <v>0.02</v>
      </c>
      <c r="N683" s="27" t="s">
        <v>882</v>
      </c>
      <c r="O683" s="30">
        <v>202007459</v>
      </c>
      <c r="P683" s="22"/>
      <c r="Q683" s="22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9"/>
    </row>
    <row r="684" spans="1:29" x14ac:dyDescent="0.25">
      <c r="A684" s="27">
        <v>1996</v>
      </c>
      <c r="B684" s="27" t="s">
        <v>1136</v>
      </c>
      <c r="C684" s="27" t="s">
        <v>676</v>
      </c>
      <c r="D684" s="27" t="s">
        <v>991</v>
      </c>
      <c r="E684" s="27" t="s">
        <v>992</v>
      </c>
      <c r="F684" s="28">
        <v>35261</v>
      </c>
      <c r="G684" s="27"/>
      <c r="H684" s="27"/>
      <c r="I684" s="27"/>
      <c r="J684" s="27" t="s">
        <v>889</v>
      </c>
      <c r="K684" s="27">
        <v>0.03</v>
      </c>
      <c r="L684" s="27">
        <v>0.03</v>
      </c>
      <c r="M684" s="27">
        <v>0.06</v>
      </c>
      <c r="N684" s="27" t="s">
        <v>882</v>
      </c>
      <c r="O684" s="30">
        <v>201905175</v>
      </c>
      <c r="P684" s="22"/>
      <c r="Q684" s="22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9"/>
    </row>
    <row r="685" spans="1:29" x14ac:dyDescent="0.25">
      <c r="A685" s="27">
        <v>1996</v>
      </c>
      <c r="B685" s="27" t="s">
        <v>1435</v>
      </c>
      <c r="C685" s="27" t="s">
        <v>676</v>
      </c>
      <c r="D685" s="27" t="s">
        <v>991</v>
      </c>
      <c r="E685" s="27" t="s">
        <v>992</v>
      </c>
      <c r="F685" s="28">
        <v>35261</v>
      </c>
      <c r="G685" s="27"/>
      <c r="H685" s="27"/>
      <c r="I685" s="27"/>
      <c r="J685" s="27" t="s">
        <v>889</v>
      </c>
      <c r="K685" s="27">
        <v>0</v>
      </c>
      <c r="L685" s="27">
        <v>0.2</v>
      </c>
      <c r="M685" s="27">
        <v>0.2</v>
      </c>
      <c r="N685" s="27" t="s">
        <v>882</v>
      </c>
      <c r="O685" s="30">
        <v>201806095</v>
      </c>
      <c r="P685" s="22"/>
      <c r="Q685" s="22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9"/>
    </row>
    <row r="686" spans="1:29" x14ac:dyDescent="0.25">
      <c r="A686" s="27">
        <v>1996</v>
      </c>
      <c r="B686" s="27" t="s">
        <v>1301</v>
      </c>
      <c r="C686" s="27" t="s">
        <v>676</v>
      </c>
      <c r="D686" s="27" t="s">
        <v>914</v>
      </c>
      <c r="E686" s="27" t="s">
        <v>914</v>
      </c>
      <c r="F686" s="28">
        <v>35261</v>
      </c>
      <c r="G686" s="27"/>
      <c r="H686" s="27"/>
      <c r="I686" s="27"/>
      <c r="J686" s="27" t="s">
        <v>889</v>
      </c>
      <c r="K686" s="27">
        <v>0</v>
      </c>
      <c r="L686" s="27">
        <v>0.2</v>
      </c>
      <c r="M686" s="27">
        <v>0.2</v>
      </c>
      <c r="N686" s="27" t="s">
        <v>882</v>
      </c>
      <c r="O686" s="30">
        <v>202003142</v>
      </c>
      <c r="P686" s="22"/>
      <c r="Q686" s="22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9"/>
    </row>
    <row r="687" spans="1:29" x14ac:dyDescent="0.25">
      <c r="A687" s="27">
        <v>1996</v>
      </c>
      <c r="B687" s="27" t="s">
        <v>1132</v>
      </c>
      <c r="C687" s="27" t="s">
        <v>676</v>
      </c>
      <c r="D687" s="27" t="s">
        <v>1004</v>
      </c>
      <c r="E687" s="27" t="s">
        <v>1133</v>
      </c>
      <c r="F687" s="28">
        <v>35261</v>
      </c>
      <c r="G687" s="27"/>
      <c r="H687" s="27"/>
      <c r="I687" s="27"/>
      <c r="J687" s="27" t="s">
        <v>889</v>
      </c>
      <c r="K687" s="27">
        <v>0</v>
      </c>
      <c r="L687" s="27">
        <v>1</v>
      </c>
      <c r="M687" s="27">
        <v>1</v>
      </c>
      <c r="N687" s="27" t="s">
        <v>882</v>
      </c>
      <c r="O687" s="30">
        <v>202005954</v>
      </c>
      <c r="P687" s="22"/>
      <c r="Q687" s="22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9"/>
    </row>
    <row r="688" spans="1:29" x14ac:dyDescent="0.25">
      <c r="A688" s="27">
        <v>1996</v>
      </c>
      <c r="B688" s="27" t="s">
        <v>1064</v>
      </c>
      <c r="C688" s="27" t="s">
        <v>676</v>
      </c>
      <c r="D688" s="27" t="s">
        <v>898</v>
      </c>
      <c r="E688" s="27" t="s">
        <v>842</v>
      </c>
      <c r="F688" s="28">
        <v>35262</v>
      </c>
      <c r="G688" s="29">
        <v>3.4722222222222224E-2</v>
      </c>
      <c r="H688" s="28">
        <v>35262</v>
      </c>
      <c r="I688" s="29">
        <v>9.375E-2</v>
      </c>
      <c r="J688" s="27" t="s">
        <v>889</v>
      </c>
      <c r="K688" s="27">
        <v>0.05</v>
      </c>
      <c r="L688" s="27">
        <v>0</v>
      </c>
      <c r="M688" s="27">
        <v>0.05</v>
      </c>
      <c r="N688" s="27" t="s">
        <v>882</v>
      </c>
      <c r="O688" s="30">
        <v>202006562</v>
      </c>
      <c r="P688" s="22"/>
      <c r="Q688" s="22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9"/>
    </row>
    <row r="689" spans="1:29" x14ac:dyDescent="0.25">
      <c r="A689" s="27">
        <v>1996</v>
      </c>
      <c r="B689" s="27" t="s">
        <v>2433</v>
      </c>
      <c r="C689" s="27" t="s">
        <v>2231</v>
      </c>
      <c r="D689" s="27" t="s">
        <v>2309</v>
      </c>
      <c r="E689" s="27" t="s">
        <v>2434</v>
      </c>
      <c r="F689" s="28">
        <v>35262</v>
      </c>
      <c r="G689" s="29">
        <v>5.5555555555555552E-2</v>
      </c>
      <c r="H689" s="28">
        <v>35262</v>
      </c>
      <c r="I689" s="29">
        <v>9.7222222222222224E-2</v>
      </c>
      <c r="J689" s="27"/>
      <c r="K689" s="27">
        <v>0</v>
      </c>
      <c r="L689" s="27">
        <v>0.01</v>
      </c>
      <c r="M689" s="27">
        <v>0.01</v>
      </c>
      <c r="N689" s="27" t="s">
        <v>2173</v>
      </c>
      <c r="O689" s="30">
        <v>202005692</v>
      </c>
      <c r="P689" s="22"/>
      <c r="Q689" s="22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9"/>
    </row>
    <row r="690" spans="1:29" x14ac:dyDescent="0.25">
      <c r="A690" s="27">
        <v>1996</v>
      </c>
      <c r="B690" s="27" t="s">
        <v>4015</v>
      </c>
      <c r="C690" s="27" t="s">
        <v>674</v>
      </c>
      <c r="D690" s="27" t="s">
        <v>853</v>
      </c>
      <c r="E690" s="27" t="s">
        <v>1625</v>
      </c>
      <c r="F690" s="28">
        <v>35262</v>
      </c>
      <c r="G690" s="29">
        <v>0.22916666666666666</v>
      </c>
      <c r="H690" s="28">
        <v>35262</v>
      </c>
      <c r="I690" s="29">
        <v>0.27083333333333331</v>
      </c>
      <c r="J690" s="27" t="s">
        <v>889</v>
      </c>
      <c r="K690" s="27">
        <v>0</v>
      </c>
      <c r="L690" s="27">
        <v>0.1</v>
      </c>
      <c r="M690" s="27">
        <v>0.1</v>
      </c>
      <c r="N690" s="27" t="s">
        <v>882</v>
      </c>
      <c r="O690" s="30">
        <v>202004907</v>
      </c>
      <c r="P690" s="22"/>
      <c r="Q690" s="22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9"/>
    </row>
    <row r="691" spans="1:29" x14ac:dyDescent="0.25">
      <c r="A691" s="27">
        <v>1996</v>
      </c>
      <c r="B691" s="27" t="s">
        <v>1199</v>
      </c>
      <c r="C691" s="27" t="s">
        <v>676</v>
      </c>
      <c r="D691" s="27" t="s">
        <v>893</v>
      </c>
      <c r="E691" s="27" t="s">
        <v>973</v>
      </c>
      <c r="F691" s="28">
        <v>35262</v>
      </c>
      <c r="G691" s="29">
        <v>0.28819444444444448</v>
      </c>
      <c r="H691" s="28">
        <v>35262</v>
      </c>
      <c r="I691" s="29">
        <v>0.3263888888888889</v>
      </c>
      <c r="J691" s="27" t="s">
        <v>889</v>
      </c>
      <c r="K691" s="27">
        <v>0</v>
      </c>
      <c r="L691" s="27">
        <v>0.02</v>
      </c>
      <c r="M691" s="27">
        <v>0.02</v>
      </c>
      <c r="N691" s="27" t="s">
        <v>882</v>
      </c>
      <c r="O691" s="30">
        <v>202006450</v>
      </c>
      <c r="P691" s="22"/>
      <c r="Q691" s="22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9"/>
    </row>
    <row r="692" spans="1:29" x14ac:dyDescent="0.25">
      <c r="A692" s="27">
        <v>1996</v>
      </c>
      <c r="B692" s="27" t="s">
        <v>4672</v>
      </c>
      <c r="C692" s="27" t="s">
        <v>674</v>
      </c>
      <c r="D692" s="27" t="s">
        <v>752</v>
      </c>
      <c r="E692" s="27" t="s">
        <v>4673</v>
      </c>
      <c r="F692" s="28">
        <v>35262</v>
      </c>
      <c r="G692" s="29">
        <v>0.40972222222222227</v>
      </c>
      <c r="H692" s="28">
        <v>35262</v>
      </c>
      <c r="I692" s="29">
        <v>0.44791666666666669</v>
      </c>
      <c r="J692" s="27" t="s">
        <v>889</v>
      </c>
      <c r="K692" s="27">
        <v>0</v>
      </c>
      <c r="L692" s="27">
        <v>0.1</v>
      </c>
      <c r="M692" s="27">
        <v>0.1</v>
      </c>
      <c r="N692" s="27" t="s">
        <v>882</v>
      </c>
      <c r="O692" s="30">
        <v>201809896</v>
      </c>
      <c r="P692" s="22"/>
      <c r="Q692" s="22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9"/>
    </row>
    <row r="693" spans="1:29" x14ac:dyDescent="0.25">
      <c r="A693" s="27">
        <v>1996</v>
      </c>
      <c r="B693" s="27" t="s">
        <v>4794</v>
      </c>
      <c r="C693" s="27" t="s">
        <v>674</v>
      </c>
      <c r="D693" s="27" t="s">
        <v>752</v>
      </c>
      <c r="E693" s="27" t="s">
        <v>4475</v>
      </c>
      <c r="F693" s="28">
        <v>35262</v>
      </c>
      <c r="G693" s="29">
        <v>0.42708333333333331</v>
      </c>
      <c r="H693" s="28">
        <v>35262</v>
      </c>
      <c r="I693" s="29">
        <v>0.51736111111111105</v>
      </c>
      <c r="J693" s="27" t="s">
        <v>889</v>
      </c>
      <c r="K693" s="27">
        <v>0</v>
      </c>
      <c r="L693" s="27">
        <v>0.2</v>
      </c>
      <c r="M693" s="27">
        <v>0.2</v>
      </c>
      <c r="N693" s="27" t="s">
        <v>882</v>
      </c>
      <c r="O693" s="30">
        <v>201307032</v>
      </c>
      <c r="P693" s="22"/>
      <c r="Q693" s="22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9"/>
    </row>
    <row r="694" spans="1:29" x14ac:dyDescent="0.25">
      <c r="A694" s="27">
        <v>1996</v>
      </c>
      <c r="B694" s="27" t="s">
        <v>1199</v>
      </c>
      <c r="C694" s="27" t="s">
        <v>676</v>
      </c>
      <c r="D694" s="27" t="s">
        <v>893</v>
      </c>
      <c r="E694" s="27" t="s">
        <v>973</v>
      </c>
      <c r="F694" s="28">
        <v>35262</v>
      </c>
      <c r="G694" s="29">
        <v>0.44791666666666669</v>
      </c>
      <c r="H694" s="28">
        <v>35262</v>
      </c>
      <c r="I694" s="29">
        <v>0.48958333333333331</v>
      </c>
      <c r="J694" s="27" t="s">
        <v>889</v>
      </c>
      <c r="K694" s="27">
        <v>0</v>
      </c>
      <c r="L694" s="27">
        <v>0.1</v>
      </c>
      <c r="M694" s="27">
        <v>0.1</v>
      </c>
      <c r="N694" s="27" t="s">
        <v>882</v>
      </c>
      <c r="O694" s="30">
        <v>202008902</v>
      </c>
      <c r="P694" s="22"/>
      <c r="Q694" s="22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9"/>
    </row>
    <row r="695" spans="1:29" x14ac:dyDescent="0.25">
      <c r="A695" s="27">
        <v>1996</v>
      </c>
      <c r="B695" s="27" t="s">
        <v>3862</v>
      </c>
      <c r="C695" s="27" t="s">
        <v>674</v>
      </c>
      <c r="D695" s="27" t="s">
        <v>802</v>
      </c>
      <c r="E695" s="27" t="s">
        <v>3863</v>
      </c>
      <c r="F695" s="28">
        <v>35262</v>
      </c>
      <c r="G695" s="29">
        <v>0.46527777777777773</v>
      </c>
      <c r="H695" s="28">
        <v>35262</v>
      </c>
      <c r="I695" s="29">
        <v>0.82638888888888884</v>
      </c>
      <c r="J695" s="27" t="s">
        <v>889</v>
      </c>
      <c r="K695" s="27">
        <v>2.5</v>
      </c>
      <c r="L695" s="27">
        <v>0</v>
      </c>
      <c r="M695" s="27">
        <v>2.5</v>
      </c>
      <c r="N695" s="27" t="s">
        <v>882</v>
      </c>
      <c r="O695" s="30">
        <v>201603903</v>
      </c>
      <c r="P695" s="22"/>
      <c r="Q695" s="22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9"/>
    </row>
    <row r="696" spans="1:29" x14ac:dyDescent="0.25">
      <c r="A696" s="27">
        <v>1996</v>
      </c>
      <c r="B696" s="27" t="s">
        <v>4284</v>
      </c>
      <c r="C696" s="27" t="s">
        <v>674</v>
      </c>
      <c r="D696" s="27" t="s">
        <v>3824</v>
      </c>
      <c r="E696" s="27" t="s">
        <v>3957</v>
      </c>
      <c r="F696" s="28">
        <v>35262</v>
      </c>
      <c r="G696" s="29">
        <v>0.46875</v>
      </c>
      <c r="H696" s="28">
        <v>35262</v>
      </c>
      <c r="I696" s="29">
        <v>0.51388888888888895</v>
      </c>
      <c r="J696" s="27" t="s">
        <v>889</v>
      </c>
      <c r="K696" s="27">
        <v>0</v>
      </c>
      <c r="L696" s="27">
        <v>0.03</v>
      </c>
      <c r="M696" s="27">
        <v>0.03</v>
      </c>
      <c r="N696" s="27" t="s">
        <v>882</v>
      </c>
      <c r="O696" s="30">
        <v>202006381</v>
      </c>
      <c r="P696" s="22"/>
      <c r="Q696" s="22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9"/>
    </row>
    <row r="697" spans="1:29" x14ac:dyDescent="0.25">
      <c r="A697" s="27">
        <v>1996</v>
      </c>
      <c r="B697" s="27" t="s">
        <v>1132</v>
      </c>
      <c r="C697" s="27" t="s">
        <v>676</v>
      </c>
      <c r="D697" s="27" t="s">
        <v>1004</v>
      </c>
      <c r="E697" s="27" t="s">
        <v>1133</v>
      </c>
      <c r="F697" s="28">
        <v>35262</v>
      </c>
      <c r="G697" s="29">
        <v>0.50694444444444442</v>
      </c>
      <c r="H697" s="28">
        <v>35262</v>
      </c>
      <c r="I697" s="29">
        <v>0.53472222222222221</v>
      </c>
      <c r="J697" s="27" t="s">
        <v>889</v>
      </c>
      <c r="K697" s="27">
        <v>0</v>
      </c>
      <c r="L697" s="27">
        <v>0.01</v>
      </c>
      <c r="M697" s="27">
        <v>0.01</v>
      </c>
      <c r="N697" s="27" t="s">
        <v>882</v>
      </c>
      <c r="O697" s="30">
        <v>201907107</v>
      </c>
      <c r="P697" s="22"/>
      <c r="Q697" s="22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9"/>
    </row>
    <row r="698" spans="1:29" x14ac:dyDescent="0.25">
      <c r="A698" s="27">
        <v>1996</v>
      </c>
      <c r="B698" s="27" t="s">
        <v>4176</v>
      </c>
      <c r="C698" s="27" t="s">
        <v>674</v>
      </c>
      <c r="D698" s="27" t="s">
        <v>752</v>
      </c>
      <c r="E698" s="27" t="s">
        <v>3882</v>
      </c>
      <c r="F698" s="28">
        <v>35262</v>
      </c>
      <c r="G698" s="29">
        <v>0.50902777777777775</v>
      </c>
      <c r="H698" s="28">
        <v>35262</v>
      </c>
      <c r="I698" s="29">
        <v>0.55208333333333337</v>
      </c>
      <c r="J698" s="27" t="s">
        <v>889</v>
      </c>
      <c r="K698" s="27">
        <v>0</v>
      </c>
      <c r="L698" s="27">
        <v>0.1</v>
      </c>
      <c r="M698" s="27">
        <v>0.1</v>
      </c>
      <c r="N698" s="27" t="s">
        <v>882</v>
      </c>
      <c r="O698" s="30">
        <v>201900573</v>
      </c>
      <c r="P698" s="22"/>
      <c r="Q698" s="22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9"/>
    </row>
    <row r="699" spans="1:29" x14ac:dyDescent="0.25">
      <c r="A699" s="27">
        <v>1996</v>
      </c>
      <c r="B699" s="27" t="s">
        <v>1199</v>
      </c>
      <c r="C699" s="27" t="s">
        <v>676</v>
      </c>
      <c r="D699" s="27" t="s">
        <v>893</v>
      </c>
      <c r="E699" s="27" t="s">
        <v>973</v>
      </c>
      <c r="F699" s="28">
        <v>35262</v>
      </c>
      <c r="G699" s="29">
        <v>0.52777777777777779</v>
      </c>
      <c r="H699" s="28">
        <v>35262</v>
      </c>
      <c r="I699" s="29">
        <v>0.55902777777777779</v>
      </c>
      <c r="J699" s="27" t="s">
        <v>889</v>
      </c>
      <c r="K699" s="27">
        <v>0</v>
      </c>
      <c r="L699" s="27">
        <v>0.02</v>
      </c>
      <c r="M699" s="27">
        <v>0.02</v>
      </c>
      <c r="N699" s="27" t="s">
        <v>882</v>
      </c>
      <c r="O699" s="30">
        <v>202007242</v>
      </c>
      <c r="P699" s="22"/>
      <c r="Q699" s="22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9"/>
    </row>
    <row r="700" spans="1:29" x14ac:dyDescent="0.25">
      <c r="A700" s="27">
        <v>1996</v>
      </c>
      <c r="B700" s="27" t="s">
        <v>1059</v>
      </c>
      <c r="C700" s="27" t="s">
        <v>676</v>
      </c>
      <c r="D700" s="27" t="s">
        <v>893</v>
      </c>
      <c r="E700" s="27" t="s">
        <v>903</v>
      </c>
      <c r="F700" s="28">
        <v>35262</v>
      </c>
      <c r="G700" s="29">
        <v>0.57291666666666663</v>
      </c>
      <c r="H700" s="28">
        <v>35262</v>
      </c>
      <c r="I700" s="29">
        <v>0.60416666666666663</v>
      </c>
      <c r="J700" s="27" t="s">
        <v>889</v>
      </c>
      <c r="K700" s="27">
        <v>0</v>
      </c>
      <c r="L700" s="27">
        <v>0.02</v>
      </c>
      <c r="M700" s="27">
        <v>0.02</v>
      </c>
      <c r="N700" s="27" t="s">
        <v>882</v>
      </c>
      <c r="O700" s="30">
        <v>201707046</v>
      </c>
      <c r="P700" s="22"/>
      <c r="Q700" s="22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9"/>
    </row>
    <row r="701" spans="1:29" x14ac:dyDescent="0.25">
      <c r="A701" s="27">
        <v>1996</v>
      </c>
      <c r="B701" s="27" t="s">
        <v>1383</v>
      </c>
      <c r="C701" s="27" t="s">
        <v>676</v>
      </c>
      <c r="D701" s="27" t="s">
        <v>891</v>
      </c>
      <c r="E701" s="27" t="s">
        <v>1058</v>
      </c>
      <c r="F701" s="28">
        <v>35262</v>
      </c>
      <c r="G701" s="29">
        <v>0.57291666666666663</v>
      </c>
      <c r="H701" s="28">
        <v>35262</v>
      </c>
      <c r="I701" s="29">
        <v>0.63888888888888895</v>
      </c>
      <c r="J701" s="27" t="s">
        <v>889</v>
      </c>
      <c r="K701" s="27">
        <v>0</v>
      </c>
      <c r="L701" s="27">
        <v>0.1</v>
      </c>
      <c r="M701" s="27">
        <v>0.1</v>
      </c>
      <c r="N701" s="27" t="s">
        <v>882</v>
      </c>
      <c r="O701" s="30">
        <v>201706415</v>
      </c>
      <c r="P701" s="22"/>
      <c r="Q701" s="22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9"/>
    </row>
    <row r="702" spans="1:29" x14ac:dyDescent="0.25">
      <c r="A702" s="27">
        <v>1996</v>
      </c>
      <c r="B702" s="27" t="s">
        <v>1498</v>
      </c>
      <c r="C702" s="27" t="s">
        <v>676</v>
      </c>
      <c r="D702" s="27" t="s">
        <v>893</v>
      </c>
      <c r="E702" s="27" t="s">
        <v>973</v>
      </c>
      <c r="F702" s="28">
        <v>35262</v>
      </c>
      <c r="G702" s="29">
        <v>0.625</v>
      </c>
      <c r="H702" s="28">
        <v>35262</v>
      </c>
      <c r="I702" s="29">
        <v>0.69791666666666663</v>
      </c>
      <c r="J702" s="27" t="s">
        <v>889</v>
      </c>
      <c r="K702" s="27">
        <v>0</v>
      </c>
      <c r="L702" s="27">
        <v>0.5</v>
      </c>
      <c r="M702" s="27">
        <v>0.5</v>
      </c>
      <c r="N702" s="27" t="s">
        <v>882</v>
      </c>
      <c r="O702" s="30">
        <v>202008413</v>
      </c>
      <c r="P702" s="22"/>
      <c r="Q702" s="22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9"/>
    </row>
    <row r="703" spans="1:29" x14ac:dyDescent="0.25">
      <c r="A703" s="27">
        <v>1996</v>
      </c>
      <c r="B703" s="27" t="s">
        <v>4674</v>
      </c>
      <c r="C703" s="27" t="s">
        <v>674</v>
      </c>
      <c r="D703" s="27" t="s">
        <v>752</v>
      </c>
      <c r="E703" s="27" t="s">
        <v>752</v>
      </c>
      <c r="F703" s="28">
        <v>35262</v>
      </c>
      <c r="G703" s="29">
        <v>0.625</v>
      </c>
      <c r="H703" s="28">
        <v>35262</v>
      </c>
      <c r="I703" s="29">
        <v>0.70833333333333337</v>
      </c>
      <c r="J703" s="27" t="s">
        <v>889</v>
      </c>
      <c r="K703" s="27">
        <v>0</v>
      </c>
      <c r="L703" s="27">
        <v>0.3</v>
      </c>
      <c r="M703" s="27">
        <v>0.3</v>
      </c>
      <c r="N703" s="27" t="s">
        <v>882</v>
      </c>
      <c r="O703" s="30">
        <v>201706780</v>
      </c>
      <c r="P703" s="22"/>
      <c r="Q703" s="22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9"/>
    </row>
    <row r="704" spans="1:29" x14ac:dyDescent="0.25">
      <c r="A704" s="27">
        <v>1996</v>
      </c>
      <c r="B704" s="27" t="s">
        <v>1381</v>
      </c>
      <c r="C704" s="27" t="s">
        <v>676</v>
      </c>
      <c r="D704" s="27" t="s">
        <v>901</v>
      </c>
      <c r="E704" s="27" t="s">
        <v>1382</v>
      </c>
      <c r="F704" s="28">
        <v>35262</v>
      </c>
      <c r="G704" s="29">
        <v>0.66666666666666663</v>
      </c>
      <c r="H704" s="28">
        <v>35262</v>
      </c>
      <c r="I704" s="29">
        <v>0.70833333333333337</v>
      </c>
      <c r="J704" s="27" t="s">
        <v>889</v>
      </c>
      <c r="K704" s="27">
        <v>0</v>
      </c>
      <c r="L704" s="27">
        <v>0.1</v>
      </c>
      <c r="M704" s="27">
        <v>0.1</v>
      </c>
      <c r="N704" s="27" t="s">
        <v>882</v>
      </c>
      <c r="O704" s="30">
        <v>201900135</v>
      </c>
      <c r="P704" s="22"/>
      <c r="Q704" s="22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9"/>
    </row>
    <row r="705" spans="1:29" x14ac:dyDescent="0.25">
      <c r="A705" s="27">
        <v>1996</v>
      </c>
      <c r="B705" s="27" t="s">
        <v>4493</v>
      </c>
      <c r="C705" s="27" t="s">
        <v>674</v>
      </c>
      <c r="D705" s="27" t="s">
        <v>1248</v>
      </c>
      <c r="E705" s="27" t="s">
        <v>3913</v>
      </c>
      <c r="F705" s="28">
        <v>35262</v>
      </c>
      <c r="G705" s="29">
        <v>0.6875</v>
      </c>
      <c r="H705" s="28">
        <v>35262</v>
      </c>
      <c r="I705" s="29">
        <v>0.70833333333333337</v>
      </c>
      <c r="J705" s="27" t="s">
        <v>889</v>
      </c>
      <c r="K705" s="27">
        <v>0</v>
      </c>
      <c r="L705" s="27">
        <v>0.05</v>
      </c>
      <c r="M705" s="27">
        <v>0.05</v>
      </c>
      <c r="N705" s="27" t="s">
        <v>882</v>
      </c>
      <c r="O705" s="30">
        <v>201806082</v>
      </c>
      <c r="P705" s="22"/>
      <c r="Q705" s="22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9"/>
    </row>
    <row r="706" spans="1:29" x14ac:dyDescent="0.25">
      <c r="A706" s="27">
        <v>1996</v>
      </c>
      <c r="B706" s="27" t="s">
        <v>3858</v>
      </c>
      <c r="C706" s="27" t="s">
        <v>674</v>
      </c>
      <c r="D706" s="27" t="s">
        <v>3859</v>
      </c>
      <c r="E706" s="27" t="s">
        <v>792</v>
      </c>
      <c r="F706" s="28">
        <v>35262</v>
      </c>
      <c r="G706" s="29">
        <v>0.71527777777777779</v>
      </c>
      <c r="H706" s="28">
        <v>35262</v>
      </c>
      <c r="I706" s="29">
        <v>0.91666666666666663</v>
      </c>
      <c r="J706" s="27" t="s">
        <v>889</v>
      </c>
      <c r="K706" s="27">
        <v>0</v>
      </c>
      <c r="L706" s="27">
        <v>3</v>
      </c>
      <c r="M706" s="27">
        <v>3</v>
      </c>
      <c r="N706" s="27" t="s">
        <v>882</v>
      </c>
      <c r="O706" s="30">
        <v>201907915</v>
      </c>
      <c r="P706" s="22"/>
      <c r="Q706" s="22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9"/>
    </row>
    <row r="707" spans="1:29" x14ac:dyDescent="0.25">
      <c r="A707" s="27">
        <v>1996</v>
      </c>
      <c r="B707" s="27" t="s">
        <v>1067</v>
      </c>
      <c r="C707" s="27" t="s">
        <v>676</v>
      </c>
      <c r="D707" s="27" t="s">
        <v>905</v>
      </c>
      <c r="E707" s="27" t="s">
        <v>1068</v>
      </c>
      <c r="F707" s="28">
        <v>35262</v>
      </c>
      <c r="G707" s="29">
        <v>0.72569444444444453</v>
      </c>
      <c r="H707" s="28">
        <v>35262</v>
      </c>
      <c r="I707" s="29">
        <v>0.77430555555555547</v>
      </c>
      <c r="J707" s="27" t="s">
        <v>889</v>
      </c>
      <c r="K707" s="27">
        <v>0</v>
      </c>
      <c r="L707" s="27">
        <v>0.06</v>
      </c>
      <c r="M707" s="27">
        <v>0.06</v>
      </c>
      <c r="N707" s="27" t="s">
        <v>882</v>
      </c>
      <c r="O707" s="30">
        <v>202103367</v>
      </c>
      <c r="P707" s="22"/>
      <c r="Q707" s="22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9"/>
    </row>
    <row r="708" spans="1:29" x14ac:dyDescent="0.25">
      <c r="A708" s="27">
        <v>1996</v>
      </c>
      <c r="B708" s="27" t="s">
        <v>1201</v>
      </c>
      <c r="C708" s="27" t="s">
        <v>676</v>
      </c>
      <c r="D708" s="27" t="s">
        <v>887</v>
      </c>
      <c r="E708" s="27" t="s">
        <v>1202</v>
      </c>
      <c r="F708" s="28">
        <v>35262</v>
      </c>
      <c r="G708" s="29">
        <v>0.77569444444444446</v>
      </c>
      <c r="H708" s="28">
        <v>35262</v>
      </c>
      <c r="I708" s="29">
        <v>0.81736111111111109</v>
      </c>
      <c r="J708" s="27" t="s">
        <v>889</v>
      </c>
      <c r="K708" s="27">
        <v>0</v>
      </c>
      <c r="L708" s="27">
        <v>0.03</v>
      </c>
      <c r="M708" s="27">
        <v>0.03</v>
      </c>
      <c r="N708" s="27" t="s">
        <v>882</v>
      </c>
      <c r="O708" s="30">
        <v>201905727</v>
      </c>
      <c r="P708" s="22"/>
      <c r="Q708" s="22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9"/>
    </row>
    <row r="709" spans="1:29" x14ac:dyDescent="0.25">
      <c r="A709" s="27">
        <v>1996</v>
      </c>
      <c r="B709" s="27" t="s">
        <v>4172</v>
      </c>
      <c r="C709" s="27" t="s">
        <v>674</v>
      </c>
      <c r="D709" s="27" t="s">
        <v>3859</v>
      </c>
      <c r="E709" s="27" t="s">
        <v>3859</v>
      </c>
      <c r="F709" s="28">
        <v>35262</v>
      </c>
      <c r="G709" s="29">
        <v>0.77777777777777779</v>
      </c>
      <c r="H709" s="28">
        <v>35262</v>
      </c>
      <c r="I709" s="29">
        <v>0.81944444444444453</v>
      </c>
      <c r="J709" s="27" t="s">
        <v>889</v>
      </c>
      <c r="K709" s="27">
        <v>0</v>
      </c>
      <c r="L709" s="27">
        <v>0.03</v>
      </c>
      <c r="M709" s="27">
        <v>0.03</v>
      </c>
      <c r="N709" s="27" t="s">
        <v>882</v>
      </c>
      <c r="O709" s="30">
        <v>202006753</v>
      </c>
      <c r="P709" s="22"/>
      <c r="Q709" s="22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9"/>
    </row>
    <row r="710" spans="1:29" x14ac:dyDescent="0.25">
      <c r="A710" s="27">
        <v>1996</v>
      </c>
      <c r="B710" s="27" t="s">
        <v>4173</v>
      </c>
      <c r="C710" s="27" t="s">
        <v>674</v>
      </c>
      <c r="D710" s="27" t="s">
        <v>3824</v>
      </c>
      <c r="E710" s="27" t="s">
        <v>3825</v>
      </c>
      <c r="F710" s="28">
        <v>35262</v>
      </c>
      <c r="G710" s="29">
        <v>0.82638888888888884</v>
      </c>
      <c r="H710" s="28">
        <v>35262</v>
      </c>
      <c r="I710" s="29">
        <v>0.86458333333333337</v>
      </c>
      <c r="J710" s="27" t="s">
        <v>889</v>
      </c>
      <c r="K710" s="27">
        <v>0</v>
      </c>
      <c r="L710" s="27">
        <v>0.03</v>
      </c>
      <c r="M710" s="27">
        <v>0.03</v>
      </c>
      <c r="N710" s="27" t="s">
        <v>882</v>
      </c>
      <c r="O710" s="30">
        <v>202004864</v>
      </c>
      <c r="P710" s="22"/>
      <c r="Q710" s="22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9"/>
    </row>
    <row r="711" spans="1:29" x14ac:dyDescent="0.25">
      <c r="A711" s="27">
        <v>1996</v>
      </c>
      <c r="B711" s="27" t="s">
        <v>4674</v>
      </c>
      <c r="C711" s="27" t="s">
        <v>674</v>
      </c>
      <c r="D711" s="27" t="s">
        <v>752</v>
      </c>
      <c r="E711" s="27" t="s">
        <v>752</v>
      </c>
      <c r="F711" s="28">
        <v>35262</v>
      </c>
      <c r="G711" s="29">
        <v>0.86458333333333337</v>
      </c>
      <c r="H711" s="28">
        <v>35262</v>
      </c>
      <c r="I711" s="29">
        <v>0.89583333333333337</v>
      </c>
      <c r="J711" s="27" t="s">
        <v>889</v>
      </c>
      <c r="K711" s="27">
        <v>0</v>
      </c>
      <c r="L711" s="27">
        <v>0.1</v>
      </c>
      <c r="M711" s="27">
        <v>0.1</v>
      </c>
      <c r="N711" s="27" t="s">
        <v>882</v>
      </c>
      <c r="O711" s="30">
        <v>202006837</v>
      </c>
      <c r="P711" s="22"/>
      <c r="Q711" s="22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9"/>
    </row>
    <row r="712" spans="1:29" x14ac:dyDescent="0.25">
      <c r="A712" s="27">
        <v>1996</v>
      </c>
      <c r="B712" s="27" t="s">
        <v>4491</v>
      </c>
      <c r="C712" s="27" t="s">
        <v>674</v>
      </c>
      <c r="D712" s="27" t="s">
        <v>3824</v>
      </c>
      <c r="E712" s="27" t="s">
        <v>3835</v>
      </c>
      <c r="F712" s="28">
        <v>35262</v>
      </c>
      <c r="G712" s="29">
        <v>0.8666666666666667</v>
      </c>
      <c r="H712" s="28">
        <v>35262</v>
      </c>
      <c r="I712" s="29">
        <v>0.92361111111111116</v>
      </c>
      <c r="J712" s="27" t="s">
        <v>889</v>
      </c>
      <c r="K712" s="27">
        <v>0</v>
      </c>
      <c r="L712" s="27">
        <v>0.05</v>
      </c>
      <c r="M712" s="27">
        <v>0.05</v>
      </c>
      <c r="N712" s="27" t="s">
        <v>882</v>
      </c>
      <c r="O712" s="30">
        <v>201507838</v>
      </c>
      <c r="P712" s="22"/>
      <c r="Q712" s="22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9"/>
    </row>
    <row r="713" spans="1:29" x14ac:dyDescent="0.25">
      <c r="A713" s="27">
        <v>1996</v>
      </c>
      <c r="B713" s="27" t="s">
        <v>1059</v>
      </c>
      <c r="C713" s="27" t="s">
        <v>676</v>
      </c>
      <c r="D713" s="27" t="s">
        <v>893</v>
      </c>
      <c r="E713" s="27" t="s">
        <v>903</v>
      </c>
      <c r="F713" s="28">
        <v>35262</v>
      </c>
      <c r="G713" s="29">
        <v>0.87152777777777779</v>
      </c>
      <c r="H713" s="28">
        <v>35262</v>
      </c>
      <c r="I713" s="29">
        <v>0.90625</v>
      </c>
      <c r="J713" s="27" t="s">
        <v>889</v>
      </c>
      <c r="K713" s="27">
        <v>0.5</v>
      </c>
      <c r="L713" s="27">
        <v>0</v>
      </c>
      <c r="M713" s="27">
        <v>0.5</v>
      </c>
      <c r="N713" s="27" t="s">
        <v>882</v>
      </c>
      <c r="O713" s="30">
        <v>201700494</v>
      </c>
      <c r="P713" s="22"/>
      <c r="Q713" s="22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9"/>
    </row>
    <row r="714" spans="1:29" x14ac:dyDescent="0.25">
      <c r="A714" s="27">
        <v>1996</v>
      </c>
      <c r="B714" s="27" t="s">
        <v>4173</v>
      </c>
      <c r="C714" s="27" t="s">
        <v>674</v>
      </c>
      <c r="D714" s="27" t="s">
        <v>3824</v>
      </c>
      <c r="E714" s="27" t="s">
        <v>3825</v>
      </c>
      <c r="F714" s="28">
        <v>35262</v>
      </c>
      <c r="G714" s="29">
        <v>0.92361111111111116</v>
      </c>
      <c r="H714" s="28">
        <v>35262</v>
      </c>
      <c r="I714" s="29">
        <v>0.96875</v>
      </c>
      <c r="J714" s="27" t="s">
        <v>889</v>
      </c>
      <c r="K714" s="27">
        <v>0</v>
      </c>
      <c r="L714" s="27">
        <v>0.03</v>
      </c>
      <c r="M714" s="27">
        <v>0.03</v>
      </c>
      <c r="N714" s="27" t="s">
        <v>882</v>
      </c>
      <c r="O714" s="30">
        <v>202008029</v>
      </c>
      <c r="P714" s="22"/>
      <c r="Q714" s="22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9"/>
    </row>
    <row r="715" spans="1:29" x14ac:dyDescent="0.25">
      <c r="A715" s="27">
        <v>1996</v>
      </c>
      <c r="B715" s="27" t="s">
        <v>4176</v>
      </c>
      <c r="C715" s="27" t="s">
        <v>674</v>
      </c>
      <c r="D715" s="27" t="s">
        <v>752</v>
      </c>
      <c r="E715" s="27" t="s">
        <v>3882</v>
      </c>
      <c r="F715" s="28">
        <v>35262</v>
      </c>
      <c r="G715" s="29">
        <v>0.9243055555555556</v>
      </c>
      <c r="H715" s="28">
        <v>35262</v>
      </c>
      <c r="I715" s="29">
        <v>0.96875</v>
      </c>
      <c r="J715" s="27" t="s">
        <v>889</v>
      </c>
      <c r="K715" s="27">
        <v>0</v>
      </c>
      <c r="L715" s="27">
        <v>0.02</v>
      </c>
      <c r="M715" s="27">
        <v>0.02</v>
      </c>
      <c r="N715" s="27" t="s">
        <v>882</v>
      </c>
      <c r="O715" s="30">
        <v>201407896</v>
      </c>
      <c r="P715" s="22"/>
      <c r="Q715" s="22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9"/>
    </row>
    <row r="716" spans="1:29" x14ac:dyDescent="0.25">
      <c r="A716" s="27">
        <v>1996</v>
      </c>
      <c r="B716" s="27" t="s">
        <v>4894</v>
      </c>
      <c r="C716" s="27" t="s">
        <v>674</v>
      </c>
      <c r="D716" s="27" t="s">
        <v>3821</v>
      </c>
      <c r="E716" s="27" t="s">
        <v>739</v>
      </c>
      <c r="F716" s="28">
        <v>35262</v>
      </c>
      <c r="G716" s="29">
        <v>0.94097222222222221</v>
      </c>
      <c r="H716" s="28">
        <v>35262</v>
      </c>
      <c r="I716" s="29">
        <v>0.98819444444444438</v>
      </c>
      <c r="J716" s="27" t="s">
        <v>889</v>
      </c>
      <c r="K716" s="27">
        <v>0.5</v>
      </c>
      <c r="L716" s="27">
        <v>0.5</v>
      </c>
      <c r="M716" s="27">
        <v>1</v>
      </c>
      <c r="N716" s="27" t="s">
        <v>882</v>
      </c>
      <c r="O716" s="30">
        <v>202110057</v>
      </c>
      <c r="P716" s="22"/>
      <c r="Q716" s="22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9"/>
    </row>
    <row r="717" spans="1:29" x14ac:dyDescent="0.25">
      <c r="A717" s="27">
        <v>1996</v>
      </c>
      <c r="B717" s="27" t="s">
        <v>1059</v>
      </c>
      <c r="C717" s="27" t="s">
        <v>676</v>
      </c>
      <c r="D717" s="27" t="s">
        <v>893</v>
      </c>
      <c r="E717" s="27" t="s">
        <v>903</v>
      </c>
      <c r="F717" s="28">
        <v>35262</v>
      </c>
      <c r="G717" s="29">
        <v>0.94791666666666663</v>
      </c>
      <c r="H717" s="28">
        <v>35262</v>
      </c>
      <c r="I717" s="29">
        <v>0.98958333333333337</v>
      </c>
      <c r="J717" s="27" t="s">
        <v>889</v>
      </c>
      <c r="K717" s="27">
        <v>0.02</v>
      </c>
      <c r="L717" s="27">
        <v>0</v>
      </c>
      <c r="M717" s="27">
        <v>0.02</v>
      </c>
      <c r="N717" s="27" t="s">
        <v>882</v>
      </c>
      <c r="O717" s="30">
        <v>201706083</v>
      </c>
      <c r="P717" s="22"/>
      <c r="Q717" s="22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9"/>
    </row>
    <row r="718" spans="1:29" x14ac:dyDescent="0.25">
      <c r="A718" s="27">
        <v>1996</v>
      </c>
      <c r="B718" s="27" t="s">
        <v>4795</v>
      </c>
      <c r="C718" s="27" t="s">
        <v>674</v>
      </c>
      <c r="D718" s="27" t="s">
        <v>3859</v>
      </c>
      <c r="E718" s="27" t="s">
        <v>4239</v>
      </c>
      <c r="F718" s="28">
        <v>35262</v>
      </c>
      <c r="G718" s="29">
        <v>0.95833333333333337</v>
      </c>
      <c r="H718" s="28">
        <v>35263</v>
      </c>
      <c r="I718" s="29">
        <v>4.1666666666666664E-2</v>
      </c>
      <c r="J718" s="27" t="s">
        <v>889</v>
      </c>
      <c r="K718" s="27">
        <v>0</v>
      </c>
      <c r="L718" s="27">
        <v>0.2</v>
      </c>
      <c r="M718" s="27">
        <v>0.2</v>
      </c>
      <c r="N718" s="27" t="s">
        <v>882</v>
      </c>
      <c r="O718" s="30">
        <v>201806627</v>
      </c>
      <c r="P718" s="22"/>
      <c r="Q718" s="22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9"/>
    </row>
    <row r="719" spans="1:29" x14ac:dyDescent="0.25">
      <c r="A719" s="27">
        <v>1996</v>
      </c>
      <c r="B719" s="27" t="s">
        <v>4170</v>
      </c>
      <c r="C719" s="27" t="s">
        <v>674</v>
      </c>
      <c r="D719" s="27" t="s">
        <v>3846</v>
      </c>
      <c r="E719" s="27" t="s">
        <v>4171</v>
      </c>
      <c r="F719" s="28">
        <v>35262</v>
      </c>
      <c r="G719" s="29">
        <v>0.97986111111111107</v>
      </c>
      <c r="H719" s="28">
        <v>35263</v>
      </c>
      <c r="I719" s="29">
        <v>3.4722222222222224E-2</v>
      </c>
      <c r="J719" s="27" t="s">
        <v>889</v>
      </c>
      <c r="K719" s="27">
        <v>0</v>
      </c>
      <c r="L719" s="27">
        <v>0.02</v>
      </c>
      <c r="M719" s="27">
        <v>0.02</v>
      </c>
      <c r="N719" s="27" t="s">
        <v>882</v>
      </c>
      <c r="O719" s="30">
        <v>202000138</v>
      </c>
      <c r="P719" s="22"/>
      <c r="Q719" s="22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9"/>
    </row>
    <row r="720" spans="1:29" x14ac:dyDescent="0.25">
      <c r="A720" s="27">
        <v>1996</v>
      </c>
      <c r="B720" s="27" t="s">
        <v>4173</v>
      </c>
      <c r="C720" s="27" t="s">
        <v>674</v>
      </c>
      <c r="D720" s="27" t="s">
        <v>3824</v>
      </c>
      <c r="E720" s="27" t="s">
        <v>3825</v>
      </c>
      <c r="F720" s="28">
        <v>35262</v>
      </c>
      <c r="G720" s="29">
        <v>0.99305555555555547</v>
      </c>
      <c r="H720" s="28">
        <v>35263</v>
      </c>
      <c r="I720" s="29">
        <v>5.5555555555555552E-2</v>
      </c>
      <c r="J720" s="27" t="s">
        <v>889</v>
      </c>
      <c r="K720" s="27">
        <v>0</v>
      </c>
      <c r="L720" s="27">
        <v>7.0000000000000007E-2</v>
      </c>
      <c r="M720" s="27">
        <v>7.0000000000000007E-2</v>
      </c>
      <c r="N720" s="27" t="s">
        <v>882</v>
      </c>
      <c r="O720" s="30">
        <v>201800165</v>
      </c>
      <c r="P720" s="22"/>
      <c r="Q720" s="22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9"/>
    </row>
    <row r="721" spans="1:29" x14ac:dyDescent="0.25">
      <c r="A721" s="27">
        <v>1996</v>
      </c>
      <c r="B721" s="27" t="s">
        <v>1380</v>
      </c>
      <c r="C721" s="27" t="s">
        <v>676</v>
      </c>
      <c r="D721" s="27" t="s">
        <v>887</v>
      </c>
      <c r="E721" s="27" t="s">
        <v>1167</v>
      </c>
      <c r="F721" s="28">
        <v>35263</v>
      </c>
      <c r="G721" s="29">
        <v>0.19444444444444445</v>
      </c>
      <c r="H721" s="28">
        <v>35263</v>
      </c>
      <c r="I721" s="29">
        <v>0.2638888888888889</v>
      </c>
      <c r="J721" s="27" t="s">
        <v>889</v>
      </c>
      <c r="K721" s="27">
        <v>0</v>
      </c>
      <c r="L721" s="27">
        <v>1</v>
      </c>
      <c r="M721" s="27">
        <v>1</v>
      </c>
      <c r="N721" s="27" t="s">
        <v>882</v>
      </c>
      <c r="O721" s="30">
        <v>201004304</v>
      </c>
      <c r="P721" s="22"/>
      <c r="Q721" s="22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9"/>
    </row>
    <row r="722" spans="1:29" x14ac:dyDescent="0.25">
      <c r="A722" s="27">
        <v>1996</v>
      </c>
      <c r="B722" s="27" t="s">
        <v>4814</v>
      </c>
      <c r="C722" s="27" t="s">
        <v>674</v>
      </c>
      <c r="D722" s="27" t="s">
        <v>752</v>
      </c>
      <c r="E722" s="27" t="s">
        <v>4815</v>
      </c>
      <c r="F722" s="28">
        <v>35263</v>
      </c>
      <c r="G722" s="29">
        <v>0.35416666666666669</v>
      </c>
      <c r="H722" s="28">
        <v>35263</v>
      </c>
      <c r="I722" s="29">
        <v>0.39583333333333331</v>
      </c>
      <c r="J722" s="27" t="s">
        <v>889</v>
      </c>
      <c r="K722" s="27">
        <v>0</v>
      </c>
      <c r="L722" s="27">
        <v>0.25</v>
      </c>
      <c r="M722" s="27">
        <v>0.25</v>
      </c>
      <c r="N722" s="27" t="s">
        <v>882</v>
      </c>
      <c r="O722" s="30">
        <v>202004325</v>
      </c>
      <c r="P722" s="22"/>
      <c r="Q722" s="22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9"/>
    </row>
    <row r="723" spans="1:29" x14ac:dyDescent="0.25">
      <c r="A723" s="27">
        <v>1996</v>
      </c>
      <c r="B723" s="27" t="s">
        <v>3606</v>
      </c>
      <c r="C723" s="27" t="s">
        <v>3569</v>
      </c>
      <c r="D723" s="27" t="s">
        <v>3605</v>
      </c>
      <c r="E723" s="27" t="s">
        <v>3607</v>
      </c>
      <c r="F723" s="28">
        <v>35263</v>
      </c>
      <c r="G723" s="29">
        <v>0.4375</v>
      </c>
      <c r="H723" s="28">
        <v>35263</v>
      </c>
      <c r="I723" s="29">
        <v>0.47222222222222227</v>
      </c>
      <c r="J723" s="27" t="s">
        <v>889</v>
      </c>
      <c r="K723" s="27">
        <v>0</v>
      </c>
      <c r="L723" s="27">
        <v>1E-3</v>
      </c>
      <c r="M723" s="27">
        <v>1E-3</v>
      </c>
      <c r="N723" s="27" t="s">
        <v>882</v>
      </c>
      <c r="O723" s="30">
        <v>201907058</v>
      </c>
      <c r="P723" s="22"/>
      <c r="Q723" s="22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9"/>
    </row>
    <row r="724" spans="1:29" x14ac:dyDescent="0.25">
      <c r="A724" s="27">
        <v>1996</v>
      </c>
      <c r="B724" s="27" t="s">
        <v>3857</v>
      </c>
      <c r="C724" s="27" t="s">
        <v>674</v>
      </c>
      <c r="D724" s="27" t="s">
        <v>3821</v>
      </c>
      <c r="E724" s="27" t="s">
        <v>3853</v>
      </c>
      <c r="F724" s="28">
        <v>35263</v>
      </c>
      <c r="G724" s="29">
        <v>0.4513888888888889</v>
      </c>
      <c r="H724" s="28">
        <v>35263</v>
      </c>
      <c r="I724" s="29">
        <v>0.50347222222222221</v>
      </c>
      <c r="J724" s="27" t="s">
        <v>889</v>
      </c>
      <c r="K724" s="27">
        <v>1</v>
      </c>
      <c r="L724" s="27">
        <v>0</v>
      </c>
      <c r="M724" s="27">
        <v>1</v>
      </c>
      <c r="N724" s="27" t="s">
        <v>882</v>
      </c>
      <c r="O724" s="30">
        <v>201906883</v>
      </c>
      <c r="P724" s="22"/>
      <c r="Q724" s="22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9"/>
    </row>
    <row r="725" spans="1:29" x14ac:dyDescent="0.25">
      <c r="A725" s="27">
        <v>1996</v>
      </c>
      <c r="B725" s="27" t="s">
        <v>3862</v>
      </c>
      <c r="C725" s="27" t="s">
        <v>674</v>
      </c>
      <c r="D725" s="27" t="s">
        <v>802</v>
      </c>
      <c r="E725" s="27" t="s">
        <v>3863</v>
      </c>
      <c r="F725" s="28">
        <v>35263</v>
      </c>
      <c r="G725" s="29">
        <v>0.45833333333333331</v>
      </c>
      <c r="H725" s="28">
        <v>35263</v>
      </c>
      <c r="I725" s="29">
        <v>0.5</v>
      </c>
      <c r="J725" s="27" t="s">
        <v>889</v>
      </c>
      <c r="K725" s="27">
        <v>0</v>
      </c>
      <c r="L725" s="27">
        <v>0.1</v>
      </c>
      <c r="M725" s="27">
        <v>0.1</v>
      </c>
      <c r="N725" s="27" t="s">
        <v>882</v>
      </c>
      <c r="O725" s="30">
        <v>200904191</v>
      </c>
      <c r="P725" s="22"/>
      <c r="Q725" s="22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9"/>
    </row>
    <row r="726" spans="1:29" x14ac:dyDescent="0.25">
      <c r="A726" s="27">
        <v>1996</v>
      </c>
      <c r="B726" s="27" t="s">
        <v>4014</v>
      </c>
      <c r="C726" s="27" t="s">
        <v>674</v>
      </c>
      <c r="D726" s="27" t="s">
        <v>802</v>
      </c>
      <c r="E726" s="27" t="s">
        <v>3863</v>
      </c>
      <c r="F726" s="28">
        <v>35263</v>
      </c>
      <c r="G726" s="29">
        <v>0.5</v>
      </c>
      <c r="H726" s="28">
        <v>35263</v>
      </c>
      <c r="I726" s="29">
        <v>0.52083333333333337</v>
      </c>
      <c r="J726" s="27" t="s">
        <v>889</v>
      </c>
      <c r="K726" s="27">
        <v>0</v>
      </c>
      <c r="L726" s="27">
        <v>0.01</v>
      </c>
      <c r="M726" s="27">
        <v>0.01</v>
      </c>
      <c r="N726" s="27" t="s">
        <v>882</v>
      </c>
      <c r="O726" s="30">
        <v>202102714</v>
      </c>
      <c r="P726" s="22"/>
      <c r="Q726" s="22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9"/>
    </row>
    <row r="727" spans="1:29" x14ac:dyDescent="0.25">
      <c r="A727" s="27">
        <v>1996</v>
      </c>
      <c r="B727" s="27" t="s">
        <v>3857</v>
      </c>
      <c r="C727" s="27" t="s">
        <v>674</v>
      </c>
      <c r="D727" s="27" t="s">
        <v>3821</v>
      </c>
      <c r="E727" s="27" t="s">
        <v>3853</v>
      </c>
      <c r="F727" s="28">
        <v>35263</v>
      </c>
      <c r="G727" s="29">
        <v>0.51388888888888895</v>
      </c>
      <c r="H727" s="28">
        <v>35263</v>
      </c>
      <c r="I727" s="29">
        <v>0.58333333333333337</v>
      </c>
      <c r="J727" s="27" t="s">
        <v>889</v>
      </c>
      <c r="K727" s="27">
        <v>1</v>
      </c>
      <c r="L727" s="27">
        <v>0.5</v>
      </c>
      <c r="M727" s="27">
        <v>1.5</v>
      </c>
      <c r="N727" s="27" t="s">
        <v>882</v>
      </c>
      <c r="O727" s="30">
        <v>201907693</v>
      </c>
      <c r="P727" s="22"/>
      <c r="Q727" s="22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9"/>
    </row>
    <row r="728" spans="1:29" x14ac:dyDescent="0.25">
      <c r="A728" s="27">
        <v>1996</v>
      </c>
      <c r="B728" s="27" t="s">
        <v>1198</v>
      </c>
      <c r="C728" s="27" t="s">
        <v>676</v>
      </c>
      <c r="D728" s="27" t="s">
        <v>914</v>
      </c>
      <c r="E728" s="27" t="s">
        <v>1017</v>
      </c>
      <c r="F728" s="28">
        <v>35263</v>
      </c>
      <c r="G728" s="29">
        <v>0.53125</v>
      </c>
      <c r="H728" s="28">
        <v>35263</v>
      </c>
      <c r="I728" s="29">
        <v>0.56944444444444442</v>
      </c>
      <c r="J728" s="27" t="s">
        <v>889</v>
      </c>
      <c r="K728" s="27">
        <v>0</v>
      </c>
      <c r="L728" s="27">
        <v>0.02</v>
      </c>
      <c r="M728" s="27">
        <v>0.02</v>
      </c>
      <c r="N728" s="27" t="s">
        <v>882</v>
      </c>
      <c r="O728" s="30">
        <v>201706898</v>
      </c>
      <c r="P728" s="22"/>
      <c r="Q728" s="22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9"/>
    </row>
    <row r="729" spans="1:29" x14ac:dyDescent="0.25">
      <c r="A729" s="27">
        <v>1996</v>
      </c>
      <c r="B729" s="27" t="s">
        <v>3858</v>
      </c>
      <c r="C729" s="27" t="s">
        <v>674</v>
      </c>
      <c r="D729" s="27" t="s">
        <v>3859</v>
      </c>
      <c r="E729" s="27" t="s">
        <v>792</v>
      </c>
      <c r="F729" s="28">
        <v>35263</v>
      </c>
      <c r="G729" s="29">
        <v>0.54375000000000007</v>
      </c>
      <c r="H729" s="28">
        <v>35263</v>
      </c>
      <c r="I729" s="29">
        <v>0.69791666666666663</v>
      </c>
      <c r="J729" s="27" t="s">
        <v>889</v>
      </c>
      <c r="K729" s="27">
        <v>0</v>
      </c>
      <c r="L729" s="27">
        <v>0.3</v>
      </c>
      <c r="M729" s="27">
        <v>0.3</v>
      </c>
      <c r="N729" s="27" t="s">
        <v>882</v>
      </c>
      <c r="O729" s="30">
        <v>202004996</v>
      </c>
      <c r="P729" s="22"/>
      <c r="Q729" s="22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9"/>
    </row>
    <row r="730" spans="1:29" x14ac:dyDescent="0.25">
      <c r="A730" s="27">
        <v>1996</v>
      </c>
      <c r="B730" s="27" t="s">
        <v>1132</v>
      </c>
      <c r="C730" s="27" t="s">
        <v>676</v>
      </c>
      <c r="D730" s="27" t="s">
        <v>1004</v>
      </c>
      <c r="E730" s="27" t="s">
        <v>1133</v>
      </c>
      <c r="F730" s="28">
        <v>35263</v>
      </c>
      <c r="G730" s="29">
        <v>0.58333333333333337</v>
      </c>
      <c r="H730" s="28">
        <v>35263</v>
      </c>
      <c r="I730" s="29">
        <v>0.61111111111111105</v>
      </c>
      <c r="J730" s="27" t="s">
        <v>889</v>
      </c>
      <c r="K730" s="27">
        <v>0</v>
      </c>
      <c r="L730" s="27">
        <v>0.01</v>
      </c>
      <c r="M730" s="27">
        <v>0.01</v>
      </c>
      <c r="N730" s="27" t="s">
        <v>882</v>
      </c>
      <c r="O730" s="30">
        <v>201509918</v>
      </c>
      <c r="P730" s="22"/>
      <c r="Q730" s="22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9"/>
    </row>
    <row r="731" spans="1:29" x14ac:dyDescent="0.25">
      <c r="A731" s="27">
        <v>1996</v>
      </c>
      <c r="B731" s="27" t="s">
        <v>1453</v>
      </c>
      <c r="C731" s="27" t="s">
        <v>676</v>
      </c>
      <c r="D731" s="27" t="s">
        <v>905</v>
      </c>
      <c r="E731" s="27" t="s">
        <v>1454</v>
      </c>
      <c r="F731" s="28">
        <v>35263</v>
      </c>
      <c r="G731" s="29">
        <v>0.59027777777777779</v>
      </c>
      <c r="H731" s="28">
        <v>35263</v>
      </c>
      <c r="I731" s="29">
        <v>0.66666666666666663</v>
      </c>
      <c r="J731" s="27" t="s">
        <v>889</v>
      </c>
      <c r="K731" s="27">
        <v>0</v>
      </c>
      <c r="L731" s="27">
        <v>0.3</v>
      </c>
      <c r="M731" s="27">
        <v>0.3</v>
      </c>
      <c r="N731" s="27" t="s">
        <v>882</v>
      </c>
      <c r="O731" s="30">
        <v>201603822</v>
      </c>
      <c r="P731" s="22"/>
      <c r="Q731" s="22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9"/>
    </row>
    <row r="732" spans="1:29" x14ac:dyDescent="0.25">
      <c r="A732" s="27">
        <v>1996</v>
      </c>
      <c r="B732" s="27" t="s">
        <v>4792</v>
      </c>
      <c r="C732" s="27" t="s">
        <v>674</v>
      </c>
      <c r="D732" s="27" t="s">
        <v>3827</v>
      </c>
      <c r="E732" s="27" t="s">
        <v>4793</v>
      </c>
      <c r="F732" s="28">
        <v>35263</v>
      </c>
      <c r="G732" s="29">
        <v>0.59375</v>
      </c>
      <c r="H732" s="28">
        <v>35263</v>
      </c>
      <c r="I732" s="29">
        <v>0.65625</v>
      </c>
      <c r="J732" s="27" t="s">
        <v>889</v>
      </c>
      <c r="K732" s="27">
        <v>0</v>
      </c>
      <c r="L732" s="27">
        <v>0.2</v>
      </c>
      <c r="M732" s="27">
        <v>0.2</v>
      </c>
      <c r="N732" s="27" t="s">
        <v>882</v>
      </c>
      <c r="O732" s="30">
        <v>201705206</v>
      </c>
      <c r="P732" s="22"/>
      <c r="Q732" s="22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9"/>
    </row>
    <row r="733" spans="1:29" x14ac:dyDescent="0.25">
      <c r="A733" s="27">
        <v>1996</v>
      </c>
      <c r="B733" s="27" t="s">
        <v>4791</v>
      </c>
      <c r="C733" s="27" t="s">
        <v>674</v>
      </c>
      <c r="D733" s="27" t="s">
        <v>802</v>
      </c>
      <c r="E733" s="27" t="s">
        <v>4337</v>
      </c>
      <c r="F733" s="28">
        <v>35263</v>
      </c>
      <c r="G733" s="29">
        <v>0.60069444444444442</v>
      </c>
      <c r="H733" s="28">
        <v>35263</v>
      </c>
      <c r="I733" s="29">
        <v>0.64930555555555558</v>
      </c>
      <c r="J733" s="27" t="s">
        <v>889</v>
      </c>
      <c r="K733" s="27">
        <v>0</v>
      </c>
      <c r="L733" s="27">
        <v>0.2</v>
      </c>
      <c r="M733" s="27">
        <v>0.2</v>
      </c>
      <c r="N733" s="27" t="s">
        <v>882</v>
      </c>
      <c r="O733" s="30">
        <v>201708809</v>
      </c>
      <c r="P733" s="22"/>
      <c r="Q733" s="22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9"/>
    </row>
    <row r="734" spans="1:29" x14ac:dyDescent="0.25">
      <c r="A734" s="27">
        <v>1996</v>
      </c>
      <c r="B734" s="27" t="s">
        <v>4964</v>
      </c>
      <c r="C734" s="27" t="s">
        <v>674</v>
      </c>
      <c r="D734" s="27" t="s">
        <v>3821</v>
      </c>
      <c r="E734" s="27" t="s">
        <v>3861</v>
      </c>
      <c r="F734" s="28">
        <v>35263</v>
      </c>
      <c r="G734" s="29">
        <v>0.61111111111111105</v>
      </c>
      <c r="H734" s="28">
        <v>35263</v>
      </c>
      <c r="I734" s="29">
        <v>0.70833333333333337</v>
      </c>
      <c r="J734" s="27" t="s">
        <v>889</v>
      </c>
      <c r="K734" s="27">
        <v>3</v>
      </c>
      <c r="L734" s="27">
        <v>2</v>
      </c>
      <c r="M734" s="27">
        <v>5</v>
      </c>
      <c r="N734" s="27" t="s">
        <v>882</v>
      </c>
      <c r="O734" s="30">
        <v>201304154</v>
      </c>
      <c r="P734" s="22"/>
      <c r="Q734" s="22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9"/>
    </row>
    <row r="735" spans="1:29" x14ac:dyDescent="0.25">
      <c r="A735" s="27">
        <v>1996</v>
      </c>
      <c r="B735" s="27" t="s">
        <v>1134</v>
      </c>
      <c r="C735" s="27" t="s">
        <v>676</v>
      </c>
      <c r="D735" s="27" t="s">
        <v>1004</v>
      </c>
      <c r="E735" s="27" t="s">
        <v>1135</v>
      </c>
      <c r="F735" s="28">
        <v>35263</v>
      </c>
      <c r="G735" s="29">
        <v>0.61805555555555558</v>
      </c>
      <c r="H735" s="28">
        <v>35263</v>
      </c>
      <c r="I735" s="29">
        <v>0.66319444444444442</v>
      </c>
      <c r="J735" s="27" t="s">
        <v>889</v>
      </c>
      <c r="K735" s="27">
        <v>0</v>
      </c>
      <c r="L735" s="27">
        <v>0.01</v>
      </c>
      <c r="M735" s="27">
        <v>0.01</v>
      </c>
      <c r="N735" s="27" t="s">
        <v>882</v>
      </c>
      <c r="O735" s="30">
        <v>201905376</v>
      </c>
      <c r="P735" s="22"/>
      <c r="Q735" s="22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9"/>
    </row>
    <row r="736" spans="1:29" x14ac:dyDescent="0.25">
      <c r="A736" s="27">
        <v>1996</v>
      </c>
      <c r="B736" s="27" t="s">
        <v>1574</v>
      </c>
      <c r="C736" s="27" t="s">
        <v>676</v>
      </c>
      <c r="D736" s="27" t="s">
        <v>901</v>
      </c>
      <c r="E736" s="27" t="s">
        <v>1394</v>
      </c>
      <c r="F736" s="28">
        <v>35263</v>
      </c>
      <c r="G736" s="29">
        <v>0.62152777777777779</v>
      </c>
      <c r="H736" s="28">
        <v>35263</v>
      </c>
      <c r="I736" s="29">
        <v>0.74652777777777779</v>
      </c>
      <c r="J736" s="27" t="s">
        <v>889</v>
      </c>
      <c r="K736" s="27">
        <v>0</v>
      </c>
      <c r="L736" s="27">
        <v>2</v>
      </c>
      <c r="M736" s="27">
        <v>2</v>
      </c>
      <c r="N736" s="27" t="s">
        <v>882</v>
      </c>
      <c r="O736" s="30">
        <v>202004499</v>
      </c>
      <c r="P736" s="22"/>
      <c r="Q736" s="22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9"/>
    </row>
    <row r="737" spans="1:29" x14ac:dyDescent="0.25">
      <c r="A737" s="27">
        <v>1996</v>
      </c>
      <c r="B737" s="27" t="s">
        <v>4176</v>
      </c>
      <c r="C737" s="27" t="s">
        <v>674</v>
      </c>
      <c r="D737" s="27" t="s">
        <v>752</v>
      </c>
      <c r="E737" s="27" t="s">
        <v>3882</v>
      </c>
      <c r="F737" s="28">
        <v>35263</v>
      </c>
      <c r="G737" s="29">
        <v>0.62708333333333333</v>
      </c>
      <c r="H737" s="28">
        <v>35263</v>
      </c>
      <c r="I737" s="29">
        <v>0.66319444444444442</v>
      </c>
      <c r="J737" s="27" t="s">
        <v>889</v>
      </c>
      <c r="K737" s="27">
        <v>0</v>
      </c>
      <c r="L737" s="27">
        <v>0.05</v>
      </c>
      <c r="M737" s="27">
        <v>0.05</v>
      </c>
      <c r="N737" s="27" t="s">
        <v>882</v>
      </c>
      <c r="O737" s="30">
        <v>201806507</v>
      </c>
      <c r="P737" s="22"/>
      <c r="Q737" s="22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9"/>
    </row>
    <row r="738" spans="1:29" x14ac:dyDescent="0.25">
      <c r="A738" s="27">
        <v>1996</v>
      </c>
      <c r="B738" s="27" t="s">
        <v>4671</v>
      </c>
      <c r="C738" s="27" t="s">
        <v>674</v>
      </c>
      <c r="D738" s="27" t="s">
        <v>1248</v>
      </c>
      <c r="E738" s="27" t="s">
        <v>4359</v>
      </c>
      <c r="F738" s="28">
        <v>35263</v>
      </c>
      <c r="G738" s="29">
        <v>0.62847222222222221</v>
      </c>
      <c r="H738" s="28">
        <v>35263</v>
      </c>
      <c r="I738" s="29">
        <v>0.70486111111111116</v>
      </c>
      <c r="J738" s="27" t="s">
        <v>889</v>
      </c>
      <c r="K738" s="27">
        <v>0</v>
      </c>
      <c r="L738" s="27">
        <v>0.1</v>
      </c>
      <c r="M738" s="27">
        <v>0.1</v>
      </c>
      <c r="N738" s="27" t="s">
        <v>882</v>
      </c>
      <c r="O738" s="30">
        <v>202007911</v>
      </c>
      <c r="P738" s="22"/>
      <c r="Q738" s="22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9"/>
    </row>
    <row r="739" spans="1:29" x14ac:dyDescent="0.25">
      <c r="A739" s="27">
        <v>1996</v>
      </c>
      <c r="B739" s="27" t="s">
        <v>4284</v>
      </c>
      <c r="C739" s="27" t="s">
        <v>674</v>
      </c>
      <c r="D739" s="27" t="s">
        <v>3824</v>
      </c>
      <c r="E739" s="27" t="s">
        <v>3957</v>
      </c>
      <c r="F739" s="28">
        <v>35263</v>
      </c>
      <c r="G739" s="29">
        <v>0.63194444444444442</v>
      </c>
      <c r="H739" s="28">
        <v>35263</v>
      </c>
      <c r="I739" s="29">
        <v>0.69097222222222221</v>
      </c>
      <c r="J739" s="27" t="s">
        <v>889</v>
      </c>
      <c r="K739" s="27">
        <v>0</v>
      </c>
      <c r="L739" s="27">
        <v>0.05</v>
      </c>
      <c r="M739" s="27">
        <v>0.05</v>
      </c>
      <c r="N739" s="27" t="s">
        <v>882</v>
      </c>
      <c r="O739" s="30">
        <v>202004324</v>
      </c>
      <c r="P739" s="22"/>
      <c r="Q739" s="22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9"/>
    </row>
    <row r="740" spans="1:29" x14ac:dyDescent="0.25">
      <c r="A740" s="27">
        <v>1996</v>
      </c>
      <c r="B740" s="27" t="s">
        <v>4490</v>
      </c>
      <c r="C740" s="27" t="s">
        <v>674</v>
      </c>
      <c r="D740" s="27" t="s">
        <v>4037</v>
      </c>
      <c r="E740" s="27" t="s">
        <v>4037</v>
      </c>
      <c r="F740" s="28">
        <v>35263</v>
      </c>
      <c r="G740" s="29">
        <v>0.63541666666666663</v>
      </c>
      <c r="H740" s="28">
        <v>35263</v>
      </c>
      <c r="I740" s="29">
        <v>0.66666666666666663</v>
      </c>
      <c r="J740" s="27" t="s">
        <v>889</v>
      </c>
      <c r="K740" s="27">
        <v>0</v>
      </c>
      <c r="L740" s="27">
        <v>0.05</v>
      </c>
      <c r="M740" s="27">
        <v>0.05</v>
      </c>
      <c r="N740" s="27" t="s">
        <v>882</v>
      </c>
      <c r="O740" s="30">
        <v>201806246</v>
      </c>
      <c r="P740" s="22"/>
      <c r="Q740" s="22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9"/>
    </row>
    <row r="741" spans="1:29" x14ac:dyDescent="0.25">
      <c r="A741" s="27">
        <v>1996</v>
      </c>
      <c r="B741" s="27" t="s">
        <v>4669</v>
      </c>
      <c r="C741" s="27" t="s">
        <v>674</v>
      </c>
      <c r="D741" s="27" t="s">
        <v>3939</v>
      </c>
      <c r="E741" s="27" t="s">
        <v>777</v>
      </c>
      <c r="F741" s="28">
        <v>35263</v>
      </c>
      <c r="G741" s="29">
        <v>0.64583333333333337</v>
      </c>
      <c r="H741" s="28">
        <v>35263</v>
      </c>
      <c r="I741" s="29">
        <v>0.70138888888888884</v>
      </c>
      <c r="J741" s="27" t="s">
        <v>889</v>
      </c>
      <c r="K741" s="27">
        <v>0</v>
      </c>
      <c r="L741" s="27">
        <v>0.1</v>
      </c>
      <c r="M741" s="27">
        <v>0.1</v>
      </c>
      <c r="N741" s="27" t="s">
        <v>882</v>
      </c>
      <c r="O741" s="30">
        <v>202007723</v>
      </c>
      <c r="P741" s="22"/>
      <c r="Q741" s="22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9"/>
    </row>
    <row r="742" spans="1:29" x14ac:dyDescent="0.25">
      <c r="A742" s="27">
        <v>1996</v>
      </c>
      <c r="B742" s="27" t="s">
        <v>4172</v>
      </c>
      <c r="C742" s="27" t="s">
        <v>674</v>
      </c>
      <c r="D742" s="27" t="s">
        <v>3859</v>
      </c>
      <c r="E742" s="27" t="s">
        <v>3859</v>
      </c>
      <c r="F742" s="28">
        <v>35263</v>
      </c>
      <c r="G742" s="29">
        <v>0.66666666666666663</v>
      </c>
      <c r="H742" s="28">
        <v>35263</v>
      </c>
      <c r="I742" s="29">
        <v>0.68055555555555547</v>
      </c>
      <c r="J742" s="27" t="s">
        <v>889</v>
      </c>
      <c r="K742" s="27">
        <v>0</v>
      </c>
      <c r="L742" s="27">
        <v>0.03</v>
      </c>
      <c r="M742" s="27">
        <v>0.03</v>
      </c>
      <c r="N742" s="27" t="s">
        <v>882</v>
      </c>
      <c r="O742" s="30">
        <v>202005140</v>
      </c>
      <c r="P742" s="22"/>
      <c r="Q742" s="22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9"/>
    </row>
    <row r="743" spans="1:29" x14ac:dyDescent="0.25">
      <c r="A743" s="27">
        <v>1996</v>
      </c>
      <c r="B743" s="27" t="s">
        <v>1067</v>
      </c>
      <c r="C743" s="27" t="s">
        <v>676</v>
      </c>
      <c r="D743" s="27" t="s">
        <v>905</v>
      </c>
      <c r="E743" s="27" t="s">
        <v>1068</v>
      </c>
      <c r="F743" s="28">
        <v>35263</v>
      </c>
      <c r="G743" s="29">
        <v>0.67708333333333337</v>
      </c>
      <c r="H743" s="28">
        <v>35263</v>
      </c>
      <c r="I743" s="29">
        <v>0.80555555555555547</v>
      </c>
      <c r="J743" s="27" t="s">
        <v>889</v>
      </c>
      <c r="K743" s="27">
        <v>0.5</v>
      </c>
      <c r="L743" s="27">
        <v>0</v>
      </c>
      <c r="M743" s="27">
        <v>0.5</v>
      </c>
      <c r="N743" s="27" t="s">
        <v>882</v>
      </c>
      <c r="O743" s="30">
        <v>201910371</v>
      </c>
      <c r="P743" s="22"/>
      <c r="Q743" s="22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9"/>
    </row>
    <row r="744" spans="1:29" x14ac:dyDescent="0.25">
      <c r="A744" s="27">
        <v>1996</v>
      </c>
      <c r="B744" s="27" t="s">
        <v>1299</v>
      </c>
      <c r="C744" s="27" t="s">
        <v>676</v>
      </c>
      <c r="D744" s="27" t="s">
        <v>891</v>
      </c>
      <c r="E744" s="27" t="s">
        <v>1058</v>
      </c>
      <c r="F744" s="28">
        <v>35263</v>
      </c>
      <c r="G744" s="29">
        <v>0.67708333333333337</v>
      </c>
      <c r="H744" s="28">
        <v>35263</v>
      </c>
      <c r="I744" s="29">
        <v>0.73263888888888884</v>
      </c>
      <c r="J744" s="27" t="s">
        <v>889</v>
      </c>
      <c r="K744" s="27">
        <v>0</v>
      </c>
      <c r="L744" s="27">
        <v>0.05</v>
      </c>
      <c r="M744" s="27">
        <v>0.05</v>
      </c>
      <c r="N744" s="27" t="s">
        <v>882</v>
      </c>
      <c r="O744" s="30">
        <v>201402718</v>
      </c>
      <c r="P744" s="22"/>
      <c r="Q744" s="22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9"/>
    </row>
    <row r="745" spans="1:29" x14ac:dyDescent="0.25">
      <c r="A745" s="27">
        <v>1996</v>
      </c>
      <c r="B745" s="27" t="s">
        <v>4173</v>
      </c>
      <c r="C745" s="27" t="s">
        <v>674</v>
      </c>
      <c r="D745" s="27" t="s">
        <v>3824</v>
      </c>
      <c r="E745" s="27" t="s">
        <v>3825</v>
      </c>
      <c r="F745" s="28">
        <v>35263</v>
      </c>
      <c r="G745" s="29">
        <v>0.69097222222222221</v>
      </c>
      <c r="H745" s="28">
        <v>35263</v>
      </c>
      <c r="I745" s="29">
        <v>0.70833333333333337</v>
      </c>
      <c r="J745" s="27" t="s">
        <v>889</v>
      </c>
      <c r="K745" s="27">
        <v>0</v>
      </c>
      <c r="L745" s="27">
        <v>0.02</v>
      </c>
      <c r="M745" s="27">
        <v>0.02</v>
      </c>
      <c r="N745" s="27" t="s">
        <v>882</v>
      </c>
      <c r="O745" s="30">
        <v>201407776</v>
      </c>
      <c r="P745" s="22"/>
      <c r="Q745" s="22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9"/>
    </row>
    <row r="746" spans="1:29" x14ac:dyDescent="0.25">
      <c r="A746" s="27">
        <v>1996</v>
      </c>
      <c r="B746" s="27" t="s">
        <v>4670</v>
      </c>
      <c r="C746" s="27" t="s">
        <v>674</v>
      </c>
      <c r="D746" s="27" t="s">
        <v>752</v>
      </c>
      <c r="E746" s="27" t="s">
        <v>834</v>
      </c>
      <c r="F746" s="28">
        <v>35263</v>
      </c>
      <c r="G746" s="29">
        <v>0.69791666666666663</v>
      </c>
      <c r="H746" s="28">
        <v>35263</v>
      </c>
      <c r="I746" s="29">
        <v>0.75</v>
      </c>
      <c r="J746" s="27" t="s">
        <v>889</v>
      </c>
      <c r="K746" s="27">
        <v>0</v>
      </c>
      <c r="L746" s="27">
        <v>0.1</v>
      </c>
      <c r="M746" s="27">
        <v>0.1</v>
      </c>
      <c r="N746" s="27" t="s">
        <v>882</v>
      </c>
      <c r="O746" s="30">
        <v>202006533</v>
      </c>
      <c r="P746" s="22"/>
      <c r="Q746" s="22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9"/>
    </row>
    <row r="747" spans="1:29" x14ac:dyDescent="0.25">
      <c r="A747" s="27">
        <v>1996</v>
      </c>
      <c r="B747" s="27" t="s">
        <v>4892</v>
      </c>
      <c r="C747" s="27" t="s">
        <v>674</v>
      </c>
      <c r="D747" s="27" t="s">
        <v>1248</v>
      </c>
      <c r="E747" s="27" t="s">
        <v>4002</v>
      </c>
      <c r="F747" s="28">
        <v>35263</v>
      </c>
      <c r="G747" s="29">
        <v>0.70138888888888884</v>
      </c>
      <c r="H747" s="28">
        <v>35263</v>
      </c>
      <c r="I747" s="29">
        <v>0.79166666666666663</v>
      </c>
      <c r="J747" s="27" t="s">
        <v>889</v>
      </c>
      <c r="K747" s="27">
        <v>0</v>
      </c>
      <c r="L747" s="27">
        <v>0.5</v>
      </c>
      <c r="M747" s="27">
        <v>0.5</v>
      </c>
      <c r="N747" s="27" t="s">
        <v>882</v>
      </c>
      <c r="O747" s="30">
        <v>201706405</v>
      </c>
      <c r="P747" s="22"/>
      <c r="Q747" s="22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9"/>
    </row>
    <row r="748" spans="1:29" x14ac:dyDescent="0.25">
      <c r="A748" s="27">
        <v>1996</v>
      </c>
      <c r="B748" s="27" t="s">
        <v>4792</v>
      </c>
      <c r="C748" s="27" t="s">
        <v>674</v>
      </c>
      <c r="D748" s="27" t="s">
        <v>3827</v>
      </c>
      <c r="E748" s="27" t="s">
        <v>4793</v>
      </c>
      <c r="F748" s="28">
        <v>35263</v>
      </c>
      <c r="G748" s="29">
        <v>0.75</v>
      </c>
      <c r="H748" s="28">
        <v>35263</v>
      </c>
      <c r="I748" s="29">
        <v>0.91666666666666663</v>
      </c>
      <c r="J748" s="27" t="s">
        <v>889</v>
      </c>
      <c r="K748" s="27">
        <v>1</v>
      </c>
      <c r="L748" s="27">
        <v>1</v>
      </c>
      <c r="M748" s="27">
        <v>2</v>
      </c>
      <c r="N748" s="27" t="s">
        <v>882</v>
      </c>
      <c r="O748" s="30">
        <v>201900174</v>
      </c>
      <c r="P748" s="22"/>
      <c r="Q748" s="22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9"/>
    </row>
    <row r="749" spans="1:29" x14ac:dyDescent="0.25">
      <c r="A749" s="27">
        <v>1996</v>
      </c>
      <c r="B749" s="27" t="s">
        <v>4795</v>
      </c>
      <c r="C749" s="27" t="s">
        <v>674</v>
      </c>
      <c r="D749" s="27" t="s">
        <v>3859</v>
      </c>
      <c r="E749" s="27" t="s">
        <v>4239</v>
      </c>
      <c r="F749" s="28">
        <v>35263</v>
      </c>
      <c r="G749" s="29">
        <v>0.76041666666666663</v>
      </c>
      <c r="H749" s="28">
        <v>35263</v>
      </c>
      <c r="I749" s="29">
        <v>0.84722222222222221</v>
      </c>
      <c r="J749" s="27" t="s">
        <v>889</v>
      </c>
      <c r="K749" s="27">
        <v>0</v>
      </c>
      <c r="L749" s="27">
        <v>0.4</v>
      </c>
      <c r="M749" s="27">
        <v>0.4</v>
      </c>
      <c r="N749" s="27" t="s">
        <v>882</v>
      </c>
      <c r="O749" s="30">
        <v>202004304</v>
      </c>
      <c r="P749" s="22"/>
      <c r="Q749" s="22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9"/>
    </row>
    <row r="750" spans="1:29" x14ac:dyDescent="0.25">
      <c r="A750" s="27">
        <v>1996</v>
      </c>
      <c r="B750" s="27" t="s">
        <v>3860</v>
      </c>
      <c r="C750" s="27" t="s">
        <v>674</v>
      </c>
      <c r="D750" s="27" t="s">
        <v>3821</v>
      </c>
      <c r="E750" s="27" t="s">
        <v>3861</v>
      </c>
      <c r="F750" s="28">
        <v>35263</v>
      </c>
      <c r="G750" s="29">
        <v>0.77777777777777779</v>
      </c>
      <c r="H750" s="28">
        <v>35263</v>
      </c>
      <c r="I750" s="29">
        <v>0.82986111111111116</v>
      </c>
      <c r="J750" s="27" t="s">
        <v>889</v>
      </c>
      <c r="K750" s="27">
        <v>0.5</v>
      </c>
      <c r="L750" s="27">
        <v>0</v>
      </c>
      <c r="M750" s="27">
        <v>0.5</v>
      </c>
      <c r="N750" s="27" t="s">
        <v>882</v>
      </c>
      <c r="O750" s="30">
        <v>202101913</v>
      </c>
      <c r="P750" s="22"/>
      <c r="Q750" s="22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9"/>
    </row>
    <row r="751" spans="1:29" x14ac:dyDescent="0.25">
      <c r="A751" s="27">
        <v>1996</v>
      </c>
      <c r="B751" s="27" t="s">
        <v>4668</v>
      </c>
      <c r="C751" s="27" t="s">
        <v>674</v>
      </c>
      <c r="D751" s="27" t="s">
        <v>3859</v>
      </c>
      <c r="E751" s="27" t="s">
        <v>3984</v>
      </c>
      <c r="F751" s="28">
        <v>35263</v>
      </c>
      <c r="G751" s="29">
        <v>0.8125</v>
      </c>
      <c r="H751" s="28">
        <v>35263</v>
      </c>
      <c r="I751" s="29">
        <v>0.86458333333333337</v>
      </c>
      <c r="J751" s="27" t="s">
        <v>889</v>
      </c>
      <c r="K751" s="27">
        <v>0</v>
      </c>
      <c r="L751" s="27">
        <v>0.3</v>
      </c>
      <c r="M751" s="27">
        <v>0.3</v>
      </c>
      <c r="N751" s="27" t="s">
        <v>882</v>
      </c>
      <c r="O751" s="30">
        <v>201705985</v>
      </c>
      <c r="P751" s="22"/>
      <c r="Q751" s="22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9"/>
    </row>
    <row r="752" spans="1:29" x14ac:dyDescent="0.25">
      <c r="A752" s="27">
        <v>1996</v>
      </c>
      <c r="B752" s="27" t="s">
        <v>4894</v>
      </c>
      <c r="C752" s="27" t="s">
        <v>674</v>
      </c>
      <c r="D752" s="27" t="s">
        <v>3821</v>
      </c>
      <c r="E752" s="27" t="s">
        <v>739</v>
      </c>
      <c r="F752" s="28">
        <v>35263</v>
      </c>
      <c r="G752" s="29">
        <v>0.83333333333333337</v>
      </c>
      <c r="H752" s="28">
        <v>35263</v>
      </c>
      <c r="I752" s="29">
        <v>0.89583333333333337</v>
      </c>
      <c r="J752" s="27" t="s">
        <v>889</v>
      </c>
      <c r="K752" s="27">
        <v>0.5</v>
      </c>
      <c r="L752" s="27">
        <v>1.5</v>
      </c>
      <c r="M752" s="27">
        <v>2</v>
      </c>
      <c r="N752" s="27" t="s">
        <v>882</v>
      </c>
      <c r="O752" s="30">
        <v>202007459</v>
      </c>
      <c r="P752" s="22"/>
      <c r="Q752" s="22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9"/>
    </row>
    <row r="753" spans="1:29" x14ac:dyDescent="0.25">
      <c r="A753" s="27">
        <v>1996</v>
      </c>
      <c r="B753" s="27" t="s">
        <v>1434</v>
      </c>
      <c r="C753" s="27" t="s">
        <v>676</v>
      </c>
      <c r="D753" s="27" t="s">
        <v>901</v>
      </c>
      <c r="E753" s="27" t="s">
        <v>1013</v>
      </c>
      <c r="F753" s="28">
        <v>35263</v>
      </c>
      <c r="G753" s="29">
        <v>0.84027777777777779</v>
      </c>
      <c r="H753" s="28">
        <v>35263</v>
      </c>
      <c r="I753" s="29">
        <v>0.91666666666666663</v>
      </c>
      <c r="J753" s="27" t="s">
        <v>889</v>
      </c>
      <c r="K753" s="27">
        <v>0</v>
      </c>
      <c r="L753" s="27">
        <v>0.3</v>
      </c>
      <c r="M753" s="27">
        <v>0.3</v>
      </c>
      <c r="N753" s="27" t="s">
        <v>882</v>
      </c>
      <c r="O753" s="30">
        <v>201908119</v>
      </c>
      <c r="P753" s="22"/>
      <c r="Q753" s="22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9"/>
    </row>
    <row r="754" spans="1:29" x14ac:dyDescent="0.25">
      <c r="A754" s="27">
        <v>1996</v>
      </c>
      <c r="B754" s="27" t="s">
        <v>4790</v>
      </c>
      <c r="C754" s="27" t="s">
        <v>674</v>
      </c>
      <c r="D754" s="27" t="s">
        <v>3830</v>
      </c>
      <c r="E754" s="27" t="s">
        <v>833</v>
      </c>
      <c r="F754" s="28">
        <v>35263</v>
      </c>
      <c r="G754" s="29">
        <v>0.89583333333333337</v>
      </c>
      <c r="H754" s="28">
        <v>35263</v>
      </c>
      <c r="I754" s="29">
        <v>0.92361111111111116</v>
      </c>
      <c r="J754" s="27" t="s">
        <v>889</v>
      </c>
      <c r="K754" s="27">
        <v>0</v>
      </c>
      <c r="L754" s="27">
        <v>0.2</v>
      </c>
      <c r="M754" s="27">
        <v>0.2</v>
      </c>
      <c r="N754" s="27" t="s">
        <v>882</v>
      </c>
      <c r="O754" s="30">
        <v>202007516</v>
      </c>
      <c r="P754" s="22"/>
      <c r="Q754" s="22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9"/>
    </row>
    <row r="755" spans="1:29" x14ac:dyDescent="0.25">
      <c r="A755" s="27">
        <v>1996</v>
      </c>
      <c r="B755" s="27" t="s">
        <v>3860</v>
      </c>
      <c r="C755" s="27" t="s">
        <v>674</v>
      </c>
      <c r="D755" s="27" t="s">
        <v>3821</v>
      </c>
      <c r="E755" s="27" t="s">
        <v>3861</v>
      </c>
      <c r="F755" s="28">
        <v>35263</v>
      </c>
      <c r="G755" s="29">
        <v>0.9916666666666667</v>
      </c>
      <c r="H755" s="28">
        <v>35264</v>
      </c>
      <c r="I755" s="29">
        <v>3.6805555555555557E-2</v>
      </c>
      <c r="J755" s="27" t="s">
        <v>889</v>
      </c>
      <c r="K755" s="27">
        <v>0</v>
      </c>
      <c r="L755" s="27">
        <v>0.5</v>
      </c>
      <c r="M755" s="27">
        <v>0.5</v>
      </c>
      <c r="N755" s="27" t="s">
        <v>882</v>
      </c>
      <c r="O755" s="30">
        <v>201706966</v>
      </c>
      <c r="P755" s="22"/>
      <c r="Q755" s="22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9"/>
    </row>
    <row r="756" spans="1:29" x14ac:dyDescent="0.25">
      <c r="A756" s="27">
        <v>1996</v>
      </c>
      <c r="B756" s="27" t="s">
        <v>1434</v>
      </c>
      <c r="C756" s="27" t="s">
        <v>676</v>
      </c>
      <c r="D756" s="27" t="s">
        <v>901</v>
      </c>
      <c r="E756" s="27" t="s">
        <v>1013</v>
      </c>
      <c r="F756" s="28">
        <v>35264</v>
      </c>
      <c r="G756" s="29">
        <v>3.472222222222222E-3</v>
      </c>
      <c r="H756" s="28">
        <v>35264</v>
      </c>
      <c r="I756" s="29">
        <v>3.4722222222222224E-2</v>
      </c>
      <c r="J756" s="27" t="s">
        <v>889</v>
      </c>
      <c r="K756" s="27">
        <v>0</v>
      </c>
      <c r="L756" s="27">
        <v>0.2</v>
      </c>
      <c r="M756" s="27">
        <v>0.2</v>
      </c>
      <c r="N756" s="27" t="s">
        <v>882</v>
      </c>
      <c r="O756" s="30">
        <v>201806508</v>
      </c>
      <c r="P756" s="22"/>
      <c r="Q756" s="22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9"/>
    </row>
    <row r="757" spans="1:29" x14ac:dyDescent="0.25">
      <c r="A757" s="27">
        <v>1996</v>
      </c>
      <c r="B757" s="27" t="s">
        <v>3615</v>
      </c>
      <c r="C757" s="27" t="s">
        <v>3569</v>
      </c>
      <c r="D757" s="27" t="s">
        <v>3616</v>
      </c>
      <c r="E757" s="27" t="s">
        <v>3617</v>
      </c>
      <c r="F757" s="28">
        <v>35264</v>
      </c>
      <c r="G757" s="29">
        <v>1.7361111111111112E-2</v>
      </c>
      <c r="H757" s="28">
        <v>35264</v>
      </c>
      <c r="I757" s="29">
        <v>6.25E-2</v>
      </c>
      <c r="J757" s="27" t="s">
        <v>889</v>
      </c>
      <c r="K757" s="27">
        <v>0</v>
      </c>
      <c r="L757" s="27">
        <v>0</v>
      </c>
      <c r="M757" s="27">
        <v>0</v>
      </c>
      <c r="N757" s="27" t="s">
        <v>882</v>
      </c>
      <c r="O757" s="30">
        <v>202007375</v>
      </c>
      <c r="P757" s="22"/>
      <c r="Q757" s="22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9"/>
    </row>
    <row r="758" spans="1:29" x14ac:dyDescent="0.25">
      <c r="A758" s="27">
        <v>1996</v>
      </c>
      <c r="B758" s="27" t="s">
        <v>1067</v>
      </c>
      <c r="C758" s="27" t="s">
        <v>676</v>
      </c>
      <c r="D758" s="27" t="s">
        <v>905</v>
      </c>
      <c r="E758" s="27" t="s">
        <v>1068</v>
      </c>
      <c r="F758" s="28">
        <v>35264</v>
      </c>
      <c r="G758" s="29">
        <v>0.375</v>
      </c>
      <c r="H758" s="28">
        <v>35264</v>
      </c>
      <c r="I758" s="29">
        <v>0.41666666666666669</v>
      </c>
      <c r="J758" s="27" t="s">
        <v>889</v>
      </c>
      <c r="K758" s="27">
        <v>0</v>
      </c>
      <c r="L758" s="27">
        <v>0.02</v>
      </c>
      <c r="M758" s="27">
        <v>0.02</v>
      </c>
      <c r="N758" s="27" t="s">
        <v>882</v>
      </c>
      <c r="O758" s="30">
        <v>202006814</v>
      </c>
      <c r="P758" s="22"/>
      <c r="Q758" s="22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9"/>
    </row>
    <row r="759" spans="1:29" x14ac:dyDescent="0.25">
      <c r="A759" s="27">
        <v>1996</v>
      </c>
      <c r="B759" s="27" t="s">
        <v>1067</v>
      </c>
      <c r="C759" s="27" t="s">
        <v>676</v>
      </c>
      <c r="D759" s="27" t="s">
        <v>905</v>
      </c>
      <c r="E759" s="27" t="s">
        <v>1068</v>
      </c>
      <c r="F759" s="28">
        <v>35264</v>
      </c>
      <c r="G759" s="29">
        <v>0.4236111111111111</v>
      </c>
      <c r="H759" s="28">
        <v>35264</v>
      </c>
      <c r="I759" s="29">
        <v>0.46527777777777773</v>
      </c>
      <c r="J759" s="27" t="s">
        <v>889</v>
      </c>
      <c r="K759" s="27">
        <v>0</v>
      </c>
      <c r="L759" s="27">
        <v>0.02</v>
      </c>
      <c r="M759" s="27">
        <v>0.02</v>
      </c>
      <c r="N759" s="27" t="s">
        <v>882</v>
      </c>
      <c r="O759" s="30">
        <v>201709916</v>
      </c>
      <c r="P759" s="22"/>
      <c r="Q759" s="22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9"/>
    </row>
    <row r="760" spans="1:29" x14ac:dyDescent="0.25">
      <c r="A760" s="27">
        <v>1996</v>
      </c>
      <c r="B760" s="27" t="s">
        <v>4944</v>
      </c>
      <c r="C760" s="27" t="s">
        <v>674</v>
      </c>
      <c r="D760" s="27" t="s">
        <v>802</v>
      </c>
      <c r="E760" s="27" t="s">
        <v>3863</v>
      </c>
      <c r="F760" s="28">
        <v>35264</v>
      </c>
      <c r="G760" s="29">
        <v>0.51388888888888895</v>
      </c>
      <c r="H760" s="28">
        <v>35264</v>
      </c>
      <c r="I760" s="29">
        <v>0.84375</v>
      </c>
      <c r="J760" s="27" t="s">
        <v>889</v>
      </c>
      <c r="K760" s="27">
        <v>0.5</v>
      </c>
      <c r="L760" s="27">
        <v>1.5</v>
      </c>
      <c r="M760" s="27">
        <v>2</v>
      </c>
      <c r="N760" s="27" t="s">
        <v>882</v>
      </c>
      <c r="O760" s="30">
        <v>202006450</v>
      </c>
      <c r="P760" s="22"/>
      <c r="Q760" s="22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9"/>
    </row>
    <row r="761" spans="1:29" x14ac:dyDescent="0.25">
      <c r="A761" s="27">
        <v>1996</v>
      </c>
      <c r="B761" s="27" t="s">
        <v>1434</v>
      </c>
      <c r="C761" s="27" t="s">
        <v>676</v>
      </c>
      <c r="D761" s="27" t="s">
        <v>901</v>
      </c>
      <c r="E761" s="27" t="s">
        <v>1013</v>
      </c>
      <c r="F761" s="28">
        <v>35264</v>
      </c>
      <c r="G761" s="29">
        <v>0.54513888888888895</v>
      </c>
      <c r="H761" s="28">
        <v>35264</v>
      </c>
      <c r="I761" s="29">
        <v>0.67013888888888884</v>
      </c>
      <c r="J761" s="27" t="s">
        <v>889</v>
      </c>
      <c r="K761" s="27">
        <v>0</v>
      </c>
      <c r="L761" s="27">
        <v>0.5</v>
      </c>
      <c r="M761" s="27">
        <v>0.5</v>
      </c>
      <c r="N761" s="27" t="s">
        <v>882</v>
      </c>
      <c r="O761" s="30">
        <v>201605240</v>
      </c>
      <c r="P761" s="22"/>
      <c r="Q761" s="22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9"/>
    </row>
    <row r="762" spans="1:29" x14ac:dyDescent="0.25">
      <c r="A762" s="27">
        <v>1996</v>
      </c>
      <c r="B762" s="27" t="s">
        <v>1380</v>
      </c>
      <c r="C762" s="27" t="s">
        <v>676</v>
      </c>
      <c r="D762" s="27" t="s">
        <v>887</v>
      </c>
      <c r="E762" s="27" t="s">
        <v>1167</v>
      </c>
      <c r="F762" s="28">
        <v>35264</v>
      </c>
      <c r="G762" s="29">
        <v>0.55902777777777779</v>
      </c>
      <c r="H762" s="28">
        <v>35264</v>
      </c>
      <c r="I762" s="29">
        <v>0.60416666666666663</v>
      </c>
      <c r="J762" s="27" t="s">
        <v>889</v>
      </c>
      <c r="K762" s="27">
        <v>0</v>
      </c>
      <c r="L762" s="27">
        <v>0.1</v>
      </c>
      <c r="M762" s="27">
        <v>0.1</v>
      </c>
      <c r="N762" s="27" t="s">
        <v>882</v>
      </c>
      <c r="O762" s="30">
        <v>201805238</v>
      </c>
      <c r="P762" s="22"/>
      <c r="Q762" s="22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9"/>
    </row>
    <row r="763" spans="1:29" x14ac:dyDescent="0.25">
      <c r="A763" s="27">
        <v>1996</v>
      </c>
      <c r="B763" s="27" t="s">
        <v>4667</v>
      </c>
      <c r="C763" s="27" t="s">
        <v>674</v>
      </c>
      <c r="D763" s="27" t="s">
        <v>1248</v>
      </c>
      <c r="E763" s="27" t="s">
        <v>4461</v>
      </c>
      <c r="F763" s="28">
        <v>35264</v>
      </c>
      <c r="G763" s="29">
        <v>0.60069444444444442</v>
      </c>
      <c r="H763" s="28">
        <v>35264</v>
      </c>
      <c r="I763" s="29">
        <v>0.93402777777777779</v>
      </c>
      <c r="J763" s="27" t="s">
        <v>889</v>
      </c>
      <c r="K763" s="27">
        <v>0</v>
      </c>
      <c r="L763" s="27">
        <v>15</v>
      </c>
      <c r="M763" s="27">
        <v>15</v>
      </c>
      <c r="N763" s="27" t="s">
        <v>882</v>
      </c>
      <c r="O763" s="30">
        <v>202004823</v>
      </c>
      <c r="P763" s="22"/>
      <c r="Q763" s="22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9"/>
    </row>
    <row r="764" spans="1:29" x14ac:dyDescent="0.25">
      <c r="A764" s="27">
        <v>1996</v>
      </c>
      <c r="B764" s="27" t="s">
        <v>4172</v>
      </c>
      <c r="C764" s="27" t="s">
        <v>674</v>
      </c>
      <c r="D764" s="27" t="s">
        <v>3859</v>
      </c>
      <c r="E764" s="27" t="s">
        <v>3859</v>
      </c>
      <c r="F764" s="28">
        <v>35264</v>
      </c>
      <c r="G764" s="29">
        <v>0.60763888888888895</v>
      </c>
      <c r="H764" s="28">
        <v>35264</v>
      </c>
      <c r="I764" s="29">
        <v>0.65277777777777779</v>
      </c>
      <c r="J764" s="27" t="s">
        <v>889</v>
      </c>
      <c r="K764" s="27">
        <v>0</v>
      </c>
      <c r="L764" s="27">
        <v>0.02</v>
      </c>
      <c r="M764" s="27">
        <v>0.02</v>
      </c>
      <c r="N764" s="27" t="s">
        <v>882</v>
      </c>
      <c r="O764" s="30">
        <v>201700493</v>
      </c>
      <c r="P764" s="22"/>
      <c r="Q764" s="22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9"/>
    </row>
    <row r="765" spans="1:29" x14ac:dyDescent="0.25">
      <c r="A765" s="27">
        <v>1996</v>
      </c>
      <c r="B765" s="27" t="s">
        <v>1540</v>
      </c>
      <c r="C765" s="27" t="s">
        <v>676</v>
      </c>
      <c r="D765" s="27" t="s">
        <v>887</v>
      </c>
      <c r="E765" s="27" t="s">
        <v>1194</v>
      </c>
      <c r="F765" s="28">
        <v>35264</v>
      </c>
      <c r="G765" s="29">
        <v>0.61944444444444446</v>
      </c>
      <c r="H765" s="28">
        <v>35264</v>
      </c>
      <c r="I765" s="29">
        <v>0.82291666666666663</v>
      </c>
      <c r="J765" s="27" t="s">
        <v>889</v>
      </c>
      <c r="K765" s="27">
        <v>0</v>
      </c>
      <c r="L765" s="27">
        <v>1</v>
      </c>
      <c r="M765" s="27">
        <v>1</v>
      </c>
      <c r="N765" s="27" t="s">
        <v>882</v>
      </c>
      <c r="O765" s="30">
        <v>201907942</v>
      </c>
      <c r="P765" s="22"/>
      <c r="Q765" s="22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9"/>
    </row>
    <row r="766" spans="1:29" x14ac:dyDescent="0.25">
      <c r="A766" s="27">
        <v>1996</v>
      </c>
      <c r="B766" s="27" t="s">
        <v>3856</v>
      </c>
      <c r="C766" s="27" t="s">
        <v>674</v>
      </c>
      <c r="D766" s="27" t="s">
        <v>3827</v>
      </c>
      <c r="E766" s="27" t="s">
        <v>3828</v>
      </c>
      <c r="F766" s="28">
        <v>35264</v>
      </c>
      <c r="G766" s="29">
        <v>0.625</v>
      </c>
      <c r="H766" s="28">
        <v>35264</v>
      </c>
      <c r="I766" s="29">
        <v>0.66666666666666663</v>
      </c>
      <c r="J766" s="27" t="s">
        <v>889</v>
      </c>
      <c r="K766" s="27">
        <v>0.2</v>
      </c>
      <c r="L766" s="27">
        <v>0</v>
      </c>
      <c r="M766" s="27">
        <v>0.2</v>
      </c>
      <c r="N766" s="27" t="s">
        <v>882</v>
      </c>
      <c r="O766" s="30">
        <v>201906014</v>
      </c>
      <c r="P766" s="22"/>
      <c r="Q766" s="22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9"/>
    </row>
    <row r="767" spans="1:29" x14ac:dyDescent="0.25">
      <c r="A767" s="27">
        <v>1996</v>
      </c>
      <c r="B767" s="27" t="s">
        <v>4671</v>
      </c>
      <c r="C767" s="27" t="s">
        <v>674</v>
      </c>
      <c r="D767" s="27" t="s">
        <v>1248</v>
      </c>
      <c r="E767" s="27" t="s">
        <v>4359</v>
      </c>
      <c r="F767" s="28">
        <v>35264</v>
      </c>
      <c r="G767" s="29">
        <v>0.66666666666666663</v>
      </c>
      <c r="H767" s="28">
        <v>35264</v>
      </c>
      <c r="I767" s="29">
        <v>0.75</v>
      </c>
      <c r="J767" s="27" t="s">
        <v>889</v>
      </c>
      <c r="K767" s="27">
        <v>0</v>
      </c>
      <c r="L767" s="27">
        <v>0.3</v>
      </c>
      <c r="M767" s="27">
        <v>0.3</v>
      </c>
      <c r="N767" s="27" t="s">
        <v>882</v>
      </c>
      <c r="O767" s="30">
        <v>201905179</v>
      </c>
      <c r="P767" s="22"/>
      <c r="Q767" s="22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9"/>
    </row>
    <row r="768" spans="1:29" x14ac:dyDescent="0.25">
      <c r="A768" s="27">
        <v>1996</v>
      </c>
      <c r="B768" s="27" t="s">
        <v>4792</v>
      </c>
      <c r="C768" s="27" t="s">
        <v>674</v>
      </c>
      <c r="D768" s="27" t="s">
        <v>3827</v>
      </c>
      <c r="E768" s="27" t="s">
        <v>4793</v>
      </c>
      <c r="F768" s="28">
        <v>35264</v>
      </c>
      <c r="G768" s="29">
        <v>0.66666666666666663</v>
      </c>
      <c r="H768" s="28">
        <v>35264</v>
      </c>
      <c r="I768" s="29">
        <v>0.83333333333333337</v>
      </c>
      <c r="J768" s="27" t="s">
        <v>889</v>
      </c>
      <c r="K768" s="27">
        <v>1</v>
      </c>
      <c r="L768" s="27">
        <v>1</v>
      </c>
      <c r="M768" s="27">
        <v>2</v>
      </c>
      <c r="N768" s="27" t="s">
        <v>882</v>
      </c>
      <c r="O768" s="30">
        <v>201704335</v>
      </c>
      <c r="P768" s="22"/>
      <c r="Q768" s="22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9"/>
    </row>
    <row r="769" spans="1:29" x14ac:dyDescent="0.25">
      <c r="A769" s="27">
        <v>1996</v>
      </c>
      <c r="B769" s="27" t="s">
        <v>4015</v>
      </c>
      <c r="C769" s="27" t="s">
        <v>674</v>
      </c>
      <c r="D769" s="27" t="s">
        <v>853</v>
      </c>
      <c r="E769" s="27" t="s">
        <v>1625</v>
      </c>
      <c r="F769" s="28">
        <v>35264</v>
      </c>
      <c r="G769" s="29">
        <v>0.68402777777777779</v>
      </c>
      <c r="H769" s="28">
        <v>35264</v>
      </c>
      <c r="I769" s="29">
        <v>0.70833333333333337</v>
      </c>
      <c r="J769" s="27" t="s">
        <v>889</v>
      </c>
      <c r="K769" s="27">
        <v>0</v>
      </c>
      <c r="L769" s="27">
        <v>0.01</v>
      </c>
      <c r="M769" s="27">
        <v>0.01</v>
      </c>
      <c r="N769" s="27" t="s">
        <v>882</v>
      </c>
      <c r="O769" s="30">
        <v>201608611</v>
      </c>
      <c r="P769" s="22"/>
      <c r="Q769" s="22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9"/>
    </row>
    <row r="770" spans="1:29" x14ac:dyDescent="0.25">
      <c r="A770" s="27">
        <v>1996</v>
      </c>
      <c r="B770" s="27" t="s">
        <v>4853</v>
      </c>
      <c r="C770" s="27" t="s">
        <v>674</v>
      </c>
      <c r="D770" s="27" t="s">
        <v>3846</v>
      </c>
      <c r="E770" s="27" t="s">
        <v>4854</v>
      </c>
      <c r="F770" s="28">
        <v>35264</v>
      </c>
      <c r="G770" s="29">
        <v>0.68402777777777779</v>
      </c>
      <c r="H770" s="28">
        <v>35264</v>
      </c>
      <c r="I770" s="29">
        <v>0.77777777777777779</v>
      </c>
      <c r="J770" s="27" t="s">
        <v>889</v>
      </c>
      <c r="K770" s="27">
        <v>0</v>
      </c>
      <c r="L770" s="27">
        <v>0.4</v>
      </c>
      <c r="M770" s="27">
        <v>0.4</v>
      </c>
      <c r="N770" s="27" t="s">
        <v>882</v>
      </c>
      <c r="O770" s="30">
        <v>201208138</v>
      </c>
      <c r="P770" s="22"/>
      <c r="Q770" s="22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9"/>
    </row>
    <row r="771" spans="1:29" x14ac:dyDescent="0.25">
      <c r="A771" s="27">
        <v>1996</v>
      </c>
      <c r="B771" s="27" t="s">
        <v>3858</v>
      </c>
      <c r="C771" s="27" t="s">
        <v>674</v>
      </c>
      <c r="D771" s="27" t="s">
        <v>3859</v>
      </c>
      <c r="E771" s="27" t="s">
        <v>792</v>
      </c>
      <c r="F771" s="28">
        <v>35264</v>
      </c>
      <c r="G771" s="29">
        <v>0.71875</v>
      </c>
      <c r="H771" s="28">
        <v>35264</v>
      </c>
      <c r="I771" s="29">
        <v>0.79861111111111116</v>
      </c>
      <c r="J771" s="27" t="s">
        <v>889</v>
      </c>
      <c r="K771" s="27">
        <v>0</v>
      </c>
      <c r="L771" s="27">
        <v>0.5</v>
      </c>
      <c r="M771" s="27">
        <v>0.5</v>
      </c>
      <c r="N771" s="27" t="s">
        <v>882</v>
      </c>
      <c r="O771" s="30">
        <v>201905810</v>
      </c>
      <c r="P771" s="22"/>
      <c r="Q771" s="22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9"/>
    </row>
    <row r="772" spans="1:29" x14ac:dyDescent="0.25">
      <c r="A772" s="27">
        <v>1996</v>
      </c>
      <c r="B772" s="27" t="s">
        <v>4894</v>
      </c>
      <c r="C772" s="27" t="s">
        <v>674</v>
      </c>
      <c r="D772" s="27" t="s">
        <v>3821</v>
      </c>
      <c r="E772" s="27" t="s">
        <v>739</v>
      </c>
      <c r="F772" s="28">
        <v>35264</v>
      </c>
      <c r="G772" s="29">
        <v>0.73958333333333337</v>
      </c>
      <c r="H772" s="28">
        <v>35264</v>
      </c>
      <c r="I772" s="29">
        <v>0.79166666666666663</v>
      </c>
      <c r="J772" s="27" t="s">
        <v>889</v>
      </c>
      <c r="K772" s="27">
        <v>0.5</v>
      </c>
      <c r="L772" s="27">
        <v>0.5</v>
      </c>
      <c r="M772" s="27">
        <v>1</v>
      </c>
      <c r="N772" s="27" t="s">
        <v>882</v>
      </c>
      <c r="O772" s="30">
        <v>201907425</v>
      </c>
      <c r="P772" s="22"/>
      <c r="Q772" s="22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9"/>
    </row>
    <row r="773" spans="1:29" x14ac:dyDescent="0.25">
      <c r="A773" s="27">
        <v>1996</v>
      </c>
      <c r="B773" s="27" t="s">
        <v>3856</v>
      </c>
      <c r="C773" s="27" t="s">
        <v>674</v>
      </c>
      <c r="D773" s="27" t="s">
        <v>3827</v>
      </c>
      <c r="E773" s="27" t="s">
        <v>3828</v>
      </c>
      <c r="F773" s="28">
        <v>35264</v>
      </c>
      <c r="G773" s="29">
        <v>0.76041666666666663</v>
      </c>
      <c r="H773" s="28">
        <v>35264</v>
      </c>
      <c r="I773" s="29">
        <v>0.80208333333333337</v>
      </c>
      <c r="J773" s="27" t="s">
        <v>889</v>
      </c>
      <c r="K773" s="27">
        <v>0</v>
      </c>
      <c r="L773" s="27">
        <v>0.02</v>
      </c>
      <c r="M773" s="27">
        <v>0.02</v>
      </c>
      <c r="N773" s="27" t="s">
        <v>882</v>
      </c>
      <c r="O773" s="30">
        <v>202006767</v>
      </c>
      <c r="P773" s="22"/>
      <c r="Q773" s="22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9"/>
    </row>
    <row r="774" spans="1:29" x14ac:dyDescent="0.25">
      <c r="A774" s="27">
        <v>1996</v>
      </c>
      <c r="B774" s="27" t="s">
        <v>3578</v>
      </c>
      <c r="C774" s="27" t="s">
        <v>3569</v>
      </c>
      <c r="D774" s="27" t="s">
        <v>3576</v>
      </c>
      <c r="E774" s="27" t="s">
        <v>3579</v>
      </c>
      <c r="F774" s="28">
        <v>35264</v>
      </c>
      <c r="G774" s="29">
        <v>0.84722222222222221</v>
      </c>
      <c r="H774" s="28">
        <v>35264</v>
      </c>
      <c r="I774" s="29">
        <v>0.88194444444444453</v>
      </c>
      <c r="J774" s="27" t="s">
        <v>889</v>
      </c>
      <c r="K774" s="27">
        <v>0</v>
      </c>
      <c r="L774" s="27">
        <v>2E-3</v>
      </c>
      <c r="M774" s="27">
        <v>2E-3</v>
      </c>
      <c r="N774" s="27" t="s">
        <v>882</v>
      </c>
      <c r="O774" s="30">
        <v>201900174</v>
      </c>
      <c r="P774" s="22"/>
      <c r="Q774" s="22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9"/>
    </row>
    <row r="775" spans="1:29" x14ac:dyDescent="0.25">
      <c r="A775" s="27">
        <v>1996</v>
      </c>
      <c r="B775" s="27" t="s">
        <v>1197</v>
      </c>
      <c r="C775" s="27" t="s">
        <v>676</v>
      </c>
      <c r="D775" s="27" t="s">
        <v>991</v>
      </c>
      <c r="E775" s="27" t="s">
        <v>992</v>
      </c>
      <c r="F775" s="28">
        <v>35264</v>
      </c>
      <c r="G775" s="29">
        <v>0.86458333333333337</v>
      </c>
      <c r="H775" s="28">
        <v>35264</v>
      </c>
      <c r="I775" s="29">
        <v>0.91666666666666663</v>
      </c>
      <c r="J775" s="27" t="s">
        <v>889</v>
      </c>
      <c r="K775" s="27">
        <v>0</v>
      </c>
      <c r="L775" s="27">
        <v>0.02</v>
      </c>
      <c r="M775" s="27">
        <v>0.02</v>
      </c>
      <c r="N775" s="27" t="s">
        <v>882</v>
      </c>
      <c r="O775" s="30">
        <v>202005321</v>
      </c>
      <c r="P775" s="22"/>
      <c r="Q775" s="22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9"/>
    </row>
    <row r="776" spans="1:29" x14ac:dyDescent="0.25">
      <c r="A776" s="27">
        <v>1996</v>
      </c>
      <c r="B776" s="27" t="s">
        <v>4668</v>
      </c>
      <c r="C776" s="27" t="s">
        <v>674</v>
      </c>
      <c r="D776" s="27" t="s">
        <v>3859</v>
      </c>
      <c r="E776" s="27" t="s">
        <v>3984</v>
      </c>
      <c r="F776" s="28">
        <v>35264</v>
      </c>
      <c r="G776" s="29">
        <v>0.89583333333333337</v>
      </c>
      <c r="H776" s="28">
        <v>35264</v>
      </c>
      <c r="I776" s="29">
        <v>0.94791666666666663</v>
      </c>
      <c r="J776" s="27" t="s">
        <v>889</v>
      </c>
      <c r="K776" s="27">
        <v>0</v>
      </c>
      <c r="L776" s="27">
        <v>0.1</v>
      </c>
      <c r="M776" s="27">
        <v>0.1</v>
      </c>
      <c r="N776" s="27" t="s">
        <v>882</v>
      </c>
      <c r="O776" s="30">
        <v>201906235</v>
      </c>
      <c r="P776" s="22"/>
      <c r="Q776" s="22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9"/>
    </row>
    <row r="777" spans="1:29" x14ac:dyDescent="0.25">
      <c r="A777" s="27">
        <v>1996</v>
      </c>
      <c r="B777" s="27" t="s">
        <v>1378</v>
      </c>
      <c r="C777" s="27" t="s">
        <v>676</v>
      </c>
      <c r="D777" s="27" t="s">
        <v>901</v>
      </c>
      <c r="E777" s="27" t="s">
        <v>1379</v>
      </c>
      <c r="F777" s="28">
        <v>35264</v>
      </c>
      <c r="G777" s="29">
        <v>0.90972222222222221</v>
      </c>
      <c r="H777" s="28">
        <v>35264</v>
      </c>
      <c r="I777" s="29">
        <v>0.96527777777777779</v>
      </c>
      <c r="J777" s="27" t="s">
        <v>889</v>
      </c>
      <c r="K777" s="27">
        <v>0</v>
      </c>
      <c r="L777" s="27">
        <v>0.3</v>
      </c>
      <c r="M777" s="27">
        <v>0.3</v>
      </c>
      <c r="N777" s="27" t="s">
        <v>882</v>
      </c>
      <c r="O777" s="30">
        <v>201800700</v>
      </c>
      <c r="P777" s="22"/>
      <c r="Q777" s="22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9"/>
    </row>
    <row r="778" spans="1:29" x14ac:dyDescent="0.25">
      <c r="A778" s="27">
        <v>1996</v>
      </c>
      <c r="B778" s="27" t="s">
        <v>4492</v>
      </c>
      <c r="C778" s="27" t="s">
        <v>674</v>
      </c>
      <c r="D778" s="27" t="s">
        <v>3859</v>
      </c>
      <c r="E778" s="27" t="s">
        <v>4052</v>
      </c>
      <c r="F778" s="28">
        <v>35264</v>
      </c>
      <c r="G778" s="29">
        <v>0.91666666666666663</v>
      </c>
      <c r="H778" s="28">
        <v>35264</v>
      </c>
      <c r="I778" s="29">
        <v>0.9375</v>
      </c>
      <c r="J778" s="27" t="s">
        <v>889</v>
      </c>
      <c r="K778" s="27">
        <v>0</v>
      </c>
      <c r="L778" s="27">
        <v>0.05</v>
      </c>
      <c r="M778" s="27">
        <v>0.05</v>
      </c>
      <c r="N778" s="27" t="s">
        <v>882</v>
      </c>
      <c r="O778" s="30">
        <v>201904865</v>
      </c>
      <c r="P778" s="22"/>
      <c r="Q778" s="22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9"/>
    </row>
    <row r="779" spans="1:29" x14ac:dyDescent="0.25">
      <c r="A779" s="27">
        <v>1996</v>
      </c>
      <c r="B779" s="27" t="s">
        <v>4010</v>
      </c>
      <c r="C779" s="27" t="s">
        <v>674</v>
      </c>
      <c r="D779" s="27" t="s">
        <v>802</v>
      </c>
      <c r="E779" s="27" t="s">
        <v>3863</v>
      </c>
      <c r="F779" s="28">
        <v>35265</v>
      </c>
      <c r="G779" s="29">
        <v>3.125E-2</v>
      </c>
      <c r="H779" s="28">
        <v>35265</v>
      </c>
      <c r="I779" s="29">
        <v>0.125</v>
      </c>
      <c r="J779" s="27" t="s">
        <v>889</v>
      </c>
      <c r="K779" s="27">
        <v>0</v>
      </c>
      <c r="L779" s="27">
        <v>0.04</v>
      </c>
      <c r="M779" s="27">
        <v>0.04</v>
      </c>
      <c r="N779" s="27" t="s">
        <v>882</v>
      </c>
      <c r="O779" s="30">
        <v>202005321</v>
      </c>
      <c r="P779" s="22"/>
      <c r="Q779" s="22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9"/>
    </row>
    <row r="780" spans="1:29" x14ac:dyDescent="0.25">
      <c r="A780" s="27">
        <v>1996</v>
      </c>
      <c r="B780" s="27" t="s">
        <v>4667</v>
      </c>
      <c r="C780" s="27" t="s">
        <v>674</v>
      </c>
      <c r="D780" s="27" t="s">
        <v>1248</v>
      </c>
      <c r="E780" s="27" t="s">
        <v>4461</v>
      </c>
      <c r="F780" s="28">
        <v>35265</v>
      </c>
      <c r="G780" s="29">
        <v>3.4722222222222224E-2</v>
      </c>
      <c r="H780" s="28">
        <v>35265</v>
      </c>
      <c r="I780" s="29">
        <v>6.25E-2</v>
      </c>
      <c r="J780" s="27" t="s">
        <v>889</v>
      </c>
      <c r="K780" s="27">
        <v>0</v>
      </c>
      <c r="L780" s="27">
        <v>0.1</v>
      </c>
      <c r="M780" s="27">
        <v>0.1</v>
      </c>
      <c r="N780" s="27" t="s">
        <v>882</v>
      </c>
      <c r="O780" s="30">
        <v>201704560</v>
      </c>
      <c r="P780" s="22"/>
      <c r="Q780" s="22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9"/>
    </row>
    <row r="781" spans="1:29" x14ac:dyDescent="0.25">
      <c r="A781" s="27">
        <v>1996</v>
      </c>
      <c r="B781" s="27" t="s">
        <v>2425</v>
      </c>
      <c r="C781" s="27" t="s">
        <v>2231</v>
      </c>
      <c r="D781" s="27" t="s">
        <v>2268</v>
      </c>
      <c r="E781" s="27" t="s">
        <v>2359</v>
      </c>
      <c r="F781" s="28">
        <v>35265</v>
      </c>
      <c r="G781" s="29">
        <v>5.347222222222222E-2</v>
      </c>
      <c r="H781" s="28">
        <v>35265</v>
      </c>
      <c r="I781" s="29">
        <v>7.6388888888888895E-2</v>
      </c>
      <c r="J781" s="27"/>
      <c r="K781" s="27">
        <v>0</v>
      </c>
      <c r="L781" s="27">
        <v>0.06</v>
      </c>
      <c r="M781" s="27">
        <v>0.06</v>
      </c>
      <c r="N781" s="27" t="s">
        <v>2173</v>
      </c>
      <c r="O781" s="30">
        <v>201705720</v>
      </c>
      <c r="P781" s="22"/>
      <c r="Q781" s="22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9"/>
    </row>
    <row r="782" spans="1:29" x14ac:dyDescent="0.25">
      <c r="A782" s="27">
        <v>1996</v>
      </c>
      <c r="B782" s="27" t="s">
        <v>2518</v>
      </c>
      <c r="C782" s="27" t="s">
        <v>2231</v>
      </c>
      <c r="D782" s="27" t="s">
        <v>2340</v>
      </c>
      <c r="E782" s="27" t="s">
        <v>2340</v>
      </c>
      <c r="F782" s="28">
        <v>35265</v>
      </c>
      <c r="G782" s="29">
        <v>0.41944444444444445</v>
      </c>
      <c r="H782" s="28">
        <v>35265</v>
      </c>
      <c r="I782" s="29">
        <v>0.47569444444444442</v>
      </c>
      <c r="J782" s="27"/>
      <c r="K782" s="27">
        <v>0</v>
      </c>
      <c r="L782" s="27">
        <v>0.03</v>
      </c>
      <c r="M782" s="27">
        <v>0.03</v>
      </c>
      <c r="N782" s="27" t="s">
        <v>2211</v>
      </c>
      <c r="O782" s="30">
        <v>201706162</v>
      </c>
      <c r="P782" s="22"/>
      <c r="Q782" s="22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9"/>
    </row>
    <row r="783" spans="1:29" x14ac:dyDescent="0.25">
      <c r="A783" s="27">
        <v>1996</v>
      </c>
      <c r="B783" s="27" t="s">
        <v>4010</v>
      </c>
      <c r="C783" s="27" t="s">
        <v>674</v>
      </c>
      <c r="D783" s="27" t="s">
        <v>802</v>
      </c>
      <c r="E783" s="27" t="s">
        <v>3863</v>
      </c>
      <c r="F783" s="28">
        <v>35265</v>
      </c>
      <c r="G783" s="29">
        <v>0.4548611111111111</v>
      </c>
      <c r="H783" s="28">
        <v>35265</v>
      </c>
      <c r="I783" s="29">
        <v>0.53125</v>
      </c>
      <c r="J783" s="27" t="s">
        <v>889</v>
      </c>
      <c r="K783" s="27">
        <v>0</v>
      </c>
      <c r="L783" s="27">
        <v>0.1</v>
      </c>
      <c r="M783" s="27">
        <v>0.1</v>
      </c>
      <c r="N783" s="27" t="s">
        <v>882</v>
      </c>
      <c r="O783" s="30">
        <v>202102699</v>
      </c>
      <c r="P783" s="22"/>
      <c r="Q783" s="22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9"/>
    </row>
    <row r="784" spans="1:29" x14ac:dyDescent="0.25">
      <c r="A784" s="27">
        <v>1996</v>
      </c>
      <c r="B784" s="27" t="s">
        <v>4013</v>
      </c>
      <c r="C784" s="27" t="s">
        <v>674</v>
      </c>
      <c r="D784" s="27" t="s">
        <v>3859</v>
      </c>
      <c r="E784" s="27" t="s">
        <v>3889</v>
      </c>
      <c r="F784" s="28">
        <v>35265</v>
      </c>
      <c r="G784" s="29">
        <v>0.55208333333333337</v>
      </c>
      <c r="H784" s="28">
        <v>35265</v>
      </c>
      <c r="I784" s="29">
        <v>0.58333333333333337</v>
      </c>
      <c r="J784" s="27" t="s">
        <v>889</v>
      </c>
      <c r="K784" s="27">
        <v>0</v>
      </c>
      <c r="L784" s="27">
        <v>0.01</v>
      </c>
      <c r="M784" s="27">
        <v>0.01</v>
      </c>
      <c r="N784" s="27" t="s">
        <v>882</v>
      </c>
      <c r="O784" s="30">
        <v>202006757</v>
      </c>
      <c r="P784" s="22"/>
      <c r="Q784" s="22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9"/>
    </row>
    <row r="785" spans="1:29" x14ac:dyDescent="0.25">
      <c r="A785" s="27">
        <v>1996</v>
      </c>
      <c r="B785" s="27" t="s">
        <v>4010</v>
      </c>
      <c r="C785" s="27" t="s">
        <v>674</v>
      </c>
      <c r="D785" s="27" t="s">
        <v>802</v>
      </c>
      <c r="E785" s="27" t="s">
        <v>3863</v>
      </c>
      <c r="F785" s="28">
        <v>35265</v>
      </c>
      <c r="G785" s="29">
        <v>0.61458333333333337</v>
      </c>
      <c r="H785" s="28">
        <v>35265</v>
      </c>
      <c r="I785" s="29">
        <v>0.65625</v>
      </c>
      <c r="J785" s="27" t="s">
        <v>889</v>
      </c>
      <c r="K785" s="27">
        <v>0</v>
      </c>
      <c r="L785" s="27">
        <v>0.01</v>
      </c>
      <c r="M785" s="27">
        <v>0.01</v>
      </c>
      <c r="N785" s="27" t="s">
        <v>882</v>
      </c>
      <c r="O785" s="30">
        <v>201506449</v>
      </c>
      <c r="P785" s="22"/>
      <c r="Q785" s="22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9"/>
    </row>
    <row r="786" spans="1:29" x14ac:dyDescent="0.25">
      <c r="A786" s="27">
        <v>1996</v>
      </c>
      <c r="B786" s="27" t="s">
        <v>4011</v>
      </c>
      <c r="C786" s="27" t="s">
        <v>674</v>
      </c>
      <c r="D786" s="27" t="s">
        <v>3827</v>
      </c>
      <c r="E786" s="27" t="s">
        <v>4012</v>
      </c>
      <c r="F786" s="28">
        <v>35265</v>
      </c>
      <c r="G786" s="29">
        <v>0.61458333333333337</v>
      </c>
      <c r="H786" s="28">
        <v>35265</v>
      </c>
      <c r="I786" s="29">
        <v>0.67361111111111116</v>
      </c>
      <c r="J786" s="27" t="s">
        <v>889</v>
      </c>
      <c r="K786" s="27">
        <v>0</v>
      </c>
      <c r="L786" s="27">
        <v>0.1</v>
      </c>
      <c r="M786" s="27">
        <v>0.1</v>
      </c>
      <c r="N786" s="27" t="s">
        <v>882</v>
      </c>
      <c r="O786" s="30">
        <v>201704790</v>
      </c>
      <c r="P786" s="22"/>
      <c r="Q786" s="22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9"/>
    </row>
    <row r="787" spans="1:29" x14ac:dyDescent="0.25">
      <c r="A787" s="27">
        <v>1996</v>
      </c>
      <c r="B787" s="27" t="s">
        <v>4282</v>
      </c>
      <c r="C787" s="27" t="s">
        <v>674</v>
      </c>
      <c r="D787" s="27" t="s">
        <v>3827</v>
      </c>
      <c r="E787" s="27" t="s">
        <v>4283</v>
      </c>
      <c r="F787" s="28">
        <v>35265</v>
      </c>
      <c r="G787" s="29">
        <v>0.62152777777777779</v>
      </c>
      <c r="H787" s="28">
        <v>35265</v>
      </c>
      <c r="I787" s="29">
        <v>0.65625</v>
      </c>
      <c r="J787" s="27" t="s">
        <v>889</v>
      </c>
      <c r="K787" s="27">
        <v>0</v>
      </c>
      <c r="L787" s="27">
        <v>0.03</v>
      </c>
      <c r="M787" s="27">
        <v>0.03</v>
      </c>
      <c r="N787" s="27" t="s">
        <v>882</v>
      </c>
      <c r="O787" s="30">
        <v>201905861</v>
      </c>
      <c r="P787" s="22"/>
      <c r="Q787" s="22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9"/>
    </row>
    <row r="788" spans="1:29" x14ac:dyDescent="0.25">
      <c r="A788" s="27">
        <v>1996</v>
      </c>
      <c r="B788" s="27" t="s">
        <v>4665</v>
      </c>
      <c r="C788" s="27" t="s">
        <v>674</v>
      </c>
      <c r="D788" s="27" t="s">
        <v>1248</v>
      </c>
      <c r="E788" s="27" t="s">
        <v>779</v>
      </c>
      <c r="F788" s="28">
        <v>35265</v>
      </c>
      <c r="G788" s="29">
        <v>0.63888888888888895</v>
      </c>
      <c r="H788" s="28">
        <v>35265</v>
      </c>
      <c r="I788" s="29">
        <v>0.76736111111111116</v>
      </c>
      <c r="J788" s="27" t="s">
        <v>889</v>
      </c>
      <c r="K788" s="27">
        <v>0</v>
      </c>
      <c r="L788" s="27">
        <v>0.1</v>
      </c>
      <c r="M788" s="27">
        <v>0.1</v>
      </c>
      <c r="N788" s="27" t="s">
        <v>882</v>
      </c>
      <c r="O788" s="30">
        <v>200806079</v>
      </c>
      <c r="P788" s="22"/>
      <c r="Q788" s="22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9"/>
    </row>
    <row r="789" spans="1:29" x14ac:dyDescent="0.25">
      <c r="A789" s="27">
        <v>1996</v>
      </c>
      <c r="B789" s="27" t="s">
        <v>3858</v>
      </c>
      <c r="C789" s="27" t="s">
        <v>674</v>
      </c>
      <c r="D789" s="27" t="s">
        <v>3859</v>
      </c>
      <c r="E789" s="27" t="s">
        <v>792</v>
      </c>
      <c r="F789" s="28">
        <v>35265</v>
      </c>
      <c r="G789" s="29">
        <v>0.67013888888888884</v>
      </c>
      <c r="H789" s="28">
        <v>35265</v>
      </c>
      <c r="I789" s="29">
        <v>0.83333333333333337</v>
      </c>
      <c r="J789" s="27" t="s">
        <v>889</v>
      </c>
      <c r="K789" s="27">
        <v>0.5</v>
      </c>
      <c r="L789" s="27">
        <v>0</v>
      </c>
      <c r="M789" s="27">
        <v>0.5</v>
      </c>
      <c r="N789" s="27" t="s">
        <v>882</v>
      </c>
      <c r="O789" s="30">
        <v>202007323</v>
      </c>
      <c r="P789" s="22"/>
      <c r="Q789" s="22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9"/>
    </row>
    <row r="790" spans="1:29" x14ac:dyDescent="0.25">
      <c r="A790" s="27">
        <v>1996</v>
      </c>
      <c r="B790" s="27" t="s">
        <v>4666</v>
      </c>
      <c r="C790" s="27" t="s">
        <v>674</v>
      </c>
      <c r="D790" s="27" t="s">
        <v>752</v>
      </c>
      <c r="E790" s="27" t="s">
        <v>3882</v>
      </c>
      <c r="F790" s="28">
        <v>35265</v>
      </c>
      <c r="G790" s="29">
        <v>0.69444444444444453</v>
      </c>
      <c r="H790" s="28">
        <v>35265</v>
      </c>
      <c r="I790" s="29">
        <v>0.73958333333333337</v>
      </c>
      <c r="J790" s="27" t="s">
        <v>889</v>
      </c>
      <c r="K790" s="27">
        <v>0</v>
      </c>
      <c r="L790" s="27">
        <v>0.1</v>
      </c>
      <c r="M790" s="27">
        <v>0.1</v>
      </c>
      <c r="N790" s="27" t="s">
        <v>882</v>
      </c>
      <c r="O790" s="30">
        <v>201706200</v>
      </c>
      <c r="P790" s="22"/>
      <c r="Q790" s="22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9"/>
    </row>
    <row r="791" spans="1:29" x14ac:dyDescent="0.25">
      <c r="A791" s="27">
        <v>1996</v>
      </c>
      <c r="B791" s="27" t="s">
        <v>1196</v>
      </c>
      <c r="C791" s="27" t="s">
        <v>676</v>
      </c>
      <c r="D791" s="27" t="s">
        <v>893</v>
      </c>
      <c r="E791" s="27" t="s">
        <v>1041</v>
      </c>
      <c r="F791" s="28">
        <v>35265</v>
      </c>
      <c r="G791" s="29">
        <v>0.71180555555555547</v>
      </c>
      <c r="H791" s="28">
        <v>35265</v>
      </c>
      <c r="I791" s="29">
        <v>0.79861111111111116</v>
      </c>
      <c r="J791" s="27" t="s">
        <v>889</v>
      </c>
      <c r="K791" s="27">
        <v>0</v>
      </c>
      <c r="L791" s="27">
        <v>0.02</v>
      </c>
      <c r="M791" s="27">
        <v>0.02</v>
      </c>
      <c r="N791" s="27" t="s">
        <v>882</v>
      </c>
      <c r="O791" s="30">
        <v>201706264</v>
      </c>
      <c r="P791" s="22"/>
      <c r="Q791" s="22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9"/>
    </row>
    <row r="792" spans="1:29" x14ac:dyDescent="0.25">
      <c r="A792" s="27">
        <v>1996</v>
      </c>
      <c r="B792" s="27" t="s">
        <v>1540</v>
      </c>
      <c r="C792" s="27" t="s">
        <v>676</v>
      </c>
      <c r="D792" s="27" t="s">
        <v>887</v>
      </c>
      <c r="E792" s="27" t="s">
        <v>1194</v>
      </c>
      <c r="F792" s="28">
        <v>35265</v>
      </c>
      <c r="G792" s="29">
        <v>0.71180555555555547</v>
      </c>
      <c r="H792" s="28">
        <v>35265</v>
      </c>
      <c r="I792" s="29">
        <v>0.84722222222222221</v>
      </c>
      <c r="J792" s="27" t="s">
        <v>889</v>
      </c>
      <c r="K792" s="27">
        <v>0</v>
      </c>
      <c r="L792" s="27">
        <v>1</v>
      </c>
      <c r="M792" s="27">
        <v>1</v>
      </c>
      <c r="N792" s="27" t="s">
        <v>882</v>
      </c>
      <c r="O792" s="30">
        <v>201904798</v>
      </c>
      <c r="P792" s="22"/>
      <c r="Q792" s="22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9"/>
    </row>
    <row r="793" spans="1:29" x14ac:dyDescent="0.25">
      <c r="A793" s="27">
        <v>1996</v>
      </c>
      <c r="B793" s="27" t="s">
        <v>4010</v>
      </c>
      <c r="C793" s="27" t="s">
        <v>674</v>
      </c>
      <c r="D793" s="27" t="s">
        <v>802</v>
      </c>
      <c r="E793" s="27" t="s">
        <v>3863</v>
      </c>
      <c r="F793" s="28">
        <v>35265</v>
      </c>
      <c r="G793" s="29">
        <v>0.71180555555555547</v>
      </c>
      <c r="H793" s="28">
        <v>35265</v>
      </c>
      <c r="I793" s="29">
        <v>0.77430555555555547</v>
      </c>
      <c r="J793" s="27" t="s">
        <v>889</v>
      </c>
      <c r="K793" s="27">
        <v>0</v>
      </c>
      <c r="L793" s="27">
        <v>0.01</v>
      </c>
      <c r="M793" s="27">
        <v>0.01</v>
      </c>
      <c r="N793" s="27" t="s">
        <v>882</v>
      </c>
      <c r="O793" s="30">
        <v>201700122</v>
      </c>
      <c r="P793" s="22"/>
      <c r="Q793" s="22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9"/>
    </row>
    <row r="794" spans="1:29" x14ac:dyDescent="0.25">
      <c r="A794" s="27">
        <v>1996</v>
      </c>
      <c r="B794" s="27" t="s">
        <v>4172</v>
      </c>
      <c r="C794" s="27" t="s">
        <v>674</v>
      </c>
      <c r="D794" s="27" t="s">
        <v>3859</v>
      </c>
      <c r="E794" s="27" t="s">
        <v>3859</v>
      </c>
      <c r="F794" s="28">
        <v>35265</v>
      </c>
      <c r="G794" s="29">
        <v>0.73611111111111116</v>
      </c>
      <c r="H794" s="28">
        <v>35265</v>
      </c>
      <c r="I794" s="29">
        <v>0.77430555555555547</v>
      </c>
      <c r="J794" s="27" t="s">
        <v>889</v>
      </c>
      <c r="K794" s="27">
        <v>0</v>
      </c>
      <c r="L794" s="27">
        <v>0.05</v>
      </c>
      <c r="M794" s="27">
        <v>0.05</v>
      </c>
      <c r="N794" s="27" t="s">
        <v>882</v>
      </c>
      <c r="O794" s="30">
        <v>201907316</v>
      </c>
      <c r="P794" s="22"/>
      <c r="Q794" s="22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9"/>
    </row>
    <row r="795" spans="1:29" x14ac:dyDescent="0.25">
      <c r="A795" s="27">
        <v>1996</v>
      </c>
      <c r="B795" s="27" t="s">
        <v>4168</v>
      </c>
      <c r="C795" s="27" t="s">
        <v>674</v>
      </c>
      <c r="D795" s="27" t="s">
        <v>3884</v>
      </c>
      <c r="E795" s="27" t="s">
        <v>4169</v>
      </c>
      <c r="F795" s="28">
        <v>35265</v>
      </c>
      <c r="G795" s="29">
        <v>0.77083333333333337</v>
      </c>
      <c r="H795" s="28">
        <v>35265</v>
      </c>
      <c r="I795" s="29">
        <v>0.8125</v>
      </c>
      <c r="J795" s="27" t="s">
        <v>889</v>
      </c>
      <c r="K795" s="27">
        <v>0</v>
      </c>
      <c r="L795" s="27">
        <v>0.02</v>
      </c>
      <c r="M795" s="27">
        <v>0.02</v>
      </c>
      <c r="N795" s="27" t="s">
        <v>882</v>
      </c>
      <c r="O795" s="30">
        <v>202007398</v>
      </c>
      <c r="P795" s="22"/>
      <c r="Q795" s="22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9"/>
    </row>
    <row r="796" spans="1:29" x14ac:dyDescent="0.25">
      <c r="A796" s="27">
        <v>1996</v>
      </c>
      <c r="B796" s="27" t="s">
        <v>3862</v>
      </c>
      <c r="C796" s="27" t="s">
        <v>674</v>
      </c>
      <c r="D796" s="27" t="s">
        <v>802</v>
      </c>
      <c r="E796" s="27" t="s">
        <v>3863</v>
      </c>
      <c r="F796" s="28">
        <v>35265</v>
      </c>
      <c r="G796" s="29">
        <v>0.79513888888888884</v>
      </c>
      <c r="H796" s="28">
        <v>35265</v>
      </c>
      <c r="I796" s="29">
        <v>0.85069444444444453</v>
      </c>
      <c r="J796" s="27" t="s">
        <v>889</v>
      </c>
      <c r="K796" s="27">
        <v>0</v>
      </c>
      <c r="L796" s="27">
        <v>0.05</v>
      </c>
      <c r="M796" s="27">
        <v>0.05</v>
      </c>
      <c r="N796" s="27" t="s">
        <v>882</v>
      </c>
      <c r="O796" s="30">
        <v>201905711</v>
      </c>
      <c r="P796" s="22"/>
      <c r="Q796" s="22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9"/>
    </row>
    <row r="797" spans="1:29" x14ac:dyDescent="0.25">
      <c r="A797" s="27">
        <v>1996</v>
      </c>
      <c r="B797" s="27" t="s">
        <v>4840</v>
      </c>
      <c r="C797" s="27" t="s">
        <v>674</v>
      </c>
      <c r="D797" s="27" t="s">
        <v>3846</v>
      </c>
      <c r="E797" s="27" t="s">
        <v>3865</v>
      </c>
      <c r="F797" s="28">
        <v>35265</v>
      </c>
      <c r="G797" s="29">
        <v>0.80208333333333337</v>
      </c>
      <c r="H797" s="28">
        <v>35265</v>
      </c>
      <c r="I797" s="29">
        <v>0.89583333333333337</v>
      </c>
      <c r="J797" s="27" t="s">
        <v>889</v>
      </c>
      <c r="K797" s="27">
        <v>0</v>
      </c>
      <c r="L797" s="27">
        <v>1</v>
      </c>
      <c r="M797" s="27">
        <v>1</v>
      </c>
      <c r="N797" s="27" t="s">
        <v>882</v>
      </c>
      <c r="O797" s="30">
        <v>201907445</v>
      </c>
      <c r="P797" s="22"/>
      <c r="Q797" s="22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9"/>
    </row>
    <row r="798" spans="1:29" x14ac:dyDescent="0.25">
      <c r="A798" s="27">
        <v>1996</v>
      </c>
      <c r="B798" s="27" t="s">
        <v>1378</v>
      </c>
      <c r="C798" s="27" t="s">
        <v>676</v>
      </c>
      <c r="D798" s="27" t="s">
        <v>901</v>
      </c>
      <c r="E798" s="27" t="s">
        <v>1379</v>
      </c>
      <c r="F798" s="28">
        <v>35265</v>
      </c>
      <c r="G798" s="29">
        <v>0.875</v>
      </c>
      <c r="H798" s="28">
        <v>35265</v>
      </c>
      <c r="I798" s="29">
        <v>0.94444444444444453</v>
      </c>
      <c r="J798" s="27" t="s">
        <v>889</v>
      </c>
      <c r="K798" s="27">
        <v>0</v>
      </c>
      <c r="L798" s="27">
        <v>0.1</v>
      </c>
      <c r="M798" s="27">
        <v>0.1</v>
      </c>
      <c r="N798" s="27" t="s">
        <v>882</v>
      </c>
      <c r="O798" s="30">
        <v>202007866</v>
      </c>
      <c r="P798" s="22"/>
      <c r="Q798" s="22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9"/>
    </row>
    <row r="799" spans="1:29" x14ac:dyDescent="0.25">
      <c r="A799" s="27">
        <v>1996</v>
      </c>
      <c r="B799" s="27" t="s">
        <v>4010</v>
      </c>
      <c r="C799" s="27" t="s">
        <v>674</v>
      </c>
      <c r="D799" s="27" t="s">
        <v>802</v>
      </c>
      <c r="E799" s="27" t="s">
        <v>3863</v>
      </c>
      <c r="F799" s="28">
        <v>35265</v>
      </c>
      <c r="G799" s="29">
        <v>0.92013888888888884</v>
      </c>
      <c r="H799" s="28">
        <v>35265</v>
      </c>
      <c r="I799" s="29">
        <v>0.94791666666666663</v>
      </c>
      <c r="J799" s="27" t="s">
        <v>889</v>
      </c>
      <c r="K799" s="27">
        <v>0</v>
      </c>
      <c r="L799" s="27">
        <v>0.02</v>
      </c>
      <c r="M799" s="27">
        <v>0.02</v>
      </c>
      <c r="N799" s="27" t="s">
        <v>882</v>
      </c>
      <c r="O799" s="30">
        <v>202004159</v>
      </c>
      <c r="P799" s="22"/>
      <c r="Q799" s="22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9"/>
    </row>
    <row r="800" spans="1:29" x14ac:dyDescent="0.25">
      <c r="A800" s="27">
        <v>1996</v>
      </c>
      <c r="B800" s="27" t="s">
        <v>4167</v>
      </c>
      <c r="C800" s="27" t="s">
        <v>674</v>
      </c>
      <c r="D800" s="27" t="s">
        <v>752</v>
      </c>
      <c r="E800" s="27" t="s">
        <v>3882</v>
      </c>
      <c r="F800" s="28">
        <v>35265</v>
      </c>
      <c r="G800" s="29">
        <v>0.98125000000000007</v>
      </c>
      <c r="H800" s="28">
        <v>35266</v>
      </c>
      <c r="I800" s="29">
        <v>0</v>
      </c>
      <c r="J800" s="27" t="s">
        <v>889</v>
      </c>
      <c r="K800" s="27">
        <v>0</v>
      </c>
      <c r="L800" s="27">
        <v>0.05</v>
      </c>
      <c r="M800" s="27">
        <v>0.05</v>
      </c>
      <c r="N800" s="27" t="s">
        <v>882</v>
      </c>
      <c r="O800" s="30">
        <v>202005096</v>
      </c>
      <c r="P800" s="22"/>
      <c r="Q800" s="22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9"/>
    </row>
    <row r="801" spans="1:29" x14ac:dyDescent="0.25">
      <c r="A801" s="27">
        <v>1996</v>
      </c>
      <c r="B801" s="27" t="s">
        <v>4663</v>
      </c>
      <c r="C801" s="27" t="s">
        <v>674</v>
      </c>
      <c r="D801" s="27" t="s">
        <v>752</v>
      </c>
      <c r="E801" s="27" t="s">
        <v>4184</v>
      </c>
      <c r="F801" s="28">
        <v>35265</v>
      </c>
      <c r="G801" s="29">
        <v>0.99861111111111101</v>
      </c>
      <c r="H801" s="28">
        <v>35266</v>
      </c>
      <c r="I801" s="29">
        <v>2.4305555555555556E-2</v>
      </c>
      <c r="J801" s="27" t="s">
        <v>889</v>
      </c>
      <c r="K801" s="27">
        <v>0</v>
      </c>
      <c r="L801" s="27">
        <v>0.1</v>
      </c>
      <c r="M801" s="27">
        <v>0.1</v>
      </c>
      <c r="N801" s="27" t="s">
        <v>882</v>
      </c>
      <c r="O801" s="30">
        <v>202004864</v>
      </c>
      <c r="P801" s="22"/>
      <c r="Q801" s="22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9"/>
    </row>
    <row r="802" spans="1:29" x14ac:dyDescent="0.25">
      <c r="A802" s="27">
        <v>1996</v>
      </c>
      <c r="B802" s="27" t="s">
        <v>4010</v>
      </c>
      <c r="C802" s="27" t="s">
        <v>674</v>
      </c>
      <c r="D802" s="27" t="s">
        <v>802</v>
      </c>
      <c r="E802" s="27" t="s">
        <v>3863</v>
      </c>
      <c r="F802" s="28">
        <v>35266</v>
      </c>
      <c r="G802" s="29">
        <v>8.3333333333333329E-2</v>
      </c>
      <c r="H802" s="28">
        <v>35266</v>
      </c>
      <c r="I802" s="29">
        <v>0.125</v>
      </c>
      <c r="J802" s="27" t="s">
        <v>889</v>
      </c>
      <c r="K802" s="27">
        <v>0</v>
      </c>
      <c r="L802" s="27">
        <v>0.02</v>
      </c>
      <c r="M802" s="27">
        <v>0.02</v>
      </c>
      <c r="N802" s="27" t="s">
        <v>882</v>
      </c>
      <c r="O802" s="30">
        <v>201905634</v>
      </c>
      <c r="P802" s="22"/>
      <c r="Q802" s="22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9"/>
    </row>
    <row r="803" spans="1:29" x14ac:dyDescent="0.25">
      <c r="A803" s="27">
        <v>1996</v>
      </c>
      <c r="B803" s="27" t="s">
        <v>4011</v>
      </c>
      <c r="C803" s="27" t="s">
        <v>674</v>
      </c>
      <c r="D803" s="27" t="s">
        <v>3827</v>
      </c>
      <c r="E803" s="27" t="s">
        <v>4012</v>
      </c>
      <c r="F803" s="28">
        <v>35266</v>
      </c>
      <c r="G803" s="29">
        <v>0.13194444444444445</v>
      </c>
      <c r="H803" s="28">
        <v>35266</v>
      </c>
      <c r="I803" s="29">
        <v>0.16666666666666666</v>
      </c>
      <c r="J803" s="27" t="s">
        <v>889</v>
      </c>
      <c r="K803" s="27">
        <v>0</v>
      </c>
      <c r="L803" s="27">
        <v>0.01</v>
      </c>
      <c r="M803" s="27">
        <v>0.01</v>
      </c>
      <c r="N803" s="27" t="s">
        <v>882</v>
      </c>
      <c r="O803" s="30">
        <v>201707235</v>
      </c>
      <c r="P803" s="22"/>
      <c r="Q803" s="22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9"/>
    </row>
    <row r="804" spans="1:29" x14ac:dyDescent="0.25">
      <c r="A804" s="27">
        <v>1996</v>
      </c>
      <c r="B804" s="27" t="s">
        <v>4167</v>
      </c>
      <c r="C804" s="27" t="s">
        <v>674</v>
      </c>
      <c r="D804" s="27" t="s">
        <v>752</v>
      </c>
      <c r="E804" s="27" t="s">
        <v>3882</v>
      </c>
      <c r="F804" s="28">
        <v>35266</v>
      </c>
      <c r="G804" s="29">
        <v>0.25</v>
      </c>
      <c r="H804" s="28">
        <v>35266</v>
      </c>
      <c r="I804" s="29">
        <v>0.27430555555555552</v>
      </c>
      <c r="J804" s="27" t="s">
        <v>889</v>
      </c>
      <c r="K804" s="27">
        <v>0</v>
      </c>
      <c r="L804" s="27">
        <v>0.02</v>
      </c>
      <c r="M804" s="27">
        <v>0.02</v>
      </c>
      <c r="N804" s="27" t="s">
        <v>882</v>
      </c>
      <c r="O804" s="30">
        <v>201904499</v>
      </c>
      <c r="P804" s="22"/>
      <c r="Q804" s="22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9"/>
    </row>
    <row r="805" spans="1:29" x14ac:dyDescent="0.25">
      <c r="A805" s="27">
        <v>1996</v>
      </c>
      <c r="B805" s="27" t="s">
        <v>4167</v>
      </c>
      <c r="C805" s="27" t="s">
        <v>674</v>
      </c>
      <c r="D805" s="27" t="s">
        <v>752</v>
      </c>
      <c r="E805" s="27" t="s">
        <v>3882</v>
      </c>
      <c r="F805" s="28">
        <v>35266</v>
      </c>
      <c r="G805" s="29">
        <v>0.3611111111111111</v>
      </c>
      <c r="H805" s="28">
        <v>35266</v>
      </c>
      <c r="I805" s="29">
        <v>0.375</v>
      </c>
      <c r="J805" s="27" t="s">
        <v>889</v>
      </c>
      <c r="K805" s="27">
        <v>0</v>
      </c>
      <c r="L805" s="27">
        <v>0.03</v>
      </c>
      <c r="M805" s="27">
        <v>0.03</v>
      </c>
      <c r="N805" s="27" t="s">
        <v>882</v>
      </c>
      <c r="O805" s="30">
        <v>202004229</v>
      </c>
      <c r="P805" s="22"/>
      <c r="Q805" s="22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9"/>
    </row>
    <row r="806" spans="1:29" x14ac:dyDescent="0.25">
      <c r="A806" s="27">
        <v>1996</v>
      </c>
      <c r="B806" s="27" t="s">
        <v>4010</v>
      </c>
      <c r="C806" s="27" t="s">
        <v>674</v>
      </c>
      <c r="D806" s="27" t="s">
        <v>802</v>
      </c>
      <c r="E806" s="27" t="s">
        <v>3863</v>
      </c>
      <c r="F806" s="28">
        <v>35266</v>
      </c>
      <c r="G806" s="29">
        <v>0.50347222222222221</v>
      </c>
      <c r="H806" s="28">
        <v>35266</v>
      </c>
      <c r="I806" s="29">
        <v>0.55902777777777779</v>
      </c>
      <c r="J806" s="27" t="s">
        <v>889</v>
      </c>
      <c r="K806" s="27">
        <v>0</v>
      </c>
      <c r="L806" s="27">
        <v>7.0000000000000007E-2</v>
      </c>
      <c r="M806" s="27">
        <v>7.0000000000000007E-2</v>
      </c>
      <c r="N806" s="27" t="s">
        <v>882</v>
      </c>
      <c r="O806" s="30">
        <v>202004393</v>
      </c>
      <c r="P806" s="22"/>
      <c r="Q806" s="22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9"/>
    </row>
    <row r="807" spans="1:29" x14ac:dyDescent="0.25">
      <c r="A807" s="27">
        <v>1996</v>
      </c>
      <c r="B807" s="27" t="s">
        <v>1057</v>
      </c>
      <c r="C807" s="27" t="s">
        <v>676</v>
      </c>
      <c r="D807" s="27" t="s">
        <v>891</v>
      </c>
      <c r="E807" s="27" t="s">
        <v>1058</v>
      </c>
      <c r="F807" s="28">
        <v>35266</v>
      </c>
      <c r="G807" s="29">
        <v>0.53819444444444442</v>
      </c>
      <c r="H807" s="28">
        <v>35266</v>
      </c>
      <c r="I807" s="29">
        <v>0.57638888888888895</v>
      </c>
      <c r="J807" s="27" t="s">
        <v>889</v>
      </c>
      <c r="K807" s="27">
        <v>0.1</v>
      </c>
      <c r="L807" s="27">
        <v>0</v>
      </c>
      <c r="M807" s="27">
        <v>0.1</v>
      </c>
      <c r="N807" s="27" t="s">
        <v>882</v>
      </c>
      <c r="O807" s="30">
        <v>201907538</v>
      </c>
      <c r="P807" s="22"/>
      <c r="Q807" s="22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9"/>
    </row>
    <row r="808" spans="1:29" x14ac:dyDescent="0.25">
      <c r="A808" s="27">
        <v>1996</v>
      </c>
      <c r="B808" s="27" t="s">
        <v>1298</v>
      </c>
      <c r="C808" s="27" t="s">
        <v>676</v>
      </c>
      <c r="D808" s="27" t="s">
        <v>905</v>
      </c>
      <c r="E808" s="27" t="s">
        <v>1292</v>
      </c>
      <c r="F808" s="28">
        <v>35266</v>
      </c>
      <c r="G808" s="29">
        <v>0.54166666666666663</v>
      </c>
      <c r="H808" s="28">
        <v>35266</v>
      </c>
      <c r="I808" s="29">
        <v>0.59375</v>
      </c>
      <c r="J808" s="27" t="s">
        <v>889</v>
      </c>
      <c r="K808" s="27">
        <v>0</v>
      </c>
      <c r="L808" s="27">
        <v>0.05</v>
      </c>
      <c r="M808" s="27">
        <v>0.05</v>
      </c>
      <c r="N808" s="27" t="s">
        <v>882</v>
      </c>
      <c r="O808" s="30">
        <v>202007568</v>
      </c>
      <c r="P808" s="22"/>
      <c r="Q808" s="22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9"/>
    </row>
    <row r="809" spans="1:29" x14ac:dyDescent="0.25">
      <c r="A809" s="27">
        <v>1996</v>
      </c>
      <c r="B809" s="27" t="s">
        <v>4664</v>
      </c>
      <c r="C809" s="27" t="s">
        <v>674</v>
      </c>
      <c r="D809" s="27" t="s">
        <v>752</v>
      </c>
      <c r="E809" s="27" t="s">
        <v>4184</v>
      </c>
      <c r="F809" s="28">
        <v>35266</v>
      </c>
      <c r="G809" s="29">
        <v>0.58333333333333337</v>
      </c>
      <c r="H809" s="28">
        <v>35266</v>
      </c>
      <c r="I809" s="29">
        <v>0.63541666666666663</v>
      </c>
      <c r="J809" s="27" t="s">
        <v>889</v>
      </c>
      <c r="K809" s="27">
        <v>0</v>
      </c>
      <c r="L809" s="27">
        <v>0.2</v>
      </c>
      <c r="M809" s="27">
        <v>0.2</v>
      </c>
      <c r="N809" s="27" t="s">
        <v>882</v>
      </c>
      <c r="O809" s="30">
        <v>200304815</v>
      </c>
      <c r="P809" s="22"/>
      <c r="Q809" s="22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9"/>
    </row>
    <row r="810" spans="1:29" x14ac:dyDescent="0.25">
      <c r="A810" s="27">
        <v>1996</v>
      </c>
      <c r="B810" s="27" t="s">
        <v>4840</v>
      </c>
      <c r="C810" s="27" t="s">
        <v>674</v>
      </c>
      <c r="D810" s="27" t="s">
        <v>3846</v>
      </c>
      <c r="E810" s="27" t="s">
        <v>3865</v>
      </c>
      <c r="F810" s="28">
        <v>35266</v>
      </c>
      <c r="G810" s="29">
        <v>0.59722222222222221</v>
      </c>
      <c r="H810" s="28">
        <v>35266</v>
      </c>
      <c r="I810" s="29">
        <v>0.66666666666666663</v>
      </c>
      <c r="J810" s="27" t="s">
        <v>889</v>
      </c>
      <c r="K810" s="27">
        <v>0</v>
      </c>
      <c r="L810" s="27">
        <v>0.3</v>
      </c>
      <c r="M810" s="27">
        <v>0.3</v>
      </c>
      <c r="N810" s="27" t="s">
        <v>882</v>
      </c>
      <c r="O810" s="30">
        <v>202004926</v>
      </c>
      <c r="P810" s="22"/>
      <c r="Q810" s="22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9"/>
    </row>
    <row r="811" spans="1:29" x14ac:dyDescent="0.25">
      <c r="A811" s="27">
        <v>1996</v>
      </c>
      <c r="B811" s="27" t="s">
        <v>4010</v>
      </c>
      <c r="C811" s="27" t="s">
        <v>674</v>
      </c>
      <c r="D811" s="27" t="s">
        <v>802</v>
      </c>
      <c r="E811" s="27" t="s">
        <v>3863</v>
      </c>
      <c r="F811" s="28">
        <v>35266</v>
      </c>
      <c r="G811" s="29">
        <v>0.66319444444444442</v>
      </c>
      <c r="H811" s="28">
        <v>35266</v>
      </c>
      <c r="I811" s="29">
        <v>0.70833333333333337</v>
      </c>
      <c r="J811" s="27" t="s">
        <v>889</v>
      </c>
      <c r="K811" s="27">
        <v>0</v>
      </c>
      <c r="L811" s="27">
        <v>0.1</v>
      </c>
      <c r="M811" s="27">
        <v>0.1</v>
      </c>
      <c r="N811" s="27" t="s">
        <v>882</v>
      </c>
      <c r="O811" s="30">
        <v>201806326</v>
      </c>
      <c r="P811" s="22"/>
      <c r="Q811" s="22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9"/>
    </row>
    <row r="812" spans="1:29" x14ac:dyDescent="0.25">
      <c r="A812" s="27">
        <v>1996</v>
      </c>
      <c r="B812" s="27" t="s">
        <v>4281</v>
      </c>
      <c r="C812" s="27" t="s">
        <v>674</v>
      </c>
      <c r="D812" s="27" t="s">
        <v>853</v>
      </c>
      <c r="E812" s="27" t="s">
        <v>3925</v>
      </c>
      <c r="F812" s="28">
        <v>35266</v>
      </c>
      <c r="G812" s="29">
        <v>0.71875</v>
      </c>
      <c r="H812" s="28">
        <v>35266</v>
      </c>
      <c r="I812" s="29">
        <v>0.77083333333333337</v>
      </c>
      <c r="J812" s="27" t="s">
        <v>889</v>
      </c>
      <c r="K812" s="27">
        <v>0</v>
      </c>
      <c r="L812" s="27">
        <v>0.03</v>
      </c>
      <c r="M812" s="27">
        <v>0.03</v>
      </c>
      <c r="N812" s="27" t="s">
        <v>882</v>
      </c>
      <c r="O812" s="30">
        <v>201503093</v>
      </c>
      <c r="P812" s="22"/>
      <c r="Q812" s="22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9"/>
    </row>
    <row r="813" spans="1:29" x14ac:dyDescent="0.25">
      <c r="A813" s="27">
        <v>1996</v>
      </c>
      <c r="B813" s="27" t="s">
        <v>4664</v>
      </c>
      <c r="C813" s="27" t="s">
        <v>674</v>
      </c>
      <c r="D813" s="27" t="s">
        <v>752</v>
      </c>
      <c r="E813" s="27" t="s">
        <v>4184</v>
      </c>
      <c r="F813" s="28">
        <v>35266</v>
      </c>
      <c r="G813" s="29">
        <v>0.72569444444444453</v>
      </c>
      <c r="H813" s="28">
        <v>35266</v>
      </c>
      <c r="I813" s="29">
        <v>0.77083333333333337</v>
      </c>
      <c r="J813" s="27" t="s">
        <v>889</v>
      </c>
      <c r="K813" s="27">
        <v>0</v>
      </c>
      <c r="L813" s="27">
        <v>0.15</v>
      </c>
      <c r="M813" s="27">
        <v>0.15</v>
      </c>
      <c r="N813" s="27" t="s">
        <v>882</v>
      </c>
      <c r="O813" s="30">
        <v>201906108</v>
      </c>
      <c r="P813" s="22"/>
      <c r="Q813" s="22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9"/>
    </row>
    <row r="814" spans="1:29" x14ac:dyDescent="0.25">
      <c r="A814" s="27">
        <v>1996</v>
      </c>
      <c r="B814" s="27" t="s">
        <v>4167</v>
      </c>
      <c r="C814" s="27" t="s">
        <v>674</v>
      </c>
      <c r="D814" s="27" t="s">
        <v>752</v>
      </c>
      <c r="E814" s="27" t="s">
        <v>3882</v>
      </c>
      <c r="F814" s="28">
        <v>35266</v>
      </c>
      <c r="G814" s="29">
        <v>0.76041666666666663</v>
      </c>
      <c r="H814" s="28">
        <v>35266</v>
      </c>
      <c r="I814" s="29">
        <v>0.80208333333333337</v>
      </c>
      <c r="J814" s="27" t="s">
        <v>889</v>
      </c>
      <c r="K814" s="27">
        <v>0</v>
      </c>
      <c r="L814" s="27">
        <v>0.15</v>
      </c>
      <c r="M814" s="27">
        <v>0.15</v>
      </c>
      <c r="N814" s="27" t="s">
        <v>882</v>
      </c>
      <c r="O814" s="30">
        <v>201706412</v>
      </c>
      <c r="P814" s="22"/>
      <c r="Q814" s="22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9"/>
    </row>
    <row r="815" spans="1:29" x14ac:dyDescent="0.25">
      <c r="A815" s="27">
        <v>1996</v>
      </c>
      <c r="B815" s="27" t="s">
        <v>1376</v>
      </c>
      <c r="C815" s="27" t="s">
        <v>676</v>
      </c>
      <c r="D815" s="27" t="s">
        <v>901</v>
      </c>
      <c r="E815" s="27" t="s">
        <v>1377</v>
      </c>
      <c r="F815" s="28">
        <v>35266</v>
      </c>
      <c r="G815" s="29">
        <v>0.80208333333333337</v>
      </c>
      <c r="H815" s="28">
        <v>35266</v>
      </c>
      <c r="I815" s="29">
        <v>0.83333333333333337</v>
      </c>
      <c r="J815" s="27" t="s">
        <v>889</v>
      </c>
      <c r="K815" s="27">
        <v>0</v>
      </c>
      <c r="L815" s="27">
        <v>0.1</v>
      </c>
      <c r="M815" s="27">
        <v>0.1</v>
      </c>
      <c r="N815" s="27" t="s">
        <v>882</v>
      </c>
      <c r="O815" s="30">
        <v>202008227</v>
      </c>
      <c r="P815" s="22"/>
      <c r="Q815" s="22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9"/>
    </row>
    <row r="816" spans="1:29" x14ac:dyDescent="0.25">
      <c r="A816" s="27">
        <v>1996</v>
      </c>
      <c r="B816" s="27" t="s">
        <v>2245</v>
      </c>
      <c r="C816" s="27" t="s">
        <v>2231</v>
      </c>
      <c r="D816" s="27" t="s">
        <v>2246</v>
      </c>
      <c r="E816" s="27" t="s">
        <v>2247</v>
      </c>
      <c r="F816" s="28">
        <v>35266</v>
      </c>
      <c r="G816" s="29">
        <v>0.83333333333333337</v>
      </c>
      <c r="H816" s="28">
        <v>35266</v>
      </c>
      <c r="I816" s="29">
        <v>0.88888888888888884</v>
      </c>
      <c r="J816" s="27"/>
      <c r="K816" s="27">
        <v>0.05</v>
      </c>
      <c r="L816" s="27">
        <v>0</v>
      </c>
      <c r="M816" s="27">
        <v>0.05</v>
      </c>
      <c r="N816" s="27" t="s">
        <v>2163</v>
      </c>
      <c r="O816" s="30">
        <v>201705577</v>
      </c>
      <c r="P816" s="22"/>
      <c r="Q816" s="22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9"/>
    </row>
    <row r="817" spans="1:29" x14ac:dyDescent="0.25">
      <c r="A817" s="27">
        <v>1996</v>
      </c>
      <c r="B817" s="27" t="s">
        <v>4489</v>
      </c>
      <c r="C817" s="27" t="s">
        <v>674</v>
      </c>
      <c r="D817" s="27" t="s">
        <v>853</v>
      </c>
      <c r="E817" s="27" t="s">
        <v>819</v>
      </c>
      <c r="F817" s="28">
        <v>35266</v>
      </c>
      <c r="G817" s="29">
        <v>0.83680555555555547</v>
      </c>
      <c r="H817" s="28">
        <v>35266</v>
      </c>
      <c r="I817" s="29">
        <v>0.88194444444444453</v>
      </c>
      <c r="J817" s="27" t="s">
        <v>889</v>
      </c>
      <c r="K817" s="27">
        <v>0</v>
      </c>
      <c r="L817" s="27">
        <v>0.05</v>
      </c>
      <c r="M817" s="27">
        <v>0.05</v>
      </c>
      <c r="N817" s="27" t="s">
        <v>882</v>
      </c>
      <c r="O817" s="30">
        <v>202007525</v>
      </c>
      <c r="P817" s="22"/>
      <c r="Q817" s="22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9"/>
    </row>
    <row r="818" spans="1:29" x14ac:dyDescent="0.25">
      <c r="A818" s="27">
        <v>1996</v>
      </c>
      <c r="B818" s="27" t="s">
        <v>1055</v>
      </c>
      <c r="C818" s="27" t="s">
        <v>676</v>
      </c>
      <c r="D818" s="27" t="s">
        <v>891</v>
      </c>
      <c r="E818" s="27" t="s">
        <v>1056</v>
      </c>
      <c r="F818" s="28">
        <v>35266</v>
      </c>
      <c r="G818" s="29">
        <v>0.88888888888888884</v>
      </c>
      <c r="H818" s="28">
        <v>35266</v>
      </c>
      <c r="I818" s="29">
        <v>0.99305555555555547</v>
      </c>
      <c r="J818" s="27" t="s">
        <v>889</v>
      </c>
      <c r="K818" s="27">
        <v>0.3</v>
      </c>
      <c r="L818" s="27">
        <v>0</v>
      </c>
      <c r="M818" s="27">
        <v>0.3</v>
      </c>
      <c r="N818" s="27" t="s">
        <v>882</v>
      </c>
      <c r="O818" s="30">
        <v>201900188</v>
      </c>
      <c r="P818" s="22"/>
      <c r="Q818" s="22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9"/>
    </row>
    <row r="819" spans="1:29" x14ac:dyDescent="0.25">
      <c r="A819" s="27">
        <v>1996</v>
      </c>
      <c r="B819" s="27" t="s">
        <v>4891</v>
      </c>
      <c r="C819" s="27" t="s">
        <v>674</v>
      </c>
      <c r="D819" s="27" t="s">
        <v>752</v>
      </c>
      <c r="E819" s="27" t="s">
        <v>798</v>
      </c>
      <c r="F819" s="28">
        <v>35266</v>
      </c>
      <c r="G819" s="29">
        <v>0.89583333333333337</v>
      </c>
      <c r="H819" s="28">
        <v>35266</v>
      </c>
      <c r="I819" s="29">
        <v>0.9375</v>
      </c>
      <c r="J819" s="27" t="s">
        <v>889</v>
      </c>
      <c r="K819" s="27">
        <v>0</v>
      </c>
      <c r="L819" s="27">
        <v>0.5</v>
      </c>
      <c r="M819" s="27">
        <v>0.5</v>
      </c>
      <c r="N819" s="27" t="s">
        <v>882</v>
      </c>
      <c r="O819" s="30">
        <v>199803795</v>
      </c>
      <c r="P819" s="22"/>
      <c r="Q819" s="22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9"/>
    </row>
    <row r="820" spans="1:29" x14ac:dyDescent="0.25">
      <c r="A820" s="27">
        <v>1996</v>
      </c>
      <c r="B820" s="27" t="s">
        <v>1297</v>
      </c>
      <c r="C820" s="27" t="s">
        <v>676</v>
      </c>
      <c r="D820" s="27" t="s">
        <v>887</v>
      </c>
      <c r="E820" s="27" t="s">
        <v>751</v>
      </c>
      <c r="F820" s="28">
        <v>35266</v>
      </c>
      <c r="G820" s="29">
        <v>0.91249999999999998</v>
      </c>
      <c r="H820" s="28">
        <v>35266</v>
      </c>
      <c r="I820" s="29">
        <v>0.94444444444444453</v>
      </c>
      <c r="J820" s="27" t="s">
        <v>889</v>
      </c>
      <c r="K820" s="27">
        <v>0</v>
      </c>
      <c r="L820" s="27">
        <v>0.05</v>
      </c>
      <c r="M820" s="27">
        <v>0.05</v>
      </c>
      <c r="N820" s="27" t="s">
        <v>882</v>
      </c>
      <c r="O820" s="30">
        <v>202008127</v>
      </c>
      <c r="P820" s="22"/>
      <c r="Q820" s="22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9"/>
    </row>
    <row r="821" spans="1:29" x14ac:dyDescent="0.25">
      <c r="A821" s="27">
        <v>1996</v>
      </c>
      <c r="B821" s="27" t="s">
        <v>4664</v>
      </c>
      <c r="C821" s="27" t="s">
        <v>674</v>
      </c>
      <c r="D821" s="27" t="s">
        <v>752</v>
      </c>
      <c r="E821" s="27" t="s">
        <v>4184</v>
      </c>
      <c r="F821" s="28">
        <v>35266</v>
      </c>
      <c r="G821" s="29">
        <v>0.94444444444444453</v>
      </c>
      <c r="H821" s="28">
        <v>35266</v>
      </c>
      <c r="I821" s="29">
        <v>0.97222222222222221</v>
      </c>
      <c r="J821" s="27" t="s">
        <v>889</v>
      </c>
      <c r="K821" s="27">
        <v>0</v>
      </c>
      <c r="L821" s="27">
        <v>0.1</v>
      </c>
      <c r="M821" s="27">
        <v>0.1</v>
      </c>
      <c r="N821" s="27" t="s">
        <v>882</v>
      </c>
      <c r="O821" s="30">
        <v>202006381</v>
      </c>
      <c r="P821" s="22"/>
      <c r="Q821" s="22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9"/>
    </row>
    <row r="822" spans="1:29" x14ac:dyDescent="0.25">
      <c r="A822" s="27">
        <v>1996</v>
      </c>
      <c r="B822" s="27" t="s">
        <v>4010</v>
      </c>
      <c r="C822" s="27" t="s">
        <v>674</v>
      </c>
      <c r="D822" s="27" t="s">
        <v>802</v>
      </c>
      <c r="E822" s="27" t="s">
        <v>3863</v>
      </c>
      <c r="F822" s="28">
        <v>35267</v>
      </c>
      <c r="G822" s="29">
        <v>0.10069444444444443</v>
      </c>
      <c r="H822" s="28">
        <v>35267</v>
      </c>
      <c r="I822" s="29">
        <v>0.1423611111111111</v>
      </c>
      <c r="J822" s="27" t="s">
        <v>889</v>
      </c>
      <c r="K822" s="27">
        <v>0</v>
      </c>
      <c r="L822" s="27">
        <v>0.8</v>
      </c>
      <c r="M822" s="27">
        <v>0.8</v>
      </c>
      <c r="N822" s="27" t="s">
        <v>882</v>
      </c>
      <c r="O822" s="30">
        <v>202006407</v>
      </c>
      <c r="P822" s="22"/>
      <c r="Q822" s="22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9"/>
    </row>
    <row r="823" spans="1:29" x14ac:dyDescent="0.25">
      <c r="A823" s="27">
        <v>1996</v>
      </c>
      <c r="B823" s="27" t="s">
        <v>2521</v>
      </c>
      <c r="C823" s="27" t="s">
        <v>2231</v>
      </c>
      <c r="D823" s="27" t="s">
        <v>2362</v>
      </c>
      <c r="E823" s="27" t="s">
        <v>2432</v>
      </c>
      <c r="F823" s="28">
        <v>35267</v>
      </c>
      <c r="G823" s="29">
        <v>0.4861111111111111</v>
      </c>
      <c r="H823" s="28">
        <v>35267</v>
      </c>
      <c r="I823" s="29">
        <v>0.83333333333333337</v>
      </c>
      <c r="J823" s="27"/>
      <c r="K823" s="27">
        <v>0.6</v>
      </c>
      <c r="L823" s="27">
        <v>71.275000000000006</v>
      </c>
      <c r="M823" s="27">
        <v>71.875</v>
      </c>
      <c r="N823" s="27" t="s">
        <v>2211</v>
      </c>
      <c r="O823" s="30">
        <v>201906834</v>
      </c>
      <c r="P823" s="22"/>
      <c r="Q823" s="22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9"/>
    </row>
    <row r="824" spans="1:29" x14ac:dyDescent="0.25">
      <c r="A824" s="27">
        <v>1996</v>
      </c>
      <c r="B824" s="27" t="s">
        <v>4487</v>
      </c>
      <c r="C824" s="27" t="s">
        <v>674</v>
      </c>
      <c r="D824" s="27" t="s">
        <v>3859</v>
      </c>
      <c r="E824" s="27" t="s">
        <v>4488</v>
      </c>
      <c r="F824" s="28">
        <v>35267</v>
      </c>
      <c r="G824" s="29">
        <v>0.55347222222222225</v>
      </c>
      <c r="H824" s="28">
        <v>35267</v>
      </c>
      <c r="I824" s="29">
        <v>0.59375</v>
      </c>
      <c r="J824" s="27" t="s">
        <v>889</v>
      </c>
      <c r="K824" s="27">
        <v>0</v>
      </c>
      <c r="L824" s="27">
        <v>0.05</v>
      </c>
      <c r="M824" s="27">
        <v>0.05</v>
      </c>
      <c r="N824" s="27" t="s">
        <v>882</v>
      </c>
      <c r="O824" s="30">
        <v>201504772</v>
      </c>
      <c r="P824" s="22"/>
      <c r="Q824" s="22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9"/>
    </row>
    <row r="825" spans="1:29" x14ac:dyDescent="0.25">
      <c r="A825" s="27">
        <v>1996</v>
      </c>
      <c r="B825" s="27" t="s">
        <v>1496</v>
      </c>
      <c r="C825" s="27" t="s">
        <v>676</v>
      </c>
      <c r="D825" s="27" t="s">
        <v>893</v>
      </c>
      <c r="E825" s="27" t="s">
        <v>1497</v>
      </c>
      <c r="F825" s="28">
        <v>35267</v>
      </c>
      <c r="G825" s="29">
        <v>0.55555555555555558</v>
      </c>
      <c r="H825" s="28">
        <v>35267</v>
      </c>
      <c r="I825" s="29">
        <v>0.6875</v>
      </c>
      <c r="J825" s="27" t="s">
        <v>889</v>
      </c>
      <c r="K825" s="27">
        <v>0</v>
      </c>
      <c r="L825" s="27">
        <v>0.5</v>
      </c>
      <c r="M825" s="27">
        <v>0.5</v>
      </c>
      <c r="N825" s="27" t="s">
        <v>882</v>
      </c>
      <c r="O825" s="30">
        <v>202008410</v>
      </c>
      <c r="P825" s="22"/>
      <c r="Q825" s="22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9"/>
    </row>
    <row r="826" spans="1:29" x14ac:dyDescent="0.25">
      <c r="A826" s="27">
        <v>1996</v>
      </c>
      <c r="B826" s="27" t="s">
        <v>4839</v>
      </c>
      <c r="C826" s="27" t="s">
        <v>674</v>
      </c>
      <c r="D826" s="27" t="s">
        <v>3830</v>
      </c>
      <c r="E826" s="27" t="s">
        <v>727</v>
      </c>
      <c r="F826" s="28">
        <v>35267</v>
      </c>
      <c r="G826" s="29">
        <v>0.59027777777777779</v>
      </c>
      <c r="H826" s="28">
        <v>35267</v>
      </c>
      <c r="I826" s="29">
        <v>0.65625</v>
      </c>
      <c r="J826" s="27" t="s">
        <v>889</v>
      </c>
      <c r="K826" s="27">
        <v>0</v>
      </c>
      <c r="L826" s="27">
        <v>0.3</v>
      </c>
      <c r="M826" s="27">
        <v>0.3</v>
      </c>
      <c r="N826" s="27" t="s">
        <v>882</v>
      </c>
      <c r="O826" s="30">
        <v>201904639</v>
      </c>
      <c r="P826" s="22"/>
      <c r="Q826" s="22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9"/>
    </row>
    <row r="827" spans="1:29" x14ac:dyDescent="0.25">
      <c r="A827" s="27">
        <v>1996</v>
      </c>
      <c r="B827" s="27" t="s">
        <v>1594</v>
      </c>
      <c r="C827" s="27" t="s">
        <v>676</v>
      </c>
      <c r="D827" s="27" t="s">
        <v>991</v>
      </c>
      <c r="E827" s="27" t="s">
        <v>1124</v>
      </c>
      <c r="F827" s="28">
        <v>35267</v>
      </c>
      <c r="G827" s="29">
        <v>0.60069444444444442</v>
      </c>
      <c r="H827" s="28">
        <v>35267</v>
      </c>
      <c r="I827" s="29">
        <v>0.87152777777777779</v>
      </c>
      <c r="J827" s="27" t="s">
        <v>889</v>
      </c>
      <c r="K827" s="27">
        <v>1</v>
      </c>
      <c r="L827" s="27">
        <v>9</v>
      </c>
      <c r="M827" s="27">
        <v>10</v>
      </c>
      <c r="N827" s="27" t="s">
        <v>882</v>
      </c>
      <c r="O827" s="30">
        <v>201509918</v>
      </c>
      <c r="P827" s="22"/>
      <c r="Q827" s="22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9"/>
    </row>
    <row r="828" spans="1:29" x14ac:dyDescent="0.25">
      <c r="A828" s="27">
        <v>1996</v>
      </c>
      <c r="B828" s="27" t="s">
        <v>4667</v>
      </c>
      <c r="C828" s="27" t="s">
        <v>674</v>
      </c>
      <c r="D828" s="27" t="s">
        <v>1248</v>
      </c>
      <c r="E828" s="27" t="s">
        <v>4461</v>
      </c>
      <c r="F828" s="28">
        <v>35267</v>
      </c>
      <c r="G828" s="29">
        <v>0.63194444444444442</v>
      </c>
      <c r="H828" s="28">
        <v>35267</v>
      </c>
      <c r="I828" s="29">
        <v>0.79166666666666663</v>
      </c>
      <c r="J828" s="27" t="s">
        <v>889</v>
      </c>
      <c r="K828" s="27">
        <v>0</v>
      </c>
      <c r="L828" s="27">
        <v>2</v>
      </c>
      <c r="M828" s="27">
        <v>2</v>
      </c>
      <c r="N828" s="27" t="s">
        <v>882</v>
      </c>
      <c r="O828" s="30">
        <v>201908047</v>
      </c>
      <c r="P828" s="22"/>
      <c r="Q828" s="22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9"/>
    </row>
    <row r="829" spans="1:29" x14ac:dyDescent="0.25">
      <c r="A829" s="27">
        <v>1996</v>
      </c>
      <c r="B829" s="27" t="s">
        <v>4008</v>
      </c>
      <c r="C829" s="27" t="s">
        <v>674</v>
      </c>
      <c r="D829" s="27" t="s">
        <v>752</v>
      </c>
      <c r="E829" s="27" t="s">
        <v>3882</v>
      </c>
      <c r="F829" s="28">
        <v>35267</v>
      </c>
      <c r="G829" s="29">
        <v>0.6791666666666667</v>
      </c>
      <c r="H829" s="28">
        <v>35267</v>
      </c>
      <c r="I829" s="29">
        <v>0.70833333333333337</v>
      </c>
      <c r="J829" s="27" t="s">
        <v>889</v>
      </c>
      <c r="K829" s="27">
        <v>0</v>
      </c>
      <c r="L829" s="27">
        <v>0.01</v>
      </c>
      <c r="M829" s="27">
        <v>0.01</v>
      </c>
      <c r="N829" s="27" t="s">
        <v>882</v>
      </c>
      <c r="O829" s="30">
        <v>202007531</v>
      </c>
      <c r="P829" s="22"/>
      <c r="Q829" s="22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9"/>
    </row>
    <row r="830" spans="1:29" x14ac:dyDescent="0.25">
      <c r="A830" s="27">
        <v>1996</v>
      </c>
      <c r="B830" s="27" t="s">
        <v>4009</v>
      </c>
      <c r="C830" s="27" t="s">
        <v>674</v>
      </c>
      <c r="D830" s="27" t="s">
        <v>802</v>
      </c>
      <c r="E830" s="27" t="s">
        <v>3916</v>
      </c>
      <c r="F830" s="28">
        <v>35267</v>
      </c>
      <c r="G830" s="29">
        <v>0.68055555555555547</v>
      </c>
      <c r="H830" s="28">
        <v>35267</v>
      </c>
      <c r="I830" s="29">
        <v>0.70833333333333337</v>
      </c>
      <c r="J830" s="27" t="s">
        <v>889</v>
      </c>
      <c r="K830" s="27">
        <v>0</v>
      </c>
      <c r="L830" s="27">
        <v>0.01</v>
      </c>
      <c r="M830" s="27">
        <v>0.01</v>
      </c>
      <c r="N830" s="27" t="s">
        <v>882</v>
      </c>
      <c r="O830" s="30">
        <v>202102713</v>
      </c>
      <c r="P830" s="22"/>
      <c r="Q830" s="22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9"/>
    </row>
    <row r="831" spans="1:29" x14ac:dyDescent="0.25">
      <c r="A831" s="27">
        <v>1996</v>
      </c>
      <c r="B831" s="27" t="s">
        <v>4010</v>
      </c>
      <c r="C831" s="27" t="s">
        <v>674</v>
      </c>
      <c r="D831" s="27" t="s">
        <v>802</v>
      </c>
      <c r="E831" s="27" t="s">
        <v>3863</v>
      </c>
      <c r="F831" s="28">
        <v>35267</v>
      </c>
      <c r="G831" s="29">
        <v>0.68402777777777779</v>
      </c>
      <c r="H831" s="28">
        <v>35267</v>
      </c>
      <c r="I831" s="29">
        <v>0.75</v>
      </c>
      <c r="J831" s="27" t="s">
        <v>889</v>
      </c>
      <c r="K831" s="27">
        <v>0</v>
      </c>
      <c r="L831" s="27">
        <v>0.05</v>
      </c>
      <c r="M831" s="27">
        <v>0.05</v>
      </c>
      <c r="N831" s="27" t="s">
        <v>882</v>
      </c>
      <c r="O831" s="30">
        <v>202005942</v>
      </c>
      <c r="P831" s="22"/>
      <c r="Q831" s="22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9"/>
    </row>
    <row r="832" spans="1:29" x14ac:dyDescent="0.25">
      <c r="A832" s="27">
        <v>1996</v>
      </c>
      <c r="B832" s="27" t="s">
        <v>4661</v>
      </c>
      <c r="C832" s="27" t="s">
        <v>674</v>
      </c>
      <c r="D832" s="27" t="s">
        <v>802</v>
      </c>
      <c r="E832" s="27" t="s">
        <v>3916</v>
      </c>
      <c r="F832" s="28">
        <v>35267</v>
      </c>
      <c r="G832" s="29">
        <v>0.69444444444444453</v>
      </c>
      <c r="H832" s="28">
        <v>35267</v>
      </c>
      <c r="I832" s="29">
        <v>0.73611111111111116</v>
      </c>
      <c r="J832" s="27" t="s">
        <v>889</v>
      </c>
      <c r="K832" s="27">
        <v>0</v>
      </c>
      <c r="L832" s="27">
        <v>0.1</v>
      </c>
      <c r="M832" s="27">
        <v>0.1</v>
      </c>
      <c r="N832" s="27" t="s">
        <v>882</v>
      </c>
      <c r="O832" s="30">
        <v>202005140</v>
      </c>
      <c r="P832" s="22"/>
      <c r="Q832" s="22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9"/>
    </row>
    <row r="833" spans="1:29" x14ac:dyDescent="0.25">
      <c r="A833" s="27">
        <v>1996</v>
      </c>
      <c r="B833" s="27" t="s">
        <v>1494</v>
      </c>
      <c r="C833" s="27" t="s">
        <v>676</v>
      </c>
      <c r="D833" s="27" t="s">
        <v>925</v>
      </c>
      <c r="E833" s="27" t="s">
        <v>1495</v>
      </c>
      <c r="F833" s="28">
        <v>35267</v>
      </c>
      <c r="G833" s="29">
        <v>0.76388888888888884</v>
      </c>
      <c r="H833" s="28">
        <v>35267</v>
      </c>
      <c r="I833" s="29">
        <v>0.80902777777777779</v>
      </c>
      <c r="J833" s="27" t="s">
        <v>889</v>
      </c>
      <c r="K833" s="27">
        <v>0</v>
      </c>
      <c r="L833" s="27">
        <v>0.5</v>
      </c>
      <c r="M833" s="27">
        <v>0.5</v>
      </c>
      <c r="N833" s="27" t="s">
        <v>882</v>
      </c>
      <c r="O833" s="30">
        <v>202004155</v>
      </c>
      <c r="P833" s="22"/>
      <c r="Q833" s="22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9"/>
    </row>
    <row r="834" spans="1:29" x14ac:dyDescent="0.25">
      <c r="A834" s="27">
        <v>1996</v>
      </c>
      <c r="B834" s="27" t="s">
        <v>4812</v>
      </c>
      <c r="C834" s="27" t="s">
        <v>674</v>
      </c>
      <c r="D834" s="27" t="s">
        <v>752</v>
      </c>
      <c r="E834" s="27" t="s">
        <v>4813</v>
      </c>
      <c r="F834" s="28">
        <v>35267</v>
      </c>
      <c r="G834" s="29">
        <v>0.8125</v>
      </c>
      <c r="H834" s="28">
        <v>35267</v>
      </c>
      <c r="I834" s="29">
        <v>0.89583333333333337</v>
      </c>
      <c r="J834" s="27" t="s">
        <v>889</v>
      </c>
      <c r="K834" s="27">
        <v>0</v>
      </c>
      <c r="L834" s="27">
        <v>0.25</v>
      </c>
      <c r="M834" s="27">
        <v>0.25</v>
      </c>
      <c r="N834" s="27" t="s">
        <v>882</v>
      </c>
      <c r="O834" s="30">
        <v>202102713</v>
      </c>
      <c r="P834" s="22"/>
      <c r="Q834" s="22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9"/>
    </row>
    <row r="835" spans="1:29" x14ac:dyDescent="0.25">
      <c r="A835" s="27">
        <v>1996</v>
      </c>
      <c r="B835" s="27" t="s">
        <v>1297</v>
      </c>
      <c r="C835" s="27" t="s">
        <v>676</v>
      </c>
      <c r="D835" s="27" t="s">
        <v>887</v>
      </c>
      <c r="E835" s="27" t="s">
        <v>751</v>
      </c>
      <c r="F835" s="28">
        <v>35267</v>
      </c>
      <c r="G835" s="29">
        <v>0.90277777777777779</v>
      </c>
      <c r="H835" s="28">
        <v>35267</v>
      </c>
      <c r="I835" s="29">
        <v>0.95833333333333337</v>
      </c>
      <c r="J835" s="27" t="s">
        <v>889</v>
      </c>
      <c r="K835" s="27">
        <v>0</v>
      </c>
      <c r="L835" s="27">
        <v>0.05</v>
      </c>
      <c r="M835" s="27">
        <v>0.05</v>
      </c>
      <c r="N835" s="27" t="s">
        <v>882</v>
      </c>
      <c r="O835" s="30">
        <v>201807609</v>
      </c>
      <c r="P835" s="22"/>
      <c r="Q835" s="22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9"/>
    </row>
    <row r="836" spans="1:29" x14ac:dyDescent="0.25">
      <c r="A836" s="27">
        <v>1996</v>
      </c>
      <c r="B836" s="27" t="s">
        <v>1375</v>
      </c>
      <c r="C836" s="27" t="s">
        <v>676</v>
      </c>
      <c r="D836" s="27" t="s">
        <v>901</v>
      </c>
      <c r="E836" s="27" t="s">
        <v>869</v>
      </c>
      <c r="F836" s="28">
        <v>35267</v>
      </c>
      <c r="G836" s="29">
        <v>0.98611111111111116</v>
      </c>
      <c r="H836" s="28">
        <v>35268</v>
      </c>
      <c r="I836" s="29">
        <v>2.4305555555555556E-2</v>
      </c>
      <c r="J836" s="27" t="s">
        <v>889</v>
      </c>
      <c r="K836" s="27">
        <v>0</v>
      </c>
      <c r="L836" s="27">
        <v>0.1</v>
      </c>
      <c r="M836" s="27">
        <v>0.1</v>
      </c>
      <c r="N836" s="27" t="s">
        <v>882</v>
      </c>
      <c r="O836" s="30">
        <v>201404676</v>
      </c>
      <c r="P836" s="22"/>
      <c r="Q836" s="22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9"/>
    </row>
    <row r="837" spans="1:29" x14ac:dyDescent="0.25">
      <c r="A837" s="27">
        <v>1996</v>
      </c>
      <c r="B837" s="27" t="s">
        <v>4486</v>
      </c>
      <c r="C837" s="27" t="s">
        <v>674</v>
      </c>
      <c r="D837" s="27" t="s">
        <v>1248</v>
      </c>
      <c r="E837" s="27" t="s">
        <v>779</v>
      </c>
      <c r="F837" s="28">
        <v>35268</v>
      </c>
      <c r="G837" s="29">
        <v>0</v>
      </c>
      <c r="H837" s="28">
        <v>35268</v>
      </c>
      <c r="I837" s="29">
        <v>0.10416666666666667</v>
      </c>
      <c r="J837" s="27" t="s">
        <v>889</v>
      </c>
      <c r="K837" s="27">
        <v>0</v>
      </c>
      <c r="L837" s="27">
        <v>0.05</v>
      </c>
      <c r="M837" s="27">
        <v>0.05</v>
      </c>
      <c r="N837" s="27" t="s">
        <v>882</v>
      </c>
      <c r="O837" s="30">
        <v>200700267</v>
      </c>
      <c r="P837" s="22"/>
      <c r="Q837" s="22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9"/>
    </row>
    <row r="838" spans="1:29" x14ac:dyDescent="0.25">
      <c r="A838" s="27">
        <v>1996</v>
      </c>
      <c r="B838" s="27" t="s">
        <v>1130</v>
      </c>
      <c r="C838" s="27" t="s">
        <v>676</v>
      </c>
      <c r="D838" s="27" t="s">
        <v>963</v>
      </c>
      <c r="E838" s="27" t="s">
        <v>1131</v>
      </c>
      <c r="F838" s="28">
        <v>35268</v>
      </c>
      <c r="G838" s="29">
        <v>1.0416666666666666E-2</v>
      </c>
      <c r="H838" s="28">
        <v>35268</v>
      </c>
      <c r="I838" s="29">
        <v>4.5138888888888888E-2</v>
      </c>
      <c r="J838" s="27" t="s">
        <v>889</v>
      </c>
      <c r="K838" s="27">
        <v>0</v>
      </c>
      <c r="L838" s="27">
        <v>0.01</v>
      </c>
      <c r="M838" s="27">
        <v>0.01</v>
      </c>
      <c r="N838" s="27" t="s">
        <v>882</v>
      </c>
      <c r="O838" s="30">
        <v>201904507</v>
      </c>
      <c r="P838" s="22"/>
      <c r="Q838" s="22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9"/>
    </row>
    <row r="839" spans="1:29" x14ac:dyDescent="0.25">
      <c r="A839" s="27">
        <v>1996</v>
      </c>
      <c r="B839" s="27" t="s">
        <v>4485</v>
      </c>
      <c r="C839" s="27" t="s">
        <v>674</v>
      </c>
      <c r="D839" s="27" t="s">
        <v>1248</v>
      </c>
      <c r="E839" s="27" t="s">
        <v>4359</v>
      </c>
      <c r="F839" s="28">
        <v>35268</v>
      </c>
      <c r="G839" s="29">
        <v>0.125</v>
      </c>
      <c r="H839" s="28">
        <v>35268</v>
      </c>
      <c r="I839" s="29">
        <v>0.1423611111111111</v>
      </c>
      <c r="J839" s="27" t="s">
        <v>889</v>
      </c>
      <c r="K839" s="27">
        <v>0</v>
      </c>
      <c r="L839" s="27">
        <v>0.05</v>
      </c>
      <c r="M839" s="27">
        <v>0.05</v>
      </c>
      <c r="N839" s="27" t="s">
        <v>882</v>
      </c>
      <c r="O839" s="30">
        <v>200802871</v>
      </c>
      <c r="P839" s="22"/>
      <c r="Q839" s="22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9"/>
    </row>
    <row r="840" spans="1:29" x14ac:dyDescent="0.25">
      <c r="A840" s="27">
        <v>1996</v>
      </c>
      <c r="B840" s="27" t="s">
        <v>4010</v>
      </c>
      <c r="C840" s="27" t="s">
        <v>674</v>
      </c>
      <c r="D840" s="27" t="s">
        <v>802</v>
      </c>
      <c r="E840" s="27" t="s">
        <v>3863</v>
      </c>
      <c r="F840" s="28">
        <v>35268</v>
      </c>
      <c r="G840" s="29">
        <v>0.46180555555555558</v>
      </c>
      <c r="H840" s="28">
        <v>35268</v>
      </c>
      <c r="I840" s="29">
        <v>0.5</v>
      </c>
      <c r="J840" s="27" t="s">
        <v>889</v>
      </c>
      <c r="K840" s="27">
        <v>0</v>
      </c>
      <c r="L840" s="27">
        <v>0.01</v>
      </c>
      <c r="M840" s="27">
        <v>0.01</v>
      </c>
      <c r="N840" s="27" t="s">
        <v>882</v>
      </c>
      <c r="O840" s="30">
        <v>202006427</v>
      </c>
      <c r="P840" s="22"/>
      <c r="Q840" s="22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9"/>
    </row>
    <row r="841" spans="1:29" x14ac:dyDescent="0.25">
      <c r="A841" s="27">
        <v>1996</v>
      </c>
      <c r="B841" s="27" t="s">
        <v>1057</v>
      </c>
      <c r="C841" s="27" t="s">
        <v>676</v>
      </c>
      <c r="D841" s="27" t="s">
        <v>891</v>
      </c>
      <c r="E841" s="27" t="s">
        <v>1058</v>
      </c>
      <c r="F841" s="28">
        <v>35268</v>
      </c>
      <c r="G841" s="29">
        <v>0.5625</v>
      </c>
      <c r="H841" s="28">
        <v>35268</v>
      </c>
      <c r="I841" s="29">
        <v>0.61805555555555558</v>
      </c>
      <c r="J841" s="27" t="s">
        <v>889</v>
      </c>
      <c r="K841" s="27">
        <v>0.03</v>
      </c>
      <c r="L841" s="27">
        <v>0</v>
      </c>
      <c r="M841" s="27">
        <v>0.03</v>
      </c>
      <c r="N841" s="27" t="s">
        <v>882</v>
      </c>
      <c r="O841" s="30">
        <v>201705812</v>
      </c>
      <c r="P841" s="22"/>
      <c r="Q841" s="22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9"/>
    </row>
    <row r="842" spans="1:29" x14ac:dyDescent="0.25">
      <c r="A842" s="27">
        <v>1996</v>
      </c>
      <c r="B842" s="27" t="s">
        <v>4009</v>
      </c>
      <c r="C842" s="27" t="s">
        <v>674</v>
      </c>
      <c r="D842" s="27" t="s">
        <v>802</v>
      </c>
      <c r="E842" s="27" t="s">
        <v>3916</v>
      </c>
      <c r="F842" s="28">
        <v>35268</v>
      </c>
      <c r="G842" s="29">
        <v>0.57291666666666663</v>
      </c>
      <c r="H842" s="28">
        <v>35268</v>
      </c>
      <c r="I842" s="29">
        <v>0.625</v>
      </c>
      <c r="J842" s="27" t="s">
        <v>889</v>
      </c>
      <c r="K842" s="27">
        <v>0</v>
      </c>
      <c r="L842" s="27">
        <v>7.0000000000000007E-2</v>
      </c>
      <c r="M842" s="27">
        <v>7.0000000000000007E-2</v>
      </c>
      <c r="N842" s="27" t="s">
        <v>882</v>
      </c>
      <c r="O842" s="30">
        <v>202008319</v>
      </c>
      <c r="P842" s="22"/>
      <c r="Q842" s="22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9"/>
    </row>
    <row r="843" spans="1:29" x14ac:dyDescent="0.25">
      <c r="A843" s="27">
        <v>1996</v>
      </c>
      <c r="B843" s="27" t="s">
        <v>2519</v>
      </c>
      <c r="C843" s="27" t="s">
        <v>2231</v>
      </c>
      <c r="D843" s="27" t="s">
        <v>2309</v>
      </c>
      <c r="E843" s="27" t="s">
        <v>2310</v>
      </c>
      <c r="F843" s="28">
        <v>35268</v>
      </c>
      <c r="G843" s="29">
        <v>0.58333333333333337</v>
      </c>
      <c r="H843" s="28">
        <v>35268</v>
      </c>
      <c r="I843" s="29">
        <v>0.64583333333333337</v>
      </c>
      <c r="J843" s="27"/>
      <c r="K843" s="27">
        <v>0.35</v>
      </c>
      <c r="L843" s="27">
        <v>0</v>
      </c>
      <c r="M843" s="27">
        <v>0.35</v>
      </c>
      <c r="N843" s="27" t="s">
        <v>2211</v>
      </c>
      <c r="O843" s="30">
        <v>201404676</v>
      </c>
      <c r="P843" s="22"/>
      <c r="Q843" s="22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9"/>
    </row>
    <row r="844" spans="1:29" x14ac:dyDescent="0.25">
      <c r="A844" s="27">
        <v>1996</v>
      </c>
      <c r="B844" s="27" t="s">
        <v>4279</v>
      </c>
      <c r="C844" s="27" t="s">
        <v>674</v>
      </c>
      <c r="D844" s="27" t="s">
        <v>853</v>
      </c>
      <c r="E844" s="27" t="s">
        <v>4280</v>
      </c>
      <c r="F844" s="28">
        <v>35268</v>
      </c>
      <c r="G844" s="29">
        <v>0.60416666666666663</v>
      </c>
      <c r="H844" s="28">
        <v>35268</v>
      </c>
      <c r="I844" s="29">
        <v>0.68055555555555547</v>
      </c>
      <c r="J844" s="27" t="s">
        <v>889</v>
      </c>
      <c r="K844" s="27">
        <v>0</v>
      </c>
      <c r="L844" s="27">
        <v>0.1</v>
      </c>
      <c r="M844" s="27">
        <v>0.1</v>
      </c>
      <c r="N844" s="27" t="s">
        <v>882</v>
      </c>
      <c r="O844" s="30">
        <v>202006753</v>
      </c>
      <c r="P844" s="22"/>
      <c r="Q844" s="22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9"/>
    </row>
    <row r="845" spans="1:29" x14ac:dyDescent="0.25">
      <c r="A845" s="27">
        <v>1996</v>
      </c>
      <c r="B845" s="27" t="s">
        <v>4662</v>
      </c>
      <c r="C845" s="27" t="s">
        <v>674</v>
      </c>
      <c r="D845" s="27" t="s">
        <v>1248</v>
      </c>
      <c r="E845" s="27" t="s">
        <v>779</v>
      </c>
      <c r="F845" s="28">
        <v>35268</v>
      </c>
      <c r="G845" s="29">
        <v>0.61458333333333337</v>
      </c>
      <c r="H845" s="28">
        <v>35268</v>
      </c>
      <c r="I845" s="29">
        <v>0.69791666666666663</v>
      </c>
      <c r="J845" s="27" t="s">
        <v>889</v>
      </c>
      <c r="K845" s="27">
        <v>0</v>
      </c>
      <c r="L845" s="27">
        <v>0.1</v>
      </c>
      <c r="M845" s="27">
        <v>0.1</v>
      </c>
      <c r="N845" s="27" t="s">
        <v>882</v>
      </c>
      <c r="O845" s="30">
        <v>202008029</v>
      </c>
      <c r="P845" s="22"/>
      <c r="Q845" s="22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9"/>
    </row>
    <row r="846" spans="1:29" x14ac:dyDescent="0.25">
      <c r="A846" s="27">
        <v>1996</v>
      </c>
      <c r="B846" s="27" t="s">
        <v>1128</v>
      </c>
      <c r="C846" s="27" t="s">
        <v>676</v>
      </c>
      <c r="D846" s="27" t="s">
        <v>1004</v>
      </c>
      <c r="E846" s="27" t="s">
        <v>1129</v>
      </c>
      <c r="F846" s="28">
        <v>35268</v>
      </c>
      <c r="G846" s="29">
        <v>0.63888888888888895</v>
      </c>
      <c r="H846" s="28">
        <v>35268</v>
      </c>
      <c r="I846" s="29">
        <v>0.76388888888888884</v>
      </c>
      <c r="J846" s="27" t="s">
        <v>889</v>
      </c>
      <c r="K846" s="27">
        <v>0</v>
      </c>
      <c r="L846" s="27">
        <v>2</v>
      </c>
      <c r="M846" s="27">
        <v>2</v>
      </c>
      <c r="N846" s="27" t="s">
        <v>882</v>
      </c>
      <c r="O846" s="30">
        <v>202103312</v>
      </c>
      <c r="P846" s="22"/>
      <c r="Q846" s="22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9"/>
    </row>
    <row r="847" spans="1:29" x14ac:dyDescent="0.25">
      <c r="A847" s="27">
        <v>1996</v>
      </c>
      <c r="B847" s="27" t="s">
        <v>1451</v>
      </c>
      <c r="C847" s="27" t="s">
        <v>676</v>
      </c>
      <c r="D847" s="27" t="s">
        <v>930</v>
      </c>
      <c r="E847" s="27" t="s">
        <v>1452</v>
      </c>
      <c r="F847" s="28">
        <v>35268</v>
      </c>
      <c r="G847" s="29">
        <v>0.65625</v>
      </c>
      <c r="H847" s="28">
        <v>35268</v>
      </c>
      <c r="I847" s="29">
        <v>0.72222222222222221</v>
      </c>
      <c r="J847" s="27" t="s">
        <v>889</v>
      </c>
      <c r="K847" s="27">
        <v>0</v>
      </c>
      <c r="L847" s="27">
        <v>0.3</v>
      </c>
      <c r="M847" s="27">
        <v>0.3</v>
      </c>
      <c r="N847" s="27" t="s">
        <v>882</v>
      </c>
      <c r="O847" s="30">
        <v>201907351</v>
      </c>
      <c r="P847" s="22"/>
      <c r="Q847" s="22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9"/>
    </row>
    <row r="848" spans="1:29" x14ac:dyDescent="0.25">
      <c r="A848" s="27">
        <v>1996</v>
      </c>
      <c r="B848" s="27" t="s">
        <v>4006</v>
      </c>
      <c r="C848" s="27" t="s">
        <v>674</v>
      </c>
      <c r="D848" s="27" t="s">
        <v>853</v>
      </c>
      <c r="E848" s="27" t="s">
        <v>770</v>
      </c>
      <c r="F848" s="28">
        <v>35268</v>
      </c>
      <c r="G848" s="29">
        <v>0.66319444444444442</v>
      </c>
      <c r="H848" s="28">
        <v>35268</v>
      </c>
      <c r="I848" s="29">
        <v>0.69444444444444453</v>
      </c>
      <c r="J848" s="27" t="s">
        <v>889</v>
      </c>
      <c r="K848" s="27">
        <v>0</v>
      </c>
      <c r="L848" s="27">
        <v>0.01</v>
      </c>
      <c r="M848" s="27">
        <v>0.01</v>
      </c>
      <c r="N848" s="27" t="s">
        <v>882</v>
      </c>
      <c r="O848" s="30">
        <v>201704658</v>
      </c>
      <c r="P848" s="22"/>
      <c r="Q848" s="22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9"/>
    </row>
    <row r="849" spans="1:29" x14ac:dyDescent="0.25">
      <c r="A849" s="27">
        <v>1996</v>
      </c>
      <c r="B849" s="27" t="s">
        <v>1372</v>
      </c>
      <c r="C849" s="27" t="s">
        <v>676</v>
      </c>
      <c r="D849" s="27" t="s">
        <v>887</v>
      </c>
      <c r="E849" s="27" t="s">
        <v>1373</v>
      </c>
      <c r="F849" s="28">
        <v>35268</v>
      </c>
      <c r="G849" s="29">
        <v>0.6875</v>
      </c>
      <c r="H849" s="28">
        <v>35268</v>
      </c>
      <c r="I849" s="29">
        <v>0.75694444444444453</v>
      </c>
      <c r="J849" s="27" t="s">
        <v>889</v>
      </c>
      <c r="K849" s="27">
        <v>0</v>
      </c>
      <c r="L849" s="27">
        <v>0.1</v>
      </c>
      <c r="M849" s="27">
        <v>0.1</v>
      </c>
      <c r="N849" s="27" t="s">
        <v>882</v>
      </c>
      <c r="O849" s="30">
        <v>201603619</v>
      </c>
      <c r="P849" s="22"/>
      <c r="Q849" s="22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9"/>
    </row>
    <row r="850" spans="1:29" x14ac:dyDescent="0.25">
      <c r="A850" s="27">
        <v>1996</v>
      </c>
      <c r="B850" s="27" t="s">
        <v>1057</v>
      </c>
      <c r="C850" s="27" t="s">
        <v>676</v>
      </c>
      <c r="D850" s="27" t="s">
        <v>891</v>
      </c>
      <c r="E850" s="27" t="s">
        <v>1058</v>
      </c>
      <c r="F850" s="28">
        <v>35268</v>
      </c>
      <c r="G850" s="29">
        <v>0.75</v>
      </c>
      <c r="H850" s="28">
        <v>35268</v>
      </c>
      <c r="I850" s="29">
        <v>0.84722222222222221</v>
      </c>
      <c r="J850" s="27" t="s">
        <v>889</v>
      </c>
      <c r="K850" s="27">
        <v>0</v>
      </c>
      <c r="L850" s="27">
        <v>0.1</v>
      </c>
      <c r="M850" s="27">
        <v>0.1</v>
      </c>
      <c r="N850" s="27" t="s">
        <v>882</v>
      </c>
      <c r="O850" s="30">
        <v>201906834</v>
      </c>
      <c r="P850" s="22"/>
      <c r="Q850" s="22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9"/>
    </row>
    <row r="851" spans="1:29" x14ac:dyDescent="0.25">
      <c r="A851" s="27">
        <v>1996</v>
      </c>
      <c r="B851" s="27" t="s">
        <v>1513</v>
      </c>
      <c r="C851" s="27" t="s">
        <v>676</v>
      </c>
      <c r="D851" s="27" t="s">
        <v>905</v>
      </c>
      <c r="E851" s="27" t="s">
        <v>928</v>
      </c>
      <c r="F851" s="28">
        <v>35268</v>
      </c>
      <c r="G851" s="29">
        <v>0.75</v>
      </c>
      <c r="H851" s="28">
        <v>35268</v>
      </c>
      <c r="I851" s="29">
        <v>0.82291666666666663</v>
      </c>
      <c r="J851" s="27" t="s">
        <v>889</v>
      </c>
      <c r="K851" s="27">
        <v>0</v>
      </c>
      <c r="L851" s="27">
        <v>0.7</v>
      </c>
      <c r="M851" s="27">
        <v>0.7</v>
      </c>
      <c r="N851" s="27" t="s">
        <v>882</v>
      </c>
      <c r="O851" s="30">
        <v>201407776</v>
      </c>
      <c r="P851" s="22"/>
      <c r="Q851" s="22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9"/>
    </row>
    <row r="852" spans="1:29" x14ac:dyDescent="0.25">
      <c r="A852" s="27">
        <v>1996</v>
      </c>
      <c r="B852" s="27" t="s">
        <v>4005</v>
      </c>
      <c r="C852" s="27" t="s">
        <v>674</v>
      </c>
      <c r="D852" s="27" t="s">
        <v>3859</v>
      </c>
      <c r="E852" s="27" t="s">
        <v>807</v>
      </c>
      <c r="F852" s="28">
        <v>35268</v>
      </c>
      <c r="G852" s="29">
        <v>0.75694444444444453</v>
      </c>
      <c r="H852" s="28">
        <v>35268</v>
      </c>
      <c r="I852" s="29">
        <v>0.79861111111111116</v>
      </c>
      <c r="J852" s="27" t="s">
        <v>889</v>
      </c>
      <c r="K852" s="27">
        <v>0</v>
      </c>
      <c r="L852" s="27">
        <v>0.01</v>
      </c>
      <c r="M852" s="27">
        <v>0.01</v>
      </c>
      <c r="N852" s="27" t="s">
        <v>882</v>
      </c>
      <c r="O852" s="30">
        <v>201707234</v>
      </c>
      <c r="P852" s="22"/>
      <c r="Q852" s="22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9"/>
    </row>
    <row r="853" spans="1:29" x14ac:dyDescent="0.25">
      <c r="A853" s="27">
        <v>1996</v>
      </c>
      <c r="B853" s="27" t="s">
        <v>4010</v>
      </c>
      <c r="C853" s="27" t="s">
        <v>674</v>
      </c>
      <c r="D853" s="27" t="s">
        <v>802</v>
      </c>
      <c r="E853" s="27" t="s">
        <v>3863</v>
      </c>
      <c r="F853" s="28">
        <v>35268</v>
      </c>
      <c r="G853" s="29">
        <v>0.76041666666666663</v>
      </c>
      <c r="H853" s="28">
        <v>35268</v>
      </c>
      <c r="I853" s="29">
        <v>0.78472222222222221</v>
      </c>
      <c r="J853" s="27" t="s">
        <v>889</v>
      </c>
      <c r="K853" s="27">
        <v>0</v>
      </c>
      <c r="L853" s="27">
        <v>0.01</v>
      </c>
      <c r="M853" s="27">
        <v>0.01</v>
      </c>
      <c r="N853" s="27" t="s">
        <v>882</v>
      </c>
      <c r="O853" s="30">
        <v>202004325</v>
      </c>
      <c r="P853" s="22"/>
      <c r="Q853" s="22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9"/>
    </row>
    <row r="854" spans="1:29" x14ac:dyDescent="0.25">
      <c r="A854" s="27">
        <v>1996</v>
      </c>
      <c r="B854" s="27" t="s">
        <v>4481</v>
      </c>
      <c r="C854" s="27" t="s">
        <v>674</v>
      </c>
      <c r="D854" s="27" t="s">
        <v>1248</v>
      </c>
      <c r="E854" s="27" t="s">
        <v>4002</v>
      </c>
      <c r="F854" s="28">
        <v>35268</v>
      </c>
      <c r="G854" s="29">
        <v>0.76736111111111116</v>
      </c>
      <c r="H854" s="28">
        <v>35268</v>
      </c>
      <c r="I854" s="29">
        <v>0.79861111111111116</v>
      </c>
      <c r="J854" s="27" t="s">
        <v>889</v>
      </c>
      <c r="K854" s="27">
        <v>0</v>
      </c>
      <c r="L854" s="27">
        <v>0.05</v>
      </c>
      <c r="M854" s="27">
        <v>0.05</v>
      </c>
      <c r="N854" s="27" t="s">
        <v>882</v>
      </c>
      <c r="O854" s="30">
        <v>201904692</v>
      </c>
      <c r="P854" s="22"/>
      <c r="Q854" s="22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9"/>
    </row>
    <row r="855" spans="1:29" x14ac:dyDescent="0.25">
      <c r="A855" s="27">
        <v>1996</v>
      </c>
      <c r="B855" s="27" t="s">
        <v>4008</v>
      </c>
      <c r="C855" s="27" t="s">
        <v>674</v>
      </c>
      <c r="D855" s="27" t="s">
        <v>752</v>
      </c>
      <c r="E855" s="27" t="s">
        <v>3882</v>
      </c>
      <c r="F855" s="28">
        <v>35268</v>
      </c>
      <c r="G855" s="29">
        <v>0.77847222222222223</v>
      </c>
      <c r="H855" s="28">
        <v>35268</v>
      </c>
      <c r="I855" s="29">
        <v>0.84375</v>
      </c>
      <c r="J855" s="27" t="s">
        <v>889</v>
      </c>
      <c r="K855" s="27">
        <v>0</v>
      </c>
      <c r="L855" s="27">
        <v>0.2</v>
      </c>
      <c r="M855" s="27">
        <v>0.2</v>
      </c>
      <c r="N855" s="27" t="s">
        <v>882</v>
      </c>
      <c r="O855" s="30">
        <v>201907455</v>
      </c>
      <c r="P855" s="22"/>
      <c r="Q855" s="22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9"/>
    </row>
    <row r="856" spans="1:29" x14ac:dyDescent="0.25">
      <c r="A856" s="27">
        <v>1996</v>
      </c>
      <c r="B856" s="27" t="s">
        <v>1236</v>
      </c>
      <c r="C856" s="27" t="s">
        <v>676</v>
      </c>
      <c r="D856" s="27" t="s">
        <v>887</v>
      </c>
      <c r="E856" s="27" t="s">
        <v>1237</v>
      </c>
      <c r="F856" s="28">
        <v>35268</v>
      </c>
      <c r="G856" s="29">
        <v>0.86111111111111116</v>
      </c>
      <c r="H856" s="28">
        <v>35269</v>
      </c>
      <c r="I856" s="29">
        <v>7.9861111111111105E-2</v>
      </c>
      <c r="J856" s="27" t="s">
        <v>889</v>
      </c>
      <c r="K856" s="27">
        <v>0</v>
      </c>
      <c r="L856" s="27">
        <v>1.5</v>
      </c>
      <c r="M856" s="27">
        <v>1.5</v>
      </c>
      <c r="N856" s="27" t="s">
        <v>882</v>
      </c>
      <c r="O856" s="30">
        <v>201706083</v>
      </c>
      <c r="P856" s="22"/>
      <c r="Q856" s="22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9"/>
    </row>
    <row r="857" spans="1:29" x14ac:dyDescent="0.25">
      <c r="A857" s="27">
        <v>1996</v>
      </c>
      <c r="B857" s="27" t="s">
        <v>4165</v>
      </c>
      <c r="C857" s="27" t="s">
        <v>674</v>
      </c>
      <c r="D857" s="27" t="s">
        <v>752</v>
      </c>
      <c r="E857" s="27" t="s">
        <v>4166</v>
      </c>
      <c r="F857" s="28">
        <v>35268</v>
      </c>
      <c r="G857" s="29">
        <v>0.90625</v>
      </c>
      <c r="H857" s="28">
        <v>35268</v>
      </c>
      <c r="I857" s="29">
        <v>0.94444444444444453</v>
      </c>
      <c r="J857" s="27" t="s">
        <v>889</v>
      </c>
      <c r="K857" s="27">
        <v>0</v>
      </c>
      <c r="L857" s="27">
        <v>0.02</v>
      </c>
      <c r="M857" s="27">
        <v>0.02</v>
      </c>
      <c r="N857" s="27" t="s">
        <v>882</v>
      </c>
      <c r="O857" s="30">
        <v>201704289</v>
      </c>
      <c r="P857" s="22"/>
      <c r="Q857" s="22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9"/>
    </row>
    <row r="858" spans="1:29" x14ac:dyDescent="0.25">
      <c r="A858" s="27">
        <v>1996</v>
      </c>
      <c r="B858" s="27" t="s">
        <v>4004</v>
      </c>
      <c r="C858" s="27" t="s">
        <v>674</v>
      </c>
      <c r="D858" s="27" t="s">
        <v>802</v>
      </c>
      <c r="E858" s="27" t="s">
        <v>3863</v>
      </c>
      <c r="F858" s="28">
        <v>35268</v>
      </c>
      <c r="G858" s="29">
        <v>0.93402777777777779</v>
      </c>
      <c r="H858" s="28">
        <v>35268</v>
      </c>
      <c r="I858" s="29">
        <v>0.95486111111111116</v>
      </c>
      <c r="J858" s="27" t="s">
        <v>889</v>
      </c>
      <c r="K858" s="27">
        <v>0</v>
      </c>
      <c r="L858" s="27">
        <v>0.01</v>
      </c>
      <c r="M858" s="27">
        <v>0.01</v>
      </c>
      <c r="N858" s="27" t="s">
        <v>882</v>
      </c>
      <c r="O858" s="30">
        <v>201806802</v>
      </c>
      <c r="P858" s="22"/>
      <c r="Q858" s="22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9"/>
    </row>
    <row r="859" spans="1:29" x14ac:dyDescent="0.25">
      <c r="A859" s="27">
        <v>1996</v>
      </c>
      <c r="B859" s="27" t="s">
        <v>4553</v>
      </c>
      <c r="C859" s="27" t="s">
        <v>674</v>
      </c>
      <c r="D859" s="27" t="s">
        <v>3827</v>
      </c>
      <c r="E859" s="27" t="s">
        <v>4403</v>
      </c>
      <c r="F859" s="28">
        <v>35268</v>
      </c>
      <c r="G859" s="29">
        <v>0.9375</v>
      </c>
      <c r="H859" s="28">
        <v>35268</v>
      </c>
      <c r="I859" s="29">
        <v>0.96875</v>
      </c>
      <c r="J859" s="27" t="s">
        <v>889</v>
      </c>
      <c r="K859" s="27">
        <v>0</v>
      </c>
      <c r="L859" s="27">
        <v>0.06</v>
      </c>
      <c r="M859" s="27">
        <v>0.06</v>
      </c>
      <c r="N859" s="27" t="s">
        <v>882</v>
      </c>
      <c r="O859" s="30">
        <v>201705985</v>
      </c>
      <c r="P859" s="22"/>
      <c r="Q859" s="22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9"/>
    </row>
    <row r="860" spans="1:29" x14ac:dyDescent="0.25">
      <c r="A860" s="27">
        <v>1996</v>
      </c>
      <c r="B860" s="27" t="s">
        <v>4484</v>
      </c>
      <c r="C860" s="27" t="s">
        <v>674</v>
      </c>
      <c r="D860" s="27" t="s">
        <v>3859</v>
      </c>
      <c r="E860" s="27" t="s">
        <v>3897</v>
      </c>
      <c r="F860" s="28">
        <v>35268</v>
      </c>
      <c r="G860" s="29">
        <v>0.96875</v>
      </c>
      <c r="H860" s="28">
        <v>35269</v>
      </c>
      <c r="I860" s="29">
        <v>1.3888888888888888E-2</v>
      </c>
      <c r="J860" s="27" t="s">
        <v>889</v>
      </c>
      <c r="K860" s="27">
        <v>0</v>
      </c>
      <c r="L860" s="27">
        <v>0.05</v>
      </c>
      <c r="M860" s="27">
        <v>0.05</v>
      </c>
      <c r="N860" s="27" t="s">
        <v>882</v>
      </c>
      <c r="O860" s="30">
        <v>201705616</v>
      </c>
      <c r="P860" s="22"/>
      <c r="Q860" s="22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9"/>
    </row>
    <row r="861" spans="1:29" x14ac:dyDescent="0.25">
      <c r="A861" s="27">
        <v>1996</v>
      </c>
      <c r="B861" s="27" t="s">
        <v>2521</v>
      </c>
      <c r="C861" s="27" t="s">
        <v>2231</v>
      </c>
      <c r="D861" s="27" t="s">
        <v>2362</v>
      </c>
      <c r="E861" s="27" t="s">
        <v>2432</v>
      </c>
      <c r="F861" s="28">
        <v>35268</v>
      </c>
      <c r="G861" s="27"/>
      <c r="H861" s="27"/>
      <c r="I861" s="27"/>
      <c r="J861" s="27" t="s">
        <v>889</v>
      </c>
      <c r="K861" s="27">
        <v>0.02</v>
      </c>
      <c r="L861" s="27">
        <v>0</v>
      </c>
      <c r="M861" s="27">
        <v>0.02</v>
      </c>
      <c r="N861" s="27" t="s">
        <v>882</v>
      </c>
      <c r="O861" s="30">
        <v>202007629</v>
      </c>
      <c r="P861" s="22"/>
      <c r="Q861" s="22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9"/>
    </row>
    <row r="862" spans="1:29" x14ac:dyDescent="0.25">
      <c r="A862" s="27">
        <v>1996</v>
      </c>
      <c r="B862" s="27" t="s">
        <v>1128</v>
      </c>
      <c r="C862" s="27" t="s">
        <v>676</v>
      </c>
      <c r="D862" s="27" t="s">
        <v>1004</v>
      </c>
      <c r="E862" s="27" t="s">
        <v>1129</v>
      </c>
      <c r="F862" s="28">
        <v>35269</v>
      </c>
      <c r="G862" s="29">
        <v>1.0416666666666666E-2</v>
      </c>
      <c r="H862" s="28">
        <v>35269</v>
      </c>
      <c r="I862" s="29">
        <v>6.5972222222222224E-2</v>
      </c>
      <c r="J862" s="27" t="s">
        <v>889</v>
      </c>
      <c r="K862" s="27">
        <v>0</v>
      </c>
      <c r="L862" s="27">
        <v>0.01</v>
      </c>
      <c r="M862" s="27">
        <v>0.01</v>
      </c>
      <c r="N862" s="27" t="s">
        <v>882</v>
      </c>
      <c r="O862" s="30">
        <v>201806411</v>
      </c>
      <c r="P862" s="22"/>
      <c r="Q862" s="22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9"/>
    </row>
    <row r="863" spans="1:29" x14ac:dyDescent="0.25">
      <c r="A863" s="27">
        <v>1996</v>
      </c>
      <c r="B863" s="27" t="s">
        <v>4277</v>
      </c>
      <c r="C863" s="27" t="s">
        <v>674</v>
      </c>
      <c r="D863" s="27" t="s">
        <v>3859</v>
      </c>
      <c r="E863" s="27" t="s">
        <v>4161</v>
      </c>
      <c r="F863" s="28">
        <v>35269</v>
      </c>
      <c r="G863" s="29">
        <v>2.4305555555555556E-2</v>
      </c>
      <c r="H863" s="28">
        <v>35269</v>
      </c>
      <c r="I863" s="29">
        <v>6.25E-2</v>
      </c>
      <c r="J863" s="27" t="s">
        <v>889</v>
      </c>
      <c r="K863" s="27">
        <v>0</v>
      </c>
      <c r="L863" s="27">
        <v>0.03</v>
      </c>
      <c r="M863" s="27">
        <v>0.03</v>
      </c>
      <c r="N863" s="27" t="s">
        <v>882</v>
      </c>
      <c r="O863" s="30">
        <v>201509918</v>
      </c>
      <c r="P863" s="22"/>
      <c r="Q863" s="22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9"/>
    </row>
    <row r="864" spans="1:29" x14ac:dyDescent="0.25">
      <c r="A864" s="27">
        <v>1996</v>
      </c>
      <c r="B864" s="27" t="s">
        <v>1236</v>
      </c>
      <c r="C864" s="27" t="s">
        <v>676</v>
      </c>
      <c r="D864" s="27" t="s">
        <v>887</v>
      </c>
      <c r="E864" s="27" t="s">
        <v>1237</v>
      </c>
      <c r="F864" s="28">
        <v>35269</v>
      </c>
      <c r="G864" s="29">
        <v>0.44444444444444442</v>
      </c>
      <c r="H864" s="28">
        <v>35269</v>
      </c>
      <c r="I864" s="29">
        <v>0.69097222222222221</v>
      </c>
      <c r="J864" s="27" t="s">
        <v>889</v>
      </c>
      <c r="K864" s="27">
        <v>0</v>
      </c>
      <c r="L864" s="27">
        <v>0.3</v>
      </c>
      <c r="M864" s="27">
        <v>0.3</v>
      </c>
      <c r="N864" s="27" t="s">
        <v>882</v>
      </c>
      <c r="O864" s="30">
        <v>202005567</v>
      </c>
      <c r="P864" s="22"/>
      <c r="Q864" s="22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9"/>
    </row>
    <row r="865" spans="1:29" x14ac:dyDescent="0.25">
      <c r="A865" s="27">
        <v>1996</v>
      </c>
      <c r="B865" s="27" t="s">
        <v>4010</v>
      </c>
      <c r="C865" s="27" t="s">
        <v>674</v>
      </c>
      <c r="D865" s="27" t="s">
        <v>802</v>
      </c>
      <c r="E865" s="27" t="s">
        <v>3863</v>
      </c>
      <c r="F865" s="28">
        <v>35269</v>
      </c>
      <c r="G865" s="29">
        <v>0.52083333333333337</v>
      </c>
      <c r="H865" s="28">
        <v>35269</v>
      </c>
      <c r="I865" s="29">
        <v>0.54861111111111105</v>
      </c>
      <c r="J865" s="27" t="s">
        <v>889</v>
      </c>
      <c r="K865" s="27">
        <v>0</v>
      </c>
      <c r="L865" s="27">
        <v>0.01</v>
      </c>
      <c r="M865" s="27">
        <v>0.01</v>
      </c>
      <c r="N865" s="27" t="s">
        <v>882</v>
      </c>
      <c r="O865" s="30">
        <v>202000166</v>
      </c>
      <c r="P865" s="22"/>
      <c r="Q865" s="22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9"/>
    </row>
    <row r="866" spans="1:29" x14ac:dyDescent="0.25">
      <c r="A866" s="27">
        <v>1996</v>
      </c>
      <c r="B866" s="27" t="s">
        <v>4933</v>
      </c>
      <c r="C866" s="27" t="s">
        <v>674</v>
      </c>
      <c r="D866" s="27" t="s">
        <v>802</v>
      </c>
      <c r="E866" s="27" t="s">
        <v>818</v>
      </c>
      <c r="F866" s="28">
        <v>35269</v>
      </c>
      <c r="G866" s="29">
        <v>0.52222222222222225</v>
      </c>
      <c r="H866" s="28">
        <v>35269</v>
      </c>
      <c r="I866" s="29">
        <v>0.62847222222222221</v>
      </c>
      <c r="J866" s="27" t="s">
        <v>889</v>
      </c>
      <c r="K866" s="27">
        <v>0</v>
      </c>
      <c r="L866" s="27">
        <v>1</v>
      </c>
      <c r="M866" s="27">
        <v>1</v>
      </c>
      <c r="N866" s="27" t="s">
        <v>882</v>
      </c>
      <c r="O866" s="30">
        <v>201704067</v>
      </c>
      <c r="P866" s="22"/>
      <c r="Q866" s="22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9"/>
    </row>
    <row r="867" spans="1:29" x14ac:dyDescent="0.25">
      <c r="A867" s="27">
        <v>1996</v>
      </c>
      <c r="B867" s="27" t="s">
        <v>1296</v>
      </c>
      <c r="C867" s="27" t="s">
        <v>676</v>
      </c>
      <c r="D867" s="27" t="s">
        <v>991</v>
      </c>
      <c r="E867" s="27" t="s">
        <v>992</v>
      </c>
      <c r="F867" s="28">
        <v>35269</v>
      </c>
      <c r="G867" s="29">
        <v>0.54861111111111105</v>
      </c>
      <c r="H867" s="28">
        <v>35269</v>
      </c>
      <c r="I867" s="29">
        <v>0.60416666666666663</v>
      </c>
      <c r="J867" s="27" t="s">
        <v>889</v>
      </c>
      <c r="K867" s="27">
        <v>0</v>
      </c>
      <c r="L867" s="27">
        <v>1</v>
      </c>
      <c r="M867" s="27">
        <v>1</v>
      </c>
      <c r="N867" s="27" t="s">
        <v>882</v>
      </c>
      <c r="O867" s="30">
        <v>201806305</v>
      </c>
      <c r="P867" s="22"/>
      <c r="Q867" s="22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9"/>
    </row>
    <row r="868" spans="1:29" x14ac:dyDescent="0.25">
      <c r="A868" s="27">
        <v>1996</v>
      </c>
      <c r="B868" s="27" t="s">
        <v>4484</v>
      </c>
      <c r="C868" s="27" t="s">
        <v>674</v>
      </c>
      <c r="D868" s="27" t="s">
        <v>3859</v>
      </c>
      <c r="E868" s="27" t="s">
        <v>3897</v>
      </c>
      <c r="F868" s="28">
        <v>35269</v>
      </c>
      <c r="G868" s="29">
        <v>0.55208333333333337</v>
      </c>
      <c r="H868" s="28">
        <v>35269</v>
      </c>
      <c r="I868" s="29">
        <v>0.66666666666666663</v>
      </c>
      <c r="J868" s="27" t="s">
        <v>889</v>
      </c>
      <c r="K868" s="27">
        <v>0</v>
      </c>
      <c r="L868" s="27">
        <v>0.2</v>
      </c>
      <c r="M868" s="27">
        <v>0.2</v>
      </c>
      <c r="N868" s="27" t="s">
        <v>882</v>
      </c>
      <c r="O868" s="30">
        <v>202103636</v>
      </c>
      <c r="P868" s="22"/>
      <c r="Q868" s="22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9"/>
    </row>
    <row r="869" spans="1:29" x14ac:dyDescent="0.25">
      <c r="A869" s="27">
        <v>1996</v>
      </c>
      <c r="B869" s="27" t="s">
        <v>2421</v>
      </c>
      <c r="C869" s="27" t="s">
        <v>2231</v>
      </c>
      <c r="D869" s="27" t="s">
        <v>2299</v>
      </c>
      <c r="E869" s="27" t="s">
        <v>2422</v>
      </c>
      <c r="F869" s="28">
        <v>35269</v>
      </c>
      <c r="G869" s="29">
        <v>0.56597222222222221</v>
      </c>
      <c r="H869" s="28">
        <v>35270</v>
      </c>
      <c r="I869" s="29">
        <v>0.79166666666666663</v>
      </c>
      <c r="J869" s="27"/>
      <c r="K869" s="27">
        <v>0</v>
      </c>
      <c r="L869" s="27">
        <v>0</v>
      </c>
      <c r="M869" s="27">
        <v>0</v>
      </c>
      <c r="N869" s="27" t="s">
        <v>2173</v>
      </c>
      <c r="O869" s="30">
        <v>201909858</v>
      </c>
      <c r="P869" s="22"/>
      <c r="Q869" s="22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9"/>
    </row>
    <row r="870" spans="1:29" x14ac:dyDescent="0.25">
      <c r="A870" s="27">
        <v>1996</v>
      </c>
      <c r="B870" s="27" t="s">
        <v>2421</v>
      </c>
      <c r="C870" s="27" t="s">
        <v>2231</v>
      </c>
      <c r="D870" s="27" t="s">
        <v>2299</v>
      </c>
      <c r="E870" s="27" t="s">
        <v>2423</v>
      </c>
      <c r="F870" s="28">
        <v>35269</v>
      </c>
      <c r="G870" s="29">
        <v>0.56597222222222221</v>
      </c>
      <c r="H870" s="28">
        <v>35270</v>
      </c>
      <c r="I870" s="29">
        <v>0.79166666666666663</v>
      </c>
      <c r="J870" s="27"/>
      <c r="K870" s="27">
        <v>0</v>
      </c>
      <c r="L870" s="27">
        <v>0</v>
      </c>
      <c r="M870" s="27">
        <v>0</v>
      </c>
      <c r="N870" s="27" t="s">
        <v>2173</v>
      </c>
      <c r="O870" s="30">
        <v>201704951</v>
      </c>
      <c r="P870" s="22"/>
      <c r="Q870" s="22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9"/>
    </row>
    <row r="871" spans="1:29" x14ac:dyDescent="0.25">
      <c r="A871" s="27">
        <v>1996</v>
      </c>
      <c r="B871" s="27" t="s">
        <v>2421</v>
      </c>
      <c r="C871" s="27" t="s">
        <v>2231</v>
      </c>
      <c r="D871" s="27" t="s">
        <v>2299</v>
      </c>
      <c r="E871" s="27" t="s">
        <v>2300</v>
      </c>
      <c r="F871" s="28">
        <v>35269</v>
      </c>
      <c r="G871" s="29">
        <v>0.56597222222222221</v>
      </c>
      <c r="H871" s="28">
        <v>35270</v>
      </c>
      <c r="I871" s="29">
        <v>0.79166666666666663</v>
      </c>
      <c r="J871" s="27"/>
      <c r="K871" s="27">
        <v>101.84</v>
      </c>
      <c r="L871" s="27">
        <v>247.035</v>
      </c>
      <c r="M871" s="27">
        <v>348.875</v>
      </c>
      <c r="N871" s="27" t="s">
        <v>2173</v>
      </c>
      <c r="O871" s="30">
        <v>201907619</v>
      </c>
      <c r="P871" s="22"/>
      <c r="Q871" s="22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9"/>
    </row>
    <row r="872" spans="1:29" x14ac:dyDescent="0.25">
      <c r="A872" s="27">
        <v>1996</v>
      </c>
      <c r="B872" s="27" t="s">
        <v>4482</v>
      </c>
      <c r="C872" s="27" t="s">
        <v>674</v>
      </c>
      <c r="D872" s="27" t="s">
        <v>3939</v>
      </c>
      <c r="E872" s="27" t="s">
        <v>4232</v>
      </c>
      <c r="F872" s="28">
        <v>35269</v>
      </c>
      <c r="G872" s="29">
        <v>0.56597222222222221</v>
      </c>
      <c r="H872" s="28">
        <v>35269</v>
      </c>
      <c r="I872" s="29">
        <v>0.61111111111111105</v>
      </c>
      <c r="J872" s="27" t="s">
        <v>889</v>
      </c>
      <c r="K872" s="27">
        <v>0</v>
      </c>
      <c r="L872" s="27">
        <v>0.05</v>
      </c>
      <c r="M872" s="27">
        <v>0.05</v>
      </c>
      <c r="N872" s="27" t="s">
        <v>882</v>
      </c>
      <c r="O872" s="30">
        <v>201506045</v>
      </c>
      <c r="P872" s="22"/>
      <c r="Q872" s="22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9"/>
    </row>
    <row r="873" spans="1:29" x14ac:dyDescent="0.25">
      <c r="A873" s="27">
        <v>1996</v>
      </c>
      <c r="B873" s="27" t="s">
        <v>1057</v>
      </c>
      <c r="C873" s="27" t="s">
        <v>676</v>
      </c>
      <c r="D873" s="27" t="s">
        <v>891</v>
      </c>
      <c r="E873" s="27" t="s">
        <v>1058</v>
      </c>
      <c r="F873" s="28">
        <v>35269</v>
      </c>
      <c r="G873" s="29">
        <v>0.59722222222222221</v>
      </c>
      <c r="H873" s="28">
        <v>35269</v>
      </c>
      <c r="I873" s="29">
        <v>0.65972222222222221</v>
      </c>
      <c r="J873" s="27" t="s">
        <v>889</v>
      </c>
      <c r="K873" s="27">
        <v>0.1</v>
      </c>
      <c r="L873" s="27">
        <v>0</v>
      </c>
      <c r="M873" s="27">
        <v>0.1</v>
      </c>
      <c r="N873" s="27" t="s">
        <v>882</v>
      </c>
      <c r="O873" s="30">
        <v>200900568</v>
      </c>
      <c r="P873" s="22"/>
      <c r="Q873" s="22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9"/>
    </row>
    <row r="874" spans="1:29" x14ac:dyDescent="0.25">
      <c r="A874" s="27">
        <v>1996</v>
      </c>
      <c r="B874" s="27" t="s">
        <v>1414</v>
      </c>
      <c r="C874" s="27" t="s">
        <v>676</v>
      </c>
      <c r="D874" s="27" t="s">
        <v>905</v>
      </c>
      <c r="E874" s="27" t="s">
        <v>928</v>
      </c>
      <c r="F874" s="28">
        <v>35269</v>
      </c>
      <c r="G874" s="29">
        <v>0.60069444444444442</v>
      </c>
      <c r="H874" s="28">
        <v>35269</v>
      </c>
      <c r="I874" s="29">
        <v>0.64583333333333337</v>
      </c>
      <c r="J874" s="27" t="s">
        <v>889</v>
      </c>
      <c r="K874" s="27">
        <v>0</v>
      </c>
      <c r="L874" s="27">
        <v>0.15</v>
      </c>
      <c r="M874" s="27">
        <v>0.15</v>
      </c>
      <c r="N874" s="27" t="s">
        <v>882</v>
      </c>
      <c r="O874" s="30">
        <v>202005330</v>
      </c>
      <c r="P874" s="22"/>
      <c r="Q874" s="22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9"/>
    </row>
    <row r="875" spans="1:29" x14ac:dyDescent="0.25">
      <c r="A875" s="27">
        <v>1996</v>
      </c>
      <c r="B875" s="27" t="s">
        <v>1296</v>
      </c>
      <c r="C875" s="27" t="s">
        <v>676</v>
      </c>
      <c r="D875" s="27" t="s">
        <v>991</v>
      </c>
      <c r="E875" s="27" t="s">
        <v>992</v>
      </c>
      <c r="F875" s="28">
        <v>35269</v>
      </c>
      <c r="G875" s="29">
        <v>0.60416666666666663</v>
      </c>
      <c r="H875" s="28">
        <v>35269</v>
      </c>
      <c r="I875" s="29">
        <v>0.72569444444444453</v>
      </c>
      <c r="J875" s="27" t="s">
        <v>889</v>
      </c>
      <c r="K875" s="27">
        <v>2</v>
      </c>
      <c r="L875" s="27">
        <v>1</v>
      </c>
      <c r="M875" s="27">
        <v>3</v>
      </c>
      <c r="N875" s="27" t="s">
        <v>882</v>
      </c>
      <c r="O875" s="30">
        <v>201908178</v>
      </c>
      <c r="P875" s="22"/>
      <c r="Q875" s="22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9"/>
    </row>
    <row r="876" spans="1:29" x14ac:dyDescent="0.25">
      <c r="A876" s="27">
        <v>1996</v>
      </c>
      <c r="B876" s="27" t="s">
        <v>1371</v>
      </c>
      <c r="C876" s="27" t="s">
        <v>676</v>
      </c>
      <c r="D876" s="27" t="s">
        <v>887</v>
      </c>
      <c r="E876" s="27" t="s">
        <v>959</v>
      </c>
      <c r="F876" s="28">
        <v>35269</v>
      </c>
      <c r="G876" s="29">
        <v>0.60763888888888895</v>
      </c>
      <c r="H876" s="28">
        <v>35269</v>
      </c>
      <c r="I876" s="29">
        <v>0.64930555555555558</v>
      </c>
      <c r="J876" s="27" t="s">
        <v>889</v>
      </c>
      <c r="K876" s="27">
        <v>0</v>
      </c>
      <c r="L876" s="27">
        <v>0.1</v>
      </c>
      <c r="M876" s="27">
        <v>0.1</v>
      </c>
      <c r="N876" s="27" t="s">
        <v>882</v>
      </c>
      <c r="O876" s="30">
        <v>201907457</v>
      </c>
      <c r="P876" s="22"/>
      <c r="Q876" s="22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9"/>
    </row>
    <row r="877" spans="1:29" x14ac:dyDescent="0.25">
      <c r="A877" s="27">
        <v>1996</v>
      </c>
      <c r="B877" s="27" t="s">
        <v>4279</v>
      </c>
      <c r="C877" s="27" t="s">
        <v>674</v>
      </c>
      <c r="D877" s="27" t="s">
        <v>853</v>
      </c>
      <c r="E877" s="27" t="s">
        <v>4280</v>
      </c>
      <c r="F877" s="28">
        <v>35269</v>
      </c>
      <c r="G877" s="29">
        <v>0.60763888888888895</v>
      </c>
      <c r="H877" s="28">
        <v>35269</v>
      </c>
      <c r="I877" s="29">
        <v>0.64583333333333337</v>
      </c>
      <c r="J877" s="27" t="s">
        <v>889</v>
      </c>
      <c r="K877" s="27">
        <v>0</v>
      </c>
      <c r="L877" s="27">
        <v>0.03</v>
      </c>
      <c r="M877" s="27">
        <v>0.03</v>
      </c>
      <c r="N877" s="27" t="s">
        <v>882</v>
      </c>
      <c r="O877" s="30">
        <v>201905376</v>
      </c>
      <c r="P877" s="22"/>
      <c r="Q877" s="22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9"/>
    </row>
    <row r="878" spans="1:29" x14ac:dyDescent="0.25">
      <c r="A878" s="27">
        <v>1996</v>
      </c>
      <c r="B878" s="27" t="s">
        <v>4483</v>
      </c>
      <c r="C878" s="27" t="s">
        <v>674</v>
      </c>
      <c r="D878" s="27" t="s">
        <v>3859</v>
      </c>
      <c r="E878" s="27" t="s">
        <v>4061</v>
      </c>
      <c r="F878" s="28">
        <v>35269</v>
      </c>
      <c r="G878" s="29">
        <v>0.60763888888888895</v>
      </c>
      <c r="H878" s="28">
        <v>35269</v>
      </c>
      <c r="I878" s="29">
        <v>0.65972222222222221</v>
      </c>
      <c r="J878" s="27" t="s">
        <v>889</v>
      </c>
      <c r="K878" s="27">
        <v>0</v>
      </c>
      <c r="L878" s="27">
        <v>7.0000000000000007E-2</v>
      </c>
      <c r="M878" s="27">
        <v>7.0000000000000007E-2</v>
      </c>
      <c r="N878" s="27" t="s">
        <v>882</v>
      </c>
      <c r="O878" s="30">
        <v>202003219</v>
      </c>
      <c r="P878" s="22"/>
      <c r="Q878" s="22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9"/>
    </row>
    <row r="879" spans="1:29" x14ac:dyDescent="0.25">
      <c r="A879" s="27">
        <v>1996</v>
      </c>
      <c r="B879" s="27" t="s">
        <v>1493</v>
      </c>
      <c r="C879" s="27" t="s">
        <v>676</v>
      </c>
      <c r="D879" s="27" t="s">
        <v>901</v>
      </c>
      <c r="E879" s="27" t="s">
        <v>719</v>
      </c>
      <c r="F879" s="28">
        <v>35269</v>
      </c>
      <c r="G879" s="29">
        <v>0.61458333333333337</v>
      </c>
      <c r="H879" s="28">
        <v>35269</v>
      </c>
      <c r="I879" s="29">
        <v>0.68402777777777779</v>
      </c>
      <c r="J879" s="27" t="s">
        <v>889</v>
      </c>
      <c r="K879" s="27">
        <v>0</v>
      </c>
      <c r="L879" s="27">
        <v>0.5</v>
      </c>
      <c r="M879" s="27">
        <v>0.5</v>
      </c>
      <c r="N879" s="27" t="s">
        <v>882</v>
      </c>
      <c r="O879" s="30">
        <v>202009538</v>
      </c>
      <c r="P879" s="22"/>
      <c r="Q879" s="22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9"/>
    </row>
    <row r="880" spans="1:29" x14ac:dyDescent="0.25">
      <c r="A880" s="27">
        <v>1996</v>
      </c>
      <c r="B880" s="27" t="s">
        <v>4481</v>
      </c>
      <c r="C880" s="27" t="s">
        <v>674</v>
      </c>
      <c r="D880" s="27" t="s">
        <v>1248</v>
      </c>
      <c r="E880" s="27" t="s">
        <v>4002</v>
      </c>
      <c r="F880" s="28">
        <v>35269</v>
      </c>
      <c r="G880" s="29">
        <v>0.61458333333333337</v>
      </c>
      <c r="H880" s="28">
        <v>35269</v>
      </c>
      <c r="I880" s="29">
        <v>0.70833333333333337</v>
      </c>
      <c r="J880" s="27" t="s">
        <v>889</v>
      </c>
      <c r="K880" s="27">
        <v>0</v>
      </c>
      <c r="L880" s="27">
        <v>0.25</v>
      </c>
      <c r="M880" s="27">
        <v>0.25</v>
      </c>
      <c r="N880" s="27" t="s">
        <v>882</v>
      </c>
      <c r="O880" s="30">
        <v>202007531</v>
      </c>
      <c r="P880" s="22"/>
      <c r="Q880" s="22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9"/>
    </row>
    <row r="881" spans="1:29" x14ac:dyDescent="0.25">
      <c r="A881" s="27">
        <v>1996</v>
      </c>
      <c r="B881" s="27" t="s">
        <v>4277</v>
      </c>
      <c r="C881" s="27" t="s">
        <v>674</v>
      </c>
      <c r="D881" s="27" t="s">
        <v>3859</v>
      </c>
      <c r="E881" s="27" t="s">
        <v>4161</v>
      </c>
      <c r="F881" s="28">
        <v>35269</v>
      </c>
      <c r="G881" s="29">
        <v>0.61805555555555558</v>
      </c>
      <c r="H881" s="28">
        <v>35269</v>
      </c>
      <c r="I881" s="29">
        <v>0.82986111111111116</v>
      </c>
      <c r="J881" s="27" t="s">
        <v>889</v>
      </c>
      <c r="K881" s="27">
        <v>0</v>
      </c>
      <c r="L881" s="27">
        <v>2</v>
      </c>
      <c r="M881" s="27">
        <v>2</v>
      </c>
      <c r="N881" s="27" t="s">
        <v>882</v>
      </c>
      <c r="O881" s="30">
        <v>201905119</v>
      </c>
      <c r="P881" s="22"/>
      <c r="Q881" s="22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9"/>
    </row>
    <row r="882" spans="1:29" x14ac:dyDescent="0.25">
      <c r="A882" s="27">
        <v>1996</v>
      </c>
      <c r="B882" s="27" t="s">
        <v>1374</v>
      </c>
      <c r="C882" s="27" t="s">
        <v>676</v>
      </c>
      <c r="D882" s="27" t="s">
        <v>887</v>
      </c>
      <c r="E882" s="27" t="s">
        <v>1373</v>
      </c>
      <c r="F882" s="28">
        <v>35269</v>
      </c>
      <c r="G882" s="29">
        <v>0.64236111111111105</v>
      </c>
      <c r="H882" s="28">
        <v>35269</v>
      </c>
      <c r="I882" s="29">
        <v>0.69791666666666663</v>
      </c>
      <c r="J882" s="27" t="s">
        <v>889</v>
      </c>
      <c r="K882" s="27">
        <v>0</v>
      </c>
      <c r="L882" s="27">
        <v>0.1</v>
      </c>
      <c r="M882" s="27">
        <v>0.1</v>
      </c>
      <c r="N882" s="27" t="s">
        <v>882</v>
      </c>
      <c r="O882" s="30">
        <v>201706162</v>
      </c>
      <c r="P882" s="22"/>
      <c r="Q882" s="22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9"/>
    </row>
    <row r="883" spans="1:29" x14ac:dyDescent="0.25">
      <c r="A883" s="27">
        <v>1996</v>
      </c>
      <c r="B883" s="27" t="s">
        <v>1053</v>
      </c>
      <c r="C883" s="27" t="s">
        <v>676</v>
      </c>
      <c r="D883" s="27" t="s">
        <v>893</v>
      </c>
      <c r="E883" s="27" t="s">
        <v>782</v>
      </c>
      <c r="F883" s="28">
        <v>35269</v>
      </c>
      <c r="G883" s="29">
        <v>0.64583333333333337</v>
      </c>
      <c r="H883" s="28">
        <v>35269</v>
      </c>
      <c r="I883" s="29">
        <v>0.72916666666666663</v>
      </c>
      <c r="J883" s="27" t="s">
        <v>889</v>
      </c>
      <c r="K883" s="27">
        <v>0</v>
      </c>
      <c r="L883" s="27">
        <v>0.15</v>
      </c>
      <c r="M883" s="27">
        <v>0.15</v>
      </c>
      <c r="N883" s="27" t="s">
        <v>882</v>
      </c>
      <c r="O883" s="30">
        <v>201806757</v>
      </c>
      <c r="P883" s="22"/>
      <c r="Q883" s="22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9"/>
    </row>
    <row r="884" spans="1:29" x14ac:dyDescent="0.25">
      <c r="A884" s="27">
        <v>1996</v>
      </c>
      <c r="B884" s="27" t="s">
        <v>1128</v>
      </c>
      <c r="C884" s="27" t="s">
        <v>676</v>
      </c>
      <c r="D884" s="27" t="s">
        <v>1004</v>
      </c>
      <c r="E884" s="27" t="s">
        <v>1129</v>
      </c>
      <c r="F884" s="28">
        <v>35269</v>
      </c>
      <c r="G884" s="29">
        <v>0.64930555555555558</v>
      </c>
      <c r="H884" s="28">
        <v>35269</v>
      </c>
      <c r="I884" s="29">
        <v>0.72916666666666663</v>
      </c>
      <c r="J884" s="27" t="s">
        <v>889</v>
      </c>
      <c r="K884" s="27">
        <v>0</v>
      </c>
      <c r="L884" s="27">
        <v>0.01</v>
      </c>
      <c r="M884" s="27">
        <v>0.01</v>
      </c>
      <c r="N884" s="27" t="s">
        <v>882</v>
      </c>
      <c r="O884" s="30">
        <v>202005026</v>
      </c>
      <c r="P884" s="22"/>
      <c r="Q884" s="22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9"/>
    </row>
    <row r="885" spans="1:29" x14ac:dyDescent="0.25">
      <c r="A885" s="27">
        <v>1996</v>
      </c>
      <c r="B885" s="27" t="s">
        <v>1294</v>
      </c>
      <c r="C885" s="27" t="s">
        <v>676</v>
      </c>
      <c r="D885" s="27" t="s">
        <v>891</v>
      </c>
      <c r="E885" s="27" t="s">
        <v>1295</v>
      </c>
      <c r="F885" s="28">
        <v>35269</v>
      </c>
      <c r="G885" s="29">
        <v>0.65416666666666667</v>
      </c>
      <c r="H885" s="28">
        <v>35269</v>
      </c>
      <c r="I885" s="29">
        <v>0.67708333333333337</v>
      </c>
      <c r="J885" s="27" t="s">
        <v>889</v>
      </c>
      <c r="K885" s="27">
        <v>0</v>
      </c>
      <c r="L885" s="27">
        <v>0.05</v>
      </c>
      <c r="M885" s="27">
        <v>0.05</v>
      </c>
      <c r="N885" s="27" t="s">
        <v>882</v>
      </c>
      <c r="O885" s="30">
        <v>201806167</v>
      </c>
      <c r="P885" s="22"/>
      <c r="Q885" s="22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9"/>
    </row>
    <row r="886" spans="1:29" x14ac:dyDescent="0.25">
      <c r="A886" s="27">
        <v>1996</v>
      </c>
      <c r="B886" s="27" t="s">
        <v>2517</v>
      </c>
      <c r="C886" s="27" t="s">
        <v>2231</v>
      </c>
      <c r="D886" s="27" t="s">
        <v>2362</v>
      </c>
      <c r="E886" s="27" t="s">
        <v>2432</v>
      </c>
      <c r="F886" s="28">
        <v>35269</v>
      </c>
      <c r="G886" s="29">
        <v>0.67361111111111116</v>
      </c>
      <c r="H886" s="28">
        <v>35269</v>
      </c>
      <c r="I886" s="29">
        <v>0.82291666666666663</v>
      </c>
      <c r="J886" s="27"/>
      <c r="K886" s="27">
        <v>0</v>
      </c>
      <c r="L886" s="27">
        <v>0.5</v>
      </c>
      <c r="M886" s="27">
        <v>0.5</v>
      </c>
      <c r="N886" s="27" t="s">
        <v>2211</v>
      </c>
      <c r="O886" s="30">
        <v>201603619</v>
      </c>
      <c r="P886" s="22"/>
      <c r="Q886" s="22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9"/>
    </row>
    <row r="887" spans="1:29" x14ac:dyDescent="0.25">
      <c r="A887" s="27">
        <v>1996</v>
      </c>
      <c r="B887" s="27" t="s">
        <v>1126</v>
      </c>
      <c r="C887" s="27" t="s">
        <v>676</v>
      </c>
      <c r="D887" s="27" t="s">
        <v>991</v>
      </c>
      <c r="E887" s="27" t="s">
        <v>1127</v>
      </c>
      <c r="F887" s="28">
        <v>35269</v>
      </c>
      <c r="G887" s="29">
        <v>0.67708333333333337</v>
      </c>
      <c r="H887" s="28">
        <v>35270</v>
      </c>
      <c r="I887" s="29">
        <v>0.20833333333333334</v>
      </c>
      <c r="J887" s="27" t="s">
        <v>889</v>
      </c>
      <c r="K887" s="27">
        <v>4</v>
      </c>
      <c r="L887" s="27">
        <v>4</v>
      </c>
      <c r="M887" s="27">
        <v>8</v>
      </c>
      <c r="N887" s="27" t="s">
        <v>882</v>
      </c>
      <c r="O887" s="30">
        <v>202003218</v>
      </c>
      <c r="P887" s="22"/>
      <c r="Q887" s="22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9"/>
    </row>
    <row r="888" spans="1:29" x14ac:dyDescent="0.25">
      <c r="A888" s="27">
        <v>1996</v>
      </c>
      <c r="B888" s="27" t="s">
        <v>4890</v>
      </c>
      <c r="C888" s="27" t="s">
        <v>674</v>
      </c>
      <c r="D888" s="27" t="s">
        <v>3830</v>
      </c>
      <c r="E888" s="27" t="s">
        <v>833</v>
      </c>
      <c r="F888" s="28">
        <v>35269</v>
      </c>
      <c r="G888" s="29">
        <v>0.6875</v>
      </c>
      <c r="H888" s="28">
        <v>35269</v>
      </c>
      <c r="I888" s="29">
        <v>0.73958333333333337</v>
      </c>
      <c r="J888" s="27" t="s">
        <v>889</v>
      </c>
      <c r="K888" s="27">
        <v>0</v>
      </c>
      <c r="L888" s="27">
        <v>0.5</v>
      </c>
      <c r="M888" s="27">
        <v>0.5</v>
      </c>
      <c r="N888" s="27" t="s">
        <v>882</v>
      </c>
      <c r="O888" s="30">
        <v>201705341</v>
      </c>
      <c r="P888" s="22"/>
      <c r="Q888" s="22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9"/>
    </row>
    <row r="889" spans="1:29" x14ac:dyDescent="0.25">
      <c r="A889" s="27">
        <v>1996</v>
      </c>
      <c r="B889" s="27" t="s">
        <v>1515</v>
      </c>
      <c r="C889" s="27" t="s">
        <v>676</v>
      </c>
      <c r="D889" s="27" t="s">
        <v>901</v>
      </c>
      <c r="E889" s="27" t="s">
        <v>1394</v>
      </c>
      <c r="F889" s="28">
        <v>35269</v>
      </c>
      <c r="G889" s="29">
        <v>0.69791666666666663</v>
      </c>
      <c r="H889" s="28">
        <v>35269</v>
      </c>
      <c r="I889" s="29">
        <v>0.86458333333333337</v>
      </c>
      <c r="J889" s="27" t="s">
        <v>889</v>
      </c>
      <c r="K889" s="27">
        <v>0</v>
      </c>
      <c r="L889" s="27">
        <v>0.8</v>
      </c>
      <c r="M889" s="27">
        <v>0.8</v>
      </c>
      <c r="N889" s="27" t="s">
        <v>882</v>
      </c>
      <c r="O889" s="30">
        <v>201707056</v>
      </c>
      <c r="P889" s="22"/>
      <c r="Q889" s="22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9"/>
    </row>
    <row r="890" spans="1:29" x14ac:dyDescent="0.25">
      <c r="A890" s="27">
        <v>1996</v>
      </c>
      <c r="B890" s="27" t="s">
        <v>1582</v>
      </c>
      <c r="C890" s="27" t="s">
        <v>676</v>
      </c>
      <c r="D890" s="27" t="s">
        <v>905</v>
      </c>
      <c r="E890" s="27" t="s">
        <v>1177</v>
      </c>
      <c r="F890" s="28">
        <v>35269</v>
      </c>
      <c r="G890" s="29">
        <v>0.71527777777777779</v>
      </c>
      <c r="H890" s="28">
        <v>35269</v>
      </c>
      <c r="I890" s="29">
        <v>0.92708333333333337</v>
      </c>
      <c r="J890" s="27" t="s">
        <v>889</v>
      </c>
      <c r="K890" s="27">
        <v>0</v>
      </c>
      <c r="L890" s="27">
        <v>3</v>
      </c>
      <c r="M890" s="27">
        <v>3</v>
      </c>
      <c r="N890" s="27" t="s">
        <v>882</v>
      </c>
      <c r="O890" s="30">
        <v>201905200</v>
      </c>
      <c r="P890" s="22"/>
      <c r="Q890" s="22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9"/>
    </row>
    <row r="891" spans="1:29" x14ac:dyDescent="0.25">
      <c r="A891" s="27">
        <v>1996</v>
      </c>
      <c r="B891" s="27" t="s">
        <v>3568</v>
      </c>
      <c r="C891" s="27" t="s">
        <v>3569</v>
      </c>
      <c r="D891" s="27" t="s">
        <v>3570</v>
      </c>
      <c r="E891" s="27" t="s">
        <v>3571</v>
      </c>
      <c r="F891" s="28">
        <v>35269</v>
      </c>
      <c r="G891" s="29">
        <v>0.71527777777777779</v>
      </c>
      <c r="H891" s="28">
        <v>35269</v>
      </c>
      <c r="I891" s="29">
        <v>0.73958333333333337</v>
      </c>
      <c r="J891" s="27" t="s">
        <v>889</v>
      </c>
      <c r="K891" s="27">
        <v>0</v>
      </c>
      <c r="L891" s="27">
        <v>0.2</v>
      </c>
      <c r="M891" s="27">
        <v>0.2</v>
      </c>
      <c r="N891" s="27" t="s">
        <v>882</v>
      </c>
      <c r="O891" s="30">
        <v>201900573</v>
      </c>
      <c r="P891" s="22"/>
      <c r="Q891" s="22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9"/>
    </row>
    <row r="892" spans="1:29" x14ac:dyDescent="0.25">
      <c r="A892" s="27">
        <v>1996</v>
      </c>
      <c r="B892" s="27" t="s">
        <v>960</v>
      </c>
      <c r="C892" s="27" t="s">
        <v>676</v>
      </c>
      <c r="D892" s="27" t="s">
        <v>891</v>
      </c>
      <c r="E892" s="27" t="s">
        <v>961</v>
      </c>
      <c r="F892" s="28">
        <v>35269</v>
      </c>
      <c r="G892" s="29">
        <v>0.72222222222222221</v>
      </c>
      <c r="H892" s="28">
        <v>35269</v>
      </c>
      <c r="I892" s="29">
        <v>0.77083333333333337</v>
      </c>
      <c r="J892" s="27" t="s">
        <v>889</v>
      </c>
      <c r="K892" s="27">
        <v>0</v>
      </c>
      <c r="L892" s="27">
        <v>0.3</v>
      </c>
      <c r="M892" s="27">
        <v>0.3</v>
      </c>
      <c r="N892" s="27" t="s">
        <v>882</v>
      </c>
      <c r="O892" s="30">
        <v>201905831</v>
      </c>
      <c r="P892" s="22"/>
      <c r="Q892" s="22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9"/>
    </row>
    <row r="893" spans="1:29" x14ac:dyDescent="0.25">
      <c r="A893" s="27">
        <v>1996</v>
      </c>
      <c r="B893" s="27" t="s">
        <v>4484</v>
      </c>
      <c r="C893" s="27" t="s">
        <v>674</v>
      </c>
      <c r="D893" s="27" t="s">
        <v>3859</v>
      </c>
      <c r="E893" s="27" t="s">
        <v>3897</v>
      </c>
      <c r="F893" s="28">
        <v>35269</v>
      </c>
      <c r="G893" s="29">
        <v>0.72916666666666663</v>
      </c>
      <c r="H893" s="28">
        <v>35269</v>
      </c>
      <c r="I893" s="29">
        <v>0.75694444444444453</v>
      </c>
      <c r="J893" s="27" t="s">
        <v>889</v>
      </c>
      <c r="K893" s="27">
        <v>0</v>
      </c>
      <c r="L893" s="27">
        <v>0.06</v>
      </c>
      <c r="M893" s="27">
        <v>0.06</v>
      </c>
      <c r="N893" s="27" t="s">
        <v>882</v>
      </c>
      <c r="O893" s="30">
        <v>201905179</v>
      </c>
      <c r="P893" s="22"/>
      <c r="Q893" s="22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9"/>
    </row>
    <row r="894" spans="1:29" x14ac:dyDescent="0.25">
      <c r="A894" s="27">
        <v>1996</v>
      </c>
      <c r="B894" s="27" t="s">
        <v>4007</v>
      </c>
      <c r="C894" s="27" t="s">
        <v>674</v>
      </c>
      <c r="D894" s="27" t="s">
        <v>802</v>
      </c>
      <c r="E894" s="27" t="s">
        <v>3916</v>
      </c>
      <c r="F894" s="28">
        <v>35269</v>
      </c>
      <c r="G894" s="29">
        <v>0.73611111111111116</v>
      </c>
      <c r="H894" s="28">
        <v>35269</v>
      </c>
      <c r="I894" s="29">
        <v>0.76041666666666663</v>
      </c>
      <c r="J894" s="27" t="s">
        <v>889</v>
      </c>
      <c r="K894" s="27">
        <v>0</v>
      </c>
      <c r="L894" s="27">
        <v>0.01</v>
      </c>
      <c r="M894" s="27">
        <v>0.01</v>
      </c>
      <c r="N894" s="27" t="s">
        <v>882</v>
      </c>
      <c r="O894" s="30">
        <v>201904952</v>
      </c>
      <c r="P894" s="22"/>
      <c r="Q894" s="22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9"/>
    </row>
    <row r="895" spans="1:29" x14ac:dyDescent="0.25">
      <c r="A895" s="27">
        <v>1996</v>
      </c>
      <c r="B895" s="27" t="s">
        <v>4483</v>
      </c>
      <c r="C895" s="27" t="s">
        <v>674</v>
      </c>
      <c r="D895" s="27" t="s">
        <v>3859</v>
      </c>
      <c r="E895" s="27" t="s">
        <v>4061</v>
      </c>
      <c r="F895" s="28">
        <v>35269</v>
      </c>
      <c r="G895" s="29">
        <v>0.73611111111111116</v>
      </c>
      <c r="H895" s="28">
        <v>35269</v>
      </c>
      <c r="I895" s="29">
        <v>0.79166666666666663</v>
      </c>
      <c r="J895" s="27" t="s">
        <v>889</v>
      </c>
      <c r="K895" s="27">
        <v>0</v>
      </c>
      <c r="L895" s="27">
        <v>0.05</v>
      </c>
      <c r="M895" s="27">
        <v>0.05</v>
      </c>
      <c r="N895" s="27" t="s">
        <v>882</v>
      </c>
      <c r="O895" s="30">
        <v>201704710</v>
      </c>
      <c r="P895" s="22"/>
      <c r="Q895" s="22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9"/>
    </row>
    <row r="896" spans="1:29" x14ac:dyDescent="0.25">
      <c r="A896" s="27">
        <v>1996</v>
      </c>
      <c r="B896" s="27" t="s">
        <v>1054</v>
      </c>
      <c r="C896" s="27" t="s">
        <v>676</v>
      </c>
      <c r="D896" s="27" t="s">
        <v>893</v>
      </c>
      <c r="E896" s="27" t="s">
        <v>782</v>
      </c>
      <c r="F896" s="28">
        <v>35269</v>
      </c>
      <c r="G896" s="29">
        <v>0.76388888888888884</v>
      </c>
      <c r="H896" s="28">
        <v>35269</v>
      </c>
      <c r="I896" s="29">
        <v>0.83333333333333337</v>
      </c>
      <c r="J896" s="27" t="s">
        <v>889</v>
      </c>
      <c r="K896" s="27">
        <v>0</v>
      </c>
      <c r="L896" s="27">
        <v>0.01</v>
      </c>
      <c r="M896" s="27">
        <v>0.01</v>
      </c>
      <c r="N896" s="27" t="s">
        <v>882</v>
      </c>
      <c r="O896" s="30">
        <v>202003320</v>
      </c>
      <c r="P896" s="22"/>
      <c r="Q896" s="22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9"/>
    </row>
    <row r="897" spans="1:29" x14ac:dyDescent="0.25">
      <c r="A897" s="27">
        <v>1996</v>
      </c>
      <c r="B897" s="27" t="s">
        <v>1195</v>
      </c>
      <c r="C897" s="27" t="s">
        <v>676</v>
      </c>
      <c r="D897" s="27" t="s">
        <v>893</v>
      </c>
      <c r="E897" s="27" t="s">
        <v>896</v>
      </c>
      <c r="F897" s="28">
        <v>35269</v>
      </c>
      <c r="G897" s="29">
        <v>0.76388888888888884</v>
      </c>
      <c r="H897" s="28">
        <v>35269</v>
      </c>
      <c r="I897" s="29">
        <v>0.8125</v>
      </c>
      <c r="J897" s="27" t="s">
        <v>889</v>
      </c>
      <c r="K897" s="27">
        <v>0</v>
      </c>
      <c r="L897" s="27">
        <v>0.02</v>
      </c>
      <c r="M897" s="27">
        <v>0.02</v>
      </c>
      <c r="N897" s="27" t="s">
        <v>882</v>
      </c>
      <c r="O897" s="30">
        <v>202005242</v>
      </c>
      <c r="P897" s="22"/>
      <c r="Q897" s="22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9"/>
    </row>
    <row r="898" spans="1:29" x14ac:dyDescent="0.25">
      <c r="A898" s="27">
        <v>1996</v>
      </c>
      <c r="B898" s="27" t="s">
        <v>4659</v>
      </c>
      <c r="C898" s="27" t="s">
        <v>674</v>
      </c>
      <c r="D898" s="27" t="s">
        <v>752</v>
      </c>
      <c r="E898" s="27" t="s">
        <v>4271</v>
      </c>
      <c r="F898" s="28">
        <v>35269</v>
      </c>
      <c r="G898" s="29">
        <v>0.76736111111111116</v>
      </c>
      <c r="H898" s="28">
        <v>35269</v>
      </c>
      <c r="I898" s="29">
        <v>0.81597222222222221</v>
      </c>
      <c r="J898" s="27" t="s">
        <v>889</v>
      </c>
      <c r="K898" s="27">
        <v>0</v>
      </c>
      <c r="L898" s="27">
        <v>0.1</v>
      </c>
      <c r="M898" s="27">
        <v>0.1</v>
      </c>
      <c r="N898" s="27" t="s">
        <v>882</v>
      </c>
      <c r="O898" s="30">
        <v>202004229</v>
      </c>
      <c r="P898" s="22"/>
      <c r="Q898" s="22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9"/>
    </row>
    <row r="899" spans="1:29" x14ac:dyDescent="0.25">
      <c r="A899" s="27">
        <v>1996</v>
      </c>
      <c r="B899" s="27" t="s">
        <v>4279</v>
      </c>
      <c r="C899" s="27" t="s">
        <v>674</v>
      </c>
      <c r="D899" s="27" t="s">
        <v>853</v>
      </c>
      <c r="E899" s="27" t="s">
        <v>4280</v>
      </c>
      <c r="F899" s="28">
        <v>35269</v>
      </c>
      <c r="G899" s="29">
        <v>0.77083333333333337</v>
      </c>
      <c r="H899" s="28">
        <v>35269</v>
      </c>
      <c r="I899" s="29">
        <v>0.83333333333333337</v>
      </c>
      <c r="J899" s="27" t="s">
        <v>889</v>
      </c>
      <c r="K899" s="27">
        <v>0</v>
      </c>
      <c r="L899" s="27">
        <v>0.15</v>
      </c>
      <c r="M899" s="27">
        <v>0.15</v>
      </c>
      <c r="N899" s="27" t="s">
        <v>882</v>
      </c>
      <c r="O899" s="30">
        <v>201909653</v>
      </c>
      <c r="P899" s="22"/>
      <c r="Q899" s="22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9"/>
    </row>
    <row r="900" spans="1:29" x14ac:dyDescent="0.25">
      <c r="A900" s="27">
        <v>1996</v>
      </c>
      <c r="B900" s="27" t="s">
        <v>1051</v>
      </c>
      <c r="C900" s="27" t="s">
        <v>676</v>
      </c>
      <c r="D900" s="27" t="s">
        <v>905</v>
      </c>
      <c r="E900" s="27" t="s">
        <v>1052</v>
      </c>
      <c r="F900" s="28">
        <v>35269</v>
      </c>
      <c r="G900" s="29">
        <v>0.79166666666666663</v>
      </c>
      <c r="H900" s="28">
        <v>35269</v>
      </c>
      <c r="I900" s="29">
        <v>0.875</v>
      </c>
      <c r="J900" s="27" t="s">
        <v>889</v>
      </c>
      <c r="K900" s="27">
        <v>0.1</v>
      </c>
      <c r="L900" s="27">
        <v>0</v>
      </c>
      <c r="M900" s="27">
        <v>0.1</v>
      </c>
      <c r="N900" s="27" t="s">
        <v>882</v>
      </c>
      <c r="O900" s="30">
        <v>201706828</v>
      </c>
      <c r="P900" s="22"/>
      <c r="Q900" s="22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9"/>
    </row>
    <row r="901" spans="1:29" x14ac:dyDescent="0.25">
      <c r="A901" s="27">
        <v>1996</v>
      </c>
      <c r="B901" s="27" t="s">
        <v>2424</v>
      </c>
      <c r="C901" s="27" t="s">
        <v>2231</v>
      </c>
      <c r="D901" s="27" t="s">
        <v>2299</v>
      </c>
      <c r="E901" s="27" t="s">
        <v>2299</v>
      </c>
      <c r="F901" s="28">
        <v>35269</v>
      </c>
      <c r="G901" s="29">
        <v>0.79166666666666663</v>
      </c>
      <c r="H901" s="28">
        <v>35269</v>
      </c>
      <c r="I901" s="29">
        <v>0.85416666666666663</v>
      </c>
      <c r="J901" s="27"/>
      <c r="K901" s="27">
        <v>0.22500000000000001</v>
      </c>
      <c r="L901" s="27">
        <v>0</v>
      </c>
      <c r="M901" s="27">
        <v>0.22500000000000001</v>
      </c>
      <c r="N901" s="27" t="s">
        <v>2173</v>
      </c>
      <c r="O901" s="30">
        <v>202005428</v>
      </c>
      <c r="P901" s="22"/>
      <c r="Q901" s="22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9"/>
    </row>
    <row r="902" spans="1:29" x14ac:dyDescent="0.25">
      <c r="A902" s="27">
        <v>1996</v>
      </c>
      <c r="B902" s="27" t="s">
        <v>1236</v>
      </c>
      <c r="C902" s="27" t="s">
        <v>676</v>
      </c>
      <c r="D902" s="27" t="s">
        <v>887</v>
      </c>
      <c r="E902" s="27" t="s">
        <v>1237</v>
      </c>
      <c r="F902" s="28">
        <v>35269</v>
      </c>
      <c r="G902" s="29">
        <v>0.80555555555555547</v>
      </c>
      <c r="H902" s="28">
        <v>35269</v>
      </c>
      <c r="I902" s="29">
        <v>0.88541666666666663</v>
      </c>
      <c r="J902" s="27" t="s">
        <v>889</v>
      </c>
      <c r="K902" s="27">
        <v>0</v>
      </c>
      <c r="L902" s="27">
        <v>0.04</v>
      </c>
      <c r="M902" s="27">
        <v>0.04</v>
      </c>
      <c r="N902" s="27" t="s">
        <v>882</v>
      </c>
      <c r="O902" s="30">
        <v>201904634</v>
      </c>
      <c r="P902" s="22"/>
      <c r="Q902" s="22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9"/>
    </row>
    <row r="903" spans="1:29" x14ac:dyDescent="0.25">
      <c r="A903" s="27">
        <v>1996</v>
      </c>
      <c r="B903" s="27" t="s">
        <v>1296</v>
      </c>
      <c r="C903" s="27" t="s">
        <v>676</v>
      </c>
      <c r="D903" s="27" t="s">
        <v>991</v>
      </c>
      <c r="E903" s="27" t="s">
        <v>992</v>
      </c>
      <c r="F903" s="28">
        <v>35269</v>
      </c>
      <c r="G903" s="29">
        <v>0.8125</v>
      </c>
      <c r="H903" s="28">
        <v>35269</v>
      </c>
      <c r="I903" s="29">
        <v>0.86458333333333337</v>
      </c>
      <c r="J903" s="27" t="s">
        <v>889</v>
      </c>
      <c r="K903" s="27">
        <v>0</v>
      </c>
      <c r="L903" s="27">
        <v>0.05</v>
      </c>
      <c r="M903" s="27">
        <v>0.05</v>
      </c>
      <c r="N903" s="27" t="s">
        <v>882</v>
      </c>
      <c r="O903" s="30">
        <v>201406189</v>
      </c>
      <c r="P903" s="22"/>
      <c r="Q903" s="22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9"/>
    </row>
    <row r="904" spans="1:29" x14ac:dyDescent="0.25">
      <c r="A904" s="27">
        <v>1996</v>
      </c>
      <c r="B904" s="27" t="s">
        <v>1057</v>
      </c>
      <c r="C904" s="27" t="s">
        <v>676</v>
      </c>
      <c r="D904" s="27" t="s">
        <v>891</v>
      </c>
      <c r="E904" s="27" t="s">
        <v>1058</v>
      </c>
      <c r="F904" s="28">
        <v>35269</v>
      </c>
      <c r="G904" s="29">
        <v>0.82291666666666663</v>
      </c>
      <c r="H904" s="28">
        <v>35269</v>
      </c>
      <c r="I904" s="29">
        <v>0.95486111111111116</v>
      </c>
      <c r="J904" s="27" t="s">
        <v>889</v>
      </c>
      <c r="K904" s="27">
        <v>0.1</v>
      </c>
      <c r="L904" s="27">
        <v>0</v>
      </c>
      <c r="M904" s="27">
        <v>0.1</v>
      </c>
      <c r="N904" s="27" t="s">
        <v>882</v>
      </c>
      <c r="O904" s="30">
        <v>201900131</v>
      </c>
      <c r="P904" s="22"/>
      <c r="Q904" s="22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9"/>
    </row>
    <row r="905" spans="1:29" x14ac:dyDescent="0.25">
      <c r="A905" s="27">
        <v>1996</v>
      </c>
      <c r="B905" s="27" t="s">
        <v>4278</v>
      </c>
      <c r="C905" s="27" t="s">
        <v>674</v>
      </c>
      <c r="D905" s="27" t="s">
        <v>3859</v>
      </c>
      <c r="E905" s="27" t="s">
        <v>807</v>
      </c>
      <c r="F905" s="28">
        <v>35269</v>
      </c>
      <c r="G905" s="29">
        <v>0.82986111111111116</v>
      </c>
      <c r="H905" s="28">
        <v>35269</v>
      </c>
      <c r="I905" s="29">
        <v>0.86458333333333337</v>
      </c>
      <c r="J905" s="27" t="s">
        <v>889</v>
      </c>
      <c r="K905" s="27">
        <v>0</v>
      </c>
      <c r="L905" s="27">
        <v>0.04</v>
      </c>
      <c r="M905" s="27">
        <v>0.04</v>
      </c>
      <c r="N905" s="27" t="s">
        <v>882</v>
      </c>
      <c r="O905" s="30">
        <v>201706264</v>
      </c>
      <c r="P905" s="22"/>
      <c r="Q905" s="22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9"/>
    </row>
    <row r="906" spans="1:29" x14ac:dyDescent="0.25">
      <c r="A906" s="27">
        <v>1996</v>
      </c>
      <c r="B906" s="27" t="s">
        <v>4007</v>
      </c>
      <c r="C906" s="27" t="s">
        <v>674</v>
      </c>
      <c r="D906" s="27" t="s">
        <v>802</v>
      </c>
      <c r="E906" s="27" t="s">
        <v>3916</v>
      </c>
      <c r="F906" s="28">
        <v>35269</v>
      </c>
      <c r="G906" s="29">
        <v>0.84375</v>
      </c>
      <c r="H906" s="28">
        <v>35269</v>
      </c>
      <c r="I906" s="29">
        <v>0.86458333333333337</v>
      </c>
      <c r="J906" s="27" t="s">
        <v>889</v>
      </c>
      <c r="K906" s="27">
        <v>0</v>
      </c>
      <c r="L906" s="27">
        <v>0.02</v>
      </c>
      <c r="M906" s="27">
        <v>0.02</v>
      </c>
      <c r="N906" s="27" t="s">
        <v>882</v>
      </c>
      <c r="O906" s="30">
        <v>201606703</v>
      </c>
      <c r="P906" s="22"/>
      <c r="Q906" s="22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9"/>
    </row>
    <row r="907" spans="1:29" x14ac:dyDescent="0.25">
      <c r="A907" s="27">
        <v>1996</v>
      </c>
      <c r="B907" s="27" t="s">
        <v>4660</v>
      </c>
      <c r="C907" s="27" t="s">
        <v>674</v>
      </c>
      <c r="D907" s="27" t="s">
        <v>3859</v>
      </c>
      <c r="E907" s="27" t="s">
        <v>807</v>
      </c>
      <c r="F907" s="28">
        <v>35269</v>
      </c>
      <c r="G907" s="29">
        <v>0.91666666666666663</v>
      </c>
      <c r="H907" s="28">
        <v>35269</v>
      </c>
      <c r="I907" s="29">
        <v>0.9375</v>
      </c>
      <c r="J907" s="27" t="s">
        <v>889</v>
      </c>
      <c r="K907" s="27">
        <v>0</v>
      </c>
      <c r="L907" s="27">
        <v>0.1</v>
      </c>
      <c r="M907" s="27">
        <v>0.1</v>
      </c>
      <c r="N907" s="27" t="s">
        <v>882</v>
      </c>
      <c r="O907" s="30">
        <v>201905861</v>
      </c>
      <c r="P907" s="22"/>
      <c r="Q907" s="22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9"/>
    </row>
    <row r="908" spans="1:29" x14ac:dyDescent="0.25">
      <c r="A908" s="27">
        <v>1996</v>
      </c>
      <c r="B908" s="27" t="s">
        <v>4004</v>
      </c>
      <c r="C908" s="27" t="s">
        <v>674</v>
      </c>
      <c r="D908" s="27" t="s">
        <v>802</v>
      </c>
      <c r="E908" s="27" t="s">
        <v>3863</v>
      </c>
      <c r="F908" s="28">
        <v>35269</v>
      </c>
      <c r="G908" s="29">
        <v>0.95833333333333337</v>
      </c>
      <c r="H908" s="28">
        <v>35269</v>
      </c>
      <c r="I908" s="29">
        <v>0.97916666666666663</v>
      </c>
      <c r="J908" s="27" t="s">
        <v>889</v>
      </c>
      <c r="K908" s="27">
        <v>0</v>
      </c>
      <c r="L908" s="27">
        <v>0.01</v>
      </c>
      <c r="M908" s="27">
        <v>0.01</v>
      </c>
      <c r="N908" s="27" t="s">
        <v>882</v>
      </c>
      <c r="O908" s="30">
        <v>201904529</v>
      </c>
      <c r="P908" s="22"/>
      <c r="Q908" s="22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9"/>
    </row>
    <row r="909" spans="1:29" x14ac:dyDescent="0.25">
      <c r="A909" s="27">
        <v>1996</v>
      </c>
      <c r="B909" s="27" t="s">
        <v>4276</v>
      </c>
      <c r="C909" s="27" t="s">
        <v>674</v>
      </c>
      <c r="D909" s="27" t="s">
        <v>3859</v>
      </c>
      <c r="E909" s="27" t="s">
        <v>807</v>
      </c>
      <c r="F909" s="28">
        <v>35270</v>
      </c>
      <c r="G909" s="29">
        <v>0</v>
      </c>
      <c r="H909" s="28">
        <v>35270</v>
      </c>
      <c r="I909" s="29">
        <v>3.125E-2</v>
      </c>
      <c r="J909" s="27" t="s">
        <v>889</v>
      </c>
      <c r="K909" s="27">
        <v>0</v>
      </c>
      <c r="L909" s="27">
        <v>0.03</v>
      </c>
      <c r="M909" s="27">
        <v>0.03</v>
      </c>
      <c r="N909" s="27" t="s">
        <v>882</v>
      </c>
      <c r="O909" s="30">
        <v>201904507</v>
      </c>
      <c r="P909" s="22"/>
      <c r="Q909" s="22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9"/>
    </row>
    <row r="910" spans="1:29" x14ac:dyDescent="0.25">
      <c r="A910" s="27">
        <v>1996</v>
      </c>
      <c r="B910" s="27" t="s">
        <v>4003</v>
      </c>
      <c r="C910" s="27" t="s">
        <v>674</v>
      </c>
      <c r="D910" s="27" t="s">
        <v>853</v>
      </c>
      <c r="E910" s="27" t="s">
        <v>2468</v>
      </c>
      <c r="F910" s="28">
        <v>35270</v>
      </c>
      <c r="G910" s="29">
        <v>6.9444444444444441E-3</v>
      </c>
      <c r="H910" s="28">
        <v>35270</v>
      </c>
      <c r="I910" s="29">
        <v>3.4722222222222224E-2</v>
      </c>
      <c r="J910" s="27" t="s">
        <v>889</v>
      </c>
      <c r="K910" s="27">
        <v>0</v>
      </c>
      <c r="L910" s="27">
        <v>0.01</v>
      </c>
      <c r="M910" s="27">
        <v>0.01</v>
      </c>
      <c r="N910" s="27" t="s">
        <v>882</v>
      </c>
      <c r="O910" s="30">
        <v>201705208</v>
      </c>
      <c r="P910" s="22"/>
      <c r="Q910" s="22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9"/>
    </row>
    <row r="911" spans="1:29" x14ac:dyDescent="0.25">
      <c r="A911" s="27">
        <v>1996</v>
      </c>
      <c r="B911" s="27" t="s">
        <v>4278</v>
      </c>
      <c r="C911" s="27" t="s">
        <v>674</v>
      </c>
      <c r="D911" s="27" t="s">
        <v>3859</v>
      </c>
      <c r="E911" s="27" t="s">
        <v>807</v>
      </c>
      <c r="F911" s="28">
        <v>35270</v>
      </c>
      <c r="G911" s="29">
        <v>6.25E-2</v>
      </c>
      <c r="H911" s="28">
        <v>35270</v>
      </c>
      <c r="I911" s="29">
        <v>0.1111111111111111</v>
      </c>
      <c r="J911" s="27" t="s">
        <v>889</v>
      </c>
      <c r="K911" s="27">
        <v>0</v>
      </c>
      <c r="L911" s="27">
        <v>0.03</v>
      </c>
      <c r="M911" s="27">
        <v>0.03</v>
      </c>
      <c r="N911" s="27" t="s">
        <v>882</v>
      </c>
      <c r="O911" s="30">
        <v>201907107</v>
      </c>
      <c r="P911" s="22"/>
      <c r="Q911" s="22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9"/>
    </row>
    <row r="912" spans="1:29" x14ac:dyDescent="0.25">
      <c r="A912" s="27">
        <v>1996</v>
      </c>
      <c r="B912" s="27" t="s">
        <v>2336</v>
      </c>
      <c r="C912" s="27" t="s">
        <v>2231</v>
      </c>
      <c r="D912" s="27" t="s">
        <v>2246</v>
      </c>
      <c r="E912" s="27" t="s">
        <v>827</v>
      </c>
      <c r="F912" s="28">
        <v>35270</v>
      </c>
      <c r="G912" s="29">
        <v>8.6805555555555566E-2</v>
      </c>
      <c r="H912" s="28">
        <v>35270</v>
      </c>
      <c r="I912" s="29">
        <v>9.7222222222222224E-2</v>
      </c>
      <c r="J912" s="27"/>
      <c r="K912" s="27">
        <v>0</v>
      </c>
      <c r="L912" s="27">
        <v>7.0000000000000001E-3</v>
      </c>
      <c r="M912" s="27">
        <v>7.0000000000000001E-3</v>
      </c>
      <c r="N912" s="27" t="s">
        <v>2173</v>
      </c>
      <c r="O912" s="30">
        <v>201906576</v>
      </c>
      <c r="P912" s="22"/>
      <c r="Q912" s="22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9"/>
    </row>
    <row r="913" spans="1:29" x14ac:dyDescent="0.25">
      <c r="A913" s="27">
        <v>1996</v>
      </c>
      <c r="B913" s="27" t="s">
        <v>4552</v>
      </c>
      <c r="C913" s="27" t="s">
        <v>674</v>
      </c>
      <c r="D913" s="27" t="s">
        <v>3824</v>
      </c>
      <c r="E913" s="27" t="s">
        <v>3825</v>
      </c>
      <c r="F913" s="28">
        <v>35270</v>
      </c>
      <c r="G913" s="29">
        <v>0.24305555555555555</v>
      </c>
      <c r="H913" s="28">
        <v>35270</v>
      </c>
      <c r="I913" s="29">
        <v>0.28472222222222221</v>
      </c>
      <c r="J913" s="27" t="s">
        <v>889</v>
      </c>
      <c r="K913" s="27">
        <v>0</v>
      </c>
      <c r="L913" s="27">
        <v>0.06</v>
      </c>
      <c r="M913" s="27">
        <v>0.06</v>
      </c>
      <c r="N913" s="27" t="s">
        <v>882</v>
      </c>
      <c r="O913" s="30">
        <v>202004926</v>
      </c>
      <c r="P913" s="22"/>
      <c r="Q913" s="22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9"/>
    </row>
    <row r="914" spans="1:29" x14ac:dyDescent="0.25">
      <c r="A914" s="27">
        <v>1996</v>
      </c>
      <c r="B914" s="27" t="s">
        <v>4007</v>
      </c>
      <c r="C914" s="27" t="s">
        <v>674</v>
      </c>
      <c r="D914" s="27" t="s">
        <v>802</v>
      </c>
      <c r="E914" s="27" t="s">
        <v>3916</v>
      </c>
      <c r="F914" s="28">
        <v>35270</v>
      </c>
      <c r="G914" s="29">
        <v>0.25</v>
      </c>
      <c r="H914" s="28">
        <v>35270</v>
      </c>
      <c r="I914" s="29">
        <v>0.27430555555555552</v>
      </c>
      <c r="J914" s="27" t="s">
        <v>889</v>
      </c>
      <c r="K914" s="27">
        <v>0</v>
      </c>
      <c r="L914" s="27">
        <v>0.02</v>
      </c>
      <c r="M914" s="27">
        <v>0.02</v>
      </c>
      <c r="N914" s="27" t="s">
        <v>882</v>
      </c>
      <c r="O914" s="30">
        <v>201710579</v>
      </c>
      <c r="P914" s="22"/>
      <c r="Q914" s="22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9"/>
    </row>
    <row r="915" spans="1:29" x14ac:dyDescent="0.25">
      <c r="A915" s="27">
        <v>1996</v>
      </c>
      <c r="B915" s="27" t="s">
        <v>1054</v>
      </c>
      <c r="C915" s="27" t="s">
        <v>676</v>
      </c>
      <c r="D915" s="27" t="s">
        <v>893</v>
      </c>
      <c r="E915" s="27" t="s">
        <v>782</v>
      </c>
      <c r="F915" s="28">
        <v>35270</v>
      </c>
      <c r="G915" s="29">
        <v>0.35416666666666669</v>
      </c>
      <c r="H915" s="28">
        <v>35270</v>
      </c>
      <c r="I915" s="29">
        <v>0.45833333333333331</v>
      </c>
      <c r="J915" s="27" t="s">
        <v>889</v>
      </c>
      <c r="K915" s="27">
        <v>0.5</v>
      </c>
      <c r="L915" s="27">
        <v>0</v>
      </c>
      <c r="M915" s="27">
        <v>0.5</v>
      </c>
      <c r="N915" s="27" t="s">
        <v>882</v>
      </c>
      <c r="O915" s="30">
        <v>201905948</v>
      </c>
      <c r="P915" s="22"/>
      <c r="Q915" s="22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9"/>
    </row>
    <row r="916" spans="1:29" x14ac:dyDescent="0.25">
      <c r="A916" s="27">
        <v>1996</v>
      </c>
      <c r="B916" s="27" t="s">
        <v>4940</v>
      </c>
      <c r="C916" s="27" t="s">
        <v>674</v>
      </c>
      <c r="D916" s="27" t="s">
        <v>3884</v>
      </c>
      <c r="E916" s="27" t="s">
        <v>4268</v>
      </c>
      <c r="F916" s="28">
        <v>35270</v>
      </c>
      <c r="G916" s="29">
        <v>0.3923611111111111</v>
      </c>
      <c r="H916" s="28">
        <v>35270</v>
      </c>
      <c r="I916" s="29">
        <v>0.53125</v>
      </c>
      <c r="J916" s="27" t="s">
        <v>889</v>
      </c>
      <c r="K916" s="27">
        <v>0</v>
      </c>
      <c r="L916" s="27">
        <v>1.1000000000000001</v>
      </c>
      <c r="M916" s="27">
        <v>1.1000000000000001</v>
      </c>
      <c r="N916" s="27" t="s">
        <v>882</v>
      </c>
      <c r="O916" s="30">
        <v>202005986</v>
      </c>
      <c r="P916" s="22"/>
      <c r="Q916" s="22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9"/>
    </row>
    <row r="917" spans="1:29" x14ac:dyDescent="0.25">
      <c r="A917" s="27">
        <v>1996</v>
      </c>
      <c r="B917" s="27" t="s">
        <v>4163</v>
      </c>
      <c r="C917" s="27" t="s">
        <v>674</v>
      </c>
      <c r="D917" s="27" t="s">
        <v>3859</v>
      </c>
      <c r="E917" s="27" t="s">
        <v>3889</v>
      </c>
      <c r="F917" s="28">
        <v>35270</v>
      </c>
      <c r="G917" s="29">
        <v>0.39930555555555558</v>
      </c>
      <c r="H917" s="28">
        <v>35270</v>
      </c>
      <c r="I917" s="29">
        <v>0.43055555555555558</v>
      </c>
      <c r="J917" s="27" t="s">
        <v>889</v>
      </c>
      <c r="K917" s="27">
        <v>0</v>
      </c>
      <c r="L917" s="27">
        <v>0.02</v>
      </c>
      <c r="M917" s="27">
        <v>0.02</v>
      </c>
      <c r="N917" s="27" t="s">
        <v>882</v>
      </c>
      <c r="O917" s="30">
        <v>201806629</v>
      </c>
      <c r="P917" s="22"/>
      <c r="Q917" s="22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9"/>
    </row>
    <row r="918" spans="1:29" x14ac:dyDescent="0.25">
      <c r="A918" s="27">
        <v>1996</v>
      </c>
      <c r="B918" s="27" t="s">
        <v>1126</v>
      </c>
      <c r="C918" s="27" t="s">
        <v>676</v>
      </c>
      <c r="D918" s="27" t="s">
        <v>991</v>
      </c>
      <c r="E918" s="27" t="s">
        <v>1127</v>
      </c>
      <c r="F918" s="28">
        <v>35270</v>
      </c>
      <c r="G918" s="29">
        <v>0.53125</v>
      </c>
      <c r="H918" s="28">
        <v>35270</v>
      </c>
      <c r="I918" s="29">
        <v>0.73611111111111116</v>
      </c>
      <c r="J918" s="27" t="s">
        <v>889</v>
      </c>
      <c r="K918" s="27">
        <v>1</v>
      </c>
      <c r="L918" s="27">
        <v>1</v>
      </c>
      <c r="M918" s="27">
        <v>2</v>
      </c>
      <c r="N918" s="27" t="s">
        <v>882</v>
      </c>
      <c r="O918" s="30">
        <v>201706044</v>
      </c>
      <c r="P918" s="22"/>
      <c r="Q918" s="22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9"/>
    </row>
    <row r="919" spans="1:29" x14ac:dyDescent="0.25">
      <c r="A919" s="27">
        <v>1996</v>
      </c>
      <c r="B919" s="27" t="s">
        <v>1046</v>
      </c>
      <c r="C919" s="27" t="s">
        <v>676</v>
      </c>
      <c r="D919" s="27" t="s">
        <v>891</v>
      </c>
      <c r="E919" s="27" t="s">
        <v>1047</v>
      </c>
      <c r="F919" s="28">
        <v>35270</v>
      </c>
      <c r="G919" s="29">
        <v>0.54513888888888895</v>
      </c>
      <c r="H919" s="28">
        <v>35270</v>
      </c>
      <c r="I919" s="29">
        <v>0.63194444444444442</v>
      </c>
      <c r="J919" s="27" t="s">
        <v>889</v>
      </c>
      <c r="K919" s="27">
        <v>0.1</v>
      </c>
      <c r="L919" s="27">
        <v>0</v>
      </c>
      <c r="M919" s="27">
        <v>0.1</v>
      </c>
      <c r="N919" s="27" t="s">
        <v>882</v>
      </c>
      <c r="O919" s="30">
        <v>202004968</v>
      </c>
      <c r="P919" s="22"/>
      <c r="Q919" s="22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9"/>
    </row>
    <row r="920" spans="1:29" x14ac:dyDescent="0.25">
      <c r="A920" s="27">
        <v>1996</v>
      </c>
      <c r="B920" s="27" t="s">
        <v>1053</v>
      </c>
      <c r="C920" s="27" t="s">
        <v>676</v>
      </c>
      <c r="D920" s="27" t="s">
        <v>893</v>
      </c>
      <c r="E920" s="27" t="s">
        <v>782</v>
      </c>
      <c r="F920" s="28">
        <v>35270</v>
      </c>
      <c r="G920" s="29">
        <v>0.54861111111111105</v>
      </c>
      <c r="H920" s="28">
        <v>35270</v>
      </c>
      <c r="I920" s="29">
        <v>0.625</v>
      </c>
      <c r="J920" s="27" t="s">
        <v>889</v>
      </c>
      <c r="K920" s="27">
        <v>0.1</v>
      </c>
      <c r="L920" s="27">
        <v>0</v>
      </c>
      <c r="M920" s="27">
        <v>0.1</v>
      </c>
      <c r="N920" s="27" t="s">
        <v>882</v>
      </c>
      <c r="O920" s="30">
        <v>202008444</v>
      </c>
      <c r="P920" s="22"/>
      <c r="Q920" s="22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9"/>
    </row>
    <row r="921" spans="1:29" x14ac:dyDescent="0.25">
      <c r="A921" s="27">
        <v>1996</v>
      </c>
      <c r="B921" s="27" t="s">
        <v>4479</v>
      </c>
      <c r="C921" s="27" t="s">
        <v>674</v>
      </c>
      <c r="D921" s="27" t="s">
        <v>3859</v>
      </c>
      <c r="E921" s="27" t="s">
        <v>4161</v>
      </c>
      <c r="F921" s="28">
        <v>35270</v>
      </c>
      <c r="G921" s="29">
        <v>0.56597222222222221</v>
      </c>
      <c r="H921" s="28">
        <v>35270</v>
      </c>
      <c r="I921" s="29">
        <v>0.59722222222222221</v>
      </c>
      <c r="J921" s="27" t="s">
        <v>889</v>
      </c>
      <c r="K921" s="27">
        <v>0</v>
      </c>
      <c r="L921" s="27">
        <v>0.05</v>
      </c>
      <c r="M921" s="27">
        <v>0.05</v>
      </c>
      <c r="N921" s="27" t="s">
        <v>882</v>
      </c>
      <c r="O921" s="30">
        <v>201805238</v>
      </c>
      <c r="P921" s="22"/>
      <c r="Q921" s="22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9"/>
    </row>
    <row r="922" spans="1:29" x14ac:dyDescent="0.25">
      <c r="A922" s="27">
        <v>1996</v>
      </c>
      <c r="B922" s="27" t="s">
        <v>4164</v>
      </c>
      <c r="C922" s="27" t="s">
        <v>674</v>
      </c>
      <c r="D922" s="27" t="s">
        <v>1248</v>
      </c>
      <c r="E922" s="27" t="s">
        <v>3913</v>
      </c>
      <c r="F922" s="28">
        <v>35270</v>
      </c>
      <c r="G922" s="29">
        <v>0.57986111111111105</v>
      </c>
      <c r="H922" s="28">
        <v>35270</v>
      </c>
      <c r="I922" s="29">
        <v>0.59722222222222221</v>
      </c>
      <c r="J922" s="27" t="s">
        <v>889</v>
      </c>
      <c r="K922" s="27">
        <v>0</v>
      </c>
      <c r="L922" s="27">
        <v>0.02</v>
      </c>
      <c r="M922" s="27">
        <v>0.02</v>
      </c>
      <c r="N922" s="27" t="s">
        <v>882</v>
      </c>
      <c r="O922" s="30">
        <v>202008418</v>
      </c>
      <c r="P922" s="22"/>
      <c r="Q922" s="22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9"/>
    </row>
    <row r="923" spans="1:29" x14ac:dyDescent="0.25">
      <c r="A923" s="27">
        <v>1996</v>
      </c>
      <c r="B923" s="27" t="s">
        <v>4480</v>
      </c>
      <c r="C923" s="27" t="s">
        <v>674</v>
      </c>
      <c r="D923" s="27" t="s">
        <v>3821</v>
      </c>
      <c r="E923" s="27" t="s">
        <v>3822</v>
      </c>
      <c r="F923" s="28">
        <v>35270</v>
      </c>
      <c r="G923" s="29">
        <v>0.57986111111111105</v>
      </c>
      <c r="H923" s="28">
        <v>35270</v>
      </c>
      <c r="I923" s="29">
        <v>0.61111111111111105</v>
      </c>
      <c r="J923" s="27" t="s">
        <v>889</v>
      </c>
      <c r="K923" s="27">
        <v>0</v>
      </c>
      <c r="L923" s="27">
        <v>0.05</v>
      </c>
      <c r="M923" s="27">
        <v>0.05</v>
      </c>
      <c r="N923" s="27" t="s">
        <v>882</v>
      </c>
      <c r="O923" s="30">
        <v>201900135</v>
      </c>
      <c r="P923" s="22"/>
      <c r="Q923" s="22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9"/>
    </row>
    <row r="924" spans="1:29" x14ac:dyDescent="0.25">
      <c r="A924" s="27">
        <v>1996</v>
      </c>
      <c r="B924" s="27" t="s">
        <v>1125</v>
      </c>
      <c r="C924" s="27" t="s">
        <v>676</v>
      </c>
      <c r="D924" s="27" t="s">
        <v>1004</v>
      </c>
      <c r="E924" s="27" t="s">
        <v>746</v>
      </c>
      <c r="F924" s="28">
        <v>35270</v>
      </c>
      <c r="G924" s="29">
        <v>0.58333333333333337</v>
      </c>
      <c r="H924" s="28">
        <v>35270</v>
      </c>
      <c r="I924" s="29">
        <v>0.61111111111111105</v>
      </c>
      <c r="J924" s="27" t="s">
        <v>889</v>
      </c>
      <c r="K924" s="27">
        <v>0</v>
      </c>
      <c r="L924" s="27">
        <v>0.01</v>
      </c>
      <c r="M924" s="27">
        <v>0.01</v>
      </c>
      <c r="N924" s="27" t="s">
        <v>882</v>
      </c>
      <c r="O924" s="30">
        <v>201005231</v>
      </c>
      <c r="P924" s="22"/>
      <c r="Q924" s="22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9"/>
    </row>
    <row r="925" spans="1:29" x14ac:dyDescent="0.25">
      <c r="A925" s="27">
        <v>1996</v>
      </c>
      <c r="B925" s="27" t="s">
        <v>2516</v>
      </c>
      <c r="C925" s="27" t="s">
        <v>2231</v>
      </c>
      <c r="D925" s="27" t="s">
        <v>2259</v>
      </c>
      <c r="E925" s="27" t="s">
        <v>2479</v>
      </c>
      <c r="F925" s="28">
        <v>35270</v>
      </c>
      <c r="G925" s="29">
        <v>0.5854166666666667</v>
      </c>
      <c r="H925" s="28">
        <v>35270</v>
      </c>
      <c r="I925" s="29">
        <v>0.65625</v>
      </c>
      <c r="J925" s="27"/>
      <c r="K925" s="27">
        <v>0</v>
      </c>
      <c r="L925" s="27">
        <v>5.0000000000000001E-4</v>
      </c>
      <c r="M925" s="27">
        <v>5.0000000000000001E-4</v>
      </c>
      <c r="N925" s="27" t="s">
        <v>2211</v>
      </c>
      <c r="O925" s="30">
        <v>201907457</v>
      </c>
      <c r="P925" s="22"/>
      <c r="Q925" s="22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9"/>
    </row>
    <row r="926" spans="1:29" x14ac:dyDescent="0.25">
      <c r="A926" s="27">
        <v>1996</v>
      </c>
      <c r="B926" s="27" t="s">
        <v>1048</v>
      </c>
      <c r="C926" s="27" t="s">
        <v>676</v>
      </c>
      <c r="D926" s="27" t="s">
        <v>930</v>
      </c>
      <c r="E926" s="27" t="s">
        <v>1029</v>
      </c>
      <c r="F926" s="28">
        <v>35270</v>
      </c>
      <c r="G926" s="29">
        <v>0.59375</v>
      </c>
      <c r="H926" s="28">
        <v>35270</v>
      </c>
      <c r="I926" s="29">
        <v>0.70833333333333337</v>
      </c>
      <c r="J926" s="27" t="s">
        <v>889</v>
      </c>
      <c r="K926" s="27">
        <v>0.03</v>
      </c>
      <c r="L926" s="27">
        <v>0</v>
      </c>
      <c r="M926" s="27">
        <v>0.03</v>
      </c>
      <c r="N926" s="27" t="s">
        <v>882</v>
      </c>
      <c r="O926" s="30">
        <v>202110057</v>
      </c>
      <c r="P926" s="22"/>
      <c r="Q926" s="22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9"/>
    </row>
    <row r="927" spans="1:29" x14ac:dyDescent="0.25">
      <c r="A927" s="27">
        <v>1996</v>
      </c>
      <c r="B927" s="27" t="s">
        <v>3855</v>
      </c>
      <c r="C927" s="27" t="s">
        <v>674</v>
      </c>
      <c r="D927" s="27" t="s">
        <v>3827</v>
      </c>
      <c r="E927" s="27" t="s">
        <v>697</v>
      </c>
      <c r="F927" s="28">
        <v>35270</v>
      </c>
      <c r="G927" s="29">
        <v>0.59375</v>
      </c>
      <c r="H927" s="28">
        <v>35270</v>
      </c>
      <c r="I927" s="29">
        <v>0.82291666666666663</v>
      </c>
      <c r="J927" s="27" t="s">
        <v>889</v>
      </c>
      <c r="K927" s="27">
        <v>3</v>
      </c>
      <c r="L927" s="27">
        <v>1</v>
      </c>
      <c r="M927" s="27">
        <v>4</v>
      </c>
      <c r="N927" s="27" t="s">
        <v>882</v>
      </c>
      <c r="O927" s="30">
        <v>202000140</v>
      </c>
      <c r="P927" s="22"/>
      <c r="Q927" s="22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9"/>
    </row>
    <row r="928" spans="1:29" x14ac:dyDescent="0.25">
      <c r="A928" s="27">
        <v>1996</v>
      </c>
      <c r="B928" s="27" t="s">
        <v>1193</v>
      </c>
      <c r="C928" s="27" t="s">
        <v>676</v>
      </c>
      <c r="D928" s="27" t="s">
        <v>887</v>
      </c>
      <c r="E928" s="27" t="s">
        <v>1194</v>
      </c>
      <c r="F928" s="28">
        <v>35270</v>
      </c>
      <c r="G928" s="29">
        <v>0.63888888888888895</v>
      </c>
      <c r="H928" s="28">
        <v>35270</v>
      </c>
      <c r="I928" s="29">
        <v>0.67361111111111116</v>
      </c>
      <c r="J928" s="27" t="s">
        <v>889</v>
      </c>
      <c r="K928" s="27">
        <v>0</v>
      </c>
      <c r="L928" s="27">
        <v>1</v>
      </c>
      <c r="M928" s="27">
        <v>1</v>
      </c>
      <c r="N928" s="27" t="s">
        <v>882</v>
      </c>
      <c r="O928" s="30">
        <v>202102693</v>
      </c>
      <c r="P928" s="22"/>
      <c r="Q928" s="22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9"/>
    </row>
    <row r="929" spans="1:29" x14ac:dyDescent="0.25">
      <c r="A929" s="27">
        <v>1996</v>
      </c>
      <c r="B929" s="27" t="s">
        <v>1045</v>
      </c>
      <c r="C929" s="27" t="s">
        <v>676</v>
      </c>
      <c r="D929" s="27" t="s">
        <v>901</v>
      </c>
      <c r="E929" s="27" t="s">
        <v>1044</v>
      </c>
      <c r="F929" s="28">
        <v>35270</v>
      </c>
      <c r="G929" s="29">
        <v>0.64236111111111105</v>
      </c>
      <c r="H929" s="28">
        <v>35270</v>
      </c>
      <c r="I929" s="29">
        <v>0.69444444444444453</v>
      </c>
      <c r="J929" s="27" t="s">
        <v>889</v>
      </c>
      <c r="K929" s="27">
        <v>0.03</v>
      </c>
      <c r="L929" s="27">
        <v>0</v>
      </c>
      <c r="M929" s="27">
        <v>0.03</v>
      </c>
      <c r="N929" s="27" t="s">
        <v>882</v>
      </c>
      <c r="O929" s="30">
        <v>201907771</v>
      </c>
      <c r="P929" s="22"/>
      <c r="Q929" s="22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9"/>
    </row>
    <row r="930" spans="1:29" x14ac:dyDescent="0.25">
      <c r="A930" s="27">
        <v>1996</v>
      </c>
      <c r="B930" s="27" t="s">
        <v>4889</v>
      </c>
      <c r="C930" s="27" t="s">
        <v>674</v>
      </c>
      <c r="D930" s="27" t="s">
        <v>1248</v>
      </c>
      <c r="E930" s="27" t="s">
        <v>4461</v>
      </c>
      <c r="F930" s="28">
        <v>35270</v>
      </c>
      <c r="G930" s="29">
        <v>0.67013888888888884</v>
      </c>
      <c r="H930" s="28">
        <v>35270</v>
      </c>
      <c r="I930" s="29">
        <v>0.83333333333333337</v>
      </c>
      <c r="J930" s="27" t="s">
        <v>889</v>
      </c>
      <c r="K930" s="27">
        <v>0</v>
      </c>
      <c r="L930" s="27">
        <v>3</v>
      </c>
      <c r="M930" s="27">
        <v>3</v>
      </c>
      <c r="N930" s="27" t="s">
        <v>882</v>
      </c>
      <c r="O930" s="30">
        <v>201806673</v>
      </c>
      <c r="P930" s="22"/>
      <c r="Q930" s="22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9"/>
    </row>
    <row r="931" spans="1:29" x14ac:dyDescent="0.25">
      <c r="A931" s="27">
        <v>1996</v>
      </c>
      <c r="B931" s="27" t="s">
        <v>1413</v>
      </c>
      <c r="C931" s="27" t="s">
        <v>676</v>
      </c>
      <c r="D931" s="27" t="s">
        <v>901</v>
      </c>
      <c r="E931" s="27" t="s">
        <v>1035</v>
      </c>
      <c r="F931" s="28">
        <v>35270</v>
      </c>
      <c r="G931" s="29">
        <v>0.69444444444444453</v>
      </c>
      <c r="H931" s="28">
        <v>35270</v>
      </c>
      <c r="I931" s="29">
        <v>0.79861111111111116</v>
      </c>
      <c r="J931" s="27" t="s">
        <v>889</v>
      </c>
      <c r="K931" s="27">
        <v>0</v>
      </c>
      <c r="L931" s="27">
        <v>0.15</v>
      </c>
      <c r="M931" s="27">
        <v>0.15</v>
      </c>
      <c r="N931" s="27" t="s">
        <v>882</v>
      </c>
      <c r="O931" s="30">
        <v>201608611</v>
      </c>
      <c r="P931" s="22"/>
      <c r="Q931" s="22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9"/>
    </row>
    <row r="932" spans="1:29" x14ac:dyDescent="0.25">
      <c r="A932" s="27">
        <v>1996</v>
      </c>
      <c r="B932" s="27" t="s">
        <v>1597</v>
      </c>
      <c r="C932" s="27" t="s">
        <v>676</v>
      </c>
      <c r="D932" s="27" t="s">
        <v>991</v>
      </c>
      <c r="E932" s="27" t="s">
        <v>1124</v>
      </c>
      <c r="F932" s="28">
        <v>35270</v>
      </c>
      <c r="G932" s="29">
        <v>0.70486111111111116</v>
      </c>
      <c r="H932" s="28">
        <v>35270</v>
      </c>
      <c r="I932" s="29">
        <v>0.95486111111111116</v>
      </c>
      <c r="J932" s="27" t="s">
        <v>889</v>
      </c>
      <c r="K932" s="27">
        <v>0</v>
      </c>
      <c r="L932" s="27">
        <v>30</v>
      </c>
      <c r="M932" s="27">
        <v>30</v>
      </c>
      <c r="N932" s="27" t="s">
        <v>882</v>
      </c>
      <c r="O932" s="30">
        <v>201905861</v>
      </c>
      <c r="P932" s="22"/>
      <c r="Q932" s="22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9"/>
    </row>
    <row r="933" spans="1:29" x14ac:dyDescent="0.25">
      <c r="A933" s="27">
        <v>1996</v>
      </c>
      <c r="B933" s="27" t="s">
        <v>4738</v>
      </c>
      <c r="C933" s="27" t="s">
        <v>674</v>
      </c>
      <c r="D933" s="27" t="s">
        <v>752</v>
      </c>
      <c r="E933" s="27" t="s">
        <v>4271</v>
      </c>
      <c r="F933" s="28">
        <v>35270</v>
      </c>
      <c r="G933" s="29">
        <v>0.72569444444444453</v>
      </c>
      <c r="H933" s="28">
        <v>35270</v>
      </c>
      <c r="I933" s="29">
        <v>0.74652777777777779</v>
      </c>
      <c r="J933" s="27" t="s">
        <v>889</v>
      </c>
      <c r="K933" s="27">
        <v>0</v>
      </c>
      <c r="L933" s="27">
        <v>0.15</v>
      </c>
      <c r="M933" s="27">
        <v>0.15</v>
      </c>
      <c r="N933" s="27" t="s">
        <v>882</v>
      </c>
      <c r="O933" s="30">
        <v>201705580</v>
      </c>
      <c r="P933" s="22"/>
      <c r="Q933" s="22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9"/>
    </row>
    <row r="934" spans="1:29" x14ac:dyDescent="0.25">
      <c r="A934" s="27">
        <v>1996</v>
      </c>
      <c r="B934" s="27" t="s">
        <v>1126</v>
      </c>
      <c r="C934" s="27" t="s">
        <v>676</v>
      </c>
      <c r="D934" s="27" t="s">
        <v>991</v>
      </c>
      <c r="E934" s="27" t="s">
        <v>1127</v>
      </c>
      <c r="F934" s="28">
        <v>35270</v>
      </c>
      <c r="G934" s="29">
        <v>0.84375</v>
      </c>
      <c r="H934" s="28">
        <v>35270</v>
      </c>
      <c r="I934" s="29">
        <v>0.97916666666666663</v>
      </c>
      <c r="J934" s="27" t="s">
        <v>889</v>
      </c>
      <c r="K934" s="27">
        <v>0</v>
      </c>
      <c r="L934" s="27">
        <v>0.05</v>
      </c>
      <c r="M934" s="27">
        <v>0.05</v>
      </c>
      <c r="N934" s="27" t="s">
        <v>882</v>
      </c>
      <c r="O934" s="30">
        <v>201306340</v>
      </c>
      <c r="P934" s="22"/>
      <c r="Q934" s="22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9"/>
    </row>
    <row r="935" spans="1:29" x14ac:dyDescent="0.25">
      <c r="A935" s="27">
        <v>1996</v>
      </c>
      <c r="B935" s="27" t="s">
        <v>1054</v>
      </c>
      <c r="C935" s="27" t="s">
        <v>676</v>
      </c>
      <c r="D935" s="27" t="s">
        <v>893</v>
      </c>
      <c r="E935" s="27" t="s">
        <v>782</v>
      </c>
      <c r="F935" s="28">
        <v>35270</v>
      </c>
      <c r="G935" s="29">
        <v>0.89583333333333337</v>
      </c>
      <c r="H935" s="28">
        <v>35270</v>
      </c>
      <c r="I935" s="29">
        <v>0.96875</v>
      </c>
      <c r="J935" s="27" t="s">
        <v>889</v>
      </c>
      <c r="K935" s="27">
        <v>0.01</v>
      </c>
      <c r="L935" s="27">
        <v>0</v>
      </c>
      <c r="M935" s="27">
        <v>0.01</v>
      </c>
      <c r="N935" s="27" t="s">
        <v>882</v>
      </c>
      <c r="O935" s="30">
        <v>201704136</v>
      </c>
      <c r="P935" s="22"/>
      <c r="Q935" s="22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9"/>
    </row>
    <row r="936" spans="1:29" x14ac:dyDescent="0.25">
      <c r="A936" s="27">
        <v>1996</v>
      </c>
      <c r="B936" s="27" t="s">
        <v>2428</v>
      </c>
      <c r="C936" s="27" t="s">
        <v>2231</v>
      </c>
      <c r="D936" s="27" t="s">
        <v>2232</v>
      </c>
      <c r="E936" s="27" t="s">
        <v>2253</v>
      </c>
      <c r="F936" s="28">
        <v>35270</v>
      </c>
      <c r="G936" s="29">
        <v>0.90416666666666667</v>
      </c>
      <c r="H936" s="28">
        <v>35270</v>
      </c>
      <c r="I936" s="29">
        <v>0.9375</v>
      </c>
      <c r="J936" s="27"/>
      <c r="K936" s="27">
        <v>0</v>
      </c>
      <c r="L936" s="27">
        <v>3.5000000000000003E-2</v>
      </c>
      <c r="M936" s="27">
        <v>3.5000000000000003E-2</v>
      </c>
      <c r="N936" s="27" t="s">
        <v>2173</v>
      </c>
      <c r="O936" s="30">
        <v>201806820</v>
      </c>
      <c r="P936" s="22"/>
      <c r="Q936" s="22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9"/>
    </row>
    <row r="937" spans="1:29" x14ac:dyDescent="0.25">
      <c r="A937" s="27">
        <v>1996</v>
      </c>
      <c r="B937" s="27" t="s">
        <v>4478</v>
      </c>
      <c r="C937" s="27" t="s">
        <v>674</v>
      </c>
      <c r="D937" s="27" t="s">
        <v>752</v>
      </c>
      <c r="E937" s="27" t="s">
        <v>832</v>
      </c>
      <c r="F937" s="28">
        <v>35270</v>
      </c>
      <c r="G937" s="29">
        <v>0.91319444444444453</v>
      </c>
      <c r="H937" s="28">
        <v>35270</v>
      </c>
      <c r="I937" s="29">
        <v>0.96875</v>
      </c>
      <c r="J937" s="27" t="s">
        <v>889</v>
      </c>
      <c r="K937" s="27">
        <v>0</v>
      </c>
      <c r="L937" s="27">
        <v>0.05</v>
      </c>
      <c r="M937" s="27">
        <v>0.05</v>
      </c>
      <c r="N937" s="27" t="s">
        <v>882</v>
      </c>
      <c r="O937" s="30">
        <v>202007866</v>
      </c>
      <c r="P937" s="22"/>
      <c r="Q937" s="22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9"/>
    </row>
    <row r="938" spans="1:29" x14ac:dyDescent="0.25">
      <c r="A938" s="27">
        <v>1996</v>
      </c>
      <c r="B938" s="27" t="s">
        <v>1049</v>
      </c>
      <c r="C938" s="27" t="s">
        <v>676</v>
      </c>
      <c r="D938" s="27" t="s">
        <v>914</v>
      </c>
      <c r="E938" s="27" t="s">
        <v>1050</v>
      </c>
      <c r="F938" s="28">
        <v>35270</v>
      </c>
      <c r="G938" s="29">
        <v>0.93402777777777779</v>
      </c>
      <c r="H938" s="28">
        <v>35270</v>
      </c>
      <c r="I938" s="29">
        <v>0.98611111111111116</v>
      </c>
      <c r="J938" s="27" t="s">
        <v>889</v>
      </c>
      <c r="K938" s="27">
        <v>0.05</v>
      </c>
      <c r="L938" s="27">
        <v>0</v>
      </c>
      <c r="M938" s="27">
        <v>0.05</v>
      </c>
      <c r="N938" s="27" t="s">
        <v>882</v>
      </c>
      <c r="O938" s="30">
        <v>201907425</v>
      </c>
      <c r="P938" s="22"/>
      <c r="Q938" s="22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9"/>
    </row>
    <row r="939" spans="1:29" x14ac:dyDescent="0.25">
      <c r="A939" s="27">
        <v>1996</v>
      </c>
      <c r="B939" s="27" t="s">
        <v>4889</v>
      </c>
      <c r="C939" s="27" t="s">
        <v>674</v>
      </c>
      <c r="D939" s="27" t="s">
        <v>1248</v>
      </c>
      <c r="E939" s="27" t="s">
        <v>4461</v>
      </c>
      <c r="F939" s="28">
        <v>35270</v>
      </c>
      <c r="G939" s="29">
        <v>0.93402777777777779</v>
      </c>
      <c r="H939" s="28">
        <v>35271</v>
      </c>
      <c r="I939" s="29">
        <v>3.125E-2</v>
      </c>
      <c r="J939" s="27" t="s">
        <v>889</v>
      </c>
      <c r="K939" s="27">
        <v>0</v>
      </c>
      <c r="L939" s="27">
        <v>0.5</v>
      </c>
      <c r="M939" s="27">
        <v>0.5</v>
      </c>
      <c r="N939" s="27" t="s">
        <v>882</v>
      </c>
      <c r="O939" s="30">
        <v>201708804</v>
      </c>
      <c r="P939" s="22"/>
      <c r="Q939" s="22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9"/>
    </row>
    <row r="940" spans="1:29" x14ac:dyDescent="0.25">
      <c r="A940" s="27">
        <v>1996</v>
      </c>
      <c r="B940" s="27" t="s">
        <v>4011</v>
      </c>
      <c r="C940" s="27" t="s">
        <v>674</v>
      </c>
      <c r="D940" s="27" t="s">
        <v>3827</v>
      </c>
      <c r="E940" s="27" t="s">
        <v>4012</v>
      </c>
      <c r="F940" s="28">
        <v>35271</v>
      </c>
      <c r="G940" s="29">
        <v>0</v>
      </c>
      <c r="H940" s="28">
        <v>35271</v>
      </c>
      <c r="I940" s="29">
        <v>2.4305555555555556E-2</v>
      </c>
      <c r="J940" s="27" t="s">
        <v>889</v>
      </c>
      <c r="K940" s="27">
        <v>0</v>
      </c>
      <c r="L940" s="27">
        <v>0.05</v>
      </c>
      <c r="M940" s="27">
        <v>0.05</v>
      </c>
      <c r="N940" s="27" t="s">
        <v>882</v>
      </c>
      <c r="O940" s="30">
        <v>201604360</v>
      </c>
      <c r="P940" s="22"/>
      <c r="Q940" s="22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9"/>
    </row>
    <row r="941" spans="1:29" x14ac:dyDescent="0.25">
      <c r="A941" s="27">
        <v>1996</v>
      </c>
      <c r="B941" s="27" t="s">
        <v>4476</v>
      </c>
      <c r="C941" s="27" t="s">
        <v>674</v>
      </c>
      <c r="D941" s="27" t="s">
        <v>3939</v>
      </c>
      <c r="E941" s="27" t="s">
        <v>3987</v>
      </c>
      <c r="F941" s="28">
        <v>35271</v>
      </c>
      <c r="G941" s="29">
        <v>1.2499999999999999E-2</v>
      </c>
      <c r="H941" s="28">
        <v>35271</v>
      </c>
      <c r="I941" s="29">
        <v>3.125E-2</v>
      </c>
      <c r="J941" s="27" t="s">
        <v>889</v>
      </c>
      <c r="K941" s="27">
        <v>0</v>
      </c>
      <c r="L941" s="27">
        <v>0.05</v>
      </c>
      <c r="M941" s="27">
        <v>0.05</v>
      </c>
      <c r="N941" s="27" t="s">
        <v>882</v>
      </c>
      <c r="O941" s="30">
        <v>201404676</v>
      </c>
      <c r="P941" s="22"/>
      <c r="Q941" s="22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9"/>
    </row>
    <row r="942" spans="1:29" x14ac:dyDescent="0.25">
      <c r="A942" s="27">
        <v>1996</v>
      </c>
      <c r="B942" s="27" t="s">
        <v>1126</v>
      </c>
      <c r="C942" s="27" t="s">
        <v>676</v>
      </c>
      <c r="D942" s="27" t="s">
        <v>991</v>
      </c>
      <c r="E942" s="27" t="s">
        <v>1127</v>
      </c>
      <c r="F942" s="28">
        <v>35271</v>
      </c>
      <c r="G942" s="29">
        <v>1.3888888888888888E-2</v>
      </c>
      <c r="H942" s="28">
        <v>35271</v>
      </c>
      <c r="I942" s="29">
        <v>9.375E-2</v>
      </c>
      <c r="J942" s="27" t="s">
        <v>889</v>
      </c>
      <c r="K942" s="27">
        <v>0</v>
      </c>
      <c r="L942" s="27">
        <v>0.01</v>
      </c>
      <c r="M942" s="27">
        <v>0.01</v>
      </c>
      <c r="N942" s="27" t="s">
        <v>882</v>
      </c>
      <c r="O942" s="30">
        <v>201403686</v>
      </c>
      <c r="P942" s="22"/>
      <c r="Q942" s="22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9"/>
    </row>
    <row r="943" spans="1:29" x14ac:dyDescent="0.25">
      <c r="A943" s="27">
        <v>1996</v>
      </c>
      <c r="B943" s="27" t="s">
        <v>4000</v>
      </c>
      <c r="C943" s="27" t="s">
        <v>674</v>
      </c>
      <c r="D943" s="27" t="s">
        <v>3939</v>
      </c>
      <c r="E943" s="27" t="s">
        <v>777</v>
      </c>
      <c r="F943" s="28">
        <v>35271</v>
      </c>
      <c r="G943" s="29">
        <v>2.7777777777777776E-2</v>
      </c>
      <c r="H943" s="28">
        <v>35271</v>
      </c>
      <c r="I943" s="29">
        <v>7.9861111111111105E-2</v>
      </c>
      <c r="J943" s="27" t="s">
        <v>889</v>
      </c>
      <c r="K943" s="27">
        <v>0</v>
      </c>
      <c r="L943" s="27">
        <v>0.01</v>
      </c>
      <c r="M943" s="27">
        <v>0.01</v>
      </c>
      <c r="N943" s="27" t="s">
        <v>882</v>
      </c>
      <c r="O943" s="30">
        <v>201003016</v>
      </c>
      <c r="P943" s="22"/>
      <c r="Q943" s="22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9"/>
    </row>
    <row r="944" spans="1:29" x14ac:dyDescent="0.25">
      <c r="A944" s="27">
        <v>1996</v>
      </c>
      <c r="B944" s="27" t="s">
        <v>2515</v>
      </c>
      <c r="C944" s="27" t="s">
        <v>2231</v>
      </c>
      <c r="D944" s="27" t="s">
        <v>2259</v>
      </c>
      <c r="E944" s="27" t="s">
        <v>2259</v>
      </c>
      <c r="F944" s="28">
        <v>35271</v>
      </c>
      <c r="G944" s="29">
        <v>0.3611111111111111</v>
      </c>
      <c r="H944" s="28">
        <v>35271</v>
      </c>
      <c r="I944" s="29">
        <v>0.43402777777777773</v>
      </c>
      <c r="J944" s="27"/>
      <c r="K944" s="27">
        <v>0.02</v>
      </c>
      <c r="L944" s="27">
        <v>0</v>
      </c>
      <c r="M944" s="27">
        <v>0.02</v>
      </c>
      <c r="N944" s="27" t="s">
        <v>2211</v>
      </c>
      <c r="O944" s="30">
        <v>201906051</v>
      </c>
      <c r="P944" s="22"/>
      <c r="Q944" s="22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9"/>
    </row>
    <row r="945" spans="1:29" x14ac:dyDescent="0.25">
      <c r="A945" s="27">
        <v>1996</v>
      </c>
      <c r="B945" s="27" t="s">
        <v>4275</v>
      </c>
      <c r="C945" s="27" t="s">
        <v>674</v>
      </c>
      <c r="D945" s="27" t="s">
        <v>3841</v>
      </c>
      <c r="E945" s="27" t="s">
        <v>1047</v>
      </c>
      <c r="F945" s="28">
        <v>35271</v>
      </c>
      <c r="G945" s="29">
        <v>0.36805555555555558</v>
      </c>
      <c r="H945" s="28">
        <v>35271</v>
      </c>
      <c r="I945" s="29">
        <v>0.38541666666666669</v>
      </c>
      <c r="J945" s="27" t="s">
        <v>889</v>
      </c>
      <c r="K945" s="27">
        <v>0</v>
      </c>
      <c r="L945" s="27">
        <v>0.03</v>
      </c>
      <c r="M945" s="27">
        <v>0.03</v>
      </c>
      <c r="N945" s="27" t="s">
        <v>882</v>
      </c>
      <c r="O945" s="30">
        <v>201806411</v>
      </c>
      <c r="P945" s="22"/>
      <c r="Q945" s="22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9"/>
    </row>
    <row r="946" spans="1:29" x14ac:dyDescent="0.25">
      <c r="A946" s="27">
        <v>1996</v>
      </c>
      <c r="B946" s="27" t="s">
        <v>4321</v>
      </c>
      <c r="C946" s="27" t="s">
        <v>674</v>
      </c>
      <c r="D946" s="27" t="s">
        <v>3841</v>
      </c>
      <c r="E946" s="27" t="s">
        <v>4307</v>
      </c>
      <c r="F946" s="28">
        <v>35271</v>
      </c>
      <c r="G946" s="29">
        <v>0.5625</v>
      </c>
      <c r="H946" s="28">
        <v>35271</v>
      </c>
      <c r="I946" s="29">
        <v>0.60763888888888895</v>
      </c>
      <c r="J946" s="27" t="s">
        <v>889</v>
      </c>
      <c r="K946" s="27">
        <v>0</v>
      </c>
      <c r="L946" s="27">
        <v>0.04</v>
      </c>
      <c r="M946" s="27">
        <v>0.04</v>
      </c>
      <c r="N946" s="27" t="s">
        <v>882</v>
      </c>
      <c r="O946" s="30">
        <v>201404947</v>
      </c>
      <c r="P946" s="22"/>
      <c r="Q946" s="22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9"/>
    </row>
    <row r="947" spans="1:29" x14ac:dyDescent="0.25">
      <c r="A947" s="27">
        <v>1996</v>
      </c>
      <c r="B947" s="27" t="s">
        <v>4001</v>
      </c>
      <c r="C947" s="27" t="s">
        <v>674</v>
      </c>
      <c r="D947" s="27" t="s">
        <v>1248</v>
      </c>
      <c r="E947" s="27" t="s">
        <v>4002</v>
      </c>
      <c r="F947" s="28">
        <v>35271</v>
      </c>
      <c r="G947" s="29">
        <v>0.58333333333333337</v>
      </c>
      <c r="H947" s="28">
        <v>35271</v>
      </c>
      <c r="I947" s="29">
        <v>0.60416666666666663</v>
      </c>
      <c r="J947" s="27" t="s">
        <v>889</v>
      </c>
      <c r="K947" s="27">
        <v>0</v>
      </c>
      <c r="L947" s="27">
        <v>0.01</v>
      </c>
      <c r="M947" s="27">
        <v>0.01</v>
      </c>
      <c r="N947" s="27" t="s">
        <v>882</v>
      </c>
      <c r="O947" s="30">
        <v>201904649</v>
      </c>
      <c r="P947" s="22"/>
      <c r="Q947" s="22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9"/>
    </row>
    <row r="948" spans="1:29" x14ac:dyDescent="0.25">
      <c r="A948" s="27">
        <v>1996</v>
      </c>
      <c r="B948" s="27" t="s">
        <v>1126</v>
      </c>
      <c r="C948" s="27" t="s">
        <v>676</v>
      </c>
      <c r="D948" s="27" t="s">
        <v>991</v>
      </c>
      <c r="E948" s="27" t="s">
        <v>1127</v>
      </c>
      <c r="F948" s="28">
        <v>35271</v>
      </c>
      <c r="G948" s="29">
        <v>0.59027777777777779</v>
      </c>
      <c r="H948" s="28">
        <v>35271</v>
      </c>
      <c r="I948" s="29">
        <v>0.68402777777777779</v>
      </c>
      <c r="J948" s="27" t="s">
        <v>889</v>
      </c>
      <c r="K948" s="27">
        <v>0</v>
      </c>
      <c r="L948" s="27">
        <v>0.05</v>
      </c>
      <c r="M948" s="27">
        <v>0.05</v>
      </c>
      <c r="N948" s="27" t="s">
        <v>882</v>
      </c>
      <c r="O948" s="30">
        <v>201706253</v>
      </c>
      <c r="P948" s="22"/>
      <c r="Q948" s="22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9"/>
    </row>
    <row r="949" spans="1:29" x14ac:dyDescent="0.25">
      <c r="A949" s="27">
        <v>1996</v>
      </c>
      <c r="B949" s="27" t="s">
        <v>1193</v>
      </c>
      <c r="C949" s="27" t="s">
        <v>676</v>
      </c>
      <c r="D949" s="27" t="s">
        <v>887</v>
      </c>
      <c r="E949" s="27" t="s">
        <v>1194</v>
      </c>
      <c r="F949" s="28">
        <v>35271</v>
      </c>
      <c r="G949" s="29">
        <v>0.63888888888888895</v>
      </c>
      <c r="H949" s="28">
        <v>35271</v>
      </c>
      <c r="I949" s="29">
        <v>0.67013888888888884</v>
      </c>
      <c r="J949" s="27" t="s">
        <v>889</v>
      </c>
      <c r="K949" s="27">
        <v>0</v>
      </c>
      <c r="L949" s="27">
        <v>0.02</v>
      </c>
      <c r="M949" s="27">
        <v>0.02</v>
      </c>
      <c r="N949" s="27" t="s">
        <v>882</v>
      </c>
      <c r="O949" s="30">
        <v>201404947</v>
      </c>
      <c r="P949" s="22"/>
      <c r="Q949" s="22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9"/>
    </row>
    <row r="950" spans="1:29" x14ac:dyDescent="0.25">
      <c r="A950" s="27">
        <v>1996</v>
      </c>
      <c r="B950" s="27" t="s">
        <v>4164</v>
      </c>
      <c r="C950" s="27" t="s">
        <v>674</v>
      </c>
      <c r="D950" s="27" t="s">
        <v>1248</v>
      </c>
      <c r="E950" s="27" t="s">
        <v>3913</v>
      </c>
      <c r="F950" s="28">
        <v>35271</v>
      </c>
      <c r="G950" s="29">
        <v>0.65972222222222221</v>
      </c>
      <c r="H950" s="28">
        <v>35271</v>
      </c>
      <c r="I950" s="29">
        <v>0.68055555555555547</v>
      </c>
      <c r="J950" s="27" t="s">
        <v>889</v>
      </c>
      <c r="K950" s="27">
        <v>0</v>
      </c>
      <c r="L950" s="27">
        <v>0.05</v>
      </c>
      <c r="M950" s="27">
        <v>0.05</v>
      </c>
      <c r="N950" s="27" t="s">
        <v>882</v>
      </c>
      <c r="O950" s="30">
        <v>201706415</v>
      </c>
      <c r="P950" s="22"/>
      <c r="Q950" s="22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9"/>
    </row>
    <row r="951" spans="1:29" x14ac:dyDescent="0.25">
      <c r="A951" s="27">
        <v>1996</v>
      </c>
      <c r="B951" s="27" t="s">
        <v>1054</v>
      </c>
      <c r="C951" s="27" t="s">
        <v>676</v>
      </c>
      <c r="D951" s="27" t="s">
        <v>893</v>
      </c>
      <c r="E951" s="27" t="s">
        <v>782</v>
      </c>
      <c r="F951" s="28">
        <v>35271</v>
      </c>
      <c r="G951" s="29">
        <v>0.67708333333333337</v>
      </c>
      <c r="H951" s="28">
        <v>35271</v>
      </c>
      <c r="I951" s="29">
        <v>0.77083333333333337</v>
      </c>
      <c r="J951" s="27" t="s">
        <v>889</v>
      </c>
      <c r="K951" s="27">
        <v>0</v>
      </c>
      <c r="L951" s="27">
        <v>0.5</v>
      </c>
      <c r="M951" s="27">
        <v>0.5</v>
      </c>
      <c r="N951" s="27" t="s">
        <v>882</v>
      </c>
      <c r="O951" s="30">
        <v>202109456</v>
      </c>
      <c r="P951" s="22"/>
      <c r="Q951" s="22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9"/>
    </row>
    <row r="952" spans="1:29" x14ac:dyDescent="0.25">
      <c r="A952" s="27">
        <v>1996</v>
      </c>
      <c r="B952" s="27" t="s">
        <v>4658</v>
      </c>
      <c r="C952" s="27" t="s">
        <v>674</v>
      </c>
      <c r="D952" s="27" t="s">
        <v>3841</v>
      </c>
      <c r="E952" s="27" t="s">
        <v>4089</v>
      </c>
      <c r="F952" s="28">
        <v>35271</v>
      </c>
      <c r="G952" s="29">
        <v>0.6875</v>
      </c>
      <c r="H952" s="28">
        <v>35271</v>
      </c>
      <c r="I952" s="29">
        <v>0.72916666666666663</v>
      </c>
      <c r="J952" s="27" t="s">
        <v>889</v>
      </c>
      <c r="K952" s="27">
        <v>0</v>
      </c>
      <c r="L952" s="27">
        <v>0.1</v>
      </c>
      <c r="M952" s="27">
        <v>0.1</v>
      </c>
      <c r="N952" s="27" t="s">
        <v>882</v>
      </c>
      <c r="O952" s="30">
        <v>201907107</v>
      </c>
      <c r="P952" s="22"/>
      <c r="Q952" s="22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9"/>
    </row>
    <row r="953" spans="1:29" x14ac:dyDescent="0.25">
      <c r="A953" s="27">
        <v>1996</v>
      </c>
      <c r="B953" s="27" t="s">
        <v>4164</v>
      </c>
      <c r="C953" s="27" t="s">
        <v>674</v>
      </c>
      <c r="D953" s="27" t="s">
        <v>1248</v>
      </c>
      <c r="E953" s="27" t="s">
        <v>3913</v>
      </c>
      <c r="F953" s="28">
        <v>35271</v>
      </c>
      <c r="G953" s="29">
        <v>0.6875</v>
      </c>
      <c r="H953" s="28">
        <v>35271</v>
      </c>
      <c r="I953" s="29">
        <v>0.71875</v>
      </c>
      <c r="J953" s="27" t="s">
        <v>889</v>
      </c>
      <c r="K953" s="27">
        <v>0</v>
      </c>
      <c r="L953" s="27">
        <v>0.1</v>
      </c>
      <c r="M953" s="27">
        <v>0.1</v>
      </c>
      <c r="N953" s="27" t="s">
        <v>882</v>
      </c>
      <c r="O953" s="30">
        <v>201905376</v>
      </c>
      <c r="P953" s="22"/>
      <c r="Q953" s="22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9"/>
    </row>
    <row r="954" spans="1:29" x14ac:dyDescent="0.25">
      <c r="A954" s="27">
        <v>1996</v>
      </c>
      <c r="B954" s="27" t="s">
        <v>1291</v>
      </c>
      <c r="C954" s="27" t="s">
        <v>676</v>
      </c>
      <c r="D954" s="27" t="s">
        <v>905</v>
      </c>
      <c r="E954" s="27" t="s">
        <v>1292</v>
      </c>
      <c r="F954" s="28">
        <v>35271</v>
      </c>
      <c r="G954" s="29">
        <v>0.74305555555555547</v>
      </c>
      <c r="H954" s="28">
        <v>35271</v>
      </c>
      <c r="I954" s="29">
        <v>0.77777777777777779</v>
      </c>
      <c r="J954" s="27" t="s">
        <v>889</v>
      </c>
      <c r="K954" s="27">
        <v>0</v>
      </c>
      <c r="L954" s="27">
        <v>0.05</v>
      </c>
      <c r="M954" s="27">
        <v>0.05</v>
      </c>
      <c r="N954" s="27" t="s">
        <v>882</v>
      </c>
      <c r="O954" s="30">
        <v>202005592</v>
      </c>
      <c r="P954" s="22"/>
      <c r="Q954" s="22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9"/>
    </row>
    <row r="955" spans="1:29" x14ac:dyDescent="0.25">
      <c r="A955" s="27">
        <v>1996</v>
      </c>
      <c r="B955" s="27" t="s">
        <v>4889</v>
      </c>
      <c r="C955" s="27" t="s">
        <v>674</v>
      </c>
      <c r="D955" s="27" t="s">
        <v>1248</v>
      </c>
      <c r="E955" s="27" t="s">
        <v>4461</v>
      </c>
      <c r="F955" s="28">
        <v>35271</v>
      </c>
      <c r="G955" s="29">
        <v>0.82638888888888884</v>
      </c>
      <c r="H955" s="28">
        <v>35271</v>
      </c>
      <c r="I955" s="29">
        <v>0.99305555555555547</v>
      </c>
      <c r="J955" s="27" t="s">
        <v>889</v>
      </c>
      <c r="K955" s="27">
        <v>0</v>
      </c>
      <c r="L955" s="27">
        <v>0.5</v>
      </c>
      <c r="M955" s="27">
        <v>0.5</v>
      </c>
      <c r="N955" s="27" t="s">
        <v>882</v>
      </c>
      <c r="O955" s="30">
        <v>201907768</v>
      </c>
      <c r="P955" s="22"/>
      <c r="Q955" s="22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9"/>
    </row>
    <row r="956" spans="1:29" x14ac:dyDescent="0.25">
      <c r="A956" s="27">
        <v>1996</v>
      </c>
      <c r="B956" s="27" t="s">
        <v>1492</v>
      </c>
      <c r="C956" s="27" t="s">
        <v>676</v>
      </c>
      <c r="D956" s="27" t="s">
        <v>1004</v>
      </c>
      <c r="E956" s="27" t="s">
        <v>746</v>
      </c>
      <c r="F956" s="28">
        <v>35271</v>
      </c>
      <c r="G956" s="29">
        <v>0.82986111111111116</v>
      </c>
      <c r="H956" s="28">
        <v>35271</v>
      </c>
      <c r="I956" s="29">
        <v>0.91319444444444453</v>
      </c>
      <c r="J956" s="27" t="s">
        <v>889</v>
      </c>
      <c r="K956" s="27">
        <v>0</v>
      </c>
      <c r="L956" s="27">
        <v>0.5</v>
      </c>
      <c r="M956" s="27">
        <v>0.5</v>
      </c>
      <c r="N956" s="27" t="s">
        <v>882</v>
      </c>
      <c r="O956" s="30">
        <v>202006613</v>
      </c>
      <c r="P956" s="22"/>
      <c r="Q956" s="22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9"/>
    </row>
    <row r="957" spans="1:29" x14ac:dyDescent="0.25">
      <c r="A957" s="27">
        <v>1996</v>
      </c>
      <c r="B957" s="27" t="s">
        <v>3855</v>
      </c>
      <c r="C957" s="27" t="s">
        <v>674</v>
      </c>
      <c r="D957" s="27" t="s">
        <v>3827</v>
      </c>
      <c r="E957" s="27" t="s">
        <v>697</v>
      </c>
      <c r="F957" s="28">
        <v>35271</v>
      </c>
      <c r="G957" s="29">
        <v>0.89583333333333337</v>
      </c>
      <c r="H957" s="28">
        <v>35271</v>
      </c>
      <c r="I957" s="29">
        <v>0.9375</v>
      </c>
      <c r="J957" s="27" t="s">
        <v>889</v>
      </c>
      <c r="K957" s="27">
        <v>0</v>
      </c>
      <c r="L957" s="27">
        <v>0.04</v>
      </c>
      <c r="M957" s="27">
        <v>0.04</v>
      </c>
      <c r="N957" s="27" t="s">
        <v>882</v>
      </c>
      <c r="O957" s="30">
        <v>202005242</v>
      </c>
      <c r="P957" s="22"/>
      <c r="Q957" s="22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9"/>
    </row>
    <row r="958" spans="1:29" x14ac:dyDescent="0.25">
      <c r="A958" s="27">
        <v>1996</v>
      </c>
      <c r="B958" s="27" t="s">
        <v>4657</v>
      </c>
      <c r="C958" s="27" t="s">
        <v>674</v>
      </c>
      <c r="D958" s="27" t="s">
        <v>752</v>
      </c>
      <c r="E958" s="27" t="s">
        <v>832</v>
      </c>
      <c r="F958" s="28">
        <v>35271</v>
      </c>
      <c r="G958" s="29">
        <v>0.92708333333333337</v>
      </c>
      <c r="H958" s="28">
        <v>35271</v>
      </c>
      <c r="I958" s="29">
        <v>0.96180555555555547</v>
      </c>
      <c r="J958" s="27" t="s">
        <v>889</v>
      </c>
      <c r="K958" s="27">
        <v>0</v>
      </c>
      <c r="L958" s="27">
        <v>0.1</v>
      </c>
      <c r="M958" s="27">
        <v>0.1</v>
      </c>
      <c r="N958" s="27" t="s">
        <v>882</v>
      </c>
      <c r="O958" s="30">
        <v>201005231</v>
      </c>
      <c r="P958" s="22"/>
      <c r="Q958" s="22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9"/>
    </row>
    <row r="959" spans="1:29" x14ac:dyDescent="0.25">
      <c r="A959" s="27">
        <v>1996</v>
      </c>
      <c r="B959" s="27" t="s">
        <v>1054</v>
      </c>
      <c r="C959" s="27" t="s">
        <v>676</v>
      </c>
      <c r="D959" s="27" t="s">
        <v>893</v>
      </c>
      <c r="E959" s="27" t="s">
        <v>782</v>
      </c>
      <c r="F959" s="28">
        <v>35271</v>
      </c>
      <c r="G959" s="29">
        <v>0.95833333333333337</v>
      </c>
      <c r="H959" s="28">
        <v>35272</v>
      </c>
      <c r="I959" s="29">
        <v>2.7777777777777776E-2</v>
      </c>
      <c r="J959" s="27" t="s">
        <v>889</v>
      </c>
      <c r="K959" s="27">
        <v>0.04</v>
      </c>
      <c r="L959" s="27">
        <v>0</v>
      </c>
      <c r="M959" s="27">
        <v>0.04</v>
      </c>
      <c r="N959" s="27" t="s">
        <v>882</v>
      </c>
      <c r="O959" s="30">
        <v>202102694</v>
      </c>
      <c r="P959" s="22"/>
      <c r="Q959" s="22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9"/>
    </row>
    <row r="960" spans="1:29" x14ac:dyDescent="0.25">
      <c r="A960" s="27">
        <v>1996</v>
      </c>
      <c r="B960" s="27" t="s">
        <v>1042</v>
      </c>
      <c r="C960" s="27" t="s">
        <v>676</v>
      </c>
      <c r="D960" s="27" t="s">
        <v>893</v>
      </c>
      <c r="E960" s="27" t="s">
        <v>969</v>
      </c>
      <c r="F960" s="28">
        <v>35272</v>
      </c>
      <c r="G960" s="29">
        <v>0.16666666666666666</v>
      </c>
      <c r="H960" s="28">
        <v>35272</v>
      </c>
      <c r="I960" s="29">
        <v>0.19097222222222221</v>
      </c>
      <c r="J960" s="27" t="s">
        <v>889</v>
      </c>
      <c r="K960" s="27">
        <v>0.02</v>
      </c>
      <c r="L960" s="27">
        <v>0</v>
      </c>
      <c r="M960" s="27">
        <v>0.02</v>
      </c>
      <c r="N960" s="27" t="s">
        <v>882</v>
      </c>
      <c r="O960" s="30">
        <v>201905810</v>
      </c>
      <c r="P960" s="22"/>
      <c r="Q960" s="22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9"/>
    </row>
    <row r="961" spans="1:29" x14ac:dyDescent="0.25">
      <c r="A961" s="27">
        <v>1996</v>
      </c>
      <c r="B961" s="27" t="s">
        <v>4274</v>
      </c>
      <c r="C961" s="27" t="s">
        <v>674</v>
      </c>
      <c r="D961" s="27" t="s">
        <v>3859</v>
      </c>
      <c r="E961" s="27" t="s">
        <v>4052</v>
      </c>
      <c r="F961" s="28">
        <v>35272</v>
      </c>
      <c r="G961" s="29">
        <v>0.19791666666666666</v>
      </c>
      <c r="H961" s="28">
        <v>35272</v>
      </c>
      <c r="I961" s="29">
        <v>0.25347222222222221</v>
      </c>
      <c r="J961" s="27" t="s">
        <v>889</v>
      </c>
      <c r="K961" s="27">
        <v>0</v>
      </c>
      <c r="L961" s="27">
        <v>0.1</v>
      </c>
      <c r="M961" s="27">
        <v>0.1</v>
      </c>
      <c r="N961" s="27" t="s">
        <v>882</v>
      </c>
      <c r="O961" s="30">
        <v>201607944</v>
      </c>
      <c r="P961" s="22"/>
      <c r="Q961" s="22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9"/>
    </row>
    <row r="962" spans="1:29" x14ac:dyDescent="0.25">
      <c r="A962" s="27">
        <v>1996</v>
      </c>
      <c r="B962" s="27" t="s">
        <v>1049</v>
      </c>
      <c r="C962" s="27" t="s">
        <v>676</v>
      </c>
      <c r="D962" s="27" t="s">
        <v>914</v>
      </c>
      <c r="E962" s="27" t="s">
        <v>1050</v>
      </c>
      <c r="F962" s="28">
        <v>35272</v>
      </c>
      <c r="G962" s="29">
        <v>0.32291666666666669</v>
      </c>
      <c r="H962" s="28">
        <v>35272</v>
      </c>
      <c r="I962" s="29">
        <v>0.39583333333333331</v>
      </c>
      <c r="J962" s="27" t="s">
        <v>889</v>
      </c>
      <c r="K962" s="27">
        <v>0.02</v>
      </c>
      <c r="L962" s="27">
        <v>0</v>
      </c>
      <c r="M962" s="27">
        <v>0.02</v>
      </c>
      <c r="N962" s="27" t="s">
        <v>882</v>
      </c>
      <c r="O962" s="30">
        <v>201904573</v>
      </c>
      <c r="P962" s="22"/>
      <c r="Q962" s="22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9"/>
    </row>
    <row r="963" spans="1:29" x14ac:dyDescent="0.25">
      <c r="A963" s="27">
        <v>1996</v>
      </c>
      <c r="B963" s="27" t="s">
        <v>3855</v>
      </c>
      <c r="C963" s="27" t="s">
        <v>674</v>
      </c>
      <c r="D963" s="27" t="s">
        <v>3827</v>
      </c>
      <c r="E963" s="27" t="s">
        <v>697</v>
      </c>
      <c r="F963" s="28">
        <v>35272</v>
      </c>
      <c r="G963" s="29">
        <v>0.34375</v>
      </c>
      <c r="H963" s="28">
        <v>35272</v>
      </c>
      <c r="I963" s="29">
        <v>0.40625</v>
      </c>
      <c r="J963" s="27" t="s">
        <v>889</v>
      </c>
      <c r="K963" s="27">
        <v>0</v>
      </c>
      <c r="L963" s="27">
        <v>0.05</v>
      </c>
      <c r="M963" s="27">
        <v>0.05</v>
      </c>
      <c r="N963" s="27" t="s">
        <v>882</v>
      </c>
      <c r="O963" s="30">
        <v>202008902</v>
      </c>
      <c r="P963" s="22"/>
      <c r="Q963" s="22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9"/>
    </row>
    <row r="964" spans="1:29" x14ac:dyDescent="0.25">
      <c r="A964" s="27">
        <v>1996</v>
      </c>
      <c r="B964" s="27" t="s">
        <v>1054</v>
      </c>
      <c r="C964" s="27" t="s">
        <v>676</v>
      </c>
      <c r="D964" s="27" t="s">
        <v>893</v>
      </c>
      <c r="E964" s="27" t="s">
        <v>782</v>
      </c>
      <c r="F964" s="28">
        <v>35272</v>
      </c>
      <c r="G964" s="29">
        <v>0.3611111111111111</v>
      </c>
      <c r="H964" s="28">
        <v>35272</v>
      </c>
      <c r="I964" s="29">
        <v>0.4236111111111111</v>
      </c>
      <c r="J964" s="27" t="s">
        <v>889</v>
      </c>
      <c r="K964" s="27">
        <v>0.05</v>
      </c>
      <c r="L964" s="27">
        <v>0</v>
      </c>
      <c r="M964" s="27">
        <v>0.05</v>
      </c>
      <c r="N964" s="27" t="s">
        <v>882</v>
      </c>
      <c r="O964" s="30">
        <v>201907321</v>
      </c>
      <c r="P964" s="22"/>
      <c r="Q964" s="22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9"/>
    </row>
    <row r="965" spans="1:29" x14ac:dyDescent="0.25">
      <c r="A965" s="27">
        <v>1996</v>
      </c>
      <c r="B965" s="27" t="s">
        <v>1293</v>
      </c>
      <c r="C965" s="27" t="s">
        <v>676</v>
      </c>
      <c r="D965" s="27" t="s">
        <v>914</v>
      </c>
      <c r="E965" s="27" t="s">
        <v>914</v>
      </c>
      <c r="F965" s="28">
        <v>35272</v>
      </c>
      <c r="G965" s="29">
        <v>0.48958333333333331</v>
      </c>
      <c r="H965" s="28">
        <v>35272</v>
      </c>
      <c r="I965" s="29">
        <v>0.51041666666666663</v>
      </c>
      <c r="J965" s="27" t="s">
        <v>889</v>
      </c>
      <c r="K965" s="27">
        <v>0</v>
      </c>
      <c r="L965" s="27">
        <v>0.05</v>
      </c>
      <c r="M965" s="27">
        <v>0.05</v>
      </c>
      <c r="N965" s="27" t="s">
        <v>882</v>
      </c>
      <c r="O965" s="30">
        <v>201706910</v>
      </c>
      <c r="P965" s="22"/>
      <c r="Q965" s="22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9"/>
    </row>
    <row r="966" spans="1:29" x14ac:dyDescent="0.25">
      <c r="A966" s="27">
        <v>1996</v>
      </c>
      <c r="B966" s="27" t="s">
        <v>1049</v>
      </c>
      <c r="C966" s="27" t="s">
        <v>676</v>
      </c>
      <c r="D966" s="27" t="s">
        <v>914</v>
      </c>
      <c r="E966" s="27" t="s">
        <v>1050</v>
      </c>
      <c r="F966" s="28">
        <v>35272</v>
      </c>
      <c r="G966" s="29">
        <v>0.49305555555555558</v>
      </c>
      <c r="H966" s="28">
        <v>35272</v>
      </c>
      <c r="I966" s="29">
        <v>0.64583333333333337</v>
      </c>
      <c r="J966" s="27" t="s">
        <v>889</v>
      </c>
      <c r="K966" s="27">
        <v>1</v>
      </c>
      <c r="L966" s="27">
        <v>0</v>
      </c>
      <c r="M966" s="27">
        <v>1</v>
      </c>
      <c r="N966" s="27" t="s">
        <v>882</v>
      </c>
      <c r="O966" s="30">
        <v>202103628</v>
      </c>
      <c r="P966" s="22"/>
      <c r="Q966" s="22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9"/>
    </row>
    <row r="967" spans="1:29" x14ac:dyDescent="0.25">
      <c r="A967" s="27">
        <v>1996</v>
      </c>
      <c r="B967" s="27" t="s">
        <v>4274</v>
      </c>
      <c r="C967" s="27" t="s">
        <v>674</v>
      </c>
      <c r="D967" s="27" t="s">
        <v>3859</v>
      </c>
      <c r="E967" s="27" t="s">
        <v>4052</v>
      </c>
      <c r="F967" s="28">
        <v>35272</v>
      </c>
      <c r="G967" s="29">
        <v>0.50347222222222221</v>
      </c>
      <c r="H967" s="28">
        <v>35272</v>
      </c>
      <c r="I967" s="29">
        <v>0.52777777777777779</v>
      </c>
      <c r="J967" s="27" t="s">
        <v>889</v>
      </c>
      <c r="K967" s="27">
        <v>0</v>
      </c>
      <c r="L967" s="27">
        <v>0.04</v>
      </c>
      <c r="M967" s="27">
        <v>0.04</v>
      </c>
      <c r="N967" s="27" t="s">
        <v>882</v>
      </c>
      <c r="O967" s="30">
        <v>201705072</v>
      </c>
      <c r="P967" s="22"/>
      <c r="Q967" s="22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9"/>
    </row>
    <row r="968" spans="1:29" x14ac:dyDescent="0.25">
      <c r="A968" s="27">
        <v>1996</v>
      </c>
      <c r="B968" s="27" t="s">
        <v>1043</v>
      </c>
      <c r="C968" s="27" t="s">
        <v>676</v>
      </c>
      <c r="D968" s="27" t="s">
        <v>901</v>
      </c>
      <c r="E968" s="27" t="s">
        <v>1044</v>
      </c>
      <c r="F968" s="28">
        <v>35272</v>
      </c>
      <c r="G968" s="29">
        <v>0.53125</v>
      </c>
      <c r="H968" s="28">
        <v>35272</v>
      </c>
      <c r="I968" s="29">
        <v>0.67708333333333337</v>
      </c>
      <c r="J968" s="27" t="s">
        <v>889</v>
      </c>
      <c r="K968" s="27">
        <v>0</v>
      </c>
      <c r="L968" s="27">
        <v>0.2</v>
      </c>
      <c r="M968" s="27">
        <v>0.2</v>
      </c>
      <c r="N968" s="27" t="s">
        <v>882</v>
      </c>
      <c r="O968" s="30">
        <v>202005950</v>
      </c>
      <c r="P968" s="22"/>
      <c r="Q968" s="22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9"/>
    </row>
    <row r="969" spans="1:29" x14ac:dyDescent="0.25">
      <c r="A969" s="27">
        <v>1996</v>
      </c>
      <c r="B969" s="27" t="s">
        <v>1040</v>
      </c>
      <c r="C969" s="27" t="s">
        <v>676</v>
      </c>
      <c r="D969" s="27" t="s">
        <v>893</v>
      </c>
      <c r="E969" s="27" t="s">
        <v>1041</v>
      </c>
      <c r="F969" s="28">
        <v>35272</v>
      </c>
      <c r="G969" s="29">
        <v>0.53819444444444442</v>
      </c>
      <c r="H969" s="28">
        <v>35272</v>
      </c>
      <c r="I969" s="29">
        <v>0.8125</v>
      </c>
      <c r="J969" s="27" t="s">
        <v>889</v>
      </c>
      <c r="K969" s="27">
        <v>3</v>
      </c>
      <c r="L969" s="27">
        <v>0</v>
      </c>
      <c r="M969" s="27">
        <v>3</v>
      </c>
      <c r="N969" s="27" t="s">
        <v>882</v>
      </c>
      <c r="O969" s="30">
        <v>201907693</v>
      </c>
      <c r="P969" s="22"/>
      <c r="Q969" s="22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9"/>
    </row>
    <row r="970" spans="1:29" x14ac:dyDescent="0.25">
      <c r="A970" s="27">
        <v>1996</v>
      </c>
      <c r="B970" s="27" t="s">
        <v>3608</v>
      </c>
      <c r="C970" s="27" t="s">
        <v>3569</v>
      </c>
      <c r="D970" s="27" t="s">
        <v>3605</v>
      </c>
      <c r="E970" s="27" t="s">
        <v>3609</v>
      </c>
      <c r="F970" s="28">
        <v>35272</v>
      </c>
      <c r="G970" s="29">
        <v>0.55208333333333337</v>
      </c>
      <c r="H970" s="28">
        <v>35272</v>
      </c>
      <c r="I970" s="29">
        <v>0.66666666666666663</v>
      </c>
      <c r="J970" s="27" t="s">
        <v>889</v>
      </c>
      <c r="K970" s="27">
        <v>0</v>
      </c>
      <c r="L970" s="27">
        <v>3</v>
      </c>
      <c r="M970" s="27">
        <v>3</v>
      </c>
      <c r="N970" s="27" t="s">
        <v>882</v>
      </c>
      <c r="O970" s="30">
        <v>202005285</v>
      </c>
      <c r="P970" s="22"/>
      <c r="Q970" s="22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9"/>
    </row>
    <row r="971" spans="1:29" x14ac:dyDescent="0.25">
      <c r="A971" s="27">
        <v>1996</v>
      </c>
      <c r="B971" s="27" t="s">
        <v>4164</v>
      </c>
      <c r="C971" s="27" t="s">
        <v>674</v>
      </c>
      <c r="D971" s="27" t="s">
        <v>1248</v>
      </c>
      <c r="E971" s="27" t="s">
        <v>3913</v>
      </c>
      <c r="F971" s="28">
        <v>35272</v>
      </c>
      <c r="G971" s="29">
        <v>0.57291666666666663</v>
      </c>
      <c r="H971" s="28">
        <v>35272</v>
      </c>
      <c r="I971" s="29">
        <v>0.61111111111111105</v>
      </c>
      <c r="J971" s="27" t="s">
        <v>889</v>
      </c>
      <c r="K971" s="27">
        <v>0</v>
      </c>
      <c r="L971" s="27">
        <v>0.1</v>
      </c>
      <c r="M971" s="27">
        <v>0.1</v>
      </c>
      <c r="N971" s="27" t="s">
        <v>882</v>
      </c>
      <c r="O971" s="30">
        <v>201503093</v>
      </c>
      <c r="P971" s="22"/>
      <c r="Q971" s="22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9"/>
    </row>
    <row r="972" spans="1:29" x14ac:dyDescent="0.25">
      <c r="A972" s="27">
        <v>1996</v>
      </c>
      <c r="B972" s="27" t="s">
        <v>4656</v>
      </c>
      <c r="C972" s="27" t="s">
        <v>674</v>
      </c>
      <c r="D972" s="27" t="s">
        <v>3859</v>
      </c>
      <c r="E972" s="27" t="s">
        <v>4181</v>
      </c>
      <c r="F972" s="28">
        <v>35272</v>
      </c>
      <c r="G972" s="29">
        <v>0.59027777777777779</v>
      </c>
      <c r="H972" s="28">
        <v>35272</v>
      </c>
      <c r="I972" s="29">
        <v>0.65277777777777779</v>
      </c>
      <c r="J972" s="27" t="s">
        <v>889</v>
      </c>
      <c r="K972" s="27">
        <v>0</v>
      </c>
      <c r="L972" s="27">
        <v>0.1</v>
      </c>
      <c r="M972" s="27">
        <v>0.1</v>
      </c>
      <c r="N972" s="27" t="s">
        <v>882</v>
      </c>
      <c r="O972" s="30">
        <v>201907737</v>
      </c>
      <c r="P972" s="22"/>
      <c r="Q972" s="22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9"/>
    </row>
    <row r="973" spans="1:29" x14ac:dyDescent="0.25">
      <c r="A973" s="27">
        <v>1996</v>
      </c>
      <c r="B973" s="27" t="s">
        <v>1043</v>
      </c>
      <c r="C973" s="27" t="s">
        <v>676</v>
      </c>
      <c r="D973" s="27" t="s">
        <v>901</v>
      </c>
      <c r="E973" s="27" t="s">
        <v>1044</v>
      </c>
      <c r="F973" s="28">
        <v>35272</v>
      </c>
      <c r="G973" s="29">
        <v>0.59375</v>
      </c>
      <c r="H973" s="28">
        <v>35272</v>
      </c>
      <c r="I973" s="29">
        <v>0.69791666666666663</v>
      </c>
      <c r="J973" s="27" t="s">
        <v>889</v>
      </c>
      <c r="K973" s="27">
        <v>0.2</v>
      </c>
      <c r="L973" s="27">
        <v>0</v>
      </c>
      <c r="M973" s="27">
        <v>0.2</v>
      </c>
      <c r="N973" s="27" t="s">
        <v>882</v>
      </c>
      <c r="O973" s="30">
        <v>201706966</v>
      </c>
      <c r="P973" s="22"/>
      <c r="Q973" s="22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9"/>
    </row>
    <row r="974" spans="1:29" x14ac:dyDescent="0.25">
      <c r="A974" s="27">
        <v>1996</v>
      </c>
      <c r="B974" s="27" t="s">
        <v>1491</v>
      </c>
      <c r="C974" s="27" t="s">
        <v>676</v>
      </c>
      <c r="D974" s="27" t="s">
        <v>914</v>
      </c>
      <c r="E974" s="27" t="s">
        <v>848</v>
      </c>
      <c r="F974" s="28">
        <v>35272</v>
      </c>
      <c r="G974" s="29">
        <v>0.59375</v>
      </c>
      <c r="H974" s="28">
        <v>35272</v>
      </c>
      <c r="I974" s="29">
        <v>0.72222222222222221</v>
      </c>
      <c r="J974" s="27" t="s">
        <v>889</v>
      </c>
      <c r="K974" s="27">
        <v>0</v>
      </c>
      <c r="L974" s="27">
        <v>1</v>
      </c>
      <c r="M974" s="27">
        <v>1</v>
      </c>
      <c r="N974" s="27" t="s">
        <v>882</v>
      </c>
      <c r="O974" s="30">
        <v>200707284</v>
      </c>
      <c r="P974" s="22"/>
      <c r="Q974" s="22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9"/>
    </row>
    <row r="975" spans="1:29" x14ac:dyDescent="0.25">
      <c r="A975" s="27">
        <v>1996</v>
      </c>
      <c r="B975" s="27" t="s">
        <v>1123</v>
      </c>
      <c r="C975" s="27" t="s">
        <v>676</v>
      </c>
      <c r="D975" s="27" t="s">
        <v>991</v>
      </c>
      <c r="E975" s="27" t="s">
        <v>1124</v>
      </c>
      <c r="F975" s="28">
        <v>35272</v>
      </c>
      <c r="G975" s="29">
        <v>0.62847222222222221</v>
      </c>
      <c r="H975" s="28">
        <v>35272</v>
      </c>
      <c r="I975" s="29">
        <v>0.75694444444444453</v>
      </c>
      <c r="J975" s="27" t="s">
        <v>889</v>
      </c>
      <c r="K975" s="27">
        <v>0</v>
      </c>
      <c r="L975" s="27">
        <v>2.5</v>
      </c>
      <c r="M975" s="27">
        <v>2.5</v>
      </c>
      <c r="N975" s="27" t="s">
        <v>882</v>
      </c>
      <c r="O975" s="30">
        <v>201704991</v>
      </c>
      <c r="P975" s="22"/>
      <c r="Q975" s="22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9"/>
    </row>
    <row r="976" spans="1:29" x14ac:dyDescent="0.25">
      <c r="A976" s="27">
        <v>1996</v>
      </c>
      <c r="B976" s="27" t="s">
        <v>1538</v>
      </c>
      <c r="C976" s="27" t="s">
        <v>676</v>
      </c>
      <c r="D976" s="27" t="s">
        <v>925</v>
      </c>
      <c r="E976" s="27" t="s">
        <v>1539</v>
      </c>
      <c r="F976" s="28">
        <v>35272</v>
      </c>
      <c r="G976" s="29">
        <v>0.63541666666666663</v>
      </c>
      <c r="H976" s="28">
        <v>35272</v>
      </c>
      <c r="I976" s="29">
        <v>0.79861111111111116</v>
      </c>
      <c r="J976" s="27" t="s">
        <v>889</v>
      </c>
      <c r="K976" s="27">
        <v>0</v>
      </c>
      <c r="L976" s="27">
        <v>1</v>
      </c>
      <c r="M976" s="27">
        <v>1</v>
      </c>
      <c r="N976" s="27" t="s">
        <v>882</v>
      </c>
      <c r="O976" s="30">
        <v>201900728</v>
      </c>
      <c r="P976" s="22"/>
      <c r="Q976" s="22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9"/>
    </row>
    <row r="977" spans="1:29" x14ac:dyDescent="0.25">
      <c r="A977" s="27">
        <v>1996</v>
      </c>
      <c r="B977" s="27" t="s">
        <v>4160</v>
      </c>
      <c r="C977" s="27" t="s">
        <v>674</v>
      </c>
      <c r="D977" s="27" t="s">
        <v>3859</v>
      </c>
      <c r="E977" s="27" t="s">
        <v>4161</v>
      </c>
      <c r="F977" s="28">
        <v>35272</v>
      </c>
      <c r="G977" s="29">
        <v>0.6645833333333333</v>
      </c>
      <c r="H977" s="28">
        <v>35272</v>
      </c>
      <c r="I977" s="29">
        <v>0.69791666666666663</v>
      </c>
      <c r="J977" s="27" t="s">
        <v>889</v>
      </c>
      <c r="K977" s="27">
        <v>0</v>
      </c>
      <c r="L977" s="27">
        <v>0.03</v>
      </c>
      <c r="M977" s="27">
        <v>0.03</v>
      </c>
      <c r="N977" s="27" t="s">
        <v>882</v>
      </c>
      <c r="O977" s="30">
        <v>201005231</v>
      </c>
      <c r="P977" s="22"/>
      <c r="Q977" s="22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9"/>
    </row>
    <row r="978" spans="1:29" x14ac:dyDescent="0.25">
      <c r="A978" s="27">
        <v>1996</v>
      </c>
      <c r="B978" s="27" t="s">
        <v>1227</v>
      </c>
      <c r="C978" s="27" t="s">
        <v>676</v>
      </c>
      <c r="D978" s="27" t="s">
        <v>901</v>
      </c>
      <c r="E978" s="27" t="s">
        <v>1228</v>
      </c>
      <c r="F978" s="28">
        <v>35272</v>
      </c>
      <c r="G978" s="29">
        <v>0.70486111111111116</v>
      </c>
      <c r="H978" s="28">
        <v>35272</v>
      </c>
      <c r="I978" s="29">
        <v>0.75</v>
      </c>
      <c r="J978" s="27" t="s">
        <v>889</v>
      </c>
      <c r="K978" s="27">
        <v>0</v>
      </c>
      <c r="L978" s="27">
        <v>0.03</v>
      </c>
      <c r="M978" s="27">
        <v>0.03</v>
      </c>
      <c r="N978" s="27" t="s">
        <v>882</v>
      </c>
      <c r="O978" s="30">
        <v>202006241</v>
      </c>
      <c r="P978" s="22"/>
      <c r="Q978" s="22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9"/>
    </row>
    <row r="979" spans="1:29" x14ac:dyDescent="0.25">
      <c r="A979" s="27">
        <v>1996</v>
      </c>
      <c r="B979" s="27" t="s">
        <v>4321</v>
      </c>
      <c r="C979" s="27" t="s">
        <v>674</v>
      </c>
      <c r="D979" s="27" t="s">
        <v>3841</v>
      </c>
      <c r="E979" s="27" t="s">
        <v>4307</v>
      </c>
      <c r="F979" s="28">
        <v>35272</v>
      </c>
      <c r="G979" s="29">
        <v>0.71527777777777779</v>
      </c>
      <c r="H979" s="28">
        <v>35272</v>
      </c>
      <c r="I979" s="29">
        <v>0.76041666666666663</v>
      </c>
      <c r="J979" s="27" t="s">
        <v>889</v>
      </c>
      <c r="K979" s="27">
        <v>0</v>
      </c>
      <c r="L979" s="27">
        <v>0.04</v>
      </c>
      <c r="M979" s="27">
        <v>0.04</v>
      </c>
      <c r="N979" s="27" t="s">
        <v>882</v>
      </c>
      <c r="O979" s="30">
        <v>201800301</v>
      </c>
      <c r="P979" s="22"/>
      <c r="Q979" s="22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9"/>
    </row>
    <row r="980" spans="1:29" x14ac:dyDescent="0.25">
      <c r="A980" s="27">
        <v>1996</v>
      </c>
      <c r="B980" s="27" t="s">
        <v>4737</v>
      </c>
      <c r="C980" s="27" t="s">
        <v>674</v>
      </c>
      <c r="D980" s="27" t="s">
        <v>752</v>
      </c>
      <c r="E980" s="27" t="s">
        <v>798</v>
      </c>
      <c r="F980" s="28">
        <v>35272</v>
      </c>
      <c r="G980" s="29">
        <v>0.73263888888888884</v>
      </c>
      <c r="H980" s="28">
        <v>35272</v>
      </c>
      <c r="I980" s="29">
        <v>0.75347222222222221</v>
      </c>
      <c r="J980" s="27" t="s">
        <v>889</v>
      </c>
      <c r="K980" s="27">
        <v>0</v>
      </c>
      <c r="L980" s="27">
        <v>0.15</v>
      </c>
      <c r="M980" s="27">
        <v>0.15</v>
      </c>
      <c r="N980" s="27" t="s">
        <v>882</v>
      </c>
      <c r="O980" s="30">
        <v>201805000</v>
      </c>
      <c r="P980" s="22"/>
      <c r="Q980" s="22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9"/>
    </row>
    <row r="981" spans="1:29" x14ac:dyDescent="0.25">
      <c r="A981" s="27">
        <v>1996</v>
      </c>
      <c r="B981" s="27" t="s">
        <v>4476</v>
      </c>
      <c r="C981" s="27" t="s">
        <v>674</v>
      </c>
      <c r="D981" s="27" t="s">
        <v>3939</v>
      </c>
      <c r="E981" s="27" t="s">
        <v>3987</v>
      </c>
      <c r="F981" s="28">
        <v>35272</v>
      </c>
      <c r="G981" s="29">
        <v>0.82500000000000007</v>
      </c>
      <c r="H981" s="28">
        <v>35272</v>
      </c>
      <c r="I981" s="29">
        <v>0.86111111111111116</v>
      </c>
      <c r="J981" s="27" t="s">
        <v>889</v>
      </c>
      <c r="K981" s="27">
        <v>0</v>
      </c>
      <c r="L981" s="27">
        <v>0.05</v>
      </c>
      <c r="M981" s="27">
        <v>0.05</v>
      </c>
      <c r="N981" s="27" t="s">
        <v>882</v>
      </c>
      <c r="O981" s="30">
        <v>201706162</v>
      </c>
      <c r="P981" s="22"/>
      <c r="Q981" s="22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9"/>
    </row>
    <row r="982" spans="1:29" x14ac:dyDescent="0.25">
      <c r="A982" s="27">
        <v>1996</v>
      </c>
      <c r="B982" s="27" t="s">
        <v>4274</v>
      </c>
      <c r="C982" s="27" t="s">
        <v>674</v>
      </c>
      <c r="D982" s="27" t="s">
        <v>3859</v>
      </c>
      <c r="E982" s="27" t="s">
        <v>4052</v>
      </c>
      <c r="F982" s="28">
        <v>35272</v>
      </c>
      <c r="G982" s="29">
        <v>0.86458333333333337</v>
      </c>
      <c r="H982" s="28">
        <v>35272</v>
      </c>
      <c r="I982" s="29">
        <v>0.90277777777777779</v>
      </c>
      <c r="J982" s="27" t="s">
        <v>889</v>
      </c>
      <c r="K982" s="27">
        <v>0</v>
      </c>
      <c r="L982" s="27">
        <v>0.03</v>
      </c>
      <c r="M982" s="27">
        <v>0.03</v>
      </c>
      <c r="N982" s="27" t="s">
        <v>882</v>
      </c>
      <c r="O982" s="30">
        <v>202005026</v>
      </c>
      <c r="P982" s="22"/>
      <c r="Q982" s="22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9"/>
    </row>
    <row r="983" spans="1:29" x14ac:dyDescent="0.25">
      <c r="A983" s="27">
        <v>1996</v>
      </c>
      <c r="B983" s="27" t="s">
        <v>1039</v>
      </c>
      <c r="C983" s="27" t="s">
        <v>676</v>
      </c>
      <c r="D983" s="27" t="s">
        <v>930</v>
      </c>
      <c r="E983" s="27" t="s">
        <v>1029</v>
      </c>
      <c r="F983" s="28">
        <v>35272</v>
      </c>
      <c r="G983" s="29">
        <v>0.86805555555555547</v>
      </c>
      <c r="H983" s="28">
        <v>35273</v>
      </c>
      <c r="I983" s="29">
        <v>6.5972222222222224E-2</v>
      </c>
      <c r="J983" s="27" t="s">
        <v>889</v>
      </c>
      <c r="K983" s="27">
        <v>5</v>
      </c>
      <c r="L983" s="27">
        <v>0</v>
      </c>
      <c r="M983" s="27">
        <v>5</v>
      </c>
      <c r="N983" s="27" t="s">
        <v>882</v>
      </c>
      <c r="O983" s="30">
        <v>201706405</v>
      </c>
      <c r="P983" s="22"/>
      <c r="Q983" s="22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9"/>
    </row>
    <row r="984" spans="1:29" x14ac:dyDescent="0.25">
      <c r="A984" s="27">
        <v>1996</v>
      </c>
      <c r="B984" s="27" t="s">
        <v>1538</v>
      </c>
      <c r="C984" s="27" t="s">
        <v>676</v>
      </c>
      <c r="D984" s="27" t="s">
        <v>925</v>
      </c>
      <c r="E984" s="27" t="s">
        <v>1539</v>
      </c>
      <c r="F984" s="28">
        <v>35272</v>
      </c>
      <c r="G984" s="29">
        <v>0.86805555555555547</v>
      </c>
      <c r="H984" s="28">
        <v>35273</v>
      </c>
      <c r="I984" s="29">
        <v>0</v>
      </c>
      <c r="J984" s="27" t="s">
        <v>889</v>
      </c>
      <c r="K984" s="27">
        <v>0</v>
      </c>
      <c r="L984" s="27">
        <v>1</v>
      </c>
      <c r="M984" s="27">
        <v>1</v>
      </c>
      <c r="N984" s="27" t="s">
        <v>882</v>
      </c>
      <c r="O984" s="30">
        <v>201905604</v>
      </c>
      <c r="P984" s="22"/>
      <c r="Q984" s="22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9"/>
    </row>
    <row r="985" spans="1:29" x14ac:dyDescent="0.25">
      <c r="A985" s="27">
        <v>1996</v>
      </c>
      <c r="B985" s="27" t="s">
        <v>4654</v>
      </c>
      <c r="C985" s="27" t="s">
        <v>674</v>
      </c>
      <c r="D985" s="27" t="s">
        <v>3841</v>
      </c>
      <c r="E985" s="27" t="s">
        <v>4142</v>
      </c>
      <c r="F985" s="28">
        <v>35272</v>
      </c>
      <c r="G985" s="29">
        <v>0.89236111111111116</v>
      </c>
      <c r="H985" s="28">
        <v>35272</v>
      </c>
      <c r="I985" s="29">
        <v>0.91319444444444453</v>
      </c>
      <c r="J985" s="27" t="s">
        <v>889</v>
      </c>
      <c r="K985" s="27">
        <v>0</v>
      </c>
      <c r="L985" s="27">
        <v>0.1</v>
      </c>
      <c r="M985" s="27">
        <v>0.1</v>
      </c>
      <c r="N985" s="27" t="s">
        <v>882</v>
      </c>
      <c r="O985" s="30">
        <v>201704961</v>
      </c>
      <c r="P985" s="22"/>
      <c r="Q985" s="22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9"/>
    </row>
    <row r="986" spans="1:29" x14ac:dyDescent="0.25">
      <c r="A986" s="27">
        <v>1996</v>
      </c>
      <c r="B986" s="27" t="s">
        <v>4001</v>
      </c>
      <c r="C986" s="27" t="s">
        <v>674</v>
      </c>
      <c r="D986" s="27" t="s">
        <v>1248</v>
      </c>
      <c r="E986" s="27" t="s">
        <v>4002</v>
      </c>
      <c r="F986" s="28">
        <v>35272</v>
      </c>
      <c r="G986" s="29">
        <v>0.90277777777777779</v>
      </c>
      <c r="H986" s="28">
        <v>35272</v>
      </c>
      <c r="I986" s="29">
        <v>0.95486111111111116</v>
      </c>
      <c r="J986" s="27" t="s">
        <v>889</v>
      </c>
      <c r="K986" s="27">
        <v>0</v>
      </c>
      <c r="L986" s="27">
        <v>0.1</v>
      </c>
      <c r="M986" s="27">
        <v>0.1</v>
      </c>
      <c r="N986" s="27" t="s">
        <v>882</v>
      </c>
      <c r="O986" s="30">
        <v>201403686</v>
      </c>
      <c r="P986" s="22"/>
      <c r="Q986" s="22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9"/>
    </row>
    <row r="987" spans="1:29" x14ac:dyDescent="0.25">
      <c r="A987" s="27">
        <v>1996</v>
      </c>
      <c r="B987" s="27" t="s">
        <v>960</v>
      </c>
      <c r="C987" s="27" t="s">
        <v>676</v>
      </c>
      <c r="D987" s="27" t="s">
        <v>891</v>
      </c>
      <c r="E987" s="27" t="s">
        <v>961</v>
      </c>
      <c r="F987" s="28">
        <v>35272</v>
      </c>
      <c r="G987" s="29">
        <v>0.93055555555555547</v>
      </c>
      <c r="H987" s="28">
        <v>35273</v>
      </c>
      <c r="I987" s="29">
        <v>3.8194444444444441E-2</v>
      </c>
      <c r="J987" s="27" t="s">
        <v>889</v>
      </c>
      <c r="K987" s="27">
        <v>2</v>
      </c>
      <c r="L987" s="27">
        <v>0</v>
      </c>
      <c r="M987" s="27">
        <v>2</v>
      </c>
      <c r="N987" s="27" t="s">
        <v>882</v>
      </c>
      <c r="O987" s="30">
        <v>201707122</v>
      </c>
      <c r="P987" s="22"/>
      <c r="Q987" s="22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9"/>
    </row>
    <row r="988" spans="1:29" x14ac:dyDescent="0.25">
      <c r="A988" s="27">
        <v>1996</v>
      </c>
      <c r="B988" s="27" t="s">
        <v>4552</v>
      </c>
      <c r="C988" s="27" t="s">
        <v>674</v>
      </c>
      <c r="D988" s="27" t="s">
        <v>3824</v>
      </c>
      <c r="E988" s="27" t="s">
        <v>3825</v>
      </c>
      <c r="F988" s="28">
        <v>35272</v>
      </c>
      <c r="G988" s="29">
        <v>0.93055555555555547</v>
      </c>
      <c r="H988" s="28">
        <v>35272</v>
      </c>
      <c r="I988" s="29">
        <v>0.96527777777777779</v>
      </c>
      <c r="J988" s="27" t="s">
        <v>889</v>
      </c>
      <c r="K988" s="27">
        <v>0</v>
      </c>
      <c r="L988" s="27">
        <v>0.2</v>
      </c>
      <c r="M988" s="27">
        <v>0.2</v>
      </c>
      <c r="N988" s="27" t="s">
        <v>882</v>
      </c>
      <c r="O988" s="30">
        <v>202002811</v>
      </c>
      <c r="P988" s="22"/>
      <c r="Q988" s="22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9"/>
    </row>
    <row r="989" spans="1:29" x14ac:dyDescent="0.25">
      <c r="A989" s="27">
        <v>1996</v>
      </c>
      <c r="B989" s="27" t="s">
        <v>4001</v>
      </c>
      <c r="C989" s="27" t="s">
        <v>674</v>
      </c>
      <c r="D989" s="27" t="s">
        <v>1248</v>
      </c>
      <c r="E989" s="27" t="s">
        <v>4002</v>
      </c>
      <c r="F989" s="28">
        <v>35272</v>
      </c>
      <c r="G989" s="29">
        <v>0.9375</v>
      </c>
      <c r="H989" s="28">
        <v>35272</v>
      </c>
      <c r="I989" s="29">
        <v>0.97916666666666663</v>
      </c>
      <c r="J989" s="27" t="s">
        <v>889</v>
      </c>
      <c r="K989" s="27">
        <v>0</v>
      </c>
      <c r="L989" s="27">
        <v>0.05</v>
      </c>
      <c r="M989" s="27">
        <v>0.05</v>
      </c>
      <c r="N989" s="27" t="s">
        <v>882</v>
      </c>
      <c r="O989" s="30">
        <v>201906051</v>
      </c>
      <c r="P989" s="22"/>
      <c r="Q989" s="22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9"/>
    </row>
    <row r="990" spans="1:29" x14ac:dyDescent="0.25">
      <c r="A990" s="27">
        <v>1996</v>
      </c>
      <c r="B990" s="27" t="s">
        <v>4888</v>
      </c>
      <c r="C990" s="27" t="s">
        <v>674</v>
      </c>
      <c r="D990" s="27" t="s">
        <v>3821</v>
      </c>
      <c r="E990" s="27" t="s">
        <v>3837</v>
      </c>
      <c r="F990" s="28">
        <v>35272</v>
      </c>
      <c r="G990" s="29">
        <v>0.95000000000000007</v>
      </c>
      <c r="H990" s="28">
        <v>35272</v>
      </c>
      <c r="I990" s="29">
        <v>0.98611111111111116</v>
      </c>
      <c r="J990" s="27" t="s">
        <v>889</v>
      </c>
      <c r="K990" s="27">
        <v>0</v>
      </c>
      <c r="L990" s="27">
        <v>0.5</v>
      </c>
      <c r="M990" s="27">
        <v>0.5</v>
      </c>
      <c r="N990" s="27" t="s">
        <v>882</v>
      </c>
      <c r="O990" s="30">
        <v>201806305</v>
      </c>
      <c r="P990" s="22"/>
      <c r="Q990" s="22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9"/>
    </row>
    <row r="991" spans="1:29" x14ac:dyDescent="0.25">
      <c r="A991" s="27">
        <v>1996</v>
      </c>
      <c r="B991" s="27" t="s">
        <v>4477</v>
      </c>
      <c r="C991" s="27" t="s">
        <v>674</v>
      </c>
      <c r="D991" s="27" t="s">
        <v>3859</v>
      </c>
      <c r="E991" s="27" t="s">
        <v>3889</v>
      </c>
      <c r="F991" s="28">
        <v>35272</v>
      </c>
      <c r="G991" s="29">
        <v>0.95138888888888884</v>
      </c>
      <c r="H991" s="28">
        <v>35272</v>
      </c>
      <c r="I991" s="29">
        <v>0.98958333333333337</v>
      </c>
      <c r="J991" s="27" t="s">
        <v>889</v>
      </c>
      <c r="K991" s="27">
        <v>0</v>
      </c>
      <c r="L991" s="27">
        <v>0.05</v>
      </c>
      <c r="M991" s="27">
        <v>0.05</v>
      </c>
      <c r="N991" s="27" t="s">
        <v>882</v>
      </c>
      <c r="O991" s="30">
        <v>201906834</v>
      </c>
      <c r="P991" s="22"/>
      <c r="Q991" s="22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9"/>
    </row>
    <row r="992" spans="1:29" x14ac:dyDescent="0.25">
      <c r="A992" s="27">
        <v>1996</v>
      </c>
      <c r="B992" s="27" t="s">
        <v>1291</v>
      </c>
      <c r="C992" s="27" t="s">
        <v>676</v>
      </c>
      <c r="D992" s="27" t="s">
        <v>905</v>
      </c>
      <c r="E992" s="27" t="s">
        <v>1292</v>
      </c>
      <c r="F992" s="28">
        <v>35272</v>
      </c>
      <c r="G992" s="29">
        <v>0.95486111111111116</v>
      </c>
      <c r="H992" s="28">
        <v>35273</v>
      </c>
      <c r="I992" s="29">
        <v>1.3888888888888888E-2</v>
      </c>
      <c r="J992" s="27" t="s">
        <v>889</v>
      </c>
      <c r="K992" s="27">
        <v>0</v>
      </c>
      <c r="L992" s="27">
        <v>0.25</v>
      </c>
      <c r="M992" s="27">
        <v>0.25</v>
      </c>
      <c r="N992" s="27" t="s">
        <v>882</v>
      </c>
      <c r="O992" s="30">
        <v>201808543</v>
      </c>
      <c r="P992" s="22"/>
      <c r="Q992" s="22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9"/>
    </row>
    <row r="993" spans="1:29" x14ac:dyDescent="0.25">
      <c r="A993" s="27">
        <v>1996</v>
      </c>
      <c r="B993" s="27" t="s">
        <v>4466</v>
      </c>
      <c r="C993" s="27" t="s">
        <v>674</v>
      </c>
      <c r="D993" s="27" t="s">
        <v>1248</v>
      </c>
      <c r="E993" s="27" t="s">
        <v>3913</v>
      </c>
      <c r="F993" s="28">
        <v>35272</v>
      </c>
      <c r="G993" s="29">
        <v>0.96180555555555547</v>
      </c>
      <c r="H993" s="28">
        <v>35272</v>
      </c>
      <c r="I993" s="29">
        <v>0.98958333333333337</v>
      </c>
      <c r="J993" s="27" t="s">
        <v>889</v>
      </c>
      <c r="K993" s="27">
        <v>0</v>
      </c>
      <c r="L993" s="27">
        <v>0.2</v>
      </c>
      <c r="M993" s="27">
        <v>0.2</v>
      </c>
      <c r="N993" s="27" t="s">
        <v>882</v>
      </c>
      <c r="O993" s="30">
        <v>201802653</v>
      </c>
      <c r="P993" s="22"/>
      <c r="Q993" s="22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9"/>
    </row>
    <row r="994" spans="1:29" x14ac:dyDescent="0.25">
      <c r="A994" s="27">
        <v>1996</v>
      </c>
      <c r="B994" s="27" t="s">
        <v>4476</v>
      </c>
      <c r="C994" s="27" t="s">
        <v>674</v>
      </c>
      <c r="D994" s="27" t="s">
        <v>3939</v>
      </c>
      <c r="E994" s="27" t="s">
        <v>3987</v>
      </c>
      <c r="F994" s="28">
        <v>35272</v>
      </c>
      <c r="G994" s="29">
        <v>0.97222222222222221</v>
      </c>
      <c r="H994" s="28">
        <v>35273</v>
      </c>
      <c r="I994" s="29">
        <v>6.9444444444444441E-3</v>
      </c>
      <c r="J994" s="27" t="s">
        <v>889</v>
      </c>
      <c r="K994" s="27">
        <v>0</v>
      </c>
      <c r="L994" s="27">
        <v>0.05</v>
      </c>
      <c r="M994" s="27">
        <v>0.05</v>
      </c>
      <c r="N994" s="27" t="s">
        <v>882</v>
      </c>
      <c r="O994" s="30">
        <v>202008227</v>
      </c>
      <c r="P994" s="22"/>
      <c r="Q994" s="22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9"/>
    </row>
    <row r="995" spans="1:29" x14ac:dyDescent="0.25">
      <c r="A995" s="27">
        <v>1996</v>
      </c>
      <c r="B995" s="27" t="s">
        <v>4469</v>
      </c>
      <c r="C995" s="27" t="s">
        <v>674</v>
      </c>
      <c r="D995" s="27" t="s">
        <v>3830</v>
      </c>
      <c r="E995" s="27" t="s">
        <v>4470</v>
      </c>
      <c r="F995" s="28">
        <v>35272</v>
      </c>
      <c r="G995" s="29">
        <v>0.98263888888888884</v>
      </c>
      <c r="H995" s="28">
        <v>35273</v>
      </c>
      <c r="I995" s="29">
        <v>3.472222222222222E-3</v>
      </c>
      <c r="J995" s="27" t="s">
        <v>889</v>
      </c>
      <c r="K995" s="27">
        <v>0</v>
      </c>
      <c r="L995" s="27">
        <v>0.2</v>
      </c>
      <c r="M995" s="27">
        <v>0.2</v>
      </c>
      <c r="N995" s="27" t="s">
        <v>882</v>
      </c>
      <c r="O995" s="30">
        <v>202008401</v>
      </c>
      <c r="P995" s="22"/>
      <c r="Q995" s="22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9"/>
    </row>
    <row r="996" spans="1:29" x14ac:dyDescent="0.25">
      <c r="A996" s="27">
        <v>1996</v>
      </c>
      <c r="B996" s="27" t="s">
        <v>4466</v>
      </c>
      <c r="C996" s="27" t="s">
        <v>674</v>
      </c>
      <c r="D996" s="27" t="s">
        <v>1248</v>
      </c>
      <c r="E996" s="27" t="s">
        <v>3913</v>
      </c>
      <c r="F996" s="28">
        <v>35273</v>
      </c>
      <c r="G996" s="29">
        <v>3.472222222222222E-3</v>
      </c>
      <c r="H996" s="28">
        <v>35273</v>
      </c>
      <c r="I996" s="29">
        <v>5.2083333333333336E-2</v>
      </c>
      <c r="J996" s="27" t="s">
        <v>889</v>
      </c>
      <c r="K996" s="27">
        <v>0</v>
      </c>
      <c r="L996" s="27">
        <v>0.4</v>
      </c>
      <c r="M996" s="27">
        <v>0.4</v>
      </c>
      <c r="N996" s="27" t="s">
        <v>882</v>
      </c>
      <c r="O996" s="30">
        <v>202008323</v>
      </c>
      <c r="P996" s="22"/>
      <c r="Q996" s="22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9"/>
    </row>
    <row r="997" spans="1:29" x14ac:dyDescent="0.25">
      <c r="A997" s="27">
        <v>1996</v>
      </c>
      <c r="B997" s="27" t="s">
        <v>1049</v>
      </c>
      <c r="C997" s="27" t="s">
        <v>676</v>
      </c>
      <c r="D997" s="27" t="s">
        <v>914</v>
      </c>
      <c r="E997" s="27" t="s">
        <v>1050</v>
      </c>
      <c r="F997" s="28">
        <v>35273</v>
      </c>
      <c r="G997" s="29">
        <v>0.2638888888888889</v>
      </c>
      <c r="H997" s="28">
        <v>35273</v>
      </c>
      <c r="I997" s="29">
        <v>0.34375</v>
      </c>
      <c r="J997" s="27" t="s">
        <v>889</v>
      </c>
      <c r="K997" s="27">
        <v>1</v>
      </c>
      <c r="L997" s="27">
        <v>0</v>
      </c>
      <c r="M997" s="27">
        <v>1</v>
      </c>
      <c r="N997" s="27" t="s">
        <v>882</v>
      </c>
      <c r="O997" s="30">
        <v>201101522</v>
      </c>
      <c r="P997" s="22"/>
      <c r="Q997" s="22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9"/>
    </row>
    <row r="998" spans="1:29" x14ac:dyDescent="0.25">
      <c r="A998" s="27">
        <v>1996</v>
      </c>
      <c r="B998" s="27" t="s">
        <v>2420</v>
      </c>
      <c r="C998" s="27" t="s">
        <v>2231</v>
      </c>
      <c r="D998" s="27" t="s">
        <v>2273</v>
      </c>
      <c r="E998" s="27" t="s">
        <v>2387</v>
      </c>
      <c r="F998" s="28">
        <v>35273</v>
      </c>
      <c r="G998" s="29">
        <v>0.29166666666666669</v>
      </c>
      <c r="H998" s="28">
        <v>35273</v>
      </c>
      <c r="I998" s="29">
        <v>0.35069444444444442</v>
      </c>
      <c r="J998" s="27"/>
      <c r="K998" s="27">
        <v>0</v>
      </c>
      <c r="L998" s="27">
        <v>0.01</v>
      </c>
      <c r="M998" s="27">
        <v>0.01</v>
      </c>
      <c r="N998" s="27" t="s">
        <v>2173</v>
      </c>
      <c r="O998" s="30">
        <v>202008206</v>
      </c>
      <c r="P998" s="22"/>
      <c r="Q998" s="22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9"/>
    </row>
    <row r="999" spans="1:29" x14ac:dyDescent="0.25">
      <c r="A999" s="27">
        <v>1996</v>
      </c>
      <c r="B999" s="27" t="s">
        <v>4321</v>
      </c>
      <c r="C999" s="27" t="s">
        <v>674</v>
      </c>
      <c r="D999" s="27" t="s">
        <v>3841</v>
      </c>
      <c r="E999" s="27" t="s">
        <v>4307</v>
      </c>
      <c r="F999" s="28">
        <v>35273</v>
      </c>
      <c r="G999" s="29">
        <v>0.34375</v>
      </c>
      <c r="H999" s="28">
        <v>35273</v>
      </c>
      <c r="I999" s="29">
        <v>0.50694444444444442</v>
      </c>
      <c r="J999" s="27" t="s">
        <v>889</v>
      </c>
      <c r="K999" s="27">
        <v>0</v>
      </c>
      <c r="L999" s="27">
        <v>0.4</v>
      </c>
      <c r="M999" s="27">
        <v>0.4</v>
      </c>
      <c r="N999" s="27" t="s">
        <v>882</v>
      </c>
      <c r="O999" s="30">
        <v>201604605</v>
      </c>
      <c r="P999" s="22"/>
      <c r="Q999" s="22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9"/>
    </row>
    <row r="1000" spans="1:29" x14ac:dyDescent="0.25">
      <c r="A1000" s="27">
        <v>1996</v>
      </c>
      <c r="B1000" s="27" t="s">
        <v>4932</v>
      </c>
      <c r="C1000" s="27" t="s">
        <v>674</v>
      </c>
      <c r="D1000" s="27" t="s">
        <v>3846</v>
      </c>
      <c r="E1000" s="27" t="s">
        <v>4429</v>
      </c>
      <c r="F1000" s="28">
        <v>35273</v>
      </c>
      <c r="G1000" s="29">
        <v>0.38541666666666669</v>
      </c>
      <c r="H1000" s="28">
        <v>35273</v>
      </c>
      <c r="I1000" s="29">
        <v>0.51041666666666663</v>
      </c>
      <c r="J1000" s="27" t="s">
        <v>889</v>
      </c>
      <c r="K1000" s="27">
        <v>1</v>
      </c>
      <c r="L1000" s="27">
        <v>1</v>
      </c>
      <c r="M1000" s="27">
        <v>2</v>
      </c>
      <c r="N1000" s="27" t="s">
        <v>882</v>
      </c>
      <c r="O1000" s="30">
        <v>201504395</v>
      </c>
      <c r="P1000" s="22"/>
      <c r="Q1000" s="22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9"/>
    </row>
    <row r="1001" spans="1:29" x14ac:dyDescent="0.25">
      <c r="A1001" s="27">
        <v>1996</v>
      </c>
      <c r="B1001" s="27" t="s">
        <v>4463</v>
      </c>
      <c r="C1001" s="27" t="s">
        <v>674</v>
      </c>
      <c r="D1001" s="27" t="s">
        <v>3933</v>
      </c>
      <c r="E1001" s="27" t="s">
        <v>4464</v>
      </c>
      <c r="F1001" s="28">
        <v>35273</v>
      </c>
      <c r="G1001" s="29">
        <v>0.39930555555555558</v>
      </c>
      <c r="H1001" s="28">
        <v>35273</v>
      </c>
      <c r="I1001" s="29">
        <v>0.43402777777777773</v>
      </c>
      <c r="J1001" s="27" t="s">
        <v>889</v>
      </c>
      <c r="K1001" s="27">
        <v>0</v>
      </c>
      <c r="L1001" s="27">
        <v>0.05</v>
      </c>
      <c r="M1001" s="27">
        <v>0.05</v>
      </c>
      <c r="N1001" s="27" t="s">
        <v>882</v>
      </c>
      <c r="O1001" s="30">
        <v>201307032</v>
      </c>
      <c r="P1001" s="22"/>
      <c r="Q1001" s="22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9"/>
    </row>
    <row r="1002" spans="1:29" x14ac:dyDescent="0.25">
      <c r="A1002" s="27">
        <v>1996</v>
      </c>
      <c r="B1002" s="27" t="s">
        <v>3996</v>
      </c>
      <c r="C1002" s="27" t="s">
        <v>674</v>
      </c>
      <c r="D1002" s="27" t="s">
        <v>3859</v>
      </c>
      <c r="E1002" s="27" t="s">
        <v>3997</v>
      </c>
      <c r="F1002" s="28">
        <v>35273</v>
      </c>
      <c r="G1002" s="29">
        <v>0.40972222222222227</v>
      </c>
      <c r="H1002" s="28">
        <v>35273</v>
      </c>
      <c r="I1002" s="29">
        <v>0.42708333333333331</v>
      </c>
      <c r="J1002" s="27" t="s">
        <v>889</v>
      </c>
      <c r="K1002" s="27">
        <v>0</v>
      </c>
      <c r="L1002" s="27">
        <v>0.01</v>
      </c>
      <c r="M1002" s="27">
        <v>0.01</v>
      </c>
      <c r="N1002" s="27" t="s">
        <v>882</v>
      </c>
      <c r="O1002" s="30">
        <v>201806507</v>
      </c>
      <c r="P1002" s="22"/>
      <c r="Q1002" s="22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9"/>
    </row>
    <row r="1003" spans="1:29" x14ac:dyDescent="0.25">
      <c r="A1003" s="27">
        <v>1996</v>
      </c>
      <c r="B1003" s="27" t="s">
        <v>1290</v>
      </c>
      <c r="C1003" s="27" t="s">
        <v>676</v>
      </c>
      <c r="D1003" s="27" t="s">
        <v>905</v>
      </c>
      <c r="E1003" s="27" t="s">
        <v>821</v>
      </c>
      <c r="F1003" s="28">
        <v>35273</v>
      </c>
      <c r="G1003" s="29">
        <v>0.43402777777777773</v>
      </c>
      <c r="H1003" s="28">
        <v>35273</v>
      </c>
      <c r="I1003" s="29">
        <v>0.45833333333333331</v>
      </c>
      <c r="J1003" s="27" t="s">
        <v>889</v>
      </c>
      <c r="K1003" s="27">
        <v>0</v>
      </c>
      <c r="L1003" s="27">
        <v>0.05</v>
      </c>
      <c r="M1003" s="27">
        <v>0.05</v>
      </c>
      <c r="N1003" s="27" t="s">
        <v>882</v>
      </c>
      <c r="O1003" s="30">
        <v>201504441</v>
      </c>
      <c r="P1003" s="22"/>
      <c r="Q1003" s="22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9"/>
    </row>
    <row r="1004" spans="1:29" x14ac:dyDescent="0.25">
      <c r="A1004" s="27">
        <v>1996</v>
      </c>
      <c r="B1004" s="27" t="s">
        <v>1192</v>
      </c>
      <c r="C1004" s="27" t="s">
        <v>676</v>
      </c>
      <c r="D1004" s="27" t="s">
        <v>905</v>
      </c>
      <c r="E1004" s="27" t="s">
        <v>912</v>
      </c>
      <c r="F1004" s="28">
        <v>35273</v>
      </c>
      <c r="G1004" s="29">
        <v>0.43402777777777773</v>
      </c>
      <c r="H1004" s="28">
        <v>35273</v>
      </c>
      <c r="I1004" s="29">
        <v>0.4826388888888889</v>
      </c>
      <c r="J1004" s="27" t="s">
        <v>889</v>
      </c>
      <c r="K1004" s="27">
        <v>0</v>
      </c>
      <c r="L1004" s="27">
        <v>0.2</v>
      </c>
      <c r="M1004" s="27">
        <v>0.2</v>
      </c>
      <c r="N1004" s="27" t="s">
        <v>882</v>
      </c>
      <c r="O1004" s="30">
        <v>201909920</v>
      </c>
      <c r="P1004" s="22"/>
      <c r="Q1004" s="22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9"/>
    </row>
    <row r="1005" spans="1:29" x14ac:dyDescent="0.25">
      <c r="A1005" s="27">
        <v>1996</v>
      </c>
      <c r="B1005" s="27" t="s">
        <v>1043</v>
      </c>
      <c r="C1005" s="27" t="s">
        <v>676</v>
      </c>
      <c r="D1005" s="27" t="s">
        <v>901</v>
      </c>
      <c r="E1005" s="27" t="s">
        <v>1044</v>
      </c>
      <c r="F1005" s="28">
        <v>35273</v>
      </c>
      <c r="G1005" s="29">
        <v>0.45833333333333331</v>
      </c>
      <c r="H1005" s="28">
        <v>35273</v>
      </c>
      <c r="I1005" s="29">
        <v>0.61111111111111105</v>
      </c>
      <c r="J1005" s="27" t="s">
        <v>889</v>
      </c>
      <c r="K1005" s="27">
        <v>0</v>
      </c>
      <c r="L1005" s="27">
        <v>0.5</v>
      </c>
      <c r="M1005" s="27">
        <v>0.5</v>
      </c>
      <c r="N1005" s="27" t="s">
        <v>882</v>
      </c>
      <c r="O1005" s="30">
        <v>201906837</v>
      </c>
      <c r="P1005" s="22"/>
      <c r="Q1005" s="22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9"/>
    </row>
    <row r="1006" spans="1:29" x14ac:dyDescent="0.25">
      <c r="A1006" s="27">
        <v>1996</v>
      </c>
      <c r="B1006" s="27" t="s">
        <v>1370</v>
      </c>
      <c r="C1006" s="27" t="s">
        <v>676</v>
      </c>
      <c r="D1006" s="27" t="s">
        <v>893</v>
      </c>
      <c r="E1006" s="27" t="s">
        <v>944</v>
      </c>
      <c r="F1006" s="28">
        <v>35273</v>
      </c>
      <c r="G1006" s="29">
        <v>0.46180555555555558</v>
      </c>
      <c r="H1006" s="28">
        <v>35273</v>
      </c>
      <c r="I1006" s="29">
        <v>0.54166666666666663</v>
      </c>
      <c r="J1006" s="27" t="s">
        <v>889</v>
      </c>
      <c r="K1006" s="27">
        <v>0</v>
      </c>
      <c r="L1006" s="27">
        <v>0.1</v>
      </c>
      <c r="M1006" s="27">
        <v>0.1</v>
      </c>
      <c r="N1006" s="27" t="s">
        <v>882</v>
      </c>
      <c r="O1006" s="30">
        <v>201505938</v>
      </c>
      <c r="P1006" s="22"/>
      <c r="Q1006" s="22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9"/>
    </row>
    <row r="1007" spans="1:29" x14ac:dyDescent="0.25">
      <c r="A1007" s="27">
        <v>1996</v>
      </c>
      <c r="B1007" s="27" t="s">
        <v>1123</v>
      </c>
      <c r="C1007" s="27" t="s">
        <v>676</v>
      </c>
      <c r="D1007" s="27" t="s">
        <v>991</v>
      </c>
      <c r="E1007" s="27" t="s">
        <v>1124</v>
      </c>
      <c r="F1007" s="28">
        <v>35273</v>
      </c>
      <c r="G1007" s="29">
        <v>0.46527777777777773</v>
      </c>
      <c r="H1007" s="28">
        <v>35273</v>
      </c>
      <c r="I1007" s="29">
        <v>0.51041666666666663</v>
      </c>
      <c r="J1007" s="27" t="s">
        <v>889</v>
      </c>
      <c r="K1007" s="27">
        <v>0</v>
      </c>
      <c r="L1007" s="27">
        <v>0.01</v>
      </c>
      <c r="M1007" s="27">
        <v>0.01</v>
      </c>
      <c r="N1007" s="27" t="s">
        <v>882</v>
      </c>
      <c r="O1007" s="30">
        <v>201607944</v>
      </c>
      <c r="P1007" s="22"/>
      <c r="Q1007" s="22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9"/>
    </row>
    <row r="1008" spans="1:29" x14ac:dyDescent="0.25">
      <c r="A1008" s="27">
        <v>1996</v>
      </c>
      <c r="B1008" s="27" t="s">
        <v>2514</v>
      </c>
      <c r="C1008" s="27" t="s">
        <v>2231</v>
      </c>
      <c r="D1008" s="27" t="s">
        <v>2273</v>
      </c>
      <c r="E1008" s="27" t="s">
        <v>2274</v>
      </c>
      <c r="F1008" s="28">
        <v>35273</v>
      </c>
      <c r="G1008" s="29">
        <v>0.47569444444444442</v>
      </c>
      <c r="H1008" s="28">
        <v>35273</v>
      </c>
      <c r="I1008" s="29">
        <v>0.5</v>
      </c>
      <c r="J1008" s="27"/>
      <c r="K1008" s="27">
        <v>0.6</v>
      </c>
      <c r="L1008" s="27">
        <v>0.2</v>
      </c>
      <c r="M1008" s="27">
        <v>0.8</v>
      </c>
      <c r="N1008" s="27" t="s">
        <v>2211</v>
      </c>
      <c r="O1008" s="30">
        <v>201505938</v>
      </c>
      <c r="P1008" s="22"/>
      <c r="Q1008" s="22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9"/>
    </row>
    <row r="1009" spans="1:29" x14ac:dyDescent="0.25">
      <c r="A1009" s="27">
        <v>1996</v>
      </c>
      <c r="B1009" s="27" t="s">
        <v>4160</v>
      </c>
      <c r="C1009" s="27" t="s">
        <v>674</v>
      </c>
      <c r="D1009" s="27" t="s">
        <v>3859</v>
      </c>
      <c r="E1009" s="27" t="s">
        <v>4161</v>
      </c>
      <c r="F1009" s="28">
        <v>35273</v>
      </c>
      <c r="G1009" s="29">
        <v>0.48958333333333331</v>
      </c>
      <c r="H1009" s="28">
        <v>35273</v>
      </c>
      <c r="I1009" s="29">
        <v>0.54861111111111105</v>
      </c>
      <c r="J1009" s="27" t="s">
        <v>889</v>
      </c>
      <c r="K1009" s="27">
        <v>0</v>
      </c>
      <c r="L1009" s="27">
        <v>0.2</v>
      </c>
      <c r="M1009" s="27">
        <v>0.2</v>
      </c>
      <c r="N1009" s="27" t="s">
        <v>882</v>
      </c>
      <c r="O1009" s="30">
        <v>201705205</v>
      </c>
      <c r="P1009" s="22"/>
      <c r="Q1009" s="22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9"/>
    </row>
    <row r="1010" spans="1:29" x14ac:dyDescent="0.25">
      <c r="A1010" s="27">
        <v>1996</v>
      </c>
      <c r="B1010" s="27" t="s">
        <v>4472</v>
      </c>
      <c r="C1010" s="27" t="s">
        <v>674</v>
      </c>
      <c r="D1010" s="27" t="s">
        <v>752</v>
      </c>
      <c r="E1010" s="27" t="s">
        <v>4473</v>
      </c>
      <c r="F1010" s="28">
        <v>35273</v>
      </c>
      <c r="G1010" s="29">
        <v>0.49513888888888885</v>
      </c>
      <c r="H1010" s="28">
        <v>35273</v>
      </c>
      <c r="I1010" s="29">
        <v>0.55555555555555558</v>
      </c>
      <c r="J1010" s="27" t="s">
        <v>889</v>
      </c>
      <c r="K1010" s="27">
        <v>0</v>
      </c>
      <c r="L1010" s="27">
        <v>0.05</v>
      </c>
      <c r="M1010" s="27">
        <v>0.05</v>
      </c>
      <c r="N1010" s="27" t="s">
        <v>882</v>
      </c>
      <c r="O1010" s="30">
        <v>199703280</v>
      </c>
      <c r="P1010" s="22"/>
      <c r="Q1010" s="22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9"/>
    </row>
    <row r="1011" spans="1:29" x14ac:dyDescent="0.25">
      <c r="A1011" s="27">
        <v>1996</v>
      </c>
      <c r="B1011" s="27" t="s">
        <v>3995</v>
      </c>
      <c r="C1011" s="27" t="s">
        <v>674</v>
      </c>
      <c r="D1011" s="27" t="s">
        <v>802</v>
      </c>
      <c r="E1011" s="27" t="s">
        <v>746</v>
      </c>
      <c r="F1011" s="28">
        <v>35273</v>
      </c>
      <c r="G1011" s="29">
        <v>0.52083333333333337</v>
      </c>
      <c r="H1011" s="28">
        <v>35273</v>
      </c>
      <c r="I1011" s="29">
        <v>0.57986111111111105</v>
      </c>
      <c r="J1011" s="27" t="s">
        <v>889</v>
      </c>
      <c r="K1011" s="27">
        <v>0</v>
      </c>
      <c r="L1011" s="27">
        <v>0.5</v>
      </c>
      <c r="M1011" s="27">
        <v>0.5</v>
      </c>
      <c r="N1011" s="27" t="s">
        <v>882</v>
      </c>
      <c r="O1011" s="30">
        <v>202102693</v>
      </c>
      <c r="P1011" s="22"/>
      <c r="Q1011" s="22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9"/>
    </row>
    <row r="1012" spans="1:29" x14ac:dyDescent="0.25">
      <c r="A1012" s="27">
        <v>1996</v>
      </c>
      <c r="B1012" s="27" t="s">
        <v>4270</v>
      </c>
      <c r="C1012" s="27" t="s">
        <v>674</v>
      </c>
      <c r="D1012" s="27" t="s">
        <v>752</v>
      </c>
      <c r="E1012" s="27" t="s">
        <v>4271</v>
      </c>
      <c r="F1012" s="28">
        <v>35273</v>
      </c>
      <c r="G1012" s="29">
        <v>0.52430555555555558</v>
      </c>
      <c r="H1012" s="28">
        <v>35273</v>
      </c>
      <c r="I1012" s="29">
        <v>0.5625</v>
      </c>
      <c r="J1012" s="27" t="s">
        <v>889</v>
      </c>
      <c r="K1012" s="27">
        <v>0</v>
      </c>
      <c r="L1012" s="27">
        <v>0.03</v>
      </c>
      <c r="M1012" s="27">
        <v>0.03</v>
      </c>
      <c r="N1012" s="27" t="s">
        <v>882</v>
      </c>
      <c r="O1012" s="30">
        <v>201906792</v>
      </c>
      <c r="P1012" s="22"/>
      <c r="Q1012" s="22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9"/>
    </row>
    <row r="1013" spans="1:29" x14ac:dyDescent="0.25">
      <c r="A1013" s="27">
        <v>1996</v>
      </c>
      <c r="B1013" s="27" t="s">
        <v>3855</v>
      </c>
      <c r="C1013" s="27" t="s">
        <v>674</v>
      </c>
      <c r="D1013" s="27" t="s">
        <v>3827</v>
      </c>
      <c r="E1013" s="27" t="s">
        <v>697</v>
      </c>
      <c r="F1013" s="28">
        <v>35273</v>
      </c>
      <c r="G1013" s="29">
        <v>0.54166666666666663</v>
      </c>
      <c r="H1013" s="28">
        <v>35273</v>
      </c>
      <c r="I1013" s="29">
        <v>0.625</v>
      </c>
      <c r="J1013" s="27" t="s">
        <v>889</v>
      </c>
      <c r="K1013" s="27">
        <v>1</v>
      </c>
      <c r="L1013" s="27">
        <v>0</v>
      </c>
      <c r="M1013" s="27">
        <v>1</v>
      </c>
      <c r="N1013" s="27" t="s">
        <v>882</v>
      </c>
      <c r="O1013" s="30">
        <v>202007485</v>
      </c>
      <c r="P1013" s="22"/>
      <c r="Q1013" s="22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9"/>
    </row>
    <row r="1014" spans="1:29" x14ac:dyDescent="0.25">
      <c r="A1014" s="27">
        <v>1996</v>
      </c>
      <c r="B1014" s="27" t="s">
        <v>4560</v>
      </c>
      <c r="C1014" s="27" t="s">
        <v>674</v>
      </c>
      <c r="D1014" s="27" t="s">
        <v>3824</v>
      </c>
      <c r="E1014" s="27" t="s">
        <v>4561</v>
      </c>
      <c r="F1014" s="28">
        <v>35273</v>
      </c>
      <c r="G1014" s="29">
        <v>0.54861111111111105</v>
      </c>
      <c r="H1014" s="28">
        <v>35273</v>
      </c>
      <c r="I1014" s="29">
        <v>0.62847222222222221</v>
      </c>
      <c r="J1014" s="27" t="s">
        <v>889</v>
      </c>
      <c r="K1014" s="27">
        <v>0</v>
      </c>
      <c r="L1014" s="27">
        <v>0.3</v>
      </c>
      <c r="M1014" s="27">
        <v>0.3</v>
      </c>
      <c r="N1014" s="27" t="s">
        <v>882</v>
      </c>
      <c r="O1014" s="30">
        <v>201704003</v>
      </c>
      <c r="P1014" s="22"/>
      <c r="Q1014" s="22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9"/>
    </row>
    <row r="1015" spans="1:29" x14ac:dyDescent="0.25">
      <c r="A1015" s="27">
        <v>1996</v>
      </c>
      <c r="B1015" s="27" t="s">
        <v>1364</v>
      </c>
      <c r="C1015" s="27" t="s">
        <v>676</v>
      </c>
      <c r="D1015" s="27" t="s">
        <v>901</v>
      </c>
      <c r="E1015" s="27" t="s">
        <v>1365</v>
      </c>
      <c r="F1015" s="28">
        <v>35273</v>
      </c>
      <c r="G1015" s="29">
        <v>0.55208333333333337</v>
      </c>
      <c r="H1015" s="28">
        <v>35273</v>
      </c>
      <c r="I1015" s="29">
        <v>0.66666666666666663</v>
      </c>
      <c r="J1015" s="27" t="s">
        <v>889</v>
      </c>
      <c r="K1015" s="27">
        <v>0</v>
      </c>
      <c r="L1015" s="27">
        <v>0.1</v>
      </c>
      <c r="M1015" s="27">
        <v>0.1</v>
      </c>
      <c r="N1015" s="27" t="s">
        <v>882</v>
      </c>
      <c r="O1015" s="30">
        <v>202008862</v>
      </c>
      <c r="P1015" s="22"/>
      <c r="Q1015" s="22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9"/>
    </row>
    <row r="1016" spans="1:29" x14ac:dyDescent="0.25">
      <c r="A1016" s="27">
        <v>1996</v>
      </c>
      <c r="B1016" s="27" t="s">
        <v>4266</v>
      </c>
      <c r="C1016" s="27" t="s">
        <v>674</v>
      </c>
      <c r="D1016" s="27" t="s">
        <v>3859</v>
      </c>
      <c r="E1016" s="27" t="s">
        <v>3889</v>
      </c>
      <c r="F1016" s="28">
        <v>35273</v>
      </c>
      <c r="G1016" s="29">
        <v>0.55208333333333337</v>
      </c>
      <c r="H1016" s="28">
        <v>35273</v>
      </c>
      <c r="I1016" s="29">
        <v>0.57986111111111105</v>
      </c>
      <c r="J1016" s="27" t="s">
        <v>889</v>
      </c>
      <c r="K1016" s="27">
        <v>0</v>
      </c>
      <c r="L1016" s="27">
        <v>0.03</v>
      </c>
      <c r="M1016" s="27">
        <v>0.03</v>
      </c>
      <c r="N1016" s="27" t="s">
        <v>882</v>
      </c>
      <c r="O1016" s="30">
        <v>201909914</v>
      </c>
      <c r="P1016" s="22"/>
      <c r="Q1016" s="22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9"/>
    </row>
    <row r="1017" spans="1:29" x14ac:dyDescent="0.25">
      <c r="A1017" s="27">
        <v>1996</v>
      </c>
      <c r="B1017" s="27" t="s">
        <v>4471</v>
      </c>
      <c r="C1017" s="27" t="s">
        <v>674</v>
      </c>
      <c r="D1017" s="27" t="s">
        <v>752</v>
      </c>
      <c r="E1017" s="27" t="s">
        <v>4384</v>
      </c>
      <c r="F1017" s="28">
        <v>35273</v>
      </c>
      <c r="G1017" s="29">
        <v>0.56597222222222221</v>
      </c>
      <c r="H1017" s="28">
        <v>35273</v>
      </c>
      <c r="I1017" s="29">
        <v>0.61458333333333337</v>
      </c>
      <c r="J1017" s="27" t="s">
        <v>889</v>
      </c>
      <c r="K1017" s="27">
        <v>0</v>
      </c>
      <c r="L1017" s="27">
        <v>0.05</v>
      </c>
      <c r="M1017" s="27">
        <v>0.05</v>
      </c>
      <c r="N1017" s="27" t="s">
        <v>882</v>
      </c>
      <c r="O1017" s="30">
        <v>201808613</v>
      </c>
      <c r="P1017" s="22"/>
      <c r="Q1017" s="22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9"/>
    </row>
    <row r="1018" spans="1:29" x14ac:dyDescent="0.25">
      <c r="A1018" s="27">
        <v>1996</v>
      </c>
      <c r="B1018" s="27" t="s">
        <v>4932</v>
      </c>
      <c r="C1018" s="27" t="s">
        <v>674</v>
      </c>
      <c r="D1018" s="27" t="s">
        <v>3846</v>
      </c>
      <c r="E1018" s="27" t="s">
        <v>4429</v>
      </c>
      <c r="F1018" s="28">
        <v>35273</v>
      </c>
      <c r="G1018" s="29">
        <v>0.57291666666666663</v>
      </c>
      <c r="H1018" s="28">
        <v>35273</v>
      </c>
      <c r="I1018" s="29">
        <v>0.88888888888888884</v>
      </c>
      <c r="J1018" s="27" t="s">
        <v>889</v>
      </c>
      <c r="K1018" s="27">
        <v>0</v>
      </c>
      <c r="L1018" s="27">
        <v>5</v>
      </c>
      <c r="M1018" s="27">
        <v>5</v>
      </c>
      <c r="N1018" s="27" t="s">
        <v>882</v>
      </c>
      <c r="O1018" s="30">
        <v>201907357</v>
      </c>
      <c r="P1018" s="22"/>
      <c r="Q1018" s="22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9"/>
    </row>
    <row r="1019" spans="1:29" x14ac:dyDescent="0.25">
      <c r="A1019" s="27">
        <v>1996</v>
      </c>
      <c r="B1019" s="27" t="s">
        <v>4321</v>
      </c>
      <c r="C1019" s="27" t="s">
        <v>674</v>
      </c>
      <c r="D1019" s="27" t="s">
        <v>3841</v>
      </c>
      <c r="E1019" s="27" t="s">
        <v>4307</v>
      </c>
      <c r="F1019" s="28">
        <v>35273</v>
      </c>
      <c r="G1019" s="29">
        <v>0.57638888888888895</v>
      </c>
      <c r="H1019" s="28">
        <v>35273</v>
      </c>
      <c r="I1019" s="29">
        <v>0.67708333333333337</v>
      </c>
      <c r="J1019" s="27" t="s">
        <v>889</v>
      </c>
      <c r="K1019" s="27">
        <v>0</v>
      </c>
      <c r="L1019" s="27">
        <v>0.15</v>
      </c>
      <c r="M1019" s="27">
        <v>0.15</v>
      </c>
      <c r="N1019" s="27" t="s">
        <v>882</v>
      </c>
      <c r="O1019" s="30">
        <v>201907007</v>
      </c>
      <c r="P1019" s="22"/>
      <c r="Q1019" s="22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9"/>
    </row>
    <row r="1020" spans="1:29" x14ac:dyDescent="0.25">
      <c r="A1020" s="27">
        <v>1996</v>
      </c>
      <c r="B1020" s="27" t="s">
        <v>4467</v>
      </c>
      <c r="C1020" s="27" t="s">
        <v>674</v>
      </c>
      <c r="D1020" s="27" t="s">
        <v>3884</v>
      </c>
      <c r="E1020" s="27" t="s">
        <v>4468</v>
      </c>
      <c r="F1020" s="28">
        <v>35273</v>
      </c>
      <c r="G1020" s="29">
        <v>0.57638888888888895</v>
      </c>
      <c r="H1020" s="28">
        <v>35273</v>
      </c>
      <c r="I1020" s="29">
        <v>0.64930555555555558</v>
      </c>
      <c r="J1020" s="27" t="s">
        <v>889</v>
      </c>
      <c r="K1020" s="27">
        <v>0</v>
      </c>
      <c r="L1020" s="27">
        <v>0.2</v>
      </c>
      <c r="M1020" s="27">
        <v>0.2</v>
      </c>
      <c r="N1020" s="27" t="s">
        <v>882</v>
      </c>
      <c r="O1020" s="30">
        <v>202009549</v>
      </c>
      <c r="P1020" s="22"/>
      <c r="Q1020" s="22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9"/>
    </row>
    <row r="1021" spans="1:29" x14ac:dyDescent="0.25">
      <c r="A1021" s="27">
        <v>1996</v>
      </c>
      <c r="B1021" s="27" t="s">
        <v>1459</v>
      </c>
      <c r="C1021" s="27" t="s">
        <v>676</v>
      </c>
      <c r="D1021" s="27" t="s">
        <v>901</v>
      </c>
      <c r="E1021" s="27" t="s">
        <v>948</v>
      </c>
      <c r="F1021" s="28">
        <v>35273</v>
      </c>
      <c r="G1021" s="29">
        <v>0.57986111111111105</v>
      </c>
      <c r="H1021" s="28">
        <v>35273</v>
      </c>
      <c r="I1021" s="29">
        <v>0.73263888888888884</v>
      </c>
      <c r="J1021" s="27" t="s">
        <v>889</v>
      </c>
      <c r="K1021" s="27">
        <v>0</v>
      </c>
      <c r="L1021" s="27">
        <v>0.4</v>
      </c>
      <c r="M1021" s="27">
        <v>0.4</v>
      </c>
      <c r="N1021" s="27" t="s">
        <v>882</v>
      </c>
      <c r="O1021" s="30">
        <v>202004393</v>
      </c>
      <c r="P1021" s="22"/>
      <c r="Q1021" s="22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9"/>
    </row>
    <row r="1022" spans="1:29" x14ac:dyDescent="0.25">
      <c r="A1022" s="27">
        <v>1996</v>
      </c>
      <c r="B1022" s="27" t="s">
        <v>4653</v>
      </c>
      <c r="C1022" s="27" t="s">
        <v>674</v>
      </c>
      <c r="D1022" s="27" t="s">
        <v>3841</v>
      </c>
      <c r="E1022" s="27" t="s">
        <v>3927</v>
      </c>
      <c r="F1022" s="28">
        <v>35273</v>
      </c>
      <c r="G1022" s="29">
        <v>0.58333333333333337</v>
      </c>
      <c r="H1022" s="28">
        <v>35273</v>
      </c>
      <c r="I1022" s="29">
        <v>0.63541666666666663</v>
      </c>
      <c r="J1022" s="27" t="s">
        <v>889</v>
      </c>
      <c r="K1022" s="27">
        <v>0</v>
      </c>
      <c r="L1022" s="27">
        <v>0.1</v>
      </c>
      <c r="M1022" s="27">
        <v>0.1</v>
      </c>
      <c r="N1022" s="27" t="s">
        <v>882</v>
      </c>
      <c r="O1022" s="30">
        <v>201909914</v>
      </c>
      <c r="P1022" s="22"/>
      <c r="Q1022" s="22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9"/>
    </row>
    <row r="1023" spans="1:29" x14ac:dyDescent="0.25">
      <c r="A1023" s="27">
        <v>1996</v>
      </c>
      <c r="B1023" s="27" t="s">
        <v>4001</v>
      </c>
      <c r="C1023" s="27" t="s">
        <v>674</v>
      </c>
      <c r="D1023" s="27" t="s">
        <v>1248</v>
      </c>
      <c r="E1023" s="27" t="s">
        <v>4002</v>
      </c>
      <c r="F1023" s="28">
        <v>35273</v>
      </c>
      <c r="G1023" s="29">
        <v>0.58680555555555558</v>
      </c>
      <c r="H1023" s="28">
        <v>35273</v>
      </c>
      <c r="I1023" s="29">
        <v>0.63541666666666663</v>
      </c>
      <c r="J1023" s="27" t="s">
        <v>889</v>
      </c>
      <c r="K1023" s="27">
        <v>0</v>
      </c>
      <c r="L1023" s="27">
        <v>0.2</v>
      </c>
      <c r="M1023" s="27">
        <v>0.2</v>
      </c>
      <c r="N1023" s="27" t="s">
        <v>882</v>
      </c>
      <c r="O1023" s="30">
        <v>202005208</v>
      </c>
      <c r="P1023" s="22"/>
      <c r="Q1023" s="22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9"/>
    </row>
    <row r="1024" spans="1:29" x14ac:dyDescent="0.25">
      <c r="A1024" s="27">
        <v>1996</v>
      </c>
      <c r="B1024" s="27" t="s">
        <v>1192</v>
      </c>
      <c r="C1024" s="27" t="s">
        <v>676</v>
      </c>
      <c r="D1024" s="27" t="s">
        <v>905</v>
      </c>
      <c r="E1024" s="27" t="s">
        <v>912</v>
      </c>
      <c r="F1024" s="28">
        <v>35273</v>
      </c>
      <c r="G1024" s="29">
        <v>0.60069444444444442</v>
      </c>
      <c r="H1024" s="28">
        <v>35273</v>
      </c>
      <c r="I1024" s="29">
        <v>0.625</v>
      </c>
      <c r="J1024" s="27" t="s">
        <v>889</v>
      </c>
      <c r="K1024" s="27">
        <v>0</v>
      </c>
      <c r="L1024" s="27">
        <v>0.05</v>
      </c>
      <c r="M1024" s="27">
        <v>0.05</v>
      </c>
      <c r="N1024" s="27" t="s">
        <v>882</v>
      </c>
      <c r="O1024" s="30">
        <v>201806927</v>
      </c>
      <c r="P1024" s="22"/>
      <c r="Q1024" s="22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9"/>
    </row>
    <row r="1025" spans="1:29" x14ac:dyDescent="0.25">
      <c r="A1025" s="27">
        <v>1996</v>
      </c>
      <c r="B1025" s="27" t="s">
        <v>4155</v>
      </c>
      <c r="C1025" s="27" t="s">
        <v>674</v>
      </c>
      <c r="D1025" s="27" t="s">
        <v>3846</v>
      </c>
      <c r="E1025" s="27" t="s">
        <v>3953</v>
      </c>
      <c r="F1025" s="28">
        <v>35273</v>
      </c>
      <c r="G1025" s="29">
        <v>0.60069444444444442</v>
      </c>
      <c r="H1025" s="28">
        <v>35273</v>
      </c>
      <c r="I1025" s="29">
        <v>0.625</v>
      </c>
      <c r="J1025" s="27" t="s">
        <v>889</v>
      </c>
      <c r="K1025" s="27">
        <v>0</v>
      </c>
      <c r="L1025" s="27">
        <v>0.02</v>
      </c>
      <c r="M1025" s="27">
        <v>0.02</v>
      </c>
      <c r="N1025" s="27" t="s">
        <v>882</v>
      </c>
      <c r="O1025" s="30">
        <v>202004155</v>
      </c>
      <c r="P1025" s="22"/>
      <c r="Q1025" s="22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9"/>
    </row>
    <row r="1026" spans="1:29" x14ac:dyDescent="0.25">
      <c r="A1026" s="27">
        <v>1996</v>
      </c>
      <c r="B1026" s="27" t="s">
        <v>1291</v>
      </c>
      <c r="C1026" s="27" t="s">
        <v>676</v>
      </c>
      <c r="D1026" s="27" t="s">
        <v>905</v>
      </c>
      <c r="E1026" s="27" t="s">
        <v>1292</v>
      </c>
      <c r="F1026" s="28">
        <v>35273</v>
      </c>
      <c r="G1026" s="29">
        <v>0.60763888888888895</v>
      </c>
      <c r="H1026" s="28">
        <v>35273</v>
      </c>
      <c r="I1026" s="29">
        <v>0.64930555555555558</v>
      </c>
      <c r="J1026" s="27" t="s">
        <v>889</v>
      </c>
      <c r="K1026" s="27">
        <v>0</v>
      </c>
      <c r="L1026" s="27">
        <v>0.05</v>
      </c>
      <c r="M1026" s="27">
        <v>0.05</v>
      </c>
      <c r="N1026" s="27" t="s">
        <v>882</v>
      </c>
      <c r="O1026" s="30">
        <v>201906750</v>
      </c>
      <c r="P1026" s="22"/>
      <c r="Q1026" s="22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9"/>
    </row>
    <row r="1027" spans="1:29" x14ac:dyDescent="0.25">
      <c r="A1027" s="27">
        <v>1996</v>
      </c>
      <c r="B1027" s="27" t="s">
        <v>4160</v>
      </c>
      <c r="C1027" s="27" t="s">
        <v>674</v>
      </c>
      <c r="D1027" s="27" t="s">
        <v>3859</v>
      </c>
      <c r="E1027" s="27" t="s">
        <v>4161</v>
      </c>
      <c r="F1027" s="28">
        <v>35273</v>
      </c>
      <c r="G1027" s="29">
        <v>0.61111111111111105</v>
      </c>
      <c r="H1027" s="28">
        <v>35273</v>
      </c>
      <c r="I1027" s="29">
        <v>0.68402777777777779</v>
      </c>
      <c r="J1027" s="27" t="s">
        <v>889</v>
      </c>
      <c r="K1027" s="27">
        <v>0</v>
      </c>
      <c r="L1027" s="27">
        <v>0.1</v>
      </c>
      <c r="M1027" s="27">
        <v>0.1</v>
      </c>
      <c r="N1027" s="27" t="s">
        <v>882</v>
      </c>
      <c r="O1027" s="30">
        <v>202005485</v>
      </c>
      <c r="P1027" s="22"/>
      <c r="Q1027" s="22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9"/>
    </row>
    <row r="1028" spans="1:29" x14ac:dyDescent="0.25">
      <c r="A1028" s="27">
        <v>1996</v>
      </c>
      <c r="B1028" s="27" t="s">
        <v>4465</v>
      </c>
      <c r="C1028" s="27" t="s">
        <v>674</v>
      </c>
      <c r="D1028" s="27" t="s">
        <v>3841</v>
      </c>
      <c r="E1028" s="27" t="s">
        <v>3946</v>
      </c>
      <c r="F1028" s="28">
        <v>35273</v>
      </c>
      <c r="G1028" s="29">
        <v>0.61111111111111105</v>
      </c>
      <c r="H1028" s="28">
        <v>35273</v>
      </c>
      <c r="I1028" s="29">
        <v>0.68194444444444446</v>
      </c>
      <c r="J1028" s="27" t="s">
        <v>889</v>
      </c>
      <c r="K1028" s="27">
        <v>0</v>
      </c>
      <c r="L1028" s="27">
        <v>0.2</v>
      </c>
      <c r="M1028" s="27">
        <v>0.2</v>
      </c>
      <c r="N1028" s="27" t="s">
        <v>882</v>
      </c>
      <c r="O1028" s="30">
        <v>202004849</v>
      </c>
      <c r="P1028" s="22"/>
      <c r="Q1028" s="22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9"/>
    </row>
    <row r="1029" spans="1:29" x14ac:dyDescent="0.25">
      <c r="A1029" s="27">
        <v>1996</v>
      </c>
      <c r="B1029" s="27" t="s">
        <v>4472</v>
      </c>
      <c r="C1029" s="27" t="s">
        <v>674</v>
      </c>
      <c r="D1029" s="27" t="s">
        <v>752</v>
      </c>
      <c r="E1029" s="27" t="s">
        <v>4473</v>
      </c>
      <c r="F1029" s="28">
        <v>35273</v>
      </c>
      <c r="G1029" s="29">
        <v>0.61388888888888882</v>
      </c>
      <c r="H1029" s="28">
        <v>35273</v>
      </c>
      <c r="I1029" s="29">
        <v>0.70138888888888884</v>
      </c>
      <c r="J1029" s="27" t="s">
        <v>889</v>
      </c>
      <c r="K1029" s="27">
        <v>0</v>
      </c>
      <c r="L1029" s="27">
        <v>0.25</v>
      </c>
      <c r="M1029" s="27">
        <v>0.25</v>
      </c>
      <c r="N1029" s="27" t="s">
        <v>882</v>
      </c>
      <c r="O1029" s="30">
        <v>201904952</v>
      </c>
      <c r="P1029" s="22"/>
      <c r="Q1029" s="22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9"/>
    </row>
    <row r="1030" spans="1:29" x14ac:dyDescent="0.25">
      <c r="A1030" s="27">
        <v>1996</v>
      </c>
      <c r="B1030" s="27" t="s">
        <v>1366</v>
      </c>
      <c r="C1030" s="27" t="s">
        <v>676</v>
      </c>
      <c r="D1030" s="27" t="s">
        <v>930</v>
      </c>
      <c r="E1030" s="27" t="s">
        <v>1367</v>
      </c>
      <c r="F1030" s="28">
        <v>35273</v>
      </c>
      <c r="G1030" s="29">
        <v>0.61458333333333337</v>
      </c>
      <c r="H1030" s="28">
        <v>35273</v>
      </c>
      <c r="I1030" s="29">
        <v>0.66666666666666663</v>
      </c>
      <c r="J1030" s="27" t="s">
        <v>889</v>
      </c>
      <c r="K1030" s="27">
        <v>0</v>
      </c>
      <c r="L1030" s="27">
        <v>0.1</v>
      </c>
      <c r="M1030" s="27">
        <v>0.1</v>
      </c>
      <c r="N1030" s="27" t="s">
        <v>882</v>
      </c>
      <c r="O1030" s="30">
        <v>201808613</v>
      </c>
      <c r="P1030" s="22"/>
      <c r="Q1030" s="22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9"/>
    </row>
    <row r="1031" spans="1:29" x14ac:dyDescent="0.25">
      <c r="A1031" s="27">
        <v>1996</v>
      </c>
      <c r="B1031" s="27" t="s">
        <v>4474</v>
      </c>
      <c r="C1031" s="27" t="s">
        <v>674</v>
      </c>
      <c r="D1031" s="27" t="s">
        <v>752</v>
      </c>
      <c r="E1031" s="27" t="s">
        <v>4475</v>
      </c>
      <c r="F1031" s="28">
        <v>35273</v>
      </c>
      <c r="G1031" s="29">
        <v>0.63888888888888895</v>
      </c>
      <c r="H1031" s="28">
        <v>35273</v>
      </c>
      <c r="I1031" s="29">
        <v>0.66319444444444442</v>
      </c>
      <c r="J1031" s="27" t="s">
        <v>889</v>
      </c>
      <c r="K1031" s="27">
        <v>0</v>
      </c>
      <c r="L1031" s="27">
        <v>0.05</v>
      </c>
      <c r="M1031" s="27">
        <v>0.05</v>
      </c>
      <c r="N1031" s="27" t="s">
        <v>882</v>
      </c>
      <c r="O1031" s="30">
        <v>201907345</v>
      </c>
      <c r="P1031" s="22"/>
      <c r="Q1031" s="22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9"/>
    </row>
    <row r="1032" spans="1:29" x14ac:dyDescent="0.25">
      <c r="A1032" s="27">
        <v>1996</v>
      </c>
      <c r="B1032" s="27" t="s">
        <v>4272</v>
      </c>
      <c r="C1032" s="27" t="s">
        <v>674</v>
      </c>
      <c r="D1032" s="27" t="s">
        <v>802</v>
      </c>
      <c r="E1032" s="27" t="s">
        <v>746</v>
      </c>
      <c r="F1032" s="28">
        <v>35273</v>
      </c>
      <c r="G1032" s="29">
        <v>0.63888888888888895</v>
      </c>
      <c r="H1032" s="28">
        <v>35273</v>
      </c>
      <c r="I1032" s="29">
        <v>0.78472222222222221</v>
      </c>
      <c r="J1032" s="27" t="s">
        <v>889</v>
      </c>
      <c r="K1032" s="27">
        <v>0</v>
      </c>
      <c r="L1032" s="27">
        <v>1</v>
      </c>
      <c r="M1032" s="27">
        <v>1</v>
      </c>
      <c r="N1032" s="27" t="s">
        <v>882</v>
      </c>
      <c r="O1032" s="30">
        <v>202006837</v>
      </c>
      <c r="P1032" s="22"/>
      <c r="Q1032" s="22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9"/>
    </row>
    <row r="1033" spans="1:29" x14ac:dyDescent="0.25">
      <c r="A1033" s="27">
        <v>1996</v>
      </c>
      <c r="B1033" s="27" t="s">
        <v>1034</v>
      </c>
      <c r="C1033" s="27" t="s">
        <v>676</v>
      </c>
      <c r="D1033" s="27" t="s">
        <v>901</v>
      </c>
      <c r="E1033" s="27" t="s">
        <v>1035</v>
      </c>
      <c r="F1033" s="28">
        <v>35273</v>
      </c>
      <c r="G1033" s="29">
        <v>0.64236111111111105</v>
      </c>
      <c r="H1033" s="28">
        <v>35273</v>
      </c>
      <c r="I1033" s="29">
        <v>0.66666666666666663</v>
      </c>
      <c r="J1033" s="27" t="s">
        <v>889</v>
      </c>
      <c r="K1033" s="27">
        <v>0</v>
      </c>
      <c r="L1033" s="27">
        <v>0.02</v>
      </c>
      <c r="M1033" s="27">
        <v>0.02</v>
      </c>
      <c r="N1033" s="27" t="s">
        <v>882</v>
      </c>
      <c r="O1033" s="30">
        <v>201705072</v>
      </c>
      <c r="P1033" s="22"/>
      <c r="Q1033" s="22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9"/>
    </row>
    <row r="1034" spans="1:29" x14ac:dyDescent="0.25">
      <c r="A1034" s="27">
        <v>1996</v>
      </c>
      <c r="B1034" s="27" t="s">
        <v>4001</v>
      </c>
      <c r="C1034" s="27" t="s">
        <v>674</v>
      </c>
      <c r="D1034" s="27" t="s">
        <v>1248</v>
      </c>
      <c r="E1034" s="27" t="s">
        <v>4002</v>
      </c>
      <c r="F1034" s="28">
        <v>35273</v>
      </c>
      <c r="G1034" s="29">
        <v>0.64583333333333337</v>
      </c>
      <c r="H1034" s="28">
        <v>35273</v>
      </c>
      <c r="I1034" s="29">
        <v>0.72916666666666663</v>
      </c>
      <c r="J1034" s="27" t="s">
        <v>889</v>
      </c>
      <c r="K1034" s="27">
        <v>0</v>
      </c>
      <c r="L1034" s="27">
        <v>0.2</v>
      </c>
      <c r="M1034" s="27">
        <v>0.2</v>
      </c>
      <c r="N1034" s="27" t="s">
        <v>882</v>
      </c>
      <c r="O1034" s="30">
        <v>202007623</v>
      </c>
      <c r="P1034" s="22"/>
      <c r="Q1034" s="22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9"/>
    </row>
    <row r="1035" spans="1:29" x14ac:dyDescent="0.25">
      <c r="A1035" s="27">
        <v>1996</v>
      </c>
      <c r="B1035" s="27" t="s">
        <v>4152</v>
      </c>
      <c r="C1035" s="27" t="s">
        <v>674</v>
      </c>
      <c r="D1035" s="27" t="s">
        <v>3859</v>
      </c>
      <c r="E1035" s="27" t="s">
        <v>807</v>
      </c>
      <c r="F1035" s="28">
        <v>35273</v>
      </c>
      <c r="G1035" s="29">
        <v>0.65277777777777779</v>
      </c>
      <c r="H1035" s="28">
        <v>35273</v>
      </c>
      <c r="I1035" s="29">
        <v>0.67361111111111116</v>
      </c>
      <c r="J1035" s="27" t="s">
        <v>889</v>
      </c>
      <c r="K1035" s="27">
        <v>0</v>
      </c>
      <c r="L1035" s="27">
        <v>0.02</v>
      </c>
      <c r="M1035" s="27">
        <v>0.02</v>
      </c>
      <c r="N1035" s="27" t="s">
        <v>882</v>
      </c>
      <c r="O1035" s="30">
        <v>202006613</v>
      </c>
      <c r="P1035" s="22"/>
      <c r="Q1035" s="22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9"/>
    </row>
    <row r="1036" spans="1:29" x14ac:dyDescent="0.25">
      <c r="A1036" s="27">
        <v>1996</v>
      </c>
      <c r="B1036" s="27" t="s">
        <v>4266</v>
      </c>
      <c r="C1036" s="27" t="s">
        <v>674</v>
      </c>
      <c r="D1036" s="27" t="s">
        <v>3859</v>
      </c>
      <c r="E1036" s="27" t="s">
        <v>3889</v>
      </c>
      <c r="F1036" s="28">
        <v>35273</v>
      </c>
      <c r="G1036" s="29">
        <v>0.67708333333333337</v>
      </c>
      <c r="H1036" s="28">
        <v>35273</v>
      </c>
      <c r="I1036" s="29">
        <v>0.70138888888888884</v>
      </c>
      <c r="J1036" s="27" t="s">
        <v>889</v>
      </c>
      <c r="K1036" s="27">
        <v>0</v>
      </c>
      <c r="L1036" s="27">
        <v>0.04</v>
      </c>
      <c r="M1036" s="27">
        <v>0.04</v>
      </c>
      <c r="N1036" s="27" t="s">
        <v>882</v>
      </c>
      <c r="O1036" s="30">
        <v>202007036</v>
      </c>
      <c r="P1036" s="22"/>
      <c r="Q1036" s="22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9"/>
    </row>
    <row r="1037" spans="1:29" x14ac:dyDescent="0.25">
      <c r="A1037" s="27">
        <v>1996</v>
      </c>
      <c r="B1037" s="27" t="s">
        <v>1572</v>
      </c>
      <c r="C1037" s="27" t="s">
        <v>676</v>
      </c>
      <c r="D1037" s="27" t="s">
        <v>930</v>
      </c>
      <c r="E1037" s="27" t="s">
        <v>1573</v>
      </c>
      <c r="F1037" s="28">
        <v>35273</v>
      </c>
      <c r="G1037" s="29">
        <v>0.68402777777777779</v>
      </c>
      <c r="H1037" s="28">
        <v>35273</v>
      </c>
      <c r="I1037" s="29">
        <v>0.8125</v>
      </c>
      <c r="J1037" s="27" t="s">
        <v>889</v>
      </c>
      <c r="K1037" s="27">
        <v>2</v>
      </c>
      <c r="L1037" s="27">
        <v>2</v>
      </c>
      <c r="M1037" s="27">
        <v>4</v>
      </c>
      <c r="N1037" s="27" t="s">
        <v>882</v>
      </c>
      <c r="O1037" s="30">
        <v>201907347</v>
      </c>
      <c r="P1037" s="22"/>
      <c r="Q1037" s="22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9"/>
    </row>
    <row r="1038" spans="1:29" x14ac:dyDescent="0.25">
      <c r="A1038" s="27">
        <v>1996</v>
      </c>
      <c r="B1038" s="27" t="s">
        <v>4320</v>
      </c>
      <c r="C1038" s="27" t="s">
        <v>674</v>
      </c>
      <c r="D1038" s="27" t="s">
        <v>3859</v>
      </c>
      <c r="E1038" s="27" t="s">
        <v>4061</v>
      </c>
      <c r="F1038" s="28">
        <v>35273</v>
      </c>
      <c r="G1038" s="29">
        <v>0.68402777777777779</v>
      </c>
      <c r="H1038" s="28">
        <v>35273</v>
      </c>
      <c r="I1038" s="29">
        <v>0.70833333333333337</v>
      </c>
      <c r="J1038" s="27" t="s">
        <v>889</v>
      </c>
      <c r="K1038" s="27">
        <v>0</v>
      </c>
      <c r="L1038" s="27">
        <v>0.04</v>
      </c>
      <c r="M1038" s="27">
        <v>0.04</v>
      </c>
      <c r="N1038" s="27" t="s">
        <v>882</v>
      </c>
      <c r="O1038" s="30">
        <v>202004186</v>
      </c>
      <c r="P1038" s="22"/>
      <c r="Q1038" s="22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9"/>
    </row>
    <row r="1039" spans="1:29" x14ac:dyDescent="0.25">
      <c r="A1039" s="27">
        <v>1996</v>
      </c>
      <c r="B1039" s="27" t="s">
        <v>1192</v>
      </c>
      <c r="C1039" s="27" t="s">
        <v>676</v>
      </c>
      <c r="D1039" s="27" t="s">
        <v>905</v>
      </c>
      <c r="E1039" s="27" t="s">
        <v>912</v>
      </c>
      <c r="F1039" s="28">
        <v>35273</v>
      </c>
      <c r="G1039" s="29">
        <v>0.6875</v>
      </c>
      <c r="H1039" s="28">
        <v>35273</v>
      </c>
      <c r="I1039" s="29">
        <v>0.71527777777777779</v>
      </c>
      <c r="J1039" s="27" t="s">
        <v>889</v>
      </c>
      <c r="K1039" s="27">
        <v>0</v>
      </c>
      <c r="L1039" s="27">
        <v>0.05</v>
      </c>
      <c r="M1039" s="27">
        <v>0.05</v>
      </c>
      <c r="N1039" s="27" t="s">
        <v>882</v>
      </c>
      <c r="O1039" s="30">
        <v>201900181</v>
      </c>
      <c r="P1039" s="22"/>
      <c r="Q1039" s="22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9"/>
    </row>
    <row r="1040" spans="1:29" x14ac:dyDescent="0.25">
      <c r="A1040" s="27">
        <v>1996</v>
      </c>
      <c r="B1040" s="27" t="s">
        <v>1433</v>
      </c>
      <c r="C1040" s="27" t="s">
        <v>676</v>
      </c>
      <c r="D1040" s="27" t="s">
        <v>891</v>
      </c>
      <c r="E1040" s="27" t="s">
        <v>917</v>
      </c>
      <c r="F1040" s="28">
        <v>35273</v>
      </c>
      <c r="G1040" s="29">
        <v>0.69791666666666663</v>
      </c>
      <c r="H1040" s="28">
        <v>35273</v>
      </c>
      <c r="I1040" s="29">
        <v>0.79513888888888884</v>
      </c>
      <c r="J1040" s="27" t="s">
        <v>889</v>
      </c>
      <c r="K1040" s="27">
        <v>0</v>
      </c>
      <c r="L1040" s="27">
        <v>0.2</v>
      </c>
      <c r="M1040" s="27">
        <v>0.2</v>
      </c>
      <c r="N1040" s="27" t="s">
        <v>882</v>
      </c>
      <c r="O1040" s="30">
        <v>202007539</v>
      </c>
      <c r="P1040" s="22"/>
      <c r="Q1040" s="22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9"/>
    </row>
    <row r="1041" spans="1:29" x14ac:dyDescent="0.25">
      <c r="A1041" s="27">
        <v>1996</v>
      </c>
      <c r="B1041" s="27" t="s">
        <v>4469</v>
      </c>
      <c r="C1041" s="27" t="s">
        <v>674</v>
      </c>
      <c r="D1041" s="27" t="s">
        <v>3830</v>
      </c>
      <c r="E1041" s="27" t="s">
        <v>4470</v>
      </c>
      <c r="F1041" s="28">
        <v>35273</v>
      </c>
      <c r="G1041" s="29">
        <v>0.70138888888888884</v>
      </c>
      <c r="H1041" s="28">
        <v>35273</v>
      </c>
      <c r="I1041" s="29">
        <v>0.72916666666666663</v>
      </c>
      <c r="J1041" s="27" t="s">
        <v>889</v>
      </c>
      <c r="K1041" s="27">
        <v>0</v>
      </c>
      <c r="L1041" s="27">
        <v>0.05</v>
      </c>
      <c r="M1041" s="27">
        <v>0.05</v>
      </c>
      <c r="N1041" s="27" t="s">
        <v>882</v>
      </c>
      <c r="O1041" s="30">
        <v>201707329</v>
      </c>
      <c r="P1041" s="22"/>
      <c r="Q1041" s="22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9"/>
    </row>
    <row r="1042" spans="1:29" x14ac:dyDescent="0.25">
      <c r="A1042" s="27">
        <v>1996</v>
      </c>
      <c r="B1042" s="27" t="s">
        <v>3998</v>
      </c>
      <c r="C1042" s="27" t="s">
        <v>674</v>
      </c>
      <c r="D1042" s="27" t="s">
        <v>752</v>
      </c>
      <c r="E1042" s="27" t="s">
        <v>849</v>
      </c>
      <c r="F1042" s="28">
        <v>35273</v>
      </c>
      <c r="G1042" s="29">
        <v>0.70277777777777783</v>
      </c>
      <c r="H1042" s="28">
        <v>35273</v>
      </c>
      <c r="I1042" s="29">
        <v>0.97916666666666663</v>
      </c>
      <c r="J1042" s="27" t="s">
        <v>889</v>
      </c>
      <c r="K1042" s="27">
        <v>0</v>
      </c>
      <c r="L1042" s="27">
        <v>200</v>
      </c>
      <c r="M1042" s="27">
        <v>200</v>
      </c>
      <c r="N1042" s="27" t="s">
        <v>882</v>
      </c>
      <c r="O1042" s="30">
        <v>202103344</v>
      </c>
      <c r="P1042" s="22"/>
      <c r="Q1042" s="22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9"/>
    </row>
    <row r="1043" spans="1:29" x14ac:dyDescent="0.25">
      <c r="A1043" s="27">
        <v>1996</v>
      </c>
      <c r="B1043" s="27" t="s">
        <v>1122</v>
      </c>
      <c r="C1043" s="27" t="s">
        <v>676</v>
      </c>
      <c r="D1043" s="27" t="s">
        <v>893</v>
      </c>
      <c r="E1043" s="27" t="s">
        <v>973</v>
      </c>
      <c r="F1043" s="28">
        <v>35273</v>
      </c>
      <c r="G1043" s="29">
        <v>0.70486111111111116</v>
      </c>
      <c r="H1043" s="28">
        <v>35273</v>
      </c>
      <c r="I1043" s="29">
        <v>0.74305555555555547</v>
      </c>
      <c r="J1043" s="27" t="s">
        <v>889</v>
      </c>
      <c r="K1043" s="27">
        <v>0</v>
      </c>
      <c r="L1043" s="27">
        <v>0.1</v>
      </c>
      <c r="M1043" s="27">
        <v>0.1</v>
      </c>
      <c r="N1043" s="27" t="s">
        <v>882</v>
      </c>
      <c r="O1043" s="30">
        <v>201907345</v>
      </c>
      <c r="P1043" s="22"/>
      <c r="Q1043" s="22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9"/>
    </row>
    <row r="1044" spans="1:29" x14ac:dyDescent="0.25">
      <c r="A1044" s="27">
        <v>1996</v>
      </c>
      <c r="B1044" s="27" t="s">
        <v>4653</v>
      </c>
      <c r="C1044" s="27" t="s">
        <v>674</v>
      </c>
      <c r="D1044" s="27" t="s">
        <v>3841</v>
      </c>
      <c r="E1044" s="27" t="s">
        <v>3927</v>
      </c>
      <c r="F1044" s="28">
        <v>35273</v>
      </c>
      <c r="G1044" s="29">
        <v>0.70486111111111116</v>
      </c>
      <c r="H1044" s="28">
        <v>35273</v>
      </c>
      <c r="I1044" s="29">
        <v>0.74652777777777779</v>
      </c>
      <c r="J1044" s="27" t="s">
        <v>889</v>
      </c>
      <c r="K1044" s="27">
        <v>0</v>
      </c>
      <c r="L1044" s="27">
        <v>0.5</v>
      </c>
      <c r="M1044" s="27">
        <v>0.5</v>
      </c>
      <c r="N1044" s="27" t="s">
        <v>882</v>
      </c>
      <c r="O1044" s="30">
        <v>201908178</v>
      </c>
      <c r="P1044" s="22"/>
      <c r="Q1044" s="22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9"/>
    </row>
    <row r="1045" spans="1:29" x14ac:dyDescent="0.25">
      <c r="A1045" s="27">
        <v>1996</v>
      </c>
      <c r="B1045" s="27" t="s">
        <v>1289</v>
      </c>
      <c r="C1045" s="27" t="s">
        <v>676</v>
      </c>
      <c r="D1045" s="27" t="s">
        <v>901</v>
      </c>
      <c r="E1045" s="27" t="s">
        <v>824</v>
      </c>
      <c r="F1045" s="28">
        <v>35273</v>
      </c>
      <c r="G1045" s="29">
        <v>0.71180555555555547</v>
      </c>
      <c r="H1045" s="28">
        <v>35273</v>
      </c>
      <c r="I1045" s="29">
        <v>0.72916666666666663</v>
      </c>
      <c r="J1045" s="27" t="s">
        <v>889</v>
      </c>
      <c r="K1045" s="27">
        <v>0</v>
      </c>
      <c r="L1045" s="27">
        <v>0.05</v>
      </c>
      <c r="M1045" s="27">
        <v>0.05</v>
      </c>
      <c r="N1045" s="27" t="s">
        <v>882</v>
      </c>
      <c r="O1045" s="30">
        <v>202004682</v>
      </c>
      <c r="P1045" s="22"/>
      <c r="Q1045" s="22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9"/>
    </row>
    <row r="1046" spans="1:29" x14ac:dyDescent="0.25">
      <c r="A1046" s="27">
        <v>1996</v>
      </c>
      <c r="B1046" s="27" t="s">
        <v>1291</v>
      </c>
      <c r="C1046" s="27" t="s">
        <v>676</v>
      </c>
      <c r="D1046" s="27" t="s">
        <v>905</v>
      </c>
      <c r="E1046" s="27" t="s">
        <v>1292</v>
      </c>
      <c r="F1046" s="28">
        <v>35273</v>
      </c>
      <c r="G1046" s="29">
        <v>0.72222222222222221</v>
      </c>
      <c r="H1046" s="28">
        <v>35273</v>
      </c>
      <c r="I1046" s="29">
        <v>0.77083333333333337</v>
      </c>
      <c r="J1046" s="27" t="s">
        <v>889</v>
      </c>
      <c r="K1046" s="27">
        <v>0</v>
      </c>
      <c r="L1046" s="27">
        <v>0.1</v>
      </c>
      <c r="M1046" s="27">
        <v>0.1</v>
      </c>
      <c r="N1046" s="27" t="s">
        <v>882</v>
      </c>
      <c r="O1046" s="30">
        <v>201906051</v>
      </c>
      <c r="P1046" s="22"/>
      <c r="Q1046" s="22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9"/>
    </row>
    <row r="1047" spans="1:29" x14ac:dyDescent="0.25">
      <c r="A1047" s="27">
        <v>1996</v>
      </c>
      <c r="B1047" s="27" t="s">
        <v>4156</v>
      </c>
      <c r="C1047" s="27" t="s">
        <v>674</v>
      </c>
      <c r="D1047" s="27" t="s">
        <v>3841</v>
      </c>
      <c r="E1047" s="27" t="s">
        <v>3842</v>
      </c>
      <c r="F1047" s="28">
        <v>35273</v>
      </c>
      <c r="G1047" s="29">
        <v>0.72569444444444453</v>
      </c>
      <c r="H1047" s="28">
        <v>35273</v>
      </c>
      <c r="I1047" s="29">
        <v>0.76736111111111116</v>
      </c>
      <c r="J1047" s="27" t="s">
        <v>889</v>
      </c>
      <c r="K1047" s="27">
        <v>0</v>
      </c>
      <c r="L1047" s="27">
        <v>0.03</v>
      </c>
      <c r="M1047" s="27">
        <v>0.03</v>
      </c>
      <c r="N1047" s="27" t="s">
        <v>882</v>
      </c>
      <c r="O1047" s="30">
        <v>201605389</v>
      </c>
      <c r="P1047" s="22"/>
      <c r="Q1047" s="22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9"/>
    </row>
    <row r="1048" spans="1:29" x14ac:dyDescent="0.25">
      <c r="A1048" s="27">
        <v>1996</v>
      </c>
      <c r="B1048" s="27" t="s">
        <v>4559</v>
      </c>
      <c r="C1048" s="27" t="s">
        <v>674</v>
      </c>
      <c r="D1048" s="27" t="s">
        <v>3841</v>
      </c>
      <c r="E1048" s="27" t="s">
        <v>4307</v>
      </c>
      <c r="F1048" s="28">
        <v>35273</v>
      </c>
      <c r="G1048" s="29">
        <v>0.72569444444444453</v>
      </c>
      <c r="H1048" s="28">
        <v>35273</v>
      </c>
      <c r="I1048" s="29">
        <v>0.77430555555555547</v>
      </c>
      <c r="J1048" s="27" t="s">
        <v>889</v>
      </c>
      <c r="K1048" s="27">
        <v>0</v>
      </c>
      <c r="L1048" s="27">
        <v>7.0000000000000007E-2</v>
      </c>
      <c r="M1048" s="27">
        <v>7.0000000000000007E-2</v>
      </c>
      <c r="N1048" s="27" t="s">
        <v>882</v>
      </c>
      <c r="O1048" s="30">
        <v>202007590</v>
      </c>
      <c r="P1048" s="22"/>
      <c r="Q1048" s="22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9"/>
    </row>
    <row r="1049" spans="1:29" x14ac:dyDescent="0.25">
      <c r="A1049" s="27">
        <v>1996</v>
      </c>
      <c r="B1049" s="27" t="s">
        <v>4651</v>
      </c>
      <c r="C1049" s="27" t="s">
        <v>674</v>
      </c>
      <c r="D1049" s="27" t="s">
        <v>752</v>
      </c>
      <c r="E1049" s="27" t="s">
        <v>4166</v>
      </c>
      <c r="F1049" s="28">
        <v>35273</v>
      </c>
      <c r="G1049" s="29">
        <v>0.73611111111111116</v>
      </c>
      <c r="H1049" s="28">
        <v>35273</v>
      </c>
      <c r="I1049" s="29">
        <v>0.79166666666666663</v>
      </c>
      <c r="J1049" s="27" t="s">
        <v>889</v>
      </c>
      <c r="K1049" s="27">
        <v>0</v>
      </c>
      <c r="L1049" s="27">
        <v>0.1</v>
      </c>
      <c r="M1049" s="27">
        <v>0.1</v>
      </c>
      <c r="N1049" s="27" t="s">
        <v>882</v>
      </c>
      <c r="O1049" s="30">
        <v>201905443</v>
      </c>
      <c r="P1049" s="22"/>
      <c r="Q1049" s="22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9"/>
    </row>
    <row r="1050" spans="1:29" x14ac:dyDescent="0.25">
      <c r="A1050" s="27">
        <v>1996</v>
      </c>
      <c r="B1050" s="27" t="s">
        <v>1033</v>
      </c>
      <c r="C1050" s="27" t="s">
        <v>676</v>
      </c>
      <c r="D1050" s="27" t="s">
        <v>991</v>
      </c>
      <c r="E1050" s="27" t="s">
        <v>992</v>
      </c>
      <c r="F1050" s="28">
        <v>35273</v>
      </c>
      <c r="G1050" s="29">
        <v>0.75</v>
      </c>
      <c r="H1050" s="28">
        <v>35273</v>
      </c>
      <c r="I1050" s="29">
        <v>0.80555555555555547</v>
      </c>
      <c r="J1050" s="27" t="s">
        <v>889</v>
      </c>
      <c r="K1050" s="27">
        <v>0</v>
      </c>
      <c r="L1050" s="27">
        <v>0.5</v>
      </c>
      <c r="M1050" s="27">
        <v>0.5</v>
      </c>
      <c r="N1050" s="27" t="s">
        <v>882</v>
      </c>
      <c r="O1050" s="30">
        <v>201504108</v>
      </c>
      <c r="P1050" s="22"/>
      <c r="Q1050" s="22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9"/>
    </row>
    <row r="1051" spans="1:29" x14ac:dyDescent="0.25">
      <c r="A1051" s="27">
        <v>1996</v>
      </c>
      <c r="B1051" s="27" t="s">
        <v>4887</v>
      </c>
      <c r="C1051" s="27" t="s">
        <v>674</v>
      </c>
      <c r="D1051" s="27" t="s">
        <v>853</v>
      </c>
      <c r="E1051" s="27" t="s">
        <v>1625</v>
      </c>
      <c r="F1051" s="28">
        <v>35273</v>
      </c>
      <c r="G1051" s="29">
        <v>0.75</v>
      </c>
      <c r="H1051" s="28">
        <v>35273</v>
      </c>
      <c r="I1051" s="29">
        <v>0.82638888888888884</v>
      </c>
      <c r="J1051" s="27" t="s">
        <v>889</v>
      </c>
      <c r="K1051" s="27">
        <v>0</v>
      </c>
      <c r="L1051" s="27">
        <v>0.5</v>
      </c>
      <c r="M1051" s="27">
        <v>0.5</v>
      </c>
      <c r="N1051" s="27" t="s">
        <v>882</v>
      </c>
      <c r="O1051" s="30">
        <v>200707284</v>
      </c>
      <c r="P1051" s="22"/>
      <c r="Q1051" s="22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9"/>
    </row>
    <row r="1052" spans="1:29" x14ac:dyDescent="0.25">
      <c r="A1052" s="27">
        <v>1996</v>
      </c>
      <c r="B1052" s="27" t="s">
        <v>4162</v>
      </c>
      <c r="C1052" s="27" t="s">
        <v>674</v>
      </c>
      <c r="D1052" s="27" t="s">
        <v>3859</v>
      </c>
      <c r="E1052" s="27" t="s">
        <v>3859</v>
      </c>
      <c r="F1052" s="28">
        <v>35273</v>
      </c>
      <c r="G1052" s="29">
        <v>0.75694444444444453</v>
      </c>
      <c r="H1052" s="28">
        <v>35273</v>
      </c>
      <c r="I1052" s="29">
        <v>0.77083333333333337</v>
      </c>
      <c r="J1052" s="27" t="s">
        <v>889</v>
      </c>
      <c r="K1052" s="27">
        <v>0</v>
      </c>
      <c r="L1052" s="27">
        <v>0.02</v>
      </c>
      <c r="M1052" s="27">
        <v>0.02</v>
      </c>
      <c r="N1052" s="27" t="s">
        <v>882</v>
      </c>
      <c r="O1052" s="30">
        <v>202007602</v>
      </c>
      <c r="P1052" s="22"/>
      <c r="Q1052" s="22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9"/>
    </row>
    <row r="1053" spans="1:29" x14ac:dyDescent="0.25">
      <c r="A1053" s="27">
        <v>1996</v>
      </c>
      <c r="B1053" s="27" t="s">
        <v>4269</v>
      </c>
      <c r="C1053" s="27" t="s">
        <v>674</v>
      </c>
      <c r="D1053" s="27" t="s">
        <v>3939</v>
      </c>
      <c r="E1053" s="27" t="s">
        <v>3940</v>
      </c>
      <c r="F1053" s="28">
        <v>35273</v>
      </c>
      <c r="G1053" s="29">
        <v>0.79166666666666663</v>
      </c>
      <c r="H1053" s="28">
        <v>35273</v>
      </c>
      <c r="I1053" s="29">
        <v>0.83333333333333337</v>
      </c>
      <c r="J1053" s="27" t="s">
        <v>889</v>
      </c>
      <c r="K1053" s="27">
        <v>0</v>
      </c>
      <c r="L1053" s="27">
        <v>0.1</v>
      </c>
      <c r="M1053" s="27">
        <v>0.1</v>
      </c>
      <c r="N1053" s="27" t="s">
        <v>882</v>
      </c>
      <c r="O1053" s="30">
        <v>202007009</v>
      </c>
      <c r="P1053" s="22"/>
      <c r="Q1053" s="22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9"/>
    </row>
    <row r="1054" spans="1:29" x14ac:dyDescent="0.25">
      <c r="A1054" s="27">
        <v>1996</v>
      </c>
      <c r="B1054" s="27" t="s">
        <v>1034</v>
      </c>
      <c r="C1054" s="27" t="s">
        <v>676</v>
      </c>
      <c r="D1054" s="27" t="s">
        <v>901</v>
      </c>
      <c r="E1054" s="27" t="s">
        <v>1035</v>
      </c>
      <c r="F1054" s="28">
        <v>35273</v>
      </c>
      <c r="G1054" s="29">
        <v>0.79861111111111116</v>
      </c>
      <c r="H1054" s="28">
        <v>35273</v>
      </c>
      <c r="I1054" s="29">
        <v>0.87152777777777779</v>
      </c>
      <c r="J1054" s="27" t="s">
        <v>889</v>
      </c>
      <c r="K1054" s="27">
        <v>0</v>
      </c>
      <c r="L1054" s="27">
        <v>7.0000000000000007E-2</v>
      </c>
      <c r="M1054" s="27">
        <v>7.0000000000000007E-2</v>
      </c>
      <c r="N1054" s="27" t="s">
        <v>882</v>
      </c>
      <c r="O1054" s="30">
        <v>202005692</v>
      </c>
      <c r="P1054" s="22"/>
      <c r="Q1054" s="22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9"/>
    </row>
    <row r="1055" spans="1:29" x14ac:dyDescent="0.25">
      <c r="A1055" s="27">
        <v>1996</v>
      </c>
      <c r="B1055" s="27" t="s">
        <v>2419</v>
      </c>
      <c r="C1055" s="27" t="s">
        <v>2231</v>
      </c>
      <c r="D1055" s="27" t="s">
        <v>2273</v>
      </c>
      <c r="E1055" s="27" t="s">
        <v>2387</v>
      </c>
      <c r="F1055" s="28">
        <v>35273</v>
      </c>
      <c r="G1055" s="29">
        <v>0.80486111111111114</v>
      </c>
      <c r="H1055" s="28">
        <v>35273</v>
      </c>
      <c r="I1055" s="29">
        <v>0.90277777777777779</v>
      </c>
      <c r="J1055" s="27"/>
      <c r="K1055" s="27">
        <v>0</v>
      </c>
      <c r="L1055" s="27">
        <v>1</v>
      </c>
      <c r="M1055" s="27">
        <v>1</v>
      </c>
      <c r="N1055" s="27" t="s">
        <v>2173</v>
      </c>
      <c r="O1055" s="30">
        <v>201709304</v>
      </c>
      <c r="P1055" s="22"/>
      <c r="Q1055" s="22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9"/>
    </row>
    <row r="1056" spans="1:29" x14ac:dyDescent="0.25">
      <c r="A1056" s="27">
        <v>1996</v>
      </c>
      <c r="B1056" s="27" t="s">
        <v>4977</v>
      </c>
      <c r="C1056" s="27" t="s">
        <v>674</v>
      </c>
      <c r="D1056" s="27" t="s">
        <v>3821</v>
      </c>
      <c r="E1056" s="27" t="s">
        <v>3867</v>
      </c>
      <c r="F1056" s="28">
        <v>35273</v>
      </c>
      <c r="G1056" s="29">
        <v>0.81597222222222221</v>
      </c>
      <c r="H1056" s="28">
        <v>35274</v>
      </c>
      <c r="I1056" s="29">
        <v>3.472222222222222E-3</v>
      </c>
      <c r="J1056" s="27" t="s">
        <v>889</v>
      </c>
      <c r="K1056" s="27">
        <v>1</v>
      </c>
      <c r="L1056" s="27">
        <v>3</v>
      </c>
      <c r="M1056" s="27">
        <v>4</v>
      </c>
      <c r="N1056" s="27" t="s">
        <v>882</v>
      </c>
      <c r="O1056" s="30">
        <v>201805000</v>
      </c>
      <c r="P1056" s="22"/>
      <c r="Q1056" s="22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9"/>
    </row>
    <row r="1057" spans="1:29" x14ac:dyDescent="0.25">
      <c r="A1057" s="27">
        <v>1996</v>
      </c>
      <c r="B1057" s="27" t="s">
        <v>4273</v>
      </c>
      <c r="C1057" s="27" t="s">
        <v>674</v>
      </c>
      <c r="D1057" s="27" t="s">
        <v>3859</v>
      </c>
      <c r="E1057" s="27" t="s">
        <v>4052</v>
      </c>
      <c r="F1057" s="28">
        <v>35273</v>
      </c>
      <c r="G1057" s="29">
        <v>0.82986111111111116</v>
      </c>
      <c r="H1057" s="28">
        <v>35273</v>
      </c>
      <c r="I1057" s="29">
        <v>0.85069444444444453</v>
      </c>
      <c r="J1057" s="27" t="s">
        <v>889</v>
      </c>
      <c r="K1057" s="27">
        <v>0</v>
      </c>
      <c r="L1057" s="27">
        <v>0.03</v>
      </c>
      <c r="M1057" s="27">
        <v>0.03</v>
      </c>
      <c r="N1057" s="27" t="s">
        <v>882</v>
      </c>
      <c r="O1057" s="30">
        <v>202003320</v>
      </c>
      <c r="P1057" s="22"/>
      <c r="Q1057" s="22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9"/>
    </row>
    <row r="1058" spans="1:29" x14ac:dyDescent="0.25">
      <c r="A1058" s="27">
        <v>1996</v>
      </c>
      <c r="B1058" s="27" t="s">
        <v>3999</v>
      </c>
      <c r="C1058" s="27" t="s">
        <v>674</v>
      </c>
      <c r="D1058" s="27" t="s">
        <v>3859</v>
      </c>
      <c r="E1058" s="27" t="s">
        <v>3889</v>
      </c>
      <c r="F1058" s="28">
        <v>35273</v>
      </c>
      <c r="G1058" s="29">
        <v>0.83333333333333337</v>
      </c>
      <c r="H1058" s="28">
        <v>35273</v>
      </c>
      <c r="I1058" s="29">
        <v>0.86805555555555547</v>
      </c>
      <c r="J1058" s="27" t="s">
        <v>889</v>
      </c>
      <c r="K1058" s="27">
        <v>0</v>
      </c>
      <c r="L1058" s="27">
        <v>0.01</v>
      </c>
      <c r="M1058" s="27">
        <v>0.01</v>
      </c>
      <c r="N1058" s="27" t="s">
        <v>882</v>
      </c>
      <c r="O1058" s="30">
        <v>201700101</v>
      </c>
      <c r="P1058" s="22"/>
      <c r="Q1058" s="22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9"/>
    </row>
    <row r="1059" spans="1:29" x14ac:dyDescent="0.25">
      <c r="A1059" s="27">
        <v>1996</v>
      </c>
      <c r="B1059" s="27" t="s">
        <v>4152</v>
      </c>
      <c r="C1059" s="27" t="s">
        <v>674</v>
      </c>
      <c r="D1059" s="27" t="s">
        <v>3859</v>
      </c>
      <c r="E1059" s="27" t="s">
        <v>807</v>
      </c>
      <c r="F1059" s="28">
        <v>35273</v>
      </c>
      <c r="G1059" s="29">
        <v>0.84027777777777779</v>
      </c>
      <c r="H1059" s="28">
        <v>35273</v>
      </c>
      <c r="I1059" s="29">
        <v>0.90972222222222221</v>
      </c>
      <c r="J1059" s="27" t="s">
        <v>889</v>
      </c>
      <c r="K1059" s="27">
        <v>0</v>
      </c>
      <c r="L1059" s="27">
        <v>0.08</v>
      </c>
      <c r="M1059" s="27">
        <v>0.08</v>
      </c>
      <c r="N1059" s="27" t="s">
        <v>882</v>
      </c>
      <c r="O1059" s="30">
        <v>201703591</v>
      </c>
      <c r="P1059" s="22"/>
      <c r="Q1059" s="22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9"/>
    </row>
    <row r="1060" spans="1:29" x14ac:dyDescent="0.25">
      <c r="A1060" s="27">
        <v>1996</v>
      </c>
      <c r="B1060" s="27" t="s">
        <v>4272</v>
      </c>
      <c r="C1060" s="27" t="s">
        <v>674</v>
      </c>
      <c r="D1060" s="27" t="s">
        <v>802</v>
      </c>
      <c r="E1060" s="27" t="s">
        <v>746</v>
      </c>
      <c r="F1060" s="28">
        <v>35273</v>
      </c>
      <c r="G1060" s="29">
        <v>0.85069444444444453</v>
      </c>
      <c r="H1060" s="28">
        <v>35273</v>
      </c>
      <c r="I1060" s="29">
        <v>0.87847222222222221</v>
      </c>
      <c r="J1060" s="27" t="s">
        <v>889</v>
      </c>
      <c r="K1060" s="27">
        <v>0</v>
      </c>
      <c r="L1060" s="27">
        <v>0.03</v>
      </c>
      <c r="M1060" s="27">
        <v>0.03</v>
      </c>
      <c r="N1060" s="27" t="s">
        <v>882</v>
      </c>
      <c r="O1060" s="30">
        <v>201607944</v>
      </c>
      <c r="P1060" s="22"/>
      <c r="Q1060" s="22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9"/>
    </row>
    <row r="1061" spans="1:29" x14ac:dyDescent="0.25">
      <c r="A1061" s="27">
        <v>1996</v>
      </c>
      <c r="B1061" s="27" t="s">
        <v>4160</v>
      </c>
      <c r="C1061" s="27" t="s">
        <v>674</v>
      </c>
      <c r="D1061" s="27" t="s">
        <v>3859</v>
      </c>
      <c r="E1061" s="27" t="s">
        <v>4161</v>
      </c>
      <c r="F1061" s="28">
        <v>35273</v>
      </c>
      <c r="G1061" s="29">
        <v>0.87847222222222221</v>
      </c>
      <c r="H1061" s="28">
        <v>35273</v>
      </c>
      <c r="I1061" s="29">
        <v>0.90277777777777779</v>
      </c>
      <c r="J1061" s="27" t="s">
        <v>889</v>
      </c>
      <c r="K1061" s="27">
        <v>0</v>
      </c>
      <c r="L1061" s="27">
        <v>0.02</v>
      </c>
      <c r="M1061" s="27">
        <v>0.02</v>
      </c>
      <c r="N1061" s="27" t="s">
        <v>882</v>
      </c>
      <c r="O1061" s="30">
        <v>201302823</v>
      </c>
      <c r="P1061" s="22"/>
      <c r="Q1061" s="22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9"/>
    </row>
    <row r="1062" spans="1:29" x14ac:dyDescent="0.25">
      <c r="A1062" s="27">
        <v>1996</v>
      </c>
      <c r="B1062" s="27" t="s">
        <v>1490</v>
      </c>
      <c r="C1062" s="27" t="s">
        <v>676</v>
      </c>
      <c r="D1062" s="27" t="s">
        <v>914</v>
      </c>
      <c r="E1062" s="27" t="s">
        <v>1186</v>
      </c>
      <c r="F1062" s="28">
        <v>35273</v>
      </c>
      <c r="G1062" s="29">
        <v>0.88541666666666663</v>
      </c>
      <c r="H1062" s="28">
        <v>35273</v>
      </c>
      <c r="I1062" s="29">
        <v>0.97916666666666663</v>
      </c>
      <c r="J1062" s="27" t="s">
        <v>889</v>
      </c>
      <c r="K1062" s="27">
        <v>0</v>
      </c>
      <c r="L1062" s="27">
        <v>0.5</v>
      </c>
      <c r="M1062" s="27">
        <v>0.5</v>
      </c>
      <c r="N1062" s="27" t="s">
        <v>882</v>
      </c>
      <c r="O1062" s="30">
        <v>201503727</v>
      </c>
      <c r="P1062" s="22"/>
      <c r="Q1062" s="22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9"/>
    </row>
    <row r="1063" spans="1:29" x14ac:dyDescent="0.25">
      <c r="A1063" s="27">
        <v>1996</v>
      </c>
      <c r="B1063" s="27" t="s">
        <v>1123</v>
      </c>
      <c r="C1063" s="27" t="s">
        <v>676</v>
      </c>
      <c r="D1063" s="27" t="s">
        <v>991</v>
      </c>
      <c r="E1063" s="27" t="s">
        <v>1124</v>
      </c>
      <c r="F1063" s="28">
        <v>35273</v>
      </c>
      <c r="G1063" s="29">
        <v>0.89583333333333337</v>
      </c>
      <c r="H1063" s="28">
        <v>35273</v>
      </c>
      <c r="I1063" s="29">
        <v>0.98611111111111116</v>
      </c>
      <c r="J1063" s="27" t="s">
        <v>889</v>
      </c>
      <c r="K1063" s="27">
        <v>0</v>
      </c>
      <c r="L1063" s="27">
        <v>0.5</v>
      </c>
      <c r="M1063" s="27">
        <v>0.5</v>
      </c>
      <c r="N1063" s="27" t="s">
        <v>882</v>
      </c>
      <c r="O1063" s="30">
        <v>202004753</v>
      </c>
      <c r="P1063" s="22"/>
      <c r="Q1063" s="22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9"/>
    </row>
    <row r="1064" spans="1:29" x14ac:dyDescent="0.25">
      <c r="A1064" s="27">
        <v>1996</v>
      </c>
      <c r="B1064" s="27" t="s">
        <v>4460</v>
      </c>
      <c r="C1064" s="27" t="s">
        <v>674</v>
      </c>
      <c r="D1064" s="27" t="s">
        <v>1248</v>
      </c>
      <c r="E1064" s="27" t="s">
        <v>4461</v>
      </c>
      <c r="F1064" s="28">
        <v>35273</v>
      </c>
      <c r="G1064" s="29">
        <v>0.92361111111111116</v>
      </c>
      <c r="H1064" s="28">
        <v>35273</v>
      </c>
      <c r="I1064" s="29">
        <v>0.96875</v>
      </c>
      <c r="J1064" s="27" t="s">
        <v>889</v>
      </c>
      <c r="K1064" s="27">
        <v>0</v>
      </c>
      <c r="L1064" s="27">
        <v>0.1</v>
      </c>
      <c r="M1064" s="27">
        <v>0.1</v>
      </c>
      <c r="N1064" s="27" t="s">
        <v>882</v>
      </c>
      <c r="O1064" s="30">
        <v>201706052</v>
      </c>
      <c r="P1064" s="22"/>
      <c r="Q1064" s="22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9"/>
    </row>
    <row r="1065" spans="1:29" x14ac:dyDescent="0.25">
      <c r="A1065" s="27">
        <v>1996</v>
      </c>
      <c r="B1065" s="27" t="s">
        <v>4976</v>
      </c>
      <c r="C1065" s="27" t="s">
        <v>674</v>
      </c>
      <c r="D1065" s="27" t="s">
        <v>3846</v>
      </c>
      <c r="E1065" s="27" t="s">
        <v>3944</v>
      </c>
      <c r="F1065" s="28">
        <v>35273</v>
      </c>
      <c r="G1065" s="29">
        <v>0.92361111111111116</v>
      </c>
      <c r="H1065" s="28">
        <v>35274</v>
      </c>
      <c r="I1065" s="29">
        <v>6.9444444444444441E-3</v>
      </c>
      <c r="J1065" s="27" t="s">
        <v>889</v>
      </c>
      <c r="K1065" s="27">
        <v>0</v>
      </c>
      <c r="L1065" s="27">
        <v>3</v>
      </c>
      <c r="M1065" s="27">
        <v>3</v>
      </c>
      <c r="N1065" s="27" t="s">
        <v>882</v>
      </c>
      <c r="O1065" s="30">
        <v>202004258</v>
      </c>
      <c r="P1065" s="22"/>
      <c r="Q1065" s="22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9"/>
    </row>
    <row r="1066" spans="1:29" x14ac:dyDescent="0.25">
      <c r="A1066" s="27">
        <v>1996</v>
      </c>
      <c r="B1066" s="27" t="s">
        <v>3999</v>
      </c>
      <c r="C1066" s="27" t="s">
        <v>674</v>
      </c>
      <c r="D1066" s="27" t="s">
        <v>3859</v>
      </c>
      <c r="E1066" s="27" t="s">
        <v>3889</v>
      </c>
      <c r="F1066" s="28">
        <v>35273</v>
      </c>
      <c r="G1066" s="29">
        <v>0.9375</v>
      </c>
      <c r="H1066" s="28">
        <v>35274</v>
      </c>
      <c r="I1066" s="29">
        <v>6.9444444444444434E-2</v>
      </c>
      <c r="J1066" s="27" t="s">
        <v>889</v>
      </c>
      <c r="K1066" s="27">
        <v>0</v>
      </c>
      <c r="L1066" s="27">
        <v>0.2</v>
      </c>
      <c r="M1066" s="27">
        <v>0.2</v>
      </c>
      <c r="N1066" s="27" t="s">
        <v>882</v>
      </c>
      <c r="O1066" s="30">
        <v>202004421</v>
      </c>
      <c r="P1066" s="22"/>
      <c r="Q1066" s="22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9"/>
    </row>
    <row r="1067" spans="1:29" x14ac:dyDescent="0.25">
      <c r="A1067" s="27">
        <v>1996</v>
      </c>
      <c r="B1067" s="27" t="s">
        <v>4151</v>
      </c>
      <c r="C1067" s="27" t="s">
        <v>674</v>
      </c>
      <c r="D1067" s="27" t="s">
        <v>802</v>
      </c>
      <c r="E1067" s="27" t="s">
        <v>778</v>
      </c>
      <c r="F1067" s="28">
        <v>35273</v>
      </c>
      <c r="G1067" s="29">
        <v>0.95833333333333337</v>
      </c>
      <c r="H1067" s="28">
        <v>35274</v>
      </c>
      <c r="I1067" s="29">
        <v>6.9444444444444441E-3</v>
      </c>
      <c r="J1067" s="27" t="s">
        <v>889</v>
      </c>
      <c r="K1067" s="27">
        <v>0</v>
      </c>
      <c r="L1067" s="27">
        <v>0.02</v>
      </c>
      <c r="M1067" s="27">
        <v>0.02</v>
      </c>
      <c r="N1067" s="27" t="s">
        <v>882</v>
      </c>
      <c r="O1067" s="30">
        <v>201906837</v>
      </c>
      <c r="P1067" s="22"/>
      <c r="Q1067" s="22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9"/>
    </row>
    <row r="1068" spans="1:29" x14ac:dyDescent="0.25">
      <c r="A1068" s="27">
        <v>1996</v>
      </c>
      <c r="B1068" s="27" t="s">
        <v>4655</v>
      </c>
      <c r="C1068" s="27" t="s">
        <v>674</v>
      </c>
      <c r="D1068" s="27" t="s">
        <v>752</v>
      </c>
      <c r="E1068" s="27" t="s">
        <v>4384</v>
      </c>
      <c r="F1068" s="28">
        <v>35273</v>
      </c>
      <c r="G1068" s="29">
        <v>0.95833333333333337</v>
      </c>
      <c r="H1068" s="28">
        <v>35273</v>
      </c>
      <c r="I1068" s="29">
        <v>0.98263888888888884</v>
      </c>
      <c r="J1068" s="27" t="s">
        <v>889</v>
      </c>
      <c r="K1068" s="27">
        <v>0</v>
      </c>
      <c r="L1068" s="27">
        <v>0.1</v>
      </c>
      <c r="M1068" s="27">
        <v>0.1</v>
      </c>
      <c r="N1068" s="27" t="s">
        <v>882</v>
      </c>
      <c r="O1068" s="30">
        <v>201906792</v>
      </c>
      <c r="P1068" s="22"/>
      <c r="Q1068" s="22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9"/>
    </row>
    <row r="1069" spans="1:29" x14ac:dyDescent="0.25">
      <c r="A1069" s="27">
        <v>1996</v>
      </c>
      <c r="B1069" s="27" t="s">
        <v>4160</v>
      </c>
      <c r="C1069" s="27" t="s">
        <v>674</v>
      </c>
      <c r="D1069" s="27" t="s">
        <v>3859</v>
      </c>
      <c r="E1069" s="27" t="s">
        <v>4161</v>
      </c>
      <c r="F1069" s="28">
        <v>35273</v>
      </c>
      <c r="G1069" s="29">
        <v>0.95833333333333337</v>
      </c>
      <c r="H1069" s="28">
        <v>35274</v>
      </c>
      <c r="I1069" s="29">
        <v>7.6388888888888895E-2</v>
      </c>
      <c r="J1069" s="27" t="s">
        <v>889</v>
      </c>
      <c r="K1069" s="27">
        <v>0</v>
      </c>
      <c r="L1069" s="27">
        <v>2</v>
      </c>
      <c r="M1069" s="27">
        <v>2</v>
      </c>
      <c r="N1069" s="27" t="s">
        <v>882</v>
      </c>
      <c r="O1069" s="30">
        <v>201705127</v>
      </c>
      <c r="P1069" s="22"/>
      <c r="Q1069" s="22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9"/>
    </row>
    <row r="1070" spans="1:29" x14ac:dyDescent="0.25">
      <c r="A1070" s="27">
        <v>1996</v>
      </c>
      <c r="B1070" s="27" t="s">
        <v>1491</v>
      </c>
      <c r="C1070" s="27" t="s">
        <v>676</v>
      </c>
      <c r="D1070" s="27" t="s">
        <v>914</v>
      </c>
      <c r="E1070" s="27" t="s">
        <v>848</v>
      </c>
      <c r="F1070" s="28">
        <v>35273</v>
      </c>
      <c r="G1070" s="29">
        <v>0.96527777777777779</v>
      </c>
      <c r="H1070" s="28">
        <v>35274</v>
      </c>
      <c r="I1070" s="29">
        <v>5.2083333333333336E-2</v>
      </c>
      <c r="J1070" s="27" t="s">
        <v>889</v>
      </c>
      <c r="K1070" s="27">
        <v>0</v>
      </c>
      <c r="L1070" s="27">
        <v>0.5</v>
      </c>
      <c r="M1070" s="27">
        <v>0.5</v>
      </c>
      <c r="N1070" s="27" t="s">
        <v>882</v>
      </c>
      <c r="O1070" s="30">
        <v>201604526</v>
      </c>
      <c r="P1070" s="22"/>
      <c r="Q1070" s="22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9"/>
    </row>
    <row r="1071" spans="1:29" x14ac:dyDescent="0.25">
      <c r="A1071" s="27">
        <v>1996</v>
      </c>
      <c r="B1071" s="27" t="s">
        <v>4652</v>
      </c>
      <c r="C1071" s="27" t="s">
        <v>674</v>
      </c>
      <c r="D1071" s="27" t="s">
        <v>752</v>
      </c>
      <c r="E1071" s="27" t="s">
        <v>798</v>
      </c>
      <c r="F1071" s="28">
        <v>35273</v>
      </c>
      <c r="G1071" s="29">
        <v>0.97222222222222221</v>
      </c>
      <c r="H1071" s="28">
        <v>35274</v>
      </c>
      <c r="I1071" s="29">
        <v>6.9444444444444441E-3</v>
      </c>
      <c r="J1071" s="27" t="s">
        <v>889</v>
      </c>
      <c r="K1071" s="27">
        <v>0</v>
      </c>
      <c r="L1071" s="27">
        <v>0.1</v>
      </c>
      <c r="M1071" s="27">
        <v>0.1</v>
      </c>
      <c r="N1071" s="27" t="s">
        <v>882</v>
      </c>
      <c r="O1071" s="30">
        <v>202003218</v>
      </c>
      <c r="P1071" s="22"/>
      <c r="Q1071" s="22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9"/>
    </row>
    <row r="1072" spans="1:29" x14ac:dyDescent="0.25">
      <c r="A1072" s="27">
        <v>1996</v>
      </c>
      <c r="B1072" s="27" t="s">
        <v>2421</v>
      </c>
      <c r="C1072" s="27" t="s">
        <v>2231</v>
      </c>
      <c r="D1072" s="27" t="s">
        <v>2299</v>
      </c>
      <c r="E1072" s="27" t="s">
        <v>2300</v>
      </c>
      <c r="F1072" s="28">
        <v>35274</v>
      </c>
      <c r="G1072" s="29">
        <v>1.6666666666666666E-2</v>
      </c>
      <c r="H1072" s="28">
        <v>35274</v>
      </c>
      <c r="I1072" s="29">
        <v>7.013888888888889E-2</v>
      </c>
      <c r="J1072" s="27" t="s">
        <v>889</v>
      </c>
      <c r="K1072" s="27">
        <v>0.01</v>
      </c>
      <c r="L1072" s="27">
        <v>0</v>
      </c>
      <c r="M1072" s="27">
        <v>0.01</v>
      </c>
      <c r="N1072" s="27" t="s">
        <v>882</v>
      </c>
      <c r="O1072" s="30">
        <v>201308099</v>
      </c>
      <c r="P1072" s="22"/>
      <c r="Q1072" s="22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9"/>
    </row>
    <row r="1073" spans="1:29" x14ac:dyDescent="0.25">
      <c r="A1073" s="27">
        <v>1996</v>
      </c>
      <c r="B1073" s="27" t="s">
        <v>1038</v>
      </c>
      <c r="C1073" s="27" t="s">
        <v>676</v>
      </c>
      <c r="D1073" s="27" t="s">
        <v>914</v>
      </c>
      <c r="E1073" s="27" t="s">
        <v>1017</v>
      </c>
      <c r="F1073" s="28">
        <v>35274</v>
      </c>
      <c r="G1073" s="29">
        <v>2.4305555555555556E-2</v>
      </c>
      <c r="H1073" s="28">
        <v>35274</v>
      </c>
      <c r="I1073" s="29">
        <v>0.13541666666666666</v>
      </c>
      <c r="J1073" s="27" t="s">
        <v>889</v>
      </c>
      <c r="K1073" s="27">
        <v>2</v>
      </c>
      <c r="L1073" s="27">
        <v>0</v>
      </c>
      <c r="M1073" s="27">
        <v>2</v>
      </c>
      <c r="N1073" s="27" t="s">
        <v>882</v>
      </c>
      <c r="O1073" s="30">
        <v>199803795</v>
      </c>
      <c r="P1073" s="22"/>
      <c r="Q1073" s="22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9"/>
    </row>
    <row r="1074" spans="1:29" x14ac:dyDescent="0.25">
      <c r="A1074" s="27">
        <v>1996</v>
      </c>
      <c r="B1074" s="27" t="s">
        <v>4977</v>
      </c>
      <c r="C1074" s="27" t="s">
        <v>674</v>
      </c>
      <c r="D1074" s="27" t="s">
        <v>3821</v>
      </c>
      <c r="E1074" s="27" t="s">
        <v>3867</v>
      </c>
      <c r="F1074" s="28">
        <v>35274</v>
      </c>
      <c r="G1074" s="29">
        <v>2.7777777777777776E-2</v>
      </c>
      <c r="H1074" s="28">
        <v>35274</v>
      </c>
      <c r="I1074" s="29">
        <v>0.3125</v>
      </c>
      <c r="J1074" s="27" t="s">
        <v>889</v>
      </c>
      <c r="K1074" s="27">
        <v>7</v>
      </c>
      <c r="L1074" s="27">
        <v>18</v>
      </c>
      <c r="M1074" s="27">
        <v>25</v>
      </c>
      <c r="N1074" s="27" t="s">
        <v>882</v>
      </c>
      <c r="O1074" s="30">
        <v>201206120</v>
      </c>
      <c r="P1074" s="22"/>
      <c r="Q1074" s="22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9"/>
    </row>
    <row r="1075" spans="1:29" x14ac:dyDescent="0.25">
      <c r="A1075" s="27">
        <v>1996</v>
      </c>
      <c r="B1075" s="27" t="s">
        <v>2411</v>
      </c>
      <c r="C1075" s="27" t="s">
        <v>2231</v>
      </c>
      <c r="D1075" s="27" t="s">
        <v>2268</v>
      </c>
      <c r="E1075" s="27" t="s">
        <v>2268</v>
      </c>
      <c r="F1075" s="28">
        <v>35274</v>
      </c>
      <c r="G1075" s="29">
        <v>3.6111111111111115E-2</v>
      </c>
      <c r="H1075" s="28">
        <v>35274</v>
      </c>
      <c r="I1075" s="29">
        <v>0.15625</v>
      </c>
      <c r="J1075" s="27"/>
      <c r="K1075" s="27">
        <v>0.4</v>
      </c>
      <c r="L1075" s="27">
        <v>0.4</v>
      </c>
      <c r="M1075" s="27">
        <v>0.8</v>
      </c>
      <c r="N1075" s="27" t="s">
        <v>2173</v>
      </c>
      <c r="O1075" s="30">
        <v>201807575</v>
      </c>
      <c r="P1075" s="22"/>
      <c r="Q1075" s="22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9"/>
    </row>
    <row r="1076" spans="1:29" x14ac:dyDescent="0.25">
      <c r="A1076" s="27">
        <v>1996</v>
      </c>
      <c r="B1076" s="27" t="s">
        <v>4466</v>
      </c>
      <c r="C1076" s="27" t="s">
        <v>674</v>
      </c>
      <c r="D1076" s="27" t="s">
        <v>1248</v>
      </c>
      <c r="E1076" s="27" t="s">
        <v>3913</v>
      </c>
      <c r="F1076" s="28">
        <v>35274</v>
      </c>
      <c r="G1076" s="29">
        <v>3.8194444444444441E-2</v>
      </c>
      <c r="H1076" s="28">
        <v>35274</v>
      </c>
      <c r="I1076" s="29">
        <v>6.5972222222222224E-2</v>
      </c>
      <c r="J1076" s="27" t="s">
        <v>889</v>
      </c>
      <c r="K1076" s="27">
        <v>0</v>
      </c>
      <c r="L1076" s="27">
        <v>0.05</v>
      </c>
      <c r="M1076" s="27">
        <v>0.05</v>
      </c>
      <c r="N1076" s="27" t="s">
        <v>882</v>
      </c>
      <c r="O1076" s="30">
        <v>201706956</v>
      </c>
      <c r="P1076" s="22"/>
      <c r="Q1076" s="22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9"/>
    </row>
    <row r="1077" spans="1:29" x14ac:dyDescent="0.25">
      <c r="A1077" s="27">
        <v>1996</v>
      </c>
      <c r="B1077" s="27" t="s">
        <v>4466</v>
      </c>
      <c r="C1077" s="27" t="s">
        <v>674</v>
      </c>
      <c r="D1077" s="27" t="s">
        <v>1248</v>
      </c>
      <c r="E1077" s="27" t="s">
        <v>3913</v>
      </c>
      <c r="F1077" s="28">
        <v>35274</v>
      </c>
      <c r="G1077" s="29">
        <v>6.9444444444444434E-2</v>
      </c>
      <c r="H1077" s="28">
        <v>35274</v>
      </c>
      <c r="I1077" s="29">
        <v>9.375E-2</v>
      </c>
      <c r="J1077" s="27" t="s">
        <v>889</v>
      </c>
      <c r="K1077" s="27">
        <v>0</v>
      </c>
      <c r="L1077" s="27">
        <v>0.05</v>
      </c>
      <c r="M1077" s="27">
        <v>0.05</v>
      </c>
      <c r="N1077" s="27" t="s">
        <v>882</v>
      </c>
      <c r="O1077" s="30">
        <v>201504403</v>
      </c>
      <c r="P1077" s="22"/>
      <c r="Q1077" s="22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9"/>
    </row>
    <row r="1078" spans="1:29" x14ac:dyDescent="0.25">
      <c r="A1078" s="27">
        <v>1996</v>
      </c>
      <c r="B1078" s="27" t="s">
        <v>4150</v>
      </c>
      <c r="C1078" s="27" t="s">
        <v>674</v>
      </c>
      <c r="D1078" s="27" t="s">
        <v>3841</v>
      </c>
      <c r="E1078" s="27" t="s">
        <v>3937</v>
      </c>
      <c r="F1078" s="28">
        <v>35274</v>
      </c>
      <c r="G1078" s="29">
        <v>7.2916666666666671E-2</v>
      </c>
      <c r="H1078" s="28">
        <v>35274</v>
      </c>
      <c r="I1078" s="29">
        <v>0.11805555555555557</v>
      </c>
      <c r="J1078" s="27" t="s">
        <v>889</v>
      </c>
      <c r="K1078" s="27">
        <v>0</v>
      </c>
      <c r="L1078" s="27">
        <v>0.02</v>
      </c>
      <c r="M1078" s="27">
        <v>0.02</v>
      </c>
      <c r="N1078" s="27" t="s">
        <v>882</v>
      </c>
      <c r="O1078" s="30">
        <v>201909162</v>
      </c>
      <c r="P1078" s="22"/>
      <c r="Q1078" s="22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9"/>
    </row>
    <row r="1079" spans="1:29" x14ac:dyDescent="0.25">
      <c r="A1079" s="27">
        <v>1996</v>
      </c>
      <c r="B1079" s="27" t="s">
        <v>4462</v>
      </c>
      <c r="C1079" s="27" t="s">
        <v>674</v>
      </c>
      <c r="D1079" s="27" t="s">
        <v>752</v>
      </c>
      <c r="E1079" s="27" t="s">
        <v>3882</v>
      </c>
      <c r="F1079" s="28">
        <v>35274</v>
      </c>
      <c r="G1079" s="29">
        <v>7.9861111111111105E-2</v>
      </c>
      <c r="H1079" s="28">
        <v>35274</v>
      </c>
      <c r="I1079" s="29">
        <v>0.12152777777777778</v>
      </c>
      <c r="J1079" s="27" t="s">
        <v>889</v>
      </c>
      <c r="K1079" s="27">
        <v>0</v>
      </c>
      <c r="L1079" s="27">
        <v>0.05</v>
      </c>
      <c r="M1079" s="27">
        <v>0.05</v>
      </c>
      <c r="N1079" s="27" t="s">
        <v>882</v>
      </c>
      <c r="O1079" s="30">
        <v>201708809</v>
      </c>
      <c r="P1079" s="22"/>
      <c r="Q1079" s="22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9"/>
    </row>
    <row r="1080" spans="1:29" x14ac:dyDescent="0.25">
      <c r="A1080" s="27">
        <v>1996</v>
      </c>
      <c r="B1080" s="27" t="s">
        <v>4886</v>
      </c>
      <c r="C1080" s="27" t="s">
        <v>674</v>
      </c>
      <c r="D1080" s="27" t="s">
        <v>3933</v>
      </c>
      <c r="E1080" s="27" t="s">
        <v>845</v>
      </c>
      <c r="F1080" s="28">
        <v>35274</v>
      </c>
      <c r="G1080" s="29">
        <v>9.375E-2</v>
      </c>
      <c r="H1080" s="28">
        <v>35274</v>
      </c>
      <c r="I1080" s="29">
        <v>0.17361111111111113</v>
      </c>
      <c r="J1080" s="27" t="s">
        <v>889</v>
      </c>
      <c r="K1080" s="27">
        <v>0</v>
      </c>
      <c r="L1080" s="27">
        <v>0.5</v>
      </c>
      <c r="M1080" s="27">
        <v>0.5</v>
      </c>
      <c r="N1080" s="27" t="s">
        <v>882</v>
      </c>
      <c r="O1080" s="30">
        <v>201905604</v>
      </c>
      <c r="P1080" s="22"/>
      <c r="Q1080" s="22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9"/>
    </row>
    <row r="1081" spans="1:29" x14ac:dyDescent="0.25">
      <c r="A1081" s="27">
        <v>1996</v>
      </c>
      <c r="B1081" s="27" t="s">
        <v>4963</v>
      </c>
      <c r="C1081" s="27" t="s">
        <v>674</v>
      </c>
      <c r="D1081" s="27" t="s">
        <v>853</v>
      </c>
      <c r="E1081" s="27" t="s">
        <v>784</v>
      </c>
      <c r="F1081" s="28">
        <v>35274</v>
      </c>
      <c r="G1081" s="29">
        <v>0.10069444444444443</v>
      </c>
      <c r="H1081" s="28">
        <v>35274</v>
      </c>
      <c r="I1081" s="29">
        <v>0.21527777777777779</v>
      </c>
      <c r="J1081" s="27" t="s">
        <v>889</v>
      </c>
      <c r="K1081" s="27">
        <v>0</v>
      </c>
      <c r="L1081" s="27">
        <v>2</v>
      </c>
      <c r="M1081" s="27">
        <v>2</v>
      </c>
      <c r="N1081" s="27" t="s">
        <v>882</v>
      </c>
      <c r="O1081" s="30">
        <v>201806175</v>
      </c>
      <c r="P1081" s="22"/>
      <c r="Q1081" s="22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9"/>
    </row>
    <row r="1082" spans="1:29" x14ac:dyDescent="0.25">
      <c r="A1082" s="27">
        <v>1996</v>
      </c>
      <c r="B1082" s="27" t="s">
        <v>4648</v>
      </c>
      <c r="C1082" s="27" t="s">
        <v>674</v>
      </c>
      <c r="D1082" s="27" t="s">
        <v>3824</v>
      </c>
      <c r="E1082" s="27" t="s">
        <v>3955</v>
      </c>
      <c r="F1082" s="28">
        <v>35274</v>
      </c>
      <c r="G1082" s="29">
        <v>0.1076388888888889</v>
      </c>
      <c r="H1082" s="28">
        <v>35274</v>
      </c>
      <c r="I1082" s="29">
        <v>0.15277777777777776</v>
      </c>
      <c r="J1082" s="27" t="s">
        <v>889</v>
      </c>
      <c r="K1082" s="27">
        <v>0</v>
      </c>
      <c r="L1082" s="27">
        <v>0.1</v>
      </c>
      <c r="M1082" s="27">
        <v>0.1</v>
      </c>
      <c r="N1082" s="27" t="s">
        <v>882</v>
      </c>
      <c r="O1082" s="30">
        <v>201905200</v>
      </c>
      <c r="P1082" s="22"/>
      <c r="Q1082" s="22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9"/>
    </row>
    <row r="1083" spans="1:29" x14ac:dyDescent="0.25">
      <c r="A1083" s="27">
        <v>1996</v>
      </c>
      <c r="B1083" s="27" t="s">
        <v>4272</v>
      </c>
      <c r="C1083" s="27" t="s">
        <v>674</v>
      </c>
      <c r="D1083" s="27" t="s">
        <v>802</v>
      </c>
      <c r="E1083" s="27" t="s">
        <v>746</v>
      </c>
      <c r="F1083" s="28">
        <v>35274</v>
      </c>
      <c r="G1083" s="29">
        <v>0.11805555555555557</v>
      </c>
      <c r="H1083" s="28">
        <v>35274</v>
      </c>
      <c r="I1083" s="29">
        <v>0.27083333333333331</v>
      </c>
      <c r="J1083" s="27" t="s">
        <v>889</v>
      </c>
      <c r="K1083" s="27">
        <v>0</v>
      </c>
      <c r="L1083" s="27">
        <v>1</v>
      </c>
      <c r="M1083" s="27">
        <v>1</v>
      </c>
      <c r="N1083" s="27" t="s">
        <v>882</v>
      </c>
      <c r="O1083" s="30">
        <v>201908253</v>
      </c>
      <c r="P1083" s="22"/>
      <c r="Q1083" s="22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9"/>
    </row>
    <row r="1084" spans="1:29" x14ac:dyDescent="0.25">
      <c r="A1084" s="27">
        <v>1996</v>
      </c>
      <c r="B1084" s="27" t="s">
        <v>1049</v>
      </c>
      <c r="C1084" s="27" t="s">
        <v>676</v>
      </c>
      <c r="D1084" s="27" t="s">
        <v>914</v>
      </c>
      <c r="E1084" s="27" t="s">
        <v>1050</v>
      </c>
      <c r="F1084" s="28">
        <v>35274</v>
      </c>
      <c r="G1084" s="29">
        <v>0.14583333333333334</v>
      </c>
      <c r="H1084" s="28">
        <v>35274</v>
      </c>
      <c r="I1084" s="29">
        <v>0.20833333333333334</v>
      </c>
      <c r="J1084" s="27" t="s">
        <v>889</v>
      </c>
      <c r="K1084" s="27">
        <v>0</v>
      </c>
      <c r="L1084" s="27">
        <v>0.05</v>
      </c>
      <c r="M1084" s="27">
        <v>0.05</v>
      </c>
      <c r="N1084" s="27" t="s">
        <v>882</v>
      </c>
      <c r="O1084" s="30">
        <v>202008126</v>
      </c>
      <c r="P1084" s="22"/>
      <c r="Q1084" s="22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9"/>
    </row>
    <row r="1085" spans="1:29" x14ac:dyDescent="0.25">
      <c r="A1085" s="27">
        <v>1996</v>
      </c>
      <c r="B1085" s="27" t="s">
        <v>1074</v>
      </c>
      <c r="C1085" s="27" t="s">
        <v>676</v>
      </c>
      <c r="D1085" s="27" t="s">
        <v>991</v>
      </c>
      <c r="E1085" s="27" t="s">
        <v>1075</v>
      </c>
      <c r="F1085" s="28">
        <v>35274</v>
      </c>
      <c r="G1085" s="29">
        <v>0.15277777777777776</v>
      </c>
      <c r="H1085" s="28">
        <v>35274</v>
      </c>
      <c r="I1085" s="29">
        <v>0.33333333333333331</v>
      </c>
      <c r="J1085" s="27" t="s">
        <v>889</v>
      </c>
      <c r="K1085" s="27">
        <v>7</v>
      </c>
      <c r="L1085" s="27">
        <v>0</v>
      </c>
      <c r="M1085" s="27">
        <v>7</v>
      </c>
      <c r="N1085" s="27" t="s">
        <v>882</v>
      </c>
      <c r="O1085" s="30">
        <v>202102695</v>
      </c>
      <c r="P1085" s="22"/>
      <c r="Q1085" s="22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9"/>
    </row>
    <row r="1086" spans="1:29" x14ac:dyDescent="0.25">
      <c r="A1086" s="27">
        <v>1996</v>
      </c>
      <c r="B1086" s="27" t="s">
        <v>4152</v>
      </c>
      <c r="C1086" s="27" t="s">
        <v>674</v>
      </c>
      <c r="D1086" s="27" t="s">
        <v>3859</v>
      </c>
      <c r="E1086" s="27" t="s">
        <v>807</v>
      </c>
      <c r="F1086" s="28">
        <v>35274</v>
      </c>
      <c r="G1086" s="29">
        <v>0.17361111111111113</v>
      </c>
      <c r="H1086" s="28">
        <v>35274</v>
      </c>
      <c r="I1086" s="29">
        <v>0.20347222222222219</v>
      </c>
      <c r="J1086" s="27" t="s">
        <v>889</v>
      </c>
      <c r="K1086" s="27">
        <v>0</v>
      </c>
      <c r="L1086" s="27">
        <v>0.03</v>
      </c>
      <c r="M1086" s="27">
        <v>0.03</v>
      </c>
      <c r="N1086" s="27" t="s">
        <v>882</v>
      </c>
      <c r="O1086" s="30">
        <v>202007009</v>
      </c>
      <c r="P1086" s="22"/>
      <c r="Q1086" s="22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9"/>
    </row>
    <row r="1087" spans="1:29" x14ac:dyDescent="0.25">
      <c r="A1087" s="27">
        <v>1996</v>
      </c>
      <c r="B1087" s="27" t="s">
        <v>1032</v>
      </c>
      <c r="C1087" s="27" t="s">
        <v>676</v>
      </c>
      <c r="D1087" s="27" t="s">
        <v>898</v>
      </c>
      <c r="E1087" s="27" t="s">
        <v>781</v>
      </c>
      <c r="F1087" s="28">
        <v>35274</v>
      </c>
      <c r="G1087" s="29">
        <v>0.1875</v>
      </c>
      <c r="H1087" s="28">
        <v>35274</v>
      </c>
      <c r="I1087" s="29">
        <v>0.33333333333333331</v>
      </c>
      <c r="J1087" s="27" t="s">
        <v>889</v>
      </c>
      <c r="K1087" s="27">
        <v>2</v>
      </c>
      <c r="L1087" s="27">
        <v>0</v>
      </c>
      <c r="M1087" s="27">
        <v>2</v>
      </c>
      <c r="N1087" s="27" t="s">
        <v>882</v>
      </c>
      <c r="O1087" s="30">
        <v>202005954</v>
      </c>
      <c r="P1087" s="22"/>
      <c r="Q1087" s="22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9"/>
    </row>
    <row r="1088" spans="1:29" x14ac:dyDescent="0.25">
      <c r="A1088" s="27">
        <v>1996</v>
      </c>
      <c r="B1088" s="27" t="s">
        <v>4160</v>
      </c>
      <c r="C1088" s="27" t="s">
        <v>674</v>
      </c>
      <c r="D1088" s="27" t="s">
        <v>3859</v>
      </c>
      <c r="E1088" s="27" t="s">
        <v>4161</v>
      </c>
      <c r="F1088" s="28">
        <v>35274</v>
      </c>
      <c r="G1088" s="29">
        <v>0.23958333333333334</v>
      </c>
      <c r="H1088" s="28">
        <v>35274</v>
      </c>
      <c r="I1088" s="29">
        <v>0.27430555555555552</v>
      </c>
      <c r="J1088" s="27" t="s">
        <v>889</v>
      </c>
      <c r="K1088" s="27">
        <v>0</v>
      </c>
      <c r="L1088" s="27">
        <v>0.05</v>
      </c>
      <c r="M1088" s="27">
        <v>0.05</v>
      </c>
      <c r="N1088" s="27" t="s">
        <v>882</v>
      </c>
      <c r="O1088" s="30">
        <v>201505938</v>
      </c>
      <c r="P1088" s="22"/>
      <c r="Q1088" s="22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9"/>
    </row>
    <row r="1089" spans="1:29" x14ac:dyDescent="0.25">
      <c r="A1089" s="27">
        <v>1996</v>
      </c>
      <c r="B1089" s="27" t="s">
        <v>3999</v>
      </c>
      <c r="C1089" s="27" t="s">
        <v>674</v>
      </c>
      <c r="D1089" s="27" t="s">
        <v>3859</v>
      </c>
      <c r="E1089" s="27" t="s">
        <v>3889</v>
      </c>
      <c r="F1089" s="28">
        <v>35274</v>
      </c>
      <c r="G1089" s="29">
        <v>0.25</v>
      </c>
      <c r="H1089" s="28">
        <v>35274</v>
      </c>
      <c r="I1089" s="29">
        <v>0.2951388888888889</v>
      </c>
      <c r="J1089" s="27" t="s">
        <v>889</v>
      </c>
      <c r="K1089" s="27">
        <v>0</v>
      </c>
      <c r="L1089" s="27">
        <v>0.04</v>
      </c>
      <c r="M1089" s="27">
        <v>0.04</v>
      </c>
      <c r="N1089" s="27" t="s">
        <v>882</v>
      </c>
      <c r="O1089" s="30">
        <v>201800185</v>
      </c>
      <c r="P1089" s="22"/>
      <c r="Q1089" s="22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9"/>
    </row>
    <row r="1090" spans="1:29" x14ac:dyDescent="0.25">
      <c r="A1090" s="27">
        <v>1996</v>
      </c>
      <c r="B1090" s="27" t="s">
        <v>4649</v>
      </c>
      <c r="C1090" s="27" t="s">
        <v>674</v>
      </c>
      <c r="D1090" s="27" t="s">
        <v>752</v>
      </c>
      <c r="E1090" s="27" t="s">
        <v>832</v>
      </c>
      <c r="F1090" s="28">
        <v>35274</v>
      </c>
      <c r="G1090" s="29">
        <v>0.26527777777777778</v>
      </c>
      <c r="H1090" s="28">
        <v>35274</v>
      </c>
      <c r="I1090" s="29">
        <v>0.28819444444444448</v>
      </c>
      <c r="J1090" s="27" t="s">
        <v>889</v>
      </c>
      <c r="K1090" s="27">
        <v>0</v>
      </c>
      <c r="L1090" s="27">
        <v>0.1</v>
      </c>
      <c r="M1090" s="27">
        <v>0.1</v>
      </c>
      <c r="N1090" s="27" t="s">
        <v>882</v>
      </c>
      <c r="O1090" s="30">
        <v>202102698</v>
      </c>
      <c r="P1090" s="22"/>
      <c r="Q1090" s="22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9"/>
    </row>
    <row r="1091" spans="1:29" x14ac:dyDescent="0.25">
      <c r="A1091" s="27">
        <v>1996</v>
      </c>
      <c r="B1091" s="27" t="s">
        <v>1364</v>
      </c>
      <c r="C1091" s="27" t="s">
        <v>676</v>
      </c>
      <c r="D1091" s="27" t="s">
        <v>901</v>
      </c>
      <c r="E1091" s="27" t="s">
        <v>1365</v>
      </c>
      <c r="F1091" s="28">
        <v>35274</v>
      </c>
      <c r="G1091" s="29">
        <v>0.34722222222222227</v>
      </c>
      <c r="H1091" s="28">
        <v>35274</v>
      </c>
      <c r="I1091" s="29">
        <v>0.44791666666666669</v>
      </c>
      <c r="J1091" s="27" t="s">
        <v>889</v>
      </c>
      <c r="K1091" s="27">
        <v>0</v>
      </c>
      <c r="L1091" s="27">
        <v>0.4</v>
      </c>
      <c r="M1091" s="27">
        <v>0.4</v>
      </c>
      <c r="N1091" s="27" t="s">
        <v>882</v>
      </c>
      <c r="O1091" s="30">
        <v>202008319</v>
      </c>
      <c r="P1091" s="22"/>
      <c r="Q1091" s="22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9"/>
    </row>
    <row r="1092" spans="1:29" x14ac:dyDescent="0.25">
      <c r="A1092" s="27">
        <v>1996</v>
      </c>
      <c r="B1092" s="27" t="s">
        <v>1123</v>
      </c>
      <c r="C1092" s="27" t="s">
        <v>676</v>
      </c>
      <c r="D1092" s="27" t="s">
        <v>991</v>
      </c>
      <c r="E1092" s="27" t="s">
        <v>1124</v>
      </c>
      <c r="F1092" s="28">
        <v>35274</v>
      </c>
      <c r="G1092" s="29">
        <v>0.35416666666666669</v>
      </c>
      <c r="H1092" s="28">
        <v>35274</v>
      </c>
      <c r="I1092" s="29">
        <v>0.41319444444444442</v>
      </c>
      <c r="J1092" s="27" t="s">
        <v>889</v>
      </c>
      <c r="K1092" s="27">
        <v>0.05</v>
      </c>
      <c r="L1092" s="27">
        <v>0.05</v>
      </c>
      <c r="M1092" s="27">
        <v>0.1</v>
      </c>
      <c r="N1092" s="27" t="s">
        <v>882</v>
      </c>
      <c r="O1092" s="30">
        <v>201704093</v>
      </c>
      <c r="P1092" s="22"/>
      <c r="Q1092" s="22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9"/>
    </row>
    <row r="1093" spans="1:29" x14ac:dyDescent="0.25">
      <c r="A1093" s="27">
        <v>1996</v>
      </c>
      <c r="B1093" s="27" t="s">
        <v>4148</v>
      </c>
      <c r="C1093" s="27" t="s">
        <v>674</v>
      </c>
      <c r="D1093" s="27" t="s">
        <v>3939</v>
      </c>
      <c r="E1093" s="27" t="s">
        <v>3939</v>
      </c>
      <c r="F1093" s="28">
        <v>35274</v>
      </c>
      <c r="G1093" s="29">
        <v>0.375</v>
      </c>
      <c r="H1093" s="28">
        <v>35274</v>
      </c>
      <c r="I1093" s="29">
        <v>0.41666666666666669</v>
      </c>
      <c r="J1093" s="27" t="s">
        <v>889</v>
      </c>
      <c r="K1093" s="27">
        <v>0</v>
      </c>
      <c r="L1093" s="27">
        <v>0.05</v>
      </c>
      <c r="M1093" s="27">
        <v>0.05</v>
      </c>
      <c r="N1093" s="27" t="s">
        <v>882</v>
      </c>
      <c r="O1093" s="30">
        <v>201904803</v>
      </c>
      <c r="P1093" s="22"/>
      <c r="Q1093" s="22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9"/>
    </row>
    <row r="1094" spans="1:29" x14ac:dyDescent="0.25">
      <c r="A1094" s="27">
        <v>1996</v>
      </c>
      <c r="B1094" s="27" t="s">
        <v>4152</v>
      </c>
      <c r="C1094" s="27" t="s">
        <v>674</v>
      </c>
      <c r="D1094" s="27" t="s">
        <v>3859</v>
      </c>
      <c r="E1094" s="27" t="s">
        <v>807</v>
      </c>
      <c r="F1094" s="28">
        <v>35274</v>
      </c>
      <c r="G1094" s="29">
        <v>0.38541666666666669</v>
      </c>
      <c r="H1094" s="28">
        <v>35274</v>
      </c>
      <c r="I1094" s="29">
        <v>0.4236111111111111</v>
      </c>
      <c r="J1094" s="27" t="s">
        <v>889</v>
      </c>
      <c r="K1094" s="27">
        <v>0</v>
      </c>
      <c r="L1094" s="27">
        <v>0.04</v>
      </c>
      <c r="M1094" s="27">
        <v>0.04</v>
      </c>
      <c r="N1094" s="27" t="s">
        <v>882</v>
      </c>
      <c r="O1094" s="30">
        <v>202008110</v>
      </c>
      <c r="P1094" s="22"/>
      <c r="Q1094" s="22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9"/>
    </row>
    <row r="1095" spans="1:29" x14ac:dyDescent="0.25">
      <c r="A1095" s="27">
        <v>1996</v>
      </c>
      <c r="B1095" s="27" t="s">
        <v>4001</v>
      </c>
      <c r="C1095" s="27" t="s">
        <v>674</v>
      </c>
      <c r="D1095" s="27" t="s">
        <v>1248</v>
      </c>
      <c r="E1095" s="27" t="s">
        <v>4002</v>
      </c>
      <c r="F1095" s="28">
        <v>35274</v>
      </c>
      <c r="G1095" s="29">
        <v>0.38541666666666669</v>
      </c>
      <c r="H1095" s="28">
        <v>35274</v>
      </c>
      <c r="I1095" s="29">
        <v>0.46875</v>
      </c>
      <c r="J1095" s="27" t="s">
        <v>889</v>
      </c>
      <c r="K1095" s="27">
        <v>0</v>
      </c>
      <c r="L1095" s="27">
        <v>0.1</v>
      </c>
      <c r="M1095" s="27">
        <v>0.1</v>
      </c>
      <c r="N1095" s="27" t="s">
        <v>882</v>
      </c>
      <c r="O1095" s="30">
        <v>201904507</v>
      </c>
      <c r="P1095" s="22"/>
      <c r="Q1095" s="22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9"/>
    </row>
    <row r="1096" spans="1:29" x14ac:dyDescent="0.25">
      <c r="A1096" s="27">
        <v>1996</v>
      </c>
      <c r="B1096" s="27" t="s">
        <v>4655</v>
      </c>
      <c r="C1096" s="27" t="s">
        <v>674</v>
      </c>
      <c r="D1096" s="27" t="s">
        <v>752</v>
      </c>
      <c r="E1096" s="27" t="s">
        <v>4384</v>
      </c>
      <c r="F1096" s="28">
        <v>35274</v>
      </c>
      <c r="G1096" s="29">
        <v>0.38541666666666669</v>
      </c>
      <c r="H1096" s="28">
        <v>35274</v>
      </c>
      <c r="I1096" s="29">
        <v>0.40972222222222227</v>
      </c>
      <c r="J1096" s="27" t="s">
        <v>889</v>
      </c>
      <c r="K1096" s="27">
        <v>0</v>
      </c>
      <c r="L1096" s="27">
        <v>0.15</v>
      </c>
      <c r="M1096" s="27">
        <v>0.15</v>
      </c>
      <c r="N1096" s="27" t="s">
        <v>882</v>
      </c>
      <c r="O1096" s="30">
        <v>201907915</v>
      </c>
      <c r="P1096" s="22"/>
      <c r="Q1096" s="22"/>
      <c r="R1096" s="16"/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9"/>
    </row>
    <row r="1097" spans="1:29" x14ac:dyDescent="0.25">
      <c r="A1097" s="27">
        <v>1996</v>
      </c>
      <c r="B1097" s="27" t="s">
        <v>4789</v>
      </c>
      <c r="C1097" s="27" t="s">
        <v>674</v>
      </c>
      <c r="D1097" s="27" t="s">
        <v>3830</v>
      </c>
      <c r="E1097" s="27" t="s">
        <v>4628</v>
      </c>
      <c r="F1097" s="28">
        <v>35274</v>
      </c>
      <c r="G1097" s="29">
        <v>0.38541666666666669</v>
      </c>
      <c r="H1097" s="28">
        <v>35274</v>
      </c>
      <c r="I1097" s="29">
        <v>0.56944444444444442</v>
      </c>
      <c r="J1097" s="27" t="s">
        <v>889</v>
      </c>
      <c r="K1097" s="27">
        <v>1</v>
      </c>
      <c r="L1097" s="27">
        <v>4</v>
      </c>
      <c r="M1097" s="27">
        <v>5</v>
      </c>
      <c r="N1097" s="27" t="s">
        <v>882</v>
      </c>
      <c r="O1097" s="30">
        <v>202009360</v>
      </c>
      <c r="P1097" s="22"/>
      <c r="Q1097" s="22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9"/>
    </row>
    <row r="1098" spans="1:29" x14ac:dyDescent="0.25">
      <c r="A1098" s="27">
        <v>1996</v>
      </c>
      <c r="B1098" s="27" t="s">
        <v>1033</v>
      </c>
      <c r="C1098" s="27" t="s">
        <v>676</v>
      </c>
      <c r="D1098" s="27" t="s">
        <v>991</v>
      </c>
      <c r="E1098" s="27" t="s">
        <v>992</v>
      </c>
      <c r="F1098" s="28">
        <v>35274</v>
      </c>
      <c r="G1098" s="29">
        <v>0.3888888888888889</v>
      </c>
      <c r="H1098" s="28">
        <v>35274</v>
      </c>
      <c r="I1098" s="29">
        <v>0.47916666666666669</v>
      </c>
      <c r="J1098" s="27" t="s">
        <v>889</v>
      </c>
      <c r="K1098" s="27">
        <v>0</v>
      </c>
      <c r="L1098" s="27">
        <v>1</v>
      </c>
      <c r="M1098" s="27">
        <v>1</v>
      </c>
      <c r="N1098" s="27" t="s">
        <v>882</v>
      </c>
      <c r="O1098" s="30">
        <v>201800328</v>
      </c>
      <c r="P1098" s="22"/>
      <c r="Q1098" s="22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9"/>
    </row>
    <row r="1099" spans="1:29" x14ac:dyDescent="0.25">
      <c r="A1099" s="27">
        <v>1996</v>
      </c>
      <c r="B1099" s="27" t="s">
        <v>4650</v>
      </c>
      <c r="C1099" s="27" t="s">
        <v>674</v>
      </c>
      <c r="D1099" s="27" t="s">
        <v>3830</v>
      </c>
      <c r="E1099" s="27" t="s">
        <v>840</v>
      </c>
      <c r="F1099" s="28">
        <v>35274</v>
      </c>
      <c r="G1099" s="29">
        <v>0.40625</v>
      </c>
      <c r="H1099" s="28">
        <v>35274</v>
      </c>
      <c r="I1099" s="29">
        <v>0.44444444444444442</v>
      </c>
      <c r="J1099" s="27" t="s">
        <v>889</v>
      </c>
      <c r="K1099" s="27">
        <v>0</v>
      </c>
      <c r="L1099" s="27">
        <v>0.2</v>
      </c>
      <c r="M1099" s="27">
        <v>0.2</v>
      </c>
      <c r="N1099" s="27" t="s">
        <v>882</v>
      </c>
      <c r="O1099" s="30">
        <v>201900565</v>
      </c>
      <c r="P1099" s="22"/>
      <c r="Q1099" s="22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9"/>
    </row>
    <row r="1100" spans="1:29" x14ac:dyDescent="0.25">
      <c r="A1100" s="27">
        <v>1996</v>
      </c>
      <c r="B1100" s="27" t="s">
        <v>4459</v>
      </c>
      <c r="C1100" s="27" t="s">
        <v>674</v>
      </c>
      <c r="D1100" s="27" t="s">
        <v>3939</v>
      </c>
      <c r="E1100" s="27" t="s">
        <v>4232</v>
      </c>
      <c r="F1100" s="28">
        <v>35274</v>
      </c>
      <c r="G1100" s="29">
        <v>0.41319444444444442</v>
      </c>
      <c r="H1100" s="28">
        <v>35274</v>
      </c>
      <c r="I1100" s="29">
        <v>0.44444444444444442</v>
      </c>
      <c r="J1100" s="27" t="s">
        <v>889</v>
      </c>
      <c r="K1100" s="27">
        <v>0</v>
      </c>
      <c r="L1100" s="27">
        <v>0.05</v>
      </c>
      <c r="M1100" s="27">
        <v>0.05</v>
      </c>
      <c r="N1100" s="27" t="s">
        <v>882</v>
      </c>
      <c r="O1100" s="30">
        <v>202007623</v>
      </c>
      <c r="P1100" s="22"/>
      <c r="Q1100" s="22"/>
      <c r="R1100" s="16"/>
      <c r="S1100" s="16"/>
      <c r="T1100" s="16"/>
      <c r="U1100" s="16"/>
      <c r="V1100" s="16"/>
      <c r="W1100" s="16"/>
      <c r="X1100" s="16"/>
      <c r="Y1100" s="16"/>
      <c r="Z1100" s="16"/>
      <c r="AA1100" s="16"/>
      <c r="AB1100" s="16"/>
      <c r="AC1100" s="19"/>
    </row>
    <row r="1101" spans="1:29" x14ac:dyDescent="0.25">
      <c r="A1101" s="27">
        <v>1996</v>
      </c>
      <c r="B1101" s="27" t="s">
        <v>4269</v>
      </c>
      <c r="C1101" s="27" t="s">
        <v>674</v>
      </c>
      <c r="D1101" s="27" t="s">
        <v>3939</v>
      </c>
      <c r="E1101" s="27" t="s">
        <v>3940</v>
      </c>
      <c r="F1101" s="28">
        <v>35274</v>
      </c>
      <c r="G1101" s="29">
        <v>0.42708333333333331</v>
      </c>
      <c r="H1101" s="28">
        <v>35274</v>
      </c>
      <c r="I1101" s="29">
        <v>0.46180555555555558</v>
      </c>
      <c r="J1101" s="27" t="s">
        <v>889</v>
      </c>
      <c r="K1101" s="27">
        <v>0</v>
      </c>
      <c r="L1101" s="27">
        <v>0.03</v>
      </c>
      <c r="M1101" s="27">
        <v>0.03</v>
      </c>
      <c r="N1101" s="27" t="s">
        <v>882</v>
      </c>
      <c r="O1101" s="30">
        <v>202005485</v>
      </c>
      <c r="P1101" s="22"/>
      <c r="Q1101" s="22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9"/>
    </row>
    <row r="1102" spans="1:29" x14ac:dyDescent="0.25">
      <c r="A1102" s="27">
        <v>1996</v>
      </c>
      <c r="B1102" s="27" t="s">
        <v>4320</v>
      </c>
      <c r="C1102" s="27" t="s">
        <v>674</v>
      </c>
      <c r="D1102" s="27" t="s">
        <v>3859</v>
      </c>
      <c r="E1102" s="27" t="s">
        <v>4061</v>
      </c>
      <c r="F1102" s="28">
        <v>35274</v>
      </c>
      <c r="G1102" s="29">
        <v>0.44444444444444442</v>
      </c>
      <c r="H1102" s="28">
        <v>35274</v>
      </c>
      <c r="I1102" s="29">
        <v>0.47916666666666669</v>
      </c>
      <c r="J1102" s="27" t="s">
        <v>889</v>
      </c>
      <c r="K1102" s="27">
        <v>0</v>
      </c>
      <c r="L1102" s="27">
        <v>7.0000000000000007E-2</v>
      </c>
      <c r="M1102" s="27">
        <v>7.0000000000000007E-2</v>
      </c>
      <c r="N1102" s="27" t="s">
        <v>882</v>
      </c>
      <c r="O1102" s="30">
        <v>201905682</v>
      </c>
      <c r="P1102" s="22"/>
      <c r="Q1102" s="22"/>
      <c r="R1102" s="16"/>
      <c r="S1102" s="16"/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9"/>
    </row>
    <row r="1103" spans="1:29" x14ac:dyDescent="0.25">
      <c r="A1103" s="27">
        <v>1996</v>
      </c>
      <c r="B1103" s="27" t="s">
        <v>4465</v>
      </c>
      <c r="C1103" s="27" t="s">
        <v>674</v>
      </c>
      <c r="D1103" s="27" t="s">
        <v>3841</v>
      </c>
      <c r="E1103" s="27" t="s">
        <v>3946</v>
      </c>
      <c r="F1103" s="28">
        <v>35274</v>
      </c>
      <c r="G1103" s="29">
        <v>0.4513888888888889</v>
      </c>
      <c r="H1103" s="28">
        <v>35274</v>
      </c>
      <c r="I1103" s="29">
        <v>0.49305555555555558</v>
      </c>
      <c r="J1103" s="27" t="s">
        <v>889</v>
      </c>
      <c r="K1103" s="27">
        <v>0</v>
      </c>
      <c r="L1103" s="27">
        <v>0.05</v>
      </c>
      <c r="M1103" s="27">
        <v>0.05</v>
      </c>
      <c r="N1103" s="27" t="s">
        <v>882</v>
      </c>
      <c r="O1103" s="30">
        <v>201907089</v>
      </c>
      <c r="P1103" s="22"/>
      <c r="Q1103" s="22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9"/>
    </row>
    <row r="1104" spans="1:29" x14ac:dyDescent="0.25">
      <c r="A1104" s="27">
        <v>1996</v>
      </c>
      <c r="B1104" s="27" t="s">
        <v>4160</v>
      </c>
      <c r="C1104" s="27" t="s">
        <v>674</v>
      </c>
      <c r="D1104" s="27" t="s">
        <v>3859</v>
      </c>
      <c r="E1104" s="27" t="s">
        <v>4161</v>
      </c>
      <c r="F1104" s="28">
        <v>35274</v>
      </c>
      <c r="G1104" s="29">
        <v>0.45833333333333331</v>
      </c>
      <c r="H1104" s="28">
        <v>35274</v>
      </c>
      <c r="I1104" s="29">
        <v>0.54861111111111105</v>
      </c>
      <c r="J1104" s="27" t="s">
        <v>889</v>
      </c>
      <c r="K1104" s="27">
        <v>0</v>
      </c>
      <c r="L1104" s="27">
        <v>0.2</v>
      </c>
      <c r="M1104" s="27">
        <v>0.2</v>
      </c>
      <c r="N1104" s="27" t="s">
        <v>882</v>
      </c>
      <c r="O1104" s="30">
        <v>202006289</v>
      </c>
      <c r="P1104" s="22"/>
      <c r="Q1104" s="22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9"/>
    </row>
    <row r="1105" spans="1:29" x14ac:dyDescent="0.25">
      <c r="A1105" s="27">
        <v>1996</v>
      </c>
      <c r="B1105" s="27" t="s">
        <v>3998</v>
      </c>
      <c r="C1105" s="27" t="s">
        <v>674</v>
      </c>
      <c r="D1105" s="27" t="s">
        <v>752</v>
      </c>
      <c r="E1105" s="27" t="s">
        <v>849</v>
      </c>
      <c r="F1105" s="28">
        <v>35274</v>
      </c>
      <c r="G1105" s="29">
        <v>0.48472222222222222</v>
      </c>
      <c r="H1105" s="28">
        <v>35274</v>
      </c>
      <c r="I1105" s="29">
        <v>0.58680555555555558</v>
      </c>
      <c r="J1105" s="27" t="s">
        <v>889</v>
      </c>
      <c r="K1105" s="27">
        <v>0</v>
      </c>
      <c r="L1105" s="27">
        <v>0.2</v>
      </c>
      <c r="M1105" s="27">
        <v>0.2</v>
      </c>
      <c r="N1105" s="27" t="s">
        <v>882</v>
      </c>
      <c r="O1105" s="30">
        <v>201907859</v>
      </c>
      <c r="P1105" s="22"/>
      <c r="Q1105" s="22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9"/>
    </row>
    <row r="1106" spans="1:29" x14ac:dyDescent="0.25">
      <c r="A1106" s="27">
        <v>1996</v>
      </c>
      <c r="B1106" s="27" t="s">
        <v>4963</v>
      </c>
      <c r="C1106" s="27" t="s">
        <v>674</v>
      </c>
      <c r="D1106" s="27" t="s">
        <v>853</v>
      </c>
      <c r="E1106" s="27" t="s">
        <v>784</v>
      </c>
      <c r="F1106" s="28">
        <v>35274</v>
      </c>
      <c r="G1106" s="29">
        <v>0.48958333333333331</v>
      </c>
      <c r="H1106" s="28">
        <v>35274</v>
      </c>
      <c r="I1106" s="29">
        <v>0.68055555555555547</v>
      </c>
      <c r="J1106" s="27" t="s">
        <v>889</v>
      </c>
      <c r="K1106" s="27">
        <v>0</v>
      </c>
      <c r="L1106" s="27">
        <v>2</v>
      </c>
      <c r="M1106" s="27">
        <v>2</v>
      </c>
      <c r="N1106" s="27" t="s">
        <v>882</v>
      </c>
      <c r="O1106" s="30">
        <v>201907872</v>
      </c>
      <c r="P1106" s="22"/>
      <c r="Q1106" s="22"/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9"/>
    </row>
    <row r="1107" spans="1:29" x14ac:dyDescent="0.25">
      <c r="A1107" s="27">
        <v>1996</v>
      </c>
      <c r="B1107" s="27" t="s">
        <v>1483</v>
      </c>
      <c r="C1107" s="27" t="s">
        <v>676</v>
      </c>
      <c r="D1107" s="27" t="s">
        <v>963</v>
      </c>
      <c r="E1107" s="27" t="s">
        <v>1484</v>
      </c>
      <c r="F1107" s="28">
        <v>35274</v>
      </c>
      <c r="G1107" s="29">
        <v>0.49652777777777773</v>
      </c>
      <c r="H1107" s="28">
        <v>35274</v>
      </c>
      <c r="I1107" s="29">
        <v>0.56111111111111112</v>
      </c>
      <c r="J1107" s="27" t="s">
        <v>889</v>
      </c>
      <c r="K1107" s="27">
        <v>0</v>
      </c>
      <c r="L1107" s="27">
        <v>0.5</v>
      </c>
      <c r="M1107" s="27">
        <v>0.5</v>
      </c>
      <c r="N1107" s="27" t="s">
        <v>882</v>
      </c>
      <c r="O1107" s="30">
        <v>201905129</v>
      </c>
      <c r="P1107" s="22"/>
      <c r="Q1107" s="22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9"/>
    </row>
    <row r="1108" spans="1:29" x14ac:dyDescent="0.25">
      <c r="A1108" s="27">
        <v>1996</v>
      </c>
      <c r="B1108" s="27" t="s">
        <v>4151</v>
      </c>
      <c r="C1108" s="27" t="s">
        <v>674</v>
      </c>
      <c r="D1108" s="27" t="s">
        <v>802</v>
      </c>
      <c r="E1108" s="27" t="s">
        <v>778</v>
      </c>
      <c r="F1108" s="28">
        <v>35274</v>
      </c>
      <c r="G1108" s="29">
        <v>0.50694444444444442</v>
      </c>
      <c r="H1108" s="28">
        <v>35274</v>
      </c>
      <c r="I1108" s="29">
        <v>0.55208333333333337</v>
      </c>
      <c r="J1108" s="27" t="s">
        <v>889</v>
      </c>
      <c r="K1108" s="27">
        <v>0</v>
      </c>
      <c r="L1108" s="27">
        <v>0.04</v>
      </c>
      <c r="M1108" s="27">
        <v>0.04</v>
      </c>
      <c r="N1108" s="27" t="s">
        <v>882</v>
      </c>
      <c r="O1108" s="30">
        <v>202007375</v>
      </c>
      <c r="P1108" s="22"/>
      <c r="Q1108" s="22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9"/>
    </row>
    <row r="1109" spans="1:29" x14ac:dyDescent="0.25">
      <c r="A1109" s="27">
        <v>1996</v>
      </c>
      <c r="B1109" s="27" t="s">
        <v>1286</v>
      </c>
      <c r="C1109" s="27" t="s">
        <v>676</v>
      </c>
      <c r="D1109" s="27" t="s">
        <v>901</v>
      </c>
      <c r="E1109" s="27" t="s">
        <v>1287</v>
      </c>
      <c r="F1109" s="28">
        <v>35274</v>
      </c>
      <c r="G1109" s="29">
        <v>0.54166666666666663</v>
      </c>
      <c r="H1109" s="28">
        <v>35274</v>
      </c>
      <c r="I1109" s="29">
        <v>0.65625</v>
      </c>
      <c r="J1109" s="27" t="s">
        <v>889</v>
      </c>
      <c r="K1109" s="27">
        <v>0</v>
      </c>
      <c r="L1109" s="27">
        <v>0.5</v>
      </c>
      <c r="M1109" s="27">
        <v>0.5</v>
      </c>
      <c r="N1109" s="27" t="s">
        <v>882</v>
      </c>
      <c r="O1109" s="30">
        <v>202005148</v>
      </c>
      <c r="P1109" s="22"/>
      <c r="Q1109" s="22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9"/>
    </row>
    <row r="1110" spans="1:29" x14ac:dyDescent="0.25">
      <c r="A1110" s="27">
        <v>1996</v>
      </c>
      <c r="B1110" s="27" t="s">
        <v>4001</v>
      </c>
      <c r="C1110" s="27" t="s">
        <v>674</v>
      </c>
      <c r="D1110" s="27" t="s">
        <v>1248</v>
      </c>
      <c r="E1110" s="27" t="s">
        <v>4002</v>
      </c>
      <c r="F1110" s="28">
        <v>35274</v>
      </c>
      <c r="G1110" s="29">
        <v>0.54166666666666663</v>
      </c>
      <c r="H1110" s="28">
        <v>35274</v>
      </c>
      <c r="I1110" s="29">
        <v>0.625</v>
      </c>
      <c r="J1110" s="27" t="s">
        <v>889</v>
      </c>
      <c r="K1110" s="27">
        <v>0</v>
      </c>
      <c r="L1110" s="27">
        <v>0.5</v>
      </c>
      <c r="M1110" s="27">
        <v>0.5</v>
      </c>
      <c r="N1110" s="27" t="s">
        <v>882</v>
      </c>
      <c r="O1110" s="30">
        <v>202005954</v>
      </c>
      <c r="P1110" s="22"/>
      <c r="Q1110" s="22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9"/>
    </row>
    <row r="1111" spans="1:29" x14ac:dyDescent="0.25">
      <c r="A1111" s="27">
        <v>1996</v>
      </c>
      <c r="B1111" s="27" t="s">
        <v>4154</v>
      </c>
      <c r="C1111" s="27" t="s">
        <v>674</v>
      </c>
      <c r="D1111" s="27" t="s">
        <v>3859</v>
      </c>
      <c r="E1111" s="27" t="s">
        <v>3897</v>
      </c>
      <c r="F1111" s="28">
        <v>35274</v>
      </c>
      <c r="G1111" s="29">
        <v>0.54166666666666663</v>
      </c>
      <c r="H1111" s="28">
        <v>35274</v>
      </c>
      <c r="I1111" s="29">
        <v>0.81597222222222221</v>
      </c>
      <c r="J1111" s="27" t="s">
        <v>889</v>
      </c>
      <c r="K1111" s="27">
        <v>0</v>
      </c>
      <c r="L1111" s="27">
        <v>1</v>
      </c>
      <c r="M1111" s="27">
        <v>1</v>
      </c>
      <c r="N1111" s="27" t="s">
        <v>882</v>
      </c>
      <c r="O1111" s="30">
        <v>202007911</v>
      </c>
      <c r="P1111" s="22"/>
      <c r="Q1111" s="22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9"/>
    </row>
    <row r="1112" spans="1:29" x14ac:dyDescent="0.25">
      <c r="A1112" s="27">
        <v>1996</v>
      </c>
      <c r="B1112" s="27" t="s">
        <v>4269</v>
      </c>
      <c r="C1112" s="27" t="s">
        <v>674</v>
      </c>
      <c r="D1112" s="27" t="s">
        <v>3939</v>
      </c>
      <c r="E1112" s="27" t="s">
        <v>3940</v>
      </c>
      <c r="F1112" s="28">
        <v>35274</v>
      </c>
      <c r="G1112" s="29">
        <v>0.54513888888888895</v>
      </c>
      <c r="H1112" s="28">
        <v>35274</v>
      </c>
      <c r="I1112" s="29">
        <v>0.57986111111111105</v>
      </c>
      <c r="J1112" s="27" t="s">
        <v>889</v>
      </c>
      <c r="K1112" s="27">
        <v>0</v>
      </c>
      <c r="L1112" s="27">
        <v>0.05</v>
      </c>
      <c r="M1112" s="27">
        <v>0.05</v>
      </c>
      <c r="N1112" s="27" t="s">
        <v>882</v>
      </c>
      <c r="O1112" s="30">
        <v>202006670</v>
      </c>
      <c r="P1112" s="22"/>
      <c r="Q1112" s="22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9"/>
    </row>
    <row r="1113" spans="1:29" x14ac:dyDescent="0.25">
      <c r="A1113" s="27">
        <v>1996</v>
      </c>
      <c r="B1113" s="27" t="s">
        <v>3994</v>
      </c>
      <c r="C1113" s="27" t="s">
        <v>674</v>
      </c>
      <c r="D1113" s="27" t="s">
        <v>802</v>
      </c>
      <c r="E1113" s="27" t="s">
        <v>3844</v>
      </c>
      <c r="F1113" s="28">
        <v>35274</v>
      </c>
      <c r="G1113" s="29">
        <v>0.54861111111111105</v>
      </c>
      <c r="H1113" s="28">
        <v>35274</v>
      </c>
      <c r="I1113" s="29">
        <v>0.59722222222222221</v>
      </c>
      <c r="J1113" s="27" t="s">
        <v>889</v>
      </c>
      <c r="K1113" s="27">
        <v>0</v>
      </c>
      <c r="L1113" s="27">
        <v>0.01</v>
      </c>
      <c r="M1113" s="27">
        <v>0.01</v>
      </c>
      <c r="N1113" s="27" t="s">
        <v>882</v>
      </c>
      <c r="O1113" s="30">
        <v>201806082</v>
      </c>
      <c r="P1113" s="22"/>
      <c r="Q1113" s="22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9"/>
    </row>
    <row r="1114" spans="1:29" x14ac:dyDescent="0.25">
      <c r="A1114" s="27">
        <v>1996</v>
      </c>
      <c r="B1114" s="27" t="s">
        <v>4647</v>
      </c>
      <c r="C1114" s="27" t="s">
        <v>674</v>
      </c>
      <c r="D1114" s="27" t="s">
        <v>3830</v>
      </c>
      <c r="E1114" s="27" t="s">
        <v>808</v>
      </c>
      <c r="F1114" s="28">
        <v>35274</v>
      </c>
      <c r="G1114" s="29">
        <v>0.54861111111111105</v>
      </c>
      <c r="H1114" s="28">
        <v>35274</v>
      </c>
      <c r="I1114" s="29">
        <v>0.59375</v>
      </c>
      <c r="J1114" s="27" t="s">
        <v>889</v>
      </c>
      <c r="K1114" s="27">
        <v>0</v>
      </c>
      <c r="L1114" s="27">
        <v>0.1</v>
      </c>
      <c r="M1114" s="27">
        <v>0.1</v>
      </c>
      <c r="N1114" s="27" t="s">
        <v>882</v>
      </c>
      <c r="O1114" s="30">
        <v>202102204</v>
      </c>
      <c r="P1114" s="22"/>
      <c r="Q1114" s="22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9"/>
    </row>
    <row r="1115" spans="1:29" x14ac:dyDescent="0.25">
      <c r="A1115" s="27">
        <v>1996</v>
      </c>
      <c r="B1115" s="27" t="s">
        <v>1191</v>
      </c>
      <c r="C1115" s="27" t="s">
        <v>676</v>
      </c>
      <c r="D1115" s="27" t="s">
        <v>1004</v>
      </c>
      <c r="E1115" s="27" t="s">
        <v>781</v>
      </c>
      <c r="F1115" s="28">
        <v>35274</v>
      </c>
      <c r="G1115" s="29">
        <v>0.55208333333333337</v>
      </c>
      <c r="H1115" s="28">
        <v>35274</v>
      </c>
      <c r="I1115" s="29">
        <v>0.57291666666666663</v>
      </c>
      <c r="J1115" s="27" t="s">
        <v>889</v>
      </c>
      <c r="K1115" s="27">
        <v>0</v>
      </c>
      <c r="L1115" s="27">
        <v>0.02</v>
      </c>
      <c r="M1115" s="27">
        <v>0.02</v>
      </c>
      <c r="N1115" s="27" t="s">
        <v>882</v>
      </c>
      <c r="O1115" s="30">
        <v>201800185</v>
      </c>
      <c r="P1115" s="22"/>
      <c r="Q1115" s="22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9"/>
    </row>
    <row r="1116" spans="1:29" x14ac:dyDescent="0.25">
      <c r="A1116" s="27">
        <v>1996</v>
      </c>
      <c r="B1116" s="27" t="s">
        <v>3995</v>
      </c>
      <c r="C1116" s="27" t="s">
        <v>674</v>
      </c>
      <c r="D1116" s="27" t="s">
        <v>802</v>
      </c>
      <c r="E1116" s="27" t="s">
        <v>746</v>
      </c>
      <c r="F1116" s="28">
        <v>35274</v>
      </c>
      <c r="G1116" s="29">
        <v>0.55208333333333337</v>
      </c>
      <c r="H1116" s="28">
        <v>35274</v>
      </c>
      <c r="I1116" s="29">
        <v>0.57291666666666663</v>
      </c>
      <c r="J1116" s="27" t="s">
        <v>889</v>
      </c>
      <c r="K1116" s="27">
        <v>0</v>
      </c>
      <c r="L1116" s="27">
        <v>0.01</v>
      </c>
      <c r="M1116" s="27">
        <v>0.01</v>
      </c>
      <c r="N1116" s="27" t="s">
        <v>882</v>
      </c>
      <c r="O1116" s="30">
        <v>202005097</v>
      </c>
      <c r="P1116" s="22"/>
      <c r="Q1116" s="22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9"/>
    </row>
    <row r="1117" spans="1:29" x14ac:dyDescent="0.25">
      <c r="A1117" s="27">
        <v>1996</v>
      </c>
      <c r="B1117" s="27" t="s">
        <v>1049</v>
      </c>
      <c r="C1117" s="27" t="s">
        <v>676</v>
      </c>
      <c r="D1117" s="27" t="s">
        <v>914</v>
      </c>
      <c r="E1117" s="27" t="s">
        <v>1050</v>
      </c>
      <c r="F1117" s="28">
        <v>35274</v>
      </c>
      <c r="G1117" s="29">
        <v>0.55555555555555558</v>
      </c>
      <c r="H1117" s="28">
        <v>35274</v>
      </c>
      <c r="I1117" s="29">
        <v>0.60763888888888895</v>
      </c>
      <c r="J1117" s="27" t="s">
        <v>889</v>
      </c>
      <c r="K1117" s="27">
        <v>0</v>
      </c>
      <c r="L1117" s="27">
        <v>0.05</v>
      </c>
      <c r="M1117" s="27">
        <v>0.05</v>
      </c>
      <c r="N1117" s="27" t="s">
        <v>882</v>
      </c>
      <c r="O1117" s="30">
        <v>200703548</v>
      </c>
      <c r="P1117" s="22"/>
      <c r="Q1117" s="22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9"/>
    </row>
    <row r="1118" spans="1:29" x14ac:dyDescent="0.25">
      <c r="A1118" s="27">
        <v>1996</v>
      </c>
      <c r="B1118" s="27" t="s">
        <v>1485</v>
      </c>
      <c r="C1118" s="27" t="s">
        <v>676</v>
      </c>
      <c r="D1118" s="27" t="s">
        <v>991</v>
      </c>
      <c r="E1118" s="27" t="s">
        <v>1486</v>
      </c>
      <c r="F1118" s="28">
        <v>35274</v>
      </c>
      <c r="G1118" s="29">
        <v>0.55555555555555558</v>
      </c>
      <c r="H1118" s="28">
        <v>35274</v>
      </c>
      <c r="I1118" s="29">
        <v>0.75</v>
      </c>
      <c r="J1118" s="27" t="s">
        <v>889</v>
      </c>
      <c r="K1118" s="27">
        <v>0.5</v>
      </c>
      <c r="L1118" s="27">
        <v>0.5</v>
      </c>
      <c r="M1118" s="27">
        <v>1</v>
      </c>
      <c r="N1118" s="27" t="s">
        <v>882</v>
      </c>
      <c r="O1118" s="30">
        <v>202004554</v>
      </c>
      <c r="P1118" s="22"/>
      <c r="Q1118" s="22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9"/>
    </row>
    <row r="1119" spans="1:29" x14ac:dyDescent="0.25">
      <c r="A1119" s="27">
        <v>1996</v>
      </c>
      <c r="B1119" s="27" t="s">
        <v>2507</v>
      </c>
      <c r="C1119" s="27" t="s">
        <v>2231</v>
      </c>
      <c r="D1119" s="27" t="s">
        <v>2259</v>
      </c>
      <c r="E1119" s="27" t="s">
        <v>2479</v>
      </c>
      <c r="F1119" s="28">
        <v>35274</v>
      </c>
      <c r="G1119" s="29">
        <v>0.55555555555555558</v>
      </c>
      <c r="H1119" s="28">
        <v>35274</v>
      </c>
      <c r="I1119" s="29">
        <v>0.80069444444444438</v>
      </c>
      <c r="J1119" s="27"/>
      <c r="K1119" s="27">
        <v>1.9</v>
      </c>
      <c r="L1119" s="27">
        <v>0.6</v>
      </c>
      <c r="M1119" s="27">
        <v>2.5</v>
      </c>
      <c r="N1119" s="27" t="s">
        <v>2211</v>
      </c>
      <c r="O1119" s="30">
        <v>201707329</v>
      </c>
      <c r="P1119" s="22"/>
      <c r="Q1119" s="22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9"/>
    </row>
    <row r="1120" spans="1:29" x14ac:dyDescent="0.25">
      <c r="A1120" s="27">
        <v>1996</v>
      </c>
      <c r="B1120" s="27" t="s">
        <v>1040</v>
      </c>
      <c r="C1120" s="27" t="s">
        <v>676</v>
      </c>
      <c r="D1120" s="27" t="s">
        <v>893</v>
      </c>
      <c r="E1120" s="27" t="s">
        <v>1041</v>
      </c>
      <c r="F1120" s="28">
        <v>35274</v>
      </c>
      <c r="G1120" s="29">
        <v>0.56597222222222221</v>
      </c>
      <c r="H1120" s="28">
        <v>35274</v>
      </c>
      <c r="I1120" s="29">
        <v>0.68055555555555547</v>
      </c>
      <c r="J1120" s="27" t="s">
        <v>889</v>
      </c>
      <c r="K1120" s="27">
        <v>0.4</v>
      </c>
      <c r="L1120" s="27">
        <v>0.6</v>
      </c>
      <c r="M1120" s="27">
        <v>1</v>
      </c>
      <c r="N1120" s="27" t="s">
        <v>882</v>
      </c>
      <c r="O1120" s="30">
        <v>201905634</v>
      </c>
      <c r="P1120" s="22"/>
      <c r="Q1120" s="22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9"/>
    </row>
    <row r="1121" spans="1:29" x14ac:dyDescent="0.25">
      <c r="A1121" s="27">
        <v>1996</v>
      </c>
      <c r="B1121" s="27" t="s">
        <v>4736</v>
      </c>
      <c r="C1121" s="27" t="s">
        <v>674</v>
      </c>
      <c r="D1121" s="27" t="s">
        <v>1248</v>
      </c>
      <c r="E1121" s="27" t="s">
        <v>3911</v>
      </c>
      <c r="F1121" s="28">
        <v>35274</v>
      </c>
      <c r="G1121" s="29">
        <v>0.56944444444444442</v>
      </c>
      <c r="H1121" s="28">
        <v>35274</v>
      </c>
      <c r="I1121" s="29">
        <v>0.61805555555555558</v>
      </c>
      <c r="J1121" s="27" t="s">
        <v>889</v>
      </c>
      <c r="K1121" s="27">
        <v>0</v>
      </c>
      <c r="L1121" s="27">
        <v>0.15</v>
      </c>
      <c r="M1121" s="27">
        <v>0.15</v>
      </c>
      <c r="N1121" s="27" t="s">
        <v>882</v>
      </c>
      <c r="O1121" s="30">
        <v>202004258</v>
      </c>
      <c r="P1121" s="22"/>
      <c r="Q1121" s="22"/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9"/>
    </row>
    <row r="1122" spans="1:29" x14ac:dyDescent="0.25">
      <c r="A1122" s="27">
        <v>1996</v>
      </c>
      <c r="B1122" s="27" t="s">
        <v>1487</v>
      </c>
      <c r="C1122" s="27" t="s">
        <v>676</v>
      </c>
      <c r="D1122" s="27" t="s">
        <v>1004</v>
      </c>
      <c r="E1122" s="27" t="s">
        <v>1488</v>
      </c>
      <c r="F1122" s="28">
        <v>35274</v>
      </c>
      <c r="G1122" s="29">
        <v>0.57291666666666663</v>
      </c>
      <c r="H1122" s="28">
        <v>35274</v>
      </c>
      <c r="I1122" s="29">
        <v>0.63541666666666663</v>
      </c>
      <c r="J1122" s="27" t="s">
        <v>889</v>
      </c>
      <c r="K1122" s="27">
        <v>0</v>
      </c>
      <c r="L1122" s="27">
        <v>0.5</v>
      </c>
      <c r="M1122" s="27">
        <v>0.5</v>
      </c>
      <c r="N1122" s="27" t="s">
        <v>882</v>
      </c>
      <c r="O1122" s="30">
        <v>201907329</v>
      </c>
      <c r="P1122" s="22"/>
      <c r="Q1122" s="22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9"/>
    </row>
    <row r="1123" spans="1:29" x14ac:dyDescent="0.25">
      <c r="A1123" s="27">
        <v>1996</v>
      </c>
      <c r="B1123" s="27" t="s">
        <v>1489</v>
      </c>
      <c r="C1123" s="27" t="s">
        <v>676</v>
      </c>
      <c r="D1123" s="27" t="s">
        <v>1004</v>
      </c>
      <c r="E1123" s="27" t="s">
        <v>1031</v>
      </c>
      <c r="F1123" s="28">
        <v>35274</v>
      </c>
      <c r="G1123" s="29">
        <v>0.57291666666666663</v>
      </c>
      <c r="H1123" s="28">
        <v>35274</v>
      </c>
      <c r="I1123" s="29">
        <v>0.86458333333333337</v>
      </c>
      <c r="J1123" s="27" t="s">
        <v>889</v>
      </c>
      <c r="K1123" s="27">
        <v>0</v>
      </c>
      <c r="L1123" s="27">
        <v>0.5</v>
      </c>
      <c r="M1123" s="27">
        <v>0.5</v>
      </c>
      <c r="N1123" s="27" t="s">
        <v>882</v>
      </c>
      <c r="O1123" s="30">
        <v>201904969</v>
      </c>
      <c r="P1123" s="22"/>
      <c r="Q1123" s="22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9"/>
    </row>
    <row r="1124" spans="1:29" x14ac:dyDescent="0.25">
      <c r="A1124" s="27">
        <v>1996</v>
      </c>
      <c r="B1124" s="27" t="s">
        <v>4568</v>
      </c>
      <c r="C1124" s="27" t="s">
        <v>674</v>
      </c>
      <c r="D1124" s="27" t="s">
        <v>802</v>
      </c>
      <c r="E1124" s="27" t="s">
        <v>778</v>
      </c>
      <c r="F1124" s="28">
        <v>35274</v>
      </c>
      <c r="G1124" s="29">
        <v>0.57986111111111105</v>
      </c>
      <c r="H1124" s="28">
        <v>35274</v>
      </c>
      <c r="I1124" s="29">
        <v>0.94097222222222221</v>
      </c>
      <c r="J1124" s="27" t="s">
        <v>889</v>
      </c>
      <c r="K1124" s="27">
        <v>0</v>
      </c>
      <c r="L1124" s="27">
        <v>0.08</v>
      </c>
      <c r="M1124" s="27">
        <v>0.08</v>
      </c>
      <c r="N1124" s="27" t="s">
        <v>882</v>
      </c>
      <c r="O1124" s="30">
        <v>201706403</v>
      </c>
      <c r="P1124" s="22"/>
      <c r="Q1124" s="22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9"/>
    </row>
    <row r="1125" spans="1:29" x14ac:dyDescent="0.25">
      <c r="A1125" s="27">
        <v>1996</v>
      </c>
      <c r="B1125" s="27" t="s">
        <v>4462</v>
      </c>
      <c r="C1125" s="27" t="s">
        <v>674</v>
      </c>
      <c r="D1125" s="27" t="s">
        <v>752</v>
      </c>
      <c r="E1125" s="27" t="s">
        <v>3882</v>
      </c>
      <c r="F1125" s="28">
        <v>35274</v>
      </c>
      <c r="G1125" s="29">
        <v>0.57986111111111105</v>
      </c>
      <c r="H1125" s="28">
        <v>35274</v>
      </c>
      <c r="I1125" s="29">
        <v>0.70486111111111116</v>
      </c>
      <c r="J1125" s="27" t="s">
        <v>889</v>
      </c>
      <c r="K1125" s="27">
        <v>0</v>
      </c>
      <c r="L1125" s="27">
        <v>1</v>
      </c>
      <c r="M1125" s="27">
        <v>1</v>
      </c>
      <c r="N1125" s="27" t="s">
        <v>882</v>
      </c>
      <c r="O1125" s="30">
        <v>202006533</v>
      </c>
      <c r="P1125" s="22"/>
      <c r="Q1125" s="22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9"/>
    </row>
    <row r="1126" spans="1:29" x14ac:dyDescent="0.25">
      <c r="A1126" s="27">
        <v>1996</v>
      </c>
      <c r="B1126" s="27" t="s">
        <v>4467</v>
      </c>
      <c r="C1126" s="27" t="s">
        <v>674</v>
      </c>
      <c r="D1126" s="27" t="s">
        <v>3884</v>
      </c>
      <c r="E1126" s="27" t="s">
        <v>4468</v>
      </c>
      <c r="F1126" s="28">
        <v>35274</v>
      </c>
      <c r="G1126" s="29">
        <v>0.59027777777777779</v>
      </c>
      <c r="H1126" s="28">
        <v>35274</v>
      </c>
      <c r="I1126" s="29">
        <v>0.70833333333333337</v>
      </c>
      <c r="J1126" s="27" t="s">
        <v>889</v>
      </c>
      <c r="K1126" s="27">
        <v>0</v>
      </c>
      <c r="L1126" s="27">
        <v>1</v>
      </c>
      <c r="M1126" s="27">
        <v>1</v>
      </c>
      <c r="N1126" s="27" t="s">
        <v>882</v>
      </c>
      <c r="O1126" s="30">
        <v>201809896</v>
      </c>
      <c r="P1126" s="22"/>
      <c r="Q1126" s="22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9"/>
    </row>
    <row r="1127" spans="1:29" x14ac:dyDescent="0.25">
      <c r="A1127" s="27">
        <v>1996</v>
      </c>
      <c r="B1127" s="27" t="s">
        <v>2511</v>
      </c>
      <c r="C1127" s="27" t="s">
        <v>2231</v>
      </c>
      <c r="D1127" s="27" t="s">
        <v>2299</v>
      </c>
      <c r="E1127" s="27" t="s">
        <v>2512</v>
      </c>
      <c r="F1127" s="28">
        <v>35274</v>
      </c>
      <c r="G1127" s="29">
        <v>0.59375</v>
      </c>
      <c r="H1127" s="28">
        <v>35274</v>
      </c>
      <c r="I1127" s="29">
        <v>0.62222222222222223</v>
      </c>
      <c r="J1127" s="27"/>
      <c r="K1127" s="27">
        <v>6.25E-2</v>
      </c>
      <c r="L1127" s="27">
        <v>0</v>
      </c>
      <c r="M1127" s="27">
        <v>6.25E-2</v>
      </c>
      <c r="N1127" s="27" t="s">
        <v>2211</v>
      </c>
      <c r="O1127" s="30">
        <v>199703280</v>
      </c>
      <c r="P1127" s="22"/>
      <c r="Q1127" s="22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9"/>
    </row>
    <row r="1128" spans="1:29" x14ac:dyDescent="0.25">
      <c r="A1128" s="27">
        <v>1996</v>
      </c>
      <c r="B1128" s="27" t="s">
        <v>1288</v>
      </c>
      <c r="C1128" s="27" t="s">
        <v>676</v>
      </c>
      <c r="D1128" s="27" t="s">
        <v>887</v>
      </c>
      <c r="E1128" s="27" t="s">
        <v>1194</v>
      </c>
      <c r="F1128" s="28">
        <v>35274</v>
      </c>
      <c r="G1128" s="29">
        <v>0.59722222222222221</v>
      </c>
      <c r="H1128" s="28">
        <v>35274</v>
      </c>
      <c r="I1128" s="29">
        <v>0.95138888888888884</v>
      </c>
      <c r="J1128" s="27" t="s">
        <v>889</v>
      </c>
      <c r="K1128" s="27">
        <v>0</v>
      </c>
      <c r="L1128" s="27">
        <v>0.3</v>
      </c>
      <c r="M1128" s="27">
        <v>0.3</v>
      </c>
      <c r="N1128" s="27" t="s">
        <v>882</v>
      </c>
      <c r="O1128" s="30">
        <v>201706780</v>
      </c>
      <c r="P1128" s="22"/>
      <c r="Q1128" s="22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9"/>
    </row>
    <row r="1129" spans="1:29" x14ac:dyDescent="0.25">
      <c r="A1129" s="27">
        <v>1996</v>
      </c>
      <c r="B1129" s="27" t="s">
        <v>1122</v>
      </c>
      <c r="C1129" s="27" t="s">
        <v>676</v>
      </c>
      <c r="D1129" s="27" t="s">
        <v>893</v>
      </c>
      <c r="E1129" s="27" t="s">
        <v>973</v>
      </c>
      <c r="F1129" s="28">
        <v>35274</v>
      </c>
      <c r="G1129" s="29">
        <v>0.60069444444444442</v>
      </c>
      <c r="H1129" s="28">
        <v>35274</v>
      </c>
      <c r="I1129" s="29">
        <v>0.63194444444444442</v>
      </c>
      <c r="J1129" s="27" t="s">
        <v>889</v>
      </c>
      <c r="K1129" s="27">
        <v>0</v>
      </c>
      <c r="L1129" s="27">
        <v>0.05</v>
      </c>
      <c r="M1129" s="27">
        <v>0.05</v>
      </c>
      <c r="N1129" s="27" t="s">
        <v>882</v>
      </c>
      <c r="O1129" s="30">
        <v>201806340</v>
      </c>
      <c r="P1129" s="22"/>
      <c r="Q1129" s="22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9"/>
    </row>
    <row r="1130" spans="1:29" x14ac:dyDescent="0.25">
      <c r="A1130" s="27">
        <v>1996</v>
      </c>
      <c r="B1130" s="27" t="s">
        <v>1120</v>
      </c>
      <c r="C1130" s="27" t="s">
        <v>676</v>
      </c>
      <c r="D1130" s="27" t="s">
        <v>930</v>
      </c>
      <c r="E1130" s="27" t="s">
        <v>1121</v>
      </c>
      <c r="F1130" s="28">
        <v>35274</v>
      </c>
      <c r="G1130" s="29">
        <v>0.60416666666666663</v>
      </c>
      <c r="H1130" s="28">
        <v>35274</v>
      </c>
      <c r="I1130" s="29">
        <v>0.625</v>
      </c>
      <c r="J1130" s="27" t="s">
        <v>889</v>
      </c>
      <c r="K1130" s="27">
        <v>0</v>
      </c>
      <c r="L1130" s="27">
        <v>0.01</v>
      </c>
      <c r="M1130" s="27">
        <v>0.01</v>
      </c>
      <c r="N1130" s="27" t="s">
        <v>882</v>
      </c>
      <c r="O1130" s="30">
        <v>201906792</v>
      </c>
      <c r="P1130" s="22"/>
      <c r="Q1130" s="22"/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9"/>
    </row>
    <row r="1131" spans="1:29" x14ac:dyDescent="0.25">
      <c r="A1131" s="27">
        <v>1996</v>
      </c>
      <c r="B1131" s="27" t="s">
        <v>3999</v>
      </c>
      <c r="C1131" s="27" t="s">
        <v>674</v>
      </c>
      <c r="D1131" s="27" t="s">
        <v>3859</v>
      </c>
      <c r="E1131" s="27" t="s">
        <v>3889</v>
      </c>
      <c r="F1131" s="28">
        <v>35274</v>
      </c>
      <c r="G1131" s="29">
        <v>0.60416666666666663</v>
      </c>
      <c r="H1131" s="28">
        <v>35274</v>
      </c>
      <c r="I1131" s="29">
        <v>0.65972222222222221</v>
      </c>
      <c r="J1131" s="27" t="s">
        <v>889</v>
      </c>
      <c r="K1131" s="27">
        <v>0</v>
      </c>
      <c r="L1131" s="27">
        <v>0.02</v>
      </c>
      <c r="M1131" s="27">
        <v>0.02</v>
      </c>
      <c r="N1131" s="27" t="s">
        <v>882</v>
      </c>
      <c r="O1131" s="30">
        <v>201906031</v>
      </c>
      <c r="P1131" s="22"/>
      <c r="Q1131" s="22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9"/>
    </row>
    <row r="1132" spans="1:29" x14ac:dyDescent="0.25">
      <c r="A1132" s="27">
        <v>1996</v>
      </c>
      <c r="B1132" s="27" t="s">
        <v>2400</v>
      </c>
      <c r="C1132" s="27" t="s">
        <v>2231</v>
      </c>
      <c r="D1132" s="27" t="s">
        <v>2340</v>
      </c>
      <c r="E1132" s="27" t="s">
        <v>2340</v>
      </c>
      <c r="F1132" s="28">
        <v>35274</v>
      </c>
      <c r="G1132" s="29">
        <v>0.61319444444444449</v>
      </c>
      <c r="H1132" s="28">
        <v>35274</v>
      </c>
      <c r="I1132" s="29">
        <v>0.65972222222222221</v>
      </c>
      <c r="J1132" s="27"/>
      <c r="K1132" s="27">
        <v>0.3</v>
      </c>
      <c r="L1132" s="27">
        <v>0</v>
      </c>
      <c r="M1132" s="27">
        <v>0.3</v>
      </c>
      <c r="N1132" s="27" t="s">
        <v>2173</v>
      </c>
      <c r="O1132" s="30">
        <v>202007485</v>
      </c>
      <c r="P1132" s="22"/>
      <c r="Q1132" s="22"/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9"/>
    </row>
    <row r="1133" spans="1:29" x14ac:dyDescent="0.25">
      <c r="A1133" s="27">
        <v>1996</v>
      </c>
      <c r="B1133" s="27" t="s">
        <v>3991</v>
      </c>
      <c r="C1133" s="27" t="s">
        <v>674</v>
      </c>
      <c r="D1133" s="27" t="s">
        <v>3841</v>
      </c>
      <c r="E1133" s="27" t="s">
        <v>3937</v>
      </c>
      <c r="F1133" s="28">
        <v>35274</v>
      </c>
      <c r="G1133" s="29">
        <v>0.61805555555555558</v>
      </c>
      <c r="H1133" s="28">
        <v>35274</v>
      </c>
      <c r="I1133" s="29">
        <v>0.67708333333333337</v>
      </c>
      <c r="J1133" s="27" t="s">
        <v>889</v>
      </c>
      <c r="K1133" s="27">
        <v>0</v>
      </c>
      <c r="L1133" s="27">
        <v>0.25</v>
      </c>
      <c r="M1133" s="27">
        <v>0.25</v>
      </c>
      <c r="N1133" s="27" t="s">
        <v>882</v>
      </c>
      <c r="O1133" s="30">
        <v>201707234</v>
      </c>
      <c r="P1133" s="22"/>
      <c r="Q1133" s="22"/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9"/>
    </row>
    <row r="1134" spans="1:29" x14ac:dyDescent="0.25">
      <c r="A1134" s="27">
        <v>1996</v>
      </c>
      <c r="B1134" s="27" t="s">
        <v>4838</v>
      </c>
      <c r="C1134" s="27" t="s">
        <v>674</v>
      </c>
      <c r="D1134" s="27" t="s">
        <v>3830</v>
      </c>
      <c r="E1134" s="27" t="s">
        <v>4347</v>
      </c>
      <c r="F1134" s="28">
        <v>35274</v>
      </c>
      <c r="G1134" s="29">
        <v>0.62152777777777779</v>
      </c>
      <c r="H1134" s="28">
        <v>35274</v>
      </c>
      <c r="I1134" s="29">
        <v>0.71180555555555547</v>
      </c>
      <c r="J1134" s="27" t="s">
        <v>889</v>
      </c>
      <c r="K1134" s="27">
        <v>0</v>
      </c>
      <c r="L1134" s="27">
        <v>0.3</v>
      </c>
      <c r="M1134" s="27">
        <v>0.3</v>
      </c>
      <c r="N1134" s="27" t="s">
        <v>882</v>
      </c>
      <c r="O1134" s="30">
        <v>202005418</v>
      </c>
      <c r="P1134" s="22"/>
      <c r="Q1134" s="22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9"/>
    </row>
    <row r="1135" spans="1:29" x14ac:dyDescent="0.25">
      <c r="A1135" s="27">
        <v>1996</v>
      </c>
      <c r="B1135" s="27" t="s">
        <v>4318</v>
      </c>
      <c r="C1135" s="27" t="s">
        <v>674</v>
      </c>
      <c r="D1135" s="27" t="s">
        <v>4037</v>
      </c>
      <c r="E1135" s="27" t="s">
        <v>4319</v>
      </c>
      <c r="F1135" s="28">
        <v>35274</v>
      </c>
      <c r="G1135" s="29">
        <v>0.62222222222222223</v>
      </c>
      <c r="H1135" s="28">
        <v>35274</v>
      </c>
      <c r="I1135" s="29">
        <v>0.66666666666666663</v>
      </c>
      <c r="J1135" s="27" t="s">
        <v>889</v>
      </c>
      <c r="K1135" s="27">
        <v>0</v>
      </c>
      <c r="L1135" s="27">
        <v>0.05</v>
      </c>
      <c r="M1135" s="27">
        <v>0.05</v>
      </c>
      <c r="N1135" s="27" t="s">
        <v>882</v>
      </c>
      <c r="O1135" s="30">
        <v>200304815</v>
      </c>
      <c r="P1135" s="22"/>
      <c r="Q1135" s="22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9"/>
    </row>
    <row r="1136" spans="1:29" x14ac:dyDescent="0.25">
      <c r="A1136" s="27">
        <v>1996</v>
      </c>
      <c r="B1136" s="27" t="s">
        <v>1412</v>
      </c>
      <c r="C1136" s="27" t="s">
        <v>676</v>
      </c>
      <c r="D1136" s="27" t="s">
        <v>887</v>
      </c>
      <c r="E1136" s="27" t="s">
        <v>1047</v>
      </c>
      <c r="F1136" s="28">
        <v>35274</v>
      </c>
      <c r="G1136" s="29">
        <v>0.62847222222222221</v>
      </c>
      <c r="H1136" s="28">
        <v>35274</v>
      </c>
      <c r="I1136" s="29">
        <v>0.66666666666666663</v>
      </c>
      <c r="J1136" s="27" t="s">
        <v>889</v>
      </c>
      <c r="K1136" s="27">
        <v>0</v>
      </c>
      <c r="L1136" s="27">
        <v>0.15</v>
      </c>
      <c r="M1136" s="27">
        <v>0.15</v>
      </c>
      <c r="N1136" s="27" t="s">
        <v>882</v>
      </c>
      <c r="O1136" s="30">
        <v>202102714</v>
      </c>
      <c r="P1136" s="22"/>
      <c r="Q1136" s="22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9"/>
    </row>
    <row r="1137" spans="1:29" x14ac:dyDescent="0.25">
      <c r="A1137" s="27">
        <v>1996</v>
      </c>
      <c r="B1137" s="27" t="s">
        <v>2337</v>
      </c>
      <c r="C1137" s="27" t="s">
        <v>2231</v>
      </c>
      <c r="D1137" s="27" t="s">
        <v>2232</v>
      </c>
      <c r="E1137" s="27" t="s">
        <v>2338</v>
      </c>
      <c r="F1137" s="28">
        <v>35274</v>
      </c>
      <c r="G1137" s="29">
        <v>0.62847222222222221</v>
      </c>
      <c r="H1137" s="28">
        <v>35274</v>
      </c>
      <c r="I1137" s="29">
        <v>0.72916666666666663</v>
      </c>
      <c r="J1137" s="27"/>
      <c r="K1137" s="27">
        <v>0.17</v>
      </c>
      <c r="L1137" s="27">
        <v>0.1</v>
      </c>
      <c r="M1137" s="27">
        <v>0.27</v>
      </c>
      <c r="N1137" s="27" t="s">
        <v>2173</v>
      </c>
      <c r="O1137" s="30">
        <v>202103344</v>
      </c>
      <c r="P1137" s="22"/>
      <c r="Q1137" s="22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9"/>
    </row>
    <row r="1138" spans="1:29" x14ac:dyDescent="0.25">
      <c r="A1138" s="27">
        <v>1996</v>
      </c>
      <c r="B1138" s="27" t="s">
        <v>4265</v>
      </c>
      <c r="C1138" s="27" t="s">
        <v>674</v>
      </c>
      <c r="D1138" s="27" t="s">
        <v>3884</v>
      </c>
      <c r="E1138" s="27" t="s">
        <v>4028</v>
      </c>
      <c r="F1138" s="28">
        <v>35274</v>
      </c>
      <c r="G1138" s="29">
        <v>0.63541666666666663</v>
      </c>
      <c r="H1138" s="28">
        <v>35274</v>
      </c>
      <c r="I1138" s="29">
        <v>0.66666666666666663</v>
      </c>
      <c r="J1138" s="27" t="s">
        <v>889</v>
      </c>
      <c r="K1138" s="27">
        <v>0</v>
      </c>
      <c r="L1138" s="27">
        <v>0.05</v>
      </c>
      <c r="M1138" s="27">
        <v>0.05</v>
      </c>
      <c r="N1138" s="27" t="s">
        <v>882</v>
      </c>
      <c r="O1138" s="30">
        <v>201906200</v>
      </c>
      <c r="P1138" s="22"/>
      <c r="Q1138" s="22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9"/>
    </row>
    <row r="1139" spans="1:29" x14ac:dyDescent="0.25">
      <c r="A1139" s="27">
        <v>1996</v>
      </c>
      <c r="B1139" s="27" t="s">
        <v>4789</v>
      </c>
      <c r="C1139" s="27" t="s">
        <v>674</v>
      </c>
      <c r="D1139" s="27" t="s">
        <v>3830</v>
      </c>
      <c r="E1139" s="27" t="s">
        <v>4628</v>
      </c>
      <c r="F1139" s="28">
        <v>35274</v>
      </c>
      <c r="G1139" s="29">
        <v>0.63541666666666663</v>
      </c>
      <c r="H1139" s="28">
        <v>35274</v>
      </c>
      <c r="I1139" s="29">
        <v>0.68055555555555547</v>
      </c>
      <c r="J1139" s="27" t="s">
        <v>889</v>
      </c>
      <c r="K1139" s="27">
        <v>0</v>
      </c>
      <c r="L1139" s="27">
        <v>0.2</v>
      </c>
      <c r="M1139" s="27">
        <v>0.2</v>
      </c>
      <c r="N1139" s="27" t="s">
        <v>882</v>
      </c>
      <c r="O1139" s="30">
        <v>201906777</v>
      </c>
      <c r="P1139" s="22"/>
      <c r="Q1139" s="22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9"/>
    </row>
    <row r="1140" spans="1:29" x14ac:dyDescent="0.25">
      <c r="A1140" s="27">
        <v>1996</v>
      </c>
      <c r="B1140" s="27" t="s">
        <v>4267</v>
      </c>
      <c r="C1140" s="27" t="s">
        <v>674</v>
      </c>
      <c r="D1140" s="27" t="s">
        <v>3884</v>
      </c>
      <c r="E1140" s="27" t="s">
        <v>4268</v>
      </c>
      <c r="F1140" s="28">
        <v>35274</v>
      </c>
      <c r="G1140" s="29">
        <v>0.63541666666666663</v>
      </c>
      <c r="H1140" s="28">
        <v>35274</v>
      </c>
      <c r="I1140" s="29">
        <v>0.89236111111111116</v>
      </c>
      <c r="J1140" s="27" t="s">
        <v>889</v>
      </c>
      <c r="K1140" s="27">
        <v>0</v>
      </c>
      <c r="L1140" s="27">
        <v>3.5</v>
      </c>
      <c r="M1140" s="27">
        <v>3.5</v>
      </c>
      <c r="N1140" s="27" t="s">
        <v>882</v>
      </c>
      <c r="O1140" s="30">
        <v>201806416</v>
      </c>
      <c r="P1140" s="22"/>
      <c r="Q1140" s="22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9"/>
    </row>
    <row r="1141" spans="1:29" x14ac:dyDescent="0.25">
      <c r="A1141" s="27">
        <v>1996</v>
      </c>
      <c r="B1141" s="27" t="s">
        <v>1483</v>
      </c>
      <c r="C1141" s="27" t="s">
        <v>676</v>
      </c>
      <c r="D1141" s="27" t="s">
        <v>963</v>
      </c>
      <c r="E1141" s="27" t="s">
        <v>1484</v>
      </c>
      <c r="F1141" s="28">
        <v>35274</v>
      </c>
      <c r="G1141" s="29">
        <v>0.63888888888888895</v>
      </c>
      <c r="H1141" s="28">
        <v>35274</v>
      </c>
      <c r="I1141" s="29">
        <v>0.71527777777777779</v>
      </c>
      <c r="J1141" s="27" t="s">
        <v>889</v>
      </c>
      <c r="K1141" s="27">
        <v>0</v>
      </c>
      <c r="L1141" s="27">
        <v>1</v>
      </c>
      <c r="M1141" s="27">
        <v>1</v>
      </c>
      <c r="N1141" s="27" t="s">
        <v>882</v>
      </c>
      <c r="O1141" s="30">
        <v>202006012</v>
      </c>
      <c r="P1141" s="22"/>
      <c r="Q1141" s="22"/>
      <c r="R1141" s="16"/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9"/>
    </row>
    <row r="1142" spans="1:29" x14ac:dyDescent="0.25">
      <c r="A1142" s="27">
        <v>1996</v>
      </c>
      <c r="B1142" s="27" t="s">
        <v>4153</v>
      </c>
      <c r="C1142" s="27" t="s">
        <v>674</v>
      </c>
      <c r="D1142" s="27" t="s">
        <v>802</v>
      </c>
      <c r="E1142" s="27" t="s">
        <v>3916</v>
      </c>
      <c r="F1142" s="28">
        <v>35274</v>
      </c>
      <c r="G1142" s="29">
        <v>0.64236111111111105</v>
      </c>
      <c r="H1142" s="28">
        <v>35274</v>
      </c>
      <c r="I1142" s="29">
        <v>0.67708333333333337</v>
      </c>
      <c r="J1142" s="27" t="s">
        <v>889</v>
      </c>
      <c r="K1142" s="27">
        <v>0</v>
      </c>
      <c r="L1142" s="27">
        <v>0.02</v>
      </c>
      <c r="M1142" s="27">
        <v>0.02</v>
      </c>
      <c r="N1142" s="27" t="s">
        <v>882</v>
      </c>
      <c r="O1142" s="30">
        <v>202009538</v>
      </c>
      <c r="P1142" s="22"/>
      <c r="Q1142" s="22"/>
      <c r="R1142" s="16"/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9"/>
    </row>
    <row r="1143" spans="1:29" x14ac:dyDescent="0.25">
      <c r="A1143" s="27">
        <v>1996</v>
      </c>
      <c r="B1143" s="27" t="s">
        <v>3990</v>
      </c>
      <c r="C1143" s="27" t="s">
        <v>674</v>
      </c>
      <c r="D1143" s="27" t="s">
        <v>3859</v>
      </c>
      <c r="E1143" s="27" t="s">
        <v>807</v>
      </c>
      <c r="F1143" s="28">
        <v>35274</v>
      </c>
      <c r="G1143" s="29">
        <v>0.65625</v>
      </c>
      <c r="H1143" s="28">
        <v>35274</v>
      </c>
      <c r="I1143" s="29">
        <v>0.66666666666666663</v>
      </c>
      <c r="J1143" s="27" t="s">
        <v>889</v>
      </c>
      <c r="K1143" s="27">
        <v>0</v>
      </c>
      <c r="L1143" s="27">
        <v>0.01</v>
      </c>
      <c r="M1143" s="27">
        <v>0.01</v>
      </c>
      <c r="N1143" s="27" t="s">
        <v>882</v>
      </c>
      <c r="O1143" s="30">
        <v>201904865</v>
      </c>
      <c r="P1143" s="22"/>
      <c r="Q1143" s="22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9"/>
    </row>
    <row r="1144" spans="1:29" x14ac:dyDescent="0.25">
      <c r="A1144" s="27">
        <v>1996</v>
      </c>
      <c r="B1144" s="27" t="s">
        <v>4457</v>
      </c>
      <c r="C1144" s="27" t="s">
        <v>674</v>
      </c>
      <c r="D1144" s="27" t="s">
        <v>1248</v>
      </c>
      <c r="E1144" s="27" t="s">
        <v>4359</v>
      </c>
      <c r="F1144" s="28">
        <v>35274</v>
      </c>
      <c r="G1144" s="29">
        <v>0.65625</v>
      </c>
      <c r="H1144" s="28">
        <v>35274</v>
      </c>
      <c r="I1144" s="29">
        <v>0.6875</v>
      </c>
      <c r="J1144" s="27" t="s">
        <v>889</v>
      </c>
      <c r="K1144" s="27">
        <v>0</v>
      </c>
      <c r="L1144" s="27">
        <v>0.05</v>
      </c>
      <c r="M1144" s="27">
        <v>0.05</v>
      </c>
      <c r="N1144" s="27" t="s">
        <v>882</v>
      </c>
      <c r="O1144" s="30">
        <v>202004421</v>
      </c>
      <c r="P1144" s="22"/>
      <c r="Q1144" s="22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9"/>
    </row>
    <row r="1145" spans="1:29" x14ac:dyDescent="0.25">
      <c r="A1145" s="27">
        <v>1996</v>
      </c>
      <c r="B1145" s="27" t="s">
        <v>4930</v>
      </c>
      <c r="C1145" s="27" t="s">
        <v>674</v>
      </c>
      <c r="D1145" s="27" t="s">
        <v>3859</v>
      </c>
      <c r="E1145" s="27" t="s">
        <v>807</v>
      </c>
      <c r="F1145" s="28">
        <v>35274</v>
      </c>
      <c r="G1145" s="29">
        <v>0.65972222222222221</v>
      </c>
      <c r="H1145" s="28">
        <v>35274</v>
      </c>
      <c r="I1145" s="29">
        <v>0.75347222222222221</v>
      </c>
      <c r="J1145" s="27" t="s">
        <v>889</v>
      </c>
      <c r="K1145" s="27">
        <v>0</v>
      </c>
      <c r="L1145" s="27">
        <v>1</v>
      </c>
      <c r="M1145" s="27">
        <v>1</v>
      </c>
      <c r="N1145" s="27" t="s">
        <v>882</v>
      </c>
      <c r="O1145" s="30">
        <v>202007723</v>
      </c>
      <c r="P1145" s="22"/>
      <c r="Q1145" s="22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9"/>
    </row>
    <row r="1146" spans="1:29" x14ac:dyDescent="0.25">
      <c r="A1146" s="27">
        <v>1996</v>
      </c>
      <c r="B1146" s="27" t="s">
        <v>4852</v>
      </c>
      <c r="C1146" s="27" t="s">
        <v>674</v>
      </c>
      <c r="D1146" s="27" t="s">
        <v>3841</v>
      </c>
      <c r="E1146" s="27" t="s">
        <v>4618</v>
      </c>
      <c r="F1146" s="28">
        <v>35274</v>
      </c>
      <c r="G1146" s="29">
        <v>0.66180555555555554</v>
      </c>
      <c r="H1146" s="28">
        <v>35274</v>
      </c>
      <c r="I1146" s="29">
        <v>0.75</v>
      </c>
      <c r="J1146" s="27" t="s">
        <v>889</v>
      </c>
      <c r="K1146" s="27">
        <v>0</v>
      </c>
      <c r="L1146" s="27">
        <v>0.4</v>
      </c>
      <c r="M1146" s="27">
        <v>0.4</v>
      </c>
      <c r="N1146" s="27" t="s">
        <v>882</v>
      </c>
      <c r="O1146" s="30">
        <v>202007519</v>
      </c>
      <c r="P1146" s="22"/>
      <c r="Q1146" s="22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9"/>
    </row>
    <row r="1147" spans="1:29" x14ac:dyDescent="0.25">
      <c r="A1147" s="27">
        <v>1996</v>
      </c>
      <c r="B1147" s="27" t="s">
        <v>1074</v>
      </c>
      <c r="C1147" s="27" t="s">
        <v>676</v>
      </c>
      <c r="D1147" s="27" t="s">
        <v>991</v>
      </c>
      <c r="E1147" s="27" t="s">
        <v>1075</v>
      </c>
      <c r="F1147" s="28">
        <v>35274</v>
      </c>
      <c r="G1147" s="29">
        <v>0.66666666666666663</v>
      </c>
      <c r="H1147" s="28">
        <v>35274</v>
      </c>
      <c r="I1147" s="29">
        <v>0.87847222222222221</v>
      </c>
      <c r="J1147" s="27" t="s">
        <v>889</v>
      </c>
      <c r="K1147" s="27">
        <v>0</v>
      </c>
      <c r="L1147" s="27">
        <v>4</v>
      </c>
      <c r="M1147" s="27">
        <v>4</v>
      </c>
      <c r="N1147" s="27" t="s">
        <v>882</v>
      </c>
      <c r="O1147" s="30">
        <v>202007009</v>
      </c>
      <c r="P1147" s="22"/>
      <c r="Q1147" s="22"/>
      <c r="R1147" s="16"/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9"/>
    </row>
    <row r="1148" spans="1:29" x14ac:dyDescent="0.25">
      <c r="A1148" s="27">
        <v>1996</v>
      </c>
      <c r="B1148" s="27" t="s">
        <v>4160</v>
      </c>
      <c r="C1148" s="27" t="s">
        <v>674</v>
      </c>
      <c r="D1148" s="27" t="s">
        <v>3859</v>
      </c>
      <c r="E1148" s="27" t="s">
        <v>4161</v>
      </c>
      <c r="F1148" s="28">
        <v>35274</v>
      </c>
      <c r="G1148" s="29">
        <v>0.66666666666666663</v>
      </c>
      <c r="H1148" s="28">
        <v>35274</v>
      </c>
      <c r="I1148" s="29">
        <v>0.83333333333333337</v>
      </c>
      <c r="J1148" s="27" t="s">
        <v>889</v>
      </c>
      <c r="K1148" s="27">
        <v>0</v>
      </c>
      <c r="L1148" s="27">
        <v>0.8</v>
      </c>
      <c r="M1148" s="27">
        <v>0.8</v>
      </c>
      <c r="N1148" s="27" t="s">
        <v>882</v>
      </c>
      <c r="O1148" s="30">
        <v>202004288</v>
      </c>
      <c r="P1148" s="22"/>
      <c r="Q1148" s="22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9"/>
    </row>
    <row r="1149" spans="1:29" x14ac:dyDescent="0.25">
      <c r="A1149" s="27">
        <v>1996</v>
      </c>
      <c r="B1149" s="27" t="s">
        <v>4929</v>
      </c>
      <c r="C1149" s="27" t="s">
        <v>674</v>
      </c>
      <c r="D1149" s="27" t="s">
        <v>3821</v>
      </c>
      <c r="E1149" s="27" t="s">
        <v>849</v>
      </c>
      <c r="F1149" s="28">
        <v>35274</v>
      </c>
      <c r="G1149" s="29">
        <v>0.66666666666666663</v>
      </c>
      <c r="H1149" s="28">
        <v>35274</v>
      </c>
      <c r="I1149" s="29">
        <v>0.74305555555555547</v>
      </c>
      <c r="J1149" s="27" t="s">
        <v>889</v>
      </c>
      <c r="K1149" s="27">
        <v>0</v>
      </c>
      <c r="L1149" s="27">
        <v>1</v>
      </c>
      <c r="M1149" s="27">
        <v>1</v>
      </c>
      <c r="N1149" s="27" t="s">
        <v>882</v>
      </c>
      <c r="O1149" s="30">
        <v>201704560</v>
      </c>
      <c r="P1149" s="22"/>
      <c r="Q1149" s="22"/>
      <c r="R1149" s="16"/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9"/>
    </row>
    <row r="1150" spans="1:29" x14ac:dyDescent="0.25">
      <c r="A1150" s="27">
        <v>1996</v>
      </c>
      <c r="B1150" s="27" t="s">
        <v>1429</v>
      </c>
      <c r="C1150" s="27" t="s">
        <v>676</v>
      </c>
      <c r="D1150" s="27" t="s">
        <v>901</v>
      </c>
      <c r="E1150" s="27" t="s">
        <v>1287</v>
      </c>
      <c r="F1150" s="28">
        <v>35274</v>
      </c>
      <c r="G1150" s="29">
        <v>0.67013888888888884</v>
      </c>
      <c r="H1150" s="28">
        <v>35274</v>
      </c>
      <c r="I1150" s="29">
        <v>0.70833333333333337</v>
      </c>
      <c r="J1150" s="27" t="s">
        <v>889</v>
      </c>
      <c r="K1150" s="27">
        <v>0</v>
      </c>
      <c r="L1150" s="27">
        <v>0.2</v>
      </c>
      <c r="M1150" s="27">
        <v>0.2</v>
      </c>
      <c r="N1150" s="27" t="s">
        <v>882</v>
      </c>
      <c r="O1150" s="30">
        <v>201904531</v>
      </c>
      <c r="P1150" s="22"/>
      <c r="Q1150" s="22"/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9"/>
    </row>
    <row r="1151" spans="1:29" x14ac:dyDescent="0.25">
      <c r="A1151" s="27">
        <v>1996</v>
      </c>
      <c r="B1151" s="27" t="s">
        <v>4734</v>
      </c>
      <c r="C1151" s="27" t="s">
        <v>674</v>
      </c>
      <c r="D1151" s="27" t="s">
        <v>802</v>
      </c>
      <c r="E1151" s="27" t="s">
        <v>3977</v>
      </c>
      <c r="F1151" s="28">
        <v>35274</v>
      </c>
      <c r="G1151" s="29">
        <v>0.67361111111111116</v>
      </c>
      <c r="H1151" s="28">
        <v>35274</v>
      </c>
      <c r="I1151" s="29">
        <v>0.8125</v>
      </c>
      <c r="J1151" s="27" t="s">
        <v>889</v>
      </c>
      <c r="K1151" s="27">
        <v>0</v>
      </c>
      <c r="L1151" s="27">
        <v>0.15</v>
      </c>
      <c r="M1151" s="27">
        <v>0.15</v>
      </c>
      <c r="N1151" s="27" t="s">
        <v>882</v>
      </c>
      <c r="O1151" s="30">
        <v>202004244</v>
      </c>
      <c r="P1151" s="22"/>
      <c r="Q1151" s="22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9"/>
    </row>
    <row r="1152" spans="1:29" x14ac:dyDescent="0.25">
      <c r="A1152" s="27">
        <v>1996</v>
      </c>
      <c r="B1152" s="27" t="s">
        <v>4458</v>
      </c>
      <c r="C1152" s="27" t="s">
        <v>674</v>
      </c>
      <c r="D1152" s="27" t="s">
        <v>802</v>
      </c>
      <c r="E1152" s="27" t="s">
        <v>816</v>
      </c>
      <c r="F1152" s="28">
        <v>35274</v>
      </c>
      <c r="G1152" s="29">
        <v>0.68055555555555547</v>
      </c>
      <c r="H1152" s="28">
        <v>35274</v>
      </c>
      <c r="I1152" s="29">
        <v>0.75</v>
      </c>
      <c r="J1152" s="27" t="s">
        <v>889</v>
      </c>
      <c r="K1152" s="27">
        <v>0</v>
      </c>
      <c r="L1152" s="27">
        <v>0.5</v>
      </c>
      <c r="M1152" s="27">
        <v>0.5</v>
      </c>
      <c r="N1152" s="27" t="s">
        <v>882</v>
      </c>
      <c r="O1152" s="30">
        <v>201706534</v>
      </c>
      <c r="P1152" s="22"/>
      <c r="Q1152" s="22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9"/>
    </row>
    <row r="1153" spans="1:29" x14ac:dyDescent="0.25">
      <c r="A1153" s="27">
        <v>1996</v>
      </c>
      <c r="B1153" s="27" t="s">
        <v>4001</v>
      </c>
      <c r="C1153" s="27" t="s">
        <v>674</v>
      </c>
      <c r="D1153" s="27" t="s">
        <v>1248</v>
      </c>
      <c r="E1153" s="27" t="s">
        <v>4002</v>
      </c>
      <c r="F1153" s="28">
        <v>35274</v>
      </c>
      <c r="G1153" s="29">
        <v>0.68402777777777779</v>
      </c>
      <c r="H1153" s="28">
        <v>35274</v>
      </c>
      <c r="I1153" s="29">
        <v>0.81944444444444453</v>
      </c>
      <c r="J1153" s="27" t="s">
        <v>889</v>
      </c>
      <c r="K1153" s="27">
        <v>0</v>
      </c>
      <c r="L1153" s="27">
        <v>0.5</v>
      </c>
      <c r="M1153" s="27">
        <v>0.5</v>
      </c>
      <c r="N1153" s="27" t="s">
        <v>882</v>
      </c>
      <c r="O1153" s="30">
        <v>201907942</v>
      </c>
      <c r="P1153" s="22"/>
      <c r="Q1153" s="22"/>
      <c r="R1153" s="16"/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9"/>
    </row>
    <row r="1154" spans="1:29" x14ac:dyDescent="0.25">
      <c r="A1154" s="27">
        <v>1996</v>
      </c>
      <c r="B1154" s="27" t="s">
        <v>4149</v>
      </c>
      <c r="C1154" s="27" t="s">
        <v>674</v>
      </c>
      <c r="D1154" s="27" t="s">
        <v>3824</v>
      </c>
      <c r="E1154" s="27" t="s">
        <v>3835</v>
      </c>
      <c r="F1154" s="28">
        <v>35274</v>
      </c>
      <c r="G1154" s="29">
        <v>0.68541666666666667</v>
      </c>
      <c r="H1154" s="28">
        <v>35274</v>
      </c>
      <c r="I1154" s="29">
        <v>0.71527777777777779</v>
      </c>
      <c r="J1154" s="27" t="s">
        <v>889</v>
      </c>
      <c r="K1154" s="27">
        <v>0</v>
      </c>
      <c r="L1154" s="27">
        <v>0.05</v>
      </c>
      <c r="M1154" s="27">
        <v>0.05</v>
      </c>
      <c r="N1154" s="27" t="s">
        <v>882</v>
      </c>
      <c r="O1154" s="30">
        <v>202002811</v>
      </c>
      <c r="P1154" s="22"/>
      <c r="Q1154" s="22"/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9"/>
    </row>
    <row r="1155" spans="1:29" x14ac:dyDescent="0.25">
      <c r="A1155" s="27">
        <v>1996</v>
      </c>
      <c r="B1155" s="27" t="s">
        <v>4265</v>
      </c>
      <c r="C1155" s="27" t="s">
        <v>674</v>
      </c>
      <c r="D1155" s="27" t="s">
        <v>3884</v>
      </c>
      <c r="E1155" s="27" t="s">
        <v>4028</v>
      </c>
      <c r="F1155" s="28">
        <v>35274</v>
      </c>
      <c r="G1155" s="29">
        <v>0.6875</v>
      </c>
      <c r="H1155" s="28">
        <v>35274</v>
      </c>
      <c r="I1155" s="29">
        <v>0.70833333333333337</v>
      </c>
      <c r="J1155" s="27" t="s">
        <v>889</v>
      </c>
      <c r="K1155" s="27">
        <v>0</v>
      </c>
      <c r="L1155" s="27">
        <v>0.03</v>
      </c>
      <c r="M1155" s="27">
        <v>0.03</v>
      </c>
      <c r="N1155" s="27" t="s">
        <v>882</v>
      </c>
      <c r="O1155" s="30">
        <v>201905443</v>
      </c>
      <c r="P1155" s="22"/>
      <c r="Q1155" s="22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9"/>
    </row>
    <row r="1156" spans="1:29" x14ac:dyDescent="0.25">
      <c r="A1156" s="27">
        <v>1996</v>
      </c>
      <c r="B1156" s="27" t="s">
        <v>4156</v>
      </c>
      <c r="C1156" s="27" t="s">
        <v>674</v>
      </c>
      <c r="D1156" s="27" t="s">
        <v>3841</v>
      </c>
      <c r="E1156" s="27" t="s">
        <v>3842</v>
      </c>
      <c r="F1156" s="28">
        <v>35274</v>
      </c>
      <c r="G1156" s="29">
        <v>0.6875</v>
      </c>
      <c r="H1156" s="28">
        <v>35274</v>
      </c>
      <c r="I1156" s="29">
        <v>0.75694444444444453</v>
      </c>
      <c r="J1156" s="27" t="s">
        <v>889</v>
      </c>
      <c r="K1156" s="27">
        <v>0</v>
      </c>
      <c r="L1156" s="27">
        <v>0.3</v>
      </c>
      <c r="M1156" s="27">
        <v>0.3</v>
      </c>
      <c r="N1156" s="27" t="s">
        <v>882</v>
      </c>
      <c r="O1156" s="30">
        <v>202004374</v>
      </c>
      <c r="P1156" s="22"/>
      <c r="Q1156" s="22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9"/>
    </row>
    <row r="1157" spans="1:29" x14ac:dyDescent="0.25">
      <c r="A1157" s="27">
        <v>1996</v>
      </c>
      <c r="B1157" s="27" t="s">
        <v>4272</v>
      </c>
      <c r="C1157" s="27" t="s">
        <v>674</v>
      </c>
      <c r="D1157" s="27" t="s">
        <v>802</v>
      </c>
      <c r="E1157" s="27" t="s">
        <v>746</v>
      </c>
      <c r="F1157" s="28">
        <v>35274</v>
      </c>
      <c r="G1157" s="29">
        <v>0.70833333333333337</v>
      </c>
      <c r="H1157" s="28">
        <v>35274</v>
      </c>
      <c r="I1157" s="29">
        <v>0.75694444444444453</v>
      </c>
      <c r="J1157" s="27" t="s">
        <v>889</v>
      </c>
      <c r="K1157" s="27">
        <v>0</v>
      </c>
      <c r="L1157" s="27">
        <v>0.1</v>
      </c>
      <c r="M1157" s="27">
        <v>0.1</v>
      </c>
      <c r="N1157" s="27" t="s">
        <v>882</v>
      </c>
      <c r="O1157" s="30">
        <v>201605389</v>
      </c>
      <c r="P1157" s="22"/>
      <c r="Q1157" s="22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9"/>
    </row>
    <row r="1158" spans="1:29" x14ac:dyDescent="0.25">
      <c r="A1158" s="27">
        <v>1996</v>
      </c>
      <c r="B1158" s="27" t="s">
        <v>4650</v>
      </c>
      <c r="C1158" s="27" t="s">
        <v>674</v>
      </c>
      <c r="D1158" s="27" t="s">
        <v>3830</v>
      </c>
      <c r="E1158" s="27" t="s">
        <v>840</v>
      </c>
      <c r="F1158" s="28">
        <v>35274</v>
      </c>
      <c r="G1158" s="29">
        <v>0.71180555555555547</v>
      </c>
      <c r="H1158" s="28">
        <v>35274</v>
      </c>
      <c r="I1158" s="29">
        <v>0.75694444444444453</v>
      </c>
      <c r="J1158" s="27" t="s">
        <v>889</v>
      </c>
      <c r="K1158" s="27">
        <v>0</v>
      </c>
      <c r="L1158" s="27">
        <v>0.1</v>
      </c>
      <c r="M1158" s="27">
        <v>0.1</v>
      </c>
      <c r="N1158" s="27" t="s">
        <v>882</v>
      </c>
      <c r="O1158" s="30">
        <v>202005283</v>
      </c>
      <c r="P1158" s="22"/>
      <c r="Q1158" s="22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9"/>
    </row>
    <row r="1159" spans="1:29" x14ac:dyDescent="0.25">
      <c r="A1159" s="27">
        <v>1996</v>
      </c>
      <c r="B1159" s="27" t="s">
        <v>4459</v>
      </c>
      <c r="C1159" s="27" t="s">
        <v>674</v>
      </c>
      <c r="D1159" s="27" t="s">
        <v>3939</v>
      </c>
      <c r="E1159" s="27" t="s">
        <v>4232</v>
      </c>
      <c r="F1159" s="28">
        <v>35274</v>
      </c>
      <c r="G1159" s="29">
        <v>0.71180555555555547</v>
      </c>
      <c r="H1159" s="28">
        <v>35274</v>
      </c>
      <c r="I1159" s="29">
        <v>0.8125</v>
      </c>
      <c r="J1159" s="27" t="s">
        <v>889</v>
      </c>
      <c r="K1159" s="27">
        <v>0</v>
      </c>
      <c r="L1159" s="27">
        <v>0.4</v>
      </c>
      <c r="M1159" s="27">
        <v>0.4</v>
      </c>
      <c r="N1159" s="27" t="s">
        <v>882</v>
      </c>
      <c r="O1159" s="30">
        <v>202008703</v>
      </c>
      <c r="P1159" s="22"/>
      <c r="Q1159" s="22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9"/>
    </row>
    <row r="1160" spans="1:29" x14ac:dyDescent="0.25">
      <c r="A1160" s="27">
        <v>1996</v>
      </c>
      <c r="B1160" s="27" t="s">
        <v>2509</v>
      </c>
      <c r="C1160" s="27" t="s">
        <v>2231</v>
      </c>
      <c r="D1160" s="27" t="s">
        <v>2299</v>
      </c>
      <c r="E1160" s="27" t="s">
        <v>2510</v>
      </c>
      <c r="F1160" s="28">
        <v>35274</v>
      </c>
      <c r="G1160" s="29">
        <v>0.72222222222222221</v>
      </c>
      <c r="H1160" s="28">
        <v>35274</v>
      </c>
      <c r="I1160" s="29">
        <v>0.84722222222222221</v>
      </c>
      <c r="J1160" s="27"/>
      <c r="K1160" s="27">
        <v>0</v>
      </c>
      <c r="L1160" s="27">
        <v>4.7</v>
      </c>
      <c r="M1160" s="27">
        <v>4.7</v>
      </c>
      <c r="N1160" s="27" t="s">
        <v>2211</v>
      </c>
      <c r="O1160" s="30">
        <v>201808613</v>
      </c>
      <c r="P1160" s="22"/>
      <c r="Q1160" s="22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9"/>
    </row>
    <row r="1161" spans="1:29" x14ac:dyDescent="0.25">
      <c r="A1161" s="27">
        <v>1996</v>
      </c>
      <c r="B1161" s="27" t="s">
        <v>4931</v>
      </c>
      <c r="C1161" s="27" t="s">
        <v>674</v>
      </c>
      <c r="D1161" s="27" t="s">
        <v>3824</v>
      </c>
      <c r="E1161" s="27" t="s">
        <v>4223</v>
      </c>
      <c r="F1161" s="28">
        <v>35274</v>
      </c>
      <c r="G1161" s="29">
        <v>0.72222222222222221</v>
      </c>
      <c r="H1161" s="28">
        <v>35274</v>
      </c>
      <c r="I1161" s="29">
        <v>0.89583333333333337</v>
      </c>
      <c r="J1161" s="27" t="s">
        <v>889</v>
      </c>
      <c r="K1161" s="27">
        <v>0</v>
      </c>
      <c r="L1161" s="27">
        <v>1</v>
      </c>
      <c r="M1161" s="27">
        <v>1</v>
      </c>
      <c r="N1161" s="27" t="s">
        <v>882</v>
      </c>
      <c r="O1161" s="30">
        <v>200904191</v>
      </c>
      <c r="P1161" s="22"/>
      <c r="Q1161" s="22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9"/>
    </row>
    <row r="1162" spans="1:29" x14ac:dyDescent="0.25">
      <c r="A1162" s="27">
        <v>1996</v>
      </c>
      <c r="B1162" s="27" t="s">
        <v>4963</v>
      </c>
      <c r="C1162" s="27" t="s">
        <v>674</v>
      </c>
      <c r="D1162" s="27" t="s">
        <v>853</v>
      </c>
      <c r="E1162" s="27" t="s">
        <v>784</v>
      </c>
      <c r="F1162" s="28">
        <v>35274</v>
      </c>
      <c r="G1162" s="29">
        <v>0.72222222222222221</v>
      </c>
      <c r="H1162" s="28">
        <v>35274</v>
      </c>
      <c r="I1162" s="29">
        <v>0.81944444444444453</v>
      </c>
      <c r="J1162" s="27" t="s">
        <v>889</v>
      </c>
      <c r="K1162" s="27">
        <v>0</v>
      </c>
      <c r="L1162" s="27">
        <v>2</v>
      </c>
      <c r="M1162" s="27">
        <v>2</v>
      </c>
      <c r="N1162" s="27" t="s">
        <v>882</v>
      </c>
      <c r="O1162" s="30">
        <v>202006677</v>
      </c>
      <c r="P1162" s="22"/>
      <c r="Q1162" s="22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9"/>
    </row>
    <row r="1163" spans="1:29" x14ac:dyDescent="0.25">
      <c r="A1163" s="27">
        <v>1996</v>
      </c>
      <c r="B1163" s="27" t="s">
        <v>1432</v>
      </c>
      <c r="C1163" s="27" t="s">
        <v>676</v>
      </c>
      <c r="D1163" s="27" t="s">
        <v>905</v>
      </c>
      <c r="E1163" s="27" t="s">
        <v>1387</v>
      </c>
      <c r="F1163" s="28">
        <v>35274</v>
      </c>
      <c r="G1163" s="29">
        <v>0.72916666666666663</v>
      </c>
      <c r="H1163" s="28">
        <v>35274</v>
      </c>
      <c r="I1163" s="29">
        <v>0.79861111111111116</v>
      </c>
      <c r="J1163" s="27" t="s">
        <v>889</v>
      </c>
      <c r="K1163" s="27">
        <v>0</v>
      </c>
      <c r="L1163" s="27">
        <v>0.2</v>
      </c>
      <c r="M1163" s="27">
        <v>0.2</v>
      </c>
      <c r="N1163" s="27" t="s">
        <v>882</v>
      </c>
      <c r="O1163" s="30">
        <v>201204970</v>
      </c>
      <c r="P1163" s="22"/>
      <c r="Q1163" s="22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9"/>
    </row>
    <row r="1164" spans="1:29" x14ac:dyDescent="0.25">
      <c r="A1164" s="27">
        <v>1996</v>
      </c>
      <c r="B1164" s="27" t="s">
        <v>3991</v>
      </c>
      <c r="C1164" s="27" t="s">
        <v>674</v>
      </c>
      <c r="D1164" s="27" t="s">
        <v>3841</v>
      </c>
      <c r="E1164" s="27" t="s">
        <v>3937</v>
      </c>
      <c r="F1164" s="28">
        <v>35274</v>
      </c>
      <c r="G1164" s="29">
        <v>0.72916666666666663</v>
      </c>
      <c r="H1164" s="28">
        <v>35274</v>
      </c>
      <c r="I1164" s="29">
        <v>0.78125</v>
      </c>
      <c r="J1164" s="27" t="s">
        <v>889</v>
      </c>
      <c r="K1164" s="27">
        <v>0</v>
      </c>
      <c r="L1164" s="27">
        <v>0.05</v>
      </c>
      <c r="M1164" s="27">
        <v>0.05</v>
      </c>
      <c r="N1164" s="27" t="s">
        <v>882</v>
      </c>
      <c r="O1164" s="30">
        <v>201800990</v>
      </c>
      <c r="P1164" s="22"/>
      <c r="Q1164" s="22"/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9"/>
    </row>
    <row r="1165" spans="1:29" x14ac:dyDescent="0.25">
      <c r="A1165" s="27">
        <v>1996</v>
      </c>
      <c r="B1165" s="27" t="s">
        <v>4560</v>
      </c>
      <c r="C1165" s="27" t="s">
        <v>674</v>
      </c>
      <c r="D1165" s="27" t="s">
        <v>3824</v>
      </c>
      <c r="E1165" s="27" t="s">
        <v>4561</v>
      </c>
      <c r="F1165" s="28">
        <v>35274</v>
      </c>
      <c r="G1165" s="29">
        <v>0.73263888888888884</v>
      </c>
      <c r="H1165" s="28">
        <v>35274</v>
      </c>
      <c r="I1165" s="29">
        <v>0.75694444444444453</v>
      </c>
      <c r="J1165" s="27" t="s">
        <v>889</v>
      </c>
      <c r="K1165" s="27">
        <v>0</v>
      </c>
      <c r="L1165" s="27">
        <v>7.0000000000000007E-2</v>
      </c>
      <c r="M1165" s="27">
        <v>7.0000000000000007E-2</v>
      </c>
      <c r="N1165" s="27" t="s">
        <v>882</v>
      </c>
      <c r="O1165" s="30">
        <v>201704976</v>
      </c>
      <c r="P1165" s="22"/>
      <c r="Q1165" s="22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9"/>
    </row>
    <row r="1166" spans="1:29" x14ac:dyDescent="0.25">
      <c r="A1166" s="27">
        <v>1996</v>
      </c>
      <c r="B1166" s="27" t="s">
        <v>4149</v>
      </c>
      <c r="C1166" s="27" t="s">
        <v>674</v>
      </c>
      <c r="D1166" s="27" t="s">
        <v>3824</v>
      </c>
      <c r="E1166" s="27" t="s">
        <v>3835</v>
      </c>
      <c r="F1166" s="28">
        <v>35274</v>
      </c>
      <c r="G1166" s="29">
        <v>0.73333333333333339</v>
      </c>
      <c r="H1166" s="28">
        <v>35274</v>
      </c>
      <c r="I1166" s="29">
        <v>0.75347222222222221</v>
      </c>
      <c r="J1166" s="27" t="s">
        <v>889</v>
      </c>
      <c r="K1166" s="27">
        <v>0</v>
      </c>
      <c r="L1166" s="27">
        <v>0.05</v>
      </c>
      <c r="M1166" s="27">
        <v>0.05</v>
      </c>
      <c r="N1166" s="27" t="s">
        <v>882</v>
      </c>
      <c r="O1166" s="30">
        <v>202005208</v>
      </c>
      <c r="P1166" s="22"/>
      <c r="Q1166" s="22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9"/>
    </row>
    <row r="1167" spans="1:29" x14ac:dyDescent="0.25">
      <c r="A1167" s="27">
        <v>1996</v>
      </c>
      <c r="B1167" s="27" t="s">
        <v>3998</v>
      </c>
      <c r="C1167" s="27" t="s">
        <v>674</v>
      </c>
      <c r="D1167" s="27" t="s">
        <v>752</v>
      </c>
      <c r="E1167" s="27" t="s">
        <v>849</v>
      </c>
      <c r="F1167" s="28">
        <v>35274</v>
      </c>
      <c r="G1167" s="29">
        <v>0.73611111111111116</v>
      </c>
      <c r="H1167" s="28">
        <v>35274</v>
      </c>
      <c r="I1167" s="29">
        <v>0.74652777777777779</v>
      </c>
      <c r="J1167" s="27" t="s">
        <v>889</v>
      </c>
      <c r="K1167" s="27">
        <v>0</v>
      </c>
      <c r="L1167" s="27">
        <v>0.01</v>
      </c>
      <c r="M1167" s="27">
        <v>0.01</v>
      </c>
      <c r="N1167" s="27" t="s">
        <v>882</v>
      </c>
      <c r="O1167" s="30">
        <v>201907254</v>
      </c>
      <c r="P1167" s="22"/>
      <c r="Q1167" s="22"/>
      <c r="R1167" s="16"/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9"/>
    </row>
    <row r="1168" spans="1:29" x14ac:dyDescent="0.25">
      <c r="A1168" s="27">
        <v>1996</v>
      </c>
      <c r="B1168" s="27" t="s">
        <v>1537</v>
      </c>
      <c r="C1168" s="27" t="s">
        <v>676</v>
      </c>
      <c r="D1168" s="27" t="s">
        <v>905</v>
      </c>
      <c r="E1168" s="27" t="s">
        <v>1266</v>
      </c>
      <c r="F1168" s="28">
        <v>35274</v>
      </c>
      <c r="G1168" s="29">
        <v>0.75</v>
      </c>
      <c r="H1168" s="28">
        <v>35274</v>
      </c>
      <c r="I1168" s="29">
        <v>0.9375</v>
      </c>
      <c r="J1168" s="27" t="s">
        <v>889</v>
      </c>
      <c r="K1168" s="27">
        <v>0</v>
      </c>
      <c r="L1168" s="27">
        <v>3</v>
      </c>
      <c r="M1168" s="27">
        <v>3</v>
      </c>
      <c r="N1168" s="27" t="s">
        <v>882</v>
      </c>
      <c r="O1168" s="30">
        <v>202102204</v>
      </c>
      <c r="P1168" s="22"/>
      <c r="Q1168" s="22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9"/>
    </row>
    <row r="1169" spans="1:29" x14ac:dyDescent="0.25">
      <c r="A1169" s="27">
        <v>1996</v>
      </c>
      <c r="B1169" s="27" t="s">
        <v>4457</v>
      </c>
      <c r="C1169" s="27" t="s">
        <v>674</v>
      </c>
      <c r="D1169" s="27" t="s">
        <v>1248</v>
      </c>
      <c r="E1169" s="27" t="s">
        <v>4359</v>
      </c>
      <c r="F1169" s="28">
        <v>35274</v>
      </c>
      <c r="G1169" s="29">
        <v>0.75694444444444453</v>
      </c>
      <c r="H1169" s="28">
        <v>35274</v>
      </c>
      <c r="I1169" s="29">
        <v>0.80208333333333337</v>
      </c>
      <c r="J1169" s="27" t="s">
        <v>889</v>
      </c>
      <c r="K1169" s="27">
        <v>0</v>
      </c>
      <c r="L1169" s="27">
        <v>0.1</v>
      </c>
      <c r="M1169" s="27">
        <v>0.1</v>
      </c>
      <c r="N1169" s="27" t="s">
        <v>882</v>
      </c>
      <c r="O1169" s="30">
        <v>201905166</v>
      </c>
      <c r="P1169" s="22"/>
      <c r="Q1169" s="22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9"/>
    </row>
    <row r="1170" spans="1:29" x14ac:dyDescent="0.25">
      <c r="A1170" s="27">
        <v>1996</v>
      </c>
      <c r="B1170" s="27" t="s">
        <v>4265</v>
      </c>
      <c r="C1170" s="27" t="s">
        <v>674</v>
      </c>
      <c r="D1170" s="27" t="s">
        <v>3884</v>
      </c>
      <c r="E1170" s="27" t="s">
        <v>4028</v>
      </c>
      <c r="F1170" s="28">
        <v>35274</v>
      </c>
      <c r="G1170" s="29">
        <v>0.75694444444444453</v>
      </c>
      <c r="H1170" s="28">
        <v>35274</v>
      </c>
      <c r="I1170" s="29">
        <v>0.83680555555555547</v>
      </c>
      <c r="J1170" s="27" t="s">
        <v>889</v>
      </c>
      <c r="K1170" s="27">
        <v>0</v>
      </c>
      <c r="L1170" s="27">
        <v>0.2</v>
      </c>
      <c r="M1170" s="27">
        <v>0.2</v>
      </c>
      <c r="N1170" s="27" t="s">
        <v>882</v>
      </c>
      <c r="O1170" s="30">
        <v>202003072</v>
      </c>
      <c r="P1170" s="22"/>
      <c r="Q1170" s="22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9"/>
    </row>
    <row r="1171" spans="1:29" x14ac:dyDescent="0.25">
      <c r="A1171" s="27">
        <v>1996</v>
      </c>
      <c r="B1171" s="27" t="s">
        <v>4458</v>
      </c>
      <c r="C1171" s="27" t="s">
        <v>674</v>
      </c>
      <c r="D1171" s="27" t="s">
        <v>802</v>
      </c>
      <c r="E1171" s="27" t="s">
        <v>816</v>
      </c>
      <c r="F1171" s="28">
        <v>35274</v>
      </c>
      <c r="G1171" s="29">
        <v>0.76736111111111116</v>
      </c>
      <c r="H1171" s="28">
        <v>35274</v>
      </c>
      <c r="I1171" s="29">
        <v>0.82986111111111116</v>
      </c>
      <c r="J1171" s="27" t="s">
        <v>889</v>
      </c>
      <c r="K1171" s="27">
        <v>0</v>
      </c>
      <c r="L1171" s="27">
        <v>0.05</v>
      </c>
      <c r="M1171" s="27">
        <v>0.05</v>
      </c>
      <c r="N1171" s="27" t="s">
        <v>882</v>
      </c>
      <c r="O1171" s="30">
        <v>202007667</v>
      </c>
      <c r="P1171" s="22"/>
      <c r="Q1171" s="22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9"/>
    </row>
    <row r="1172" spans="1:29" x14ac:dyDescent="0.25">
      <c r="A1172" s="27">
        <v>1996</v>
      </c>
      <c r="B1172" s="27" t="s">
        <v>1286</v>
      </c>
      <c r="C1172" s="27" t="s">
        <v>676</v>
      </c>
      <c r="D1172" s="27" t="s">
        <v>901</v>
      </c>
      <c r="E1172" s="27" t="s">
        <v>1287</v>
      </c>
      <c r="F1172" s="28">
        <v>35274</v>
      </c>
      <c r="G1172" s="29">
        <v>0.77083333333333337</v>
      </c>
      <c r="H1172" s="28">
        <v>35274</v>
      </c>
      <c r="I1172" s="29">
        <v>0.78472222222222221</v>
      </c>
      <c r="J1172" s="27" t="s">
        <v>889</v>
      </c>
      <c r="K1172" s="27">
        <v>0</v>
      </c>
      <c r="L1172" s="27">
        <v>0.05</v>
      </c>
      <c r="M1172" s="27">
        <v>0.05</v>
      </c>
      <c r="N1172" s="27" t="s">
        <v>882</v>
      </c>
      <c r="O1172" s="30">
        <v>201900564</v>
      </c>
      <c r="P1172" s="22"/>
      <c r="Q1172" s="22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9"/>
    </row>
    <row r="1173" spans="1:29" x14ac:dyDescent="0.25">
      <c r="A1173" s="27">
        <v>1996</v>
      </c>
      <c r="B1173" s="27" t="s">
        <v>4159</v>
      </c>
      <c r="C1173" s="27" t="s">
        <v>674</v>
      </c>
      <c r="D1173" s="27" t="s">
        <v>802</v>
      </c>
      <c r="E1173" s="27" t="s">
        <v>3982</v>
      </c>
      <c r="F1173" s="28">
        <v>35274</v>
      </c>
      <c r="G1173" s="29">
        <v>0.77083333333333337</v>
      </c>
      <c r="H1173" s="28">
        <v>35274</v>
      </c>
      <c r="I1173" s="29">
        <v>0.81944444444444453</v>
      </c>
      <c r="J1173" s="27" t="s">
        <v>889</v>
      </c>
      <c r="K1173" s="27">
        <v>0</v>
      </c>
      <c r="L1173" s="27">
        <v>0.03</v>
      </c>
      <c r="M1173" s="27">
        <v>0.03</v>
      </c>
      <c r="N1173" s="27" t="s">
        <v>882</v>
      </c>
      <c r="O1173" s="30">
        <v>201907737</v>
      </c>
      <c r="P1173" s="22"/>
      <c r="Q1173" s="22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9"/>
    </row>
    <row r="1174" spans="1:29" x14ac:dyDescent="0.25">
      <c r="A1174" s="27">
        <v>1996</v>
      </c>
      <c r="B1174" s="27" t="s">
        <v>4885</v>
      </c>
      <c r="C1174" s="27" t="s">
        <v>674</v>
      </c>
      <c r="D1174" s="27" t="s">
        <v>3821</v>
      </c>
      <c r="E1174" s="27" t="s">
        <v>3837</v>
      </c>
      <c r="F1174" s="28">
        <v>35274</v>
      </c>
      <c r="G1174" s="29">
        <v>0.77083333333333337</v>
      </c>
      <c r="H1174" s="28">
        <v>35274</v>
      </c>
      <c r="I1174" s="29">
        <v>0.79166666666666663</v>
      </c>
      <c r="J1174" s="27" t="s">
        <v>889</v>
      </c>
      <c r="K1174" s="27">
        <v>0.5</v>
      </c>
      <c r="L1174" s="27">
        <v>0.5</v>
      </c>
      <c r="M1174" s="27">
        <v>1</v>
      </c>
      <c r="N1174" s="27" t="s">
        <v>882</v>
      </c>
      <c r="O1174" s="30">
        <v>201800328</v>
      </c>
      <c r="P1174" s="22"/>
      <c r="Q1174" s="22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9"/>
    </row>
    <row r="1175" spans="1:29" x14ac:dyDescent="0.25">
      <c r="A1175" s="27">
        <v>1996</v>
      </c>
      <c r="B1175" s="27" t="s">
        <v>1576</v>
      </c>
      <c r="C1175" s="27" t="s">
        <v>676</v>
      </c>
      <c r="D1175" s="27" t="s">
        <v>905</v>
      </c>
      <c r="E1175" s="27" t="s">
        <v>1010</v>
      </c>
      <c r="F1175" s="28">
        <v>35274</v>
      </c>
      <c r="G1175" s="29">
        <v>0.77430555555555547</v>
      </c>
      <c r="H1175" s="28">
        <v>35274</v>
      </c>
      <c r="I1175" s="29">
        <v>0.86111111111111116</v>
      </c>
      <c r="J1175" s="27" t="s">
        <v>889</v>
      </c>
      <c r="K1175" s="27">
        <v>0</v>
      </c>
      <c r="L1175" s="27">
        <v>2.5</v>
      </c>
      <c r="M1175" s="27">
        <v>2.5</v>
      </c>
      <c r="N1175" s="27" t="s">
        <v>882</v>
      </c>
      <c r="O1175" s="30">
        <v>201806321</v>
      </c>
      <c r="P1175" s="22"/>
      <c r="Q1175" s="22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9"/>
    </row>
    <row r="1176" spans="1:29" x14ac:dyDescent="0.25">
      <c r="A1176" s="27">
        <v>1996</v>
      </c>
      <c r="B1176" s="27" t="s">
        <v>3854</v>
      </c>
      <c r="C1176" s="27" t="s">
        <v>674</v>
      </c>
      <c r="D1176" s="27" t="s">
        <v>3821</v>
      </c>
      <c r="E1176" s="27" t="s">
        <v>3853</v>
      </c>
      <c r="F1176" s="28">
        <v>35274</v>
      </c>
      <c r="G1176" s="29">
        <v>0.78125</v>
      </c>
      <c r="H1176" s="28">
        <v>35274</v>
      </c>
      <c r="I1176" s="29">
        <v>0.875</v>
      </c>
      <c r="J1176" s="27" t="s">
        <v>889</v>
      </c>
      <c r="K1176" s="27">
        <v>1</v>
      </c>
      <c r="L1176" s="27">
        <v>0</v>
      </c>
      <c r="M1176" s="27">
        <v>1</v>
      </c>
      <c r="N1176" s="27" t="s">
        <v>882</v>
      </c>
      <c r="O1176" s="30">
        <v>201806391</v>
      </c>
      <c r="P1176" s="22"/>
      <c r="Q1176" s="22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9"/>
    </row>
    <row r="1177" spans="1:29" x14ac:dyDescent="0.25">
      <c r="A1177" s="27">
        <v>1996</v>
      </c>
      <c r="B1177" s="27" t="s">
        <v>3595</v>
      </c>
      <c r="C1177" s="27" t="s">
        <v>3569</v>
      </c>
      <c r="D1177" s="27" t="s">
        <v>3593</v>
      </c>
      <c r="E1177" s="27" t="s">
        <v>3596</v>
      </c>
      <c r="F1177" s="28">
        <v>35274</v>
      </c>
      <c r="G1177" s="29">
        <v>0.82291666666666663</v>
      </c>
      <c r="H1177" s="28">
        <v>35274</v>
      </c>
      <c r="I1177" s="29">
        <v>0.98541666666666661</v>
      </c>
      <c r="J1177" s="27" t="s">
        <v>889</v>
      </c>
      <c r="K1177" s="27">
        <v>0</v>
      </c>
      <c r="L1177" s="27">
        <v>0.7</v>
      </c>
      <c r="M1177" s="27">
        <v>0.7</v>
      </c>
      <c r="N1177" s="27" t="s">
        <v>882</v>
      </c>
      <c r="O1177" s="30">
        <v>201907779</v>
      </c>
      <c r="P1177" s="22"/>
      <c r="Q1177" s="22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9"/>
    </row>
    <row r="1178" spans="1:29" x14ac:dyDescent="0.25">
      <c r="A1178" s="27">
        <v>1996</v>
      </c>
      <c r="B1178" s="27" t="s">
        <v>4272</v>
      </c>
      <c r="C1178" s="27" t="s">
        <v>674</v>
      </c>
      <c r="D1178" s="27" t="s">
        <v>802</v>
      </c>
      <c r="E1178" s="27" t="s">
        <v>746</v>
      </c>
      <c r="F1178" s="28">
        <v>35274</v>
      </c>
      <c r="G1178" s="29">
        <v>0.82638888888888884</v>
      </c>
      <c r="H1178" s="28">
        <v>35274</v>
      </c>
      <c r="I1178" s="29">
        <v>0.90277777777777779</v>
      </c>
      <c r="J1178" s="27" t="s">
        <v>889</v>
      </c>
      <c r="K1178" s="27">
        <v>0</v>
      </c>
      <c r="L1178" s="27">
        <v>0.5</v>
      </c>
      <c r="M1178" s="27">
        <v>0.5</v>
      </c>
      <c r="N1178" s="27" t="s">
        <v>882</v>
      </c>
      <c r="O1178" s="30">
        <v>201904798</v>
      </c>
      <c r="P1178" s="22"/>
      <c r="Q1178" s="22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9"/>
    </row>
    <row r="1179" spans="1:29" x14ac:dyDescent="0.25">
      <c r="A1179" s="27">
        <v>1996</v>
      </c>
      <c r="B1179" s="27" t="s">
        <v>1188</v>
      </c>
      <c r="C1179" s="27" t="s">
        <v>676</v>
      </c>
      <c r="D1179" s="27" t="s">
        <v>1070</v>
      </c>
      <c r="E1179" s="27" t="s">
        <v>1071</v>
      </c>
      <c r="F1179" s="28">
        <v>35274</v>
      </c>
      <c r="G1179" s="29">
        <v>0.83333333333333337</v>
      </c>
      <c r="H1179" s="28">
        <v>35274</v>
      </c>
      <c r="I1179" s="29">
        <v>0.92361111111111116</v>
      </c>
      <c r="J1179" s="27" t="s">
        <v>889</v>
      </c>
      <c r="K1179" s="27">
        <v>0</v>
      </c>
      <c r="L1179" s="27">
        <v>0.02</v>
      </c>
      <c r="M1179" s="27">
        <v>0.02</v>
      </c>
      <c r="N1179" s="27" t="s">
        <v>882</v>
      </c>
      <c r="O1179" s="30">
        <v>202007036</v>
      </c>
      <c r="P1179" s="22"/>
      <c r="Q1179" s="22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9"/>
    </row>
    <row r="1180" spans="1:29" x14ac:dyDescent="0.25">
      <c r="A1180" s="27">
        <v>1996</v>
      </c>
      <c r="B1180" s="27" t="s">
        <v>3992</v>
      </c>
      <c r="C1180" s="27" t="s">
        <v>674</v>
      </c>
      <c r="D1180" s="27" t="s">
        <v>3859</v>
      </c>
      <c r="E1180" s="27" t="s">
        <v>3993</v>
      </c>
      <c r="F1180" s="28">
        <v>35274</v>
      </c>
      <c r="G1180" s="29">
        <v>0.83333333333333337</v>
      </c>
      <c r="H1180" s="28">
        <v>35274</v>
      </c>
      <c r="I1180" s="29">
        <v>0.88888888888888884</v>
      </c>
      <c r="J1180" s="27" t="s">
        <v>889</v>
      </c>
      <c r="K1180" s="27">
        <v>0</v>
      </c>
      <c r="L1180" s="27">
        <v>0.04</v>
      </c>
      <c r="M1180" s="27">
        <v>0.04</v>
      </c>
      <c r="N1180" s="27" t="s">
        <v>882</v>
      </c>
      <c r="O1180" s="30">
        <v>202005599</v>
      </c>
      <c r="P1180" s="22"/>
      <c r="Q1180" s="22"/>
      <c r="R1180" s="16"/>
      <c r="S1180" s="16"/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9"/>
    </row>
    <row r="1181" spans="1:29" x14ac:dyDescent="0.25">
      <c r="A1181" s="27">
        <v>1996</v>
      </c>
      <c r="B1181" s="27" t="s">
        <v>1119</v>
      </c>
      <c r="C1181" s="27" t="s">
        <v>676</v>
      </c>
      <c r="D1181" s="27" t="s">
        <v>930</v>
      </c>
      <c r="E1181" s="27" t="s">
        <v>964</v>
      </c>
      <c r="F1181" s="28">
        <v>35274</v>
      </c>
      <c r="G1181" s="29">
        <v>0.85416666666666663</v>
      </c>
      <c r="H1181" s="28">
        <v>35274</v>
      </c>
      <c r="I1181" s="29">
        <v>0.90277777777777779</v>
      </c>
      <c r="J1181" s="27" t="s">
        <v>889</v>
      </c>
      <c r="K1181" s="27">
        <v>0</v>
      </c>
      <c r="L1181" s="27">
        <v>0.01</v>
      </c>
      <c r="M1181" s="27">
        <v>0.01</v>
      </c>
      <c r="N1181" s="27" t="s">
        <v>882</v>
      </c>
      <c r="O1181" s="30">
        <v>202005485</v>
      </c>
      <c r="P1181" s="22"/>
      <c r="Q1181" s="22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9"/>
    </row>
    <row r="1182" spans="1:29" x14ac:dyDescent="0.25">
      <c r="A1182" s="27">
        <v>1996</v>
      </c>
      <c r="B1182" s="27" t="s">
        <v>4154</v>
      </c>
      <c r="C1182" s="27" t="s">
        <v>674</v>
      </c>
      <c r="D1182" s="27" t="s">
        <v>3859</v>
      </c>
      <c r="E1182" s="27" t="s">
        <v>3897</v>
      </c>
      <c r="F1182" s="28">
        <v>35274</v>
      </c>
      <c r="G1182" s="29">
        <v>0.86111111111111116</v>
      </c>
      <c r="H1182" s="28">
        <v>35274</v>
      </c>
      <c r="I1182" s="29">
        <v>0.89583333333333337</v>
      </c>
      <c r="J1182" s="27" t="s">
        <v>889</v>
      </c>
      <c r="K1182" s="27">
        <v>0</v>
      </c>
      <c r="L1182" s="27">
        <v>0.02</v>
      </c>
      <c r="M1182" s="27">
        <v>0.02</v>
      </c>
      <c r="N1182" s="27" t="s">
        <v>882</v>
      </c>
      <c r="O1182" s="30">
        <v>202109456</v>
      </c>
      <c r="P1182" s="22"/>
      <c r="Q1182" s="22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9"/>
    </row>
    <row r="1183" spans="1:29" x14ac:dyDescent="0.25">
      <c r="A1183" s="27">
        <v>1996</v>
      </c>
      <c r="B1183" s="27" t="s">
        <v>4149</v>
      </c>
      <c r="C1183" s="27" t="s">
        <v>674</v>
      </c>
      <c r="D1183" s="27" t="s">
        <v>3824</v>
      </c>
      <c r="E1183" s="27" t="s">
        <v>3835</v>
      </c>
      <c r="F1183" s="28">
        <v>35274</v>
      </c>
      <c r="G1183" s="29">
        <v>0.86597222222222225</v>
      </c>
      <c r="H1183" s="28">
        <v>35274</v>
      </c>
      <c r="I1183" s="29">
        <v>0.93402777777777779</v>
      </c>
      <c r="J1183" s="27" t="s">
        <v>889</v>
      </c>
      <c r="K1183" s="27">
        <v>0</v>
      </c>
      <c r="L1183" s="27">
        <v>0.02</v>
      </c>
      <c r="M1183" s="27">
        <v>0.02</v>
      </c>
      <c r="N1183" s="27" t="s">
        <v>882</v>
      </c>
      <c r="O1183" s="30">
        <v>202004753</v>
      </c>
      <c r="P1183" s="22"/>
      <c r="Q1183" s="22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9"/>
    </row>
    <row r="1184" spans="1:29" x14ac:dyDescent="0.25">
      <c r="A1184" s="27">
        <v>1996</v>
      </c>
      <c r="B1184" s="27" t="s">
        <v>4460</v>
      </c>
      <c r="C1184" s="27" t="s">
        <v>674</v>
      </c>
      <c r="D1184" s="27" t="s">
        <v>1248</v>
      </c>
      <c r="E1184" s="27" t="s">
        <v>4461</v>
      </c>
      <c r="F1184" s="28">
        <v>35274</v>
      </c>
      <c r="G1184" s="29">
        <v>0.86805555555555547</v>
      </c>
      <c r="H1184" s="28">
        <v>35274</v>
      </c>
      <c r="I1184" s="29">
        <v>0.92708333333333337</v>
      </c>
      <c r="J1184" s="27" t="s">
        <v>889</v>
      </c>
      <c r="K1184" s="27">
        <v>0</v>
      </c>
      <c r="L1184" s="27">
        <v>0.1</v>
      </c>
      <c r="M1184" s="27">
        <v>0.1</v>
      </c>
      <c r="N1184" s="27" t="s">
        <v>882</v>
      </c>
      <c r="O1184" s="30">
        <v>201905061</v>
      </c>
      <c r="P1184" s="22"/>
      <c r="Q1184" s="22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9"/>
    </row>
    <row r="1185" spans="1:29" x14ac:dyDescent="0.25">
      <c r="A1185" s="27">
        <v>1996</v>
      </c>
      <c r="B1185" s="27" t="s">
        <v>2444</v>
      </c>
      <c r="C1185" s="27" t="s">
        <v>2231</v>
      </c>
      <c r="D1185" s="27" t="s">
        <v>2273</v>
      </c>
      <c r="E1185" s="27" t="s">
        <v>2387</v>
      </c>
      <c r="F1185" s="28">
        <v>35274</v>
      </c>
      <c r="G1185" s="29">
        <v>0.87847222222222221</v>
      </c>
      <c r="H1185" s="28">
        <v>35274</v>
      </c>
      <c r="I1185" s="29">
        <v>0.93888888888888899</v>
      </c>
      <c r="J1185" s="27" t="s">
        <v>889</v>
      </c>
      <c r="K1185" s="27">
        <v>0.26</v>
      </c>
      <c r="L1185" s="27">
        <v>0</v>
      </c>
      <c r="M1185" s="27">
        <v>0.26</v>
      </c>
      <c r="N1185" s="27" t="s">
        <v>882</v>
      </c>
      <c r="O1185" s="30">
        <v>201905793</v>
      </c>
      <c r="P1185" s="22"/>
      <c r="Q1185" s="22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9"/>
    </row>
    <row r="1186" spans="1:29" x14ac:dyDescent="0.25">
      <c r="A1186" s="27">
        <v>1996</v>
      </c>
      <c r="B1186" s="27" t="s">
        <v>1030</v>
      </c>
      <c r="C1186" s="27" t="s">
        <v>676</v>
      </c>
      <c r="D1186" s="27" t="s">
        <v>1004</v>
      </c>
      <c r="E1186" s="27" t="s">
        <v>1031</v>
      </c>
      <c r="F1186" s="28">
        <v>35274</v>
      </c>
      <c r="G1186" s="29">
        <v>0.88888888888888884</v>
      </c>
      <c r="H1186" s="28">
        <v>35274</v>
      </c>
      <c r="I1186" s="29">
        <v>0.94444444444444453</v>
      </c>
      <c r="J1186" s="27" t="s">
        <v>889</v>
      </c>
      <c r="K1186" s="27">
        <v>0</v>
      </c>
      <c r="L1186" s="27">
        <v>0.01</v>
      </c>
      <c r="M1186" s="27">
        <v>0.01</v>
      </c>
      <c r="N1186" s="27" t="s">
        <v>882</v>
      </c>
      <c r="O1186" s="30">
        <v>201605389</v>
      </c>
      <c r="P1186" s="22"/>
      <c r="Q1186" s="22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9"/>
    </row>
    <row r="1187" spans="1:29" x14ac:dyDescent="0.25">
      <c r="A1187" s="27">
        <v>1996</v>
      </c>
      <c r="B1187" s="27" t="s">
        <v>4147</v>
      </c>
      <c r="C1187" s="27" t="s">
        <v>674</v>
      </c>
      <c r="D1187" s="27" t="s">
        <v>802</v>
      </c>
      <c r="E1187" s="27" t="s">
        <v>746</v>
      </c>
      <c r="F1187" s="28">
        <v>35274</v>
      </c>
      <c r="G1187" s="29">
        <v>0.88888888888888884</v>
      </c>
      <c r="H1187" s="28">
        <v>35274</v>
      </c>
      <c r="I1187" s="29">
        <v>0.92361111111111116</v>
      </c>
      <c r="J1187" s="27" t="s">
        <v>889</v>
      </c>
      <c r="K1187" s="27">
        <v>0</v>
      </c>
      <c r="L1187" s="27">
        <v>0.02</v>
      </c>
      <c r="M1187" s="27">
        <v>0.02</v>
      </c>
      <c r="N1187" s="27" t="s">
        <v>882</v>
      </c>
      <c r="O1187" s="30">
        <v>201504108</v>
      </c>
      <c r="P1187" s="22"/>
      <c r="Q1187" s="22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9"/>
    </row>
    <row r="1188" spans="1:29" x14ac:dyDescent="0.25">
      <c r="A1188" s="27">
        <v>1996</v>
      </c>
      <c r="B1188" s="27" t="s">
        <v>3597</v>
      </c>
      <c r="C1188" s="27" t="s">
        <v>3569</v>
      </c>
      <c r="D1188" s="27" t="s">
        <v>3593</v>
      </c>
      <c r="E1188" s="27" t="s">
        <v>3598</v>
      </c>
      <c r="F1188" s="28">
        <v>35274</v>
      </c>
      <c r="G1188" s="29">
        <v>0.89583333333333337</v>
      </c>
      <c r="H1188" s="28">
        <v>35274</v>
      </c>
      <c r="I1188" s="29">
        <v>0.93333333333333324</v>
      </c>
      <c r="J1188" s="27" t="s">
        <v>889</v>
      </c>
      <c r="K1188" s="27">
        <v>0</v>
      </c>
      <c r="L1188" s="27">
        <v>0</v>
      </c>
      <c r="M1188" s="27">
        <v>0</v>
      </c>
      <c r="N1188" s="27" t="s">
        <v>882</v>
      </c>
      <c r="O1188" s="30">
        <v>201504936</v>
      </c>
      <c r="P1188" s="22"/>
      <c r="Q1188" s="22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9"/>
    </row>
    <row r="1189" spans="1:29" x14ac:dyDescent="0.25">
      <c r="A1189" s="27">
        <v>1996</v>
      </c>
      <c r="B1189" s="27" t="s">
        <v>3986</v>
      </c>
      <c r="C1189" s="27" t="s">
        <v>674</v>
      </c>
      <c r="D1189" s="27" t="s">
        <v>3939</v>
      </c>
      <c r="E1189" s="27" t="s">
        <v>3987</v>
      </c>
      <c r="F1189" s="28">
        <v>35274</v>
      </c>
      <c r="G1189" s="29">
        <v>0.89583333333333337</v>
      </c>
      <c r="H1189" s="28">
        <v>35274</v>
      </c>
      <c r="I1189" s="29">
        <v>0.91319444444444453</v>
      </c>
      <c r="J1189" s="27" t="s">
        <v>889</v>
      </c>
      <c r="K1189" s="27">
        <v>0</v>
      </c>
      <c r="L1189" s="27">
        <v>0.01</v>
      </c>
      <c r="M1189" s="27">
        <v>0.01</v>
      </c>
      <c r="N1189" s="27" t="s">
        <v>882</v>
      </c>
      <c r="O1189" s="30">
        <v>201806246</v>
      </c>
      <c r="P1189" s="22"/>
      <c r="Q1189" s="22"/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9"/>
    </row>
    <row r="1190" spans="1:29" x14ac:dyDescent="0.25">
      <c r="A1190" s="27">
        <v>1996</v>
      </c>
      <c r="B1190" s="27" t="s">
        <v>4160</v>
      </c>
      <c r="C1190" s="27" t="s">
        <v>674</v>
      </c>
      <c r="D1190" s="27" t="s">
        <v>3859</v>
      </c>
      <c r="E1190" s="27" t="s">
        <v>4161</v>
      </c>
      <c r="F1190" s="28">
        <v>35274</v>
      </c>
      <c r="G1190" s="29">
        <v>0.9375</v>
      </c>
      <c r="H1190" s="28">
        <v>35274</v>
      </c>
      <c r="I1190" s="29">
        <v>0.97569444444444453</v>
      </c>
      <c r="J1190" s="27" t="s">
        <v>889</v>
      </c>
      <c r="K1190" s="27">
        <v>0</v>
      </c>
      <c r="L1190" s="27">
        <v>0.02</v>
      </c>
      <c r="M1190" s="27">
        <v>0.02</v>
      </c>
      <c r="N1190" s="27" t="s">
        <v>882</v>
      </c>
      <c r="O1190" s="30">
        <v>201707122</v>
      </c>
      <c r="P1190" s="22"/>
      <c r="Q1190" s="22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9"/>
    </row>
    <row r="1191" spans="1:29" x14ac:dyDescent="0.25">
      <c r="A1191" s="27">
        <v>1996</v>
      </c>
      <c r="B1191" s="27" t="s">
        <v>1187</v>
      </c>
      <c r="C1191" s="27" t="s">
        <v>676</v>
      </c>
      <c r="D1191" s="27" t="s">
        <v>905</v>
      </c>
      <c r="E1191" s="27" t="s">
        <v>823</v>
      </c>
      <c r="F1191" s="28">
        <v>35274</v>
      </c>
      <c r="G1191" s="29">
        <v>0.95138888888888884</v>
      </c>
      <c r="H1191" s="28">
        <v>35274</v>
      </c>
      <c r="I1191" s="29">
        <v>0.98958333333333337</v>
      </c>
      <c r="J1191" s="27" t="s">
        <v>889</v>
      </c>
      <c r="K1191" s="27">
        <v>0</v>
      </c>
      <c r="L1191" s="27">
        <v>0.02</v>
      </c>
      <c r="M1191" s="27">
        <v>0.02</v>
      </c>
      <c r="N1191" s="27" t="s">
        <v>882</v>
      </c>
      <c r="O1191" s="30">
        <v>202008110</v>
      </c>
      <c r="P1191" s="22"/>
      <c r="Q1191" s="22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9"/>
    </row>
    <row r="1192" spans="1:29" x14ac:dyDescent="0.25">
      <c r="A1192" s="27">
        <v>1996</v>
      </c>
      <c r="B1192" s="27" t="s">
        <v>4460</v>
      </c>
      <c r="C1192" s="27" t="s">
        <v>674</v>
      </c>
      <c r="D1192" s="27" t="s">
        <v>1248</v>
      </c>
      <c r="E1192" s="27" t="s">
        <v>4461</v>
      </c>
      <c r="F1192" s="28">
        <v>35274</v>
      </c>
      <c r="G1192" s="29">
        <v>0.95138888888888884</v>
      </c>
      <c r="H1192" s="28">
        <v>35275</v>
      </c>
      <c r="I1192" s="29">
        <v>9.375E-2</v>
      </c>
      <c r="J1192" s="27" t="s">
        <v>889</v>
      </c>
      <c r="K1192" s="27">
        <v>0</v>
      </c>
      <c r="L1192" s="27">
        <v>3</v>
      </c>
      <c r="M1192" s="27">
        <v>3</v>
      </c>
      <c r="N1192" s="27" t="s">
        <v>882</v>
      </c>
      <c r="O1192" s="30">
        <v>202007216</v>
      </c>
      <c r="P1192" s="22"/>
      <c r="Q1192" s="22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9"/>
    </row>
    <row r="1193" spans="1:29" x14ac:dyDescent="0.25">
      <c r="A1193" s="27">
        <v>1996</v>
      </c>
      <c r="B1193" s="27" t="s">
        <v>4462</v>
      </c>
      <c r="C1193" s="27" t="s">
        <v>674</v>
      </c>
      <c r="D1193" s="27" t="s">
        <v>752</v>
      </c>
      <c r="E1193" s="27" t="s">
        <v>3882</v>
      </c>
      <c r="F1193" s="28">
        <v>35274</v>
      </c>
      <c r="G1193" s="29">
        <v>0.96180555555555547</v>
      </c>
      <c r="H1193" s="28">
        <v>35274</v>
      </c>
      <c r="I1193" s="29">
        <v>0.99652777777777779</v>
      </c>
      <c r="J1193" s="27" t="s">
        <v>889</v>
      </c>
      <c r="K1193" s="27">
        <v>0</v>
      </c>
      <c r="L1193" s="27">
        <v>0.05</v>
      </c>
      <c r="M1193" s="27">
        <v>0.05</v>
      </c>
      <c r="N1193" s="27" t="s">
        <v>882</v>
      </c>
      <c r="O1193" s="30">
        <v>202007516</v>
      </c>
      <c r="P1193" s="22"/>
      <c r="Q1193" s="22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9"/>
    </row>
    <row r="1194" spans="1:29" x14ac:dyDescent="0.25">
      <c r="A1194" s="27">
        <v>1996</v>
      </c>
      <c r="B1194" s="27" t="s">
        <v>1286</v>
      </c>
      <c r="C1194" s="27" t="s">
        <v>676</v>
      </c>
      <c r="D1194" s="27" t="s">
        <v>901</v>
      </c>
      <c r="E1194" s="27" t="s">
        <v>1287</v>
      </c>
      <c r="F1194" s="28">
        <v>35274</v>
      </c>
      <c r="G1194" s="29">
        <v>0.98263888888888884</v>
      </c>
      <c r="H1194" s="28">
        <v>35275</v>
      </c>
      <c r="I1194" s="29">
        <v>2.4305555555555556E-2</v>
      </c>
      <c r="J1194" s="27" t="s">
        <v>889</v>
      </c>
      <c r="K1194" s="27">
        <v>0</v>
      </c>
      <c r="L1194" s="27">
        <v>0.1</v>
      </c>
      <c r="M1194" s="27">
        <v>0.1</v>
      </c>
      <c r="N1194" s="27" t="s">
        <v>882</v>
      </c>
      <c r="O1194" s="30">
        <v>201706956</v>
      </c>
      <c r="P1194" s="22"/>
      <c r="Q1194" s="22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9"/>
    </row>
    <row r="1195" spans="1:29" x14ac:dyDescent="0.25">
      <c r="A1195" s="27">
        <v>1996</v>
      </c>
      <c r="B1195" s="27" t="s">
        <v>1288</v>
      </c>
      <c r="C1195" s="27" t="s">
        <v>676</v>
      </c>
      <c r="D1195" s="27" t="s">
        <v>887</v>
      </c>
      <c r="E1195" s="27" t="s">
        <v>1194</v>
      </c>
      <c r="F1195" s="28">
        <v>35274</v>
      </c>
      <c r="G1195" s="29">
        <v>0.99305555555555547</v>
      </c>
      <c r="H1195" s="28">
        <v>35275</v>
      </c>
      <c r="I1195" s="29">
        <v>9.0277777777777776E-2</v>
      </c>
      <c r="J1195" s="27" t="s">
        <v>889</v>
      </c>
      <c r="K1195" s="27">
        <v>0</v>
      </c>
      <c r="L1195" s="27">
        <v>0.05</v>
      </c>
      <c r="M1195" s="27">
        <v>0.05</v>
      </c>
      <c r="N1195" s="27" t="s">
        <v>882</v>
      </c>
      <c r="O1195" s="30">
        <v>202000145</v>
      </c>
      <c r="P1195" s="22"/>
      <c r="Q1195" s="22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9"/>
    </row>
    <row r="1196" spans="1:29" x14ac:dyDescent="0.25">
      <c r="A1196" s="27">
        <v>1996</v>
      </c>
      <c r="B1196" s="27" t="s">
        <v>2416</v>
      </c>
      <c r="C1196" s="27" t="s">
        <v>2231</v>
      </c>
      <c r="D1196" s="27" t="s">
        <v>2273</v>
      </c>
      <c r="E1196" s="27" t="s">
        <v>2283</v>
      </c>
      <c r="F1196" s="28">
        <v>35275</v>
      </c>
      <c r="G1196" s="29">
        <v>2.2916666666666669E-2</v>
      </c>
      <c r="H1196" s="28">
        <v>35275</v>
      </c>
      <c r="I1196" s="29">
        <v>5.1388888888888894E-2</v>
      </c>
      <c r="J1196" s="27"/>
      <c r="K1196" s="27">
        <v>0.2</v>
      </c>
      <c r="L1196" s="27">
        <v>0</v>
      </c>
      <c r="M1196" s="27">
        <v>0.2</v>
      </c>
      <c r="N1196" s="27" t="s">
        <v>2173</v>
      </c>
      <c r="O1196" s="30">
        <v>202007751</v>
      </c>
      <c r="P1196" s="22"/>
      <c r="Q1196" s="22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9"/>
    </row>
    <row r="1197" spans="1:29" x14ac:dyDescent="0.25">
      <c r="A1197" s="27">
        <v>1996</v>
      </c>
      <c r="B1197" s="27" t="s">
        <v>3992</v>
      </c>
      <c r="C1197" s="27" t="s">
        <v>674</v>
      </c>
      <c r="D1197" s="27" t="s">
        <v>3859</v>
      </c>
      <c r="E1197" s="27" t="s">
        <v>3993</v>
      </c>
      <c r="F1197" s="28">
        <v>35275</v>
      </c>
      <c r="G1197" s="29">
        <v>3.4722222222222224E-2</v>
      </c>
      <c r="H1197" s="28">
        <v>35275</v>
      </c>
      <c r="I1197" s="29">
        <v>6.5972222222222224E-2</v>
      </c>
      <c r="J1197" s="27" t="s">
        <v>889</v>
      </c>
      <c r="K1197" s="27">
        <v>0</v>
      </c>
      <c r="L1197" s="27">
        <v>0.01</v>
      </c>
      <c r="M1197" s="27">
        <v>0.01</v>
      </c>
      <c r="N1197" s="27" t="s">
        <v>882</v>
      </c>
      <c r="O1197" s="30">
        <v>202004324</v>
      </c>
      <c r="P1197" s="22"/>
      <c r="Q1197" s="22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9"/>
    </row>
    <row r="1198" spans="1:29" x14ac:dyDescent="0.25">
      <c r="A1198" s="27">
        <v>1996</v>
      </c>
      <c r="B1198" s="27" t="s">
        <v>3991</v>
      </c>
      <c r="C1198" s="27" t="s">
        <v>674</v>
      </c>
      <c r="D1198" s="27" t="s">
        <v>3841</v>
      </c>
      <c r="E1198" s="27" t="s">
        <v>3937</v>
      </c>
      <c r="F1198" s="28">
        <v>35275</v>
      </c>
      <c r="G1198" s="29">
        <v>4.8611111111111112E-2</v>
      </c>
      <c r="H1198" s="28">
        <v>35275</v>
      </c>
      <c r="I1198" s="29">
        <v>8.6805555555555566E-2</v>
      </c>
      <c r="J1198" s="27" t="s">
        <v>889</v>
      </c>
      <c r="K1198" s="27">
        <v>0</v>
      </c>
      <c r="L1198" s="27">
        <v>0.2</v>
      </c>
      <c r="M1198" s="27">
        <v>0.2</v>
      </c>
      <c r="N1198" s="27" t="s">
        <v>882</v>
      </c>
      <c r="O1198" s="30">
        <v>201905705</v>
      </c>
      <c r="P1198" s="22"/>
      <c r="Q1198" s="22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9"/>
    </row>
    <row r="1199" spans="1:29" x14ac:dyDescent="0.25">
      <c r="A1199" s="27">
        <v>1996</v>
      </c>
      <c r="B1199" s="27" t="s">
        <v>1192</v>
      </c>
      <c r="C1199" s="27" t="s">
        <v>676</v>
      </c>
      <c r="D1199" s="27" t="s">
        <v>905</v>
      </c>
      <c r="E1199" s="27" t="s">
        <v>912</v>
      </c>
      <c r="F1199" s="28">
        <v>35275</v>
      </c>
      <c r="G1199" s="29">
        <v>0.10069444444444443</v>
      </c>
      <c r="H1199" s="28">
        <v>35275</v>
      </c>
      <c r="I1199" s="29">
        <v>0.13194444444444445</v>
      </c>
      <c r="J1199" s="27" t="s">
        <v>889</v>
      </c>
      <c r="K1199" s="27">
        <v>0</v>
      </c>
      <c r="L1199" s="27">
        <v>0.02</v>
      </c>
      <c r="M1199" s="27">
        <v>0.02</v>
      </c>
      <c r="N1199" s="27" t="s">
        <v>882</v>
      </c>
      <c r="O1199" s="30">
        <v>201800301</v>
      </c>
      <c r="P1199" s="22"/>
      <c r="Q1199" s="22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9"/>
    </row>
    <row r="1200" spans="1:29" x14ac:dyDescent="0.25">
      <c r="A1200" s="27">
        <v>1996</v>
      </c>
      <c r="B1200" s="27" t="s">
        <v>4455</v>
      </c>
      <c r="C1200" s="27" t="s">
        <v>674</v>
      </c>
      <c r="D1200" s="27" t="s">
        <v>802</v>
      </c>
      <c r="E1200" s="27" t="s">
        <v>816</v>
      </c>
      <c r="F1200" s="28">
        <v>35275</v>
      </c>
      <c r="G1200" s="29">
        <v>0.11805555555555557</v>
      </c>
      <c r="H1200" s="28">
        <v>35275</v>
      </c>
      <c r="I1200" s="29">
        <v>0.17013888888888887</v>
      </c>
      <c r="J1200" s="27" t="s">
        <v>889</v>
      </c>
      <c r="K1200" s="27">
        <v>0</v>
      </c>
      <c r="L1200" s="27">
        <v>0.1</v>
      </c>
      <c r="M1200" s="27">
        <v>0.1</v>
      </c>
      <c r="N1200" s="27" t="s">
        <v>882</v>
      </c>
      <c r="O1200" s="30">
        <v>202004225</v>
      </c>
      <c r="P1200" s="22"/>
      <c r="Q1200" s="22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9"/>
    </row>
    <row r="1201" spans="1:29" x14ac:dyDescent="0.25">
      <c r="A1201" s="27">
        <v>1996</v>
      </c>
      <c r="B1201" s="27" t="s">
        <v>3586</v>
      </c>
      <c r="C1201" s="27" t="s">
        <v>3569</v>
      </c>
      <c r="D1201" s="27" t="s">
        <v>3587</v>
      </c>
      <c r="E1201" s="27" t="s">
        <v>3588</v>
      </c>
      <c r="F1201" s="28">
        <v>35275</v>
      </c>
      <c r="G1201" s="29">
        <v>0.125</v>
      </c>
      <c r="H1201" s="28">
        <v>35275</v>
      </c>
      <c r="I1201" s="29">
        <v>0.22222222222222221</v>
      </c>
      <c r="J1201" s="27" t="s">
        <v>889</v>
      </c>
      <c r="K1201" s="27">
        <v>0</v>
      </c>
      <c r="L1201" s="27">
        <v>0.02</v>
      </c>
      <c r="M1201" s="27">
        <v>0.02</v>
      </c>
      <c r="N1201" s="27" t="s">
        <v>882</v>
      </c>
      <c r="O1201" s="30">
        <v>201805203</v>
      </c>
      <c r="P1201" s="22"/>
      <c r="Q1201" s="22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9"/>
    </row>
    <row r="1202" spans="1:29" x14ac:dyDescent="0.25">
      <c r="A1202" s="27">
        <v>1996</v>
      </c>
      <c r="B1202" s="27" t="s">
        <v>1184</v>
      </c>
      <c r="C1202" s="27" t="s">
        <v>676</v>
      </c>
      <c r="D1202" s="27" t="s">
        <v>905</v>
      </c>
      <c r="E1202" s="27" t="s">
        <v>1177</v>
      </c>
      <c r="F1202" s="28">
        <v>35275</v>
      </c>
      <c r="G1202" s="29">
        <v>0.15972222222222224</v>
      </c>
      <c r="H1202" s="28">
        <v>35275</v>
      </c>
      <c r="I1202" s="29">
        <v>0.21527777777777779</v>
      </c>
      <c r="J1202" s="27" t="s">
        <v>889</v>
      </c>
      <c r="K1202" s="27">
        <v>0</v>
      </c>
      <c r="L1202" s="27">
        <v>0.05</v>
      </c>
      <c r="M1202" s="27">
        <v>0.05</v>
      </c>
      <c r="N1202" s="27" t="s">
        <v>882</v>
      </c>
      <c r="O1202" s="30">
        <v>201907063</v>
      </c>
      <c r="P1202" s="22"/>
      <c r="Q1202" s="22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9"/>
    </row>
    <row r="1203" spans="1:29" x14ac:dyDescent="0.25">
      <c r="A1203" s="27">
        <v>1996</v>
      </c>
      <c r="B1203" s="27" t="s">
        <v>1033</v>
      </c>
      <c r="C1203" s="27" t="s">
        <v>676</v>
      </c>
      <c r="D1203" s="27" t="s">
        <v>991</v>
      </c>
      <c r="E1203" s="27" t="s">
        <v>992</v>
      </c>
      <c r="F1203" s="28">
        <v>35275</v>
      </c>
      <c r="G1203" s="29">
        <v>0.17361111111111113</v>
      </c>
      <c r="H1203" s="28">
        <v>35275</v>
      </c>
      <c r="I1203" s="29">
        <v>0.1875</v>
      </c>
      <c r="J1203" s="27" t="s">
        <v>889</v>
      </c>
      <c r="K1203" s="27">
        <v>0.05</v>
      </c>
      <c r="L1203" s="27">
        <v>0</v>
      </c>
      <c r="M1203" s="27">
        <v>0.05</v>
      </c>
      <c r="N1203" s="27" t="s">
        <v>882</v>
      </c>
      <c r="O1203" s="30">
        <v>201907768</v>
      </c>
      <c r="P1203" s="22"/>
      <c r="Q1203" s="22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9"/>
    </row>
    <row r="1204" spans="1:29" x14ac:dyDescent="0.25">
      <c r="A1204" s="27">
        <v>1996</v>
      </c>
      <c r="B1204" s="27" t="s">
        <v>1049</v>
      </c>
      <c r="C1204" s="27" t="s">
        <v>676</v>
      </c>
      <c r="D1204" s="27" t="s">
        <v>914</v>
      </c>
      <c r="E1204" s="27" t="s">
        <v>1050</v>
      </c>
      <c r="F1204" s="28">
        <v>35275</v>
      </c>
      <c r="G1204" s="29">
        <v>0.1875</v>
      </c>
      <c r="H1204" s="28">
        <v>35275</v>
      </c>
      <c r="I1204" s="29">
        <v>0.29166666666666669</v>
      </c>
      <c r="J1204" s="27" t="s">
        <v>889</v>
      </c>
      <c r="K1204" s="27">
        <v>0</v>
      </c>
      <c r="L1204" s="27">
        <v>0.05</v>
      </c>
      <c r="M1204" s="27">
        <v>0.05</v>
      </c>
      <c r="N1204" s="27" t="s">
        <v>882</v>
      </c>
      <c r="O1204" s="30">
        <v>202006094</v>
      </c>
      <c r="P1204" s="22"/>
      <c r="Q1204" s="22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9"/>
    </row>
    <row r="1205" spans="1:29" x14ac:dyDescent="0.25">
      <c r="A1205" s="27">
        <v>1996</v>
      </c>
      <c r="B1205" s="27" t="s">
        <v>3985</v>
      </c>
      <c r="C1205" s="27" t="s">
        <v>674</v>
      </c>
      <c r="D1205" s="27" t="s">
        <v>853</v>
      </c>
      <c r="E1205" s="27" t="s">
        <v>758</v>
      </c>
      <c r="F1205" s="28">
        <v>35275</v>
      </c>
      <c r="G1205" s="29">
        <v>0.23263888888888887</v>
      </c>
      <c r="H1205" s="28">
        <v>35275</v>
      </c>
      <c r="I1205" s="29">
        <v>0.25694444444444448</v>
      </c>
      <c r="J1205" s="27" t="s">
        <v>889</v>
      </c>
      <c r="K1205" s="27">
        <v>0</v>
      </c>
      <c r="L1205" s="27">
        <v>0.01</v>
      </c>
      <c r="M1205" s="27">
        <v>0.01</v>
      </c>
      <c r="N1205" s="27" t="s">
        <v>882</v>
      </c>
      <c r="O1205" s="30">
        <v>201604360</v>
      </c>
      <c r="P1205" s="22"/>
      <c r="Q1205" s="22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9"/>
    </row>
    <row r="1206" spans="1:29" x14ac:dyDescent="0.25">
      <c r="A1206" s="27">
        <v>1996</v>
      </c>
      <c r="B1206" s="27" t="s">
        <v>2417</v>
      </c>
      <c r="C1206" s="27" t="s">
        <v>2231</v>
      </c>
      <c r="D1206" s="27" t="s">
        <v>2273</v>
      </c>
      <c r="E1206" s="27" t="s">
        <v>2418</v>
      </c>
      <c r="F1206" s="28">
        <v>35275</v>
      </c>
      <c r="G1206" s="29">
        <v>0.23958333333333334</v>
      </c>
      <c r="H1206" s="28">
        <v>35275</v>
      </c>
      <c r="I1206" s="29">
        <v>0.43124999999999997</v>
      </c>
      <c r="J1206" s="27"/>
      <c r="K1206" s="27">
        <v>1.5</v>
      </c>
      <c r="L1206" s="27">
        <v>0.5</v>
      </c>
      <c r="M1206" s="27">
        <v>2</v>
      </c>
      <c r="N1206" s="27" t="s">
        <v>2173</v>
      </c>
      <c r="O1206" s="30">
        <v>201908209</v>
      </c>
      <c r="P1206" s="22"/>
      <c r="Q1206" s="22"/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9"/>
    </row>
    <row r="1207" spans="1:29" x14ac:dyDescent="0.25">
      <c r="A1207" s="27">
        <v>1996</v>
      </c>
      <c r="B1207" s="27" t="s">
        <v>4455</v>
      </c>
      <c r="C1207" s="27" t="s">
        <v>674</v>
      </c>
      <c r="D1207" s="27" t="s">
        <v>802</v>
      </c>
      <c r="E1207" s="27" t="s">
        <v>816</v>
      </c>
      <c r="F1207" s="28">
        <v>35275</v>
      </c>
      <c r="G1207" s="29">
        <v>0.25694444444444448</v>
      </c>
      <c r="H1207" s="28">
        <v>35275</v>
      </c>
      <c r="I1207" s="29">
        <v>0.32291666666666669</v>
      </c>
      <c r="J1207" s="27" t="s">
        <v>889</v>
      </c>
      <c r="K1207" s="27">
        <v>0</v>
      </c>
      <c r="L1207" s="27">
        <v>0.15</v>
      </c>
      <c r="M1207" s="27">
        <v>0.15</v>
      </c>
      <c r="N1207" s="27" t="s">
        <v>882</v>
      </c>
      <c r="O1207" s="30">
        <v>201705577</v>
      </c>
      <c r="P1207" s="22"/>
      <c r="Q1207" s="22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9"/>
    </row>
    <row r="1208" spans="1:29" x14ac:dyDescent="0.25">
      <c r="A1208" s="27">
        <v>1996</v>
      </c>
      <c r="B1208" s="27" t="s">
        <v>1123</v>
      </c>
      <c r="C1208" s="27" t="s">
        <v>676</v>
      </c>
      <c r="D1208" s="27" t="s">
        <v>991</v>
      </c>
      <c r="E1208" s="27" t="s">
        <v>1124</v>
      </c>
      <c r="F1208" s="28">
        <v>35275</v>
      </c>
      <c r="G1208" s="29">
        <v>0.28472222222222221</v>
      </c>
      <c r="H1208" s="28">
        <v>35275</v>
      </c>
      <c r="I1208" s="29">
        <v>0.4513888888888889</v>
      </c>
      <c r="J1208" s="27" t="s">
        <v>889</v>
      </c>
      <c r="K1208" s="27">
        <v>0</v>
      </c>
      <c r="L1208" s="27">
        <v>1.5</v>
      </c>
      <c r="M1208" s="27">
        <v>1.5</v>
      </c>
      <c r="N1208" s="27" t="s">
        <v>882</v>
      </c>
      <c r="O1208" s="30">
        <v>201907538</v>
      </c>
      <c r="P1208" s="22"/>
      <c r="Q1208" s="22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9"/>
    </row>
    <row r="1209" spans="1:29" x14ac:dyDescent="0.25">
      <c r="A1209" s="27">
        <v>1996</v>
      </c>
      <c r="B1209" s="27" t="s">
        <v>4460</v>
      </c>
      <c r="C1209" s="27" t="s">
        <v>674</v>
      </c>
      <c r="D1209" s="27" t="s">
        <v>1248</v>
      </c>
      <c r="E1209" s="27" t="s">
        <v>4461</v>
      </c>
      <c r="F1209" s="28">
        <v>35275</v>
      </c>
      <c r="G1209" s="29">
        <v>0.33333333333333331</v>
      </c>
      <c r="H1209" s="28">
        <v>35275</v>
      </c>
      <c r="I1209" s="29">
        <v>0.48958333333333331</v>
      </c>
      <c r="J1209" s="27" t="s">
        <v>889</v>
      </c>
      <c r="K1209" s="27">
        <v>0</v>
      </c>
      <c r="L1209" s="27">
        <v>0.5</v>
      </c>
      <c r="M1209" s="27">
        <v>0.5</v>
      </c>
      <c r="N1209" s="27" t="s">
        <v>882</v>
      </c>
      <c r="O1209" s="30">
        <v>201907474</v>
      </c>
      <c r="P1209" s="22"/>
      <c r="Q1209" s="22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9"/>
    </row>
    <row r="1210" spans="1:29" x14ac:dyDescent="0.25">
      <c r="A1210" s="27">
        <v>1996</v>
      </c>
      <c r="B1210" s="27" t="s">
        <v>1184</v>
      </c>
      <c r="C1210" s="27" t="s">
        <v>676</v>
      </c>
      <c r="D1210" s="27" t="s">
        <v>905</v>
      </c>
      <c r="E1210" s="27" t="s">
        <v>1177</v>
      </c>
      <c r="F1210" s="28">
        <v>35275</v>
      </c>
      <c r="G1210" s="29">
        <v>0.36458333333333331</v>
      </c>
      <c r="H1210" s="28">
        <v>35275</v>
      </c>
      <c r="I1210" s="29">
        <v>0.4236111111111111</v>
      </c>
      <c r="J1210" s="27" t="s">
        <v>889</v>
      </c>
      <c r="K1210" s="27">
        <v>0</v>
      </c>
      <c r="L1210" s="27">
        <v>0.05</v>
      </c>
      <c r="M1210" s="27">
        <v>0.05</v>
      </c>
      <c r="N1210" s="27" t="s">
        <v>882</v>
      </c>
      <c r="O1210" s="30">
        <v>202005042</v>
      </c>
      <c r="P1210" s="22"/>
      <c r="Q1210" s="22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9"/>
    </row>
    <row r="1211" spans="1:29" x14ac:dyDescent="0.25">
      <c r="A1211" s="27">
        <v>1996</v>
      </c>
      <c r="B1211" s="27" t="s">
        <v>3985</v>
      </c>
      <c r="C1211" s="27" t="s">
        <v>674</v>
      </c>
      <c r="D1211" s="27" t="s">
        <v>853</v>
      </c>
      <c r="E1211" s="27" t="s">
        <v>758</v>
      </c>
      <c r="F1211" s="28">
        <v>35275</v>
      </c>
      <c r="G1211" s="29">
        <v>0.375</v>
      </c>
      <c r="H1211" s="28">
        <v>35275</v>
      </c>
      <c r="I1211" s="29">
        <v>0.39583333333333331</v>
      </c>
      <c r="J1211" s="27" t="s">
        <v>889</v>
      </c>
      <c r="K1211" s="27">
        <v>0</v>
      </c>
      <c r="L1211" s="27">
        <v>0.03</v>
      </c>
      <c r="M1211" s="27">
        <v>0.03</v>
      </c>
      <c r="N1211" s="27" t="s">
        <v>882</v>
      </c>
      <c r="O1211" s="30">
        <v>202004999</v>
      </c>
      <c r="P1211" s="22"/>
      <c r="Q1211" s="22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9"/>
    </row>
    <row r="1212" spans="1:29" x14ac:dyDescent="0.25">
      <c r="A1212" s="27">
        <v>1996</v>
      </c>
      <c r="B1212" s="27" t="s">
        <v>1049</v>
      </c>
      <c r="C1212" s="27" t="s">
        <v>676</v>
      </c>
      <c r="D1212" s="27" t="s">
        <v>914</v>
      </c>
      <c r="E1212" s="27" t="s">
        <v>1050</v>
      </c>
      <c r="F1212" s="28">
        <v>35275</v>
      </c>
      <c r="G1212" s="29">
        <v>0.44791666666666669</v>
      </c>
      <c r="H1212" s="28">
        <v>35275</v>
      </c>
      <c r="I1212" s="29">
        <v>0.52083333333333337</v>
      </c>
      <c r="J1212" s="27" t="s">
        <v>889</v>
      </c>
      <c r="K1212" s="27">
        <v>1</v>
      </c>
      <c r="L1212" s="27">
        <v>0</v>
      </c>
      <c r="M1212" s="27">
        <v>1</v>
      </c>
      <c r="N1212" s="27" t="s">
        <v>882</v>
      </c>
      <c r="O1212" s="30">
        <v>201906638</v>
      </c>
      <c r="P1212" s="22"/>
      <c r="Q1212" s="22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9"/>
    </row>
    <row r="1213" spans="1:29" x14ac:dyDescent="0.25">
      <c r="A1213" s="27">
        <v>1996</v>
      </c>
      <c r="B1213" s="27" t="s">
        <v>3991</v>
      </c>
      <c r="C1213" s="27" t="s">
        <v>674</v>
      </c>
      <c r="D1213" s="27" t="s">
        <v>3841</v>
      </c>
      <c r="E1213" s="27" t="s">
        <v>3937</v>
      </c>
      <c r="F1213" s="28">
        <v>35275</v>
      </c>
      <c r="G1213" s="29">
        <v>0.4513888888888889</v>
      </c>
      <c r="H1213" s="28">
        <v>35275</v>
      </c>
      <c r="I1213" s="29">
        <v>0.49305555555555558</v>
      </c>
      <c r="J1213" s="27" t="s">
        <v>889</v>
      </c>
      <c r="K1213" s="27">
        <v>0</v>
      </c>
      <c r="L1213" s="27">
        <v>0.01</v>
      </c>
      <c r="M1213" s="27">
        <v>0.01</v>
      </c>
      <c r="N1213" s="27" t="s">
        <v>882</v>
      </c>
      <c r="O1213" s="30">
        <v>201905711</v>
      </c>
      <c r="P1213" s="22"/>
      <c r="Q1213" s="22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9"/>
    </row>
    <row r="1214" spans="1:29" x14ac:dyDescent="0.25">
      <c r="A1214" s="27">
        <v>1996</v>
      </c>
      <c r="B1214" s="27" t="s">
        <v>1368</v>
      </c>
      <c r="C1214" s="27" t="s">
        <v>676</v>
      </c>
      <c r="D1214" s="27" t="s">
        <v>887</v>
      </c>
      <c r="E1214" s="27" t="s">
        <v>1369</v>
      </c>
      <c r="F1214" s="28">
        <v>35275</v>
      </c>
      <c r="G1214" s="29">
        <v>0.45833333333333331</v>
      </c>
      <c r="H1214" s="28">
        <v>35275</v>
      </c>
      <c r="I1214" s="29">
        <v>0.5</v>
      </c>
      <c r="J1214" s="27" t="s">
        <v>889</v>
      </c>
      <c r="K1214" s="27">
        <v>0</v>
      </c>
      <c r="L1214" s="27">
        <v>0.1</v>
      </c>
      <c r="M1214" s="27">
        <v>0.1</v>
      </c>
      <c r="N1214" s="27" t="s">
        <v>882</v>
      </c>
      <c r="O1214" s="30">
        <v>199703280</v>
      </c>
      <c r="P1214" s="22"/>
      <c r="Q1214" s="22"/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9"/>
    </row>
    <row r="1215" spans="1:29" x14ac:dyDescent="0.25">
      <c r="A1215" s="27">
        <v>1996</v>
      </c>
      <c r="B1215" s="27" t="s">
        <v>4460</v>
      </c>
      <c r="C1215" s="27" t="s">
        <v>674</v>
      </c>
      <c r="D1215" s="27" t="s">
        <v>1248</v>
      </c>
      <c r="E1215" s="27" t="s">
        <v>4461</v>
      </c>
      <c r="F1215" s="28">
        <v>35275</v>
      </c>
      <c r="G1215" s="29">
        <v>0.46527777777777773</v>
      </c>
      <c r="H1215" s="28">
        <v>35275</v>
      </c>
      <c r="I1215" s="29">
        <v>0.5625</v>
      </c>
      <c r="J1215" s="27" t="s">
        <v>889</v>
      </c>
      <c r="K1215" s="27">
        <v>0</v>
      </c>
      <c r="L1215" s="27">
        <v>0.5</v>
      </c>
      <c r="M1215" s="27">
        <v>0.5</v>
      </c>
      <c r="N1215" s="27" t="s">
        <v>882</v>
      </c>
      <c r="O1215" s="30">
        <v>201906634</v>
      </c>
      <c r="P1215" s="22"/>
      <c r="Q1215" s="22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9"/>
    </row>
    <row r="1216" spans="1:29" x14ac:dyDescent="0.25">
      <c r="A1216" s="27">
        <v>1996</v>
      </c>
      <c r="B1216" s="27" t="s">
        <v>1184</v>
      </c>
      <c r="C1216" s="27" t="s">
        <v>676</v>
      </c>
      <c r="D1216" s="27" t="s">
        <v>905</v>
      </c>
      <c r="E1216" s="27" t="s">
        <v>1177</v>
      </c>
      <c r="F1216" s="28">
        <v>35275</v>
      </c>
      <c r="G1216" s="29">
        <v>0.47916666666666669</v>
      </c>
      <c r="H1216" s="28">
        <v>35275</v>
      </c>
      <c r="I1216" s="29">
        <v>0.5</v>
      </c>
      <c r="J1216" s="27" t="s">
        <v>889</v>
      </c>
      <c r="K1216" s="27">
        <v>0</v>
      </c>
      <c r="L1216" s="27">
        <v>7.0000000000000007E-2</v>
      </c>
      <c r="M1216" s="27">
        <v>7.0000000000000007E-2</v>
      </c>
      <c r="N1216" s="27" t="s">
        <v>882</v>
      </c>
      <c r="O1216" s="30">
        <v>202000130</v>
      </c>
      <c r="P1216" s="22"/>
      <c r="Q1216" s="22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9"/>
    </row>
    <row r="1217" spans="1:29" x14ac:dyDescent="0.25">
      <c r="A1217" s="27">
        <v>1996</v>
      </c>
      <c r="B1217" s="27" t="s">
        <v>4267</v>
      </c>
      <c r="C1217" s="27" t="s">
        <v>674</v>
      </c>
      <c r="D1217" s="27" t="s">
        <v>3884</v>
      </c>
      <c r="E1217" s="27" t="s">
        <v>4268</v>
      </c>
      <c r="F1217" s="28">
        <v>35275</v>
      </c>
      <c r="G1217" s="29">
        <v>0.47916666666666669</v>
      </c>
      <c r="H1217" s="28">
        <v>35275</v>
      </c>
      <c r="I1217" s="29">
        <v>0.49652777777777773</v>
      </c>
      <c r="J1217" s="27" t="s">
        <v>889</v>
      </c>
      <c r="K1217" s="27">
        <v>0</v>
      </c>
      <c r="L1217" s="27">
        <v>2.25</v>
      </c>
      <c r="M1217" s="27">
        <v>2.25</v>
      </c>
      <c r="N1217" s="27" t="s">
        <v>882</v>
      </c>
      <c r="O1217" s="30">
        <v>201905727</v>
      </c>
      <c r="P1217" s="22"/>
      <c r="Q1217" s="22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9"/>
    </row>
    <row r="1218" spans="1:29" x14ac:dyDescent="0.25">
      <c r="A1218" s="27">
        <v>1996</v>
      </c>
      <c r="B1218" s="27" t="s">
        <v>4317</v>
      </c>
      <c r="C1218" s="27" t="s">
        <v>674</v>
      </c>
      <c r="D1218" s="27" t="s">
        <v>3859</v>
      </c>
      <c r="E1218" s="27" t="s">
        <v>3984</v>
      </c>
      <c r="F1218" s="28">
        <v>35275</v>
      </c>
      <c r="G1218" s="29">
        <v>0.49652777777777773</v>
      </c>
      <c r="H1218" s="28">
        <v>35275</v>
      </c>
      <c r="I1218" s="29">
        <v>0.53819444444444442</v>
      </c>
      <c r="J1218" s="27" t="s">
        <v>889</v>
      </c>
      <c r="K1218" s="27">
        <v>0</v>
      </c>
      <c r="L1218" s="27">
        <v>0.04</v>
      </c>
      <c r="M1218" s="27">
        <v>0.04</v>
      </c>
      <c r="N1218" s="27" t="s">
        <v>882</v>
      </c>
      <c r="O1218" s="30">
        <v>202008866</v>
      </c>
      <c r="P1218" s="22"/>
      <c r="Q1218" s="22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9"/>
    </row>
    <row r="1219" spans="1:29" x14ac:dyDescent="0.25">
      <c r="A1219" s="27">
        <v>1996</v>
      </c>
      <c r="B1219" s="27" t="s">
        <v>3998</v>
      </c>
      <c r="C1219" s="27" t="s">
        <v>674</v>
      </c>
      <c r="D1219" s="27" t="s">
        <v>752</v>
      </c>
      <c r="E1219" s="27" t="s">
        <v>849</v>
      </c>
      <c r="F1219" s="28">
        <v>35275</v>
      </c>
      <c r="G1219" s="29">
        <v>0.50694444444444442</v>
      </c>
      <c r="H1219" s="28">
        <v>35275</v>
      </c>
      <c r="I1219" s="29">
        <v>0.55277777777777781</v>
      </c>
      <c r="J1219" s="27" t="s">
        <v>889</v>
      </c>
      <c r="K1219" s="27">
        <v>0</v>
      </c>
      <c r="L1219" s="27">
        <v>0.05</v>
      </c>
      <c r="M1219" s="27">
        <v>0.05</v>
      </c>
      <c r="N1219" s="27" t="s">
        <v>882</v>
      </c>
      <c r="O1219" s="30">
        <v>202005209</v>
      </c>
      <c r="P1219" s="22"/>
      <c r="Q1219" s="22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9"/>
    </row>
    <row r="1220" spans="1:29" x14ac:dyDescent="0.25">
      <c r="A1220" s="27">
        <v>1996</v>
      </c>
      <c r="B1220" s="27" t="s">
        <v>4145</v>
      </c>
      <c r="C1220" s="27" t="s">
        <v>674</v>
      </c>
      <c r="D1220" s="27" t="s">
        <v>3821</v>
      </c>
      <c r="E1220" s="27" t="s">
        <v>3849</v>
      </c>
      <c r="F1220" s="28">
        <v>35275</v>
      </c>
      <c r="G1220" s="29">
        <v>0.51736111111111105</v>
      </c>
      <c r="H1220" s="28">
        <v>35275</v>
      </c>
      <c r="I1220" s="29">
        <v>0.54861111111111105</v>
      </c>
      <c r="J1220" s="27" t="s">
        <v>889</v>
      </c>
      <c r="K1220" s="27">
        <v>0</v>
      </c>
      <c r="L1220" s="27">
        <v>0.02</v>
      </c>
      <c r="M1220" s="27">
        <v>0.02</v>
      </c>
      <c r="N1220" s="27" t="s">
        <v>882</v>
      </c>
      <c r="O1220" s="30">
        <v>201904969</v>
      </c>
      <c r="P1220" s="22"/>
      <c r="Q1220" s="22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9"/>
    </row>
    <row r="1221" spans="1:29" x14ac:dyDescent="0.25">
      <c r="A1221" s="27">
        <v>1996</v>
      </c>
      <c r="B1221" s="27" t="s">
        <v>4146</v>
      </c>
      <c r="C1221" s="27" t="s">
        <v>674</v>
      </c>
      <c r="D1221" s="27" t="s">
        <v>3859</v>
      </c>
      <c r="E1221" s="27" t="s">
        <v>3889</v>
      </c>
      <c r="F1221" s="28">
        <v>35275</v>
      </c>
      <c r="G1221" s="29">
        <v>0.51736111111111105</v>
      </c>
      <c r="H1221" s="28">
        <v>35275</v>
      </c>
      <c r="I1221" s="29">
        <v>0.5625</v>
      </c>
      <c r="J1221" s="27" t="s">
        <v>889</v>
      </c>
      <c r="K1221" s="27">
        <v>0</v>
      </c>
      <c r="L1221" s="27">
        <v>0.03</v>
      </c>
      <c r="M1221" s="27">
        <v>0.03</v>
      </c>
      <c r="N1221" s="27" t="s">
        <v>882</v>
      </c>
      <c r="O1221" s="30">
        <v>202003218</v>
      </c>
      <c r="P1221" s="22"/>
      <c r="Q1221" s="22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9"/>
    </row>
    <row r="1222" spans="1:29" x14ac:dyDescent="0.25">
      <c r="A1222" s="27">
        <v>1996</v>
      </c>
      <c r="B1222" s="27" t="s">
        <v>1185</v>
      </c>
      <c r="C1222" s="27" t="s">
        <v>676</v>
      </c>
      <c r="D1222" s="27" t="s">
        <v>914</v>
      </c>
      <c r="E1222" s="27" t="s">
        <v>1186</v>
      </c>
      <c r="F1222" s="28">
        <v>35275</v>
      </c>
      <c r="G1222" s="29">
        <v>0.52083333333333337</v>
      </c>
      <c r="H1222" s="28">
        <v>35275</v>
      </c>
      <c r="I1222" s="29">
        <v>0.5625</v>
      </c>
      <c r="J1222" s="27" t="s">
        <v>889</v>
      </c>
      <c r="K1222" s="27">
        <v>0</v>
      </c>
      <c r="L1222" s="27">
        <v>1</v>
      </c>
      <c r="M1222" s="27">
        <v>1</v>
      </c>
      <c r="N1222" s="27" t="s">
        <v>882</v>
      </c>
      <c r="O1222" s="30">
        <v>201907297</v>
      </c>
      <c r="P1222" s="22"/>
      <c r="Q1222" s="22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9"/>
    </row>
    <row r="1223" spans="1:29" x14ac:dyDescent="0.25">
      <c r="A1223" s="27">
        <v>1996</v>
      </c>
      <c r="B1223" s="27" t="s">
        <v>4787</v>
      </c>
      <c r="C1223" s="27" t="s">
        <v>674</v>
      </c>
      <c r="D1223" s="27" t="s">
        <v>3830</v>
      </c>
      <c r="E1223" s="27" t="s">
        <v>4788</v>
      </c>
      <c r="F1223" s="28">
        <v>35275</v>
      </c>
      <c r="G1223" s="29">
        <v>0.52430555555555558</v>
      </c>
      <c r="H1223" s="28">
        <v>35275</v>
      </c>
      <c r="I1223" s="29">
        <v>0.98611111111111116</v>
      </c>
      <c r="J1223" s="27" t="s">
        <v>889</v>
      </c>
      <c r="K1223" s="27">
        <v>3</v>
      </c>
      <c r="L1223" s="27">
        <v>1</v>
      </c>
      <c r="M1223" s="27">
        <v>4</v>
      </c>
      <c r="N1223" s="27" t="s">
        <v>882</v>
      </c>
      <c r="O1223" s="30">
        <v>201706200</v>
      </c>
      <c r="P1223" s="22"/>
      <c r="Q1223" s="22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9"/>
    </row>
    <row r="1224" spans="1:29" x14ac:dyDescent="0.25">
      <c r="A1224" s="27">
        <v>1996</v>
      </c>
      <c r="B1224" s="27" t="s">
        <v>1118</v>
      </c>
      <c r="C1224" s="27" t="s">
        <v>676</v>
      </c>
      <c r="D1224" s="27" t="s">
        <v>1004</v>
      </c>
      <c r="E1224" s="27" t="s">
        <v>1031</v>
      </c>
      <c r="F1224" s="28">
        <v>35275</v>
      </c>
      <c r="G1224" s="29">
        <v>0.53125</v>
      </c>
      <c r="H1224" s="28">
        <v>35275</v>
      </c>
      <c r="I1224" s="29">
        <v>0.65625</v>
      </c>
      <c r="J1224" s="27" t="s">
        <v>889</v>
      </c>
      <c r="K1224" s="27">
        <v>0</v>
      </c>
      <c r="L1224" s="27">
        <v>1.5</v>
      </c>
      <c r="M1224" s="27">
        <v>1.5</v>
      </c>
      <c r="N1224" s="27" t="s">
        <v>882</v>
      </c>
      <c r="O1224" s="30">
        <v>200900568</v>
      </c>
      <c r="P1224" s="22"/>
      <c r="Q1224" s="22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9"/>
    </row>
    <row r="1225" spans="1:29" x14ac:dyDescent="0.25">
      <c r="A1225" s="27">
        <v>1996</v>
      </c>
      <c r="B1225" s="27" t="s">
        <v>3999</v>
      </c>
      <c r="C1225" s="27" t="s">
        <v>674</v>
      </c>
      <c r="D1225" s="27" t="s">
        <v>3859</v>
      </c>
      <c r="E1225" s="27" t="s">
        <v>3889</v>
      </c>
      <c r="F1225" s="28">
        <v>35275</v>
      </c>
      <c r="G1225" s="29">
        <v>0.54166666666666663</v>
      </c>
      <c r="H1225" s="28">
        <v>35275</v>
      </c>
      <c r="I1225" s="29">
        <v>0.56944444444444442</v>
      </c>
      <c r="J1225" s="27" t="s">
        <v>889</v>
      </c>
      <c r="K1225" s="27">
        <v>0</v>
      </c>
      <c r="L1225" s="27">
        <v>0.03</v>
      </c>
      <c r="M1225" s="27">
        <v>0.03</v>
      </c>
      <c r="N1225" s="27" t="s">
        <v>882</v>
      </c>
      <c r="O1225" s="30">
        <v>201403686</v>
      </c>
      <c r="P1225" s="22"/>
      <c r="Q1225" s="22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9"/>
    </row>
    <row r="1226" spans="1:29" x14ac:dyDescent="0.25">
      <c r="A1226" s="27">
        <v>1996</v>
      </c>
      <c r="B1226" s="27" t="s">
        <v>4318</v>
      </c>
      <c r="C1226" s="27" t="s">
        <v>674</v>
      </c>
      <c r="D1226" s="27" t="s">
        <v>4037</v>
      </c>
      <c r="E1226" s="27" t="s">
        <v>4319</v>
      </c>
      <c r="F1226" s="28">
        <v>35275</v>
      </c>
      <c r="G1226" s="29">
        <v>0.54861111111111105</v>
      </c>
      <c r="H1226" s="28">
        <v>35275</v>
      </c>
      <c r="I1226" s="29">
        <v>0.625</v>
      </c>
      <c r="J1226" s="27" t="s">
        <v>889</v>
      </c>
      <c r="K1226" s="27">
        <v>0</v>
      </c>
      <c r="L1226" s="27">
        <v>0.04</v>
      </c>
      <c r="M1226" s="27">
        <v>0.04</v>
      </c>
      <c r="N1226" s="27" t="s">
        <v>882</v>
      </c>
      <c r="O1226" s="30">
        <v>202005986</v>
      </c>
      <c r="P1226" s="22"/>
      <c r="Q1226" s="22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9"/>
    </row>
    <row r="1227" spans="1:29" x14ac:dyDescent="0.25">
      <c r="A1227" s="27">
        <v>1996</v>
      </c>
      <c r="B1227" s="27" t="s">
        <v>4455</v>
      </c>
      <c r="C1227" s="27" t="s">
        <v>674</v>
      </c>
      <c r="D1227" s="27" t="s">
        <v>802</v>
      </c>
      <c r="E1227" s="27" t="s">
        <v>816</v>
      </c>
      <c r="F1227" s="28">
        <v>35275</v>
      </c>
      <c r="G1227" s="29">
        <v>0.55208333333333337</v>
      </c>
      <c r="H1227" s="28">
        <v>35275</v>
      </c>
      <c r="I1227" s="29">
        <v>0.72222222222222221</v>
      </c>
      <c r="J1227" s="27" t="s">
        <v>889</v>
      </c>
      <c r="K1227" s="27">
        <v>0</v>
      </c>
      <c r="L1227" s="27">
        <v>0.5</v>
      </c>
      <c r="M1227" s="27">
        <v>0.5</v>
      </c>
      <c r="N1227" s="27" t="s">
        <v>882</v>
      </c>
      <c r="O1227" s="30">
        <v>201505640</v>
      </c>
      <c r="P1227" s="22"/>
      <c r="Q1227" s="22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9"/>
    </row>
    <row r="1228" spans="1:29" x14ac:dyDescent="0.25">
      <c r="A1228" s="27">
        <v>1996</v>
      </c>
      <c r="B1228" s="27" t="s">
        <v>1034</v>
      </c>
      <c r="C1228" s="27" t="s">
        <v>676</v>
      </c>
      <c r="D1228" s="27" t="s">
        <v>901</v>
      </c>
      <c r="E1228" s="27" t="s">
        <v>1035</v>
      </c>
      <c r="F1228" s="28">
        <v>35275</v>
      </c>
      <c r="G1228" s="29">
        <v>0.56597222222222221</v>
      </c>
      <c r="H1228" s="28">
        <v>35275</v>
      </c>
      <c r="I1228" s="29">
        <v>0.6875</v>
      </c>
      <c r="J1228" s="27" t="s">
        <v>889</v>
      </c>
      <c r="K1228" s="27">
        <v>0</v>
      </c>
      <c r="L1228" s="27">
        <v>0.06</v>
      </c>
      <c r="M1228" s="27">
        <v>0.06</v>
      </c>
      <c r="N1228" s="27" t="s">
        <v>882</v>
      </c>
      <c r="O1228" s="30">
        <v>201806820</v>
      </c>
      <c r="P1228" s="22"/>
      <c r="Q1228" s="22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9"/>
    </row>
    <row r="1229" spans="1:29" x14ac:dyDescent="0.25">
      <c r="A1229" s="27">
        <v>1996</v>
      </c>
      <c r="B1229" s="27" t="s">
        <v>1286</v>
      </c>
      <c r="C1229" s="27" t="s">
        <v>676</v>
      </c>
      <c r="D1229" s="27" t="s">
        <v>901</v>
      </c>
      <c r="E1229" s="27" t="s">
        <v>1287</v>
      </c>
      <c r="F1229" s="28">
        <v>35275</v>
      </c>
      <c r="G1229" s="29">
        <v>0.56597222222222221</v>
      </c>
      <c r="H1229" s="28">
        <v>35275</v>
      </c>
      <c r="I1229" s="29">
        <v>0.59375</v>
      </c>
      <c r="J1229" s="27" t="s">
        <v>889</v>
      </c>
      <c r="K1229" s="27">
        <v>0</v>
      </c>
      <c r="L1229" s="27">
        <v>0.1</v>
      </c>
      <c r="M1229" s="27">
        <v>0.1</v>
      </c>
      <c r="N1229" s="27" t="s">
        <v>882</v>
      </c>
      <c r="O1229" s="30">
        <v>201504403</v>
      </c>
      <c r="P1229" s="22"/>
      <c r="Q1229" s="22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9"/>
    </row>
    <row r="1230" spans="1:29" x14ac:dyDescent="0.25">
      <c r="A1230" s="27">
        <v>1996</v>
      </c>
      <c r="B1230" s="27" t="s">
        <v>4708</v>
      </c>
      <c r="C1230" s="27" t="s">
        <v>674</v>
      </c>
      <c r="D1230" s="27" t="s">
        <v>3939</v>
      </c>
      <c r="E1230" s="27" t="s">
        <v>777</v>
      </c>
      <c r="F1230" s="28">
        <v>35275</v>
      </c>
      <c r="G1230" s="29">
        <v>0.56597222222222221</v>
      </c>
      <c r="H1230" s="28">
        <v>35275</v>
      </c>
      <c r="I1230" s="29">
        <v>0.57986111111111105</v>
      </c>
      <c r="J1230" s="27" t="s">
        <v>889</v>
      </c>
      <c r="K1230" s="27">
        <v>0</v>
      </c>
      <c r="L1230" s="27">
        <v>0.12</v>
      </c>
      <c r="M1230" s="27">
        <v>0.12</v>
      </c>
      <c r="N1230" s="27" t="s">
        <v>882</v>
      </c>
      <c r="O1230" s="30">
        <v>202007044</v>
      </c>
      <c r="P1230" s="22"/>
      <c r="Q1230" s="22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9"/>
    </row>
    <row r="1231" spans="1:29" x14ac:dyDescent="0.25">
      <c r="A1231" s="27">
        <v>1996</v>
      </c>
      <c r="B1231" s="27" t="s">
        <v>1030</v>
      </c>
      <c r="C1231" s="27" t="s">
        <v>676</v>
      </c>
      <c r="D1231" s="27" t="s">
        <v>1004</v>
      </c>
      <c r="E1231" s="27" t="s">
        <v>1031</v>
      </c>
      <c r="F1231" s="28">
        <v>35275</v>
      </c>
      <c r="G1231" s="29">
        <v>0.56944444444444442</v>
      </c>
      <c r="H1231" s="28">
        <v>35275</v>
      </c>
      <c r="I1231" s="29">
        <v>0.84722222222222221</v>
      </c>
      <c r="J1231" s="27" t="s">
        <v>889</v>
      </c>
      <c r="K1231" s="27">
        <v>0</v>
      </c>
      <c r="L1231" s="27">
        <v>1</v>
      </c>
      <c r="M1231" s="27">
        <v>1</v>
      </c>
      <c r="N1231" s="27" t="s">
        <v>882</v>
      </c>
      <c r="O1231" s="30">
        <v>201706534</v>
      </c>
      <c r="P1231" s="22"/>
      <c r="Q1231" s="22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9"/>
    </row>
    <row r="1232" spans="1:29" x14ac:dyDescent="0.25">
      <c r="A1232" s="27">
        <v>1996</v>
      </c>
      <c r="B1232" s="27" t="s">
        <v>4269</v>
      </c>
      <c r="C1232" s="27" t="s">
        <v>674</v>
      </c>
      <c r="D1232" s="27" t="s">
        <v>3939</v>
      </c>
      <c r="E1232" s="27" t="s">
        <v>3940</v>
      </c>
      <c r="F1232" s="28">
        <v>35275</v>
      </c>
      <c r="G1232" s="29">
        <v>0.57986111111111105</v>
      </c>
      <c r="H1232" s="28">
        <v>35275</v>
      </c>
      <c r="I1232" s="29">
        <v>0.625</v>
      </c>
      <c r="J1232" s="27" t="s">
        <v>889</v>
      </c>
      <c r="K1232" s="27">
        <v>0</v>
      </c>
      <c r="L1232" s="27">
        <v>0.05</v>
      </c>
      <c r="M1232" s="27">
        <v>0.05</v>
      </c>
      <c r="N1232" s="27" t="s">
        <v>882</v>
      </c>
      <c r="O1232" s="30">
        <v>202103369</v>
      </c>
      <c r="P1232" s="22"/>
      <c r="Q1232" s="22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9"/>
    </row>
    <row r="1233" spans="1:29" x14ac:dyDescent="0.25">
      <c r="A1233" s="27">
        <v>1996</v>
      </c>
      <c r="B1233" s="27" t="s">
        <v>4646</v>
      </c>
      <c r="C1233" s="27" t="s">
        <v>674</v>
      </c>
      <c r="D1233" s="27" t="s">
        <v>3824</v>
      </c>
      <c r="E1233" s="27" t="s">
        <v>4175</v>
      </c>
      <c r="F1233" s="28">
        <v>35275</v>
      </c>
      <c r="G1233" s="29">
        <v>0.58333333333333337</v>
      </c>
      <c r="H1233" s="28">
        <v>35275</v>
      </c>
      <c r="I1233" s="29">
        <v>0.63541666666666663</v>
      </c>
      <c r="J1233" s="27" t="s">
        <v>889</v>
      </c>
      <c r="K1233" s="27">
        <v>0</v>
      </c>
      <c r="L1233" s="27">
        <v>0.1</v>
      </c>
      <c r="M1233" s="27">
        <v>0.1</v>
      </c>
      <c r="N1233" s="27" t="s">
        <v>882</v>
      </c>
      <c r="O1233" s="30">
        <v>201604257</v>
      </c>
      <c r="P1233" s="22"/>
      <c r="Q1233" s="22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9"/>
    </row>
    <row r="1234" spans="1:29" x14ac:dyDescent="0.25">
      <c r="A1234" s="27">
        <v>1996</v>
      </c>
      <c r="B1234" s="27" t="s">
        <v>4974</v>
      </c>
      <c r="C1234" s="27" t="s">
        <v>674</v>
      </c>
      <c r="D1234" s="27" t="s">
        <v>853</v>
      </c>
      <c r="E1234" s="27" t="s">
        <v>4975</v>
      </c>
      <c r="F1234" s="28">
        <v>35275</v>
      </c>
      <c r="G1234" s="29">
        <v>0.58333333333333337</v>
      </c>
      <c r="H1234" s="28">
        <v>35275</v>
      </c>
      <c r="I1234" s="29">
        <v>0.78125</v>
      </c>
      <c r="J1234" s="27" t="s">
        <v>889</v>
      </c>
      <c r="K1234" s="27">
        <v>0</v>
      </c>
      <c r="L1234" s="27">
        <v>3</v>
      </c>
      <c r="M1234" s="27">
        <v>3</v>
      </c>
      <c r="N1234" s="27" t="s">
        <v>882</v>
      </c>
      <c r="O1234" s="30">
        <v>202004244</v>
      </c>
      <c r="P1234" s="22"/>
      <c r="Q1234" s="22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9"/>
    </row>
    <row r="1235" spans="1:29" x14ac:dyDescent="0.25">
      <c r="A1235" s="27">
        <v>1996</v>
      </c>
      <c r="B1235" s="27" t="s">
        <v>1123</v>
      </c>
      <c r="C1235" s="27" t="s">
        <v>676</v>
      </c>
      <c r="D1235" s="27" t="s">
        <v>991</v>
      </c>
      <c r="E1235" s="27" t="s">
        <v>1124</v>
      </c>
      <c r="F1235" s="28">
        <v>35275</v>
      </c>
      <c r="G1235" s="29">
        <v>0.60069444444444442</v>
      </c>
      <c r="H1235" s="28">
        <v>35275</v>
      </c>
      <c r="I1235" s="29">
        <v>0.8125</v>
      </c>
      <c r="J1235" s="27" t="s">
        <v>889</v>
      </c>
      <c r="K1235" s="27">
        <v>1.5</v>
      </c>
      <c r="L1235" s="27">
        <v>0.5</v>
      </c>
      <c r="M1235" s="27">
        <v>2</v>
      </c>
      <c r="N1235" s="27" t="s">
        <v>882</v>
      </c>
      <c r="O1235" s="30">
        <v>201909162</v>
      </c>
      <c r="P1235" s="22"/>
      <c r="Q1235" s="22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9"/>
    </row>
    <row r="1236" spans="1:29" x14ac:dyDescent="0.25">
      <c r="A1236" s="27">
        <v>1996</v>
      </c>
      <c r="B1236" s="27" t="s">
        <v>4962</v>
      </c>
      <c r="C1236" s="27" t="s">
        <v>674</v>
      </c>
      <c r="D1236" s="27" t="s">
        <v>853</v>
      </c>
      <c r="E1236" s="27" t="s">
        <v>4191</v>
      </c>
      <c r="F1236" s="28">
        <v>35275</v>
      </c>
      <c r="G1236" s="29">
        <v>0.60069444444444442</v>
      </c>
      <c r="H1236" s="28">
        <v>35275</v>
      </c>
      <c r="I1236" s="29">
        <v>0.65972222222222221</v>
      </c>
      <c r="J1236" s="27" t="s">
        <v>889</v>
      </c>
      <c r="K1236" s="27">
        <v>0</v>
      </c>
      <c r="L1236" s="27">
        <v>2</v>
      </c>
      <c r="M1236" s="27">
        <v>2</v>
      </c>
      <c r="N1236" s="27" t="s">
        <v>882</v>
      </c>
      <c r="O1236" s="30">
        <v>201806155</v>
      </c>
      <c r="P1236" s="22"/>
      <c r="Q1236" s="22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9"/>
    </row>
    <row r="1237" spans="1:29" x14ac:dyDescent="0.25">
      <c r="A1237" s="27">
        <v>1996</v>
      </c>
      <c r="B1237" s="27" t="s">
        <v>4460</v>
      </c>
      <c r="C1237" s="27" t="s">
        <v>674</v>
      </c>
      <c r="D1237" s="27" t="s">
        <v>1248</v>
      </c>
      <c r="E1237" s="27" t="s">
        <v>4461</v>
      </c>
      <c r="F1237" s="28">
        <v>35275</v>
      </c>
      <c r="G1237" s="29">
        <v>0.61458333333333337</v>
      </c>
      <c r="H1237" s="28">
        <v>35275</v>
      </c>
      <c r="I1237" s="29">
        <v>0.73958333333333337</v>
      </c>
      <c r="J1237" s="27" t="s">
        <v>889</v>
      </c>
      <c r="K1237" s="27">
        <v>0</v>
      </c>
      <c r="L1237" s="27">
        <v>0.5</v>
      </c>
      <c r="M1237" s="27">
        <v>0.5</v>
      </c>
      <c r="N1237" s="27" t="s">
        <v>882</v>
      </c>
      <c r="O1237" s="30">
        <v>202006012</v>
      </c>
      <c r="P1237" s="22"/>
      <c r="Q1237" s="22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9"/>
    </row>
    <row r="1238" spans="1:29" x14ac:dyDescent="0.25">
      <c r="A1238" s="27">
        <v>1996</v>
      </c>
      <c r="B1238" s="27" t="s">
        <v>1537</v>
      </c>
      <c r="C1238" s="27" t="s">
        <v>676</v>
      </c>
      <c r="D1238" s="27" t="s">
        <v>905</v>
      </c>
      <c r="E1238" s="27" t="s">
        <v>1266</v>
      </c>
      <c r="F1238" s="28">
        <v>35275</v>
      </c>
      <c r="G1238" s="29">
        <v>0.62847222222222221</v>
      </c>
      <c r="H1238" s="28">
        <v>35275</v>
      </c>
      <c r="I1238" s="29">
        <v>0.71875</v>
      </c>
      <c r="J1238" s="27" t="s">
        <v>889</v>
      </c>
      <c r="K1238" s="27">
        <v>0</v>
      </c>
      <c r="L1238" s="27">
        <v>1</v>
      </c>
      <c r="M1238" s="27">
        <v>1</v>
      </c>
      <c r="N1238" s="27" t="s">
        <v>882</v>
      </c>
      <c r="O1238" s="30">
        <v>201906634</v>
      </c>
      <c r="P1238" s="22"/>
      <c r="Q1238" s="22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9"/>
    </row>
    <row r="1239" spans="1:29" x14ac:dyDescent="0.25">
      <c r="A1239" s="27">
        <v>1996</v>
      </c>
      <c r="B1239" s="27" t="s">
        <v>1286</v>
      </c>
      <c r="C1239" s="27" t="s">
        <v>676</v>
      </c>
      <c r="D1239" s="27" t="s">
        <v>901</v>
      </c>
      <c r="E1239" s="27" t="s">
        <v>1287</v>
      </c>
      <c r="F1239" s="28">
        <v>35275</v>
      </c>
      <c r="G1239" s="29">
        <v>0.63541666666666663</v>
      </c>
      <c r="H1239" s="28">
        <v>35275</v>
      </c>
      <c r="I1239" s="29">
        <v>0.67708333333333337</v>
      </c>
      <c r="J1239" s="27" t="s">
        <v>889</v>
      </c>
      <c r="K1239" s="27">
        <v>0</v>
      </c>
      <c r="L1239" s="27">
        <v>0.1</v>
      </c>
      <c r="M1239" s="27">
        <v>0.1</v>
      </c>
      <c r="N1239" s="27" t="s">
        <v>882</v>
      </c>
      <c r="O1239" s="30">
        <v>201907089</v>
      </c>
      <c r="P1239" s="22"/>
      <c r="Q1239" s="22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9"/>
    </row>
    <row r="1240" spans="1:29" x14ac:dyDescent="0.25">
      <c r="A1240" s="27">
        <v>1996</v>
      </c>
      <c r="B1240" s="27" t="s">
        <v>4264</v>
      </c>
      <c r="C1240" s="27" t="s">
        <v>674</v>
      </c>
      <c r="D1240" s="27" t="s">
        <v>1248</v>
      </c>
      <c r="E1240" s="27" t="s">
        <v>3913</v>
      </c>
      <c r="F1240" s="28">
        <v>35275</v>
      </c>
      <c r="G1240" s="29">
        <v>0.64097222222222217</v>
      </c>
      <c r="H1240" s="28">
        <v>35275</v>
      </c>
      <c r="I1240" s="29">
        <v>0.69791666666666663</v>
      </c>
      <c r="J1240" s="27" t="s">
        <v>889</v>
      </c>
      <c r="K1240" s="27">
        <v>0</v>
      </c>
      <c r="L1240" s="27">
        <v>0.1</v>
      </c>
      <c r="M1240" s="27">
        <v>0.1</v>
      </c>
      <c r="N1240" s="27" t="s">
        <v>882</v>
      </c>
      <c r="O1240" s="30">
        <v>202007769</v>
      </c>
      <c r="P1240" s="22"/>
      <c r="Q1240" s="22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9"/>
    </row>
    <row r="1241" spans="1:29" x14ac:dyDescent="0.25">
      <c r="A1241" s="27">
        <v>1996</v>
      </c>
      <c r="B1241" s="27" t="s">
        <v>4456</v>
      </c>
      <c r="C1241" s="27" t="s">
        <v>674</v>
      </c>
      <c r="D1241" s="27" t="s">
        <v>3824</v>
      </c>
      <c r="E1241" s="27" t="s">
        <v>3895</v>
      </c>
      <c r="F1241" s="28">
        <v>35275</v>
      </c>
      <c r="G1241" s="29">
        <v>0.64236111111111105</v>
      </c>
      <c r="H1241" s="28">
        <v>35275</v>
      </c>
      <c r="I1241" s="29">
        <v>0.67708333333333337</v>
      </c>
      <c r="J1241" s="27" t="s">
        <v>889</v>
      </c>
      <c r="K1241" s="27">
        <v>0</v>
      </c>
      <c r="L1241" s="27">
        <v>0.05</v>
      </c>
      <c r="M1241" s="27">
        <v>0.05</v>
      </c>
      <c r="N1241" s="27" t="s">
        <v>882</v>
      </c>
      <c r="O1241" s="30">
        <v>201705205</v>
      </c>
      <c r="P1241" s="22"/>
      <c r="Q1241" s="22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9"/>
    </row>
    <row r="1242" spans="1:29" x14ac:dyDescent="0.25">
      <c r="A1242" s="27">
        <v>1996</v>
      </c>
      <c r="B1242" s="27" t="s">
        <v>4883</v>
      </c>
      <c r="C1242" s="27" t="s">
        <v>674</v>
      </c>
      <c r="D1242" s="27" t="s">
        <v>3830</v>
      </c>
      <c r="E1242" s="27" t="s">
        <v>4628</v>
      </c>
      <c r="F1242" s="28">
        <v>35275</v>
      </c>
      <c r="G1242" s="29">
        <v>0.65277777777777779</v>
      </c>
      <c r="H1242" s="28">
        <v>35275</v>
      </c>
      <c r="I1242" s="29">
        <v>0.70833333333333337</v>
      </c>
      <c r="J1242" s="27" t="s">
        <v>889</v>
      </c>
      <c r="K1242" s="27">
        <v>0</v>
      </c>
      <c r="L1242" s="27">
        <v>0.5</v>
      </c>
      <c r="M1242" s="27">
        <v>0.5</v>
      </c>
      <c r="N1242" s="27" t="s">
        <v>882</v>
      </c>
      <c r="O1242" s="30">
        <v>201806776</v>
      </c>
      <c r="P1242" s="22"/>
      <c r="Q1242" s="22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9"/>
    </row>
    <row r="1243" spans="1:29" x14ac:dyDescent="0.25">
      <c r="A1243" s="27">
        <v>1996</v>
      </c>
      <c r="B1243" s="27" t="s">
        <v>4001</v>
      </c>
      <c r="C1243" s="27" t="s">
        <v>674</v>
      </c>
      <c r="D1243" s="27" t="s">
        <v>1248</v>
      </c>
      <c r="E1243" s="27" t="s">
        <v>4002</v>
      </c>
      <c r="F1243" s="28">
        <v>35275</v>
      </c>
      <c r="G1243" s="29">
        <v>0.65277777777777779</v>
      </c>
      <c r="H1243" s="28">
        <v>35275</v>
      </c>
      <c r="I1243" s="29">
        <v>0.69444444444444453</v>
      </c>
      <c r="J1243" s="27" t="s">
        <v>889</v>
      </c>
      <c r="K1243" s="27">
        <v>0</v>
      </c>
      <c r="L1243" s="27">
        <v>0.5</v>
      </c>
      <c r="M1243" s="27">
        <v>0.5</v>
      </c>
      <c r="N1243" s="27" t="s">
        <v>882</v>
      </c>
      <c r="O1243" s="30">
        <v>201004304</v>
      </c>
      <c r="P1243" s="22"/>
      <c r="Q1243" s="22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9"/>
    </row>
    <row r="1244" spans="1:29" x14ac:dyDescent="0.25">
      <c r="A1244" s="27">
        <v>1996</v>
      </c>
      <c r="B1244" s="27" t="s">
        <v>2410</v>
      </c>
      <c r="C1244" s="27" t="s">
        <v>2231</v>
      </c>
      <c r="D1244" s="27" t="s">
        <v>2309</v>
      </c>
      <c r="E1244" s="27" t="s">
        <v>2309</v>
      </c>
      <c r="F1244" s="28">
        <v>35275</v>
      </c>
      <c r="G1244" s="29">
        <v>0.65625</v>
      </c>
      <c r="H1244" s="28">
        <v>35275</v>
      </c>
      <c r="I1244" s="29">
        <v>0.77847222222222223</v>
      </c>
      <c r="J1244" s="27"/>
      <c r="K1244" s="27">
        <v>1.25</v>
      </c>
      <c r="L1244" s="27">
        <v>0.75</v>
      </c>
      <c r="M1244" s="27">
        <v>2</v>
      </c>
      <c r="N1244" s="27" t="s">
        <v>2173</v>
      </c>
      <c r="O1244" s="30">
        <v>202004891</v>
      </c>
      <c r="P1244" s="22"/>
      <c r="Q1244" s="22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9"/>
    </row>
    <row r="1245" spans="1:29" x14ac:dyDescent="0.25">
      <c r="A1245" s="27">
        <v>1996</v>
      </c>
      <c r="B1245" s="27" t="s">
        <v>4269</v>
      </c>
      <c r="C1245" s="27" t="s">
        <v>674</v>
      </c>
      <c r="D1245" s="27" t="s">
        <v>3939</v>
      </c>
      <c r="E1245" s="27" t="s">
        <v>3940</v>
      </c>
      <c r="F1245" s="28">
        <v>35275</v>
      </c>
      <c r="G1245" s="29">
        <v>0.65972222222222221</v>
      </c>
      <c r="H1245" s="28">
        <v>35275</v>
      </c>
      <c r="I1245" s="29">
        <v>0.70486111111111116</v>
      </c>
      <c r="J1245" s="27" t="s">
        <v>889</v>
      </c>
      <c r="K1245" s="27">
        <v>0</v>
      </c>
      <c r="L1245" s="27">
        <v>0.05</v>
      </c>
      <c r="M1245" s="27">
        <v>0.05</v>
      </c>
      <c r="N1245" s="27" t="s">
        <v>882</v>
      </c>
      <c r="O1245" s="30">
        <v>201605380</v>
      </c>
      <c r="P1245" s="22"/>
      <c r="Q1245" s="22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9"/>
    </row>
    <row r="1246" spans="1:29" x14ac:dyDescent="0.25">
      <c r="A1246" s="27">
        <v>1996</v>
      </c>
      <c r="B1246" s="27" t="s">
        <v>4146</v>
      </c>
      <c r="C1246" s="27" t="s">
        <v>674</v>
      </c>
      <c r="D1246" s="27" t="s">
        <v>3859</v>
      </c>
      <c r="E1246" s="27" t="s">
        <v>3889</v>
      </c>
      <c r="F1246" s="28">
        <v>35275</v>
      </c>
      <c r="G1246" s="29">
        <v>0.66319444444444442</v>
      </c>
      <c r="H1246" s="28">
        <v>35275</v>
      </c>
      <c r="I1246" s="29">
        <v>0.71180555555555547</v>
      </c>
      <c r="J1246" s="27" t="s">
        <v>889</v>
      </c>
      <c r="K1246" s="27">
        <v>0</v>
      </c>
      <c r="L1246" s="27">
        <v>0.06</v>
      </c>
      <c r="M1246" s="27">
        <v>0.06</v>
      </c>
      <c r="N1246" s="27" t="s">
        <v>882</v>
      </c>
      <c r="O1246" s="30">
        <v>201904639</v>
      </c>
      <c r="P1246" s="22"/>
      <c r="Q1246" s="22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9"/>
    </row>
    <row r="1247" spans="1:29" x14ac:dyDescent="0.25">
      <c r="A1247" s="27">
        <v>1996</v>
      </c>
      <c r="B1247" s="27" t="s">
        <v>4735</v>
      </c>
      <c r="C1247" s="27" t="s">
        <v>674</v>
      </c>
      <c r="D1247" s="27" t="s">
        <v>3841</v>
      </c>
      <c r="E1247" s="27" t="s">
        <v>4089</v>
      </c>
      <c r="F1247" s="28">
        <v>35275</v>
      </c>
      <c r="G1247" s="29">
        <v>0.66319444444444442</v>
      </c>
      <c r="H1247" s="28">
        <v>35275</v>
      </c>
      <c r="I1247" s="29">
        <v>0.72222222222222221</v>
      </c>
      <c r="J1247" s="27" t="s">
        <v>889</v>
      </c>
      <c r="K1247" s="27">
        <v>0</v>
      </c>
      <c r="L1247" s="27">
        <v>0.15</v>
      </c>
      <c r="M1247" s="27">
        <v>0.15</v>
      </c>
      <c r="N1247" s="27" t="s">
        <v>882</v>
      </c>
      <c r="O1247" s="30">
        <v>202007216</v>
      </c>
      <c r="P1247" s="22"/>
      <c r="Q1247" s="22"/>
      <c r="R1247" s="16"/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9"/>
    </row>
    <row r="1248" spans="1:29" x14ac:dyDescent="0.25">
      <c r="A1248" s="27">
        <v>1996</v>
      </c>
      <c r="B1248" s="27" t="s">
        <v>2421</v>
      </c>
      <c r="C1248" s="27" t="s">
        <v>2231</v>
      </c>
      <c r="D1248" s="27" t="s">
        <v>2299</v>
      </c>
      <c r="E1248" s="27" t="s">
        <v>2300</v>
      </c>
      <c r="F1248" s="28">
        <v>35275</v>
      </c>
      <c r="G1248" s="29">
        <v>0.66666666666666663</v>
      </c>
      <c r="H1248" s="28">
        <v>35275</v>
      </c>
      <c r="I1248" s="29">
        <v>0.72916666666666663</v>
      </c>
      <c r="J1248" s="27" t="s">
        <v>889</v>
      </c>
      <c r="K1248" s="27">
        <v>0</v>
      </c>
      <c r="L1248" s="27">
        <v>0.05</v>
      </c>
      <c r="M1248" s="27">
        <v>0.05</v>
      </c>
      <c r="N1248" s="27" t="s">
        <v>882</v>
      </c>
      <c r="O1248" s="30">
        <v>201806849</v>
      </c>
      <c r="P1248" s="22"/>
      <c r="Q1248" s="22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9"/>
    </row>
    <row r="1249" spans="1:29" x14ac:dyDescent="0.25">
      <c r="A1249" s="27">
        <v>1996</v>
      </c>
      <c r="B1249" s="27" t="s">
        <v>1185</v>
      </c>
      <c r="C1249" s="27" t="s">
        <v>676</v>
      </c>
      <c r="D1249" s="27" t="s">
        <v>914</v>
      </c>
      <c r="E1249" s="27" t="s">
        <v>1186</v>
      </c>
      <c r="F1249" s="28">
        <v>35275</v>
      </c>
      <c r="G1249" s="29">
        <v>0.67013888888888884</v>
      </c>
      <c r="H1249" s="28">
        <v>35275</v>
      </c>
      <c r="I1249" s="29">
        <v>0.74305555555555547</v>
      </c>
      <c r="J1249" s="27" t="s">
        <v>889</v>
      </c>
      <c r="K1249" s="27">
        <v>0</v>
      </c>
      <c r="L1249" s="27">
        <v>0.5</v>
      </c>
      <c r="M1249" s="27">
        <v>0.5</v>
      </c>
      <c r="N1249" s="27" t="s">
        <v>882</v>
      </c>
      <c r="O1249" s="30">
        <v>202004461</v>
      </c>
      <c r="P1249" s="22"/>
      <c r="Q1249" s="22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9"/>
    </row>
    <row r="1250" spans="1:29" x14ac:dyDescent="0.25">
      <c r="A1250" s="27">
        <v>1996</v>
      </c>
      <c r="B1250" s="27" t="s">
        <v>1482</v>
      </c>
      <c r="C1250" s="27" t="s">
        <v>676</v>
      </c>
      <c r="D1250" s="27" t="s">
        <v>925</v>
      </c>
      <c r="E1250" s="27" t="s">
        <v>684</v>
      </c>
      <c r="F1250" s="28">
        <v>35275</v>
      </c>
      <c r="G1250" s="29">
        <v>0.67361111111111116</v>
      </c>
      <c r="H1250" s="28">
        <v>35276</v>
      </c>
      <c r="I1250" s="29">
        <v>3.4722222222222224E-2</v>
      </c>
      <c r="J1250" s="27" t="s">
        <v>889</v>
      </c>
      <c r="K1250" s="27">
        <v>3</v>
      </c>
      <c r="L1250" s="27">
        <v>3</v>
      </c>
      <c r="M1250" s="27">
        <v>6</v>
      </c>
      <c r="N1250" s="27" t="s">
        <v>882</v>
      </c>
      <c r="O1250" s="30">
        <v>201905166</v>
      </c>
      <c r="P1250" s="22"/>
      <c r="Q1250" s="22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9"/>
    </row>
    <row r="1251" spans="1:29" x14ac:dyDescent="0.25">
      <c r="A1251" s="27">
        <v>1996</v>
      </c>
      <c r="B1251" s="27" t="s">
        <v>3599</v>
      </c>
      <c r="C1251" s="27" t="s">
        <v>3569</v>
      </c>
      <c r="D1251" s="27" t="s">
        <v>3593</v>
      </c>
      <c r="E1251" s="27" t="s">
        <v>3600</v>
      </c>
      <c r="F1251" s="28">
        <v>35275</v>
      </c>
      <c r="G1251" s="29">
        <v>0.67361111111111116</v>
      </c>
      <c r="H1251" s="28">
        <v>35275</v>
      </c>
      <c r="I1251" s="29">
        <v>0.72569444444444453</v>
      </c>
      <c r="J1251" s="27" t="s">
        <v>889</v>
      </c>
      <c r="K1251" s="27">
        <v>0</v>
      </c>
      <c r="L1251" s="27">
        <v>0</v>
      </c>
      <c r="M1251" s="27">
        <v>0</v>
      </c>
      <c r="N1251" s="27" t="s">
        <v>882</v>
      </c>
      <c r="O1251" s="30">
        <v>201705971</v>
      </c>
      <c r="P1251" s="22"/>
      <c r="Q1251" s="22"/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9"/>
    </row>
    <row r="1252" spans="1:29" x14ac:dyDescent="0.25">
      <c r="A1252" s="27">
        <v>1996</v>
      </c>
      <c r="B1252" s="27" t="s">
        <v>4156</v>
      </c>
      <c r="C1252" s="27" t="s">
        <v>674</v>
      </c>
      <c r="D1252" s="27" t="s">
        <v>3841</v>
      </c>
      <c r="E1252" s="27" t="s">
        <v>3842</v>
      </c>
      <c r="F1252" s="28">
        <v>35275</v>
      </c>
      <c r="G1252" s="29">
        <v>0.68055555555555547</v>
      </c>
      <c r="H1252" s="28">
        <v>35275</v>
      </c>
      <c r="I1252" s="29">
        <v>0.70138888888888884</v>
      </c>
      <c r="J1252" s="27" t="s">
        <v>889</v>
      </c>
      <c r="K1252" s="27">
        <v>0</v>
      </c>
      <c r="L1252" s="27">
        <v>0.02</v>
      </c>
      <c r="M1252" s="27">
        <v>0.02</v>
      </c>
      <c r="N1252" s="27" t="s">
        <v>882</v>
      </c>
      <c r="O1252" s="30">
        <v>202008410</v>
      </c>
      <c r="P1252" s="22"/>
      <c r="Q1252" s="22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9"/>
    </row>
    <row r="1253" spans="1:29" x14ac:dyDescent="0.25">
      <c r="A1253" s="27">
        <v>1996</v>
      </c>
      <c r="B1253" s="27" t="s">
        <v>1049</v>
      </c>
      <c r="C1253" s="27" t="s">
        <v>676</v>
      </c>
      <c r="D1253" s="27" t="s">
        <v>914</v>
      </c>
      <c r="E1253" s="27" t="s">
        <v>1050</v>
      </c>
      <c r="F1253" s="28">
        <v>35275</v>
      </c>
      <c r="G1253" s="29">
        <v>0.68402777777777779</v>
      </c>
      <c r="H1253" s="28">
        <v>35275</v>
      </c>
      <c r="I1253" s="29">
        <v>0.70833333333333337</v>
      </c>
      <c r="J1253" s="27" t="s">
        <v>889</v>
      </c>
      <c r="K1253" s="27">
        <v>0.05</v>
      </c>
      <c r="L1253" s="27">
        <v>0</v>
      </c>
      <c r="M1253" s="27">
        <v>0.05</v>
      </c>
      <c r="N1253" s="27" t="s">
        <v>882</v>
      </c>
      <c r="O1253" s="30">
        <v>202005536</v>
      </c>
      <c r="P1253" s="22"/>
      <c r="Q1253" s="22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9"/>
    </row>
    <row r="1254" spans="1:29" x14ac:dyDescent="0.25">
      <c r="A1254" s="27">
        <v>1996</v>
      </c>
      <c r="B1254" s="27" t="s">
        <v>1122</v>
      </c>
      <c r="C1254" s="27" t="s">
        <v>676</v>
      </c>
      <c r="D1254" s="27" t="s">
        <v>893</v>
      </c>
      <c r="E1254" s="27" t="s">
        <v>973</v>
      </c>
      <c r="F1254" s="28">
        <v>35275</v>
      </c>
      <c r="G1254" s="29">
        <v>0.68402777777777779</v>
      </c>
      <c r="H1254" s="28">
        <v>35275</v>
      </c>
      <c r="I1254" s="29">
        <v>0.70833333333333337</v>
      </c>
      <c r="J1254" s="27" t="s">
        <v>889</v>
      </c>
      <c r="K1254" s="27">
        <v>0</v>
      </c>
      <c r="L1254" s="27">
        <v>0.01</v>
      </c>
      <c r="M1254" s="27">
        <v>0.01</v>
      </c>
      <c r="N1254" s="27" t="s">
        <v>882</v>
      </c>
      <c r="O1254" s="30">
        <v>201907737</v>
      </c>
      <c r="P1254" s="22"/>
      <c r="Q1254" s="22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9"/>
    </row>
    <row r="1255" spans="1:29" x14ac:dyDescent="0.25">
      <c r="A1255" s="27">
        <v>1996</v>
      </c>
      <c r="B1255" s="27" t="s">
        <v>4263</v>
      </c>
      <c r="C1255" s="27" t="s">
        <v>674</v>
      </c>
      <c r="D1255" s="27" t="s">
        <v>802</v>
      </c>
      <c r="E1255" s="27" t="s">
        <v>4110</v>
      </c>
      <c r="F1255" s="28">
        <v>35275</v>
      </c>
      <c r="G1255" s="29">
        <v>0.70138888888888884</v>
      </c>
      <c r="H1255" s="28">
        <v>35275</v>
      </c>
      <c r="I1255" s="29">
        <v>0.78472222222222221</v>
      </c>
      <c r="J1255" s="27" t="s">
        <v>889</v>
      </c>
      <c r="K1255" s="27">
        <v>0</v>
      </c>
      <c r="L1255" s="27">
        <v>7.0000000000000007E-2</v>
      </c>
      <c r="M1255" s="27">
        <v>7.0000000000000007E-2</v>
      </c>
      <c r="N1255" s="27" t="s">
        <v>882</v>
      </c>
      <c r="O1255" s="30">
        <v>202008551</v>
      </c>
      <c r="P1255" s="22"/>
      <c r="Q1255" s="22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9"/>
    </row>
    <row r="1256" spans="1:29" x14ac:dyDescent="0.25">
      <c r="A1256" s="27">
        <v>1996</v>
      </c>
      <c r="B1256" s="27" t="s">
        <v>4467</v>
      </c>
      <c r="C1256" s="27" t="s">
        <v>674</v>
      </c>
      <c r="D1256" s="27" t="s">
        <v>3884</v>
      </c>
      <c r="E1256" s="27" t="s">
        <v>4468</v>
      </c>
      <c r="F1256" s="28">
        <v>35275</v>
      </c>
      <c r="G1256" s="29">
        <v>0.71527777777777779</v>
      </c>
      <c r="H1256" s="28">
        <v>35275</v>
      </c>
      <c r="I1256" s="29">
        <v>0.79513888888888884</v>
      </c>
      <c r="J1256" s="27" t="s">
        <v>889</v>
      </c>
      <c r="K1256" s="27">
        <v>0</v>
      </c>
      <c r="L1256" s="27">
        <v>0.05</v>
      </c>
      <c r="M1256" s="27">
        <v>0.05</v>
      </c>
      <c r="N1256" s="27" t="s">
        <v>882</v>
      </c>
      <c r="O1256" s="30">
        <v>202008862</v>
      </c>
      <c r="P1256" s="22"/>
      <c r="Q1256" s="22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9"/>
    </row>
    <row r="1257" spans="1:29" x14ac:dyDescent="0.25">
      <c r="A1257" s="27">
        <v>1996</v>
      </c>
      <c r="B1257" s="27" t="s">
        <v>4148</v>
      </c>
      <c r="C1257" s="27" t="s">
        <v>674</v>
      </c>
      <c r="D1257" s="27" t="s">
        <v>3939</v>
      </c>
      <c r="E1257" s="27" t="s">
        <v>3939</v>
      </c>
      <c r="F1257" s="28">
        <v>35275</v>
      </c>
      <c r="G1257" s="29">
        <v>0.73611111111111116</v>
      </c>
      <c r="H1257" s="28">
        <v>35275</v>
      </c>
      <c r="I1257" s="29">
        <v>0.79513888888888884</v>
      </c>
      <c r="J1257" s="27" t="s">
        <v>889</v>
      </c>
      <c r="K1257" s="27">
        <v>0</v>
      </c>
      <c r="L1257" s="27">
        <v>0.02</v>
      </c>
      <c r="M1257" s="27">
        <v>0.02</v>
      </c>
      <c r="N1257" s="27" t="s">
        <v>882</v>
      </c>
      <c r="O1257" s="30">
        <v>201604526</v>
      </c>
      <c r="P1257" s="22"/>
      <c r="Q1257" s="22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9"/>
    </row>
    <row r="1258" spans="1:29" x14ac:dyDescent="0.25">
      <c r="A1258" s="27">
        <v>1996</v>
      </c>
      <c r="B1258" s="27" t="s">
        <v>2417</v>
      </c>
      <c r="C1258" s="27" t="s">
        <v>2231</v>
      </c>
      <c r="D1258" s="27" t="s">
        <v>2273</v>
      </c>
      <c r="E1258" s="27" t="s">
        <v>2418</v>
      </c>
      <c r="F1258" s="28">
        <v>35275</v>
      </c>
      <c r="G1258" s="29">
        <v>0.73958333333333337</v>
      </c>
      <c r="H1258" s="28">
        <v>35275</v>
      </c>
      <c r="I1258" s="29">
        <v>0.96250000000000002</v>
      </c>
      <c r="J1258" s="27" t="s">
        <v>889</v>
      </c>
      <c r="K1258" s="27">
        <v>2</v>
      </c>
      <c r="L1258" s="27">
        <v>0</v>
      </c>
      <c r="M1258" s="27">
        <v>2</v>
      </c>
      <c r="N1258" s="27" t="s">
        <v>882</v>
      </c>
      <c r="O1258" s="30">
        <v>201604686</v>
      </c>
      <c r="P1258" s="22"/>
      <c r="Q1258" s="22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9"/>
    </row>
    <row r="1259" spans="1:29" x14ac:dyDescent="0.25">
      <c r="A1259" s="27">
        <v>1996</v>
      </c>
      <c r="B1259" s="27" t="s">
        <v>4001</v>
      </c>
      <c r="C1259" s="27" t="s">
        <v>674</v>
      </c>
      <c r="D1259" s="27" t="s">
        <v>1248</v>
      </c>
      <c r="E1259" s="27" t="s">
        <v>4002</v>
      </c>
      <c r="F1259" s="28">
        <v>35275</v>
      </c>
      <c r="G1259" s="29">
        <v>0.73958333333333337</v>
      </c>
      <c r="H1259" s="28">
        <v>35275</v>
      </c>
      <c r="I1259" s="29">
        <v>0.8125</v>
      </c>
      <c r="J1259" s="27" t="s">
        <v>889</v>
      </c>
      <c r="K1259" s="27">
        <v>0</v>
      </c>
      <c r="L1259" s="27">
        <v>0.2</v>
      </c>
      <c r="M1259" s="27">
        <v>0.2</v>
      </c>
      <c r="N1259" s="27" t="s">
        <v>882</v>
      </c>
      <c r="O1259" s="30">
        <v>201800990</v>
      </c>
      <c r="P1259" s="22"/>
      <c r="Q1259" s="22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9"/>
    </row>
    <row r="1260" spans="1:29" x14ac:dyDescent="0.25">
      <c r="A1260" s="27">
        <v>1996</v>
      </c>
      <c r="B1260" s="27" t="s">
        <v>4265</v>
      </c>
      <c r="C1260" s="27" t="s">
        <v>674</v>
      </c>
      <c r="D1260" s="27" t="s">
        <v>3884</v>
      </c>
      <c r="E1260" s="27" t="s">
        <v>4028</v>
      </c>
      <c r="F1260" s="28">
        <v>35275</v>
      </c>
      <c r="G1260" s="29">
        <v>0.74652777777777779</v>
      </c>
      <c r="H1260" s="28">
        <v>35275</v>
      </c>
      <c r="I1260" s="29">
        <v>0.82638888888888884</v>
      </c>
      <c r="J1260" s="27" t="s">
        <v>889</v>
      </c>
      <c r="K1260" s="27">
        <v>0</v>
      </c>
      <c r="L1260" s="27">
        <v>0.25</v>
      </c>
      <c r="M1260" s="27">
        <v>0.25</v>
      </c>
      <c r="N1260" s="27" t="s">
        <v>882</v>
      </c>
      <c r="O1260" s="30">
        <v>201704658</v>
      </c>
      <c r="P1260" s="22"/>
      <c r="Q1260" s="22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9"/>
    </row>
    <row r="1261" spans="1:29" x14ac:dyDescent="0.25">
      <c r="A1261" s="27">
        <v>1996</v>
      </c>
      <c r="B1261" s="27" t="s">
        <v>2513</v>
      </c>
      <c r="C1261" s="27" t="s">
        <v>2231</v>
      </c>
      <c r="D1261" s="27" t="s">
        <v>2268</v>
      </c>
      <c r="E1261" s="27" t="s">
        <v>2359</v>
      </c>
      <c r="F1261" s="28">
        <v>35275</v>
      </c>
      <c r="G1261" s="29">
        <v>0.77222222222222225</v>
      </c>
      <c r="H1261" s="28">
        <v>35275</v>
      </c>
      <c r="I1261" s="29">
        <v>0.88611111111111107</v>
      </c>
      <c r="J1261" s="27"/>
      <c r="K1261" s="27">
        <v>1.6</v>
      </c>
      <c r="L1261" s="27">
        <v>1.05</v>
      </c>
      <c r="M1261" s="27">
        <v>2.65</v>
      </c>
      <c r="N1261" s="27" t="s">
        <v>2211</v>
      </c>
      <c r="O1261" s="30">
        <v>201907345</v>
      </c>
      <c r="P1261" s="22"/>
      <c r="Q1261" s="22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9"/>
    </row>
    <row r="1262" spans="1:29" x14ac:dyDescent="0.25">
      <c r="A1262" s="27">
        <v>1996</v>
      </c>
      <c r="B1262" s="27" t="s">
        <v>1034</v>
      </c>
      <c r="C1262" s="27" t="s">
        <v>676</v>
      </c>
      <c r="D1262" s="27" t="s">
        <v>901</v>
      </c>
      <c r="E1262" s="27" t="s">
        <v>1035</v>
      </c>
      <c r="F1262" s="28">
        <v>35275</v>
      </c>
      <c r="G1262" s="29">
        <v>0.77777777777777779</v>
      </c>
      <c r="H1262" s="28">
        <v>35275</v>
      </c>
      <c r="I1262" s="29">
        <v>0.89583333333333337</v>
      </c>
      <c r="J1262" s="27" t="s">
        <v>889</v>
      </c>
      <c r="K1262" s="27">
        <v>0</v>
      </c>
      <c r="L1262" s="27">
        <v>1.5</v>
      </c>
      <c r="M1262" s="27">
        <v>1.5</v>
      </c>
      <c r="N1262" s="27" t="s">
        <v>882</v>
      </c>
      <c r="O1262" s="30">
        <v>201705812</v>
      </c>
      <c r="P1262" s="22"/>
      <c r="Q1262" s="22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9"/>
    </row>
    <row r="1263" spans="1:29" x14ac:dyDescent="0.25">
      <c r="A1263" s="27">
        <v>1996</v>
      </c>
      <c r="B1263" s="27" t="s">
        <v>4453</v>
      </c>
      <c r="C1263" s="27" t="s">
        <v>674</v>
      </c>
      <c r="D1263" s="27" t="s">
        <v>853</v>
      </c>
      <c r="E1263" s="27" t="s">
        <v>3925</v>
      </c>
      <c r="F1263" s="28">
        <v>35275</v>
      </c>
      <c r="G1263" s="29">
        <v>0.79513888888888884</v>
      </c>
      <c r="H1263" s="28">
        <v>35275</v>
      </c>
      <c r="I1263" s="29">
        <v>0.83333333333333337</v>
      </c>
      <c r="J1263" s="27" t="s">
        <v>889</v>
      </c>
      <c r="K1263" s="27">
        <v>0</v>
      </c>
      <c r="L1263" s="27">
        <v>0.05</v>
      </c>
      <c r="M1263" s="27">
        <v>0.05</v>
      </c>
      <c r="N1263" s="27" t="s">
        <v>882</v>
      </c>
      <c r="O1263" s="30">
        <v>201900565</v>
      </c>
      <c r="P1263" s="22"/>
      <c r="Q1263" s="22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9"/>
    </row>
    <row r="1264" spans="1:29" x14ac:dyDescent="0.25">
      <c r="A1264" s="27">
        <v>1996</v>
      </c>
      <c r="B1264" s="27" t="s">
        <v>3983</v>
      </c>
      <c r="C1264" s="27" t="s">
        <v>674</v>
      </c>
      <c r="D1264" s="27" t="s">
        <v>3859</v>
      </c>
      <c r="E1264" s="27" t="s">
        <v>3984</v>
      </c>
      <c r="F1264" s="28">
        <v>35275</v>
      </c>
      <c r="G1264" s="29">
        <v>0.79861111111111116</v>
      </c>
      <c r="H1264" s="28">
        <v>35275</v>
      </c>
      <c r="I1264" s="29">
        <v>0.85763888888888884</v>
      </c>
      <c r="J1264" s="27" t="s">
        <v>889</v>
      </c>
      <c r="K1264" s="27">
        <v>0</v>
      </c>
      <c r="L1264" s="27">
        <v>0.01</v>
      </c>
      <c r="M1264" s="27">
        <v>0.01</v>
      </c>
      <c r="N1264" s="27" t="s">
        <v>882</v>
      </c>
      <c r="O1264" s="30">
        <v>202005096</v>
      </c>
      <c r="P1264" s="22"/>
      <c r="Q1264" s="22"/>
      <c r="R1264" s="16"/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9"/>
    </row>
    <row r="1265" spans="1:29" x14ac:dyDescent="0.25">
      <c r="A1265" s="27">
        <v>1996</v>
      </c>
      <c r="B1265" s="27" t="s">
        <v>4883</v>
      </c>
      <c r="C1265" s="27" t="s">
        <v>674</v>
      </c>
      <c r="D1265" s="27" t="s">
        <v>3830</v>
      </c>
      <c r="E1265" s="27" t="s">
        <v>4628</v>
      </c>
      <c r="F1265" s="28">
        <v>35275</v>
      </c>
      <c r="G1265" s="29">
        <v>0.80555555555555547</v>
      </c>
      <c r="H1265" s="28">
        <v>35275</v>
      </c>
      <c r="I1265" s="29">
        <v>0.95486111111111116</v>
      </c>
      <c r="J1265" s="27" t="s">
        <v>889</v>
      </c>
      <c r="K1265" s="27">
        <v>0</v>
      </c>
      <c r="L1265" s="27">
        <v>1</v>
      </c>
      <c r="M1265" s="27">
        <v>1</v>
      </c>
      <c r="N1265" s="27" t="s">
        <v>882</v>
      </c>
      <c r="O1265" s="30">
        <v>201704790</v>
      </c>
      <c r="P1265" s="22"/>
      <c r="Q1265" s="22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9"/>
    </row>
    <row r="1266" spans="1:29" x14ac:dyDescent="0.25">
      <c r="A1266" s="27">
        <v>1996</v>
      </c>
      <c r="B1266" s="27" t="s">
        <v>4455</v>
      </c>
      <c r="C1266" s="27" t="s">
        <v>674</v>
      </c>
      <c r="D1266" s="27" t="s">
        <v>802</v>
      </c>
      <c r="E1266" s="27" t="s">
        <v>816</v>
      </c>
      <c r="F1266" s="28">
        <v>35275</v>
      </c>
      <c r="G1266" s="29">
        <v>0.85763888888888884</v>
      </c>
      <c r="H1266" s="28">
        <v>35275</v>
      </c>
      <c r="I1266" s="29">
        <v>0.89583333333333337</v>
      </c>
      <c r="J1266" s="27" t="s">
        <v>889</v>
      </c>
      <c r="K1266" s="27">
        <v>0</v>
      </c>
      <c r="L1266" s="27">
        <v>0.1</v>
      </c>
      <c r="M1266" s="27">
        <v>0.1</v>
      </c>
      <c r="N1266" s="27" t="s">
        <v>882</v>
      </c>
      <c r="O1266" s="30">
        <v>201405015</v>
      </c>
      <c r="P1266" s="22"/>
      <c r="Q1266" s="22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9"/>
    </row>
    <row r="1267" spans="1:29" x14ac:dyDescent="0.25">
      <c r="A1267" s="27">
        <v>1996</v>
      </c>
      <c r="B1267" s="27" t="s">
        <v>4460</v>
      </c>
      <c r="C1267" s="27" t="s">
        <v>674</v>
      </c>
      <c r="D1267" s="27" t="s">
        <v>1248</v>
      </c>
      <c r="E1267" s="27" t="s">
        <v>4461</v>
      </c>
      <c r="F1267" s="28">
        <v>35275</v>
      </c>
      <c r="G1267" s="29">
        <v>0.85763888888888884</v>
      </c>
      <c r="H1267" s="28">
        <v>35275</v>
      </c>
      <c r="I1267" s="29">
        <v>0.92013888888888884</v>
      </c>
      <c r="J1267" s="27" t="s">
        <v>889</v>
      </c>
      <c r="K1267" s="27">
        <v>0</v>
      </c>
      <c r="L1267" s="27">
        <v>0.2</v>
      </c>
      <c r="M1267" s="27">
        <v>0.2</v>
      </c>
      <c r="N1267" s="27" t="s">
        <v>882</v>
      </c>
      <c r="O1267" s="30">
        <v>201908126</v>
      </c>
      <c r="P1267" s="22"/>
      <c r="Q1267" s="22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9"/>
    </row>
    <row r="1268" spans="1:29" x14ac:dyDescent="0.25">
      <c r="A1268" s="27">
        <v>1996</v>
      </c>
      <c r="B1268" s="27" t="s">
        <v>3991</v>
      </c>
      <c r="C1268" s="27" t="s">
        <v>674</v>
      </c>
      <c r="D1268" s="27" t="s">
        <v>3841</v>
      </c>
      <c r="E1268" s="27" t="s">
        <v>3937</v>
      </c>
      <c r="F1268" s="28">
        <v>35275</v>
      </c>
      <c r="G1268" s="29">
        <v>0.85763888888888884</v>
      </c>
      <c r="H1268" s="28">
        <v>35275</v>
      </c>
      <c r="I1268" s="29">
        <v>0.92361111111111116</v>
      </c>
      <c r="J1268" s="27" t="s">
        <v>889</v>
      </c>
      <c r="K1268" s="27">
        <v>0</v>
      </c>
      <c r="L1268" s="27">
        <v>0.5</v>
      </c>
      <c r="M1268" s="27">
        <v>0.5</v>
      </c>
      <c r="N1268" s="27" t="s">
        <v>882</v>
      </c>
      <c r="O1268" s="30">
        <v>201907297</v>
      </c>
      <c r="P1268" s="22"/>
      <c r="Q1268" s="22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9"/>
    </row>
    <row r="1269" spans="1:29" x14ac:dyDescent="0.25">
      <c r="A1269" s="27">
        <v>1996</v>
      </c>
      <c r="B1269" s="27" t="s">
        <v>1189</v>
      </c>
      <c r="C1269" s="27" t="s">
        <v>676</v>
      </c>
      <c r="D1269" s="27" t="s">
        <v>930</v>
      </c>
      <c r="E1269" s="27" t="s">
        <v>1190</v>
      </c>
      <c r="F1269" s="28">
        <v>35275</v>
      </c>
      <c r="G1269" s="29">
        <v>0.87847222222222221</v>
      </c>
      <c r="H1269" s="28">
        <v>35275</v>
      </c>
      <c r="I1269" s="29">
        <v>0.98958333333333337</v>
      </c>
      <c r="J1269" s="27" t="s">
        <v>889</v>
      </c>
      <c r="K1269" s="27">
        <v>0</v>
      </c>
      <c r="L1269" s="27">
        <v>0.02</v>
      </c>
      <c r="M1269" s="27">
        <v>0.02</v>
      </c>
      <c r="N1269" s="27" t="s">
        <v>882</v>
      </c>
      <c r="O1269" s="30">
        <v>202004186</v>
      </c>
      <c r="P1269" s="22"/>
      <c r="Q1269" s="22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9"/>
    </row>
    <row r="1270" spans="1:29" x14ac:dyDescent="0.25">
      <c r="A1270" s="27">
        <v>1996</v>
      </c>
      <c r="B1270" s="27" t="s">
        <v>4884</v>
      </c>
      <c r="C1270" s="27" t="s">
        <v>674</v>
      </c>
      <c r="D1270" s="27" t="s">
        <v>3827</v>
      </c>
      <c r="E1270" s="27" t="s">
        <v>839</v>
      </c>
      <c r="F1270" s="28">
        <v>35275</v>
      </c>
      <c r="G1270" s="29">
        <v>0.87847222222222221</v>
      </c>
      <c r="H1270" s="28">
        <v>35275</v>
      </c>
      <c r="I1270" s="29">
        <v>0.93055555555555547</v>
      </c>
      <c r="J1270" s="27" t="s">
        <v>889</v>
      </c>
      <c r="K1270" s="27">
        <v>0</v>
      </c>
      <c r="L1270" s="27">
        <v>0.5</v>
      </c>
      <c r="M1270" s="27">
        <v>0.5</v>
      </c>
      <c r="N1270" s="27" t="s">
        <v>882</v>
      </c>
      <c r="O1270" s="30">
        <v>201806581</v>
      </c>
      <c r="P1270" s="22"/>
      <c r="Q1270" s="22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9"/>
    </row>
    <row r="1271" spans="1:29" x14ac:dyDescent="0.25">
      <c r="A1271" s="27">
        <v>1996</v>
      </c>
      <c r="B1271" s="27" t="s">
        <v>2415</v>
      </c>
      <c r="C1271" s="27" t="s">
        <v>2231</v>
      </c>
      <c r="D1271" s="27" t="s">
        <v>2268</v>
      </c>
      <c r="E1271" s="27" t="s">
        <v>2359</v>
      </c>
      <c r="F1271" s="28">
        <v>35275</v>
      </c>
      <c r="G1271" s="29">
        <v>0.88541666666666663</v>
      </c>
      <c r="H1271" s="28">
        <v>35275</v>
      </c>
      <c r="I1271" s="29">
        <v>0.9375</v>
      </c>
      <c r="J1271" s="27"/>
      <c r="K1271" s="27">
        <v>0.12</v>
      </c>
      <c r="L1271" s="27">
        <v>0</v>
      </c>
      <c r="M1271" s="27">
        <v>0.12</v>
      </c>
      <c r="N1271" s="27" t="s">
        <v>2173</v>
      </c>
      <c r="O1271" s="30">
        <v>202008094</v>
      </c>
      <c r="P1271" s="22"/>
      <c r="Q1271" s="22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9"/>
    </row>
    <row r="1272" spans="1:29" x14ac:dyDescent="0.25">
      <c r="A1272" s="27">
        <v>1996</v>
      </c>
      <c r="B1272" s="27" t="s">
        <v>4784</v>
      </c>
      <c r="C1272" s="27" t="s">
        <v>674</v>
      </c>
      <c r="D1272" s="27" t="s">
        <v>853</v>
      </c>
      <c r="E1272" s="27" t="s">
        <v>758</v>
      </c>
      <c r="F1272" s="28">
        <v>35275</v>
      </c>
      <c r="G1272" s="29">
        <v>0.88541666666666663</v>
      </c>
      <c r="H1272" s="28">
        <v>35275</v>
      </c>
      <c r="I1272" s="29">
        <v>0.93055555555555547</v>
      </c>
      <c r="J1272" s="27" t="s">
        <v>889</v>
      </c>
      <c r="K1272" s="27">
        <v>0</v>
      </c>
      <c r="L1272" s="27">
        <v>0.2</v>
      </c>
      <c r="M1272" s="27">
        <v>0.2</v>
      </c>
      <c r="N1272" s="27" t="s">
        <v>882</v>
      </c>
      <c r="O1272" s="30">
        <v>201605775</v>
      </c>
      <c r="P1272" s="22"/>
      <c r="Q1272" s="22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9"/>
    </row>
    <row r="1273" spans="1:29" x14ac:dyDescent="0.25">
      <c r="A1273" s="27">
        <v>1996</v>
      </c>
      <c r="B1273" s="27" t="s">
        <v>1431</v>
      </c>
      <c r="C1273" s="27" t="s">
        <v>676</v>
      </c>
      <c r="D1273" s="27" t="s">
        <v>905</v>
      </c>
      <c r="E1273" s="27" t="s">
        <v>857</v>
      </c>
      <c r="F1273" s="28">
        <v>35275</v>
      </c>
      <c r="G1273" s="29">
        <v>0.89236111111111116</v>
      </c>
      <c r="H1273" s="28">
        <v>35275</v>
      </c>
      <c r="I1273" s="29">
        <v>0.97569444444444453</v>
      </c>
      <c r="J1273" s="27" t="s">
        <v>889</v>
      </c>
      <c r="K1273" s="27">
        <v>0</v>
      </c>
      <c r="L1273" s="27">
        <v>0.2</v>
      </c>
      <c r="M1273" s="27">
        <v>0.2</v>
      </c>
      <c r="N1273" s="27" t="s">
        <v>882</v>
      </c>
      <c r="O1273" s="30">
        <v>202005108</v>
      </c>
      <c r="P1273" s="22"/>
      <c r="Q1273" s="22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9"/>
    </row>
    <row r="1274" spans="1:29" x14ac:dyDescent="0.25">
      <c r="A1274" s="27">
        <v>1996</v>
      </c>
      <c r="B1274" s="27" t="s">
        <v>3983</v>
      </c>
      <c r="C1274" s="27" t="s">
        <v>674</v>
      </c>
      <c r="D1274" s="27" t="s">
        <v>3859</v>
      </c>
      <c r="E1274" s="27" t="s">
        <v>3984</v>
      </c>
      <c r="F1274" s="28">
        <v>35275</v>
      </c>
      <c r="G1274" s="29">
        <v>0.89583333333333337</v>
      </c>
      <c r="H1274" s="28">
        <v>35275</v>
      </c>
      <c r="I1274" s="29">
        <v>0.92361111111111116</v>
      </c>
      <c r="J1274" s="27" t="s">
        <v>889</v>
      </c>
      <c r="K1274" s="27">
        <v>0</v>
      </c>
      <c r="L1274" s="27">
        <v>0.01</v>
      </c>
      <c r="M1274" s="27">
        <v>0.01</v>
      </c>
      <c r="N1274" s="27" t="s">
        <v>882</v>
      </c>
      <c r="O1274" s="30">
        <v>202007525</v>
      </c>
      <c r="P1274" s="22"/>
      <c r="Q1274" s="22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9"/>
    </row>
    <row r="1275" spans="1:29" x14ac:dyDescent="0.25">
      <c r="A1275" s="27">
        <v>1996</v>
      </c>
      <c r="B1275" s="27" t="s">
        <v>2408</v>
      </c>
      <c r="C1275" s="27" t="s">
        <v>2231</v>
      </c>
      <c r="D1275" s="27" t="s">
        <v>2250</v>
      </c>
      <c r="E1275" s="27" t="s">
        <v>2251</v>
      </c>
      <c r="F1275" s="28">
        <v>35275</v>
      </c>
      <c r="G1275" s="29">
        <v>0.89861111111111114</v>
      </c>
      <c r="H1275" s="28">
        <v>35275</v>
      </c>
      <c r="I1275" s="29">
        <v>0.96527777777777779</v>
      </c>
      <c r="J1275" s="27"/>
      <c r="K1275" s="27">
        <v>0</v>
      </c>
      <c r="L1275" s="27">
        <v>0.06</v>
      </c>
      <c r="M1275" s="27">
        <v>0.06</v>
      </c>
      <c r="N1275" s="27" t="s">
        <v>2173</v>
      </c>
      <c r="O1275" s="30">
        <v>201706065</v>
      </c>
      <c r="P1275" s="22"/>
      <c r="Q1275" s="22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9"/>
    </row>
    <row r="1276" spans="1:29" x14ac:dyDescent="0.25">
      <c r="A1276" s="27">
        <v>1996</v>
      </c>
      <c r="B1276" s="27" t="s">
        <v>4001</v>
      </c>
      <c r="C1276" s="27" t="s">
        <v>674</v>
      </c>
      <c r="D1276" s="27" t="s">
        <v>1248</v>
      </c>
      <c r="E1276" s="27" t="s">
        <v>4002</v>
      </c>
      <c r="F1276" s="28">
        <v>35275</v>
      </c>
      <c r="G1276" s="29">
        <v>0.91666666666666663</v>
      </c>
      <c r="H1276" s="28">
        <v>35276</v>
      </c>
      <c r="I1276" s="29">
        <v>4.1666666666666664E-2</v>
      </c>
      <c r="J1276" s="27" t="s">
        <v>889</v>
      </c>
      <c r="K1276" s="27">
        <v>0</v>
      </c>
      <c r="L1276" s="27">
        <v>0.3</v>
      </c>
      <c r="M1276" s="27">
        <v>0.3</v>
      </c>
      <c r="N1276" s="27" t="s">
        <v>882</v>
      </c>
      <c r="O1276" s="30">
        <v>201905354</v>
      </c>
      <c r="P1276" s="22"/>
      <c r="Q1276" s="22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9"/>
    </row>
    <row r="1277" spans="1:29" x14ac:dyDescent="0.25">
      <c r="A1277" s="27">
        <v>1996</v>
      </c>
      <c r="B1277" s="27" t="s">
        <v>2398</v>
      </c>
      <c r="C1277" s="27" t="s">
        <v>2231</v>
      </c>
      <c r="D1277" s="27" t="s">
        <v>2262</v>
      </c>
      <c r="E1277" s="27" t="s">
        <v>2399</v>
      </c>
      <c r="F1277" s="28">
        <v>35275</v>
      </c>
      <c r="G1277" s="29">
        <v>0.92361111111111116</v>
      </c>
      <c r="H1277" s="28">
        <v>35275</v>
      </c>
      <c r="I1277" s="29">
        <v>0.9868055555555556</v>
      </c>
      <c r="J1277" s="27"/>
      <c r="K1277" s="27">
        <v>0.09</v>
      </c>
      <c r="L1277" s="27">
        <v>0</v>
      </c>
      <c r="M1277" s="27">
        <v>0.09</v>
      </c>
      <c r="N1277" s="27" t="s">
        <v>2173</v>
      </c>
      <c r="O1277" s="30">
        <v>201806391</v>
      </c>
      <c r="P1277" s="22"/>
      <c r="Q1277" s="22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9"/>
    </row>
    <row r="1278" spans="1:29" x14ac:dyDescent="0.25">
      <c r="A1278" s="27">
        <v>1996</v>
      </c>
      <c r="B1278" s="27" t="s">
        <v>2354</v>
      </c>
      <c r="C1278" s="27" t="s">
        <v>2231</v>
      </c>
      <c r="D1278" s="27" t="s">
        <v>2273</v>
      </c>
      <c r="E1278" s="27" t="s">
        <v>2283</v>
      </c>
      <c r="F1278" s="28">
        <v>35275</v>
      </c>
      <c r="G1278" s="29">
        <v>0.94930555555555562</v>
      </c>
      <c r="H1278" s="28">
        <v>35275</v>
      </c>
      <c r="I1278" s="29">
        <v>0.9784722222222223</v>
      </c>
      <c r="J1278" s="27"/>
      <c r="K1278" s="27">
        <v>0</v>
      </c>
      <c r="L1278" s="27">
        <v>1E-3</v>
      </c>
      <c r="M1278" s="27">
        <v>1E-3</v>
      </c>
      <c r="N1278" s="27" t="s">
        <v>2173</v>
      </c>
      <c r="O1278" s="30">
        <v>201700150</v>
      </c>
      <c r="P1278" s="22"/>
      <c r="Q1278" s="22"/>
      <c r="R1278" s="16"/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9"/>
    </row>
    <row r="1279" spans="1:29" x14ac:dyDescent="0.25">
      <c r="A1279" s="27">
        <v>1996</v>
      </c>
      <c r="B1279" s="27" t="s">
        <v>2412</v>
      </c>
      <c r="C1279" s="27" t="s">
        <v>2231</v>
      </c>
      <c r="D1279" s="27" t="s">
        <v>2273</v>
      </c>
      <c r="E1279" s="27" t="s">
        <v>2387</v>
      </c>
      <c r="F1279" s="28">
        <v>35275</v>
      </c>
      <c r="G1279" s="29">
        <v>0.97499999999999998</v>
      </c>
      <c r="H1279" s="28">
        <v>35275</v>
      </c>
      <c r="I1279" s="29">
        <v>0.98958333333333337</v>
      </c>
      <c r="J1279" s="27"/>
      <c r="K1279" s="27">
        <v>0</v>
      </c>
      <c r="L1279" s="27">
        <v>0.02</v>
      </c>
      <c r="M1279" s="27">
        <v>0.02</v>
      </c>
      <c r="N1279" s="27" t="s">
        <v>2173</v>
      </c>
      <c r="O1279" s="30">
        <v>201704599</v>
      </c>
      <c r="P1279" s="22"/>
      <c r="Q1279" s="22"/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9"/>
    </row>
    <row r="1280" spans="1:29" x14ac:dyDescent="0.25">
      <c r="A1280" s="27">
        <v>1996</v>
      </c>
      <c r="B1280" s="27" t="s">
        <v>1036</v>
      </c>
      <c r="C1280" s="27" t="s">
        <v>676</v>
      </c>
      <c r="D1280" s="27" t="s">
        <v>893</v>
      </c>
      <c r="E1280" s="27" t="s">
        <v>1037</v>
      </c>
      <c r="F1280" s="28">
        <v>35275</v>
      </c>
      <c r="G1280" s="29">
        <v>0.97916666666666663</v>
      </c>
      <c r="H1280" s="28">
        <v>35276</v>
      </c>
      <c r="I1280" s="29">
        <v>5.5555555555555552E-2</v>
      </c>
      <c r="J1280" s="27" t="s">
        <v>889</v>
      </c>
      <c r="K1280" s="27">
        <v>0</v>
      </c>
      <c r="L1280" s="27">
        <v>0.1</v>
      </c>
      <c r="M1280" s="27">
        <v>0.1</v>
      </c>
      <c r="N1280" s="27" t="s">
        <v>882</v>
      </c>
      <c r="O1280" s="30">
        <v>202005209</v>
      </c>
      <c r="P1280" s="22"/>
      <c r="Q1280" s="22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9"/>
    </row>
    <row r="1281" spans="1:29" x14ac:dyDescent="0.25">
      <c r="A1281" s="27">
        <v>1996</v>
      </c>
      <c r="B1281" s="27" t="s">
        <v>4472</v>
      </c>
      <c r="C1281" s="27" t="s">
        <v>674</v>
      </c>
      <c r="D1281" s="27" t="s">
        <v>752</v>
      </c>
      <c r="E1281" s="27" t="s">
        <v>4473</v>
      </c>
      <c r="F1281" s="28">
        <v>35275</v>
      </c>
      <c r="G1281" s="29">
        <v>0.99305555555555547</v>
      </c>
      <c r="H1281" s="28">
        <v>35276</v>
      </c>
      <c r="I1281" s="29">
        <v>4.8611111111111112E-2</v>
      </c>
      <c r="J1281" s="27" t="s">
        <v>889</v>
      </c>
      <c r="K1281" s="27">
        <v>0</v>
      </c>
      <c r="L1281" s="27">
        <v>0.15</v>
      </c>
      <c r="M1281" s="27">
        <v>0.15</v>
      </c>
      <c r="N1281" s="27" t="s">
        <v>882</v>
      </c>
      <c r="O1281" s="30">
        <v>201806673</v>
      </c>
      <c r="P1281" s="22"/>
      <c r="Q1281" s="22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9"/>
    </row>
    <row r="1282" spans="1:29" x14ac:dyDescent="0.25">
      <c r="A1282" s="27">
        <v>1996</v>
      </c>
      <c r="B1282" s="27" t="s">
        <v>3852</v>
      </c>
      <c r="C1282" s="27" t="s">
        <v>674</v>
      </c>
      <c r="D1282" s="27" t="s">
        <v>3821</v>
      </c>
      <c r="E1282" s="27" t="s">
        <v>3853</v>
      </c>
      <c r="F1282" s="28">
        <v>35276</v>
      </c>
      <c r="G1282" s="29">
        <v>0</v>
      </c>
      <c r="H1282" s="28">
        <v>35276</v>
      </c>
      <c r="I1282" s="29">
        <v>4.3055555555555562E-2</v>
      </c>
      <c r="J1282" s="27" t="s">
        <v>889</v>
      </c>
      <c r="K1282" s="27">
        <v>0.5</v>
      </c>
      <c r="L1282" s="27">
        <v>0</v>
      </c>
      <c r="M1282" s="27">
        <v>0.5</v>
      </c>
      <c r="N1282" s="27" t="s">
        <v>882</v>
      </c>
      <c r="O1282" s="30">
        <v>201805273</v>
      </c>
      <c r="P1282" s="22"/>
      <c r="Q1282" s="22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9"/>
    </row>
    <row r="1283" spans="1:29" x14ac:dyDescent="0.25">
      <c r="A1283" s="27">
        <v>1996</v>
      </c>
      <c r="B1283" s="27" t="s">
        <v>4787</v>
      </c>
      <c r="C1283" s="27" t="s">
        <v>674</v>
      </c>
      <c r="D1283" s="27" t="s">
        <v>3830</v>
      </c>
      <c r="E1283" s="27" t="s">
        <v>4788</v>
      </c>
      <c r="F1283" s="28">
        <v>35276</v>
      </c>
      <c r="G1283" s="29">
        <v>2.0833333333333332E-2</v>
      </c>
      <c r="H1283" s="28">
        <v>35276</v>
      </c>
      <c r="I1283" s="29">
        <v>0.1076388888888889</v>
      </c>
      <c r="J1283" s="27" t="s">
        <v>889</v>
      </c>
      <c r="K1283" s="27">
        <v>0</v>
      </c>
      <c r="L1283" s="27">
        <v>0.3</v>
      </c>
      <c r="M1283" s="27">
        <v>0.3</v>
      </c>
      <c r="N1283" s="27" t="s">
        <v>882</v>
      </c>
      <c r="O1283" s="30">
        <v>201905831</v>
      </c>
      <c r="P1283" s="22"/>
      <c r="Q1283" s="22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9"/>
    </row>
    <row r="1284" spans="1:29" x14ac:dyDescent="0.25">
      <c r="A1284" s="27">
        <v>1996</v>
      </c>
      <c r="B1284" s="27" t="s">
        <v>4881</v>
      </c>
      <c r="C1284" s="27" t="s">
        <v>674</v>
      </c>
      <c r="D1284" s="27" t="s">
        <v>3821</v>
      </c>
      <c r="E1284" s="27" t="s">
        <v>3861</v>
      </c>
      <c r="F1284" s="28">
        <v>35276</v>
      </c>
      <c r="G1284" s="29">
        <v>2.7777777777777776E-2</v>
      </c>
      <c r="H1284" s="28">
        <v>35276</v>
      </c>
      <c r="I1284" s="29">
        <v>9.2361111111111116E-2</v>
      </c>
      <c r="J1284" s="27" t="s">
        <v>889</v>
      </c>
      <c r="K1284" s="27">
        <v>0</v>
      </c>
      <c r="L1284" s="27">
        <v>0.5</v>
      </c>
      <c r="M1284" s="27">
        <v>0.5</v>
      </c>
      <c r="N1284" s="27" t="s">
        <v>882</v>
      </c>
      <c r="O1284" s="30">
        <v>201900139</v>
      </c>
      <c r="P1284" s="22"/>
      <c r="Q1284" s="22"/>
      <c r="R1284" s="16"/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9"/>
    </row>
    <row r="1285" spans="1:29" x14ac:dyDescent="0.25">
      <c r="A1285" s="27">
        <v>1996</v>
      </c>
      <c r="B1285" s="27" t="s">
        <v>2405</v>
      </c>
      <c r="C1285" s="27" t="s">
        <v>2231</v>
      </c>
      <c r="D1285" s="27" t="s">
        <v>2268</v>
      </c>
      <c r="E1285" s="27" t="s">
        <v>1007</v>
      </c>
      <c r="F1285" s="28">
        <v>35276</v>
      </c>
      <c r="G1285" s="29">
        <v>5.9027777777777783E-2</v>
      </c>
      <c r="H1285" s="28">
        <v>35276</v>
      </c>
      <c r="I1285" s="29">
        <v>0.15763888888888888</v>
      </c>
      <c r="J1285" s="27"/>
      <c r="K1285" s="27">
        <v>0</v>
      </c>
      <c r="L1285" s="27">
        <v>0.12</v>
      </c>
      <c r="M1285" s="27">
        <v>0.12</v>
      </c>
      <c r="N1285" s="27" t="s">
        <v>2173</v>
      </c>
      <c r="O1285" s="30">
        <v>202101913</v>
      </c>
      <c r="P1285" s="22"/>
      <c r="Q1285" s="22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9"/>
    </row>
    <row r="1286" spans="1:29" x14ac:dyDescent="0.25">
      <c r="A1286" s="27">
        <v>1996</v>
      </c>
      <c r="B1286" s="27" t="s">
        <v>2407</v>
      </c>
      <c r="C1286" s="27" t="s">
        <v>2231</v>
      </c>
      <c r="D1286" s="27" t="s">
        <v>2273</v>
      </c>
      <c r="E1286" s="27" t="s">
        <v>2283</v>
      </c>
      <c r="F1286" s="28">
        <v>35276</v>
      </c>
      <c r="G1286" s="29">
        <v>6.6666666666666666E-2</v>
      </c>
      <c r="H1286" s="28">
        <v>35276</v>
      </c>
      <c r="I1286" s="29">
        <v>0.16666666666666666</v>
      </c>
      <c r="J1286" s="27"/>
      <c r="K1286" s="27">
        <v>0.35</v>
      </c>
      <c r="L1286" s="27">
        <v>0</v>
      </c>
      <c r="M1286" s="27">
        <v>0.35</v>
      </c>
      <c r="N1286" s="27" t="s">
        <v>2173</v>
      </c>
      <c r="O1286" s="30">
        <v>201904493</v>
      </c>
      <c r="P1286" s="22"/>
      <c r="Q1286" s="22"/>
      <c r="R1286" s="16"/>
      <c r="S1286" s="16"/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9"/>
    </row>
    <row r="1287" spans="1:29" x14ac:dyDescent="0.25">
      <c r="A1287" s="27">
        <v>1996</v>
      </c>
      <c r="B1287" s="27" t="s">
        <v>1584</v>
      </c>
      <c r="C1287" s="27" t="s">
        <v>676</v>
      </c>
      <c r="D1287" s="27" t="s">
        <v>901</v>
      </c>
      <c r="E1287" s="27" t="s">
        <v>1377</v>
      </c>
      <c r="F1287" s="28">
        <v>35276</v>
      </c>
      <c r="G1287" s="29">
        <v>8.3333333333333329E-2</v>
      </c>
      <c r="H1287" s="28">
        <v>35276</v>
      </c>
      <c r="I1287" s="29">
        <v>0.375</v>
      </c>
      <c r="J1287" s="27" t="s">
        <v>889</v>
      </c>
      <c r="K1287" s="27">
        <v>0</v>
      </c>
      <c r="L1287" s="27">
        <v>4</v>
      </c>
      <c r="M1287" s="27">
        <v>4</v>
      </c>
      <c r="N1287" s="27" t="s">
        <v>882</v>
      </c>
      <c r="O1287" s="30">
        <v>201905443</v>
      </c>
      <c r="P1287" s="22"/>
      <c r="Q1287" s="22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9"/>
    </row>
    <row r="1288" spans="1:29" x14ac:dyDescent="0.25">
      <c r="A1288" s="27">
        <v>1996</v>
      </c>
      <c r="B1288" s="27" t="s">
        <v>1184</v>
      </c>
      <c r="C1288" s="27" t="s">
        <v>676</v>
      </c>
      <c r="D1288" s="27" t="s">
        <v>905</v>
      </c>
      <c r="E1288" s="27" t="s">
        <v>1177</v>
      </c>
      <c r="F1288" s="28">
        <v>35276</v>
      </c>
      <c r="G1288" s="29">
        <v>9.375E-2</v>
      </c>
      <c r="H1288" s="28">
        <v>35276</v>
      </c>
      <c r="I1288" s="29">
        <v>0.12847222222222224</v>
      </c>
      <c r="J1288" s="27" t="s">
        <v>889</v>
      </c>
      <c r="K1288" s="27">
        <v>0</v>
      </c>
      <c r="L1288" s="27">
        <v>0.05</v>
      </c>
      <c r="M1288" s="27">
        <v>0.05</v>
      </c>
      <c r="N1288" s="27" t="s">
        <v>882</v>
      </c>
      <c r="O1288" s="30">
        <v>202004816</v>
      </c>
      <c r="P1288" s="22"/>
      <c r="Q1288" s="22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9"/>
    </row>
    <row r="1289" spans="1:29" x14ac:dyDescent="0.25">
      <c r="A1289" s="27">
        <v>1996</v>
      </c>
      <c r="B1289" s="27" t="s">
        <v>4454</v>
      </c>
      <c r="C1289" s="27" t="s">
        <v>674</v>
      </c>
      <c r="D1289" s="27" t="s">
        <v>3830</v>
      </c>
      <c r="E1289" s="27" t="s">
        <v>4401</v>
      </c>
      <c r="F1289" s="28">
        <v>35276</v>
      </c>
      <c r="G1289" s="29">
        <v>0.1076388888888889</v>
      </c>
      <c r="H1289" s="28">
        <v>35276</v>
      </c>
      <c r="I1289" s="29">
        <v>0.13541666666666666</v>
      </c>
      <c r="J1289" s="27" t="s">
        <v>889</v>
      </c>
      <c r="K1289" s="27">
        <v>0</v>
      </c>
      <c r="L1289" s="27">
        <v>0.05</v>
      </c>
      <c r="M1289" s="27">
        <v>0.05</v>
      </c>
      <c r="N1289" s="27" t="s">
        <v>882</v>
      </c>
      <c r="O1289" s="30">
        <v>202009549</v>
      </c>
      <c r="P1289" s="22"/>
      <c r="Q1289" s="22"/>
      <c r="R1289" s="16"/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9"/>
    </row>
    <row r="1290" spans="1:29" x14ac:dyDescent="0.25">
      <c r="A1290" s="27">
        <v>1996</v>
      </c>
      <c r="B1290" s="27" t="s">
        <v>1027</v>
      </c>
      <c r="C1290" s="27" t="s">
        <v>676</v>
      </c>
      <c r="D1290" s="27" t="s">
        <v>893</v>
      </c>
      <c r="E1290" s="27" t="s">
        <v>969</v>
      </c>
      <c r="F1290" s="28">
        <v>35276</v>
      </c>
      <c r="G1290" s="29">
        <v>0.1388888888888889</v>
      </c>
      <c r="H1290" s="28">
        <v>35276</v>
      </c>
      <c r="I1290" s="29">
        <v>0.18055555555555555</v>
      </c>
      <c r="J1290" s="27" t="s">
        <v>889</v>
      </c>
      <c r="K1290" s="27">
        <v>0.05</v>
      </c>
      <c r="L1290" s="27">
        <v>0</v>
      </c>
      <c r="M1290" s="27">
        <v>0.05</v>
      </c>
      <c r="N1290" s="27" t="s">
        <v>882</v>
      </c>
      <c r="O1290" s="30">
        <v>201904798</v>
      </c>
      <c r="P1290" s="22"/>
      <c r="Q1290" s="22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9"/>
    </row>
    <row r="1291" spans="1:29" x14ac:dyDescent="0.25">
      <c r="A1291" s="27">
        <v>1996</v>
      </c>
      <c r="B1291" s="27" t="s">
        <v>4881</v>
      </c>
      <c r="C1291" s="27" t="s">
        <v>674</v>
      </c>
      <c r="D1291" s="27" t="s">
        <v>3821</v>
      </c>
      <c r="E1291" s="27" t="s">
        <v>3861</v>
      </c>
      <c r="F1291" s="28">
        <v>35276</v>
      </c>
      <c r="G1291" s="29">
        <v>0.25694444444444448</v>
      </c>
      <c r="H1291" s="28">
        <v>35276</v>
      </c>
      <c r="I1291" s="29">
        <v>0.38125000000000003</v>
      </c>
      <c r="J1291" s="27" t="s">
        <v>889</v>
      </c>
      <c r="K1291" s="27">
        <v>1</v>
      </c>
      <c r="L1291" s="27">
        <v>1</v>
      </c>
      <c r="M1291" s="27">
        <v>2</v>
      </c>
      <c r="N1291" s="27" t="s">
        <v>882</v>
      </c>
      <c r="O1291" s="30">
        <v>201806326</v>
      </c>
      <c r="P1291" s="22"/>
      <c r="Q1291" s="22"/>
      <c r="R1291" s="16"/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9"/>
    </row>
    <row r="1292" spans="1:29" x14ac:dyDescent="0.25">
      <c r="A1292" s="27">
        <v>1996</v>
      </c>
      <c r="B1292" s="27" t="s">
        <v>2402</v>
      </c>
      <c r="C1292" s="27" t="s">
        <v>2231</v>
      </c>
      <c r="D1292" s="27" t="s">
        <v>2273</v>
      </c>
      <c r="E1292" s="27" t="s">
        <v>2387</v>
      </c>
      <c r="F1292" s="28">
        <v>35276</v>
      </c>
      <c r="G1292" s="29">
        <v>0.27777777777777779</v>
      </c>
      <c r="H1292" s="28">
        <v>35276</v>
      </c>
      <c r="I1292" s="29">
        <v>0.3125</v>
      </c>
      <c r="J1292" s="27"/>
      <c r="K1292" s="27">
        <v>0</v>
      </c>
      <c r="L1292" s="27">
        <v>0.01</v>
      </c>
      <c r="M1292" s="27">
        <v>0.01</v>
      </c>
      <c r="N1292" s="27" t="s">
        <v>2173</v>
      </c>
      <c r="O1292" s="30">
        <v>201906883</v>
      </c>
      <c r="P1292" s="22"/>
      <c r="Q1292" s="22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9"/>
    </row>
    <row r="1293" spans="1:29" x14ac:dyDescent="0.25">
      <c r="A1293" s="27">
        <v>1996</v>
      </c>
      <c r="B1293" s="27" t="s">
        <v>1116</v>
      </c>
      <c r="C1293" s="27" t="s">
        <v>676</v>
      </c>
      <c r="D1293" s="27" t="s">
        <v>887</v>
      </c>
      <c r="E1293" s="27" t="s">
        <v>1117</v>
      </c>
      <c r="F1293" s="28">
        <v>35276</v>
      </c>
      <c r="G1293" s="29">
        <v>0.40625</v>
      </c>
      <c r="H1293" s="28">
        <v>35276</v>
      </c>
      <c r="I1293" s="29">
        <v>0.50347222222222221</v>
      </c>
      <c r="J1293" s="27" t="s">
        <v>889</v>
      </c>
      <c r="K1293" s="27">
        <v>0</v>
      </c>
      <c r="L1293" s="27">
        <v>0.05</v>
      </c>
      <c r="M1293" s="27">
        <v>0.05</v>
      </c>
      <c r="N1293" s="27" t="s">
        <v>882</v>
      </c>
      <c r="O1293" s="30">
        <v>201909927</v>
      </c>
      <c r="P1293" s="22"/>
      <c r="Q1293" s="22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9"/>
    </row>
    <row r="1294" spans="1:29" x14ac:dyDescent="0.25">
      <c r="A1294" s="27">
        <v>1996</v>
      </c>
      <c r="B1294" s="27" t="s">
        <v>4455</v>
      </c>
      <c r="C1294" s="27" t="s">
        <v>674</v>
      </c>
      <c r="D1294" s="27" t="s">
        <v>802</v>
      </c>
      <c r="E1294" s="27" t="s">
        <v>816</v>
      </c>
      <c r="F1294" s="28">
        <v>35276</v>
      </c>
      <c r="G1294" s="29">
        <v>0.40625</v>
      </c>
      <c r="H1294" s="28">
        <v>35276</v>
      </c>
      <c r="I1294" s="29">
        <v>0.44791666666666669</v>
      </c>
      <c r="J1294" s="27" t="s">
        <v>889</v>
      </c>
      <c r="K1294" s="27">
        <v>0</v>
      </c>
      <c r="L1294" s="27">
        <v>0.05</v>
      </c>
      <c r="M1294" s="27">
        <v>0.05</v>
      </c>
      <c r="N1294" s="27" t="s">
        <v>882</v>
      </c>
      <c r="O1294" s="30">
        <v>202006289</v>
      </c>
      <c r="P1294" s="22"/>
      <c r="Q1294" s="22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9"/>
    </row>
    <row r="1295" spans="1:29" x14ac:dyDescent="0.25">
      <c r="A1295" s="27">
        <v>1996</v>
      </c>
      <c r="B1295" s="27" t="s">
        <v>1482</v>
      </c>
      <c r="C1295" s="27" t="s">
        <v>676</v>
      </c>
      <c r="D1295" s="27" t="s">
        <v>925</v>
      </c>
      <c r="E1295" s="27" t="s">
        <v>684</v>
      </c>
      <c r="F1295" s="28">
        <v>35276</v>
      </c>
      <c r="G1295" s="29">
        <v>0.4201388888888889</v>
      </c>
      <c r="H1295" s="28">
        <v>35276</v>
      </c>
      <c r="I1295" s="29">
        <v>0.5</v>
      </c>
      <c r="J1295" s="27" t="s">
        <v>889</v>
      </c>
      <c r="K1295" s="27">
        <v>0</v>
      </c>
      <c r="L1295" s="27">
        <v>0.5</v>
      </c>
      <c r="M1295" s="27">
        <v>0.5</v>
      </c>
      <c r="N1295" s="27" t="s">
        <v>882</v>
      </c>
      <c r="O1295" s="30">
        <v>201804514</v>
      </c>
      <c r="P1295" s="22"/>
      <c r="Q1295" s="22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9"/>
    </row>
    <row r="1296" spans="1:29" x14ac:dyDescent="0.25">
      <c r="A1296" s="27">
        <v>1996</v>
      </c>
      <c r="B1296" s="27" t="s">
        <v>1183</v>
      </c>
      <c r="C1296" s="27" t="s">
        <v>676</v>
      </c>
      <c r="D1296" s="27" t="s">
        <v>905</v>
      </c>
      <c r="E1296" s="27" t="s">
        <v>912</v>
      </c>
      <c r="F1296" s="28">
        <v>35276</v>
      </c>
      <c r="G1296" s="29">
        <v>0.46875</v>
      </c>
      <c r="H1296" s="28">
        <v>35276</v>
      </c>
      <c r="I1296" s="29">
        <v>0.49305555555555558</v>
      </c>
      <c r="J1296" s="27" t="s">
        <v>889</v>
      </c>
      <c r="K1296" s="27">
        <v>0</v>
      </c>
      <c r="L1296" s="27">
        <v>0.02</v>
      </c>
      <c r="M1296" s="27">
        <v>0.02</v>
      </c>
      <c r="N1296" s="27" t="s">
        <v>882</v>
      </c>
      <c r="O1296" s="30">
        <v>202008866</v>
      </c>
      <c r="P1296" s="22"/>
      <c r="Q1296" s="22"/>
      <c r="R1296" s="16"/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9"/>
    </row>
    <row r="1297" spans="1:29" x14ac:dyDescent="0.25">
      <c r="A1297" s="27">
        <v>1996</v>
      </c>
      <c r="B1297" s="27" t="s">
        <v>1026</v>
      </c>
      <c r="C1297" s="27" t="s">
        <v>676</v>
      </c>
      <c r="D1297" s="27" t="s">
        <v>893</v>
      </c>
      <c r="E1297" s="27" t="s">
        <v>826</v>
      </c>
      <c r="F1297" s="28">
        <v>35276</v>
      </c>
      <c r="G1297" s="29">
        <v>0.47916666666666669</v>
      </c>
      <c r="H1297" s="28">
        <v>35276</v>
      </c>
      <c r="I1297" s="29">
        <v>0.80555555555555547</v>
      </c>
      <c r="J1297" s="27" t="s">
        <v>889</v>
      </c>
      <c r="K1297" s="27">
        <v>3</v>
      </c>
      <c r="L1297" s="27">
        <v>0</v>
      </c>
      <c r="M1297" s="27">
        <v>3</v>
      </c>
      <c r="N1297" s="27" t="s">
        <v>882</v>
      </c>
      <c r="O1297" s="30">
        <v>201908178</v>
      </c>
      <c r="P1297" s="22"/>
      <c r="Q1297" s="22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9"/>
    </row>
    <row r="1298" spans="1:29" x14ac:dyDescent="0.25">
      <c r="A1298" s="27">
        <v>1996</v>
      </c>
      <c r="B1298" s="27" t="s">
        <v>4144</v>
      </c>
      <c r="C1298" s="27" t="s">
        <v>674</v>
      </c>
      <c r="D1298" s="27" t="s">
        <v>3827</v>
      </c>
      <c r="E1298" s="27" t="s">
        <v>758</v>
      </c>
      <c r="F1298" s="28">
        <v>35276</v>
      </c>
      <c r="G1298" s="29">
        <v>0.48958333333333331</v>
      </c>
      <c r="H1298" s="28">
        <v>35276</v>
      </c>
      <c r="I1298" s="29">
        <v>0.57291666666666663</v>
      </c>
      <c r="J1298" s="27" t="s">
        <v>889</v>
      </c>
      <c r="K1298" s="27">
        <v>0</v>
      </c>
      <c r="L1298" s="27">
        <v>0.02</v>
      </c>
      <c r="M1298" s="27">
        <v>0.02</v>
      </c>
      <c r="N1298" s="27" t="s">
        <v>882</v>
      </c>
      <c r="O1298" s="30">
        <v>201907329</v>
      </c>
      <c r="P1298" s="22"/>
      <c r="Q1298" s="22"/>
      <c r="R1298" s="16"/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9"/>
    </row>
    <row r="1299" spans="1:29" x14ac:dyDescent="0.25">
      <c r="A1299" s="27">
        <v>1996</v>
      </c>
      <c r="B1299" s="27" t="s">
        <v>1284</v>
      </c>
      <c r="C1299" s="27" t="s">
        <v>676</v>
      </c>
      <c r="D1299" s="27" t="s">
        <v>905</v>
      </c>
      <c r="E1299" s="27" t="s">
        <v>789</v>
      </c>
      <c r="F1299" s="28">
        <v>35276</v>
      </c>
      <c r="G1299" s="29">
        <v>0.49305555555555558</v>
      </c>
      <c r="H1299" s="28">
        <v>35276</v>
      </c>
      <c r="I1299" s="29">
        <v>0.52083333333333337</v>
      </c>
      <c r="J1299" s="27" t="s">
        <v>889</v>
      </c>
      <c r="K1299" s="27">
        <v>0</v>
      </c>
      <c r="L1299" s="27">
        <v>0.05</v>
      </c>
      <c r="M1299" s="27">
        <v>0.05</v>
      </c>
      <c r="N1299" s="27" t="s">
        <v>882</v>
      </c>
      <c r="O1299" s="30">
        <v>202003044</v>
      </c>
      <c r="P1299" s="22"/>
      <c r="Q1299" s="22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9"/>
    </row>
    <row r="1300" spans="1:29" x14ac:dyDescent="0.25">
      <c r="A1300" s="27">
        <v>1996</v>
      </c>
      <c r="B1300" s="27" t="s">
        <v>4882</v>
      </c>
      <c r="C1300" s="27" t="s">
        <v>674</v>
      </c>
      <c r="D1300" s="27" t="s">
        <v>3821</v>
      </c>
      <c r="E1300" s="27" t="s">
        <v>3861</v>
      </c>
      <c r="F1300" s="28">
        <v>35276</v>
      </c>
      <c r="G1300" s="29">
        <v>0.49305555555555558</v>
      </c>
      <c r="H1300" s="28">
        <v>35276</v>
      </c>
      <c r="I1300" s="29">
        <v>0.56041666666666667</v>
      </c>
      <c r="J1300" s="27" t="s">
        <v>889</v>
      </c>
      <c r="K1300" s="27">
        <v>0.5</v>
      </c>
      <c r="L1300" s="27">
        <v>0.5</v>
      </c>
      <c r="M1300" s="27">
        <v>1</v>
      </c>
      <c r="N1300" s="27" t="s">
        <v>882</v>
      </c>
      <c r="O1300" s="30">
        <v>201705641</v>
      </c>
      <c r="P1300" s="22"/>
      <c r="Q1300" s="22"/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9"/>
    </row>
    <row r="1301" spans="1:29" x14ac:dyDescent="0.25">
      <c r="A1301" s="27">
        <v>1996</v>
      </c>
      <c r="B1301" s="27" t="s">
        <v>1036</v>
      </c>
      <c r="C1301" s="27" t="s">
        <v>676</v>
      </c>
      <c r="D1301" s="27" t="s">
        <v>893</v>
      </c>
      <c r="E1301" s="27" t="s">
        <v>1037</v>
      </c>
      <c r="F1301" s="28">
        <v>35276</v>
      </c>
      <c r="G1301" s="29">
        <v>0.52430555555555558</v>
      </c>
      <c r="H1301" s="28">
        <v>35276</v>
      </c>
      <c r="I1301" s="29">
        <v>0.59027777777777779</v>
      </c>
      <c r="J1301" s="27" t="s">
        <v>889</v>
      </c>
      <c r="K1301" s="27">
        <v>0.2</v>
      </c>
      <c r="L1301" s="27">
        <v>0</v>
      </c>
      <c r="M1301" s="27">
        <v>0.2</v>
      </c>
      <c r="N1301" s="27" t="s">
        <v>882</v>
      </c>
      <c r="O1301" s="30">
        <v>201705341</v>
      </c>
      <c r="P1301" s="22"/>
      <c r="Q1301" s="22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9"/>
    </row>
    <row r="1302" spans="1:29" x14ac:dyDescent="0.25">
      <c r="A1302" s="27">
        <v>1996</v>
      </c>
      <c r="B1302" s="27" t="s">
        <v>4139</v>
      </c>
      <c r="C1302" s="27" t="s">
        <v>674</v>
      </c>
      <c r="D1302" s="27" t="s">
        <v>3824</v>
      </c>
      <c r="E1302" s="27" t="s">
        <v>4140</v>
      </c>
      <c r="F1302" s="28">
        <v>35276</v>
      </c>
      <c r="G1302" s="29">
        <v>0.54166666666666663</v>
      </c>
      <c r="H1302" s="28">
        <v>35276</v>
      </c>
      <c r="I1302" s="29">
        <v>0.65277777777777779</v>
      </c>
      <c r="J1302" s="27" t="s">
        <v>889</v>
      </c>
      <c r="K1302" s="27">
        <v>0</v>
      </c>
      <c r="L1302" s="27">
        <v>0.2</v>
      </c>
      <c r="M1302" s="27">
        <v>0.2</v>
      </c>
      <c r="N1302" s="27" t="s">
        <v>882</v>
      </c>
      <c r="O1302" s="30">
        <v>201907507</v>
      </c>
      <c r="P1302" s="22"/>
      <c r="Q1302" s="22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9"/>
    </row>
    <row r="1303" spans="1:29" x14ac:dyDescent="0.25">
      <c r="A1303" s="27">
        <v>1996</v>
      </c>
      <c r="B1303" s="27" t="s">
        <v>3975</v>
      </c>
      <c r="C1303" s="27" t="s">
        <v>674</v>
      </c>
      <c r="D1303" s="27" t="s">
        <v>853</v>
      </c>
      <c r="E1303" s="27" t="s">
        <v>770</v>
      </c>
      <c r="F1303" s="28">
        <v>35276</v>
      </c>
      <c r="G1303" s="29">
        <v>0.55208333333333337</v>
      </c>
      <c r="H1303" s="28">
        <v>35276</v>
      </c>
      <c r="I1303" s="29">
        <v>0.58680555555555558</v>
      </c>
      <c r="J1303" s="27" t="s">
        <v>889</v>
      </c>
      <c r="K1303" s="27">
        <v>0</v>
      </c>
      <c r="L1303" s="27">
        <v>0.01</v>
      </c>
      <c r="M1303" s="27">
        <v>0.01</v>
      </c>
      <c r="N1303" s="27" t="s">
        <v>882</v>
      </c>
      <c r="O1303" s="30">
        <v>201506045</v>
      </c>
      <c r="P1303" s="22"/>
      <c r="Q1303" s="22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9"/>
    </row>
    <row r="1304" spans="1:29" x14ac:dyDescent="0.25">
      <c r="A1304" s="27">
        <v>1996</v>
      </c>
      <c r="B1304" s="27" t="s">
        <v>1226</v>
      </c>
      <c r="C1304" s="27" t="s">
        <v>676</v>
      </c>
      <c r="D1304" s="27" t="s">
        <v>905</v>
      </c>
      <c r="E1304" s="27" t="s">
        <v>1182</v>
      </c>
      <c r="F1304" s="28">
        <v>35276</v>
      </c>
      <c r="G1304" s="29">
        <v>0.55555555555555558</v>
      </c>
      <c r="H1304" s="28">
        <v>35276</v>
      </c>
      <c r="I1304" s="29">
        <v>0.61805555555555558</v>
      </c>
      <c r="J1304" s="27" t="s">
        <v>889</v>
      </c>
      <c r="K1304" s="27">
        <v>0</v>
      </c>
      <c r="L1304" s="27">
        <v>0.2</v>
      </c>
      <c r="M1304" s="27">
        <v>0.2</v>
      </c>
      <c r="N1304" s="27" t="s">
        <v>882</v>
      </c>
      <c r="O1304" s="30">
        <v>201806128</v>
      </c>
      <c r="P1304" s="22"/>
      <c r="Q1304" s="22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9"/>
    </row>
    <row r="1305" spans="1:29" x14ac:dyDescent="0.25">
      <c r="A1305" s="27">
        <v>1996</v>
      </c>
      <c r="B1305" s="27" t="s">
        <v>2242</v>
      </c>
      <c r="C1305" s="27" t="s">
        <v>2231</v>
      </c>
      <c r="D1305" s="27" t="s">
        <v>2243</v>
      </c>
      <c r="E1305" s="27" t="s">
        <v>2244</v>
      </c>
      <c r="F1305" s="28">
        <v>35276</v>
      </c>
      <c r="G1305" s="29">
        <v>0.55555555555555558</v>
      </c>
      <c r="H1305" s="28">
        <v>35276</v>
      </c>
      <c r="I1305" s="29">
        <v>0.66736111111111107</v>
      </c>
      <c r="J1305" s="27"/>
      <c r="K1305" s="27">
        <v>1.1200000000000001</v>
      </c>
      <c r="L1305" s="27">
        <v>0</v>
      </c>
      <c r="M1305" s="27">
        <v>1.1200000000000001</v>
      </c>
      <c r="N1305" s="27" t="s">
        <v>2163</v>
      </c>
      <c r="O1305" s="30">
        <v>202006280</v>
      </c>
      <c r="P1305" s="22"/>
      <c r="Q1305" s="22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9"/>
    </row>
    <row r="1306" spans="1:29" x14ac:dyDescent="0.25">
      <c r="A1306" s="27">
        <v>1996</v>
      </c>
      <c r="B1306" s="27" t="s">
        <v>3976</v>
      </c>
      <c r="C1306" s="27" t="s">
        <v>674</v>
      </c>
      <c r="D1306" s="27" t="s">
        <v>802</v>
      </c>
      <c r="E1306" s="27" t="s">
        <v>3977</v>
      </c>
      <c r="F1306" s="28">
        <v>35276</v>
      </c>
      <c r="G1306" s="29">
        <v>0.55763888888888891</v>
      </c>
      <c r="H1306" s="28">
        <v>35276</v>
      </c>
      <c r="I1306" s="29">
        <v>0.63055555555555554</v>
      </c>
      <c r="J1306" s="27" t="s">
        <v>889</v>
      </c>
      <c r="K1306" s="27">
        <v>0</v>
      </c>
      <c r="L1306" s="27">
        <v>0.2</v>
      </c>
      <c r="M1306" s="27">
        <v>0.2</v>
      </c>
      <c r="N1306" s="27" t="s">
        <v>882</v>
      </c>
      <c r="O1306" s="30">
        <v>201907506</v>
      </c>
      <c r="P1306" s="22"/>
      <c r="Q1306" s="22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9"/>
    </row>
    <row r="1307" spans="1:29" x14ac:dyDescent="0.25">
      <c r="A1307" s="27">
        <v>1996</v>
      </c>
      <c r="B1307" s="27" t="s">
        <v>4883</v>
      </c>
      <c r="C1307" s="27" t="s">
        <v>674</v>
      </c>
      <c r="D1307" s="27" t="s">
        <v>3830</v>
      </c>
      <c r="E1307" s="27" t="s">
        <v>4628</v>
      </c>
      <c r="F1307" s="28">
        <v>35276</v>
      </c>
      <c r="G1307" s="29">
        <v>0.55902777777777779</v>
      </c>
      <c r="H1307" s="28">
        <v>35276</v>
      </c>
      <c r="I1307" s="29">
        <v>0.82986111111111116</v>
      </c>
      <c r="J1307" s="27" t="s">
        <v>889</v>
      </c>
      <c r="K1307" s="27">
        <v>6.2</v>
      </c>
      <c r="L1307" s="27">
        <v>6.4</v>
      </c>
      <c r="M1307" s="27">
        <v>12.6</v>
      </c>
      <c r="N1307" s="27" t="s">
        <v>882</v>
      </c>
      <c r="O1307" s="30">
        <v>202008867</v>
      </c>
      <c r="P1307" s="22"/>
      <c r="Q1307" s="22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9"/>
    </row>
    <row r="1308" spans="1:29" x14ac:dyDescent="0.25">
      <c r="A1308" s="27">
        <v>1996</v>
      </c>
      <c r="B1308" s="27" t="s">
        <v>1024</v>
      </c>
      <c r="C1308" s="27" t="s">
        <v>676</v>
      </c>
      <c r="D1308" s="27" t="s">
        <v>891</v>
      </c>
      <c r="E1308" s="27" t="s">
        <v>1025</v>
      </c>
      <c r="F1308" s="28">
        <v>35276</v>
      </c>
      <c r="G1308" s="29">
        <v>0.56597222222222221</v>
      </c>
      <c r="H1308" s="28">
        <v>35276</v>
      </c>
      <c r="I1308" s="29">
        <v>0.78125</v>
      </c>
      <c r="J1308" s="27" t="s">
        <v>889</v>
      </c>
      <c r="K1308" s="27">
        <v>1.5</v>
      </c>
      <c r="L1308" s="27">
        <v>0</v>
      </c>
      <c r="M1308" s="27">
        <v>1.5</v>
      </c>
      <c r="N1308" s="27" t="s">
        <v>882</v>
      </c>
      <c r="O1308" s="30">
        <v>201706044</v>
      </c>
      <c r="P1308" s="22"/>
      <c r="Q1308" s="22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9"/>
    </row>
    <row r="1309" spans="1:29" x14ac:dyDescent="0.25">
      <c r="A1309" s="27">
        <v>1996</v>
      </c>
      <c r="B1309" s="27" t="s">
        <v>4928</v>
      </c>
      <c r="C1309" s="27" t="s">
        <v>674</v>
      </c>
      <c r="D1309" s="27" t="s">
        <v>3846</v>
      </c>
      <c r="E1309" s="27" t="s">
        <v>4406</v>
      </c>
      <c r="F1309" s="28">
        <v>35276</v>
      </c>
      <c r="G1309" s="29">
        <v>0.57638888888888895</v>
      </c>
      <c r="H1309" s="28">
        <v>35276</v>
      </c>
      <c r="I1309" s="29">
        <v>0.92013888888888884</v>
      </c>
      <c r="J1309" s="27" t="s">
        <v>889</v>
      </c>
      <c r="K1309" s="27">
        <v>2</v>
      </c>
      <c r="L1309" s="27">
        <v>1</v>
      </c>
      <c r="M1309" s="27">
        <v>3</v>
      </c>
      <c r="N1309" s="27" t="s">
        <v>882</v>
      </c>
      <c r="O1309" s="30">
        <v>200806079</v>
      </c>
      <c r="P1309" s="22"/>
      <c r="Q1309" s="22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9"/>
    </row>
    <row r="1310" spans="1:29" x14ac:dyDescent="0.25">
      <c r="A1310" s="27">
        <v>1996</v>
      </c>
      <c r="B1310" s="27" t="s">
        <v>1116</v>
      </c>
      <c r="C1310" s="27" t="s">
        <v>676</v>
      </c>
      <c r="D1310" s="27" t="s">
        <v>887</v>
      </c>
      <c r="E1310" s="27" t="s">
        <v>1117</v>
      </c>
      <c r="F1310" s="28">
        <v>35276</v>
      </c>
      <c r="G1310" s="29">
        <v>0.58333333333333337</v>
      </c>
      <c r="H1310" s="28">
        <v>35276</v>
      </c>
      <c r="I1310" s="29">
        <v>0.69444444444444453</v>
      </c>
      <c r="J1310" s="27" t="s">
        <v>889</v>
      </c>
      <c r="K1310" s="27">
        <v>0</v>
      </c>
      <c r="L1310" s="27">
        <v>0.3</v>
      </c>
      <c r="M1310" s="27">
        <v>0.3</v>
      </c>
      <c r="N1310" s="27" t="s">
        <v>882</v>
      </c>
      <c r="O1310" s="30">
        <v>201905179</v>
      </c>
      <c r="P1310" s="22"/>
      <c r="Q1310" s="22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9"/>
    </row>
    <row r="1311" spans="1:29" x14ac:dyDescent="0.25">
      <c r="A1311" s="27">
        <v>1996</v>
      </c>
      <c r="B1311" s="27" t="s">
        <v>3978</v>
      </c>
      <c r="C1311" s="27" t="s">
        <v>674</v>
      </c>
      <c r="D1311" s="27" t="s">
        <v>853</v>
      </c>
      <c r="E1311" s="27" t="s">
        <v>3979</v>
      </c>
      <c r="F1311" s="28">
        <v>35276</v>
      </c>
      <c r="G1311" s="29">
        <v>0.58680555555555558</v>
      </c>
      <c r="H1311" s="28">
        <v>35276</v>
      </c>
      <c r="I1311" s="29">
        <v>0.61458333333333337</v>
      </c>
      <c r="J1311" s="27" t="s">
        <v>889</v>
      </c>
      <c r="K1311" s="27">
        <v>0</v>
      </c>
      <c r="L1311" s="27">
        <v>0.02</v>
      </c>
      <c r="M1311" s="27">
        <v>0.02</v>
      </c>
      <c r="N1311" s="27" t="s">
        <v>882</v>
      </c>
      <c r="O1311" s="30">
        <v>202004461</v>
      </c>
      <c r="P1311" s="22"/>
      <c r="Q1311" s="22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9"/>
    </row>
    <row r="1312" spans="1:29" x14ac:dyDescent="0.25">
      <c r="A1312" s="27">
        <v>1996</v>
      </c>
      <c r="B1312" s="27" t="s">
        <v>1027</v>
      </c>
      <c r="C1312" s="27" t="s">
        <v>676</v>
      </c>
      <c r="D1312" s="27" t="s">
        <v>893</v>
      </c>
      <c r="E1312" s="27" t="s">
        <v>969</v>
      </c>
      <c r="F1312" s="28">
        <v>35276</v>
      </c>
      <c r="G1312" s="29">
        <v>0.59375</v>
      </c>
      <c r="H1312" s="28">
        <v>35276</v>
      </c>
      <c r="I1312" s="29">
        <v>0.62152777777777779</v>
      </c>
      <c r="J1312" s="27" t="s">
        <v>889</v>
      </c>
      <c r="K1312" s="27">
        <v>0.02</v>
      </c>
      <c r="L1312" s="27">
        <v>0</v>
      </c>
      <c r="M1312" s="27">
        <v>0.02</v>
      </c>
      <c r="N1312" s="27" t="s">
        <v>882</v>
      </c>
      <c r="O1312" s="30">
        <v>201806305</v>
      </c>
      <c r="P1312" s="22"/>
      <c r="Q1312" s="22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9"/>
    </row>
    <row r="1313" spans="1:29" x14ac:dyDescent="0.25">
      <c r="A1313" s="27">
        <v>1996</v>
      </c>
      <c r="B1313" s="27" t="s">
        <v>4141</v>
      </c>
      <c r="C1313" s="27" t="s">
        <v>674</v>
      </c>
      <c r="D1313" s="27" t="s">
        <v>3841</v>
      </c>
      <c r="E1313" s="27" t="s">
        <v>4142</v>
      </c>
      <c r="F1313" s="28">
        <v>35276</v>
      </c>
      <c r="G1313" s="29">
        <v>0.60069444444444442</v>
      </c>
      <c r="H1313" s="28">
        <v>35276</v>
      </c>
      <c r="I1313" s="29">
        <v>0.63194444444444442</v>
      </c>
      <c r="J1313" s="27" t="s">
        <v>889</v>
      </c>
      <c r="K1313" s="27">
        <v>0</v>
      </c>
      <c r="L1313" s="27">
        <v>0.02</v>
      </c>
      <c r="M1313" s="27">
        <v>0.02</v>
      </c>
      <c r="N1313" s="27" t="s">
        <v>882</v>
      </c>
      <c r="O1313" s="30">
        <v>202005148</v>
      </c>
      <c r="P1313" s="22"/>
      <c r="Q1313" s="22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9"/>
    </row>
    <row r="1314" spans="1:29" x14ac:dyDescent="0.25">
      <c r="A1314" s="27">
        <v>1996</v>
      </c>
      <c r="B1314" s="27" t="s">
        <v>1022</v>
      </c>
      <c r="C1314" s="27" t="s">
        <v>676</v>
      </c>
      <c r="D1314" s="27" t="s">
        <v>898</v>
      </c>
      <c r="E1314" s="27" t="s">
        <v>804</v>
      </c>
      <c r="F1314" s="28">
        <v>35276</v>
      </c>
      <c r="G1314" s="29">
        <v>0.60416666666666663</v>
      </c>
      <c r="H1314" s="28">
        <v>35276</v>
      </c>
      <c r="I1314" s="29">
        <v>0.89583333333333337</v>
      </c>
      <c r="J1314" s="27" t="s">
        <v>889</v>
      </c>
      <c r="K1314" s="27">
        <v>7</v>
      </c>
      <c r="L1314" s="27">
        <v>0</v>
      </c>
      <c r="M1314" s="27">
        <v>7</v>
      </c>
      <c r="N1314" s="27" t="s">
        <v>882</v>
      </c>
      <c r="O1314" s="30">
        <v>201900728</v>
      </c>
      <c r="P1314" s="22"/>
      <c r="Q1314" s="22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9"/>
    </row>
    <row r="1315" spans="1:29" x14ac:dyDescent="0.25">
      <c r="A1315" s="27">
        <v>1996</v>
      </c>
      <c r="B1315" s="27" t="s">
        <v>3981</v>
      </c>
      <c r="C1315" s="27" t="s">
        <v>674</v>
      </c>
      <c r="D1315" s="27" t="s">
        <v>802</v>
      </c>
      <c r="E1315" s="27" t="s">
        <v>3982</v>
      </c>
      <c r="F1315" s="28">
        <v>35276</v>
      </c>
      <c r="G1315" s="29">
        <v>0.61458333333333337</v>
      </c>
      <c r="H1315" s="28">
        <v>35276</v>
      </c>
      <c r="I1315" s="29">
        <v>0.67708333333333337</v>
      </c>
      <c r="J1315" s="27" t="s">
        <v>889</v>
      </c>
      <c r="K1315" s="27">
        <v>0</v>
      </c>
      <c r="L1315" s="27">
        <v>0.01</v>
      </c>
      <c r="M1315" s="27">
        <v>0.01</v>
      </c>
      <c r="N1315" s="27" t="s">
        <v>882</v>
      </c>
      <c r="O1315" s="30">
        <v>200700267</v>
      </c>
      <c r="P1315" s="22"/>
      <c r="Q1315" s="22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9"/>
    </row>
    <row r="1316" spans="1:29" x14ac:dyDescent="0.25">
      <c r="A1316" s="27">
        <v>1996</v>
      </c>
      <c r="B1316" s="27" t="s">
        <v>4450</v>
      </c>
      <c r="C1316" s="27" t="s">
        <v>674</v>
      </c>
      <c r="D1316" s="27" t="s">
        <v>3827</v>
      </c>
      <c r="E1316" s="27" t="s">
        <v>3828</v>
      </c>
      <c r="F1316" s="28">
        <v>35276</v>
      </c>
      <c r="G1316" s="29">
        <v>0.63888888888888895</v>
      </c>
      <c r="H1316" s="28">
        <v>35276</v>
      </c>
      <c r="I1316" s="29">
        <v>0.66319444444444442</v>
      </c>
      <c r="J1316" s="27" t="s">
        <v>889</v>
      </c>
      <c r="K1316" s="27">
        <v>0</v>
      </c>
      <c r="L1316" s="27">
        <v>0.05</v>
      </c>
      <c r="M1316" s="27">
        <v>0.05</v>
      </c>
      <c r="N1316" s="27" t="s">
        <v>882</v>
      </c>
      <c r="O1316" s="30">
        <v>202003072</v>
      </c>
      <c r="P1316" s="22"/>
      <c r="Q1316" s="22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9"/>
    </row>
    <row r="1317" spans="1:29" x14ac:dyDescent="0.25">
      <c r="A1317" s="27">
        <v>1996</v>
      </c>
      <c r="B1317" s="27" t="s">
        <v>4467</v>
      </c>
      <c r="C1317" s="27" t="s">
        <v>674</v>
      </c>
      <c r="D1317" s="27" t="s">
        <v>3884</v>
      </c>
      <c r="E1317" s="27" t="s">
        <v>4468</v>
      </c>
      <c r="F1317" s="28">
        <v>35276</v>
      </c>
      <c r="G1317" s="29">
        <v>0.64374999999999993</v>
      </c>
      <c r="H1317" s="28">
        <v>35276</v>
      </c>
      <c r="I1317" s="29">
        <v>0.70833333333333337</v>
      </c>
      <c r="J1317" s="27" t="s">
        <v>889</v>
      </c>
      <c r="K1317" s="27">
        <v>0</v>
      </c>
      <c r="L1317" s="27">
        <v>0.5</v>
      </c>
      <c r="M1317" s="27">
        <v>0.5</v>
      </c>
      <c r="N1317" s="27" t="s">
        <v>882</v>
      </c>
      <c r="O1317" s="30">
        <v>201706044</v>
      </c>
      <c r="P1317" s="22"/>
      <c r="Q1317" s="22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9"/>
    </row>
    <row r="1318" spans="1:29" x14ac:dyDescent="0.25">
      <c r="A1318" s="27">
        <v>1996</v>
      </c>
      <c r="B1318" s="27" t="s">
        <v>1030</v>
      </c>
      <c r="C1318" s="27" t="s">
        <v>676</v>
      </c>
      <c r="D1318" s="27" t="s">
        <v>1004</v>
      </c>
      <c r="E1318" s="27" t="s">
        <v>1031</v>
      </c>
      <c r="F1318" s="28">
        <v>35276</v>
      </c>
      <c r="G1318" s="29">
        <v>0.64583333333333337</v>
      </c>
      <c r="H1318" s="28">
        <v>35276</v>
      </c>
      <c r="I1318" s="29">
        <v>0.75694444444444453</v>
      </c>
      <c r="J1318" s="27" t="s">
        <v>889</v>
      </c>
      <c r="K1318" s="27">
        <v>0.5</v>
      </c>
      <c r="L1318" s="27">
        <v>0</v>
      </c>
      <c r="M1318" s="27">
        <v>0.5</v>
      </c>
      <c r="N1318" s="27" t="s">
        <v>882</v>
      </c>
      <c r="O1318" s="30">
        <v>201004304</v>
      </c>
      <c r="P1318" s="22"/>
      <c r="Q1318" s="22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9"/>
    </row>
    <row r="1319" spans="1:29" x14ac:dyDescent="0.25">
      <c r="A1319" s="27">
        <v>1996</v>
      </c>
      <c r="B1319" s="27" t="s">
        <v>2406</v>
      </c>
      <c r="C1319" s="27" t="s">
        <v>2231</v>
      </c>
      <c r="D1319" s="27" t="s">
        <v>2268</v>
      </c>
      <c r="E1319" s="27" t="s">
        <v>2320</v>
      </c>
      <c r="F1319" s="28">
        <v>35276</v>
      </c>
      <c r="G1319" s="29">
        <v>0.64583333333333337</v>
      </c>
      <c r="H1319" s="28">
        <v>35276</v>
      </c>
      <c r="I1319" s="29">
        <v>0.72152777777777777</v>
      </c>
      <c r="J1319" s="27"/>
      <c r="K1319" s="27">
        <v>0.05</v>
      </c>
      <c r="L1319" s="27">
        <v>0.04</v>
      </c>
      <c r="M1319" s="27">
        <v>0.09</v>
      </c>
      <c r="N1319" s="27" t="s">
        <v>2173</v>
      </c>
      <c r="O1319" s="30">
        <v>201603903</v>
      </c>
      <c r="P1319" s="22"/>
      <c r="Q1319" s="22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9"/>
    </row>
    <row r="1320" spans="1:29" x14ac:dyDescent="0.25">
      <c r="A1320" s="27">
        <v>1996</v>
      </c>
      <c r="B1320" s="27" t="s">
        <v>4881</v>
      </c>
      <c r="C1320" s="27" t="s">
        <v>674</v>
      </c>
      <c r="D1320" s="27" t="s">
        <v>3821</v>
      </c>
      <c r="E1320" s="27" t="s">
        <v>3861</v>
      </c>
      <c r="F1320" s="28">
        <v>35276</v>
      </c>
      <c r="G1320" s="29">
        <v>0.65277777777777779</v>
      </c>
      <c r="H1320" s="28">
        <v>35276</v>
      </c>
      <c r="I1320" s="29">
        <v>0.73611111111111116</v>
      </c>
      <c r="J1320" s="27" t="s">
        <v>889</v>
      </c>
      <c r="K1320" s="27">
        <v>0</v>
      </c>
      <c r="L1320" s="27">
        <v>0.5</v>
      </c>
      <c r="M1320" s="27">
        <v>0.5</v>
      </c>
      <c r="N1320" s="27" t="s">
        <v>882</v>
      </c>
      <c r="O1320" s="30">
        <v>201806178</v>
      </c>
      <c r="P1320" s="22"/>
      <c r="Q1320" s="22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9"/>
    </row>
    <row r="1321" spans="1:29" x14ac:dyDescent="0.25">
      <c r="A1321" s="27">
        <v>1996</v>
      </c>
      <c r="B1321" s="27" t="s">
        <v>4149</v>
      </c>
      <c r="C1321" s="27" t="s">
        <v>674</v>
      </c>
      <c r="D1321" s="27" t="s">
        <v>3824</v>
      </c>
      <c r="E1321" s="27" t="s">
        <v>3835</v>
      </c>
      <c r="F1321" s="28">
        <v>35276</v>
      </c>
      <c r="G1321" s="29">
        <v>0.65625</v>
      </c>
      <c r="H1321" s="28">
        <v>35276</v>
      </c>
      <c r="I1321" s="29">
        <v>0.70138888888888884</v>
      </c>
      <c r="J1321" s="27" t="s">
        <v>889</v>
      </c>
      <c r="K1321" s="27">
        <v>0</v>
      </c>
      <c r="L1321" s="27">
        <v>0.05</v>
      </c>
      <c r="M1321" s="27">
        <v>0.05</v>
      </c>
      <c r="N1321" s="27" t="s">
        <v>882</v>
      </c>
      <c r="O1321" s="30">
        <v>202103636</v>
      </c>
      <c r="P1321" s="22"/>
      <c r="Q1321" s="22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9"/>
    </row>
    <row r="1322" spans="1:29" x14ac:dyDescent="0.25">
      <c r="A1322" s="27">
        <v>1996</v>
      </c>
      <c r="B1322" s="27" t="s">
        <v>4785</v>
      </c>
      <c r="C1322" s="27" t="s">
        <v>674</v>
      </c>
      <c r="D1322" s="27" t="s">
        <v>752</v>
      </c>
      <c r="E1322" s="27" t="s">
        <v>4786</v>
      </c>
      <c r="F1322" s="28">
        <v>35276</v>
      </c>
      <c r="G1322" s="29">
        <v>0.65625</v>
      </c>
      <c r="H1322" s="28">
        <v>35276</v>
      </c>
      <c r="I1322" s="29">
        <v>0.73611111111111116</v>
      </c>
      <c r="J1322" s="27" t="s">
        <v>889</v>
      </c>
      <c r="K1322" s="27">
        <v>0</v>
      </c>
      <c r="L1322" s="27">
        <v>0.2</v>
      </c>
      <c r="M1322" s="27">
        <v>0.2</v>
      </c>
      <c r="N1322" s="27" t="s">
        <v>882</v>
      </c>
      <c r="O1322" s="30">
        <v>202006582</v>
      </c>
      <c r="P1322" s="22"/>
      <c r="Q1322" s="22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9"/>
    </row>
    <row r="1323" spans="1:29" x14ac:dyDescent="0.25">
      <c r="A1323" s="27">
        <v>1996</v>
      </c>
      <c r="B1323" s="27" t="s">
        <v>4452</v>
      </c>
      <c r="C1323" s="27" t="s">
        <v>674</v>
      </c>
      <c r="D1323" s="27" t="s">
        <v>802</v>
      </c>
      <c r="E1323" s="27" t="s">
        <v>3844</v>
      </c>
      <c r="F1323" s="28">
        <v>35276</v>
      </c>
      <c r="G1323" s="29">
        <v>0.66319444444444442</v>
      </c>
      <c r="H1323" s="28">
        <v>35276</v>
      </c>
      <c r="I1323" s="29">
        <v>0.77083333333333337</v>
      </c>
      <c r="J1323" s="27" t="s">
        <v>889</v>
      </c>
      <c r="K1323" s="27">
        <v>0</v>
      </c>
      <c r="L1323" s="27">
        <v>0.05</v>
      </c>
      <c r="M1323" s="27">
        <v>0.05</v>
      </c>
      <c r="N1323" s="27" t="s">
        <v>882</v>
      </c>
      <c r="O1323" s="30">
        <v>201806787</v>
      </c>
      <c r="P1323" s="22"/>
      <c r="Q1323" s="22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9"/>
    </row>
    <row r="1324" spans="1:29" x14ac:dyDescent="0.25">
      <c r="A1324" s="27">
        <v>1996</v>
      </c>
      <c r="B1324" s="27" t="s">
        <v>4263</v>
      </c>
      <c r="C1324" s="27" t="s">
        <v>674</v>
      </c>
      <c r="D1324" s="27" t="s">
        <v>802</v>
      </c>
      <c r="E1324" s="27" t="s">
        <v>4110</v>
      </c>
      <c r="F1324" s="28">
        <v>35276</v>
      </c>
      <c r="G1324" s="29">
        <v>0.66319444444444442</v>
      </c>
      <c r="H1324" s="28">
        <v>35276</v>
      </c>
      <c r="I1324" s="29">
        <v>0.77083333333333337</v>
      </c>
      <c r="J1324" s="27" t="s">
        <v>889</v>
      </c>
      <c r="K1324" s="27">
        <v>0</v>
      </c>
      <c r="L1324" s="27">
        <v>0.2</v>
      </c>
      <c r="M1324" s="27">
        <v>0.2</v>
      </c>
      <c r="N1324" s="27" t="s">
        <v>882</v>
      </c>
      <c r="O1324" s="30">
        <v>202009548</v>
      </c>
      <c r="P1324" s="22"/>
      <c r="Q1324" s="22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9"/>
    </row>
    <row r="1325" spans="1:29" x14ac:dyDescent="0.25">
      <c r="A1325" s="27">
        <v>1996</v>
      </c>
      <c r="B1325" s="27" t="s">
        <v>4460</v>
      </c>
      <c r="C1325" s="27" t="s">
        <v>674</v>
      </c>
      <c r="D1325" s="27" t="s">
        <v>1248</v>
      </c>
      <c r="E1325" s="27" t="s">
        <v>4461</v>
      </c>
      <c r="F1325" s="28">
        <v>35276</v>
      </c>
      <c r="G1325" s="29">
        <v>0.67013888888888884</v>
      </c>
      <c r="H1325" s="28">
        <v>35276</v>
      </c>
      <c r="I1325" s="29">
        <v>0.77083333333333337</v>
      </c>
      <c r="J1325" s="27" t="s">
        <v>889</v>
      </c>
      <c r="K1325" s="27">
        <v>0</v>
      </c>
      <c r="L1325" s="27">
        <v>0.3</v>
      </c>
      <c r="M1325" s="27">
        <v>0.3</v>
      </c>
      <c r="N1325" s="27" t="s">
        <v>882</v>
      </c>
      <c r="O1325" s="30">
        <v>202009533</v>
      </c>
      <c r="P1325" s="22"/>
      <c r="Q1325" s="22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9"/>
    </row>
    <row r="1326" spans="1:29" x14ac:dyDescent="0.25">
      <c r="A1326" s="27">
        <v>1996</v>
      </c>
      <c r="B1326" s="27" t="s">
        <v>4264</v>
      </c>
      <c r="C1326" s="27" t="s">
        <v>674</v>
      </c>
      <c r="D1326" s="27" t="s">
        <v>1248</v>
      </c>
      <c r="E1326" s="27" t="s">
        <v>3913</v>
      </c>
      <c r="F1326" s="28">
        <v>35276</v>
      </c>
      <c r="G1326" s="29">
        <v>0.67361111111111116</v>
      </c>
      <c r="H1326" s="28">
        <v>35276</v>
      </c>
      <c r="I1326" s="29">
        <v>0.71805555555555556</v>
      </c>
      <c r="J1326" s="27" t="s">
        <v>889</v>
      </c>
      <c r="K1326" s="27">
        <v>0</v>
      </c>
      <c r="L1326" s="27">
        <v>0.15</v>
      </c>
      <c r="M1326" s="27">
        <v>0.15</v>
      </c>
      <c r="N1326" s="27" t="s">
        <v>882</v>
      </c>
      <c r="O1326" s="30">
        <v>202006280</v>
      </c>
      <c r="P1326" s="22"/>
      <c r="Q1326" s="22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9"/>
    </row>
    <row r="1327" spans="1:29" x14ac:dyDescent="0.25">
      <c r="A1327" s="27">
        <v>1996</v>
      </c>
      <c r="B1327" s="27" t="s">
        <v>4265</v>
      </c>
      <c r="C1327" s="27" t="s">
        <v>674</v>
      </c>
      <c r="D1327" s="27" t="s">
        <v>3884</v>
      </c>
      <c r="E1327" s="27" t="s">
        <v>4028</v>
      </c>
      <c r="F1327" s="28">
        <v>35276</v>
      </c>
      <c r="G1327" s="29">
        <v>0.6875</v>
      </c>
      <c r="H1327" s="28">
        <v>35276</v>
      </c>
      <c r="I1327" s="29">
        <v>0.71875</v>
      </c>
      <c r="J1327" s="27" t="s">
        <v>889</v>
      </c>
      <c r="K1327" s="27">
        <v>0</v>
      </c>
      <c r="L1327" s="27">
        <v>0.03</v>
      </c>
      <c r="M1327" s="27">
        <v>0.03</v>
      </c>
      <c r="N1327" s="27" t="s">
        <v>882</v>
      </c>
      <c r="O1327" s="30">
        <v>202005283</v>
      </c>
      <c r="P1327" s="22"/>
      <c r="Q1327" s="22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9"/>
    </row>
    <row r="1328" spans="1:29" x14ac:dyDescent="0.25">
      <c r="A1328" s="27">
        <v>1996</v>
      </c>
      <c r="B1328" s="27" t="s">
        <v>4001</v>
      </c>
      <c r="C1328" s="27" t="s">
        <v>674</v>
      </c>
      <c r="D1328" s="27" t="s">
        <v>1248</v>
      </c>
      <c r="E1328" s="27" t="s">
        <v>4002</v>
      </c>
      <c r="F1328" s="28">
        <v>35276</v>
      </c>
      <c r="G1328" s="29">
        <v>0.6875</v>
      </c>
      <c r="H1328" s="28">
        <v>35276</v>
      </c>
      <c r="I1328" s="29">
        <v>0.75</v>
      </c>
      <c r="J1328" s="27" t="s">
        <v>889</v>
      </c>
      <c r="K1328" s="27">
        <v>0</v>
      </c>
      <c r="L1328" s="27">
        <v>0.2</v>
      </c>
      <c r="M1328" s="27">
        <v>0.2</v>
      </c>
      <c r="N1328" s="27" t="s">
        <v>882</v>
      </c>
      <c r="O1328" s="30">
        <v>202007667</v>
      </c>
      <c r="P1328" s="22"/>
      <c r="Q1328" s="22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9"/>
    </row>
    <row r="1329" spans="1:29" x14ac:dyDescent="0.25">
      <c r="A1329" s="27">
        <v>1996</v>
      </c>
      <c r="B1329" s="27" t="s">
        <v>4267</v>
      </c>
      <c r="C1329" s="27" t="s">
        <v>674</v>
      </c>
      <c r="D1329" s="27" t="s">
        <v>3884</v>
      </c>
      <c r="E1329" s="27" t="s">
        <v>4268</v>
      </c>
      <c r="F1329" s="28">
        <v>35276</v>
      </c>
      <c r="G1329" s="29">
        <v>0.68888888888888899</v>
      </c>
      <c r="H1329" s="28">
        <v>35276</v>
      </c>
      <c r="I1329" s="29">
        <v>0.74305555555555547</v>
      </c>
      <c r="J1329" s="27" t="s">
        <v>889</v>
      </c>
      <c r="K1329" s="27">
        <v>0</v>
      </c>
      <c r="L1329" s="27">
        <v>0.05</v>
      </c>
      <c r="M1329" s="27">
        <v>0.05</v>
      </c>
      <c r="N1329" s="27" t="s">
        <v>882</v>
      </c>
      <c r="O1329" s="30">
        <v>201705206</v>
      </c>
      <c r="P1329" s="22"/>
      <c r="Q1329" s="22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9"/>
    </row>
    <row r="1330" spans="1:29" x14ac:dyDescent="0.25">
      <c r="A1330" s="27">
        <v>1996</v>
      </c>
      <c r="B1330" s="27" t="s">
        <v>1595</v>
      </c>
      <c r="C1330" s="27" t="s">
        <v>676</v>
      </c>
      <c r="D1330" s="27" t="s">
        <v>991</v>
      </c>
      <c r="E1330" s="27" t="s">
        <v>992</v>
      </c>
      <c r="F1330" s="28">
        <v>35276</v>
      </c>
      <c r="G1330" s="29">
        <v>0.69097222222222221</v>
      </c>
      <c r="H1330" s="28">
        <v>35276</v>
      </c>
      <c r="I1330" s="29">
        <v>0.97916666666666663</v>
      </c>
      <c r="J1330" s="27" t="s">
        <v>889</v>
      </c>
      <c r="K1330" s="27">
        <v>6</v>
      </c>
      <c r="L1330" s="27">
        <v>10</v>
      </c>
      <c r="M1330" s="27">
        <v>16</v>
      </c>
      <c r="N1330" s="27" t="s">
        <v>882</v>
      </c>
      <c r="O1330" s="30">
        <v>201905376</v>
      </c>
      <c r="P1330" s="22"/>
      <c r="Q1330" s="22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9"/>
    </row>
    <row r="1331" spans="1:29" x14ac:dyDescent="0.25">
      <c r="A1331" s="27">
        <v>1996</v>
      </c>
      <c r="B1331" s="27" t="s">
        <v>3975</v>
      </c>
      <c r="C1331" s="27" t="s">
        <v>674</v>
      </c>
      <c r="D1331" s="27" t="s">
        <v>853</v>
      </c>
      <c r="E1331" s="27" t="s">
        <v>770</v>
      </c>
      <c r="F1331" s="28">
        <v>35276</v>
      </c>
      <c r="G1331" s="29">
        <v>0.69791666666666663</v>
      </c>
      <c r="H1331" s="28">
        <v>35276</v>
      </c>
      <c r="I1331" s="29">
        <v>0.73611111111111116</v>
      </c>
      <c r="J1331" s="27" t="s">
        <v>889</v>
      </c>
      <c r="K1331" s="27">
        <v>0</v>
      </c>
      <c r="L1331" s="27">
        <v>0.02</v>
      </c>
      <c r="M1331" s="27">
        <v>0.02</v>
      </c>
      <c r="N1331" s="27" t="s">
        <v>882</v>
      </c>
      <c r="O1331" s="30">
        <v>201905483</v>
      </c>
      <c r="P1331" s="22"/>
      <c r="Q1331" s="22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9"/>
    </row>
    <row r="1332" spans="1:29" x14ac:dyDescent="0.25">
      <c r="A1332" s="27">
        <v>1996</v>
      </c>
      <c r="B1332" s="27" t="s">
        <v>4451</v>
      </c>
      <c r="C1332" s="27" t="s">
        <v>674</v>
      </c>
      <c r="D1332" s="27" t="s">
        <v>1248</v>
      </c>
      <c r="E1332" s="27" t="s">
        <v>4042</v>
      </c>
      <c r="F1332" s="28">
        <v>35276</v>
      </c>
      <c r="G1332" s="29">
        <v>0.70486111111111116</v>
      </c>
      <c r="H1332" s="28">
        <v>35276</v>
      </c>
      <c r="I1332" s="29">
        <v>0.74305555555555547</v>
      </c>
      <c r="J1332" s="27" t="s">
        <v>889</v>
      </c>
      <c r="K1332" s="27">
        <v>0</v>
      </c>
      <c r="L1332" s="27">
        <v>0.05</v>
      </c>
      <c r="M1332" s="27">
        <v>0.05</v>
      </c>
      <c r="N1332" s="27" t="s">
        <v>882</v>
      </c>
      <c r="O1332" s="30">
        <v>201906777</v>
      </c>
      <c r="P1332" s="22"/>
      <c r="Q1332" s="22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9"/>
    </row>
    <row r="1333" spans="1:29" x14ac:dyDescent="0.25">
      <c r="A1333" s="27">
        <v>1996</v>
      </c>
      <c r="B1333" s="27" t="s">
        <v>1185</v>
      </c>
      <c r="C1333" s="27" t="s">
        <v>676</v>
      </c>
      <c r="D1333" s="27" t="s">
        <v>914</v>
      </c>
      <c r="E1333" s="27" t="s">
        <v>1186</v>
      </c>
      <c r="F1333" s="28">
        <v>35276</v>
      </c>
      <c r="G1333" s="29">
        <v>0.71875</v>
      </c>
      <c r="H1333" s="28">
        <v>35276</v>
      </c>
      <c r="I1333" s="29">
        <v>0.75</v>
      </c>
      <c r="J1333" s="27" t="s">
        <v>889</v>
      </c>
      <c r="K1333" s="27">
        <v>0</v>
      </c>
      <c r="L1333" s="27">
        <v>0.02</v>
      </c>
      <c r="M1333" s="27">
        <v>0.02</v>
      </c>
      <c r="N1333" s="27" t="s">
        <v>882</v>
      </c>
      <c r="O1333" s="30">
        <v>202005599</v>
      </c>
      <c r="P1333" s="22"/>
      <c r="Q1333" s="22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9"/>
    </row>
    <row r="1334" spans="1:29" x14ac:dyDescent="0.25">
      <c r="A1334" s="27">
        <v>1996</v>
      </c>
      <c r="B1334" s="27" t="s">
        <v>1181</v>
      </c>
      <c r="C1334" s="27" t="s">
        <v>676</v>
      </c>
      <c r="D1334" s="27" t="s">
        <v>905</v>
      </c>
      <c r="E1334" s="27" t="s">
        <v>1182</v>
      </c>
      <c r="F1334" s="28">
        <v>35276</v>
      </c>
      <c r="G1334" s="29">
        <v>0.72569444444444453</v>
      </c>
      <c r="H1334" s="28">
        <v>35276</v>
      </c>
      <c r="I1334" s="29">
        <v>0.75</v>
      </c>
      <c r="J1334" s="27" t="s">
        <v>889</v>
      </c>
      <c r="K1334" s="27">
        <v>0</v>
      </c>
      <c r="L1334" s="27">
        <v>0.02</v>
      </c>
      <c r="M1334" s="27">
        <v>0.02</v>
      </c>
      <c r="N1334" s="27" t="s">
        <v>882</v>
      </c>
      <c r="O1334" s="30">
        <v>201909929</v>
      </c>
      <c r="P1334" s="22"/>
      <c r="Q1334" s="22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9"/>
    </row>
    <row r="1335" spans="1:29" x14ac:dyDescent="0.25">
      <c r="A1335" s="27">
        <v>1996</v>
      </c>
      <c r="B1335" s="27" t="s">
        <v>4455</v>
      </c>
      <c r="C1335" s="27" t="s">
        <v>674</v>
      </c>
      <c r="D1335" s="27" t="s">
        <v>802</v>
      </c>
      <c r="E1335" s="27" t="s">
        <v>816</v>
      </c>
      <c r="F1335" s="28">
        <v>35276</v>
      </c>
      <c r="G1335" s="29">
        <v>0.72569444444444453</v>
      </c>
      <c r="H1335" s="28">
        <v>35276</v>
      </c>
      <c r="I1335" s="29">
        <v>0.75694444444444453</v>
      </c>
      <c r="J1335" s="27" t="s">
        <v>889</v>
      </c>
      <c r="K1335" s="27">
        <v>0</v>
      </c>
      <c r="L1335" s="27">
        <v>0.05</v>
      </c>
      <c r="M1335" s="27">
        <v>0.05</v>
      </c>
      <c r="N1335" s="27" t="s">
        <v>882</v>
      </c>
      <c r="O1335" s="30">
        <v>202008401</v>
      </c>
      <c r="P1335" s="22"/>
      <c r="Q1335" s="22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9"/>
    </row>
    <row r="1336" spans="1:29" x14ac:dyDescent="0.25">
      <c r="A1336" s="27">
        <v>1996</v>
      </c>
      <c r="B1336" s="27" t="s">
        <v>4316</v>
      </c>
      <c r="C1336" s="27" t="s">
        <v>674</v>
      </c>
      <c r="D1336" s="27" t="s">
        <v>4037</v>
      </c>
      <c r="E1336" s="27" t="s">
        <v>4044</v>
      </c>
      <c r="F1336" s="28">
        <v>35276</v>
      </c>
      <c r="G1336" s="29">
        <v>0.73958333333333337</v>
      </c>
      <c r="H1336" s="28">
        <v>35276</v>
      </c>
      <c r="I1336" s="29">
        <v>0.77083333333333337</v>
      </c>
      <c r="J1336" s="27" t="s">
        <v>889</v>
      </c>
      <c r="K1336" s="27">
        <v>0</v>
      </c>
      <c r="L1336" s="27">
        <v>0.08</v>
      </c>
      <c r="M1336" s="27">
        <v>0.08</v>
      </c>
      <c r="N1336" s="27" t="s">
        <v>882</v>
      </c>
      <c r="O1336" s="30">
        <v>202007888</v>
      </c>
      <c r="P1336" s="22"/>
      <c r="Q1336" s="22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9"/>
    </row>
    <row r="1337" spans="1:29" x14ac:dyDescent="0.25">
      <c r="A1337" s="27">
        <v>1996</v>
      </c>
      <c r="B1337" s="27" t="s">
        <v>3978</v>
      </c>
      <c r="C1337" s="27" t="s">
        <v>674</v>
      </c>
      <c r="D1337" s="27" t="s">
        <v>853</v>
      </c>
      <c r="E1337" s="27" t="s">
        <v>3979</v>
      </c>
      <c r="F1337" s="28">
        <v>35276</v>
      </c>
      <c r="G1337" s="29">
        <v>0.75347222222222221</v>
      </c>
      <c r="H1337" s="28">
        <v>35276</v>
      </c>
      <c r="I1337" s="29">
        <v>0.79861111111111116</v>
      </c>
      <c r="J1337" s="27" t="s">
        <v>889</v>
      </c>
      <c r="K1337" s="27">
        <v>0</v>
      </c>
      <c r="L1337" s="27">
        <v>0.03</v>
      </c>
      <c r="M1337" s="27">
        <v>0.03</v>
      </c>
      <c r="N1337" s="27" t="s">
        <v>882</v>
      </c>
      <c r="O1337" s="30">
        <v>201905200</v>
      </c>
      <c r="P1337" s="22"/>
      <c r="Q1337" s="22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9"/>
    </row>
    <row r="1338" spans="1:29" x14ac:dyDescent="0.25">
      <c r="A1338" s="27">
        <v>1996</v>
      </c>
      <c r="B1338" s="27" t="s">
        <v>1027</v>
      </c>
      <c r="C1338" s="27" t="s">
        <v>676</v>
      </c>
      <c r="D1338" s="27" t="s">
        <v>893</v>
      </c>
      <c r="E1338" s="27" t="s">
        <v>969</v>
      </c>
      <c r="F1338" s="28">
        <v>35276</v>
      </c>
      <c r="G1338" s="29">
        <v>0.76041666666666663</v>
      </c>
      <c r="H1338" s="28">
        <v>35276</v>
      </c>
      <c r="I1338" s="29">
        <v>0.83333333333333337</v>
      </c>
      <c r="J1338" s="27" t="s">
        <v>889</v>
      </c>
      <c r="K1338" s="27">
        <v>0</v>
      </c>
      <c r="L1338" s="27">
        <v>0.02</v>
      </c>
      <c r="M1338" s="27">
        <v>0.02</v>
      </c>
      <c r="N1338" s="27" t="s">
        <v>882</v>
      </c>
      <c r="O1338" s="30">
        <v>202007375</v>
      </c>
      <c r="P1338" s="22"/>
      <c r="Q1338" s="22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9"/>
    </row>
    <row r="1339" spans="1:29" x14ac:dyDescent="0.25">
      <c r="A1339" s="27">
        <v>1996</v>
      </c>
      <c r="B1339" s="27" t="s">
        <v>1118</v>
      </c>
      <c r="C1339" s="27" t="s">
        <v>676</v>
      </c>
      <c r="D1339" s="27" t="s">
        <v>1004</v>
      </c>
      <c r="E1339" s="27" t="s">
        <v>1031</v>
      </c>
      <c r="F1339" s="28">
        <v>35276</v>
      </c>
      <c r="G1339" s="29">
        <v>0.76736111111111116</v>
      </c>
      <c r="H1339" s="28">
        <v>35276</v>
      </c>
      <c r="I1339" s="29">
        <v>0.82986111111111116</v>
      </c>
      <c r="J1339" s="27" t="s">
        <v>889</v>
      </c>
      <c r="K1339" s="27">
        <v>0</v>
      </c>
      <c r="L1339" s="27">
        <v>0.01</v>
      </c>
      <c r="M1339" s="27">
        <v>0.01</v>
      </c>
      <c r="N1339" s="27" t="s">
        <v>882</v>
      </c>
      <c r="O1339" s="30">
        <v>201704961</v>
      </c>
      <c r="P1339" s="22"/>
      <c r="Q1339" s="22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9"/>
    </row>
    <row r="1340" spans="1:29" x14ac:dyDescent="0.25">
      <c r="A1340" s="27">
        <v>1996</v>
      </c>
      <c r="B1340" s="27" t="s">
        <v>4316</v>
      </c>
      <c r="C1340" s="27" t="s">
        <v>674</v>
      </c>
      <c r="D1340" s="27" t="s">
        <v>4037</v>
      </c>
      <c r="E1340" s="27" t="s">
        <v>4044</v>
      </c>
      <c r="F1340" s="28">
        <v>35276</v>
      </c>
      <c r="G1340" s="29">
        <v>0.76736111111111116</v>
      </c>
      <c r="H1340" s="28">
        <v>35276</v>
      </c>
      <c r="I1340" s="29">
        <v>0.80208333333333337</v>
      </c>
      <c r="J1340" s="27" t="s">
        <v>889</v>
      </c>
      <c r="K1340" s="27">
        <v>0</v>
      </c>
      <c r="L1340" s="27">
        <v>0.04</v>
      </c>
      <c r="M1340" s="27">
        <v>0.04</v>
      </c>
      <c r="N1340" s="27" t="s">
        <v>882</v>
      </c>
      <c r="O1340" s="30">
        <v>201909929</v>
      </c>
      <c r="P1340" s="22"/>
      <c r="Q1340" s="22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9"/>
    </row>
    <row r="1341" spans="1:29" x14ac:dyDescent="0.25">
      <c r="A1341" s="27">
        <v>1996</v>
      </c>
      <c r="B1341" s="27" t="s">
        <v>4264</v>
      </c>
      <c r="C1341" s="27" t="s">
        <v>674</v>
      </c>
      <c r="D1341" s="27" t="s">
        <v>1248</v>
      </c>
      <c r="E1341" s="27" t="s">
        <v>3913</v>
      </c>
      <c r="F1341" s="28">
        <v>35276</v>
      </c>
      <c r="G1341" s="29">
        <v>0.77777777777777779</v>
      </c>
      <c r="H1341" s="28">
        <v>35276</v>
      </c>
      <c r="I1341" s="29">
        <v>0.80208333333333337</v>
      </c>
      <c r="J1341" s="27" t="s">
        <v>889</v>
      </c>
      <c r="K1341" s="27">
        <v>0</v>
      </c>
      <c r="L1341" s="27">
        <v>0.05</v>
      </c>
      <c r="M1341" s="27">
        <v>0.05</v>
      </c>
      <c r="N1341" s="27" t="s">
        <v>882</v>
      </c>
      <c r="O1341" s="30">
        <v>202004849</v>
      </c>
      <c r="P1341" s="22"/>
      <c r="Q1341" s="22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9"/>
    </row>
    <row r="1342" spans="1:29" x14ac:dyDescent="0.25">
      <c r="A1342" s="27">
        <v>1996</v>
      </c>
      <c r="B1342" s="27" t="s">
        <v>4645</v>
      </c>
      <c r="C1342" s="27" t="s">
        <v>674</v>
      </c>
      <c r="D1342" s="27" t="s">
        <v>3933</v>
      </c>
      <c r="E1342" s="27" t="s">
        <v>813</v>
      </c>
      <c r="F1342" s="28">
        <v>35276</v>
      </c>
      <c r="G1342" s="29">
        <v>0.78819444444444453</v>
      </c>
      <c r="H1342" s="28">
        <v>35276</v>
      </c>
      <c r="I1342" s="29">
        <v>0.83333333333333337</v>
      </c>
      <c r="J1342" s="27" t="s">
        <v>889</v>
      </c>
      <c r="K1342" s="27">
        <v>0</v>
      </c>
      <c r="L1342" s="27">
        <v>0.1</v>
      </c>
      <c r="M1342" s="27">
        <v>0.1</v>
      </c>
      <c r="N1342" s="27" t="s">
        <v>882</v>
      </c>
      <c r="O1342" s="30">
        <v>201704991</v>
      </c>
      <c r="P1342" s="22"/>
      <c r="Q1342" s="22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9"/>
    </row>
    <row r="1343" spans="1:29" x14ac:dyDescent="0.25">
      <c r="A1343" s="27">
        <v>1996</v>
      </c>
      <c r="B1343" s="27" t="s">
        <v>1284</v>
      </c>
      <c r="C1343" s="27" t="s">
        <v>676</v>
      </c>
      <c r="D1343" s="27" t="s">
        <v>905</v>
      </c>
      <c r="E1343" s="27" t="s">
        <v>789</v>
      </c>
      <c r="F1343" s="28">
        <v>35276</v>
      </c>
      <c r="G1343" s="29">
        <v>0.79861111111111116</v>
      </c>
      <c r="H1343" s="28">
        <v>35276</v>
      </c>
      <c r="I1343" s="29">
        <v>0.88194444444444453</v>
      </c>
      <c r="J1343" s="27" t="s">
        <v>889</v>
      </c>
      <c r="K1343" s="27">
        <v>0</v>
      </c>
      <c r="L1343" s="27">
        <v>0.3</v>
      </c>
      <c r="M1343" s="27">
        <v>0.3</v>
      </c>
      <c r="N1343" s="27" t="s">
        <v>882</v>
      </c>
      <c r="O1343" s="30">
        <v>201705985</v>
      </c>
      <c r="P1343" s="22"/>
      <c r="Q1343" s="22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9"/>
    </row>
    <row r="1344" spans="1:29" x14ac:dyDescent="0.25">
      <c r="A1344" s="27">
        <v>1996</v>
      </c>
      <c r="B1344" s="27" t="s">
        <v>1285</v>
      </c>
      <c r="C1344" s="27" t="s">
        <v>676</v>
      </c>
      <c r="D1344" s="27" t="s">
        <v>905</v>
      </c>
      <c r="E1344" s="27" t="s">
        <v>1182</v>
      </c>
      <c r="F1344" s="28">
        <v>35276</v>
      </c>
      <c r="G1344" s="29">
        <v>0.81944444444444453</v>
      </c>
      <c r="H1344" s="28">
        <v>35276</v>
      </c>
      <c r="I1344" s="29">
        <v>0.86111111111111116</v>
      </c>
      <c r="J1344" s="27" t="s">
        <v>889</v>
      </c>
      <c r="K1344" s="27">
        <v>0</v>
      </c>
      <c r="L1344" s="27">
        <v>0.05</v>
      </c>
      <c r="M1344" s="27">
        <v>0.05</v>
      </c>
      <c r="N1344" s="27" t="s">
        <v>882</v>
      </c>
      <c r="O1344" s="30">
        <v>202007460</v>
      </c>
      <c r="P1344" s="22"/>
      <c r="Q1344" s="22"/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9"/>
    </row>
    <row r="1345" spans="1:29" x14ac:dyDescent="0.25">
      <c r="A1345" s="27">
        <v>1996</v>
      </c>
      <c r="B1345" s="27" t="s">
        <v>3983</v>
      </c>
      <c r="C1345" s="27" t="s">
        <v>674</v>
      </c>
      <c r="D1345" s="27" t="s">
        <v>3859</v>
      </c>
      <c r="E1345" s="27" t="s">
        <v>3984</v>
      </c>
      <c r="F1345" s="28">
        <v>35276</v>
      </c>
      <c r="G1345" s="29">
        <v>0.82291666666666663</v>
      </c>
      <c r="H1345" s="28">
        <v>35276</v>
      </c>
      <c r="I1345" s="29">
        <v>0.84375</v>
      </c>
      <c r="J1345" s="27" t="s">
        <v>889</v>
      </c>
      <c r="K1345" s="27">
        <v>0</v>
      </c>
      <c r="L1345" s="27">
        <v>0.02</v>
      </c>
      <c r="M1345" s="27">
        <v>0.02</v>
      </c>
      <c r="N1345" s="27" t="s">
        <v>882</v>
      </c>
      <c r="O1345" s="30">
        <v>202004554</v>
      </c>
      <c r="P1345" s="22"/>
      <c r="Q1345" s="22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9"/>
    </row>
    <row r="1346" spans="1:29" x14ac:dyDescent="0.25">
      <c r="A1346" s="27">
        <v>1996</v>
      </c>
      <c r="B1346" s="27" t="s">
        <v>4460</v>
      </c>
      <c r="C1346" s="27" t="s">
        <v>674</v>
      </c>
      <c r="D1346" s="27" t="s">
        <v>1248</v>
      </c>
      <c r="E1346" s="27" t="s">
        <v>4461</v>
      </c>
      <c r="F1346" s="28">
        <v>35276</v>
      </c>
      <c r="G1346" s="29">
        <v>0.82638888888888884</v>
      </c>
      <c r="H1346" s="28">
        <v>35276</v>
      </c>
      <c r="I1346" s="29">
        <v>0.88888888888888884</v>
      </c>
      <c r="J1346" s="27" t="s">
        <v>889</v>
      </c>
      <c r="K1346" s="27">
        <v>0</v>
      </c>
      <c r="L1346" s="27">
        <v>0.1</v>
      </c>
      <c r="M1346" s="27">
        <v>0.1</v>
      </c>
      <c r="N1346" s="27" t="s">
        <v>882</v>
      </c>
      <c r="O1346" s="30">
        <v>202004999</v>
      </c>
      <c r="P1346" s="22"/>
      <c r="Q1346" s="22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9"/>
    </row>
    <row r="1347" spans="1:29" x14ac:dyDescent="0.25">
      <c r="A1347" s="27">
        <v>1996</v>
      </c>
      <c r="B1347" s="27" t="s">
        <v>1033</v>
      </c>
      <c r="C1347" s="27" t="s">
        <v>676</v>
      </c>
      <c r="D1347" s="27" t="s">
        <v>991</v>
      </c>
      <c r="E1347" s="27" t="s">
        <v>992</v>
      </c>
      <c r="F1347" s="28">
        <v>35276</v>
      </c>
      <c r="G1347" s="29">
        <v>0.85763888888888884</v>
      </c>
      <c r="H1347" s="28">
        <v>35276</v>
      </c>
      <c r="I1347" s="29">
        <v>0.87847222222222221</v>
      </c>
      <c r="J1347" s="27" t="s">
        <v>889</v>
      </c>
      <c r="K1347" s="27">
        <v>0</v>
      </c>
      <c r="L1347" s="27">
        <v>1</v>
      </c>
      <c r="M1347" s="27">
        <v>1</v>
      </c>
      <c r="N1347" s="27" t="s">
        <v>882</v>
      </c>
      <c r="O1347" s="30">
        <v>201907474</v>
      </c>
      <c r="P1347" s="22"/>
      <c r="Q1347" s="22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9"/>
    </row>
    <row r="1348" spans="1:29" x14ac:dyDescent="0.25">
      <c r="A1348" s="27">
        <v>1996</v>
      </c>
      <c r="B1348" s="27" t="s">
        <v>4159</v>
      </c>
      <c r="C1348" s="27" t="s">
        <v>674</v>
      </c>
      <c r="D1348" s="27" t="s">
        <v>802</v>
      </c>
      <c r="E1348" s="27" t="s">
        <v>3982</v>
      </c>
      <c r="F1348" s="28">
        <v>35276</v>
      </c>
      <c r="G1348" s="29">
        <v>0.86805555555555547</v>
      </c>
      <c r="H1348" s="28">
        <v>35276</v>
      </c>
      <c r="I1348" s="29">
        <v>0.91319444444444453</v>
      </c>
      <c r="J1348" s="27" t="s">
        <v>889</v>
      </c>
      <c r="K1348" s="27">
        <v>0</v>
      </c>
      <c r="L1348" s="27">
        <v>0.02</v>
      </c>
      <c r="M1348" s="27">
        <v>0.02</v>
      </c>
      <c r="N1348" s="27" t="s">
        <v>882</v>
      </c>
      <c r="O1348" s="30">
        <v>202008413</v>
      </c>
      <c r="P1348" s="22"/>
      <c r="Q1348" s="22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9"/>
    </row>
    <row r="1349" spans="1:29" x14ac:dyDescent="0.25">
      <c r="A1349" s="27">
        <v>1996</v>
      </c>
      <c r="B1349" s="27" t="s">
        <v>4881</v>
      </c>
      <c r="C1349" s="27" t="s">
        <v>674</v>
      </c>
      <c r="D1349" s="27" t="s">
        <v>3821</v>
      </c>
      <c r="E1349" s="27" t="s">
        <v>3861</v>
      </c>
      <c r="F1349" s="28">
        <v>35276</v>
      </c>
      <c r="G1349" s="29">
        <v>0.89236111111111116</v>
      </c>
      <c r="H1349" s="28">
        <v>35276</v>
      </c>
      <c r="I1349" s="29">
        <v>0.97222222222222221</v>
      </c>
      <c r="J1349" s="27" t="s">
        <v>889</v>
      </c>
      <c r="K1349" s="27">
        <v>0.5</v>
      </c>
      <c r="L1349" s="27">
        <v>0.5</v>
      </c>
      <c r="M1349" s="27">
        <v>1</v>
      </c>
      <c r="N1349" s="27" t="s">
        <v>882</v>
      </c>
      <c r="O1349" s="30">
        <v>202007163</v>
      </c>
      <c r="P1349" s="22"/>
      <c r="Q1349" s="22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9"/>
    </row>
    <row r="1350" spans="1:29" x14ac:dyDescent="0.25">
      <c r="A1350" s="27">
        <v>1996</v>
      </c>
      <c r="B1350" s="27" t="s">
        <v>1023</v>
      </c>
      <c r="C1350" s="27" t="s">
        <v>676</v>
      </c>
      <c r="D1350" s="27" t="s">
        <v>893</v>
      </c>
      <c r="E1350" s="27" t="s">
        <v>782</v>
      </c>
      <c r="F1350" s="28">
        <v>35276</v>
      </c>
      <c r="G1350" s="29">
        <v>0.89583333333333337</v>
      </c>
      <c r="H1350" s="28">
        <v>35276</v>
      </c>
      <c r="I1350" s="29">
        <v>0.98611111111111116</v>
      </c>
      <c r="J1350" s="27" t="s">
        <v>889</v>
      </c>
      <c r="K1350" s="27">
        <v>0.06</v>
      </c>
      <c r="L1350" s="27">
        <v>0</v>
      </c>
      <c r="M1350" s="27">
        <v>0.06</v>
      </c>
      <c r="N1350" s="27" t="s">
        <v>882</v>
      </c>
      <c r="O1350" s="30">
        <v>201905604</v>
      </c>
      <c r="P1350" s="22"/>
      <c r="Q1350" s="22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9"/>
    </row>
    <row r="1351" spans="1:29" x14ac:dyDescent="0.25">
      <c r="A1351" s="27">
        <v>1996</v>
      </c>
      <c r="B1351" s="27" t="s">
        <v>1116</v>
      </c>
      <c r="C1351" s="27" t="s">
        <v>676</v>
      </c>
      <c r="D1351" s="27" t="s">
        <v>887</v>
      </c>
      <c r="E1351" s="27" t="s">
        <v>1117</v>
      </c>
      <c r="F1351" s="28">
        <v>35276</v>
      </c>
      <c r="G1351" s="29">
        <v>0.89583333333333337</v>
      </c>
      <c r="H1351" s="28">
        <v>35276</v>
      </c>
      <c r="I1351" s="29">
        <v>0.9375</v>
      </c>
      <c r="J1351" s="27" t="s">
        <v>889</v>
      </c>
      <c r="K1351" s="27">
        <v>0</v>
      </c>
      <c r="L1351" s="27">
        <v>0.03</v>
      </c>
      <c r="M1351" s="27">
        <v>0.03</v>
      </c>
      <c r="N1351" s="27" t="s">
        <v>882</v>
      </c>
      <c r="O1351" s="30">
        <v>201005457</v>
      </c>
      <c r="P1351" s="22"/>
      <c r="Q1351" s="22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9"/>
    </row>
    <row r="1352" spans="1:29" x14ac:dyDescent="0.25">
      <c r="A1352" s="27">
        <v>1996</v>
      </c>
      <c r="B1352" s="27" t="s">
        <v>1362</v>
      </c>
      <c r="C1352" s="27" t="s">
        <v>676</v>
      </c>
      <c r="D1352" s="27" t="s">
        <v>905</v>
      </c>
      <c r="E1352" s="27" t="s">
        <v>1363</v>
      </c>
      <c r="F1352" s="28">
        <v>35276</v>
      </c>
      <c r="G1352" s="29">
        <v>0.89583333333333337</v>
      </c>
      <c r="H1352" s="28">
        <v>35276</v>
      </c>
      <c r="I1352" s="29">
        <v>0.94791666666666663</v>
      </c>
      <c r="J1352" s="27" t="s">
        <v>889</v>
      </c>
      <c r="K1352" s="27">
        <v>0</v>
      </c>
      <c r="L1352" s="27">
        <v>0.5</v>
      </c>
      <c r="M1352" s="27">
        <v>0.5</v>
      </c>
      <c r="N1352" s="27" t="s">
        <v>882</v>
      </c>
      <c r="O1352" s="30">
        <v>201800698</v>
      </c>
      <c r="P1352" s="22"/>
      <c r="Q1352" s="22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9"/>
    </row>
    <row r="1353" spans="1:29" x14ac:dyDescent="0.25">
      <c r="A1353" s="27">
        <v>1996</v>
      </c>
      <c r="B1353" s="27" t="s">
        <v>1482</v>
      </c>
      <c r="C1353" s="27" t="s">
        <v>676</v>
      </c>
      <c r="D1353" s="27" t="s">
        <v>925</v>
      </c>
      <c r="E1353" s="27" t="s">
        <v>684</v>
      </c>
      <c r="F1353" s="28">
        <v>35276</v>
      </c>
      <c r="G1353" s="29">
        <v>0.89583333333333337</v>
      </c>
      <c r="H1353" s="28">
        <v>35277</v>
      </c>
      <c r="I1353" s="29">
        <v>1.7361111111111112E-2</v>
      </c>
      <c r="J1353" s="27" t="s">
        <v>889</v>
      </c>
      <c r="K1353" s="27">
        <v>0</v>
      </c>
      <c r="L1353" s="27">
        <v>0.5</v>
      </c>
      <c r="M1353" s="27">
        <v>0.5</v>
      </c>
      <c r="N1353" s="27" t="s">
        <v>882</v>
      </c>
      <c r="O1353" s="30">
        <v>201905483</v>
      </c>
      <c r="P1353" s="22"/>
      <c r="Q1353" s="22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9"/>
    </row>
    <row r="1354" spans="1:29" x14ac:dyDescent="0.25">
      <c r="A1354" s="27">
        <v>1996</v>
      </c>
      <c r="B1354" s="27" t="s">
        <v>4001</v>
      </c>
      <c r="C1354" s="27" t="s">
        <v>674</v>
      </c>
      <c r="D1354" s="27" t="s">
        <v>1248</v>
      </c>
      <c r="E1354" s="27" t="s">
        <v>4002</v>
      </c>
      <c r="F1354" s="28">
        <v>35276</v>
      </c>
      <c r="G1354" s="29">
        <v>0.89583333333333337</v>
      </c>
      <c r="H1354" s="28">
        <v>35276</v>
      </c>
      <c r="I1354" s="29">
        <v>0.94444444444444453</v>
      </c>
      <c r="J1354" s="27" t="s">
        <v>889</v>
      </c>
      <c r="K1354" s="27">
        <v>0</v>
      </c>
      <c r="L1354" s="27">
        <v>0.1</v>
      </c>
      <c r="M1354" s="27">
        <v>0.1</v>
      </c>
      <c r="N1354" s="27" t="s">
        <v>882</v>
      </c>
      <c r="O1354" s="30">
        <v>202003320</v>
      </c>
      <c r="P1354" s="22"/>
      <c r="Q1354" s="22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9"/>
    </row>
    <row r="1355" spans="1:29" x14ac:dyDescent="0.25">
      <c r="A1355" s="27">
        <v>1996</v>
      </c>
      <c r="B1355" s="27" t="s">
        <v>4787</v>
      </c>
      <c r="C1355" s="27" t="s">
        <v>674</v>
      </c>
      <c r="D1355" s="27" t="s">
        <v>3830</v>
      </c>
      <c r="E1355" s="27" t="s">
        <v>4788</v>
      </c>
      <c r="F1355" s="28">
        <v>35276</v>
      </c>
      <c r="G1355" s="29">
        <v>0.89583333333333337</v>
      </c>
      <c r="H1355" s="28">
        <v>35277</v>
      </c>
      <c r="I1355" s="29">
        <v>0</v>
      </c>
      <c r="J1355" s="27" t="s">
        <v>889</v>
      </c>
      <c r="K1355" s="27">
        <v>0</v>
      </c>
      <c r="L1355" s="27">
        <v>0.2</v>
      </c>
      <c r="M1355" s="27">
        <v>0.2</v>
      </c>
      <c r="N1355" s="27" t="s">
        <v>882</v>
      </c>
      <c r="O1355" s="30">
        <v>202004893</v>
      </c>
      <c r="P1355" s="22"/>
      <c r="Q1355" s="22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9"/>
    </row>
    <row r="1356" spans="1:29" x14ac:dyDescent="0.25">
      <c r="A1356" s="27">
        <v>1996</v>
      </c>
      <c r="B1356" s="27" t="s">
        <v>2341</v>
      </c>
      <c r="C1356" s="27" t="s">
        <v>2231</v>
      </c>
      <c r="D1356" s="27" t="s">
        <v>2250</v>
      </c>
      <c r="E1356" s="27" t="s">
        <v>2251</v>
      </c>
      <c r="F1356" s="28">
        <v>35276</v>
      </c>
      <c r="G1356" s="29">
        <v>0.9</v>
      </c>
      <c r="H1356" s="28">
        <v>35277</v>
      </c>
      <c r="I1356" s="29">
        <v>4.1666666666666666E-3</v>
      </c>
      <c r="J1356" s="27"/>
      <c r="K1356" s="27">
        <v>0</v>
      </c>
      <c r="L1356" s="27">
        <v>7.0000000000000007E-2</v>
      </c>
      <c r="M1356" s="27">
        <v>7.0000000000000007E-2</v>
      </c>
      <c r="N1356" s="27" t="s">
        <v>2173</v>
      </c>
      <c r="O1356" s="30">
        <v>202005827</v>
      </c>
      <c r="P1356" s="22"/>
      <c r="Q1356" s="22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9"/>
    </row>
    <row r="1357" spans="1:29" x14ac:dyDescent="0.25">
      <c r="A1357" s="27">
        <v>1996</v>
      </c>
      <c r="B1357" s="27" t="s">
        <v>2407</v>
      </c>
      <c r="C1357" s="27" t="s">
        <v>2231</v>
      </c>
      <c r="D1357" s="27" t="s">
        <v>2273</v>
      </c>
      <c r="E1357" s="27" t="s">
        <v>2283</v>
      </c>
      <c r="F1357" s="28">
        <v>35276</v>
      </c>
      <c r="G1357" s="29">
        <v>0.90972222222222221</v>
      </c>
      <c r="H1357" s="28">
        <v>35276</v>
      </c>
      <c r="I1357" s="29">
        <v>0.94236111111111109</v>
      </c>
      <c r="J1357" s="27" t="s">
        <v>889</v>
      </c>
      <c r="K1357" s="27">
        <v>0</v>
      </c>
      <c r="L1357" s="27">
        <v>5.0000000000000001E-4</v>
      </c>
      <c r="M1357" s="27">
        <v>5.0000000000000001E-4</v>
      </c>
      <c r="N1357" s="27" t="s">
        <v>882</v>
      </c>
      <c r="O1357" s="30">
        <v>201806757</v>
      </c>
      <c r="P1357" s="22"/>
      <c r="Q1357" s="22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9"/>
    </row>
    <row r="1358" spans="1:29" x14ac:dyDescent="0.25">
      <c r="A1358" s="27">
        <v>1996</v>
      </c>
      <c r="B1358" s="27" t="s">
        <v>3978</v>
      </c>
      <c r="C1358" s="27" t="s">
        <v>674</v>
      </c>
      <c r="D1358" s="27" t="s">
        <v>853</v>
      </c>
      <c r="E1358" s="27" t="s">
        <v>3979</v>
      </c>
      <c r="F1358" s="28">
        <v>35276</v>
      </c>
      <c r="G1358" s="29">
        <v>0.91666666666666663</v>
      </c>
      <c r="H1358" s="28">
        <v>35276</v>
      </c>
      <c r="I1358" s="29">
        <v>0.94444444444444453</v>
      </c>
      <c r="J1358" s="27" t="s">
        <v>889</v>
      </c>
      <c r="K1358" s="27">
        <v>0</v>
      </c>
      <c r="L1358" s="27">
        <v>0.01</v>
      </c>
      <c r="M1358" s="27">
        <v>0.01</v>
      </c>
      <c r="N1358" s="27" t="s">
        <v>882</v>
      </c>
      <c r="O1358" s="30">
        <v>201705616</v>
      </c>
      <c r="P1358" s="22"/>
      <c r="Q1358" s="22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9"/>
    </row>
    <row r="1359" spans="1:29" x14ac:dyDescent="0.25">
      <c r="A1359" s="27">
        <v>1996</v>
      </c>
      <c r="B1359" s="27" t="s">
        <v>4460</v>
      </c>
      <c r="C1359" s="27" t="s">
        <v>674</v>
      </c>
      <c r="D1359" s="27" t="s">
        <v>1248</v>
      </c>
      <c r="E1359" s="27" t="s">
        <v>4461</v>
      </c>
      <c r="F1359" s="28">
        <v>35276</v>
      </c>
      <c r="G1359" s="29">
        <v>0.92013888888888884</v>
      </c>
      <c r="H1359" s="28">
        <v>35276</v>
      </c>
      <c r="I1359" s="29">
        <v>0.96527777777777779</v>
      </c>
      <c r="J1359" s="27" t="s">
        <v>889</v>
      </c>
      <c r="K1359" s="27">
        <v>0</v>
      </c>
      <c r="L1359" s="27">
        <v>0.1</v>
      </c>
      <c r="M1359" s="27">
        <v>0.1</v>
      </c>
      <c r="N1359" s="27" t="s">
        <v>882</v>
      </c>
      <c r="O1359" s="30">
        <v>202004377</v>
      </c>
      <c r="P1359" s="22"/>
      <c r="Q1359" s="22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9"/>
    </row>
    <row r="1360" spans="1:29" x14ac:dyDescent="0.25">
      <c r="A1360" s="27">
        <v>1996</v>
      </c>
      <c r="B1360" s="27" t="s">
        <v>2353</v>
      </c>
      <c r="C1360" s="27" t="s">
        <v>2231</v>
      </c>
      <c r="D1360" s="27" t="s">
        <v>2273</v>
      </c>
      <c r="E1360" s="27" t="s">
        <v>2283</v>
      </c>
      <c r="F1360" s="28">
        <v>35276</v>
      </c>
      <c r="G1360" s="29">
        <v>0.9375</v>
      </c>
      <c r="H1360" s="28">
        <v>35276</v>
      </c>
      <c r="I1360" s="29">
        <v>0.99652777777777779</v>
      </c>
      <c r="J1360" s="27"/>
      <c r="K1360" s="27">
        <v>0.01</v>
      </c>
      <c r="L1360" s="27">
        <v>0</v>
      </c>
      <c r="M1360" s="27">
        <v>0.01</v>
      </c>
      <c r="N1360" s="27" t="s">
        <v>2173</v>
      </c>
      <c r="O1360" s="30">
        <v>201706907</v>
      </c>
      <c r="P1360" s="22"/>
      <c r="Q1360" s="22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9"/>
    </row>
    <row r="1361" spans="1:29" x14ac:dyDescent="0.25">
      <c r="A1361" s="27">
        <v>1996</v>
      </c>
      <c r="B1361" s="27" t="s">
        <v>3988</v>
      </c>
      <c r="C1361" s="27" t="s">
        <v>674</v>
      </c>
      <c r="D1361" s="27" t="s">
        <v>3827</v>
      </c>
      <c r="E1361" s="27" t="s">
        <v>754</v>
      </c>
      <c r="F1361" s="28">
        <v>35276</v>
      </c>
      <c r="G1361" s="29">
        <v>0.96875</v>
      </c>
      <c r="H1361" s="28">
        <v>35277</v>
      </c>
      <c r="I1361" s="29">
        <v>1.0416666666666666E-2</v>
      </c>
      <c r="J1361" s="27" t="s">
        <v>889</v>
      </c>
      <c r="K1361" s="27">
        <v>0</v>
      </c>
      <c r="L1361" s="27">
        <v>0.1</v>
      </c>
      <c r="M1361" s="27">
        <v>0.1</v>
      </c>
      <c r="N1361" s="27" t="s">
        <v>882</v>
      </c>
      <c r="O1361" s="30">
        <v>201606166</v>
      </c>
      <c r="P1361" s="22"/>
      <c r="Q1361" s="22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9"/>
    </row>
    <row r="1362" spans="1:29" x14ac:dyDescent="0.25">
      <c r="A1362" s="27">
        <v>1996</v>
      </c>
      <c r="B1362" s="27" t="s">
        <v>1226</v>
      </c>
      <c r="C1362" s="27" t="s">
        <v>676</v>
      </c>
      <c r="D1362" s="27" t="s">
        <v>905</v>
      </c>
      <c r="E1362" s="27" t="s">
        <v>1182</v>
      </c>
      <c r="F1362" s="28">
        <v>35276</v>
      </c>
      <c r="G1362" s="29">
        <v>0.97222222222222221</v>
      </c>
      <c r="H1362" s="28">
        <v>35277</v>
      </c>
      <c r="I1362" s="29">
        <v>5.5555555555555552E-2</v>
      </c>
      <c r="J1362" s="27" t="s">
        <v>889</v>
      </c>
      <c r="K1362" s="27">
        <v>0</v>
      </c>
      <c r="L1362" s="27">
        <v>0.03</v>
      </c>
      <c r="M1362" s="27">
        <v>0.03</v>
      </c>
      <c r="N1362" s="27" t="s">
        <v>882</v>
      </c>
      <c r="O1362" s="30">
        <v>201304154</v>
      </c>
      <c r="P1362" s="22"/>
      <c r="Q1362" s="22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9"/>
    </row>
    <row r="1363" spans="1:29" x14ac:dyDescent="0.25">
      <c r="A1363" s="27">
        <v>1996</v>
      </c>
      <c r="B1363" s="27" t="s">
        <v>3989</v>
      </c>
      <c r="C1363" s="27" t="s">
        <v>674</v>
      </c>
      <c r="D1363" s="27" t="s">
        <v>3846</v>
      </c>
      <c r="E1363" s="27" t="s">
        <v>3865</v>
      </c>
      <c r="F1363" s="28">
        <v>35276</v>
      </c>
      <c r="G1363" s="29">
        <v>0.97569444444444453</v>
      </c>
      <c r="H1363" s="28">
        <v>35277</v>
      </c>
      <c r="I1363" s="29">
        <v>3.472222222222222E-3</v>
      </c>
      <c r="J1363" s="27" t="s">
        <v>889</v>
      </c>
      <c r="K1363" s="27">
        <v>0</v>
      </c>
      <c r="L1363" s="27">
        <v>0.01</v>
      </c>
      <c r="M1363" s="27">
        <v>0.01</v>
      </c>
      <c r="N1363" s="27" t="s">
        <v>882</v>
      </c>
      <c r="O1363" s="30">
        <v>201907316</v>
      </c>
      <c r="P1363" s="22"/>
      <c r="Q1363" s="22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9"/>
    </row>
    <row r="1364" spans="1:29" x14ac:dyDescent="0.25">
      <c r="A1364" s="27">
        <v>1996</v>
      </c>
      <c r="B1364" s="27" t="s">
        <v>4143</v>
      </c>
      <c r="C1364" s="27" t="s">
        <v>674</v>
      </c>
      <c r="D1364" s="27" t="s">
        <v>3859</v>
      </c>
      <c r="E1364" s="27" t="s">
        <v>3997</v>
      </c>
      <c r="F1364" s="28">
        <v>35276</v>
      </c>
      <c r="G1364" s="29">
        <v>0.97916666666666663</v>
      </c>
      <c r="H1364" s="28">
        <v>35277</v>
      </c>
      <c r="I1364" s="29">
        <v>1.0416666666666666E-2</v>
      </c>
      <c r="J1364" s="27" t="s">
        <v>889</v>
      </c>
      <c r="K1364" s="27">
        <v>0</v>
      </c>
      <c r="L1364" s="27">
        <v>0.02</v>
      </c>
      <c r="M1364" s="27">
        <v>0.02</v>
      </c>
      <c r="N1364" s="27" t="s">
        <v>882</v>
      </c>
      <c r="O1364" s="30">
        <v>201905129</v>
      </c>
      <c r="P1364" s="22"/>
      <c r="Q1364" s="22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9"/>
    </row>
    <row r="1365" spans="1:29" x14ac:dyDescent="0.25">
      <c r="A1365" s="27">
        <v>1996</v>
      </c>
      <c r="B1365" s="27" t="s">
        <v>4733</v>
      </c>
      <c r="C1365" s="27" t="s">
        <v>674</v>
      </c>
      <c r="D1365" s="27" t="s">
        <v>752</v>
      </c>
      <c r="E1365" s="27" t="s">
        <v>798</v>
      </c>
      <c r="F1365" s="28">
        <v>35276</v>
      </c>
      <c r="G1365" s="29">
        <v>0.98263888888888884</v>
      </c>
      <c r="H1365" s="28">
        <v>35277</v>
      </c>
      <c r="I1365" s="29">
        <v>3.4722222222222224E-2</v>
      </c>
      <c r="J1365" s="27" t="s">
        <v>889</v>
      </c>
      <c r="K1365" s="27">
        <v>0</v>
      </c>
      <c r="L1365" s="27">
        <v>0.15</v>
      </c>
      <c r="M1365" s="27">
        <v>0.15</v>
      </c>
      <c r="N1365" s="27" t="s">
        <v>882</v>
      </c>
      <c r="O1365" s="30">
        <v>202007797</v>
      </c>
      <c r="P1365" s="22"/>
      <c r="Q1365" s="22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9"/>
    </row>
    <row r="1366" spans="1:29" x14ac:dyDescent="0.25">
      <c r="A1366" s="27">
        <v>1996</v>
      </c>
      <c r="B1366" s="27" t="s">
        <v>4136</v>
      </c>
      <c r="C1366" s="27" t="s">
        <v>674</v>
      </c>
      <c r="D1366" s="27" t="s">
        <v>3884</v>
      </c>
      <c r="E1366" s="27" t="s">
        <v>3949</v>
      </c>
      <c r="F1366" s="28">
        <v>35276</v>
      </c>
      <c r="G1366" s="29">
        <v>0.99652777777777779</v>
      </c>
      <c r="H1366" s="28">
        <v>35277</v>
      </c>
      <c r="I1366" s="29">
        <v>3.4722222222222224E-2</v>
      </c>
      <c r="J1366" s="27" t="s">
        <v>889</v>
      </c>
      <c r="K1366" s="27">
        <v>0</v>
      </c>
      <c r="L1366" s="27">
        <v>0.02</v>
      </c>
      <c r="M1366" s="27">
        <v>0.02</v>
      </c>
      <c r="N1366" s="27" t="s">
        <v>882</v>
      </c>
      <c r="O1366" s="30">
        <v>201707165</v>
      </c>
      <c r="P1366" s="22"/>
      <c r="Q1366" s="22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9"/>
    </row>
    <row r="1367" spans="1:29" x14ac:dyDescent="0.25">
      <c r="A1367" s="27">
        <v>1996</v>
      </c>
      <c r="B1367" s="27" t="s">
        <v>1020</v>
      </c>
      <c r="C1367" s="27" t="s">
        <v>676</v>
      </c>
      <c r="D1367" s="27" t="s">
        <v>905</v>
      </c>
      <c r="E1367" s="27" t="s">
        <v>1010</v>
      </c>
      <c r="F1367" s="28">
        <v>35277</v>
      </c>
      <c r="G1367" s="29">
        <v>0</v>
      </c>
      <c r="H1367" s="28">
        <v>35277</v>
      </c>
      <c r="I1367" s="29">
        <v>6.25E-2</v>
      </c>
      <c r="J1367" s="27" t="s">
        <v>889</v>
      </c>
      <c r="K1367" s="27">
        <v>0</v>
      </c>
      <c r="L1367" s="27">
        <v>0.1</v>
      </c>
      <c r="M1367" s="27">
        <v>0.1</v>
      </c>
      <c r="N1367" s="27" t="s">
        <v>882</v>
      </c>
      <c r="O1367" s="30">
        <v>202103369</v>
      </c>
      <c r="P1367" s="22"/>
      <c r="Q1367" s="22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9"/>
    </row>
    <row r="1368" spans="1:29" x14ac:dyDescent="0.25">
      <c r="A1368" s="27">
        <v>1996</v>
      </c>
      <c r="B1368" s="27" t="s">
        <v>4452</v>
      </c>
      <c r="C1368" s="27" t="s">
        <v>674</v>
      </c>
      <c r="D1368" s="27" t="s">
        <v>802</v>
      </c>
      <c r="E1368" s="27" t="s">
        <v>3844</v>
      </c>
      <c r="F1368" s="28">
        <v>35277</v>
      </c>
      <c r="G1368" s="29">
        <v>1.3888888888888888E-2</v>
      </c>
      <c r="H1368" s="28">
        <v>35277</v>
      </c>
      <c r="I1368" s="29">
        <v>7.6388888888888895E-2</v>
      </c>
      <c r="J1368" s="27" t="s">
        <v>889</v>
      </c>
      <c r="K1368" s="27">
        <v>0</v>
      </c>
      <c r="L1368" s="27">
        <v>0.05</v>
      </c>
      <c r="M1368" s="27">
        <v>0.05</v>
      </c>
      <c r="N1368" s="27" t="s">
        <v>882</v>
      </c>
      <c r="O1368" s="30">
        <v>201908126</v>
      </c>
      <c r="P1368" s="22"/>
      <c r="Q1368" s="22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9"/>
    </row>
    <row r="1369" spans="1:29" x14ac:dyDescent="0.25">
      <c r="A1369" s="27">
        <v>1996</v>
      </c>
      <c r="B1369" s="27" t="s">
        <v>3988</v>
      </c>
      <c r="C1369" s="27" t="s">
        <v>674</v>
      </c>
      <c r="D1369" s="27" t="s">
        <v>3827</v>
      </c>
      <c r="E1369" s="27" t="s">
        <v>754</v>
      </c>
      <c r="F1369" s="28">
        <v>35277</v>
      </c>
      <c r="G1369" s="29">
        <v>6.25E-2</v>
      </c>
      <c r="H1369" s="28">
        <v>35277</v>
      </c>
      <c r="I1369" s="29">
        <v>9.7222222222222224E-2</v>
      </c>
      <c r="J1369" s="27" t="s">
        <v>889</v>
      </c>
      <c r="K1369" s="27">
        <v>0</v>
      </c>
      <c r="L1369" s="27">
        <v>0.1</v>
      </c>
      <c r="M1369" s="27">
        <v>0.1</v>
      </c>
      <c r="N1369" s="27" t="s">
        <v>882</v>
      </c>
      <c r="O1369" s="30">
        <v>202006059</v>
      </c>
      <c r="P1369" s="22"/>
      <c r="Q1369" s="22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9"/>
    </row>
    <row r="1370" spans="1:29" x14ac:dyDescent="0.25">
      <c r="A1370" s="27">
        <v>1996</v>
      </c>
      <c r="B1370" s="27" t="s">
        <v>3974</v>
      </c>
      <c r="C1370" s="27" t="s">
        <v>674</v>
      </c>
      <c r="D1370" s="27" t="s">
        <v>3827</v>
      </c>
      <c r="E1370" s="27" t="s">
        <v>761</v>
      </c>
      <c r="F1370" s="28">
        <v>35277</v>
      </c>
      <c r="G1370" s="29">
        <v>8.3333333333333329E-2</v>
      </c>
      <c r="H1370" s="28">
        <v>35277</v>
      </c>
      <c r="I1370" s="29">
        <v>0.1875</v>
      </c>
      <c r="J1370" s="27" t="s">
        <v>889</v>
      </c>
      <c r="K1370" s="27">
        <v>0</v>
      </c>
      <c r="L1370" s="27">
        <v>0.25</v>
      </c>
      <c r="M1370" s="27">
        <v>0.25</v>
      </c>
      <c r="N1370" s="27" t="s">
        <v>882</v>
      </c>
      <c r="O1370" s="30">
        <v>201806802</v>
      </c>
      <c r="P1370" s="22"/>
      <c r="Q1370" s="22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9"/>
    </row>
    <row r="1371" spans="1:29" x14ac:dyDescent="0.25">
      <c r="A1371" s="27">
        <v>1996</v>
      </c>
      <c r="B1371" s="27" t="s">
        <v>2458</v>
      </c>
      <c r="C1371" s="27" t="s">
        <v>2231</v>
      </c>
      <c r="D1371" s="27" t="s">
        <v>2362</v>
      </c>
      <c r="E1371" s="27" t="s">
        <v>2362</v>
      </c>
      <c r="F1371" s="28">
        <v>35277</v>
      </c>
      <c r="G1371" s="29">
        <v>9.0972222222222218E-2</v>
      </c>
      <c r="H1371" s="28">
        <v>35277</v>
      </c>
      <c r="I1371" s="29">
        <v>0.35902777777777778</v>
      </c>
      <c r="J1371" s="27"/>
      <c r="K1371" s="27">
        <v>1.9</v>
      </c>
      <c r="L1371" s="27">
        <v>0.65</v>
      </c>
      <c r="M1371" s="27">
        <v>2.5499999999999998</v>
      </c>
      <c r="N1371" s="27" t="s">
        <v>2173</v>
      </c>
      <c r="O1371" s="30">
        <v>202004893</v>
      </c>
      <c r="P1371" s="22"/>
      <c r="Q1371" s="22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9"/>
    </row>
    <row r="1372" spans="1:29" x14ac:dyDescent="0.25">
      <c r="A1372" s="27">
        <v>1996</v>
      </c>
      <c r="B1372" s="27" t="s">
        <v>3976</v>
      </c>
      <c r="C1372" s="27" t="s">
        <v>674</v>
      </c>
      <c r="D1372" s="27" t="s">
        <v>802</v>
      </c>
      <c r="E1372" s="27" t="s">
        <v>3977</v>
      </c>
      <c r="F1372" s="28">
        <v>35277</v>
      </c>
      <c r="G1372" s="29">
        <v>0.16666666666666666</v>
      </c>
      <c r="H1372" s="28">
        <v>35277</v>
      </c>
      <c r="I1372" s="29">
        <v>0.1875</v>
      </c>
      <c r="J1372" s="27" t="s">
        <v>889</v>
      </c>
      <c r="K1372" s="27">
        <v>0</v>
      </c>
      <c r="L1372" s="27">
        <v>0.01</v>
      </c>
      <c r="M1372" s="27">
        <v>0.01</v>
      </c>
      <c r="N1372" s="27" t="s">
        <v>882</v>
      </c>
      <c r="O1372" s="30">
        <v>201704710</v>
      </c>
      <c r="P1372" s="22"/>
      <c r="Q1372" s="22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9"/>
    </row>
    <row r="1373" spans="1:29" x14ac:dyDescent="0.25">
      <c r="A1373" s="27">
        <v>1996</v>
      </c>
      <c r="B1373" s="27" t="s">
        <v>1023</v>
      </c>
      <c r="C1373" s="27" t="s">
        <v>676</v>
      </c>
      <c r="D1373" s="27" t="s">
        <v>893</v>
      </c>
      <c r="E1373" s="27" t="s">
        <v>782</v>
      </c>
      <c r="F1373" s="28">
        <v>35277</v>
      </c>
      <c r="G1373" s="29">
        <v>0.22569444444444445</v>
      </c>
      <c r="H1373" s="28">
        <v>35277</v>
      </c>
      <c r="I1373" s="29">
        <v>0.28472222222222221</v>
      </c>
      <c r="J1373" s="27" t="s">
        <v>889</v>
      </c>
      <c r="K1373" s="27">
        <v>0.2</v>
      </c>
      <c r="L1373" s="27">
        <v>0</v>
      </c>
      <c r="M1373" s="27">
        <v>0.2</v>
      </c>
      <c r="N1373" s="27" t="s">
        <v>882</v>
      </c>
      <c r="O1373" s="30">
        <v>202102693</v>
      </c>
      <c r="P1373" s="22"/>
      <c r="Q1373" s="22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9"/>
    </row>
    <row r="1374" spans="1:29" x14ac:dyDescent="0.25">
      <c r="A1374" s="27">
        <v>1996</v>
      </c>
      <c r="B1374" s="27" t="s">
        <v>1116</v>
      </c>
      <c r="C1374" s="27" t="s">
        <v>676</v>
      </c>
      <c r="D1374" s="27" t="s">
        <v>887</v>
      </c>
      <c r="E1374" s="27" t="s">
        <v>1117</v>
      </c>
      <c r="F1374" s="28">
        <v>35277</v>
      </c>
      <c r="G1374" s="29">
        <v>0.26041666666666669</v>
      </c>
      <c r="H1374" s="28">
        <v>35277</v>
      </c>
      <c r="I1374" s="29">
        <v>0.2951388888888889</v>
      </c>
      <c r="J1374" s="27" t="s">
        <v>889</v>
      </c>
      <c r="K1374" s="27">
        <v>0</v>
      </c>
      <c r="L1374" s="27">
        <v>0.03</v>
      </c>
      <c r="M1374" s="27">
        <v>0.03</v>
      </c>
      <c r="N1374" s="27" t="s">
        <v>882</v>
      </c>
      <c r="O1374" s="30">
        <v>201904660</v>
      </c>
      <c r="P1374" s="22"/>
      <c r="Q1374" s="22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9"/>
    </row>
    <row r="1375" spans="1:29" x14ac:dyDescent="0.25">
      <c r="A1375" s="27">
        <v>1996</v>
      </c>
      <c r="B1375" s="27" t="s">
        <v>1018</v>
      </c>
      <c r="C1375" s="27" t="s">
        <v>676</v>
      </c>
      <c r="D1375" s="27" t="s">
        <v>898</v>
      </c>
      <c r="E1375" s="27" t="s">
        <v>1019</v>
      </c>
      <c r="F1375" s="28">
        <v>35277</v>
      </c>
      <c r="G1375" s="29">
        <v>0.3125</v>
      </c>
      <c r="H1375" s="28">
        <v>35277</v>
      </c>
      <c r="I1375" s="29">
        <v>0.47916666666666669</v>
      </c>
      <c r="J1375" s="27" t="s">
        <v>889</v>
      </c>
      <c r="K1375" s="27">
        <v>1</v>
      </c>
      <c r="L1375" s="27">
        <v>0</v>
      </c>
      <c r="M1375" s="27">
        <v>1</v>
      </c>
      <c r="N1375" s="27" t="s">
        <v>882</v>
      </c>
      <c r="O1375" s="30">
        <v>201906634</v>
      </c>
      <c r="P1375" s="22"/>
      <c r="Q1375" s="22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9"/>
    </row>
    <row r="1376" spans="1:29" x14ac:dyDescent="0.25">
      <c r="A1376" s="27">
        <v>1996</v>
      </c>
      <c r="B1376" s="27" t="s">
        <v>3974</v>
      </c>
      <c r="C1376" s="27" t="s">
        <v>674</v>
      </c>
      <c r="D1376" s="27" t="s">
        <v>3827</v>
      </c>
      <c r="E1376" s="27" t="s">
        <v>761</v>
      </c>
      <c r="F1376" s="28">
        <v>35277</v>
      </c>
      <c r="G1376" s="29">
        <v>0.33333333333333331</v>
      </c>
      <c r="H1376" s="28">
        <v>35277</v>
      </c>
      <c r="I1376" s="29">
        <v>0.54166666666666663</v>
      </c>
      <c r="J1376" s="27" t="s">
        <v>889</v>
      </c>
      <c r="K1376" s="27">
        <v>0</v>
      </c>
      <c r="L1376" s="27">
        <v>0.5</v>
      </c>
      <c r="M1376" s="27">
        <v>0.5</v>
      </c>
      <c r="N1376" s="27" t="s">
        <v>882</v>
      </c>
      <c r="O1376" s="30">
        <v>201806092</v>
      </c>
      <c r="P1376" s="22"/>
      <c r="Q1376" s="22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9"/>
    </row>
    <row r="1377" spans="1:29" x14ac:dyDescent="0.25">
      <c r="A1377" s="27">
        <v>1996</v>
      </c>
      <c r="B1377" s="27" t="s">
        <v>4943</v>
      </c>
      <c r="C1377" s="27" t="s">
        <v>674</v>
      </c>
      <c r="D1377" s="27" t="s">
        <v>3830</v>
      </c>
      <c r="E1377" s="27" t="s">
        <v>4347</v>
      </c>
      <c r="F1377" s="28">
        <v>35277</v>
      </c>
      <c r="G1377" s="29">
        <v>0.34861111111111115</v>
      </c>
      <c r="H1377" s="28">
        <v>35277</v>
      </c>
      <c r="I1377" s="29">
        <v>0.55902777777777779</v>
      </c>
      <c r="J1377" s="27" t="s">
        <v>889</v>
      </c>
      <c r="K1377" s="27">
        <v>0</v>
      </c>
      <c r="L1377" s="27">
        <v>1.5</v>
      </c>
      <c r="M1377" s="27">
        <v>1.5</v>
      </c>
      <c r="N1377" s="27" t="s">
        <v>882</v>
      </c>
      <c r="O1377" s="30">
        <v>202007242</v>
      </c>
      <c r="P1377" s="22"/>
      <c r="Q1377" s="22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9"/>
    </row>
    <row r="1378" spans="1:29" x14ac:dyDescent="0.25">
      <c r="A1378" s="27">
        <v>1996</v>
      </c>
      <c r="B1378" s="27" t="s">
        <v>4879</v>
      </c>
      <c r="C1378" s="27" t="s">
        <v>674</v>
      </c>
      <c r="D1378" s="27" t="s">
        <v>3821</v>
      </c>
      <c r="E1378" s="27" t="s">
        <v>4880</v>
      </c>
      <c r="F1378" s="28">
        <v>35277</v>
      </c>
      <c r="G1378" s="29">
        <v>0.35972222222222222</v>
      </c>
      <c r="H1378" s="28">
        <v>35277</v>
      </c>
      <c r="I1378" s="29">
        <v>0.4604166666666667</v>
      </c>
      <c r="J1378" s="27" t="s">
        <v>889</v>
      </c>
      <c r="K1378" s="27">
        <v>0</v>
      </c>
      <c r="L1378" s="27">
        <v>0.5</v>
      </c>
      <c r="M1378" s="27">
        <v>0.5</v>
      </c>
      <c r="N1378" s="27" t="s">
        <v>882</v>
      </c>
      <c r="O1378" s="30">
        <v>201806544</v>
      </c>
      <c r="P1378" s="22"/>
      <c r="Q1378" s="22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9"/>
    </row>
    <row r="1379" spans="1:29" x14ac:dyDescent="0.25">
      <c r="A1379" s="27">
        <v>1996</v>
      </c>
      <c r="B1379" s="27" t="s">
        <v>4137</v>
      </c>
      <c r="C1379" s="27" t="s">
        <v>674</v>
      </c>
      <c r="D1379" s="27" t="s">
        <v>853</v>
      </c>
      <c r="E1379" s="27" t="s">
        <v>4138</v>
      </c>
      <c r="F1379" s="28">
        <v>35277</v>
      </c>
      <c r="G1379" s="29">
        <v>0.44444444444444442</v>
      </c>
      <c r="H1379" s="28">
        <v>35277</v>
      </c>
      <c r="I1379" s="29">
        <v>0.47916666666666669</v>
      </c>
      <c r="J1379" s="27" t="s">
        <v>889</v>
      </c>
      <c r="K1379" s="27">
        <v>0</v>
      </c>
      <c r="L1379" s="27">
        <v>0.02</v>
      </c>
      <c r="M1379" s="27">
        <v>0.02</v>
      </c>
      <c r="N1379" s="27" t="s">
        <v>882</v>
      </c>
      <c r="O1379" s="30">
        <v>201804514</v>
      </c>
      <c r="P1379" s="22"/>
      <c r="Q1379" s="22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9"/>
    </row>
    <row r="1380" spans="1:29" x14ac:dyDescent="0.25">
      <c r="A1380" s="27">
        <v>1996</v>
      </c>
      <c r="B1380" s="27" t="s">
        <v>1022</v>
      </c>
      <c r="C1380" s="27" t="s">
        <v>676</v>
      </c>
      <c r="D1380" s="27" t="s">
        <v>898</v>
      </c>
      <c r="E1380" s="27" t="s">
        <v>804</v>
      </c>
      <c r="F1380" s="28">
        <v>35277</v>
      </c>
      <c r="G1380" s="29">
        <v>0.46527777777777773</v>
      </c>
      <c r="H1380" s="28">
        <v>35277</v>
      </c>
      <c r="I1380" s="29">
        <v>0.75</v>
      </c>
      <c r="J1380" s="27" t="s">
        <v>889</v>
      </c>
      <c r="K1380" s="27">
        <v>0</v>
      </c>
      <c r="L1380" s="27">
        <v>10</v>
      </c>
      <c r="M1380" s="27">
        <v>10</v>
      </c>
      <c r="N1380" s="27" t="s">
        <v>882</v>
      </c>
      <c r="O1380" s="30">
        <v>201907107</v>
      </c>
      <c r="P1380" s="22"/>
      <c r="Q1380" s="22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9"/>
    </row>
    <row r="1381" spans="1:29" x14ac:dyDescent="0.25">
      <c r="A1381" s="27">
        <v>1996</v>
      </c>
      <c r="B1381" s="27" t="s">
        <v>1326</v>
      </c>
      <c r="C1381" s="27" t="s">
        <v>676</v>
      </c>
      <c r="D1381" s="27" t="s">
        <v>905</v>
      </c>
      <c r="E1381" s="27" t="s">
        <v>1010</v>
      </c>
      <c r="F1381" s="28">
        <v>35277</v>
      </c>
      <c r="G1381" s="29">
        <v>0.47222222222222227</v>
      </c>
      <c r="H1381" s="28">
        <v>35277</v>
      </c>
      <c r="I1381" s="29">
        <v>0.51041666666666663</v>
      </c>
      <c r="J1381" s="27" t="s">
        <v>889</v>
      </c>
      <c r="K1381" s="27">
        <v>0</v>
      </c>
      <c r="L1381" s="27">
        <v>0.08</v>
      </c>
      <c r="M1381" s="27">
        <v>0.08</v>
      </c>
      <c r="N1381" s="27" t="s">
        <v>882</v>
      </c>
      <c r="O1381" s="30">
        <v>201308512</v>
      </c>
      <c r="P1381" s="22"/>
      <c r="Q1381" s="22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9"/>
    </row>
    <row r="1382" spans="1:29" x14ac:dyDescent="0.25">
      <c r="A1382" s="27">
        <v>1996</v>
      </c>
      <c r="B1382" s="27" t="s">
        <v>1531</v>
      </c>
      <c r="C1382" s="27" t="s">
        <v>676</v>
      </c>
      <c r="D1382" s="27" t="s">
        <v>898</v>
      </c>
      <c r="E1382" s="27" t="s">
        <v>1532</v>
      </c>
      <c r="F1382" s="28">
        <v>35277</v>
      </c>
      <c r="G1382" s="29">
        <v>0.47916666666666669</v>
      </c>
      <c r="H1382" s="28">
        <v>35277</v>
      </c>
      <c r="I1382" s="29">
        <v>0.60416666666666663</v>
      </c>
      <c r="J1382" s="27" t="s">
        <v>889</v>
      </c>
      <c r="K1382" s="27">
        <v>0</v>
      </c>
      <c r="L1382" s="27">
        <v>1</v>
      </c>
      <c r="M1382" s="27">
        <v>1</v>
      </c>
      <c r="N1382" s="27" t="s">
        <v>882</v>
      </c>
      <c r="O1382" s="30">
        <v>201505640</v>
      </c>
      <c r="P1382" s="22"/>
      <c r="Q1382" s="22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9"/>
    </row>
    <row r="1383" spans="1:29" x14ac:dyDescent="0.25">
      <c r="A1383" s="27">
        <v>1996</v>
      </c>
      <c r="B1383" s="27" t="s">
        <v>4264</v>
      </c>
      <c r="C1383" s="27" t="s">
        <v>674</v>
      </c>
      <c r="D1383" s="27" t="s">
        <v>1248</v>
      </c>
      <c r="E1383" s="27" t="s">
        <v>3913</v>
      </c>
      <c r="F1383" s="28">
        <v>35277</v>
      </c>
      <c r="G1383" s="29">
        <v>0.52986111111111112</v>
      </c>
      <c r="H1383" s="28">
        <v>35277</v>
      </c>
      <c r="I1383" s="29">
        <v>0.5625</v>
      </c>
      <c r="J1383" s="27" t="s">
        <v>889</v>
      </c>
      <c r="K1383" s="27">
        <v>0</v>
      </c>
      <c r="L1383" s="27">
        <v>0.2</v>
      </c>
      <c r="M1383" s="27">
        <v>0.2</v>
      </c>
      <c r="N1383" s="27" t="s">
        <v>882</v>
      </c>
      <c r="O1383" s="30">
        <v>202006792</v>
      </c>
      <c r="P1383" s="22"/>
      <c r="Q1383" s="22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9"/>
    </row>
    <row r="1384" spans="1:29" x14ac:dyDescent="0.25">
      <c r="A1384" s="27">
        <v>1996</v>
      </c>
      <c r="B1384" s="27" t="s">
        <v>4264</v>
      </c>
      <c r="C1384" s="27" t="s">
        <v>674</v>
      </c>
      <c r="D1384" s="27" t="s">
        <v>1248</v>
      </c>
      <c r="E1384" s="27" t="s">
        <v>3913</v>
      </c>
      <c r="F1384" s="28">
        <v>35277</v>
      </c>
      <c r="G1384" s="29">
        <v>0.5625</v>
      </c>
      <c r="H1384" s="28">
        <v>35277</v>
      </c>
      <c r="I1384" s="29">
        <v>0.58333333333333337</v>
      </c>
      <c r="J1384" s="27" t="s">
        <v>889</v>
      </c>
      <c r="K1384" s="27">
        <v>0</v>
      </c>
      <c r="L1384" s="27">
        <v>0.03</v>
      </c>
      <c r="M1384" s="27">
        <v>0.03</v>
      </c>
      <c r="N1384" s="27" t="s">
        <v>882</v>
      </c>
      <c r="O1384" s="30">
        <v>201905061</v>
      </c>
      <c r="P1384" s="22"/>
      <c r="Q1384" s="22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9"/>
    </row>
    <row r="1385" spans="1:29" x14ac:dyDescent="0.25">
      <c r="A1385" s="27">
        <v>1996</v>
      </c>
      <c r="B1385" s="27" t="s">
        <v>1281</v>
      </c>
      <c r="C1385" s="27" t="s">
        <v>676</v>
      </c>
      <c r="D1385" s="27" t="s">
        <v>905</v>
      </c>
      <c r="E1385" s="27" t="s">
        <v>928</v>
      </c>
      <c r="F1385" s="28">
        <v>35277</v>
      </c>
      <c r="G1385" s="29">
        <v>0.56597222222222221</v>
      </c>
      <c r="H1385" s="28">
        <v>35277</v>
      </c>
      <c r="I1385" s="29">
        <v>0.59375</v>
      </c>
      <c r="J1385" s="27" t="s">
        <v>889</v>
      </c>
      <c r="K1385" s="27">
        <v>0</v>
      </c>
      <c r="L1385" s="27">
        <v>0.05</v>
      </c>
      <c r="M1385" s="27">
        <v>0.05</v>
      </c>
      <c r="N1385" s="27" t="s">
        <v>882</v>
      </c>
      <c r="O1385" s="30">
        <v>201605497</v>
      </c>
      <c r="P1385" s="22"/>
      <c r="Q1385" s="22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9"/>
    </row>
    <row r="1386" spans="1:29" x14ac:dyDescent="0.25">
      <c r="A1386" s="27">
        <v>1996</v>
      </c>
      <c r="B1386" s="27" t="s">
        <v>3974</v>
      </c>
      <c r="C1386" s="27" t="s">
        <v>674</v>
      </c>
      <c r="D1386" s="27" t="s">
        <v>3827</v>
      </c>
      <c r="E1386" s="27" t="s">
        <v>761</v>
      </c>
      <c r="F1386" s="28">
        <v>35277</v>
      </c>
      <c r="G1386" s="29">
        <v>0.57291666666666663</v>
      </c>
      <c r="H1386" s="28">
        <v>35277</v>
      </c>
      <c r="I1386" s="29">
        <v>0.67708333333333337</v>
      </c>
      <c r="J1386" s="27" t="s">
        <v>889</v>
      </c>
      <c r="K1386" s="27">
        <v>0</v>
      </c>
      <c r="L1386" s="27">
        <v>0.01</v>
      </c>
      <c r="M1386" s="27">
        <v>0.01</v>
      </c>
      <c r="N1386" s="27" t="s">
        <v>882</v>
      </c>
      <c r="O1386" s="30">
        <v>201706415</v>
      </c>
      <c r="P1386" s="22"/>
      <c r="Q1386" s="22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9"/>
    </row>
    <row r="1387" spans="1:29" x14ac:dyDescent="0.25">
      <c r="A1387" s="27">
        <v>1996</v>
      </c>
      <c r="B1387" s="27" t="s">
        <v>1028</v>
      </c>
      <c r="C1387" s="27" t="s">
        <v>676</v>
      </c>
      <c r="D1387" s="27" t="s">
        <v>930</v>
      </c>
      <c r="E1387" s="27" t="s">
        <v>1029</v>
      </c>
      <c r="F1387" s="28">
        <v>35277</v>
      </c>
      <c r="G1387" s="29">
        <v>0.58680555555555558</v>
      </c>
      <c r="H1387" s="28">
        <v>35277</v>
      </c>
      <c r="I1387" s="29">
        <v>0.65625</v>
      </c>
      <c r="J1387" s="27" t="s">
        <v>889</v>
      </c>
      <c r="K1387" s="27">
        <v>1</v>
      </c>
      <c r="L1387" s="27">
        <v>0</v>
      </c>
      <c r="M1387" s="27">
        <v>1</v>
      </c>
      <c r="N1387" s="27" t="s">
        <v>882</v>
      </c>
      <c r="O1387" s="30">
        <v>201907942</v>
      </c>
      <c r="P1387" s="22"/>
      <c r="Q1387" s="22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9"/>
    </row>
    <row r="1388" spans="1:29" x14ac:dyDescent="0.25">
      <c r="A1388" s="27">
        <v>1996</v>
      </c>
      <c r="B1388" s="27" t="s">
        <v>1116</v>
      </c>
      <c r="C1388" s="27" t="s">
        <v>676</v>
      </c>
      <c r="D1388" s="27" t="s">
        <v>887</v>
      </c>
      <c r="E1388" s="27" t="s">
        <v>1117</v>
      </c>
      <c r="F1388" s="28">
        <v>35277</v>
      </c>
      <c r="G1388" s="29">
        <v>0.59375</v>
      </c>
      <c r="H1388" s="28">
        <v>35277</v>
      </c>
      <c r="I1388" s="29">
        <v>0.67361111111111116</v>
      </c>
      <c r="J1388" s="27" t="s">
        <v>889</v>
      </c>
      <c r="K1388" s="27">
        <v>0</v>
      </c>
      <c r="L1388" s="27">
        <v>0.2</v>
      </c>
      <c r="M1388" s="27">
        <v>0.2</v>
      </c>
      <c r="N1388" s="27" t="s">
        <v>882</v>
      </c>
      <c r="O1388" s="30">
        <v>202005107</v>
      </c>
      <c r="P1388" s="22"/>
      <c r="Q1388" s="22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9"/>
    </row>
    <row r="1389" spans="1:29" x14ac:dyDescent="0.25">
      <c r="A1389" s="27">
        <v>1996</v>
      </c>
      <c r="B1389" s="27" t="s">
        <v>1533</v>
      </c>
      <c r="C1389" s="27" t="s">
        <v>676</v>
      </c>
      <c r="D1389" s="27" t="s">
        <v>925</v>
      </c>
      <c r="E1389" s="27" t="s">
        <v>1534</v>
      </c>
      <c r="F1389" s="28">
        <v>35277</v>
      </c>
      <c r="G1389" s="29">
        <v>0.60069444444444442</v>
      </c>
      <c r="H1389" s="28">
        <v>35277</v>
      </c>
      <c r="I1389" s="29">
        <v>0.77777777777777779</v>
      </c>
      <c r="J1389" s="27" t="s">
        <v>889</v>
      </c>
      <c r="K1389" s="27">
        <v>0</v>
      </c>
      <c r="L1389" s="27">
        <v>1</v>
      </c>
      <c r="M1389" s="27">
        <v>1</v>
      </c>
      <c r="N1389" s="27" t="s">
        <v>882</v>
      </c>
      <c r="O1389" s="30">
        <v>201806581</v>
      </c>
      <c r="P1389" s="22"/>
      <c r="Q1389" s="22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9"/>
    </row>
    <row r="1390" spans="1:29" x14ac:dyDescent="0.25">
      <c r="A1390" s="27">
        <v>1996</v>
      </c>
      <c r="B1390" s="27" t="s">
        <v>3981</v>
      </c>
      <c r="C1390" s="27" t="s">
        <v>674</v>
      </c>
      <c r="D1390" s="27" t="s">
        <v>802</v>
      </c>
      <c r="E1390" s="27" t="s">
        <v>3982</v>
      </c>
      <c r="F1390" s="28">
        <v>35277</v>
      </c>
      <c r="G1390" s="29">
        <v>0.60138888888888886</v>
      </c>
      <c r="H1390" s="28">
        <v>35277</v>
      </c>
      <c r="I1390" s="29">
        <v>0.65972222222222221</v>
      </c>
      <c r="J1390" s="27" t="s">
        <v>889</v>
      </c>
      <c r="K1390" s="27">
        <v>0</v>
      </c>
      <c r="L1390" s="27">
        <v>0.03</v>
      </c>
      <c r="M1390" s="27">
        <v>0.03</v>
      </c>
      <c r="N1390" s="27" t="s">
        <v>882</v>
      </c>
      <c r="O1390" s="30">
        <v>202102698</v>
      </c>
      <c r="P1390" s="22"/>
      <c r="Q1390" s="22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9"/>
    </row>
    <row r="1391" spans="1:29" x14ac:dyDescent="0.25">
      <c r="A1391" s="27">
        <v>1996</v>
      </c>
      <c r="B1391" s="27" t="s">
        <v>4455</v>
      </c>
      <c r="C1391" s="27" t="s">
        <v>674</v>
      </c>
      <c r="D1391" s="27" t="s">
        <v>802</v>
      </c>
      <c r="E1391" s="27" t="s">
        <v>816</v>
      </c>
      <c r="F1391" s="28">
        <v>35277</v>
      </c>
      <c r="G1391" s="29">
        <v>0.60416666666666663</v>
      </c>
      <c r="H1391" s="28">
        <v>35277</v>
      </c>
      <c r="I1391" s="29">
        <v>0.67013888888888884</v>
      </c>
      <c r="J1391" s="27" t="s">
        <v>889</v>
      </c>
      <c r="K1391" s="27">
        <v>0</v>
      </c>
      <c r="L1391" s="27">
        <v>0.05</v>
      </c>
      <c r="M1391" s="27">
        <v>0.05</v>
      </c>
      <c r="N1391" s="27" t="s">
        <v>882</v>
      </c>
      <c r="O1391" s="30">
        <v>201907859</v>
      </c>
      <c r="P1391" s="22"/>
      <c r="Q1391" s="22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9"/>
    </row>
    <row r="1392" spans="1:29" x14ac:dyDescent="0.25">
      <c r="A1392" s="27">
        <v>1996</v>
      </c>
      <c r="B1392" s="27" t="s">
        <v>4139</v>
      </c>
      <c r="C1392" s="27" t="s">
        <v>674</v>
      </c>
      <c r="D1392" s="27" t="s">
        <v>3824</v>
      </c>
      <c r="E1392" s="27" t="s">
        <v>4140</v>
      </c>
      <c r="F1392" s="28">
        <v>35277</v>
      </c>
      <c r="G1392" s="29">
        <v>0.61805555555555558</v>
      </c>
      <c r="H1392" s="28">
        <v>35277</v>
      </c>
      <c r="I1392" s="29">
        <v>0.69444444444444453</v>
      </c>
      <c r="J1392" s="27" t="s">
        <v>889</v>
      </c>
      <c r="K1392" s="27">
        <v>0</v>
      </c>
      <c r="L1392" s="27">
        <v>0.02</v>
      </c>
      <c r="M1392" s="27">
        <v>0.02</v>
      </c>
      <c r="N1392" s="27" t="s">
        <v>882</v>
      </c>
      <c r="O1392" s="30">
        <v>201907424</v>
      </c>
      <c r="P1392" s="22"/>
      <c r="Q1392" s="22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9"/>
    </row>
    <row r="1393" spans="1:29" x14ac:dyDescent="0.25">
      <c r="A1393" s="27">
        <v>1996</v>
      </c>
      <c r="B1393" s="27" t="s">
        <v>2520</v>
      </c>
      <c r="C1393" s="27" t="s">
        <v>2231</v>
      </c>
      <c r="D1393" s="27" t="s">
        <v>2330</v>
      </c>
      <c r="E1393" s="27" t="s">
        <v>2481</v>
      </c>
      <c r="F1393" s="28">
        <v>35277</v>
      </c>
      <c r="G1393" s="29">
        <v>0.62013888888888891</v>
      </c>
      <c r="H1393" s="28">
        <v>35277</v>
      </c>
      <c r="I1393" s="29">
        <v>0.65972222222222221</v>
      </c>
      <c r="J1393" s="27"/>
      <c r="K1393" s="27">
        <v>0</v>
      </c>
      <c r="L1393" s="27">
        <v>0.4</v>
      </c>
      <c r="M1393" s="27">
        <v>0.4</v>
      </c>
      <c r="N1393" s="27" t="s">
        <v>2211</v>
      </c>
      <c r="O1393" s="30">
        <v>202008227</v>
      </c>
      <c r="P1393" s="22"/>
      <c r="Q1393" s="22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9"/>
    </row>
    <row r="1394" spans="1:29" x14ac:dyDescent="0.25">
      <c r="A1394" s="27">
        <v>1996</v>
      </c>
      <c r="B1394" s="27" t="s">
        <v>1014</v>
      </c>
      <c r="C1394" s="27" t="s">
        <v>676</v>
      </c>
      <c r="D1394" s="27" t="s">
        <v>893</v>
      </c>
      <c r="E1394" s="27" t="s">
        <v>1015</v>
      </c>
      <c r="F1394" s="28">
        <v>35277</v>
      </c>
      <c r="G1394" s="29">
        <v>0.62152777777777779</v>
      </c>
      <c r="H1394" s="28">
        <v>35277</v>
      </c>
      <c r="I1394" s="29">
        <v>0.80208333333333337</v>
      </c>
      <c r="J1394" s="27" t="s">
        <v>889</v>
      </c>
      <c r="K1394" s="27">
        <v>2</v>
      </c>
      <c r="L1394" s="27">
        <v>0</v>
      </c>
      <c r="M1394" s="27">
        <v>2</v>
      </c>
      <c r="N1394" s="27" t="s">
        <v>882</v>
      </c>
      <c r="O1394" s="30">
        <v>201505640</v>
      </c>
      <c r="P1394" s="22"/>
      <c r="Q1394" s="22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9"/>
    </row>
    <row r="1395" spans="1:29" x14ac:dyDescent="0.25">
      <c r="A1395" s="27">
        <v>1996</v>
      </c>
      <c r="B1395" s="27" t="s">
        <v>4452</v>
      </c>
      <c r="C1395" s="27" t="s">
        <v>674</v>
      </c>
      <c r="D1395" s="27" t="s">
        <v>802</v>
      </c>
      <c r="E1395" s="27" t="s">
        <v>3844</v>
      </c>
      <c r="F1395" s="28">
        <v>35277</v>
      </c>
      <c r="G1395" s="29">
        <v>0.62152777777777779</v>
      </c>
      <c r="H1395" s="28">
        <v>35277</v>
      </c>
      <c r="I1395" s="29">
        <v>0.66319444444444442</v>
      </c>
      <c r="J1395" s="27" t="s">
        <v>889</v>
      </c>
      <c r="K1395" s="27">
        <v>0</v>
      </c>
      <c r="L1395" s="27">
        <v>0.15</v>
      </c>
      <c r="M1395" s="27">
        <v>0.15</v>
      </c>
      <c r="N1395" s="27" t="s">
        <v>882</v>
      </c>
      <c r="O1395" s="30">
        <v>201608551</v>
      </c>
      <c r="P1395" s="22"/>
      <c r="Q1395" s="22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9"/>
    </row>
    <row r="1396" spans="1:29" x14ac:dyDescent="0.25">
      <c r="A1396" s="27">
        <v>1996</v>
      </c>
      <c r="B1396" s="27" t="s">
        <v>1562</v>
      </c>
      <c r="C1396" s="27" t="s">
        <v>676</v>
      </c>
      <c r="D1396" s="27" t="s">
        <v>963</v>
      </c>
      <c r="E1396" s="27" t="s">
        <v>1563</v>
      </c>
      <c r="F1396" s="28">
        <v>35277</v>
      </c>
      <c r="G1396" s="29">
        <v>0.62847222222222221</v>
      </c>
      <c r="H1396" s="28">
        <v>35277</v>
      </c>
      <c r="I1396" s="29">
        <v>0.76041666666666663</v>
      </c>
      <c r="J1396" s="27" t="s">
        <v>889</v>
      </c>
      <c r="K1396" s="27">
        <v>0</v>
      </c>
      <c r="L1396" s="27">
        <v>1.5</v>
      </c>
      <c r="M1396" s="27">
        <v>1.5</v>
      </c>
      <c r="N1396" s="27" t="s">
        <v>882</v>
      </c>
      <c r="O1396" s="30">
        <v>201900131</v>
      </c>
      <c r="P1396" s="22"/>
      <c r="Q1396" s="22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9"/>
    </row>
    <row r="1397" spans="1:29" x14ac:dyDescent="0.25">
      <c r="A1397" s="27">
        <v>1996</v>
      </c>
      <c r="B1397" s="27" t="s">
        <v>4160</v>
      </c>
      <c r="C1397" s="27" t="s">
        <v>674</v>
      </c>
      <c r="D1397" s="27" t="s">
        <v>3859</v>
      </c>
      <c r="E1397" s="27" t="s">
        <v>4161</v>
      </c>
      <c r="F1397" s="28">
        <v>35277</v>
      </c>
      <c r="G1397" s="29">
        <v>0.64930555555555558</v>
      </c>
      <c r="H1397" s="28">
        <v>35277</v>
      </c>
      <c r="I1397" s="29">
        <v>0.6875</v>
      </c>
      <c r="J1397" s="27" t="s">
        <v>889</v>
      </c>
      <c r="K1397" s="27">
        <v>0</v>
      </c>
      <c r="L1397" s="27">
        <v>0.02</v>
      </c>
      <c r="M1397" s="27">
        <v>0.02</v>
      </c>
      <c r="N1397" s="27" t="s">
        <v>882</v>
      </c>
      <c r="O1397" s="30">
        <v>201905097</v>
      </c>
      <c r="P1397" s="22"/>
      <c r="Q1397" s="22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9"/>
    </row>
    <row r="1398" spans="1:29" x14ac:dyDescent="0.25">
      <c r="A1398" s="27">
        <v>1996</v>
      </c>
      <c r="B1398" s="27" t="s">
        <v>1531</v>
      </c>
      <c r="C1398" s="27" t="s">
        <v>676</v>
      </c>
      <c r="D1398" s="27" t="s">
        <v>898</v>
      </c>
      <c r="E1398" s="27" t="s">
        <v>1532</v>
      </c>
      <c r="F1398" s="28">
        <v>35277</v>
      </c>
      <c r="G1398" s="29">
        <v>0.66666666666666663</v>
      </c>
      <c r="H1398" s="28">
        <v>35278</v>
      </c>
      <c r="I1398" s="29">
        <v>3.472222222222222E-3</v>
      </c>
      <c r="J1398" s="27" t="s">
        <v>889</v>
      </c>
      <c r="K1398" s="27">
        <v>0</v>
      </c>
      <c r="L1398" s="27">
        <v>6</v>
      </c>
      <c r="M1398" s="27">
        <v>6</v>
      </c>
      <c r="N1398" s="27" t="s">
        <v>882</v>
      </c>
      <c r="O1398" s="30">
        <v>201005231</v>
      </c>
      <c r="P1398" s="22"/>
      <c r="Q1398" s="22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9"/>
    </row>
    <row r="1399" spans="1:29" x14ac:dyDescent="0.25">
      <c r="A1399" s="27">
        <v>1996</v>
      </c>
      <c r="B1399" s="27" t="s">
        <v>3983</v>
      </c>
      <c r="C1399" s="27" t="s">
        <v>674</v>
      </c>
      <c r="D1399" s="27" t="s">
        <v>3859</v>
      </c>
      <c r="E1399" s="27" t="s">
        <v>3984</v>
      </c>
      <c r="F1399" s="28">
        <v>35277</v>
      </c>
      <c r="G1399" s="29">
        <v>0.67013888888888884</v>
      </c>
      <c r="H1399" s="28">
        <v>35277</v>
      </c>
      <c r="I1399" s="29">
        <v>0.70833333333333337</v>
      </c>
      <c r="J1399" s="27" t="s">
        <v>889</v>
      </c>
      <c r="K1399" s="27">
        <v>0</v>
      </c>
      <c r="L1399" s="27">
        <v>0.03</v>
      </c>
      <c r="M1399" s="27">
        <v>0.03</v>
      </c>
      <c r="N1399" s="27" t="s">
        <v>882</v>
      </c>
      <c r="O1399" s="30">
        <v>202004377</v>
      </c>
      <c r="P1399" s="22"/>
      <c r="Q1399" s="22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9"/>
    </row>
    <row r="1400" spans="1:29" x14ac:dyDescent="0.25">
      <c r="A1400" s="27">
        <v>1996</v>
      </c>
      <c r="B1400" s="27" t="s">
        <v>1282</v>
      </c>
      <c r="C1400" s="27" t="s">
        <v>676</v>
      </c>
      <c r="D1400" s="27" t="s">
        <v>991</v>
      </c>
      <c r="E1400" s="27" t="s">
        <v>992</v>
      </c>
      <c r="F1400" s="28">
        <v>35277</v>
      </c>
      <c r="G1400" s="29">
        <v>0.67222222222222217</v>
      </c>
      <c r="H1400" s="28">
        <v>35277</v>
      </c>
      <c r="I1400" s="29">
        <v>0.74305555555555547</v>
      </c>
      <c r="J1400" s="27" t="s">
        <v>889</v>
      </c>
      <c r="K1400" s="27">
        <v>0</v>
      </c>
      <c r="L1400" s="27">
        <v>0.05</v>
      </c>
      <c r="M1400" s="27">
        <v>0.05</v>
      </c>
      <c r="N1400" s="27" t="s">
        <v>882</v>
      </c>
      <c r="O1400" s="30">
        <v>202008062</v>
      </c>
      <c r="P1400" s="22"/>
      <c r="Q1400" s="22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9"/>
    </row>
    <row r="1401" spans="1:29" x14ac:dyDescent="0.25">
      <c r="A1401" s="27">
        <v>1996</v>
      </c>
      <c r="B1401" s="27" t="s">
        <v>1283</v>
      </c>
      <c r="C1401" s="27" t="s">
        <v>676</v>
      </c>
      <c r="D1401" s="27" t="s">
        <v>905</v>
      </c>
      <c r="E1401" s="27" t="s">
        <v>789</v>
      </c>
      <c r="F1401" s="28">
        <v>35277</v>
      </c>
      <c r="G1401" s="29">
        <v>0.68402777777777779</v>
      </c>
      <c r="H1401" s="28">
        <v>35277</v>
      </c>
      <c r="I1401" s="29">
        <v>0.73263888888888884</v>
      </c>
      <c r="J1401" s="27" t="s">
        <v>889</v>
      </c>
      <c r="K1401" s="27">
        <v>0</v>
      </c>
      <c r="L1401" s="27">
        <v>0.05</v>
      </c>
      <c r="M1401" s="27">
        <v>0.05</v>
      </c>
      <c r="N1401" s="27" t="s">
        <v>882</v>
      </c>
      <c r="O1401" s="30">
        <v>201705255</v>
      </c>
      <c r="P1401" s="22"/>
      <c r="Q1401" s="22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9"/>
    </row>
    <row r="1402" spans="1:29" x14ac:dyDescent="0.25">
      <c r="A1402" s="27">
        <v>1996</v>
      </c>
      <c r="B1402" s="27" t="s">
        <v>1535</v>
      </c>
      <c r="C1402" s="27" t="s">
        <v>676</v>
      </c>
      <c r="D1402" s="27" t="s">
        <v>914</v>
      </c>
      <c r="E1402" s="27" t="s">
        <v>1536</v>
      </c>
      <c r="F1402" s="28">
        <v>35277</v>
      </c>
      <c r="G1402" s="29">
        <v>0.68402777777777779</v>
      </c>
      <c r="H1402" s="28">
        <v>35277</v>
      </c>
      <c r="I1402" s="29">
        <v>0.93402777777777779</v>
      </c>
      <c r="J1402" s="27" t="s">
        <v>889</v>
      </c>
      <c r="K1402" s="27">
        <v>0</v>
      </c>
      <c r="L1402" s="27">
        <v>100</v>
      </c>
      <c r="M1402" s="27">
        <v>100</v>
      </c>
      <c r="N1402" s="27" t="s">
        <v>882</v>
      </c>
      <c r="O1402" s="30">
        <v>202006753</v>
      </c>
      <c r="P1402" s="22"/>
      <c r="Q1402" s="22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9"/>
    </row>
    <row r="1403" spans="1:29" x14ac:dyDescent="0.25">
      <c r="A1403" s="27">
        <v>1996</v>
      </c>
      <c r="B1403" s="27" t="s">
        <v>2522</v>
      </c>
      <c r="C1403" s="27" t="s">
        <v>2231</v>
      </c>
      <c r="D1403" s="27" t="s">
        <v>2262</v>
      </c>
      <c r="E1403" s="27" t="s">
        <v>2263</v>
      </c>
      <c r="F1403" s="28">
        <v>35277</v>
      </c>
      <c r="G1403" s="29">
        <v>0.68402777777777779</v>
      </c>
      <c r="H1403" s="28">
        <v>35277</v>
      </c>
      <c r="I1403" s="29">
        <v>0.70763888888888893</v>
      </c>
      <c r="J1403" s="27"/>
      <c r="K1403" s="27">
        <v>0</v>
      </c>
      <c r="L1403" s="27">
        <v>0.02</v>
      </c>
      <c r="M1403" s="27">
        <v>0.02</v>
      </c>
      <c r="N1403" s="27" t="s">
        <v>2211</v>
      </c>
      <c r="O1403" s="30">
        <v>202007866</v>
      </c>
      <c r="P1403" s="22"/>
      <c r="Q1403" s="22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9"/>
    </row>
    <row r="1404" spans="1:29" x14ac:dyDescent="0.25">
      <c r="A1404" s="27">
        <v>1996</v>
      </c>
      <c r="B1404" s="27" t="s">
        <v>4264</v>
      </c>
      <c r="C1404" s="27" t="s">
        <v>674</v>
      </c>
      <c r="D1404" s="27" t="s">
        <v>1248</v>
      </c>
      <c r="E1404" s="27" t="s">
        <v>3913</v>
      </c>
      <c r="F1404" s="28">
        <v>35277</v>
      </c>
      <c r="G1404" s="29">
        <v>0.69444444444444453</v>
      </c>
      <c r="H1404" s="28">
        <v>35277</v>
      </c>
      <c r="I1404" s="29">
        <v>0.71875</v>
      </c>
      <c r="J1404" s="27" t="s">
        <v>889</v>
      </c>
      <c r="K1404" s="27">
        <v>0</v>
      </c>
      <c r="L1404" s="27">
        <v>0.05</v>
      </c>
      <c r="M1404" s="27">
        <v>0.05</v>
      </c>
      <c r="N1404" s="27" t="s">
        <v>882</v>
      </c>
      <c r="O1404" s="30">
        <v>201802653</v>
      </c>
      <c r="P1404" s="22"/>
      <c r="Q1404" s="22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9"/>
    </row>
    <row r="1405" spans="1:29" x14ac:dyDescent="0.25">
      <c r="A1405" s="27">
        <v>1996</v>
      </c>
      <c r="B1405" s="27" t="s">
        <v>3852</v>
      </c>
      <c r="C1405" s="27" t="s">
        <v>674</v>
      </c>
      <c r="D1405" s="27" t="s">
        <v>3821</v>
      </c>
      <c r="E1405" s="27" t="s">
        <v>3853</v>
      </c>
      <c r="F1405" s="28">
        <v>35277</v>
      </c>
      <c r="G1405" s="29">
        <v>0.71666666666666667</v>
      </c>
      <c r="H1405" s="28">
        <v>35277</v>
      </c>
      <c r="I1405" s="29">
        <v>0.94444444444444453</v>
      </c>
      <c r="J1405" s="27" t="s">
        <v>889</v>
      </c>
      <c r="K1405" s="27">
        <v>2</v>
      </c>
      <c r="L1405" s="27">
        <v>1</v>
      </c>
      <c r="M1405" s="27">
        <v>3</v>
      </c>
      <c r="N1405" s="27" t="s">
        <v>882</v>
      </c>
      <c r="O1405" s="30">
        <v>202102699</v>
      </c>
      <c r="P1405" s="22"/>
      <c r="Q1405" s="22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9"/>
    </row>
    <row r="1406" spans="1:29" x14ac:dyDescent="0.25">
      <c r="A1406" s="27">
        <v>1996</v>
      </c>
      <c r="B1406" s="27" t="s">
        <v>4949</v>
      </c>
      <c r="C1406" s="27" t="s">
        <v>674</v>
      </c>
      <c r="D1406" s="27" t="s">
        <v>752</v>
      </c>
      <c r="E1406" s="27" t="s">
        <v>3882</v>
      </c>
      <c r="F1406" s="28">
        <v>35277</v>
      </c>
      <c r="G1406" s="29">
        <v>0.71736111111111101</v>
      </c>
      <c r="H1406" s="28">
        <v>35277</v>
      </c>
      <c r="I1406" s="29">
        <v>0.82638888888888884</v>
      </c>
      <c r="J1406" s="27" t="s">
        <v>889</v>
      </c>
      <c r="K1406" s="27">
        <v>0</v>
      </c>
      <c r="L1406" s="27">
        <v>1.8</v>
      </c>
      <c r="M1406" s="27">
        <v>1.8</v>
      </c>
      <c r="N1406" s="27" t="s">
        <v>882</v>
      </c>
      <c r="O1406" s="30">
        <v>201504870</v>
      </c>
      <c r="P1406" s="22"/>
      <c r="Q1406" s="22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9"/>
    </row>
    <row r="1407" spans="1:29" x14ac:dyDescent="0.25">
      <c r="A1407" s="27">
        <v>1996</v>
      </c>
      <c r="B1407" s="27" t="s">
        <v>4448</v>
      </c>
      <c r="C1407" s="27" t="s">
        <v>674</v>
      </c>
      <c r="D1407" s="27" t="s">
        <v>3939</v>
      </c>
      <c r="E1407" s="27" t="s">
        <v>3987</v>
      </c>
      <c r="F1407" s="28">
        <v>35277</v>
      </c>
      <c r="G1407" s="29">
        <v>0.72916666666666663</v>
      </c>
      <c r="H1407" s="28">
        <v>35277</v>
      </c>
      <c r="I1407" s="29">
        <v>0.77083333333333337</v>
      </c>
      <c r="J1407" s="27" t="s">
        <v>889</v>
      </c>
      <c r="K1407" s="27">
        <v>0</v>
      </c>
      <c r="L1407" s="27">
        <v>0.05</v>
      </c>
      <c r="M1407" s="27">
        <v>0.05</v>
      </c>
      <c r="N1407" s="27" t="s">
        <v>882</v>
      </c>
      <c r="O1407" s="30">
        <v>202006792</v>
      </c>
      <c r="P1407" s="22"/>
      <c r="Q1407" s="22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9"/>
    </row>
    <row r="1408" spans="1:29" x14ac:dyDescent="0.25">
      <c r="A1408" s="27">
        <v>1996</v>
      </c>
      <c r="B1408" s="27" t="s">
        <v>4146</v>
      </c>
      <c r="C1408" s="27" t="s">
        <v>674</v>
      </c>
      <c r="D1408" s="27" t="s">
        <v>3859</v>
      </c>
      <c r="E1408" s="27" t="s">
        <v>3889</v>
      </c>
      <c r="F1408" s="28">
        <v>35277</v>
      </c>
      <c r="G1408" s="29">
        <v>0.73263888888888884</v>
      </c>
      <c r="H1408" s="28">
        <v>35277</v>
      </c>
      <c r="I1408" s="29">
        <v>0.75</v>
      </c>
      <c r="J1408" s="27" t="s">
        <v>889</v>
      </c>
      <c r="K1408" s="27">
        <v>0</v>
      </c>
      <c r="L1408" s="27">
        <v>0.02</v>
      </c>
      <c r="M1408" s="27">
        <v>0.02</v>
      </c>
      <c r="N1408" s="27" t="s">
        <v>882</v>
      </c>
      <c r="O1408" s="30">
        <v>201503727</v>
      </c>
      <c r="P1408" s="22"/>
      <c r="Q1408" s="22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9"/>
    </row>
    <row r="1409" spans="1:29" x14ac:dyDescent="0.25">
      <c r="A1409" s="27">
        <v>1996</v>
      </c>
      <c r="B1409" s="27" t="s">
        <v>4137</v>
      </c>
      <c r="C1409" s="27" t="s">
        <v>674</v>
      </c>
      <c r="D1409" s="27" t="s">
        <v>853</v>
      </c>
      <c r="E1409" s="27" t="s">
        <v>4138</v>
      </c>
      <c r="F1409" s="28">
        <v>35277</v>
      </c>
      <c r="G1409" s="29">
        <v>0.73611111111111116</v>
      </c>
      <c r="H1409" s="28">
        <v>35277</v>
      </c>
      <c r="I1409" s="29">
        <v>0.94444444444444453</v>
      </c>
      <c r="J1409" s="27" t="s">
        <v>889</v>
      </c>
      <c r="K1409" s="27">
        <v>0</v>
      </c>
      <c r="L1409" s="27">
        <v>0.2</v>
      </c>
      <c r="M1409" s="27">
        <v>0.2</v>
      </c>
      <c r="N1409" s="27" t="s">
        <v>882</v>
      </c>
      <c r="O1409" s="30">
        <v>201906945</v>
      </c>
      <c r="P1409" s="22"/>
      <c r="Q1409" s="22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9"/>
    </row>
    <row r="1410" spans="1:29" x14ac:dyDescent="0.25">
      <c r="A1410" s="27">
        <v>1996</v>
      </c>
      <c r="B1410" s="27" t="s">
        <v>2522</v>
      </c>
      <c r="C1410" s="27" t="s">
        <v>2231</v>
      </c>
      <c r="D1410" s="27" t="s">
        <v>2262</v>
      </c>
      <c r="E1410" s="27" t="s">
        <v>2263</v>
      </c>
      <c r="F1410" s="28">
        <v>35277</v>
      </c>
      <c r="G1410" s="29">
        <v>0.73958333333333337</v>
      </c>
      <c r="H1410" s="28">
        <v>35277</v>
      </c>
      <c r="I1410" s="29">
        <v>0.7631944444444444</v>
      </c>
      <c r="J1410" s="27" t="s">
        <v>889</v>
      </c>
      <c r="K1410" s="27">
        <v>0</v>
      </c>
      <c r="L1410" s="27">
        <v>0.01</v>
      </c>
      <c r="M1410" s="27">
        <v>0.01</v>
      </c>
      <c r="N1410" s="27" t="s">
        <v>882</v>
      </c>
      <c r="O1410" s="30">
        <v>201907281</v>
      </c>
      <c r="P1410" s="22"/>
      <c r="Q1410" s="22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9"/>
    </row>
    <row r="1411" spans="1:29" x14ac:dyDescent="0.25">
      <c r="A1411" s="27">
        <v>1996</v>
      </c>
      <c r="B1411" s="27" t="s">
        <v>4262</v>
      </c>
      <c r="C1411" s="27" t="s">
        <v>674</v>
      </c>
      <c r="D1411" s="27" t="s">
        <v>853</v>
      </c>
      <c r="E1411" s="27" t="s">
        <v>4191</v>
      </c>
      <c r="F1411" s="28">
        <v>35277</v>
      </c>
      <c r="G1411" s="29">
        <v>0.74305555555555547</v>
      </c>
      <c r="H1411" s="28">
        <v>35277</v>
      </c>
      <c r="I1411" s="29">
        <v>0.79861111111111116</v>
      </c>
      <c r="J1411" s="27" t="s">
        <v>889</v>
      </c>
      <c r="K1411" s="27">
        <v>0</v>
      </c>
      <c r="L1411" s="27">
        <v>0.03</v>
      </c>
      <c r="M1411" s="27">
        <v>0.03</v>
      </c>
      <c r="N1411" s="27" t="s">
        <v>882</v>
      </c>
      <c r="O1411" s="30">
        <v>202102204</v>
      </c>
      <c r="P1411" s="22"/>
      <c r="Q1411" s="22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9"/>
    </row>
    <row r="1412" spans="1:29" x14ac:dyDescent="0.25">
      <c r="A1412" s="27">
        <v>1996</v>
      </c>
      <c r="B1412" s="27" t="s">
        <v>1016</v>
      </c>
      <c r="C1412" s="27" t="s">
        <v>676</v>
      </c>
      <c r="D1412" s="27" t="s">
        <v>914</v>
      </c>
      <c r="E1412" s="27" t="s">
        <v>1017</v>
      </c>
      <c r="F1412" s="28">
        <v>35277</v>
      </c>
      <c r="G1412" s="29">
        <v>0.75</v>
      </c>
      <c r="H1412" s="28">
        <v>35277</v>
      </c>
      <c r="I1412" s="29">
        <v>0.97916666666666663</v>
      </c>
      <c r="J1412" s="27" t="s">
        <v>889</v>
      </c>
      <c r="K1412" s="27">
        <v>5</v>
      </c>
      <c r="L1412" s="27">
        <v>0</v>
      </c>
      <c r="M1412" s="27">
        <v>5</v>
      </c>
      <c r="N1412" s="27" t="s">
        <v>882</v>
      </c>
      <c r="O1412" s="30">
        <v>201706534</v>
      </c>
      <c r="P1412" s="22"/>
      <c r="Q1412" s="22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9"/>
    </row>
    <row r="1413" spans="1:29" x14ac:dyDescent="0.25">
      <c r="A1413" s="27">
        <v>1996</v>
      </c>
      <c r="B1413" s="27" t="s">
        <v>4943</v>
      </c>
      <c r="C1413" s="27" t="s">
        <v>674</v>
      </c>
      <c r="D1413" s="27" t="s">
        <v>3830</v>
      </c>
      <c r="E1413" s="27" t="s">
        <v>4347</v>
      </c>
      <c r="F1413" s="28">
        <v>35277</v>
      </c>
      <c r="G1413" s="29">
        <v>0.76041666666666663</v>
      </c>
      <c r="H1413" s="28">
        <v>35278</v>
      </c>
      <c r="I1413" s="29">
        <v>6.25E-2</v>
      </c>
      <c r="J1413" s="27" t="s">
        <v>889</v>
      </c>
      <c r="K1413" s="27">
        <v>2</v>
      </c>
      <c r="L1413" s="27">
        <v>8</v>
      </c>
      <c r="M1413" s="27">
        <v>10</v>
      </c>
      <c r="N1413" s="27" t="s">
        <v>882</v>
      </c>
      <c r="O1413" s="30">
        <v>201907581</v>
      </c>
      <c r="P1413" s="22"/>
      <c r="Q1413" s="22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9"/>
    </row>
    <row r="1414" spans="1:29" x14ac:dyDescent="0.25">
      <c r="A1414" s="27">
        <v>1996</v>
      </c>
      <c r="B1414" s="27" t="s">
        <v>1362</v>
      </c>
      <c r="C1414" s="27" t="s">
        <v>676</v>
      </c>
      <c r="D1414" s="27" t="s">
        <v>905</v>
      </c>
      <c r="E1414" s="27" t="s">
        <v>1363</v>
      </c>
      <c r="F1414" s="28">
        <v>35277</v>
      </c>
      <c r="G1414" s="29">
        <v>0.76388888888888884</v>
      </c>
      <c r="H1414" s="28">
        <v>35277</v>
      </c>
      <c r="I1414" s="29">
        <v>0.80902777777777779</v>
      </c>
      <c r="J1414" s="27" t="s">
        <v>889</v>
      </c>
      <c r="K1414" s="27">
        <v>0</v>
      </c>
      <c r="L1414" s="27">
        <v>0.1</v>
      </c>
      <c r="M1414" s="27">
        <v>0.1</v>
      </c>
      <c r="N1414" s="27" t="s">
        <v>882</v>
      </c>
      <c r="O1414" s="30">
        <v>201806627</v>
      </c>
      <c r="P1414" s="22"/>
      <c r="Q1414" s="22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9"/>
    </row>
    <row r="1415" spans="1:29" x14ac:dyDescent="0.25">
      <c r="A1415" s="27">
        <v>1996</v>
      </c>
      <c r="B1415" s="27" t="s">
        <v>4558</v>
      </c>
      <c r="C1415" s="27" t="s">
        <v>674</v>
      </c>
      <c r="D1415" s="27" t="s">
        <v>3846</v>
      </c>
      <c r="E1415" s="27" t="s">
        <v>3887</v>
      </c>
      <c r="F1415" s="28">
        <v>35277</v>
      </c>
      <c r="G1415" s="29">
        <v>0.78125</v>
      </c>
      <c r="H1415" s="28">
        <v>35277</v>
      </c>
      <c r="I1415" s="29">
        <v>0.95138888888888884</v>
      </c>
      <c r="J1415" s="27" t="s">
        <v>889</v>
      </c>
      <c r="K1415" s="27">
        <v>0</v>
      </c>
      <c r="L1415" s="27">
        <v>1</v>
      </c>
      <c r="M1415" s="27">
        <v>1</v>
      </c>
      <c r="N1415" s="27" t="s">
        <v>882</v>
      </c>
      <c r="O1415" s="30">
        <v>202006381</v>
      </c>
      <c r="P1415" s="22"/>
      <c r="Q1415" s="22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9"/>
    </row>
    <row r="1416" spans="1:29" x14ac:dyDescent="0.25">
      <c r="A1416" s="27">
        <v>1996</v>
      </c>
      <c r="B1416" s="27" t="s">
        <v>4885</v>
      </c>
      <c r="C1416" s="27" t="s">
        <v>674</v>
      </c>
      <c r="D1416" s="27" t="s">
        <v>3821</v>
      </c>
      <c r="E1416" s="27" t="s">
        <v>3837</v>
      </c>
      <c r="F1416" s="28">
        <v>35277</v>
      </c>
      <c r="G1416" s="29">
        <v>0.78402777777777777</v>
      </c>
      <c r="H1416" s="28">
        <v>35277</v>
      </c>
      <c r="I1416" s="29">
        <v>0.94444444444444453</v>
      </c>
      <c r="J1416" s="27" t="s">
        <v>889</v>
      </c>
      <c r="K1416" s="27">
        <v>1</v>
      </c>
      <c r="L1416" s="27">
        <v>1</v>
      </c>
      <c r="M1416" s="27">
        <v>2</v>
      </c>
      <c r="N1416" s="27" t="s">
        <v>882</v>
      </c>
      <c r="O1416" s="30">
        <v>201906235</v>
      </c>
      <c r="P1416" s="22"/>
      <c r="Q1416" s="22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9"/>
    </row>
    <row r="1417" spans="1:29" x14ac:dyDescent="0.25">
      <c r="A1417" s="27">
        <v>1996</v>
      </c>
      <c r="B1417" s="27" t="s">
        <v>4973</v>
      </c>
      <c r="C1417" s="27" t="s">
        <v>674</v>
      </c>
      <c r="D1417" s="27" t="s">
        <v>3827</v>
      </c>
      <c r="E1417" s="27" t="s">
        <v>754</v>
      </c>
      <c r="F1417" s="28">
        <v>35277</v>
      </c>
      <c r="G1417" s="29">
        <v>0.79513888888888884</v>
      </c>
      <c r="H1417" s="28">
        <v>35278</v>
      </c>
      <c r="I1417" s="29">
        <v>1.3888888888888888E-2</v>
      </c>
      <c r="J1417" s="27" t="s">
        <v>889</v>
      </c>
      <c r="K1417" s="27">
        <v>0</v>
      </c>
      <c r="L1417" s="27">
        <v>3</v>
      </c>
      <c r="M1417" s="27">
        <v>3</v>
      </c>
      <c r="N1417" s="27" t="s">
        <v>882</v>
      </c>
      <c r="O1417" s="30">
        <v>201705577</v>
      </c>
      <c r="P1417" s="22"/>
      <c r="Q1417" s="22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9"/>
    </row>
    <row r="1418" spans="1:29" x14ac:dyDescent="0.25">
      <c r="A1418" s="27">
        <v>1996</v>
      </c>
      <c r="B1418" s="27" t="s">
        <v>1023</v>
      </c>
      <c r="C1418" s="27" t="s">
        <v>676</v>
      </c>
      <c r="D1418" s="27" t="s">
        <v>893</v>
      </c>
      <c r="E1418" s="27" t="s">
        <v>782</v>
      </c>
      <c r="F1418" s="28">
        <v>35277</v>
      </c>
      <c r="G1418" s="29">
        <v>0.80902777777777779</v>
      </c>
      <c r="H1418" s="28">
        <v>35277</v>
      </c>
      <c r="I1418" s="29">
        <v>0.97569444444444453</v>
      </c>
      <c r="J1418" s="27" t="s">
        <v>889</v>
      </c>
      <c r="K1418" s="27">
        <v>0.5</v>
      </c>
      <c r="L1418" s="27">
        <v>0</v>
      </c>
      <c r="M1418" s="27">
        <v>0.5</v>
      </c>
      <c r="N1418" s="27" t="s">
        <v>882</v>
      </c>
      <c r="O1418" s="30">
        <v>200707284</v>
      </c>
      <c r="P1418" s="22"/>
      <c r="Q1418" s="22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9"/>
    </row>
    <row r="1419" spans="1:29" x14ac:dyDescent="0.25">
      <c r="A1419" s="27">
        <v>1996</v>
      </c>
      <c r="B1419" s="27" t="s">
        <v>1570</v>
      </c>
      <c r="C1419" s="27" t="s">
        <v>676</v>
      </c>
      <c r="D1419" s="27" t="s">
        <v>901</v>
      </c>
      <c r="E1419" s="27" t="s">
        <v>1571</v>
      </c>
      <c r="F1419" s="28">
        <v>35277</v>
      </c>
      <c r="G1419" s="29">
        <v>0.80902777777777779</v>
      </c>
      <c r="H1419" s="28">
        <v>35277</v>
      </c>
      <c r="I1419" s="29">
        <v>0.90625</v>
      </c>
      <c r="J1419" s="27" t="s">
        <v>889</v>
      </c>
      <c r="K1419" s="27">
        <v>0</v>
      </c>
      <c r="L1419" s="27">
        <v>2</v>
      </c>
      <c r="M1419" s="27">
        <v>2</v>
      </c>
      <c r="N1419" s="27" t="s">
        <v>882</v>
      </c>
      <c r="O1419" s="30">
        <v>201706766</v>
      </c>
      <c r="P1419" s="22"/>
      <c r="Q1419" s="22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9"/>
    </row>
    <row r="1420" spans="1:29" x14ac:dyDescent="0.25">
      <c r="A1420" s="27">
        <v>1996</v>
      </c>
      <c r="B1420" s="27" t="s">
        <v>3983</v>
      </c>
      <c r="C1420" s="27" t="s">
        <v>674</v>
      </c>
      <c r="D1420" s="27" t="s">
        <v>3859</v>
      </c>
      <c r="E1420" s="27" t="s">
        <v>3984</v>
      </c>
      <c r="F1420" s="28">
        <v>35277</v>
      </c>
      <c r="G1420" s="29">
        <v>0.80902777777777779</v>
      </c>
      <c r="H1420" s="28">
        <v>35277</v>
      </c>
      <c r="I1420" s="29">
        <v>0.83680555555555547</v>
      </c>
      <c r="J1420" s="27" t="s">
        <v>889</v>
      </c>
      <c r="K1420" s="27">
        <v>0</v>
      </c>
      <c r="L1420" s="27">
        <v>0.01</v>
      </c>
      <c r="M1420" s="27">
        <v>0.01</v>
      </c>
      <c r="N1420" s="27" t="s">
        <v>882</v>
      </c>
      <c r="O1420" s="30">
        <v>202005942</v>
      </c>
      <c r="P1420" s="22"/>
      <c r="Q1420" s="22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9"/>
    </row>
    <row r="1421" spans="1:29" x14ac:dyDescent="0.25">
      <c r="A1421" s="27">
        <v>1996</v>
      </c>
      <c r="B1421" s="27" t="s">
        <v>1184</v>
      </c>
      <c r="C1421" s="27" t="s">
        <v>676</v>
      </c>
      <c r="D1421" s="27" t="s">
        <v>905</v>
      </c>
      <c r="E1421" s="27" t="s">
        <v>1177</v>
      </c>
      <c r="F1421" s="28">
        <v>35277</v>
      </c>
      <c r="G1421" s="29">
        <v>0.88541666666666663</v>
      </c>
      <c r="H1421" s="28">
        <v>35277</v>
      </c>
      <c r="I1421" s="29">
        <v>0.92708333333333337</v>
      </c>
      <c r="J1421" s="27" t="s">
        <v>889</v>
      </c>
      <c r="K1421" s="27">
        <v>0</v>
      </c>
      <c r="L1421" s="27">
        <v>0.02</v>
      </c>
      <c r="M1421" s="27">
        <v>0.02</v>
      </c>
      <c r="N1421" s="27" t="s">
        <v>882</v>
      </c>
      <c r="O1421" s="30">
        <v>202005986</v>
      </c>
      <c r="P1421" s="22"/>
      <c r="Q1421" s="22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9"/>
    </row>
    <row r="1422" spans="1:29" x14ac:dyDescent="0.25">
      <c r="A1422" s="27">
        <v>1996</v>
      </c>
      <c r="B1422" s="27" t="s">
        <v>1284</v>
      </c>
      <c r="C1422" s="27" t="s">
        <v>676</v>
      </c>
      <c r="D1422" s="27" t="s">
        <v>905</v>
      </c>
      <c r="E1422" s="27" t="s">
        <v>789</v>
      </c>
      <c r="F1422" s="28">
        <v>35277</v>
      </c>
      <c r="G1422" s="29">
        <v>0.89583333333333337</v>
      </c>
      <c r="H1422" s="28">
        <v>35277</v>
      </c>
      <c r="I1422" s="29">
        <v>0.93055555555555547</v>
      </c>
      <c r="J1422" s="27" t="s">
        <v>889</v>
      </c>
      <c r="K1422" s="27">
        <v>0</v>
      </c>
      <c r="L1422" s="27">
        <v>0.05</v>
      </c>
      <c r="M1422" s="27">
        <v>0.05</v>
      </c>
      <c r="N1422" s="27" t="s">
        <v>882</v>
      </c>
      <c r="O1422" s="30">
        <v>201900178</v>
      </c>
      <c r="P1422" s="22"/>
      <c r="Q1422" s="22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9"/>
    </row>
    <row r="1423" spans="1:29" x14ac:dyDescent="0.25">
      <c r="A1423" s="27">
        <v>1996</v>
      </c>
      <c r="B1423" s="27" t="s">
        <v>4460</v>
      </c>
      <c r="C1423" s="27" t="s">
        <v>674</v>
      </c>
      <c r="D1423" s="27" t="s">
        <v>1248</v>
      </c>
      <c r="E1423" s="27" t="s">
        <v>4461</v>
      </c>
      <c r="F1423" s="28">
        <v>35277</v>
      </c>
      <c r="G1423" s="29">
        <v>0.89583333333333337</v>
      </c>
      <c r="H1423" s="28">
        <v>35277</v>
      </c>
      <c r="I1423" s="29">
        <v>0.96180555555555547</v>
      </c>
      <c r="J1423" s="27" t="s">
        <v>889</v>
      </c>
      <c r="K1423" s="27">
        <v>0</v>
      </c>
      <c r="L1423" s="27">
        <v>0.2</v>
      </c>
      <c r="M1423" s="27">
        <v>0.2</v>
      </c>
      <c r="N1423" s="27" t="s">
        <v>882</v>
      </c>
      <c r="O1423" s="30">
        <v>201806787</v>
      </c>
      <c r="P1423" s="22"/>
      <c r="Q1423" s="22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9"/>
    </row>
    <row r="1424" spans="1:29" x14ac:dyDescent="0.25">
      <c r="A1424" s="27">
        <v>1996</v>
      </c>
      <c r="B1424" s="27" t="s">
        <v>1480</v>
      </c>
      <c r="C1424" s="27" t="s">
        <v>676</v>
      </c>
      <c r="D1424" s="27" t="s">
        <v>893</v>
      </c>
      <c r="E1424" s="27" t="s">
        <v>903</v>
      </c>
      <c r="F1424" s="28">
        <v>35277</v>
      </c>
      <c r="G1424" s="29">
        <v>0.90277777777777779</v>
      </c>
      <c r="H1424" s="28">
        <v>35278</v>
      </c>
      <c r="I1424" s="29">
        <v>4.8611111111111112E-2</v>
      </c>
      <c r="J1424" s="27" t="s">
        <v>889</v>
      </c>
      <c r="K1424" s="27">
        <v>0</v>
      </c>
      <c r="L1424" s="27">
        <v>0.5</v>
      </c>
      <c r="M1424" s="27">
        <v>0.5</v>
      </c>
      <c r="N1424" s="27" t="s">
        <v>882</v>
      </c>
      <c r="O1424" s="30">
        <v>202005319</v>
      </c>
      <c r="P1424" s="22"/>
      <c r="Q1424" s="22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9"/>
    </row>
    <row r="1425" spans="1:29" x14ac:dyDescent="0.25">
      <c r="A1425" s="27">
        <v>1996</v>
      </c>
      <c r="B1425" s="27" t="s">
        <v>4551</v>
      </c>
      <c r="C1425" s="27" t="s">
        <v>674</v>
      </c>
      <c r="D1425" s="27" t="s">
        <v>3821</v>
      </c>
      <c r="E1425" s="27" t="s">
        <v>3822</v>
      </c>
      <c r="F1425" s="28">
        <v>35277</v>
      </c>
      <c r="G1425" s="29">
        <v>0.90972222222222221</v>
      </c>
      <c r="H1425" s="28">
        <v>35277</v>
      </c>
      <c r="I1425" s="29">
        <v>0.98611111111111116</v>
      </c>
      <c r="J1425" s="27" t="s">
        <v>889</v>
      </c>
      <c r="K1425" s="27">
        <v>0</v>
      </c>
      <c r="L1425" s="27">
        <v>0.06</v>
      </c>
      <c r="M1425" s="27">
        <v>0.06</v>
      </c>
      <c r="N1425" s="27" t="s">
        <v>882</v>
      </c>
      <c r="O1425" s="30">
        <v>201905354</v>
      </c>
      <c r="P1425" s="22"/>
      <c r="Q1425" s="22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9"/>
    </row>
    <row r="1426" spans="1:29" x14ac:dyDescent="0.25">
      <c r="A1426" s="27">
        <v>1996</v>
      </c>
      <c r="B1426" s="27" t="s">
        <v>1530</v>
      </c>
      <c r="C1426" s="27" t="s">
        <v>676</v>
      </c>
      <c r="D1426" s="27" t="s">
        <v>901</v>
      </c>
      <c r="E1426" s="27" t="s">
        <v>1408</v>
      </c>
      <c r="F1426" s="28">
        <v>35277</v>
      </c>
      <c r="G1426" s="29">
        <v>0.91666666666666663</v>
      </c>
      <c r="H1426" s="28">
        <v>35277</v>
      </c>
      <c r="I1426" s="29">
        <v>0.97916666666666663</v>
      </c>
      <c r="J1426" s="27" t="s">
        <v>889</v>
      </c>
      <c r="K1426" s="27">
        <v>0</v>
      </c>
      <c r="L1426" s="27">
        <v>1</v>
      </c>
      <c r="M1426" s="27">
        <v>1</v>
      </c>
      <c r="N1426" s="27" t="s">
        <v>882</v>
      </c>
      <c r="O1426" s="30">
        <v>201806776</v>
      </c>
      <c r="P1426" s="22"/>
      <c r="Q1426" s="22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9"/>
    </row>
    <row r="1427" spans="1:29" x14ac:dyDescent="0.25">
      <c r="A1427" s="27">
        <v>1996</v>
      </c>
      <c r="B1427" s="27" t="s">
        <v>3983</v>
      </c>
      <c r="C1427" s="27" t="s">
        <v>674</v>
      </c>
      <c r="D1427" s="27" t="s">
        <v>3859</v>
      </c>
      <c r="E1427" s="27" t="s">
        <v>3984</v>
      </c>
      <c r="F1427" s="28">
        <v>35277</v>
      </c>
      <c r="G1427" s="29">
        <v>0.92708333333333337</v>
      </c>
      <c r="H1427" s="28">
        <v>35277</v>
      </c>
      <c r="I1427" s="29">
        <v>0.9375</v>
      </c>
      <c r="J1427" s="27" t="s">
        <v>889</v>
      </c>
      <c r="K1427" s="27">
        <v>0</v>
      </c>
      <c r="L1427" s="27">
        <v>0.01</v>
      </c>
      <c r="M1427" s="27">
        <v>0.01</v>
      </c>
      <c r="N1427" s="27" t="s">
        <v>882</v>
      </c>
      <c r="O1427" s="30">
        <v>201504772</v>
      </c>
      <c r="P1427" s="22"/>
      <c r="Q1427" s="22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9"/>
    </row>
    <row r="1428" spans="1:29" x14ac:dyDescent="0.25">
      <c r="A1428" s="27">
        <v>1996</v>
      </c>
      <c r="B1428" s="27" t="s">
        <v>1021</v>
      </c>
      <c r="C1428" s="27" t="s">
        <v>676</v>
      </c>
      <c r="D1428" s="27" t="s">
        <v>991</v>
      </c>
      <c r="E1428" s="27" t="s">
        <v>992</v>
      </c>
      <c r="F1428" s="28">
        <v>35277</v>
      </c>
      <c r="G1428" s="29">
        <v>0.93402777777777779</v>
      </c>
      <c r="H1428" s="28">
        <v>35278</v>
      </c>
      <c r="I1428" s="29">
        <v>1.7361111111111112E-2</v>
      </c>
      <c r="J1428" s="27" t="s">
        <v>889</v>
      </c>
      <c r="K1428" s="27">
        <v>0</v>
      </c>
      <c r="L1428" s="27">
        <v>0.03</v>
      </c>
      <c r="M1428" s="27">
        <v>0.03</v>
      </c>
      <c r="N1428" s="27" t="s">
        <v>882</v>
      </c>
      <c r="O1428" s="30">
        <v>201908047</v>
      </c>
      <c r="P1428" s="22"/>
      <c r="Q1428" s="22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9"/>
    </row>
    <row r="1429" spans="1:29" x14ac:dyDescent="0.25">
      <c r="A1429" s="27">
        <v>1996</v>
      </c>
      <c r="B1429" s="27" t="s">
        <v>4885</v>
      </c>
      <c r="C1429" s="27" t="s">
        <v>674</v>
      </c>
      <c r="D1429" s="27" t="s">
        <v>3821</v>
      </c>
      <c r="E1429" s="27" t="s">
        <v>3837</v>
      </c>
      <c r="F1429" s="28">
        <v>35277</v>
      </c>
      <c r="G1429" s="29">
        <v>0.94791666666666663</v>
      </c>
      <c r="H1429" s="28">
        <v>35278</v>
      </c>
      <c r="I1429" s="29">
        <v>6.3888888888888884E-2</v>
      </c>
      <c r="J1429" s="27" t="s">
        <v>889</v>
      </c>
      <c r="K1429" s="27">
        <v>0.5</v>
      </c>
      <c r="L1429" s="27">
        <v>0.5</v>
      </c>
      <c r="M1429" s="27">
        <v>1</v>
      </c>
      <c r="N1429" s="27" t="s">
        <v>882</v>
      </c>
      <c r="O1429" s="30">
        <v>201900728</v>
      </c>
      <c r="P1429" s="22"/>
      <c r="Q1429" s="22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9"/>
    </row>
    <row r="1430" spans="1:29" x14ac:dyDescent="0.25">
      <c r="A1430" s="27">
        <v>1996</v>
      </c>
      <c r="B1430" s="27" t="s">
        <v>4460</v>
      </c>
      <c r="C1430" s="27" t="s">
        <v>674</v>
      </c>
      <c r="D1430" s="27" t="s">
        <v>1248</v>
      </c>
      <c r="E1430" s="27" t="s">
        <v>4461</v>
      </c>
      <c r="F1430" s="28">
        <v>35277</v>
      </c>
      <c r="G1430" s="29">
        <v>0.97916666666666663</v>
      </c>
      <c r="H1430" s="28">
        <v>35278</v>
      </c>
      <c r="I1430" s="29">
        <v>2.7777777777777776E-2</v>
      </c>
      <c r="J1430" s="27" t="s">
        <v>889</v>
      </c>
      <c r="K1430" s="27">
        <v>0</v>
      </c>
      <c r="L1430" s="27">
        <v>0.05</v>
      </c>
      <c r="M1430" s="27">
        <v>0.05</v>
      </c>
      <c r="N1430" s="27" t="s">
        <v>882</v>
      </c>
      <c r="O1430" s="30">
        <v>201907455</v>
      </c>
      <c r="P1430" s="22"/>
      <c r="Q1430" s="22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9"/>
    </row>
    <row r="1431" spans="1:29" x14ac:dyDescent="0.25">
      <c r="A1431" s="27">
        <v>1996</v>
      </c>
      <c r="B1431" s="27" t="s">
        <v>1457</v>
      </c>
      <c r="C1431" s="27" t="s">
        <v>676</v>
      </c>
      <c r="D1431" s="27" t="s">
        <v>930</v>
      </c>
      <c r="E1431" s="27" t="s">
        <v>1458</v>
      </c>
      <c r="F1431" s="28">
        <v>35278</v>
      </c>
      <c r="G1431" s="29">
        <v>0</v>
      </c>
      <c r="H1431" s="28">
        <v>35278</v>
      </c>
      <c r="I1431" s="29">
        <v>0.11458333333333333</v>
      </c>
      <c r="J1431" s="27" t="s">
        <v>889</v>
      </c>
      <c r="K1431" s="27">
        <v>0</v>
      </c>
      <c r="L1431" s="27">
        <v>0.4</v>
      </c>
      <c r="M1431" s="27">
        <v>0.4</v>
      </c>
      <c r="N1431" s="27" t="s">
        <v>882</v>
      </c>
      <c r="O1431" s="30">
        <v>202003219</v>
      </c>
      <c r="P1431" s="22"/>
      <c r="Q1431" s="22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9"/>
    </row>
    <row r="1432" spans="1:29" x14ac:dyDescent="0.25">
      <c r="A1432" s="27">
        <v>1996</v>
      </c>
      <c r="B1432" s="27" t="s">
        <v>1284</v>
      </c>
      <c r="C1432" s="27" t="s">
        <v>676</v>
      </c>
      <c r="D1432" s="27" t="s">
        <v>905</v>
      </c>
      <c r="E1432" s="27" t="s">
        <v>789</v>
      </c>
      <c r="F1432" s="28">
        <v>35278</v>
      </c>
      <c r="G1432" s="29">
        <v>4.8611111111111112E-2</v>
      </c>
      <c r="H1432" s="28">
        <v>35278</v>
      </c>
      <c r="I1432" s="29">
        <v>7.9861111111111105E-2</v>
      </c>
      <c r="J1432" s="27" t="s">
        <v>889</v>
      </c>
      <c r="K1432" s="27">
        <v>0</v>
      </c>
      <c r="L1432" s="27">
        <v>0.05</v>
      </c>
      <c r="M1432" s="27">
        <v>0.05</v>
      </c>
      <c r="N1432" s="27" t="s">
        <v>882</v>
      </c>
      <c r="O1432" s="30">
        <v>201706907</v>
      </c>
      <c r="P1432" s="22"/>
      <c r="Q1432" s="22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9"/>
    </row>
    <row r="1433" spans="1:29" x14ac:dyDescent="0.25">
      <c r="A1433" s="27">
        <v>1996</v>
      </c>
      <c r="B1433" s="27" t="s">
        <v>3974</v>
      </c>
      <c r="C1433" s="27" t="s">
        <v>674</v>
      </c>
      <c r="D1433" s="27" t="s">
        <v>3827</v>
      </c>
      <c r="E1433" s="27" t="s">
        <v>761</v>
      </c>
      <c r="F1433" s="28">
        <v>35278</v>
      </c>
      <c r="G1433" s="29">
        <v>9.0277777777777776E-2</v>
      </c>
      <c r="H1433" s="28">
        <v>35278</v>
      </c>
      <c r="I1433" s="29">
        <v>0.16666666666666666</v>
      </c>
      <c r="J1433" s="27" t="s">
        <v>889</v>
      </c>
      <c r="K1433" s="27">
        <v>0</v>
      </c>
      <c r="L1433" s="27">
        <v>0.01</v>
      </c>
      <c r="M1433" s="27">
        <v>0.01</v>
      </c>
      <c r="N1433" s="27" t="s">
        <v>882</v>
      </c>
      <c r="O1433" s="30">
        <v>201904692</v>
      </c>
      <c r="P1433" s="22"/>
      <c r="Q1433" s="22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9"/>
    </row>
    <row r="1434" spans="1:29" x14ac:dyDescent="0.25">
      <c r="A1434" s="27">
        <v>1996</v>
      </c>
      <c r="B1434" s="27" t="s">
        <v>4558</v>
      </c>
      <c r="C1434" s="27" t="s">
        <v>674</v>
      </c>
      <c r="D1434" s="27" t="s">
        <v>3846</v>
      </c>
      <c r="E1434" s="27" t="s">
        <v>3887</v>
      </c>
      <c r="F1434" s="28">
        <v>35278</v>
      </c>
      <c r="G1434" s="29">
        <v>0.1076388888888889</v>
      </c>
      <c r="H1434" s="28">
        <v>35278</v>
      </c>
      <c r="I1434" s="29">
        <v>0.16666666666666666</v>
      </c>
      <c r="J1434" s="27" t="s">
        <v>889</v>
      </c>
      <c r="K1434" s="27">
        <v>0</v>
      </c>
      <c r="L1434" s="27">
        <v>7.0000000000000007E-2</v>
      </c>
      <c r="M1434" s="27">
        <v>7.0000000000000007E-2</v>
      </c>
      <c r="N1434" s="27" t="s">
        <v>882</v>
      </c>
      <c r="O1434" s="30">
        <v>202005356</v>
      </c>
      <c r="P1434" s="22"/>
      <c r="Q1434" s="22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9"/>
    </row>
    <row r="1435" spans="1:29" x14ac:dyDescent="0.25">
      <c r="A1435" s="27">
        <v>1996</v>
      </c>
      <c r="B1435" s="27" t="s">
        <v>1014</v>
      </c>
      <c r="C1435" s="27" t="s">
        <v>676</v>
      </c>
      <c r="D1435" s="27" t="s">
        <v>893</v>
      </c>
      <c r="E1435" s="27" t="s">
        <v>1015</v>
      </c>
      <c r="F1435" s="28">
        <v>35278</v>
      </c>
      <c r="G1435" s="29">
        <v>0.14583333333333334</v>
      </c>
      <c r="H1435" s="28">
        <v>35278</v>
      </c>
      <c r="I1435" s="29">
        <v>0.32291666666666669</v>
      </c>
      <c r="J1435" s="27" t="s">
        <v>889</v>
      </c>
      <c r="K1435" s="27">
        <v>1</v>
      </c>
      <c r="L1435" s="27">
        <v>0</v>
      </c>
      <c r="M1435" s="27">
        <v>1</v>
      </c>
      <c r="N1435" s="27" t="s">
        <v>882</v>
      </c>
      <c r="O1435" s="30">
        <v>201806581</v>
      </c>
      <c r="P1435" s="22"/>
      <c r="Q1435" s="22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9"/>
    </row>
    <row r="1436" spans="1:29" x14ac:dyDescent="0.25">
      <c r="A1436" s="27">
        <v>1996</v>
      </c>
      <c r="B1436" s="27" t="s">
        <v>4001</v>
      </c>
      <c r="C1436" s="27" t="s">
        <v>674</v>
      </c>
      <c r="D1436" s="27" t="s">
        <v>1248</v>
      </c>
      <c r="E1436" s="27" t="s">
        <v>4002</v>
      </c>
      <c r="F1436" s="28">
        <v>35278</v>
      </c>
      <c r="G1436" s="29">
        <v>0.1875</v>
      </c>
      <c r="H1436" s="28">
        <v>35278</v>
      </c>
      <c r="I1436" s="29">
        <v>0.22916666666666666</v>
      </c>
      <c r="J1436" s="27" t="s">
        <v>889</v>
      </c>
      <c r="K1436" s="27">
        <v>0</v>
      </c>
      <c r="L1436" s="27">
        <v>0.05</v>
      </c>
      <c r="M1436" s="27">
        <v>0.05</v>
      </c>
      <c r="N1436" s="27" t="s">
        <v>882</v>
      </c>
      <c r="O1436" s="30">
        <v>201907457</v>
      </c>
      <c r="P1436" s="22"/>
      <c r="Q1436" s="22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9"/>
    </row>
    <row r="1437" spans="1:29" x14ac:dyDescent="0.25">
      <c r="A1437" s="27">
        <v>1996</v>
      </c>
      <c r="B1437" s="27" t="s">
        <v>4449</v>
      </c>
      <c r="C1437" s="27" t="s">
        <v>674</v>
      </c>
      <c r="D1437" s="27" t="s">
        <v>1248</v>
      </c>
      <c r="E1437" s="27" t="s">
        <v>4359</v>
      </c>
      <c r="F1437" s="28">
        <v>35278</v>
      </c>
      <c r="G1437" s="29">
        <v>0.27083333333333331</v>
      </c>
      <c r="H1437" s="28">
        <v>35278</v>
      </c>
      <c r="I1437" s="29">
        <v>0.31944444444444448</v>
      </c>
      <c r="J1437" s="27" t="s">
        <v>889</v>
      </c>
      <c r="K1437" s="27">
        <v>0</v>
      </c>
      <c r="L1437" s="27">
        <v>0.1</v>
      </c>
      <c r="M1437" s="27">
        <v>0.1</v>
      </c>
      <c r="N1437" s="27" t="s">
        <v>882</v>
      </c>
      <c r="O1437" s="30">
        <v>201806321</v>
      </c>
      <c r="P1437" s="22"/>
      <c r="Q1437" s="22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9"/>
    </row>
    <row r="1438" spans="1:29" x14ac:dyDescent="0.25">
      <c r="A1438" s="27">
        <v>1996</v>
      </c>
      <c r="B1438" s="27" t="s">
        <v>2453</v>
      </c>
      <c r="C1438" s="27" t="s">
        <v>2231</v>
      </c>
      <c r="D1438" s="27" t="s">
        <v>2259</v>
      </c>
      <c r="E1438" s="27" t="s">
        <v>2414</v>
      </c>
      <c r="F1438" s="28">
        <v>35278</v>
      </c>
      <c r="G1438" s="29">
        <v>0.36805555555555558</v>
      </c>
      <c r="H1438" s="28">
        <v>35278</v>
      </c>
      <c r="I1438" s="29">
        <v>0.41180555555555554</v>
      </c>
      <c r="J1438" s="27"/>
      <c r="K1438" s="27">
        <v>0</v>
      </c>
      <c r="L1438" s="27">
        <v>1.2E-2</v>
      </c>
      <c r="M1438" s="27">
        <v>1.2E-2</v>
      </c>
      <c r="N1438" s="27" t="s">
        <v>2173</v>
      </c>
      <c r="O1438" s="30">
        <v>202007344</v>
      </c>
      <c r="P1438" s="22"/>
      <c r="Q1438" s="22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9"/>
    </row>
    <row r="1439" spans="1:29" x14ac:dyDescent="0.25">
      <c r="A1439" s="27">
        <v>1996</v>
      </c>
      <c r="B1439" s="27" t="s">
        <v>1014</v>
      </c>
      <c r="C1439" s="27" t="s">
        <v>676</v>
      </c>
      <c r="D1439" s="27" t="s">
        <v>893</v>
      </c>
      <c r="E1439" s="27" t="s">
        <v>1015</v>
      </c>
      <c r="F1439" s="28">
        <v>35278</v>
      </c>
      <c r="G1439" s="29">
        <v>0.44444444444444442</v>
      </c>
      <c r="H1439" s="28">
        <v>35278</v>
      </c>
      <c r="I1439" s="29">
        <v>0.68055555555555547</v>
      </c>
      <c r="J1439" s="27" t="s">
        <v>889</v>
      </c>
      <c r="K1439" s="27">
        <v>1</v>
      </c>
      <c r="L1439" s="27">
        <v>2</v>
      </c>
      <c r="M1439" s="27">
        <v>3</v>
      </c>
      <c r="N1439" s="27" t="s">
        <v>882</v>
      </c>
      <c r="O1439" s="30">
        <v>202102696</v>
      </c>
      <c r="P1439" s="22"/>
      <c r="Q1439" s="22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9"/>
    </row>
    <row r="1440" spans="1:29" x14ac:dyDescent="0.25">
      <c r="A1440" s="27">
        <v>1996</v>
      </c>
      <c r="B1440" s="27" t="s">
        <v>1012</v>
      </c>
      <c r="C1440" s="27" t="s">
        <v>676</v>
      </c>
      <c r="D1440" s="27" t="s">
        <v>963</v>
      </c>
      <c r="E1440" s="27" t="s">
        <v>1013</v>
      </c>
      <c r="F1440" s="28">
        <v>35278</v>
      </c>
      <c r="G1440" s="29">
        <v>0.4465277777777778</v>
      </c>
      <c r="H1440" s="28">
        <v>35278</v>
      </c>
      <c r="I1440" s="29">
        <v>0.49652777777777773</v>
      </c>
      <c r="J1440" s="27" t="s">
        <v>889</v>
      </c>
      <c r="K1440" s="27">
        <v>0</v>
      </c>
      <c r="L1440" s="27">
        <v>1</v>
      </c>
      <c r="M1440" s="27">
        <v>1</v>
      </c>
      <c r="N1440" s="27" t="s">
        <v>882</v>
      </c>
      <c r="O1440" s="30">
        <v>201705641</v>
      </c>
      <c r="P1440" s="22"/>
      <c r="Q1440" s="22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9"/>
    </row>
    <row r="1441" spans="1:29" x14ac:dyDescent="0.25">
      <c r="A1441" s="27">
        <v>1996</v>
      </c>
      <c r="B1441" s="27" t="s">
        <v>1116</v>
      </c>
      <c r="C1441" s="27" t="s">
        <v>676</v>
      </c>
      <c r="D1441" s="27" t="s">
        <v>887</v>
      </c>
      <c r="E1441" s="27" t="s">
        <v>1117</v>
      </c>
      <c r="F1441" s="28">
        <v>35278</v>
      </c>
      <c r="G1441" s="29">
        <v>0.47569444444444442</v>
      </c>
      <c r="H1441" s="28">
        <v>35278</v>
      </c>
      <c r="I1441" s="29">
        <v>0.94791666666666663</v>
      </c>
      <c r="J1441" s="27" t="s">
        <v>889</v>
      </c>
      <c r="K1441" s="27">
        <v>0</v>
      </c>
      <c r="L1441" s="27">
        <v>0.5</v>
      </c>
      <c r="M1441" s="27">
        <v>0.5</v>
      </c>
      <c r="N1441" s="27" t="s">
        <v>882</v>
      </c>
      <c r="O1441" s="30">
        <v>201707165</v>
      </c>
      <c r="P1441" s="22"/>
      <c r="Q1441" s="22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9"/>
    </row>
    <row r="1442" spans="1:29" x14ac:dyDescent="0.25">
      <c r="A1442" s="27">
        <v>1996</v>
      </c>
      <c r="B1442" s="27" t="s">
        <v>4263</v>
      </c>
      <c r="C1442" s="27" t="s">
        <v>674</v>
      </c>
      <c r="D1442" s="27" t="s">
        <v>802</v>
      </c>
      <c r="E1442" s="27" t="s">
        <v>4110</v>
      </c>
      <c r="F1442" s="28">
        <v>35278</v>
      </c>
      <c r="G1442" s="29">
        <v>0.50347222222222221</v>
      </c>
      <c r="H1442" s="28">
        <v>35278</v>
      </c>
      <c r="I1442" s="29">
        <v>0.58333333333333337</v>
      </c>
      <c r="J1442" s="27" t="s">
        <v>889</v>
      </c>
      <c r="K1442" s="27">
        <v>0</v>
      </c>
      <c r="L1442" s="27">
        <v>0.3</v>
      </c>
      <c r="M1442" s="27">
        <v>0.3</v>
      </c>
      <c r="N1442" s="27" t="s">
        <v>882</v>
      </c>
      <c r="O1442" s="30">
        <v>202004852</v>
      </c>
      <c r="P1442" s="22"/>
      <c r="Q1442" s="22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9"/>
    </row>
    <row r="1443" spans="1:29" x14ac:dyDescent="0.25">
      <c r="A1443" s="27">
        <v>1996</v>
      </c>
      <c r="B1443" s="27" t="s">
        <v>1283</v>
      </c>
      <c r="C1443" s="27" t="s">
        <v>676</v>
      </c>
      <c r="D1443" s="27" t="s">
        <v>905</v>
      </c>
      <c r="E1443" s="27" t="s">
        <v>789</v>
      </c>
      <c r="F1443" s="28">
        <v>35278</v>
      </c>
      <c r="G1443" s="29">
        <v>0.50694444444444442</v>
      </c>
      <c r="H1443" s="28">
        <v>35278</v>
      </c>
      <c r="I1443" s="29">
        <v>0.53819444444444442</v>
      </c>
      <c r="J1443" s="27" t="s">
        <v>889</v>
      </c>
      <c r="K1443" s="27">
        <v>0</v>
      </c>
      <c r="L1443" s="27">
        <v>0.05</v>
      </c>
      <c r="M1443" s="27">
        <v>0.05</v>
      </c>
      <c r="N1443" s="27" t="s">
        <v>882</v>
      </c>
      <c r="O1443" s="30">
        <v>201706583</v>
      </c>
      <c r="P1443" s="22"/>
      <c r="Q1443" s="22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9"/>
    </row>
    <row r="1444" spans="1:29" x14ac:dyDescent="0.25">
      <c r="A1444" s="27">
        <v>1996</v>
      </c>
      <c r="B1444" s="27" t="s">
        <v>1481</v>
      </c>
      <c r="C1444" s="27" t="s">
        <v>676</v>
      </c>
      <c r="D1444" s="27" t="s">
        <v>901</v>
      </c>
      <c r="E1444" s="27" t="s">
        <v>824</v>
      </c>
      <c r="F1444" s="28">
        <v>35278</v>
      </c>
      <c r="G1444" s="29">
        <v>0.52083333333333337</v>
      </c>
      <c r="H1444" s="28">
        <v>35278</v>
      </c>
      <c r="I1444" s="29">
        <v>0.60416666666666663</v>
      </c>
      <c r="J1444" s="27" t="s">
        <v>889</v>
      </c>
      <c r="K1444" s="27">
        <v>0</v>
      </c>
      <c r="L1444" s="27">
        <v>0.5</v>
      </c>
      <c r="M1444" s="27">
        <v>0.5</v>
      </c>
      <c r="N1444" s="27" t="s">
        <v>882</v>
      </c>
      <c r="O1444" s="30">
        <v>201703602</v>
      </c>
      <c r="P1444" s="22"/>
      <c r="Q1444" s="22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9"/>
    </row>
    <row r="1445" spans="1:29" x14ac:dyDescent="0.25">
      <c r="A1445" s="27">
        <v>1996</v>
      </c>
      <c r="B1445" s="27" t="s">
        <v>4135</v>
      </c>
      <c r="C1445" s="27" t="s">
        <v>674</v>
      </c>
      <c r="D1445" s="27" t="s">
        <v>3827</v>
      </c>
      <c r="E1445" s="27" t="s">
        <v>1223</v>
      </c>
      <c r="F1445" s="28">
        <v>35278</v>
      </c>
      <c r="G1445" s="29">
        <v>0.5625</v>
      </c>
      <c r="H1445" s="28">
        <v>35278</v>
      </c>
      <c r="I1445" s="29">
        <v>0.62847222222222221</v>
      </c>
      <c r="J1445" s="27" t="s">
        <v>889</v>
      </c>
      <c r="K1445" s="27">
        <v>0</v>
      </c>
      <c r="L1445" s="27">
        <v>0.5</v>
      </c>
      <c r="M1445" s="27">
        <v>0.5</v>
      </c>
      <c r="N1445" s="27" t="s">
        <v>882</v>
      </c>
      <c r="O1445" s="30">
        <v>202004735</v>
      </c>
      <c r="P1445" s="22"/>
      <c r="Q1445" s="22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9"/>
    </row>
    <row r="1446" spans="1:29" x14ac:dyDescent="0.25">
      <c r="A1446" s="27">
        <v>1996</v>
      </c>
      <c r="B1446" s="27" t="s">
        <v>1016</v>
      </c>
      <c r="C1446" s="27" t="s">
        <v>676</v>
      </c>
      <c r="D1446" s="27" t="s">
        <v>914</v>
      </c>
      <c r="E1446" s="27" t="s">
        <v>1017</v>
      </c>
      <c r="F1446" s="28">
        <v>35278</v>
      </c>
      <c r="G1446" s="29">
        <v>0.57986111111111105</v>
      </c>
      <c r="H1446" s="28">
        <v>35278</v>
      </c>
      <c r="I1446" s="29">
        <v>0.63541666666666663</v>
      </c>
      <c r="J1446" s="27" t="s">
        <v>889</v>
      </c>
      <c r="K1446" s="27">
        <v>0.5</v>
      </c>
      <c r="L1446" s="27">
        <v>0.5</v>
      </c>
      <c r="M1446" s="27">
        <v>1</v>
      </c>
      <c r="N1446" s="27" t="s">
        <v>882</v>
      </c>
      <c r="O1446" s="30">
        <v>201603694</v>
      </c>
      <c r="P1446" s="22"/>
      <c r="Q1446" s="22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9"/>
    </row>
    <row r="1447" spans="1:29" x14ac:dyDescent="0.25">
      <c r="A1447" s="27">
        <v>1996</v>
      </c>
      <c r="B1447" s="27" t="s">
        <v>1021</v>
      </c>
      <c r="C1447" s="27" t="s">
        <v>676</v>
      </c>
      <c r="D1447" s="27" t="s">
        <v>991</v>
      </c>
      <c r="E1447" s="27" t="s">
        <v>992</v>
      </c>
      <c r="F1447" s="28">
        <v>35278</v>
      </c>
      <c r="G1447" s="29">
        <v>0.59375</v>
      </c>
      <c r="H1447" s="28">
        <v>35278</v>
      </c>
      <c r="I1447" s="29">
        <v>0.70486111111111116</v>
      </c>
      <c r="J1447" s="27" t="s">
        <v>889</v>
      </c>
      <c r="K1447" s="27">
        <v>0.5</v>
      </c>
      <c r="L1447" s="27">
        <v>0</v>
      </c>
      <c r="M1447" s="27">
        <v>0.5</v>
      </c>
      <c r="N1447" s="27" t="s">
        <v>882</v>
      </c>
      <c r="O1447" s="30">
        <v>201800328</v>
      </c>
      <c r="P1447" s="22"/>
      <c r="Q1447" s="22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9"/>
    </row>
    <row r="1448" spans="1:29" x14ac:dyDescent="0.25">
      <c r="A1448" s="27">
        <v>1996</v>
      </c>
      <c r="B1448" s="27" t="s">
        <v>4961</v>
      </c>
      <c r="C1448" s="27" t="s">
        <v>674</v>
      </c>
      <c r="D1448" s="27" t="s">
        <v>3846</v>
      </c>
      <c r="E1448" s="27" t="s">
        <v>4406</v>
      </c>
      <c r="F1448" s="28">
        <v>35278</v>
      </c>
      <c r="G1448" s="29">
        <v>0.59375</v>
      </c>
      <c r="H1448" s="28">
        <v>35278</v>
      </c>
      <c r="I1448" s="29">
        <v>0.86458333333333337</v>
      </c>
      <c r="J1448" s="27" t="s">
        <v>889</v>
      </c>
      <c r="K1448" s="27">
        <v>5</v>
      </c>
      <c r="L1448" s="27">
        <v>2</v>
      </c>
      <c r="M1448" s="27">
        <v>7</v>
      </c>
      <c r="N1448" s="27" t="s">
        <v>882</v>
      </c>
      <c r="O1448" s="30">
        <v>202008076</v>
      </c>
      <c r="P1448" s="22"/>
      <c r="Q1448" s="22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9"/>
    </row>
    <row r="1449" spans="1:29" x14ac:dyDescent="0.25">
      <c r="A1449" s="27">
        <v>1996</v>
      </c>
      <c r="B1449" s="27" t="s">
        <v>1012</v>
      </c>
      <c r="C1449" s="27" t="s">
        <v>676</v>
      </c>
      <c r="D1449" s="27" t="s">
        <v>963</v>
      </c>
      <c r="E1449" s="27" t="s">
        <v>1013</v>
      </c>
      <c r="F1449" s="28">
        <v>35278</v>
      </c>
      <c r="G1449" s="29">
        <v>0.60416666666666663</v>
      </c>
      <c r="H1449" s="28">
        <v>35278</v>
      </c>
      <c r="I1449" s="29">
        <v>0.66666666666666663</v>
      </c>
      <c r="J1449" s="27" t="s">
        <v>889</v>
      </c>
      <c r="K1449" s="27">
        <v>0.1</v>
      </c>
      <c r="L1449" s="27">
        <v>0</v>
      </c>
      <c r="M1449" s="27">
        <v>0.1</v>
      </c>
      <c r="N1449" s="27" t="s">
        <v>882</v>
      </c>
      <c r="O1449" s="30">
        <v>201705641</v>
      </c>
      <c r="P1449" s="22"/>
      <c r="Q1449" s="22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9"/>
    </row>
    <row r="1450" spans="1:29" x14ac:dyDescent="0.25">
      <c r="A1450" s="27">
        <v>1996</v>
      </c>
      <c r="B1450" s="27" t="s">
        <v>4785</v>
      </c>
      <c r="C1450" s="27" t="s">
        <v>674</v>
      </c>
      <c r="D1450" s="27" t="s">
        <v>752</v>
      </c>
      <c r="E1450" s="27" t="s">
        <v>4786</v>
      </c>
      <c r="F1450" s="28">
        <v>35278</v>
      </c>
      <c r="G1450" s="29">
        <v>0.60416666666666663</v>
      </c>
      <c r="H1450" s="28">
        <v>35278</v>
      </c>
      <c r="I1450" s="29">
        <v>0.76736111111111116</v>
      </c>
      <c r="J1450" s="27" t="s">
        <v>889</v>
      </c>
      <c r="K1450" s="27">
        <v>0</v>
      </c>
      <c r="L1450" s="27">
        <v>10</v>
      </c>
      <c r="M1450" s="27">
        <v>10</v>
      </c>
      <c r="N1450" s="27" t="s">
        <v>882</v>
      </c>
      <c r="O1450" s="30">
        <v>201709436</v>
      </c>
      <c r="P1450" s="22"/>
      <c r="Q1450" s="22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9"/>
    </row>
    <row r="1451" spans="1:29" x14ac:dyDescent="0.25">
      <c r="A1451" s="27">
        <v>1996</v>
      </c>
      <c r="B1451" s="27" t="s">
        <v>1020</v>
      </c>
      <c r="C1451" s="27" t="s">
        <v>676</v>
      </c>
      <c r="D1451" s="27" t="s">
        <v>905</v>
      </c>
      <c r="E1451" s="27" t="s">
        <v>1010</v>
      </c>
      <c r="F1451" s="28">
        <v>35278</v>
      </c>
      <c r="G1451" s="29">
        <v>0.61111111111111105</v>
      </c>
      <c r="H1451" s="28">
        <v>35278</v>
      </c>
      <c r="I1451" s="29">
        <v>0.67013888888888884</v>
      </c>
      <c r="J1451" s="27" t="s">
        <v>889</v>
      </c>
      <c r="K1451" s="27">
        <v>0</v>
      </c>
      <c r="L1451" s="27">
        <v>0.8</v>
      </c>
      <c r="M1451" s="27">
        <v>0.8</v>
      </c>
      <c r="N1451" s="27" t="s">
        <v>882</v>
      </c>
      <c r="O1451" s="30">
        <v>201407896</v>
      </c>
      <c r="P1451" s="22"/>
      <c r="Q1451" s="22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9"/>
    </row>
    <row r="1452" spans="1:29" x14ac:dyDescent="0.25">
      <c r="A1452" s="27">
        <v>1996</v>
      </c>
      <c r="B1452" s="27" t="s">
        <v>4139</v>
      </c>
      <c r="C1452" s="27" t="s">
        <v>674</v>
      </c>
      <c r="D1452" s="27" t="s">
        <v>3824</v>
      </c>
      <c r="E1452" s="27" t="s">
        <v>4140</v>
      </c>
      <c r="F1452" s="28">
        <v>35278</v>
      </c>
      <c r="G1452" s="29">
        <v>0.6166666666666667</v>
      </c>
      <c r="H1452" s="28">
        <v>35278</v>
      </c>
      <c r="I1452" s="29">
        <v>0.72222222222222221</v>
      </c>
      <c r="J1452" s="27" t="s">
        <v>889</v>
      </c>
      <c r="K1452" s="27">
        <v>0</v>
      </c>
      <c r="L1452" s="27">
        <v>0.12</v>
      </c>
      <c r="M1452" s="27">
        <v>0.12</v>
      </c>
      <c r="N1452" s="27" t="s">
        <v>882</v>
      </c>
      <c r="O1452" s="30">
        <v>202007459</v>
      </c>
      <c r="P1452" s="22"/>
      <c r="Q1452" s="22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9"/>
    </row>
    <row r="1453" spans="1:29" x14ac:dyDescent="0.25">
      <c r="A1453" s="27">
        <v>1996</v>
      </c>
      <c r="B1453" s="27" t="s">
        <v>3980</v>
      </c>
      <c r="C1453" s="27" t="s">
        <v>674</v>
      </c>
      <c r="D1453" s="27" t="s">
        <v>802</v>
      </c>
      <c r="E1453" s="27" t="s">
        <v>3863</v>
      </c>
      <c r="F1453" s="28">
        <v>35278</v>
      </c>
      <c r="G1453" s="29">
        <v>0.625</v>
      </c>
      <c r="H1453" s="28">
        <v>35278</v>
      </c>
      <c r="I1453" s="29">
        <v>0.67708333333333337</v>
      </c>
      <c r="J1453" s="27" t="s">
        <v>889</v>
      </c>
      <c r="K1453" s="27">
        <v>0</v>
      </c>
      <c r="L1453" s="27">
        <v>0.01</v>
      </c>
      <c r="M1453" s="27">
        <v>0.01</v>
      </c>
      <c r="N1453" s="27" t="s">
        <v>882</v>
      </c>
      <c r="O1453" s="30">
        <v>200802871</v>
      </c>
      <c r="P1453" s="22"/>
      <c r="Q1453" s="22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9"/>
    </row>
    <row r="1454" spans="1:29" x14ac:dyDescent="0.25">
      <c r="A1454" s="27">
        <v>1996</v>
      </c>
      <c r="B1454" s="27" t="s">
        <v>4781</v>
      </c>
      <c r="C1454" s="27" t="s">
        <v>674</v>
      </c>
      <c r="D1454" s="27" t="s">
        <v>3859</v>
      </c>
      <c r="E1454" s="27" t="s">
        <v>4052</v>
      </c>
      <c r="F1454" s="28">
        <v>35278</v>
      </c>
      <c r="G1454" s="29">
        <v>0.63124999999999998</v>
      </c>
      <c r="H1454" s="28">
        <v>35278</v>
      </c>
      <c r="I1454" s="29">
        <v>0.67708333333333337</v>
      </c>
      <c r="J1454" s="27" t="s">
        <v>889</v>
      </c>
      <c r="K1454" s="27">
        <v>0</v>
      </c>
      <c r="L1454" s="27">
        <v>0.2</v>
      </c>
      <c r="M1454" s="27">
        <v>0.2</v>
      </c>
      <c r="N1454" s="27" t="s">
        <v>882</v>
      </c>
      <c r="O1454" s="30">
        <v>201308512</v>
      </c>
      <c r="P1454" s="22"/>
      <c r="Q1454" s="22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9"/>
    </row>
    <row r="1455" spans="1:29" x14ac:dyDescent="0.25">
      <c r="A1455" s="27">
        <v>1996</v>
      </c>
      <c r="B1455" s="27" t="s">
        <v>1184</v>
      </c>
      <c r="C1455" s="27" t="s">
        <v>676</v>
      </c>
      <c r="D1455" s="27" t="s">
        <v>905</v>
      </c>
      <c r="E1455" s="27" t="s">
        <v>1177</v>
      </c>
      <c r="F1455" s="28">
        <v>35278</v>
      </c>
      <c r="G1455" s="29">
        <v>0.63194444444444442</v>
      </c>
      <c r="H1455" s="28">
        <v>35278</v>
      </c>
      <c r="I1455" s="29">
        <v>0.70138888888888884</v>
      </c>
      <c r="J1455" s="27" t="s">
        <v>889</v>
      </c>
      <c r="K1455" s="27">
        <v>0</v>
      </c>
      <c r="L1455" s="27">
        <v>0.3</v>
      </c>
      <c r="M1455" s="27">
        <v>0.3</v>
      </c>
      <c r="N1455" s="27" t="s">
        <v>882</v>
      </c>
      <c r="O1455" s="30">
        <v>202004996</v>
      </c>
      <c r="P1455" s="22"/>
      <c r="Q1455" s="22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9"/>
    </row>
    <row r="1456" spans="1:29" x14ac:dyDescent="0.25">
      <c r="A1456" s="27">
        <v>1996</v>
      </c>
      <c r="B1456" s="27" t="s">
        <v>1030</v>
      </c>
      <c r="C1456" s="27" t="s">
        <v>676</v>
      </c>
      <c r="D1456" s="27" t="s">
        <v>1004</v>
      </c>
      <c r="E1456" s="27" t="s">
        <v>1031</v>
      </c>
      <c r="F1456" s="28">
        <v>35278</v>
      </c>
      <c r="G1456" s="29">
        <v>0.63541666666666663</v>
      </c>
      <c r="H1456" s="28">
        <v>35278</v>
      </c>
      <c r="I1456" s="29">
        <v>0.71180555555555547</v>
      </c>
      <c r="J1456" s="27" t="s">
        <v>889</v>
      </c>
      <c r="K1456" s="27">
        <v>0</v>
      </c>
      <c r="L1456" s="27">
        <v>0.5</v>
      </c>
      <c r="M1456" s="27">
        <v>0.5</v>
      </c>
      <c r="N1456" s="27" t="s">
        <v>882</v>
      </c>
      <c r="O1456" s="30">
        <v>201907424</v>
      </c>
      <c r="P1456" s="22"/>
      <c r="Q1456" s="22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9"/>
    </row>
    <row r="1457" spans="1:29" x14ac:dyDescent="0.25">
      <c r="A1457" s="27">
        <v>1996</v>
      </c>
      <c r="B1457" s="27" t="s">
        <v>1570</v>
      </c>
      <c r="C1457" s="27" t="s">
        <v>676</v>
      </c>
      <c r="D1457" s="27" t="s">
        <v>901</v>
      </c>
      <c r="E1457" s="27" t="s">
        <v>1571</v>
      </c>
      <c r="F1457" s="28">
        <v>35278</v>
      </c>
      <c r="G1457" s="29">
        <v>0.64583333333333337</v>
      </c>
      <c r="H1457" s="28">
        <v>35278</v>
      </c>
      <c r="I1457" s="29">
        <v>0.84375</v>
      </c>
      <c r="J1457" s="27" t="s">
        <v>889</v>
      </c>
      <c r="K1457" s="27">
        <v>0</v>
      </c>
      <c r="L1457" s="27">
        <v>2</v>
      </c>
      <c r="M1457" s="27">
        <v>2</v>
      </c>
      <c r="N1457" s="27" t="s">
        <v>882</v>
      </c>
      <c r="O1457" s="30">
        <v>201503392</v>
      </c>
      <c r="P1457" s="22"/>
      <c r="Q1457" s="22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9"/>
    </row>
    <row r="1458" spans="1:29" x14ac:dyDescent="0.25">
      <c r="A1458" s="27">
        <v>1996</v>
      </c>
      <c r="B1458" s="27" t="s">
        <v>2435</v>
      </c>
      <c r="C1458" s="27" t="s">
        <v>2231</v>
      </c>
      <c r="D1458" s="27" t="s">
        <v>2268</v>
      </c>
      <c r="E1458" s="27" t="s">
        <v>2269</v>
      </c>
      <c r="F1458" s="28">
        <v>35278</v>
      </c>
      <c r="G1458" s="29">
        <v>0.64583333333333337</v>
      </c>
      <c r="H1458" s="28">
        <v>35278</v>
      </c>
      <c r="I1458" s="29">
        <v>0.72430555555555554</v>
      </c>
      <c r="J1458" s="27"/>
      <c r="K1458" s="27">
        <v>0</v>
      </c>
      <c r="L1458" s="27">
        <v>0.35</v>
      </c>
      <c r="M1458" s="27">
        <v>0.35</v>
      </c>
      <c r="N1458" s="27" t="s">
        <v>2173</v>
      </c>
      <c r="O1458" s="30">
        <v>201704507</v>
      </c>
      <c r="P1458" s="22"/>
      <c r="Q1458" s="22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9"/>
    </row>
    <row r="1459" spans="1:29" x14ac:dyDescent="0.25">
      <c r="A1459" s="27">
        <v>1996</v>
      </c>
      <c r="B1459" s="27" t="s">
        <v>4782</v>
      </c>
      <c r="C1459" s="27" t="s">
        <v>674</v>
      </c>
      <c r="D1459" s="27" t="s">
        <v>3846</v>
      </c>
      <c r="E1459" s="27" t="s">
        <v>3887</v>
      </c>
      <c r="F1459" s="28">
        <v>35278</v>
      </c>
      <c r="G1459" s="29">
        <v>0.64583333333333337</v>
      </c>
      <c r="H1459" s="28">
        <v>35278</v>
      </c>
      <c r="I1459" s="29">
        <v>0.70833333333333337</v>
      </c>
      <c r="J1459" s="27" t="s">
        <v>889</v>
      </c>
      <c r="K1459" s="27">
        <v>0</v>
      </c>
      <c r="L1459" s="27">
        <v>0.2</v>
      </c>
      <c r="M1459" s="27">
        <v>0.2</v>
      </c>
      <c r="N1459" s="27" t="s">
        <v>882</v>
      </c>
      <c r="O1459" s="30">
        <v>202008397</v>
      </c>
      <c r="P1459" s="22"/>
      <c r="Q1459" s="22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9"/>
    </row>
    <row r="1460" spans="1:29" x14ac:dyDescent="0.25">
      <c r="A1460" s="27">
        <v>1996</v>
      </c>
      <c r="B1460" s="27" t="s">
        <v>1360</v>
      </c>
      <c r="C1460" s="27" t="s">
        <v>676</v>
      </c>
      <c r="D1460" s="27" t="s">
        <v>887</v>
      </c>
      <c r="E1460" s="27" t="s">
        <v>1361</v>
      </c>
      <c r="F1460" s="28">
        <v>35278</v>
      </c>
      <c r="G1460" s="29">
        <v>0.65972222222222221</v>
      </c>
      <c r="H1460" s="28">
        <v>35278</v>
      </c>
      <c r="I1460" s="29">
        <v>0.72569444444444453</v>
      </c>
      <c r="J1460" s="27" t="s">
        <v>889</v>
      </c>
      <c r="K1460" s="27">
        <v>0</v>
      </c>
      <c r="L1460" s="27">
        <v>0.1</v>
      </c>
      <c r="M1460" s="27">
        <v>0.1</v>
      </c>
      <c r="N1460" s="27" t="s">
        <v>882</v>
      </c>
      <c r="O1460" s="30">
        <v>201705206</v>
      </c>
      <c r="P1460" s="22"/>
      <c r="Q1460" s="22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9"/>
    </row>
    <row r="1461" spans="1:29" x14ac:dyDescent="0.25">
      <c r="A1461" s="27">
        <v>1996</v>
      </c>
      <c r="B1461" s="27" t="s">
        <v>1034</v>
      </c>
      <c r="C1461" s="27" t="s">
        <v>676</v>
      </c>
      <c r="D1461" s="27" t="s">
        <v>901</v>
      </c>
      <c r="E1461" s="27" t="s">
        <v>1035</v>
      </c>
      <c r="F1461" s="28">
        <v>35278</v>
      </c>
      <c r="G1461" s="29">
        <v>0.67708333333333337</v>
      </c>
      <c r="H1461" s="28">
        <v>35278</v>
      </c>
      <c r="I1461" s="29">
        <v>0.76041666666666663</v>
      </c>
      <c r="J1461" s="27" t="s">
        <v>889</v>
      </c>
      <c r="K1461" s="27">
        <v>0.45</v>
      </c>
      <c r="L1461" s="27">
        <v>0</v>
      </c>
      <c r="M1461" s="27">
        <v>0.45</v>
      </c>
      <c r="N1461" s="27" t="s">
        <v>882</v>
      </c>
      <c r="O1461" s="30">
        <v>201708804</v>
      </c>
      <c r="P1461" s="22"/>
      <c r="Q1461" s="22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9"/>
    </row>
    <row r="1462" spans="1:29" x14ac:dyDescent="0.25">
      <c r="A1462" s="27">
        <v>1996</v>
      </c>
      <c r="B1462" s="27" t="s">
        <v>4449</v>
      </c>
      <c r="C1462" s="27" t="s">
        <v>674</v>
      </c>
      <c r="D1462" s="27" t="s">
        <v>1248</v>
      </c>
      <c r="E1462" s="27" t="s">
        <v>4359</v>
      </c>
      <c r="F1462" s="28">
        <v>35278</v>
      </c>
      <c r="G1462" s="29">
        <v>0.67708333333333337</v>
      </c>
      <c r="H1462" s="28">
        <v>35278</v>
      </c>
      <c r="I1462" s="29">
        <v>0.83333333333333337</v>
      </c>
      <c r="J1462" s="27" t="s">
        <v>889</v>
      </c>
      <c r="K1462" s="27">
        <v>0</v>
      </c>
      <c r="L1462" s="27">
        <v>0.5</v>
      </c>
      <c r="M1462" s="27">
        <v>0.5</v>
      </c>
      <c r="N1462" s="27" t="s">
        <v>882</v>
      </c>
      <c r="O1462" s="30">
        <v>201705783</v>
      </c>
      <c r="P1462" s="22"/>
      <c r="Q1462" s="22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9"/>
    </row>
    <row r="1463" spans="1:29" x14ac:dyDescent="0.25">
      <c r="A1463" s="27">
        <v>1996</v>
      </c>
      <c r="B1463" s="27" t="s">
        <v>1281</v>
      </c>
      <c r="C1463" s="27" t="s">
        <v>676</v>
      </c>
      <c r="D1463" s="27" t="s">
        <v>905</v>
      </c>
      <c r="E1463" s="27" t="s">
        <v>928</v>
      </c>
      <c r="F1463" s="28">
        <v>35278</v>
      </c>
      <c r="G1463" s="29">
        <v>0.70138888888888884</v>
      </c>
      <c r="H1463" s="28">
        <v>35278</v>
      </c>
      <c r="I1463" s="29">
        <v>0.76041666666666663</v>
      </c>
      <c r="J1463" s="27" t="s">
        <v>889</v>
      </c>
      <c r="K1463" s="27">
        <v>0</v>
      </c>
      <c r="L1463" s="27">
        <v>0.3</v>
      </c>
      <c r="M1463" s="27">
        <v>0.3</v>
      </c>
      <c r="N1463" s="27" t="s">
        <v>882</v>
      </c>
      <c r="O1463" s="30">
        <v>202004926</v>
      </c>
      <c r="P1463" s="22"/>
      <c r="Q1463" s="22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9"/>
    </row>
    <row r="1464" spans="1:29" x14ac:dyDescent="0.25">
      <c r="A1464" s="27">
        <v>1996</v>
      </c>
      <c r="B1464" s="27" t="s">
        <v>4447</v>
      </c>
      <c r="C1464" s="27" t="s">
        <v>674</v>
      </c>
      <c r="D1464" s="27" t="s">
        <v>3846</v>
      </c>
      <c r="E1464" s="27" t="s">
        <v>3887</v>
      </c>
      <c r="F1464" s="28">
        <v>35278</v>
      </c>
      <c r="G1464" s="29">
        <v>0.70833333333333337</v>
      </c>
      <c r="H1464" s="28">
        <v>35278</v>
      </c>
      <c r="I1464" s="29">
        <v>0.77083333333333337</v>
      </c>
      <c r="J1464" s="27" t="s">
        <v>889</v>
      </c>
      <c r="K1464" s="27">
        <v>0</v>
      </c>
      <c r="L1464" s="27">
        <v>0.05</v>
      </c>
      <c r="M1464" s="27">
        <v>0.05</v>
      </c>
      <c r="N1464" s="27" t="s">
        <v>882</v>
      </c>
      <c r="O1464" s="30">
        <v>202009548</v>
      </c>
      <c r="P1464" s="22"/>
      <c r="Q1464" s="22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9"/>
    </row>
    <row r="1465" spans="1:29" x14ac:dyDescent="0.25">
      <c r="A1465" s="27">
        <v>1996</v>
      </c>
      <c r="B1465" s="27" t="s">
        <v>1012</v>
      </c>
      <c r="C1465" s="27" t="s">
        <v>676</v>
      </c>
      <c r="D1465" s="27" t="s">
        <v>963</v>
      </c>
      <c r="E1465" s="27" t="s">
        <v>1013</v>
      </c>
      <c r="F1465" s="28">
        <v>35278</v>
      </c>
      <c r="G1465" s="29">
        <v>0.72013888888888899</v>
      </c>
      <c r="H1465" s="28">
        <v>35278</v>
      </c>
      <c r="I1465" s="29">
        <v>0.75347222222222221</v>
      </c>
      <c r="J1465" s="27" t="s">
        <v>889</v>
      </c>
      <c r="K1465" s="27">
        <v>0</v>
      </c>
      <c r="L1465" s="27">
        <v>0.05</v>
      </c>
      <c r="M1465" s="27">
        <v>0.05</v>
      </c>
      <c r="N1465" s="27" t="s">
        <v>882</v>
      </c>
      <c r="O1465" s="30">
        <v>202005827</v>
      </c>
      <c r="P1465" s="22"/>
      <c r="Q1465" s="22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9"/>
    </row>
    <row r="1466" spans="1:29" x14ac:dyDescent="0.25">
      <c r="A1466" s="27">
        <v>1996</v>
      </c>
      <c r="B1466" s="27" t="s">
        <v>1024</v>
      </c>
      <c r="C1466" s="27" t="s">
        <v>676</v>
      </c>
      <c r="D1466" s="27" t="s">
        <v>891</v>
      </c>
      <c r="E1466" s="27" t="s">
        <v>1025</v>
      </c>
      <c r="F1466" s="28">
        <v>35278</v>
      </c>
      <c r="G1466" s="29">
        <v>0.72916666666666663</v>
      </c>
      <c r="H1466" s="28">
        <v>35278</v>
      </c>
      <c r="I1466" s="29">
        <v>0.79861111111111116</v>
      </c>
      <c r="J1466" s="27" t="s">
        <v>889</v>
      </c>
      <c r="K1466" s="27">
        <v>0</v>
      </c>
      <c r="L1466" s="27">
        <v>0.5</v>
      </c>
      <c r="M1466" s="27">
        <v>0.5</v>
      </c>
      <c r="N1466" s="27" t="s">
        <v>882</v>
      </c>
      <c r="O1466" s="30">
        <v>202003574</v>
      </c>
      <c r="P1466" s="22"/>
      <c r="Q1466" s="22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9"/>
    </row>
    <row r="1467" spans="1:29" x14ac:dyDescent="0.25">
      <c r="A1467" s="27">
        <v>1996</v>
      </c>
      <c r="B1467" s="27" t="s">
        <v>4884</v>
      </c>
      <c r="C1467" s="27" t="s">
        <v>674</v>
      </c>
      <c r="D1467" s="27" t="s">
        <v>3827</v>
      </c>
      <c r="E1467" s="27" t="s">
        <v>839</v>
      </c>
      <c r="F1467" s="28">
        <v>35278</v>
      </c>
      <c r="G1467" s="29">
        <v>0.74305555555555547</v>
      </c>
      <c r="H1467" s="28">
        <v>35278</v>
      </c>
      <c r="I1467" s="29">
        <v>0.82638888888888884</v>
      </c>
      <c r="J1467" s="27" t="s">
        <v>889</v>
      </c>
      <c r="K1467" s="27">
        <v>0.5</v>
      </c>
      <c r="L1467" s="27">
        <v>0.5</v>
      </c>
      <c r="M1467" s="27">
        <v>1</v>
      </c>
      <c r="N1467" s="27" t="s">
        <v>882</v>
      </c>
      <c r="O1467" s="30">
        <v>201909521</v>
      </c>
      <c r="P1467" s="22"/>
      <c r="Q1467" s="22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9"/>
    </row>
    <row r="1468" spans="1:29" x14ac:dyDescent="0.25">
      <c r="A1468" s="27">
        <v>1996</v>
      </c>
      <c r="B1468" s="27" t="s">
        <v>4449</v>
      </c>
      <c r="C1468" s="27" t="s">
        <v>674</v>
      </c>
      <c r="D1468" s="27" t="s">
        <v>1248</v>
      </c>
      <c r="E1468" s="27" t="s">
        <v>4359</v>
      </c>
      <c r="F1468" s="28">
        <v>35278</v>
      </c>
      <c r="G1468" s="29">
        <v>0.74652777777777779</v>
      </c>
      <c r="H1468" s="28">
        <v>35278</v>
      </c>
      <c r="I1468" s="29">
        <v>0.77083333333333337</v>
      </c>
      <c r="J1468" s="27" t="s">
        <v>889</v>
      </c>
      <c r="K1468" s="27">
        <v>0</v>
      </c>
      <c r="L1468" s="27">
        <v>0.05</v>
      </c>
      <c r="M1468" s="27">
        <v>0.05</v>
      </c>
      <c r="N1468" s="27" t="s">
        <v>882</v>
      </c>
      <c r="O1468" s="30">
        <v>202006582</v>
      </c>
      <c r="P1468" s="22"/>
      <c r="Q1468" s="22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9"/>
    </row>
    <row r="1469" spans="1:29" x14ac:dyDescent="0.25">
      <c r="A1469" s="27">
        <v>1996</v>
      </c>
      <c r="B1469" s="27" t="s">
        <v>4267</v>
      </c>
      <c r="C1469" s="27" t="s">
        <v>674</v>
      </c>
      <c r="D1469" s="27" t="s">
        <v>3884</v>
      </c>
      <c r="E1469" s="27" t="s">
        <v>4268</v>
      </c>
      <c r="F1469" s="28">
        <v>35278</v>
      </c>
      <c r="G1469" s="29">
        <v>0.76041666666666663</v>
      </c>
      <c r="H1469" s="28">
        <v>35278</v>
      </c>
      <c r="I1469" s="29">
        <v>0.79166666666666663</v>
      </c>
      <c r="J1469" s="27" t="s">
        <v>889</v>
      </c>
      <c r="K1469" s="27">
        <v>0</v>
      </c>
      <c r="L1469" s="27">
        <v>0.03</v>
      </c>
      <c r="M1469" s="27">
        <v>0.03</v>
      </c>
      <c r="N1469" s="27" t="s">
        <v>882</v>
      </c>
      <c r="O1469" s="30">
        <v>201704961</v>
      </c>
      <c r="P1469" s="22"/>
      <c r="Q1469" s="22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9"/>
    </row>
    <row r="1470" spans="1:29" x14ac:dyDescent="0.25">
      <c r="A1470" s="27">
        <v>1996</v>
      </c>
      <c r="B1470" s="27" t="s">
        <v>4783</v>
      </c>
      <c r="C1470" s="27" t="s">
        <v>674</v>
      </c>
      <c r="D1470" s="27" t="s">
        <v>752</v>
      </c>
      <c r="E1470" s="27" t="s">
        <v>752</v>
      </c>
      <c r="F1470" s="28">
        <v>35278</v>
      </c>
      <c r="G1470" s="29">
        <v>0.76388888888888884</v>
      </c>
      <c r="H1470" s="28">
        <v>35278</v>
      </c>
      <c r="I1470" s="29">
        <v>0.83333333333333337</v>
      </c>
      <c r="J1470" s="27" t="s">
        <v>889</v>
      </c>
      <c r="K1470" s="27">
        <v>0</v>
      </c>
      <c r="L1470" s="27">
        <v>0.2</v>
      </c>
      <c r="M1470" s="27">
        <v>0.2</v>
      </c>
      <c r="N1470" s="27" t="s">
        <v>882</v>
      </c>
      <c r="O1470" s="30">
        <v>201808533</v>
      </c>
      <c r="P1470" s="22"/>
      <c r="Q1470" s="22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9"/>
    </row>
    <row r="1471" spans="1:29" x14ac:dyDescent="0.25">
      <c r="A1471" s="27">
        <v>1996</v>
      </c>
      <c r="B1471" s="27" t="s">
        <v>1283</v>
      </c>
      <c r="C1471" s="27" t="s">
        <v>676</v>
      </c>
      <c r="D1471" s="27" t="s">
        <v>905</v>
      </c>
      <c r="E1471" s="27" t="s">
        <v>789</v>
      </c>
      <c r="F1471" s="28">
        <v>35278</v>
      </c>
      <c r="G1471" s="29">
        <v>0.76736111111111116</v>
      </c>
      <c r="H1471" s="28">
        <v>35278</v>
      </c>
      <c r="I1471" s="29">
        <v>0.82291666666666663</v>
      </c>
      <c r="J1471" s="27" t="s">
        <v>889</v>
      </c>
      <c r="K1471" s="27">
        <v>0</v>
      </c>
      <c r="L1471" s="27">
        <v>0.1</v>
      </c>
      <c r="M1471" s="27">
        <v>0.1</v>
      </c>
      <c r="N1471" s="27" t="s">
        <v>882</v>
      </c>
      <c r="O1471" s="30">
        <v>202006670</v>
      </c>
      <c r="P1471" s="22"/>
      <c r="Q1471" s="22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9"/>
    </row>
    <row r="1472" spans="1:29" x14ac:dyDescent="0.25">
      <c r="A1472" s="27">
        <v>1996</v>
      </c>
      <c r="B1472" s="27" t="s">
        <v>1180</v>
      </c>
      <c r="C1472" s="27" t="s">
        <v>676</v>
      </c>
      <c r="D1472" s="27" t="s">
        <v>1004</v>
      </c>
      <c r="E1472" s="27" t="s">
        <v>746</v>
      </c>
      <c r="F1472" s="28">
        <v>35278</v>
      </c>
      <c r="G1472" s="29">
        <v>0.79861111111111116</v>
      </c>
      <c r="H1472" s="28">
        <v>35278</v>
      </c>
      <c r="I1472" s="29">
        <v>0.85416666666666663</v>
      </c>
      <c r="J1472" s="27" t="s">
        <v>889</v>
      </c>
      <c r="K1472" s="27">
        <v>0</v>
      </c>
      <c r="L1472" s="27">
        <v>0.02</v>
      </c>
      <c r="M1472" s="27">
        <v>0.02</v>
      </c>
      <c r="N1472" s="27" t="s">
        <v>882</v>
      </c>
      <c r="O1472" s="30">
        <v>202005285</v>
      </c>
      <c r="P1472" s="22"/>
      <c r="Q1472" s="22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9"/>
    </row>
    <row r="1473" spans="1:29" x14ac:dyDescent="0.25">
      <c r="A1473" s="27">
        <v>1996</v>
      </c>
      <c r="B1473" s="27" t="s">
        <v>4135</v>
      </c>
      <c r="C1473" s="27" t="s">
        <v>674</v>
      </c>
      <c r="D1473" s="27" t="s">
        <v>3827</v>
      </c>
      <c r="E1473" s="27" t="s">
        <v>1223</v>
      </c>
      <c r="F1473" s="28">
        <v>35278</v>
      </c>
      <c r="G1473" s="29">
        <v>0.80555555555555547</v>
      </c>
      <c r="H1473" s="28">
        <v>35278</v>
      </c>
      <c r="I1473" s="29">
        <v>0.84375</v>
      </c>
      <c r="J1473" s="27" t="s">
        <v>889</v>
      </c>
      <c r="K1473" s="27">
        <v>0</v>
      </c>
      <c r="L1473" s="27">
        <v>0.1</v>
      </c>
      <c r="M1473" s="27">
        <v>0.1</v>
      </c>
      <c r="N1473" s="27" t="s">
        <v>882</v>
      </c>
      <c r="O1473" s="30">
        <v>201806636</v>
      </c>
      <c r="P1473" s="22"/>
      <c r="Q1473" s="22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9"/>
    </row>
    <row r="1474" spans="1:29" x14ac:dyDescent="0.25">
      <c r="A1474" s="27">
        <v>1996</v>
      </c>
      <c r="B1474" s="27" t="s">
        <v>1561</v>
      </c>
      <c r="C1474" s="27" t="s">
        <v>676</v>
      </c>
      <c r="D1474" s="27" t="s">
        <v>930</v>
      </c>
      <c r="E1474" s="27" t="s">
        <v>1528</v>
      </c>
      <c r="F1474" s="28">
        <v>35278</v>
      </c>
      <c r="G1474" s="29">
        <v>0.83333333333333337</v>
      </c>
      <c r="H1474" s="28">
        <v>35278</v>
      </c>
      <c r="I1474" s="29">
        <v>0.98611111111111116</v>
      </c>
      <c r="J1474" s="27" t="s">
        <v>889</v>
      </c>
      <c r="K1474" s="27">
        <v>0</v>
      </c>
      <c r="L1474" s="27">
        <v>1.5</v>
      </c>
      <c r="M1474" s="27">
        <v>1.5</v>
      </c>
      <c r="N1474" s="27" t="s">
        <v>882</v>
      </c>
      <c r="O1474" s="30">
        <v>201900188</v>
      </c>
      <c r="P1474" s="22"/>
      <c r="Q1474" s="22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9"/>
    </row>
    <row r="1475" spans="1:29" x14ac:dyDescent="0.25">
      <c r="A1475" s="27">
        <v>1996</v>
      </c>
      <c r="B1475" s="27" t="s">
        <v>3972</v>
      </c>
      <c r="C1475" s="27" t="s">
        <v>674</v>
      </c>
      <c r="D1475" s="27" t="s">
        <v>802</v>
      </c>
      <c r="E1475" s="27" t="s">
        <v>3916</v>
      </c>
      <c r="F1475" s="28">
        <v>35278</v>
      </c>
      <c r="G1475" s="29">
        <v>0.875</v>
      </c>
      <c r="H1475" s="28">
        <v>35278</v>
      </c>
      <c r="I1475" s="29">
        <v>0.90625</v>
      </c>
      <c r="J1475" s="27" t="s">
        <v>889</v>
      </c>
      <c r="K1475" s="27">
        <v>0</v>
      </c>
      <c r="L1475" s="27">
        <v>0.04</v>
      </c>
      <c r="M1475" s="27">
        <v>0.04</v>
      </c>
      <c r="N1475" s="27" t="s">
        <v>882</v>
      </c>
      <c r="O1475" s="30">
        <v>201801012</v>
      </c>
      <c r="P1475" s="22"/>
      <c r="Q1475" s="22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9"/>
    </row>
    <row r="1476" spans="1:29" x14ac:dyDescent="0.25">
      <c r="A1476" s="27">
        <v>1996</v>
      </c>
      <c r="B1476" s="27" t="s">
        <v>1023</v>
      </c>
      <c r="C1476" s="27" t="s">
        <v>676</v>
      </c>
      <c r="D1476" s="27" t="s">
        <v>893</v>
      </c>
      <c r="E1476" s="27" t="s">
        <v>782</v>
      </c>
      <c r="F1476" s="28">
        <v>35278</v>
      </c>
      <c r="G1476" s="29">
        <v>0.88541666666666663</v>
      </c>
      <c r="H1476" s="28">
        <v>35279</v>
      </c>
      <c r="I1476" s="29">
        <v>2.0833333333333332E-2</v>
      </c>
      <c r="J1476" s="27" t="s">
        <v>889</v>
      </c>
      <c r="K1476" s="27">
        <v>0</v>
      </c>
      <c r="L1476" s="27">
        <v>0.5</v>
      </c>
      <c r="M1476" s="27">
        <v>0.5</v>
      </c>
      <c r="N1476" s="27" t="s">
        <v>882</v>
      </c>
      <c r="O1476" s="30">
        <v>201809988</v>
      </c>
      <c r="P1476" s="22"/>
      <c r="Q1476" s="22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9"/>
    </row>
    <row r="1477" spans="1:29" x14ac:dyDescent="0.25">
      <c r="A1477" s="27">
        <v>1996</v>
      </c>
      <c r="B1477" s="27" t="s">
        <v>4451</v>
      </c>
      <c r="C1477" s="27" t="s">
        <v>674</v>
      </c>
      <c r="D1477" s="27" t="s">
        <v>1248</v>
      </c>
      <c r="E1477" s="27" t="s">
        <v>4042</v>
      </c>
      <c r="F1477" s="28">
        <v>35278</v>
      </c>
      <c r="G1477" s="29">
        <v>0.94444444444444453</v>
      </c>
      <c r="H1477" s="28">
        <v>35278</v>
      </c>
      <c r="I1477" s="29">
        <v>0.98611111111111116</v>
      </c>
      <c r="J1477" s="27" t="s">
        <v>889</v>
      </c>
      <c r="K1477" s="27">
        <v>0</v>
      </c>
      <c r="L1477" s="27">
        <v>0.2</v>
      </c>
      <c r="M1477" s="27">
        <v>0.2</v>
      </c>
      <c r="N1477" s="27" t="s">
        <v>882</v>
      </c>
      <c r="O1477" s="30">
        <v>202007344</v>
      </c>
      <c r="P1477" s="22"/>
      <c r="Q1477" s="22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9"/>
    </row>
    <row r="1478" spans="1:29" x14ac:dyDescent="0.25">
      <c r="A1478" s="27">
        <v>1996</v>
      </c>
      <c r="B1478" s="27" t="s">
        <v>1535</v>
      </c>
      <c r="C1478" s="27" t="s">
        <v>676</v>
      </c>
      <c r="D1478" s="27" t="s">
        <v>914</v>
      </c>
      <c r="E1478" s="27" t="s">
        <v>1536</v>
      </c>
      <c r="F1478" s="28">
        <v>35278</v>
      </c>
      <c r="G1478" s="29">
        <v>0.95138888888888884</v>
      </c>
      <c r="H1478" s="28">
        <v>35279</v>
      </c>
      <c r="I1478" s="29">
        <v>5.5555555555555552E-2</v>
      </c>
      <c r="J1478" s="27" t="s">
        <v>889</v>
      </c>
      <c r="K1478" s="27">
        <v>0</v>
      </c>
      <c r="L1478" s="27">
        <v>1</v>
      </c>
      <c r="M1478" s="27">
        <v>1</v>
      </c>
      <c r="N1478" s="27" t="s">
        <v>882</v>
      </c>
      <c r="O1478" s="30">
        <v>201909521</v>
      </c>
      <c r="P1478" s="22"/>
      <c r="Q1478" s="22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9"/>
    </row>
    <row r="1479" spans="1:29" x14ac:dyDescent="0.25">
      <c r="A1479" s="27">
        <v>1996</v>
      </c>
      <c r="B1479" s="27" t="s">
        <v>4133</v>
      </c>
      <c r="C1479" s="27" t="s">
        <v>674</v>
      </c>
      <c r="D1479" s="27" t="s">
        <v>3884</v>
      </c>
      <c r="E1479" s="27" t="s">
        <v>3949</v>
      </c>
      <c r="F1479" s="28">
        <v>35278</v>
      </c>
      <c r="G1479" s="29">
        <v>0.96527777777777779</v>
      </c>
      <c r="H1479" s="28">
        <v>35278</v>
      </c>
      <c r="I1479" s="29">
        <v>0.99652777777777779</v>
      </c>
      <c r="J1479" s="27" t="s">
        <v>889</v>
      </c>
      <c r="K1479" s="27">
        <v>0</v>
      </c>
      <c r="L1479" s="27">
        <v>0.02</v>
      </c>
      <c r="M1479" s="27">
        <v>0.02</v>
      </c>
      <c r="N1479" s="27" t="s">
        <v>882</v>
      </c>
      <c r="O1479" s="30">
        <v>201703602</v>
      </c>
      <c r="P1479" s="22"/>
      <c r="Q1479" s="22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9"/>
    </row>
    <row r="1480" spans="1:29" x14ac:dyDescent="0.25">
      <c r="A1480" s="27">
        <v>1996</v>
      </c>
      <c r="B1480" s="27" t="s">
        <v>4445</v>
      </c>
      <c r="C1480" s="27" t="s">
        <v>674</v>
      </c>
      <c r="D1480" s="27" t="s">
        <v>853</v>
      </c>
      <c r="E1480" s="27" t="s">
        <v>3925</v>
      </c>
      <c r="F1480" s="28">
        <v>35279</v>
      </c>
      <c r="G1480" s="29">
        <v>0</v>
      </c>
      <c r="H1480" s="28">
        <v>35279</v>
      </c>
      <c r="I1480" s="29">
        <v>3.125E-2</v>
      </c>
      <c r="J1480" s="27" t="s">
        <v>889</v>
      </c>
      <c r="K1480" s="27">
        <v>0</v>
      </c>
      <c r="L1480" s="27">
        <v>0.1</v>
      </c>
      <c r="M1480" s="27">
        <v>0.1</v>
      </c>
      <c r="N1480" s="27" t="s">
        <v>882</v>
      </c>
      <c r="O1480" s="30">
        <v>202006407</v>
      </c>
      <c r="P1480" s="22"/>
      <c r="Q1480" s="22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9"/>
    </row>
    <row r="1481" spans="1:29" x14ac:dyDescent="0.25">
      <c r="A1481" s="27">
        <v>1996</v>
      </c>
      <c r="B1481" s="27" t="s">
        <v>1479</v>
      </c>
      <c r="C1481" s="27" t="s">
        <v>676</v>
      </c>
      <c r="D1481" s="27" t="s">
        <v>914</v>
      </c>
      <c r="E1481" s="27" t="s">
        <v>919</v>
      </c>
      <c r="F1481" s="28">
        <v>35279</v>
      </c>
      <c r="G1481" s="29">
        <v>2.7777777777777776E-2</v>
      </c>
      <c r="H1481" s="28">
        <v>35279</v>
      </c>
      <c r="I1481" s="29">
        <v>0.1388888888888889</v>
      </c>
      <c r="J1481" s="27" t="s">
        <v>889</v>
      </c>
      <c r="K1481" s="27">
        <v>0</v>
      </c>
      <c r="L1481" s="27">
        <v>0.5</v>
      </c>
      <c r="M1481" s="27">
        <v>0.5</v>
      </c>
      <c r="N1481" s="27" t="s">
        <v>882</v>
      </c>
      <c r="O1481" s="30">
        <v>202005358</v>
      </c>
      <c r="P1481" s="22"/>
      <c r="Q1481" s="22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9"/>
    </row>
    <row r="1482" spans="1:29" x14ac:dyDescent="0.25">
      <c r="A1482" s="27">
        <v>1996</v>
      </c>
      <c r="B1482" s="27" t="s">
        <v>3970</v>
      </c>
      <c r="C1482" s="27" t="s">
        <v>674</v>
      </c>
      <c r="D1482" s="27" t="s">
        <v>802</v>
      </c>
      <c r="E1482" s="27" t="s">
        <v>3969</v>
      </c>
      <c r="F1482" s="28">
        <v>35279</v>
      </c>
      <c r="G1482" s="29">
        <v>0.125</v>
      </c>
      <c r="H1482" s="28">
        <v>35279</v>
      </c>
      <c r="I1482" s="29">
        <v>0.16666666666666666</v>
      </c>
      <c r="J1482" s="27" t="s">
        <v>889</v>
      </c>
      <c r="K1482" s="27">
        <v>0</v>
      </c>
      <c r="L1482" s="27">
        <v>0.03</v>
      </c>
      <c r="M1482" s="27">
        <v>0.03</v>
      </c>
      <c r="N1482" s="27" t="s">
        <v>882</v>
      </c>
      <c r="O1482" s="30">
        <v>201905166</v>
      </c>
      <c r="P1482" s="22"/>
      <c r="Q1482" s="22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9"/>
    </row>
    <row r="1483" spans="1:29" x14ac:dyDescent="0.25">
      <c r="A1483" s="27">
        <v>1996</v>
      </c>
      <c r="B1483" s="27" t="s">
        <v>4644</v>
      </c>
      <c r="C1483" s="27" t="s">
        <v>674</v>
      </c>
      <c r="D1483" s="27" t="s">
        <v>3830</v>
      </c>
      <c r="E1483" s="27" t="s">
        <v>4347</v>
      </c>
      <c r="F1483" s="28">
        <v>35279</v>
      </c>
      <c r="G1483" s="29">
        <v>0.21736111111111112</v>
      </c>
      <c r="H1483" s="28">
        <v>35279</v>
      </c>
      <c r="I1483" s="29">
        <v>0.2673611111111111</v>
      </c>
      <c r="J1483" s="27" t="s">
        <v>889</v>
      </c>
      <c r="K1483" s="27">
        <v>0</v>
      </c>
      <c r="L1483" s="27">
        <v>0.1</v>
      </c>
      <c r="M1483" s="27">
        <v>0.1</v>
      </c>
      <c r="N1483" s="27" t="s">
        <v>882</v>
      </c>
      <c r="O1483" s="30">
        <v>202004288</v>
      </c>
      <c r="P1483" s="22"/>
      <c r="Q1483" s="22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9"/>
    </row>
    <row r="1484" spans="1:29" x14ac:dyDescent="0.25">
      <c r="A1484" s="27">
        <v>1996</v>
      </c>
      <c r="B1484" s="27" t="s">
        <v>4780</v>
      </c>
      <c r="C1484" s="27" t="s">
        <v>674</v>
      </c>
      <c r="D1484" s="27" t="s">
        <v>3827</v>
      </c>
      <c r="E1484" s="27" t="s">
        <v>4403</v>
      </c>
      <c r="F1484" s="28">
        <v>35279</v>
      </c>
      <c r="G1484" s="29">
        <v>0.49652777777777773</v>
      </c>
      <c r="H1484" s="28">
        <v>35279</v>
      </c>
      <c r="I1484" s="29">
        <v>0.53819444444444442</v>
      </c>
      <c r="J1484" s="27" t="s">
        <v>889</v>
      </c>
      <c r="K1484" s="27">
        <v>0</v>
      </c>
      <c r="L1484" s="27">
        <v>0.2</v>
      </c>
      <c r="M1484" s="27">
        <v>0.2</v>
      </c>
      <c r="N1484" s="27" t="s">
        <v>882</v>
      </c>
      <c r="O1484" s="30">
        <v>201806798</v>
      </c>
      <c r="P1484" s="22"/>
      <c r="Q1484" s="22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9"/>
    </row>
    <row r="1485" spans="1:29" x14ac:dyDescent="0.25">
      <c r="A1485" s="27">
        <v>1996</v>
      </c>
      <c r="B1485" s="27" t="s">
        <v>4688</v>
      </c>
      <c r="C1485" s="27" t="s">
        <v>674</v>
      </c>
      <c r="D1485" s="27" t="s">
        <v>3827</v>
      </c>
      <c r="E1485" s="27" t="s">
        <v>1223</v>
      </c>
      <c r="F1485" s="28">
        <v>35279</v>
      </c>
      <c r="G1485" s="29">
        <v>0.50694444444444442</v>
      </c>
      <c r="H1485" s="28">
        <v>35279</v>
      </c>
      <c r="I1485" s="29">
        <v>0.53472222222222221</v>
      </c>
      <c r="J1485" s="27" t="s">
        <v>889</v>
      </c>
      <c r="K1485" s="27">
        <v>0</v>
      </c>
      <c r="L1485" s="27">
        <v>0.1</v>
      </c>
      <c r="M1485" s="27">
        <v>0.1</v>
      </c>
      <c r="N1485" s="27" t="s">
        <v>882</v>
      </c>
      <c r="O1485" s="30">
        <v>202006923</v>
      </c>
      <c r="P1485" s="22"/>
      <c r="Q1485" s="22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9"/>
    </row>
    <row r="1486" spans="1:29" x14ac:dyDescent="0.25">
      <c r="A1486" s="27">
        <v>1996</v>
      </c>
      <c r="B1486" s="27" t="s">
        <v>4942</v>
      </c>
      <c r="C1486" s="27" t="s">
        <v>674</v>
      </c>
      <c r="D1486" s="27" t="s">
        <v>3821</v>
      </c>
      <c r="E1486" s="27" t="s">
        <v>3822</v>
      </c>
      <c r="F1486" s="28">
        <v>35279</v>
      </c>
      <c r="G1486" s="29">
        <v>0.5083333333333333</v>
      </c>
      <c r="H1486" s="28">
        <v>35279</v>
      </c>
      <c r="I1486" s="29">
        <v>0.6333333333333333</v>
      </c>
      <c r="J1486" s="27" t="s">
        <v>889</v>
      </c>
      <c r="K1486" s="27">
        <v>0</v>
      </c>
      <c r="L1486" s="27">
        <v>1.5</v>
      </c>
      <c r="M1486" s="27">
        <v>1.5</v>
      </c>
      <c r="N1486" s="27" t="s">
        <v>882</v>
      </c>
      <c r="O1486" s="30">
        <v>201707046</v>
      </c>
      <c r="P1486" s="22"/>
      <c r="Q1486" s="22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9"/>
    </row>
    <row r="1487" spans="1:29" x14ac:dyDescent="0.25">
      <c r="A1487" s="27">
        <v>1996</v>
      </c>
      <c r="B1487" s="27" t="s">
        <v>4644</v>
      </c>
      <c r="C1487" s="27" t="s">
        <v>674</v>
      </c>
      <c r="D1487" s="27" t="s">
        <v>3830</v>
      </c>
      <c r="E1487" s="27" t="s">
        <v>4347</v>
      </c>
      <c r="F1487" s="28">
        <v>35279</v>
      </c>
      <c r="G1487" s="29">
        <v>0.51736111111111105</v>
      </c>
      <c r="H1487" s="28">
        <v>35279</v>
      </c>
      <c r="I1487" s="29">
        <v>0.54166666666666663</v>
      </c>
      <c r="J1487" s="27" t="s">
        <v>889</v>
      </c>
      <c r="K1487" s="27">
        <v>0</v>
      </c>
      <c r="L1487" s="27">
        <v>0.2</v>
      </c>
      <c r="M1487" s="27">
        <v>0.2</v>
      </c>
      <c r="N1487" s="27" t="s">
        <v>882</v>
      </c>
      <c r="O1487" s="30">
        <v>202008396</v>
      </c>
      <c r="P1487" s="22"/>
      <c r="Q1487" s="22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9"/>
    </row>
    <row r="1488" spans="1:29" x14ac:dyDescent="0.25">
      <c r="A1488" s="27">
        <v>1996</v>
      </c>
      <c r="B1488" s="27" t="s">
        <v>4137</v>
      </c>
      <c r="C1488" s="27" t="s">
        <v>674</v>
      </c>
      <c r="D1488" s="27" t="s">
        <v>853</v>
      </c>
      <c r="E1488" s="27" t="s">
        <v>4138</v>
      </c>
      <c r="F1488" s="28">
        <v>35279</v>
      </c>
      <c r="G1488" s="29">
        <v>0.53125</v>
      </c>
      <c r="H1488" s="28">
        <v>35279</v>
      </c>
      <c r="I1488" s="29">
        <v>0.63194444444444442</v>
      </c>
      <c r="J1488" s="27" t="s">
        <v>889</v>
      </c>
      <c r="K1488" s="27">
        <v>0</v>
      </c>
      <c r="L1488" s="27">
        <v>0.05</v>
      </c>
      <c r="M1488" s="27">
        <v>0.05</v>
      </c>
      <c r="N1488" s="27" t="s">
        <v>882</v>
      </c>
      <c r="O1488" s="30">
        <v>201905705</v>
      </c>
      <c r="P1488" s="22"/>
      <c r="Q1488" s="22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9"/>
    </row>
    <row r="1489" spans="1:29" x14ac:dyDescent="0.25">
      <c r="A1489" s="27">
        <v>1996</v>
      </c>
      <c r="B1489" s="27" t="s">
        <v>1279</v>
      </c>
      <c r="C1489" s="27" t="s">
        <v>676</v>
      </c>
      <c r="D1489" s="27" t="s">
        <v>901</v>
      </c>
      <c r="E1489" s="27" t="s">
        <v>948</v>
      </c>
      <c r="F1489" s="28">
        <v>35279</v>
      </c>
      <c r="G1489" s="29">
        <v>0.53819444444444442</v>
      </c>
      <c r="H1489" s="28">
        <v>35279</v>
      </c>
      <c r="I1489" s="29">
        <v>0.62152777777777779</v>
      </c>
      <c r="J1489" s="27" t="s">
        <v>889</v>
      </c>
      <c r="K1489" s="27">
        <v>0</v>
      </c>
      <c r="L1489" s="27">
        <v>0.05</v>
      </c>
      <c r="M1489" s="27">
        <v>0.05</v>
      </c>
      <c r="N1489" s="27" t="s">
        <v>882</v>
      </c>
      <c r="O1489" s="30">
        <v>201704317</v>
      </c>
      <c r="P1489" s="22"/>
      <c r="Q1489" s="22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9"/>
    </row>
    <row r="1490" spans="1:29" x14ac:dyDescent="0.25">
      <c r="A1490" s="27">
        <v>1996</v>
      </c>
      <c r="B1490" s="27" t="s">
        <v>4446</v>
      </c>
      <c r="C1490" s="27" t="s">
        <v>674</v>
      </c>
      <c r="D1490" s="27" t="s">
        <v>1248</v>
      </c>
      <c r="E1490" s="27" t="s">
        <v>3911</v>
      </c>
      <c r="F1490" s="28">
        <v>35279</v>
      </c>
      <c r="G1490" s="29">
        <v>0.53819444444444442</v>
      </c>
      <c r="H1490" s="28">
        <v>35279</v>
      </c>
      <c r="I1490" s="29">
        <v>0.56944444444444442</v>
      </c>
      <c r="J1490" s="27" t="s">
        <v>889</v>
      </c>
      <c r="K1490" s="27">
        <v>0</v>
      </c>
      <c r="L1490" s="27">
        <v>0.05</v>
      </c>
      <c r="M1490" s="27">
        <v>0.05</v>
      </c>
      <c r="N1490" s="27" t="s">
        <v>882</v>
      </c>
      <c r="O1490" s="30">
        <v>201605775</v>
      </c>
      <c r="P1490" s="22"/>
      <c r="Q1490" s="22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9"/>
    </row>
    <row r="1491" spans="1:29" x14ac:dyDescent="0.25">
      <c r="A1491" s="27">
        <v>1996</v>
      </c>
      <c r="B1491" s="27" t="s">
        <v>4877</v>
      </c>
      <c r="C1491" s="27" t="s">
        <v>674</v>
      </c>
      <c r="D1491" s="27" t="s">
        <v>3827</v>
      </c>
      <c r="E1491" s="27" t="s">
        <v>4012</v>
      </c>
      <c r="F1491" s="28">
        <v>35279</v>
      </c>
      <c r="G1491" s="29">
        <v>0.53819444444444442</v>
      </c>
      <c r="H1491" s="28">
        <v>35279</v>
      </c>
      <c r="I1491" s="29">
        <v>0.61458333333333337</v>
      </c>
      <c r="J1491" s="27" t="s">
        <v>889</v>
      </c>
      <c r="K1491" s="27">
        <v>0</v>
      </c>
      <c r="L1491" s="27">
        <v>0.5</v>
      </c>
      <c r="M1491" s="27">
        <v>0.5</v>
      </c>
      <c r="N1491" s="27" t="s">
        <v>882</v>
      </c>
      <c r="O1491" s="30">
        <v>201907287</v>
      </c>
      <c r="P1491" s="22"/>
      <c r="Q1491" s="22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9"/>
    </row>
    <row r="1492" spans="1:29" x14ac:dyDescent="0.25">
      <c r="A1492" s="27">
        <v>1996</v>
      </c>
      <c r="B1492" s="27" t="s">
        <v>1116</v>
      </c>
      <c r="C1492" s="27" t="s">
        <v>676</v>
      </c>
      <c r="D1492" s="27" t="s">
        <v>887</v>
      </c>
      <c r="E1492" s="27" t="s">
        <v>1117</v>
      </c>
      <c r="F1492" s="28">
        <v>35279</v>
      </c>
      <c r="G1492" s="29">
        <v>0.54166666666666663</v>
      </c>
      <c r="H1492" s="28">
        <v>35279</v>
      </c>
      <c r="I1492" s="29">
        <v>0.56944444444444442</v>
      </c>
      <c r="J1492" s="27" t="s">
        <v>889</v>
      </c>
      <c r="K1492" s="27">
        <v>0</v>
      </c>
      <c r="L1492" s="27">
        <v>0.01</v>
      </c>
      <c r="M1492" s="27">
        <v>0.01</v>
      </c>
      <c r="N1492" s="27" t="s">
        <v>882</v>
      </c>
      <c r="O1492" s="30">
        <v>201909914</v>
      </c>
      <c r="P1492" s="22"/>
      <c r="Q1492" s="22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9"/>
    </row>
    <row r="1493" spans="1:29" x14ac:dyDescent="0.25">
      <c r="A1493" s="27">
        <v>1996</v>
      </c>
      <c r="B1493" s="27" t="s">
        <v>3973</v>
      </c>
      <c r="C1493" s="27" t="s">
        <v>674</v>
      </c>
      <c r="D1493" s="27" t="s">
        <v>802</v>
      </c>
      <c r="E1493" s="27" t="s">
        <v>1147</v>
      </c>
      <c r="F1493" s="28">
        <v>35279</v>
      </c>
      <c r="G1493" s="29">
        <v>0.54166666666666663</v>
      </c>
      <c r="H1493" s="28">
        <v>35279</v>
      </c>
      <c r="I1493" s="29">
        <v>0.5625</v>
      </c>
      <c r="J1493" s="27" t="s">
        <v>889</v>
      </c>
      <c r="K1493" s="27">
        <v>0</v>
      </c>
      <c r="L1493" s="27">
        <v>0.01</v>
      </c>
      <c r="M1493" s="27">
        <v>0.01</v>
      </c>
      <c r="N1493" s="27" t="s">
        <v>882</v>
      </c>
      <c r="O1493" s="30">
        <v>201900135</v>
      </c>
      <c r="P1493" s="22"/>
      <c r="Q1493" s="22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9"/>
    </row>
    <row r="1494" spans="1:29" x14ac:dyDescent="0.25">
      <c r="A1494" s="27">
        <v>1996</v>
      </c>
      <c r="B1494" s="27" t="s">
        <v>1281</v>
      </c>
      <c r="C1494" s="27" t="s">
        <v>676</v>
      </c>
      <c r="D1494" s="27" t="s">
        <v>905</v>
      </c>
      <c r="E1494" s="27" t="s">
        <v>928</v>
      </c>
      <c r="F1494" s="28">
        <v>35279</v>
      </c>
      <c r="G1494" s="29">
        <v>0.59027777777777779</v>
      </c>
      <c r="H1494" s="28">
        <v>35279</v>
      </c>
      <c r="I1494" s="29">
        <v>0.63194444444444442</v>
      </c>
      <c r="J1494" s="27" t="s">
        <v>889</v>
      </c>
      <c r="K1494" s="27">
        <v>0</v>
      </c>
      <c r="L1494" s="27">
        <v>0.1</v>
      </c>
      <c r="M1494" s="27">
        <v>0.1</v>
      </c>
      <c r="N1494" s="27" t="s">
        <v>882</v>
      </c>
      <c r="O1494" s="30">
        <v>201307032</v>
      </c>
      <c r="P1494" s="22"/>
      <c r="Q1494" s="22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9"/>
    </row>
    <row r="1495" spans="1:29" x14ac:dyDescent="0.25">
      <c r="A1495" s="27">
        <v>1996</v>
      </c>
      <c r="B1495" s="27" t="s">
        <v>1180</v>
      </c>
      <c r="C1495" s="27" t="s">
        <v>676</v>
      </c>
      <c r="D1495" s="27" t="s">
        <v>1004</v>
      </c>
      <c r="E1495" s="27" t="s">
        <v>746</v>
      </c>
      <c r="F1495" s="28">
        <v>35279</v>
      </c>
      <c r="G1495" s="29">
        <v>0.59722222222222221</v>
      </c>
      <c r="H1495" s="28">
        <v>35279</v>
      </c>
      <c r="I1495" s="29">
        <v>0.65277777777777779</v>
      </c>
      <c r="J1495" s="27" t="s">
        <v>889</v>
      </c>
      <c r="K1495" s="27">
        <v>0</v>
      </c>
      <c r="L1495" s="27">
        <v>0.02</v>
      </c>
      <c r="M1495" s="27">
        <v>0.02</v>
      </c>
      <c r="N1495" s="27" t="s">
        <v>882</v>
      </c>
      <c r="O1495" s="30">
        <v>201801012</v>
      </c>
      <c r="P1495" s="22"/>
      <c r="Q1495" s="22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9"/>
    </row>
    <row r="1496" spans="1:29" x14ac:dyDescent="0.25">
      <c r="A1496" s="27">
        <v>1996</v>
      </c>
      <c r="B1496" s="27" t="s">
        <v>4001</v>
      </c>
      <c r="C1496" s="27" t="s">
        <v>674</v>
      </c>
      <c r="D1496" s="27" t="s">
        <v>1248</v>
      </c>
      <c r="E1496" s="27" t="s">
        <v>4002</v>
      </c>
      <c r="F1496" s="28">
        <v>35279</v>
      </c>
      <c r="G1496" s="29">
        <v>0.60069444444444442</v>
      </c>
      <c r="H1496" s="28">
        <v>35279</v>
      </c>
      <c r="I1496" s="29">
        <v>0.66319444444444442</v>
      </c>
      <c r="J1496" s="27" t="s">
        <v>889</v>
      </c>
      <c r="K1496" s="27">
        <v>0</v>
      </c>
      <c r="L1496" s="27">
        <v>0.35</v>
      </c>
      <c r="M1496" s="27">
        <v>0.35</v>
      </c>
      <c r="N1496" s="27" t="s">
        <v>882</v>
      </c>
      <c r="O1496" s="30">
        <v>202004395</v>
      </c>
      <c r="P1496" s="22"/>
      <c r="Q1496" s="22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9"/>
    </row>
    <row r="1497" spans="1:29" x14ac:dyDescent="0.25">
      <c r="A1497" s="27">
        <v>1996</v>
      </c>
      <c r="B1497" s="27" t="s">
        <v>3970</v>
      </c>
      <c r="C1497" s="27" t="s">
        <v>674</v>
      </c>
      <c r="D1497" s="27" t="s">
        <v>802</v>
      </c>
      <c r="E1497" s="27" t="s">
        <v>3969</v>
      </c>
      <c r="F1497" s="28">
        <v>35279</v>
      </c>
      <c r="G1497" s="29">
        <v>0.61111111111111105</v>
      </c>
      <c r="H1497" s="28">
        <v>35279</v>
      </c>
      <c r="I1497" s="29">
        <v>0.65277777777777779</v>
      </c>
      <c r="J1497" s="27" t="s">
        <v>889</v>
      </c>
      <c r="K1497" s="27">
        <v>0</v>
      </c>
      <c r="L1497" s="27">
        <v>0.02</v>
      </c>
      <c r="M1497" s="27">
        <v>0.02</v>
      </c>
      <c r="N1497" s="27" t="s">
        <v>882</v>
      </c>
      <c r="O1497" s="30">
        <v>202005358</v>
      </c>
      <c r="P1497" s="22"/>
      <c r="Q1497" s="22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9"/>
    </row>
    <row r="1498" spans="1:29" x14ac:dyDescent="0.25">
      <c r="A1498" s="27">
        <v>1996</v>
      </c>
      <c r="B1498" s="27" t="s">
        <v>1016</v>
      </c>
      <c r="C1498" s="27" t="s">
        <v>676</v>
      </c>
      <c r="D1498" s="27" t="s">
        <v>914</v>
      </c>
      <c r="E1498" s="27" t="s">
        <v>1017</v>
      </c>
      <c r="F1498" s="28">
        <v>35279</v>
      </c>
      <c r="G1498" s="29">
        <v>0.61805555555555558</v>
      </c>
      <c r="H1498" s="28">
        <v>35279</v>
      </c>
      <c r="I1498" s="29">
        <v>0.79166666666666663</v>
      </c>
      <c r="J1498" s="27" t="s">
        <v>889</v>
      </c>
      <c r="K1498" s="27">
        <v>4</v>
      </c>
      <c r="L1498" s="27">
        <v>0</v>
      </c>
      <c r="M1498" s="27">
        <v>4</v>
      </c>
      <c r="N1498" s="27" t="s">
        <v>882</v>
      </c>
      <c r="O1498" s="30">
        <v>202006012</v>
      </c>
      <c r="P1498" s="22"/>
      <c r="Q1498" s="22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9"/>
    </row>
    <row r="1499" spans="1:29" x14ac:dyDescent="0.25">
      <c r="A1499" s="27">
        <v>1996</v>
      </c>
      <c r="B1499" s="27" t="s">
        <v>4688</v>
      </c>
      <c r="C1499" s="27" t="s">
        <v>674</v>
      </c>
      <c r="D1499" s="27" t="s">
        <v>3827</v>
      </c>
      <c r="E1499" s="27" t="s">
        <v>1223</v>
      </c>
      <c r="F1499" s="28">
        <v>35279</v>
      </c>
      <c r="G1499" s="29">
        <v>0.62152777777777779</v>
      </c>
      <c r="H1499" s="28">
        <v>35279</v>
      </c>
      <c r="I1499" s="29">
        <v>0.70486111111111116</v>
      </c>
      <c r="J1499" s="27" t="s">
        <v>889</v>
      </c>
      <c r="K1499" s="27">
        <v>0</v>
      </c>
      <c r="L1499" s="27">
        <v>1</v>
      </c>
      <c r="M1499" s="27">
        <v>1</v>
      </c>
      <c r="N1499" s="27" t="s">
        <v>882</v>
      </c>
      <c r="O1499" s="30">
        <v>202006923</v>
      </c>
      <c r="P1499" s="22"/>
      <c r="Q1499" s="22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9"/>
    </row>
    <row r="1500" spans="1:29" x14ac:dyDescent="0.25">
      <c r="A1500" s="27">
        <v>1996</v>
      </c>
      <c r="B1500" s="27" t="s">
        <v>3972</v>
      </c>
      <c r="C1500" s="27" t="s">
        <v>674</v>
      </c>
      <c r="D1500" s="27" t="s">
        <v>802</v>
      </c>
      <c r="E1500" s="27" t="s">
        <v>3916</v>
      </c>
      <c r="F1500" s="28">
        <v>35279</v>
      </c>
      <c r="G1500" s="29">
        <v>0.625</v>
      </c>
      <c r="H1500" s="28">
        <v>35279</v>
      </c>
      <c r="I1500" s="29">
        <v>0.72222222222222221</v>
      </c>
      <c r="J1500" s="27" t="s">
        <v>889</v>
      </c>
      <c r="K1500" s="27">
        <v>0</v>
      </c>
      <c r="L1500" s="27">
        <v>0.25</v>
      </c>
      <c r="M1500" s="27">
        <v>0.25</v>
      </c>
      <c r="N1500" s="27" t="s">
        <v>882</v>
      </c>
      <c r="O1500" s="30">
        <v>201904529</v>
      </c>
      <c r="P1500" s="22"/>
      <c r="Q1500" s="22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9"/>
    </row>
    <row r="1501" spans="1:29" x14ac:dyDescent="0.25">
      <c r="A1501" s="27">
        <v>1996</v>
      </c>
      <c r="B1501" s="27" t="s">
        <v>4001</v>
      </c>
      <c r="C1501" s="27" t="s">
        <v>674</v>
      </c>
      <c r="D1501" s="27" t="s">
        <v>1248</v>
      </c>
      <c r="E1501" s="27" t="s">
        <v>4002</v>
      </c>
      <c r="F1501" s="28">
        <v>35279</v>
      </c>
      <c r="G1501" s="29">
        <v>0.62847222222222221</v>
      </c>
      <c r="H1501" s="28">
        <v>35279</v>
      </c>
      <c r="I1501" s="29">
        <v>0.70138888888888884</v>
      </c>
      <c r="J1501" s="27" t="s">
        <v>889</v>
      </c>
      <c r="K1501" s="27">
        <v>0</v>
      </c>
      <c r="L1501" s="27">
        <v>0.2</v>
      </c>
      <c r="M1501" s="27">
        <v>0.2</v>
      </c>
      <c r="N1501" s="27" t="s">
        <v>882</v>
      </c>
      <c r="O1501" s="30">
        <v>201904803</v>
      </c>
      <c r="P1501" s="22"/>
      <c r="Q1501" s="22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9"/>
    </row>
    <row r="1502" spans="1:29" x14ac:dyDescent="0.25">
      <c r="A1502" s="27">
        <v>1996</v>
      </c>
      <c r="B1502" s="27" t="s">
        <v>4644</v>
      </c>
      <c r="C1502" s="27" t="s">
        <v>674</v>
      </c>
      <c r="D1502" s="27" t="s">
        <v>3830</v>
      </c>
      <c r="E1502" s="27" t="s">
        <v>4347</v>
      </c>
      <c r="F1502" s="28">
        <v>35279</v>
      </c>
      <c r="G1502" s="29">
        <v>0.63541666666666663</v>
      </c>
      <c r="H1502" s="28">
        <v>35279</v>
      </c>
      <c r="I1502" s="29">
        <v>0.6875</v>
      </c>
      <c r="J1502" s="27" t="s">
        <v>889</v>
      </c>
      <c r="K1502" s="27">
        <v>0</v>
      </c>
      <c r="L1502" s="27">
        <v>0.1</v>
      </c>
      <c r="M1502" s="27">
        <v>0.1</v>
      </c>
      <c r="N1502" s="27" t="s">
        <v>882</v>
      </c>
      <c r="O1502" s="30">
        <v>202007895</v>
      </c>
      <c r="P1502" s="22"/>
      <c r="Q1502" s="22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9"/>
    </row>
    <row r="1503" spans="1:29" x14ac:dyDescent="0.25">
      <c r="A1503" s="27">
        <v>1996</v>
      </c>
      <c r="B1503" s="27" t="s">
        <v>4780</v>
      </c>
      <c r="C1503" s="27" t="s">
        <v>674</v>
      </c>
      <c r="D1503" s="27" t="s">
        <v>3827</v>
      </c>
      <c r="E1503" s="27" t="s">
        <v>4403</v>
      </c>
      <c r="F1503" s="28">
        <v>35279</v>
      </c>
      <c r="G1503" s="29">
        <v>0.63888888888888895</v>
      </c>
      <c r="H1503" s="28">
        <v>35279</v>
      </c>
      <c r="I1503" s="29">
        <v>0.76388888888888884</v>
      </c>
      <c r="J1503" s="27" t="s">
        <v>889</v>
      </c>
      <c r="K1503" s="27">
        <v>0</v>
      </c>
      <c r="L1503" s="27">
        <v>0.5</v>
      </c>
      <c r="M1503" s="27">
        <v>0.5</v>
      </c>
      <c r="N1503" s="27" t="s">
        <v>882</v>
      </c>
      <c r="O1503" s="30">
        <v>202000705</v>
      </c>
      <c r="P1503" s="22"/>
      <c r="Q1503" s="22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9"/>
    </row>
    <row r="1504" spans="1:29" x14ac:dyDescent="0.25">
      <c r="A1504" s="27">
        <v>1996</v>
      </c>
      <c r="B1504" s="27" t="s">
        <v>2413</v>
      </c>
      <c r="C1504" s="27" t="s">
        <v>2231</v>
      </c>
      <c r="D1504" s="27" t="s">
        <v>2259</v>
      </c>
      <c r="E1504" s="27" t="s">
        <v>2414</v>
      </c>
      <c r="F1504" s="28">
        <v>35279</v>
      </c>
      <c r="G1504" s="29">
        <v>0.64583333333333337</v>
      </c>
      <c r="H1504" s="28">
        <v>35279</v>
      </c>
      <c r="I1504" s="29">
        <v>0.76527777777777783</v>
      </c>
      <c r="J1504" s="27"/>
      <c r="K1504" s="27">
        <v>0.2</v>
      </c>
      <c r="L1504" s="27">
        <v>0.1</v>
      </c>
      <c r="M1504" s="27">
        <v>0.3</v>
      </c>
      <c r="N1504" s="27" t="s">
        <v>2173</v>
      </c>
      <c r="O1504" s="30">
        <v>202004298</v>
      </c>
      <c r="P1504" s="22"/>
      <c r="Q1504" s="22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9"/>
    </row>
    <row r="1505" spans="1:29" x14ac:dyDescent="0.25">
      <c r="A1505" s="27">
        <v>1996</v>
      </c>
      <c r="B1505" s="27" t="s">
        <v>4934</v>
      </c>
      <c r="C1505" s="27" t="s">
        <v>674</v>
      </c>
      <c r="D1505" s="27" t="s">
        <v>3827</v>
      </c>
      <c r="E1505" s="27" t="s">
        <v>754</v>
      </c>
      <c r="F1505" s="28">
        <v>35279</v>
      </c>
      <c r="G1505" s="29">
        <v>0.64583333333333337</v>
      </c>
      <c r="H1505" s="28">
        <v>35279</v>
      </c>
      <c r="I1505" s="29">
        <v>0.72916666666666663</v>
      </c>
      <c r="J1505" s="27" t="s">
        <v>889</v>
      </c>
      <c r="K1505" s="27">
        <v>0</v>
      </c>
      <c r="L1505" s="27">
        <v>1</v>
      </c>
      <c r="M1505" s="27">
        <v>1</v>
      </c>
      <c r="N1505" s="27" t="s">
        <v>882</v>
      </c>
      <c r="O1505" s="30">
        <v>201504936</v>
      </c>
      <c r="P1505" s="22"/>
      <c r="Q1505" s="22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9"/>
    </row>
    <row r="1506" spans="1:29" x14ac:dyDescent="0.25">
      <c r="A1506" s="27">
        <v>1996</v>
      </c>
      <c r="B1506" s="27" t="s">
        <v>3971</v>
      </c>
      <c r="C1506" s="27" t="s">
        <v>674</v>
      </c>
      <c r="D1506" s="27" t="s">
        <v>3841</v>
      </c>
      <c r="E1506" s="27" t="s">
        <v>3937</v>
      </c>
      <c r="F1506" s="28">
        <v>35279</v>
      </c>
      <c r="G1506" s="29">
        <v>0.65486111111111112</v>
      </c>
      <c r="H1506" s="28">
        <v>35279</v>
      </c>
      <c r="I1506" s="29">
        <v>0.69097222222222221</v>
      </c>
      <c r="J1506" s="27" t="s">
        <v>889</v>
      </c>
      <c r="K1506" s="27">
        <v>0</v>
      </c>
      <c r="L1506" s="27">
        <v>0.05</v>
      </c>
      <c r="M1506" s="27">
        <v>0.05</v>
      </c>
      <c r="N1506" s="27" t="s">
        <v>882</v>
      </c>
      <c r="O1506" s="30">
        <v>201907506</v>
      </c>
      <c r="P1506" s="22"/>
      <c r="Q1506" s="22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9"/>
    </row>
    <row r="1507" spans="1:29" x14ac:dyDescent="0.25">
      <c r="A1507" s="27">
        <v>1996</v>
      </c>
      <c r="B1507" s="27" t="s">
        <v>4878</v>
      </c>
      <c r="C1507" s="27" t="s">
        <v>674</v>
      </c>
      <c r="D1507" s="27" t="s">
        <v>3846</v>
      </c>
      <c r="E1507" s="27" t="s">
        <v>3953</v>
      </c>
      <c r="F1507" s="28">
        <v>35279</v>
      </c>
      <c r="G1507" s="29">
        <v>0.6645833333333333</v>
      </c>
      <c r="H1507" s="28">
        <v>35279</v>
      </c>
      <c r="I1507" s="29">
        <v>0.80486111111111114</v>
      </c>
      <c r="J1507" s="27" t="s">
        <v>889</v>
      </c>
      <c r="K1507" s="27">
        <v>1</v>
      </c>
      <c r="L1507" s="27">
        <v>0.5</v>
      </c>
      <c r="M1507" s="27">
        <v>1.5</v>
      </c>
      <c r="N1507" s="27" t="s">
        <v>882</v>
      </c>
      <c r="O1507" s="30">
        <v>202008021</v>
      </c>
      <c r="P1507" s="22"/>
      <c r="Q1507" s="22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9"/>
    </row>
    <row r="1508" spans="1:29" x14ac:dyDescent="0.25">
      <c r="A1508" s="27">
        <v>1996</v>
      </c>
      <c r="B1508" s="27" t="s">
        <v>1477</v>
      </c>
      <c r="C1508" s="27" t="s">
        <v>676</v>
      </c>
      <c r="D1508" s="27" t="s">
        <v>901</v>
      </c>
      <c r="E1508" s="27" t="s">
        <v>1478</v>
      </c>
      <c r="F1508" s="28">
        <v>35279</v>
      </c>
      <c r="G1508" s="29">
        <v>0.66666666666666663</v>
      </c>
      <c r="H1508" s="28">
        <v>35279</v>
      </c>
      <c r="I1508" s="29">
        <v>0.79166666666666663</v>
      </c>
      <c r="J1508" s="27" t="s">
        <v>889</v>
      </c>
      <c r="K1508" s="27">
        <v>0</v>
      </c>
      <c r="L1508" s="27">
        <v>0.5</v>
      </c>
      <c r="M1508" s="27">
        <v>0.5</v>
      </c>
      <c r="N1508" s="27" t="s">
        <v>882</v>
      </c>
      <c r="O1508" s="30">
        <v>201906665</v>
      </c>
      <c r="P1508" s="22"/>
      <c r="Q1508" s="22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9"/>
    </row>
    <row r="1509" spans="1:29" x14ac:dyDescent="0.25">
      <c r="A1509" s="27">
        <v>1996</v>
      </c>
      <c r="B1509" s="27" t="s">
        <v>1023</v>
      </c>
      <c r="C1509" s="27" t="s">
        <v>676</v>
      </c>
      <c r="D1509" s="27" t="s">
        <v>893</v>
      </c>
      <c r="E1509" s="27" t="s">
        <v>782</v>
      </c>
      <c r="F1509" s="28">
        <v>35279</v>
      </c>
      <c r="G1509" s="29">
        <v>0.67013888888888884</v>
      </c>
      <c r="H1509" s="28">
        <v>35279</v>
      </c>
      <c r="I1509" s="29">
        <v>0.80902777777777779</v>
      </c>
      <c r="J1509" s="27" t="s">
        <v>889</v>
      </c>
      <c r="K1509" s="27">
        <v>0</v>
      </c>
      <c r="L1509" s="27">
        <v>2</v>
      </c>
      <c r="M1509" s="27">
        <v>2</v>
      </c>
      <c r="N1509" s="27" t="s">
        <v>882</v>
      </c>
      <c r="O1509" s="30">
        <v>201911913</v>
      </c>
      <c r="P1509" s="22"/>
      <c r="Q1509" s="22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9"/>
    </row>
    <row r="1510" spans="1:29" x14ac:dyDescent="0.25">
      <c r="A1510" s="27">
        <v>1996</v>
      </c>
      <c r="B1510" s="27" t="s">
        <v>4445</v>
      </c>
      <c r="C1510" s="27" t="s">
        <v>674</v>
      </c>
      <c r="D1510" s="27" t="s">
        <v>853</v>
      </c>
      <c r="E1510" s="27" t="s">
        <v>3925</v>
      </c>
      <c r="F1510" s="28">
        <v>35279</v>
      </c>
      <c r="G1510" s="29">
        <v>0.68055555555555547</v>
      </c>
      <c r="H1510" s="28">
        <v>35279</v>
      </c>
      <c r="I1510" s="29">
        <v>0.73263888888888884</v>
      </c>
      <c r="J1510" s="27" t="s">
        <v>889</v>
      </c>
      <c r="K1510" s="27">
        <v>0</v>
      </c>
      <c r="L1510" s="27">
        <v>0.05</v>
      </c>
      <c r="M1510" s="27">
        <v>0.05</v>
      </c>
      <c r="N1510" s="27" t="s">
        <v>882</v>
      </c>
      <c r="O1510" s="30">
        <v>201906945</v>
      </c>
      <c r="P1510" s="22"/>
      <c r="Q1510" s="22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9"/>
    </row>
    <row r="1511" spans="1:29" x14ac:dyDescent="0.25">
      <c r="A1511" s="27">
        <v>1996</v>
      </c>
      <c r="B1511" s="27" t="s">
        <v>4643</v>
      </c>
      <c r="C1511" s="27" t="s">
        <v>674</v>
      </c>
      <c r="D1511" s="27" t="s">
        <v>1248</v>
      </c>
      <c r="E1511" s="27" t="s">
        <v>3913</v>
      </c>
      <c r="F1511" s="28">
        <v>35279</v>
      </c>
      <c r="G1511" s="29">
        <v>0.69444444444444453</v>
      </c>
      <c r="H1511" s="28">
        <v>35279</v>
      </c>
      <c r="I1511" s="29">
        <v>0.72569444444444453</v>
      </c>
      <c r="J1511" s="27" t="s">
        <v>889</v>
      </c>
      <c r="K1511" s="27">
        <v>0</v>
      </c>
      <c r="L1511" s="27">
        <v>0.15</v>
      </c>
      <c r="M1511" s="27">
        <v>0.15</v>
      </c>
      <c r="N1511" s="27" t="s">
        <v>882</v>
      </c>
      <c r="O1511" s="30">
        <v>201704797</v>
      </c>
      <c r="P1511" s="22"/>
      <c r="Q1511" s="22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9"/>
    </row>
    <row r="1512" spans="1:29" x14ac:dyDescent="0.25">
      <c r="A1512" s="27">
        <v>1996</v>
      </c>
      <c r="B1512" s="27" t="s">
        <v>1179</v>
      </c>
      <c r="C1512" s="27" t="s">
        <v>676</v>
      </c>
      <c r="D1512" s="27" t="s">
        <v>1004</v>
      </c>
      <c r="E1512" s="27" t="s">
        <v>804</v>
      </c>
      <c r="F1512" s="28">
        <v>35279</v>
      </c>
      <c r="G1512" s="29">
        <v>0.69791666666666663</v>
      </c>
      <c r="H1512" s="28">
        <v>35279</v>
      </c>
      <c r="I1512" s="29">
        <v>0.78819444444444453</v>
      </c>
      <c r="J1512" s="27" t="s">
        <v>889</v>
      </c>
      <c r="K1512" s="27">
        <v>0</v>
      </c>
      <c r="L1512" s="27">
        <v>0.02</v>
      </c>
      <c r="M1512" s="27">
        <v>0.02</v>
      </c>
      <c r="N1512" s="27" t="s">
        <v>882</v>
      </c>
      <c r="O1512" s="30">
        <v>201907058</v>
      </c>
      <c r="P1512" s="22"/>
      <c r="Q1512" s="22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9"/>
    </row>
    <row r="1513" spans="1:29" x14ac:dyDescent="0.25">
      <c r="A1513" s="27">
        <v>1996</v>
      </c>
      <c r="B1513" s="27" t="s">
        <v>2397</v>
      </c>
      <c r="C1513" s="27" t="s">
        <v>2231</v>
      </c>
      <c r="D1513" s="27" t="s">
        <v>2268</v>
      </c>
      <c r="E1513" s="27" t="s">
        <v>2268</v>
      </c>
      <c r="F1513" s="28">
        <v>35279</v>
      </c>
      <c r="G1513" s="29">
        <v>0.70416666666666661</v>
      </c>
      <c r="H1513" s="28">
        <v>35279</v>
      </c>
      <c r="I1513" s="29">
        <v>0.99305555555555547</v>
      </c>
      <c r="J1513" s="27"/>
      <c r="K1513" s="27">
        <v>1.9</v>
      </c>
      <c r="L1513" s="27">
        <v>3</v>
      </c>
      <c r="M1513" s="27">
        <v>4.9000000000000004</v>
      </c>
      <c r="N1513" s="27" t="s">
        <v>2173</v>
      </c>
      <c r="O1513" s="30">
        <v>201805273</v>
      </c>
      <c r="P1513" s="22"/>
      <c r="Q1513" s="22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9"/>
    </row>
    <row r="1514" spans="1:29" x14ac:dyDescent="0.25">
      <c r="A1514" s="27">
        <v>1996</v>
      </c>
      <c r="B1514" s="27" t="s">
        <v>1178</v>
      </c>
      <c r="C1514" s="27" t="s">
        <v>676</v>
      </c>
      <c r="D1514" s="27" t="s">
        <v>893</v>
      </c>
      <c r="E1514" s="27" t="s">
        <v>827</v>
      </c>
      <c r="F1514" s="28">
        <v>35279</v>
      </c>
      <c r="G1514" s="29">
        <v>0.70833333333333337</v>
      </c>
      <c r="H1514" s="28">
        <v>35279</v>
      </c>
      <c r="I1514" s="29">
        <v>0.76736111111111116</v>
      </c>
      <c r="J1514" s="27" t="s">
        <v>889</v>
      </c>
      <c r="K1514" s="27">
        <v>0</v>
      </c>
      <c r="L1514" s="27">
        <v>0.02</v>
      </c>
      <c r="M1514" s="27">
        <v>0.02</v>
      </c>
      <c r="N1514" s="27" t="s">
        <v>882</v>
      </c>
      <c r="O1514" s="30">
        <v>201806836</v>
      </c>
      <c r="P1514" s="22"/>
      <c r="Q1514" s="22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9"/>
    </row>
    <row r="1515" spans="1:29" x14ac:dyDescent="0.25">
      <c r="A1515" s="27">
        <v>1996</v>
      </c>
      <c r="B1515" s="27" t="s">
        <v>1116</v>
      </c>
      <c r="C1515" s="27" t="s">
        <v>676</v>
      </c>
      <c r="D1515" s="27" t="s">
        <v>887</v>
      </c>
      <c r="E1515" s="27" t="s">
        <v>1117</v>
      </c>
      <c r="F1515" s="28">
        <v>35279</v>
      </c>
      <c r="G1515" s="29">
        <v>0.70833333333333337</v>
      </c>
      <c r="H1515" s="28">
        <v>35279</v>
      </c>
      <c r="I1515" s="29">
        <v>0.76041666666666663</v>
      </c>
      <c r="J1515" s="27" t="s">
        <v>889</v>
      </c>
      <c r="K1515" s="27">
        <v>0</v>
      </c>
      <c r="L1515" s="27">
        <v>0.05</v>
      </c>
      <c r="M1515" s="27">
        <v>0.05</v>
      </c>
      <c r="N1515" s="27" t="s">
        <v>882</v>
      </c>
      <c r="O1515" s="30">
        <v>202109484</v>
      </c>
      <c r="P1515" s="22"/>
      <c r="Q1515" s="22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9"/>
    </row>
    <row r="1516" spans="1:29" x14ac:dyDescent="0.25">
      <c r="A1516" s="27">
        <v>1996</v>
      </c>
      <c r="B1516" s="27" t="s">
        <v>4134</v>
      </c>
      <c r="C1516" s="27" t="s">
        <v>674</v>
      </c>
      <c r="D1516" s="27" t="s">
        <v>3859</v>
      </c>
      <c r="E1516" s="27" t="s">
        <v>3993</v>
      </c>
      <c r="F1516" s="28">
        <v>35279</v>
      </c>
      <c r="G1516" s="29">
        <v>0.70833333333333337</v>
      </c>
      <c r="H1516" s="28">
        <v>35279</v>
      </c>
      <c r="I1516" s="29">
        <v>0.72916666666666663</v>
      </c>
      <c r="J1516" s="27" t="s">
        <v>889</v>
      </c>
      <c r="K1516" s="27">
        <v>0</v>
      </c>
      <c r="L1516" s="27">
        <v>0.02</v>
      </c>
      <c r="M1516" s="27">
        <v>0.02</v>
      </c>
      <c r="N1516" s="27" t="s">
        <v>882</v>
      </c>
      <c r="O1516" s="30">
        <v>201603694</v>
      </c>
      <c r="P1516" s="22"/>
      <c r="Q1516" s="22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9"/>
    </row>
    <row r="1517" spans="1:29" x14ac:dyDescent="0.25">
      <c r="A1517" s="27">
        <v>1996</v>
      </c>
      <c r="B1517" s="27" t="s">
        <v>4443</v>
      </c>
      <c r="C1517" s="27" t="s">
        <v>674</v>
      </c>
      <c r="D1517" s="27" t="s">
        <v>3841</v>
      </c>
      <c r="E1517" s="27" t="s">
        <v>3927</v>
      </c>
      <c r="F1517" s="28">
        <v>35279</v>
      </c>
      <c r="G1517" s="29">
        <v>0.71180555555555547</v>
      </c>
      <c r="H1517" s="28">
        <v>35279</v>
      </c>
      <c r="I1517" s="29">
        <v>0.75347222222222221</v>
      </c>
      <c r="J1517" s="27" t="s">
        <v>889</v>
      </c>
      <c r="K1517" s="27">
        <v>0</v>
      </c>
      <c r="L1517" s="27">
        <v>0.05</v>
      </c>
      <c r="M1517" s="27">
        <v>0.05</v>
      </c>
      <c r="N1517" s="27" t="s">
        <v>882</v>
      </c>
      <c r="O1517" s="30">
        <v>201808533</v>
      </c>
      <c r="P1517" s="22"/>
      <c r="Q1517" s="22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9"/>
    </row>
    <row r="1518" spans="1:29" x14ac:dyDescent="0.25">
      <c r="A1518" s="27">
        <v>1996</v>
      </c>
      <c r="B1518" s="27" t="s">
        <v>4001</v>
      </c>
      <c r="C1518" s="27" t="s">
        <v>674</v>
      </c>
      <c r="D1518" s="27" t="s">
        <v>1248</v>
      </c>
      <c r="E1518" s="27" t="s">
        <v>4002</v>
      </c>
      <c r="F1518" s="28">
        <v>35279</v>
      </c>
      <c r="G1518" s="29">
        <v>0.71180555555555547</v>
      </c>
      <c r="H1518" s="28">
        <v>35279</v>
      </c>
      <c r="I1518" s="29">
        <v>0.76736111111111116</v>
      </c>
      <c r="J1518" s="27" t="s">
        <v>889</v>
      </c>
      <c r="K1518" s="27">
        <v>0</v>
      </c>
      <c r="L1518" s="27">
        <v>0.15</v>
      </c>
      <c r="M1518" s="27">
        <v>0.15</v>
      </c>
      <c r="N1518" s="27" t="s">
        <v>882</v>
      </c>
      <c r="O1518" s="30">
        <v>201806416</v>
      </c>
      <c r="P1518" s="22"/>
      <c r="Q1518" s="22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9"/>
    </row>
    <row r="1519" spans="1:29" x14ac:dyDescent="0.25">
      <c r="A1519" s="27">
        <v>1996</v>
      </c>
      <c r="B1519" s="27" t="s">
        <v>4442</v>
      </c>
      <c r="C1519" s="27" t="s">
        <v>674</v>
      </c>
      <c r="D1519" s="27" t="s">
        <v>752</v>
      </c>
      <c r="E1519" s="27" t="s">
        <v>4328</v>
      </c>
      <c r="F1519" s="28">
        <v>35279</v>
      </c>
      <c r="G1519" s="29">
        <v>0.72152777777777777</v>
      </c>
      <c r="H1519" s="28">
        <v>35279</v>
      </c>
      <c r="I1519" s="29">
        <v>0.76736111111111116</v>
      </c>
      <c r="J1519" s="27" t="s">
        <v>889</v>
      </c>
      <c r="K1519" s="27">
        <v>0</v>
      </c>
      <c r="L1519" s="27">
        <v>0.05</v>
      </c>
      <c r="M1519" s="27">
        <v>0.05</v>
      </c>
      <c r="N1519" s="27" t="s">
        <v>882</v>
      </c>
      <c r="O1519" s="30">
        <v>202008397</v>
      </c>
      <c r="P1519" s="22"/>
      <c r="Q1519" s="22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9"/>
    </row>
    <row r="1520" spans="1:29" x14ac:dyDescent="0.25">
      <c r="A1520" s="27">
        <v>1996</v>
      </c>
      <c r="B1520" s="27" t="s">
        <v>4263</v>
      </c>
      <c r="C1520" s="27" t="s">
        <v>674</v>
      </c>
      <c r="D1520" s="27" t="s">
        <v>802</v>
      </c>
      <c r="E1520" s="27" t="s">
        <v>4110</v>
      </c>
      <c r="F1520" s="28">
        <v>35279</v>
      </c>
      <c r="G1520" s="29">
        <v>0.72569444444444453</v>
      </c>
      <c r="H1520" s="28">
        <v>35279</v>
      </c>
      <c r="I1520" s="29">
        <v>0.76736111111111116</v>
      </c>
      <c r="J1520" s="27" t="s">
        <v>889</v>
      </c>
      <c r="K1520" s="27">
        <v>0</v>
      </c>
      <c r="L1520" s="27">
        <v>0.03</v>
      </c>
      <c r="M1520" s="27">
        <v>0.03</v>
      </c>
      <c r="N1520" s="27" t="s">
        <v>882</v>
      </c>
      <c r="O1520" s="30">
        <v>201706052</v>
      </c>
      <c r="P1520" s="22"/>
      <c r="Q1520" s="22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9"/>
    </row>
    <row r="1521" spans="1:29" x14ac:dyDescent="0.25">
      <c r="A1521" s="27">
        <v>1996</v>
      </c>
      <c r="B1521" s="27" t="s">
        <v>3988</v>
      </c>
      <c r="C1521" s="27" t="s">
        <v>674</v>
      </c>
      <c r="D1521" s="27" t="s">
        <v>3827</v>
      </c>
      <c r="E1521" s="27" t="s">
        <v>754</v>
      </c>
      <c r="F1521" s="28">
        <v>35279</v>
      </c>
      <c r="G1521" s="29">
        <v>0.72916666666666663</v>
      </c>
      <c r="H1521" s="28">
        <v>35279</v>
      </c>
      <c r="I1521" s="29">
        <v>0.74305555555555547</v>
      </c>
      <c r="J1521" s="27" t="s">
        <v>889</v>
      </c>
      <c r="K1521" s="27">
        <v>0</v>
      </c>
      <c r="L1521" s="27">
        <v>0.01</v>
      </c>
      <c r="M1521" s="27">
        <v>0.01</v>
      </c>
      <c r="N1521" s="27" t="s">
        <v>882</v>
      </c>
      <c r="O1521" s="30">
        <v>201507838</v>
      </c>
      <c r="P1521" s="22"/>
      <c r="Q1521" s="22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9"/>
    </row>
    <row r="1522" spans="1:29" x14ac:dyDescent="0.25">
      <c r="A1522" s="27">
        <v>1996</v>
      </c>
      <c r="B1522" s="27" t="s">
        <v>4001</v>
      </c>
      <c r="C1522" s="27" t="s">
        <v>674</v>
      </c>
      <c r="D1522" s="27" t="s">
        <v>1248</v>
      </c>
      <c r="E1522" s="27" t="s">
        <v>4002</v>
      </c>
      <c r="F1522" s="28">
        <v>35279</v>
      </c>
      <c r="G1522" s="29">
        <v>0.73958333333333337</v>
      </c>
      <c r="H1522" s="28">
        <v>35279</v>
      </c>
      <c r="I1522" s="29">
        <v>0.82291666666666663</v>
      </c>
      <c r="J1522" s="27" t="s">
        <v>889</v>
      </c>
      <c r="K1522" s="27">
        <v>0</v>
      </c>
      <c r="L1522" s="27">
        <v>0.1</v>
      </c>
      <c r="M1522" s="27">
        <v>0.1</v>
      </c>
      <c r="N1522" s="27" t="s">
        <v>882</v>
      </c>
      <c r="O1522" s="30">
        <v>202005026</v>
      </c>
      <c r="P1522" s="22"/>
      <c r="Q1522" s="22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9"/>
    </row>
    <row r="1523" spans="1:29" x14ac:dyDescent="0.25">
      <c r="A1523" s="27">
        <v>1996</v>
      </c>
      <c r="B1523" s="27" t="s">
        <v>4451</v>
      </c>
      <c r="C1523" s="27" t="s">
        <v>674</v>
      </c>
      <c r="D1523" s="27" t="s">
        <v>1248</v>
      </c>
      <c r="E1523" s="27" t="s">
        <v>4042</v>
      </c>
      <c r="F1523" s="28">
        <v>35279</v>
      </c>
      <c r="G1523" s="29">
        <v>0.75</v>
      </c>
      <c r="H1523" s="28">
        <v>35279</v>
      </c>
      <c r="I1523" s="29">
        <v>0.78125</v>
      </c>
      <c r="J1523" s="27" t="s">
        <v>889</v>
      </c>
      <c r="K1523" s="27">
        <v>0</v>
      </c>
      <c r="L1523" s="27">
        <v>0.1</v>
      </c>
      <c r="M1523" s="27">
        <v>0.1</v>
      </c>
      <c r="N1523" s="27" t="s">
        <v>882</v>
      </c>
      <c r="O1523" s="30">
        <v>201405742</v>
      </c>
      <c r="P1523" s="22"/>
      <c r="Q1523" s="22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9"/>
    </row>
    <row r="1524" spans="1:29" x14ac:dyDescent="0.25">
      <c r="A1524" s="27">
        <v>1996</v>
      </c>
      <c r="B1524" s="27" t="s">
        <v>4449</v>
      </c>
      <c r="C1524" s="27" t="s">
        <v>674</v>
      </c>
      <c r="D1524" s="27" t="s">
        <v>1248</v>
      </c>
      <c r="E1524" s="27" t="s">
        <v>4359</v>
      </c>
      <c r="F1524" s="28">
        <v>35279</v>
      </c>
      <c r="G1524" s="29">
        <v>0.77083333333333337</v>
      </c>
      <c r="H1524" s="28">
        <v>35279</v>
      </c>
      <c r="I1524" s="29">
        <v>0.88541666666666663</v>
      </c>
      <c r="J1524" s="27" t="s">
        <v>889</v>
      </c>
      <c r="K1524" s="27">
        <v>0</v>
      </c>
      <c r="L1524" s="27">
        <v>0.3</v>
      </c>
      <c r="M1524" s="27">
        <v>0.3</v>
      </c>
      <c r="N1524" s="27" t="s">
        <v>882</v>
      </c>
      <c r="O1524" s="30">
        <v>201404459</v>
      </c>
      <c r="P1524" s="22"/>
      <c r="Q1524" s="22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9"/>
    </row>
    <row r="1525" spans="1:29" x14ac:dyDescent="0.25">
      <c r="A1525" s="27">
        <v>1996</v>
      </c>
      <c r="B1525" s="27" t="s">
        <v>4131</v>
      </c>
      <c r="C1525" s="27" t="s">
        <v>674</v>
      </c>
      <c r="D1525" s="27" t="s">
        <v>3827</v>
      </c>
      <c r="E1525" s="27" t="s">
        <v>839</v>
      </c>
      <c r="F1525" s="28">
        <v>35279</v>
      </c>
      <c r="G1525" s="29">
        <v>0.77083333333333337</v>
      </c>
      <c r="H1525" s="28">
        <v>35279</v>
      </c>
      <c r="I1525" s="29">
        <v>0.89583333333333337</v>
      </c>
      <c r="J1525" s="27" t="s">
        <v>889</v>
      </c>
      <c r="K1525" s="27">
        <v>0</v>
      </c>
      <c r="L1525" s="27">
        <v>1</v>
      </c>
      <c r="M1525" s="27">
        <v>1</v>
      </c>
      <c r="N1525" s="27" t="s">
        <v>882</v>
      </c>
      <c r="O1525" s="30">
        <v>202004864</v>
      </c>
      <c r="P1525" s="22"/>
      <c r="Q1525" s="22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9"/>
    </row>
    <row r="1526" spans="1:29" x14ac:dyDescent="0.25">
      <c r="A1526" s="27">
        <v>1996</v>
      </c>
      <c r="B1526" s="27" t="s">
        <v>4135</v>
      </c>
      <c r="C1526" s="27" t="s">
        <v>674</v>
      </c>
      <c r="D1526" s="27" t="s">
        <v>3827</v>
      </c>
      <c r="E1526" s="27" t="s">
        <v>1223</v>
      </c>
      <c r="F1526" s="28">
        <v>35279</v>
      </c>
      <c r="G1526" s="29">
        <v>0.78125</v>
      </c>
      <c r="H1526" s="28">
        <v>35279</v>
      </c>
      <c r="I1526" s="29">
        <v>0.80208333333333337</v>
      </c>
      <c r="J1526" s="27" t="s">
        <v>889</v>
      </c>
      <c r="K1526" s="27">
        <v>0</v>
      </c>
      <c r="L1526" s="27">
        <v>0.3</v>
      </c>
      <c r="M1526" s="27">
        <v>0.3</v>
      </c>
      <c r="N1526" s="27" t="s">
        <v>882</v>
      </c>
      <c r="O1526" s="30">
        <v>201906961</v>
      </c>
      <c r="P1526" s="22"/>
      <c r="Q1526" s="22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9"/>
    </row>
    <row r="1527" spans="1:29" x14ac:dyDescent="0.25">
      <c r="A1527" s="27">
        <v>1996</v>
      </c>
      <c r="B1527" s="27" t="s">
        <v>1278</v>
      </c>
      <c r="C1527" s="27" t="s">
        <v>676</v>
      </c>
      <c r="D1527" s="27" t="s">
        <v>905</v>
      </c>
      <c r="E1527" s="27" t="s">
        <v>1258</v>
      </c>
      <c r="F1527" s="28">
        <v>35279</v>
      </c>
      <c r="G1527" s="29">
        <v>0.78472222222222221</v>
      </c>
      <c r="H1527" s="28">
        <v>35279</v>
      </c>
      <c r="I1527" s="29">
        <v>0.84375</v>
      </c>
      <c r="J1527" s="27" t="s">
        <v>889</v>
      </c>
      <c r="K1527" s="27">
        <v>0</v>
      </c>
      <c r="L1527" s="27">
        <v>0.05</v>
      </c>
      <c r="M1527" s="27">
        <v>0.05</v>
      </c>
      <c r="N1527" s="27" t="s">
        <v>882</v>
      </c>
      <c r="O1527" s="30">
        <v>202103344</v>
      </c>
      <c r="P1527" s="22"/>
      <c r="Q1527" s="22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9"/>
    </row>
    <row r="1528" spans="1:29" x14ac:dyDescent="0.25">
      <c r="A1528" s="27">
        <v>1996</v>
      </c>
      <c r="B1528" s="27" t="s">
        <v>3972</v>
      </c>
      <c r="C1528" s="27" t="s">
        <v>674</v>
      </c>
      <c r="D1528" s="27" t="s">
        <v>802</v>
      </c>
      <c r="E1528" s="27" t="s">
        <v>3916</v>
      </c>
      <c r="F1528" s="28">
        <v>35279</v>
      </c>
      <c r="G1528" s="29">
        <v>0.79166666666666663</v>
      </c>
      <c r="H1528" s="28">
        <v>35279</v>
      </c>
      <c r="I1528" s="29">
        <v>0.80902777777777779</v>
      </c>
      <c r="J1528" s="27" t="s">
        <v>889</v>
      </c>
      <c r="K1528" s="27">
        <v>0</v>
      </c>
      <c r="L1528" s="27">
        <v>0.02</v>
      </c>
      <c r="M1528" s="27">
        <v>0.02</v>
      </c>
      <c r="N1528" s="27" t="s">
        <v>882</v>
      </c>
      <c r="O1528" s="30">
        <v>201809988</v>
      </c>
      <c r="P1528" s="22"/>
      <c r="Q1528" s="22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9"/>
    </row>
    <row r="1529" spans="1:29" x14ac:dyDescent="0.25">
      <c r="A1529" s="27">
        <v>1996</v>
      </c>
      <c r="B1529" s="27" t="s">
        <v>4132</v>
      </c>
      <c r="C1529" s="27" t="s">
        <v>674</v>
      </c>
      <c r="D1529" s="27" t="s">
        <v>853</v>
      </c>
      <c r="E1529" s="27" t="s">
        <v>795</v>
      </c>
      <c r="F1529" s="28">
        <v>35279</v>
      </c>
      <c r="G1529" s="29">
        <v>0.80208333333333337</v>
      </c>
      <c r="H1529" s="28">
        <v>35279</v>
      </c>
      <c r="I1529" s="29">
        <v>0.84027777777777779</v>
      </c>
      <c r="J1529" s="27" t="s">
        <v>889</v>
      </c>
      <c r="K1529" s="27">
        <v>0</v>
      </c>
      <c r="L1529" s="27">
        <v>0.02</v>
      </c>
      <c r="M1529" s="27">
        <v>0.02</v>
      </c>
      <c r="N1529" s="27" t="s">
        <v>882</v>
      </c>
      <c r="O1529" s="30">
        <v>202005319</v>
      </c>
      <c r="P1529" s="22"/>
      <c r="Q1529" s="22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9"/>
    </row>
    <row r="1530" spans="1:29" x14ac:dyDescent="0.25">
      <c r="A1530" s="27">
        <v>1996</v>
      </c>
      <c r="B1530" s="27" t="s">
        <v>3589</v>
      </c>
      <c r="C1530" s="27" t="s">
        <v>3569</v>
      </c>
      <c r="D1530" s="27" t="s">
        <v>3590</v>
      </c>
      <c r="E1530" s="27" t="s">
        <v>3591</v>
      </c>
      <c r="F1530" s="28">
        <v>35279</v>
      </c>
      <c r="G1530" s="29">
        <v>0.8125</v>
      </c>
      <c r="H1530" s="28">
        <v>35279</v>
      </c>
      <c r="I1530" s="29">
        <v>0.875</v>
      </c>
      <c r="J1530" s="27" t="s">
        <v>889</v>
      </c>
      <c r="K1530" s="27">
        <v>0</v>
      </c>
      <c r="L1530" s="27">
        <v>0</v>
      </c>
      <c r="M1530" s="27">
        <v>0</v>
      </c>
      <c r="N1530" s="27" t="s">
        <v>882</v>
      </c>
      <c r="O1530" s="30">
        <v>202007028</v>
      </c>
      <c r="P1530" s="22"/>
      <c r="Q1530" s="22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9"/>
    </row>
    <row r="1531" spans="1:29" x14ac:dyDescent="0.25">
      <c r="A1531" s="27">
        <v>1996</v>
      </c>
      <c r="B1531" s="27" t="s">
        <v>4446</v>
      </c>
      <c r="C1531" s="27" t="s">
        <v>674</v>
      </c>
      <c r="D1531" s="27" t="s">
        <v>1248</v>
      </c>
      <c r="E1531" s="27" t="s">
        <v>3911</v>
      </c>
      <c r="F1531" s="28">
        <v>35279</v>
      </c>
      <c r="G1531" s="29">
        <v>0.82986111111111116</v>
      </c>
      <c r="H1531" s="28">
        <v>35279</v>
      </c>
      <c r="I1531" s="29">
        <v>0.86458333333333337</v>
      </c>
      <c r="J1531" s="27" t="s">
        <v>889</v>
      </c>
      <c r="K1531" s="27">
        <v>0</v>
      </c>
      <c r="L1531" s="27">
        <v>0.05</v>
      </c>
      <c r="M1531" s="27">
        <v>0.05</v>
      </c>
      <c r="N1531" s="27" t="s">
        <v>882</v>
      </c>
      <c r="O1531" s="30">
        <v>202007344</v>
      </c>
      <c r="P1531" s="22"/>
      <c r="Q1531" s="22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9"/>
    </row>
    <row r="1532" spans="1:29" x14ac:dyDescent="0.25">
      <c r="A1532" s="27">
        <v>1996</v>
      </c>
      <c r="B1532" s="27" t="s">
        <v>1034</v>
      </c>
      <c r="C1532" s="27" t="s">
        <v>676</v>
      </c>
      <c r="D1532" s="27" t="s">
        <v>901</v>
      </c>
      <c r="E1532" s="27" t="s">
        <v>1035</v>
      </c>
      <c r="F1532" s="28">
        <v>35279</v>
      </c>
      <c r="G1532" s="29">
        <v>0.83333333333333337</v>
      </c>
      <c r="H1532" s="28">
        <v>35279</v>
      </c>
      <c r="I1532" s="29">
        <v>0.91666666666666663</v>
      </c>
      <c r="J1532" s="27" t="s">
        <v>889</v>
      </c>
      <c r="K1532" s="27">
        <v>0</v>
      </c>
      <c r="L1532" s="27">
        <v>0.05</v>
      </c>
      <c r="M1532" s="27">
        <v>0.05</v>
      </c>
      <c r="N1532" s="27" t="s">
        <v>882</v>
      </c>
      <c r="O1532" s="30">
        <v>201705227</v>
      </c>
      <c r="P1532" s="22"/>
      <c r="Q1532" s="22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9"/>
    </row>
    <row r="1533" spans="1:29" x14ac:dyDescent="0.25">
      <c r="A1533" s="27">
        <v>1996</v>
      </c>
      <c r="B1533" s="27" t="s">
        <v>4927</v>
      </c>
      <c r="C1533" s="27" t="s">
        <v>674</v>
      </c>
      <c r="D1533" s="27" t="s">
        <v>853</v>
      </c>
      <c r="E1533" s="27" t="s">
        <v>4387</v>
      </c>
      <c r="F1533" s="28">
        <v>35279</v>
      </c>
      <c r="G1533" s="29">
        <v>0.84375</v>
      </c>
      <c r="H1533" s="28">
        <v>35279</v>
      </c>
      <c r="I1533" s="29">
        <v>0.97569444444444453</v>
      </c>
      <c r="J1533" s="27" t="s">
        <v>889</v>
      </c>
      <c r="K1533" s="27">
        <v>1</v>
      </c>
      <c r="L1533" s="27">
        <v>1</v>
      </c>
      <c r="M1533" s="27">
        <v>2</v>
      </c>
      <c r="N1533" s="27" t="s">
        <v>882</v>
      </c>
      <c r="O1533" s="30">
        <v>202008029</v>
      </c>
      <c r="P1533" s="22"/>
      <c r="Q1533" s="22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9"/>
    </row>
    <row r="1534" spans="1:29" x14ac:dyDescent="0.25">
      <c r="A1534" s="27">
        <v>1996</v>
      </c>
      <c r="B1534" s="27" t="s">
        <v>1527</v>
      </c>
      <c r="C1534" s="27" t="s">
        <v>676</v>
      </c>
      <c r="D1534" s="27" t="s">
        <v>930</v>
      </c>
      <c r="E1534" s="27" t="s">
        <v>1528</v>
      </c>
      <c r="F1534" s="28">
        <v>35279</v>
      </c>
      <c r="G1534" s="29">
        <v>0.94444444444444453</v>
      </c>
      <c r="H1534" s="28">
        <v>35280</v>
      </c>
      <c r="I1534" s="29">
        <v>2.4305555555555556E-2</v>
      </c>
      <c r="J1534" s="27" t="s">
        <v>889</v>
      </c>
      <c r="K1534" s="27">
        <v>0</v>
      </c>
      <c r="L1534" s="27">
        <v>1</v>
      </c>
      <c r="M1534" s="27">
        <v>1</v>
      </c>
      <c r="N1534" s="27" t="s">
        <v>882</v>
      </c>
      <c r="O1534" s="30">
        <v>201806178</v>
      </c>
      <c r="P1534" s="22"/>
      <c r="Q1534" s="22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9"/>
    </row>
    <row r="1535" spans="1:29" x14ac:dyDescent="0.25">
      <c r="A1535" s="27">
        <v>1996</v>
      </c>
      <c r="B1535" s="27" t="s">
        <v>1116</v>
      </c>
      <c r="C1535" s="27" t="s">
        <v>676</v>
      </c>
      <c r="D1535" s="27" t="s">
        <v>887</v>
      </c>
      <c r="E1535" s="27" t="s">
        <v>1117</v>
      </c>
      <c r="F1535" s="28">
        <v>35279</v>
      </c>
      <c r="G1535" s="29">
        <v>0.94791666666666663</v>
      </c>
      <c r="H1535" s="28">
        <v>35279</v>
      </c>
      <c r="I1535" s="29">
        <v>0.97916666666666663</v>
      </c>
      <c r="J1535" s="27" t="s">
        <v>889</v>
      </c>
      <c r="K1535" s="27">
        <v>0</v>
      </c>
      <c r="L1535" s="27">
        <v>0.05</v>
      </c>
      <c r="M1535" s="27">
        <v>0.05</v>
      </c>
      <c r="N1535" s="27" t="s">
        <v>882</v>
      </c>
      <c r="O1535" s="30">
        <v>201700150</v>
      </c>
      <c r="P1535" s="22"/>
      <c r="Q1535" s="22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9"/>
    </row>
    <row r="1536" spans="1:29" x14ac:dyDescent="0.25">
      <c r="A1536" s="27">
        <v>1996</v>
      </c>
      <c r="B1536" s="27" t="s">
        <v>4732</v>
      </c>
      <c r="C1536" s="27" t="s">
        <v>674</v>
      </c>
      <c r="D1536" s="27" t="s">
        <v>3827</v>
      </c>
      <c r="E1536" s="27" t="s">
        <v>810</v>
      </c>
      <c r="F1536" s="28">
        <v>35279</v>
      </c>
      <c r="G1536" s="29">
        <v>0.95833333333333337</v>
      </c>
      <c r="H1536" s="28">
        <v>35280</v>
      </c>
      <c r="I1536" s="29">
        <v>2.0833333333333332E-2</v>
      </c>
      <c r="J1536" s="27" t="s">
        <v>889</v>
      </c>
      <c r="K1536" s="27">
        <v>0</v>
      </c>
      <c r="L1536" s="27">
        <v>0.15</v>
      </c>
      <c r="M1536" s="27">
        <v>0.15</v>
      </c>
      <c r="N1536" s="27" t="s">
        <v>882</v>
      </c>
      <c r="O1536" s="30">
        <v>202008116</v>
      </c>
      <c r="P1536" s="22"/>
      <c r="Q1536" s="22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9"/>
    </row>
    <row r="1537" spans="1:29" x14ac:dyDescent="0.25">
      <c r="A1537" s="27">
        <v>1996</v>
      </c>
      <c r="B1537" s="27" t="s">
        <v>1006</v>
      </c>
      <c r="C1537" s="27" t="s">
        <v>676</v>
      </c>
      <c r="D1537" s="27" t="s">
        <v>887</v>
      </c>
      <c r="E1537" s="27" t="s">
        <v>1007</v>
      </c>
      <c r="F1537" s="28">
        <v>35279</v>
      </c>
      <c r="G1537" s="29">
        <v>0.97222222222222221</v>
      </c>
      <c r="H1537" s="28">
        <v>35280</v>
      </c>
      <c r="I1537" s="29">
        <v>0.3263888888888889</v>
      </c>
      <c r="J1537" s="27" t="s">
        <v>889</v>
      </c>
      <c r="K1537" s="27">
        <v>5</v>
      </c>
      <c r="L1537" s="27">
        <v>0</v>
      </c>
      <c r="M1537" s="27">
        <v>5</v>
      </c>
      <c r="N1537" s="27" t="s">
        <v>882</v>
      </c>
      <c r="O1537" s="30">
        <v>201705783</v>
      </c>
      <c r="P1537" s="22"/>
      <c r="Q1537" s="22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9"/>
    </row>
    <row r="1538" spans="1:29" x14ac:dyDescent="0.25">
      <c r="A1538" s="27">
        <v>1996</v>
      </c>
      <c r="B1538" s="27" t="s">
        <v>1359</v>
      </c>
      <c r="C1538" s="27" t="s">
        <v>676</v>
      </c>
      <c r="D1538" s="27" t="s">
        <v>901</v>
      </c>
      <c r="E1538" s="27" t="s">
        <v>734</v>
      </c>
      <c r="F1538" s="28">
        <v>35280</v>
      </c>
      <c r="G1538" s="29">
        <v>2.4305555555555556E-2</v>
      </c>
      <c r="H1538" s="28">
        <v>35280</v>
      </c>
      <c r="I1538" s="29">
        <v>8.3333333333333329E-2</v>
      </c>
      <c r="J1538" s="27" t="s">
        <v>889</v>
      </c>
      <c r="K1538" s="27">
        <v>0</v>
      </c>
      <c r="L1538" s="27">
        <v>0.1</v>
      </c>
      <c r="M1538" s="27">
        <v>0.1</v>
      </c>
      <c r="N1538" s="27" t="s">
        <v>882</v>
      </c>
      <c r="O1538" s="30">
        <v>201708809</v>
      </c>
      <c r="P1538" s="22"/>
      <c r="Q1538" s="22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9"/>
    </row>
    <row r="1539" spans="1:29" x14ac:dyDescent="0.25">
      <c r="A1539" s="27">
        <v>1996</v>
      </c>
      <c r="B1539" s="27" t="s">
        <v>3972</v>
      </c>
      <c r="C1539" s="27" t="s">
        <v>674</v>
      </c>
      <c r="D1539" s="27" t="s">
        <v>802</v>
      </c>
      <c r="E1539" s="27" t="s">
        <v>3916</v>
      </c>
      <c r="F1539" s="28">
        <v>35280</v>
      </c>
      <c r="G1539" s="29">
        <v>4.8611111111111112E-2</v>
      </c>
      <c r="H1539" s="28">
        <v>35280</v>
      </c>
      <c r="I1539" s="29">
        <v>6.9444444444444434E-2</v>
      </c>
      <c r="J1539" s="27" t="s">
        <v>889</v>
      </c>
      <c r="K1539" s="27">
        <v>0</v>
      </c>
      <c r="L1539" s="27">
        <v>0.02</v>
      </c>
      <c r="M1539" s="27">
        <v>0.02</v>
      </c>
      <c r="N1539" s="27" t="s">
        <v>882</v>
      </c>
      <c r="O1539" s="30">
        <v>202003574</v>
      </c>
      <c r="P1539" s="22"/>
      <c r="Q1539" s="22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9"/>
    </row>
    <row r="1540" spans="1:29" x14ac:dyDescent="0.25">
      <c r="A1540" s="27">
        <v>1996</v>
      </c>
      <c r="B1540" s="27" t="s">
        <v>4449</v>
      </c>
      <c r="C1540" s="27" t="s">
        <v>674</v>
      </c>
      <c r="D1540" s="27" t="s">
        <v>1248</v>
      </c>
      <c r="E1540" s="27" t="s">
        <v>4359</v>
      </c>
      <c r="F1540" s="28">
        <v>35280</v>
      </c>
      <c r="G1540" s="29">
        <v>4.8611111111111112E-2</v>
      </c>
      <c r="H1540" s="28">
        <v>35280</v>
      </c>
      <c r="I1540" s="29">
        <v>9.0277777777777776E-2</v>
      </c>
      <c r="J1540" s="27" t="s">
        <v>889</v>
      </c>
      <c r="K1540" s="27">
        <v>0</v>
      </c>
      <c r="L1540" s="27">
        <v>0.05</v>
      </c>
      <c r="M1540" s="27">
        <v>0.05</v>
      </c>
      <c r="N1540" s="27" t="s">
        <v>882</v>
      </c>
      <c r="O1540" s="30">
        <v>202004893</v>
      </c>
      <c r="P1540" s="22"/>
      <c r="Q1540" s="22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9"/>
    </row>
    <row r="1541" spans="1:29" x14ac:dyDescent="0.25">
      <c r="A1541" s="27">
        <v>1996</v>
      </c>
      <c r="B1541" s="27" t="s">
        <v>4001</v>
      </c>
      <c r="C1541" s="27" t="s">
        <v>674</v>
      </c>
      <c r="D1541" s="27" t="s">
        <v>1248</v>
      </c>
      <c r="E1541" s="27" t="s">
        <v>4002</v>
      </c>
      <c r="F1541" s="28">
        <v>35280</v>
      </c>
      <c r="G1541" s="29">
        <v>5.5555555555555552E-2</v>
      </c>
      <c r="H1541" s="28">
        <v>35280</v>
      </c>
      <c r="I1541" s="29">
        <v>8.3333333333333329E-2</v>
      </c>
      <c r="J1541" s="27" t="s">
        <v>889</v>
      </c>
      <c r="K1541" s="27">
        <v>0</v>
      </c>
      <c r="L1541" s="27">
        <v>0.05</v>
      </c>
      <c r="M1541" s="27">
        <v>0.05</v>
      </c>
      <c r="N1541" s="27" t="s">
        <v>882</v>
      </c>
      <c r="O1541" s="30">
        <v>201603619</v>
      </c>
      <c r="P1541" s="22"/>
      <c r="Q1541" s="22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9"/>
    </row>
    <row r="1542" spans="1:29" x14ac:dyDescent="0.25">
      <c r="A1542" s="27">
        <v>1996</v>
      </c>
      <c r="B1542" s="27" t="s">
        <v>1020</v>
      </c>
      <c r="C1542" s="27" t="s">
        <v>676</v>
      </c>
      <c r="D1542" s="27" t="s">
        <v>905</v>
      </c>
      <c r="E1542" s="27" t="s">
        <v>1010</v>
      </c>
      <c r="F1542" s="28">
        <v>35280</v>
      </c>
      <c r="G1542" s="29">
        <v>6.25E-2</v>
      </c>
      <c r="H1542" s="28">
        <v>35280</v>
      </c>
      <c r="I1542" s="29">
        <v>9.375E-2</v>
      </c>
      <c r="J1542" s="27" t="s">
        <v>889</v>
      </c>
      <c r="K1542" s="27">
        <v>0</v>
      </c>
      <c r="L1542" s="27">
        <v>0.1</v>
      </c>
      <c r="M1542" s="27">
        <v>0.1</v>
      </c>
      <c r="N1542" s="27" t="s">
        <v>882</v>
      </c>
      <c r="O1542" s="30">
        <v>201605380</v>
      </c>
      <c r="P1542" s="22"/>
      <c r="Q1542" s="22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9"/>
    </row>
    <row r="1543" spans="1:29" x14ac:dyDescent="0.25">
      <c r="A1543" s="27">
        <v>1996</v>
      </c>
      <c r="B1543" s="27" t="s">
        <v>4730</v>
      </c>
      <c r="C1543" s="27" t="s">
        <v>674</v>
      </c>
      <c r="D1543" s="27" t="s">
        <v>3830</v>
      </c>
      <c r="E1543" s="27" t="s">
        <v>4731</v>
      </c>
      <c r="F1543" s="28">
        <v>35280</v>
      </c>
      <c r="G1543" s="29">
        <v>0.1388888888888889</v>
      </c>
      <c r="H1543" s="28">
        <v>35280</v>
      </c>
      <c r="I1543" s="29">
        <v>0.23263888888888887</v>
      </c>
      <c r="J1543" s="27" t="s">
        <v>889</v>
      </c>
      <c r="K1543" s="27">
        <v>0</v>
      </c>
      <c r="L1543" s="27">
        <v>0.15</v>
      </c>
      <c r="M1543" s="27">
        <v>0.15</v>
      </c>
      <c r="N1543" s="27" t="s">
        <v>882</v>
      </c>
      <c r="O1543" s="30">
        <v>201904634</v>
      </c>
      <c r="P1543" s="22"/>
      <c r="Q1543" s="22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9"/>
    </row>
    <row r="1544" spans="1:29" x14ac:dyDescent="0.25">
      <c r="A1544" s="27">
        <v>1996</v>
      </c>
      <c r="B1544" s="27" t="s">
        <v>1008</v>
      </c>
      <c r="C1544" s="27" t="s">
        <v>676</v>
      </c>
      <c r="D1544" s="27" t="s">
        <v>893</v>
      </c>
      <c r="E1544" s="27" t="s">
        <v>903</v>
      </c>
      <c r="F1544" s="28">
        <v>35280</v>
      </c>
      <c r="G1544" s="29">
        <v>0.27083333333333331</v>
      </c>
      <c r="H1544" s="28">
        <v>35280</v>
      </c>
      <c r="I1544" s="29">
        <v>0.33333333333333331</v>
      </c>
      <c r="J1544" s="27" t="s">
        <v>889</v>
      </c>
      <c r="K1544" s="27">
        <v>0</v>
      </c>
      <c r="L1544" s="27">
        <v>0.05</v>
      </c>
      <c r="M1544" s="27">
        <v>0.05</v>
      </c>
      <c r="N1544" s="27" t="s">
        <v>882</v>
      </c>
      <c r="O1544" s="30">
        <v>201906576</v>
      </c>
      <c r="P1544" s="22"/>
      <c r="Q1544" s="22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9"/>
    </row>
    <row r="1545" spans="1:29" x14ac:dyDescent="0.25">
      <c r="A1545" s="27">
        <v>1996</v>
      </c>
      <c r="B1545" s="27" t="s">
        <v>4001</v>
      </c>
      <c r="C1545" s="27" t="s">
        <v>674</v>
      </c>
      <c r="D1545" s="27" t="s">
        <v>1248</v>
      </c>
      <c r="E1545" s="27" t="s">
        <v>4002</v>
      </c>
      <c r="F1545" s="28">
        <v>35280</v>
      </c>
      <c r="G1545" s="29">
        <v>0.27430555555555552</v>
      </c>
      <c r="H1545" s="28">
        <v>35280</v>
      </c>
      <c r="I1545" s="29">
        <v>0.32291666666666669</v>
      </c>
      <c r="J1545" s="27" t="s">
        <v>889</v>
      </c>
      <c r="K1545" s="27">
        <v>0</v>
      </c>
      <c r="L1545" s="27">
        <v>0.1</v>
      </c>
      <c r="M1545" s="27">
        <v>0.1</v>
      </c>
      <c r="N1545" s="27" t="s">
        <v>882</v>
      </c>
      <c r="O1545" s="30">
        <v>201509918</v>
      </c>
      <c r="P1545" s="22"/>
      <c r="Q1545" s="22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9"/>
    </row>
    <row r="1546" spans="1:29" x14ac:dyDescent="0.25">
      <c r="A1546" s="27">
        <v>1996</v>
      </c>
      <c r="B1546" s="27" t="s">
        <v>1529</v>
      </c>
      <c r="C1546" s="27" t="s">
        <v>676</v>
      </c>
      <c r="D1546" s="27" t="s">
        <v>1004</v>
      </c>
      <c r="E1546" s="27" t="s">
        <v>1005</v>
      </c>
      <c r="F1546" s="28">
        <v>35280</v>
      </c>
      <c r="G1546" s="29">
        <v>0.28472222222222221</v>
      </c>
      <c r="H1546" s="28">
        <v>35280</v>
      </c>
      <c r="I1546" s="29">
        <v>0.44097222222222227</v>
      </c>
      <c r="J1546" s="27" t="s">
        <v>889</v>
      </c>
      <c r="K1546" s="27">
        <v>0</v>
      </c>
      <c r="L1546" s="27">
        <v>1</v>
      </c>
      <c r="M1546" s="27">
        <v>1</v>
      </c>
      <c r="N1546" s="27" t="s">
        <v>882</v>
      </c>
      <c r="O1546" s="30">
        <v>201900139</v>
      </c>
      <c r="P1546" s="22"/>
      <c r="Q1546" s="22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9"/>
    </row>
    <row r="1547" spans="1:29" x14ac:dyDescent="0.25">
      <c r="A1547" s="27">
        <v>1996</v>
      </c>
      <c r="B1547" s="27" t="s">
        <v>4439</v>
      </c>
      <c r="C1547" s="27" t="s">
        <v>674</v>
      </c>
      <c r="D1547" s="27" t="s">
        <v>853</v>
      </c>
      <c r="E1547" s="27" t="s">
        <v>4440</v>
      </c>
      <c r="F1547" s="28">
        <v>35280</v>
      </c>
      <c r="G1547" s="29">
        <v>0.40972222222222227</v>
      </c>
      <c r="H1547" s="28">
        <v>35280</v>
      </c>
      <c r="I1547" s="29">
        <v>0.46180555555555558</v>
      </c>
      <c r="J1547" s="27" t="s">
        <v>889</v>
      </c>
      <c r="K1547" s="27">
        <v>0</v>
      </c>
      <c r="L1547" s="27">
        <v>0.05</v>
      </c>
      <c r="M1547" s="27">
        <v>0.05</v>
      </c>
      <c r="N1547" s="27" t="s">
        <v>882</v>
      </c>
      <c r="O1547" s="30">
        <v>202008396</v>
      </c>
      <c r="P1547" s="22"/>
      <c r="Q1547" s="22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9"/>
    </row>
    <row r="1548" spans="1:29" x14ac:dyDescent="0.25">
      <c r="A1548" s="27">
        <v>1996</v>
      </c>
      <c r="B1548" s="27" t="s">
        <v>4441</v>
      </c>
      <c r="C1548" s="27" t="s">
        <v>674</v>
      </c>
      <c r="D1548" s="27" t="s">
        <v>3830</v>
      </c>
      <c r="E1548" s="27" t="s">
        <v>808</v>
      </c>
      <c r="F1548" s="28">
        <v>35280</v>
      </c>
      <c r="G1548" s="29">
        <v>0.40972222222222227</v>
      </c>
      <c r="H1548" s="28">
        <v>35280</v>
      </c>
      <c r="I1548" s="29">
        <v>0.4513888888888889</v>
      </c>
      <c r="J1548" s="27" t="s">
        <v>889</v>
      </c>
      <c r="K1548" s="27">
        <v>0</v>
      </c>
      <c r="L1548" s="27">
        <v>0.05</v>
      </c>
      <c r="M1548" s="27">
        <v>0.05</v>
      </c>
      <c r="N1548" s="27" t="s">
        <v>882</v>
      </c>
      <c r="O1548" s="30">
        <v>202006471</v>
      </c>
      <c r="P1548" s="22"/>
      <c r="Q1548" s="22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9"/>
    </row>
    <row r="1549" spans="1:29" x14ac:dyDescent="0.25">
      <c r="A1549" s="27">
        <v>1996</v>
      </c>
      <c r="B1549" s="27" t="s">
        <v>3972</v>
      </c>
      <c r="C1549" s="27" t="s">
        <v>674</v>
      </c>
      <c r="D1549" s="27" t="s">
        <v>802</v>
      </c>
      <c r="E1549" s="27" t="s">
        <v>3916</v>
      </c>
      <c r="F1549" s="28">
        <v>35280</v>
      </c>
      <c r="G1549" s="29">
        <v>0.41666666666666669</v>
      </c>
      <c r="H1549" s="28">
        <v>35280</v>
      </c>
      <c r="I1549" s="29">
        <v>0.43055555555555558</v>
      </c>
      <c r="J1549" s="27" t="s">
        <v>889</v>
      </c>
      <c r="K1549" s="27">
        <v>0</v>
      </c>
      <c r="L1549" s="27">
        <v>0.01</v>
      </c>
      <c r="M1549" s="27">
        <v>0.01</v>
      </c>
      <c r="N1549" s="27" t="s">
        <v>882</v>
      </c>
      <c r="O1549" s="30">
        <v>202008902</v>
      </c>
      <c r="P1549" s="22"/>
      <c r="Q1549" s="22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9"/>
    </row>
    <row r="1550" spans="1:29" x14ac:dyDescent="0.25">
      <c r="A1550" s="27">
        <v>1996</v>
      </c>
      <c r="B1550" s="27" t="s">
        <v>1225</v>
      </c>
      <c r="C1550" s="27" t="s">
        <v>676</v>
      </c>
      <c r="D1550" s="27" t="s">
        <v>887</v>
      </c>
      <c r="E1550" s="27" t="s">
        <v>851</v>
      </c>
      <c r="F1550" s="28">
        <v>35280</v>
      </c>
      <c r="G1550" s="29">
        <v>0.43055555555555558</v>
      </c>
      <c r="H1550" s="28">
        <v>35280</v>
      </c>
      <c r="I1550" s="29">
        <v>0.47222222222222227</v>
      </c>
      <c r="J1550" s="27" t="s">
        <v>889</v>
      </c>
      <c r="K1550" s="27">
        <v>0</v>
      </c>
      <c r="L1550" s="27">
        <v>0.05</v>
      </c>
      <c r="M1550" s="27">
        <v>0.05</v>
      </c>
      <c r="N1550" s="27" t="s">
        <v>882</v>
      </c>
      <c r="O1550" s="30">
        <v>202003529</v>
      </c>
      <c r="P1550" s="22"/>
      <c r="Q1550" s="22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9"/>
    </row>
    <row r="1551" spans="1:29" x14ac:dyDescent="0.25">
      <c r="A1551" s="27">
        <v>1996</v>
      </c>
      <c r="B1551" s="27" t="s">
        <v>4688</v>
      </c>
      <c r="C1551" s="27" t="s">
        <v>674</v>
      </c>
      <c r="D1551" s="27" t="s">
        <v>3827</v>
      </c>
      <c r="E1551" s="27" t="s">
        <v>1223</v>
      </c>
      <c r="F1551" s="28">
        <v>35280</v>
      </c>
      <c r="G1551" s="29">
        <v>0.4375</v>
      </c>
      <c r="H1551" s="28">
        <v>35280</v>
      </c>
      <c r="I1551" s="29">
        <v>0.47916666666666669</v>
      </c>
      <c r="J1551" s="27" t="s">
        <v>889</v>
      </c>
      <c r="K1551" s="27">
        <v>0</v>
      </c>
      <c r="L1551" s="27">
        <v>0.2</v>
      </c>
      <c r="M1551" s="27">
        <v>0.2</v>
      </c>
      <c r="N1551" s="27" t="s">
        <v>882</v>
      </c>
      <c r="O1551" s="30">
        <v>201906051</v>
      </c>
      <c r="P1551" s="22"/>
      <c r="Q1551" s="22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9"/>
    </row>
    <row r="1552" spans="1:29" x14ac:dyDescent="0.25">
      <c r="A1552" s="27">
        <v>1996</v>
      </c>
      <c r="B1552" s="27" t="s">
        <v>1443</v>
      </c>
      <c r="C1552" s="27" t="s">
        <v>676</v>
      </c>
      <c r="D1552" s="27" t="s">
        <v>963</v>
      </c>
      <c r="E1552" s="27" t="s">
        <v>1444</v>
      </c>
      <c r="F1552" s="28">
        <v>35280</v>
      </c>
      <c r="G1552" s="29">
        <v>0.45833333333333331</v>
      </c>
      <c r="H1552" s="28">
        <v>35280</v>
      </c>
      <c r="I1552" s="29">
        <v>0.53819444444444442</v>
      </c>
      <c r="J1552" s="27" t="s">
        <v>889</v>
      </c>
      <c r="K1552" s="27">
        <v>0</v>
      </c>
      <c r="L1552" s="27">
        <v>0.25</v>
      </c>
      <c r="M1552" s="27">
        <v>0.25</v>
      </c>
      <c r="N1552" s="27" t="s">
        <v>882</v>
      </c>
      <c r="O1552" s="30">
        <v>201606499</v>
      </c>
      <c r="P1552" s="22"/>
      <c r="Q1552" s="22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9"/>
    </row>
    <row r="1553" spans="1:29" x14ac:dyDescent="0.25">
      <c r="A1553" s="27">
        <v>1996</v>
      </c>
      <c r="B1553" s="27" t="s">
        <v>1008</v>
      </c>
      <c r="C1553" s="27" t="s">
        <v>676</v>
      </c>
      <c r="D1553" s="27" t="s">
        <v>893</v>
      </c>
      <c r="E1553" s="27" t="s">
        <v>903</v>
      </c>
      <c r="F1553" s="28">
        <v>35280</v>
      </c>
      <c r="G1553" s="29">
        <v>0.46180555555555558</v>
      </c>
      <c r="H1553" s="28">
        <v>35280</v>
      </c>
      <c r="I1553" s="29">
        <v>0.5625</v>
      </c>
      <c r="J1553" s="27" t="s">
        <v>889</v>
      </c>
      <c r="K1553" s="27">
        <v>2.5</v>
      </c>
      <c r="L1553" s="27">
        <v>0</v>
      </c>
      <c r="M1553" s="27">
        <v>2.5</v>
      </c>
      <c r="N1553" s="27" t="s">
        <v>882</v>
      </c>
      <c r="O1553" s="30">
        <v>201806092</v>
      </c>
      <c r="P1553" s="22"/>
      <c r="Q1553" s="22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9"/>
    </row>
    <row r="1554" spans="1:29" x14ac:dyDescent="0.25">
      <c r="A1554" s="27">
        <v>1996</v>
      </c>
      <c r="B1554" s="27" t="s">
        <v>4441</v>
      </c>
      <c r="C1554" s="27" t="s">
        <v>674</v>
      </c>
      <c r="D1554" s="27" t="s">
        <v>3830</v>
      </c>
      <c r="E1554" s="27" t="s">
        <v>808</v>
      </c>
      <c r="F1554" s="28">
        <v>35280</v>
      </c>
      <c r="G1554" s="29">
        <v>0.47222222222222227</v>
      </c>
      <c r="H1554" s="28">
        <v>35280</v>
      </c>
      <c r="I1554" s="29">
        <v>0.51388888888888895</v>
      </c>
      <c r="J1554" s="27" t="s">
        <v>889</v>
      </c>
      <c r="K1554" s="27">
        <v>0</v>
      </c>
      <c r="L1554" s="27">
        <v>0.1</v>
      </c>
      <c r="M1554" s="27">
        <v>0.1</v>
      </c>
      <c r="N1554" s="27" t="s">
        <v>882</v>
      </c>
      <c r="O1554" s="30">
        <v>202103629</v>
      </c>
      <c r="P1554" s="22"/>
      <c r="Q1554" s="22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9"/>
    </row>
    <row r="1555" spans="1:29" x14ac:dyDescent="0.25">
      <c r="A1555" s="27">
        <v>1996</v>
      </c>
      <c r="B1555" s="27" t="s">
        <v>4445</v>
      </c>
      <c r="C1555" s="27" t="s">
        <v>674</v>
      </c>
      <c r="D1555" s="27" t="s">
        <v>853</v>
      </c>
      <c r="E1555" s="27" t="s">
        <v>3925</v>
      </c>
      <c r="F1555" s="28">
        <v>35280</v>
      </c>
      <c r="G1555" s="29">
        <v>0.52777777777777779</v>
      </c>
      <c r="H1555" s="28">
        <v>35280</v>
      </c>
      <c r="I1555" s="29">
        <v>0.94444444444444453</v>
      </c>
      <c r="J1555" s="27" t="s">
        <v>889</v>
      </c>
      <c r="K1555" s="27">
        <v>0</v>
      </c>
      <c r="L1555" s="27">
        <v>4</v>
      </c>
      <c r="M1555" s="27">
        <v>4</v>
      </c>
      <c r="N1555" s="27" t="s">
        <v>882</v>
      </c>
      <c r="O1555" s="30">
        <v>201705457</v>
      </c>
      <c r="P1555" s="22"/>
      <c r="Q1555" s="22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9"/>
    </row>
    <row r="1556" spans="1:29" x14ac:dyDescent="0.25">
      <c r="A1556" s="27">
        <v>1996</v>
      </c>
      <c r="B1556" s="27" t="s">
        <v>1006</v>
      </c>
      <c r="C1556" s="27" t="s">
        <v>676</v>
      </c>
      <c r="D1556" s="27" t="s">
        <v>887</v>
      </c>
      <c r="E1556" s="27" t="s">
        <v>1007</v>
      </c>
      <c r="F1556" s="28">
        <v>35280</v>
      </c>
      <c r="G1556" s="29">
        <v>0.53472222222222221</v>
      </c>
      <c r="H1556" s="28">
        <v>35280</v>
      </c>
      <c r="I1556" s="29">
        <v>0.78472222222222221</v>
      </c>
      <c r="J1556" s="27" t="s">
        <v>889</v>
      </c>
      <c r="K1556" s="27">
        <v>0</v>
      </c>
      <c r="L1556" s="27">
        <v>8</v>
      </c>
      <c r="M1556" s="27">
        <v>8</v>
      </c>
      <c r="N1556" s="27" t="s">
        <v>882</v>
      </c>
      <c r="O1556" s="30">
        <v>201904507</v>
      </c>
      <c r="P1556" s="22"/>
      <c r="Q1556" s="22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9"/>
    </row>
    <row r="1557" spans="1:29" x14ac:dyDescent="0.25">
      <c r="A1557" s="27">
        <v>1996</v>
      </c>
      <c r="B1557" s="27" t="s">
        <v>4732</v>
      </c>
      <c r="C1557" s="27" t="s">
        <v>674</v>
      </c>
      <c r="D1557" s="27" t="s">
        <v>3827</v>
      </c>
      <c r="E1557" s="27" t="s">
        <v>810</v>
      </c>
      <c r="F1557" s="28">
        <v>35280</v>
      </c>
      <c r="G1557" s="29">
        <v>0.54861111111111105</v>
      </c>
      <c r="H1557" s="28">
        <v>35280</v>
      </c>
      <c r="I1557" s="29">
        <v>0.60763888888888895</v>
      </c>
      <c r="J1557" s="27" t="s">
        <v>889</v>
      </c>
      <c r="K1557" s="27">
        <v>0</v>
      </c>
      <c r="L1557" s="27">
        <v>0.25</v>
      </c>
      <c r="M1557" s="27">
        <v>0.25</v>
      </c>
      <c r="N1557" s="27" t="s">
        <v>882</v>
      </c>
      <c r="O1557" s="30">
        <v>201003016</v>
      </c>
      <c r="P1557" s="22"/>
      <c r="Q1557" s="22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9"/>
    </row>
    <row r="1558" spans="1:29" x14ac:dyDescent="0.25">
      <c r="A1558" s="27">
        <v>1996</v>
      </c>
      <c r="B1558" s="27" t="s">
        <v>3970</v>
      </c>
      <c r="C1558" s="27" t="s">
        <v>674</v>
      </c>
      <c r="D1558" s="27" t="s">
        <v>802</v>
      </c>
      <c r="E1558" s="27" t="s">
        <v>3969</v>
      </c>
      <c r="F1558" s="28">
        <v>35280</v>
      </c>
      <c r="G1558" s="29">
        <v>0.54861111111111105</v>
      </c>
      <c r="H1558" s="28">
        <v>35280</v>
      </c>
      <c r="I1558" s="29">
        <v>0.65277777777777779</v>
      </c>
      <c r="J1558" s="27" t="s">
        <v>889</v>
      </c>
      <c r="K1558" s="27">
        <v>0</v>
      </c>
      <c r="L1558" s="27">
        <v>0.5</v>
      </c>
      <c r="M1558" s="27">
        <v>0.5</v>
      </c>
      <c r="N1558" s="27" t="s">
        <v>882</v>
      </c>
      <c r="O1558" s="30">
        <v>201907288</v>
      </c>
      <c r="P1558" s="22"/>
      <c r="Q1558" s="22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9"/>
    </row>
    <row r="1559" spans="1:29" x14ac:dyDescent="0.25">
      <c r="A1559" s="27">
        <v>1996</v>
      </c>
      <c r="B1559" s="27" t="s">
        <v>4135</v>
      </c>
      <c r="C1559" s="27" t="s">
        <v>674</v>
      </c>
      <c r="D1559" s="27" t="s">
        <v>3827</v>
      </c>
      <c r="E1559" s="27" t="s">
        <v>1223</v>
      </c>
      <c r="F1559" s="28">
        <v>35280</v>
      </c>
      <c r="G1559" s="29">
        <v>0.55902777777777779</v>
      </c>
      <c r="H1559" s="28">
        <v>35280</v>
      </c>
      <c r="I1559" s="29">
        <v>0.56597222222222221</v>
      </c>
      <c r="J1559" s="27" t="s">
        <v>889</v>
      </c>
      <c r="K1559" s="27">
        <v>0</v>
      </c>
      <c r="L1559" s="27">
        <v>0.02</v>
      </c>
      <c r="M1559" s="27">
        <v>0.02</v>
      </c>
      <c r="N1559" s="27" t="s">
        <v>882</v>
      </c>
      <c r="O1559" s="30">
        <v>201800698</v>
      </c>
      <c r="P1559" s="22"/>
      <c r="Q1559" s="22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9"/>
    </row>
    <row r="1560" spans="1:29" x14ac:dyDescent="0.25">
      <c r="A1560" s="27">
        <v>1996</v>
      </c>
      <c r="B1560" s="27" t="s">
        <v>4643</v>
      </c>
      <c r="C1560" s="27" t="s">
        <v>674</v>
      </c>
      <c r="D1560" s="27" t="s">
        <v>1248</v>
      </c>
      <c r="E1560" s="27" t="s">
        <v>3913</v>
      </c>
      <c r="F1560" s="28">
        <v>35280</v>
      </c>
      <c r="G1560" s="29">
        <v>0.55902777777777779</v>
      </c>
      <c r="H1560" s="28">
        <v>35280</v>
      </c>
      <c r="I1560" s="29">
        <v>0.61458333333333337</v>
      </c>
      <c r="J1560" s="27" t="s">
        <v>889</v>
      </c>
      <c r="K1560" s="27">
        <v>0</v>
      </c>
      <c r="L1560" s="27">
        <v>0.25</v>
      </c>
      <c r="M1560" s="27">
        <v>0.25</v>
      </c>
      <c r="N1560" s="27" t="s">
        <v>882</v>
      </c>
      <c r="O1560" s="30">
        <v>201904649</v>
      </c>
      <c r="P1560" s="22"/>
      <c r="Q1560" s="22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9"/>
    </row>
    <row r="1561" spans="1:29" x14ac:dyDescent="0.25">
      <c r="A1561" s="27">
        <v>1996</v>
      </c>
      <c r="B1561" s="27" t="s">
        <v>1225</v>
      </c>
      <c r="C1561" s="27" t="s">
        <v>676</v>
      </c>
      <c r="D1561" s="27" t="s">
        <v>887</v>
      </c>
      <c r="E1561" s="27" t="s">
        <v>851</v>
      </c>
      <c r="F1561" s="28">
        <v>35280</v>
      </c>
      <c r="G1561" s="29">
        <v>0.56944444444444442</v>
      </c>
      <c r="H1561" s="28">
        <v>35280</v>
      </c>
      <c r="I1561" s="29">
        <v>0.64583333333333337</v>
      </c>
      <c r="J1561" s="27" t="s">
        <v>889</v>
      </c>
      <c r="K1561" s="27">
        <v>0</v>
      </c>
      <c r="L1561" s="27">
        <v>0.05</v>
      </c>
      <c r="M1561" s="27">
        <v>0.05</v>
      </c>
      <c r="N1561" s="27" t="s">
        <v>882</v>
      </c>
      <c r="O1561" s="30">
        <v>202102705</v>
      </c>
      <c r="P1561" s="22"/>
      <c r="Q1561" s="22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9"/>
    </row>
    <row r="1562" spans="1:29" x14ac:dyDescent="0.25">
      <c r="A1562" s="27">
        <v>1996</v>
      </c>
      <c r="B1562" s="27" t="s">
        <v>1003</v>
      </c>
      <c r="C1562" s="27" t="s">
        <v>676</v>
      </c>
      <c r="D1562" s="27" t="s">
        <v>1004</v>
      </c>
      <c r="E1562" s="27" t="s">
        <v>1005</v>
      </c>
      <c r="F1562" s="28">
        <v>35280</v>
      </c>
      <c r="G1562" s="29">
        <v>0.57291666666666663</v>
      </c>
      <c r="H1562" s="28">
        <v>35280</v>
      </c>
      <c r="I1562" s="29">
        <v>0.65972222222222221</v>
      </c>
      <c r="J1562" s="27" t="s">
        <v>889</v>
      </c>
      <c r="K1562" s="27">
        <v>0.5</v>
      </c>
      <c r="L1562" s="27">
        <v>0</v>
      </c>
      <c r="M1562" s="27">
        <v>0.5</v>
      </c>
      <c r="N1562" s="27" t="s">
        <v>882</v>
      </c>
      <c r="O1562" s="30">
        <v>201806544</v>
      </c>
      <c r="P1562" s="22"/>
      <c r="Q1562" s="22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9"/>
    </row>
    <row r="1563" spans="1:29" x14ac:dyDescent="0.25">
      <c r="A1563" s="27">
        <v>1996</v>
      </c>
      <c r="B1563" s="27" t="s">
        <v>4131</v>
      </c>
      <c r="C1563" s="27" t="s">
        <v>674</v>
      </c>
      <c r="D1563" s="27" t="s">
        <v>3827</v>
      </c>
      <c r="E1563" s="27" t="s">
        <v>839</v>
      </c>
      <c r="F1563" s="28">
        <v>35280</v>
      </c>
      <c r="G1563" s="29">
        <v>0.57638888888888895</v>
      </c>
      <c r="H1563" s="28">
        <v>35280</v>
      </c>
      <c r="I1563" s="29">
        <v>0.65972222222222221</v>
      </c>
      <c r="J1563" s="27" t="s">
        <v>889</v>
      </c>
      <c r="K1563" s="27">
        <v>0</v>
      </c>
      <c r="L1563" s="27">
        <v>0.02</v>
      </c>
      <c r="M1563" s="27">
        <v>0.02</v>
      </c>
      <c r="N1563" s="27" t="s">
        <v>882</v>
      </c>
      <c r="O1563" s="30">
        <v>201906665</v>
      </c>
      <c r="P1563" s="22"/>
      <c r="Q1563" s="22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9"/>
    </row>
    <row r="1564" spans="1:29" x14ac:dyDescent="0.25">
      <c r="A1564" s="27">
        <v>1996</v>
      </c>
      <c r="B1564" s="27" t="s">
        <v>1115</v>
      </c>
      <c r="C1564" s="27" t="s">
        <v>676</v>
      </c>
      <c r="D1564" s="27" t="s">
        <v>991</v>
      </c>
      <c r="E1564" s="27" t="s">
        <v>1075</v>
      </c>
      <c r="F1564" s="28">
        <v>35280</v>
      </c>
      <c r="G1564" s="29">
        <v>0.59027777777777779</v>
      </c>
      <c r="H1564" s="28">
        <v>35280</v>
      </c>
      <c r="I1564" s="29">
        <v>0.69791666666666663</v>
      </c>
      <c r="J1564" s="27" t="s">
        <v>889</v>
      </c>
      <c r="K1564" s="27">
        <v>0</v>
      </c>
      <c r="L1564" s="27">
        <v>0.01</v>
      </c>
      <c r="M1564" s="27">
        <v>0.01</v>
      </c>
      <c r="N1564" s="27" t="s">
        <v>882</v>
      </c>
      <c r="O1564" s="30">
        <v>202003218</v>
      </c>
      <c r="P1564" s="22"/>
      <c r="Q1564" s="22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9"/>
    </row>
    <row r="1565" spans="1:29" x14ac:dyDescent="0.25">
      <c r="A1565" s="27">
        <v>1996</v>
      </c>
      <c r="B1565" s="27" t="s">
        <v>4437</v>
      </c>
      <c r="C1565" s="27" t="s">
        <v>674</v>
      </c>
      <c r="D1565" s="27" t="s">
        <v>3830</v>
      </c>
      <c r="E1565" s="27" t="s">
        <v>4438</v>
      </c>
      <c r="F1565" s="28">
        <v>35280</v>
      </c>
      <c r="G1565" s="29">
        <v>0.59375</v>
      </c>
      <c r="H1565" s="28">
        <v>35280</v>
      </c>
      <c r="I1565" s="29">
        <v>0.61111111111111105</v>
      </c>
      <c r="J1565" s="27" t="s">
        <v>889</v>
      </c>
      <c r="K1565" s="27">
        <v>0</v>
      </c>
      <c r="L1565" s="27">
        <v>0.08</v>
      </c>
      <c r="M1565" s="27">
        <v>0.08</v>
      </c>
      <c r="N1565" s="27" t="s">
        <v>882</v>
      </c>
      <c r="O1565" s="30">
        <v>201505519</v>
      </c>
      <c r="P1565" s="22"/>
      <c r="Q1565" s="22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9"/>
    </row>
    <row r="1566" spans="1:29" x14ac:dyDescent="0.25">
      <c r="A1566" s="27">
        <v>1996</v>
      </c>
      <c r="B1566" s="27" t="s">
        <v>4441</v>
      </c>
      <c r="C1566" s="27" t="s">
        <v>674</v>
      </c>
      <c r="D1566" s="27" t="s">
        <v>3830</v>
      </c>
      <c r="E1566" s="27" t="s">
        <v>808</v>
      </c>
      <c r="F1566" s="28">
        <v>35280</v>
      </c>
      <c r="G1566" s="29">
        <v>0.59375</v>
      </c>
      <c r="H1566" s="28">
        <v>35280</v>
      </c>
      <c r="I1566" s="29">
        <v>0.875</v>
      </c>
      <c r="J1566" s="27" t="s">
        <v>889</v>
      </c>
      <c r="K1566" s="27">
        <v>5</v>
      </c>
      <c r="L1566" s="27">
        <v>5</v>
      </c>
      <c r="M1566" s="27">
        <v>10</v>
      </c>
      <c r="N1566" s="27" t="s">
        <v>882</v>
      </c>
      <c r="O1566" s="30">
        <v>202006607</v>
      </c>
      <c r="P1566" s="22"/>
      <c r="Q1566" s="22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9"/>
    </row>
    <row r="1567" spans="1:29" x14ac:dyDescent="0.25">
      <c r="A1567" s="27">
        <v>1996</v>
      </c>
      <c r="B1567" s="27" t="s">
        <v>1034</v>
      </c>
      <c r="C1567" s="27" t="s">
        <v>676</v>
      </c>
      <c r="D1567" s="27" t="s">
        <v>901</v>
      </c>
      <c r="E1567" s="27" t="s">
        <v>1035</v>
      </c>
      <c r="F1567" s="28">
        <v>35280</v>
      </c>
      <c r="G1567" s="29">
        <v>0.59722222222222221</v>
      </c>
      <c r="H1567" s="28">
        <v>35280</v>
      </c>
      <c r="I1567" s="29">
        <v>0.65625</v>
      </c>
      <c r="J1567" s="27" t="s">
        <v>889</v>
      </c>
      <c r="K1567" s="27">
        <v>0</v>
      </c>
      <c r="L1567" s="27">
        <v>0.1</v>
      </c>
      <c r="M1567" s="27">
        <v>0.1</v>
      </c>
      <c r="N1567" s="27" t="s">
        <v>882</v>
      </c>
      <c r="O1567" s="30">
        <v>201707329</v>
      </c>
      <c r="P1567" s="22"/>
      <c r="Q1567" s="22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9"/>
    </row>
    <row r="1568" spans="1:29" x14ac:dyDescent="0.25">
      <c r="A1568" s="27">
        <v>1996</v>
      </c>
      <c r="B1568" s="27" t="s">
        <v>4780</v>
      </c>
      <c r="C1568" s="27" t="s">
        <v>674</v>
      </c>
      <c r="D1568" s="27" t="s">
        <v>3827</v>
      </c>
      <c r="E1568" s="27" t="s">
        <v>4403</v>
      </c>
      <c r="F1568" s="28">
        <v>35280</v>
      </c>
      <c r="G1568" s="29">
        <v>0.60763888888888895</v>
      </c>
      <c r="H1568" s="28">
        <v>35280</v>
      </c>
      <c r="I1568" s="29">
        <v>0.64930555555555558</v>
      </c>
      <c r="J1568" s="27" t="s">
        <v>889</v>
      </c>
      <c r="K1568" s="27">
        <v>0</v>
      </c>
      <c r="L1568" s="27">
        <v>0.2</v>
      </c>
      <c r="M1568" s="27">
        <v>0.2</v>
      </c>
      <c r="N1568" s="27" t="s">
        <v>882</v>
      </c>
      <c r="O1568" s="30">
        <v>201603268</v>
      </c>
      <c r="P1568" s="22"/>
      <c r="Q1568" s="22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9"/>
    </row>
    <row r="1569" spans="1:29" x14ac:dyDescent="0.25">
      <c r="A1569" s="27">
        <v>1996</v>
      </c>
      <c r="B1569" s="27" t="s">
        <v>4444</v>
      </c>
      <c r="C1569" s="27" t="s">
        <v>674</v>
      </c>
      <c r="D1569" s="27" t="s">
        <v>853</v>
      </c>
      <c r="E1569" s="27" t="s">
        <v>3979</v>
      </c>
      <c r="F1569" s="28">
        <v>35280</v>
      </c>
      <c r="G1569" s="29">
        <v>0.61805555555555558</v>
      </c>
      <c r="H1569" s="28">
        <v>35280</v>
      </c>
      <c r="I1569" s="29">
        <v>0.64583333333333337</v>
      </c>
      <c r="J1569" s="27" t="s">
        <v>889</v>
      </c>
      <c r="K1569" s="27">
        <v>0</v>
      </c>
      <c r="L1569" s="27">
        <v>0.05</v>
      </c>
      <c r="M1569" s="27">
        <v>0.05</v>
      </c>
      <c r="N1569" s="27" t="s">
        <v>882</v>
      </c>
      <c r="O1569" s="30">
        <v>201704515</v>
      </c>
      <c r="P1569" s="22"/>
      <c r="Q1569" s="22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9"/>
    </row>
    <row r="1570" spans="1:29" x14ac:dyDescent="0.25">
      <c r="A1570" s="27">
        <v>1996</v>
      </c>
      <c r="B1570" s="27" t="s">
        <v>1116</v>
      </c>
      <c r="C1570" s="27" t="s">
        <v>676</v>
      </c>
      <c r="D1570" s="27" t="s">
        <v>887</v>
      </c>
      <c r="E1570" s="27" t="s">
        <v>1117</v>
      </c>
      <c r="F1570" s="28">
        <v>35280</v>
      </c>
      <c r="G1570" s="29">
        <v>0.62152777777777779</v>
      </c>
      <c r="H1570" s="28">
        <v>35280</v>
      </c>
      <c r="I1570" s="29">
        <v>0.68055555555555547</v>
      </c>
      <c r="J1570" s="27" t="s">
        <v>889</v>
      </c>
      <c r="K1570" s="27">
        <v>0</v>
      </c>
      <c r="L1570" s="27">
        <v>0.03</v>
      </c>
      <c r="M1570" s="27">
        <v>0.03</v>
      </c>
      <c r="N1570" s="27" t="s">
        <v>882</v>
      </c>
      <c r="O1570" s="30">
        <v>201806161</v>
      </c>
      <c r="P1570" s="22"/>
      <c r="Q1570" s="22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9"/>
    </row>
    <row r="1571" spans="1:29" x14ac:dyDescent="0.25">
      <c r="A1571" s="27">
        <v>1996</v>
      </c>
      <c r="B1571" s="27" t="s">
        <v>1580</v>
      </c>
      <c r="C1571" s="27" t="s">
        <v>676</v>
      </c>
      <c r="D1571" s="27" t="s">
        <v>898</v>
      </c>
      <c r="E1571" s="27" t="s">
        <v>1581</v>
      </c>
      <c r="F1571" s="28">
        <v>35280</v>
      </c>
      <c r="G1571" s="29">
        <v>0.625</v>
      </c>
      <c r="H1571" s="28">
        <v>35280</v>
      </c>
      <c r="I1571" s="29">
        <v>0.71875</v>
      </c>
      <c r="J1571" s="27" t="s">
        <v>889</v>
      </c>
      <c r="K1571" s="27">
        <v>0</v>
      </c>
      <c r="L1571" s="27">
        <v>3</v>
      </c>
      <c r="M1571" s="27">
        <v>3</v>
      </c>
      <c r="N1571" s="27" t="s">
        <v>882</v>
      </c>
      <c r="O1571" s="30">
        <v>201606166</v>
      </c>
      <c r="P1571" s="22"/>
      <c r="Q1571" s="22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9"/>
    </row>
    <row r="1572" spans="1:29" x14ac:dyDescent="0.25">
      <c r="A1572" s="27">
        <v>1996</v>
      </c>
      <c r="B1572" s="27" t="s">
        <v>4001</v>
      </c>
      <c r="C1572" s="27" t="s">
        <v>674</v>
      </c>
      <c r="D1572" s="27" t="s">
        <v>1248</v>
      </c>
      <c r="E1572" s="27" t="s">
        <v>4002</v>
      </c>
      <c r="F1572" s="28">
        <v>35280</v>
      </c>
      <c r="G1572" s="29">
        <v>0.625</v>
      </c>
      <c r="H1572" s="28">
        <v>35280</v>
      </c>
      <c r="I1572" s="29">
        <v>0.66666666666666663</v>
      </c>
      <c r="J1572" s="27" t="s">
        <v>889</v>
      </c>
      <c r="K1572" s="27">
        <v>0</v>
      </c>
      <c r="L1572" s="27">
        <v>0.1</v>
      </c>
      <c r="M1572" s="27">
        <v>0.1</v>
      </c>
      <c r="N1572" s="27" t="s">
        <v>882</v>
      </c>
      <c r="O1572" s="30">
        <v>201806411</v>
      </c>
      <c r="P1572" s="22"/>
      <c r="Q1572" s="22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9"/>
    </row>
    <row r="1573" spans="1:29" x14ac:dyDescent="0.25">
      <c r="A1573" s="27">
        <v>1996</v>
      </c>
      <c r="B1573" s="27" t="s">
        <v>4851</v>
      </c>
      <c r="C1573" s="27" t="s">
        <v>674</v>
      </c>
      <c r="D1573" s="27" t="s">
        <v>3841</v>
      </c>
      <c r="E1573" s="27" t="s">
        <v>4307</v>
      </c>
      <c r="F1573" s="28">
        <v>35280</v>
      </c>
      <c r="G1573" s="29">
        <v>0.62708333333333333</v>
      </c>
      <c r="H1573" s="28">
        <v>35280</v>
      </c>
      <c r="I1573" s="29">
        <v>0.69791666666666663</v>
      </c>
      <c r="J1573" s="27" t="s">
        <v>889</v>
      </c>
      <c r="K1573" s="27">
        <v>0</v>
      </c>
      <c r="L1573" s="27">
        <v>0.4</v>
      </c>
      <c r="M1573" s="27">
        <v>0.4</v>
      </c>
      <c r="N1573" s="27" t="s">
        <v>882</v>
      </c>
      <c r="O1573" s="27">
        <v>202112345</v>
      </c>
      <c r="P1573" s="22"/>
      <c r="Q1573" s="22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9"/>
    </row>
    <row r="1574" spans="1:29" x14ac:dyDescent="0.25">
      <c r="A1574" s="27">
        <v>1996</v>
      </c>
      <c r="B1574" s="27" t="s">
        <v>1008</v>
      </c>
      <c r="C1574" s="27" t="s">
        <v>676</v>
      </c>
      <c r="D1574" s="27" t="s">
        <v>893</v>
      </c>
      <c r="E1574" s="27" t="s">
        <v>903</v>
      </c>
      <c r="F1574" s="28">
        <v>35280</v>
      </c>
      <c r="G1574" s="29">
        <v>0.62847222222222221</v>
      </c>
      <c r="H1574" s="28">
        <v>35280</v>
      </c>
      <c r="I1574" s="29">
        <v>0.65625</v>
      </c>
      <c r="J1574" s="27" t="s">
        <v>889</v>
      </c>
      <c r="K1574" s="27">
        <v>0</v>
      </c>
      <c r="L1574" s="27">
        <v>0.01</v>
      </c>
      <c r="M1574" s="27">
        <v>0.01</v>
      </c>
      <c r="N1574" s="27" t="s">
        <v>882</v>
      </c>
      <c r="O1574" s="30">
        <v>202007009</v>
      </c>
      <c r="P1574" s="22"/>
      <c r="Q1574" s="22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9"/>
    </row>
    <row r="1575" spans="1:29" x14ac:dyDescent="0.25">
      <c r="A1575" s="27">
        <v>1996</v>
      </c>
      <c r="B1575" s="27" t="s">
        <v>4567</v>
      </c>
      <c r="C1575" s="27" t="s">
        <v>674</v>
      </c>
      <c r="D1575" s="27" t="s">
        <v>3824</v>
      </c>
      <c r="E1575" s="27" t="s">
        <v>829</v>
      </c>
      <c r="F1575" s="28">
        <v>35280</v>
      </c>
      <c r="G1575" s="29">
        <v>0.62847222222222221</v>
      </c>
      <c r="H1575" s="28">
        <v>35280</v>
      </c>
      <c r="I1575" s="29">
        <v>0.68055555555555547</v>
      </c>
      <c r="J1575" s="27" t="s">
        <v>889</v>
      </c>
      <c r="K1575" s="27">
        <v>0</v>
      </c>
      <c r="L1575" s="27">
        <v>0.08</v>
      </c>
      <c r="M1575" s="27">
        <v>0.08</v>
      </c>
      <c r="N1575" s="27" t="s">
        <v>882</v>
      </c>
      <c r="O1575" s="30">
        <v>201900198</v>
      </c>
      <c r="P1575" s="22"/>
      <c r="Q1575" s="22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9"/>
    </row>
    <row r="1576" spans="1:29" x14ac:dyDescent="0.25">
      <c r="A1576" s="27">
        <v>1996</v>
      </c>
      <c r="B1576" s="27" t="s">
        <v>3851</v>
      </c>
      <c r="C1576" s="27" t="s">
        <v>674</v>
      </c>
      <c r="D1576" s="27" t="s">
        <v>3846</v>
      </c>
      <c r="E1576" s="27" t="s">
        <v>866</v>
      </c>
      <c r="F1576" s="28">
        <v>35280</v>
      </c>
      <c r="G1576" s="29">
        <v>0.63541666666666663</v>
      </c>
      <c r="H1576" s="28">
        <v>35280</v>
      </c>
      <c r="I1576" s="29">
        <v>0.78472222222222221</v>
      </c>
      <c r="J1576" s="27" t="s">
        <v>889</v>
      </c>
      <c r="K1576" s="27">
        <v>1</v>
      </c>
      <c r="L1576" s="27">
        <v>0</v>
      </c>
      <c r="M1576" s="27">
        <v>1</v>
      </c>
      <c r="N1576" s="27" t="s">
        <v>882</v>
      </c>
      <c r="O1576" s="30">
        <v>201906910</v>
      </c>
      <c r="P1576" s="22"/>
      <c r="Q1576" s="22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9"/>
    </row>
    <row r="1577" spans="1:29" x14ac:dyDescent="0.25">
      <c r="A1577" s="27">
        <v>1996</v>
      </c>
      <c r="B1577" s="27" t="s">
        <v>4557</v>
      </c>
      <c r="C1577" s="27" t="s">
        <v>674</v>
      </c>
      <c r="D1577" s="27" t="s">
        <v>3939</v>
      </c>
      <c r="E1577" s="27" t="s">
        <v>3939</v>
      </c>
      <c r="F1577" s="28">
        <v>35280</v>
      </c>
      <c r="G1577" s="29">
        <v>0.64236111111111105</v>
      </c>
      <c r="H1577" s="28">
        <v>35280</v>
      </c>
      <c r="I1577" s="29">
        <v>0.67708333333333337</v>
      </c>
      <c r="J1577" s="27" t="s">
        <v>889</v>
      </c>
      <c r="K1577" s="27">
        <v>0</v>
      </c>
      <c r="L1577" s="27">
        <v>7.0000000000000007E-2</v>
      </c>
      <c r="M1577" s="27">
        <v>7.0000000000000007E-2</v>
      </c>
      <c r="N1577" s="27" t="s">
        <v>882</v>
      </c>
      <c r="O1577" s="30">
        <v>202006641</v>
      </c>
      <c r="P1577" s="22"/>
      <c r="Q1577" s="22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9"/>
    </row>
    <row r="1578" spans="1:29" x14ac:dyDescent="0.25">
      <c r="A1578" s="27">
        <v>1996</v>
      </c>
      <c r="B1578" s="27" t="s">
        <v>4260</v>
      </c>
      <c r="C1578" s="27" t="s">
        <v>674</v>
      </c>
      <c r="D1578" s="27" t="s">
        <v>3830</v>
      </c>
      <c r="E1578" s="27" t="s">
        <v>785</v>
      </c>
      <c r="F1578" s="28">
        <v>35280</v>
      </c>
      <c r="G1578" s="29">
        <v>0.64583333333333337</v>
      </c>
      <c r="H1578" s="28">
        <v>35280</v>
      </c>
      <c r="I1578" s="29">
        <v>0.67361111111111116</v>
      </c>
      <c r="J1578" s="27" t="s">
        <v>889</v>
      </c>
      <c r="K1578" s="27">
        <v>0</v>
      </c>
      <c r="L1578" s="27">
        <v>0.03</v>
      </c>
      <c r="M1578" s="27">
        <v>0.03</v>
      </c>
      <c r="N1578" s="27" t="s">
        <v>882</v>
      </c>
      <c r="O1578" s="30">
        <v>202006059</v>
      </c>
      <c r="P1578" s="22"/>
      <c r="Q1578" s="22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9"/>
    </row>
    <row r="1579" spans="1:29" x14ac:dyDescent="0.25">
      <c r="A1579" s="27">
        <v>1996</v>
      </c>
      <c r="B1579" s="27" t="s">
        <v>2396</v>
      </c>
      <c r="C1579" s="27" t="s">
        <v>2231</v>
      </c>
      <c r="D1579" s="27" t="s">
        <v>2268</v>
      </c>
      <c r="E1579" s="27" t="s">
        <v>2269</v>
      </c>
      <c r="F1579" s="28">
        <v>35280</v>
      </c>
      <c r="G1579" s="29">
        <v>0.65347222222222223</v>
      </c>
      <c r="H1579" s="28">
        <v>35280</v>
      </c>
      <c r="I1579" s="29">
        <v>0.73263888888888884</v>
      </c>
      <c r="J1579" s="27"/>
      <c r="K1579" s="27">
        <v>0</v>
      </c>
      <c r="L1579" s="27">
        <v>0.3</v>
      </c>
      <c r="M1579" s="27">
        <v>0.3</v>
      </c>
      <c r="N1579" s="27" t="s">
        <v>2173</v>
      </c>
      <c r="O1579" s="30">
        <v>201906910</v>
      </c>
      <c r="P1579" s="22"/>
      <c r="Q1579" s="22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9"/>
    </row>
    <row r="1580" spans="1:29" x14ac:dyDescent="0.25">
      <c r="A1580" s="27">
        <v>1996</v>
      </c>
      <c r="B1580" s="27" t="s">
        <v>4001</v>
      </c>
      <c r="C1580" s="27" t="s">
        <v>674</v>
      </c>
      <c r="D1580" s="27" t="s">
        <v>1248</v>
      </c>
      <c r="E1580" s="27" t="s">
        <v>4002</v>
      </c>
      <c r="F1580" s="28">
        <v>35280</v>
      </c>
      <c r="G1580" s="29">
        <v>0.66666666666666663</v>
      </c>
      <c r="H1580" s="28">
        <v>35280</v>
      </c>
      <c r="I1580" s="29">
        <v>0.75</v>
      </c>
      <c r="J1580" s="27" t="s">
        <v>889</v>
      </c>
      <c r="K1580" s="27">
        <v>0</v>
      </c>
      <c r="L1580" s="27">
        <v>1</v>
      </c>
      <c r="M1580" s="27">
        <v>1</v>
      </c>
      <c r="N1580" s="27" t="s">
        <v>882</v>
      </c>
      <c r="O1580" s="30">
        <v>201900573</v>
      </c>
      <c r="P1580" s="22"/>
      <c r="Q1580" s="22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9"/>
    </row>
    <row r="1581" spans="1:29" x14ac:dyDescent="0.25">
      <c r="A1581" s="27">
        <v>1996</v>
      </c>
      <c r="B1581" s="27" t="s">
        <v>4972</v>
      </c>
      <c r="C1581" s="27" t="s">
        <v>674</v>
      </c>
      <c r="D1581" s="27" t="s">
        <v>3827</v>
      </c>
      <c r="E1581" s="27" t="s">
        <v>780</v>
      </c>
      <c r="F1581" s="28">
        <v>35280</v>
      </c>
      <c r="G1581" s="29">
        <v>0.66666666666666663</v>
      </c>
      <c r="H1581" s="28">
        <v>35280</v>
      </c>
      <c r="I1581" s="29">
        <v>0.72916666666666663</v>
      </c>
      <c r="J1581" s="27" t="s">
        <v>889</v>
      </c>
      <c r="K1581" s="27">
        <v>0</v>
      </c>
      <c r="L1581" s="27">
        <v>3</v>
      </c>
      <c r="M1581" s="27">
        <v>3</v>
      </c>
      <c r="N1581" s="27" t="s">
        <v>882</v>
      </c>
      <c r="O1581" s="30">
        <v>201608551</v>
      </c>
      <c r="P1581" s="22"/>
      <c r="Q1581" s="22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9"/>
    </row>
    <row r="1582" spans="1:29" x14ac:dyDescent="0.25">
      <c r="A1582" s="27">
        <v>1996</v>
      </c>
      <c r="B1582" s="27" t="s">
        <v>2471</v>
      </c>
      <c r="C1582" s="27" t="s">
        <v>2231</v>
      </c>
      <c r="D1582" s="27" t="s">
        <v>2232</v>
      </c>
      <c r="E1582" s="27" t="s">
        <v>2237</v>
      </c>
      <c r="F1582" s="28">
        <v>35280</v>
      </c>
      <c r="G1582" s="29">
        <v>0.66875000000000007</v>
      </c>
      <c r="H1582" s="28">
        <v>35280</v>
      </c>
      <c r="I1582" s="29">
        <v>0.75</v>
      </c>
      <c r="J1582" s="27"/>
      <c r="K1582" s="27">
        <v>0</v>
      </c>
      <c r="L1582" s="27">
        <v>0.6</v>
      </c>
      <c r="M1582" s="27">
        <v>0.6</v>
      </c>
      <c r="N1582" s="27" t="s">
        <v>2472</v>
      </c>
      <c r="O1582" s="30">
        <v>201907859</v>
      </c>
      <c r="P1582" s="22"/>
      <c r="Q1582" s="22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9"/>
    </row>
    <row r="1583" spans="1:29" x14ac:dyDescent="0.25">
      <c r="A1583" s="27">
        <v>1996</v>
      </c>
      <c r="B1583" s="27" t="s">
        <v>1014</v>
      </c>
      <c r="C1583" s="27" t="s">
        <v>676</v>
      </c>
      <c r="D1583" s="27" t="s">
        <v>893</v>
      </c>
      <c r="E1583" s="27" t="s">
        <v>1015</v>
      </c>
      <c r="F1583" s="28">
        <v>35280</v>
      </c>
      <c r="G1583" s="29">
        <v>0.67013888888888884</v>
      </c>
      <c r="H1583" s="28">
        <v>35280</v>
      </c>
      <c r="I1583" s="29">
        <v>0.875</v>
      </c>
      <c r="J1583" s="27" t="s">
        <v>889</v>
      </c>
      <c r="K1583" s="27">
        <v>2</v>
      </c>
      <c r="L1583" s="27">
        <v>0</v>
      </c>
      <c r="M1583" s="27">
        <v>2</v>
      </c>
      <c r="N1583" s="27" t="s">
        <v>882</v>
      </c>
      <c r="O1583" s="30">
        <v>201806776</v>
      </c>
      <c r="P1583" s="22"/>
      <c r="Q1583" s="22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9"/>
    </row>
    <row r="1584" spans="1:29" x14ac:dyDescent="0.25">
      <c r="A1584" s="27">
        <v>1996</v>
      </c>
      <c r="B1584" s="27" t="s">
        <v>4134</v>
      </c>
      <c r="C1584" s="27" t="s">
        <v>674</v>
      </c>
      <c r="D1584" s="27" t="s">
        <v>3859</v>
      </c>
      <c r="E1584" s="27" t="s">
        <v>3993</v>
      </c>
      <c r="F1584" s="28">
        <v>35280</v>
      </c>
      <c r="G1584" s="29">
        <v>0.67361111111111116</v>
      </c>
      <c r="H1584" s="28">
        <v>35280</v>
      </c>
      <c r="I1584" s="29">
        <v>0.72222222222222221</v>
      </c>
      <c r="J1584" s="27" t="s">
        <v>889</v>
      </c>
      <c r="K1584" s="27">
        <v>0</v>
      </c>
      <c r="L1584" s="27">
        <v>0.1</v>
      </c>
      <c r="M1584" s="27">
        <v>0.1</v>
      </c>
      <c r="N1584" s="27" t="s">
        <v>882</v>
      </c>
      <c r="O1584" s="30">
        <v>201606201</v>
      </c>
      <c r="P1584" s="22"/>
      <c r="Q1584" s="22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9"/>
    </row>
    <row r="1585" spans="1:29" x14ac:dyDescent="0.25">
      <c r="A1585" s="27">
        <v>1996</v>
      </c>
      <c r="B1585" s="27" t="s">
        <v>1526</v>
      </c>
      <c r="C1585" s="27" t="s">
        <v>676</v>
      </c>
      <c r="D1585" s="27" t="s">
        <v>1004</v>
      </c>
      <c r="E1585" s="27" t="s">
        <v>1488</v>
      </c>
      <c r="F1585" s="28">
        <v>35280</v>
      </c>
      <c r="G1585" s="29">
        <v>0.67708333333333337</v>
      </c>
      <c r="H1585" s="28">
        <v>35280</v>
      </c>
      <c r="I1585" s="29">
        <v>0.76041666666666663</v>
      </c>
      <c r="J1585" s="27" t="s">
        <v>889</v>
      </c>
      <c r="K1585" s="27">
        <v>0</v>
      </c>
      <c r="L1585" s="27">
        <v>1</v>
      </c>
      <c r="M1585" s="27">
        <v>1</v>
      </c>
      <c r="N1585" s="27" t="s">
        <v>882</v>
      </c>
      <c r="O1585" s="30">
        <v>202007163</v>
      </c>
      <c r="P1585" s="22"/>
      <c r="Q1585" s="22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9"/>
    </row>
    <row r="1586" spans="1:29" x14ac:dyDescent="0.25">
      <c r="A1586" s="27">
        <v>1996</v>
      </c>
      <c r="B1586" s="27" t="s">
        <v>4443</v>
      </c>
      <c r="C1586" s="27" t="s">
        <v>674</v>
      </c>
      <c r="D1586" s="27" t="s">
        <v>3841</v>
      </c>
      <c r="E1586" s="27" t="s">
        <v>3927</v>
      </c>
      <c r="F1586" s="28">
        <v>35280</v>
      </c>
      <c r="G1586" s="29">
        <v>0.67708333333333337</v>
      </c>
      <c r="H1586" s="28">
        <v>35280</v>
      </c>
      <c r="I1586" s="29">
        <v>0.77083333333333337</v>
      </c>
      <c r="J1586" s="27" t="s">
        <v>889</v>
      </c>
      <c r="K1586" s="27">
        <v>0</v>
      </c>
      <c r="L1586" s="27">
        <v>0.25</v>
      </c>
      <c r="M1586" s="27">
        <v>0.25</v>
      </c>
      <c r="N1586" s="27" t="s">
        <v>882</v>
      </c>
      <c r="O1586" s="30">
        <v>201705208</v>
      </c>
      <c r="P1586" s="22"/>
      <c r="Q1586" s="22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9"/>
    </row>
    <row r="1587" spans="1:29" x14ac:dyDescent="0.25">
      <c r="A1587" s="27">
        <v>1996</v>
      </c>
      <c r="B1587" s="27" t="s">
        <v>1589</v>
      </c>
      <c r="C1587" s="27" t="s">
        <v>676</v>
      </c>
      <c r="D1587" s="27" t="s">
        <v>991</v>
      </c>
      <c r="E1587" s="27" t="s">
        <v>1590</v>
      </c>
      <c r="F1587" s="28">
        <v>35280</v>
      </c>
      <c r="G1587" s="29">
        <v>0.69097222222222221</v>
      </c>
      <c r="H1587" s="28">
        <v>35280</v>
      </c>
      <c r="I1587" s="29">
        <v>0.88888888888888884</v>
      </c>
      <c r="J1587" s="27" t="s">
        <v>889</v>
      </c>
      <c r="K1587" s="27">
        <v>0</v>
      </c>
      <c r="L1587" s="27">
        <v>6</v>
      </c>
      <c r="M1587" s="27">
        <v>6</v>
      </c>
      <c r="N1587" s="27" t="s">
        <v>882</v>
      </c>
      <c r="O1587" s="30">
        <v>201607944</v>
      </c>
      <c r="P1587" s="22"/>
      <c r="Q1587" s="22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9"/>
    </row>
    <row r="1588" spans="1:29" x14ac:dyDescent="0.25">
      <c r="A1588" s="27">
        <v>1996</v>
      </c>
      <c r="B1588" s="27" t="s">
        <v>4130</v>
      </c>
      <c r="C1588" s="27" t="s">
        <v>674</v>
      </c>
      <c r="D1588" s="27" t="s">
        <v>3827</v>
      </c>
      <c r="E1588" s="27" t="s">
        <v>1223</v>
      </c>
      <c r="F1588" s="28">
        <v>35280</v>
      </c>
      <c r="G1588" s="29">
        <v>0.69791666666666663</v>
      </c>
      <c r="H1588" s="28">
        <v>35280</v>
      </c>
      <c r="I1588" s="29">
        <v>0.77083333333333337</v>
      </c>
      <c r="J1588" s="27" t="s">
        <v>889</v>
      </c>
      <c r="K1588" s="27">
        <v>0</v>
      </c>
      <c r="L1588" s="27">
        <v>0.02</v>
      </c>
      <c r="M1588" s="27">
        <v>0.02</v>
      </c>
      <c r="N1588" s="27" t="s">
        <v>882</v>
      </c>
      <c r="O1588" s="30">
        <v>202004304</v>
      </c>
      <c r="P1588" s="22"/>
      <c r="Q1588" s="22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9"/>
    </row>
    <row r="1589" spans="1:29" x14ac:dyDescent="0.25">
      <c r="A1589" s="27">
        <v>1996</v>
      </c>
      <c r="B1589" s="27" t="s">
        <v>4437</v>
      </c>
      <c r="C1589" s="27" t="s">
        <v>674</v>
      </c>
      <c r="D1589" s="27" t="s">
        <v>3830</v>
      </c>
      <c r="E1589" s="27" t="s">
        <v>4438</v>
      </c>
      <c r="F1589" s="28">
        <v>35280</v>
      </c>
      <c r="G1589" s="29">
        <v>0.69791666666666663</v>
      </c>
      <c r="H1589" s="28">
        <v>35280</v>
      </c>
      <c r="I1589" s="29">
        <v>0.72222222222222221</v>
      </c>
      <c r="J1589" s="27" t="s">
        <v>889</v>
      </c>
      <c r="K1589" s="27">
        <v>0</v>
      </c>
      <c r="L1589" s="27">
        <v>0.05</v>
      </c>
      <c r="M1589" s="27">
        <v>0.05</v>
      </c>
      <c r="N1589" s="27" t="s">
        <v>882</v>
      </c>
      <c r="O1589" s="30">
        <v>201806798</v>
      </c>
      <c r="P1589" s="22"/>
      <c r="Q1589" s="22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9"/>
    </row>
    <row r="1590" spans="1:29" x14ac:dyDescent="0.25">
      <c r="A1590" s="27">
        <v>1996</v>
      </c>
      <c r="B1590" s="27" t="s">
        <v>4261</v>
      </c>
      <c r="C1590" s="27" t="s">
        <v>674</v>
      </c>
      <c r="D1590" s="27" t="s">
        <v>3939</v>
      </c>
      <c r="E1590" s="27" t="s">
        <v>3987</v>
      </c>
      <c r="F1590" s="28">
        <v>35280</v>
      </c>
      <c r="G1590" s="29">
        <v>0.69791666666666663</v>
      </c>
      <c r="H1590" s="28">
        <v>35280</v>
      </c>
      <c r="I1590" s="29">
        <v>0.73263888888888884</v>
      </c>
      <c r="J1590" s="27" t="s">
        <v>889</v>
      </c>
      <c r="K1590" s="27">
        <v>0</v>
      </c>
      <c r="L1590" s="27">
        <v>0.05</v>
      </c>
      <c r="M1590" s="27">
        <v>0.05</v>
      </c>
      <c r="N1590" s="27" t="s">
        <v>882</v>
      </c>
      <c r="O1590" s="30">
        <v>201308512</v>
      </c>
      <c r="P1590" s="22"/>
      <c r="Q1590" s="22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9"/>
    </row>
    <row r="1591" spans="1:29" x14ac:dyDescent="0.25">
      <c r="A1591" s="27">
        <v>1996</v>
      </c>
      <c r="B1591" s="27" t="s">
        <v>4958</v>
      </c>
      <c r="C1591" s="27" t="s">
        <v>674</v>
      </c>
      <c r="D1591" s="27" t="s">
        <v>3824</v>
      </c>
      <c r="E1591" s="27" t="s">
        <v>4959</v>
      </c>
      <c r="F1591" s="28">
        <v>35280</v>
      </c>
      <c r="G1591" s="29">
        <v>0.70138888888888884</v>
      </c>
      <c r="H1591" s="28">
        <v>35280</v>
      </c>
      <c r="I1591" s="29">
        <v>0.76388888888888884</v>
      </c>
      <c r="J1591" s="27" t="s">
        <v>889</v>
      </c>
      <c r="K1591" s="27">
        <v>0</v>
      </c>
      <c r="L1591" s="27">
        <v>2</v>
      </c>
      <c r="M1591" s="27">
        <v>2</v>
      </c>
      <c r="N1591" s="27" t="s">
        <v>882</v>
      </c>
      <c r="O1591" s="30">
        <v>202007122</v>
      </c>
      <c r="P1591" s="22"/>
      <c r="Q1591" s="22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9"/>
    </row>
    <row r="1592" spans="1:29" x14ac:dyDescent="0.25">
      <c r="A1592" s="27">
        <v>1996</v>
      </c>
      <c r="B1592" s="27" t="s">
        <v>1020</v>
      </c>
      <c r="C1592" s="27" t="s">
        <v>676</v>
      </c>
      <c r="D1592" s="27" t="s">
        <v>905</v>
      </c>
      <c r="E1592" s="27" t="s">
        <v>1010</v>
      </c>
      <c r="F1592" s="28">
        <v>35280</v>
      </c>
      <c r="G1592" s="29">
        <v>0.70833333333333337</v>
      </c>
      <c r="H1592" s="28">
        <v>35280</v>
      </c>
      <c r="I1592" s="29">
        <v>0.73958333333333337</v>
      </c>
      <c r="J1592" s="27" t="s">
        <v>889</v>
      </c>
      <c r="K1592" s="27">
        <v>0.02</v>
      </c>
      <c r="L1592" s="27">
        <v>0</v>
      </c>
      <c r="M1592" s="27">
        <v>0.02</v>
      </c>
      <c r="N1592" s="27" t="s">
        <v>882</v>
      </c>
      <c r="O1592" s="30">
        <v>201907474</v>
      </c>
      <c r="P1592" s="22"/>
      <c r="Q1592" s="22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9"/>
    </row>
    <row r="1593" spans="1:29" x14ac:dyDescent="0.25">
      <c r="A1593" s="27">
        <v>1996</v>
      </c>
      <c r="B1593" s="27" t="s">
        <v>3972</v>
      </c>
      <c r="C1593" s="27" t="s">
        <v>674</v>
      </c>
      <c r="D1593" s="27" t="s">
        <v>802</v>
      </c>
      <c r="E1593" s="27" t="s">
        <v>3916</v>
      </c>
      <c r="F1593" s="28">
        <v>35280</v>
      </c>
      <c r="G1593" s="29">
        <v>0.73263888888888884</v>
      </c>
      <c r="H1593" s="28">
        <v>35280</v>
      </c>
      <c r="I1593" s="29">
        <v>0.75</v>
      </c>
      <c r="J1593" s="27" t="s">
        <v>889</v>
      </c>
      <c r="K1593" s="27">
        <v>0</v>
      </c>
      <c r="L1593" s="27">
        <v>0.01</v>
      </c>
      <c r="M1593" s="27">
        <v>0.01</v>
      </c>
      <c r="N1593" s="27" t="s">
        <v>882</v>
      </c>
      <c r="O1593" s="30">
        <v>201805238</v>
      </c>
      <c r="P1593" s="22"/>
      <c r="Q1593" s="22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9"/>
    </row>
    <row r="1594" spans="1:29" x14ac:dyDescent="0.25">
      <c r="A1594" s="27">
        <v>1996</v>
      </c>
      <c r="B1594" s="27" t="s">
        <v>4643</v>
      </c>
      <c r="C1594" s="27" t="s">
        <v>674</v>
      </c>
      <c r="D1594" s="27" t="s">
        <v>1248</v>
      </c>
      <c r="E1594" s="27" t="s">
        <v>3913</v>
      </c>
      <c r="F1594" s="28">
        <v>35280</v>
      </c>
      <c r="G1594" s="29">
        <v>0.73263888888888884</v>
      </c>
      <c r="H1594" s="28">
        <v>35280</v>
      </c>
      <c r="I1594" s="29">
        <v>0.79166666666666663</v>
      </c>
      <c r="J1594" s="27" t="s">
        <v>889</v>
      </c>
      <c r="K1594" s="27">
        <v>0</v>
      </c>
      <c r="L1594" s="27">
        <v>0.1</v>
      </c>
      <c r="M1594" s="27">
        <v>0.1</v>
      </c>
      <c r="N1594" s="27" t="s">
        <v>882</v>
      </c>
      <c r="O1594" s="30">
        <v>202003484</v>
      </c>
      <c r="P1594" s="22"/>
      <c r="Q1594" s="22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9"/>
    </row>
    <row r="1595" spans="1:29" x14ac:dyDescent="0.25">
      <c r="A1595" s="27">
        <v>1996</v>
      </c>
      <c r="B1595" s="27" t="s">
        <v>1009</v>
      </c>
      <c r="C1595" s="27" t="s">
        <v>676</v>
      </c>
      <c r="D1595" s="27" t="s">
        <v>905</v>
      </c>
      <c r="E1595" s="27" t="s">
        <v>1010</v>
      </c>
      <c r="F1595" s="28">
        <v>35280</v>
      </c>
      <c r="G1595" s="29">
        <v>0.75</v>
      </c>
      <c r="H1595" s="28">
        <v>35280</v>
      </c>
      <c r="I1595" s="29">
        <v>0.84375</v>
      </c>
      <c r="J1595" s="27" t="s">
        <v>889</v>
      </c>
      <c r="K1595" s="27">
        <v>0.6</v>
      </c>
      <c r="L1595" s="27">
        <v>0</v>
      </c>
      <c r="M1595" s="27">
        <v>0.6</v>
      </c>
      <c r="N1595" s="27" t="s">
        <v>882</v>
      </c>
      <c r="O1595" s="30">
        <v>202007163</v>
      </c>
      <c r="P1595" s="22"/>
      <c r="Q1595" s="22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9"/>
    </row>
    <row r="1596" spans="1:29" x14ac:dyDescent="0.25">
      <c r="A1596" s="27">
        <v>1996</v>
      </c>
      <c r="B1596" s="27" t="s">
        <v>1011</v>
      </c>
      <c r="C1596" s="27" t="s">
        <v>676</v>
      </c>
      <c r="D1596" s="27" t="s">
        <v>893</v>
      </c>
      <c r="E1596" s="27" t="s">
        <v>944</v>
      </c>
      <c r="F1596" s="28">
        <v>35280</v>
      </c>
      <c r="G1596" s="29">
        <v>0.75</v>
      </c>
      <c r="H1596" s="28">
        <v>35281</v>
      </c>
      <c r="I1596" s="29">
        <v>9.375E-2</v>
      </c>
      <c r="J1596" s="27" t="s">
        <v>889</v>
      </c>
      <c r="K1596" s="27">
        <v>5</v>
      </c>
      <c r="L1596" s="27">
        <v>0</v>
      </c>
      <c r="M1596" s="27">
        <v>5</v>
      </c>
      <c r="N1596" s="27" t="s">
        <v>882</v>
      </c>
      <c r="O1596" s="30">
        <v>201900139</v>
      </c>
      <c r="P1596" s="22"/>
      <c r="Q1596" s="22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9"/>
    </row>
    <row r="1597" spans="1:29" x14ac:dyDescent="0.25">
      <c r="A1597" s="27">
        <v>1996</v>
      </c>
      <c r="B1597" s="27" t="s">
        <v>1225</v>
      </c>
      <c r="C1597" s="27" t="s">
        <v>676</v>
      </c>
      <c r="D1597" s="27" t="s">
        <v>887</v>
      </c>
      <c r="E1597" s="27" t="s">
        <v>851</v>
      </c>
      <c r="F1597" s="28">
        <v>35280</v>
      </c>
      <c r="G1597" s="29">
        <v>0.76388888888888884</v>
      </c>
      <c r="H1597" s="28">
        <v>35280</v>
      </c>
      <c r="I1597" s="29">
        <v>0.81944444444444453</v>
      </c>
      <c r="J1597" s="27" t="s">
        <v>889</v>
      </c>
      <c r="K1597" s="27">
        <v>0</v>
      </c>
      <c r="L1597" s="27">
        <v>0.03</v>
      </c>
      <c r="M1597" s="27">
        <v>0.03</v>
      </c>
      <c r="N1597" s="27" t="s">
        <v>882</v>
      </c>
      <c r="O1597" s="30">
        <v>201907872</v>
      </c>
      <c r="P1597" s="22"/>
      <c r="Q1597" s="22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9"/>
    </row>
    <row r="1598" spans="1:29" x14ac:dyDescent="0.25">
      <c r="A1598" s="27">
        <v>1996</v>
      </c>
      <c r="B1598" s="27" t="s">
        <v>4642</v>
      </c>
      <c r="C1598" s="27" t="s">
        <v>674</v>
      </c>
      <c r="D1598" s="27" t="s">
        <v>3859</v>
      </c>
      <c r="E1598" s="27" t="s">
        <v>4239</v>
      </c>
      <c r="F1598" s="28">
        <v>35280</v>
      </c>
      <c r="G1598" s="29">
        <v>0.77430555555555547</v>
      </c>
      <c r="H1598" s="28">
        <v>35280</v>
      </c>
      <c r="I1598" s="29">
        <v>0.80902777777777779</v>
      </c>
      <c r="J1598" s="27" t="s">
        <v>889</v>
      </c>
      <c r="K1598" s="27">
        <v>0</v>
      </c>
      <c r="L1598" s="27">
        <v>0.1</v>
      </c>
      <c r="M1598" s="27">
        <v>0.1</v>
      </c>
      <c r="N1598" s="27" t="s">
        <v>882</v>
      </c>
      <c r="O1598" s="30">
        <v>201804904</v>
      </c>
      <c r="P1598" s="22"/>
      <c r="Q1598" s="22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9"/>
    </row>
    <row r="1599" spans="1:29" x14ac:dyDescent="0.25">
      <c r="A1599" s="27">
        <v>1996</v>
      </c>
      <c r="B1599" s="27" t="s">
        <v>1579</v>
      </c>
      <c r="C1599" s="27" t="s">
        <v>676</v>
      </c>
      <c r="D1599" s="27" t="s">
        <v>901</v>
      </c>
      <c r="E1599" s="27" t="s">
        <v>747</v>
      </c>
      <c r="F1599" s="28">
        <v>35280</v>
      </c>
      <c r="G1599" s="29">
        <v>0.80208333333333337</v>
      </c>
      <c r="H1599" s="28">
        <v>35281</v>
      </c>
      <c r="I1599" s="29">
        <v>4.1666666666666664E-2</v>
      </c>
      <c r="J1599" s="27" t="s">
        <v>889</v>
      </c>
      <c r="K1599" s="27">
        <v>0</v>
      </c>
      <c r="L1599" s="27">
        <v>3</v>
      </c>
      <c r="M1599" s="27">
        <v>3</v>
      </c>
      <c r="N1599" s="27" t="s">
        <v>882</v>
      </c>
      <c r="O1599" s="30">
        <v>202006059</v>
      </c>
      <c r="P1599" s="22"/>
      <c r="Q1599" s="22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9"/>
    </row>
    <row r="1600" spans="1:29" x14ac:dyDescent="0.25">
      <c r="A1600" s="27">
        <v>1996</v>
      </c>
      <c r="B1600" s="27" t="s">
        <v>3968</v>
      </c>
      <c r="C1600" s="27" t="s">
        <v>674</v>
      </c>
      <c r="D1600" s="27" t="s">
        <v>3841</v>
      </c>
      <c r="E1600" s="27" t="s">
        <v>3969</v>
      </c>
      <c r="F1600" s="28">
        <v>35280</v>
      </c>
      <c r="G1600" s="29">
        <v>0.80555555555555547</v>
      </c>
      <c r="H1600" s="28">
        <v>35280</v>
      </c>
      <c r="I1600" s="29">
        <v>0.83680555555555547</v>
      </c>
      <c r="J1600" s="27" t="s">
        <v>889</v>
      </c>
      <c r="K1600" s="27">
        <v>0</v>
      </c>
      <c r="L1600" s="27">
        <v>0.01</v>
      </c>
      <c r="M1600" s="27">
        <v>0.01</v>
      </c>
      <c r="N1600" s="27" t="s">
        <v>882</v>
      </c>
      <c r="O1600" s="30">
        <v>202008227</v>
      </c>
      <c r="P1600" s="22"/>
      <c r="Q1600" s="22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9"/>
    </row>
    <row r="1601" spans="1:29" x14ac:dyDescent="0.25">
      <c r="A1601" s="27">
        <v>1996</v>
      </c>
      <c r="B1601" s="27" t="s">
        <v>4135</v>
      </c>
      <c r="C1601" s="27" t="s">
        <v>674</v>
      </c>
      <c r="D1601" s="27" t="s">
        <v>3827</v>
      </c>
      <c r="E1601" s="27" t="s">
        <v>1223</v>
      </c>
      <c r="F1601" s="28">
        <v>35280</v>
      </c>
      <c r="G1601" s="29">
        <v>0.85416666666666663</v>
      </c>
      <c r="H1601" s="28">
        <v>35280</v>
      </c>
      <c r="I1601" s="29">
        <v>0.91666666666666663</v>
      </c>
      <c r="J1601" s="27" t="s">
        <v>889</v>
      </c>
      <c r="K1601" s="27">
        <v>0</v>
      </c>
      <c r="L1601" s="27">
        <v>0.3</v>
      </c>
      <c r="M1601" s="27">
        <v>0.3</v>
      </c>
      <c r="N1601" s="27" t="s">
        <v>882</v>
      </c>
      <c r="O1601" s="30">
        <v>201907601</v>
      </c>
      <c r="P1601" s="22"/>
      <c r="Q1601" s="22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9"/>
    </row>
    <row r="1602" spans="1:29" x14ac:dyDescent="0.25">
      <c r="A1602" s="27">
        <v>1996</v>
      </c>
      <c r="B1602" s="27" t="s">
        <v>3971</v>
      </c>
      <c r="C1602" s="27" t="s">
        <v>674</v>
      </c>
      <c r="D1602" s="27" t="s">
        <v>3841</v>
      </c>
      <c r="E1602" s="27" t="s">
        <v>3937</v>
      </c>
      <c r="F1602" s="28">
        <v>35280</v>
      </c>
      <c r="G1602" s="29">
        <v>0.85972222222222217</v>
      </c>
      <c r="H1602" s="28">
        <v>35280</v>
      </c>
      <c r="I1602" s="29">
        <v>0.90625</v>
      </c>
      <c r="J1602" s="27" t="s">
        <v>889</v>
      </c>
      <c r="K1602" s="27">
        <v>0</v>
      </c>
      <c r="L1602" s="27">
        <v>0.15</v>
      </c>
      <c r="M1602" s="27">
        <v>0.15</v>
      </c>
      <c r="N1602" s="27" t="s">
        <v>882</v>
      </c>
      <c r="O1602" s="30">
        <v>201907477</v>
      </c>
      <c r="P1602" s="22"/>
      <c r="Q1602" s="22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9"/>
    </row>
    <row r="1603" spans="1:29" x14ac:dyDescent="0.25">
      <c r="A1603" s="27">
        <v>1996</v>
      </c>
      <c r="B1603" s="27" t="s">
        <v>4128</v>
      </c>
      <c r="C1603" s="27" t="s">
        <v>674</v>
      </c>
      <c r="D1603" s="27" t="s">
        <v>3824</v>
      </c>
      <c r="E1603" s="27" t="s">
        <v>3895</v>
      </c>
      <c r="F1603" s="28">
        <v>35280</v>
      </c>
      <c r="G1603" s="29">
        <v>0.88194444444444453</v>
      </c>
      <c r="H1603" s="28">
        <v>35280</v>
      </c>
      <c r="I1603" s="29">
        <v>0.90277777777777779</v>
      </c>
      <c r="J1603" s="27" t="s">
        <v>889</v>
      </c>
      <c r="K1603" s="27">
        <v>0</v>
      </c>
      <c r="L1603" s="27">
        <v>0.02</v>
      </c>
      <c r="M1603" s="27">
        <v>0.02</v>
      </c>
      <c r="N1603" s="27" t="s">
        <v>882</v>
      </c>
      <c r="O1603" s="30">
        <v>201604605</v>
      </c>
      <c r="P1603" s="22"/>
      <c r="Q1603" s="22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9"/>
    </row>
    <row r="1604" spans="1:29" x14ac:dyDescent="0.25">
      <c r="A1604" s="27">
        <v>1996</v>
      </c>
      <c r="B1604" s="27" t="s">
        <v>4449</v>
      </c>
      <c r="C1604" s="27" t="s">
        <v>674</v>
      </c>
      <c r="D1604" s="27" t="s">
        <v>1248</v>
      </c>
      <c r="E1604" s="27" t="s">
        <v>4359</v>
      </c>
      <c r="F1604" s="28">
        <v>35280</v>
      </c>
      <c r="G1604" s="29">
        <v>0.88194444444444453</v>
      </c>
      <c r="H1604" s="28">
        <v>35280</v>
      </c>
      <c r="I1604" s="29">
        <v>0.96527777777777779</v>
      </c>
      <c r="J1604" s="27" t="s">
        <v>889</v>
      </c>
      <c r="K1604" s="27">
        <v>0</v>
      </c>
      <c r="L1604" s="27">
        <v>0.2</v>
      </c>
      <c r="M1604" s="27">
        <v>0.2</v>
      </c>
      <c r="N1604" s="27" t="s">
        <v>882</v>
      </c>
      <c r="O1604" s="30">
        <v>201704515</v>
      </c>
      <c r="P1604" s="22"/>
      <c r="Q1604" s="22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9"/>
    </row>
    <row r="1605" spans="1:29" x14ac:dyDescent="0.25">
      <c r="A1605" s="27">
        <v>1996</v>
      </c>
      <c r="B1605" s="27" t="s">
        <v>4641</v>
      </c>
      <c r="C1605" s="27" t="s">
        <v>674</v>
      </c>
      <c r="D1605" s="27" t="s">
        <v>3841</v>
      </c>
      <c r="E1605" s="27" t="s">
        <v>3925</v>
      </c>
      <c r="F1605" s="28">
        <v>35280</v>
      </c>
      <c r="G1605" s="29">
        <v>0.91319444444444453</v>
      </c>
      <c r="H1605" s="28">
        <v>35281</v>
      </c>
      <c r="I1605" s="29">
        <v>3.125E-2</v>
      </c>
      <c r="J1605" s="27" t="s">
        <v>889</v>
      </c>
      <c r="K1605" s="27">
        <v>0</v>
      </c>
      <c r="L1605" s="27">
        <v>0.1</v>
      </c>
      <c r="M1605" s="27">
        <v>0.1</v>
      </c>
      <c r="N1605" s="27" t="s">
        <v>882</v>
      </c>
      <c r="O1605" s="30">
        <v>202004499</v>
      </c>
      <c r="P1605" s="22"/>
      <c r="Q1605" s="22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9"/>
    </row>
    <row r="1606" spans="1:29" x14ac:dyDescent="0.25">
      <c r="A1606" s="27">
        <v>1996</v>
      </c>
      <c r="B1606" s="27" t="s">
        <v>4960</v>
      </c>
      <c r="C1606" s="27" t="s">
        <v>674</v>
      </c>
      <c r="D1606" s="27" t="s">
        <v>3846</v>
      </c>
      <c r="E1606" s="27" t="s">
        <v>3847</v>
      </c>
      <c r="F1606" s="28">
        <v>35280</v>
      </c>
      <c r="G1606" s="29">
        <v>0.91319444444444453</v>
      </c>
      <c r="H1606" s="28">
        <v>35280</v>
      </c>
      <c r="I1606" s="29">
        <v>0.99305555555555547</v>
      </c>
      <c r="J1606" s="27" t="s">
        <v>889</v>
      </c>
      <c r="K1606" s="27">
        <v>0</v>
      </c>
      <c r="L1606" s="27">
        <v>2</v>
      </c>
      <c r="M1606" s="27">
        <v>2</v>
      </c>
      <c r="N1606" s="27" t="s">
        <v>882</v>
      </c>
      <c r="O1606" s="30">
        <v>201906104</v>
      </c>
      <c r="P1606" s="22"/>
      <c r="Q1606" s="22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9"/>
    </row>
    <row r="1607" spans="1:29" x14ac:dyDescent="0.25">
      <c r="A1607" s="27">
        <v>1996</v>
      </c>
      <c r="B1607" s="27" t="s">
        <v>4436</v>
      </c>
      <c r="C1607" s="27" t="s">
        <v>674</v>
      </c>
      <c r="D1607" s="27" t="s">
        <v>853</v>
      </c>
      <c r="E1607" s="27" t="s">
        <v>4138</v>
      </c>
      <c r="F1607" s="28">
        <v>35280</v>
      </c>
      <c r="G1607" s="29">
        <v>0.95833333333333337</v>
      </c>
      <c r="H1607" s="28">
        <v>35281</v>
      </c>
      <c r="I1607" s="29">
        <v>1.3888888888888888E-2</v>
      </c>
      <c r="J1607" s="27" t="s">
        <v>889</v>
      </c>
      <c r="K1607" s="27">
        <v>0</v>
      </c>
      <c r="L1607" s="27">
        <v>0.05</v>
      </c>
      <c r="M1607" s="27">
        <v>0.05</v>
      </c>
      <c r="N1607" s="27" t="s">
        <v>882</v>
      </c>
      <c r="O1607" s="30">
        <v>201603268</v>
      </c>
      <c r="P1607" s="22"/>
      <c r="Q1607" s="22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9"/>
    </row>
    <row r="1608" spans="1:29" x14ac:dyDescent="0.25">
      <c r="A1608" s="27">
        <v>1996</v>
      </c>
      <c r="B1608" s="27" t="s">
        <v>1014</v>
      </c>
      <c r="C1608" s="27" t="s">
        <v>676</v>
      </c>
      <c r="D1608" s="27" t="s">
        <v>893</v>
      </c>
      <c r="E1608" s="27" t="s">
        <v>1015</v>
      </c>
      <c r="F1608" s="28">
        <v>35281</v>
      </c>
      <c r="G1608" s="29">
        <v>2.0833333333333332E-2</v>
      </c>
      <c r="H1608" s="28">
        <v>35281</v>
      </c>
      <c r="I1608" s="29">
        <v>7.2916666666666671E-2</v>
      </c>
      <c r="J1608" s="27" t="s">
        <v>889</v>
      </c>
      <c r="K1608" s="27">
        <v>0</v>
      </c>
      <c r="L1608" s="27">
        <v>0.05</v>
      </c>
      <c r="M1608" s="27">
        <v>0.05</v>
      </c>
      <c r="N1608" s="27" t="s">
        <v>882</v>
      </c>
      <c r="O1608" s="30">
        <v>201705591</v>
      </c>
      <c r="P1608" s="22"/>
      <c r="Q1608" s="22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9"/>
    </row>
    <row r="1609" spans="1:29" x14ac:dyDescent="0.25">
      <c r="A1609" s="27">
        <v>1996</v>
      </c>
      <c r="B1609" s="27" t="s">
        <v>1592</v>
      </c>
      <c r="C1609" s="27" t="s">
        <v>676</v>
      </c>
      <c r="D1609" s="27" t="s">
        <v>901</v>
      </c>
      <c r="E1609" s="27" t="s">
        <v>1405</v>
      </c>
      <c r="F1609" s="28">
        <v>35281</v>
      </c>
      <c r="G1609" s="29">
        <v>2.0833333333333332E-2</v>
      </c>
      <c r="H1609" s="28">
        <v>35281</v>
      </c>
      <c r="I1609" s="29">
        <v>0.19791666666666666</v>
      </c>
      <c r="J1609" s="27" t="s">
        <v>889</v>
      </c>
      <c r="K1609" s="27">
        <v>3</v>
      </c>
      <c r="L1609" s="27">
        <v>7</v>
      </c>
      <c r="M1609" s="27">
        <v>10</v>
      </c>
      <c r="N1609" s="27" t="s">
        <v>882</v>
      </c>
      <c r="O1609" s="30">
        <v>202003320</v>
      </c>
      <c r="P1609" s="22"/>
      <c r="Q1609" s="22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9"/>
    </row>
    <row r="1610" spans="1:29" x14ac:dyDescent="0.25">
      <c r="A1610" s="27">
        <v>1996</v>
      </c>
      <c r="B1610" s="27" t="s">
        <v>4640</v>
      </c>
      <c r="C1610" s="27" t="s">
        <v>674</v>
      </c>
      <c r="D1610" s="27" t="s">
        <v>802</v>
      </c>
      <c r="E1610" s="27" t="s">
        <v>1147</v>
      </c>
      <c r="F1610" s="28">
        <v>35281</v>
      </c>
      <c r="G1610" s="29">
        <v>2.7777777777777776E-2</v>
      </c>
      <c r="H1610" s="28">
        <v>35281</v>
      </c>
      <c r="I1610" s="29">
        <v>0.10069444444444443</v>
      </c>
      <c r="J1610" s="27" t="s">
        <v>889</v>
      </c>
      <c r="K1610" s="27">
        <v>0</v>
      </c>
      <c r="L1610" s="27">
        <v>0.1</v>
      </c>
      <c r="M1610" s="27">
        <v>0.1</v>
      </c>
      <c r="N1610" s="27" t="s">
        <v>882</v>
      </c>
      <c r="O1610" s="30">
        <v>202103312</v>
      </c>
      <c r="P1610" s="22"/>
      <c r="Q1610" s="22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9"/>
    </row>
    <row r="1611" spans="1:29" x14ac:dyDescent="0.25">
      <c r="A1611" s="27">
        <v>1996</v>
      </c>
      <c r="B1611" s="27" t="s">
        <v>1001</v>
      </c>
      <c r="C1611" s="27" t="s">
        <v>676</v>
      </c>
      <c r="D1611" s="27" t="s">
        <v>893</v>
      </c>
      <c r="E1611" s="27" t="s">
        <v>1002</v>
      </c>
      <c r="F1611" s="28">
        <v>35281</v>
      </c>
      <c r="G1611" s="29">
        <v>4.1666666666666664E-2</v>
      </c>
      <c r="H1611" s="28">
        <v>35281</v>
      </c>
      <c r="I1611" s="29">
        <v>7.2916666666666671E-2</v>
      </c>
      <c r="J1611" s="27" t="s">
        <v>889</v>
      </c>
      <c r="K1611" s="27">
        <v>0.01</v>
      </c>
      <c r="L1611" s="27">
        <v>0</v>
      </c>
      <c r="M1611" s="27">
        <v>0.01</v>
      </c>
      <c r="N1611" s="27" t="s">
        <v>882</v>
      </c>
      <c r="O1611" s="30">
        <v>202004735</v>
      </c>
      <c r="P1611" s="22"/>
      <c r="Q1611" s="22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9"/>
    </row>
    <row r="1612" spans="1:29" x14ac:dyDescent="0.25">
      <c r="A1612" s="27">
        <v>1996</v>
      </c>
      <c r="B1612" s="27" t="s">
        <v>3966</v>
      </c>
      <c r="C1612" s="27" t="s">
        <v>674</v>
      </c>
      <c r="D1612" s="27" t="s">
        <v>3884</v>
      </c>
      <c r="E1612" s="27" t="s">
        <v>3967</v>
      </c>
      <c r="F1612" s="28">
        <v>35281</v>
      </c>
      <c r="G1612" s="29">
        <v>4.1666666666666664E-2</v>
      </c>
      <c r="H1612" s="28">
        <v>35281</v>
      </c>
      <c r="I1612" s="29">
        <v>6.7361111111111108E-2</v>
      </c>
      <c r="J1612" s="27" t="s">
        <v>889</v>
      </c>
      <c r="K1612" s="27">
        <v>0</v>
      </c>
      <c r="L1612" s="27">
        <v>0.01</v>
      </c>
      <c r="M1612" s="27">
        <v>0.01</v>
      </c>
      <c r="N1612" s="27" t="s">
        <v>882</v>
      </c>
      <c r="O1612" s="30">
        <v>201404676</v>
      </c>
      <c r="P1612" s="22"/>
      <c r="Q1612" s="22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9"/>
    </row>
    <row r="1613" spans="1:29" x14ac:dyDescent="0.25">
      <c r="A1613" s="27">
        <v>1996</v>
      </c>
      <c r="B1613" s="27" t="s">
        <v>3970</v>
      </c>
      <c r="C1613" s="27" t="s">
        <v>674</v>
      </c>
      <c r="D1613" s="27" t="s">
        <v>802</v>
      </c>
      <c r="E1613" s="27" t="s">
        <v>3969</v>
      </c>
      <c r="F1613" s="28">
        <v>35281</v>
      </c>
      <c r="G1613" s="29">
        <v>0.10416666666666667</v>
      </c>
      <c r="H1613" s="28">
        <v>35281</v>
      </c>
      <c r="I1613" s="29">
        <v>0.13541666666666666</v>
      </c>
      <c r="J1613" s="27" t="s">
        <v>889</v>
      </c>
      <c r="K1613" s="27">
        <v>0</v>
      </c>
      <c r="L1613" s="27">
        <v>0.01</v>
      </c>
      <c r="M1613" s="27">
        <v>0.01</v>
      </c>
      <c r="N1613" s="27" t="s">
        <v>882</v>
      </c>
      <c r="O1613" s="30">
        <v>201906834</v>
      </c>
      <c r="P1613" s="22"/>
      <c r="Q1613" s="22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9"/>
    </row>
    <row r="1614" spans="1:29" x14ac:dyDescent="0.25">
      <c r="A1614" s="27">
        <v>1996</v>
      </c>
      <c r="B1614" s="27" t="s">
        <v>4443</v>
      </c>
      <c r="C1614" s="27" t="s">
        <v>674</v>
      </c>
      <c r="D1614" s="27" t="s">
        <v>3841</v>
      </c>
      <c r="E1614" s="27" t="s">
        <v>3927</v>
      </c>
      <c r="F1614" s="28">
        <v>35281</v>
      </c>
      <c r="G1614" s="29">
        <v>0.125</v>
      </c>
      <c r="H1614" s="28">
        <v>35281</v>
      </c>
      <c r="I1614" s="29">
        <v>0.17708333333333334</v>
      </c>
      <c r="J1614" s="27" t="s">
        <v>889</v>
      </c>
      <c r="K1614" s="27">
        <v>0</v>
      </c>
      <c r="L1614" s="27">
        <v>0.2</v>
      </c>
      <c r="M1614" s="27">
        <v>0.2</v>
      </c>
      <c r="N1614" s="27" t="s">
        <v>882</v>
      </c>
      <c r="O1614" s="30">
        <v>201907264</v>
      </c>
      <c r="P1614" s="22"/>
      <c r="Q1614" s="22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9"/>
    </row>
    <row r="1615" spans="1:29" x14ac:dyDescent="0.25">
      <c r="A1615" s="27">
        <v>1996</v>
      </c>
      <c r="B1615" s="27" t="s">
        <v>2394</v>
      </c>
      <c r="C1615" s="27" t="s">
        <v>2231</v>
      </c>
      <c r="D1615" s="27" t="s">
        <v>2262</v>
      </c>
      <c r="E1615" s="27" t="s">
        <v>2381</v>
      </c>
      <c r="F1615" s="28">
        <v>35281</v>
      </c>
      <c r="G1615" s="29">
        <v>0.16666666666666666</v>
      </c>
      <c r="H1615" s="28">
        <v>35281</v>
      </c>
      <c r="I1615" s="29">
        <v>0.3576388888888889</v>
      </c>
      <c r="J1615" s="27"/>
      <c r="K1615" s="27">
        <v>0.5</v>
      </c>
      <c r="L1615" s="27">
        <v>0.5</v>
      </c>
      <c r="M1615" s="27">
        <v>1</v>
      </c>
      <c r="N1615" s="27" t="s">
        <v>2173</v>
      </c>
      <c r="O1615" s="30">
        <v>202007568</v>
      </c>
      <c r="P1615" s="22"/>
      <c r="Q1615" s="22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9"/>
    </row>
    <row r="1616" spans="1:29" x14ac:dyDescent="0.25">
      <c r="A1616" s="27">
        <v>1996</v>
      </c>
      <c r="B1616" s="27" t="s">
        <v>1358</v>
      </c>
      <c r="C1616" s="27" t="s">
        <v>676</v>
      </c>
      <c r="D1616" s="27" t="s">
        <v>905</v>
      </c>
      <c r="E1616" s="27" t="s">
        <v>1354</v>
      </c>
      <c r="F1616" s="28">
        <v>35281</v>
      </c>
      <c r="G1616" s="29">
        <v>0.21875</v>
      </c>
      <c r="H1616" s="28">
        <v>35281</v>
      </c>
      <c r="I1616" s="29">
        <v>0.28125</v>
      </c>
      <c r="J1616" s="27" t="s">
        <v>889</v>
      </c>
      <c r="K1616" s="27">
        <v>0</v>
      </c>
      <c r="L1616" s="27">
        <v>0.1</v>
      </c>
      <c r="M1616" s="27">
        <v>0.1</v>
      </c>
      <c r="N1616" s="27" t="s">
        <v>882</v>
      </c>
      <c r="O1616" s="30">
        <v>202007516</v>
      </c>
      <c r="P1616" s="22"/>
      <c r="Q1616" s="22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9"/>
    </row>
    <row r="1617" spans="1:29" x14ac:dyDescent="0.25">
      <c r="A1617" s="27">
        <v>1996</v>
      </c>
      <c r="B1617" s="27" t="s">
        <v>4639</v>
      </c>
      <c r="C1617" s="27" t="s">
        <v>674</v>
      </c>
      <c r="D1617" s="27" t="s">
        <v>752</v>
      </c>
      <c r="E1617" s="27" t="s">
        <v>752</v>
      </c>
      <c r="F1617" s="28">
        <v>35281</v>
      </c>
      <c r="G1617" s="29">
        <v>0.24444444444444446</v>
      </c>
      <c r="H1617" s="28">
        <v>35281</v>
      </c>
      <c r="I1617" s="29">
        <v>0.27083333333333331</v>
      </c>
      <c r="J1617" s="27" t="s">
        <v>889</v>
      </c>
      <c r="K1617" s="27">
        <v>0</v>
      </c>
      <c r="L1617" s="27">
        <v>0.1</v>
      </c>
      <c r="M1617" s="27">
        <v>0.1</v>
      </c>
      <c r="N1617" s="27" t="s">
        <v>882</v>
      </c>
      <c r="O1617" s="30">
        <v>201907347</v>
      </c>
      <c r="P1617" s="22"/>
      <c r="Q1617" s="22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9"/>
    </row>
    <row r="1618" spans="1:29" x14ac:dyDescent="0.25">
      <c r="A1618" s="27">
        <v>1996</v>
      </c>
      <c r="B1618" s="27" t="s">
        <v>995</v>
      </c>
      <c r="C1618" s="27" t="s">
        <v>676</v>
      </c>
      <c r="D1618" s="27" t="s">
        <v>893</v>
      </c>
      <c r="E1618" s="27" t="s">
        <v>996</v>
      </c>
      <c r="F1618" s="28">
        <v>35281</v>
      </c>
      <c r="G1618" s="29">
        <v>0.28819444444444448</v>
      </c>
      <c r="H1618" s="28">
        <v>35281</v>
      </c>
      <c r="I1618" s="29">
        <v>0.35416666666666669</v>
      </c>
      <c r="J1618" s="27" t="s">
        <v>889</v>
      </c>
      <c r="K1618" s="27">
        <v>0.1</v>
      </c>
      <c r="L1618" s="27">
        <v>0</v>
      </c>
      <c r="M1618" s="27">
        <v>0.1</v>
      </c>
      <c r="N1618" s="27" t="s">
        <v>882</v>
      </c>
      <c r="O1618" s="30">
        <v>201407691</v>
      </c>
      <c r="P1618" s="22"/>
      <c r="Q1618" s="22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9"/>
    </row>
    <row r="1619" spans="1:29" x14ac:dyDescent="0.25">
      <c r="A1619" s="27">
        <v>1996</v>
      </c>
      <c r="B1619" s="27" t="s">
        <v>4876</v>
      </c>
      <c r="C1619" s="27" t="s">
        <v>674</v>
      </c>
      <c r="D1619" s="27" t="s">
        <v>3830</v>
      </c>
      <c r="E1619" s="27" t="s">
        <v>4628</v>
      </c>
      <c r="F1619" s="28">
        <v>35281</v>
      </c>
      <c r="G1619" s="29">
        <v>0.44444444444444442</v>
      </c>
      <c r="H1619" s="28">
        <v>35281</v>
      </c>
      <c r="I1619" s="29">
        <v>0.52083333333333337</v>
      </c>
      <c r="J1619" s="27" t="s">
        <v>889</v>
      </c>
      <c r="K1619" s="27">
        <v>0</v>
      </c>
      <c r="L1619" s="27">
        <v>0.5</v>
      </c>
      <c r="M1619" s="27">
        <v>0.5</v>
      </c>
      <c r="N1619" s="27" t="s">
        <v>882</v>
      </c>
      <c r="O1619" s="30">
        <v>201407691</v>
      </c>
      <c r="P1619" s="22"/>
      <c r="Q1619" s="22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9"/>
    </row>
    <row r="1620" spans="1:29" x14ac:dyDescent="0.25">
      <c r="A1620" s="27">
        <v>1996</v>
      </c>
      <c r="B1620" s="27" t="s">
        <v>4441</v>
      </c>
      <c r="C1620" s="27" t="s">
        <v>674</v>
      </c>
      <c r="D1620" s="27" t="s">
        <v>3830</v>
      </c>
      <c r="E1620" s="27" t="s">
        <v>808</v>
      </c>
      <c r="F1620" s="28">
        <v>35281</v>
      </c>
      <c r="G1620" s="29">
        <v>0.47222222222222227</v>
      </c>
      <c r="H1620" s="28">
        <v>35281</v>
      </c>
      <c r="I1620" s="29">
        <v>0.51388888888888895</v>
      </c>
      <c r="J1620" s="27" t="s">
        <v>889</v>
      </c>
      <c r="K1620" s="27">
        <v>0</v>
      </c>
      <c r="L1620" s="27">
        <v>0.2</v>
      </c>
      <c r="M1620" s="27">
        <v>0.2</v>
      </c>
      <c r="N1620" s="27" t="s">
        <v>882</v>
      </c>
      <c r="O1620" s="30">
        <v>201906942</v>
      </c>
      <c r="P1620" s="22"/>
      <c r="Q1620" s="22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9"/>
    </row>
    <row r="1621" spans="1:29" x14ac:dyDescent="0.25">
      <c r="A1621" s="27">
        <v>1996</v>
      </c>
      <c r="B1621" s="27" t="s">
        <v>995</v>
      </c>
      <c r="C1621" s="27" t="s">
        <v>676</v>
      </c>
      <c r="D1621" s="27" t="s">
        <v>893</v>
      </c>
      <c r="E1621" s="27" t="s">
        <v>996</v>
      </c>
      <c r="F1621" s="28">
        <v>35281</v>
      </c>
      <c r="G1621" s="29">
        <v>0.5</v>
      </c>
      <c r="H1621" s="28">
        <v>35281</v>
      </c>
      <c r="I1621" s="29">
        <v>0.88541666666666663</v>
      </c>
      <c r="J1621" s="27" t="s">
        <v>889</v>
      </c>
      <c r="K1621" s="27">
        <v>0.5</v>
      </c>
      <c r="L1621" s="27">
        <v>0</v>
      </c>
      <c r="M1621" s="27">
        <v>0.5</v>
      </c>
      <c r="N1621" s="27" t="s">
        <v>882</v>
      </c>
      <c r="O1621" s="30">
        <v>202008856</v>
      </c>
      <c r="P1621" s="22"/>
      <c r="Q1621" s="22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9"/>
    </row>
    <row r="1622" spans="1:29" x14ac:dyDescent="0.25">
      <c r="A1622" s="27">
        <v>1996</v>
      </c>
      <c r="B1622" s="27" t="s">
        <v>2390</v>
      </c>
      <c r="C1622" s="27" t="s">
        <v>2231</v>
      </c>
      <c r="D1622" s="27" t="s">
        <v>2340</v>
      </c>
      <c r="E1622" s="27" t="s">
        <v>2391</v>
      </c>
      <c r="F1622" s="28">
        <v>35281</v>
      </c>
      <c r="G1622" s="29">
        <v>0.51388888888888895</v>
      </c>
      <c r="H1622" s="28">
        <v>35281</v>
      </c>
      <c r="I1622" s="29">
        <v>0.53819444444444442</v>
      </c>
      <c r="J1622" s="27"/>
      <c r="K1622" s="27">
        <v>1E-3</v>
      </c>
      <c r="L1622" s="27">
        <v>0</v>
      </c>
      <c r="M1622" s="27">
        <v>1E-3</v>
      </c>
      <c r="N1622" s="27" t="s">
        <v>2173</v>
      </c>
      <c r="O1622" s="30">
        <v>201807609</v>
      </c>
      <c r="P1622" s="22"/>
      <c r="Q1622" s="22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9"/>
    </row>
    <row r="1623" spans="1:29" x14ac:dyDescent="0.25">
      <c r="A1623" s="27">
        <v>1996</v>
      </c>
      <c r="B1623" s="27" t="s">
        <v>2389</v>
      </c>
      <c r="C1623" s="27" t="s">
        <v>2231</v>
      </c>
      <c r="D1623" s="27" t="s">
        <v>2309</v>
      </c>
      <c r="E1623" s="27" t="s">
        <v>2350</v>
      </c>
      <c r="F1623" s="28">
        <v>35281</v>
      </c>
      <c r="G1623" s="29">
        <v>0.53472222222222221</v>
      </c>
      <c r="H1623" s="28">
        <v>35281</v>
      </c>
      <c r="I1623" s="29">
        <v>0.58333333333333337</v>
      </c>
      <c r="J1623" s="27"/>
      <c r="K1623" s="27">
        <v>0.5</v>
      </c>
      <c r="L1623" s="27">
        <v>0</v>
      </c>
      <c r="M1623" s="27">
        <v>0.5</v>
      </c>
      <c r="N1623" s="27" t="s">
        <v>2173</v>
      </c>
      <c r="O1623" s="30">
        <v>201406189</v>
      </c>
      <c r="P1623" s="22"/>
      <c r="Q1623" s="22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9"/>
    </row>
    <row r="1624" spans="1:29" x14ac:dyDescent="0.25">
      <c r="A1624" s="27">
        <v>1996</v>
      </c>
      <c r="B1624" s="27" t="s">
        <v>4435</v>
      </c>
      <c r="C1624" s="27" t="s">
        <v>674</v>
      </c>
      <c r="D1624" s="27" t="s">
        <v>3841</v>
      </c>
      <c r="E1624" s="27" t="s">
        <v>4142</v>
      </c>
      <c r="F1624" s="28">
        <v>35281</v>
      </c>
      <c r="G1624" s="29">
        <v>0.53472222222222221</v>
      </c>
      <c r="H1624" s="28">
        <v>35281</v>
      </c>
      <c r="I1624" s="29">
        <v>0.55902777777777779</v>
      </c>
      <c r="J1624" s="27" t="s">
        <v>889</v>
      </c>
      <c r="K1624" s="27">
        <v>0</v>
      </c>
      <c r="L1624" s="27">
        <v>0.05</v>
      </c>
      <c r="M1624" s="27">
        <v>0.05</v>
      </c>
      <c r="N1624" s="27" t="s">
        <v>882</v>
      </c>
      <c r="O1624" s="30">
        <v>201906942</v>
      </c>
      <c r="P1624" s="22"/>
      <c r="Q1624" s="22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9"/>
    </row>
    <row r="1625" spans="1:29" x14ac:dyDescent="0.25">
      <c r="A1625" s="27">
        <v>1996</v>
      </c>
      <c r="B1625" s="27" t="s">
        <v>4445</v>
      </c>
      <c r="C1625" s="27" t="s">
        <v>674</v>
      </c>
      <c r="D1625" s="27" t="s">
        <v>853</v>
      </c>
      <c r="E1625" s="27" t="s">
        <v>3925</v>
      </c>
      <c r="F1625" s="28">
        <v>35281</v>
      </c>
      <c r="G1625" s="29">
        <v>0.54513888888888895</v>
      </c>
      <c r="H1625" s="28">
        <v>35281</v>
      </c>
      <c r="I1625" s="29">
        <v>0.79166666666666663</v>
      </c>
      <c r="J1625" s="27" t="s">
        <v>889</v>
      </c>
      <c r="K1625" s="27">
        <v>0</v>
      </c>
      <c r="L1625" s="27">
        <v>3</v>
      </c>
      <c r="M1625" s="27">
        <v>3</v>
      </c>
      <c r="N1625" s="27" t="s">
        <v>882</v>
      </c>
      <c r="O1625" s="30">
        <v>202006280</v>
      </c>
      <c r="P1625" s="22"/>
      <c r="Q1625" s="22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9"/>
    </row>
    <row r="1626" spans="1:29" x14ac:dyDescent="0.25">
      <c r="A1626" s="27">
        <v>1996</v>
      </c>
      <c r="B1626" s="27" t="s">
        <v>3970</v>
      </c>
      <c r="C1626" s="27" t="s">
        <v>674</v>
      </c>
      <c r="D1626" s="27" t="s">
        <v>802</v>
      </c>
      <c r="E1626" s="27" t="s">
        <v>3969</v>
      </c>
      <c r="F1626" s="28">
        <v>35281</v>
      </c>
      <c r="G1626" s="29">
        <v>0.55208333333333337</v>
      </c>
      <c r="H1626" s="28">
        <v>35281</v>
      </c>
      <c r="I1626" s="29">
        <v>0.56597222222222221</v>
      </c>
      <c r="J1626" s="27" t="s">
        <v>889</v>
      </c>
      <c r="K1626" s="27">
        <v>0</v>
      </c>
      <c r="L1626" s="27">
        <v>0.02</v>
      </c>
      <c r="M1626" s="27">
        <v>0.02</v>
      </c>
      <c r="N1626" s="27" t="s">
        <v>882</v>
      </c>
      <c r="O1626" s="30">
        <v>202007042</v>
      </c>
      <c r="P1626" s="22"/>
      <c r="Q1626" s="22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9"/>
    </row>
    <row r="1627" spans="1:29" x14ac:dyDescent="0.25">
      <c r="A1627" s="27">
        <v>1996</v>
      </c>
      <c r="B1627" s="27" t="s">
        <v>4434</v>
      </c>
      <c r="C1627" s="27" t="s">
        <v>674</v>
      </c>
      <c r="D1627" s="27" t="s">
        <v>802</v>
      </c>
      <c r="E1627" s="27" t="s">
        <v>794</v>
      </c>
      <c r="F1627" s="28">
        <v>35281</v>
      </c>
      <c r="G1627" s="29">
        <v>0.58680555555555558</v>
      </c>
      <c r="H1627" s="28">
        <v>35281</v>
      </c>
      <c r="I1627" s="29">
        <v>0.60416666666666663</v>
      </c>
      <c r="J1627" s="27" t="s">
        <v>889</v>
      </c>
      <c r="K1627" s="27">
        <v>0</v>
      </c>
      <c r="L1627" s="27">
        <v>0.1</v>
      </c>
      <c r="M1627" s="27">
        <v>0.1</v>
      </c>
      <c r="N1627" s="27" t="s">
        <v>882</v>
      </c>
      <c r="O1627" s="30">
        <v>201503392</v>
      </c>
      <c r="P1627" s="22"/>
      <c r="Q1627" s="22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9"/>
    </row>
    <row r="1628" spans="1:29" x14ac:dyDescent="0.25">
      <c r="A1628" s="27">
        <v>1996</v>
      </c>
      <c r="B1628" s="27" t="s">
        <v>2392</v>
      </c>
      <c r="C1628" s="27" t="s">
        <v>2231</v>
      </c>
      <c r="D1628" s="27" t="s">
        <v>2262</v>
      </c>
      <c r="E1628" s="27" t="s">
        <v>2393</v>
      </c>
      <c r="F1628" s="28">
        <v>35281</v>
      </c>
      <c r="G1628" s="29">
        <v>0.60416666666666663</v>
      </c>
      <c r="H1628" s="28">
        <v>35281</v>
      </c>
      <c r="I1628" s="29">
        <v>0.67708333333333337</v>
      </c>
      <c r="J1628" s="27"/>
      <c r="K1628" s="27">
        <v>0.3</v>
      </c>
      <c r="L1628" s="27">
        <v>0</v>
      </c>
      <c r="M1628" s="27">
        <v>0.3</v>
      </c>
      <c r="N1628" s="27" t="s">
        <v>2173</v>
      </c>
      <c r="O1628" s="30">
        <v>202008127</v>
      </c>
      <c r="P1628" s="22"/>
      <c r="Q1628" s="22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9"/>
    </row>
    <row r="1629" spans="1:29" x14ac:dyDescent="0.25">
      <c r="A1629" s="27">
        <v>1996</v>
      </c>
      <c r="B1629" s="27" t="s">
        <v>4729</v>
      </c>
      <c r="C1629" s="27" t="s">
        <v>674</v>
      </c>
      <c r="D1629" s="27" t="s">
        <v>802</v>
      </c>
      <c r="E1629" s="27" t="s">
        <v>3977</v>
      </c>
      <c r="F1629" s="28">
        <v>35281</v>
      </c>
      <c r="G1629" s="29">
        <v>0.60416666666666663</v>
      </c>
      <c r="H1629" s="28">
        <v>35281</v>
      </c>
      <c r="I1629" s="29">
        <v>0.68055555555555547</v>
      </c>
      <c r="J1629" s="27" t="s">
        <v>889</v>
      </c>
      <c r="K1629" s="27">
        <v>0</v>
      </c>
      <c r="L1629" s="27">
        <v>0.15</v>
      </c>
      <c r="M1629" s="27">
        <v>0.15</v>
      </c>
      <c r="N1629" s="27" t="s">
        <v>882</v>
      </c>
      <c r="O1629" s="30">
        <v>201906648</v>
      </c>
      <c r="P1629" s="22"/>
      <c r="Q1629" s="22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9"/>
    </row>
    <row r="1630" spans="1:29" x14ac:dyDescent="0.25">
      <c r="A1630" s="27">
        <v>1996</v>
      </c>
      <c r="B1630" s="27" t="s">
        <v>3971</v>
      </c>
      <c r="C1630" s="27" t="s">
        <v>674</v>
      </c>
      <c r="D1630" s="27" t="s">
        <v>3841</v>
      </c>
      <c r="E1630" s="27" t="s">
        <v>3937</v>
      </c>
      <c r="F1630" s="28">
        <v>35281</v>
      </c>
      <c r="G1630" s="29">
        <v>0.61111111111111105</v>
      </c>
      <c r="H1630" s="28">
        <v>35281</v>
      </c>
      <c r="I1630" s="29">
        <v>0.63541666666666663</v>
      </c>
      <c r="J1630" s="27" t="s">
        <v>889</v>
      </c>
      <c r="K1630" s="27">
        <v>0</v>
      </c>
      <c r="L1630" s="27">
        <v>0.05</v>
      </c>
      <c r="M1630" s="27">
        <v>0.05</v>
      </c>
      <c r="N1630" s="27" t="s">
        <v>882</v>
      </c>
      <c r="O1630" s="30">
        <v>201907507</v>
      </c>
      <c r="P1630" s="22"/>
      <c r="Q1630" s="22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9"/>
    </row>
    <row r="1631" spans="1:29" x14ac:dyDescent="0.25">
      <c r="A1631" s="27">
        <v>1996</v>
      </c>
      <c r="B1631" s="27" t="s">
        <v>1476</v>
      </c>
      <c r="C1631" s="27" t="s">
        <v>676</v>
      </c>
      <c r="D1631" s="27" t="s">
        <v>914</v>
      </c>
      <c r="E1631" s="27" t="s">
        <v>1050</v>
      </c>
      <c r="F1631" s="28">
        <v>35281</v>
      </c>
      <c r="G1631" s="29">
        <v>0.61805555555555558</v>
      </c>
      <c r="H1631" s="28">
        <v>35281</v>
      </c>
      <c r="I1631" s="29">
        <v>0.71527777777777779</v>
      </c>
      <c r="J1631" s="27" t="s">
        <v>889</v>
      </c>
      <c r="K1631" s="27">
        <v>0.5</v>
      </c>
      <c r="L1631" s="27">
        <v>0.5</v>
      </c>
      <c r="M1631" s="27">
        <v>1</v>
      </c>
      <c r="N1631" s="27" t="s">
        <v>882</v>
      </c>
      <c r="O1631" s="30">
        <v>202004304</v>
      </c>
      <c r="P1631" s="22"/>
      <c r="Q1631" s="22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9"/>
    </row>
    <row r="1632" spans="1:29" x14ac:dyDescent="0.25">
      <c r="A1632" s="27">
        <v>1996</v>
      </c>
      <c r="B1632" s="27" t="s">
        <v>4129</v>
      </c>
      <c r="C1632" s="27" t="s">
        <v>674</v>
      </c>
      <c r="D1632" s="27" t="s">
        <v>3824</v>
      </c>
      <c r="E1632" s="27" t="s">
        <v>3825</v>
      </c>
      <c r="F1632" s="28">
        <v>35281</v>
      </c>
      <c r="G1632" s="29">
        <v>0.62152777777777779</v>
      </c>
      <c r="H1632" s="28">
        <v>35281</v>
      </c>
      <c r="I1632" s="29">
        <v>0.65625</v>
      </c>
      <c r="J1632" s="27" t="s">
        <v>889</v>
      </c>
      <c r="K1632" s="27">
        <v>0</v>
      </c>
      <c r="L1632" s="27">
        <v>0.02</v>
      </c>
      <c r="M1632" s="27">
        <v>0.02</v>
      </c>
      <c r="N1632" s="27" t="s">
        <v>882</v>
      </c>
      <c r="O1632" s="30">
        <v>201208138</v>
      </c>
      <c r="P1632" s="22"/>
      <c r="Q1632" s="22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9"/>
    </row>
    <row r="1633" spans="1:29" x14ac:dyDescent="0.25">
      <c r="A1633" s="27">
        <v>1996</v>
      </c>
      <c r="B1633" s="27" t="s">
        <v>4001</v>
      </c>
      <c r="C1633" s="27" t="s">
        <v>674</v>
      </c>
      <c r="D1633" s="27" t="s">
        <v>1248</v>
      </c>
      <c r="E1633" s="27" t="s">
        <v>4002</v>
      </c>
      <c r="F1633" s="28">
        <v>35281</v>
      </c>
      <c r="G1633" s="29">
        <v>0.63888888888888895</v>
      </c>
      <c r="H1633" s="28">
        <v>35281</v>
      </c>
      <c r="I1633" s="29">
        <v>0.73611111111111116</v>
      </c>
      <c r="J1633" s="27" t="s">
        <v>889</v>
      </c>
      <c r="K1633" s="27">
        <v>0</v>
      </c>
      <c r="L1633" s="27">
        <v>0.2</v>
      </c>
      <c r="M1633" s="27">
        <v>0.2</v>
      </c>
      <c r="N1633" s="27" t="s">
        <v>882</v>
      </c>
      <c r="O1633" s="30">
        <v>201906200</v>
      </c>
      <c r="P1633" s="22"/>
      <c r="Q1633" s="22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9"/>
    </row>
    <row r="1634" spans="1:29" x14ac:dyDescent="0.25">
      <c r="A1634" s="27">
        <v>1996</v>
      </c>
      <c r="B1634" s="27" t="s">
        <v>4135</v>
      </c>
      <c r="C1634" s="27" t="s">
        <v>674</v>
      </c>
      <c r="D1634" s="27" t="s">
        <v>3827</v>
      </c>
      <c r="E1634" s="27" t="s">
        <v>1223</v>
      </c>
      <c r="F1634" s="28">
        <v>35281</v>
      </c>
      <c r="G1634" s="29">
        <v>0.64930555555555558</v>
      </c>
      <c r="H1634" s="28">
        <v>35281</v>
      </c>
      <c r="I1634" s="29">
        <v>0.73611111111111116</v>
      </c>
      <c r="J1634" s="27" t="s">
        <v>889</v>
      </c>
      <c r="K1634" s="27">
        <v>0</v>
      </c>
      <c r="L1634" s="27">
        <v>2</v>
      </c>
      <c r="M1634" s="27">
        <v>2</v>
      </c>
      <c r="N1634" s="27" t="s">
        <v>882</v>
      </c>
      <c r="O1634" s="30">
        <v>201905587</v>
      </c>
      <c r="P1634" s="22"/>
      <c r="Q1634" s="22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9"/>
    </row>
    <row r="1635" spans="1:29" x14ac:dyDescent="0.25">
      <c r="A1635" s="27">
        <v>1996</v>
      </c>
      <c r="B1635" s="27" t="s">
        <v>2389</v>
      </c>
      <c r="C1635" s="27" t="s">
        <v>2231</v>
      </c>
      <c r="D1635" s="27" t="s">
        <v>2309</v>
      </c>
      <c r="E1635" s="27" t="s">
        <v>2350</v>
      </c>
      <c r="F1635" s="28">
        <v>35281</v>
      </c>
      <c r="G1635" s="29">
        <v>0.65625</v>
      </c>
      <c r="H1635" s="28">
        <v>35281</v>
      </c>
      <c r="I1635" s="29">
        <v>0.69097222222222221</v>
      </c>
      <c r="J1635" s="27" t="s">
        <v>889</v>
      </c>
      <c r="K1635" s="27">
        <v>0</v>
      </c>
      <c r="L1635" s="27">
        <v>5.0000000000000001E-3</v>
      </c>
      <c r="M1635" s="27">
        <v>5.0000000000000001E-3</v>
      </c>
      <c r="N1635" s="27" t="s">
        <v>882</v>
      </c>
      <c r="O1635" s="30">
        <v>201608611</v>
      </c>
      <c r="P1635" s="22"/>
      <c r="Q1635" s="22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9"/>
    </row>
    <row r="1636" spans="1:29" x14ac:dyDescent="0.25">
      <c r="A1636" s="27">
        <v>1996</v>
      </c>
      <c r="B1636" s="27" t="s">
        <v>1011</v>
      </c>
      <c r="C1636" s="27" t="s">
        <v>676</v>
      </c>
      <c r="D1636" s="27" t="s">
        <v>893</v>
      </c>
      <c r="E1636" s="27" t="s">
        <v>944</v>
      </c>
      <c r="F1636" s="28">
        <v>35281</v>
      </c>
      <c r="G1636" s="29">
        <v>0.67708333333333337</v>
      </c>
      <c r="H1636" s="28">
        <v>35281</v>
      </c>
      <c r="I1636" s="29">
        <v>0.88541666666666663</v>
      </c>
      <c r="J1636" s="27" t="s">
        <v>889</v>
      </c>
      <c r="K1636" s="27">
        <v>2</v>
      </c>
      <c r="L1636" s="27">
        <v>0</v>
      </c>
      <c r="M1636" s="27">
        <v>2</v>
      </c>
      <c r="N1636" s="27" t="s">
        <v>882</v>
      </c>
      <c r="O1636" s="30">
        <v>201806178</v>
      </c>
      <c r="P1636" s="22"/>
      <c r="Q1636" s="22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9"/>
    </row>
    <row r="1637" spans="1:29" x14ac:dyDescent="0.25">
      <c r="A1637" s="27">
        <v>1996</v>
      </c>
      <c r="B1637" s="27" t="s">
        <v>1176</v>
      </c>
      <c r="C1637" s="27" t="s">
        <v>676</v>
      </c>
      <c r="D1637" s="27" t="s">
        <v>898</v>
      </c>
      <c r="E1637" s="27" t="s">
        <v>1177</v>
      </c>
      <c r="F1637" s="28">
        <v>35281</v>
      </c>
      <c r="G1637" s="29">
        <v>0.70138888888888884</v>
      </c>
      <c r="H1637" s="28">
        <v>35281</v>
      </c>
      <c r="I1637" s="29">
        <v>0.75</v>
      </c>
      <c r="J1637" s="27" t="s">
        <v>889</v>
      </c>
      <c r="K1637" s="27">
        <v>0</v>
      </c>
      <c r="L1637" s="27">
        <v>0.02</v>
      </c>
      <c r="M1637" s="27">
        <v>0.02</v>
      </c>
      <c r="N1637" s="27" t="s">
        <v>882</v>
      </c>
      <c r="O1637" s="30">
        <v>201508216</v>
      </c>
      <c r="P1637" s="22"/>
      <c r="Q1637" s="22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9"/>
    </row>
    <row r="1638" spans="1:29" x14ac:dyDescent="0.25">
      <c r="A1638" s="27">
        <v>1996</v>
      </c>
      <c r="B1638" s="27" t="s">
        <v>4261</v>
      </c>
      <c r="C1638" s="27" t="s">
        <v>674</v>
      </c>
      <c r="D1638" s="27" t="s">
        <v>3939</v>
      </c>
      <c r="E1638" s="27" t="s">
        <v>3987</v>
      </c>
      <c r="F1638" s="28">
        <v>35281</v>
      </c>
      <c r="G1638" s="29">
        <v>0.71319444444444446</v>
      </c>
      <c r="H1638" s="28">
        <v>35281</v>
      </c>
      <c r="I1638" s="29">
        <v>0.74652777777777779</v>
      </c>
      <c r="J1638" s="27" t="s">
        <v>889</v>
      </c>
      <c r="K1638" s="27">
        <v>0</v>
      </c>
      <c r="L1638" s="27">
        <v>0.03</v>
      </c>
      <c r="M1638" s="27">
        <v>0.03</v>
      </c>
      <c r="N1638" s="27" t="s">
        <v>882</v>
      </c>
      <c r="O1638" s="30">
        <v>201606166</v>
      </c>
      <c r="P1638" s="22"/>
      <c r="Q1638" s="22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9"/>
    </row>
    <row r="1639" spans="1:29" x14ac:dyDescent="0.25">
      <c r="A1639" s="27">
        <v>1996</v>
      </c>
      <c r="B1639" s="27" t="s">
        <v>4134</v>
      </c>
      <c r="C1639" s="27" t="s">
        <v>674</v>
      </c>
      <c r="D1639" s="27" t="s">
        <v>3859</v>
      </c>
      <c r="E1639" s="27" t="s">
        <v>3993</v>
      </c>
      <c r="F1639" s="28">
        <v>35281</v>
      </c>
      <c r="G1639" s="29">
        <v>0.73263888888888884</v>
      </c>
      <c r="H1639" s="28">
        <v>35281</v>
      </c>
      <c r="I1639" s="29">
        <v>0.76388888888888884</v>
      </c>
      <c r="J1639" s="27" t="s">
        <v>889</v>
      </c>
      <c r="K1639" s="27">
        <v>0</v>
      </c>
      <c r="L1639" s="27">
        <v>0.2</v>
      </c>
      <c r="M1639" s="27">
        <v>0.2</v>
      </c>
      <c r="N1639" s="27" t="s">
        <v>882</v>
      </c>
      <c r="O1639" s="30">
        <v>202006471</v>
      </c>
      <c r="P1639" s="22"/>
      <c r="Q1639" s="22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9"/>
    </row>
    <row r="1640" spans="1:29" x14ac:dyDescent="0.25">
      <c r="A1640" s="27">
        <v>1996</v>
      </c>
      <c r="B1640" s="27" t="s">
        <v>4127</v>
      </c>
      <c r="C1640" s="27" t="s">
        <v>674</v>
      </c>
      <c r="D1640" s="27" t="s">
        <v>802</v>
      </c>
      <c r="E1640" s="27" t="s">
        <v>746</v>
      </c>
      <c r="F1640" s="28">
        <v>35281</v>
      </c>
      <c r="G1640" s="29">
        <v>0.73958333333333337</v>
      </c>
      <c r="H1640" s="28">
        <v>35281</v>
      </c>
      <c r="I1640" s="29">
        <v>0.77430555555555547</v>
      </c>
      <c r="J1640" s="27" t="s">
        <v>889</v>
      </c>
      <c r="K1640" s="27">
        <v>0</v>
      </c>
      <c r="L1640" s="27">
        <v>0.02</v>
      </c>
      <c r="M1640" s="27">
        <v>0.02</v>
      </c>
      <c r="N1640" s="27" t="s">
        <v>882</v>
      </c>
      <c r="O1640" s="30">
        <v>202008323</v>
      </c>
      <c r="P1640" s="22"/>
      <c r="Q1640" s="22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9"/>
    </row>
    <row r="1641" spans="1:29" x14ac:dyDescent="0.25">
      <c r="A1641" s="27">
        <v>1996</v>
      </c>
      <c r="B1641" s="27" t="s">
        <v>2394</v>
      </c>
      <c r="C1641" s="27" t="s">
        <v>2231</v>
      </c>
      <c r="D1641" s="27" t="s">
        <v>2262</v>
      </c>
      <c r="E1641" s="27" t="s">
        <v>2381</v>
      </c>
      <c r="F1641" s="28">
        <v>35281</v>
      </c>
      <c r="G1641" s="29">
        <v>0.75624999999999998</v>
      </c>
      <c r="H1641" s="28">
        <v>35281</v>
      </c>
      <c r="I1641" s="29">
        <v>0.96875</v>
      </c>
      <c r="J1641" s="27" t="s">
        <v>889</v>
      </c>
      <c r="K1641" s="27">
        <v>2.5</v>
      </c>
      <c r="L1641" s="27">
        <v>0</v>
      </c>
      <c r="M1641" s="27">
        <v>2.5</v>
      </c>
      <c r="N1641" s="27" t="s">
        <v>882</v>
      </c>
      <c r="O1641" s="30">
        <v>202005330</v>
      </c>
      <c r="P1641" s="22"/>
      <c r="Q1641" s="22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9"/>
    </row>
    <row r="1642" spans="1:29" x14ac:dyDescent="0.25">
      <c r="A1642" s="27">
        <v>1996</v>
      </c>
      <c r="B1642" s="27" t="s">
        <v>993</v>
      </c>
      <c r="C1642" s="27" t="s">
        <v>676</v>
      </c>
      <c r="D1642" s="27" t="s">
        <v>887</v>
      </c>
      <c r="E1642" s="27" t="s">
        <v>994</v>
      </c>
      <c r="F1642" s="28">
        <v>35281</v>
      </c>
      <c r="G1642" s="29">
        <v>0.77430555555555547</v>
      </c>
      <c r="H1642" s="28">
        <v>35281</v>
      </c>
      <c r="I1642" s="29">
        <v>0.84722222222222221</v>
      </c>
      <c r="J1642" s="27" t="s">
        <v>889</v>
      </c>
      <c r="K1642" s="27">
        <v>0.05</v>
      </c>
      <c r="L1642" s="27">
        <v>0</v>
      </c>
      <c r="M1642" s="27">
        <v>0.05</v>
      </c>
      <c r="N1642" s="27" t="s">
        <v>882</v>
      </c>
      <c r="O1642" s="30">
        <v>201907106</v>
      </c>
      <c r="P1642" s="22"/>
      <c r="Q1642" s="22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9"/>
    </row>
    <row r="1643" spans="1:29" x14ac:dyDescent="0.25">
      <c r="A1643" s="27">
        <v>1996</v>
      </c>
      <c r="B1643" s="27" t="s">
        <v>2239</v>
      </c>
      <c r="C1643" s="27" t="s">
        <v>2231</v>
      </c>
      <c r="D1643" s="27" t="s">
        <v>2240</v>
      </c>
      <c r="E1643" s="27" t="s">
        <v>2241</v>
      </c>
      <c r="F1643" s="28">
        <v>35281</v>
      </c>
      <c r="G1643" s="29">
        <v>0.77430555555555547</v>
      </c>
      <c r="H1643" s="28">
        <v>35281</v>
      </c>
      <c r="I1643" s="29">
        <v>0.82986111111111116</v>
      </c>
      <c r="J1643" s="27"/>
      <c r="K1643" s="27">
        <v>0.2</v>
      </c>
      <c r="L1643" s="27">
        <v>0.05</v>
      </c>
      <c r="M1643" s="27">
        <v>0.25</v>
      </c>
      <c r="N1643" s="27" t="s">
        <v>2163</v>
      </c>
      <c r="O1643" s="30">
        <v>201608551</v>
      </c>
      <c r="P1643" s="22"/>
      <c r="Q1643" s="22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9"/>
    </row>
    <row r="1644" spans="1:29" x14ac:dyDescent="0.25">
      <c r="A1644" s="27">
        <v>1996</v>
      </c>
      <c r="B1644" s="27" t="s">
        <v>1114</v>
      </c>
      <c r="C1644" s="27" t="s">
        <v>676</v>
      </c>
      <c r="D1644" s="27" t="s">
        <v>1004</v>
      </c>
      <c r="E1644" s="27" t="s">
        <v>1005</v>
      </c>
      <c r="F1644" s="28">
        <v>35281</v>
      </c>
      <c r="G1644" s="29">
        <v>0.79166666666666663</v>
      </c>
      <c r="H1644" s="28">
        <v>35281</v>
      </c>
      <c r="I1644" s="29">
        <v>0.82986111111111116</v>
      </c>
      <c r="J1644" s="27" t="s">
        <v>889</v>
      </c>
      <c r="K1644" s="27">
        <v>0</v>
      </c>
      <c r="L1644" s="27">
        <v>0.01</v>
      </c>
      <c r="M1644" s="27">
        <v>0.01</v>
      </c>
      <c r="N1644" s="27" t="s">
        <v>882</v>
      </c>
      <c r="O1644" s="30">
        <v>201905443</v>
      </c>
      <c r="P1644" s="22"/>
      <c r="Q1644" s="22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9"/>
    </row>
    <row r="1645" spans="1:29" x14ac:dyDescent="0.25">
      <c r="A1645" s="27">
        <v>1996</v>
      </c>
      <c r="B1645" s="27" t="s">
        <v>4926</v>
      </c>
      <c r="C1645" s="27" t="s">
        <v>674</v>
      </c>
      <c r="D1645" s="27" t="s">
        <v>3827</v>
      </c>
      <c r="E1645" s="27" t="s">
        <v>1424</v>
      </c>
      <c r="F1645" s="28">
        <v>35281</v>
      </c>
      <c r="G1645" s="29">
        <v>0.79166666666666663</v>
      </c>
      <c r="H1645" s="28">
        <v>35281</v>
      </c>
      <c r="I1645" s="29">
        <v>0.89583333333333337</v>
      </c>
      <c r="J1645" s="27" t="s">
        <v>889</v>
      </c>
      <c r="K1645" s="27">
        <v>0</v>
      </c>
      <c r="L1645" s="27">
        <v>1</v>
      </c>
      <c r="M1645" s="27">
        <v>1</v>
      </c>
      <c r="N1645" s="27" t="s">
        <v>882</v>
      </c>
      <c r="O1645" s="30">
        <v>202005140</v>
      </c>
      <c r="P1645" s="22"/>
      <c r="Q1645" s="22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9"/>
    </row>
    <row r="1646" spans="1:29" x14ac:dyDescent="0.25">
      <c r="A1646" s="27">
        <v>1996</v>
      </c>
      <c r="B1646" s="27" t="s">
        <v>4639</v>
      </c>
      <c r="C1646" s="27" t="s">
        <v>674</v>
      </c>
      <c r="D1646" s="27" t="s">
        <v>752</v>
      </c>
      <c r="E1646" s="27" t="s">
        <v>752</v>
      </c>
      <c r="F1646" s="28">
        <v>35281</v>
      </c>
      <c r="G1646" s="29">
        <v>0.89236111111111116</v>
      </c>
      <c r="H1646" s="28">
        <v>35281</v>
      </c>
      <c r="I1646" s="29">
        <v>0.91666666666666663</v>
      </c>
      <c r="J1646" s="27" t="s">
        <v>889</v>
      </c>
      <c r="K1646" s="27">
        <v>0</v>
      </c>
      <c r="L1646" s="27">
        <v>0.1</v>
      </c>
      <c r="M1646" s="27">
        <v>0.1</v>
      </c>
      <c r="N1646" s="27" t="s">
        <v>882</v>
      </c>
      <c r="O1646" s="30">
        <v>201911913</v>
      </c>
      <c r="P1646" s="22"/>
      <c r="Q1646" s="22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9"/>
    </row>
    <row r="1647" spans="1:29" x14ac:dyDescent="0.25">
      <c r="A1647" s="27">
        <v>1996</v>
      </c>
      <c r="B1647" s="27" t="s">
        <v>1175</v>
      </c>
      <c r="C1647" s="27" t="s">
        <v>676</v>
      </c>
      <c r="D1647" s="27" t="s">
        <v>914</v>
      </c>
      <c r="E1647" s="27" t="s">
        <v>837</v>
      </c>
      <c r="F1647" s="28">
        <v>35281</v>
      </c>
      <c r="G1647" s="29">
        <v>0.90972222222222221</v>
      </c>
      <c r="H1647" s="28">
        <v>35281</v>
      </c>
      <c r="I1647" s="29">
        <v>0.97222222222222221</v>
      </c>
      <c r="J1647" s="27" t="s">
        <v>889</v>
      </c>
      <c r="K1647" s="27">
        <v>0</v>
      </c>
      <c r="L1647" s="27">
        <v>0.02</v>
      </c>
      <c r="M1647" s="27">
        <v>0.02</v>
      </c>
      <c r="N1647" s="27" t="s">
        <v>882</v>
      </c>
      <c r="O1647" s="30">
        <v>201705494</v>
      </c>
      <c r="P1647" s="22"/>
      <c r="Q1647" s="22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9"/>
    </row>
    <row r="1648" spans="1:29" x14ac:dyDescent="0.25">
      <c r="A1648" s="27">
        <v>1996</v>
      </c>
      <c r="B1648" s="27" t="s">
        <v>2339</v>
      </c>
      <c r="C1648" s="27" t="s">
        <v>2231</v>
      </c>
      <c r="D1648" s="27" t="s">
        <v>2340</v>
      </c>
      <c r="E1648" s="27" t="s">
        <v>2340</v>
      </c>
      <c r="F1648" s="28">
        <v>35281</v>
      </c>
      <c r="G1648" s="29">
        <v>0.9604166666666667</v>
      </c>
      <c r="H1648" s="28">
        <v>35282</v>
      </c>
      <c r="I1648" s="29">
        <v>2.0833333333333333E-3</v>
      </c>
      <c r="J1648" s="27"/>
      <c r="K1648" s="27">
        <v>0</v>
      </c>
      <c r="L1648" s="27">
        <v>3.0000000000000001E-3</v>
      </c>
      <c r="M1648" s="27">
        <v>3.0000000000000001E-3</v>
      </c>
      <c r="N1648" s="27" t="s">
        <v>2173</v>
      </c>
      <c r="O1648" s="30">
        <v>201704317</v>
      </c>
      <c r="P1648" s="22"/>
      <c r="Q1648" s="22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9"/>
    </row>
    <row r="1649" spans="1:29" x14ac:dyDescent="0.25">
      <c r="A1649" s="27">
        <v>1996</v>
      </c>
      <c r="B1649" s="27" t="s">
        <v>1014</v>
      </c>
      <c r="C1649" s="27" t="s">
        <v>676</v>
      </c>
      <c r="D1649" s="27" t="s">
        <v>893</v>
      </c>
      <c r="E1649" s="27" t="s">
        <v>1015</v>
      </c>
      <c r="F1649" s="28">
        <v>35282</v>
      </c>
      <c r="G1649" s="29">
        <v>2.7777777777777776E-2</v>
      </c>
      <c r="H1649" s="28">
        <v>35282</v>
      </c>
      <c r="I1649" s="29">
        <v>9.7222222222222224E-2</v>
      </c>
      <c r="J1649" s="27" t="s">
        <v>889</v>
      </c>
      <c r="K1649" s="27">
        <v>0.01</v>
      </c>
      <c r="L1649" s="27">
        <v>0</v>
      </c>
      <c r="M1649" s="27">
        <v>0.01</v>
      </c>
      <c r="N1649" s="27" t="s">
        <v>882</v>
      </c>
      <c r="O1649" s="30">
        <v>201907297</v>
      </c>
      <c r="P1649" s="22"/>
      <c r="Q1649" s="22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9"/>
    </row>
    <row r="1650" spans="1:29" x14ac:dyDescent="0.25">
      <c r="A1650" s="27">
        <v>1996</v>
      </c>
      <c r="B1650" s="27" t="s">
        <v>1014</v>
      </c>
      <c r="C1650" s="27" t="s">
        <v>676</v>
      </c>
      <c r="D1650" s="27" t="s">
        <v>893</v>
      </c>
      <c r="E1650" s="27" t="s">
        <v>1015</v>
      </c>
      <c r="F1650" s="28">
        <v>35282</v>
      </c>
      <c r="G1650" s="29">
        <v>9.0277777777777776E-2</v>
      </c>
      <c r="H1650" s="28">
        <v>35282</v>
      </c>
      <c r="I1650" s="29">
        <v>0.14583333333333334</v>
      </c>
      <c r="J1650" s="27" t="s">
        <v>889</v>
      </c>
      <c r="K1650" s="27">
        <v>0.02</v>
      </c>
      <c r="L1650" s="27">
        <v>0</v>
      </c>
      <c r="M1650" s="27">
        <v>0.02</v>
      </c>
      <c r="N1650" s="27" t="s">
        <v>882</v>
      </c>
      <c r="O1650" s="30">
        <v>201909521</v>
      </c>
      <c r="P1650" s="22"/>
      <c r="Q1650" s="22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9"/>
    </row>
    <row r="1651" spans="1:29" x14ac:dyDescent="0.25">
      <c r="A1651" s="27">
        <v>1996</v>
      </c>
      <c r="B1651" s="27" t="s">
        <v>4128</v>
      </c>
      <c r="C1651" s="27" t="s">
        <v>674</v>
      </c>
      <c r="D1651" s="27" t="s">
        <v>3824</v>
      </c>
      <c r="E1651" s="27" t="s">
        <v>3895</v>
      </c>
      <c r="F1651" s="28">
        <v>35282</v>
      </c>
      <c r="G1651" s="29">
        <v>0.12847222222222224</v>
      </c>
      <c r="H1651" s="28">
        <v>35282</v>
      </c>
      <c r="I1651" s="29">
        <v>0.15625</v>
      </c>
      <c r="J1651" s="27" t="s">
        <v>889</v>
      </c>
      <c r="K1651" s="27">
        <v>0</v>
      </c>
      <c r="L1651" s="27">
        <v>0.05</v>
      </c>
      <c r="M1651" s="27">
        <v>0.05</v>
      </c>
      <c r="N1651" s="27" t="s">
        <v>882</v>
      </c>
      <c r="O1651" s="30">
        <v>201907264</v>
      </c>
      <c r="P1651" s="22"/>
      <c r="Q1651" s="22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9"/>
    </row>
    <row r="1652" spans="1:29" x14ac:dyDescent="0.25">
      <c r="A1652" s="27">
        <v>1996</v>
      </c>
      <c r="B1652" s="27" t="s">
        <v>2388</v>
      </c>
      <c r="C1652" s="27" t="s">
        <v>2231</v>
      </c>
      <c r="D1652" s="27" t="s">
        <v>2268</v>
      </c>
      <c r="E1652" s="27" t="s">
        <v>2269</v>
      </c>
      <c r="F1652" s="28">
        <v>35282</v>
      </c>
      <c r="G1652" s="29">
        <v>0.2986111111111111</v>
      </c>
      <c r="H1652" s="28">
        <v>35282</v>
      </c>
      <c r="I1652" s="29">
        <v>0.34722222222222227</v>
      </c>
      <c r="J1652" s="27"/>
      <c r="K1652" s="27">
        <v>0</v>
      </c>
      <c r="L1652" s="27">
        <v>0.01</v>
      </c>
      <c r="M1652" s="27">
        <v>0.01</v>
      </c>
      <c r="N1652" s="27" t="s">
        <v>2173</v>
      </c>
      <c r="O1652" s="30">
        <v>201706253</v>
      </c>
      <c r="P1652" s="22"/>
      <c r="Q1652" s="22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9"/>
    </row>
    <row r="1653" spans="1:29" x14ac:dyDescent="0.25">
      <c r="A1653" s="27">
        <v>1996</v>
      </c>
      <c r="B1653" s="27" t="s">
        <v>4126</v>
      </c>
      <c r="C1653" s="27" t="s">
        <v>674</v>
      </c>
      <c r="D1653" s="27" t="s">
        <v>802</v>
      </c>
      <c r="E1653" s="27" t="s">
        <v>4110</v>
      </c>
      <c r="F1653" s="28">
        <v>35282</v>
      </c>
      <c r="G1653" s="29">
        <v>0.47569444444444442</v>
      </c>
      <c r="H1653" s="28">
        <v>35282</v>
      </c>
      <c r="I1653" s="29">
        <v>0.51388888888888895</v>
      </c>
      <c r="J1653" s="27" t="s">
        <v>889</v>
      </c>
      <c r="K1653" s="27">
        <v>0</v>
      </c>
      <c r="L1653" s="27">
        <v>0.02</v>
      </c>
      <c r="M1653" s="27">
        <v>0.02</v>
      </c>
      <c r="N1653" s="27" t="s">
        <v>882</v>
      </c>
      <c r="O1653" s="30">
        <v>202008703</v>
      </c>
      <c r="P1653" s="22"/>
      <c r="Q1653" s="22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9"/>
    </row>
    <row r="1654" spans="1:29" x14ac:dyDescent="0.25">
      <c r="A1654" s="27">
        <v>1996</v>
      </c>
      <c r="B1654" s="27" t="s">
        <v>4875</v>
      </c>
      <c r="C1654" s="27" t="s">
        <v>674</v>
      </c>
      <c r="D1654" s="27" t="s">
        <v>3827</v>
      </c>
      <c r="E1654" s="27" t="s">
        <v>4793</v>
      </c>
      <c r="F1654" s="28">
        <v>35282</v>
      </c>
      <c r="G1654" s="29">
        <v>0.59722222222222221</v>
      </c>
      <c r="H1654" s="28">
        <v>35282</v>
      </c>
      <c r="I1654" s="29">
        <v>0.78472222222222221</v>
      </c>
      <c r="J1654" s="27" t="s">
        <v>889</v>
      </c>
      <c r="K1654" s="27">
        <v>0</v>
      </c>
      <c r="L1654" s="27">
        <v>0.5</v>
      </c>
      <c r="M1654" s="27">
        <v>0.5</v>
      </c>
      <c r="N1654" s="27" t="s">
        <v>882</v>
      </c>
      <c r="O1654" s="30">
        <v>202008856</v>
      </c>
      <c r="P1654" s="22"/>
      <c r="Q1654" s="22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9"/>
    </row>
    <row r="1655" spans="1:29" x14ac:dyDescent="0.25">
      <c r="A1655" s="27">
        <v>1996</v>
      </c>
      <c r="B1655" s="27" t="s">
        <v>1357</v>
      </c>
      <c r="C1655" s="27" t="s">
        <v>676</v>
      </c>
      <c r="D1655" s="27" t="s">
        <v>905</v>
      </c>
      <c r="E1655" s="27" t="s">
        <v>912</v>
      </c>
      <c r="F1655" s="28">
        <v>35282</v>
      </c>
      <c r="G1655" s="29">
        <v>0.65625</v>
      </c>
      <c r="H1655" s="28">
        <v>35282</v>
      </c>
      <c r="I1655" s="29">
        <v>0.70833333333333337</v>
      </c>
      <c r="J1655" s="27" t="s">
        <v>889</v>
      </c>
      <c r="K1655" s="27">
        <v>0</v>
      </c>
      <c r="L1655" s="27">
        <v>0.1</v>
      </c>
      <c r="M1655" s="27">
        <v>0.1</v>
      </c>
      <c r="N1655" s="27" t="s">
        <v>882</v>
      </c>
      <c r="O1655" s="30">
        <v>200304815</v>
      </c>
      <c r="P1655" s="22"/>
      <c r="Q1655" s="22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9"/>
    </row>
    <row r="1656" spans="1:29" x14ac:dyDescent="0.25">
      <c r="A1656" s="27">
        <v>1996</v>
      </c>
      <c r="B1656" s="27" t="s">
        <v>1014</v>
      </c>
      <c r="C1656" s="27" t="s">
        <v>676</v>
      </c>
      <c r="D1656" s="27" t="s">
        <v>893</v>
      </c>
      <c r="E1656" s="27" t="s">
        <v>1015</v>
      </c>
      <c r="F1656" s="28">
        <v>35282</v>
      </c>
      <c r="G1656" s="29">
        <v>0.70833333333333337</v>
      </c>
      <c r="H1656" s="28">
        <v>35282</v>
      </c>
      <c r="I1656" s="29">
        <v>0.77083333333333337</v>
      </c>
      <c r="J1656" s="27" t="s">
        <v>889</v>
      </c>
      <c r="K1656" s="27">
        <v>0</v>
      </c>
      <c r="L1656" s="27">
        <v>0.03</v>
      </c>
      <c r="M1656" s="27">
        <v>0.03</v>
      </c>
      <c r="N1656" s="27" t="s">
        <v>882</v>
      </c>
      <c r="O1656" s="30">
        <v>201806175</v>
      </c>
      <c r="P1656" s="22"/>
      <c r="Q1656" s="22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9"/>
    </row>
    <row r="1657" spans="1:29" x14ac:dyDescent="0.25">
      <c r="A1657" s="27">
        <v>1996</v>
      </c>
      <c r="B1657" s="27" t="s">
        <v>4433</v>
      </c>
      <c r="C1657" s="27" t="s">
        <v>674</v>
      </c>
      <c r="D1657" s="27" t="s">
        <v>3827</v>
      </c>
      <c r="E1657" s="27" t="s">
        <v>4248</v>
      </c>
      <c r="F1657" s="28">
        <v>35282</v>
      </c>
      <c r="G1657" s="29">
        <v>0.71875</v>
      </c>
      <c r="H1657" s="28">
        <v>35282</v>
      </c>
      <c r="I1657" s="29">
        <v>0.77083333333333337</v>
      </c>
      <c r="J1657" s="27" t="s">
        <v>889</v>
      </c>
      <c r="K1657" s="27">
        <v>0</v>
      </c>
      <c r="L1657" s="27">
        <v>0.05</v>
      </c>
      <c r="M1657" s="27">
        <v>0.05</v>
      </c>
      <c r="N1657" s="27" t="s">
        <v>882</v>
      </c>
      <c r="O1657" s="30">
        <v>201704507</v>
      </c>
      <c r="P1657" s="22"/>
      <c r="Q1657" s="22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9"/>
    </row>
    <row r="1658" spans="1:29" x14ac:dyDescent="0.25">
      <c r="A1658" s="27">
        <v>1996</v>
      </c>
      <c r="B1658" s="27" t="s">
        <v>997</v>
      </c>
      <c r="C1658" s="27" t="s">
        <v>676</v>
      </c>
      <c r="D1658" s="27" t="s">
        <v>891</v>
      </c>
      <c r="E1658" s="27" t="s">
        <v>998</v>
      </c>
      <c r="F1658" s="28">
        <v>35282</v>
      </c>
      <c r="G1658" s="29">
        <v>0.72916666666666663</v>
      </c>
      <c r="H1658" s="28">
        <v>35282</v>
      </c>
      <c r="I1658" s="29">
        <v>0.81597222222222221</v>
      </c>
      <c r="J1658" s="27" t="s">
        <v>889</v>
      </c>
      <c r="K1658" s="27">
        <v>7.0000000000000007E-2</v>
      </c>
      <c r="L1658" s="27">
        <v>0</v>
      </c>
      <c r="M1658" s="27">
        <v>7.0000000000000007E-2</v>
      </c>
      <c r="N1658" s="27" t="s">
        <v>882</v>
      </c>
      <c r="O1658" s="30">
        <v>201907287</v>
      </c>
      <c r="P1658" s="22"/>
      <c r="Q1658" s="22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9"/>
    </row>
    <row r="1659" spans="1:29" x14ac:dyDescent="0.25">
      <c r="A1659" s="27">
        <v>1996</v>
      </c>
      <c r="B1659" s="27" t="s">
        <v>1430</v>
      </c>
      <c r="C1659" s="27" t="s">
        <v>676</v>
      </c>
      <c r="D1659" s="27" t="s">
        <v>901</v>
      </c>
      <c r="E1659" s="27" t="s">
        <v>1405</v>
      </c>
      <c r="F1659" s="28">
        <v>35282</v>
      </c>
      <c r="G1659" s="29">
        <v>0.73958333333333337</v>
      </c>
      <c r="H1659" s="28">
        <v>35282</v>
      </c>
      <c r="I1659" s="29">
        <v>0.78125</v>
      </c>
      <c r="J1659" s="27" t="s">
        <v>889</v>
      </c>
      <c r="K1659" s="27">
        <v>0</v>
      </c>
      <c r="L1659" s="27">
        <v>0.2</v>
      </c>
      <c r="M1659" s="27">
        <v>0.2</v>
      </c>
      <c r="N1659" s="27" t="s">
        <v>882</v>
      </c>
      <c r="O1659" s="30">
        <v>201800318</v>
      </c>
      <c r="P1659" s="22"/>
      <c r="Q1659" s="22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9"/>
    </row>
    <row r="1660" spans="1:29" x14ac:dyDescent="0.25">
      <c r="A1660" s="27">
        <v>1996</v>
      </c>
      <c r="B1660" s="27" t="s">
        <v>3971</v>
      </c>
      <c r="C1660" s="27" t="s">
        <v>674</v>
      </c>
      <c r="D1660" s="27" t="s">
        <v>3841</v>
      </c>
      <c r="E1660" s="27" t="s">
        <v>3937</v>
      </c>
      <c r="F1660" s="28">
        <v>35282</v>
      </c>
      <c r="G1660" s="29">
        <v>0.77083333333333337</v>
      </c>
      <c r="H1660" s="28">
        <v>35282</v>
      </c>
      <c r="I1660" s="29">
        <v>0.79861111111111116</v>
      </c>
      <c r="J1660" s="27" t="s">
        <v>889</v>
      </c>
      <c r="K1660" s="27">
        <v>0</v>
      </c>
      <c r="L1660" s="27">
        <v>0.01</v>
      </c>
      <c r="M1660" s="27">
        <v>0.01</v>
      </c>
      <c r="N1660" s="27" t="s">
        <v>882</v>
      </c>
      <c r="O1660" s="30">
        <v>202007866</v>
      </c>
      <c r="P1660" s="22"/>
      <c r="Q1660" s="22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9"/>
    </row>
    <row r="1661" spans="1:29" x14ac:dyDescent="0.25">
      <c r="A1661" s="27">
        <v>1996</v>
      </c>
      <c r="B1661" s="27" t="s">
        <v>4874</v>
      </c>
      <c r="C1661" s="27" t="s">
        <v>674</v>
      </c>
      <c r="D1661" s="27" t="s">
        <v>3821</v>
      </c>
      <c r="E1661" s="27" t="s">
        <v>3853</v>
      </c>
      <c r="F1661" s="28">
        <v>35282</v>
      </c>
      <c r="G1661" s="29">
        <v>0.875</v>
      </c>
      <c r="H1661" s="28">
        <v>35282</v>
      </c>
      <c r="I1661" s="29">
        <v>0.94444444444444453</v>
      </c>
      <c r="J1661" s="27" t="s">
        <v>889</v>
      </c>
      <c r="K1661" s="27">
        <v>0</v>
      </c>
      <c r="L1661" s="27">
        <v>0.5</v>
      </c>
      <c r="M1661" s="27">
        <v>0.5</v>
      </c>
      <c r="N1661" s="27" t="s">
        <v>882</v>
      </c>
      <c r="O1661" s="30">
        <v>202003466</v>
      </c>
      <c r="P1661" s="22"/>
      <c r="Q1661" s="22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9"/>
    </row>
    <row r="1662" spans="1:29" x14ac:dyDescent="0.25">
      <c r="A1662" s="27">
        <v>1996</v>
      </c>
      <c r="B1662" s="27" t="s">
        <v>4638</v>
      </c>
      <c r="C1662" s="27" t="s">
        <v>674</v>
      </c>
      <c r="D1662" s="27" t="s">
        <v>3830</v>
      </c>
      <c r="E1662" s="27" t="s">
        <v>840</v>
      </c>
      <c r="F1662" s="28">
        <v>35282</v>
      </c>
      <c r="G1662" s="29">
        <v>0.90625</v>
      </c>
      <c r="H1662" s="28">
        <v>35282</v>
      </c>
      <c r="I1662" s="29">
        <v>0.93055555555555547</v>
      </c>
      <c r="J1662" s="27" t="s">
        <v>889</v>
      </c>
      <c r="K1662" s="27">
        <v>0</v>
      </c>
      <c r="L1662" s="27">
        <v>0.1</v>
      </c>
      <c r="M1662" s="27">
        <v>0.1</v>
      </c>
      <c r="N1662" s="27" t="s">
        <v>882</v>
      </c>
      <c r="O1662" s="30">
        <v>201706766</v>
      </c>
      <c r="P1662" s="22"/>
      <c r="Q1662" s="22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9"/>
    </row>
    <row r="1663" spans="1:29" x14ac:dyDescent="0.25">
      <c r="A1663" s="27">
        <v>1996</v>
      </c>
      <c r="B1663" s="27" t="s">
        <v>4434</v>
      </c>
      <c r="C1663" s="27" t="s">
        <v>674</v>
      </c>
      <c r="D1663" s="27" t="s">
        <v>802</v>
      </c>
      <c r="E1663" s="27" t="s">
        <v>794</v>
      </c>
      <c r="F1663" s="28">
        <v>35282</v>
      </c>
      <c r="G1663" s="29">
        <v>0.95833333333333337</v>
      </c>
      <c r="H1663" s="28">
        <v>35283</v>
      </c>
      <c r="I1663" s="29">
        <v>0</v>
      </c>
      <c r="J1663" s="27" t="s">
        <v>889</v>
      </c>
      <c r="K1663" s="27">
        <v>0</v>
      </c>
      <c r="L1663" s="27">
        <v>0.05</v>
      </c>
      <c r="M1663" s="27">
        <v>0.05</v>
      </c>
      <c r="N1663" s="27" t="s">
        <v>882</v>
      </c>
      <c r="O1663" s="30">
        <v>201605335</v>
      </c>
      <c r="P1663" s="22"/>
      <c r="Q1663" s="22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9"/>
    </row>
    <row r="1664" spans="1:29" x14ac:dyDescent="0.25">
      <c r="A1664" s="27">
        <v>1996</v>
      </c>
      <c r="B1664" s="27" t="s">
        <v>995</v>
      </c>
      <c r="C1664" s="27" t="s">
        <v>676</v>
      </c>
      <c r="D1664" s="27" t="s">
        <v>893</v>
      </c>
      <c r="E1664" s="27" t="s">
        <v>996</v>
      </c>
      <c r="F1664" s="28">
        <v>35282</v>
      </c>
      <c r="G1664" s="29">
        <v>0.97569444444444453</v>
      </c>
      <c r="H1664" s="28">
        <v>35283</v>
      </c>
      <c r="I1664" s="29">
        <v>4.1666666666666664E-2</v>
      </c>
      <c r="J1664" s="27" t="s">
        <v>889</v>
      </c>
      <c r="K1664" s="27">
        <v>0</v>
      </c>
      <c r="L1664" s="27">
        <v>0.02</v>
      </c>
      <c r="M1664" s="27">
        <v>0.02</v>
      </c>
      <c r="N1664" s="27" t="s">
        <v>882</v>
      </c>
      <c r="O1664" s="30">
        <v>201907396</v>
      </c>
      <c r="P1664" s="22"/>
      <c r="Q1664" s="22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9"/>
    </row>
    <row r="1665" spans="1:29" x14ac:dyDescent="0.25">
      <c r="A1665" s="27">
        <v>1996</v>
      </c>
      <c r="B1665" s="27" t="s">
        <v>4874</v>
      </c>
      <c r="C1665" s="27" t="s">
        <v>674</v>
      </c>
      <c r="D1665" s="27" t="s">
        <v>3821</v>
      </c>
      <c r="E1665" s="27" t="s">
        <v>3853</v>
      </c>
      <c r="F1665" s="28">
        <v>35283</v>
      </c>
      <c r="G1665" s="29">
        <v>3.472222222222222E-3</v>
      </c>
      <c r="H1665" s="28">
        <v>35283</v>
      </c>
      <c r="I1665" s="29">
        <v>9.7222222222222224E-2</v>
      </c>
      <c r="J1665" s="27" t="s">
        <v>889</v>
      </c>
      <c r="K1665" s="27">
        <v>0.5</v>
      </c>
      <c r="L1665" s="27">
        <v>0.5</v>
      </c>
      <c r="M1665" s="27">
        <v>1</v>
      </c>
      <c r="N1665" s="27" t="s">
        <v>882</v>
      </c>
      <c r="O1665" s="30">
        <v>201907106</v>
      </c>
      <c r="P1665" s="22"/>
      <c r="Q1665" s="22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9"/>
    </row>
    <row r="1666" spans="1:29" x14ac:dyDescent="0.25">
      <c r="A1666" s="27">
        <v>1996</v>
      </c>
      <c r="B1666" s="27" t="s">
        <v>2409</v>
      </c>
      <c r="C1666" s="27" t="s">
        <v>2231</v>
      </c>
      <c r="D1666" s="27" t="s">
        <v>2268</v>
      </c>
      <c r="E1666" s="27" t="s">
        <v>2359</v>
      </c>
      <c r="F1666" s="28">
        <v>35284</v>
      </c>
      <c r="G1666" s="29">
        <v>0.13194444444444445</v>
      </c>
      <c r="H1666" s="28">
        <v>35284</v>
      </c>
      <c r="I1666" s="29">
        <v>0.23611111111111113</v>
      </c>
      <c r="J1666" s="27"/>
      <c r="K1666" s="27">
        <v>0.18</v>
      </c>
      <c r="L1666" s="27">
        <v>0</v>
      </c>
      <c r="M1666" s="27">
        <v>0.18</v>
      </c>
      <c r="N1666" s="27" t="s">
        <v>2173</v>
      </c>
      <c r="O1666" s="30">
        <v>201806392</v>
      </c>
      <c r="P1666" s="22"/>
      <c r="Q1666" s="22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9"/>
    </row>
    <row r="1667" spans="1:29" x14ac:dyDescent="0.25">
      <c r="A1667" s="27">
        <v>1996</v>
      </c>
      <c r="B1667" s="27" t="s">
        <v>4874</v>
      </c>
      <c r="C1667" s="27" t="s">
        <v>674</v>
      </c>
      <c r="D1667" s="27" t="s">
        <v>3821</v>
      </c>
      <c r="E1667" s="27" t="s">
        <v>3853</v>
      </c>
      <c r="F1667" s="28">
        <v>35284</v>
      </c>
      <c r="G1667" s="29">
        <v>0.78125</v>
      </c>
      <c r="H1667" s="28">
        <v>35284</v>
      </c>
      <c r="I1667" s="29">
        <v>0.84722222222222221</v>
      </c>
      <c r="J1667" s="27" t="s">
        <v>889</v>
      </c>
      <c r="K1667" s="27">
        <v>0</v>
      </c>
      <c r="L1667" s="27">
        <v>0.5</v>
      </c>
      <c r="M1667" s="27">
        <v>0.5</v>
      </c>
      <c r="N1667" s="27" t="s">
        <v>882</v>
      </c>
      <c r="O1667" s="30">
        <v>201706430</v>
      </c>
      <c r="P1667" s="22"/>
      <c r="Q1667" s="22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9"/>
    </row>
    <row r="1668" spans="1:29" x14ac:dyDescent="0.25">
      <c r="A1668" s="27">
        <v>1996</v>
      </c>
      <c r="B1668" s="27" t="s">
        <v>2395</v>
      </c>
      <c r="C1668" s="27" t="s">
        <v>2231</v>
      </c>
      <c r="D1668" s="27" t="s">
        <v>2340</v>
      </c>
      <c r="E1668" s="27" t="s">
        <v>2340</v>
      </c>
      <c r="F1668" s="28">
        <v>35284</v>
      </c>
      <c r="G1668" s="29">
        <v>0.96250000000000002</v>
      </c>
      <c r="H1668" s="28">
        <v>35285</v>
      </c>
      <c r="I1668" s="29">
        <v>4.5833333333333337E-2</v>
      </c>
      <c r="J1668" s="27"/>
      <c r="K1668" s="27">
        <v>4.0000000000000001E-3</v>
      </c>
      <c r="L1668" s="27">
        <v>0</v>
      </c>
      <c r="M1668" s="27">
        <v>4.0000000000000001E-3</v>
      </c>
      <c r="N1668" s="27" t="s">
        <v>2173</v>
      </c>
      <c r="O1668" s="30">
        <v>201402718</v>
      </c>
      <c r="P1668" s="22"/>
      <c r="Q1668" s="22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9"/>
    </row>
    <row r="1669" spans="1:29" x14ac:dyDescent="0.25">
      <c r="A1669" s="27">
        <v>1996</v>
      </c>
      <c r="B1669" s="27" t="s">
        <v>3611</v>
      </c>
      <c r="C1669" s="27" t="s">
        <v>3569</v>
      </c>
      <c r="D1669" s="27" t="s">
        <v>3612</v>
      </c>
      <c r="E1669" s="27" t="s">
        <v>3613</v>
      </c>
      <c r="F1669" s="28">
        <v>35285</v>
      </c>
      <c r="G1669" s="29">
        <v>0.62083333333333335</v>
      </c>
      <c r="H1669" s="28">
        <v>35285</v>
      </c>
      <c r="I1669" s="29">
        <v>0.75</v>
      </c>
      <c r="J1669" s="27" t="s">
        <v>889</v>
      </c>
      <c r="K1669" s="27">
        <v>2.5</v>
      </c>
      <c r="L1669" s="27">
        <v>0</v>
      </c>
      <c r="M1669" s="27">
        <v>2.5</v>
      </c>
      <c r="N1669" s="27" t="s">
        <v>882</v>
      </c>
      <c r="O1669" s="30">
        <v>201909929</v>
      </c>
      <c r="P1669" s="22"/>
      <c r="Q1669" s="22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9"/>
    </row>
    <row r="1670" spans="1:29" x14ac:dyDescent="0.25">
      <c r="A1670" s="27">
        <v>1996</v>
      </c>
      <c r="B1670" s="27" t="s">
        <v>1113</v>
      </c>
      <c r="C1670" s="27" t="s">
        <v>676</v>
      </c>
      <c r="D1670" s="27" t="s">
        <v>1004</v>
      </c>
      <c r="E1670" s="27" t="s">
        <v>1104</v>
      </c>
      <c r="F1670" s="28">
        <v>35285</v>
      </c>
      <c r="G1670" s="29">
        <v>0.71527777777777779</v>
      </c>
      <c r="H1670" s="28">
        <v>35285</v>
      </c>
      <c r="I1670" s="29">
        <v>0.72569444444444453</v>
      </c>
      <c r="J1670" s="27" t="s">
        <v>889</v>
      </c>
      <c r="K1670" s="27">
        <v>0</v>
      </c>
      <c r="L1670" s="27">
        <v>0.01</v>
      </c>
      <c r="M1670" s="27">
        <v>0.01</v>
      </c>
      <c r="N1670" s="27" t="s">
        <v>882</v>
      </c>
      <c r="O1670" s="30">
        <v>202005283</v>
      </c>
      <c r="P1670" s="22"/>
      <c r="Q1670" s="22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9"/>
    </row>
    <row r="1671" spans="1:29" x14ac:dyDescent="0.25">
      <c r="A1671" s="27">
        <v>1996</v>
      </c>
      <c r="B1671" s="27" t="s">
        <v>2508</v>
      </c>
      <c r="C1671" s="27" t="s">
        <v>2231</v>
      </c>
      <c r="D1671" s="27" t="s">
        <v>2259</v>
      </c>
      <c r="E1671" s="27" t="s">
        <v>2259</v>
      </c>
      <c r="F1671" s="28">
        <v>35285</v>
      </c>
      <c r="G1671" s="29">
        <v>0.71875</v>
      </c>
      <c r="H1671" s="28">
        <v>35286</v>
      </c>
      <c r="I1671" s="29">
        <v>9.0972222222222218E-2</v>
      </c>
      <c r="J1671" s="27"/>
      <c r="K1671" s="27">
        <v>35</v>
      </c>
      <c r="L1671" s="27">
        <v>3</v>
      </c>
      <c r="M1671" s="27">
        <v>38</v>
      </c>
      <c r="N1671" s="27" t="s">
        <v>2211</v>
      </c>
      <c r="O1671" s="30">
        <v>202005209</v>
      </c>
      <c r="P1671" s="22"/>
      <c r="Q1671" s="22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9"/>
    </row>
    <row r="1672" spans="1:29" x14ac:dyDescent="0.25">
      <c r="A1672" s="27">
        <v>1996</v>
      </c>
      <c r="B1672" s="27" t="s">
        <v>4432</v>
      </c>
      <c r="C1672" s="27" t="s">
        <v>674</v>
      </c>
      <c r="D1672" s="27" t="s">
        <v>802</v>
      </c>
      <c r="E1672" s="27" t="s">
        <v>778</v>
      </c>
      <c r="F1672" s="28">
        <v>35285</v>
      </c>
      <c r="G1672" s="29">
        <v>0.71875</v>
      </c>
      <c r="H1672" s="28">
        <v>35285</v>
      </c>
      <c r="I1672" s="29">
        <v>0.79513888888888884</v>
      </c>
      <c r="J1672" s="27" t="s">
        <v>889</v>
      </c>
      <c r="K1672" s="27">
        <v>0</v>
      </c>
      <c r="L1672" s="27">
        <v>0.05</v>
      </c>
      <c r="M1672" s="27">
        <v>0.05</v>
      </c>
      <c r="N1672" s="27" t="s">
        <v>882</v>
      </c>
      <c r="O1672" s="30">
        <v>202005692</v>
      </c>
      <c r="P1672" s="22"/>
      <c r="Q1672" s="22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9"/>
    </row>
    <row r="1673" spans="1:29" x14ac:dyDescent="0.25">
      <c r="A1673" s="27">
        <v>1996</v>
      </c>
      <c r="B1673" s="27" t="s">
        <v>4431</v>
      </c>
      <c r="C1673" s="27" t="s">
        <v>674</v>
      </c>
      <c r="D1673" s="27" t="s">
        <v>802</v>
      </c>
      <c r="E1673" s="27" t="s">
        <v>3977</v>
      </c>
      <c r="F1673" s="28">
        <v>35285</v>
      </c>
      <c r="G1673" s="29">
        <v>0.79861111111111116</v>
      </c>
      <c r="H1673" s="28">
        <v>35285</v>
      </c>
      <c r="I1673" s="29">
        <v>0.84722222222222221</v>
      </c>
      <c r="J1673" s="27" t="s">
        <v>889</v>
      </c>
      <c r="K1673" s="27">
        <v>0</v>
      </c>
      <c r="L1673" s="27">
        <v>0.05</v>
      </c>
      <c r="M1673" s="27">
        <v>0.05</v>
      </c>
      <c r="N1673" s="27" t="s">
        <v>882</v>
      </c>
      <c r="O1673" s="30">
        <v>202000130</v>
      </c>
      <c r="P1673" s="22"/>
      <c r="Q1673" s="22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9"/>
    </row>
    <row r="1674" spans="1:29" x14ac:dyDescent="0.25">
      <c r="A1674" s="27">
        <v>1996</v>
      </c>
      <c r="B1674" s="27" t="s">
        <v>4124</v>
      </c>
      <c r="C1674" s="27" t="s">
        <v>674</v>
      </c>
      <c r="D1674" s="27" t="s">
        <v>802</v>
      </c>
      <c r="E1674" s="27" t="s">
        <v>4125</v>
      </c>
      <c r="F1674" s="28">
        <v>35286</v>
      </c>
      <c r="G1674" s="29">
        <v>0.46180555555555558</v>
      </c>
      <c r="H1674" s="28">
        <v>35286</v>
      </c>
      <c r="I1674" s="29">
        <v>0.51736111111111105</v>
      </c>
      <c r="J1674" s="27" t="s">
        <v>889</v>
      </c>
      <c r="K1674" s="27">
        <v>0</v>
      </c>
      <c r="L1674" s="27">
        <v>0.02</v>
      </c>
      <c r="M1674" s="27">
        <v>0.02</v>
      </c>
      <c r="N1674" s="27" t="s">
        <v>882</v>
      </c>
      <c r="O1674" s="30">
        <v>202007519</v>
      </c>
      <c r="P1674" s="22"/>
      <c r="Q1674" s="22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9"/>
    </row>
    <row r="1675" spans="1:29" x14ac:dyDescent="0.25">
      <c r="A1675" s="27">
        <v>1996</v>
      </c>
      <c r="B1675" s="27" t="s">
        <v>2426</v>
      </c>
      <c r="C1675" s="27" t="s">
        <v>2231</v>
      </c>
      <c r="D1675" s="27" t="s">
        <v>2243</v>
      </c>
      <c r="E1675" s="27" t="s">
        <v>2427</v>
      </c>
      <c r="F1675" s="28">
        <v>35286</v>
      </c>
      <c r="G1675" s="29">
        <v>0.54097222222222219</v>
      </c>
      <c r="H1675" s="28">
        <v>35286</v>
      </c>
      <c r="I1675" s="29">
        <v>0.86597222222222225</v>
      </c>
      <c r="J1675" s="27"/>
      <c r="K1675" s="27">
        <v>7</v>
      </c>
      <c r="L1675" s="27">
        <v>9</v>
      </c>
      <c r="M1675" s="27">
        <v>16</v>
      </c>
      <c r="N1675" s="27" t="s">
        <v>2173</v>
      </c>
      <c r="O1675" s="30">
        <v>201704532</v>
      </c>
      <c r="P1675" s="22"/>
      <c r="Q1675" s="22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9"/>
    </row>
    <row r="1676" spans="1:29" x14ac:dyDescent="0.25">
      <c r="A1676" s="27">
        <v>1996</v>
      </c>
      <c r="B1676" s="27" t="s">
        <v>4124</v>
      </c>
      <c r="C1676" s="27" t="s">
        <v>674</v>
      </c>
      <c r="D1676" s="27" t="s">
        <v>802</v>
      </c>
      <c r="E1676" s="27" t="s">
        <v>4125</v>
      </c>
      <c r="F1676" s="28">
        <v>35286</v>
      </c>
      <c r="G1676" s="29">
        <v>0.59166666666666667</v>
      </c>
      <c r="H1676" s="28">
        <v>35286</v>
      </c>
      <c r="I1676" s="29">
        <v>0.65972222222222221</v>
      </c>
      <c r="J1676" s="27" t="s">
        <v>889</v>
      </c>
      <c r="K1676" s="27">
        <v>0</v>
      </c>
      <c r="L1676" s="27">
        <v>0.1</v>
      </c>
      <c r="M1676" s="27">
        <v>0.1</v>
      </c>
      <c r="N1676" s="27" t="s">
        <v>882</v>
      </c>
      <c r="O1676" s="30">
        <v>202102696</v>
      </c>
      <c r="P1676" s="22"/>
      <c r="Q1676" s="22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9"/>
    </row>
    <row r="1677" spans="1:29" x14ac:dyDescent="0.25">
      <c r="A1677" s="27">
        <v>1996</v>
      </c>
      <c r="B1677" s="27" t="s">
        <v>2508</v>
      </c>
      <c r="C1677" s="27" t="s">
        <v>2231</v>
      </c>
      <c r="D1677" s="27" t="s">
        <v>2259</v>
      </c>
      <c r="E1677" s="27" t="s">
        <v>2259</v>
      </c>
      <c r="F1677" s="28">
        <v>35286</v>
      </c>
      <c r="G1677" s="29">
        <v>0.62847222222222221</v>
      </c>
      <c r="H1677" s="28">
        <v>35286</v>
      </c>
      <c r="I1677" s="29">
        <v>0.66527777777777775</v>
      </c>
      <c r="J1677" s="27" t="s">
        <v>889</v>
      </c>
      <c r="K1677" s="27">
        <v>0</v>
      </c>
      <c r="L1677" s="27">
        <v>0.01</v>
      </c>
      <c r="M1677" s="27">
        <v>0.01</v>
      </c>
      <c r="N1677" s="27" t="s">
        <v>882</v>
      </c>
      <c r="O1677" s="30">
        <v>201908633</v>
      </c>
      <c r="P1677" s="22"/>
      <c r="Q1677" s="22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9"/>
    </row>
    <row r="1678" spans="1:29" x14ac:dyDescent="0.25">
      <c r="A1678" s="27">
        <v>1996</v>
      </c>
      <c r="B1678" s="27" t="s">
        <v>4572</v>
      </c>
      <c r="C1678" s="27" t="s">
        <v>674</v>
      </c>
      <c r="D1678" s="27" t="s">
        <v>3846</v>
      </c>
      <c r="E1678" s="27" t="s">
        <v>3865</v>
      </c>
      <c r="F1678" s="28">
        <v>35286</v>
      </c>
      <c r="G1678" s="29">
        <v>0.69444444444444453</v>
      </c>
      <c r="H1678" s="28">
        <v>35286</v>
      </c>
      <c r="I1678" s="29">
        <v>0.73958333333333337</v>
      </c>
      <c r="J1678" s="27" t="s">
        <v>889</v>
      </c>
      <c r="K1678" s="27">
        <v>0</v>
      </c>
      <c r="L1678" s="27">
        <v>0.09</v>
      </c>
      <c r="M1678" s="27">
        <v>0.09</v>
      </c>
      <c r="N1678" s="27" t="s">
        <v>882</v>
      </c>
      <c r="O1678" s="30">
        <v>202008703</v>
      </c>
      <c r="P1678" s="22"/>
      <c r="Q1678" s="22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9"/>
    </row>
    <row r="1679" spans="1:29" x14ac:dyDescent="0.25">
      <c r="A1679" s="27">
        <v>1996</v>
      </c>
      <c r="B1679" s="27" t="s">
        <v>4779</v>
      </c>
      <c r="C1679" s="27" t="s">
        <v>674</v>
      </c>
      <c r="D1679" s="27" t="s">
        <v>1248</v>
      </c>
      <c r="E1679" s="27" t="s">
        <v>4461</v>
      </c>
      <c r="F1679" s="28">
        <v>35286</v>
      </c>
      <c r="G1679" s="29">
        <v>0.69444444444444453</v>
      </c>
      <c r="H1679" s="28">
        <v>35286</v>
      </c>
      <c r="I1679" s="29">
        <v>0.77083333333333337</v>
      </c>
      <c r="J1679" s="27" t="s">
        <v>889</v>
      </c>
      <c r="K1679" s="27">
        <v>0</v>
      </c>
      <c r="L1679" s="27">
        <v>0.2</v>
      </c>
      <c r="M1679" s="27">
        <v>0.2</v>
      </c>
      <c r="N1679" s="27" t="s">
        <v>882</v>
      </c>
      <c r="O1679" s="30">
        <v>201605335</v>
      </c>
      <c r="P1679" s="22"/>
      <c r="Q1679" s="22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9"/>
    </row>
    <row r="1680" spans="1:29" x14ac:dyDescent="0.25">
      <c r="A1680" s="27">
        <v>1996</v>
      </c>
      <c r="B1680" s="27" t="s">
        <v>1174</v>
      </c>
      <c r="C1680" s="27" t="s">
        <v>676</v>
      </c>
      <c r="D1680" s="27" t="s">
        <v>905</v>
      </c>
      <c r="E1680" s="27" t="s">
        <v>1010</v>
      </c>
      <c r="F1680" s="28">
        <v>35286</v>
      </c>
      <c r="G1680" s="29">
        <v>0.69791666666666663</v>
      </c>
      <c r="H1680" s="28">
        <v>35286</v>
      </c>
      <c r="I1680" s="29">
        <v>0.74305555555555547</v>
      </c>
      <c r="J1680" s="27" t="s">
        <v>889</v>
      </c>
      <c r="K1680" s="27">
        <v>0</v>
      </c>
      <c r="L1680" s="27">
        <v>0.02</v>
      </c>
      <c r="M1680" s="27">
        <v>0.02</v>
      </c>
      <c r="N1680" s="27" t="s">
        <v>882</v>
      </c>
      <c r="O1680" s="30">
        <v>201905130</v>
      </c>
      <c r="P1680" s="22"/>
      <c r="Q1680" s="22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9"/>
    </row>
    <row r="1681" spans="1:29" x14ac:dyDescent="0.25">
      <c r="A1681" s="27">
        <v>1996</v>
      </c>
      <c r="B1681" s="27" t="s">
        <v>2386</v>
      </c>
      <c r="C1681" s="27" t="s">
        <v>2231</v>
      </c>
      <c r="D1681" s="27" t="s">
        <v>2273</v>
      </c>
      <c r="E1681" s="27" t="s">
        <v>2387</v>
      </c>
      <c r="F1681" s="28">
        <v>35286</v>
      </c>
      <c r="G1681" s="29">
        <v>0.70694444444444438</v>
      </c>
      <c r="H1681" s="28">
        <v>35286</v>
      </c>
      <c r="I1681" s="29">
        <v>0.76388888888888884</v>
      </c>
      <c r="J1681" s="27"/>
      <c r="K1681" s="27">
        <v>0</v>
      </c>
      <c r="L1681" s="27">
        <v>0.03</v>
      </c>
      <c r="M1681" s="27">
        <v>0.03</v>
      </c>
      <c r="N1681" s="27" t="s">
        <v>2173</v>
      </c>
      <c r="O1681" s="30">
        <v>201306340</v>
      </c>
      <c r="P1681" s="22"/>
      <c r="Q1681" s="22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9"/>
    </row>
    <row r="1682" spans="1:29" x14ac:dyDescent="0.25">
      <c r="A1682" s="27">
        <v>1996</v>
      </c>
      <c r="B1682" s="27" t="s">
        <v>1111</v>
      </c>
      <c r="C1682" s="27" t="s">
        <v>676</v>
      </c>
      <c r="D1682" s="27" t="s">
        <v>1004</v>
      </c>
      <c r="E1682" s="27" t="s">
        <v>1112</v>
      </c>
      <c r="F1682" s="28">
        <v>35286</v>
      </c>
      <c r="G1682" s="29">
        <v>0.71875</v>
      </c>
      <c r="H1682" s="28">
        <v>35286</v>
      </c>
      <c r="I1682" s="29">
        <v>0.76041666666666663</v>
      </c>
      <c r="J1682" s="27" t="s">
        <v>889</v>
      </c>
      <c r="K1682" s="27">
        <v>0</v>
      </c>
      <c r="L1682" s="27">
        <v>0.01</v>
      </c>
      <c r="M1682" s="27">
        <v>0.01</v>
      </c>
      <c r="N1682" s="27" t="s">
        <v>882</v>
      </c>
      <c r="O1682" s="30">
        <v>202004999</v>
      </c>
      <c r="P1682" s="22"/>
      <c r="Q1682" s="22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9"/>
    </row>
    <row r="1683" spans="1:29" x14ac:dyDescent="0.25">
      <c r="A1683" s="27">
        <v>1996</v>
      </c>
      <c r="B1683" s="27" t="s">
        <v>4123</v>
      </c>
      <c r="C1683" s="27" t="s">
        <v>674</v>
      </c>
      <c r="D1683" s="27" t="s">
        <v>3841</v>
      </c>
      <c r="E1683" s="27" t="s">
        <v>3842</v>
      </c>
      <c r="F1683" s="28">
        <v>35286</v>
      </c>
      <c r="G1683" s="29">
        <v>0.80902777777777779</v>
      </c>
      <c r="H1683" s="28">
        <v>35286</v>
      </c>
      <c r="I1683" s="29">
        <v>0.84027777777777779</v>
      </c>
      <c r="J1683" s="27" t="s">
        <v>889</v>
      </c>
      <c r="K1683" s="27">
        <v>0</v>
      </c>
      <c r="L1683" s="27">
        <v>0.02</v>
      </c>
      <c r="M1683" s="27">
        <v>0.02</v>
      </c>
      <c r="N1683" s="27" t="s">
        <v>882</v>
      </c>
      <c r="O1683" s="27">
        <v>202112345</v>
      </c>
      <c r="P1683" s="22"/>
      <c r="Q1683" s="22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9"/>
    </row>
    <row r="1684" spans="1:29" x14ac:dyDescent="0.25">
      <c r="A1684" s="27">
        <v>1996</v>
      </c>
      <c r="B1684" s="27" t="s">
        <v>4837</v>
      </c>
      <c r="C1684" s="27" t="s">
        <v>674</v>
      </c>
      <c r="D1684" s="27" t="s">
        <v>853</v>
      </c>
      <c r="E1684" s="27" t="s">
        <v>3925</v>
      </c>
      <c r="F1684" s="28">
        <v>35286</v>
      </c>
      <c r="G1684" s="29">
        <v>0.875</v>
      </c>
      <c r="H1684" s="28">
        <v>35286</v>
      </c>
      <c r="I1684" s="29">
        <v>0.96180555555555547</v>
      </c>
      <c r="J1684" s="27" t="s">
        <v>889</v>
      </c>
      <c r="K1684" s="27">
        <v>0</v>
      </c>
      <c r="L1684" s="27">
        <v>0.4</v>
      </c>
      <c r="M1684" s="27">
        <v>0.4</v>
      </c>
      <c r="N1684" s="27" t="s">
        <v>882</v>
      </c>
      <c r="O1684" s="30">
        <v>201205991</v>
      </c>
      <c r="P1684" s="22"/>
      <c r="Q1684" s="22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9"/>
    </row>
    <row r="1685" spans="1:29" x14ac:dyDescent="0.25">
      <c r="A1685" s="27">
        <v>1996</v>
      </c>
      <c r="B1685" s="27" t="s">
        <v>2384</v>
      </c>
      <c r="C1685" s="27" t="s">
        <v>2231</v>
      </c>
      <c r="D1685" s="27" t="s">
        <v>2299</v>
      </c>
      <c r="E1685" s="27" t="s">
        <v>2385</v>
      </c>
      <c r="F1685" s="28">
        <v>35286</v>
      </c>
      <c r="G1685" s="29">
        <v>0.94444444444444453</v>
      </c>
      <c r="H1685" s="28">
        <v>35287</v>
      </c>
      <c r="I1685" s="29">
        <v>3.888888888888889E-2</v>
      </c>
      <c r="J1685" s="27"/>
      <c r="K1685" s="27">
        <v>0.1</v>
      </c>
      <c r="L1685" s="27">
        <v>0.5</v>
      </c>
      <c r="M1685" s="27">
        <v>0.6</v>
      </c>
      <c r="N1685" s="27" t="s">
        <v>2173</v>
      </c>
      <c r="O1685" s="30">
        <v>201806167</v>
      </c>
      <c r="P1685" s="22"/>
      <c r="Q1685" s="22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9"/>
    </row>
    <row r="1686" spans="1:29" x14ac:dyDescent="0.25">
      <c r="A1686" s="27">
        <v>1996</v>
      </c>
      <c r="B1686" s="27" t="s">
        <v>2508</v>
      </c>
      <c r="C1686" s="27" t="s">
        <v>2231</v>
      </c>
      <c r="D1686" s="27" t="s">
        <v>2259</v>
      </c>
      <c r="E1686" s="27" t="s">
        <v>2259</v>
      </c>
      <c r="F1686" s="28">
        <v>35286</v>
      </c>
      <c r="G1686" s="29">
        <v>0.97222222222222221</v>
      </c>
      <c r="H1686" s="28">
        <v>35286</v>
      </c>
      <c r="I1686" s="29">
        <v>0.98611111111111116</v>
      </c>
      <c r="J1686" s="27" t="s">
        <v>889</v>
      </c>
      <c r="K1686" s="27">
        <v>0</v>
      </c>
      <c r="L1686" s="27">
        <v>0.01</v>
      </c>
      <c r="M1686" s="27">
        <v>0.01</v>
      </c>
      <c r="N1686" s="27" t="s">
        <v>882</v>
      </c>
      <c r="O1686" s="30">
        <v>202110018</v>
      </c>
      <c r="P1686" s="22"/>
      <c r="Q1686" s="22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9"/>
    </row>
    <row r="1687" spans="1:29" x14ac:dyDescent="0.25">
      <c r="A1687" s="27">
        <v>1996</v>
      </c>
      <c r="B1687" s="27" t="s">
        <v>4837</v>
      </c>
      <c r="C1687" s="27" t="s">
        <v>674</v>
      </c>
      <c r="D1687" s="27" t="s">
        <v>853</v>
      </c>
      <c r="E1687" s="27" t="s">
        <v>3925</v>
      </c>
      <c r="F1687" s="28">
        <v>35287</v>
      </c>
      <c r="G1687" s="29">
        <v>8.6805555555555566E-2</v>
      </c>
      <c r="H1687" s="28">
        <v>35287</v>
      </c>
      <c r="I1687" s="29">
        <v>0.20833333333333334</v>
      </c>
      <c r="J1687" s="27" t="s">
        <v>889</v>
      </c>
      <c r="K1687" s="27">
        <v>0</v>
      </c>
      <c r="L1687" s="27">
        <v>2</v>
      </c>
      <c r="M1687" s="27">
        <v>2</v>
      </c>
      <c r="N1687" s="27" t="s">
        <v>882</v>
      </c>
      <c r="O1687" s="30">
        <v>201907580</v>
      </c>
      <c r="P1687" s="22"/>
      <c r="Q1687" s="22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9"/>
    </row>
    <row r="1688" spans="1:29" x14ac:dyDescent="0.25">
      <c r="A1688" s="27">
        <v>1996</v>
      </c>
      <c r="B1688" s="27" t="s">
        <v>2238</v>
      </c>
      <c r="C1688" s="27" t="s">
        <v>2231</v>
      </c>
      <c r="D1688" s="27" t="s">
        <v>2235</v>
      </c>
      <c r="E1688" s="27" t="s">
        <v>2235</v>
      </c>
      <c r="F1688" s="28">
        <v>35287</v>
      </c>
      <c r="G1688" s="29">
        <v>0.71180555555555547</v>
      </c>
      <c r="H1688" s="28">
        <v>35287</v>
      </c>
      <c r="I1688" s="29">
        <v>0.76874999999999993</v>
      </c>
      <c r="J1688" s="27"/>
      <c r="K1688" s="27">
        <v>0.14000000000000001</v>
      </c>
      <c r="L1688" s="27">
        <v>0.59</v>
      </c>
      <c r="M1688" s="27">
        <v>0.73</v>
      </c>
      <c r="N1688" s="27" t="s">
        <v>2163</v>
      </c>
      <c r="O1688" s="30">
        <v>202007797</v>
      </c>
      <c r="P1688" s="22"/>
      <c r="Q1688" s="22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9"/>
    </row>
    <row r="1689" spans="1:29" x14ac:dyDescent="0.25">
      <c r="A1689" s="27">
        <v>1996</v>
      </c>
      <c r="B1689" s="27" t="s">
        <v>3580</v>
      </c>
      <c r="C1689" s="27" t="s">
        <v>3569</v>
      </c>
      <c r="D1689" s="27" t="s">
        <v>3576</v>
      </c>
      <c r="E1689" s="27" t="s">
        <v>3581</v>
      </c>
      <c r="F1689" s="28">
        <v>35287</v>
      </c>
      <c r="G1689" s="29">
        <v>0.77430555555555547</v>
      </c>
      <c r="H1689" s="28">
        <v>35287</v>
      </c>
      <c r="I1689" s="29">
        <v>0.78819444444444453</v>
      </c>
      <c r="J1689" s="27" t="s">
        <v>889</v>
      </c>
      <c r="K1689" s="27">
        <v>0</v>
      </c>
      <c r="L1689" s="27">
        <v>1</v>
      </c>
      <c r="M1689" s="27">
        <v>1</v>
      </c>
      <c r="N1689" s="27" t="s">
        <v>882</v>
      </c>
      <c r="O1689" s="30">
        <v>201704335</v>
      </c>
      <c r="P1689" s="22"/>
      <c r="Q1689" s="22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9"/>
    </row>
    <row r="1690" spans="1:29" x14ac:dyDescent="0.25">
      <c r="A1690" s="27">
        <v>1996</v>
      </c>
      <c r="B1690" s="27" t="s">
        <v>2382</v>
      </c>
      <c r="C1690" s="27" t="s">
        <v>2231</v>
      </c>
      <c r="D1690" s="27" t="s">
        <v>2299</v>
      </c>
      <c r="E1690" s="27" t="s">
        <v>2383</v>
      </c>
      <c r="F1690" s="28">
        <v>35288</v>
      </c>
      <c r="G1690" s="29">
        <v>0.41319444444444442</v>
      </c>
      <c r="H1690" s="28">
        <v>35288</v>
      </c>
      <c r="I1690" s="29">
        <v>0.4465277777777778</v>
      </c>
      <c r="J1690" s="27"/>
      <c r="K1690" s="27">
        <v>0</v>
      </c>
      <c r="L1690" s="27">
        <v>0.02</v>
      </c>
      <c r="M1690" s="27">
        <v>0.02</v>
      </c>
      <c r="N1690" s="27" t="s">
        <v>2173</v>
      </c>
      <c r="O1690" s="30">
        <v>202008126</v>
      </c>
      <c r="P1690" s="22"/>
      <c r="Q1690" s="22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9"/>
    </row>
    <row r="1691" spans="1:29" x14ac:dyDescent="0.25">
      <c r="A1691" s="27">
        <v>1996</v>
      </c>
      <c r="B1691" s="27" t="s">
        <v>2503</v>
      </c>
      <c r="C1691" s="27" t="s">
        <v>2231</v>
      </c>
      <c r="D1691" s="27" t="s">
        <v>2299</v>
      </c>
      <c r="E1691" s="27" t="s">
        <v>2504</v>
      </c>
      <c r="F1691" s="28">
        <v>35288</v>
      </c>
      <c r="G1691" s="29">
        <v>0.42708333333333331</v>
      </c>
      <c r="H1691" s="28">
        <v>35288</v>
      </c>
      <c r="I1691" s="29">
        <v>0.45277777777777778</v>
      </c>
      <c r="J1691" s="27"/>
      <c r="K1691" s="27">
        <v>0</v>
      </c>
      <c r="L1691" s="27">
        <v>5.0000000000000001E-3</v>
      </c>
      <c r="M1691" s="27">
        <v>5.0000000000000001E-3</v>
      </c>
      <c r="N1691" s="27" t="s">
        <v>2211</v>
      </c>
      <c r="O1691" s="30">
        <v>201504403</v>
      </c>
      <c r="P1691" s="22"/>
      <c r="Q1691" s="22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9"/>
    </row>
    <row r="1692" spans="1:29" x14ac:dyDescent="0.25">
      <c r="A1692" s="27">
        <v>1996</v>
      </c>
      <c r="B1692" s="27" t="s">
        <v>4837</v>
      </c>
      <c r="C1692" s="27" t="s">
        <v>674</v>
      </c>
      <c r="D1692" s="27" t="s">
        <v>853</v>
      </c>
      <c r="E1692" s="27" t="s">
        <v>3925</v>
      </c>
      <c r="F1692" s="28">
        <v>35288</v>
      </c>
      <c r="G1692" s="29">
        <v>0.43402777777777773</v>
      </c>
      <c r="H1692" s="28">
        <v>35288</v>
      </c>
      <c r="I1692" s="29">
        <v>0.47916666666666669</v>
      </c>
      <c r="J1692" s="27" t="s">
        <v>889</v>
      </c>
      <c r="K1692" s="27">
        <v>0</v>
      </c>
      <c r="L1692" s="27">
        <v>0.3</v>
      </c>
      <c r="M1692" s="27">
        <v>0.3</v>
      </c>
      <c r="N1692" s="27" t="s">
        <v>882</v>
      </c>
      <c r="O1692" s="30">
        <v>201806406</v>
      </c>
      <c r="P1692" s="22"/>
      <c r="Q1692" s="22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9"/>
    </row>
    <row r="1693" spans="1:29" x14ac:dyDescent="0.25">
      <c r="A1693" s="27">
        <v>1996</v>
      </c>
      <c r="B1693" s="27" t="s">
        <v>4121</v>
      </c>
      <c r="C1693" s="27" t="s">
        <v>674</v>
      </c>
      <c r="D1693" s="27" t="s">
        <v>3821</v>
      </c>
      <c r="E1693" s="27" t="s">
        <v>4122</v>
      </c>
      <c r="F1693" s="28">
        <v>35288</v>
      </c>
      <c r="G1693" s="29">
        <v>0.47569444444444442</v>
      </c>
      <c r="H1693" s="28">
        <v>35288</v>
      </c>
      <c r="I1693" s="29">
        <v>0.52430555555555558</v>
      </c>
      <c r="J1693" s="27" t="s">
        <v>889</v>
      </c>
      <c r="K1693" s="27">
        <v>0</v>
      </c>
      <c r="L1693" s="27">
        <v>0.02</v>
      </c>
      <c r="M1693" s="27">
        <v>0.02</v>
      </c>
      <c r="N1693" s="27" t="s">
        <v>882</v>
      </c>
      <c r="O1693" s="30">
        <v>201205991</v>
      </c>
      <c r="P1693" s="22"/>
      <c r="Q1693" s="22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9"/>
    </row>
    <row r="1694" spans="1:29" x14ac:dyDescent="0.25">
      <c r="A1694" s="27">
        <v>1996</v>
      </c>
      <c r="B1694" s="27" t="s">
        <v>2409</v>
      </c>
      <c r="C1694" s="27" t="s">
        <v>2231</v>
      </c>
      <c r="D1694" s="27" t="s">
        <v>2268</v>
      </c>
      <c r="E1694" s="27" t="s">
        <v>2359</v>
      </c>
      <c r="F1694" s="28">
        <v>35288</v>
      </c>
      <c r="G1694" s="29">
        <v>0.49027777777777781</v>
      </c>
      <c r="H1694" s="28">
        <v>35288</v>
      </c>
      <c r="I1694" s="29">
        <v>0.52986111111111112</v>
      </c>
      <c r="J1694" s="27" t="s">
        <v>889</v>
      </c>
      <c r="K1694" s="27">
        <v>0</v>
      </c>
      <c r="L1694" s="27">
        <v>0.02</v>
      </c>
      <c r="M1694" s="27">
        <v>0.02</v>
      </c>
      <c r="N1694" s="27" t="s">
        <v>882</v>
      </c>
      <c r="O1694" s="30">
        <v>201904908</v>
      </c>
      <c r="P1694" s="22"/>
      <c r="Q1694" s="22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9"/>
    </row>
    <row r="1695" spans="1:29" x14ac:dyDescent="0.25">
      <c r="A1695" s="27">
        <v>1996</v>
      </c>
      <c r="B1695" s="27" t="s">
        <v>4121</v>
      </c>
      <c r="C1695" s="27" t="s">
        <v>674</v>
      </c>
      <c r="D1695" s="27" t="s">
        <v>3821</v>
      </c>
      <c r="E1695" s="27" t="s">
        <v>4122</v>
      </c>
      <c r="F1695" s="28">
        <v>35288</v>
      </c>
      <c r="G1695" s="29">
        <v>0.5625</v>
      </c>
      <c r="H1695" s="28">
        <v>35288</v>
      </c>
      <c r="I1695" s="29">
        <v>0.63194444444444442</v>
      </c>
      <c r="J1695" s="27" t="s">
        <v>889</v>
      </c>
      <c r="K1695" s="27">
        <v>0</v>
      </c>
      <c r="L1695" s="27">
        <v>0.02</v>
      </c>
      <c r="M1695" s="27">
        <v>0.02</v>
      </c>
      <c r="N1695" s="27" t="s">
        <v>882</v>
      </c>
      <c r="O1695" s="30">
        <v>202005528</v>
      </c>
      <c r="P1695" s="22"/>
      <c r="Q1695" s="22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9"/>
    </row>
    <row r="1696" spans="1:29" x14ac:dyDescent="0.25">
      <c r="A1696" s="27">
        <v>1996</v>
      </c>
      <c r="B1696" s="27" t="s">
        <v>4121</v>
      </c>
      <c r="C1696" s="27" t="s">
        <v>674</v>
      </c>
      <c r="D1696" s="27" t="s">
        <v>3821</v>
      </c>
      <c r="E1696" s="27" t="s">
        <v>4122</v>
      </c>
      <c r="F1696" s="28">
        <v>35288</v>
      </c>
      <c r="G1696" s="29">
        <v>0.69097222222222221</v>
      </c>
      <c r="H1696" s="28">
        <v>35288</v>
      </c>
      <c r="I1696" s="29">
        <v>0.75</v>
      </c>
      <c r="J1696" s="27" t="s">
        <v>889</v>
      </c>
      <c r="K1696" s="27">
        <v>0</v>
      </c>
      <c r="L1696" s="27">
        <v>0.03</v>
      </c>
      <c r="M1696" s="27">
        <v>0.03</v>
      </c>
      <c r="N1696" s="27" t="s">
        <v>882</v>
      </c>
      <c r="O1696" s="30">
        <v>202004225</v>
      </c>
      <c r="P1696" s="22"/>
      <c r="Q1696" s="22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9"/>
    </row>
    <row r="1697" spans="1:29" x14ac:dyDescent="0.25">
      <c r="A1697" s="27">
        <v>1996</v>
      </c>
      <c r="B1697" s="27" t="s">
        <v>4637</v>
      </c>
      <c r="C1697" s="27" t="s">
        <v>674</v>
      </c>
      <c r="D1697" s="27" t="s">
        <v>3830</v>
      </c>
      <c r="E1697" s="27" t="s">
        <v>840</v>
      </c>
      <c r="F1697" s="28">
        <v>35288</v>
      </c>
      <c r="G1697" s="29">
        <v>0.86111111111111116</v>
      </c>
      <c r="H1697" s="28">
        <v>35288</v>
      </c>
      <c r="I1697" s="29">
        <v>0.88541666666666663</v>
      </c>
      <c r="J1697" s="27" t="s">
        <v>889</v>
      </c>
      <c r="K1697" s="27">
        <v>0</v>
      </c>
      <c r="L1697" s="27">
        <v>0.1</v>
      </c>
      <c r="M1697" s="27">
        <v>0.1</v>
      </c>
      <c r="N1697" s="27" t="s">
        <v>882</v>
      </c>
      <c r="O1697" s="30">
        <v>202006302</v>
      </c>
      <c r="P1697" s="22"/>
      <c r="Q1697" s="22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9"/>
    </row>
    <row r="1698" spans="1:29" x14ac:dyDescent="0.25">
      <c r="A1698" s="27">
        <v>1996</v>
      </c>
      <c r="B1698" s="27" t="s">
        <v>2378</v>
      </c>
      <c r="C1698" s="27" t="s">
        <v>2231</v>
      </c>
      <c r="D1698" s="27" t="s">
        <v>2240</v>
      </c>
      <c r="E1698" s="27" t="s">
        <v>2334</v>
      </c>
      <c r="F1698" s="28">
        <v>35288</v>
      </c>
      <c r="G1698" s="29">
        <v>0.92847222222222225</v>
      </c>
      <c r="H1698" s="28">
        <v>35288</v>
      </c>
      <c r="I1698" s="29">
        <v>0.98055555555555562</v>
      </c>
      <c r="J1698" s="27"/>
      <c r="K1698" s="27">
        <v>0</v>
      </c>
      <c r="L1698" s="27">
        <v>0.12</v>
      </c>
      <c r="M1698" s="27">
        <v>0.12</v>
      </c>
      <c r="N1698" s="27" t="s">
        <v>2173</v>
      </c>
      <c r="O1698" s="30">
        <v>201706910</v>
      </c>
      <c r="P1698" s="22"/>
      <c r="Q1698" s="22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9"/>
    </row>
    <row r="1699" spans="1:29" x14ac:dyDescent="0.25">
      <c r="A1699" s="27">
        <v>1996</v>
      </c>
      <c r="B1699" s="27" t="s">
        <v>2380</v>
      </c>
      <c r="C1699" s="27" t="s">
        <v>2231</v>
      </c>
      <c r="D1699" s="27" t="s">
        <v>2262</v>
      </c>
      <c r="E1699" s="27" t="s">
        <v>2381</v>
      </c>
      <c r="F1699" s="28">
        <v>35288</v>
      </c>
      <c r="G1699" s="29">
        <v>0.98263888888888884</v>
      </c>
      <c r="H1699" s="28">
        <v>35289</v>
      </c>
      <c r="I1699" s="29">
        <v>4.1666666666666664E-2</v>
      </c>
      <c r="J1699" s="27"/>
      <c r="K1699" s="27">
        <v>0</v>
      </c>
      <c r="L1699" s="27">
        <v>5.0000000000000001E-3</v>
      </c>
      <c r="M1699" s="27">
        <v>5.0000000000000001E-3</v>
      </c>
      <c r="N1699" s="27" t="s">
        <v>2173</v>
      </c>
      <c r="O1699" s="30">
        <v>202006094</v>
      </c>
      <c r="P1699" s="22"/>
      <c r="Q1699" s="22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9"/>
    </row>
    <row r="1700" spans="1:29" x14ac:dyDescent="0.25">
      <c r="A1700" s="27">
        <v>1996</v>
      </c>
      <c r="B1700" s="27" t="s">
        <v>2501</v>
      </c>
      <c r="C1700" s="27" t="s">
        <v>2231</v>
      </c>
      <c r="D1700" s="27" t="s">
        <v>2240</v>
      </c>
      <c r="E1700" s="27" t="s">
        <v>2502</v>
      </c>
      <c r="F1700" s="28">
        <v>35288</v>
      </c>
      <c r="G1700" s="29">
        <v>0.99652777777777779</v>
      </c>
      <c r="H1700" s="28">
        <v>35289</v>
      </c>
      <c r="I1700" s="29">
        <v>8.6805555555555566E-2</v>
      </c>
      <c r="J1700" s="27"/>
      <c r="K1700" s="27">
        <v>1.3</v>
      </c>
      <c r="L1700" s="27">
        <v>0</v>
      </c>
      <c r="M1700" s="27">
        <v>1.3</v>
      </c>
      <c r="N1700" s="27" t="s">
        <v>2211</v>
      </c>
      <c r="O1700" s="30">
        <v>201907089</v>
      </c>
      <c r="P1700" s="22"/>
      <c r="Q1700" s="22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9"/>
    </row>
    <row r="1701" spans="1:29" x14ac:dyDescent="0.25">
      <c r="A1701" s="27">
        <v>1996</v>
      </c>
      <c r="B1701" s="27" t="s">
        <v>2501</v>
      </c>
      <c r="C1701" s="27" t="s">
        <v>2231</v>
      </c>
      <c r="D1701" s="27" t="s">
        <v>2240</v>
      </c>
      <c r="E1701" s="27" t="s">
        <v>2502</v>
      </c>
      <c r="F1701" s="28">
        <v>35289</v>
      </c>
      <c r="G1701" s="29">
        <v>0.60069444444444442</v>
      </c>
      <c r="H1701" s="28">
        <v>35289</v>
      </c>
      <c r="I1701" s="29">
        <v>0.89583333333333337</v>
      </c>
      <c r="J1701" s="27" t="s">
        <v>889</v>
      </c>
      <c r="K1701" s="27">
        <v>4</v>
      </c>
      <c r="L1701" s="27">
        <v>0</v>
      </c>
      <c r="M1701" s="27">
        <v>4</v>
      </c>
      <c r="N1701" s="27" t="s">
        <v>882</v>
      </c>
      <c r="O1701" s="30">
        <v>202006757</v>
      </c>
      <c r="P1701" s="22"/>
      <c r="Q1701" s="22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9"/>
    </row>
    <row r="1702" spans="1:29" x14ac:dyDescent="0.25">
      <c r="A1702" s="27">
        <v>1996</v>
      </c>
      <c r="B1702" s="27" t="s">
        <v>4259</v>
      </c>
      <c r="C1702" s="27" t="s">
        <v>674</v>
      </c>
      <c r="D1702" s="27" t="s">
        <v>1248</v>
      </c>
      <c r="E1702" s="27" t="s">
        <v>3913</v>
      </c>
      <c r="F1702" s="28">
        <v>35289</v>
      </c>
      <c r="G1702" s="29">
        <v>0.60416666666666663</v>
      </c>
      <c r="H1702" s="28">
        <v>35289</v>
      </c>
      <c r="I1702" s="29">
        <v>0.625</v>
      </c>
      <c r="J1702" s="27" t="s">
        <v>889</v>
      </c>
      <c r="K1702" s="27">
        <v>0</v>
      </c>
      <c r="L1702" s="27">
        <v>0.03</v>
      </c>
      <c r="M1702" s="27">
        <v>0.03</v>
      </c>
      <c r="N1702" s="27" t="s">
        <v>882</v>
      </c>
      <c r="O1702" s="30">
        <v>201405015</v>
      </c>
      <c r="P1702" s="22"/>
      <c r="Q1702" s="22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9"/>
    </row>
    <row r="1703" spans="1:29" x14ac:dyDescent="0.25">
      <c r="A1703" s="27">
        <v>1996</v>
      </c>
      <c r="B1703" s="27" t="s">
        <v>4637</v>
      </c>
      <c r="C1703" s="27" t="s">
        <v>674</v>
      </c>
      <c r="D1703" s="27" t="s">
        <v>3830</v>
      </c>
      <c r="E1703" s="27" t="s">
        <v>840</v>
      </c>
      <c r="F1703" s="28">
        <v>35289</v>
      </c>
      <c r="G1703" s="29">
        <v>0.62847222222222221</v>
      </c>
      <c r="H1703" s="28">
        <v>35289</v>
      </c>
      <c r="I1703" s="29">
        <v>0.6875</v>
      </c>
      <c r="J1703" s="27" t="s">
        <v>889</v>
      </c>
      <c r="K1703" s="27">
        <v>0</v>
      </c>
      <c r="L1703" s="27">
        <v>0.5</v>
      </c>
      <c r="M1703" s="27">
        <v>0.5</v>
      </c>
      <c r="N1703" s="27" t="s">
        <v>882</v>
      </c>
      <c r="O1703" s="30">
        <v>201707056</v>
      </c>
      <c r="P1703" s="22"/>
      <c r="Q1703" s="22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9"/>
    </row>
    <row r="1704" spans="1:29" x14ac:dyDescent="0.25">
      <c r="A1704" s="27">
        <v>1996</v>
      </c>
      <c r="B1704" s="27" t="s">
        <v>4259</v>
      </c>
      <c r="C1704" s="27" t="s">
        <v>674</v>
      </c>
      <c r="D1704" s="27" t="s">
        <v>1248</v>
      </c>
      <c r="E1704" s="27" t="s">
        <v>3913</v>
      </c>
      <c r="F1704" s="28">
        <v>35289</v>
      </c>
      <c r="G1704" s="29">
        <v>0.64583333333333337</v>
      </c>
      <c r="H1704" s="28">
        <v>35289</v>
      </c>
      <c r="I1704" s="29">
        <v>0.6875</v>
      </c>
      <c r="J1704" s="27" t="s">
        <v>889</v>
      </c>
      <c r="K1704" s="27">
        <v>0</v>
      </c>
      <c r="L1704" s="27">
        <v>0.3</v>
      </c>
      <c r="M1704" s="27">
        <v>0.3</v>
      </c>
      <c r="N1704" s="27" t="s">
        <v>882</v>
      </c>
      <c r="O1704" s="30">
        <v>202000772</v>
      </c>
      <c r="P1704" s="22"/>
      <c r="Q1704" s="22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9"/>
    </row>
    <row r="1705" spans="1:29" x14ac:dyDescent="0.25">
      <c r="A1705" s="27">
        <v>1996</v>
      </c>
      <c r="B1705" s="27" t="s">
        <v>2377</v>
      </c>
      <c r="C1705" s="27" t="s">
        <v>2231</v>
      </c>
      <c r="D1705" s="27" t="s">
        <v>2268</v>
      </c>
      <c r="E1705" s="27" t="s">
        <v>2371</v>
      </c>
      <c r="F1705" s="28">
        <v>35289</v>
      </c>
      <c r="G1705" s="29">
        <v>0.65972222222222221</v>
      </c>
      <c r="H1705" s="28">
        <v>35289</v>
      </c>
      <c r="I1705" s="29">
        <v>0.71250000000000002</v>
      </c>
      <c r="J1705" s="27"/>
      <c r="K1705" s="27">
        <v>0</v>
      </c>
      <c r="L1705" s="27">
        <v>0.01</v>
      </c>
      <c r="M1705" s="27">
        <v>0.01</v>
      </c>
      <c r="N1705" s="27" t="s">
        <v>2173</v>
      </c>
      <c r="O1705" s="30">
        <v>201906750</v>
      </c>
      <c r="P1705" s="22"/>
      <c r="Q1705" s="22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9"/>
    </row>
    <row r="1706" spans="1:29" x14ac:dyDescent="0.25">
      <c r="A1706" s="27">
        <v>1996</v>
      </c>
      <c r="B1706" s="27" t="s">
        <v>2499</v>
      </c>
      <c r="C1706" s="27" t="s">
        <v>2231</v>
      </c>
      <c r="D1706" s="27" t="s">
        <v>2259</v>
      </c>
      <c r="E1706" s="27" t="s">
        <v>2500</v>
      </c>
      <c r="F1706" s="28">
        <v>35289</v>
      </c>
      <c r="G1706" s="29">
        <v>0.72916666666666663</v>
      </c>
      <c r="H1706" s="28">
        <v>35289</v>
      </c>
      <c r="I1706" s="29">
        <v>0.82430555555555562</v>
      </c>
      <c r="J1706" s="27"/>
      <c r="K1706" s="27">
        <v>0.05</v>
      </c>
      <c r="L1706" s="27">
        <v>0</v>
      </c>
      <c r="M1706" s="27">
        <v>0.05</v>
      </c>
      <c r="N1706" s="27" t="s">
        <v>2211</v>
      </c>
      <c r="O1706" s="30">
        <v>202006670</v>
      </c>
      <c r="P1706" s="22"/>
      <c r="Q1706" s="22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9"/>
    </row>
    <row r="1707" spans="1:29" x14ac:dyDescent="0.25">
      <c r="A1707" s="27">
        <v>1996</v>
      </c>
      <c r="B1707" s="27" t="s">
        <v>4636</v>
      </c>
      <c r="C1707" s="27" t="s">
        <v>674</v>
      </c>
      <c r="D1707" s="27" t="s">
        <v>1248</v>
      </c>
      <c r="E1707" s="27" t="s">
        <v>4042</v>
      </c>
      <c r="F1707" s="28">
        <v>35289</v>
      </c>
      <c r="G1707" s="29">
        <v>0.72916666666666663</v>
      </c>
      <c r="H1707" s="28">
        <v>35289</v>
      </c>
      <c r="I1707" s="29">
        <v>0.8125</v>
      </c>
      <c r="J1707" s="27" t="s">
        <v>889</v>
      </c>
      <c r="K1707" s="27">
        <v>0</v>
      </c>
      <c r="L1707" s="27">
        <v>0.1</v>
      </c>
      <c r="M1707" s="27">
        <v>0.1</v>
      </c>
      <c r="N1707" s="27" t="s">
        <v>882</v>
      </c>
      <c r="O1707" s="30">
        <v>202102695</v>
      </c>
      <c r="P1707" s="22"/>
      <c r="Q1707" s="22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9"/>
    </row>
    <row r="1708" spans="1:29" x14ac:dyDescent="0.25">
      <c r="A1708" s="27">
        <v>1996</v>
      </c>
      <c r="B1708" s="27" t="s">
        <v>4873</v>
      </c>
      <c r="C1708" s="27" t="s">
        <v>674</v>
      </c>
      <c r="D1708" s="27" t="s">
        <v>3821</v>
      </c>
      <c r="E1708" s="27" t="s">
        <v>3861</v>
      </c>
      <c r="F1708" s="28">
        <v>35289</v>
      </c>
      <c r="G1708" s="29">
        <v>0.73125000000000007</v>
      </c>
      <c r="H1708" s="28">
        <v>35289</v>
      </c>
      <c r="I1708" s="29">
        <v>0.8125</v>
      </c>
      <c r="J1708" s="27" t="s">
        <v>889</v>
      </c>
      <c r="K1708" s="27">
        <v>0</v>
      </c>
      <c r="L1708" s="27">
        <v>0.5</v>
      </c>
      <c r="M1708" s="27">
        <v>0.5</v>
      </c>
      <c r="N1708" s="27" t="s">
        <v>882</v>
      </c>
      <c r="O1708" s="30">
        <v>201806860</v>
      </c>
      <c r="P1708" s="22"/>
      <c r="Q1708" s="22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9"/>
    </row>
    <row r="1709" spans="1:29" x14ac:dyDescent="0.25">
      <c r="A1709" s="27">
        <v>1996</v>
      </c>
      <c r="B1709" s="27" t="s">
        <v>1475</v>
      </c>
      <c r="C1709" s="27" t="s">
        <v>676</v>
      </c>
      <c r="D1709" s="27" t="s">
        <v>1004</v>
      </c>
      <c r="E1709" s="27" t="s">
        <v>803</v>
      </c>
      <c r="F1709" s="28">
        <v>35289</v>
      </c>
      <c r="G1709" s="29">
        <v>0.77083333333333337</v>
      </c>
      <c r="H1709" s="28">
        <v>35289</v>
      </c>
      <c r="I1709" s="29">
        <v>0.82291666666666663</v>
      </c>
      <c r="J1709" s="27" t="s">
        <v>889</v>
      </c>
      <c r="K1709" s="27">
        <v>0</v>
      </c>
      <c r="L1709" s="27">
        <v>0.5</v>
      </c>
      <c r="M1709" s="27">
        <v>0.5</v>
      </c>
      <c r="N1709" s="27" t="s">
        <v>882</v>
      </c>
      <c r="O1709" s="30">
        <v>201208138</v>
      </c>
      <c r="P1709" s="22"/>
      <c r="Q1709" s="22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9"/>
    </row>
    <row r="1710" spans="1:29" x14ac:dyDescent="0.25">
      <c r="A1710" s="27">
        <v>1996</v>
      </c>
      <c r="B1710" s="27" t="s">
        <v>4635</v>
      </c>
      <c r="C1710" s="27" t="s">
        <v>674</v>
      </c>
      <c r="D1710" s="27" t="s">
        <v>3827</v>
      </c>
      <c r="E1710" s="27" t="s">
        <v>4012</v>
      </c>
      <c r="F1710" s="28">
        <v>35289</v>
      </c>
      <c r="G1710" s="29">
        <v>0.875</v>
      </c>
      <c r="H1710" s="28">
        <v>35289</v>
      </c>
      <c r="I1710" s="29">
        <v>0.92361111111111116</v>
      </c>
      <c r="J1710" s="27" t="s">
        <v>889</v>
      </c>
      <c r="K1710" s="27">
        <v>0</v>
      </c>
      <c r="L1710" s="27">
        <v>0.3</v>
      </c>
      <c r="M1710" s="27">
        <v>0.3</v>
      </c>
      <c r="N1710" s="27" t="s">
        <v>882</v>
      </c>
      <c r="O1710" s="30">
        <v>201909873</v>
      </c>
      <c r="P1710" s="22"/>
      <c r="Q1710" s="22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9"/>
    </row>
    <row r="1711" spans="1:29" x14ac:dyDescent="0.25">
      <c r="A1711" s="27">
        <v>1996</v>
      </c>
      <c r="B1711" s="27" t="s">
        <v>3965</v>
      </c>
      <c r="C1711" s="27" t="s">
        <v>674</v>
      </c>
      <c r="D1711" s="27" t="s">
        <v>3846</v>
      </c>
      <c r="E1711" s="27" t="s">
        <v>3953</v>
      </c>
      <c r="F1711" s="28">
        <v>35289</v>
      </c>
      <c r="G1711" s="29">
        <v>0.92708333333333337</v>
      </c>
      <c r="H1711" s="28">
        <v>35289</v>
      </c>
      <c r="I1711" s="29">
        <v>0.96875</v>
      </c>
      <c r="J1711" s="27" t="s">
        <v>889</v>
      </c>
      <c r="K1711" s="27">
        <v>0</v>
      </c>
      <c r="L1711" s="27">
        <v>0.01</v>
      </c>
      <c r="M1711" s="27">
        <v>0.01</v>
      </c>
      <c r="N1711" s="27" t="s">
        <v>882</v>
      </c>
      <c r="O1711" s="30">
        <v>201706162</v>
      </c>
      <c r="P1711" s="22"/>
      <c r="Q1711" s="22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9"/>
    </row>
    <row r="1712" spans="1:29" x14ac:dyDescent="0.25">
      <c r="A1712" s="27">
        <v>1996</v>
      </c>
      <c r="B1712" s="27" t="s">
        <v>4635</v>
      </c>
      <c r="C1712" s="27" t="s">
        <v>674</v>
      </c>
      <c r="D1712" s="27" t="s">
        <v>3827</v>
      </c>
      <c r="E1712" s="27" t="s">
        <v>4012</v>
      </c>
      <c r="F1712" s="28">
        <v>35289</v>
      </c>
      <c r="G1712" s="29">
        <v>0.97916666666666663</v>
      </c>
      <c r="H1712" s="28">
        <v>35290</v>
      </c>
      <c r="I1712" s="29">
        <v>4.8611111111111112E-2</v>
      </c>
      <c r="J1712" s="27" t="s">
        <v>889</v>
      </c>
      <c r="K1712" s="27">
        <v>0</v>
      </c>
      <c r="L1712" s="27">
        <v>0.1</v>
      </c>
      <c r="M1712" s="27">
        <v>0.1</v>
      </c>
      <c r="N1712" s="27" t="s">
        <v>882</v>
      </c>
      <c r="O1712" s="30">
        <v>201908687</v>
      </c>
      <c r="P1712" s="22"/>
      <c r="Q1712" s="22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9"/>
    </row>
    <row r="1713" spans="1:29" x14ac:dyDescent="0.25">
      <c r="A1713" s="27">
        <v>1996</v>
      </c>
      <c r="B1713" s="27" t="s">
        <v>1559</v>
      </c>
      <c r="C1713" s="27" t="s">
        <v>676</v>
      </c>
      <c r="D1713" s="27" t="s">
        <v>1004</v>
      </c>
      <c r="E1713" s="27" t="s">
        <v>1560</v>
      </c>
      <c r="F1713" s="28">
        <v>35290</v>
      </c>
      <c r="G1713" s="29">
        <v>0.59375</v>
      </c>
      <c r="H1713" s="28">
        <v>35290</v>
      </c>
      <c r="I1713" s="29">
        <v>0.70138888888888884</v>
      </c>
      <c r="J1713" s="27" t="s">
        <v>889</v>
      </c>
      <c r="K1713" s="27">
        <v>0</v>
      </c>
      <c r="L1713" s="27">
        <v>1.5</v>
      </c>
      <c r="M1713" s="27">
        <v>1.5</v>
      </c>
      <c r="N1713" s="27" t="s">
        <v>882</v>
      </c>
      <c r="O1713" s="30">
        <v>202102694</v>
      </c>
      <c r="P1713" s="22"/>
      <c r="Q1713" s="22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9"/>
    </row>
    <row r="1714" spans="1:29" x14ac:dyDescent="0.25">
      <c r="A1714" s="27">
        <v>1996</v>
      </c>
      <c r="B1714" s="27" t="s">
        <v>3962</v>
      </c>
      <c r="C1714" s="27" t="s">
        <v>674</v>
      </c>
      <c r="D1714" s="27" t="s">
        <v>3824</v>
      </c>
      <c r="E1714" s="27" t="s">
        <v>3963</v>
      </c>
      <c r="F1714" s="28">
        <v>35290</v>
      </c>
      <c r="G1714" s="29">
        <v>0.60416666666666663</v>
      </c>
      <c r="H1714" s="28">
        <v>35290</v>
      </c>
      <c r="I1714" s="29">
        <v>0.62847222222222221</v>
      </c>
      <c r="J1714" s="27" t="s">
        <v>889</v>
      </c>
      <c r="K1714" s="27">
        <v>0</v>
      </c>
      <c r="L1714" s="27">
        <v>0.01</v>
      </c>
      <c r="M1714" s="27">
        <v>0.01</v>
      </c>
      <c r="N1714" s="27" t="s">
        <v>882</v>
      </c>
      <c r="O1714" s="30">
        <v>201907457</v>
      </c>
      <c r="P1714" s="22"/>
      <c r="Q1714" s="22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9"/>
    </row>
    <row r="1715" spans="1:29" x14ac:dyDescent="0.25">
      <c r="A1715" s="27">
        <v>1996</v>
      </c>
      <c r="B1715" s="27" t="s">
        <v>4119</v>
      </c>
      <c r="C1715" s="27" t="s">
        <v>674</v>
      </c>
      <c r="D1715" s="27" t="s">
        <v>802</v>
      </c>
      <c r="E1715" s="27" t="s">
        <v>3982</v>
      </c>
      <c r="F1715" s="28">
        <v>35290</v>
      </c>
      <c r="G1715" s="29">
        <v>0.625</v>
      </c>
      <c r="H1715" s="28">
        <v>35290</v>
      </c>
      <c r="I1715" s="29">
        <v>0.65625</v>
      </c>
      <c r="J1715" s="27" t="s">
        <v>889</v>
      </c>
      <c r="K1715" s="27">
        <v>0</v>
      </c>
      <c r="L1715" s="27">
        <v>0.02</v>
      </c>
      <c r="M1715" s="27">
        <v>0.02</v>
      </c>
      <c r="N1715" s="27" t="s">
        <v>882</v>
      </c>
      <c r="O1715" s="30">
        <v>201706403</v>
      </c>
      <c r="P1715" s="22"/>
      <c r="Q1715" s="22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9"/>
    </row>
    <row r="1716" spans="1:29" x14ac:dyDescent="0.25">
      <c r="A1716" s="27">
        <v>1996</v>
      </c>
      <c r="B1716" s="27" t="s">
        <v>4634</v>
      </c>
      <c r="C1716" s="27" t="s">
        <v>674</v>
      </c>
      <c r="D1716" s="27" t="s">
        <v>3939</v>
      </c>
      <c r="E1716" s="27" t="s">
        <v>777</v>
      </c>
      <c r="F1716" s="28">
        <v>35290</v>
      </c>
      <c r="G1716" s="29">
        <v>0.625</v>
      </c>
      <c r="H1716" s="28">
        <v>35290</v>
      </c>
      <c r="I1716" s="29">
        <v>0.68055555555555547</v>
      </c>
      <c r="J1716" s="27" t="s">
        <v>889</v>
      </c>
      <c r="K1716" s="27">
        <v>0</v>
      </c>
      <c r="L1716" s="27">
        <v>0.1</v>
      </c>
      <c r="M1716" s="27">
        <v>0.1</v>
      </c>
      <c r="N1716" s="27" t="s">
        <v>882</v>
      </c>
      <c r="O1716" s="30">
        <v>201904810</v>
      </c>
      <c r="P1716" s="22"/>
      <c r="Q1716" s="22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9"/>
    </row>
    <row r="1717" spans="1:29" x14ac:dyDescent="0.25">
      <c r="A1717" s="27">
        <v>1996</v>
      </c>
      <c r="B1717" s="27" t="s">
        <v>1172</v>
      </c>
      <c r="C1717" s="27" t="s">
        <v>676</v>
      </c>
      <c r="D1717" s="27" t="s">
        <v>891</v>
      </c>
      <c r="E1717" s="27" t="s">
        <v>1173</v>
      </c>
      <c r="F1717" s="28">
        <v>35290</v>
      </c>
      <c r="G1717" s="29">
        <v>0.66319444444444442</v>
      </c>
      <c r="H1717" s="28">
        <v>35290</v>
      </c>
      <c r="I1717" s="29">
        <v>0.72569444444444453</v>
      </c>
      <c r="J1717" s="27" t="s">
        <v>889</v>
      </c>
      <c r="K1717" s="27">
        <v>0</v>
      </c>
      <c r="L1717" s="27">
        <v>0.02</v>
      </c>
      <c r="M1717" s="27">
        <v>0.02</v>
      </c>
      <c r="N1717" s="27" t="s">
        <v>882</v>
      </c>
      <c r="O1717" s="30">
        <v>202008107</v>
      </c>
      <c r="P1717" s="22"/>
      <c r="Q1717" s="22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9"/>
    </row>
    <row r="1718" spans="1:29" x14ac:dyDescent="0.25">
      <c r="A1718" s="27">
        <v>1996</v>
      </c>
      <c r="B1718" s="27" t="s">
        <v>3964</v>
      </c>
      <c r="C1718" s="27" t="s">
        <v>674</v>
      </c>
      <c r="D1718" s="27" t="s">
        <v>3827</v>
      </c>
      <c r="E1718" s="27" t="s">
        <v>3828</v>
      </c>
      <c r="F1718" s="28">
        <v>35290</v>
      </c>
      <c r="G1718" s="29">
        <v>0.6875</v>
      </c>
      <c r="H1718" s="28">
        <v>35290</v>
      </c>
      <c r="I1718" s="29">
        <v>0.83333333333333337</v>
      </c>
      <c r="J1718" s="27" t="s">
        <v>889</v>
      </c>
      <c r="K1718" s="27">
        <v>0</v>
      </c>
      <c r="L1718" s="27">
        <v>0.5</v>
      </c>
      <c r="M1718" s="27">
        <v>0.5</v>
      </c>
      <c r="N1718" s="27" t="s">
        <v>882</v>
      </c>
      <c r="O1718" s="30">
        <v>201407776</v>
      </c>
      <c r="P1718" s="22"/>
      <c r="Q1718" s="22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9"/>
    </row>
    <row r="1719" spans="1:29" x14ac:dyDescent="0.25">
      <c r="A1719" s="27">
        <v>1996</v>
      </c>
      <c r="B1719" s="27" t="s">
        <v>4430</v>
      </c>
      <c r="C1719" s="27" t="s">
        <v>674</v>
      </c>
      <c r="D1719" s="27" t="s">
        <v>752</v>
      </c>
      <c r="E1719" s="27" t="s">
        <v>4384</v>
      </c>
      <c r="F1719" s="28">
        <v>35290</v>
      </c>
      <c r="G1719" s="29">
        <v>0.74305555555555547</v>
      </c>
      <c r="H1719" s="28">
        <v>35290</v>
      </c>
      <c r="I1719" s="29">
        <v>0.77083333333333337</v>
      </c>
      <c r="J1719" s="27" t="s">
        <v>889</v>
      </c>
      <c r="K1719" s="27">
        <v>0</v>
      </c>
      <c r="L1719" s="27">
        <v>0.05</v>
      </c>
      <c r="M1719" s="27">
        <v>0.05</v>
      </c>
      <c r="N1719" s="27" t="s">
        <v>882</v>
      </c>
      <c r="O1719" s="30">
        <v>202007463</v>
      </c>
      <c r="P1719" s="22"/>
      <c r="Q1719" s="22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9"/>
    </row>
    <row r="1720" spans="1:29" x14ac:dyDescent="0.25">
      <c r="A1720" s="27">
        <v>1996</v>
      </c>
      <c r="B1720" s="27" t="s">
        <v>4635</v>
      </c>
      <c r="C1720" s="27" t="s">
        <v>674</v>
      </c>
      <c r="D1720" s="27" t="s">
        <v>3827</v>
      </c>
      <c r="E1720" s="27" t="s">
        <v>4012</v>
      </c>
      <c r="F1720" s="28">
        <v>35290</v>
      </c>
      <c r="G1720" s="29">
        <v>0.85416666666666663</v>
      </c>
      <c r="H1720" s="28">
        <v>35290</v>
      </c>
      <c r="I1720" s="29">
        <v>0.92361111111111116</v>
      </c>
      <c r="J1720" s="27" t="s">
        <v>889</v>
      </c>
      <c r="K1720" s="27">
        <v>0</v>
      </c>
      <c r="L1720" s="27">
        <v>0.5</v>
      </c>
      <c r="M1720" s="27">
        <v>0.5</v>
      </c>
      <c r="N1720" s="27" t="s">
        <v>882</v>
      </c>
      <c r="O1720" s="30">
        <v>202005303</v>
      </c>
      <c r="P1720" s="22"/>
      <c r="Q1720" s="22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9"/>
    </row>
    <row r="1721" spans="1:29" x14ac:dyDescent="0.25">
      <c r="A1721" s="27">
        <v>1996</v>
      </c>
      <c r="B1721" s="27" t="s">
        <v>2501</v>
      </c>
      <c r="C1721" s="27" t="s">
        <v>2231</v>
      </c>
      <c r="D1721" s="27" t="s">
        <v>2240</v>
      </c>
      <c r="E1721" s="27" t="s">
        <v>2502</v>
      </c>
      <c r="F1721" s="28">
        <v>35291</v>
      </c>
      <c r="G1721" s="29">
        <v>9.0277777777777776E-2</v>
      </c>
      <c r="H1721" s="28">
        <v>35291</v>
      </c>
      <c r="I1721" s="29">
        <v>0.15972222222222224</v>
      </c>
      <c r="J1721" s="27" t="s">
        <v>889</v>
      </c>
      <c r="K1721" s="27">
        <v>0</v>
      </c>
      <c r="L1721" s="27">
        <v>0.01</v>
      </c>
      <c r="M1721" s="27">
        <v>0.01</v>
      </c>
      <c r="N1721" s="27" t="s">
        <v>882</v>
      </c>
      <c r="O1721" s="30">
        <v>202102714</v>
      </c>
      <c r="P1721" s="22"/>
      <c r="Q1721" s="22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9"/>
    </row>
    <row r="1722" spans="1:29" x14ac:dyDescent="0.25">
      <c r="A1722" s="27">
        <v>1996</v>
      </c>
      <c r="B1722" s="27" t="s">
        <v>3961</v>
      </c>
      <c r="C1722" s="27" t="s">
        <v>674</v>
      </c>
      <c r="D1722" s="27" t="s">
        <v>3841</v>
      </c>
      <c r="E1722" s="27" t="s">
        <v>3946</v>
      </c>
      <c r="F1722" s="28">
        <v>35291</v>
      </c>
      <c r="G1722" s="29">
        <v>0.15277777777777776</v>
      </c>
      <c r="H1722" s="28">
        <v>35291</v>
      </c>
      <c r="I1722" s="29">
        <v>0.16666666666666666</v>
      </c>
      <c r="J1722" s="27" t="s">
        <v>889</v>
      </c>
      <c r="K1722" s="27">
        <v>0</v>
      </c>
      <c r="L1722" s="27">
        <v>0.01</v>
      </c>
      <c r="M1722" s="27">
        <v>0.01</v>
      </c>
      <c r="N1722" s="27" t="s">
        <v>882</v>
      </c>
      <c r="O1722" s="30">
        <v>201906051</v>
      </c>
      <c r="P1722" s="22"/>
      <c r="Q1722" s="22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9"/>
    </row>
    <row r="1723" spans="1:29" x14ac:dyDescent="0.25">
      <c r="A1723" s="27">
        <v>1996</v>
      </c>
      <c r="B1723" s="27" t="s">
        <v>1473</v>
      </c>
      <c r="C1723" s="27" t="s">
        <v>676</v>
      </c>
      <c r="D1723" s="27" t="s">
        <v>1004</v>
      </c>
      <c r="E1723" s="27" t="s">
        <v>1474</v>
      </c>
      <c r="F1723" s="28">
        <v>35291</v>
      </c>
      <c r="G1723" s="29">
        <v>0.21875</v>
      </c>
      <c r="H1723" s="28">
        <v>35291</v>
      </c>
      <c r="I1723" s="29">
        <v>0.29166666666666669</v>
      </c>
      <c r="J1723" s="27" t="s">
        <v>889</v>
      </c>
      <c r="K1723" s="27">
        <v>0</v>
      </c>
      <c r="L1723" s="27">
        <v>0.5</v>
      </c>
      <c r="M1723" s="27">
        <v>0.5</v>
      </c>
      <c r="N1723" s="27" t="s">
        <v>882</v>
      </c>
      <c r="O1723" s="30">
        <v>201604605</v>
      </c>
      <c r="P1723" s="22"/>
      <c r="Q1723" s="22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9"/>
    </row>
    <row r="1724" spans="1:29" x14ac:dyDescent="0.25">
      <c r="A1724" s="27">
        <v>1996</v>
      </c>
      <c r="B1724" s="27" t="s">
        <v>990</v>
      </c>
      <c r="C1724" s="27" t="s">
        <v>676</v>
      </c>
      <c r="D1724" s="27" t="s">
        <v>991</v>
      </c>
      <c r="E1724" s="27" t="s">
        <v>992</v>
      </c>
      <c r="F1724" s="28">
        <v>35291</v>
      </c>
      <c r="G1724" s="29">
        <v>0.375</v>
      </c>
      <c r="H1724" s="28">
        <v>35291</v>
      </c>
      <c r="I1724" s="29">
        <v>0.44097222222222227</v>
      </c>
      <c r="J1724" s="27" t="s">
        <v>889</v>
      </c>
      <c r="K1724" s="27">
        <v>0</v>
      </c>
      <c r="L1724" s="27">
        <v>0.03</v>
      </c>
      <c r="M1724" s="27">
        <v>0.03</v>
      </c>
      <c r="N1724" s="27" t="s">
        <v>882</v>
      </c>
      <c r="O1724" s="30">
        <v>202006677</v>
      </c>
      <c r="P1724" s="22"/>
      <c r="Q1724" s="22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9"/>
    </row>
    <row r="1725" spans="1:29" x14ac:dyDescent="0.25">
      <c r="A1725" s="27">
        <v>1996</v>
      </c>
      <c r="B1725" s="27" t="s">
        <v>4635</v>
      </c>
      <c r="C1725" s="27" t="s">
        <v>674</v>
      </c>
      <c r="D1725" s="27" t="s">
        <v>3827</v>
      </c>
      <c r="E1725" s="27" t="s">
        <v>4012</v>
      </c>
      <c r="F1725" s="28">
        <v>35291</v>
      </c>
      <c r="G1725" s="29">
        <v>0.3888888888888889</v>
      </c>
      <c r="H1725" s="28">
        <v>35291</v>
      </c>
      <c r="I1725" s="29">
        <v>0.5</v>
      </c>
      <c r="J1725" s="27" t="s">
        <v>889</v>
      </c>
      <c r="K1725" s="27">
        <v>0</v>
      </c>
      <c r="L1725" s="27">
        <v>0.5</v>
      </c>
      <c r="M1725" s="27">
        <v>0.5</v>
      </c>
      <c r="N1725" s="27" t="s">
        <v>882</v>
      </c>
      <c r="O1725" s="30">
        <v>201407896</v>
      </c>
      <c r="P1725" s="22"/>
      <c r="Q1725" s="22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9"/>
    </row>
    <row r="1726" spans="1:29" x14ac:dyDescent="0.25">
      <c r="A1726" s="27">
        <v>1996</v>
      </c>
      <c r="B1726" s="27" t="s">
        <v>1276</v>
      </c>
      <c r="C1726" s="27" t="s">
        <v>676</v>
      </c>
      <c r="D1726" s="27" t="s">
        <v>914</v>
      </c>
      <c r="E1726" s="27" t="s">
        <v>793</v>
      </c>
      <c r="F1726" s="28">
        <v>35291</v>
      </c>
      <c r="G1726" s="29">
        <v>0.46527777777777773</v>
      </c>
      <c r="H1726" s="28">
        <v>35291</v>
      </c>
      <c r="I1726" s="29">
        <v>0.52083333333333337</v>
      </c>
      <c r="J1726" s="27" t="s">
        <v>889</v>
      </c>
      <c r="K1726" s="27">
        <v>0</v>
      </c>
      <c r="L1726" s="27">
        <v>0.05</v>
      </c>
      <c r="M1726" s="27">
        <v>0.05</v>
      </c>
      <c r="N1726" s="27" t="s">
        <v>882</v>
      </c>
      <c r="O1726" s="30">
        <v>201905451</v>
      </c>
      <c r="P1726" s="22"/>
      <c r="Q1726" s="22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9"/>
    </row>
    <row r="1727" spans="1:29" x14ac:dyDescent="0.25">
      <c r="A1727" s="27">
        <v>1996</v>
      </c>
      <c r="B1727" s="27" t="s">
        <v>4120</v>
      </c>
      <c r="C1727" s="27" t="s">
        <v>674</v>
      </c>
      <c r="D1727" s="27" t="s">
        <v>3824</v>
      </c>
      <c r="E1727" s="27" t="s">
        <v>3835</v>
      </c>
      <c r="F1727" s="28">
        <v>35291</v>
      </c>
      <c r="G1727" s="29">
        <v>0.49305555555555558</v>
      </c>
      <c r="H1727" s="28">
        <v>35291</v>
      </c>
      <c r="I1727" s="29">
        <v>0.50694444444444442</v>
      </c>
      <c r="J1727" s="27" t="s">
        <v>889</v>
      </c>
      <c r="K1727" s="27">
        <v>0</v>
      </c>
      <c r="L1727" s="27">
        <v>0.02</v>
      </c>
      <c r="M1727" s="27">
        <v>0.02</v>
      </c>
      <c r="N1727" s="27" t="s">
        <v>882</v>
      </c>
      <c r="O1727" s="30">
        <v>201703591</v>
      </c>
      <c r="P1727" s="22"/>
      <c r="Q1727" s="22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9"/>
    </row>
    <row r="1728" spans="1:29" x14ac:dyDescent="0.25">
      <c r="A1728" s="27">
        <v>1996</v>
      </c>
      <c r="B1728" s="27" t="s">
        <v>3961</v>
      </c>
      <c r="C1728" s="27" t="s">
        <v>674</v>
      </c>
      <c r="D1728" s="27" t="s">
        <v>3841</v>
      </c>
      <c r="E1728" s="27" t="s">
        <v>3946</v>
      </c>
      <c r="F1728" s="28">
        <v>35291</v>
      </c>
      <c r="G1728" s="29">
        <v>0.52430555555555558</v>
      </c>
      <c r="H1728" s="28">
        <v>35291</v>
      </c>
      <c r="I1728" s="29">
        <v>0.55208333333333337</v>
      </c>
      <c r="J1728" s="27" t="s">
        <v>889</v>
      </c>
      <c r="K1728" s="27">
        <v>0</v>
      </c>
      <c r="L1728" s="27">
        <v>0.1</v>
      </c>
      <c r="M1728" s="27">
        <v>0.1</v>
      </c>
      <c r="N1728" s="27" t="s">
        <v>882</v>
      </c>
      <c r="O1728" s="30">
        <v>201808541</v>
      </c>
      <c r="P1728" s="22"/>
      <c r="Q1728" s="22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9"/>
    </row>
    <row r="1729" spans="1:29" x14ac:dyDescent="0.25">
      <c r="A1729" s="27">
        <v>1996</v>
      </c>
      <c r="B1729" s="27" t="s">
        <v>4635</v>
      </c>
      <c r="C1729" s="27" t="s">
        <v>674</v>
      </c>
      <c r="D1729" s="27" t="s">
        <v>3827</v>
      </c>
      <c r="E1729" s="27" t="s">
        <v>4012</v>
      </c>
      <c r="F1729" s="28">
        <v>35291</v>
      </c>
      <c r="G1729" s="29">
        <v>0.54861111111111105</v>
      </c>
      <c r="H1729" s="28">
        <v>35291</v>
      </c>
      <c r="I1729" s="29">
        <v>0.58680555555555558</v>
      </c>
      <c r="J1729" s="27" t="s">
        <v>889</v>
      </c>
      <c r="K1729" s="27">
        <v>0</v>
      </c>
      <c r="L1729" s="27">
        <v>0.1</v>
      </c>
      <c r="M1729" s="27">
        <v>0.1</v>
      </c>
      <c r="N1729" s="27" t="s">
        <v>882</v>
      </c>
      <c r="O1729" s="30">
        <v>201706117</v>
      </c>
      <c r="P1729" s="22"/>
      <c r="Q1729" s="22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9"/>
    </row>
    <row r="1730" spans="1:29" x14ac:dyDescent="0.25">
      <c r="A1730" s="27">
        <v>1996</v>
      </c>
      <c r="B1730" s="27" t="s">
        <v>3964</v>
      </c>
      <c r="C1730" s="27" t="s">
        <v>674</v>
      </c>
      <c r="D1730" s="27" t="s">
        <v>3827</v>
      </c>
      <c r="E1730" s="27" t="s">
        <v>3828</v>
      </c>
      <c r="F1730" s="28">
        <v>35291</v>
      </c>
      <c r="G1730" s="29">
        <v>0.625</v>
      </c>
      <c r="H1730" s="28">
        <v>35291</v>
      </c>
      <c r="I1730" s="29">
        <v>0.75</v>
      </c>
      <c r="J1730" s="27" t="s">
        <v>889</v>
      </c>
      <c r="K1730" s="27">
        <v>0</v>
      </c>
      <c r="L1730" s="27">
        <v>1</v>
      </c>
      <c r="M1730" s="27">
        <v>1</v>
      </c>
      <c r="N1730" s="27" t="s">
        <v>882</v>
      </c>
      <c r="O1730" s="30">
        <v>202006753</v>
      </c>
      <c r="P1730" s="22"/>
      <c r="Q1730" s="22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6"/>
      <c r="AC1730" s="19"/>
    </row>
    <row r="1731" spans="1:29" x14ac:dyDescent="0.25">
      <c r="A1731" s="27">
        <v>1996</v>
      </c>
      <c r="B1731" s="27" t="s">
        <v>2498</v>
      </c>
      <c r="C1731" s="27" t="s">
        <v>2231</v>
      </c>
      <c r="D1731" s="27" t="s">
        <v>2240</v>
      </c>
      <c r="E1731" s="27" t="s">
        <v>2241</v>
      </c>
      <c r="F1731" s="28">
        <v>35291</v>
      </c>
      <c r="G1731" s="29">
        <v>0.65277777777777779</v>
      </c>
      <c r="H1731" s="28">
        <v>35292</v>
      </c>
      <c r="I1731" s="29">
        <v>0.1013888888888889</v>
      </c>
      <c r="J1731" s="27"/>
      <c r="K1731" s="27">
        <v>0.91</v>
      </c>
      <c r="L1731" s="27">
        <v>1.2749999999999999</v>
      </c>
      <c r="M1731" s="27">
        <v>2.1850000000000001</v>
      </c>
      <c r="N1731" s="27" t="s">
        <v>2211</v>
      </c>
      <c r="O1731" s="30">
        <v>202103369</v>
      </c>
      <c r="P1731" s="22"/>
      <c r="Q1731" s="22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9"/>
    </row>
    <row r="1732" spans="1:29" x14ac:dyDescent="0.25">
      <c r="A1732" s="27">
        <v>1996</v>
      </c>
      <c r="B1732" s="27" t="s">
        <v>2375</v>
      </c>
      <c r="C1732" s="27" t="s">
        <v>2231</v>
      </c>
      <c r="D1732" s="27" t="s">
        <v>2268</v>
      </c>
      <c r="E1732" s="27" t="s">
        <v>2371</v>
      </c>
      <c r="F1732" s="28">
        <v>35291</v>
      </c>
      <c r="G1732" s="29">
        <v>0.65833333333333333</v>
      </c>
      <c r="H1732" s="28">
        <v>35291</v>
      </c>
      <c r="I1732" s="29">
        <v>0.75624999999999998</v>
      </c>
      <c r="J1732" s="27"/>
      <c r="K1732" s="27">
        <v>0.02</v>
      </c>
      <c r="L1732" s="27">
        <v>0.18</v>
      </c>
      <c r="M1732" s="27">
        <v>0.2</v>
      </c>
      <c r="N1732" s="27" t="s">
        <v>2173</v>
      </c>
      <c r="O1732" s="30">
        <v>201704093</v>
      </c>
      <c r="P1732" s="22"/>
      <c r="Q1732" s="22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9"/>
    </row>
    <row r="1733" spans="1:29" x14ac:dyDescent="0.25">
      <c r="A1733" s="27">
        <v>1996</v>
      </c>
      <c r="B1733" s="27" t="s">
        <v>4427</v>
      </c>
      <c r="C1733" s="27" t="s">
        <v>674</v>
      </c>
      <c r="D1733" s="27" t="s">
        <v>1248</v>
      </c>
      <c r="E1733" s="27" t="s">
        <v>4389</v>
      </c>
      <c r="F1733" s="28">
        <v>35291</v>
      </c>
      <c r="G1733" s="29">
        <v>0.65972222222222221</v>
      </c>
      <c r="H1733" s="28">
        <v>35291</v>
      </c>
      <c r="I1733" s="29">
        <v>0.72916666666666663</v>
      </c>
      <c r="J1733" s="27" t="s">
        <v>889</v>
      </c>
      <c r="K1733" s="27">
        <v>0</v>
      </c>
      <c r="L1733" s="27">
        <v>0.05</v>
      </c>
      <c r="M1733" s="27">
        <v>0.05</v>
      </c>
      <c r="N1733" s="27" t="s">
        <v>882</v>
      </c>
      <c r="O1733" s="30">
        <v>201705720</v>
      </c>
      <c r="P1733" s="22"/>
      <c r="Q1733" s="22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9"/>
    </row>
    <row r="1734" spans="1:29" x14ac:dyDescent="0.25">
      <c r="A1734" s="27">
        <v>1996</v>
      </c>
      <c r="B1734" s="27" t="s">
        <v>4118</v>
      </c>
      <c r="C1734" s="27" t="s">
        <v>674</v>
      </c>
      <c r="D1734" s="27" t="s">
        <v>802</v>
      </c>
      <c r="E1734" s="27" t="s">
        <v>816</v>
      </c>
      <c r="F1734" s="28">
        <v>35291</v>
      </c>
      <c r="G1734" s="29">
        <v>0.67361111111111116</v>
      </c>
      <c r="H1734" s="28">
        <v>35291</v>
      </c>
      <c r="I1734" s="29">
        <v>0.70138888888888884</v>
      </c>
      <c r="J1734" s="27" t="s">
        <v>889</v>
      </c>
      <c r="K1734" s="27">
        <v>0</v>
      </c>
      <c r="L1734" s="27">
        <v>0.02</v>
      </c>
      <c r="M1734" s="27">
        <v>0.02</v>
      </c>
      <c r="N1734" s="27" t="s">
        <v>882</v>
      </c>
      <c r="O1734" s="30">
        <v>201900198</v>
      </c>
      <c r="P1734" s="22"/>
      <c r="Q1734" s="22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9"/>
    </row>
    <row r="1735" spans="1:29" x14ac:dyDescent="0.25">
      <c r="A1735" s="27">
        <v>1996</v>
      </c>
      <c r="B1735" s="27" t="s">
        <v>4426</v>
      </c>
      <c r="C1735" s="27" t="s">
        <v>674</v>
      </c>
      <c r="D1735" s="27" t="s">
        <v>3841</v>
      </c>
      <c r="E1735" s="27" t="s">
        <v>3925</v>
      </c>
      <c r="F1735" s="28">
        <v>35291</v>
      </c>
      <c r="G1735" s="29">
        <v>0.67361111111111116</v>
      </c>
      <c r="H1735" s="28">
        <v>35291</v>
      </c>
      <c r="I1735" s="29">
        <v>0.72916666666666663</v>
      </c>
      <c r="J1735" s="27" t="s">
        <v>889</v>
      </c>
      <c r="K1735" s="27">
        <v>0</v>
      </c>
      <c r="L1735" s="27">
        <v>0.05</v>
      </c>
      <c r="M1735" s="27">
        <v>0.05</v>
      </c>
      <c r="N1735" s="27" t="s">
        <v>882</v>
      </c>
      <c r="O1735" s="30">
        <v>201907619</v>
      </c>
      <c r="P1735" s="22"/>
      <c r="Q1735" s="22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9"/>
    </row>
    <row r="1736" spans="1:29" x14ac:dyDescent="0.25">
      <c r="A1736" s="27">
        <v>1996</v>
      </c>
      <c r="B1736" s="27" t="s">
        <v>4425</v>
      </c>
      <c r="C1736" s="27" t="s">
        <v>674</v>
      </c>
      <c r="D1736" s="27" t="s">
        <v>3841</v>
      </c>
      <c r="E1736" s="27" t="s">
        <v>1047</v>
      </c>
      <c r="F1736" s="28">
        <v>35291</v>
      </c>
      <c r="G1736" s="29">
        <v>0.68055555555555547</v>
      </c>
      <c r="H1736" s="28">
        <v>35291</v>
      </c>
      <c r="I1736" s="29">
        <v>0.72916666666666663</v>
      </c>
      <c r="J1736" s="27" t="s">
        <v>889</v>
      </c>
      <c r="K1736" s="27">
        <v>0</v>
      </c>
      <c r="L1736" s="27">
        <v>0.05</v>
      </c>
      <c r="M1736" s="27">
        <v>0.05</v>
      </c>
      <c r="N1736" s="27" t="s">
        <v>882</v>
      </c>
      <c r="O1736" s="30">
        <v>201704951</v>
      </c>
      <c r="P1736" s="22"/>
      <c r="Q1736" s="22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9"/>
    </row>
    <row r="1737" spans="1:29" x14ac:dyDescent="0.25">
      <c r="A1737" s="27">
        <v>1996</v>
      </c>
      <c r="B1737" s="27" t="s">
        <v>4258</v>
      </c>
      <c r="C1737" s="27" t="s">
        <v>674</v>
      </c>
      <c r="D1737" s="27" t="s">
        <v>802</v>
      </c>
      <c r="E1737" s="27" t="s">
        <v>816</v>
      </c>
      <c r="F1737" s="28">
        <v>35291</v>
      </c>
      <c r="G1737" s="29">
        <v>0.88194444444444453</v>
      </c>
      <c r="H1737" s="28">
        <v>35291</v>
      </c>
      <c r="I1737" s="29">
        <v>0.92708333333333337</v>
      </c>
      <c r="J1737" s="27" t="s">
        <v>889</v>
      </c>
      <c r="K1737" s="27">
        <v>0</v>
      </c>
      <c r="L1737" s="27">
        <v>0.05</v>
      </c>
      <c r="M1737" s="27">
        <v>0.05</v>
      </c>
      <c r="N1737" s="27" t="s">
        <v>882</v>
      </c>
      <c r="O1737" s="30">
        <v>201704532</v>
      </c>
      <c r="P1737" s="22"/>
      <c r="Q1737" s="22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9"/>
    </row>
    <row r="1738" spans="1:29" x14ac:dyDescent="0.25">
      <c r="A1738" s="27">
        <v>1996</v>
      </c>
      <c r="B1738" s="27" t="s">
        <v>990</v>
      </c>
      <c r="C1738" s="27" t="s">
        <v>676</v>
      </c>
      <c r="D1738" s="27" t="s">
        <v>991</v>
      </c>
      <c r="E1738" s="27" t="s">
        <v>992</v>
      </c>
      <c r="F1738" s="28">
        <v>35291</v>
      </c>
      <c r="G1738" s="29">
        <v>0.97569444444444453</v>
      </c>
      <c r="H1738" s="28">
        <v>35292</v>
      </c>
      <c r="I1738" s="29">
        <v>1.3888888888888888E-2</v>
      </c>
      <c r="J1738" s="27" t="s">
        <v>889</v>
      </c>
      <c r="K1738" s="27">
        <v>0</v>
      </c>
      <c r="L1738" s="27">
        <v>0.02</v>
      </c>
      <c r="M1738" s="27">
        <v>0.02</v>
      </c>
      <c r="N1738" s="27" t="s">
        <v>882</v>
      </c>
      <c r="O1738" s="30">
        <v>202007031</v>
      </c>
      <c r="P1738" s="22"/>
      <c r="Q1738" s="22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9"/>
    </row>
    <row r="1739" spans="1:29" x14ac:dyDescent="0.25">
      <c r="A1739" s="27">
        <v>1996</v>
      </c>
      <c r="B1739" s="27" t="s">
        <v>1274</v>
      </c>
      <c r="C1739" s="27" t="s">
        <v>676</v>
      </c>
      <c r="D1739" s="27" t="s">
        <v>930</v>
      </c>
      <c r="E1739" s="27" t="s">
        <v>1275</v>
      </c>
      <c r="F1739" s="28">
        <v>35292</v>
      </c>
      <c r="G1739" s="29">
        <v>3.5416666666666666E-2</v>
      </c>
      <c r="H1739" s="28">
        <v>35292</v>
      </c>
      <c r="I1739" s="29">
        <v>8.3333333333333329E-2</v>
      </c>
      <c r="J1739" s="27" t="s">
        <v>889</v>
      </c>
      <c r="K1739" s="27">
        <v>0</v>
      </c>
      <c r="L1739" s="27">
        <v>0.05</v>
      </c>
      <c r="M1739" s="27">
        <v>0.05</v>
      </c>
      <c r="N1739" s="27" t="s">
        <v>882</v>
      </c>
      <c r="O1739" s="30">
        <v>202000163</v>
      </c>
      <c r="P1739" s="22"/>
      <c r="Q1739" s="22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9"/>
    </row>
    <row r="1740" spans="1:29" x14ac:dyDescent="0.25">
      <c r="A1740" s="27">
        <v>1996</v>
      </c>
      <c r="B1740" s="27" t="s">
        <v>4258</v>
      </c>
      <c r="C1740" s="27" t="s">
        <v>674</v>
      </c>
      <c r="D1740" s="27" t="s">
        <v>802</v>
      </c>
      <c r="E1740" s="27" t="s">
        <v>816</v>
      </c>
      <c r="F1740" s="28">
        <v>35292</v>
      </c>
      <c r="G1740" s="29">
        <v>8.6805555555555566E-2</v>
      </c>
      <c r="H1740" s="28">
        <v>35292</v>
      </c>
      <c r="I1740" s="29">
        <v>0.125</v>
      </c>
      <c r="J1740" s="27" t="s">
        <v>889</v>
      </c>
      <c r="K1740" s="27">
        <v>0</v>
      </c>
      <c r="L1740" s="27">
        <v>0.05</v>
      </c>
      <c r="M1740" s="27">
        <v>0.05</v>
      </c>
      <c r="N1740" s="27" t="s">
        <v>882</v>
      </c>
      <c r="O1740" s="30">
        <v>201806820</v>
      </c>
      <c r="P1740" s="22"/>
      <c r="Q1740" s="22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9"/>
    </row>
    <row r="1741" spans="1:29" x14ac:dyDescent="0.25">
      <c r="A1741" s="27">
        <v>1996</v>
      </c>
      <c r="B1741" s="27" t="s">
        <v>2368</v>
      </c>
      <c r="C1741" s="27" t="s">
        <v>2231</v>
      </c>
      <c r="D1741" s="27" t="s">
        <v>2268</v>
      </c>
      <c r="E1741" s="27" t="s">
        <v>2369</v>
      </c>
      <c r="F1741" s="28">
        <v>35292</v>
      </c>
      <c r="G1741" s="29">
        <v>0.40069444444444446</v>
      </c>
      <c r="H1741" s="28">
        <v>35292</v>
      </c>
      <c r="I1741" s="29">
        <v>0.44305555555555554</v>
      </c>
      <c r="J1741" s="27"/>
      <c r="K1741" s="27">
        <v>0</v>
      </c>
      <c r="L1741" s="27">
        <v>4.0000000000000002E-4</v>
      </c>
      <c r="M1741" s="27">
        <v>4.0000000000000002E-4</v>
      </c>
      <c r="N1741" s="27" t="s">
        <v>2173</v>
      </c>
      <c r="O1741" s="30">
        <v>201705227</v>
      </c>
      <c r="P1741" s="22"/>
      <c r="Q1741" s="22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9"/>
    </row>
    <row r="1742" spans="1:29" x14ac:dyDescent="0.25">
      <c r="A1742" s="27">
        <v>1996</v>
      </c>
      <c r="B1742" s="27" t="s">
        <v>1591</v>
      </c>
      <c r="C1742" s="27" t="s">
        <v>676</v>
      </c>
      <c r="D1742" s="27" t="s">
        <v>991</v>
      </c>
      <c r="E1742" s="27" t="s">
        <v>1127</v>
      </c>
      <c r="F1742" s="28">
        <v>35292</v>
      </c>
      <c r="G1742" s="29">
        <v>0.51388888888888895</v>
      </c>
      <c r="H1742" s="28">
        <v>35292</v>
      </c>
      <c r="I1742" s="29">
        <v>0.80555555555555547</v>
      </c>
      <c r="J1742" s="27" t="s">
        <v>889</v>
      </c>
      <c r="K1742" s="27">
        <v>0</v>
      </c>
      <c r="L1742" s="27">
        <v>7</v>
      </c>
      <c r="M1742" s="27">
        <v>7</v>
      </c>
      <c r="N1742" s="27" t="s">
        <v>882</v>
      </c>
      <c r="O1742" s="30">
        <v>201403686</v>
      </c>
      <c r="P1742" s="22"/>
      <c r="Q1742" s="22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9"/>
    </row>
    <row r="1743" spans="1:29" x14ac:dyDescent="0.25">
      <c r="A1743" s="27">
        <v>1996</v>
      </c>
      <c r="B1743" s="27" t="s">
        <v>4428</v>
      </c>
      <c r="C1743" s="27" t="s">
        <v>674</v>
      </c>
      <c r="D1743" s="27" t="s">
        <v>3846</v>
      </c>
      <c r="E1743" s="27" t="s">
        <v>4429</v>
      </c>
      <c r="F1743" s="28">
        <v>35292</v>
      </c>
      <c r="G1743" s="29">
        <v>0.51736111111111105</v>
      </c>
      <c r="H1743" s="28">
        <v>35292</v>
      </c>
      <c r="I1743" s="29">
        <v>0.53472222222222221</v>
      </c>
      <c r="J1743" s="27" t="s">
        <v>889</v>
      </c>
      <c r="K1743" s="27">
        <v>0</v>
      </c>
      <c r="L1743" s="27">
        <v>0.05</v>
      </c>
      <c r="M1743" s="27">
        <v>0.05</v>
      </c>
      <c r="N1743" s="27" t="s">
        <v>882</v>
      </c>
      <c r="O1743" s="30">
        <v>202103367</v>
      </c>
      <c r="P1743" s="22"/>
      <c r="Q1743" s="22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9"/>
    </row>
    <row r="1744" spans="1:29" x14ac:dyDescent="0.25">
      <c r="A1744" s="27">
        <v>1996</v>
      </c>
      <c r="B1744" s="27" t="s">
        <v>4258</v>
      </c>
      <c r="C1744" s="27" t="s">
        <v>674</v>
      </c>
      <c r="D1744" s="27" t="s">
        <v>802</v>
      </c>
      <c r="E1744" s="27" t="s">
        <v>816</v>
      </c>
      <c r="F1744" s="28">
        <v>35292</v>
      </c>
      <c r="G1744" s="29">
        <v>0.52638888888888891</v>
      </c>
      <c r="H1744" s="28">
        <v>35292</v>
      </c>
      <c r="I1744" s="29">
        <v>0.53819444444444442</v>
      </c>
      <c r="J1744" s="27" t="s">
        <v>889</v>
      </c>
      <c r="K1744" s="27">
        <v>0</v>
      </c>
      <c r="L1744" s="27">
        <v>0.03</v>
      </c>
      <c r="M1744" s="27">
        <v>0.03</v>
      </c>
      <c r="N1744" s="27" t="s">
        <v>882</v>
      </c>
      <c r="O1744" s="30">
        <v>202007769</v>
      </c>
      <c r="P1744" s="22"/>
      <c r="Q1744" s="22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9"/>
    </row>
    <row r="1745" spans="1:29" x14ac:dyDescent="0.25">
      <c r="A1745" s="27">
        <v>1996</v>
      </c>
      <c r="B1745" s="27" t="s">
        <v>4256</v>
      </c>
      <c r="C1745" s="27" t="s">
        <v>674</v>
      </c>
      <c r="D1745" s="27" t="s">
        <v>3827</v>
      </c>
      <c r="E1745" s="27" t="s">
        <v>4248</v>
      </c>
      <c r="F1745" s="28">
        <v>35292</v>
      </c>
      <c r="G1745" s="29">
        <v>0.55555555555555558</v>
      </c>
      <c r="H1745" s="28">
        <v>35292</v>
      </c>
      <c r="I1745" s="29">
        <v>0.59722222222222221</v>
      </c>
      <c r="J1745" s="27" t="s">
        <v>889</v>
      </c>
      <c r="K1745" s="27">
        <v>0</v>
      </c>
      <c r="L1745" s="27">
        <v>0.03</v>
      </c>
      <c r="M1745" s="27">
        <v>0.03</v>
      </c>
      <c r="N1745" s="27" t="s">
        <v>882</v>
      </c>
      <c r="O1745" s="30">
        <v>201704991</v>
      </c>
      <c r="P1745" s="22"/>
      <c r="Q1745" s="22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9"/>
    </row>
    <row r="1746" spans="1:29" x14ac:dyDescent="0.25">
      <c r="A1746" s="27">
        <v>1996</v>
      </c>
      <c r="B1746" s="27" t="s">
        <v>2401</v>
      </c>
      <c r="C1746" s="27" t="s">
        <v>2231</v>
      </c>
      <c r="D1746" s="27" t="s">
        <v>2330</v>
      </c>
      <c r="E1746" s="27" t="s">
        <v>2325</v>
      </c>
      <c r="F1746" s="28">
        <v>35292</v>
      </c>
      <c r="G1746" s="29">
        <v>0.56944444444444442</v>
      </c>
      <c r="H1746" s="28">
        <v>35292</v>
      </c>
      <c r="I1746" s="29">
        <v>0.63402777777777775</v>
      </c>
      <c r="J1746" s="27"/>
      <c r="K1746" s="27">
        <v>0.1</v>
      </c>
      <c r="L1746" s="27">
        <v>0</v>
      </c>
      <c r="M1746" s="27">
        <v>0.1</v>
      </c>
      <c r="N1746" s="27" t="s">
        <v>2173</v>
      </c>
      <c r="O1746" s="30">
        <v>201906014</v>
      </c>
      <c r="P1746" s="22"/>
      <c r="Q1746" s="22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9"/>
    </row>
    <row r="1747" spans="1:29" x14ac:dyDescent="0.25">
      <c r="A1747" s="27">
        <v>1996</v>
      </c>
      <c r="B1747" s="27" t="s">
        <v>3960</v>
      </c>
      <c r="C1747" s="27" t="s">
        <v>674</v>
      </c>
      <c r="D1747" s="27" t="s">
        <v>3827</v>
      </c>
      <c r="E1747" s="27" t="s">
        <v>3869</v>
      </c>
      <c r="F1747" s="28">
        <v>35292</v>
      </c>
      <c r="G1747" s="29">
        <v>0.57291666666666663</v>
      </c>
      <c r="H1747" s="28">
        <v>35292</v>
      </c>
      <c r="I1747" s="29">
        <v>0.63541666666666663</v>
      </c>
      <c r="J1747" s="27" t="s">
        <v>889</v>
      </c>
      <c r="K1747" s="27">
        <v>0</v>
      </c>
      <c r="L1747" s="27">
        <v>0.02</v>
      </c>
      <c r="M1747" s="27">
        <v>0.02</v>
      </c>
      <c r="N1747" s="27" t="s">
        <v>882</v>
      </c>
      <c r="O1747" s="30">
        <v>202007888</v>
      </c>
      <c r="P1747" s="22"/>
      <c r="Q1747" s="22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9"/>
    </row>
    <row r="1748" spans="1:29" x14ac:dyDescent="0.25">
      <c r="A1748" s="27">
        <v>1996</v>
      </c>
      <c r="B1748" s="27" t="s">
        <v>4426</v>
      </c>
      <c r="C1748" s="27" t="s">
        <v>674</v>
      </c>
      <c r="D1748" s="27" t="s">
        <v>3841</v>
      </c>
      <c r="E1748" s="27" t="s">
        <v>3925</v>
      </c>
      <c r="F1748" s="28">
        <v>35292</v>
      </c>
      <c r="G1748" s="29">
        <v>0.57291666666666663</v>
      </c>
      <c r="H1748" s="28">
        <v>35292</v>
      </c>
      <c r="I1748" s="29">
        <v>0.60763888888888895</v>
      </c>
      <c r="J1748" s="27" t="s">
        <v>889</v>
      </c>
      <c r="K1748" s="27">
        <v>0</v>
      </c>
      <c r="L1748" s="27">
        <v>0.05</v>
      </c>
      <c r="M1748" s="27">
        <v>0.05</v>
      </c>
      <c r="N1748" s="27" t="s">
        <v>882</v>
      </c>
      <c r="O1748" s="30">
        <v>202005428</v>
      </c>
      <c r="P1748" s="22"/>
      <c r="Q1748" s="22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9"/>
    </row>
    <row r="1749" spans="1:29" x14ac:dyDescent="0.25">
      <c r="A1749" s="27">
        <v>1996</v>
      </c>
      <c r="B1749" s="27" t="s">
        <v>4632</v>
      </c>
      <c r="C1749" s="27" t="s">
        <v>674</v>
      </c>
      <c r="D1749" s="27" t="s">
        <v>853</v>
      </c>
      <c r="E1749" s="27" t="s">
        <v>3891</v>
      </c>
      <c r="F1749" s="28">
        <v>35292</v>
      </c>
      <c r="G1749" s="29">
        <v>0.59375</v>
      </c>
      <c r="H1749" s="28">
        <v>35292</v>
      </c>
      <c r="I1749" s="29">
        <v>0.63194444444444442</v>
      </c>
      <c r="J1749" s="27" t="s">
        <v>889</v>
      </c>
      <c r="K1749" s="27">
        <v>0</v>
      </c>
      <c r="L1749" s="27">
        <v>0.1</v>
      </c>
      <c r="M1749" s="27">
        <v>0.1</v>
      </c>
      <c r="N1749" s="27" t="s">
        <v>882</v>
      </c>
      <c r="O1749" s="30">
        <v>201604666</v>
      </c>
      <c r="P1749" s="22"/>
      <c r="Q1749" s="22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9"/>
    </row>
    <row r="1750" spans="1:29" x14ac:dyDescent="0.25">
      <c r="A1750" s="27">
        <v>1996</v>
      </c>
      <c r="B1750" s="27" t="s">
        <v>4774</v>
      </c>
      <c r="C1750" s="27" t="s">
        <v>674</v>
      </c>
      <c r="D1750" s="27" t="s">
        <v>802</v>
      </c>
      <c r="E1750" s="27" t="s">
        <v>4775</v>
      </c>
      <c r="F1750" s="28">
        <v>35292</v>
      </c>
      <c r="G1750" s="29">
        <v>0.61111111111111105</v>
      </c>
      <c r="H1750" s="28">
        <v>35292</v>
      </c>
      <c r="I1750" s="29">
        <v>0.68055555555555547</v>
      </c>
      <c r="J1750" s="27" t="s">
        <v>889</v>
      </c>
      <c r="K1750" s="27">
        <v>0</v>
      </c>
      <c r="L1750" s="27">
        <v>0.2</v>
      </c>
      <c r="M1750" s="27">
        <v>0.2</v>
      </c>
      <c r="N1750" s="27" t="s">
        <v>882</v>
      </c>
      <c r="O1750" s="30">
        <v>202000130</v>
      </c>
      <c r="P1750" s="22"/>
      <c r="Q1750" s="22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9"/>
    </row>
    <row r="1751" spans="1:29" x14ac:dyDescent="0.25">
      <c r="A1751" s="27">
        <v>1996</v>
      </c>
      <c r="B1751" s="27" t="s">
        <v>3959</v>
      </c>
      <c r="C1751" s="27" t="s">
        <v>674</v>
      </c>
      <c r="D1751" s="27" t="s">
        <v>802</v>
      </c>
      <c r="E1751" s="27" t="s">
        <v>746</v>
      </c>
      <c r="F1751" s="28">
        <v>35292</v>
      </c>
      <c r="G1751" s="29">
        <v>0.61458333333333337</v>
      </c>
      <c r="H1751" s="28">
        <v>35292</v>
      </c>
      <c r="I1751" s="29">
        <v>0.67708333333333337</v>
      </c>
      <c r="J1751" s="27" t="s">
        <v>889</v>
      </c>
      <c r="K1751" s="27">
        <v>0</v>
      </c>
      <c r="L1751" s="27">
        <v>0.03</v>
      </c>
      <c r="M1751" s="27">
        <v>0.03</v>
      </c>
      <c r="N1751" s="27" t="s">
        <v>882</v>
      </c>
      <c r="O1751" s="30">
        <v>201405742</v>
      </c>
      <c r="P1751" s="22"/>
      <c r="Q1751" s="22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9"/>
    </row>
    <row r="1752" spans="1:29" x14ac:dyDescent="0.25">
      <c r="A1752" s="27">
        <v>1996</v>
      </c>
      <c r="B1752" s="27" t="s">
        <v>4872</v>
      </c>
      <c r="C1752" s="27" t="s">
        <v>674</v>
      </c>
      <c r="D1752" s="27" t="s">
        <v>3859</v>
      </c>
      <c r="E1752" s="27" t="s">
        <v>807</v>
      </c>
      <c r="F1752" s="28">
        <v>35292</v>
      </c>
      <c r="G1752" s="29">
        <v>0.61458333333333337</v>
      </c>
      <c r="H1752" s="28">
        <v>35292</v>
      </c>
      <c r="I1752" s="29">
        <v>0.68055555555555547</v>
      </c>
      <c r="J1752" s="27" t="s">
        <v>889</v>
      </c>
      <c r="K1752" s="27">
        <v>0</v>
      </c>
      <c r="L1752" s="27">
        <v>0.5</v>
      </c>
      <c r="M1752" s="27">
        <v>0.5</v>
      </c>
      <c r="N1752" s="27" t="s">
        <v>882</v>
      </c>
      <c r="O1752" s="30">
        <v>201700493</v>
      </c>
      <c r="P1752" s="22"/>
      <c r="Q1752" s="22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9"/>
    </row>
    <row r="1753" spans="1:29" x14ac:dyDescent="0.25">
      <c r="A1753" s="27">
        <v>1996</v>
      </c>
      <c r="B1753" s="27" t="s">
        <v>989</v>
      </c>
      <c r="C1753" s="27" t="s">
        <v>676</v>
      </c>
      <c r="D1753" s="27" t="s">
        <v>891</v>
      </c>
      <c r="E1753" s="27" t="s">
        <v>923</v>
      </c>
      <c r="F1753" s="28">
        <v>35292</v>
      </c>
      <c r="G1753" s="29">
        <v>0.64930555555555558</v>
      </c>
      <c r="H1753" s="28">
        <v>35292</v>
      </c>
      <c r="I1753" s="29">
        <v>0.76388888888888884</v>
      </c>
      <c r="J1753" s="27" t="s">
        <v>889</v>
      </c>
      <c r="K1753" s="27">
        <v>1</v>
      </c>
      <c r="L1753" s="27">
        <v>0</v>
      </c>
      <c r="M1753" s="27">
        <v>1</v>
      </c>
      <c r="N1753" s="27" t="s">
        <v>882</v>
      </c>
      <c r="O1753" s="30">
        <v>202003466</v>
      </c>
      <c r="P1753" s="22"/>
      <c r="Q1753" s="22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9"/>
    </row>
    <row r="1754" spans="1:29" x14ac:dyDescent="0.25">
      <c r="A1754" s="27">
        <v>1996</v>
      </c>
      <c r="B1754" s="27" t="s">
        <v>4778</v>
      </c>
      <c r="C1754" s="27" t="s">
        <v>674</v>
      </c>
      <c r="D1754" s="27" t="s">
        <v>3824</v>
      </c>
      <c r="E1754" s="27" t="s">
        <v>829</v>
      </c>
      <c r="F1754" s="28">
        <v>35292</v>
      </c>
      <c r="G1754" s="29">
        <v>0.65625</v>
      </c>
      <c r="H1754" s="28">
        <v>35292</v>
      </c>
      <c r="I1754" s="29">
        <v>0.74652777777777779</v>
      </c>
      <c r="J1754" s="27" t="s">
        <v>889</v>
      </c>
      <c r="K1754" s="27">
        <v>0</v>
      </c>
      <c r="L1754" s="27">
        <v>0.2</v>
      </c>
      <c r="M1754" s="27">
        <v>0.2</v>
      </c>
      <c r="N1754" s="27" t="s">
        <v>882</v>
      </c>
      <c r="O1754" s="30">
        <v>201704507</v>
      </c>
      <c r="P1754" s="22"/>
      <c r="Q1754" s="22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9"/>
    </row>
    <row r="1755" spans="1:29" x14ac:dyDescent="0.25">
      <c r="A1755" s="27">
        <v>1996</v>
      </c>
      <c r="B1755" s="27" t="s">
        <v>2373</v>
      </c>
      <c r="C1755" s="27" t="s">
        <v>2231</v>
      </c>
      <c r="D1755" s="27" t="s">
        <v>2309</v>
      </c>
      <c r="E1755" s="27" t="s">
        <v>2309</v>
      </c>
      <c r="F1755" s="28">
        <v>35292</v>
      </c>
      <c r="G1755" s="29">
        <v>0.67361111111111116</v>
      </c>
      <c r="H1755" s="28">
        <v>35292</v>
      </c>
      <c r="I1755" s="29">
        <v>0.71527777777777779</v>
      </c>
      <c r="J1755" s="27"/>
      <c r="K1755" s="27">
        <v>0.5</v>
      </c>
      <c r="L1755" s="27">
        <v>0</v>
      </c>
      <c r="M1755" s="27">
        <v>0.5</v>
      </c>
      <c r="N1755" s="27" t="s">
        <v>2173</v>
      </c>
      <c r="O1755" s="30">
        <v>201504441</v>
      </c>
      <c r="P1755" s="22"/>
      <c r="Q1755" s="22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9"/>
    </row>
    <row r="1756" spans="1:29" x14ac:dyDescent="0.25">
      <c r="A1756" s="27">
        <v>1996</v>
      </c>
      <c r="B1756" s="27" t="s">
        <v>3960</v>
      </c>
      <c r="C1756" s="27" t="s">
        <v>674</v>
      </c>
      <c r="D1756" s="27" t="s">
        <v>3827</v>
      </c>
      <c r="E1756" s="27" t="s">
        <v>3869</v>
      </c>
      <c r="F1756" s="28">
        <v>35292</v>
      </c>
      <c r="G1756" s="29">
        <v>0.67708333333333337</v>
      </c>
      <c r="H1756" s="28">
        <v>35292</v>
      </c>
      <c r="I1756" s="29">
        <v>0.71875</v>
      </c>
      <c r="J1756" s="27" t="s">
        <v>889</v>
      </c>
      <c r="K1756" s="27">
        <v>0</v>
      </c>
      <c r="L1756" s="27">
        <v>0.01</v>
      </c>
      <c r="M1756" s="27">
        <v>0.01</v>
      </c>
      <c r="N1756" s="27" t="s">
        <v>882</v>
      </c>
      <c r="O1756" s="30">
        <v>201505938</v>
      </c>
      <c r="P1756" s="22"/>
      <c r="Q1756" s="22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9"/>
    </row>
    <row r="1757" spans="1:29" x14ac:dyDescent="0.25">
      <c r="A1757" s="27">
        <v>1996</v>
      </c>
      <c r="B1757" s="27" t="s">
        <v>4116</v>
      </c>
      <c r="C1757" s="27" t="s">
        <v>674</v>
      </c>
      <c r="D1757" s="27" t="s">
        <v>3884</v>
      </c>
      <c r="E1757" s="27" t="s">
        <v>4117</v>
      </c>
      <c r="F1757" s="28">
        <v>35292</v>
      </c>
      <c r="G1757" s="29">
        <v>0.69236111111111109</v>
      </c>
      <c r="H1757" s="28">
        <v>35292</v>
      </c>
      <c r="I1757" s="29">
        <v>0.73958333333333337</v>
      </c>
      <c r="J1757" s="27" t="s">
        <v>889</v>
      </c>
      <c r="K1757" s="27">
        <v>0</v>
      </c>
      <c r="L1757" s="27">
        <v>0.02</v>
      </c>
      <c r="M1757" s="27">
        <v>0.02</v>
      </c>
      <c r="N1757" s="27" t="s">
        <v>882</v>
      </c>
      <c r="O1757" s="30">
        <v>201505519</v>
      </c>
      <c r="P1757" s="22"/>
      <c r="Q1757" s="22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9"/>
    </row>
    <row r="1758" spans="1:29" x14ac:dyDescent="0.25">
      <c r="A1758" s="27">
        <v>1996</v>
      </c>
      <c r="B1758" s="27" t="s">
        <v>4901</v>
      </c>
      <c r="C1758" s="27" t="s">
        <v>674</v>
      </c>
      <c r="D1758" s="27" t="s">
        <v>853</v>
      </c>
      <c r="E1758" s="27" t="s">
        <v>4241</v>
      </c>
      <c r="F1758" s="28">
        <v>35292</v>
      </c>
      <c r="G1758" s="29">
        <v>0.71875</v>
      </c>
      <c r="H1758" s="28">
        <v>35292</v>
      </c>
      <c r="I1758" s="29">
        <v>0.83333333333333337</v>
      </c>
      <c r="J1758" s="27" t="s">
        <v>889</v>
      </c>
      <c r="K1758" s="27">
        <v>0</v>
      </c>
      <c r="L1758" s="27">
        <v>0.6</v>
      </c>
      <c r="M1758" s="27">
        <v>0.6</v>
      </c>
      <c r="N1758" s="27" t="s">
        <v>882</v>
      </c>
      <c r="O1758" s="30">
        <v>201806306</v>
      </c>
      <c r="P1758" s="22"/>
      <c r="Q1758" s="22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9"/>
    </row>
    <row r="1759" spans="1:29" x14ac:dyDescent="0.25">
      <c r="A1759" s="27">
        <v>1996</v>
      </c>
      <c r="B1759" s="27" t="s">
        <v>4255</v>
      </c>
      <c r="C1759" s="27" t="s">
        <v>674</v>
      </c>
      <c r="D1759" s="27" t="s">
        <v>802</v>
      </c>
      <c r="E1759" s="27" t="s">
        <v>4110</v>
      </c>
      <c r="F1759" s="28">
        <v>35292</v>
      </c>
      <c r="G1759" s="29">
        <v>0.72916666666666663</v>
      </c>
      <c r="H1759" s="28">
        <v>35292</v>
      </c>
      <c r="I1759" s="29">
        <v>0.75</v>
      </c>
      <c r="J1759" s="27" t="s">
        <v>889</v>
      </c>
      <c r="K1759" s="27">
        <v>0</v>
      </c>
      <c r="L1759" s="27">
        <v>0.03</v>
      </c>
      <c r="M1759" s="27">
        <v>0.03</v>
      </c>
      <c r="N1759" s="27" t="s">
        <v>882</v>
      </c>
      <c r="O1759" s="30">
        <v>201806636</v>
      </c>
      <c r="P1759" s="22"/>
      <c r="Q1759" s="22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9"/>
    </row>
    <row r="1760" spans="1:29" x14ac:dyDescent="0.25">
      <c r="A1760" s="27">
        <v>1996</v>
      </c>
      <c r="B1760" s="27" t="s">
        <v>4256</v>
      </c>
      <c r="C1760" s="27" t="s">
        <v>674</v>
      </c>
      <c r="D1760" s="27" t="s">
        <v>3827</v>
      </c>
      <c r="E1760" s="27" t="s">
        <v>4248</v>
      </c>
      <c r="F1760" s="28">
        <v>35292</v>
      </c>
      <c r="G1760" s="29">
        <v>0.73611111111111116</v>
      </c>
      <c r="H1760" s="28">
        <v>35292</v>
      </c>
      <c r="I1760" s="29">
        <v>0.75694444444444453</v>
      </c>
      <c r="J1760" s="27" t="s">
        <v>889</v>
      </c>
      <c r="K1760" s="27">
        <v>0</v>
      </c>
      <c r="L1760" s="27">
        <v>0.03</v>
      </c>
      <c r="M1760" s="27">
        <v>0.03</v>
      </c>
      <c r="N1760" s="27" t="s">
        <v>882</v>
      </c>
      <c r="O1760" s="30">
        <v>201806321</v>
      </c>
      <c r="P1760" s="22"/>
      <c r="Q1760" s="22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9"/>
    </row>
    <row r="1761" spans="1:29" x14ac:dyDescent="0.25">
      <c r="A1761" s="27">
        <v>1996</v>
      </c>
      <c r="B1761" s="27" t="s">
        <v>4633</v>
      </c>
      <c r="C1761" s="27" t="s">
        <v>674</v>
      </c>
      <c r="D1761" s="27" t="s">
        <v>1248</v>
      </c>
      <c r="E1761" s="27" t="s">
        <v>4042</v>
      </c>
      <c r="F1761" s="28">
        <v>35292</v>
      </c>
      <c r="G1761" s="29">
        <v>0.73611111111111116</v>
      </c>
      <c r="H1761" s="28">
        <v>35292</v>
      </c>
      <c r="I1761" s="29">
        <v>0.76041666666666663</v>
      </c>
      <c r="J1761" s="27" t="s">
        <v>889</v>
      </c>
      <c r="K1761" s="27">
        <v>0</v>
      </c>
      <c r="L1761" s="27">
        <v>0.1</v>
      </c>
      <c r="M1761" s="27">
        <v>0.1</v>
      </c>
      <c r="N1761" s="27" t="s">
        <v>882</v>
      </c>
      <c r="O1761" s="30">
        <v>201910371</v>
      </c>
      <c r="P1761" s="22"/>
      <c r="Q1761" s="22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9"/>
    </row>
    <row r="1762" spans="1:29" x14ac:dyDescent="0.25">
      <c r="A1762" s="27">
        <v>1996</v>
      </c>
      <c r="B1762" s="27" t="s">
        <v>4423</v>
      </c>
      <c r="C1762" s="27" t="s">
        <v>674</v>
      </c>
      <c r="D1762" s="27" t="s">
        <v>3859</v>
      </c>
      <c r="E1762" s="27" t="s">
        <v>3993</v>
      </c>
      <c r="F1762" s="28">
        <v>35292</v>
      </c>
      <c r="G1762" s="29">
        <v>0.76874999999999993</v>
      </c>
      <c r="H1762" s="28">
        <v>35292</v>
      </c>
      <c r="I1762" s="29">
        <v>0.79513888888888884</v>
      </c>
      <c r="J1762" s="27" t="s">
        <v>889</v>
      </c>
      <c r="K1762" s="27">
        <v>0</v>
      </c>
      <c r="L1762" s="27">
        <v>0.05</v>
      </c>
      <c r="M1762" s="27">
        <v>0.05</v>
      </c>
      <c r="N1762" s="27" t="s">
        <v>882</v>
      </c>
      <c r="O1762" s="30">
        <v>201709304</v>
      </c>
      <c r="P1762" s="22"/>
      <c r="Q1762" s="22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9"/>
    </row>
    <row r="1763" spans="1:29" x14ac:dyDescent="0.25">
      <c r="A1763" s="27">
        <v>1996</v>
      </c>
      <c r="B1763" s="27" t="s">
        <v>4728</v>
      </c>
      <c r="C1763" s="27" t="s">
        <v>674</v>
      </c>
      <c r="D1763" s="27" t="s">
        <v>3859</v>
      </c>
      <c r="E1763" s="27" t="s">
        <v>4161</v>
      </c>
      <c r="F1763" s="28">
        <v>35292</v>
      </c>
      <c r="G1763" s="29">
        <v>0.77777777777777779</v>
      </c>
      <c r="H1763" s="28">
        <v>35292</v>
      </c>
      <c r="I1763" s="29">
        <v>0.84027777777777779</v>
      </c>
      <c r="J1763" s="27" t="s">
        <v>889</v>
      </c>
      <c r="K1763" s="27">
        <v>0</v>
      </c>
      <c r="L1763" s="27">
        <v>0.15</v>
      </c>
      <c r="M1763" s="27">
        <v>0.15</v>
      </c>
      <c r="N1763" s="27" t="s">
        <v>882</v>
      </c>
      <c r="O1763" s="30">
        <v>202007969</v>
      </c>
      <c r="P1763" s="22"/>
      <c r="Q1763" s="22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9"/>
    </row>
    <row r="1764" spans="1:29" x14ac:dyDescent="0.25">
      <c r="A1764" s="27">
        <v>1996</v>
      </c>
      <c r="B1764" s="27" t="s">
        <v>4115</v>
      </c>
      <c r="C1764" s="27" t="s">
        <v>674</v>
      </c>
      <c r="D1764" s="27" t="s">
        <v>802</v>
      </c>
      <c r="E1764" s="27" t="s">
        <v>3982</v>
      </c>
      <c r="F1764" s="28">
        <v>35292</v>
      </c>
      <c r="G1764" s="29">
        <v>0.7944444444444444</v>
      </c>
      <c r="H1764" s="28">
        <v>35292</v>
      </c>
      <c r="I1764" s="29">
        <v>0.82291666666666663</v>
      </c>
      <c r="J1764" s="27" t="s">
        <v>889</v>
      </c>
      <c r="K1764" s="27">
        <v>0</v>
      </c>
      <c r="L1764" s="27">
        <v>0.02</v>
      </c>
      <c r="M1764" s="27">
        <v>0.02</v>
      </c>
      <c r="N1764" s="27" t="s">
        <v>882</v>
      </c>
      <c r="O1764" s="30">
        <v>201806846</v>
      </c>
      <c r="P1764" s="22"/>
      <c r="Q1764" s="22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9"/>
    </row>
    <row r="1765" spans="1:29" x14ac:dyDescent="0.25">
      <c r="A1765" s="27">
        <v>1996</v>
      </c>
      <c r="B1765" s="27" t="s">
        <v>4111</v>
      </c>
      <c r="C1765" s="27" t="s">
        <v>674</v>
      </c>
      <c r="D1765" s="27" t="s">
        <v>802</v>
      </c>
      <c r="E1765" s="27" t="s">
        <v>816</v>
      </c>
      <c r="F1765" s="28">
        <v>35292</v>
      </c>
      <c r="G1765" s="29">
        <v>0.81944444444444453</v>
      </c>
      <c r="H1765" s="28">
        <v>35292</v>
      </c>
      <c r="I1765" s="29">
        <v>0.89583333333333337</v>
      </c>
      <c r="J1765" s="27" t="s">
        <v>889</v>
      </c>
      <c r="K1765" s="27">
        <v>0</v>
      </c>
      <c r="L1765" s="27">
        <v>0.02</v>
      </c>
      <c r="M1765" s="27">
        <v>0.02</v>
      </c>
      <c r="N1765" s="27" t="s">
        <v>882</v>
      </c>
      <c r="O1765" s="30">
        <v>202109486</v>
      </c>
      <c r="P1765" s="22"/>
      <c r="Q1765" s="22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  <c r="AB1765" s="16"/>
      <c r="AC1765" s="19"/>
    </row>
    <row r="1766" spans="1:29" x14ac:dyDescent="0.25">
      <c r="A1766" s="27">
        <v>1996</v>
      </c>
      <c r="B1766" s="27" t="s">
        <v>2370</v>
      </c>
      <c r="C1766" s="27" t="s">
        <v>2231</v>
      </c>
      <c r="D1766" s="27" t="s">
        <v>2268</v>
      </c>
      <c r="E1766" s="27" t="s">
        <v>2371</v>
      </c>
      <c r="F1766" s="28">
        <v>35292</v>
      </c>
      <c r="G1766" s="29">
        <v>0.82152777777777775</v>
      </c>
      <c r="H1766" s="28">
        <v>35292</v>
      </c>
      <c r="I1766" s="29">
        <v>0.85902777777777783</v>
      </c>
      <c r="J1766" s="27"/>
      <c r="K1766" s="27">
        <v>0</v>
      </c>
      <c r="L1766" s="27">
        <v>0.02</v>
      </c>
      <c r="M1766" s="27">
        <v>0.02</v>
      </c>
      <c r="N1766" s="27" t="s">
        <v>2173</v>
      </c>
      <c r="O1766" s="30">
        <v>201900181</v>
      </c>
      <c r="P1766" s="22"/>
      <c r="Q1766" s="22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9"/>
    </row>
    <row r="1767" spans="1:29" x14ac:dyDescent="0.25">
      <c r="A1767" s="27">
        <v>1996</v>
      </c>
      <c r="B1767" s="27" t="s">
        <v>4114</v>
      </c>
      <c r="C1767" s="27" t="s">
        <v>674</v>
      </c>
      <c r="D1767" s="27" t="s">
        <v>3827</v>
      </c>
      <c r="E1767" s="27" t="s">
        <v>1223</v>
      </c>
      <c r="F1767" s="28">
        <v>35292</v>
      </c>
      <c r="G1767" s="29">
        <v>0.84027777777777779</v>
      </c>
      <c r="H1767" s="28">
        <v>35292</v>
      </c>
      <c r="I1767" s="29">
        <v>0.86458333333333337</v>
      </c>
      <c r="J1767" s="27" t="s">
        <v>889</v>
      </c>
      <c r="K1767" s="27">
        <v>0</v>
      </c>
      <c r="L1767" s="27">
        <v>0.02</v>
      </c>
      <c r="M1767" s="27">
        <v>0.02</v>
      </c>
      <c r="N1767" s="27" t="s">
        <v>882</v>
      </c>
      <c r="O1767" s="30">
        <v>202102717</v>
      </c>
      <c r="P1767" s="22"/>
      <c r="Q1767" s="22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9"/>
    </row>
    <row r="1768" spans="1:29" x14ac:dyDescent="0.25">
      <c r="A1768" s="27">
        <v>1996</v>
      </c>
      <c r="B1768" s="27" t="s">
        <v>3848</v>
      </c>
      <c r="C1768" s="27" t="s">
        <v>674</v>
      </c>
      <c r="D1768" s="27" t="s">
        <v>3821</v>
      </c>
      <c r="E1768" s="27" t="s">
        <v>3849</v>
      </c>
      <c r="F1768" s="28">
        <v>35292</v>
      </c>
      <c r="G1768" s="29">
        <v>0.86805555555555547</v>
      </c>
      <c r="H1768" s="28">
        <v>35293</v>
      </c>
      <c r="I1768" s="29">
        <v>2.0833333333333332E-2</v>
      </c>
      <c r="J1768" s="27" t="s">
        <v>889</v>
      </c>
      <c r="K1768" s="27">
        <v>3</v>
      </c>
      <c r="L1768" s="27">
        <v>0</v>
      </c>
      <c r="M1768" s="27">
        <v>3</v>
      </c>
      <c r="N1768" s="27" t="s">
        <v>882</v>
      </c>
      <c r="O1768" s="30">
        <v>202007568</v>
      </c>
      <c r="P1768" s="22"/>
      <c r="Q1768" s="22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9"/>
    </row>
    <row r="1769" spans="1:29" x14ac:dyDescent="0.25">
      <c r="A1769" s="27">
        <v>1996</v>
      </c>
      <c r="B1769" s="27" t="s">
        <v>4115</v>
      </c>
      <c r="C1769" s="27" t="s">
        <v>674</v>
      </c>
      <c r="D1769" s="27" t="s">
        <v>802</v>
      </c>
      <c r="E1769" s="27" t="s">
        <v>3982</v>
      </c>
      <c r="F1769" s="28">
        <v>35292</v>
      </c>
      <c r="G1769" s="29">
        <v>0.87847222222222221</v>
      </c>
      <c r="H1769" s="28">
        <v>35292</v>
      </c>
      <c r="I1769" s="29">
        <v>0.90625</v>
      </c>
      <c r="J1769" s="27" t="s">
        <v>889</v>
      </c>
      <c r="K1769" s="27">
        <v>0</v>
      </c>
      <c r="L1769" s="27">
        <v>0.02</v>
      </c>
      <c r="M1769" s="27">
        <v>0.02</v>
      </c>
      <c r="N1769" s="27" t="s">
        <v>882</v>
      </c>
      <c r="O1769" s="30">
        <v>201303517</v>
      </c>
      <c r="P1769" s="22"/>
      <c r="Q1769" s="22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9"/>
    </row>
    <row r="1770" spans="1:29" x14ac:dyDescent="0.25">
      <c r="A1770" s="27">
        <v>1996</v>
      </c>
      <c r="B1770" s="27" t="s">
        <v>4776</v>
      </c>
      <c r="C1770" s="27" t="s">
        <v>674</v>
      </c>
      <c r="D1770" s="27" t="s">
        <v>3846</v>
      </c>
      <c r="E1770" s="27" t="s">
        <v>4777</v>
      </c>
      <c r="F1770" s="28">
        <v>35292</v>
      </c>
      <c r="G1770" s="29">
        <v>0.89583333333333337</v>
      </c>
      <c r="H1770" s="28">
        <v>35292</v>
      </c>
      <c r="I1770" s="29">
        <v>0.9375</v>
      </c>
      <c r="J1770" s="27" t="s">
        <v>889</v>
      </c>
      <c r="K1770" s="27">
        <v>0</v>
      </c>
      <c r="L1770" s="27">
        <v>1</v>
      </c>
      <c r="M1770" s="27">
        <v>1</v>
      </c>
      <c r="N1770" s="27" t="s">
        <v>882</v>
      </c>
      <c r="O1770" s="30">
        <v>202004229</v>
      </c>
      <c r="P1770" s="22"/>
      <c r="Q1770" s="22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9"/>
    </row>
    <row r="1771" spans="1:29" x14ac:dyDescent="0.25">
      <c r="A1771" s="27">
        <v>1996</v>
      </c>
      <c r="B1771" s="27" t="s">
        <v>3959</v>
      </c>
      <c r="C1771" s="27" t="s">
        <v>674</v>
      </c>
      <c r="D1771" s="27" t="s">
        <v>802</v>
      </c>
      <c r="E1771" s="27" t="s">
        <v>746</v>
      </c>
      <c r="F1771" s="28">
        <v>35292</v>
      </c>
      <c r="G1771" s="29">
        <v>0.91666666666666663</v>
      </c>
      <c r="H1771" s="28">
        <v>35292</v>
      </c>
      <c r="I1771" s="29">
        <v>0.95138888888888884</v>
      </c>
      <c r="J1771" s="27" t="s">
        <v>889</v>
      </c>
      <c r="K1771" s="27">
        <v>0</v>
      </c>
      <c r="L1771" s="27">
        <v>0.01</v>
      </c>
      <c r="M1771" s="27">
        <v>0.01</v>
      </c>
      <c r="N1771" s="27" t="s">
        <v>882</v>
      </c>
      <c r="O1771" s="30">
        <v>201907345</v>
      </c>
      <c r="P1771" s="22"/>
      <c r="Q1771" s="22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9"/>
    </row>
    <row r="1772" spans="1:29" x14ac:dyDescent="0.25">
      <c r="A1772" s="27">
        <v>1996</v>
      </c>
      <c r="B1772" s="27" t="s">
        <v>2372</v>
      </c>
      <c r="C1772" s="27" t="s">
        <v>2231</v>
      </c>
      <c r="D1772" s="27" t="s">
        <v>2246</v>
      </c>
      <c r="E1772" s="27" t="s">
        <v>2246</v>
      </c>
      <c r="F1772" s="28">
        <v>35292</v>
      </c>
      <c r="G1772" s="29">
        <v>0.9375</v>
      </c>
      <c r="H1772" s="28">
        <v>35292</v>
      </c>
      <c r="I1772" s="29">
        <v>0.99305555555555547</v>
      </c>
      <c r="J1772" s="27"/>
      <c r="K1772" s="27">
        <v>0</v>
      </c>
      <c r="L1772" s="27">
        <v>0.1</v>
      </c>
      <c r="M1772" s="27">
        <v>0.1</v>
      </c>
      <c r="N1772" s="27" t="s">
        <v>2173</v>
      </c>
      <c r="O1772" s="30">
        <v>201806927</v>
      </c>
      <c r="P1772" s="22"/>
      <c r="Q1772" s="22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9"/>
    </row>
    <row r="1773" spans="1:29" x14ac:dyDescent="0.25">
      <c r="A1773" s="27">
        <v>1996</v>
      </c>
      <c r="B1773" s="27" t="s">
        <v>4954</v>
      </c>
      <c r="C1773" s="27" t="s">
        <v>674</v>
      </c>
      <c r="D1773" s="27" t="s">
        <v>3821</v>
      </c>
      <c r="E1773" s="27" t="s">
        <v>4955</v>
      </c>
      <c r="F1773" s="28">
        <v>35293</v>
      </c>
      <c r="G1773" s="29">
        <v>5.2083333333333336E-2</v>
      </c>
      <c r="H1773" s="28">
        <v>35293</v>
      </c>
      <c r="I1773" s="29">
        <v>0.1111111111111111</v>
      </c>
      <c r="J1773" s="27" t="s">
        <v>889</v>
      </c>
      <c r="K1773" s="27">
        <v>0</v>
      </c>
      <c r="L1773" s="27">
        <v>2</v>
      </c>
      <c r="M1773" s="27">
        <v>2</v>
      </c>
      <c r="N1773" s="27" t="s">
        <v>882</v>
      </c>
      <c r="O1773" s="30">
        <v>202006388</v>
      </c>
      <c r="P1773" s="22"/>
      <c r="Q1773" s="22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9"/>
    </row>
    <row r="1774" spans="1:29" x14ac:dyDescent="0.25">
      <c r="A1774" s="27">
        <v>1996</v>
      </c>
      <c r="B1774" s="27" t="s">
        <v>4776</v>
      </c>
      <c r="C1774" s="27" t="s">
        <v>674</v>
      </c>
      <c r="D1774" s="27" t="s">
        <v>3846</v>
      </c>
      <c r="E1774" s="27" t="s">
        <v>4777</v>
      </c>
      <c r="F1774" s="28">
        <v>35293</v>
      </c>
      <c r="G1774" s="29">
        <v>0.375</v>
      </c>
      <c r="H1774" s="28">
        <v>35293</v>
      </c>
      <c r="I1774" s="29">
        <v>0.47916666666666669</v>
      </c>
      <c r="J1774" s="27" t="s">
        <v>889</v>
      </c>
      <c r="K1774" s="27">
        <v>0</v>
      </c>
      <c r="L1774" s="27">
        <v>0.2</v>
      </c>
      <c r="M1774" s="27">
        <v>0.2</v>
      </c>
      <c r="N1774" s="27" t="s">
        <v>882</v>
      </c>
      <c r="O1774" s="30">
        <v>202005692</v>
      </c>
      <c r="P1774" s="22"/>
      <c r="Q1774" s="22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9"/>
    </row>
    <row r="1775" spans="1:29" x14ac:dyDescent="0.25">
      <c r="A1775" s="27">
        <v>1996</v>
      </c>
      <c r="B1775" s="27" t="s">
        <v>3964</v>
      </c>
      <c r="C1775" s="27" t="s">
        <v>674</v>
      </c>
      <c r="D1775" s="27" t="s">
        <v>3827</v>
      </c>
      <c r="E1775" s="27" t="s">
        <v>3828</v>
      </c>
      <c r="F1775" s="28">
        <v>35293</v>
      </c>
      <c r="G1775" s="29">
        <v>0.5</v>
      </c>
      <c r="H1775" s="28">
        <v>35293</v>
      </c>
      <c r="I1775" s="29">
        <v>0.5625</v>
      </c>
      <c r="J1775" s="27" t="s">
        <v>889</v>
      </c>
      <c r="K1775" s="27">
        <v>0</v>
      </c>
      <c r="L1775" s="27">
        <v>0.02</v>
      </c>
      <c r="M1775" s="27">
        <v>0.02</v>
      </c>
      <c r="N1775" s="27" t="s">
        <v>882</v>
      </c>
      <c r="O1775" s="30">
        <v>201405811</v>
      </c>
      <c r="P1775" s="22"/>
      <c r="Q1775" s="22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9"/>
    </row>
    <row r="1776" spans="1:29" x14ac:dyDescent="0.25">
      <c r="A1776" s="27">
        <v>1996</v>
      </c>
      <c r="B1776" s="27" t="s">
        <v>4924</v>
      </c>
      <c r="C1776" s="27" t="s">
        <v>674</v>
      </c>
      <c r="D1776" s="27" t="s">
        <v>3821</v>
      </c>
      <c r="E1776" s="27" t="s">
        <v>3861</v>
      </c>
      <c r="F1776" s="28">
        <v>35293</v>
      </c>
      <c r="G1776" s="29">
        <v>0.50694444444444442</v>
      </c>
      <c r="H1776" s="28">
        <v>35293</v>
      </c>
      <c r="I1776" s="29">
        <v>0.625</v>
      </c>
      <c r="J1776" s="27" t="s">
        <v>889</v>
      </c>
      <c r="K1776" s="27">
        <v>0.5</v>
      </c>
      <c r="L1776" s="27">
        <v>1</v>
      </c>
      <c r="M1776" s="27">
        <v>1.5</v>
      </c>
      <c r="N1776" s="27" t="s">
        <v>882</v>
      </c>
      <c r="O1776" s="30">
        <v>201503093</v>
      </c>
      <c r="P1776" s="22"/>
      <c r="Q1776" s="22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9"/>
    </row>
    <row r="1777" spans="1:29" x14ac:dyDescent="0.25">
      <c r="A1777" s="27">
        <v>1996</v>
      </c>
      <c r="B1777" s="27" t="s">
        <v>4422</v>
      </c>
      <c r="C1777" s="27" t="s">
        <v>674</v>
      </c>
      <c r="D1777" s="27" t="s">
        <v>3821</v>
      </c>
      <c r="E1777" s="27" t="s">
        <v>4063</v>
      </c>
      <c r="F1777" s="28">
        <v>35293</v>
      </c>
      <c r="G1777" s="29">
        <v>0.52777777777777779</v>
      </c>
      <c r="H1777" s="28">
        <v>35293</v>
      </c>
      <c r="I1777" s="29">
        <v>0.63888888888888895</v>
      </c>
      <c r="J1777" s="27" t="s">
        <v>889</v>
      </c>
      <c r="K1777" s="27">
        <v>0</v>
      </c>
      <c r="L1777" s="27">
        <v>2</v>
      </c>
      <c r="M1777" s="27">
        <v>2</v>
      </c>
      <c r="N1777" s="27" t="s">
        <v>882</v>
      </c>
      <c r="O1777" s="30">
        <v>201905723</v>
      </c>
      <c r="P1777" s="22"/>
      <c r="Q1777" s="22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9"/>
    </row>
    <row r="1778" spans="1:29" x14ac:dyDescent="0.25">
      <c r="A1778" s="27">
        <v>1996</v>
      </c>
      <c r="B1778" s="27" t="s">
        <v>4421</v>
      </c>
      <c r="C1778" s="27" t="s">
        <v>674</v>
      </c>
      <c r="D1778" s="27" t="s">
        <v>3827</v>
      </c>
      <c r="E1778" s="27" t="s">
        <v>4403</v>
      </c>
      <c r="F1778" s="28">
        <v>35293</v>
      </c>
      <c r="G1778" s="29">
        <v>0.57638888888888895</v>
      </c>
      <c r="H1778" s="28">
        <v>35293</v>
      </c>
      <c r="I1778" s="29">
        <v>0.61458333333333337</v>
      </c>
      <c r="J1778" s="27" t="s">
        <v>889</v>
      </c>
      <c r="K1778" s="27">
        <v>0</v>
      </c>
      <c r="L1778" s="27">
        <v>0.05</v>
      </c>
      <c r="M1778" s="27">
        <v>0.05</v>
      </c>
      <c r="N1778" s="27" t="s">
        <v>882</v>
      </c>
      <c r="O1778" s="30">
        <v>202008094</v>
      </c>
      <c r="P1778" s="22"/>
      <c r="Q1778" s="22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9"/>
    </row>
    <row r="1779" spans="1:29" x14ac:dyDescent="0.25">
      <c r="A1779" s="27">
        <v>1996</v>
      </c>
      <c r="B1779" s="27" t="s">
        <v>2364</v>
      </c>
      <c r="C1779" s="27" t="s">
        <v>2231</v>
      </c>
      <c r="D1779" s="27" t="s">
        <v>2362</v>
      </c>
      <c r="E1779" s="27" t="s">
        <v>2365</v>
      </c>
      <c r="F1779" s="28">
        <v>35293</v>
      </c>
      <c r="G1779" s="29">
        <v>0.58958333333333335</v>
      </c>
      <c r="H1779" s="28">
        <v>35293</v>
      </c>
      <c r="I1779" s="29">
        <v>0.70138888888888884</v>
      </c>
      <c r="J1779" s="27"/>
      <c r="K1779" s="27">
        <v>0.8</v>
      </c>
      <c r="L1779" s="27">
        <v>0</v>
      </c>
      <c r="M1779" s="27">
        <v>0.8</v>
      </c>
      <c r="N1779" s="27" t="s">
        <v>2173</v>
      </c>
      <c r="O1779" s="30">
        <v>201900564</v>
      </c>
      <c r="P1779" s="22"/>
      <c r="Q1779" s="22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9"/>
    </row>
    <row r="1780" spans="1:29" x14ac:dyDescent="0.25">
      <c r="A1780" s="27">
        <v>1996</v>
      </c>
      <c r="B1780" s="27" t="s">
        <v>4630</v>
      </c>
      <c r="C1780" s="27" t="s">
        <v>674</v>
      </c>
      <c r="D1780" s="27" t="s">
        <v>853</v>
      </c>
      <c r="E1780" s="27" t="s">
        <v>3925</v>
      </c>
      <c r="F1780" s="28">
        <v>35293</v>
      </c>
      <c r="G1780" s="29">
        <v>0.62847222222222221</v>
      </c>
      <c r="H1780" s="28">
        <v>35293</v>
      </c>
      <c r="I1780" s="29">
        <v>0.76041666666666663</v>
      </c>
      <c r="J1780" s="27" t="s">
        <v>889</v>
      </c>
      <c r="K1780" s="27">
        <v>0</v>
      </c>
      <c r="L1780" s="27">
        <v>0.1</v>
      </c>
      <c r="M1780" s="27">
        <v>0.1</v>
      </c>
      <c r="N1780" s="27" t="s">
        <v>882</v>
      </c>
      <c r="O1780" s="30">
        <v>202006562</v>
      </c>
      <c r="P1780" s="22"/>
      <c r="Q1780" s="22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9"/>
    </row>
    <row r="1781" spans="1:29" x14ac:dyDescent="0.25">
      <c r="A1781" s="27">
        <v>1996</v>
      </c>
      <c r="B1781" s="27" t="s">
        <v>1427</v>
      </c>
      <c r="C1781" s="27" t="s">
        <v>676</v>
      </c>
      <c r="D1781" s="27" t="s">
        <v>930</v>
      </c>
      <c r="E1781" s="27" t="s">
        <v>1428</v>
      </c>
      <c r="F1781" s="28">
        <v>35293</v>
      </c>
      <c r="G1781" s="29">
        <v>0.63541666666666663</v>
      </c>
      <c r="H1781" s="28">
        <v>35293</v>
      </c>
      <c r="I1781" s="29">
        <v>0.76388888888888884</v>
      </c>
      <c r="J1781" s="27" t="s">
        <v>889</v>
      </c>
      <c r="K1781" s="27">
        <v>0</v>
      </c>
      <c r="L1781" s="27">
        <v>0.2</v>
      </c>
      <c r="M1781" s="27">
        <v>0.2</v>
      </c>
      <c r="N1781" s="27" t="s">
        <v>882</v>
      </c>
      <c r="O1781" s="30">
        <v>202004269</v>
      </c>
      <c r="P1781" s="22"/>
      <c r="Q1781" s="22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9"/>
    </row>
    <row r="1782" spans="1:29" x14ac:dyDescent="0.25">
      <c r="A1782" s="27">
        <v>1996</v>
      </c>
      <c r="B1782" s="27" t="s">
        <v>4981</v>
      </c>
      <c r="C1782" s="27" t="s">
        <v>674</v>
      </c>
      <c r="D1782" s="27" t="s">
        <v>3821</v>
      </c>
      <c r="E1782" s="27" t="s">
        <v>3822</v>
      </c>
      <c r="F1782" s="28">
        <v>35293</v>
      </c>
      <c r="G1782" s="29">
        <v>0.64583333333333337</v>
      </c>
      <c r="H1782" s="28">
        <v>35293</v>
      </c>
      <c r="I1782" s="29">
        <v>0.89583333333333337</v>
      </c>
      <c r="J1782" s="27" t="s">
        <v>889</v>
      </c>
      <c r="K1782" s="27">
        <v>0</v>
      </c>
      <c r="L1782" s="27">
        <v>10</v>
      </c>
      <c r="M1782" s="27">
        <v>10</v>
      </c>
      <c r="N1782" s="27" t="s">
        <v>882</v>
      </c>
      <c r="O1782" s="30">
        <v>201705754</v>
      </c>
      <c r="P1782" s="22"/>
      <c r="Q1782" s="22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9"/>
    </row>
    <row r="1783" spans="1:29" x14ac:dyDescent="0.25">
      <c r="A1783" s="27">
        <v>1996</v>
      </c>
      <c r="B1783" s="27" t="s">
        <v>986</v>
      </c>
      <c r="C1783" s="27" t="s">
        <v>676</v>
      </c>
      <c r="D1783" s="27" t="s">
        <v>914</v>
      </c>
      <c r="E1783" s="27" t="s">
        <v>987</v>
      </c>
      <c r="F1783" s="28">
        <v>35293</v>
      </c>
      <c r="G1783" s="29">
        <v>0.64930555555555558</v>
      </c>
      <c r="H1783" s="28">
        <v>35293</v>
      </c>
      <c r="I1783" s="29">
        <v>0.71180555555555547</v>
      </c>
      <c r="J1783" s="27" t="s">
        <v>889</v>
      </c>
      <c r="K1783" s="27">
        <v>0.2</v>
      </c>
      <c r="L1783" s="27">
        <v>0</v>
      </c>
      <c r="M1783" s="27">
        <v>0.2</v>
      </c>
      <c r="N1783" s="27" t="s">
        <v>882</v>
      </c>
      <c r="O1783" s="30">
        <v>202005303</v>
      </c>
      <c r="P1783" s="22"/>
      <c r="Q1783" s="22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9"/>
    </row>
    <row r="1784" spans="1:29" x14ac:dyDescent="0.25">
      <c r="A1784" s="27">
        <v>1996</v>
      </c>
      <c r="B1784" s="27" t="s">
        <v>1426</v>
      </c>
      <c r="C1784" s="27" t="s">
        <v>676</v>
      </c>
      <c r="D1784" s="27" t="s">
        <v>901</v>
      </c>
      <c r="E1784" s="27" t="s">
        <v>805</v>
      </c>
      <c r="F1784" s="28">
        <v>35293</v>
      </c>
      <c r="G1784" s="29">
        <v>0.64930555555555558</v>
      </c>
      <c r="H1784" s="28">
        <v>35293</v>
      </c>
      <c r="I1784" s="29">
        <v>0.72916666666666663</v>
      </c>
      <c r="J1784" s="27" t="s">
        <v>889</v>
      </c>
      <c r="K1784" s="27">
        <v>0</v>
      </c>
      <c r="L1784" s="27">
        <v>0.2</v>
      </c>
      <c r="M1784" s="27">
        <v>0.2</v>
      </c>
      <c r="N1784" s="27" t="s">
        <v>882</v>
      </c>
      <c r="O1784" s="30">
        <v>201508246</v>
      </c>
      <c r="P1784" s="22"/>
      <c r="Q1784" s="22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9"/>
    </row>
    <row r="1785" spans="1:29" x14ac:dyDescent="0.25">
      <c r="A1785" s="27">
        <v>1996</v>
      </c>
      <c r="B1785" s="27" t="s">
        <v>4971</v>
      </c>
      <c r="C1785" s="27" t="s">
        <v>674</v>
      </c>
      <c r="D1785" s="27" t="s">
        <v>3821</v>
      </c>
      <c r="E1785" s="27" t="s">
        <v>3853</v>
      </c>
      <c r="F1785" s="28">
        <v>35293</v>
      </c>
      <c r="G1785" s="29">
        <v>0.65625</v>
      </c>
      <c r="H1785" s="28">
        <v>35294</v>
      </c>
      <c r="I1785" s="29">
        <v>6.1805555555555558E-2</v>
      </c>
      <c r="J1785" s="27" t="s">
        <v>889</v>
      </c>
      <c r="K1785" s="27">
        <v>3</v>
      </c>
      <c r="L1785" s="27">
        <v>3</v>
      </c>
      <c r="M1785" s="27">
        <v>6</v>
      </c>
      <c r="N1785" s="27" t="s">
        <v>882</v>
      </c>
      <c r="O1785" s="30">
        <v>202007797</v>
      </c>
      <c r="P1785" s="22"/>
      <c r="Q1785" s="22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6"/>
      <c r="AC1785" s="19"/>
    </row>
    <row r="1786" spans="1:29" x14ac:dyDescent="0.25">
      <c r="A1786" s="27">
        <v>1996</v>
      </c>
      <c r="B1786" s="27" t="s">
        <v>4631</v>
      </c>
      <c r="C1786" s="27" t="s">
        <v>674</v>
      </c>
      <c r="D1786" s="27" t="s">
        <v>3859</v>
      </c>
      <c r="E1786" s="27" t="s">
        <v>3993</v>
      </c>
      <c r="F1786" s="28">
        <v>35293</v>
      </c>
      <c r="G1786" s="29">
        <v>0.66666666666666663</v>
      </c>
      <c r="H1786" s="28">
        <v>35293</v>
      </c>
      <c r="I1786" s="29">
        <v>0.70486111111111116</v>
      </c>
      <c r="J1786" s="27" t="s">
        <v>889</v>
      </c>
      <c r="K1786" s="27">
        <v>0</v>
      </c>
      <c r="L1786" s="27">
        <v>0.1</v>
      </c>
      <c r="M1786" s="27">
        <v>0.1</v>
      </c>
      <c r="N1786" s="27" t="s">
        <v>882</v>
      </c>
      <c r="O1786" s="30">
        <v>201905328</v>
      </c>
      <c r="P1786" s="22"/>
      <c r="Q1786" s="22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9"/>
    </row>
    <row r="1787" spans="1:29" x14ac:dyDescent="0.25">
      <c r="A1787" s="27">
        <v>1996</v>
      </c>
      <c r="B1787" s="27" t="s">
        <v>988</v>
      </c>
      <c r="C1787" s="27" t="s">
        <v>676</v>
      </c>
      <c r="D1787" s="27" t="s">
        <v>891</v>
      </c>
      <c r="E1787" s="27" t="s">
        <v>923</v>
      </c>
      <c r="F1787" s="28">
        <v>35293</v>
      </c>
      <c r="G1787" s="29">
        <v>0.67361111111111116</v>
      </c>
      <c r="H1787" s="28">
        <v>35293</v>
      </c>
      <c r="I1787" s="29">
        <v>0.78472222222222221</v>
      </c>
      <c r="J1787" s="27" t="s">
        <v>889</v>
      </c>
      <c r="K1787" s="27">
        <v>0.1</v>
      </c>
      <c r="L1787" s="27">
        <v>0</v>
      </c>
      <c r="M1787" s="27">
        <v>0.1</v>
      </c>
      <c r="N1787" s="27" t="s">
        <v>882</v>
      </c>
      <c r="O1787" s="30">
        <v>201707056</v>
      </c>
      <c r="P1787" s="22"/>
      <c r="Q1787" s="22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9"/>
    </row>
    <row r="1788" spans="1:29" x14ac:dyDescent="0.25">
      <c r="A1788" s="27">
        <v>1996</v>
      </c>
      <c r="B1788" s="27" t="s">
        <v>3958</v>
      </c>
      <c r="C1788" s="27" t="s">
        <v>674</v>
      </c>
      <c r="D1788" s="27" t="s">
        <v>802</v>
      </c>
      <c r="E1788" s="27" t="s">
        <v>816</v>
      </c>
      <c r="F1788" s="28">
        <v>35293</v>
      </c>
      <c r="G1788" s="29">
        <v>0.67361111111111116</v>
      </c>
      <c r="H1788" s="28">
        <v>35293</v>
      </c>
      <c r="I1788" s="29">
        <v>0.6875</v>
      </c>
      <c r="J1788" s="27" t="s">
        <v>889</v>
      </c>
      <c r="K1788" s="27">
        <v>0</v>
      </c>
      <c r="L1788" s="27">
        <v>0.01</v>
      </c>
      <c r="M1788" s="27">
        <v>0.01</v>
      </c>
      <c r="N1788" s="27" t="s">
        <v>882</v>
      </c>
      <c r="O1788" s="30">
        <v>199703280</v>
      </c>
      <c r="P1788" s="22"/>
      <c r="Q1788" s="22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9"/>
    </row>
    <row r="1789" spans="1:29" x14ac:dyDescent="0.25">
      <c r="A1789" s="27">
        <v>1996</v>
      </c>
      <c r="B1789" s="27" t="s">
        <v>3845</v>
      </c>
      <c r="C1789" s="27" t="s">
        <v>674</v>
      </c>
      <c r="D1789" s="27" t="s">
        <v>3846</v>
      </c>
      <c r="E1789" s="27" t="s">
        <v>3847</v>
      </c>
      <c r="F1789" s="28">
        <v>35293</v>
      </c>
      <c r="G1789" s="29">
        <v>0.67708333333333337</v>
      </c>
      <c r="H1789" s="28">
        <v>35293</v>
      </c>
      <c r="I1789" s="29">
        <v>0.80902777777777779</v>
      </c>
      <c r="J1789" s="27" t="s">
        <v>889</v>
      </c>
      <c r="K1789" s="27">
        <v>2</v>
      </c>
      <c r="L1789" s="27">
        <v>0</v>
      </c>
      <c r="M1789" s="27">
        <v>2</v>
      </c>
      <c r="N1789" s="27" t="s">
        <v>882</v>
      </c>
      <c r="O1789" s="30">
        <v>202008127</v>
      </c>
      <c r="P1789" s="22"/>
      <c r="Q1789" s="22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9"/>
    </row>
    <row r="1790" spans="1:29" x14ac:dyDescent="0.25">
      <c r="A1790" s="27">
        <v>1996</v>
      </c>
      <c r="B1790" s="27" t="s">
        <v>4869</v>
      </c>
      <c r="C1790" s="27" t="s">
        <v>674</v>
      </c>
      <c r="D1790" s="27" t="s">
        <v>853</v>
      </c>
      <c r="E1790" s="27" t="s">
        <v>795</v>
      </c>
      <c r="F1790" s="28">
        <v>35293</v>
      </c>
      <c r="G1790" s="29">
        <v>0.67708333333333337</v>
      </c>
      <c r="H1790" s="28">
        <v>35293</v>
      </c>
      <c r="I1790" s="29">
        <v>0.74305555555555547</v>
      </c>
      <c r="J1790" s="27" t="s">
        <v>889</v>
      </c>
      <c r="K1790" s="27">
        <v>0</v>
      </c>
      <c r="L1790" s="27">
        <v>0.5</v>
      </c>
      <c r="M1790" s="27">
        <v>0.5</v>
      </c>
      <c r="N1790" s="27" t="s">
        <v>882</v>
      </c>
      <c r="O1790" s="30">
        <v>202004159</v>
      </c>
      <c r="P1790" s="22"/>
      <c r="Q1790" s="22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9"/>
    </row>
    <row r="1791" spans="1:29" x14ac:dyDescent="0.25">
      <c r="A1791" s="27">
        <v>1996</v>
      </c>
      <c r="B1791" s="27" t="s">
        <v>4925</v>
      </c>
      <c r="C1791" s="27" t="s">
        <v>674</v>
      </c>
      <c r="D1791" s="27" t="s">
        <v>3821</v>
      </c>
      <c r="E1791" s="27" t="s">
        <v>3837</v>
      </c>
      <c r="F1791" s="28">
        <v>35293</v>
      </c>
      <c r="G1791" s="29">
        <v>0.68055555555555547</v>
      </c>
      <c r="H1791" s="28">
        <v>35293</v>
      </c>
      <c r="I1791" s="29">
        <v>0.75694444444444453</v>
      </c>
      <c r="J1791" s="27" t="s">
        <v>889</v>
      </c>
      <c r="K1791" s="27">
        <v>1</v>
      </c>
      <c r="L1791" s="27">
        <v>1</v>
      </c>
      <c r="M1791" s="27">
        <v>2</v>
      </c>
      <c r="N1791" s="27" t="s">
        <v>882</v>
      </c>
      <c r="O1791" s="30">
        <v>201905861</v>
      </c>
      <c r="P1791" s="22"/>
      <c r="Q1791" s="22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9"/>
    </row>
    <row r="1792" spans="1:29" x14ac:dyDescent="0.25">
      <c r="A1792" s="27">
        <v>1996</v>
      </c>
      <c r="B1792" s="27" t="s">
        <v>4257</v>
      </c>
      <c r="C1792" s="27" t="s">
        <v>674</v>
      </c>
      <c r="D1792" s="27" t="s">
        <v>802</v>
      </c>
      <c r="E1792" s="27" t="s">
        <v>4125</v>
      </c>
      <c r="F1792" s="28">
        <v>35293</v>
      </c>
      <c r="G1792" s="29">
        <v>0.73263888888888884</v>
      </c>
      <c r="H1792" s="28">
        <v>35293</v>
      </c>
      <c r="I1792" s="29">
        <v>0.78125</v>
      </c>
      <c r="J1792" s="27" t="s">
        <v>889</v>
      </c>
      <c r="K1792" s="27">
        <v>0</v>
      </c>
      <c r="L1792" s="27">
        <v>0.03</v>
      </c>
      <c r="M1792" s="27">
        <v>0.03</v>
      </c>
      <c r="N1792" s="27" t="s">
        <v>882</v>
      </c>
      <c r="O1792" s="30">
        <v>201604257</v>
      </c>
      <c r="P1792" s="22"/>
      <c r="Q1792" s="22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9"/>
    </row>
    <row r="1793" spans="1:29" x14ac:dyDescent="0.25">
      <c r="A1793" s="27">
        <v>1996</v>
      </c>
      <c r="B1793" s="27" t="s">
        <v>4871</v>
      </c>
      <c r="C1793" s="27" t="s">
        <v>674</v>
      </c>
      <c r="D1793" s="27" t="s">
        <v>3827</v>
      </c>
      <c r="E1793" s="27" t="s">
        <v>810</v>
      </c>
      <c r="F1793" s="28">
        <v>35293</v>
      </c>
      <c r="G1793" s="29">
        <v>0.75347222222222221</v>
      </c>
      <c r="H1793" s="28">
        <v>35293</v>
      </c>
      <c r="I1793" s="29">
        <v>0.84027777777777779</v>
      </c>
      <c r="J1793" s="27" t="s">
        <v>889</v>
      </c>
      <c r="K1793" s="27">
        <v>0</v>
      </c>
      <c r="L1793" s="27">
        <v>0.5</v>
      </c>
      <c r="M1793" s="27">
        <v>0.5</v>
      </c>
      <c r="N1793" s="27" t="s">
        <v>882</v>
      </c>
      <c r="O1793" s="30">
        <v>202006767</v>
      </c>
      <c r="P1793" s="22"/>
      <c r="Q1793" s="22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9"/>
    </row>
    <row r="1794" spans="1:29" x14ac:dyDescent="0.25">
      <c r="A1794" s="27">
        <v>1996</v>
      </c>
      <c r="B1794" s="27" t="s">
        <v>4424</v>
      </c>
      <c r="C1794" s="27" t="s">
        <v>674</v>
      </c>
      <c r="D1794" s="27" t="s">
        <v>1248</v>
      </c>
      <c r="E1794" s="27" t="s">
        <v>3923</v>
      </c>
      <c r="F1794" s="28">
        <v>35293</v>
      </c>
      <c r="G1794" s="29">
        <v>0.77083333333333337</v>
      </c>
      <c r="H1794" s="28">
        <v>35293</v>
      </c>
      <c r="I1794" s="29">
        <v>0.83333333333333337</v>
      </c>
      <c r="J1794" s="27" t="s">
        <v>889</v>
      </c>
      <c r="K1794" s="27">
        <v>0</v>
      </c>
      <c r="L1794" s="27">
        <v>0.05</v>
      </c>
      <c r="M1794" s="27">
        <v>0.05</v>
      </c>
      <c r="N1794" s="27" t="s">
        <v>882</v>
      </c>
      <c r="O1794" s="30">
        <v>202008206</v>
      </c>
      <c r="P1794" s="22"/>
      <c r="Q1794" s="22"/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6"/>
      <c r="AC1794" s="19"/>
    </row>
    <row r="1795" spans="1:29" x14ac:dyDescent="0.25">
      <c r="A1795" s="27">
        <v>1996</v>
      </c>
      <c r="B1795" s="27" t="s">
        <v>4112</v>
      </c>
      <c r="C1795" s="27" t="s">
        <v>674</v>
      </c>
      <c r="D1795" s="27" t="s">
        <v>3841</v>
      </c>
      <c r="E1795" s="27" t="s">
        <v>4113</v>
      </c>
      <c r="F1795" s="28">
        <v>35293</v>
      </c>
      <c r="G1795" s="29">
        <v>0.79652777777777783</v>
      </c>
      <c r="H1795" s="28">
        <v>35293</v>
      </c>
      <c r="I1795" s="29">
        <v>0.83333333333333337</v>
      </c>
      <c r="J1795" s="27" t="s">
        <v>889</v>
      </c>
      <c r="K1795" s="27">
        <v>0</v>
      </c>
      <c r="L1795" s="27">
        <v>0.02</v>
      </c>
      <c r="M1795" s="27">
        <v>0.02</v>
      </c>
      <c r="N1795" s="27" t="s">
        <v>882</v>
      </c>
      <c r="O1795" s="30">
        <v>202004395</v>
      </c>
      <c r="P1795" s="22"/>
      <c r="Q1795" s="22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9"/>
    </row>
    <row r="1796" spans="1:29" x14ac:dyDescent="0.25">
      <c r="A1796" s="27">
        <v>1996</v>
      </c>
      <c r="B1796" s="27" t="s">
        <v>3956</v>
      </c>
      <c r="C1796" s="27" t="s">
        <v>674</v>
      </c>
      <c r="D1796" s="27" t="s">
        <v>3824</v>
      </c>
      <c r="E1796" s="27" t="s">
        <v>3957</v>
      </c>
      <c r="F1796" s="28">
        <v>35293</v>
      </c>
      <c r="G1796" s="29">
        <v>0.80208333333333337</v>
      </c>
      <c r="H1796" s="28">
        <v>35293</v>
      </c>
      <c r="I1796" s="29">
        <v>0.82638888888888884</v>
      </c>
      <c r="J1796" s="27" t="s">
        <v>889</v>
      </c>
      <c r="K1796" s="27">
        <v>0</v>
      </c>
      <c r="L1796" s="27">
        <v>0.01</v>
      </c>
      <c r="M1796" s="27">
        <v>0.01</v>
      </c>
      <c r="N1796" s="27" t="s">
        <v>882</v>
      </c>
      <c r="O1796" s="30">
        <v>201808613</v>
      </c>
      <c r="P1796" s="22"/>
      <c r="Q1796" s="22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9"/>
    </row>
    <row r="1797" spans="1:29" x14ac:dyDescent="0.25">
      <c r="A1797" s="27">
        <v>1996</v>
      </c>
      <c r="B1797" s="27" t="s">
        <v>3848</v>
      </c>
      <c r="C1797" s="27" t="s">
        <v>674</v>
      </c>
      <c r="D1797" s="27" t="s">
        <v>3821</v>
      </c>
      <c r="E1797" s="27" t="s">
        <v>3849</v>
      </c>
      <c r="F1797" s="28">
        <v>35293</v>
      </c>
      <c r="G1797" s="29">
        <v>0.84722222222222221</v>
      </c>
      <c r="H1797" s="28">
        <v>35293</v>
      </c>
      <c r="I1797" s="29">
        <v>0.90972222222222221</v>
      </c>
      <c r="J1797" s="27" t="s">
        <v>889</v>
      </c>
      <c r="K1797" s="27">
        <v>0</v>
      </c>
      <c r="L1797" s="27">
        <v>0.05</v>
      </c>
      <c r="M1797" s="27">
        <v>0.05</v>
      </c>
      <c r="N1797" s="27" t="s">
        <v>882</v>
      </c>
      <c r="O1797" s="30">
        <v>201908209</v>
      </c>
      <c r="P1797" s="22"/>
      <c r="Q1797" s="22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9"/>
    </row>
    <row r="1798" spans="1:29" x14ac:dyDescent="0.25">
      <c r="A1798" s="27">
        <v>1996</v>
      </c>
      <c r="B1798" s="27" t="s">
        <v>3964</v>
      </c>
      <c r="C1798" s="27" t="s">
        <v>674</v>
      </c>
      <c r="D1798" s="27" t="s">
        <v>3827</v>
      </c>
      <c r="E1798" s="27" t="s">
        <v>3828</v>
      </c>
      <c r="F1798" s="28">
        <v>35293</v>
      </c>
      <c r="G1798" s="29">
        <v>0.875</v>
      </c>
      <c r="H1798" s="28">
        <v>35293</v>
      </c>
      <c r="I1798" s="29">
        <v>0.91666666666666663</v>
      </c>
      <c r="J1798" s="27" t="s">
        <v>889</v>
      </c>
      <c r="K1798" s="27">
        <v>0</v>
      </c>
      <c r="L1798" s="27">
        <v>0.01</v>
      </c>
      <c r="M1798" s="27">
        <v>0.01</v>
      </c>
      <c r="N1798" s="27" t="s">
        <v>882</v>
      </c>
      <c r="O1798" s="30">
        <v>201603619</v>
      </c>
      <c r="P1798" s="22"/>
      <c r="Q1798" s="22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9"/>
    </row>
    <row r="1799" spans="1:29" x14ac:dyDescent="0.25">
      <c r="A1799" s="27">
        <v>1996</v>
      </c>
      <c r="B1799" s="27" t="s">
        <v>4107</v>
      </c>
      <c r="C1799" s="27" t="s">
        <v>674</v>
      </c>
      <c r="D1799" s="27" t="s">
        <v>3859</v>
      </c>
      <c r="E1799" s="27" t="s">
        <v>3993</v>
      </c>
      <c r="F1799" s="28">
        <v>35293</v>
      </c>
      <c r="G1799" s="29">
        <v>0.89236111111111116</v>
      </c>
      <c r="H1799" s="28">
        <v>35293</v>
      </c>
      <c r="I1799" s="29">
        <v>0.90277777777777779</v>
      </c>
      <c r="J1799" s="27" t="s">
        <v>889</v>
      </c>
      <c r="K1799" s="27">
        <v>0</v>
      </c>
      <c r="L1799" s="27">
        <v>0.02</v>
      </c>
      <c r="M1799" s="27">
        <v>0.02</v>
      </c>
      <c r="N1799" s="27" t="s">
        <v>882</v>
      </c>
      <c r="O1799" s="30">
        <v>201905325</v>
      </c>
      <c r="P1799" s="22"/>
      <c r="Q1799" s="22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9"/>
    </row>
    <row r="1800" spans="1:29" x14ac:dyDescent="0.25">
      <c r="A1800" s="27">
        <v>1996</v>
      </c>
      <c r="B1800" s="27" t="s">
        <v>4109</v>
      </c>
      <c r="C1800" s="27" t="s">
        <v>674</v>
      </c>
      <c r="D1800" s="27" t="s">
        <v>802</v>
      </c>
      <c r="E1800" s="27" t="s">
        <v>4110</v>
      </c>
      <c r="F1800" s="28">
        <v>35293</v>
      </c>
      <c r="G1800" s="29">
        <v>0.89236111111111116</v>
      </c>
      <c r="H1800" s="28">
        <v>35293</v>
      </c>
      <c r="I1800" s="29">
        <v>0.93055555555555547</v>
      </c>
      <c r="J1800" s="27" t="s">
        <v>889</v>
      </c>
      <c r="K1800" s="27">
        <v>0</v>
      </c>
      <c r="L1800" s="27">
        <v>0.02</v>
      </c>
      <c r="M1800" s="27">
        <v>0.02</v>
      </c>
      <c r="N1800" s="27" t="s">
        <v>882</v>
      </c>
      <c r="O1800" s="30">
        <v>201104122</v>
      </c>
      <c r="P1800" s="22"/>
      <c r="Q1800" s="22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9"/>
    </row>
    <row r="1801" spans="1:29" x14ac:dyDescent="0.25">
      <c r="A1801" s="27">
        <v>1996</v>
      </c>
      <c r="B1801" s="27" t="s">
        <v>4315</v>
      </c>
      <c r="C1801" s="27" t="s">
        <v>674</v>
      </c>
      <c r="D1801" s="27" t="s">
        <v>3841</v>
      </c>
      <c r="E1801" s="27" t="s">
        <v>4307</v>
      </c>
      <c r="F1801" s="28">
        <v>35293</v>
      </c>
      <c r="G1801" s="29">
        <v>0.89236111111111116</v>
      </c>
      <c r="H1801" s="28">
        <v>35293</v>
      </c>
      <c r="I1801" s="29">
        <v>0.92708333333333337</v>
      </c>
      <c r="J1801" s="27" t="s">
        <v>889</v>
      </c>
      <c r="K1801" s="27">
        <v>0</v>
      </c>
      <c r="L1801" s="27">
        <v>0.04</v>
      </c>
      <c r="M1801" s="27">
        <v>0.04</v>
      </c>
      <c r="N1801" s="27" t="s">
        <v>882</v>
      </c>
      <c r="O1801" s="30">
        <v>202005285</v>
      </c>
      <c r="P1801" s="22"/>
      <c r="Q1801" s="22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9"/>
    </row>
    <row r="1802" spans="1:29" x14ac:dyDescent="0.25">
      <c r="A1802" s="27">
        <v>1996</v>
      </c>
      <c r="B1802" s="27" t="s">
        <v>1427</v>
      </c>
      <c r="C1802" s="27" t="s">
        <v>676</v>
      </c>
      <c r="D1802" s="27" t="s">
        <v>930</v>
      </c>
      <c r="E1802" s="27" t="s">
        <v>1428</v>
      </c>
      <c r="F1802" s="28">
        <v>35293</v>
      </c>
      <c r="G1802" s="29">
        <v>0.92361111111111116</v>
      </c>
      <c r="H1802" s="28">
        <v>35293</v>
      </c>
      <c r="I1802" s="29">
        <v>0.98958333333333337</v>
      </c>
      <c r="J1802" s="27" t="s">
        <v>889</v>
      </c>
      <c r="K1802" s="27">
        <v>0</v>
      </c>
      <c r="L1802" s="27">
        <v>0.25</v>
      </c>
      <c r="M1802" s="27">
        <v>0.25</v>
      </c>
      <c r="N1802" s="27" t="s">
        <v>882</v>
      </c>
      <c r="O1802" s="30">
        <v>201907201</v>
      </c>
      <c r="P1802" s="22"/>
      <c r="Q1802" s="22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9"/>
    </row>
    <row r="1803" spans="1:29" x14ac:dyDescent="0.25">
      <c r="A1803" s="27">
        <v>1996</v>
      </c>
      <c r="B1803" s="27" t="s">
        <v>3956</v>
      </c>
      <c r="C1803" s="27" t="s">
        <v>674</v>
      </c>
      <c r="D1803" s="27" t="s">
        <v>3824</v>
      </c>
      <c r="E1803" s="27" t="s">
        <v>3957</v>
      </c>
      <c r="F1803" s="28">
        <v>35293</v>
      </c>
      <c r="G1803" s="29">
        <v>0.93402777777777779</v>
      </c>
      <c r="H1803" s="28">
        <v>35293</v>
      </c>
      <c r="I1803" s="29">
        <v>0.95138888888888884</v>
      </c>
      <c r="J1803" s="27" t="s">
        <v>889</v>
      </c>
      <c r="K1803" s="27">
        <v>0</v>
      </c>
      <c r="L1803" s="27">
        <v>0.01</v>
      </c>
      <c r="M1803" s="27">
        <v>0.01</v>
      </c>
      <c r="N1803" s="27" t="s">
        <v>882</v>
      </c>
      <c r="O1803" s="30">
        <v>202005209</v>
      </c>
      <c r="P1803" s="22"/>
      <c r="Q1803" s="22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9"/>
    </row>
    <row r="1804" spans="1:29" x14ac:dyDescent="0.25">
      <c r="A1804" s="27">
        <v>1996</v>
      </c>
      <c r="B1804" s="27" t="s">
        <v>990</v>
      </c>
      <c r="C1804" s="27" t="s">
        <v>676</v>
      </c>
      <c r="D1804" s="27" t="s">
        <v>991</v>
      </c>
      <c r="E1804" s="27" t="s">
        <v>992</v>
      </c>
      <c r="F1804" s="28">
        <v>35293</v>
      </c>
      <c r="G1804" s="29">
        <v>0.95486111111111116</v>
      </c>
      <c r="H1804" s="28">
        <v>35293</v>
      </c>
      <c r="I1804" s="29">
        <v>0.99652777777777779</v>
      </c>
      <c r="J1804" s="27" t="s">
        <v>889</v>
      </c>
      <c r="K1804" s="27">
        <v>0.01</v>
      </c>
      <c r="L1804" s="27">
        <v>0</v>
      </c>
      <c r="M1804" s="27">
        <v>0.01</v>
      </c>
      <c r="N1804" s="27" t="s">
        <v>882</v>
      </c>
      <c r="O1804" s="30">
        <v>201706430</v>
      </c>
      <c r="P1804" s="22"/>
      <c r="Q1804" s="22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9"/>
    </row>
    <row r="1805" spans="1:29" x14ac:dyDescent="0.25">
      <c r="A1805" s="27">
        <v>1996</v>
      </c>
      <c r="B1805" s="27" t="s">
        <v>1171</v>
      </c>
      <c r="C1805" s="27" t="s">
        <v>676</v>
      </c>
      <c r="D1805" s="27" t="s">
        <v>887</v>
      </c>
      <c r="E1805" s="27" t="s">
        <v>950</v>
      </c>
      <c r="F1805" s="28">
        <v>35293</v>
      </c>
      <c r="G1805" s="29">
        <v>0.97222222222222221</v>
      </c>
      <c r="H1805" s="28">
        <v>35294</v>
      </c>
      <c r="I1805" s="29">
        <v>2.7777777777777776E-2</v>
      </c>
      <c r="J1805" s="27" t="s">
        <v>889</v>
      </c>
      <c r="K1805" s="27">
        <v>0</v>
      </c>
      <c r="L1805" s="27">
        <v>0.02</v>
      </c>
      <c r="M1805" s="27">
        <v>0.02</v>
      </c>
      <c r="N1805" s="27" t="s">
        <v>882</v>
      </c>
      <c r="O1805" s="30">
        <v>202006923</v>
      </c>
      <c r="P1805" s="22"/>
      <c r="Q1805" s="22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9"/>
    </row>
    <row r="1806" spans="1:29" x14ac:dyDescent="0.25">
      <c r="A1806" s="27">
        <v>1996</v>
      </c>
      <c r="B1806" s="27" t="s">
        <v>4745</v>
      </c>
      <c r="C1806" s="27" t="s">
        <v>674</v>
      </c>
      <c r="D1806" s="27" t="s">
        <v>3830</v>
      </c>
      <c r="E1806" s="27" t="s">
        <v>4628</v>
      </c>
      <c r="F1806" s="28">
        <v>35293</v>
      </c>
      <c r="G1806" s="29">
        <v>0.97916666666666663</v>
      </c>
      <c r="H1806" s="28">
        <v>35294</v>
      </c>
      <c r="I1806" s="29">
        <v>3.8194444444444441E-2</v>
      </c>
      <c r="J1806" s="27" t="s">
        <v>889</v>
      </c>
      <c r="K1806" s="27">
        <v>0</v>
      </c>
      <c r="L1806" s="27">
        <v>0.2</v>
      </c>
      <c r="M1806" s="27">
        <v>0.2</v>
      </c>
      <c r="N1806" s="27" t="s">
        <v>882</v>
      </c>
      <c r="O1806" s="30">
        <v>201908075</v>
      </c>
      <c r="P1806" s="22"/>
      <c r="Q1806" s="22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9"/>
    </row>
    <row r="1807" spans="1:29" x14ac:dyDescent="0.25">
      <c r="A1807" s="27">
        <v>1996</v>
      </c>
      <c r="B1807" s="27" t="s">
        <v>2366</v>
      </c>
      <c r="C1807" s="27" t="s">
        <v>2231</v>
      </c>
      <c r="D1807" s="27" t="s">
        <v>2268</v>
      </c>
      <c r="E1807" s="27" t="s">
        <v>2320</v>
      </c>
      <c r="F1807" s="28">
        <v>35293</v>
      </c>
      <c r="G1807" s="29">
        <v>0.98958333333333337</v>
      </c>
      <c r="H1807" s="28">
        <v>35294</v>
      </c>
      <c r="I1807" s="29">
        <v>2.2222222222222223E-2</v>
      </c>
      <c r="J1807" s="27"/>
      <c r="K1807" s="27">
        <v>0</v>
      </c>
      <c r="L1807" s="27">
        <v>0.02</v>
      </c>
      <c r="M1807" s="27">
        <v>0.02</v>
      </c>
      <c r="N1807" s="27" t="s">
        <v>2173</v>
      </c>
      <c r="O1807" s="30">
        <v>202000145</v>
      </c>
      <c r="P1807" s="22"/>
      <c r="Q1807" s="22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9"/>
    </row>
    <row r="1808" spans="1:29" x14ac:dyDescent="0.25">
      <c r="A1808" s="27">
        <v>1996</v>
      </c>
      <c r="B1808" s="27" t="s">
        <v>4422</v>
      </c>
      <c r="C1808" s="27" t="s">
        <v>674</v>
      </c>
      <c r="D1808" s="27" t="s">
        <v>3821</v>
      </c>
      <c r="E1808" s="27" t="s">
        <v>4063</v>
      </c>
      <c r="F1808" s="28">
        <v>35293</v>
      </c>
      <c r="G1808" s="29">
        <v>0.98958333333333337</v>
      </c>
      <c r="H1808" s="28">
        <v>35294</v>
      </c>
      <c r="I1808" s="29">
        <v>3.8194444444444441E-2</v>
      </c>
      <c r="J1808" s="27" t="s">
        <v>889</v>
      </c>
      <c r="K1808" s="27">
        <v>0</v>
      </c>
      <c r="L1808" s="27">
        <v>0.05</v>
      </c>
      <c r="M1808" s="27">
        <v>0.05</v>
      </c>
      <c r="N1808" s="27" t="s">
        <v>882</v>
      </c>
      <c r="O1808" s="30">
        <v>202007751</v>
      </c>
      <c r="P1808" s="22"/>
      <c r="Q1808" s="22"/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  <c r="AB1808" s="16"/>
      <c r="AC1808" s="19"/>
    </row>
    <row r="1809" spans="1:29" x14ac:dyDescent="0.25">
      <c r="A1809" s="27">
        <v>1996</v>
      </c>
      <c r="B1809" s="27" t="s">
        <v>4106</v>
      </c>
      <c r="C1809" s="27" t="s">
        <v>674</v>
      </c>
      <c r="D1809" s="27" t="s">
        <v>802</v>
      </c>
      <c r="E1809" s="27" t="s">
        <v>816</v>
      </c>
      <c r="F1809" s="28">
        <v>35294</v>
      </c>
      <c r="G1809" s="29">
        <v>1.7361111111111112E-2</v>
      </c>
      <c r="H1809" s="28">
        <v>35294</v>
      </c>
      <c r="I1809" s="29">
        <v>5.2083333333333336E-2</v>
      </c>
      <c r="J1809" s="27" t="s">
        <v>889</v>
      </c>
      <c r="K1809" s="27">
        <v>0</v>
      </c>
      <c r="L1809" s="27">
        <v>0.03</v>
      </c>
      <c r="M1809" s="27">
        <v>0.03</v>
      </c>
      <c r="N1809" s="27" t="s">
        <v>882</v>
      </c>
      <c r="O1809" s="30">
        <v>202004288</v>
      </c>
      <c r="P1809" s="22"/>
      <c r="Q1809" s="22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9"/>
    </row>
    <row r="1810" spans="1:29" x14ac:dyDescent="0.25">
      <c r="A1810" s="27">
        <v>1996</v>
      </c>
      <c r="B1810" s="27" t="s">
        <v>3850</v>
      </c>
      <c r="C1810" s="27" t="s">
        <v>674</v>
      </c>
      <c r="D1810" s="27" t="s">
        <v>3821</v>
      </c>
      <c r="E1810" s="27" t="s">
        <v>3837</v>
      </c>
      <c r="F1810" s="28">
        <v>35294</v>
      </c>
      <c r="G1810" s="29">
        <v>1.9444444444444445E-2</v>
      </c>
      <c r="H1810" s="28">
        <v>35294</v>
      </c>
      <c r="I1810" s="29">
        <v>0.12430555555555556</v>
      </c>
      <c r="J1810" s="27" t="s">
        <v>889</v>
      </c>
      <c r="K1810" s="27">
        <v>1.5</v>
      </c>
      <c r="L1810" s="27">
        <v>0</v>
      </c>
      <c r="M1810" s="27">
        <v>1.5</v>
      </c>
      <c r="N1810" s="27" t="s">
        <v>882</v>
      </c>
      <c r="O1810" s="30">
        <v>201402718</v>
      </c>
      <c r="P1810" s="22"/>
      <c r="Q1810" s="22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9"/>
    </row>
    <row r="1811" spans="1:29" x14ac:dyDescent="0.25">
      <c r="A1811" s="27">
        <v>1996</v>
      </c>
      <c r="B1811" s="27" t="s">
        <v>4627</v>
      </c>
      <c r="C1811" s="27" t="s">
        <v>674</v>
      </c>
      <c r="D1811" s="27" t="s">
        <v>3830</v>
      </c>
      <c r="E1811" s="27" t="s">
        <v>4628</v>
      </c>
      <c r="F1811" s="28">
        <v>35294</v>
      </c>
      <c r="G1811" s="29">
        <v>6.9444444444444434E-2</v>
      </c>
      <c r="H1811" s="28">
        <v>35294</v>
      </c>
      <c r="I1811" s="29">
        <v>0.15625</v>
      </c>
      <c r="J1811" s="27" t="s">
        <v>889</v>
      </c>
      <c r="K1811" s="27">
        <v>0</v>
      </c>
      <c r="L1811" s="27">
        <v>0.1</v>
      </c>
      <c r="M1811" s="27">
        <v>0.1</v>
      </c>
      <c r="N1811" s="27" t="s">
        <v>882</v>
      </c>
      <c r="O1811" s="30">
        <v>201909935</v>
      </c>
      <c r="P1811" s="22"/>
      <c r="Q1811" s="22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9"/>
    </row>
    <row r="1812" spans="1:29" x14ac:dyDescent="0.25">
      <c r="A1812" s="27">
        <v>1996</v>
      </c>
      <c r="B1812" s="27" t="s">
        <v>2360</v>
      </c>
      <c r="C1812" s="27" t="s">
        <v>2231</v>
      </c>
      <c r="D1812" s="27" t="s">
        <v>2273</v>
      </c>
      <c r="E1812" s="27" t="s">
        <v>2283</v>
      </c>
      <c r="F1812" s="28">
        <v>35294</v>
      </c>
      <c r="G1812" s="29">
        <v>0.1076388888888889</v>
      </c>
      <c r="H1812" s="28">
        <v>35294</v>
      </c>
      <c r="I1812" s="29">
        <v>0.18055555555555555</v>
      </c>
      <c r="J1812" s="27"/>
      <c r="K1812" s="27">
        <v>0.05</v>
      </c>
      <c r="L1812" s="27">
        <v>0</v>
      </c>
      <c r="M1812" s="27">
        <v>0.05</v>
      </c>
      <c r="N1812" s="27" t="s">
        <v>2173</v>
      </c>
      <c r="O1812" s="30">
        <v>201907063</v>
      </c>
      <c r="P1812" s="22"/>
      <c r="Q1812" s="22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9"/>
    </row>
    <row r="1813" spans="1:29" x14ac:dyDescent="0.25">
      <c r="A1813" s="27">
        <v>1996</v>
      </c>
      <c r="B1813" s="27" t="s">
        <v>4868</v>
      </c>
      <c r="C1813" s="27" t="s">
        <v>674</v>
      </c>
      <c r="D1813" s="27" t="s">
        <v>3821</v>
      </c>
      <c r="E1813" s="27" t="s">
        <v>3861</v>
      </c>
      <c r="F1813" s="28">
        <v>35294</v>
      </c>
      <c r="G1813" s="29">
        <v>0.23194444444444443</v>
      </c>
      <c r="H1813" s="28">
        <v>35294</v>
      </c>
      <c r="I1813" s="29">
        <v>0.25</v>
      </c>
      <c r="J1813" s="27" t="s">
        <v>889</v>
      </c>
      <c r="K1813" s="27">
        <v>0</v>
      </c>
      <c r="L1813" s="27">
        <v>0.5</v>
      </c>
      <c r="M1813" s="27">
        <v>0.5</v>
      </c>
      <c r="N1813" s="27" t="s">
        <v>882</v>
      </c>
      <c r="O1813" s="30">
        <v>202007398</v>
      </c>
      <c r="P1813" s="22"/>
      <c r="Q1813" s="22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9"/>
    </row>
    <row r="1814" spans="1:29" x14ac:dyDescent="0.25">
      <c r="A1814" s="27">
        <v>1996</v>
      </c>
      <c r="B1814" s="27" t="s">
        <v>986</v>
      </c>
      <c r="C1814" s="27" t="s">
        <v>676</v>
      </c>
      <c r="D1814" s="27" t="s">
        <v>914</v>
      </c>
      <c r="E1814" s="27" t="s">
        <v>987</v>
      </c>
      <c r="F1814" s="28">
        <v>35294</v>
      </c>
      <c r="G1814" s="29">
        <v>0.28819444444444448</v>
      </c>
      <c r="H1814" s="28">
        <v>35294</v>
      </c>
      <c r="I1814" s="29">
        <v>0.3298611111111111</v>
      </c>
      <c r="J1814" s="27" t="s">
        <v>889</v>
      </c>
      <c r="K1814" s="27">
        <v>0.05</v>
      </c>
      <c r="L1814" s="27">
        <v>0</v>
      </c>
      <c r="M1814" s="27">
        <v>0.05</v>
      </c>
      <c r="N1814" s="27" t="s">
        <v>882</v>
      </c>
      <c r="O1814" s="30">
        <v>201407896</v>
      </c>
      <c r="P1814" s="22"/>
      <c r="Q1814" s="22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9"/>
    </row>
    <row r="1815" spans="1:29" x14ac:dyDescent="0.25">
      <c r="A1815" s="27">
        <v>1996</v>
      </c>
      <c r="B1815" s="27" t="s">
        <v>4106</v>
      </c>
      <c r="C1815" s="27" t="s">
        <v>674</v>
      </c>
      <c r="D1815" s="27" t="s">
        <v>802</v>
      </c>
      <c r="E1815" s="27" t="s">
        <v>816</v>
      </c>
      <c r="F1815" s="28">
        <v>35294</v>
      </c>
      <c r="G1815" s="29">
        <v>0.3263888888888889</v>
      </c>
      <c r="H1815" s="28">
        <v>35294</v>
      </c>
      <c r="I1815" s="29">
        <v>0.3611111111111111</v>
      </c>
      <c r="J1815" s="27" t="s">
        <v>889</v>
      </c>
      <c r="K1815" s="27">
        <v>0</v>
      </c>
      <c r="L1815" s="27">
        <v>0.02</v>
      </c>
      <c r="M1815" s="27">
        <v>0.02</v>
      </c>
      <c r="N1815" s="27" t="s">
        <v>882</v>
      </c>
      <c r="O1815" s="30">
        <v>201907483</v>
      </c>
      <c r="P1815" s="22"/>
      <c r="Q1815" s="22"/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  <c r="AB1815" s="16"/>
      <c r="AC1815" s="19"/>
    </row>
    <row r="1816" spans="1:29" x14ac:dyDescent="0.25">
      <c r="A1816" s="27">
        <v>1996</v>
      </c>
      <c r="B1816" s="27" t="s">
        <v>4953</v>
      </c>
      <c r="C1816" s="27" t="s">
        <v>674</v>
      </c>
      <c r="D1816" s="27" t="s">
        <v>3821</v>
      </c>
      <c r="E1816" s="27" t="s">
        <v>739</v>
      </c>
      <c r="F1816" s="28">
        <v>35294</v>
      </c>
      <c r="G1816" s="29">
        <v>0.44791666666666669</v>
      </c>
      <c r="H1816" s="28">
        <v>35294</v>
      </c>
      <c r="I1816" s="29">
        <v>0.60763888888888895</v>
      </c>
      <c r="J1816" s="27" t="s">
        <v>889</v>
      </c>
      <c r="K1816" s="27">
        <v>2</v>
      </c>
      <c r="L1816" s="27">
        <v>2</v>
      </c>
      <c r="M1816" s="27">
        <v>4</v>
      </c>
      <c r="N1816" s="27" t="s">
        <v>882</v>
      </c>
      <c r="O1816" s="30">
        <v>202004810</v>
      </c>
      <c r="P1816" s="22"/>
      <c r="Q1816" s="22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9"/>
    </row>
    <row r="1817" spans="1:29" x14ac:dyDescent="0.25">
      <c r="A1817" s="27">
        <v>1996</v>
      </c>
      <c r="B1817" s="27" t="s">
        <v>2409</v>
      </c>
      <c r="C1817" s="27" t="s">
        <v>2231</v>
      </c>
      <c r="D1817" s="27" t="s">
        <v>2268</v>
      </c>
      <c r="E1817" s="27" t="s">
        <v>2359</v>
      </c>
      <c r="F1817" s="28">
        <v>35294</v>
      </c>
      <c r="G1817" s="29">
        <v>0.4513888888888889</v>
      </c>
      <c r="H1817" s="28">
        <v>35294</v>
      </c>
      <c r="I1817" s="29">
        <v>0.50347222222222221</v>
      </c>
      <c r="J1817" s="27" t="s">
        <v>889</v>
      </c>
      <c r="K1817" s="27">
        <v>0</v>
      </c>
      <c r="L1817" s="27">
        <v>0.01</v>
      </c>
      <c r="M1817" s="27">
        <v>0.01</v>
      </c>
      <c r="N1817" s="27" t="s">
        <v>882</v>
      </c>
      <c r="O1817" s="30">
        <v>201208089</v>
      </c>
      <c r="P1817" s="22"/>
      <c r="Q1817" s="22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9"/>
    </row>
    <row r="1818" spans="1:29" x14ac:dyDescent="0.25">
      <c r="A1818" s="27">
        <v>1996</v>
      </c>
      <c r="B1818" s="27" t="s">
        <v>982</v>
      </c>
      <c r="C1818" s="27" t="s">
        <v>676</v>
      </c>
      <c r="D1818" s="27" t="s">
        <v>914</v>
      </c>
      <c r="E1818" s="27" t="s">
        <v>983</v>
      </c>
      <c r="F1818" s="28">
        <v>35294</v>
      </c>
      <c r="G1818" s="29">
        <v>0.47916666666666669</v>
      </c>
      <c r="H1818" s="28">
        <v>35294</v>
      </c>
      <c r="I1818" s="29">
        <v>0.51041666666666663</v>
      </c>
      <c r="J1818" s="27" t="s">
        <v>889</v>
      </c>
      <c r="K1818" s="27">
        <v>0</v>
      </c>
      <c r="L1818" s="27">
        <v>0.02</v>
      </c>
      <c r="M1818" s="27">
        <v>0.02</v>
      </c>
      <c r="N1818" s="27" t="s">
        <v>882</v>
      </c>
      <c r="O1818" s="30">
        <v>201906117</v>
      </c>
      <c r="P1818" s="22"/>
      <c r="Q1818" s="22"/>
      <c r="R1818" s="16"/>
      <c r="S1818" s="16"/>
      <c r="T1818" s="16"/>
      <c r="U1818" s="16"/>
      <c r="V1818" s="16"/>
      <c r="W1818" s="16"/>
      <c r="X1818" s="16"/>
      <c r="Y1818" s="16"/>
      <c r="Z1818" s="16"/>
      <c r="AA1818" s="16"/>
      <c r="AB1818" s="16"/>
      <c r="AC1818" s="19"/>
    </row>
    <row r="1819" spans="1:29" x14ac:dyDescent="0.25">
      <c r="A1819" s="27">
        <v>1996</v>
      </c>
      <c r="B1819" s="27" t="s">
        <v>2361</v>
      </c>
      <c r="C1819" s="27" t="s">
        <v>2231</v>
      </c>
      <c r="D1819" s="27" t="s">
        <v>2362</v>
      </c>
      <c r="E1819" s="27" t="s">
        <v>2363</v>
      </c>
      <c r="F1819" s="28">
        <v>35294</v>
      </c>
      <c r="G1819" s="29">
        <v>0.53680555555555554</v>
      </c>
      <c r="H1819" s="28">
        <v>35294</v>
      </c>
      <c r="I1819" s="29">
        <v>0.76041666666666663</v>
      </c>
      <c r="J1819" s="27"/>
      <c r="K1819" s="27">
        <v>11</v>
      </c>
      <c r="L1819" s="27">
        <v>12</v>
      </c>
      <c r="M1819" s="27">
        <v>23</v>
      </c>
      <c r="N1819" s="27" t="s">
        <v>2173</v>
      </c>
      <c r="O1819" s="30">
        <v>202004816</v>
      </c>
      <c r="P1819" s="22"/>
      <c r="Q1819" s="22"/>
      <c r="R1819" s="16"/>
      <c r="S1819" s="16"/>
      <c r="T1819" s="16"/>
      <c r="U1819" s="16"/>
      <c r="V1819" s="16"/>
      <c r="W1819" s="16"/>
      <c r="X1819" s="16"/>
      <c r="Y1819" s="16"/>
      <c r="Z1819" s="16"/>
      <c r="AA1819" s="16"/>
      <c r="AB1819" s="16"/>
      <c r="AC1819" s="19"/>
    </row>
    <row r="1820" spans="1:29" x14ac:dyDescent="0.25">
      <c r="A1820" s="27">
        <v>1996</v>
      </c>
      <c r="B1820" s="27" t="s">
        <v>4868</v>
      </c>
      <c r="C1820" s="27" t="s">
        <v>674</v>
      </c>
      <c r="D1820" s="27" t="s">
        <v>3821</v>
      </c>
      <c r="E1820" s="27" t="s">
        <v>3861</v>
      </c>
      <c r="F1820" s="28">
        <v>35294</v>
      </c>
      <c r="G1820" s="29">
        <v>0.57638888888888895</v>
      </c>
      <c r="H1820" s="28">
        <v>35294</v>
      </c>
      <c r="I1820" s="29">
        <v>0.73263888888888884</v>
      </c>
      <c r="J1820" s="27" t="s">
        <v>889</v>
      </c>
      <c r="K1820" s="27">
        <v>4</v>
      </c>
      <c r="L1820" s="27">
        <v>4</v>
      </c>
      <c r="M1820" s="27">
        <v>8</v>
      </c>
      <c r="N1820" s="27" t="s">
        <v>882</v>
      </c>
      <c r="O1820" s="30">
        <v>202004293</v>
      </c>
      <c r="P1820" s="22"/>
      <c r="Q1820" s="22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9"/>
    </row>
    <row r="1821" spans="1:29" x14ac:dyDescent="0.25">
      <c r="A1821" s="27">
        <v>1996</v>
      </c>
      <c r="B1821" s="27" t="s">
        <v>1427</v>
      </c>
      <c r="C1821" s="27" t="s">
        <v>676</v>
      </c>
      <c r="D1821" s="27" t="s">
        <v>930</v>
      </c>
      <c r="E1821" s="27" t="s">
        <v>1428</v>
      </c>
      <c r="F1821" s="28">
        <v>35294</v>
      </c>
      <c r="G1821" s="29">
        <v>0.59027777777777779</v>
      </c>
      <c r="H1821" s="28">
        <v>35294</v>
      </c>
      <c r="I1821" s="29">
        <v>0.67708333333333337</v>
      </c>
      <c r="J1821" s="27" t="s">
        <v>889</v>
      </c>
      <c r="K1821" s="27">
        <v>0</v>
      </c>
      <c r="L1821" s="27">
        <v>0.2</v>
      </c>
      <c r="M1821" s="27">
        <v>0.2</v>
      </c>
      <c r="N1821" s="27" t="s">
        <v>882</v>
      </c>
      <c r="O1821" s="30">
        <v>202005216</v>
      </c>
      <c r="P1821" s="22"/>
      <c r="Q1821" s="22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9"/>
    </row>
    <row r="1822" spans="1:29" x14ac:dyDescent="0.25">
      <c r="A1822" s="27">
        <v>1996</v>
      </c>
      <c r="B1822" s="27" t="s">
        <v>2379</v>
      </c>
      <c r="C1822" s="27" t="s">
        <v>2231</v>
      </c>
      <c r="D1822" s="27" t="s">
        <v>2362</v>
      </c>
      <c r="E1822" s="27" t="s">
        <v>2362</v>
      </c>
      <c r="F1822" s="28">
        <v>35294</v>
      </c>
      <c r="G1822" s="29">
        <v>0.59375</v>
      </c>
      <c r="H1822" s="28">
        <v>35294</v>
      </c>
      <c r="I1822" s="29">
        <v>0.68055555555555547</v>
      </c>
      <c r="J1822" s="27"/>
      <c r="K1822" s="27">
        <v>0.06</v>
      </c>
      <c r="L1822" s="27">
        <v>0</v>
      </c>
      <c r="M1822" s="27">
        <v>0.06</v>
      </c>
      <c r="N1822" s="27" t="s">
        <v>2173</v>
      </c>
      <c r="O1822" s="30">
        <v>200703548</v>
      </c>
      <c r="P1822" s="22"/>
      <c r="Q1822" s="22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9"/>
    </row>
    <row r="1823" spans="1:29" x14ac:dyDescent="0.25">
      <c r="A1823" s="27">
        <v>1996</v>
      </c>
      <c r="B1823" s="27" t="s">
        <v>3843</v>
      </c>
      <c r="C1823" s="27" t="s">
        <v>674</v>
      </c>
      <c r="D1823" s="27" t="s">
        <v>802</v>
      </c>
      <c r="E1823" s="27" t="s">
        <v>3844</v>
      </c>
      <c r="F1823" s="28">
        <v>35294</v>
      </c>
      <c r="G1823" s="29">
        <v>0.61458333333333337</v>
      </c>
      <c r="H1823" s="28">
        <v>35294</v>
      </c>
      <c r="I1823" s="29">
        <v>0.73958333333333337</v>
      </c>
      <c r="J1823" s="27" t="s">
        <v>889</v>
      </c>
      <c r="K1823" s="27">
        <v>1.5</v>
      </c>
      <c r="L1823" s="27">
        <v>0</v>
      </c>
      <c r="M1823" s="27">
        <v>1.5</v>
      </c>
      <c r="N1823" s="27" t="s">
        <v>882</v>
      </c>
      <c r="O1823" s="30">
        <v>201406189</v>
      </c>
      <c r="P1823" s="22"/>
      <c r="Q1823" s="22"/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9"/>
    </row>
    <row r="1824" spans="1:29" x14ac:dyDescent="0.25">
      <c r="A1824" s="27">
        <v>1996</v>
      </c>
      <c r="B1824" s="27" t="s">
        <v>1583</v>
      </c>
      <c r="C1824" s="27" t="s">
        <v>676</v>
      </c>
      <c r="D1824" s="27" t="s">
        <v>898</v>
      </c>
      <c r="E1824" s="27" t="s">
        <v>781</v>
      </c>
      <c r="F1824" s="28">
        <v>35294</v>
      </c>
      <c r="G1824" s="29">
        <v>0.625</v>
      </c>
      <c r="H1824" s="28">
        <v>35294</v>
      </c>
      <c r="I1824" s="29">
        <v>0.875</v>
      </c>
      <c r="J1824" s="27" t="s">
        <v>889</v>
      </c>
      <c r="K1824" s="27">
        <v>0</v>
      </c>
      <c r="L1824" s="27">
        <v>4</v>
      </c>
      <c r="M1824" s="27">
        <v>4</v>
      </c>
      <c r="N1824" s="27" t="s">
        <v>882</v>
      </c>
      <c r="O1824" s="30">
        <v>202005283</v>
      </c>
      <c r="P1824" s="22"/>
      <c r="Q1824" s="22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9"/>
    </row>
    <row r="1825" spans="1:29" x14ac:dyDescent="0.25">
      <c r="A1825" s="27">
        <v>1996</v>
      </c>
      <c r="B1825" s="27" t="s">
        <v>1356</v>
      </c>
      <c r="C1825" s="27" t="s">
        <v>676</v>
      </c>
      <c r="D1825" s="27" t="s">
        <v>901</v>
      </c>
      <c r="E1825" s="27" t="s">
        <v>805</v>
      </c>
      <c r="F1825" s="28">
        <v>35294</v>
      </c>
      <c r="G1825" s="29">
        <v>0.64236111111111105</v>
      </c>
      <c r="H1825" s="28">
        <v>35294</v>
      </c>
      <c r="I1825" s="29">
        <v>0.74305555555555547</v>
      </c>
      <c r="J1825" s="27" t="s">
        <v>889</v>
      </c>
      <c r="K1825" s="27">
        <v>0</v>
      </c>
      <c r="L1825" s="27">
        <v>0.3</v>
      </c>
      <c r="M1825" s="27">
        <v>0.3</v>
      </c>
      <c r="N1825" s="27" t="s">
        <v>882</v>
      </c>
      <c r="O1825" s="30">
        <v>201905354</v>
      </c>
      <c r="P1825" s="22"/>
      <c r="Q1825" s="22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9"/>
    </row>
    <row r="1826" spans="1:29" x14ac:dyDescent="0.25">
      <c r="A1826" s="27">
        <v>1996</v>
      </c>
      <c r="B1826" s="27" t="s">
        <v>4254</v>
      </c>
      <c r="C1826" s="27" t="s">
        <v>674</v>
      </c>
      <c r="D1826" s="27" t="s">
        <v>3846</v>
      </c>
      <c r="E1826" s="27" t="s">
        <v>3953</v>
      </c>
      <c r="F1826" s="28">
        <v>35294</v>
      </c>
      <c r="G1826" s="29">
        <v>0.64236111111111105</v>
      </c>
      <c r="H1826" s="28">
        <v>35294</v>
      </c>
      <c r="I1826" s="29">
        <v>0.67013888888888884</v>
      </c>
      <c r="J1826" s="27" t="s">
        <v>889</v>
      </c>
      <c r="K1826" s="27">
        <v>0</v>
      </c>
      <c r="L1826" s="27">
        <v>0.03</v>
      </c>
      <c r="M1826" s="27">
        <v>0.03</v>
      </c>
      <c r="N1826" s="27" t="s">
        <v>882</v>
      </c>
      <c r="O1826" s="30">
        <v>201606201</v>
      </c>
      <c r="P1826" s="22"/>
      <c r="Q1826" s="22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9"/>
    </row>
    <row r="1827" spans="1:29" x14ac:dyDescent="0.25">
      <c r="A1827" s="27">
        <v>1996</v>
      </c>
      <c r="B1827" s="27" t="s">
        <v>4836</v>
      </c>
      <c r="C1827" s="27" t="s">
        <v>674</v>
      </c>
      <c r="D1827" s="27" t="s">
        <v>3859</v>
      </c>
      <c r="E1827" s="27" t="s">
        <v>3897</v>
      </c>
      <c r="F1827" s="28">
        <v>35294</v>
      </c>
      <c r="G1827" s="29">
        <v>0.65972222222222221</v>
      </c>
      <c r="H1827" s="28">
        <v>35294</v>
      </c>
      <c r="I1827" s="29">
        <v>0.71875</v>
      </c>
      <c r="J1827" s="27" t="s">
        <v>889</v>
      </c>
      <c r="K1827" s="27">
        <v>0</v>
      </c>
      <c r="L1827" s="27">
        <v>0.3</v>
      </c>
      <c r="M1827" s="27">
        <v>0.3</v>
      </c>
      <c r="N1827" s="27" t="s">
        <v>882</v>
      </c>
      <c r="O1827" s="30">
        <v>201808543</v>
      </c>
      <c r="P1827" s="22"/>
      <c r="Q1827" s="22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9"/>
    </row>
    <row r="1828" spans="1:29" x14ac:dyDescent="0.25">
      <c r="A1828" s="27">
        <v>1996</v>
      </c>
      <c r="B1828" s="27" t="s">
        <v>4773</v>
      </c>
      <c r="C1828" s="27" t="s">
        <v>674</v>
      </c>
      <c r="D1828" s="27" t="s">
        <v>3846</v>
      </c>
      <c r="E1828" s="27" t="s">
        <v>3887</v>
      </c>
      <c r="F1828" s="28">
        <v>35294</v>
      </c>
      <c r="G1828" s="29">
        <v>0.66319444444444442</v>
      </c>
      <c r="H1828" s="28">
        <v>35294</v>
      </c>
      <c r="I1828" s="29">
        <v>0.73958333333333337</v>
      </c>
      <c r="J1828" s="27" t="s">
        <v>889</v>
      </c>
      <c r="K1828" s="27">
        <v>0</v>
      </c>
      <c r="L1828" s="27">
        <v>0.2</v>
      </c>
      <c r="M1828" s="27">
        <v>0.2</v>
      </c>
      <c r="N1828" s="27" t="s">
        <v>882</v>
      </c>
      <c r="O1828" s="30">
        <v>202007463</v>
      </c>
      <c r="P1828" s="22"/>
      <c r="Q1828" s="22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9"/>
    </row>
    <row r="1829" spans="1:29" x14ac:dyDescent="0.25">
      <c r="A1829" s="27">
        <v>1996</v>
      </c>
      <c r="B1829" s="27" t="s">
        <v>4923</v>
      </c>
      <c r="C1829" s="27" t="s">
        <v>674</v>
      </c>
      <c r="D1829" s="27" t="s">
        <v>802</v>
      </c>
      <c r="E1829" s="27" t="s">
        <v>778</v>
      </c>
      <c r="F1829" s="28">
        <v>35294</v>
      </c>
      <c r="G1829" s="29">
        <v>0.68055555555555547</v>
      </c>
      <c r="H1829" s="28">
        <v>35294</v>
      </c>
      <c r="I1829" s="29">
        <v>0.73263888888888884</v>
      </c>
      <c r="J1829" s="27" t="s">
        <v>889</v>
      </c>
      <c r="K1829" s="27">
        <v>0</v>
      </c>
      <c r="L1829" s="27">
        <v>1</v>
      </c>
      <c r="M1829" s="27">
        <v>1</v>
      </c>
      <c r="N1829" s="27" t="s">
        <v>882</v>
      </c>
      <c r="O1829" s="30">
        <v>201905376</v>
      </c>
      <c r="P1829" s="22"/>
      <c r="Q1829" s="22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9"/>
    </row>
    <row r="1830" spans="1:29" x14ac:dyDescent="0.25">
      <c r="A1830" s="27">
        <v>1996</v>
      </c>
      <c r="B1830" s="27" t="s">
        <v>2403</v>
      </c>
      <c r="C1830" s="27" t="s">
        <v>2231</v>
      </c>
      <c r="D1830" s="27" t="s">
        <v>2262</v>
      </c>
      <c r="E1830" s="27" t="s">
        <v>2404</v>
      </c>
      <c r="F1830" s="28">
        <v>35294</v>
      </c>
      <c r="G1830" s="29">
        <v>0.69444444444444453</v>
      </c>
      <c r="H1830" s="28">
        <v>35294</v>
      </c>
      <c r="I1830" s="29">
        <v>0.75694444444444453</v>
      </c>
      <c r="J1830" s="27"/>
      <c r="K1830" s="27">
        <v>0.2</v>
      </c>
      <c r="L1830" s="27">
        <v>0</v>
      </c>
      <c r="M1830" s="27">
        <v>0.2</v>
      </c>
      <c r="N1830" s="27" t="s">
        <v>2173</v>
      </c>
      <c r="O1830" s="30">
        <v>202007323</v>
      </c>
      <c r="P1830" s="22"/>
      <c r="Q1830" s="22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9"/>
    </row>
    <row r="1831" spans="1:29" x14ac:dyDescent="0.25">
      <c r="A1831" s="27">
        <v>1996</v>
      </c>
      <c r="B1831" s="27" t="s">
        <v>4867</v>
      </c>
      <c r="C1831" s="27" t="s">
        <v>674</v>
      </c>
      <c r="D1831" s="27" t="s">
        <v>3821</v>
      </c>
      <c r="E1831" s="27" t="s">
        <v>4063</v>
      </c>
      <c r="F1831" s="28">
        <v>35294</v>
      </c>
      <c r="G1831" s="29">
        <v>0.71875</v>
      </c>
      <c r="H1831" s="28">
        <v>35294</v>
      </c>
      <c r="I1831" s="29">
        <v>0.83333333333333337</v>
      </c>
      <c r="J1831" s="27" t="s">
        <v>889</v>
      </c>
      <c r="K1831" s="27">
        <v>1.5</v>
      </c>
      <c r="L1831" s="27">
        <v>0.5</v>
      </c>
      <c r="M1831" s="27">
        <v>2</v>
      </c>
      <c r="N1831" s="27" t="s">
        <v>882</v>
      </c>
      <c r="O1831" s="30">
        <v>201904499</v>
      </c>
      <c r="P1831" s="22"/>
      <c r="Q1831" s="22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9"/>
    </row>
    <row r="1832" spans="1:29" x14ac:dyDescent="0.25">
      <c r="A1832" s="27">
        <v>1996</v>
      </c>
      <c r="B1832" s="27" t="s">
        <v>3845</v>
      </c>
      <c r="C1832" s="27" t="s">
        <v>674</v>
      </c>
      <c r="D1832" s="27" t="s">
        <v>3846</v>
      </c>
      <c r="E1832" s="27" t="s">
        <v>3847</v>
      </c>
      <c r="F1832" s="28">
        <v>35294</v>
      </c>
      <c r="G1832" s="29">
        <v>0.73958333333333337</v>
      </c>
      <c r="H1832" s="28">
        <v>35294</v>
      </c>
      <c r="I1832" s="29">
        <v>0.82986111111111116</v>
      </c>
      <c r="J1832" s="27" t="s">
        <v>889</v>
      </c>
      <c r="K1832" s="27">
        <v>1</v>
      </c>
      <c r="L1832" s="27">
        <v>0</v>
      </c>
      <c r="M1832" s="27">
        <v>1</v>
      </c>
      <c r="N1832" s="27" t="s">
        <v>882</v>
      </c>
      <c r="O1832" s="30">
        <v>201807609</v>
      </c>
      <c r="P1832" s="22"/>
      <c r="Q1832" s="22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9"/>
    </row>
    <row r="1833" spans="1:29" x14ac:dyDescent="0.25">
      <c r="A1833" s="27">
        <v>1996</v>
      </c>
      <c r="B1833" s="27" t="s">
        <v>1427</v>
      </c>
      <c r="C1833" s="27" t="s">
        <v>676</v>
      </c>
      <c r="D1833" s="27" t="s">
        <v>930</v>
      </c>
      <c r="E1833" s="27" t="s">
        <v>1428</v>
      </c>
      <c r="F1833" s="28">
        <v>35294</v>
      </c>
      <c r="G1833" s="29">
        <v>0.75</v>
      </c>
      <c r="H1833" s="28">
        <v>35294</v>
      </c>
      <c r="I1833" s="29">
        <v>0.92361111111111116</v>
      </c>
      <c r="J1833" s="27" t="s">
        <v>889</v>
      </c>
      <c r="K1833" s="27">
        <v>0</v>
      </c>
      <c r="L1833" s="27">
        <v>0.3</v>
      </c>
      <c r="M1833" s="27">
        <v>0.3</v>
      </c>
      <c r="N1833" s="27" t="s">
        <v>882</v>
      </c>
      <c r="O1833" s="30">
        <v>201904639</v>
      </c>
      <c r="P1833" s="22"/>
      <c r="Q1833" s="22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9"/>
    </row>
    <row r="1834" spans="1:29" x14ac:dyDescent="0.25">
      <c r="A1834" s="27">
        <v>1996</v>
      </c>
      <c r="B1834" s="27" t="s">
        <v>3954</v>
      </c>
      <c r="C1834" s="27" t="s">
        <v>674</v>
      </c>
      <c r="D1834" s="27" t="s">
        <v>3824</v>
      </c>
      <c r="E1834" s="27" t="s">
        <v>3955</v>
      </c>
      <c r="F1834" s="28">
        <v>35294</v>
      </c>
      <c r="G1834" s="29">
        <v>0.76041666666666663</v>
      </c>
      <c r="H1834" s="28">
        <v>35294</v>
      </c>
      <c r="I1834" s="29">
        <v>0.78472222222222221</v>
      </c>
      <c r="J1834" s="27" t="s">
        <v>889</v>
      </c>
      <c r="K1834" s="27">
        <v>0</v>
      </c>
      <c r="L1834" s="27">
        <v>0.03</v>
      </c>
      <c r="M1834" s="27">
        <v>0.03</v>
      </c>
      <c r="N1834" s="27" t="s">
        <v>882</v>
      </c>
      <c r="O1834" s="30">
        <v>202007895</v>
      </c>
      <c r="P1834" s="22"/>
      <c r="Q1834" s="22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9"/>
    </row>
    <row r="1835" spans="1:29" x14ac:dyDescent="0.25">
      <c r="A1835" s="27">
        <v>1996</v>
      </c>
      <c r="B1835" s="27" t="s">
        <v>1356</v>
      </c>
      <c r="C1835" s="27" t="s">
        <v>676</v>
      </c>
      <c r="D1835" s="27" t="s">
        <v>901</v>
      </c>
      <c r="E1835" s="27" t="s">
        <v>805</v>
      </c>
      <c r="F1835" s="28">
        <v>35294</v>
      </c>
      <c r="G1835" s="29">
        <v>0.76736111111111116</v>
      </c>
      <c r="H1835" s="28">
        <v>35294</v>
      </c>
      <c r="I1835" s="29">
        <v>0.81944444444444453</v>
      </c>
      <c r="J1835" s="27" t="s">
        <v>889</v>
      </c>
      <c r="K1835" s="27">
        <v>0</v>
      </c>
      <c r="L1835" s="27">
        <v>0.1</v>
      </c>
      <c r="M1835" s="27">
        <v>0.1</v>
      </c>
      <c r="N1835" s="27" t="s">
        <v>882</v>
      </c>
      <c r="O1835" s="30">
        <v>202103636</v>
      </c>
      <c r="P1835" s="22"/>
      <c r="Q1835" s="22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9"/>
    </row>
    <row r="1836" spans="1:29" x14ac:dyDescent="0.25">
      <c r="A1836" s="27">
        <v>1996</v>
      </c>
      <c r="B1836" s="27" t="s">
        <v>4314</v>
      </c>
      <c r="C1836" s="27" t="s">
        <v>674</v>
      </c>
      <c r="D1836" s="27" t="s">
        <v>3841</v>
      </c>
      <c r="E1836" s="27" t="s">
        <v>4307</v>
      </c>
      <c r="F1836" s="28">
        <v>35294</v>
      </c>
      <c r="G1836" s="29">
        <v>0.83333333333333337</v>
      </c>
      <c r="H1836" s="28">
        <v>35294</v>
      </c>
      <c r="I1836" s="29">
        <v>0.85763888888888884</v>
      </c>
      <c r="J1836" s="27" t="s">
        <v>889</v>
      </c>
      <c r="K1836" s="27">
        <v>0</v>
      </c>
      <c r="L1836" s="27">
        <v>0.04</v>
      </c>
      <c r="M1836" s="27">
        <v>0.04</v>
      </c>
      <c r="N1836" s="27" t="s">
        <v>882</v>
      </c>
      <c r="O1836" s="30">
        <v>201806836</v>
      </c>
      <c r="P1836" s="22"/>
      <c r="Q1836" s="22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9"/>
    </row>
    <row r="1837" spans="1:29" x14ac:dyDescent="0.25">
      <c r="A1837" s="27">
        <v>1996</v>
      </c>
      <c r="B1837" s="27" t="s">
        <v>3954</v>
      </c>
      <c r="C1837" s="27" t="s">
        <v>674</v>
      </c>
      <c r="D1837" s="27" t="s">
        <v>3824</v>
      </c>
      <c r="E1837" s="27" t="s">
        <v>3955</v>
      </c>
      <c r="F1837" s="28">
        <v>35294</v>
      </c>
      <c r="G1837" s="29">
        <v>0.84027777777777779</v>
      </c>
      <c r="H1837" s="28">
        <v>35294</v>
      </c>
      <c r="I1837" s="29">
        <v>0.86458333333333337</v>
      </c>
      <c r="J1837" s="27" t="s">
        <v>889</v>
      </c>
      <c r="K1837" s="27">
        <v>0</v>
      </c>
      <c r="L1837" s="27">
        <v>0.01</v>
      </c>
      <c r="M1837" s="27">
        <v>0.01</v>
      </c>
      <c r="N1837" s="27" t="s">
        <v>882</v>
      </c>
      <c r="O1837" s="30">
        <v>201707329</v>
      </c>
      <c r="P1837" s="22"/>
      <c r="Q1837" s="22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9"/>
    </row>
    <row r="1838" spans="1:29" x14ac:dyDescent="0.25">
      <c r="A1838" s="27">
        <v>1996</v>
      </c>
      <c r="B1838" s="27" t="s">
        <v>4418</v>
      </c>
      <c r="C1838" s="27" t="s">
        <v>674</v>
      </c>
      <c r="D1838" s="27" t="s">
        <v>3859</v>
      </c>
      <c r="E1838" s="27" t="s">
        <v>4161</v>
      </c>
      <c r="F1838" s="28">
        <v>35294</v>
      </c>
      <c r="G1838" s="29">
        <v>0.86458333333333337</v>
      </c>
      <c r="H1838" s="28">
        <v>35294</v>
      </c>
      <c r="I1838" s="29">
        <v>0.90625</v>
      </c>
      <c r="J1838" s="27" t="s">
        <v>889</v>
      </c>
      <c r="K1838" s="27">
        <v>0</v>
      </c>
      <c r="L1838" s="27">
        <v>0.05</v>
      </c>
      <c r="M1838" s="27">
        <v>0.05</v>
      </c>
      <c r="N1838" s="27" t="s">
        <v>882</v>
      </c>
      <c r="O1838" s="30">
        <v>201807575</v>
      </c>
      <c r="P1838" s="22"/>
      <c r="Q1838" s="22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9"/>
    </row>
    <row r="1839" spans="1:29" x14ac:dyDescent="0.25">
      <c r="A1839" s="27">
        <v>1996</v>
      </c>
      <c r="B1839" s="27" t="s">
        <v>984</v>
      </c>
      <c r="C1839" s="27" t="s">
        <v>676</v>
      </c>
      <c r="D1839" s="27" t="s">
        <v>914</v>
      </c>
      <c r="E1839" s="27" t="s">
        <v>985</v>
      </c>
      <c r="F1839" s="28">
        <v>35294</v>
      </c>
      <c r="G1839" s="29">
        <v>0.86805555555555547</v>
      </c>
      <c r="H1839" s="28">
        <v>35294</v>
      </c>
      <c r="I1839" s="29">
        <v>0.96527777777777779</v>
      </c>
      <c r="J1839" s="27" t="s">
        <v>889</v>
      </c>
      <c r="K1839" s="27">
        <v>3</v>
      </c>
      <c r="L1839" s="27">
        <v>0</v>
      </c>
      <c r="M1839" s="27">
        <v>3</v>
      </c>
      <c r="N1839" s="27" t="s">
        <v>882</v>
      </c>
      <c r="O1839" s="30">
        <v>201407776</v>
      </c>
      <c r="P1839" s="22"/>
      <c r="Q1839" s="22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9"/>
    </row>
    <row r="1840" spans="1:29" x14ac:dyDescent="0.25">
      <c r="A1840" s="27">
        <v>1996</v>
      </c>
      <c r="B1840" s="27" t="s">
        <v>4423</v>
      </c>
      <c r="C1840" s="27" t="s">
        <v>674</v>
      </c>
      <c r="D1840" s="27" t="s">
        <v>3859</v>
      </c>
      <c r="E1840" s="27" t="s">
        <v>3993</v>
      </c>
      <c r="F1840" s="28">
        <v>35294</v>
      </c>
      <c r="G1840" s="29">
        <v>0.89236111111111116</v>
      </c>
      <c r="H1840" s="28">
        <v>35294</v>
      </c>
      <c r="I1840" s="29">
        <v>0.95486111111111116</v>
      </c>
      <c r="J1840" s="27" t="s">
        <v>889</v>
      </c>
      <c r="K1840" s="27">
        <v>0</v>
      </c>
      <c r="L1840" s="27">
        <v>0.5</v>
      </c>
      <c r="M1840" s="27">
        <v>0.5</v>
      </c>
      <c r="N1840" s="27" t="s">
        <v>882</v>
      </c>
      <c r="O1840" s="30">
        <v>202000138</v>
      </c>
      <c r="P1840" s="22"/>
      <c r="Q1840" s="22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9"/>
    </row>
    <row r="1841" spans="1:29" x14ac:dyDescent="0.25">
      <c r="A1841" s="27">
        <v>1996</v>
      </c>
      <c r="B1841" s="27" t="s">
        <v>4108</v>
      </c>
      <c r="C1841" s="27" t="s">
        <v>674</v>
      </c>
      <c r="D1841" s="27" t="s">
        <v>3841</v>
      </c>
      <c r="E1841" s="27" t="s">
        <v>3946</v>
      </c>
      <c r="F1841" s="28">
        <v>35294</v>
      </c>
      <c r="G1841" s="29">
        <v>0.90972222222222221</v>
      </c>
      <c r="H1841" s="28">
        <v>35294</v>
      </c>
      <c r="I1841" s="29">
        <v>0.95486111111111116</v>
      </c>
      <c r="J1841" s="27" t="s">
        <v>889</v>
      </c>
      <c r="K1841" s="27">
        <v>0</v>
      </c>
      <c r="L1841" s="27">
        <v>0.03</v>
      </c>
      <c r="M1841" s="27">
        <v>0.03</v>
      </c>
      <c r="N1841" s="27" t="s">
        <v>882</v>
      </c>
      <c r="O1841" s="30">
        <v>202006407</v>
      </c>
      <c r="P1841" s="22"/>
      <c r="Q1841" s="22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9"/>
    </row>
    <row r="1842" spans="1:29" x14ac:dyDescent="0.25">
      <c r="A1842" s="27">
        <v>1996</v>
      </c>
      <c r="B1842" s="27" t="s">
        <v>3843</v>
      </c>
      <c r="C1842" s="27" t="s">
        <v>674</v>
      </c>
      <c r="D1842" s="27" t="s">
        <v>802</v>
      </c>
      <c r="E1842" s="27" t="s">
        <v>3844</v>
      </c>
      <c r="F1842" s="28">
        <v>35294</v>
      </c>
      <c r="G1842" s="29">
        <v>0.91666666666666663</v>
      </c>
      <c r="H1842" s="28">
        <v>35294</v>
      </c>
      <c r="I1842" s="29">
        <v>0.97222222222222221</v>
      </c>
      <c r="J1842" s="27" t="s">
        <v>889</v>
      </c>
      <c r="K1842" s="27">
        <v>0</v>
      </c>
      <c r="L1842" s="27">
        <v>0.03</v>
      </c>
      <c r="M1842" s="27">
        <v>0.03</v>
      </c>
      <c r="N1842" s="27" t="s">
        <v>882</v>
      </c>
      <c r="O1842" s="30">
        <v>202003484</v>
      </c>
      <c r="P1842" s="22"/>
      <c r="Q1842" s="22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9"/>
    </row>
    <row r="1843" spans="1:29" x14ac:dyDescent="0.25">
      <c r="A1843" s="27">
        <v>1996</v>
      </c>
      <c r="B1843" s="27" t="s">
        <v>4416</v>
      </c>
      <c r="C1843" s="27" t="s">
        <v>674</v>
      </c>
      <c r="D1843" s="27" t="s">
        <v>802</v>
      </c>
      <c r="E1843" s="27" t="s">
        <v>4110</v>
      </c>
      <c r="F1843" s="28">
        <v>35294</v>
      </c>
      <c r="G1843" s="29">
        <v>0.92013888888888884</v>
      </c>
      <c r="H1843" s="28">
        <v>35294</v>
      </c>
      <c r="I1843" s="29">
        <v>0.95833333333333337</v>
      </c>
      <c r="J1843" s="27" t="s">
        <v>889</v>
      </c>
      <c r="K1843" s="27">
        <v>0</v>
      </c>
      <c r="L1843" s="27">
        <v>0.05</v>
      </c>
      <c r="M1843" s="27">
        <v>0.05</v>
      </c>
      <c r="N1843" s="27" t="s">
        <v>882</v>
      </c>
      <c r="O1843" s="30">
        <v>201706065</v>
      </c>
      <c r="P1843" s="22"/>
      <c r="Q1843" s="22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9"/>
    </row>
    <row r="1844" spans="1:29" x14ac:dyDescent="0.25">
      <c r="A1844" s="27">
        <v>1996</v>
      </c>
      <c r="B1844" s="27" t="s">
        <v>4105</v>
      </c>
      <c r="C1844" s="27" t="s">
        <v>674</v>
      </c>
      <c r="D1844" s="27" t="s">
        <v>853</v>
      </c>
      <c r="E1844" s="27" t="s">
        <v>773</v>
      </c>
      <c r="F1844" s="28">
        <v>35294</v>
      </c>
      <c r="G1844" s="29">
        <v>0.93402777777777779</v>
      </c>
      <c r="H1844" s="28">
        <v>35295</v>
      </c>
      <c r="I1844" s="29">
        <v>2.7777777777777776E-2</v>
      </c>
      <c r="J1844" s="27" t="s">
        <v>889</v>
      </c>
      <c r="K1844" s="27">
        <v>0</v>
      </c>
      <c r="L1844" s="27">
        <v>0.05</v>
      </c>
      <c r="M1844" s="27">
        <v>0.05</v>
      </c>
      <c r="N1844" s="27" t="s">
        <v>882</v>
      </c>
      <c r="O1844" s="30">
        <v>201806392</v>
      </c>
      <c r="P1844" s="22"/>
      <c r="Q1844" s="22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9"/>
    </row>
    <row r="1845" spans="1:29" x14ac:dyDescent="0.25">
      <c r="A1845" s="27">
        <v>1996</v>
      </c>
      <c r="B1845" s="27" t="s">
        <v>1355</v>
      </c>
      <c r="C1845" s="27" t="s">
        <v>676</v>
      </c>
      <c r="D1845" s="27" t="s">
        <v>930</v>
      </c>
      <c r="E1845" s="27" t="s">
        <v>977</v>
      </c>
      <c r="F1845" s="28">
        <v>35294</v>
      </c>
      <c r="G1845" s="29">
        <v>0.94444444444444453</v>
      </c>
      <c r="H1845" s="28">
        <v>35295</v>
      </c>
      <c r="I1845" s="29">
        <v>4.1666666666666664E-2</v>
      </c>
      <c r="J1845" s="27" t="s">
        <v>889</v>
      </c>
      <c r="K1845" s="27">
        <v>0</v>
      </c>
      <c r="L1845" s="27">
        <v>0.1</v>
      </c>
      <c r="M1845" s="27">
        <v>0.1</v>
      </c>
      <c r="N1845" s="27" t="s">
        <v>882</v>
      </c>
      <c r="O1845" s="30">
        <v>202002811</v>
      </c>
      <c r="P1845" s="22"/>
      <c r="Q1845" s="22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9"/>
    </row>
    <row r="1846" spans="1:29" x14ac:dyDescent="0.25">
      <c r="A1846" s="27">
        <v>1996</v>
      </c>
      <c r="B1846" s="27" t="s">
        <v>3954</v>
      </c>
      <c r="C1846" s="27" t="s">
        <v>674</v>
      </c>
      <c r="D1846" s="27" t="s">
        <v>3824</v>
      </c>
      <c r="E1846" s="27" t="s">
        <v>3955</v>
      </c>
      <c r="F1846" s="28">
        <v>35294</v>
      </c>
      <c r="G1846" s="29">
        <v>0.95138888888888884</v>
      </c>
      <c r="H1846" s="28">
        <v>35294</v>
      </c>
      <c r="I1846" s="29">
        <v>0.96875</v>
      </c>
      <c r="J1846" s="27" t="s">
        <v>889</v>
      </c>
      <c r="K1846" s="27">
        <v>0</v>
      </c>
      <c r="L1846" s="27">
        <v>0.01</v>
      </c>
      <c r="M1846" s="27">
        <v>0.01</v>
      </c>
      <c r="N1846" s="27" t="s">
        <v>882</v>
      </c>
      <c r="O1846" s="30">
        <v>202008862</v>
      </c>
      <c r="P1846" s="22"/>
      <c r="Q1846" s="22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9"/>
    </row>
    <row r="1847" spans="1:29" x14ac:dyDescent="0.25">
      <c r="A1847" s="27">
        <v>1996</v>
      </c>
      <c r="B1847" s="27" t="s">
        <v>1221</v>
      </c>
      <c r="C1847" s="27" t="s">
        <v>676</v>
      </c>
      <c r="D1847" s="27" t="s">
        <v>901</v>
      </c>
      <c r="E1847" s="27" t="s">
        <v>719</v>
      </c>
      <c r="F1847" s="28">
        <v>35294</v>
      </c>
      <c r="G1847" s="29">
        <v>0.96527777777777779</v>
      </c>
      <c r="H1847" s="28">
        <v>35295</v>
      </c>
      <c r="I1847" s="29">
        <v>6.9444444444444441E-3</v>
      </c>
      <c r="J1847" s="27" t="s">
        <v>889</v>
      </c>
      <c r="K1847" s="27">
        <v>0</v>
      </c>
      <c r="L1847" s="27">
        <v>0.03</v>
      </c>
      <c r="M1847" s="27">
        <v>0.03</v>
      </c>
      <c r="N1847" s="27" t="s">
        <v>882</v>
      </c>
      <c r="O1847" s="30">
        <v>201806155</v>
      </c>
      <c r="P1847" s="22"/>
      <c r="Q1847" s="22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  <c r="AB1847" s="16"/>
      <c r="AC1847" s="19"/>
    </row>
    <row r="1848" spans="1:29" x14ac:dyDescent="0.25">
      <c r="A1848" s="27">
        <v>1996</v>
      </c>
      <c r="B1848" s="27" t="s">
        <v>2360</v>
      </c>
      <c r="C1848" s="27" t="s">
        <v>2231</v>
      </c>
      <c r="D1848" s="27" t="s">
        <v>2273</v>
      </c>
      <c r="E1848" s="27" t="s">
        <v>2283</v>
      </c>
      <c r="F1848" s="28">
        <v>35294</v>
      </c>
      <c r="G1848" s="27"/>
      <c r="H1848" s="27"/>
      <c r="I1848" s="27"/>
      <c r="J1848" s="27" t="s">
        <v>889</v>
      </c>
      <c r="K1848" s="27">
        <v>1.4999999999999999E-2</v>
      </c>
      <c r="L1848" s="27">
        <v>0</v>
      </c>
      <c r="M1848" s="27">
        <v>1.4999999999999999E-2</v>
      </c>
      <c r="N1848" s="27" t="s">
        <v>882</v>
      </c>
      <c r="O1848" s="30">
        <v>202006427</v>
      </c>
      <c r="P1848" s="22"/>
      <c r="Q1848" s="22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9"/>
    </row>
    <row r="1849" spans="1:29" x14ac:dyDescent="0.25">
      <c r="A1849" s="27">
        <v>1996</v>
      </c>
      <c r="B1849" s="27" t="s">
        <v>3840</v>
      </c>
      <c r="C1849" s="27" t="s">
        <v>674</v>
      </c>
      <c r="D1849" s="27" t="s">
        <v>3841</v>
      </c>
      <c r="E1849" s="27" t="s">
        <v>3842</v>
      </c>
      <c r="F1849" s="28">
        <v>35295</v>
      </c>
      <c r="G1849" s="29">
        <v>2.0833333333333332E-2</v>
      </c>
      <c r="H1849" s="28">
        <v>35295</v>
      </c>
      <c r="I1849" s="29">
        <v>7.6388888888888895E-2</v>
      </c>
      <c r="J1849" s="27" t="s">
        <v>889</v>
      </c>
      <c r="K1849" s="27">
        <v>0.1</v>
      </c>
      <c r="L1849" s="27">
        <v>0</v>
      </c>
      <c r="M1849" s="27">
        <v>0.1</v>
      </c>
      <c r="N1849" s="27" t="s">
        <v>882</v>
      </c>
      <c r="O1849" s="30">
        <v>201706253</v>
      </c>
      <c r="P1849" s="22"/>
      <c r="Q1849" s="22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9"/>
    </row>
    <row r="1850" spans="1:29" x14ac:dyDescent="0.25">
      <c r="A1850" s="27">
        <v>1996</v>
      </c>
      <c r="B1850" s="27" t="s">
        <v>3952</v>
      </c>
      <c r="C1850" s="27" t="s">
        <v>674</v>
      </c>
      <c r="D1850" s="27" t="s">
        <v>3846</v>
      </c>
      <c r="E1850" s="27" t="s">
        <v>3953</v>
      </c>
      <c r="F1850" s="28">
        <v>35295</v>
      </c>
      <c r="G1850" s="29">
        <v>2.0833333333333332E-2</v>
      </c>
      <c r="H1850" s="28">
        <v>35295</v>
      </c>
      <c r="I1850" s="29">
        <v>4.1666666666666664E-2</v>
      </c>
      <c r="J1850" s="27" t="s">
        <v>889</v>
      </c>
      <c r="K1850" s="27">
        <v>0</v>
      </c>
      <c r="L1850" s="27">
        <v>0.01</v>
      </c>
      <c r="M1850" s="27">
        <v>0.01</v>
      </c>
      <c r="N1850" s="27" t="s">
        <v>882</v>
      </c>
      <c r="O1850" s="30">
        <v>201706956</v>
      </c>
      <c r="P1850" s="22"/>
      <c r="Q1850" s="22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9"/>
    </row>
    <row r="1851" spans="1:29" x14ac:dyDescent="0.25">
      <c r="A1851" s="27">
        <v>1996</v>
      </c>
      <c r="B1851" s="27" t="s">
        <v>1170</v>
      </c>
      <c r="C1851" s="27" t="s">
        <v>676</v>
      </c>
      <c r="D1851" s="27" t="s">
        <v>1004</v>
      </c>
      <c r="E1851" s="27" t="s">
        <v>804</v>
      </c>
      <c r="F1851" s="28">
        <v>35295</v>
      </c>
      <c r="G1851" s="29">
        <v>4.8611111111111112E-2</v>
      </c>
      <c r="H1851" s="28">
        <v>35295</v>
      </c>
      <c r="I1851" s="29">
        <v>9.7222222222222224E-2</v>
      </c>
      <c r="J1851" s="27" t="s">
        <v>889</v>
      </c>
      <c r="K1851" s="27">
        <v>0</v>
      </c>
      <c r="L1851" s="27">
        <v>0.02</v>
      </c>
      <c r="M1851" s="27">
        <v>0.02</v>
      </c>
      <c r="N1851" s="27" t="s">
        <v>882</v>
      </c>
      <c r="O1851" s="30">
        <v>201906116</v>
      </c>
      <c r="P1851" s="22"/>
      <c r="Q1851" s="22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9"/>
    </row>
    <row r="1852" spans="1:29" x14ac:dyDescent="0.25">
      <c r="A1852" s="27">
        <v>1996</v>
      </c>
      <c r="B1852" s="27" t="s">
        <v>1224</v>
      </c>
      <c r="C1852" s="27" t="s">
        <v>676</v>
      </c>
      <c r="D1852" s="27" t="s">
        <v>914</v>
      </c>
      <c r="E1852" s="27" t="s">
        <v>987</v>
      </c>
      <c r="F1852" s="28">
        <v>35295</v>
      </c>
      <c r="G1852" s="29">
        <v>5.5555555555555552E-2</v>
      </c>
      <c r="H1852" s="28">
        <v>35295</v>
      </c>
      <c r="I1852" s="29">
        <v>0.1111111111111111</v>
      </c>
      <c r="J1852" s="27" t="s">
        <v>889</v>
      </c>
      <c r="K1852" s="27">
        <v>0</v>
      </c>
      <c r="L1852" s="27">
        <v>0.03</v>
      </c>
      <c r="M1852" s="27">
        <v>0.03</v>
      </c>
      <c r="N1852" s="27" t="s">
        <v>882</v>
      </c>
      <c r="O1852" s="30">
        <v>201905119</v>
      </c>
      <c r="P1852" s="22"/>
      <c r="Q1852" s="22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9"/>
    </row>
    <row r="1853" spans="1:29" x14ac:dyDescent="0.25">
      <c r="A1853" s="27">
        <v>1996</v>
      </c>
      <c r="B1853" s="27" t="s">
        <v>4313</v>
      </c>
      <c r="C1853" s="27" t="s">
        <v>674</v>
      </c>
      <c r="D1853" s="27" t="s">
        <v>853</v>
      </c>
      <c r="E1853" s="27" t="s">
        <v>4204</v>
      </c>
      <c r="F1853" s="28">
        <v>35295</v>
      </c>
      <c r="G1853" s="29">
        <v>6.5972222222222224E-2</v>
      </c>
      <c r="H1853" s="28">
        <v>35295</v>
      </c>
      <c r="I1853" s="29">
        <v>0.17708333333333334</v>
      </c>
      <c r="J1853" s="27" t="s">
        <v>889</v>
      </c>
      <c r="K1853" s="27">
        <v>0</v>
      </c>
      <c r="L1853" s="27">
        <v>0.04</v>
      </c>
      <c r="M1853" s="27">
        <v>0.04</v>
      </c>
      <c r="N1853" s="27" t="s">
        <v>882</v>
      </c>
      <c r="O1853" s="30">
        <v>201907396</v>
      </c>
      <c r="P1853" s="22"/>
      <c r="Q1853" s="22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9"/>
    </row>
    <row r="1854" spans="1:29" x14ac:dyDescent="0.25">
      <c r="A1854" s="27">
        <v>1996</v>
      </c>
      <c r="B1854" s="27" t="s">
        <v>4106</v>
      </c>
      <c r="C1854" s="27" t="s">
        <v>674</v>
      </c>
      <c r="D1854" s="27" t="s">
        <v>802</v>
      </c>
      <c r="E1854" s="27" t="s">
        <v>816</v>
      </c>
      <c r="F1854" s="28">
        <v>35295</v>
      </c>
      <c r="G1854" s="29">
        <v>9.0277777777777776E-2</v>
      </c>
      <c r="H1854" s="28">
        <v>35295</v>
      </c>
      <c r="I1854" s="29">
        <v>0.1388888888888889</v>
      </c>
      <c r="J1854" s="27" t="s">
        <v>889</v>
      </c>
      <c r="K1854" s="27">
        <v>0</v>
      </c>
      <c r="L1854" s="27">
        <v>0.04</v>
      </c>
      <c r="M1854" s="27">
        <v>0.04</v>
      </c>
      <c r="N1854" s="27" t="s">
        <v>882</v>
      </c>
      <c r="O1854" s="30">
        <v>201907058</v>
      </c>
      <c r="P1854" s="22"/>
      <c r="Q1854" s="22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9"/>
    </row>
    <row r="1855" spans="1:29" x14ac:dyDescent="0.25">
      <c r="A1855" s="27">
        <v>1996</v>
      </c>
      <c r="B1855" s="27" t="s">
        <v>4626</v>
      </c>
      <c r="C1855" s="27" t="s">
        <v>674</v>
      </c>
      <c r="D1855" s="27" t="s">
        <v>3859</v>
      </c>
      <c r="E1855" s="27" t="s">
        <v>4061</v>
      </c>
      <c r="F1855" s="28">
        <v>35295</v>
      </c>
      <c r="G1855" s="29">
        <v>0.17013888888888887</v>
      </c>
      <c r="H1855" s="28">
        <v>35295</v>
      </c>
      <c r="I1855" s="29">
        <v>0.26041666666666669</v>
      </c>
      <c r="J1855" s="27" t="s">
        <v>889</v>
      </c>
      <c r="K1855" s="27">
        <v>0</v>
      </c>
      <c r="L1855" s="27">
        <v>0.1</v>
      </c>
      <c r="M1855" s="27">
        <v>0.1</v>
      </c>
      <c r="N1855" s="27" t="s">
        <v>882</v>
      </c>
      <c r="O1855" s="30">
        <v>201700494</v>
      </c>
      <c r="P1855" s="22"/>
      <c r="Q1855" s="22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9"/>
    </row>
    <row r="1856" spans="1:29" x14ac:dyDescent="0.25">
      <c r="A1856" s="27">
        <v>1996</v>
      </c>
      <c r="B1856" s="27" t="s">
        <v>4108</v>
      </c>
      <c r="C1856" s="27" t="s">
        <v>674</v>
      </c>
      <c r="D1856" s="27" t="s">
        <v>3841</v>
      </c>
      <c r="E1856" s="27" t="s">
        <v>3946</v>
      </c>
      <c r="F1856" s="28">
        <v>35295</v>
      </c>
      <c r="G1856" s="29">
        <v>0.27083333333333331</v>
      </c>
      <c r="H1856" s="28">
        <v>35295</v>
      </c>
      <c r="I1856" s="29">
        <v>0.2986111111111111</v>
      </c>
      <c r="J1856" s="27" t="s">
        <v>889</v>
      </c>
      <c r="K1856" s="27">
        <v>0</v>
      </c>
      <c r="L1856" s="27">
        <v>0.02</v>
      </c>
      <c r="M1856" s="27">
        <v>0.02</v>
      </c>
      <c r="N1856" s="27" t="s">
        <v>882</v>
      </c>
      <c r="O1856" s="30">
        <v>202005146</v>
      </c>
      <c r="P1856" s="22"/>
      <c r="Q1856" s="22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9"/>
    </row>
    <row r="1857" spans="1:29" x14ac:dyDescent="0.25">
      <c r="A1857" s="27">
        <v>1996</v>
      </c>
      <c r="B1857" s="27" t="s">
        <v>1355</v>
      </c>
      <c r="C1857" s="27" t="s">
        <v>676</v>
      </c>
      <c r="D1857" s="27" t="s">
        <v>930</v>
      </c>
      <c r="E1857" s="27" t="s">
        <v>977</v>
      </c>
      <c r="F1857" s="28">
        <v>35295</v>
      </c>
      <c r="G1857" s="29">
        <v>0.3354166666666667</v>
      </c>
      <c r="H1857" s="28">
        <v>35295</v>
      </c>
      <c r="I1857" s="29">
        <v>0.41666666666666669</v>
      </c>
      <c r="J1857" s="27" t="s">
        <v>889</v>
      </c>
      <c r="K1857" s="27">
        <v>0</v>
      </c>
      <c r="L1857" s="27">
        <v>0.15</v>
      </c>
      <c r="M1857" s="27">
        <v>0.15</v>
      </c>
      <c r="N1857" s="27" t="s">
        <v>882</v>
      </c>
      <c r="O1857" s="30">
        <v>202006757</v>
      </c>
      <c r="P1857" s="22"/>
      <c r="Q1857" s="22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9"/>
    </row>
    <row r="1858" spans="1:29" x14ac:dyDescent="0.25">
      <c r="A1858" s="27">
        <v>1996</v>
      </c>
      <c r="B1858" s="27" t="s">
        <v>4970</v>
      </c>
      <c r="C1858" s="27" t="s">
        <v>674</v>
      </c>
      <c r="D1858" s="27" t="s">
        <v>3821</v>
      </c>
      <c r="E1858" s="27" t="s">
        <v>739</v>
      </c>
      <c r="F1858" s="28">
        <v>35295</v>
      </c>
      <c r="G1858" s="29">
        <v>0.49305555555555558</v>
      </c>
      <c r="H1858" s="28">
        <v>35295</v>
      </c>
      <c r="I1858" s="29">
        <v>0.60416666666666663</v>
      </c>
      <c r="J1858" s="27" t="s">
        <v>889</v>
      </c>
      <c r="K1858" s="27">
        <v>0</v>
      </c>
      <c r="L1858" s="27">
        <v>4</v>
      </c>
      <c r="M1858" s="27">
        <v>4</v>
      </c>
      <c r="N1858" s="27" t="s">
        <v>882</v>
      </c>
      <c r="O1858" s="30">
        <v>201705312</v>
      </c>
      <c r="P1858" s="22"/>
      <c r="Q1858" s="22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9"/>
    </row>
    <row r="1859" spans="1:29" x14ac:dyDescent="0.25">
      <c r="A1859" s="27">
        <v>1996</v>
      </c>
      <c r="B1859" s="27" t="s">
        <v>3950</v>
      </c>
      <c r="C1859" s="27" t="s">
        <v>674</v>
      </c>
      <c r="D1859" s="27" t="s">
        <v>3846</v>
      </c>
      <c r="E1859" s="27" t="s">
        <v>3951</v>
      </c>
      <c r="F1859" s="28">
        <v>35295</v>
      </c>
      <c r="G1859" s="29">
        <v>0.55208333333333337</v>
      </c>
      <c r="H1859" s="28">
        <v>35295</v>
      </c>
      <c r="I1859" s="29">
        <v>0.57291666666666663</v>
      </c>
      <c r="J1859" s="27" t="s">
        <v>889</v>
      </c>
      <c r="K1859" s="27">
        <v>0</v>
      </c>
      <c r="L1859" s="27">
        <v>0.01</v>
      </c>
      <c r="M1859" s="27">
        <v>0.01</v>
      </c>
      <c r="N1859" s="27" t="s">
        <v>882</v>
      </c>
      <c r="O1859" s="30">
        <v>201504403</v>
      </c>
      <c r="P1859" s="22"/>
      <c r="Q1859" s="22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9"/>
    </row>
    <row r="1860" spans="1:29" x14ac:dyDescent="0.25">
      <c r="A1860" s="27">
        <v>1996</v>
      </c>
      <c r="B1860" s="27" t="s">
        <v>4103</v>
      </c>
      <c r="C1860" s="27" t="s">
        <v>674</v>
      </c>
      <c r="D1860" s="27" t="s">
        <v>3841</v>
      </c>
      <c r="E1860" s="27" t="s">
        <v>3937</v>
      </c>
      <c r="F1860" s="28">
        <v>35295</v>
      </c>
      <c r="G1860" s="29">
        <v>0.59027777777777779</v>
      </c>
      <c r="H1860" s="28">
        <v>35295</v>
      </c>
      <c r="I1860" s="29">
        <v>0.63194444444444442</v>
      </c>
      <c r="J1860" s="27" t="s">
        <v>889</v>
      </c>
      <c r="K1860" s="27">
        <v>0</v>
      </c>
      <c r="L1860" s="27">
        <v>0.02</v>
      </c>
      <c r="M1860" s="27">
        <v>0.02</v>
      </c>
      <c r="N1860" s="27" t="s">
        <v>882</v>
      </c>
      <c r="O1860" s="30">
        <v>201905682</v>
      </c>
      <c r="P1860" s="22"/>
      <c r="Q1860" s="22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9"/>
    </row>
    <row r="1861" spans="1:29" x14ac:dyDescent="0.25">
      <c r="A1861" s="27">
        <v>1996</v>
      </c>
      <c r="B1861" s="27" t="s">
        <v>4624</v>
      </c>
      <c r="C1861" s="27" t="s">
        <v>674</v>
      </c>
      <c r="D1861" s="27" t="s">
        <v>1248</v>
      </c>
      <c r="E1861" s="27" t="s">
        <v>835</v>
      </c>
      <c r="F1861" s="28">
        <v>35295</v>
      </c>
      <c r="G1861" s="29">
        <v>0.59722222222222221</v>
      </c>
      <c r="H1861" s="28">
        <v>35295</v>
      </c>
      <c r="I1861" s="29">
        <v>0.67708333333333337</v>
      </c>
      <c r="J1861" s="27" t="s">
        <v>889</v>
      </c>
      <c r="K1861" s="27">
        <v>0</v>
      </c>
      <c r="L1861" s="27">
        <v>0.1</v>
      </c>
      <c r="M1861" s="27">
        <v>0.1</v>
      </c>
      <c r="N1861" s="27" t="s">
        <v>882</v>
      </c>
      <c r="O1861" s="30">
        <v>201907538</v>
      </c>
      <c r="P1861" s="22"/>
      <c r="Q1861" s="22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9"/>
    </row>
    <row r="1862" spans="1:29" x14ac:dyDescent="0.25">
      <c r="A1862" s="27">
        <v>1996</v>
      </c>
      <c r="B1862" s="27" t="s">
        <v>1222</v>
      </c>
      <c r="C1862" s="27" t="s">
        <v>676</v>
      </c>
      <c r="D1862" s="27" t="s">
        <v>930</v>
      </c>
      <c r="E1862" s="27" t="s">
        <v>1223</v>
      </c>
      <c r="F1862" s="28">
        <v>35295</v>
      </c>
      <c r="G1862" s="29">
        <v>0.62152777777777779</v>
      </c>
      <c r="H1862" s="28">
        <v>35295</v>
      </c>
      <c r="I1862" s="29">
        <v>0.6875</v>
      </c>
      <c r="J1862" s="27" t="s">
        <v>889</v>
      </c>
      <c r="K1862" s="27">
        <v>0</v>
      </c>
      <c r="L1862" s="27">
        <v>0.03</v>
      </c>
      <c r="M1862" s="27">
        <v>0.03</v>
      </c>
      <c r="N1862" s="27" t="s">
        <v>882</v>
      </c>
      <c r="O1862" s="30">
        <v>201705127</v>
      </c>
      <c r="P1862" s="22"/>
      <c r="Q1862" s="22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9"/>
    </row>
    <row r="1863" spans="1:29" x14ac:dyDescent="0.25">
      <c r="A1863" s="27">
        <v>1996</v>
      </c>
      <c r="B1863" s="27" t="s">
        <v>4970</v>
      </c>
      <c r="C1863" s="27" t="s">
        <v>674</v>
      </c>
      <c r="D1863" s="27" t="s">
        <v>3821</v>
      </c>
      <c r="E1863" s="27" t="s">
        <v>739</v>
      </c>
      <c r="F1863" s="28">
        <v>35295</v>
      </c>
      <c r="G1863" s="29">
        <v>0.625</v>
      </c>
      <c r="H1863" s="28">
        <v>35295</v>
      </c>
      <c r="I1863" s="29">
        <v>0.77083333333333337</v>
      </c>
      <c r="J1863" s="27" t="s">
        <v>889</v>
      </c>
      <c r="K1863" s="27">
        <v>0</v>
      </c>
      <c r="L1863" s="27">
        <v>3</v>
      </c>
      <c r="M1863" s="27">
        <v>3</v>
      </c>
      <c r="N1863" s="27" t="s">
        <v>882</v>
      </c>
      <c r="O1863" s="30">
        <v>201907477</v>
      </c>
      <c r="P1863" s="22"/>
      <c r="Q1863" s="22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9"/>
    </row>
    <row r="1864" spans="1:29" x14ac:dyDescent="0.25">
      <c r="A1864" s="27">
        <v>1996</v>
      </c>
      <c r="B1864" s="27" t="s">
        <v>4105</v>
      </c>
      <c r="C1864" s="27" t="s">
        <v>674</v>
      </c>
      <c r="D1864" s="27" t="s">
        <v>853</v>
      </c>
      <c r="E1864" s="27" t="s">
        <v>773</v>
      </c>
      <c r="F1864" s="28">
        <v>35295</v>
      </c>
      <c r="G1864" s="29">
        <v>0.66666666666666663</v>
      </c>
      <c r="H1864" s="28">
        <v>35295</v>
      </c>
      <c r="I1864" s="29">
        <v>0.70833333333333337</v>
      </c>
      <c r="J1864" s="27" t="s">
        <v>889</v>
      </c>
      <c r="K1864" s="27">
        <v>0</v>
      </c>
      <c r="L1864" s="27">
        <v>0.02</v>
      </c>
      <c r="M1864" s="27">
        <v>0.02</v>
      </c>
      <c r="N1864" s="27" t="s">
        <v>882</v>
      </c>
      <c r="O1864" s="30">
        <v>202004393</v>
      </c>
      <c r="P1864" s="22"/>
      <c r="Q1864" s="22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9"/>
    </row>
    <row r="1865" spans="1:29" x14ac:dyDescent="0.25">
      <c r="A1865" s="27">
        <v>1996</v>
      </c>
      <c r="B1865" s="27" t="s">
        <v>3843</v>
      </c>
      <c r="C1865" s="27" t="s">
        <v>674</v>
      </c>
      <c r="D1865" s="27" t="s">
        <v>802</v>
      </c>
      <c r="E1865" s="27" t="s">
        <v>3844</v>
      </c>
      <c r="F1865" s="28">
        <v>35295</v>
      </c>
      <c r="G1865" s="29">
        <v>0.67361111111111116</v>
      </c>
      <c r="H1865" s="28">
        <v>35295</v>
      </c>
      <c r="I1865" s="29">
        <v>0.73611111111111116</v>
      </c>
      <c r="J1865" s="27" t="s">
        <v>889</v>
      </c>
      <c r="K1865" s="27">
        <v>0</v>
      </c>
      <c r="L1865" s="27">
        <v>0.02</v>
      </c>
      <c r="M1865" s="27">
        <v>0.02</v>
      </c>
      <c r="N1865" s="27" t="s">
        <v>882</v>
      </c>
      <c r="O1865" s="30">
        <v>201800165</v>
      </c>
      <c r="P1865" s="22"/>
      <c r="Q1865" s="22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9"/>
    </row>
    <row r="1866" spans="1:29" x14ac:dyDescent="0.25">
      <c r="A1866" s="27">
        <v>1996</v>
      </c>
      <c r="B1866" s="27" t="s">
        <v>4314</v>
      </c>
      <c r="C1866" s="27" t="s">
        <v>674</v>
      </c>
      <c r="D1866" s="27" t="s">
        <v>3841</v>
      </c>
      <c r="E1866" s="27" t="s">
        <v>4307</v>
      </c>
      <c r="F1866" s="28">
        <v>35295</v>
      </c>
      <c r="G1866" s="29">
        <v>0.6875</v>
      </c>
      <c r="H1866" s="28">
        <v>35295</v>
      </c>
      <c r="I1866" s="29">
        <v>0.75</v>
      </c>
      <c r="J1866" s="27" t="s">
        <v>889</v>
      </c>
      <c r="K1866" s="27">
        <v>0</v>
      </c>
      <c r="L1866" s="27">
        <v>1</v>
      </c>
      <c r="M1866" s="27">
        <v>1</v>
      </c>
      <c r="N1866" s="27" t="s">
        <v>882</v>
      </c>
      <c r="O1866" s="30">
        <v>201907107</v>
      </c>
      <c r="P1866" s="22"/>
      <c r="Q1866" s="22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9"/>
    </row>
    <row r="1867" spans="1:29" x14ac:dyDescent="0.25">
      <c r="A1867" s="27">
        <v>1996</v>
      </c>
      <c r="B1867" s="27" t="s">
        <v>1472</v>
      </c>
      <c r="C1867" s="27" t="s">
        <v>676</v>
      </c>
      <c r="D1867" s="27" t="s">
        <v>991</v>
      </c>
      <c r="E1867" s="27" t="s">
        <v>1352</v>
      </c>
      <c r="F1867" s="28">
        <v>35295</v>
      </c>
      <c r="G1867" s="29">
        <v>0.70486111111111116</v>
      </c>
      <c r="H1867" s="28">
        <v>35295</v>
      </c>
      <c r="I1867" s="29">
        <v>0.77777777777777779</v>
      </c>
      <c r="J1867" s="27" t="s">
        <v>889</v>
      </c>
      <c r="K1867" s="27">
        <v>0</v>
      </c>
      <c r="L1867" s="27">
        <v>0.5</v>
      </c>
      <c r="M1867" s="27">
        <v>0.5</v>
      </c>
      <c r="N1867" s="27" t="s">
        <v>882</v>
      </c>
      <c r="O1867" s="30">
        <v>202008323</v>
      </c>
      <c r="P1867" s="22"/>
      <c r="Q1867" s="22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9"/>
    </row>
    <row r="1868" spans="1:29" x14ac:dyDescent="0.25">
      <c r="A1868" s="27">
        <v>1996</v>
      </c>
      <c r="B1868" s="27" t="s">
        <v>1523</v>
      </c>
      <c r="C1868" s="27" t="s">
        <v>676</v>
      </c>
      <c r="D1868" s="27" t="s">
        <v>901</v>
      </c>
      <c r="E1868" s="27" t="s">
        <v>1524</v>
      </c>
      <c r="F1868" s="28">
        <v>35295</v>
      </c>
      <c r="G1868" s="29">
        <v>0.70486111111111116</v>
      </c>
      <c r="H1868" s="28">
        <v>35295</v>
      </c>
      <c r="I1868" s="29">
        <v>0.72916666666666663</v>
      </c>
      <c r="J1868" s="27" t="s">
        <v>889</v>
      </c>
      <c r="K1868" s="27">
        <v>0</v>
      </c>
      <c r="L1868" s="27">
        <v>1</v>
      </c>
      <c r="M1868" s="27">
        <v>1</v>
      </c>
      <c r="N1868" s="27" t="s">
        <v>882</v>
      </c>
      <c r="O1868" s="30">
        <v>201806544</v>
      </c>
      <c r="P1868" s="22"/>
      <c r="Q1868" s="22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9"/>
    </row>
    <row r="1869" spans="1:29" x14ac:dyDescent="0.25">
      <c r="A1869" s="27">
        <v>1996</v>
      </c>
      <c r="B1869" s="27" t="s">
        <v>1525</v>
      </c>
      <c r="C1869" s="27" t="s">
        <v>676</v>
      </c>
      <c r="D1869" s="27" t="s">
        <v>914</v>
      </c>
      <c r="E1869" s="27" t="s">
        <v>914</v>
      </c>
      <c r="F1869" s="28">
        <v>35295</v>
      </c>
      <c r="G1869" s="29">
        <v>0.70833333333333337</v>
      </c>
      <c r="H1869" s="28">
        <v>35295</v>
      </c>
      <c r="I1869" s="29">
        <v>0.74305555555555547</v>
      </c>
      <c r="J1869" s="27" t="s">
        <v>889</v>
      </c>
      <c r="K1869" s="27">
        <v>0</v>
      </c>
      <c r="L1869" s="27">
        <v>1</v>
      </c>
      <c r="M1869" s="27">
        <v>1</v>
      </c>
      <c r="N1869" s="27" t="s">
        <v>882</v>
      </c>
      <c r="O1869" s="30">
        <v>201705783</v>
      </c>
      <c r="P1869" s="22"/>
      <c r="Q1869" s="22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9"/>
    </row>
    <row r="1870" spans="1:29" x14ac:dyDescent="0.25">
      <c r="A1870" s="27">
        <v>1996</v>
      </c>
      <c r="B1870" s="27" t="s">
        <v>4772</v>
      </c>
      <c r="C1870" s="27" t="s">
        <v>674</v>
      </c>
      <c r="D1870" s="27" t="s">
        <v>3824</v>
      </c>
      <c r="E1870" s="27" t="s">
        <v>3825</v>
      </c>
      <c r="F1870" s="28">
        <v>35295</v>
      </c>
      <c r="G1870" s="29">
        <v>0.72569444444444453</v>
      </c>
      <c r="H1870" s="28">
        <v>35295</v>
      </c>
      <c r="I1870" s="29">
        <v>0.77777777777777779</v>
      </c>
      <c r="J1870" s="27" t="s">
        <v>889</v>
      </c>
      <c r="K1870" s="27">
        <v>0</v>
      </c>
      <c r="L1870" s="27">
        <v>0.2</v>
      </c>
      <c r="M1870" s="27">
        <v>0.2</v>
      </c>
      <c r="N1870" s="27" t="s">
        <v>882</v>
      </c>
      <c r="O1870" s="30">
        <v>202103367</v>
      </c>
      <c r="P1870" s="22"/>
      <c r="Q1870" s="22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9"/>
    </row>
    <row r="1871" spans="1:29" x14ac:dyDescent="0.25">
      <c r="A1871" s="27">
        <v>1996</v>
      </c>
      <c r="B1871" s="27" t="s">
        <v>4114</v>
      </c>
      <c r="C1871" s="27" t="s">
        <v>674</v>
      </c>
      <c r="D1871" s="27" t="s">
        <v>3827</v>
      </c>
      <c r="E1871" s="27" t="s">
        <v>1223</v>
      </c>
      <c r="F1871" s="28">
        <v>35295</v>
      </c>
      <c r="G1871" s="29">
        <v>0.73263888888888884</v>
      </c>
      <c r="H1871" s="28">
        <v>35295</v>
      </c>
      <c r="I1871" s="29">
        <v>0.76388888888888884</v>
      </c>
      <c r="J1871" s="27" t="s">
        <v>889</v>
      </c>
      <c r="K1871" s="27">
        <v>0</v>
      </c>
      <c r="L1871" s="27">
        <v>0.05</v>
      </c>
      <c r="M1871" s="27">
        <v>0.05</v>
      </c>
      <c r="N1871" s="27" t="s">
        <v>882</v>
      </c>
      <c r="O1871" s="30">
        <v>201909858</v>
      </c>
      <c r="P1871" s="22"/>
      <c r="Q1871" s="22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9"/>
    </row>
    <row r="1872" spans="1:29" x14ac:dyDescent="0.25">
      <c r="A1872" s="27">
        <v>1996</v>
      </c>
      <c r="B1872" s="27" t="s">
        <v>4866</v>
      </c>
      <c r="C1872" s="27" t="s">
        <v>674</v>
      </c>
      <c r="D1872" s="27" t="s">
        <v>3821</v>
      </c>
      <c r="E1872" s="27" t="s">
        <v>739</v>
      </c>
      <c r="F1872" s="28">
        <v>35295</v>
      </c>
      <c r="G1872" s="29">
        <v>0.73402777777777783</v>
      </c>
      <c r="H1872" s="28">
        <v>35295</v>
      </c>
      <c r="I1872" s="29">
        <v>0.75</v>
      </c>
      <c r="J1872" s="27" t="s">
        <v>889</v>
      </c>
      <c r="K1872" s="27">
        <v>0</v>
      </c>
      <c r="L1872" s="27">
        <v>0.5</v>
      </c>
      <c r="M1872" s="27">
        <v>0.5</v>
      </c>
      <c r="N1872" s="27" t="s">
        <v>882</v>
      </c>
      <c r="O1872" s="30">
        <v>201710579</v>
      </c>
      <c r="P1872" s="22"/>
      <c r="Q1872" s="22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9"/>
    </row>
    <row r="1873" spans="1:29" x14ac:dyDescent="0.25">
      <c r="A1873" s="27">
        <v>1996</v>
      </c>
      <c r="B1873" s="27" t="s">
        <v>4417</v>
      </c>
      <c r="C1873" s="27" t="s">
        <v>674</v>
      </c>
      <c r="D1873" s="27" t="s">
        <v>853</v>
      </c>
      <c r="E1873" s="27" t="s">
        <v>3925</v>
      </c>
      <c r="F1873" s="28">
        <v>35295</v>
      </c>
      <c r="G1873" s="29">
        <v>0.73958333333333337</v>
      </c>
      <c r="H1873" s="28">
        <v>35295</v>
      </c>
      <c r="I1873" s="29">
        <v>0.78819444444444453</v>
      </c>
      <c r="J1873" s="27" t="s">
        <v>889</v>
      </c>
      <c r="K1873" s="27">
        <v>0</v>
      </c>
      <c r="L1873" s="27">
        <v>0.05</v>
      </c>
      <c r="M1873" s="27">
        <v>0.05</v>
      </c>
      <c r="N1873" s="27" t="s">
        <v>882</v>
      </c>
      <c r="O1873" s="30">
        <v>202004891</v>
      </c>
      <c r="P1873" s="22"/>
      <c r="Q1873" s="22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9"/>
    </row>
    <row r="1874" spans="1:29" x14ac:dyDescent="0.25">
      <c r="A1874" s="27">
        <v>1996</v>
      </c>
      <c r="B1874" s="27" t="s">
        <v>4420</v>
      </c>
      <c r="C1874" s="27" t="s">
        <v>674</v>
      </c>
      <c r="D1874" s="27" t="s">
        <v>3859</v>
      </c>
      <c r="E1874" s="27" t="s">
        <v>4299</v>
      </c>
      <c r="F1874" s="28">
        <v>35295</v>
      </c>
      <c r="G1874" s="29">
        <v>0.73958333333333337</v>
      </c>
      <c r="H1874" s="28">
        <v>35295</v>
      </c>
      <c r="I1874" s="29">
        <v>0.77083333333333337</v>
      </c>
      <c r="J1874" s="27" t="s">
        <v>889</v>
      </c>
      <c r="K1874" s="27">
        <v>0</v>
      </c>
      <c r="L1874" s="27">
        <v>0.05</v>
      </c>
      <c r="M1874" s="27">
        <v>0.05</v>
      </c>
      <c r="N1874" s="27" t="s">
        <v>882</v>
      </c>
      <c r="O1874" s="30">
        <v>202004298</v>
      </c>
      <c r="P1874" s="22"/>
      <c r="Q1874" s="22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9"/>
    </row>
    <row r="1875" spans="1:29" x14ac:dyDescent="0.25">
      <c r="A1875" s="27">
        <v>1996</v>
      </c>
      <c r="B1875" s="27" t="s">
        <v>980</v>
      </c>
      <c r="C1875" s="27" t="s">
        <v>676</v>
      </c>
      <c r="D1875" s="27" t="s">
        <v>891</v>
      </c>
      <c r="E1875" s="27" t="s">
        <v>981</v>
      </c>
      <c r="F1875" s="28">
        <v>35295</v>
      </c>
      <c r="G1875" s="29">
        <v>0.74652777777777779</v>
      </c>
      <c r="H1875" s="28">
        <v>35295</v>
      </c>
      <c r="I1875" s="29">
        <v>0.81597222222222221</v>
      </c>
      <c r="J1875" s="27" t="s">
        <v>889</v>
      </c>
      <c r="K1875" s="27">
        <v>0.1</v>
      </c>
      <c r="L1875" s="27">
        <v>0</v>
      </c>
      <c r="M1875" s="27">
        <v>0.1</v>
      </c>
      <c r="N1875" s="27" t="s">
        <v>882</v>
      </c>
      <c r="O1875" s="30">
        <v>202004159</v>
      </c>
      <c r="P1875" s="22"/>
      <c r="Q1875" s="22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9"/>
    </row>
    <row r="1876" spans="1:29" x14ac:dyDescent="0.25">
      <c r="A1876" s="27">
        <v>1996</v>
      </c>
      <c r="B1876" s="27" t="s">
        <v>1220</v>
      </c>
      <c r="C1876" s="27" t="s">
        <v>676</v>
      </c>
      <c r="D1876" s="27" t="s">
        <v>1004</v>
      </c>
      <c r="E1876" s="27" t="s">
        <v>746</v>
      </c>
      <c r="F1876" s="28">
        <v>35295</v>
      </c>
      <c r="G1876" s="29">
        <v>0.75347222222222221</v>
      </c>
      <c r="H1876" s="28">
        <v>35295</v>
      </c>
      <c r="I1876" s="29">
        <v>0.77430555555555547</v>
      </c>
      <c r="J1876" s="27" t="s">
        <v>889</v>
      </c>
      <c r="K1876" s="27">
        <v>0</v>
      </c>
      <c r="L1876" s="27">
        <v>0.03</v>
      </c>
      <c r="M1876" s="27">
        <v>0.03</v>
      </c>
      <c r="N1876" s="27" t="s">
        <v>882</v>
      </c>
      <c r="O1876" s="30">
        <v>202008076</v>
      </c>
      <c r="P1876" s="22"/>
      <c r="Q1876" s="22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9"/>
    </row>
    <row r="1877" spans="1:29" x14ac:dyDescent="0.25">
      <c r="A1877" s="27">
        <v>1996</v>
      </c>
      <c r="B1877" s="27" t="s">
        <v>4867</v>
      </c>
      <c r="C1877" s="27" t="s">
        <v>674</v>
      </c>
      <c r="D1877" s="27" t="s">
        <v>3821</v>
      </c>
      <c r="E1877" s="27" t="s">
        <v>4063</v>
      </c>
      <c r="F1877" s="28">
        <v>35295</v>
      </c>
      <c r="G1877" s="29">
        <v>0.77083333333333337</v>
      </c>
      <c r="H1877" s="28">
        <v>35295</v>
      </c>
      <c r="I1877" s="29">
        <v>0.91666666666666663</v>
      </c>
      <c r="J1877" s="27" t="s">
        <v>889</v>
      </c>
      <c r="K1877" s="27">
        <v>0</v>
      </c>
      <c r="L1877" s="27">
        <v>6</v>
      </c>
      <c r="M1877" s="27">
        <v>6</v>
      </c>
      <c r="N1877" s="27" t="s">
        <v>882</v>
      </c>
      <c r="O1877" s="30">
        <v>201705149</v>
      </c>
      <c r="P1877" s="22"/>
      <c r="Q1877" s="22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9"/>
    </row>
    <row r="1878" spans="1:29" x14ac:dyDescent="0.25">
      <c r="A1878" s="27">
        <v>1996</v>
      </c>
      <c r="B1878" s="27" t="s">
        <v>4727</v>
      </c>
      <c r="C1878" s="27" t="s">
        <v>674</v>
      </c>
      <c r="D1878" s="27" t="s">
        <v>752</v>
      </c>
      <c r="E1878" s="27" t="s">
        <v>4384</v>
      </c>
      <c r="F1878" s="28">
        <v>35295</v>
      </c>
      <c r="G1878" s="29">
        <v>0.79513888888888884</v>
      </c>
      <c r="H1878" s="28">
        <v>35295</v>
      </c>
      <c r="I1878" s="29">
        <v>0.85416666666666663</v>
      </c>
      <c r="J1878" s="27" t="s">
        <v>889</v>
      </c>
      <c r="K1878" s="27">
        <v>0</v>
      </c>
      <c r="L1878" s="27">
        <v>0.15</v>
      </c>
      <c r="M1878" s="27">
        <v>0.15</v>
      </c>
      <c r="N1878" s="27" t="s">
        <v>882</v>
      </c>
      <c r="O1878" s="30">
        <v>201605373</v>
      </c>
      <c r="P1878" s="22"/>
      <c r="Q1878" s="22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9"/>
    </row>
    <row r="1879" spans="1:29" x14ac:dyDescent="0.25">
      <c r="A1879" s="27">
        <v>1996</v>
      </c>
      <c r="B1879" s="27" t="s">
        <v>4870</v>
      </c>
      <c r="C1879" s="27" t="s">
        <v>674</v>
      </c>
      <c r="D1879" s="27" t="s">
        <v>3821</v>
      </c>
      <c r="E1879" s="27" t="s">
        <v>4122</v>
      </c>
      <c r="F1879" s="28">
        <v>35295</v>
      </c>
      <c r="G1879" s="29">
        <v>0.80555555555555547</v>
      </c>
      <c r="H1879" s="28">
        <v>35295</v>
      </c>
      <c r="I1879" s="29">
        <v>0.86805555555555547</v>
      </c>
      <c r="J1879" s="27" t="s">
        <v>889</v>
      </c>
      <c r="K1879" s="27">
        <v>0</v>
      </c>
      <c r="L1879" s="27">
        <v>0.5</v>
      </c>
      <c r="M1879" s="27">
        <v>0.5</v>
      </c>
      <c r="N1879" s="27" t="s">
        <v>882</v>
      </c>
      <c r="O1879" s="30">
        <v>201905634</v>
      </c>
      <c r="P1879" s="22"/>
      <c r="Q1879" s="22"/>
      <c r="R1879" s="16"/>
      <c r="S1879" s="16"/>
      <c r="T1879" s="16"/>
      <c r="U1879" s="16"/>
      <c r="V1879" s="16"/>
      <c r="W1879" s="16"/>
      <c r="X1879" s="16"/>
      <c r="Y1879" s="16"/>
      <c r="Z1879" s="16"/>
      <c r="AA1879" s="16"/>
      <c r="AB1879" s="16"/>
      <c r="AC1879" s="19"/>
    </row>
    <row r="1880" spans="1:29" x14ac:dyDescent="0.25">
      <c r="A1880" s="27">
        <v>1996</v>
      </c>
      <c r="B1880" s="27" t="s">
        <v>2358</v>
      </c>
      <c r="C1880" s="27" t="s">
        <v>2231</v>
      </c>
      <c r="D1880" s="27" t="s">
        <v>2268</v>
      </c>
      <c r="E1880" s="27" t="s">
        <v>2359</v>
      </c>
      <c r="F1880" s="28">
        <v>35295</v>
      </c>
      <c r="G1880" s="29">
        <v>0.8520833333333333</v>
      </c>
      <c r="H1880" s="28">
        <v>35295</v>
      </c>
      <c r="I1880" s="29">
        <v>0.92222222222222217</v>
      </c>
      <c r="J1880" s="27"/>
      <c r="K1880" s="27">
        <v>0.2</v>
      </c>
      <c r="L1880" s="27">
        <v>0</v>
      </c>
      <c r="M1880" s="27">
        <v>0.2</v>
      </c>
      <c r="N1880" s="27" t="s">
        <v>2173</v>
      </c>
      <c r="O1880" s="30">
        <v>202005042</v>
      </c>
      <c r="P1880" s="22"/>
      <c r="Q1880" s="22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9"/>
    </row>
    <row r="1881" spans="1:29" x14ac:dyDescent="0.25">
      <c r="A1881" s="27">
        <v>1996</v>
      </c>
      <c r="B1881" s="27" t="s">
        <v>4625</v>
      </c>
      <c r="C1881" s="27" t="s">
        <v>674</v>
      </c>
      <c r="D1881" s="27" t="s">
        <v>752</v>
      </c>
      <c r="E1881" s="27" t="s">
        <v>752</v>
      </c>
      <c r="F1881" s="28">
        <v>35295</v>
      </c>
      <c r="G1881" s="29">
        <v>0.85763888888888884</v>
      </c>
      <c r="H1881" s="28">
        <v>35295</v>
      </c>
      <c r="I1881" s="29">
        <v>0.88888888888888884</v>
      </c>
      <c r="J1881" s="27" t="s">
        <v>889</v>
      </c>
      <c r="K1881" s="27">
        <v>0</v>
      </c>
      <c r="L1881" s="27">
        <v>0.1</v>
      </c>
      <c r="M1881" s="27">
        <v>0.1</v>
      </c>
      <c r="N1881" s="27" t="s">
        <v>882</v>
      </c>
      <c r="O1881" s="30">
        <v>201706083</v>
      </c>
      <c r="P1881" s="22"/>
      <c r="Q1881" s="22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9"/>
    </row>
    <row r="1882" spans="1:29" x14ac:dyDescent="0.25">
      <c r="A1882" s="27">
        <v>1996</v>
      </c>
      <c r="B1882" s="27" t="s">
        <v>3948</v>
      </c>
      <c r="C1882" s="27" t="s">
        <v>674</v>
      </c>
      <c r="D1882" s="27" t="s">
        <v>3884</v>
      </c>
      <c r="E1882" s="27" t="s">
        <v>3949</v>
      </c>
      <c r="F1882" s="28">
        <v>35295</v>
      </c>
      <c r="G1882" s="29">
        <v>0.87847222222222221</v>
      </c>
      <c r="H1882" s="28">
        <v>35295</v>
      </c>
      <c r="I1882" s="29">
        <v>0.92361111111111116</v>
      </c>
      <c r="J1882" s="27" t="s">
        <v>889</v>
      </c>
      <c r="K1882" s="27">
        <v>0</v>
      </c>
      <c r="L1882" s="27">
        <v>0.01</v>
      </c>
      <c r="M1882" s="27">
        <v>0.01</v>
      </c>
      <c r="N1882" s="27" t="s">
        <v>882</v>
      </c>
      <c r="O1882" s="30">
        <v>201907089</v>
      </c>
      <c r="P1882" s="22"/>
      <c r="Q1882" s="22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9"/>
    </row>
    <row r="1883" spans="1:29" x14ac:dyDescent="0.25">
      <c r="A1883" s="27">
        <v>1996</v>
      </c>
      <c r="B1883" s="27" t="s">
        <v>4415</v>
      </c>
      <c r="C1883" s="27" t="s">
        <v>674</v>
      </c>
      <c r="D1883" s="27" t="s">
        <v>1248</v>
      </c>
      <c r="E1883" s="27" t="s">
        <v>4002</v>
      </c>
      <c r="F1883" s="28">
        <v>35295</v>
      </c>
      <c r="G1883" s="29">
        <v>0.89583333333333337</v>
      </c>
      <c r="H1883" s="28">
        <v>35295</v>
      </c>
      <c r="I1883" s="29">
        <v>0.92708333333333337</v>
      </c>
      <c r="J1883" s="27" t="s">
        <v>889</v>
      </c>
      <c r="K1883" s="27">
        <v>0</v>
      </c>
      <c r="L1883" s="27">
        <v>0.05</v>
      </c>
      <c r="M1883" s="27">
        <v>0.05</v>
      </c>
      <c r="N1883" s="27" t="s">
        <v>882</v>
      </c>
      <c r="O1883" s="30">
        <v>202101913</v>
      </c>
      <c r="P1883" s="22"/>
      <c r="Q1883" s="22"/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9"/>
    </row>
    <row r="1884" spans="1:29" x14ac:dyDescent="0.25">
      <c r="A1884" s="27">
        <v>1996</v>
      </c>
      <c r="B1884" s="27" t="s">
        <v>988</v>
      </c>
      <c r="C1884" s="27" t="s">
        <v>676</v>
      </c>
      <c r="D1884" s="27" t="s">
        <v>891</v>
      </c>
      <c r="E1884" s="27" t="s">
        <v>923</v>
      </c>
      <c r="F1884" s="28">
        <v>35295</v>
      </c>
      <c r="G1884" s="29">
        <v>0.91666666666666663</v>
      </c>
      <c r="H1884" s="28">
        <v>35296</v>
      </c>
      <c r="I1884" s="29">
        <v>1.7361111111111112E-2</v>
      </c>
      <c r="J1884" s="27" t="s">
        <v>889</v>
      </c>
      <c r="K1884" s="27">
        <v>0.1</v>
      </c>
      <c r="L1884" s="27">
        <v>0</v>
      </c>
      <c r="M1884" s="27">
        <v>0.1</v>
      </c>
      <c r="N1884" s="27" t="s">
        <v>882</v>
      </c>
      <c r="O1884" s="30">
        <v>201806860</v>
      </c>
      <c r="P1884" s="22"/>
      <c r="Q1884" s="22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9"/>
    </row>
    <row r="1885" spans="1:29" x14ac:dyDescent="0.25">
      <c r="A1885" s="27">
        <v>1996</v>
      </c>
      <c r="B1885" s="27" t="s">
        <v>1273</v>
      </c>
      <c r="C1885" s="27" t="s">
        <v>676</v>
      </c>
      <c r="D1885" s="27" t="s">
        <v>905</v>
      </c>
      <c r="E1885" s="27" t="s">
        <v>905</v>
      </c>
      <c r="F1885" s="28">
        <v>35295</v>
      </c>
      <c r="G1885" s="29">
        <v>0.92361111111111116</v>
      </c>
      <c r="H1885" s="28">
        <v>35295</v>
      </c>
      <c r="I1885" s="29">
        <v>0.97916666666666663</v>
      </c>
      <c r="J1885" s="27" t="s">
        <v>889</v>
      </c>
      <c r="K1885" s="27">
        <v>0</v>
      </c>
      <c r="L1885" s="27">
        <v>0.05</v>
      </c>
      <c r="M1885" s="27">
        <v>0.05</v>
      </c>
      <c r="N1885" s="27" t="s">
        <v>882</v>
      </c>
      <c r="O1885" s="30">
        <v>201206120</v>
      </c>
      <c r="P1885" s="22"/>
      <c r="Q1885" s="22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9"/>
    </row>
    <row r="1886" spans="1:29" x14ac:dyDescent="0.25">
      <c r="A1886" s="27">
        <v>1996</v>
      </c>
      <c r="B1886" s="27" t="s">
        <v>4102</v>
      </c>
      <c r="C1886" s="27" t="s">
        <v>674</v>
      </c>
      <c r="D1886" s="27" t="s">
        <v>3841</v>
      </c>
      <c r="E1886" s="27" t="s">
        <v>3937</v>
      </c>
      <c r="F1886" s="28">
        <v>35295</v>
      </c>
      <c r="G1886" s="29">
        <v>0.96180555555555547</v>
      </c>
      <c r="H1886" s="28">
        <v>35295</v>
      </c>
      <c r="I1886" s="29">
        <v>0.99652777777777779</v>
      </c>
      <c r="J1886" s="27" t="s">
        <v>889</v>
      </c>
      <c r="K1886" s="27">
        <v>0</v>
      </c>
      <c r="L1886" s="27">
        <v>0.02</v>
      </c>
      <c r="M1886" s="27">
        <v>0.02</v>
      </c>
      <c r="N1886" s="27" t="s">
        <v>882</v>
      </c>
      <c r="O1886" s="30">
        <v>201704976</v>
      </c>
      <c r="P1886" s="22"/>
      <c r="Q1886" s="22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9"/>
    </row>
    <row r="1887" spans="1:29" x14ac:dyDescent="0.25">
      <c r="A1887" s="27">
        <v>1996</v>
      </c>
      <c r="B1887" s="27" t="s">
        <v>4419</v>
      </c>
      <c r="C1887" s="27" t="s">
        <v>674</v>
      </c>
      <c r="D1887" s="27" t="s">
        <v>3827</v>
      </c>
      <c r="E1887" s="27" t="s">
        <v>1223</v>
      </c>
      <c r="F1887" s="28">
        <v>35295</v>
      </c>
      <c r="G1887" s="29">
        <v>0.97569444444444453</v>
      </c>
      <c r="H1887" s="28">
        <v>35296</v>
      </c>
      <c r="I1887" s="29">
        <v>1.0416666666666666E-2</v>
      </c>
      <c r="J1887" s="27" t="s">
        <v>889</v>
      </c>
      <c r="K1887" s="27">
        <v>0</v>
      </c>
      <c r="L1887" s="27">
        <v>0.05</v>
      </c>
      <c r="M1887" s="27">
        <v>0.05</v>
      </c>
      <c r="N1887" s="27" t="s">
        <v>882</v>
      </c>
      <c r="O1887" s="30">
        <v>201704599</v>
      </c>
      <c r="P1887" s="22"/>
      <c r="Q1887" s="22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9"/>
    </row>
    <row r="1888" spans="1:29" x14ac:dyDescent="0.25">
      <c r="A1888" s="27">
        <v>1996</v>
      </c>
      <c r="B1888" s="27" t="s">
        <v>2409</v>
      </c>
      <c r="C1888" s="27" t="s">
        <v>2231</v>
      </c>
      <c r="D1888" s="27" t="s">
        <v>2268</v>
      </c>
      <c r="E1888" s="27" t="s">
        <v>2359</v>
      </c>
      <c r="F1888" s="28">
        <v>35296</v>
      </c>
      <c r="G1888" s="29">
        <v>0.24652777777777779</v>
      </c>
      <c r="H1888" s="28">
        <v>35296</v>
      </c>
      <c r="I1888" s="29">
        <v>0.33402777777777781</v>
      </c>
      <c r="J1888" s="27" t="s">
        <v>889</v>
      </c>
      <c r="K1888" s="27">
        <v>0.01</v>
      </c>
      <c r="L1888" s="27">
        <v>0</v>
      </c>
      <c r="M1888" s="27">
        <v>0.01</v>
      </c>
      <c r="N1888" s="27" t="s">
        <v>882</v>
      </c>
      <c r="O1888" s="30">
        <v>201906937</v>
      </c>
      <c r="P1888" s="22"/>
      <c r="Q1888" s="22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9"/>
    </row>
    <row r="1889" spans="1:29" x14ac:dyDescent="0.25">
      <c r="A1889" s="27">
        <v>1996</v>
      </c>
      <c r="B1889" s="27" t="s">
        <v>1168</v>
      </c>
      <c r="C1889" s="27" t="s">
        <v>676</v>
      </c>
      <c r="D1889" s="27" t="s">
        <v>1004</v>
      </c>
      <c r="E1889" s="27" t="s">
        <v>1169</v>
      </c>
      <c r="F1889" s="28">
        <v>35296</v>
      </c>
      <c r="G1889" s="29">
        <v>0.34722222222222227</v>
      </c>
      <c r="H1889" s="28">
        <v>35296</v>
      </c>
      <c r="I1889" s="29">
        <v>0.41666666666666669</v>
      </c>
      <c r="J1889" s="27" t="s">
        <v>889</v>
      </c>
      <c r="K1889" s="27">
        <v>0</v>
      </c>
      <c r="L1889" s="27">
        <v>0.02</v>
      </c>
      <c r="M1889" s="27">
        <v>0.02</v>
      </c>
      <c r="N1889" s="27" t="s">
        <v>882</v>
      </c>
      <c r="O1889" s="30">
        <v>201504936</v>
      </c>
      <c r="P1889" s="22"/>
      <c r="Q1889" s="22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9"/>
    </row>
    <row r="1890" spans="1:29" x14ac:dyDescent="0.25">
      <c r="A1890" s="27">
        <v>1996</v>
      </c>
      <c r="B1890" s="27" t="s">
        <v>982</v>
      </c>
      <c r="C1890" s="27" t="s">
        <v>676</v>
      </c>
      <c r="D1890" s="27" t="s">
        <v>914</v>
      </c>
      <c r="E1890" s="27" t="s">
        <v>983</v>
      </c>
      <c r="F1890" s="28">
        <v>35296</v>
      </c>
      <c r="G1890" s="29">
        <v>0.54861111111111105</v>
      </c>
      <c r="H1890" s="28">
        <v>35296</v>
      </c>
      <c r="I1890" s="29">
        <v>0.61111111111111105</v>
      </c>
      <c r="J1890" s="27" t="s">
        <v>889</v>
      </c>
      <c r="K1890" s="27">
        <v>0</v>
      </c>
      <c r="L1890" s="27">
        <v>2</v>
      </c>
      <c r="M1890" s="27">
        <v>2</v>
      </c>
      <c r="N1890" s="27" t="s">
        <v>882</v>
      </c>
      <c r="O1890" s="30">
        <v>202006302</v>
      </c>
      <c r="P1890" s="22"/>
      <c r="Q1890" s="22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9"/>
    </row>
    <row r="1891" spans="1:29" x14ac:dyDescent="0.25">
      <c r="A1891" s="27">
        <v>1996</v>
      </c>
      <c r="B1891" s="27" t="s">
        <v>4104</v>
      </c>
      <c r="C1891" s="27" t="s">
        <v>674</v>
      </c>
      <c r="D1891" s="27" t="s">
        <v>3827</v>
      </c>
      <c r="E1891" s="27" t="s">
        <v>3828</v>
      </c>
      <c r="F1891" s="28">
        <v>35296</v>
      </c>
      <c r="G1891" s="29">
        <v>0.5625</v>
      </c>
      <c r="H1891" s="28">
        <v>35296</v>
      </c>
      <c r="I1891" s="29">
        <v>0.625</v>
      </c>
      <c r="J1891" s="27" t="s">
        <v>889</v>
      </c>
      <c r="K1891" s="27">
        <v>0</v>
      </c>
      <c r="L1891" s="27">
        <v>0.02</v>
      </c>
      <c r="M1891" s="27">
        <v>0.02</v>
      </c>
      <c r="N1891" s="27" t="s">
        <v>882</v>
      </c>
      <c r="O1891" s="30">
        <v>202008319</v>
      </c>
      <c r="P1891" s="22"/>
      <c r="Q1891" s="22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9"/>
    </row>
    <row r="1892" spans="1:29" x14ac:dyDescent="0.25">
      <c r="A1892" s="27">
        <v>1996</v>
      </c>
      <c r="B1892" s="27" t="s">
        <v>4414</v>
      </c>
      <c r="C1892" s="27" t="s">
        <v>674</v>
      </c>
      <c r="D1892" s="27" t="s">
        <v>853</v>
      </c>
      <c r="E1892" s="27" t="s">
        <v>2468</v>
      </c>
      <c r="F1892" s="28">
        <v>35296</v>
      </c>
      <c r="G1892" s="29">
        <v>0.60069444444444442</v>
      </c>
      <c r="H1892" s="28">
        <v>35296</v>
      </c>
      <c r="I1892" s="29">
        <v>0.66666666666666663</v>
      </c>
      <c r="J1892" s="27" t="s">
        <v>889</v>
      </c>
      <c r="K1892" s="27">
        <v>0</v>
      </c>
      <c r="L1892" s="27">
        <v>0.05</v>
      </c>
      <c r="M1892" s="27">
        <v>0.05</v>
      </c>
      <c r="N1892" s="27" t="s">
        <v>882</v>
      </c>
      <c r="O1892" s="30">
        <v>202007323</v>
      </c>
      <c r="P1892" s="22"/>
      <c r="Q1892" s="22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9"/>
    </row>
    <row r="1893" spans="1:29" x14ac:dyDescent="0.25">
      <c r="A1893" s="27">
        <v>1996</v>
      </c>
      <c r="B1893" s="27" t="s">
        <v>4102</v>
      </c>
      <c r="C1893" s="27" t="s">
        <v>674</v>
      </c>
      <c r="D1893" s="27" t="s">
        <v>3841</v>
      </c>
      <c r="E1893" s="27" t="s">
        <v>3937</v>
      </c>
      <c r="F1893" s="28">
        <v>35296</v>
      </c>
      <c r="G1893" s="29">
        <v>0.61805555555555558</v>
      </c>
      <c r="H1893" s="28">
        <v>35296</v>
      </c>
      <c r="I1893" s="29">
        <v>0.66666666666666663</v>
      </c>
      <c r="J1893" s="27" t="s">
        <v>889</v>
      </c>
      <c r="K1893" s="27">
        <v>0</v>
      </c>
      <c r="L1893" s="27">
        <v>0.1</v>
      </c>
      <c r="M1893" s="27">
        <v>0.1</v>
      </c>
      <c r="N1893" s="27" t="s">
        <v>882</v>
      </c>
      <c r="O1893" s="30">
        <v>201705812</v>
      </c>
      <c r="P1893" s="22"/>
      <c r="Q1893" s="22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9"/>
    </row>
    <row r="1894" spans="1:29" x14ac:dyDescent="0.25">
      <c r="A1894" s="27">
        <v>1996</v>
      </c>
      <c r="B1894" s="27" t="s">
        <v>4415</v>
      </c>
      <c r="C1894" s="27" t="s">
        <v>674</v>
      </c>
      <c r="D1894" s="27" t="s">
        <v>1248</v>
      </c>
      <c r="E1894" s="27" t="s">
        <v>4002</v>
      </c>
      <c r="F1894" s="28">
        <v>35296</v>
      </c>
      <c r="G1894" s="29">
        <v>0.625</v>
      </c>
      <c r="H1894" s="28">
        <v>35296</v>
      </c>
      <c r="I1894" s="29">
        <v>0.68402777777777779</v>
      </c>
      <c r="J1894" s="27" t="s">
        <v>889</v>
      </c>
      <c r="K1894" s="27">
        <v>0</v>
      </c>
      <c r="L1894" s="27">
        <v>0.2</v>
      </c>
      <c r="M1894" s="27">
        <v>0.2</v>
      </c>
      <c r="N1894" s="27" t="s">
        <v>882</v>
      </c>
      <c r="O1894" s="30">
        <v>201806820</v>
      </c>
      <c r="P1894" s="22"/>
      <c r="Q1894" s="22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9"/>
    </row>
    <row r="1895" spans="1:29" x14ac:dyDescent="0.25">
      <c r="A1895" s="27">
        <v>1996</v>
      </c>
      <c r="B1895" s="27" t="s">
        <v>1322</v>
      </c>
      <c r="C1895" s="27" t="s">
        <v>676</v>
      </c>
      <c r="D1895" s="27" t="s">
        <v>905</v>
      </c>
      <c r="E1895" s="27" t="s">
        <v>928</v>
      </c>
      <c r="F1895" s="28">
        <v>35296</v>
      </c>
      <c r="G1895" s="29">
        <v>0.75694444444444453</v>
      </c>
      <c r="H1895" s="28">
        <v>35296</v>
      </c>
      <c r="I1895" s="29">
        <v>0.80208333333333337</v>
      </c>
      <c r="J1895" s="27" t="s">
        <v>889</v>
      </c>
      <c r="K1895" s="27">
        <v>0</v>
      </c>
      <c r="L1895" s="27">
        <v>0.06</v>
      </c>
      <c r="M1895" s="27">
        <v>0.06</v>
      </c>
      <c r="N1895" s="27" t="s">
        <v>882</v>
      </c>
      <c r="O1895" s="30">
        <v>201704532</v>
      </c>
      <c r="P1895" s="22"/>
      <c r="Q1895" s="22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9"/>
    </row>
    <row r="1896" spans="1:29" x14ac:dyDescent="0.25">
      <c r="A1896" s="27">
        <v>1996</v>
      </c>
      <c r="B1896" s="27" t="s">
        <v>1109</v>
      </c>
      <c r="C1896" s="27" t="s">
        <v>676</v>
      </c>
      <c r="D1896" s="27" t="s">
        <v>905</v>
      </c>
      <c r="E1896" s="27" t="s">
        <v>1110</v>
      </c>
      <c r="F1896" s="28">
        <v>35296</v>
      </c>
      <c r="G1896" s="29">
        <v>0.84375</v>
      </c>
      <c r="H1896" s="28">
        <v>35296</v>
      </c>
      <c r="I1896" s="29">
        <v>0.88888888888888884</v>
      </c>
      <c r="J1896" s="27" t="s">
        <v>889</v>
      </c>
      <c r="K1896" s="27">
        <v>0</v>
      </c>
      <c r="L1896" s="27">
        <v>0.02</v>
      </c>
      <c r="M1896" s="27">
        <v>0.02</v>
      </c>
      <c r="N1896" s="27" t="s">
        <v>882</v>
      </c>
      <c r="O1896" s="30">
        <v>201705971</v>
      </c>
      <c r="P1896" s="22"/>
      <c r="Q1896" s="22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9"/>
    </row>
    <row r="1897" spans="1:29" x14ac:dyDescent="0.25">
      <c r="A1897" s="27">
        <v>1996</v>
      </c>
      <c r="B1897" s="27" t="s">
        <v>3947</v>
      </c>
      <c r="C1897" s="27" t="s">
        <v>674</v>
      </c>
      <c r="D1897" s="27" t="s">
        <v>802</v>
      </c>
      <c r="E1897" s="27" t="s">
        <v>781</v>
      </c>
      <c r="F1897" s="28">
        <v>35296</v>
      </c>
      <c r="G1897" s="29">
        <v>0.84375</v>
      </c>
      <c r="H1897" s="28">
        <v>35296</v>
      </c>
      <c r="I1897" s="29">
        <v>0.875</v>
      </c>
      <c r="J1897" s="27" t="s">
        <v>889</v>
      </c>
      <c r="K1897" s="27">
        <v>0</v>
      </c>
      <c r="L1897" s="27">
        <v>0.01</v>
      </c>
      <c r="M1897" s="27">
        <v>0.01</v>
      </c>
      <c r="N1897" s="27" t="s">
        <v>882</v>
      </c>
      <c r="O1897" s="30">
        <v>202006670</v>
      </c>
      <c r="P1897" s="22"/>
      <c r="Q1897" s="22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9"/>
    </row>
    <row r="1898" spans="1:29" x14ac:dyDescent="0.25">
      <c r="A1898" s="27">
        <v>1996</v>
      </c>
      <c r="B1898" s="27" t="s">
        <v>978</v>
      </c>
      <c r="C1898" s="27" t="s">
        <v>676</v>
      </c>
      <c r="D1898" s="27" t="s">
        <v>891</v>
      </c>
      <c r="E1898" s="27" t="s">
        <v>979</v>
      </c>
      <c r="F1898" s="28">
        <v>35296</v>
      </c>
      <c r="G1898" s="29">
        <v>0.90277777777777779</v>
      </c>
      <c r="H1898" s="28">
        <v>35296</v>
      </c>
      <c r="I1898" s="29">
        <v>0.9375</v>
      </c>
      <c r="J1898" s="27" t="s">
        <v>889</v>
      </c>
      <c r="K1898" s="27">
        <v>0.01</v>
      </c>
      <c r="L1898" s="27">
        <v>0</v>
      </c>
      <c r="M1898" s="27">
        <v>0.01</v>
      </c>
      <c r="N1898" s="27" t="s">
        <v>882</v>
      </c>
      <c r="O1898" s="30">
        <v>202007398</v>
      </c>
      <c r="P1898" s="22"/>
      <c r="Q1898" s="22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9"/>
    </row>
    <row r="1899" spans="1:29" x14ac:dyDescent="0.25">
      <c r="A1899" s="27">
        <v>1996</v>
      </c>
      <c r="B1899" s="27" t="s">
        <v>3840</v>
      </c>
      <c r="C1899" s="27" t="s">
        <v>674</v>
      </c>
      <c r="D1899" s="27" t="s">
        <v>3841</v>
      </c>
      <c r="E1899" s="27" t="s">
        <v>3842</v>
      </c>
      <c r="F1899" s="28">
        <v>35296</v>
      </c>
      <c r="G1899" s="29">
        <v>0.92361111111111116</v>
      </c>
      <c r="H1899" s="28">
        <v>35296</v>
      </c>
      <c r="I1899" s="29">
        <v>0.96180555555555547</v>
      </c>
      <c r="J1899" s="27" t="s">
        <v>889</v>
      </c>
      <c r="K1899" s="27">
        <v>0</v>
      </c>
      <c r="L1899" s="27">
        <v>0.02</v>
      </c>
      <c r="M1899" s="27">
        <v>0.02</v>
      </c>
      <c r="N1899" s="27" t="s">
        <v>882</v>
      </c>
      <c r="O1899" s="30">
        <v>202003219</v>
      </c>
      <c r="P1899" s="22"/>
      <c r="Q1899" s="22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9"/>
    </row>
    <row r="1900" spans="1:29" x14ac:dyDescent="0.25">
      <c r="A1900" s="27">
        <v>1996</v>
      </c>
      <c r="B1900" s="27" t="s">
        <v>4922</v>
      </c>
      <c r="C1900" s="27" t="s">
        <v>674</v>
      </c>
      <c r="D1900" s="27" t="s">
        <v>3830</v>
      </c>
      <c r="E1900" s="27" t="s">
        <v>3831</v>
      </c>
      <c r="F1900" s="28">
        <v>35296</v>
      </c>
      <c r="G1900" s="29">
        <v>0.92708333333333337</v>
      </c>
      <c r="H1900" s="28">
        <v>35296</v>
      </c>
      <c r="I1900" s="29">
        <v>0.95833333333333337</v>
      </c>
      <c r="J1900" s="27" t="s">
        <v>889</v>
      </c>
      <c r="K1900" s="27">
        <v>0</v>
      </c>
      <c r="L1900" s="27">
        <v>1</v>
      </c>
      <c r="M1900" s="27">
        <v>1</v>
      </c>
      <c r="N1900" s="27" t="s">
        <v>882</v>
      </c>
      <c r="O1900" s="30">
        <v>201904507</v>
      </c>
      <c r="P1900" s="22"/>
      <c r="Q1900" s="22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9"/>
    </row>
    <row r="1901" spans="1:29" x14ac:dyDescent="0.25">
      <c r="A1901" s="27">
        <v>1996</v>
      </c>
      <c r="B1901" s="27" t="s">
        <v>4413</v>
      </c>
      <c r="C1901" s="27" t="s">
        <v>674</v>
      </c>
      <c r="D1901" s="27" t="s">
        <v>1248</v>
      </c>
      <c r="E1901" s="27" t="s">
        <v>4359</v>
      </c>
      <c r="F1901" s="28">
        <v>35296</v>
      </c>
      <c r="G1901" s="29">
        <v>0.95138888888888884</v>
      </c>
      <c r="H1901" s="28">
        <v>35297</v>
      </c>
      <c r="I1901" s="29">
        <v>0</v>
      </c>
      <c r="J1901" s="27" t="s">
        <v>889</v>
      </c>
      <c r="K1901" s="27">
        <v>0</v>
      </c>
      <c r="L1901" s="27">
        <v>0.05</v>
      </c>
      <c r="M1901" s="27">
        <v>0.05</v>
      </c>
      <c r="N1901" s="27" t="s">
        <v>882</v>
      </c>
      <c r="O1901" s="30">
        <v>201906883</v>
      </c>
      <c r="P1901" s="22"/>
      <c r="Q1901" s="22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9"/>
    </row>
    <row r="1902" spans="1:29" x14ac:dyDescent="0.25">
      <c r="A1902" s="27">
        <v>1996</v>
      </c>
      <c r="B1902" s="27" t="s">
        <v>2495</v>
      </c>
      <c r="C1902" s="27" t="s">
        <v>2231</v>
      </c>
      <c r="D1902" s="27" t="s">
        <v>2299</v>
      </c>
      <c r="E1902" s="27" t="s">
        <v>2299</v>
      </c>
      <c r="F1902" s="28">
        <v>35297</v>
      </c>
      <c r="G1902" s="29">
        <v>0.44097222222222227</v>
      </c>
      <c r="H1902" s="28">
        <v>35297</v>
      </c>
      <c r="I1902" s="29">
        <v>0.5</v>
      </c>
      <c r="J1902" s="27"/>
      <c r="K1902" s="27">
        <v>0</v>
      </c>
      <c r="L1902" s="27">
        <v>0.01</v>
      </c>
      <c r="M1902" s="27">
        <v>0.01</v>
      </c>
      <c r="N1902" s="27" t="s">
        <v>2211</v>
      </c>
      <c r="O1902" s="30">
        <v>201307032</v>
      </c>
      <c r="P1902" s="22"/>
      <c r="Q1902" s="22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9"/>
    </row>
    <row r="1903" spans="1:29" x14ac:dyDescent="0.25">
      <c r="A1903" s="27">
        <v>1996</v>
      </c>
      <c r="B1903" s="27" t="s">
        <v>982</v>
      </c>
      <c r="C1903" s="27" t="s">
        <v>676</v>
      </c>
      <c r="D1903" s="27" t="s">
        <v>914</v>
      </c>
      <c r="E1903" s="27" t="s">
        <v>983</v>
      </c>
      <c r="F1903" s="28">
        <v>35297</v>
      </c>
      <c r="G1903" s="29">
        <v>0.48958333333333331</v>
      </c>
      <c r="H1903" s="28">
        <v>35297</v>
      </c>
      <c r="I1903" s="29">
        <v>0.53472222222222221</v>
      </c>
      <c r="J1903" s="27" t="s">
        <v>889</v>
      </c>
      <c r="K1903" s="27">
        <v>2</v>
      </c>
      <c r="L1903" s="27">
        <v>0</v>
      </c>
      <c r="M1903" s="27">
        <v>2</v>
      </c>
      <c r="N1903" s="27" t="s">
        <v>882</v>
      </c>
      <c r="O1903" s="30">
        <v>202000138</v>
      </c>
      <c r="P1903" s="22"/>
      <c r="Q1903" s="22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9"/>
    </row>
    <row r="1904" spans="1:29" x14ac:dyDescent="0.25">
      <c r="A1904" s="27">
        <v>1996</v>
      </c>
      <c r="B1904" s="27" t="s">
        <v>1107</v>
      </c>
      <c r="C1904" s="27" t="s">
        <v>676</v>
      </c>
      <c r="D1904" s="27" t="s">
        <v>1004</v>
      </c>
      <c r="E1904" s="27" t="s">
        <v>1108</v>
      </c>
      <c r="F1904" s="28">
        <v>35297</v>
      </c>
      <c r="G1904" s="29">
        <v>0.60763888888888895</v>
      </c>
      <c r="H1904" s="28">
        <v>35297</v>
      </c>
      <c r="I1904" s="29">
        <v>0.65972222222222221</v>
      </c>
      <c r="J1904" s="27" t="s">
        <v>889</v>
      </c>
      <c r="K1904" s="27">
        <v>0</v>
      </c>
      <c r="L1904" s="27">
        <v>0.01</v>
      </c>
      <c r="M1904" s="27">
        <v>0.01</v>
      </c>
      <c r="N1904" s="27" t="s">
        <v>882</v>
      </c>
      <c r="O1904" s="30">
        <v>201706052</v>
      </c>
      <c r="P1904" s="22"/>
      <c r="Q1904" s="22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9"/>
    </row>
    <row r="1905" spans="1:29" x14ac:dyDescent="0.25">
      <c r="A1905" s="27">
        <v>1996</v>
      </c>
      <c r="B1905" s="27" t="s">
        <v>1109</v>
      </c>
      <c r="C1905" s="27" t="s">
        <v>676</v>
      </c>
      <c r="D1905" s="27" t="s">
        <v>905</v>
      </c>
      <c r="E1905" s="27" t="s">
        <v>1110</v>
      </c>
      <c r="F1905" s="28">
        <v>35297</v>
      </c>
      <c r="G1905" s="29">
        <v>0.63888888888888895</v>
      </c>
      <c r="H1905" s="28">
        <v>35297</v>
      </c>
      <c r="I1905" s="29">
        <v>0.67708333333333337</v>
      </c>
      <c r="J1905" s="27" t="s">
        <v>889</v>
      </c>
      <c r="K1905" s="27">
        <v>0</v>
      </c>
      <c r="L1905" s="27">
        <v>0.01</v>
      </c>
      <c r="M1905" s="27">
        <v>0.01</v>
      </c>
      <c r="N1905" s="27" t="s">
        <v>882</v>
      </c>
      <c r="O1905" s="30">
        <v>202004377</v>
      </c>
      <c r="P1905" s="22"/>
      <c r="Q1905" s="22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9"/>
    </row>
    <row r="1906" spans="1:29" x14ac:dyDescent="0.25">
      <c r="A1906" s="27">
        <v>1996</v>
      </c>
      <c r="B1906" s="27" t="s">
        <v>3945</v>
      </c>
      <c r="C1906" s="27" t="s">
        <v>674</v>
      </c>
      <c r="D1906" s="27" t="s">
        <v>3841</v>
      </c>
      <c r="E1906" s="27" t="s">
        <v>3946</v>
      </c>
      <c r="F1906" s="28">
        <v>35297</v>
      </c>
      <c r="G1906" s="29">
        <v>0.64374999999999993</v>
      </c>
      <c r="H1906" s="28">
        <v>35297</v>
      </c>
      <c r="I1906" s="29">
        <v>0.6875</v>
      </c>
      <c r="J1906" s="27" t="s">
        <v>889</v>
      </c>
      <c r="K1906" s="27">
        <v>0</v>
      </c>
      <c r="L1906" s="27">
        <v>0.01</v>
      </c>
      <c r="M1906" s="27">
        <v>0.01</v>
      </c>
      <c r="N1906" s="27" t="s">
        <v>882</v>
      </c>
      <c r="O1906" s="30">
        <v>201605380</v>
      </c>
      <c r="P1906" s="22"/>
      <c r="Q1906" s="22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9"/>
    </row>
    <row r="1907" spans="1:29" x14ac:dyDescent="0.25">
      <c r="A1907" s="27">
        <v>1996</v>
      </c>
      <c r="B1907" s="27" t="s">
        <v>982</v>
      </c>
      <c r="C1907" s="27" t="s">
        <v>676</v>
      </c>
      <c r="D1907" s="27" t="s">
        <v>914</v>
      </c>
      <c r="E1907" s="27" t="s">
        <v>983</v>
      </c>
      <c r="F1907" s="28">
        <v>35297</v>
      </c>
      <c r="G1907" s="29">
        <v>0.64930555555555558</v>
      </c>
      <c r="H1907" s="28">
        <v>35297</v>
      </c>
      <c r="I1907" s="29">
        <v>0.76041666666666663</v>
      </c>
      <c r="J1907" s="27" t="s">
        <v>889</v>
      </c>
      <c r="K1907" s="27">
        <v>2</v>
      </c>
      <c r="L1907" s="27">
        <v>0</v>
      </c>
      <c r="M1907" s="27">
        <v>2</v>
      </c>
      <c r="N1907" s="27" t="s">
        <v>882</v>
      </c>
      <c r="O1907" s="30">
        <v>202006767</v>
      </c>
      <c r="P1907" s="22"/>
      <c r="Q1907" s="22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9"/>
    </row>
    <row r="1908" spans="1:29" x14ac:dyDescent="0.25">
      <c r="A1908" s="27">
        <v>1996</v>
      </c>
      <c r="B1908" s="27" t="s">
        <v>4102</v>
      </c>
      <c r="C1908" s="27" t="s">
        <v>674</v>
      </c>
      <c r="D1908" s="27" t="s">
        <v>3841</v>
      </c>
      <c r="E1908" s="27" t="s">
        <v>3937</v>
      </c>
      <c r="F1908" s="28">
        <v>35297</v>
      </c>
      <c r="G1908" s="29">
        <v>0.66527777777777775</v>
      </c>
      <c r="H1908" s="28">
        <v>35297</v>
      </c>
      <c r="I1908" s="29">
        <v>0.72222222222222221</v>
      </c>
      <c r="J1908" s="27" t="s">
        <v>889</v>
      </c>
      <c r="K1908" s="27">
        <v>0</v>
      </c>
      <c r="L1908" s="27">
        <v>1</v>
      </c>
      <c r="M1908" s="27">
        <v>1</v>
      </c>
      <c r="N1908" s="27" t="s">
        <v>882</v>
      </c>
      <c r="O1908" s="30">
        <v>201509918</v>
      </c>
      <c r="P1908" s="22"/>
      <c r="Q1908" s="22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9"/>
    </row>
    <row r="1909" spans="1:29" x14ac:dyDescent="0.25">
      <c r="A1909" s="27">
        <v>1996</v>
      </c>
      <c r="B1909" s="27" t="s">
        <v>4412</v>
      </c>
      <c r="C1909" s="27" t="s">
        <v>674</v>
      </c>
      <c r="D1909" s="27" t="s">
        <v>3841</v>
      </c>
      <c r="E1909" s="27" t="s">
        <v>4142</v>
      </c>
      <c r="F1909" s="28">
        <v>35297</v>
      </c>
      <c r="G1909" s="29">
        <v>0.6875</v>
      </c>
      <c r="H1909" s="28">
        <v>35297</v>
      </c>
      <c r="I1909" s="29">
        <v>0.75694444444444453</v>
      </c>
      <c r="J1909" s="27" t="s">
        <v>889</v>
      </c>
      <c r="K1909" s="27">
        <v>0</v>
      </c>
      <c r="L1909" s="27">
        <v>0.05</v>
      </c>
      <c r="M1909" s="27">
        <v>0.05</v>
      </c>
      <c r="N1909" s="27" t="s">
        <v>882</v>
      </c>
      <c r="O1909" s="30">
        <v>201906014</v>
      </c>
      <c r="P1909" s="22"/>
      <c r="Q1909" s="22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9"/>
    </row>
    <row r="1910" spans="1:29" x14ac:dyDescent="0.25">
      <c r="A1910" s="27">
        <v>1996</v>
      </c>
      <c r="B1910" s="27" t="s">
        <v>1272</v>
      </c>
      <c r="C1910" s="27" t="s">
        <v>676</v>
      </c>
      <c r="D1910" s="27" t="s">
        <v>887</v>
      </c>
      <c r="E1910" s="27" t="s">
        <v>950</v>
      </c>
      <c r="F1910" s="28">
        <v>35297</v>
      </c>
      <c r="G1910" s="29">
        <v>0.69444444444444453</v>
      </c>
      <c r="H1910" s="28">
        <v>35297</v>
      </c>
      <c r="I1910" s="29">
        <v>0.79861111111111116</v>
      </c>
      <c r="J1910" s="27" t="s">
        <v>889</v>
      </c>
      <c r="K1910" s="27">
        <v>0</v>
      </c>
      <c r="L1910" s="27">
        <v>2</v>
      </c>
      <c r="M1910" s="27">
        <v>2</v>
      </c>
      <c r="N1910" s="27" t="s">
        <v>882</v>
      </c>
      <c r="O1910" s="30">
        <v>202102695</v>
      </c>
      <c r="P1910" s="22"/>
      <c r="Q1910" s="22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9"/>
    </row>
    <row r="1911" spans="1:29" x14ac:dyDescent="0.25">
      <c r="A1911" s="27">
        <v>1996</v>
      </c>
      <c r="B1911" s="27" t="s">
        <v>1109</v>
      </c>
      <c r="C1911" s="27" t="s">
        <v>676</v>
      </c>
      <c r="D1911" s="27" t="s">
        <v>905</v>
      </c>
      <c r="E1911" s="27" t="s">
        <v>1110</v>
      </c>
      <c r="F1911" s="28">
        <v>35297</v>
      </c>
      <c r="G1911" s="29">
        <v>0.76041666666666663</v>
      </c>
      <c r="H1911" s="28">
        <v>35297</v>
      </c>
      <c r="I1911" s="29">
        <v>0.82986111111111116</v>
      </c>
      <c r="J1911" s="27" t="s">
        <v>889</v>
      </c>
      <c r="K1911" s="27">
        <v>0</v>
      </c>
      <c r="L1911" s="27">
        <v>0.05</v>
      </c>
      <c r="M1911" s="27">
        <v>0.05</v>
      </c>
      <c r="N1911" s="27" t="s">
        <v>882</v>
      </c>
      <c r="O1911" s="30">
        <v>202004823</v>
      </c>
      <c r="P1911" s="22"/>
      <c r="Q1911" s="22"/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  <c r="AB1911" s="16"/>
      <c r="AC1911" s="19"/>
    </row>
    <row r="1912" spans="1:29" x14ac:dyDescent="0.25">
      <c r="A1912" s="27">
        <v>1996</v>
      </c>
      <c r="B1912" s="27" t="s">
        <v>2355</v>
      </c>
      <c r="C1912" s="27" t="s">
        <v>2231</v>
      </c>
      <c r="D1912" s="27" t="s">
        <v>2273</v>
      </c>
      <c r="E1912" s="27" t="s">
        <v>2283</v>
      </c>
      <c r="F1912" s="28">
        <v>35297</v>
      </c>
      <c r="G1912" s="29">
        <v>0.93402777777777779</v>
      </c>
      <c r="H1912" s="28">
        <v>35298</v>
      </c>
      <c r="I1912" s="29">
        <v>2.4305555555555556E-2</v>
      </c>
      <c r="J1912" s="27"/>
      <c r="K1912" s="27">
        <v>0.2</v>
      </c>
      <c r="L1912" s="27">
        <v>0</v>
      </c>
      <c r="M1912" s="27">
        <v>0.2</v>
      </c>
      <c r="N1912" s="27" t="s">
        <v>2173</v>
      </c>
      <c r="O1912" s="30">
        <v>202109484</v>
      </c>
      <c r="P1912" s="22"/>
      <c r="Q1912" s="22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9"/>
    </row>
    <row r="1913" spans="1:29" x14ac:dyDescent="0.25">
      <c r="A1913" s="27">
        <v>1996</v>
      </c>
      <c r="B1913" s="27" t="s">
        <v>4102</v>
      </c>
      <c r="C1913" s="27" t="s">
        <v>674</v>
      </c>
      <c r="D1913" s="27" t="s">
        <v>3841</v>
      </c>
      <c r="E1913" s="27" t="s">
        <v>3937</v>
      </c>
      <c r="F1913" s="28">
        <v>35297</v>
      </c>
      <c r="G1913" s="29">
        <v>0.94444444444444453</v>
      </c>
      <c r="H1913" s="28">
        <v>35298</v>
      </c>
      <c r="I1913" s="29">
        <v>0</v>
      </c>
      <c r="J1913" s="27" t="s">
        <v>889</v>
      </c>
      <c r="K1913" s="27">
        <v>0</v>
      </c>
      <c r="L1913" s="27">
        <v>0.05</v>
      </c>
      <c r="M1913" s="27">
        <v>0.05</v>
      </c>
      <c r="N1913" s="27" t="s">
        <v>882</v>
      </c>
      <c r="O1913" s="30">
        <v>201904493</v>
      </c>
      <c r="P1913" s="22"/>
      <c r="Q1913" s="22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9"/>
    </row>
    <row r="1914" spans="1:29" x14ac:dyDescent="0.25">
      <c r="A1914" s="27">
        <v>1996</v>
      </c>
      <c r="B1914" s="27" t="s">
        <v>4414</v>
      </c>
      <c r="C1914" s="27" t="s">
        <v>674</v>
      </c>
      <c r="D1914" s="27" t="s">
        <v>853</v>
      </c>
      <c r="E1914" s="27" t="s">
        <v>2468</v>
      </c>
      <c r="F1914" s="28">
        <v>35297</v>
      </c>
      <c r="G1914" s="29">
        <v>0.95486111111111116</v>
      </c>
      <c r="H1914" s="28">
        <v>35298</v>
      </c>
      <c r="I1914" s="29">
        <v>2.0833333333333332E-2</v>
      </c>
      <c r="J1914" s="27" t="s">
        <v>889</v>
      </c>
      <c r="K1914" s="27">
        <v>0</v>
      </c>
      <c r="L1914" s="27">
        <v>0.2</v>
      </c>
      <c r="M1914" s="27">
        <v>0.2</v>
      </c>
      <c r="N1914" s="27" t="s">
        <v>882</v>
      </c>
      <c r="O1914" s="30">
        <v>201704532</v>
      </c>
      <c r="P1914" s="22"/>
      <c r="Q1914" s="22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9"/>
    </row>
    <row r="1915" spans="1:29" x14ac:dyDescent="0.25">
      <c r="A1915" s="27">
        <v>1996</v>
      </c>
      <c r="B1915" s="27" t="s">
        <v>4565</v>
      </c>
      <c r="C1915" s="27" t="s">
        <v>674</v>
      </c>
      <c r="D1915" s="27" t="s">
        <v>3830</v>
      </c>
      <c r="E1915" s="27" t="s">
        <v>4566</v>
      </c>
      <c r="F1915" s="28">
        <v>35298</v>
      </c>
      <c r="G1915" s="29">
        <v>3.472222222222222E-3</v>
      </c>
      <c r="H1915" s="28">
        <v>35298</v>
      </c>
      <c r="I1915" s="29">
        <v>6.9444444444444434E-2</v>
      </c>
      <c r="J1915" s="27" t="s">
        <v>889</v>
      </c>
      <c r="K1915" s="27">
        <v>0</v>
      </c>
      <c r="L1915" s="27">
        <v>0.08</v>
      </c>
      <c r="M1915" s="27">
        <v>0.08</v>
      </c>
      <c r="N1915" s="27" t="s">
        <v>882</v>
      </c>
      <c r="O1915" s="30">
        <v>201806846</v>
      </c>
      <c r="P1915" s="22"/>
      <c r="Q1915" s="22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9"/>
    </row>
    <row r="1916" spans="1:29" x14ac:dyDescent="0.25">
      <c r="A1916" s="27">
        <v>1996</v>
      </c>
      <c r="B1916" s="27" t="s">
        <v>1271</v>
      </c>
      <c r="C1916" s="27" t="s">
        <v>676</v>
      </c>
      <c r="D1916" s="27" t="s">
        <v>901</v>
      </c>
      <c r="E1916" s="27" t="s">
        <v>805</v>
      </c>
      <c r="F1916" s="28">
        <v>35298</v>
      </c>
      <c r="G1916" s="29">
        <v>6.5972222222222224E-2</v>
      </c>
      <c r="H1916" s="28">
        <v>35298</v>
      </c>
      <c r="I1916" s="29">
        <v>0.11458333333333333</v>
      </c>
      <c r="J1916" s="27" t="s">
        <v>889</v>
      </c>
      <c r="K1916" s="27">
        <v>0</v>
      </c>
      <c r="L1916" s="27">
        <v>0.05</v>
      </c>
      <c r="M1916" s="27">
        <v>0.05</v>
      </c>
      <c r="N1916" s="27" t="s">
        <v>882</v>
      </c>
      <c r="O1916" s="30">
        <v>201606590</v>
      </c>
      <c r="P1916" s="22"/>
      <c r="Q1916" s="22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9"/>
    </row>
    <row r="1917" spans="1:29" x14ac:dyDescent="0.25">
      <c r="A1917" s="27">
        <v>1996</v>
      </c>
      <c r="B1917" s="27" t="s">
        <v>2355</v>
      </c>
      <c r="C1917" s="27" t="s">
        <v>2231</v>
      </c>
      <c r="D1917" s="27" t="s">
        <v>2273</v>
      </c>
      <c r="E1917" s="27" t="s">
        <v>2283</v>
      </c>
      <c r="F1917" s="28">
        <v>35298</v>
      </c>
      <c r="G1917" s="29">
        <v>0.25555555555555559</v>
      </c>
      <c r="H1917" s="28">
        <v>35298</v>
      </c>
      <c r="I1917" s="29">
        <v>0.3576388888888889</v>
      </c>
      <c r="J1917" s="27" t="s">
        <v>889</v>
      </c>
      <c r="K1917" s="27">
        <v>1.9</v>
      </c>
      <c r="L1917" s="27">
        <v>0</v>
      </c>
      <c r="M1917" s="27">
        <v>1.9</v>
      </c>
      <c r="N1917" s="27" t="s">
        <v>882</v>
      </c>
      <c r="O1917" s="30">
        <v>202000166</v>
      </c>
      <c r="P1917" s="22"/>
      <c r="Q1917" s="22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9"/>
    </row>
    <row r="1918" spans="1:29" x14ac:dyDescent="0.25">
      <c r="A1918" s="27">
        <v>1996</v>
      </c>
      <c r="B1918" s="27" t="s">
        <v>982</v>
      </c>
      <c r="C1918" s="27" t="s">
        <v>676</v>
      </c>
      <c r="D1918" s="27" t="s">
        <v>914</v>
      </c>
      <c r="E1918" s="27" t="s">
        <v>983</v>
      </c>
      <c r="F1918" s="28">
        <v>35298</v>
      </c>
      <c r="G1918" s="29">
        <v>0.4375</v>
      </c>
      <c r="H1918" s="28">
        <v>35298</v>
      </c>
      <c r="I1918" s="29">
        <v>0.51388888888888895</v>
      </c>
      <c r="J1918" s="27" t="s">
        <v>889</v>
      </c>
      <c r="K1918" s="27">
        <v>0</v>
      </c>
      <c r="L1918" s="27">
        <v>0.01</v>
      </c>
      <c r="M1918" s="27">
        <v>0.01</v>
      </c>
      <c r="N1918" s="27" t="s">
        <v>882</v>
      </c>
      <c r="O1918" s="30">
        <v>201905061</v>
      </c>
      <c r="P1918" s="22"/>
      <c r="Q1918" s="22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9"/>
    </row>
    <row r="1919" spans="1:29" x14ac:dyDescent="0.25">
      <c r="A1919" s="27">
        <v>1996</v>
      </c>
      <c r="B1919" s="27" t="s">
        <v>1272</v>
      </c>
      <c r="C1919" s="27" t="s">
        <v>676</v>
      </c>
      <c r="D1919" s="27" t="s">
        <v>887</v>
      </c>
      <c r="E1919" s="27" t="s">
        <v>950</v>
      </c>
      <c r="F1919" s="28">
        <v>35298</v>
      </c>
      <c r="G1919" s="29">
        <v>0.4826388888888889</v>
      </c>
      <c r="H1919" s="28">
        <v>35298</v>
      </c>
      <c r="I1919" s="29">
        <v>0.53125</v>
      </c>
      <c r="J1919" s="27" t="s">
        <v>889</v>
      </c>
      <c r="K1919" s="27">
        <v>0</v>
      </c>
      <c r="L1919" s="27">
        <v>0.05</v>
      </c>
      <c r="M1919" s="27">
        <v>0.05</v>
      </c>
      <c r="N1919" s="27" t="s">
        <v>882</v>
      </c>
      <c r="O1919" s="30">
        <v>201706421</v>
      </c>
      <c r="P1919" s="22"/>
      <c r="Q1919" s="22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9"/>
    </row>
    <row r="1920" spans="1:29" x14ac:dyDescent="0.25">
      <c r="A1920" s="27">
        <v>1996</v>
      </c>
      <c r="B1920" s="27" t="s">
        <v>4101</v>
      </c>
      <c r="C1920" s="27" t="s">
        <v>674</v>
      </c>
      <c r="D1920" s="27" t="s">
        <v>802</v>
      </c>
      <c r="E1920" s="27" t="s">
        <v>3844</v>
      </c>
      <c r="F1920" s="28">
        <v>35298</v>
      </c>
      <c r="G1920" s="29">
        <v>0.53819444444444442</v>
      </c>
      <c r="H1920" s="28">
        <v>35298</v>
      </c>
      <c r="I1920" s="29">
        <v>0.69444444444444453</v>
      </c>
      <c r="J1920" s="27" t="s">
        <v>889</v>
      </c>
      <c r="K1920" s="27">
        <v>0</v>
      </c>
      <c r="L1920" s="27">
        <v>0.3</v>
      </c>
      <c r="M1920" s="27">
        <v>0.3</v>
      </c>
      <c r="N1920" s="27" t="s">
        <v>882</v>
      </c>
      <c r="O1920" s="30">
        <v>201907201</v>
      </c>
      <c r="P1920" s="22"/>
      <c r="Q1920" s="22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9"/>
    </row>
    <row r="1921" spans="1:29" x14ac:dyDescent="0.25">
      <c r="A1921" s="27">
        <v>1996</v>
      </c>
      <c r="B1921" s="27" t="s">
        <v>976</v>
      </c>
      <c r="C1921" s="27" t="s">
        <v>676</v>
      </c>
      <c r="D1921" s="27" t="s">
        <v>930</v>
      </c>
      <c r="E1921" s="27" t="s">
        <v>977</v>
      </c>
      <c r="F1921" s="28">
        <v>35298</v>
      </c>
      <c r="G1921" s="29">
        <v>0.54861111111111105</v>
      </c>
      <c r="H1921" s="28">
        <v>35298</v>
      </c>
      <c r="I1921" s="29">
        <v>0.67361111111111116</v>
      </c>
      <c r="J1921" s="27" t="s">
        <v>889</v>
      </c>
      <c r="K1921" s="27">
        <v>0.5</v>
      </c>
      <c r="L1921" s="27">
        <v>0</v>
      </c>
      <c r="M1921" s="27">
        <v>0.5</v>
      </c>
      <c r="N1921" s="27" t="s">
        <v>882</v>
      </c>
      <c r="O1921" s="30">
        <v>201904499</v>
      </c>
      <c r="P1921" s="22"/>
      <c r="Q1921" s="22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9"/>
    </row>
    <row r="1922" spans="1:29" x14ac:dyDescent="0.25">
      <c r="A1922" s="27">
        <v>1996</v>
      </c>
      <c r="B1922" s="27" t="s">
        <v>974</v>
      </c>
      <c r="C1922" s="27" t="s">
        <v>676</v>
      </c>
      <c r="D1922" s="27" t="s">
        <v>914</v>
      </c>
      <c r="E1922" s="27" t="s">
        <v>975</v>
      </c>
      <c r="F1922" s="28">
        <v>35298</v>
      </c>
      <c r="G1922" s="29">
        <v>0.55555555555555558</v>
      </c>
      <c r="H1922" s="28">
        <v>35298</v>
      </c>
      <c r="I1922" s="29">
        <v>0.60763888888888895</v>
      </c>
      <c r="J1922" s="27" t="s">
        <v>889</v>
      </c>
      <c r="K1922" s="27">
        <v>0</v>
      </c>
      <c r="L1922" s="27">
        <v>0.05</v>
      </c>
      <c r="M1922" s="27">
        <v>0.05</v>
      </c>
      <c r="N1922" s="27" t="s">
        <v>882</v>
      </c>
      <c r="O1922" s="30">
        <v>201705754</v>
      </c>
      <c r="P1922" s="22"/>
      <c r="Q1922" s="22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9"/>
    </row>
    <row r="1923" spans="1:29" x14ac:dyDescent="0.25">
      <c r="A1923" s="27">
        <v>1996</v>
      </c>
      <c r="B1923" s="27" t="s">
        <v>4865</v>
      </c>
      <c r="C1923" s="27" t="s">
        <v>674</v>
      </c>
      <c r="D1923" s="27" t="s">
        <v>802</v>
      </c>
      <c r="E1923" s="27" t="s">
        <v>816</v>
      </c>
      <c r="F1923" s="28">
        <v>35298</v>
      </c>
      <c r="G1923" s="29">
        <v>0.57638888888888895</v>
      </c>
      <c r="H1923" s="28">
        <v>35298</v>
      </c>
      <c r="I1923" s="29">
        <v>0.67361111111111116</v>
      </c>
      <c r="J1923" s="27" t="s">
        <v>889</v>
      </c>
      <c r="K1923" s="27">
        <v>0</v>
      </c>
      <c r="L1923" s="27">
        <v>0.5</v>
      </c>
      <c r="M1923" s="27">
        <v>0.5</v>
      </c>
      <c r="N1923" s="27" t="s">
        <v>882</v>
      </c>
      <c r="O1923" s="30">
        <v>201606703</v>
      </c>
      <c r="P1923" s="22"/>
      <c r="Q1923" s="22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9"/>
    </row>
    <row r="1924" spans="1:29" x14ac:dyDescent="0.25">
      <c r="A1924" s="27">
        <v>1996</v>
      </c>
      <c r="B1924" s="27" t="s">
        <v>1521</v>
      </c>
      <c r="C1924" s="27" t="s">
        <v>676</v>
      </c>
      <c r="D1924" s="27" t="s">
        <v>898</v>
      </c>
      <c r="E1924" s="27" t="s">
        <v>1522</v>
      </c>
      <c r="F1924" s="28">
        <v>35298</v>
      </c>
      <c r="G1924" s="29">
        <v>0.60069444444444442</v>
      </c>
      <c r="H1924" s="28">
        <v>35298</v>
      </c>
      <c r="I1924" s="29">
        <v>0.68402777777777779</v>
      </c>
      <c r="J1924" s="27" t="s">
        <v>889</v>
      </c>
      <c r="K1924" s="27">
        <v>0</v>
      </c>
      <c r="L1924" s="27">
        <v>1</v>
      </c>
      <c r="M1924" s="27">
        <v>1</v>
      </c>
      <c r="N1924" s="27" t="s">
        <v>882</v>
      </c>
      <c r="O1924" s="30">
        <v>202004735</v>
      </c>
      <c r="P1924" s="22"/>
      <c r="Q1924" s="22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9"/>
    </row>
    <row r="1925" spans="1:29" x14ac:dyDescent="0.25">
      <c r="A1925" s="27">
        <v>1996</v>
      </c>
      <c r="B1925" s="27" t="s">
        <v>4835</v>
      </c>
      <c r="C1925" s="27" t="s">
        <v>674</v>
      </c>
      <c r="D1925" s="27" t="s">
        <v>752</v>
      </c>
      <c r="E1925" s="27" t="s">
        <v>4166</v>
      </c>
      <c r="F1925" s="28">
        <v>35298</v>
      </c>
      <c r="G1925" s="29">
        <v>0.61805555555555558</v>
      </c>
      <c r="H1925" s="28">
        <v>35298</v>
      </c>
      <c r="I1925" s="29">
        <v>0.69791666666666663</v>
      </c>
      <c r="J1925" s="27" t="s">
        <v>889</v>
      </c>
      <c r="K1925" s="27">
        <v>0</v>
      </c>
      <c r="L1925" s="27">
        <v>0.3</v>
      </c>
      <c r="M1925" s="27">
        <v>0.3</v>
      </c>
      <c r="N1925" s="27" t="s">
        <v>882</v>
      </c>
      <c r="O1925" s="30">
        <v>201606499</v>
      </c>
      <c r="P1925" s="22"/>
      <c r="Q1925" s="22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9"/>
    </row>
    <row r="1926" spans="1:29" x14ac:dyDescent="0.25">
      <c r="A1926" s="27">
        <v>1996</v>
      </c>
      <c r="B1926" s="27" t="s">
        <v>3945</v>
      </c>
      <c r="C1926" s="27" t="s">
        <v>674</v>
      </c>
      <c r="D1926" s="27" t="s">
        <v>3841</v>
      </c>
      <c r="E1926" s="27" t="s">
        <v>3946</v>
      </c>
      <c r="F1926" s="28">
        <v>35298</v>
      </c>
      <c r="G1926" s="29">
        <v>0.625</v>
      </c>
      <c r="H1926" s="28">
        <v>35298</v>
      </c>
      <c r="I1926" s="29">
        <v>0.65972222222222221</v>
      </c>
      <c r="J1926" s="27" t="s">
        <v>889</v>
      </c>
      <c r="K1926" s="27">
        <v>0</v>
      </c>
      <c r="L1926" s="27">
        <v>0.01</v>
      </c>
      <c r="M1926" s="27">
        <v>0.01</v>
      </c>
      <c r="N1926" s="27" t="s">
        <v>882</v>
      </c>
      <c r="O1926" s="30">
        <v>202103369</v>
      </c>
      <c r="P1926" s="22"/>
      <c r="Q1926" s="22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9"/>
    </row>
    <row r="1927" spans="1:29" x14ac:dyDescent="0.25">
      <c r="A1927" s="27">
        <v>1996</v>
      </c>
      <c r="B1927" s="27" t="s">
        <v>1271</v>
      </c>
      <c r="C1927" s="27" t="s">
        <v>676</v>
      </c>
      <c r="D1927" s="27" t="s">
        <v>901</v>
      </c>
      <c r="E1927" s="27" t="s">
        <v>805</v>
      </c>
      <c r="F1927" s="28">
        <v>35298</v>
      </c>
      <c r="G1927" s="29">
        <v>0.63888888888888895</v>
      </c>
      <c r="H1927" s="28">
        <v>35298</v>
      </c>
      <c r="I1927" s="29">
        <v>0.6875</v>
      </c>
      <c r="J1927" s="27" t="s">
        <v>889</v>
      </c>
      <c r="K1927" s="27">
        <v>0</v>
      </c>
      <c r="L1927" s="27">
        <v>0.3</v>
      </c>
      <c r="M1927" s="27">
        <v>0.3</v>
      </c>
      <c r="N1927" s="27" t="s">
        <v>882</v>
      </c>
      <c r="O1927" s="30">
        <v>201704003</v>
      </c>
      <c r="P1927" s="22"/>
      <c r="Q1927" s="22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9"/>
    </row>
    <row r="1928" spans="1:29" x14ac:dyDescent="0.25">
      <c r="A1928" s="27">
        <v>1996</v>
      </c>
      <c r="B1928" s="27" t="s">
        <v>4952</v>
      </c>
      <c r="C1928" s="27" t="s">
        <v>674</v>
      </c>
      <c r="D1928" s="27" t="s">
        <v>3841</v>
      </c>
      <c r="E1928" s="27" t="s">
        <v>3927</v>
      </c>
      <c r="F1928" s="28">
        <v>35298</v>
      </c>
      <c r="G1928" s="29">
        <v>0.63888888888888895</v>
      </c>
      <c r="H1928" s="28">
        <v>35298</v>
      </c>
      <c r="I1928" s="29">
        <v>0.73611111111111116</v>
      </c>
      <c r="J1928" s="27" t="s">
        <v>889</v>
      </c>
      <c r="K1928" s="27">
        <v>0</v>
      </c>
      <c r="L1928" s="27">
        <v>2</v>
      </c>
      <c r="M1928" s="27">
        <v>2</v>
      </c>
      <c r="N1928" s="27" t="s">
        <v>882</v>
      </c>
      <c r="O1928" s="30">
        <v>201403695</v>
      </c>
      <c r="P1928" s="22"/>
      <c r="Q1928" s="22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9"/>
    </row>
    <row r="1929" spans="1:29" x14ac:dyDescent="0.25">
      <c r="A1929" s="27">
        <v>1996</v>
      </c>
      <c r="B1929" s="27" t="s">
        <v>974</v>
      </c>
      <c r="C1929" s="27" t="s">
        <v>676</v>
      </c>
      <c r="D1929" s="27" t="s">
        <v>914</v>
      </c>
      <c r="E1929" s="27" t="s">
        <v>975</v>
      </c>
      <c r="F1929" s="28">
        <v>35298</v>
      </c>
      <c r="G1929" s="29">
        <v>0.64583333333333337</v>
      </c>
      <c r="H1929" s="28">
        <v>35298</v>
      </c>
      <c r="I1929" s="29">
        <v>0.69791666666666663</v>
      </c>
      <c r="J1929" s="27" t="s">
        <v>889</v>
      </c>
      <c r="K1929" s="27">
        <v>0.2</v>
      </c>
      <c r="L1929" s="27">
        <v>0</v>
      </c>
      <c r="M1929" s="27">
        <v>0.2</v>
      </c>
      <c r="N1929" s="27" t="s">
        <v>882</v>
      </c>
      <c r="O1929" s="30">
        <v>201710579</v>
      </c>
      <c r="P1929" s="22"/>
      <c r="Q1929" s="22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9"/>
    </row>
    <row r="1930" spans="1:29" x14ac:dyDescent="0.25">
      <c r="A1930" s="27">
        <v>1996</v>
      </c>
      <c r="B1930" s="27" t="s">
        <v>982</v>
      </c>
      <c r="C1930" s="27" t="s">
        <v>676</v>
      </c>
      <c r="D1930" s="27" t="s">
        <v>914</v>
      </c>
      <c r="E1930" s="27" t="s">
        <v>983</v>
      </c>
      <c r="F1930" s="28">
        <v>35298</v>
      </c>
      <c r="G1930" s="29">
        <v>0.64583333333333337</v>
      </c>
      <c r="H1930" s="28">
        <v>35298</v>
      </c>
      <c r="I1930" s="29">
        <v>0.66666666666666663</v>
      </c>
      <c r="J1930" s="27" t="s">
        <v>889</v>
      </c>
      <c r="K1930" s="27">
        <v>0</v>
      </c>
      <c r="L1930" s="27">
        <v>1</v>
      </c>
      <c r="M1930" s="27">
        <v>1</v>
      </c>
      <c r="N1930" s="27" t="s">
        <v>882</v>
      </c>
      <c r="O1930" s="30">
        <v>201806092</v>
      </c>
      <c r="P1930" s="22"/>
      <c r="Q1930" s="22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9"/>
    </row>
    <row r="1931" spans="1:29" x14ac:dyDescent="0.25">
      <c r="A1931" s="27">
        <v>1996</v>
      </c>
      <c r="B1931" s="27" t="s">
        <v>4253</v>
      </c>
      <c r="C1931" s="27" t="s">
        <v>674</v>
      </c>
      <c r="D1931" s="27" t="s">
        <v>853</v>
      </c>
      <c r="E1931" s="27" t="s">
        <v>758</v>
      </c>
      <c r="F1931" s="28">
        <v>35298</v>
      </c>
      <c r="G1931" s="29">
        <v>0.64583333333333337</v>
      </c>
      <c r="H1931" s="28">
        <v>35298</v>
      </c>
      <c r="I1931" s="29">
        <v>0.65972222222222221</v>
      </c>
      <c r="J1931" s="27" t="s">
        <v>889</v>
      </c>
      <c r="K1931" s="27">
        <v>0</v>
      </c>
      <c r="L1931" s="27">
        <v>0.03</v>
      </c>
      <c r="M1931" s="27">
        <v>0.03</v>
      </c>
      <c r="N1931" s="27" t="s">
        <v>882</v>
      </c>
      <c r="O1931" s="30">
        <v>201804904</v>
      </c>
      <c r="P1931" s="22"/>
      <c r="Q1931" s="22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9"/>
    </row>
    <row r="1932" spans="1:29" x14ac:dyDescent="0.25">
      <c r="A1932" s="27">
        <v>1996</v>
      </c>
      <c r="B1932" s="27" t="s">
        <v>4414</v>
      </c>
      <c r="C1932" s="27" t="s">
        <v>674</v>
      </c>
      <c r="D1932" s="27" t="s">
        <v>853</v>
      </c>
      <c r="E1932" s="27" t="s">
        <v>2468</v>
      </c>
      <c r="F1932" s="28">
        <v>35298</v>
      </c>
      <c r="G1932" s="29">
        <v>0.70833333333333337</v>
      </c>
      <c r="H1932" s="28">
        <v>35298</v>
      </c>
      <c r="I1932" s="29">
        <v>0.80208333333333337</v>
      </c>
      <c r="J1932" s="27" t="s">
        <v>889</v>
      </c>
      <c r="K1932" s="27">
        <v>0</v>
      </c>
      <c r="L1932" s="27">
        <v>1</v>
      </c>
      <c r="M1932" s="27">
        <v>1</v>
      </c>
      <c r="N1932" s="27" t="s">
        <v>882</v>
      </c>
      <c r="O1932" s="30">
        <v>201806411</v>
      </c>
      <c r="P1932" s="22"/>
      <c r="Q1932" s="22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9"/>
    </row>
    <row r="1933" spans="1:29" x14ac:dyDescent="0.25">
      <c r="A1933" s="27">
        <v>1996</v>
      </c>
      <c r="B1933" s="27" t="s">
        <v>4410</v>
      </c>
      <c r="C1933" s="27" t="s">
        <v>674</v>
      </c>
      <c r="D1933" s="27" t="s">
        <v>3939</v>
      </c>
      <c r="E1933" s="27" t="s">
        <v>3940</v>
      </c>
      <c r="F1933" s="28">
        <v>35298</v>
      </c>
      <c r="G1933" s="29">
        <v>0.71875</v>
      </c>
      <c r="H1933" s="28">
        <v>35298</v>
      </c>
      <c r="I1933" s="29">
        <v>0.80208333333333337</v>
      </c>
      <c r="J1933" s="27" t="s">
        <v>889</v>
      </c>
      <c r="K1933" s="27">
        <v>0</v>
      </c>
      <c r="L1933" s="27">
        <v>0.2</v>
      </c>
      <c r="M1933" s="27">
        <v>0.2</v>
      </c>
      <c r="N1933" s="27" t="s">
        <v>882</v>
      </c>
      <c r="O1933" s="30">
        <v>201705720</v>
      </c>
      <c r="P1933" s="22"/>
      <c r="Q1933" s="22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9"/>
    </row>
    <row r="1934" spans="1:29" x14ac:dyDescent="0.25">
      <c r="A1934" s="27">
        <v>1996</v>
      </c>
      <c r="B1934" s="27" t="s">
        <v>2459</v>
      </c>
      <c r="C1934" s="27" t="s">
        <v>2231</v>
      </c>
      <c r="D1934" s="27" t="s">
        <v>2309</v>
      </c>
      <c r="E1934" s="27" t="s">
        <v>2310</v>
      </c>
      <c r="F1934" s="28">
        <v>35298</v>
      </c>
      <c r="G1934" s="29">
        <v>0.73611111111111116</v>
      </c>
      <c r="H1934" s="28">
        <v>35298</v>
      </c>
      <c r="I1934" s="29">
        <v>0.78472222222222221</v>
      </c>
      <c r="J1934" s="27"/>
      <c r="K1934" s="27">
        <v>7.4999999999999997E-2</v>
      </c>
      <c r="L1934" s="27">
        <v>0</v>
      </c>
      <c r="M1934" s="27">
        <v>7.4999999999999997E-2</v>
      </c>
      <c r="N1934" s="27" t="s">
        <v>2173</v>
      </c>
      <c r="O1934" s="30">
        <v>201905705</v>
      </c>
      <c r="P1934" s="22"/>
      <c r="Q1934" s="22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9"/>
    </row>
    <row r="1935" spans="1:29" x14ac:dyDescent="0.25">
      <c r="A1935" s="27">
        <v>1996</v>
      </c>
      <c r="B1935" s="27" t="s">
        <v>4102</v>
      </c>
      <c r="C1935" s="27" t="s">
        <v>674</v>
      </c>
      <c r="D1935" s="27" t="s">
        <v>3841</v>
      </c>
      <c r="E1935" s="27" t="s">
        <v>3937</v>
      </c>
      <c r="F1935" s="28">
        <v>35298</v>
      </c>
      <c r="G1935" s="29">
        <v>0.74652777777777779</v>
      </c>
      <c r="H1935" s="28">
        <v>35298</v>
      </c>
      <c r="I1935" s="29">
        <v>0.78819444444444453</v>
      </c>
      <c r="J1935" s="27" t="s">
        <v>889</v>
      </c>
      <c r="K1935" s="27">
        <v>0</v>
      </c>
      <c r="L1935" s="27">
        <v>0.05</v>
      </c>
      <c r="M1935" s="27">
        <v>0.05</v>
      </c>
      <c r="N1935" s="27" t="s">
        <v>882</v>
      </c>
      <c r="O1935" s="30">
        <v>201603903</v>
      </c>
      <c r="P1935" s="22"/>
      <c r="Q1935" s="22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9"/>
    </row>
    <row r="1936" spans="1:29" x14ac:dyDescent="0.25">
      <c r="A1936" s="27">
        <v>1996</v>
      </c>
      <c r="B1936" s="27" t="s">
        <v>1272</v>
      </c>
      <c r="C1936" s="27" t="s">
        <v>676</v>
      </c>
      <c r="D1936" s="27" t="s">
        <v>887</v>
      </c>
      <c r="E1936" s="27" t="s">
        <v>950</v>
      </c>
      <c r="F1936" s="28">
        <v>35298</v>
      </c>
      <c r="G1936" s="29">
        <v>0.75</v>
      </c>
      <c r="H1936" s="28">
        <v>35298</v>
      </c>
      <c r="I1936" s="29">
        <v>0.84375</v>
      </c>
      <c r="J1936" s="27" t="s">
        <v>889</v>
      </c>
      <c r="K1936" s="27">
        <v>0</v>
      </c>
      <c r="L1936" s="27">
        <v>0.2</v>
      </c>
      <c r="M1936" s="27">
        <v>0.2</v>
      </c>
      <c r="N1936" s="27" t="s">
        <v>882</v>
      </c>
      <c r="O1936" s="30">
        <v>201905308</v>
      </c>
      <c r="P1936" s="22"/>
      <c r="Q1936" s="22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9"/>
    </row>
    <row r="1937" spans="1:29" x14ac:dyDescent="0.25">
      <c r="A1937" s="27">
        <v>1996</v>
      </c>
      <c r="B1937" s="27" t="s">
        <v>982</v>
      </c>
      <c r="C1937" s="27" t="s">
        <v>676</v>
      </c>
      <c r="D1937" s="27" t="s">
        <v>914</v>
      </c>
      <c r="E1937" s="27" t="s">
        <v>983</v>
      </c>
      <c r="F1937" s="28">
        <v>35298</v>
      </c>
      <c r="G1937" s="29">
        <v>0.76388888888888884</v>
      </c>
      <c r="H1937" s="28">
        <v>35298</v>
      </c>
      <c r="I1937" s="29">
        <v>0.80555555555555547</v>
      </c>
      <c r="J1937" s="27" t="s">
        <v>889</v>
      </c>
      <c r="K1937" s="27">
        <v>0</v>
      </c>
      <c r="L1937" s="27">
        <v>0.1</v>
      </c>
      <c r="M1937" s="27">
        <v>0.1</v>
      </c>
      <c r="N1937" s="27" t="s">
        <v>882</v>
      </c>
      <c r="O1937" s="30">
        <v>201907455</v>
      </c>
      <c r="P1937" s="22"/>
      <c r="Q1937" s="22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9"/>
    </row>
    <row r="1938" spans="1:29" x14ac:dyDescent="0.25">
      <c r="A1938" s="27">
        <v>1996</v>
      </c>
      <c r="B1938" s="27" t="s">
        <v>1450</v>
      </c>
      <c r="C1938" s="27" t="s">
        <v>676</v>
      </c>
      <c r="D1938" s="27" t="s">
        <v>930</v>
      </c>
      <c r="E1938" s="27" t="s">
        <v>1208</v>
      </c>
      <c r="F1938" s="28">
        <v>35298</v>
      </c>
      <c r="G1938" s="29">
        <v>0.76388888888888884</v>
      </c>
      <c r="H1938" s="28">
        <v>35298</v>
      </c>
      <c r="I1938" s="29">
        <v>0.82638888888888884</v>
      </c>
      <c r="J1938" s="27" t="s">
        <v>889</v>
      </c>
      <c r="K1938" s="27">
        <v>0</v>
      </c>
      <c r="L1938" s="27">
        <v>0.3</v>
      </c>
      <c r="M1938" s="27">
        <v>0.3</v>
      </c>
      <c r="N1938" s="27" t="s">
        <v>882</v>
      </c>
      <c r="O1938" s="30">
        <v>202004374</v>
      </c>
      <c r="P1938" s="22"/>
      <c r="Q1938" s="22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9"/>
    </row>
    <row r="1939" spans="1:29" x14ac:dyDescent="0.25">
      <c r="A1939" s="27">
        <v>1996</v>
      </c>
      <c r="B1939" s="27" t="s">
        <v>4104</v>
      </c>
      <c r="C1939" s="27" t="s">
        <v>674</v>
      </c>
      <c r="D1939" s="27" t="s">
        <v>3827</v>
      </c>
      <c r="E1939" s="27" t="s">
        <v>3828</v>
      </c>
      <c r="F1939" s="28">
        <v>35298</v>
      </c>
      <c r="G1939" s="29">
        <v>0.78819444444444453</v>
      </c>
      <c r="H1939" s="28">
        <v>35298</v>
      </c>
      <c r="I1939" s="29">
        <v>0.82986111111111116</v>
      </c>
      <c r="J1939" s="27" t="s">
        <v>889</v>
      </c>
      <c r="K1939" s="27">
        <v>0</v>
      </c>
      <c r="L1939" s="27">
        <v>0.03</v>
      </c>
      <c r="M1939" s="27">
        <v>0.03</v>
      </c>
      <c r="N1939" s="27" t="s">
        <v>882</v>
      </c>
      <c r="O1939" s="30">
        <v>202103629</v>
      </c>
      <c r="P1939" s="22"/>
      <c r="Q1939" s="22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9"/>
    </row>
    <row r="1940" spans="1:29" x14ac:dyDescent="0.25">
      <c r="A1940" s="27">
        <v>1996</v>
      </c>
      <c r="B1940" s="27" t="s">
        <v>4411</v>
      </c>
      <c r="C1940" s="27" t="s">
        <v>674</v>
      </c>
      <c r="D1940" s="27" t="s">
        <v>1248</v>
      </c>
      <c r="E1940" s="27" t="s">
        <v>835</v>
      </c>
      <c r="F1940" s="28">
        <v>35298</v>
      </c>
      <c r="G1940" s="29">
        <v>0.85416666666666663</v>
      </c>
      <c r="H1940" s="28">
        <v>35298</v>
      </c>
      <c r="I1940" s="29">
        <v>0.92013888888888884</v>
      </c>
      <c r="J1940" s="27" t="s">
        <v>889</v>
      </c>
      <c r="K1940" s="27">
        <v>0</v>
      </c>
      <c r="L1940" s="27">
        <v>0.05</v>
      </c>
      <c r="M1940" s="27">
        <v>0.05</v>
      </c>
      <c r="N1940" s="27" t="s">
        <v>882</v>
      </c>
      <c r="O1940" s="30">
        <v>201806391</v>
      </c>
      <c r="P1940" s="22"/>
      <c r="Q1940" s="22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9"/>
    </row>
    <row r="1941" spans="1:29" x14ac:dyDescent="0.25">
      <c r="A1941" s="27">
        <v>1996</v>
      </c>
      <c r="B1941" s="27" t="s">
        <v>1351</v>
      </c>
      <c r="C1941" s="27" t="s">
        <v>676</v>
      </c>
      <c r="D1941" s="27" t="s">
        <v>991</v>
      </c>
      <c r="E1941" s="27" t="s">
        <v>1352</v>
      </c>
      <c r="F1941" s="28">
        <v>35298</v>
      </c>
      <c r="G1941" s="29">
        <v>0.89583333333333337</v>
      </c>
      <c r="H1941" s="28">
        <v>35298</v>
      </c>
      <c r="I1941" s="29">
        <v>0.95833333333333337</v>
      </c>
      <c r="J1941" s="27" t="s">
        <v>889</v>
      </c>
      <c r="K1941" s="27">
        <v>0</v>
      </c>
      <c r="L1941" s="27">
        <v>0.1</v>
      </c>
      <c r="M1941" s="27">
        <v>0.1</v>
      </c>
      <c r="N1941" s="27" t="s">
        <v>882</v>
      </c>
      <c r="O1941" s="30">
        <v>201904803</v>
      </c>
      <c r="P1941" s="22"/>
      <c r="Q1941" s="22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9"/>
    </row>
    <row r="1942" spans="1:29" x14ac:dyDescent="0.25">
      <c r="A1942" s="27">
        <v>1996</v>
      </c>
      <c r="B1942" s="27" t="s">
        <v>982</v>
      </c>
      <c r="C1942" s="27" t="s">
        <v>676</v>
      </c>
      <c r="D1942" s="27" t="s">
        <v>914</v>
      </c>
      <c r="E1942" s="27" t="s">
        <v>983</v>
      </c>
      <c r="F1942" s="28">
        <v>35298</v>
      </c>
      <c r="G1942" s="29">
        <v>0.89930555555555547</v>
      </c>
      <c r="H1942" s="28">
        <v>35298</v>
      </c>
      <c r="I1942" s="29">
        <v>0.96527777777777779</v>
      </c>
      <c r="J1942" s="27" t="s">
        <v>889</v>
      </c>
      <c r="K1942" s="27">
        <v>0.02</v>
      </c>
      <c r="L1942" s="27">
        <v>0</v>
      </c>
      <c r="M1942" s="27">
        <v>0.02</v>
      </c>
      <c r="N1942" s="27" t="s">
        <v>882</v>
      </c>
      <c r="O1942" s="30">
        <v>201905634</v>
      </c>
      <c r="P1942" s="22"/>
      <c r="Q1942" s="22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9"/>
    </row>
    <row r="1943" spans="1:29" x14ac:dyDescent="0.25">
      <c r="A1943" s="27">
        <v>1996</v>
      </c>
      <c r="B1943" s="27" t="s">
        <v>1269</v>
      </c>
      <c r="C1943" s="27" t="s">
        <v>676</v>
      </c>
      <c r="D1943" s="27" t="s">
        <v>887</v>
      </c>
      <c r="E1943" s="27" t="s">
        <v>1270</v>
      </c>
      <c r="F1943" s="28">
        <v>35298</v>
      </c>
      <c r="G1943" s="29">
        <v>0.92708333333333337</v>
      </c>
      <c r="H1943" s="28">
        <v>35298</v>
      </c>
      <c r="I1943" s="29">
        <v>0.95833333333333337</v>
      </c>
      <c r="J1943" s="27" t="s">
        <v>889</v>
      </c>
      <c r="K1943" s="27">
        <v>0</v>
      </c>
      <c r="L1943" s="27">
        <v>0.05</v>
      </c>
      <c r="M1943" s="27">
        <v>0.05</v>
      </c>
      <c r="N1943" s="27" t="s">
        <v>882</v>
      </c>
      <c r="O1943" s="30">
        <v>201709436</v>
      </c>
      <c r="P1943" s="22"/>
      <c r="Q1943" s="22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6"/>
      <c r="AC1943" s="19"/>
    </row>
    <row r="1944" spans="1:29" x14ac:dyDescent="0.25">
      <c r="A1944" s="27">
        <v>1996</v>
      </c>
      <c r="B1944" s="27" t="s">
        <v>3945</v>
      </c>
      <c r="C1944" s="27" t="s">
        <v>674</v>
      </c>
      <c r="D1944" s="27" t="s">
        <v>3841</v>
      </c>
      <c r="E1944" s="27" t="s">
        <v>3946</v>
      </c>
      <c r="F1944" s="28">
        <v>35298</v>
      </c>
      <c r="G1944" s="29">
        <v>0.93263888888888891</v>
      </c>
      <c r="H1944" s="28">
        <v>35298</v>
      </c>
      <c r="I1944" s="29">
        <v>0.96875</v>
      </c>
      <c r="J1944" s="27" t="s">
        <v>889</v>
      </c>
      <c r="K1944" s="27">
        <v>0</v>
      </c>
      <c r="L1944" s="27">
        <v>0.01</v>
      </c>
      <c r="M1944" s="27">
        <v>0.01</v>
      </c>
      <c r="N1944" s="27" t="s">
        <v>882</v>
      </c>
      <c r="O1944" s="30">
        <v>201806627</v>
      </c>
      <c r="P1944" s="22"/>
      <c r="Q1944" s="22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9"/>
    </row>
    <row r="1945" spans="1:29" x14ac:dyDescent="0.25">
      <c r="A1945" s="27">
        <v>1996</v>
      </c>
      <c r="B1945" s="27" t="s">
        <v>1353</v>
      </c>
      <c r="C1945" s="27" t="s">
        <v>676</v>
      </c>
      <c r="D1945" s="27" t="s">
        <v>905</v>
      </c>
      <c r="E1945" s="27" t="s">
        <v>1354</v>
      </c>
      <c r="F1945" s="28">
        <v>35298</v>
      </c>
      <c r="G1945" s="29">
        <v>0.96527777777777779</v>
      </c>
      <c r="H1945" s="28">
        <v>35298</v>
      </c>
      <c r="I1945" s="29">
        <v>0.99652777777777779</v>
      </c>
      <c r="J1945" s="27" t="s">
        <v>889</v>
      </c>
      <c r="K1945" s="27">
        <v>0</v>
      </c>
      <c r="L1945" s="27">
        <v>0.1</v>
      </c>
      <c r="M1945" s="27">
        <v>0.1</v>
      </c>
      <c r="N1945" s="27" t="s">
        <v>882</v>
      </c>
      <c r="O1945" s="30">
        <v>202005208</v>
      </c>
      <c r="P1945" s="22"/>
      <c r="Q1945" s="22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9"/>
    </row>
    <row r="1946" spans="1:29" x14ac:dyDescent="0.25">
      <c r="A1946" s="27">
        <v>1996</v>
      </c>
      <c r="B1946" s="27" t="s">
        <v>4410</v>
      </c>
      <c r="C1946" s="27" t="s">
        <v>674</v>
      </c>
      <c r="D1946" s="27" t="s">
        <v>3939</v>
      </c>
      <c r="E1946" s="27" t="s">
        <v>3940</v>
      </c>
      <c r="F1946" s="28">
        <v>35298</v>
      </c>
      <c r="G1946" s="29">
        <v>0.97916666666666663</v>
      </c>
      <c r="H1946" s="28">
        <v>35299</v>
      </c>
      <c r="I1946" s="29">
        <v>1.3888888888888888E-2</v>
      </c>
      <c r="J1946" s="27" t="s">
        <v>889</v>
      </c>
      <c r="K1946" s="27">
        <v>0</v>
      </c>
      <c r="L1946" s="27">
        <v>0.05</v>
      </c>
      <c r="M1946" s="27">
        <v>0.05</v>
      </c>
      <c r="N1946" s="27" t="s">
        <v>882</v>
      </c>
      <c r="O1946" s="30">
        <v>201805273</v>
      </c>
      <c r="P1946" s="22"/>
      <c r="Q1946" s="22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9"/>
    </row>
    <row r="1947" spans="1:29" x14ac:dyDescent="0.25">
      <c r="A1947" s="27">
        <v>1996</v>
      </c>
      <c r="B1947" s="27" t="s">
        <v>982</v>
      </c>
      <c r="C1947" s="27" t="s">
        <v>676</v>
      </c>
      <c r="D1947" s="27" t="s">
        <v>914</v>
      </c>
      <c r="E1947" s="27" t="s">
        <v>983</v>
      </c>
      <c r="F1947" s="28">
        <v>35299</v>
      </c>
      <c r="G1947" s="29">
        <v>7.2916666666666671E-2</v>
      </c>
      <c r="H1947" s="28">
        <v>35299</v>
      </c>
      <c r="I1947" s="29">
        <v>0.13541666666666666</v>
      </c>
      <c r="J1947" s="27" t="s">
        <v>889</v>
      </c>
      <c r="K1947" s="27">
        <v>0.04</v>
      </c>
      <c r="L1947" s="27">
        <v>0</v>
      </c>
      <c r="M1947" s="27">
        <v>0.04</v>
      </c>
      <c r="N1947" s="27" t="s">
        <v>882</v>
      </c>
      <c r="O1947" s="30">
        <v>201700493</v>
      </c>
      <c r="P1947" s="22"/>
      <c r="Q1947" s="22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9"/>
    </row>
    <row r="1948" spans="1:29" x14ac:dyDescent="0.25">
      <c r="A1948" s="27">
        <v>1996</v>
      </c>
      <c r="B1948" s="27" t="s">
        <v>4864</v>
      </c>
      <c r="C1948" s="27" t="s">
        <v>674</v>
      </c>
      <c r="D1948" s="27" t="s">
        <v>3821</v>
      </c>
      <c r="E1948" s="27" t="s">
        <v>739</v>
      </c>
      <c r="F1948" s="28">
        <v>35299</v>
      </c>
      <c r="G1948" s="29">
        <v>7.5694444444444439E-2</v>
      </c>
      <c r="H1948" s="28">
        <v>35299</v>
      </c>
      <c r="I1948" s="29">
        <v>0.15833333333333333</v>
      </c>
      <c r="J1948" s="27" t="s">
        <v>889</v>
      </c>
      <c r="K1948" s="27">
        <v>0</v>
      </c>
      <c r="L1948" s="27">
        <v>0.5</v>
      </c>
      <c r="M1948" s="27">
        <v>0.5</v>
      </c>
      <c r="N1948" s="27" t="s">
        <v>882</v>
      </c>
      <c r="O1948" s="30">
        <v>201704289</v>
      </c>
      <c r="P1948" s="22"/>
      <c r="Q1948" s="22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9"/>
    </row>
    <row r="1949" spans="1:29" x14ac:dyDescent="0.25">
      <c r="A1949" s="27">
        <v>1996</v>
      </c>
      <c r="B1949" s="27" t="s">
        <v>1470</v>
      </c>
      <c r="C1949" s="27" t="s">
        <v>676</v>
      </c>
      <c r="D1949" s="27" t="s">
        <v>930</v>
      </c>
      <c r="E1949" s="27" t="s">
        <v>1471</v>
      </c>
      <c r="F1949" s="28">
        <v>35299</v>
      </c>
      <c r="G1949" s="29">
        <v>7.6388888888888895E-2</v>
      </c>
      <c r="H1949" s="28">
        <v>35299</v>
      </c>
      <c r="I1949" s="29">
        <v>0.16666666666666666</v>
      </c>
      <c r="J1949" s="27" t="s">
        <v>889</v>
      </c>
      <c r="K1949" s="27">
        <v>0</v>
      </c>
      <c r="L1949" s="27">
        <v>0.5</v>
      </c>
      <c r="M1949" s="27">
        <v>0.5</v>
      </c>
      <c r="N1949" s="27" t="s">
        <v>882</v>
      </c>
      <c r="O1949" s="30">
        <v>202008703</v>
      </c>
      <c r="P1949" s="22"/>
      <c r="Q1949" s="22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9"/>
    </row>
    <row r="1950" spans="1:29" x14ac:dyDescent="0.25">
      <c r="A1950" s="27">
        <v>1996</v>
      </c>
      <c r="B1950" s="27" t="s">
        <v>4411</v>
      </c>
      <c r="C1950" s="27" t="s">
        <v>674</v>
      </c>
      <c r="D1950" s="27" t="s">
        <v>1248</v>
      </c>
      <c r="E1950" s="27" t="s">
        <v>835</v>
      </c>
      <c r="F1950" s="28">
        <v>35299</v>
      </c>
      <c r="G1950" s="29">
        <v>7.6388888888888895E-2</v>
      </c>
      <c r="H1950" s="28">
        <v>35299</v>
      </c>
      <c r="I1950" s="29">
        <v>0.13194444444444445</v>
      </c>
      <c r="J1950" s="27" t="s">
        <v>889</v>
      </c>
      <c r="K1950" s="27">
        <v>0</v>
      </c>
      <c r="L1950" s="27">
        <v>0.05</v>
      </c>
      <c r="M1950" s="27">
        <v>0.05</v>
      </c>
      <c r="N1950" s="27" t="s">
        <v>882</v>
      </c>
      <c r="O1950" s="30">
        <v>202007485</v>
      </c>
      <c r="P1950" s="22"/>
      <c r="Q1950" s="22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9"/>
    </row>
    <row r="1951" spans="1:29" x14ac:dyDescent="0.25">
      <c r="A1951" s="27">
        <v>1996</v>
      </c>
      <c r="B1951" s="27" t="s">
        <v>4408</v>
      </c>
      <c r="C1951" s="27" t="s">
        <v>674</v>
      </c>
      <c r="D1951" s="27" t="s">
        <v>3830</v>
      </c>
      <c r="E1951" s="27" t="s">
        <v>4409</v>
      </c>
      <c r="F1951" s="28">
        <v>35299</v>
      </c>
      <c r="G1951" s="29">
        <v>0.23611111111111113</v>
      </c>
      <c r="H1951" s="28">
        <v>35299</v>
      </c>
      <c r="I1951" s="29">
        <v>0.28472222222222221</v>
      </c>
      <c r="J1951" s="27" t="s">
        <v>889</v>
      </c>
      <c r="K1951" s="27">
        <v>0</v>
      </c>
      <c r="L1951" s="27">
        <v>0.05</v>
      </c>
      <c r="M1951" s="27">
        <v>0.05</v>
      </c>
      <c r="N1951" s="27" t="s">
        <v>882</v>
      </c>
      <c r="O1951" s="30">
        <v>201906910</v>
      </c>
      <c r="P1951" s="22"/>
      <c r="Q1951" s="22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9"/>
    </row>
    <row r="1952" spans="1:29" x14ac:dyDescent="0.25">
      <c r="A1952" s="27">
        <v>1996</v>
      </c>
      <c r="B1952" s="27" t="s">
        <v>4864</v>
      </c>
      <c r="C1952" s="27" t="s">
        <v>674</v>
      </c>
      <c r="D1952" s="27" t="s">
        <v>3821</v>
      </c>
      <c r="E1952" s="27" t="s">
        <v>739</v>
      </c>
      <c r="F1952" s="28">
        <v>35299</v>
      </c>
      <c r="G1952" s="29">
        <v>0.3125</v>
      </c>
      <c r="H1952" s="28">
        <v>35299</v>
      </c>
      <c r="I1952" s="29">
        <v>0.43055555555555558</v>
      </c>
      <c r="J1952" s="27" t="s">
        <v>889</v>
      </c>
      <c r="K1952" s="27">
        <v>0</v>
      </c>
      <c r="L1952" s="27">
        <v>0.5</v>
      </c>
      <c r="M1952" s="27">
        <v>0.5</v>
      </c>
      <c r="N1952" s="27" t="s">
        <v>882</v>
      </c>
      <c r="O1952" s="30">
        <v>202008418</v>
      </c>
      <c r="P1952" s="22"/>
      <c r="Q1952" s="22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9"/>
    </row>
    <row r="1953" spans="1:29" x14ac:dyDescent="0.25">
      <c r="A1953" s="27">
        <v>1996</v>
      </c>
      <c r="B1953" s="27" t="s">
        <v>4250</v>
      </c>
      <c r="C1953" s="27" t="s">
        <v>674</v>
      </c>
      <c r="D1953" s="27" t="s">
        <v>3827</v>
      </c>
      <c r="E1953" s="27" t="s">
        <v>4251</v>
      </c>
      <c r="F1953" s="28">
        <v>35299</v>
      </c>
      <c r="G1953" s="29">
        <v>0.39583333333333331</v>
      </c>
      <c r="H1953" s="28">
        <v>35299</v>
      </c>
      <c r="I1953" s="29">
        <v>0.4375</v>
      </c>
      <c r="J1953" s="27" t="s">
        <v>889</v>
      </c>
      <c r="K1953" s="27">
        <v>0</v>
      </c>
      <c r="L1953" s="27">
        <v>0.03</v>
      </c>
      <c r="M1953" s="27">
        <v>0.03</v>
      </c>
      <c r="N1953" s="27" t="s">
        <v>882</v>
      </c>
      <c r="O1953" s="30">
        <v>202103312</v>
      </c>
      <c r="P1953" s="22"/>
      <c r="Q1953" s="22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9"/>
    </row>
    <row r="1954" spans="1:29" x14ac:dyDescent="0.25">
      <c r="A1954" s="27">
        <v>1996</v>
      </c>
      <c r="B1954" s="27" t="s">
        <v>4099</v>
      </c>
      <c r="C1954" s="27" t="s">
        <v>674</v>
      </c>
      <c r="D1954" s="27" t="s">
        <v>853</v>
      </c>
      <c r="E1954" s="27" t="s">
        <v>770</v>
      </c>
      <c r="F1954" s="28">
        <v>35299</v>
      </c>
      <c r="G1954" s="29">
        <v>0.48958333333333331</v>
      </c>
      <c r="H1954" s="28">
        <v>35299</v>
      </c>
      <c r="I1954" s="29">
        <v>0.51388888888888895</v>
      </c>
      <c r="J1954" s="27" t="s">
        <v>889</v>
      </c>
      <c r="K1954" s="27">
        <v>0</v>
      </c>
      <c r="L1954" s="27">
        <v>0.02</v>
      </c>
      <c r="M1954" s="27">
        <v>0.02</v>
      </c>
      <c r="N1954" s="27" t="s">
        <v>882</v>
      </c>
      <c r="O1954" s="30">
        <v>202005356</v>
      </c>
      <c r="P1954" s="22"/>
      <c r="Q1954" s="22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9"/>
    </row>
    <row r="1955" spans="1:29" x14ac:dyDescent="0.25">
      <c r="A1955" s="27">
        <v>1996</v>
      </c>
      <c r="B1955" s="27" t="s">
        <v>1470</v>
      </c>
      <c r="C1955" s="27" t="s">
        <v>676</v>
      </c>
      <c r="D1955" s="27" t="s">
        <v>930</v>
      </c>
      <c r="E1955" s="27" t="s">
        <v>1471</v>
      </c>
      <c r="F1955" s="28">
        <v>35299</v>
      </c>
      <c r="G1955" s="29">
        <v>0.49791666666666662</v>
      </c>
      <c r="H1955" s="28">
        <v>35299</v>
      </c>
      <c r="I1955" s="29">
        <v>0.60069444444444442</v>
      </c>
      <c r="J1955" s="27" t="s">
        <v>889</v>
      </c>
      <c r="K1955" s="27">
        <v>0</v>
      </c>
      <c r="L1955" s="27">
        <v>0.5</v>
      </c>
      <c r="M1955" s="27">
        <v>0.5</v>
      </c>
      <c r="N1955" s="27" t="s">
        <v>882</v>
      </c>
      <c r="O1955" s="30">
        <v>202007519</v>
      </c>
      <c r="P1955" s="22"/>
      <c r="Q1955" s="22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9"/>
    </row>
    <row r="1956" spans="1:29" x14ac:dyDescent="0.25">
      <c r="A1956" s="27">
        <v>1996</v>
      </c>
      <c r="B1956" s="27" t="s">
        <v>4100</v>
      </c>
      <c r="C1956" s="27" t="s">
        <v>674</v>
      </c>
      <c r="D1956" s="27" t="s">
        <v>3859</v>
      </c>
      <c r="E1956" s="27" t="s">
        <v>3997</v>
      </c>
      <c r="F1956" s="28">
        <v>35299</v>
      </c>
      <c r="G1956" s="29">
        <v>0.51736111111111105</v>
      </c>
      <c r="H1956" s="28">
        <v>35299</v>
      </c>
      <c r="I1956" s="29">
        <v>0.54861111111111105</v>
      </c>
      <c r="J1956" s="27" t="s">
        <v>889</v>
      </c>
      <c r="K1956" s="27">
        <v>0</v>
      </c>
      <c r="L1956" s="27">
        <v>0.02</v>
      </c>
      <c r="M1956" s="27">
        <v>0.02</v>
      </c>
      <c r="N1956" s="27" t="s">
        <v>882</v>
      </c>
      <c r="O1956" s="30">
        <v>202008551</v>
      </c>
      <c r="P1956" s="22"/>
      <c r="Q1956" s="22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9"/>
    </row>
    <row r="1957" spans="1:29" x14ac:dyDescent="0.25">
      <c r="A1957" s="27">
        <v>1996</v>
      </c>
      <c r="B1957" s="27" t="s">
        <v>4252</v>
      </c>
      <c r="C1957" s="27" t="s">
        <v>674</v>
      </c>
      <c r="D1957" s="27" t="s">
        <v>802</v>
      </c>
      <c r="E1957" s="27" t="s">
        <v>981</v>
      </c>
      <c r="F1957" s="28">
        <v>35299</v>
      </c>
      <c r="G1957" s="29">
        <v>0.51736111111111105</v>
      </c>
      <c r="H1957" s="28">
        <v>35299</v>
      </c>
      <c r="I1957" s="29">
        <v>0.5625</v>
      </c>
      <c r="J1957" s="27" t="s">
        <v>889</v>
      </c>
      <c r="K1957" s="27">
        <v>0</v>
      </c>
      <c r="L1957" s="27">
        <v>0.03</v>
      </c>
      <c r="M1957" s="27">
        <v>0.03</v>
      </c>
      <c r="N1957" s="27" t="s">
        <v>882</v>
      </c>
      <c r="O1957" s="30">
        <v>202004499</v>
      </c>
      <c r="P1957" s="22"/>
      <c r="Q1957" s="22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9"/>
    </row>
    <row r="1958" spans="1:29" x14ac:dyDescent="0.25">
      <c r="A1958" s="27">
        <v>1996</v>
      </c>
      <c r="B1958" s="27" t="s">
        <v>2548</v>
      </c>
      <c r="C1958" s="27" t="s">
        <v>2231</v>
      </c>
      <c r="D1958" s="27" t="s">
        <v>2246</v>
      </c>
      <c r="E1958" s="27" t="s">
        <v>2247</v>
      </c>
      <c r="F1958" s="28">
        <v>35299</v>
      </c>
      <c r="G1958" s="29">
        <v>0.55555555555555558</v>
      </c>
      <c r="H1958" s="28">
        <v>35299</v>
      </c>
      <c r="I1958" s="29">
        <v>0.72222222222222221</v>
      </c>
      <c r="J1958" s="27" t="s">
        <v>889</v>
      </c>
      <c r="K1958" s="27">
        <v>0.1</v>
      </c>
      <c r="L1958" s="27">
        <v>0</v>
      </c>
      <c r="M1958" s="27">
        <v>0.1</v>
      </c>
      <c r="N1958" s="27" t="s">
        <v>882</v>
      </c>
      <c r="O1958" s="30">
        <v>201506449</v>
      </c>
      <c r="P1958" s="22"/>
      <c r="Q1958" s="22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9"/>
    </row>
    <row r="1959" spans="1:29" x14ac:dyDescent="0.25">
      <c r="A1959" s="27">
        <v>1996</v>
      </c>
      <c r="B1959" s="27" t="s">
        <v>972</v>
      </c>
      <c r="C1959" s="27" t="s">
        <v>676</v>
      </c>
      <c r="D1959" s="27" t="s">
        <v>893</v>
      </c>
      <c r="E1959" s="27" t="s">
        <v>973</v>
      </c>
      <c r="F1959" s="28">
        <v>35299</v>
      </c>
      <c r="G1959" s="29">
        <v>0.67013888888888884</v>
      </c>
      <c r="H1959" s="28">
        <v>35299</v>
      </c>
      <c r="I1959" s="29">
        <v>0.72222222222222221</v>
      </c>
      <c r="J1959" s="27" t="s">
        <v>889</v>
      </c>
      <c r="K1959" s="27">
        <v>0.02</v>
      </c>
      <c r="L1959" s="27">
        <v>0</v>
      </c>
      <c r="M1959" s="27">
        <v>0.02</v>
      </c>
      <c r="N1959" s="27" t="s">
        <v>882</v>
      </c>
      <c r="O1959" s="30">
        <v>201606703</v>
      </c>
      <c r="P1959" s="22"/>
      <c r="Q1959" s="22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9"/>
    </row>
    <row r="1960" spans="1:29" x14ac:dyDescent="0.25">
      <c r="A1960" s="27">
        <v>1996</v>
      </c>
      <c r="B1960" s="27" t="s">
        <v>4920</v>
      </c>
      <c r="C1960" s="27" t="s">
        <v>674</v>
      </c>
      <c r="D1960" s="27" t="s">
        <v>3821</v>
      </c>
      <c r="E1960" s="27" t="s">
        <v>4921</v>
      </c>
      <c r="F1960" s="28">
        <v>35299</v>
      </c>
      <c r="G1960" s="29">
        <v>0.71527777777777779</v>
      </c>
      <c r="H1960" s="28">
        <v>35299</v>
      </c>
      <c r="I1960" s="29">
        <v>0.81944444444444453</v>
      </c>
      <c r="J1960" s="27" t="s">
        <v>889</v>
      </c>
      <c r="K1960" s="27">
        <v>0</v>
      </c>
      <c r="L1960" s="27">
        <v>1</v>
      </c>
      <c r="M1960" s="27">
        <v>1</v>
      </c>
      <c r="N1960" s="27" t="s">
        <v>882</v>
      </c>
      <c r="O1960" s="30">
        <v>202005026</v>
      </c>
      <c r="P1960" s="22"/>
      <c r="Q1960" s="22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9"/>
    </row>
    <row r="1961" spans="1:29" x14ac:dyDescent="0.25">
      <c r="A1961" s="27">
        <v>1996</v>
      </c>
      <c r="B1961" s="27" t="s">
        <v>4407</v>
      </c>
      <c r="C1961" s="27" t="s">
        <v>674</v>
      </c>
      <c r="D1961" s="27" t="s">
        <v>3939</v>
      </c>
      <c r="E1961" s="27" t="s">
        <v>3939</v>
      </c>
      <c r="F1961" s="28">
        <v>35301</v>
      </c>
      <c r="G1961" s="29">
        <v>0.75694444444444453</v>
      </c>
      <c r="H1961" s="28">
        <v>35301</v>
      </c>
      <c r="I1961" s="29">
        <v>0.79166666666666663</v>
      </c>
      <c r="J1961" s="27" t="s">
        <v>889</v>
      </c>
      <c r="K1961" s="27">
        <v>0</v>
      </c>
      <c r="L1961" s="27">
        <v>0.05</v>
      </c>
      <c r="M1961" s="27">
        <v>0.05</v>
      </c>
      <c r="N1961" s="27" t="s">
        <v>882</v>
      </c>
      <c r="O1961" s="30">
        <v>201402718</v>
      </c>
      <c r="P1961" s="22"/>
      <c r="Q1961" s="22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9"/>
    </row>
    <row r="1962" spans="1:29" x14ac:dyDescent="0.25">
      <c r="A1962" s="27">
        <v>1996</v>
      </c>
      <c r="B1962" s="27" t="s">
        <v>3614</v>
      </c>
      <c r="C1962" s="27" t="s">
        <v>3569</v>
      </c>
      <c r="D1962" s="27" t="s">
        <v>3612</v>
      </c>
      <c r="E1962" s="27" t="s">
        <v>3612</v>
      </c>
      <c r="F1962" s="28">
        <v>35302</v>
      </c>
      <c r="G1962" s="29">
        <v>0.28194444444444444</v>
      </c>
      <c r="H1962" s="28">
        <v>35302</v>
      </c>
      <c r="I1962" s="29">
        <v>0.36458333333333331</v>
      </c>
      <c r="J1962" s="27" t="s">
        <v>889</v>
      </c>
      <c r="K1962" s="27">
        <v>0.04</v>
      </c>
      <c r="L1962" s="27">
        <v>0</v>
      </c>
      <c r="M1962" s="27">
        <v>0.04</v>
      </c>
      <c r="N1962" s="27" t="s">
        <v>882</v>
      </c>
      <c r="O1962" s="30">
        <v>202008866</v>
      </c>
      <c r="P1962" s="22"/>
      <c r="Q1962" s="22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9"/>
    </row>
    <row r="1963" spans="1:29" x14ac:dyDescent="0.25">
      <c r="A1963" s="27">
        <v>1996</v>
      </c>
      <c r="B1963" s="27" t="s">
        <v>2352</v>
      </c>
      <c r="C1963" s="27" t="s">
        <v>2231</v>
      </c>
      <c r="D1963" s="27" t="s">
        <v>2276</v>
      </c>
      <c r="E1963" s="27" t="s">
        <v>2277</v>
      </c>
      <c r="F1963" s="28">
        <v>35302</v>
      </c>
      <c r="G1963" s="29">
        <v>0.53125</v>
      </c>
      <c r="H1963" s="28">
        <v>35302</v>
      </c>
      <c r="I1963" s="29">
        <v>0.55208333333333337</v>
      </c>
      <c r="J1963" s="27"/>
      <c r="K1963" s="27">
        <v>0</v>
      </c>
      <c r="L1963" s="27">
        <v>0.01</v>
      </c>
      <c r="M1963" s="27">
        <v>0.01</v>
      </c>
      <c r="N1963" s="27" t="s">
        <v>2173</v>
      </c>
      <c r="O1963" s="30">
        <v>202003044</v>
      </c>
      <c r="P1963" s="22"/>
      <c r="Q1963" s="22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9"/>
    </row>
    <row r="1964" spans="1:29" x14ac:dyDescent="0.25">
      <c r="A1964" s="27">
        <v>1996</v>
      </c>
      <c r="B1964" s="27" t="s">
        <v>2492</v>
      </c>
      <c r="C1964" s="27" t="s">
        <v>2231</v>
      </c>
      <c r="D1964" s="27" t="s">
        <v>2362</v>
      </c>
      <c r="E1964" s="27" t="s">
        <v>2363</v>
      </c>
      <c r="F1964" s="28">
        <v>35302</v>
      </c>
      <c r="G1964" s="29">
        <v>0.55555555555555558</v>
      </c>
      <c r="H1964" s="28">
        <v>35302</v>
      </c>
      <c r="I1964" s="29">
        <v>0.57986111111111105</v>
      </c>
      <c r="J1964" s="27"/>
      <c r="K1964" s="27">
        <v>0</v>
      </c>
      <c r="L1964" s="27">
        <v>0.01</v>
      </c>
      <c r="M1964" s="27">
        <v>0.01</v>
      </c>
      <c r="N1964" s="27" t="s">
        <v>2211</v>
      </c>
      <c r="O1964" s="30">
        <v>201708809</v>
      </c>
      <c r="P1964" s="22"/>
      <c r="Q1964" s="22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9"/>
    </row>
    <row r="1965" spans="1:29" x14ac:dyDescent="0.25">
      <c r="A1965" s="27">
        <v>1996</v>
      </c>
      <c r="B1965" s="27" t="s">
        <v>2351</v>
      </c>
      <c r="C1965" s="27" t="s">
        <v>2231</v>
      </c>
      <c r="D1965" s="27" t="s">
        <v>2276</v>
      </c>
      <c r="E1965" s="27" t="s">
        <v>2281</v>
      </c>
      <c r="F1965" s="28">
        <v>35302</v>
      </c>
      <c r="G1965" s="29">
        <v>0.59722222222222221</v>
      </c>
      <c r="H1965" s="28">
        <v>35302</v>
      </c>
      <c r="I1965" s="29">
        <v>0.89930555555555547</v>
      </c>
      <c r="J1965" s="27"/>
      <c r="K1965" s="27">
        <v>15</v>
      </c>
      <c r="L1965" s="27">
        <v>0</v>
      </c>
      <c r="M1965" s="27">
        <v>15</v>
      </c>
      <c r="N1965" s="27" t="s">
        <v>2173</v>
      </c>
      <c r="O1965" s="30">
        <v>201900178</v>
      </c>
      <c r="P1965" s="22"/>
      <c r="Q1965" s="22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9"/>
    </row>
    <row r="1966" spans="1:29" x14ac:dyDescent="0.25">
      <c r="A1966" s="27">
        <v>1996</v>
      </c>
      <c r="B1966" s="27" t="s">
        <v>2349</v>
      </c>
      <c r="C1966" s="27" t="s">
        <v>2231</v>
      </c>
      <c r="D1966" s="27" t="s">
        <v>2309</v>
      </c>
      <c r="E1966" s="27" t="s">
        <v>2350</v>
      </c>
      <c r="F1966" s="28">
        <v>35302</v>
      </c>
      <c r="G1966" s="29">
        <v>0.76736111111111116</v>
      </c>
      <c r="H1966" s="28">
        <v>35302</v>
      </c>
      <c r="I1966" s="29">
        <v>0.86111111111111116</v>
      </c>
      <c r="J1966" s="27"/>
      <c r="K1966" s="27">
        <v>0.08</v>
      </c>
      <c r="L1966" s="27">
        <v>0</v>
      </c>
      <c r="M1966" s="27">
        <v>0.08</v>
      </c>
      <c r="N1966" s="27" t="s">
        <v>2173</v>
      </c>
      <c r="O1966" s="30">
        <v>201706583</v>
      </c>
      <c r="P1966" s="22"/>
      <c r="Q1966" s="22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9"/>
    </row>
    <row r="1967" spans="1:29" x14ac:dyDescent="0.25">
      <c r="A1967" s="27">
        <v>1996</v>
      </c>
      <c r="B1967" s="27" t="s">
        <v>2493</v>
      </c>
      <c r="C1967" s="27" t="s">
        <v>2231</v>
      </c>
      <c r="D1967" s="27" t="s">
        <v>2276</v>
      </c>
      <c r="E1967" s="27" t="s">
        <v>2494</v>
      </c>
      <c r="F1967" s="28">
        <v>35302</v>
      </c>
      <c r="G1967" s="29">
        <v>0.81944444444444453</v>
      </c>
      <c r="H1967" s="28">
        <v>35302</v>
      </c>
      <c r="I1967" s="29">
        <v>0.86458333333333337</v>
      </c>
      <c r="J1967" s="27"/>
      <c r="K1967" s="27">
        <v>0.01</v>
      </c>
      <c r="L1967" s="27">
        <v>0.05</v>
      </c>
      <c r="M1967" s="27">
        <v>0.06</v>
      </c>
      <c r="N1967" s="27" t="s">
        <v>2211</v>
      </c>
      <c r="O1967" s="30">
        <v>201705206</v>
      </c>
      <c r="P1967" s="22"/>
      <c r="Q1967" s="22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9"/>
    </row>
    <row r="1968" spans="1:29" x14ac:dyDescent="0.25">
      <c r="A1968" s="27">
        <v>1996</v>
      </c>
      <c r="B1968" s="27" t="s">
        <v>4834</v>
      </c>
      <c r="C1968" s="27" t="s">
        <v>674</v>
      </c>
      <c r="D1968" s="27" t="s">
        <v>3939</v>
      </c>
      <c r="E1968" s="27" t="s">
        <v>4232</v>
      </c>
      <c r="F1968" s="28">
        <v>35302</v>
      </c>
      <c r="G1968" s="29">
        <v>0.85902777777777783</v>
      </c>
      <c r="H1968" s="28">
        <v>35302</v>
      </c>
      <c r="I1968" s="29">
        <v>0.94444444444444453</v>
      </c>
      <c r="J1968" s="27" t="s">
        <v>889</v>
      </c>
      <c r="K1968" s="27">
        <v>0</v>
      </c>
      <c r="L1968" s="27">
        <v>0.3</v>
      </c>
      <c r="M1968" s="27">
        <v>0.3</v>
      </c>
      <c r="N1968" s="27" t="s">
        <v>882</v>
      </c>
      <c r="O1968" s="30">
        <v>202005845</v>
      </c>
      <c r="P1968" s="22"/>
      <c r="Q1968" s="22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9"/>
    </row>
    <row r="1969" spans="1:29" x14ac:dyDescent="0.25">
      <c r="A1969" s="27">
        <v>1996</v>
      </c>
      <c r="B1969" s="27" t="s">
        <v>3943</v>
      </c>
      <c r="C1969" s="27" t="s">
        <v>674</v>
      </c>
      <c r="D1969" s="27" t="s">
        <v>3846</v>
      </c>
      <c r="E1969" s="27" t="s">
        <v>3944</v>
      </c>
      <c r="F1969" s="28">
        <v>35302</v>
      </c>
      <c r="G1969" s="29">
        <v>0.89930555555555547</v>
      </c>
      <c r="H1969" s="28">
        <v>35302</v>
      </c>
      <c r="I1969" s="29">
        <v>0.91666666666666663</v>
      </c>
      <c r="J1969" s="27" t="s">
        <v>889</v>
      </c>
      <c r="K1969" s="27">
        <v>0</v>
      </c>
      <c r="L1969" s="27">
        <v>0.01</v>
      </c>
      <c r="M1969" s="27">
        <v>0.01</v>
      </c>
      <c r="N1969" s="27" t="s">
        <v>882</v>
      </c>
      <c r="O1969" s="30">
        <v>201307032</v>
      </c>
      <c r="P1969" s="22"/>
      <c r="Q1969" s="22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9"/>
    </row>
    <row r="1970" spans="1:29" x14ac:dyDescent="0.25">
      <c r="A1970" s="27">
        <v>1996</v>
      </c>
      <c r="B1970" s="27" t="s">
        <v>4405</v>
      </c>
      <c r="C1970" s="27" t="s">
        <v>674</v>
      </c>
      <c r="D1970" s="27" t="s">
        <v>3846</v>
      </c>
      <c r="E1970" s="27" t="s">
        <v>4406</v>
      </c>
      <c r="F1970" s="28">
        <v>35302</v>
      </c>
      <c r="G1970" s="29">
        <v>0.92361111111111116</v>
      </c>
      <c r="H1970" s="28">
        <v>35303</v>
      </c>
      <c r="I1970" s="29">
        <v>9.7222222222222224E-2</v>
      </c>
      <c r="J1970" s="27" t="s">
        <v>889</v>
      </c>
      <c r="K1970" s="27">
        <v>0</v>
      </c>
      <c r="L1970" s="27">
        <v>1</v>
      </c>
      <c r="M1970" s="27">
        <v>1</v>
      </c>
      <c r="N1970" s="27" t="s">
        <v>882</v>
      </c>
      <c r="O1970" s="30">
        <v>202003320</v>
      </c>
      <c r="P1970" s="22"/>
      <c r="Q1970" s="22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9"/>
    </row>
    <row r="1971" spans="1:29" x14ac:dyDescent="0.25">
      <c r="A1971" s="27">
        <v>1996</v>
      </c>
      <c r="B1971" s="27" t="s">
        <v>2342</v>
      </c>
      <c r="C1971" s="27" t="s">
        <v>2231</v>
      </c>
      <c r="D1971" s="27" t="s">
        <v>2268</v>
      </c>
      <c r="E1971" s="27" t="s">
        <v>2343</v>
      </c>
      <c r="F1971" s="28">
        <v>35303</v>
      </c>
      <c r="G1971" s="29">
        <v>7.9861111111111105E-2</v>
      </c>
      <c r="H1971" s="28">
        <v>35303</v>
      </c>
      <c r="I1971" s="29">
        <v>0.15625</v>
      </c>
      <c r="J1971" s="27"/>
      <c r="K1971" s="27">
        <v>0.2</v>
      </c>
      <c r="L1971" s="27">
        <v>2</v>
      </c>
      <c r="M1971" s="27">
        <v>2.2000000000000002</v>
      </c>
      <c r="N1971" s="27" t="s">
        <v>2173</v>
      </c>
      <c r="O1971" s="30">
        <v>201605976</v>
      </c>
      <c r="P1971" s="22"/>
      <c r="Q1971" s="22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9"/>
    </row>
    <row r="1972" spans="1:29" x14ac:dyDescent="0.25">
      <c r="A1972" s="27">
        <v>1996</v>
      </c>
      <c r="B1972" s="27" t="s">
        <v>2351</v>
      </c>
      <c r="C1972" s="27" t="s">
        <v>2231</v>
      </c>
      <c r="D1972" s="27" t="s">
        <v>2276</v>
      </c>
      <c r="E1972" s="27" t="s">
        <v>2281</v>
      </c>
      <c r="F1972" s="28">
        <v>35303</v>
      </c>
      <c r="G1972" s="29">
        <v>0.11805555555555557</v>
      </c>
      <c r="H1972" s="28">
        <v>35303</v>
      </c>
      <c r="I1972" s="29">
        <v>0.15625</v>
      </c>
      <c r="J1972" s="27" t="s">
        <v>889</v>
      </c>
      <c r="K1972" s="27">
        <v>0</v>
      </c>
      <c r="L1972" s="27">
        <v>1</v>
      </c>
      <c r="M1972" s="27">
        <v>1</v>
      </c>
      <c r="N1972" s="27" t="s">
        <v>882</v>
      </c>
      <c r="O1972" s="30">
        <v>201700122</v>
      </c>
      <c r="P1972" s="22"/>
      <c r="Q1972" s="22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9"/>
    </row>
    <row r="1973" spans="1:29" x14ac:dyDescent="0.25">
      <c r="A1973" s="27">
        <v>1996</v>
      </c>
      <c r="B1973" s="27" t="s">
        <v>3582</v>
      </c>
      <c r="C1973" s="27" t="s">
        <v>3569</v>
      </c>
      <c r="D1973" s="27" t="s">
        <v>3576</v>
      </c>
      <c r="E1973" s="27" t="s">
        <v>3583</v>
      </c>
      <c r="F1973" s="28">
        <v>35303</v>
      </c>
      <c r="G1973" s="29">
        <v>0.46388888888888885</v>
      </c>
      <c r="H1973" s="28">
        <v>35303</v>
      </c>
      <c r="I1973" s="29">
        <v>0.47569444444444442</v>
      </c>
      <c r="J1973" s="27" t="s">
        <v>889</v>
      </c>
      <c r="K1973" s="27">
        <v>0</v>
      </c>
      <c r="L1973" s="27">
        <v>0.1</v>
      </c>
      <c r="M1973" s="27">
        <v>0.1</v>
      </c>
      <c r="N1973" s="27" t="s">
        <v>882</v>
      </c>
      <c r="O1973" s="30">
        <v>202008581</v>
      </c>
      <c r="P1973" s="22"/>
      <c r="Q1973" s="22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  <c r="AB1973" s="16"/>
      <c r="AC1973" s="19"/>
    </row>
    <row r="1974" spans="1:29" x14ac:dyDescent="0.25">
      <c r="A1974" s="27">
        <v>1996</v>
      </c>
      <c r="B1974" s="27" t="s">
        <v>4405</v>
      </c>
      <c r="C1974" s="27" t="s">
        <v>674</v>
      </c>
      <c r="D1974" s="27" t="s">
        <v>3846</v>
      </c>
      <c r="E1974" s="27" t="s">
        <v>4406</v>
      </c>
      <c r="F1974" s="28">
        <v>35303</v>
      </c>
      <c r="G1974" s="29">
        <v>0.59375</v>
      </c>
      <c r="H1974" s="28">
        <v>35303</v>
      </c>
      <c r="I1974" s="29">
        <v>0.70486111111111116</v>
      </c>
      <c r="J1974" s="27" t="s">
        <v>889</v>
      </c>
      <c r="K1974" s="27">
        <v>0</v>
      </c>
      <c r="L1974" s="27">
        <v>0.5</v>
      </c>
      <c r="M1974" s="27">
        <v>0.5</v>
      </c>
      <c r="N1974" s="27" t="s">
        <v>882</v>
      </c>
      <c r="O1974" s="30">
        <v>201806629</v>
      </c>
      <c r="P1974" s="22"/>
      <c r="Q1974" s="22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9"/>
    </row>
    <row r="1975" spans="1:29" x14ac:dyDescent="0.25">
      <c r="A1975" s="27">
        <v>1996</v>
      </c>
      <c r="B1975" s="27" t="s">
        <v>4098</v>
      </c>
      <c r="C1975" s="27" t="s">
        <v>674</v>
      </c>
      <c r="D1975" s="27" t="s">
        <v>3939</v>
      </c>
      <c r="E1975" s="27" t="s">
        <v>3939</v>
      </c>
      <c r="F1975" s="28">
        <v>35304</v>
      </c>
      <c r="G1975" s="29">
        <v>0.64236111111111105</v>
      </c>
      <c r="H1975" s="28">
        <v>35304</v>
      </c>
      <c r="I1975" s="29">
        <v>0.68402777777777779</v>
      </c>
      <c r="J1975" s="27" t="s">
        <v>889</v>
      </c>
      <c r="K1975" s="27">
        <v>0</v>
      </c>
      <c r="L1975" s="27">
        <v>0.02</v>
      </c>
      <c r="M1975" s="27">
        <v>0.02</v>
      </c>
      <c r="N1975" s="27" t="s">
        <v>882</v>
      </c>
      <c r="O1975" s="30">
        <v>202006641</v>
      </c>
      <c r="P1975" s="22"/>
      <c r="Q1975" s="22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9"/>
    </row>
    <row r="1976" spans="1:29" x14ac:dyDescent="0.25">
      <c r="A1976" s="27">
        <v>1996</v>
      </c>
      <c r="B1976" s="27" t="s">
        <v>4405</v>
      </c>
      <c r="C1976" s="27" t="s">
        <v>674</v>
      </c>
      <c r="D1976" s="27" t="s">
        <v>3846</v>
      </c>
      <c r="E1976" s="27" t="s">
        <v>4406</v>
      </c>
      <c r="F1976" s="28">
        <v>35304</v>
      </c>
      <c r="G1976" s="29">
        <v>0.64930555555555558</v>
      </c>
      <c r="H1976" s="28">
        <v>35304</v>
      </c>
      <c r="I1976" s="29">
        <v>0.74652777777777779</v>
      </c>
      <c r="J1976" s="27" t="s">
        <v>889</v>
      </c>
      <c r="K1976" s="27">
        <v>0</v>
      </c>
      <c r="L1976" s="27">
        <v>0.5</v>
      </c>
      <c r="M1976" s="27">
        <v>0.5</v>
      </c>
      <c r="N1976" s="27" t="s">
        <v>882</v>
      </c>
      <c r="O1976" s="30">
        <v>202007602</v>
      </c>
      <c r="P1976" s="22"/>
      <c r="Q1976" s="22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9"/>
    </row>
    <row r="1977" spans="1:29" x14ac:dyDescent="0.25">
      <c r="A1977" s="27">
        <v>1996</v>
      </c>
      <c r="B1977" s="27" t="s">
        <v>4405</v>
      </c>
      <c r="C1977" s="27" t="s">
        <v>674</v>
      </c>
      <c r="D1977" s="27" t="s">
        <v>3846</v>
      </c>
      <c r="E1977" s="27" t="s">
        <v>4406</v>
      </c>
      <c r="F1977" s="28">
        <v>35304</v>
      </c>
      <c r="G1977" s="29">
        <v>0.89583333333333337</v>
      </c>
      <c r="H1977" s="28">
        <v>35304</v>
      </c>
      <c r="I1977" s="29">
        <v>0.99652777777777779</v>
      </c>
      <c r="J1977" s="27" t="s">
        <v>889</v>
      </c>
      <c r="K1977" s="27">
        <v>0</v>
      </c>
      <c r="L1977" s="27">
        <v>1</v>
      </c>
      <c r="M1977" s="27">
        <v>1</v>
      </c>
      <c r="N1977" s="27" t="s">
        <v>882</v>
      </c>
      <c r="O1977" s="30">
        <v>201607944</v>
      </c>
      <c r="P1977" s="22"/>
      <c r="Q1977" s="22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9"/>
    </row>
    <row r="1978" spans="1:29" x14ac:dyDescent="0.25">
      <c r="A1978" s="27">
        <v>1996</v>
      </c>
      <c r="B1978" s="27" t="s">
        <v>4404</v>
      </c>
      <c r="C1978" s="27" t="s">
        <v>674</v>
      </c>
      <c r="D1978" s="27" t="s">
        <v>3827</v>
      </c>
      <c r="E1978" s="27" t="s">
        <v>4012</v>
      </c>
      <c r="F1978" s="28">
        <v>35304</v>
      </c>
      <c r="G1978" s="29">
        <v>0.92708333333333337</v>
      </c>
      <c r="H1978" s="28">
        <v>35304</v>
      </c>
      <c r="I1978" s="29">
        <v>0.97916666666666663</v>
      </c>
      <c r="J1978" s="27" t="s">
        <v>889</v>
      </c>
      <c r="K1978" s="27">
        <v>0</v>
      </c>
      <c r="L1978" s="27">
        <v>0.5</v>
      </c>
      <c r="M1978" s="27">
        <v>0.5</v>
      </c>
      <c r="N1978" s="27" t="s">
        <v>882</v>
      </c>
      <c r="O1978" s="30">
        <v>201906031</v>
      </c>
      <c r="P1978" s="22"/>
      <c r="Q1978" s="22"/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6"/>
      <c r="AC1978" s="19"/>
    </row>
    <row r="1979" spans="1:29" x14ac:dyDescent="0.25">
      <c r="A1979" s="27">
        <v>1996</v>
      </c>
      <c r="B1979" s="27" t="s">
        <v>4095</v>
      </c>
      <c r="C1979" s="27" t="s">
        <v>674</v>
      </c>
      <c r="D1979" s="27" t="s">
        <v>3846</v>
      </c>
      <c r="E1979" s="27" t="s">
        <v>4096</v>
      </c>
      <c r="F1979" s="28">
        <v>35305</v>
      </c>
      <c r="G1979" s="29">
        <v>4.8611111111111112E-2</v>
      </c>
      <c r="H1979" s="28">
        <v>35305</v>
      </c>
      <c r="I1979" s="29">
        <v>7.2916666666666671E-2</v>
      </c>
      <c r="J1979" s="27" t="s">
        <v>889</v>
      </c>
      <c r="K1979" s="27">
        <v>0</v>
      </c>
      <c r="L1979" s="27">
        <v>0.1</v>
      </c>
      <c r="M1979" s="27">
        <v>0.1</v>
      </c>
      <c r="N1979" s="27" t="s">
        <v>882</v>
      </c>
      <c r="O1979" s="30">
        <v>202102694</v>
      </c>
      <c r="P1979" s="22"/>
      <c r="Q1979" s="22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9"/>
    </row>
    <row r="1980" spans="1:29" x14ac:dyDescent="0.25">
      <c r="A1980" s="27">
        <v>1996</v>
      </c>
      <c r="B1980" s="27" t="s">
        <v>4404</v>
      </c>
      <c r="C1980" s="27" t="s">
        <v>674</v>
      </c>
      <c r="D1980" s="27" t="s">
        <v>3827</v>
      </c>
      <c r="E1980" s="27" t="s">
        <v>4012</v>
      </c>
      <c r="F1980" s="28">
        <v>35305</v>
      </c>
      <c r="G1980" s="29">
        <v>0.12847222222222224</v>
      </c>
      <c r="H1980" s="28">
        <v>35305</v>
      </c>
      <c r="I1980" s="29">
        <v>0.16666666666666666</v>
      </c>
      <c r="J1980" s="27" t="s">
        <v>889</v>
      </c>
      <c r="K1980" s="27">
        <v>0</v>
      </c>
      <c r="L1980" s="27">
        <v>0.1</v>
      </c>
      <c r="M1980" s="27">
        <v>0.1</v>
      </c>
      <c r="N1980" s="27" t="s">
        <v>882</v>
      </c>
      <c r="O1980" s="30">
        <v>200900568</v>
      </c>
      <c r="P1980" s="22"/>
      <c r="Q1980" s="22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9"/>
    </row>
    <row r="1981" spans="1:29" x14ac:dyDescent="0.25">
      <c r="A1981" s="27">
        <v>1996</v>
      </c>
      <c r="B1981" s="27" t="s">
        <v>4405</v>
      </c>
      <c r="C1981" s="27" t="s">
        <v>674</v>
      </c>
      <c r="D1981" s="27" t="s">
        <v>3846</v>
      </c>
      <c r="E1981" s="27" t="s">
        <v>4406</v>
      </c>
      <c r="F1981" s="28">
        <v>35305</v>
      </c>
      <c r="G1981" s="29">
        <v>0.21875</v>
      </c>
      <c r="H1981" s="28">
        <v>35305</v>
      </c>
      <c r="I1981" s="29">
        <v>0.30902777777777779</v>
      </c>
      <c r="J1981" s="27" t="s">
        <v>889</v>
      </c>
      <c r="K1981" s="27">
        <v>0</v>
      </c>
      <c r="L1981" s="27">
        <v>1</v>
      </c>
      <c r="M1981" s="27">
        <v>1</v>
      </c>
      <c r="N1981" s="27" t="s">
        <v>882</v>
      </c>
      <c r="O1981" s="30">
        <v>201403686</v>
      </c>
      <c r="P1981" s="22"/>
      <c r="Q1981" s="22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9"/>
    </row>
    <row r="1982" spans="1:29" x14ac:dyDescent="0.25">
      <c r="A1982" s="27">
        <v>1996</v>
      </c>
      <c r="B1982" s="27" t="s">
        <v>4405</v>
      </c>
      <c r="C1982" s="27" t="s">
        <v>674</v>
      </c>
      <c r="D1982" s="27" t="s">
        <v>3846</v>
      </c>
      <c r="E1982" s="27" t="s">
        <v>4406</v>
      </c>
      <c r="F1982" s="28">
        <v>35305</v>
      </c>
      <c r="G1982" s="29">
        <v>0.36458333333333331</v>
      </c>
      <c r="H1982" s="28">
        <v>35305</v>
      </c>
      <c r="I1982" s="29">
        <v>0.54513888888888895</v>
      </c>
      <c r="J1982" s="27" t="s">
        <v>889</v>
      </c>
      <c r="K1982" s="27">
        <v>0</v>
      </c>
      <c r="L1982" s="27">
        <v>1</v>
      </c>
      <c r="M1982" s="27">
        <v>1</v>
      </c>
      <c r="N1982" s="27" t="s">
        <v>882</v>
      </c>
      <c r="O1982" s="30">
        <v>201005231</v>
      </c>
      <c r="P1982" s="22"/>
      <c r="Q1982" s="22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9"/>
    </row>
    <row r="1983" spans="1:29" x14ac:dyDescent="0.25">
      <c r="A1983" s="27">
        <v>1996</v>
      </c>
      <c r="B1983" s="27" t="s">
        <v>4622</v>
      </c>
      <c r="C1983" s="27" t="s">
        <v>674</v>
      </c>
      <c r="D1983" s="27" t="s">
        <v>3846</v>
      </c>
      <c r="E1983" s="27" t="s">
        <v>4096</v>
      </c>
      <c r="F1983" s="28">
        <v>35305</v>
      </c>
      <c r="G1983" s="29">
        <v>0.51388888888888895</v>
      </c>
      <c r="H1983" s="28">
        <v>35305</v>
      </c>
      <c r="I1983" s="29">
        <v>0.61458333333333337</v>
      </c>
      <c r="J1983" s="27" t="s">
        <v>889</v>
      </c>
      <c r="K1983" s="27">
        <v>0</v>
      </c>
      <c r="L1983" s="27">
        <v>0.1</v>
      </c>
      <c r="M1983" s="27">
        <v>0.1</v>
      </c>
      <c r="N1983" s="27" t="s">
        <v>882</v>
      </c>
      <c r="O1983" s="30">
        <v>201905948</v>
      </c>
      <c r="P1983" s="22"/>
      <c r="Q1983" s="22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9"/>
    </row>
    <row r="1984" spans="1:29" x14ac:dyDescent="0.25">
      <c r="A1984" s="27">
        <v>1996</v>
      </c>
      <c r="B1984" s="27" t="s">
        <v>4097</v>
      </c>
      <c r="C1984" s="27" t="s">
        <v>674</v>
      </c>
      <c r="D1984" s="27" t="s">
        <v>3841</v>
      </c>
      <c r="E1984" s="27" t="s">
        <v>3920</v>
      </c>
      <c r="F1984" s="28">
        <v>35305</v>
      </c>
      <c r="G1984" s="29">
        <v>0.53819444444444442</v>
      </c>
      <c r="H1984" s="28">
        <v>35305</v>
      </c>
      <c r="I1984" s="29">
        <v>0.58333333333333337</v>
      </c>
      <c r="J1984" s="27" t="s">
        <v>889</v>
      </c>
      <c r="K1984" s="27">
        <v>0</v>
      </c>
      <c r="L1984" s="27">
        <v>0.03</v>
      </c>
      <c r="M1984" s="27">
        <v>0.03</v>
      </c>
      <c r="N1984" s="27" t="s">
        <v>882</v>
      </c>
      <c r="O1984" s="30">
        <v>201907347</v>
      </c>
      <c r="P1984" s="22"/>
      <c r="Q1984" s="22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9"/>
    </row>
    <row r="1985" spans="1:29" x14ac:dyDescent="0.25">
      <c r="A1985" s="27">
        <v>1996</v>
      </c>
      <c r="B1985" s="27" t="s">
        <v>4400</v>
      </c>
      <c r="C1985" s="27" t="s">
        <v>674</v>
      </c>
      <c r="D1985" s="27" t="s">
        <v>3830</v>
      </c>
      <c r="E1985" s="27" t="s">
        <v>4401</v>
      </c>
      <c r="F1985" s="28">
        <v>35305</v>
      </c>
      <c r="G1985" s="29">
        <v>0.56944444444444442</v>
      </c>
      <c r="H1985" s="28">
        <v>35305</v>
      </c>
      <c r="I1985" s="29">
        <v>0.74652777777777779</v>
      </c>
      <c r="J1985" s="27" t="s">
        <v>889</v>
      </c>
      <c r="K1985" s="27">
        <v>1</v>
      </c>
      <c r="L1985" s="27">
        <v>5</v>
      </c>
      <c r="M1985" s="27">
        <v>6</v>
      </c>
      <c r="N1985" s="27" t="s">
        <v>882</v>
      </c>
      <c r="O1985" s="30">
        <v>201705254</v>
      </c>
      <c r="P1985" s="22"/>
      <c r="Q1985" s="22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9"/>
    </row>
    <row r="1986" spans="1:29" x14ac:dyDescent="0.25">
      <c r="A1986" s="27">
        <v>1996</v>
      </c>
      <c r="B1986" s="27" t="s">
        <v>4404</v>
      </c>
      <c r="C1986" s="27" t="s">
        <v>674</v>
      </c>
      <c r="D1986" s="27" t="s">
        <v>3827</v>
      </c>
      <c r="E1986" s="27" t="s">
        <v>4012</v>
      </c>
      <c r="F1986" s="28">
        <v>35305</v>
      </c>
      <c r="G1986" s="29">
        <v>0.57291666666666663</v>
      </c>
      <c r="H1986" s="28">
        <v>35305</v>
      </c>
      <c r="I1986" s="29">
        <v>0.65625</v>
      </c>
      <c r="J1986" s="27" t="s">
        <v>889</v>
      </c>
      <c r="K1986" s="27">
        <v>0</v>
      </c>
      <c r="L1986" s="27">
        <v>0.8</v>
      </c>
      <c r="M1986" s="27">
        <v>0.8</v>
      </c>
      <c r="N1986" s="27" t="s">
        <v>882</v>
      </c>
      <c r="O1986" s="30">
        <v>202007895</v>
      </c>
      <c r="P1986" s="22"/>
      <c r="Q1986" s="22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9"/>
    </row>
    <row r="1987" spans="1:29" x14ac:dyDescent="0.25">
      <c r="A1987" s="27">
        <v>1996</v>
      </c>
      <c r="B1987" s="27" t="s">
        <v>4623</v>
      </c>
      <c r="C1987" s="27" t="s">
        <v>674</v>
      </c>
      <c r="D1987" s="27" t="s">
        <v>3824</v>
      </c>
      <c r="E1987" s="27" t="s">
        <v>757</v>
      </c>
      <c r="F1987" s="28">
        <v>35305</v>
      </c>
      <c r="G1987" s="29">
        <v>0.59722222222222221</v>
      </c>
      <c r="H1987" s="28">
        <v>35305</v>
      </c>
      <c r="I1987" s="29">
        <v>0.66666666666666663</v>
      </c>
      <c r="J1987" s="27" t="s">
        <v>889</v>
      </c>
      <c r="K1987" s="27">
        <v>0</v>
      </c>
      <c r="L1987" s="27">
        <v>0.1</v>
      </c>
      <c r="M1987" s="27">
        <v>0.1</v>
      </c>
      <c r="N1987" s="27" t="s">
        <v>882</v>
      </c>
      <c r="O1987" s="30">
        <v>201900131</v>
      </c>
      <c r="P1987" s="22"/>
      <c r="Q1987" s="22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9"/>
    </row>
    <row r="1988" spans="1:29" x14ac:dyDescent="0.25">
      <c r="A1988" s="27">
        <v>1996</v>
      </c>
      <c r="B1988" s="27" t="s">
        <v>4095</v>
      </c>
      <c r="C1988" s="27" t="s">
        <v>674</v>
      </c>
      <c r="D1988" s="27" t="s">
        <v>3846</v>
      </c>
      <c r="E1988" s="27" t="s">
        <v>4096</v>
      </c>
      <c r="F1988" s="28">
        <v>35305</v>
      </c>
      <c r="G1988" s="29">
        <v>0.63541666666666663</v>
      </c>
      <c r="H1988" s="28">
        <v>35305</v>
      </c>
      <c r="I1988" s="29">
        <v>0.66666666666666663</v>
      </c>
      <c r="J1988" s="27" t="s">
        <v>889</v>
      </c>
      <c r="K1988" s="27">
        <v>0</v>
      </c>
      <c r="L1988" s="27">
        <v>0.02</v>
      </c>
      <c r="M1988" s="27">
        <v>0.02</v>
      </c>
      <c r="N1988" s="27" t="s">
        <v>882</v>
      </c>
      <c r="O1988" s="30">
        <v>201908119</v>
      </c>
      <c r="P1988" s="22"/>
      <c r="Q1988" s="22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  <c r="AB1988" s="16"/>
      <c r="AC1988" s="19"/>
    </row>
    <row r="1989" spans="1:29" x14ac:dyDescent="0.25">
      <c r="A1989" s="27">
        <v>1996</v>
      </c>
      <c r="B1989" s="27" t="s">
        <v>2328</v>
      </c>
      <c r="C1989" s="27" t="s">
        <v>2231</v>
      </c>
      <c r="D1989" s="27" t="s">
        <v>2276</v>
      </c>
      <c r="E1989" s="27" t="s">
        <v>2277</v>
      </c>
      <c r="F1989" s="28">
        <v>35305</v>
      </c>
      <c r="G1989" s="29">
        <v>0.65972222222222221</v>
      </c>
      <c r="H1989" s="28">
        <v>35305</v>
      </c>
      <c r="I1989" s="29">
        <v>0.75624999999999998</v>
      </c>
      <c r="J1989" s="27"/>
      <c r="K1989" s="27">
        <v>0.3</v>
      </c>
      <c r="L1989" s="27">
        <v>0</v>
      </c>
      <c r="M1989" s="27">
        <v>0.3</v>
      </c>
      <c r="N1989" s="27" t="s">
        <v>2173</v>
      </c>
      <c r="O1989" s="30">
        <v>202000163</v>
      </c>
      <c r="P1989" s="22"/>
      <c r="Q1989" s="22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9"/>
    </row>
    <row r="1990" spans="1:29" x14ac:dyDescent="0.25">
      <c r="A1990" s="27">
        <v>1996</v>
      </c>
      <c r="B1990" s="27" t="s">
        <v>4399</v>
      </c>
      <c r="C1990" s="27" t="s">
        <v>674</v>
      </c>
      <c r="D1990" s="27" t="s">
        <v>3830</v>
      </c>
      <c r="E1990" s="27" t="s">
        <v>4347</v>
      </c>
      <c r="F1990" s="28">
        <v>35305</v>
      </c>
      <c r="G1990" s="29">
        <v>0.67013888888888884</v>
      </c>
      <c r="H1990" s="28">
        <v>35305</v>
      </c>
      <c r="I1990" s="29">
        <v>0.70833333333333337</v>
      </c>
      <c r="J1990" s="27" t="s">
        <v>889</v>
      </c>
      <c r="K1990" s="27">
        <v>0</v>
      </c>
      <c r="L1990" s="27">
        <v>0.05</v>
      </c>
      <c r="M1990" s="27">
        <v>0.05</v>
      </c>
      <c r="N1990" s="27" t="s">
        <v>882</v>
      </c>
      <c r="O1990" s="30">
        <v>201706910</v>
      </c>
      <c r="P1990" s="22"/>
      <c r="Q1990" s="22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9"/>
    </row>
    <row r="1991" spans="1:29" x14ac:dyDescent="0.25">
      <c r="A1991" s="27">
        <v>1996</v>
      </c>
      <c r="B1991" s="27" t="s">
        <v>3610</v>
      </c>
      <c r="C1991" s="27" t="s">
        <v>3569</v>
      </c>
      <c r="D1991" s="27" t="s">
        <v>3605</v>
      </c>
      <c r="E1991" s="27" t="s">
        <v>3607</v>
      </c>
      <c r="F1991" s="28">
        <v>35305</v>
      </c>
      <c r="G1991" s="29">
        <v>0.7104166666666667</v>
      </c>
      <c r="H1991" s="28">
        <v>35305</v>
      </c>
      <c r="I1991" s="29">
        <v>0.71666666666666667</v>
      </c>
      <c r="J1991" s="27" t="s">
        <v>889</v>
      </c>
      <c r="K1991" s="27">
        <v>0.02</v>
      </c>
      <c r="L1991" s="27">
        <v>0</v>
      </c>
      <c r="M1991" s="27">
        <v>0.02</v>
      </c>
      <c r="N1991" s="27" t="s">
        <v>882</v>
      </c>
      <c r="O1991" s="30">
        <v>201801012</v>
      </c>
      <c r="P1991" s="22"/>
      <c r="Q1991" s="22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9"/>
    </row>
    <row r="1992" spans="1:29" x14ac:dyDescent="0.25">
      <c r="A1992" s="27">
        <v>1996</v>
      </c>
      <c r="B1992" s="27" t="s">
        <v>4097</v>
      </c>
      <c r="C1992" s="27" t="s">
        <v>674</v>
      </c>
      <c r="D1992" s="27" t="s">
        <v>3841</v>
      </c>
      <c r="E1992" s="27" t="s">
        <v>3920</v>
      </c>
      <c r="F1992" s="28">
        <v>35305</v>
      </c>
      <c r="G1992" s="29">
        <v>0.75</v>
      </c>
      <c r="H1992" s="28">
        <v>35305</v>
      </c>
      <c r="I1992" s="29">
        <v>0.82638888888888884</v>
      </c>
      <c r="J1992" s="27" t="s">
        <v>889</v>
      </c>
      <c r="K1992" s="27">
        <v>0</v>
      </c>
      <c r="L1992" s="27">
        <v>0.03</v>
      </c>
      <c r="M1992" s="27">
        <v>0.03</v>
      </c>
      <c r="N1992" s="27" t="s">
        <v>882</v>
      </c>
      <c r="O1992" s="30">
        <v>201911913</v>
      </c>
      <c r="P1992" s="22"/>
      <c r="Q1992" s="22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9"/>
    </row>
    <row r="1993" spans="1:29" x14ac:dyDescent="0.25">
      <c r="A1993" s="27">
        <v>1996</v>
      </c>
      <c r="B1993" s="27" t="s">
        <v>4093</v>
      </c>
      <c r="C1993" s="27" t="s">
        <v>674</v>
      </c>
      <c r="D1993" s="27" t="s">
        <v>3827</v>
      </c>
      <c r="E1993" s="27" t="s">
        <v>4094</v>
      </c>
      <c r="F1993" s="28">
        <v>35305</v>
      </c>
      <c r="G1993" s="29">
        <v>0.80208333333333337</v>
      </c>
      <c r="H1993" s="28">
        <v>35305</v>
      </c>
      <c r="I1993" s="29">
        <v>0.85416666666666663</v>
      </c>
      <c r="J1993" s="27" t="s">
        <v>889</v>
      </c>
      <c r="K1993" s="27">
        <v>0</v>
      </c>
      <c r="L1993" s="27">
        <v>0.2</v>
      </c>
      <c r="M1993" s="27">
        <v>0.2</v>
      </c>
      <c r="N1993" s="27" t="s">
        <v>882</v>
      </c>
      <c r="O1993" s="30">
        <v>201907619</v>
      </c>
      <c r="P1993" s="22"/>
      <c r="Q1993" s="22"/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9"/>
    </row>
    <row r="1994" spans="1:29" x14ac:dyDescent="0.25">
      <c r="A1994" s="27">
        <v>1996</v>
      </c>
      <c r="B1994" s="27" t="s">
        <v>2332</v>
      </c>
      <c r="C1994" s="27" t="s">
        <v>2231</v>
      </c>
      <c r="D1994" s="27" t="s">
        <v>2235</v>
      </c>
      <c r="E1994" s="27" t="s">
        <v>2235</v>
      </c>
      <c r="F1994" s="28">
        <v>35305</v>
      </c>
      <c r="G1994" s="29">
        <v>0.89583333333333337</v>
      </c>
      <c r="H1994" s="28">
        <v>35305</v>
      </c>
      <c r="I1994" s="29">
        <v>0.93402777777777779</v>
      </c>
      <c r="J1994" s="27"/>
      <c r="K1994" s="27">
        <v>0</v>
      </c>
      <c r="L1994" s="27">
        <v>0.02</v>
      </c>
      <c r="M1994" s="27">
        <v>0.02</v>
      </c>
      <c r="N1994" s="27" t="s">
        <v>2173</v>
      </c>
      <c r="O1994" s="30">
        <v>201908014</v>
      </c>
      <c r="P1994" s="22"/>
      <c r="Q1994" s="22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9"/>
    </row>
    <row r="1995" spans="1:29" x14ac:dyDescent="0.25">
      <c r="A1995" s="27">
        <v>1996</v>
      </c>
      <c r="B1995" s="27" t="s">
        <v>4249</v>
      </c>
      <c r="C1995" s="27" t="s">
        <v>674</v>
      </c>
      <c r="D1995" s="27" t="s">
        <v>3939</v>
      </c>
      <c r="E1995" s="27" t="s">
        <v>4232</v>
      </c>
      <c r="F1995" s="28">
        <v>35305</v>
      </c>
      <c r="G1995" s="29">
        <v>0.92708333333333337</v>
      </c>
      <c r="H1995" s="28">
        <v>35305</v>
      </c>
      <c r="I1995" s="29">
        <v>0.96180555555555547</v>
      </c>
      <c r="J1995" s="27" t="s">
        <v>889</v>
      </c>
      <c r="K1995" s="27">
        <v>0</v>
      </c>
      <c r="L1995" s="27">
        <v>0.03</v>
      </c>
      <c r="M1995" s="27">
        <v>0.03</v>
      </c>
      <c r="N1995" s="27" t="s">
        <v>882</v>
      </c>
      <c r="O1995" s="30">
        <v>202102696</v>
      </c>
      <c r="P1995" s="22"/>
      <c r="Q1995" s="22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9"/>
    </row>
    <row r="1996" spans="1:29" x14ac:dyDescent="0.25">
      <c r="A1996" s="27">
        <v>1996</v>
      </c>
      <c r="B1996" s="27" t="s">
        <v>4396</v>
      </c>
      <c r="C1996" s="27" t="s">
        <v>674</v>
      </c>
      <c r="D1996" s="27" t="s">
        <v>1248</v>
      </c>
      <c r="E1996" s="27" t="s">
        <v>3913</v>
      </c>
      <c r="F1996" s="28">
        <v>35305</v>
      </c>
      <c r="G1996" s="29">
        <v>0.92708333333333337</v>
      </c>
      <c r="H1996" s="28">
        <v>35305</v>
      </c>
      <c r="I1996" s="29">
        <v>0.98958333333333337</v>
      </c>
      <c r="J1996" s="27" t="s">
        <v>889</v>
      </c>
      <c r="K1996" s="27">
        <v>0</v>
      </c>
      <c r="L1996" s="27">
        <v>0.5</v>
      </c>
      <c r="M1996" s="27">
        <v>0.5</v>
      </c>
      <c r="N1996" s="27" t="s">
        <v>882</v>
      </c>
      <c r="O1996" s="30">
        <v>201302823</v>
      </c>
      <c r="P1996" s="22"/>
      <c r="Q1996" s="22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9"/>
    </row>
    <row r="1997" spans="1:29" x14ac:dyDescent="0.25">
      <c r="A1997" s="27">
        <v>1996</v>
      </c>
      <c r="B1997" s="27" t="s">
        <v>4093</v>
      </c>
      <c r="C1997" s="27" t="s">
        <v>674</v>
      </c>
      <c r="D1997" s="27" t="s">
        <v>3827</v>
      </c>
      <c r="E1997" s="27" t="s">
        <v>4094</v>
      </c>
      <c r="F1997" s="28">
        <v>35305</v>
      </c>
      <c r="G1997" s="29">
        <v>0.93402777777777779</v>
      </c>
      <c r="H1997" s="28">
        <v>35305</v>
      </c>
      <c r="I1997" s="29">
        <v>0.97569444444444453</v>
      </c>
      <c r="J1997" s="27" t="s">
        <v>889</v>
      </c>
      <c r="K1997" s="27">
        <v>0</v>
      </c>
      <c r="L1997" s="27">
        <v>0.02</v>
      </c>
      <c r="M1997" s="27">
        <v>0.02</v>
      </c>
      <c r="N1997" s="27" t="s">
        <v>882</v>
      </c>
      <c r="O1997" s="30">
        <v>201907351</v>
      </c>
      <c r="P1997" s="22"/>
      <c r="Q1997" s="22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9"/>
    </row>
    <row r="1998" spans="1:29" x14ac:dyDescent="0.25">
      <c r="A1998" s="27">
        <v>1996</v>
      </c>
      <c r="B1998" s="27" t="s">
        <v>2333</v>
      </c>
      <c r="C1998" s="27" t="s">
        <v>2231</v>
      </c>
      <c r="D1998" s="27" t="s">
        <v>2240</v>
      </c>
      <c r="E1998" s="27" t="s">
        <v>2334</v>
      </c>
      <c r="F1998" s="28">
        <v>35305</v>
      </c>
      <c r="G1998" s="29">
        <v>0.9375</v>
      </c>
      <c r="H1998" s="28">
        <v>35305</v>
      </c>
      <c r="I1998" s="29">
        <v>0.99652777777777779</v>
      </c>
      <c r="J1998" s="27"/>
      <c r="K1998" s="27">
        <v>0.5</v>
      </c>
      <c r="L1998" s="27">
        <v>5</v>
      </c>
      <c r="M1998" s="27">
        <v>5.5</v>
      </c>
      <c r="N1998" s="27" t="s">
        <v>2173</v>
      </c>
      <c r="O1998" s="30">
        <v>202102705</v>
      </c>
      <c r="P1998" s="22"/>
      <c r="Q1998" s="22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9"/>
    </row>
    <row r="1999" spans="1:29" x14ac:dyDescent="0.25">
      <c r="A1999" s="27">
        <v>1996</v>
      </c>
      <c r="B1999" s="27" t="s">
        <v>4398</v>
      </c>
      <c r="C1999" s="27" t="s">
        <v>674</v>
      </c>
      <c r="D1999" s="27" t="s">
        <v>1248</v>
      </c>
      <c r="E1999" s="27" t="s">
        <v>4002</v>
      </c>
      <c r="F1999" s="28">
        <v>35306</v>
      </c>
      <c r="G1999" s="29">
        <v>3.4722222222222224E-2</v>
      </c>
      <c r="H1999" s="28">
        <v>35306</v>
      </c>
      <c r="I1999" s="29">
        <v>7.6388888888888895E-2</v>
      </c>
      <c r="J1999" s="27" t="s">
        <v>889</v>
      </c>
      <c r="K1999" s="27">
        <v>0</v>
      </c>
      <c r="L1999" s="27">
        <v>0.05</v>
      </c>
      <c r="M1999" s="27">
        <v>0.05</v>
      </c>
      <c r="N1999" s="27" t="s">
        <v>882</v>
      </c>
      <c r="O1999" s="30">
        <v>201906750</v>
      </c>
      <c r="P1999" s="22"/>
      <c r="Q1999" s="22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9"/>
    </row>
    <row r="2000" spans="1:29" x14ac:dyDescent="0.25">
      <c r="A2000" s="27">
        <v>1996</v>
      </c>
      <c r="B2000" s="27" t="s">
        <v>1268</v>
      </c>
      <c r="C2000" s="27" t="s">
        <v>676</v>
      </c>
      <c r="D2000" s="27" t="s">
        <v>887</v>
      </c>
      <c r="E2000" s="27" t="s">
        <v>1235</v>
      </c>
      <c r="F2000" s="28">
        <v>35306</v>
      </c>
      <c r="G2000" s="29">
        <v>0.11458333333333333</v>
      </c>
      <c r="H2000" s="28">
        <v>35306</v>
      </c>
      <c r="I2000" s="29">
        <v>0.14583333333333334</v>
      </c>
      <c r="J2000" s="27" t="s">
        <v>889</v>
      </c>
      <c r="K2000" s="27">
        <v>0</v>
      </c>
      <c r="L2000" s="27">
        <v>0.05</v>
      </c>
      <c r="M2000" s="27">
        <v>0.05</v>
      </c>
      <c r="N2000" s="27" t="s">
        <v>882</v>
      </c>
      <c r="O2000" s="30">
        <v>202102704</v>
      </c>
      <c r="P2000" s="22"/>
      <c r="Q2000" s="22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9"/>
    </row>
    <row r="2001" spans="1:29" x14ac:dyDescent="0.25">
      <c r="A2001" s="27">
        <v>1996</v>
      </c>
      <c r="B2001" s="27" t="s">
        <v>4091</v>
      </c>
      <c r="C2001" s="27" t="s">
        <v>674</v>
      </c>
      <c r="D2001" s="27" t="s">
        <v>3846</v>
      </c>
      <c r="E2001" s="27" t="s">
        <v>3847</v>
      </c>
      <c r="F2001" s="28">
        <v>35306</v>
      </c>
      <c r="G2001" s="29">
        <v>0.37152777777777773</v>
      </c>
      <c r="H2001" s="28">
        <v>35306</v>
      </c>
      <c r="I2001" s="29">
        <v>0.42708333333333331</v>
      </c>
      <c r="J2001" s="27" t="s">
        <v>889</v>
      </c>
      <c r="K2001" s="27">
        <v>0</v>
      </c>
      <c r="L2001" s="27">
        <v>0.02</v>
      </c>
      <c r="M2001" s="27">
        <v>0.02</v>
      </c>
      <c r="N2001" s="27" t="s">
        <v>882</v>
      </c>
      <c r="O2001" s="30">
        <v>201706780</v>
      </c>
      <c r="P2001" s="22"/>
      <c r="Q2001" s="22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9"/>
    </row>
    <row r="2002" spans="1:29" x14ac:dyDescent="0.25">
      <c r="A2002" s="27">
        <v>1996</v>
      </c>
      <c r="B2002" s="27" t="s">
        <v>4402</v>
      </c>
      <c r="C2002" s="27" t="s">
        <v>674</v>
      </c>
      <c r="D2002" s="27" t="s">
        <v>3827</v>
      </c>
      <c r="E2002" s="27" t="s">
        <v>4403</v>
      </c>
      <c r="F2002" s="28">
        <v>35306</v>
      </c>
      <c r="G2002" s="29">
        <v>0.4548611111111111</v>
      </c>
      <c r="H2002" s="28">
        <v>35306</v>
      </c>
      <c r="I2002" s="29">
        <v>0.4826388888888889</v>
      </c>
      <c r="J2002" s="27" t="s">
        <v>889</v>
      </c>
      <c r="K2002" s="27">
        <v>0</v>
      </c>
      <c r="L2002" s="27">
        <v>0.1</v>
      </c>
      <c r="M2002" s="27">
        <v>0.1</v>
      </c>
      <c r="N2002" s="27" t="s">
        <v>882</v>
      </c>
      <c r="O2002" s="30">
        <v>201900188</v>
      </c>
      <c r="P2002" s="22"/>
      <c r="Q2002" s="22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  <c r="AB2002" s="16"/>
      <c r="AC2002" s="19"/>
    </row>
    <row r="2003" spans="1:29" x14ac:dyDescent="0.25">
      <c r="A2003" s="27">
        <v>1996</v>
      </c>
      <c r="B2003" s="27" t="s">
        <v>1105</v>
      </c>
      <c r="C2003" s="27" t="s">
        <v>676</v>
      </c>
      <c r="D2003" s="27" t="s">
        <v>991</v>
      </c>
      <c r="E2003" s="27" t="s">
        <v>992</v>
      </c>
      <c r="F2003" s="28">
        <v>35306</v>
      </c>
      <c r="G2003" s="29">
        <v>0.46527777777777773</v>
      </c>
      <c r="H2003" s="28">
        <v>35306</v>
      </c>
      <c r="I2003" s="29">
        <v>0.49652777777777773</v>
      </c>
      <c r="J2003" s="27" t="s">
        <v>889</v>
      </c>
      <c r="K2003" s="27">
        <v>0</v>
      </c>
      <c r="L2003" s="27">
        <v>0.01</v>
      </c>
      <c r="M2003" s="27">
        <v>0.01</v>
      </c>
      <c r="N2003" s="27" t="s">
        <v>882</v>
      </c>
      <c r="O2003" s="30">
        <v>201905200</v>
      </c>
      <c r="P2003" s="22"/>
      <c r="Q2003" s="22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9"/>
    </row>
    <row r="2004" spans="1:29" x14ac:dyDescent="0.25">
      <c r="A2004" s="27">
        <v>1996</v>
      </c>
      <c r="B2004" s="27" t="s">
        <v>4850</v>
      </c>
      <c r="C2004" s="27" t="s">
        <v>674</v>
      </c>
      <c r="D2004" s="27" t="s">
        <v>3830</v>
      </c>
      <c r="E2004" s="27" t="s">
        <v>4347</v>
      </c>
      <c r="F2004" s="28">
        <v>35306</v>
      </c>
      <c r="G2004" s="29">
        <v>0.51041666666666663</v>
      </c>
      <c r="H2004" s="28">
        <v>35306</v>
      </c>
      <c r="I2004" s="29">
        <v>0.60416666666666663</v>
      </c>
      <c r="J2004" s="27" t="s">
        <v>889</v>
      </c>
      <c r="K2004" s="27">
        <v>0</v>
      </c>
      <c r="L2004" s="27">
        <v>0.4</v>
      </c>
      <c r="M2004" s="27">
        <v>0.4</v>
      </c>
      <c r="N2004" s="27" t="s">
        <v>882</v>
      </c>
      <c r="O2004" s="30">
        <v>202005528</v>
      </c>
      <c r="P2004" s="22"/>
      <c r="Q2004" s="22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9"/>
    </row>
    <row r="2005" spans="1:29" x14ac:dyDescent="0.25">
      <c r="A2005" s="27">
        <v>1996</v>
      </c>
      <c r="B2005" s="27" t="s">
        <v>4396</v>
      </c>
      <c r="C2005" s="27" t="s">
        <v>674</v>
      </c>
      <c r="D2005" s="27" t="s">
        <v>1248</v>
      </c>
      <c r="E2005" s="27" t="s">
        <v>3913</v>
      </c>
      <c r="F2005" s="28">
        <v>35306</v>
      </c>
      <c r="G2005" s="29">
        <v>0.56597222222222221</v>
      </c>
      <c r="H2005" s="28">
        <v>35306</v>
      </c>
      <c r="I2005" s="29">
        <v>0.59722222222222221</v>
      </c>
      <c r="J2005" s="27" t="s">
        <v>889</v>
      </c>
      <c r="K2005" s="27">
        <v>0</v>
      </c>
      <c r="L2005" s="27">
        <v>0.05</v>
      </c>
      <c r="M2005" s="27">
        <v>0.05</v>
      </c>
      <c r="N2005" s="27" t="s">
        <v>882</v>
      </c>
      <c r="O2005" s="30">
        <v>201704093</v>
      </c>
      <c r="P2005" s="22"/>
      <c r="Q2005" s="22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9"/>
    </row>
    <row r="2006" spans="1:29" x14ac:dyDescent="0.25">
      <c r="A2006" s="27">
        <v>1996</v>
      </c>
      <c r="B2006" s="27" t="s">
        <v>4097</v>
      </c>
      <c r="C2006" s="27" t="s">
        <v>674</v>
      </c>
      <c r="D2006" s="27" t="s">
        <v>3841</v>
      </c>
      <c r="E2006" s="27" t="s">
        <v>3920</v>
      </c>
      <c r="F2006" s="28">
        <v>35306</v>
      </c>
      <c r="G2006" s="29">
        <v>0.60416666666666663</v>
      </c>
      <c r="H2006" s="28">
        <v>35306</v>
      </c>
      <c r="I2006" s="29">
        <v>0.69444444444444453</v>
      </c>
      <c r="J2006" s="27" t="s">
        <v>889</v>
      </c>
      <c r="K2006" s="27">
        <v>0</v>
      </c>
      <c r="L2006" s="27">
        <v>0.02</v>
      </c>
      <c r="M2006" s="27">
        <v>0.02</v>
      </c>
      <c r="N2006" s="27" t="s">
        <v>882</v>
      </c>
      <c r="O2006" s="30">
        <v>201603822</v>
      </c>
      <c r="P2006" s="22"/>
      <c r="Q2006" s="22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9"/>
    </row>
    <row r="2007" spans="1:29" x14ac:dyDescent="0.25">
      <c r="A2007" s="27">
        <v>1996</v>
      </c>
      <c r="B2007" s="27" t="s">
        <v>1267</v>
      </c>
      <c r="C2007" s="27" t="s">
        <v>676</v>
      </c>
      <c r="D2007" s="27" t="s">
        <v>930</v>
      </c>
      <c r="E2007" s="27" t="s">
        <v>931</v>
      </c>
      <c r="F2007" s="28">
        <v>35306</v>
      </c>
      <c r="G2007" s="29">
        <v>0.63194444444444442</v>
      </c>
      <c r="H2007" s="28">
        <v>35306</v>
      </c>
      <c r="I2007" s="29">
        <v>0.67013888888888884</v>
      </c>
      <c r="J2007" s="27" t="s">
        <v>889</v>
      </c>
      <c r="K2007" s="27">
        <v>0</v>
      </c>
      <c r="L2007" s="27">
        <v>0.05</v>
      </c>
      <c r="M2007" s="27">
        <v>0.05</v>
      </c>
      <c r="N2007" s="27" t="s">
        <v>882</v>
      </c>
      <c r="O2007" s="30">
        <v>201908075</v>
      </c>
      <c r="P2007" s="22"/>
      <c r="Q2007" s="22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9"/>
    </row>
    <row r="2008" spans="1:29" x14ac:dyDescent="0.25">
      <c r="A2008" s="27">
        <v>1996</v>
      </c>
      <c r="B2008" s="27" t="s">
        <v>4247</v>
      </c>
      <c r="C2008" s="27" t="s">
        <v>674</v>
      </c>
      <c r="D2008" s="27" t="s">
        <v>3827</v>
      </c>
      <c r="E2008" s="27" t="s">
        <v>4248</v>
      </c>
      <c r="F2008" s="28">
        <v>35306</v>
      </c>
      <c r="G2008" s="29">
        <v>0.63194444444444442</v>
      </c>
      <c r="H2008" s="28">
        <v>35306</v>
      </c>
      <c r="I2008" s="29">
        <v>0.65277777777777779</v>
      </c>
      <c r="J2008" s="27" t="s">
        <v>889</v>
      </c>
      <c r="K2008" s="27">
        <v>0</v>
      </c>
      <c r="L2008" s="27">
        <v>0.03</v>
      </c>
      <c r="M2008" s="27">
        <v>0.03</v>
      </c>
      <c r="N2008" s="27" t="s">
        <v>882</v>
      </c>
      <c r="O2008" s="30">
        <v>202006302</v>
      </c>
      <c r="P2008" s="22"/>
      <c r="Q2008" s="22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9"/>
    </row>
    <row r="2009" spans="1:29" x14ac:dyDescent="0.25">
      <c r="A2009" s="27">
        <v>1996</v>
      </c>
      <c r="B2009" s="27" t="s">
        <v>4400</v>
      </c>
      <c r="C2009" s="27" t="s">
        <v>674</v>
      </c>
      <c r="D2009" s="27" t="s">
        <v>3830</v>
      </c>
      <c r="E2009" s="27" t="s">
        <v>4401</v>
      </c>
      <c r="F2009" s="28">
        <v>35306</v>
      </c>
      <c r="G2009" s="29">
        <v>0.63541666666666663</v>
      </c>
      <c r="H2009" s="28">
        <v>35306</v>
      </c>
      <c r="I2009" s="29">
        <v>0.66666666666666663</v>
      </c>
      <c r="J2009" s="27" t="s">
        <v>889</v>
      </c>
      <c r="K2009" s="27">
        <v>0</v>
      </c>
      <c r="L2009" s="27">
        <v>0.05</v>
      </c>
      <c r="M2009" s="27">
        <v>0.05</v>
      </c>
      <c r="N2009" s="27" t="s">
        <v>882</v>
      </c>
      <c r="O2009" s="30">
        <v>201806167</v>
      </c>
      <c r="P2009" s="22"/>
      <c r="Q2009" s="22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9"/>
    </row>
    <row r="2010" spans="1:29" x14ac:dyDescent="0.25">
      <c r="A2010" s="27">
        <v>1996</v>
      </c>
      <c r="B2010" s="27" t="s">
        <v>4088</v>
      </c>
      <c r="C2010" s="27" t="s">
        <v>674</v>
      </c>
      <c r="D2010" s="27" t="s">
        <v>3841</v>
      </c>
      <c r="E2010" s="27" t="s">
        <v>4089</v>
      </c>
      <c r="F2010" s="28">
        <v>35306</v>
      </c>
      <c r="G2010" s="29">
        <v>0.65625</v>
      </c>
      <c r="H2010" s="28">
        <v>35306</v>
      </c>
      <c r="I2010" s="29">
        <v>0.72222222222222221</v>
      </c>
      <c r="J2010" s="27" t="s">
        <v>889</v>
      </c>
      <c r="K2010" s="27">
        <v>0</v>
      </c>
      <c r="L2010" s="27">
        <v>0.7</v>
      </c>
      <c r="M2010" s="27">
        <v>0.7</v>
      </c>
      <c r="N2010" s="27" t="s">
        <v>882</v>
      </c>
      <c r="O2010" s="30">
        <v>202006302</v>
      </c>
      <c r="P2010" s="22"/>
      <c r="Q2010" s="22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9"/>
    </row>
    <row r="2011" spans="1:29" x14ac:dyDescent="0.25">
      <c r="A2011" s="27">
        <v>1996</v>
      </c>
      <c r="B2011" s="27" t="s">
        <v>4404</v>
      </c>
      <c r="C2011" s="27" t="s">
        <v>674</v>
      </c>
      <c r="D2011" s="27" t="s">
        <v>3827</v>
      </c>
      <c r="E2011" s="27" t="s">
        <v>4012</v>
      </c>
      <c r="F2011" s="28">
        <v>35306</v>
      </c>
      <c r="G2011" s="29">
        <v>0.66666666666666663</v>
      </c>
      <c r="H2011" s="28">
        <v>35306</v>
      </c>
      <c r="I2011" s="29">
        <v>0.77083333333333337</v>
      </c>
      <c r="J2011" s="27" t="s">
        <v>889</v>
      </c>
      <c r="K2011" s="27">
        <v>0</v>
      </c>
      <c r="L2011" s="27">
        <v>1.5</v>
      </c>
      <c r="M2011" s="27">
        <v>1.5</v>
      </c>
      <c r="N2011" s="27" t="s">
        <v>882</v>
      </c>
      <c r="O2011" s="30">
        <v>201706898</v>
      </c>
      <c r="P2011" s="22"/>
      <c r="Q2011" s="22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9"/>
    </row>
    <row r="2012" spans="1:29" x14ac:dyDescent="0.25">
      <c r="A2012" s="27">
        <v>1996</v>
      </c>
      <c r="B2012" s="27" t="s">
        <v>4833</v>
      </c>
      <c r="C2012" s="27" t="s">
        <v>674</v>
      </c>
      <c r="D2012" s="27" t="s">
        <v>3830</v>
      </c>
      <c r="E2012" s="27" t="s">
        <v>852</v>
      </c>
      <c r="F2012" s="28">
        <v>35306</v>
      </c>
      <c r="G2012" s="29">
        <v>0.67013888888888884</v>
      </c>
      <c r="H2012" s="28">
        <v>35306</v>
      </c>
      <c r="I2012" s="29">
        <v>0.72916666666666663</v>
      </c>
      <c r="J2012" s="27" t="s">
        <v>889</v>
      </c>
      <c r="K2012" s="27">
        <v>0</v>
      </c>
      <c r="L2012" s="27">
        <v>0.3</v>
      </c>
      <c r="M2012" s="27">
        <v>0.3</v>
      </c>
      <c r="N2012" s="27" t="s">
        <v>882</v>
      </c>
      <c r="O2012" s="30">
        <v>201503738</v>
      </c>
      <c r="P2012" s="22"/>
      <c r="Q2012" s="22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9"/>
    </row>
    <row r="2013" spans="1:29" x14ac:dyDescent="0.25">
      <c r="A2013" s="27">
        <v>1996</v>
      </c>
      <c r="B2013" s="27" t="s">
        <v>1103</v>
      </c>
      <c r="C2013" s="27" t="s">
        <v>676</v>
      </c>
      <c r="D2013" s="27" t="s">
        <v>1004</v>
      </c>
      <c r="E2013" s="27" t="s">
        <v>1104</v>
      </c>
      <c r="F2013" s="28">
        <v>35306</v>
      </c>
      <c r="G2013" s="29">
        <v>0.70138888888888884</v>
      </c>
      <c r="H2013" s="28">
        <v>35306</v>
      </c>
      <c r="I2013" s="29">
        <v>0.72916666666666663</v>
      </c>
      <c r="J2013" s="27" t="s">
        <v>889</v>
      </c>
      <c r="K2013" s="27">
        <v>0</v>
      </c>
      <c r="L2013" s="27">
        <v>0.01</v>
      </c>
      <c r="M2013" s="27">
        <v>0.01</v>
      </c>
      <c r="N2013" s="27" t="s">
        <v>882</v>
      </c>
      <c r="O2013" s="30">
        <v>201606166</v>
      </c>
      <c r="P2013" s="22"/>
      <c r="Q2013" s="22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9"/>
    </row>
    <row r="2014" spans="1:29" x14ac:dyDescent="0.25">
      <c r="A2014" s="27">
        <v>1996</v>
      </c>
      <c r="B2014" s="27" t="s">
        <v>4397</v>
      </c>
      <c r="C2014" s="27" t="s">
        <v>674</v>
      </c>
      <c r="D2014" s="27" t="s">
        <v>3841</v>
      </c>
      <c r="E2014" s="27" t="s">
        <v>4234</v>
      </c>
      <c r="F2014" s="28">
        <v>35306</v>
      </c>
      <c r="G2014" s="29">
        <v>0.70833333333333337</v>
      </c>
      <c r="H2014" s="28">
        <v>35306</v>
      </c>
      <c r="I2014" s="29">
        <v>0.74652777777777779</v>
      </c>
      <c r="J2014" s="27" t="s">
        <v>889</v>
      </c>
      <c r="K2014" s="27">
        <v>0</v>
      </c>
      <c r="L2014" s="27">
        <v>0.25</v>
      </c>
      <c r="M2014" s="27">
        <v>0.25</v>
      </c>
      <c r="N2014" s="27" t="s">
        <v>882</v>
      </c>
      <c r="O2014" s="30">
        <v>201907254</v>
      </c>
      <c r="P2014" s="22"/>
      <c r="Q2014" s="22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9"/>
    </row>
    <row r="2015" spans="1:29" x14ac:dyDescent="0.25">
      <c r="A2015" s="27">
        <v>1996</v>
      </c>
      <c r="B2015" s="27" t="s">
        <v>4090</v>
      </c>
      <c r="C2015" s="27" t="s">
        <v>674</v>
      </c>
      <c r="D2015" s="27" t="s">
        <v>3821</v>
      </c>
      <c r="E2015" s="27" t="s">
        <v>4063</v>
      </c>
      <c r="F2015" s="28">
        <v>35306</v>
      </c>
      <c r="G2015" s="29">
        <v>0.71875</v>
      </c>
      <c r="H2015" s="28">
        <v>35306</v>
      </c>
      <c r="I2015" s="29">
        <v>0.76041666666666663</v>
      </c>
      <c r="J2015" s="27" t="s">
        <v>889</v>
      </c>
      <c r="K2015" s="27">
        <v>0</v>
      </c>
      <c r="L2015" s="27">
        <v>0.02</v>
      </c>
      <c r="M2015" s="27">
        <v>0.02</v>
      </c>
      <c r="N2015" s="27" t="s">
        <v>882</v>
      </c>
      <c r="O2015" s="30">
        <v>202004996</v>
      </c>
      <c r="P2015" s="22"/>
      <c r="Q2015" s="22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  <c r="AB2015" s="16"/>
      <c r="AC2015" s="19"/>
    </row>
    <row r="2016" spans="1:29" x14ac:dyDescent="0.25">
      <c r="A2016" s="27">
        <v>1996</v>
      </c>
      <c r="B2016" s="27" t="s">
        <v>4396</v>
      </c>
      <c r="C2016" s="27" t="s">
        <v>674</v>
      </c>
      <c r="D2016" s="27" t="s">
        <v>1248</v>
      </c>
      <c r="E2016" s="27" t="s">
        <v>3913</v>
      </c>
      <c r="F2016" s="28">
        <v>35306</v>
      </c>
      <c r="G2016" s="29">
        <v>0.72222222222222221</v>
      </c>
      <c r="H2016" s="28">
        <v>35306</v>
      </c>
      <c r="I2016" s="29">
        <v>0.77083333333333337</v>
      </c>
      <c r="J2016" s="27" t="s">
        <v>889</v>
      </c>
      <c r="K2016" s="27">
        <v>0</v>
      </c>
      <c r="L2016" s="27">
        <v>0.3</v>
      </c>
      <c r="M2016" s="27">
        <v>0.3</v>
      </c>
      <c r="N2016" s="27" t="s">
        <v>882</v>
      </c>
      <c r="O2016" s="30">
        <v>201806691</v>
      </c>
      <c r="P2016" s="22"/>
      <c r="Q2016" s="22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9"/>
    </row>
    <row r="2017" spans="1:29" x14ac:dyDescent="0.25">
      <c r="A2017" s="27">
        <v>1996</v>
      </c>
      <c r="B2017" s="27" t="s">
        <v>1586</v>
      </c>
      <c r="C2017" s="27" t="s">
        <v>676</v>
      </c>
      <c r="D2017" s="27" t="s">
        <v>893</v>
      </c>
      <c r="E2017" s="27" t="s">
        <v>1037</v>
      </c>
      <c r="F2017" s="28">
        <v>35306</v>
      </c>
      <c r="G2017" s="29">
        <v>0.75</v>
      </c>
      <c r="H2017" s="28">
        <v>35307</v>
      </c>
      <c r="I2017" s="29">
        <v>0.10416666666666667</v>
      </c>
      <c r="J2017" s="27" t="s">
        <v>889</v>
      </c>
      <c r="K2017" s="27">
        <v>5</v>
      </c>
      <c r="L2017" s="27">
        <v>5</v>
      </c>
      <c r="M2017" s="27">
        <v>10</v>
      </c>
      <c r="N2017" s="27" t="s">
        <v>882</v>
      </c>
      <c r="O2017" s="30">
        <v>201605389</v>
      </c>
      <c r="P2017" s="22"/>
      <c r="Q2017" s="22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9"/>
    </row>
    <row r="2018" spans="1:29" x14ac:dyDescent="0.25">
      <c r="A2018" s="27">
        <v>1996</v>
      </c>
      <c r="B2018" s="27" t="s">
        <v>2346</v>
      </c>
      <c r="C2018" s="27" t="s">
        <v>2231</v>
      </c>
      <c r="D2018" s="27" t="s">
        <v>2309</v>
      </c>
      <c r="E2018" s="27" t="s">
        <v>2309</v>
      </c>
      <c r="F2018" s="28">
        <v>35306</v>
      </c>
      <c r="G2018" s="29">
        <v>0.75</v>
      </c>
      <c r="H2018" s="28">
        <v>35306</v>
      </c>
      <c r="I2018" s="29">
        <v>0.88888888888888884</v>
      </c>
      <c r="J2018" s="27"/>
      <c r="K2018" s="27">
        <v>1.3</v>
      </c>
      <c r="L2018" s="27">
        <v>0.7</v>
      </c>
      <c r="M2018" s="27">
        <v>2</v>
      </c>
      <c r="N2018" s="27" t="s">
        <v>2173</v>
      </c>
      <c r="O2018" s="30">
        <v>201605497</v>
      </c>
      <c r="P2018" s="22"/>
      <c r="Q2018" s="22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9"/>
    </row>
    <row r="2019" spans="1:29" x14ac:dyDescent="0.25">
      <c r="A2019" s="27">
        <v>1996</v>
      </c>
      <c r="B2019" s="27" t="s">
        <v>4397</v>
      </c>
      <c r="C2019" s="27" t="s">
        <v>674</v>
      </c>
      <c r="D2019" s="27" t="s">
        <v>3841</v>
      </c>
      <c r="E2019" s="27" t="s">
        <v>4234</v>
      </c>
      <c r="F2019" s="28">
        <v>35306</v>
      </c>
      <c r="G2019" s="29">
        <v>0.75</v>
      </c>
      <c r="H2019" s="28">
        <v>35306</v>
      </c>
      <c r="I2019" s="29">
        <v>0.78125</v>
      </c>
      <c r="J2019" s="27" t="s">
        <v>889</v>
      </c>
      <c r="K2019" s="27">
        <v>0</v>
      </c>
      <c r="L2019" s="27">
        <v>0.05</v>
      </c>
      <c r="M2019" s="27">
        <v>0.05</v>
      </c>
      <c r="N2019" s="27" t="s">
        <v>882</v>
      </c>
      <c r="O2019" s="30">
        <v>202005592</v>
      </c>
      <c r="P2019" s="22"/>
      <c r="Q2019" s="22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9"/>
    </row>
    <row r="2020" spans="1:29" x14ac:dyDescent="0.25">
      <c r="A2020" s="27">
        <v>1996</v>
      </c>
      <c r="B2020" s="27" t="s">
        <v>4088</v>
      </c>
      <c r="C2020" s="27" t="s">
        <v>674</v>
      </c>
      <c r="D2020" s="27" t="s">
        <v>3841</v>
      </c>
      <c r="E2020" s="27" t="s">
        <v>4089</v>
      </c>
      <c r="F2020" s="28">
        <v>35306</v>
      </c>
      <c r="G2020" s="29">
        <v>0.78125</v>
      </c>
      <c r="H2020" s="28">
        <v>35306</v>
      </c>
      <c r="I2020" s="29">
        <v>0.80555555555555547</v>
      </c>
      <c r="J2020" s="27" t="s">
        <v>889</v>
      </c>
      <c r="K2020" s="27">
        <v>0</v>
      </c>
      <c r="L2020" s="27">
        <v>0.1</v>
      </c>
      <c r="M2020" s="27">
        <v>0.1</v>
      </c>
      <c r="N2020" s="27" t="s">
        <v>882</v>
      </c>
      <c r="O2020" s="30">
        <v>201904573</v>
      </c>
      <c r="P2020" s="22"/>
      <c r="Q2020" s="22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9"/>
    </row>
    <row r="2021" spans="1:29" x14ac:dyDescent="0.25">
      <c r="A2021" s="27">
        <v>1996</v>
      </c>
      <c r="B2021" s="27" t="s">
        <v>2327</v>
      </c>
      <c r="C2021" s="27" t="s">
        <v>2231</v>
      </c>
      <c r="D2021" s="27" t="s">
        <v>2273</v>
      </c>
      <c r="E2021" s="27" t="s">
        <v>2274</v>
      </c>
      <c r="F2021" s="28">
        <v>35306</v>
      </c>
      <c r="G2021" s="29">
        <v>0.7944444444444444</v>
      </c>
      <c r="H2021" s="28">
        <v>35307</v>
      </c>
      <c r="I2021" s="29">
        <v>3.0555555555555555E-2</v>
      </c>
      <c r="J2021" s="27"/>
      <c r="K2021" s="27">
        <v>0.65</v>
      </c>
      <c r="L2021" s="27">
        <v>2.85</v>
      </c>
      <c r="M2021" s="27">
        <v>3.5</v>
      </c>
      <c r="N2021" s="27" t="s">
        <v>2173</v>
      </c>
      <c r="O2021" s="30">
        <v>201206120</v>
      </c>
      <c r="P2021" s="22"/>
      <c r="Q2021" s="22"/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  <c r="AB2021" s="16"/>
      <c r="AC2021" s="19"/>
    </row>
    <row r="2022" spans="1:29" x14ac:dyDescent="0.25">
      <c r="A2022" s="27">
        <v>1996</v>
      </c>
      <c r="B2022" s="27" t="s">
        <v>3942</v>
      </c>
      <c r="C2022" s="27" t="s">
        <v>674</v>
      </c>
      <c r="D2022" s="27" t="s">
        <v>3824</v>
      </c>
      <c r="E2022" s="27" t="s">
        <v>3825</v>
      </c>
      <c r="F2022" s="28">
        <v>35306</v>
      </c>
      <c r="G2022" s="29">
        <v>0.85069444444444453</v>
      </c>
      <c r="H2022" s="28">
        <v>35306</v>
      </c>
      <c r="I2022" s="29">
        <v>0.88888888888888884</v>
      </c>
      <c r="J2022" s="27" t="s">
        <v>889</v>
      </c>
      <c r="K2022" s="27">
        <v>0</v>
      </c>
      <c r="L2022" s="27">
        <v>0.05</v>
      </c>
      <c r="M2022" s="27">
        <v>0.05</v>
      </c>
      <c r="N2022" s="27" t="s">
        <v>882</v>
      </c>
      <c r="O2022" s="30">
        <v>200703548</v>
      </c>
      <c r="P2022" s="22"/>
      <c r="Q2022" s="22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9"/>
    </row>
    <row r="2023" spans="1:29" x14ac:dyDescent="0.25">
      <c r="A2023" s="27">
        <v>1996</v>
      </c>
      <c r="B2023" s="27" t="s">
        <v>3601</v>
      </c>
      <c r="C2023" s="27" t="s">
        <v>3569</v>
      </c>
      <c r="D2023" s="27" t="s">
        <v>3593</v>
      </c>
      <c r="E2023" s="27" t="s">
        <v>3602</v>
      </c>
      <c r="F2023" s="28">
        <v>35306</v>
      </c>
      <c r="G2023" s="29">
        <v>0.875</v>
      </c>
      <c r="H2023" s="28">
        <v>35307</v>
      </c>
      <c r="I2023" s="29">
        <v>0</v>
      </c>
      <c r="J2023" s="27" t="s">
        <v>889</v>
      </c>
      <c r="K2023" s="27">
        <v>0</v>
      </c>
      <c r="L2023" s="27">
        <v>5</v>
      </c>
      <c r="M2023" s="27">
        <v>5</v>
      </c>
      <c r="N2023" s="27" t="s">
        <v>882</v>
      </c>
      <c r="O2023" s="30">
        <v>201906116</v>
      </c>
      <c r="P2023" s="22"/>
      <c r="Q2023" s="22"/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  <c r="AB2023" s="16"/>
      <c r="AC2023" s="19"/>
    </row>
    <row r="2024" spans="1:29" x14ac:dyDescent="0.25">
      <c r="A2024" s="27">
        <v>1996</v>
      </c>
      <c r="B2024" s="27" t="s">
        <v>4090</v>
      </c>
      <c r="C2024" s="27" t="s">
        <v>674</v>
      </c>
      <c r="D2024" s="27" t="s">
        <v>3821</v>
      </c>
      <c r="E2024" s="27" t="s">
        <v>4063</v>
      </c>
      <c r="F2024" s="28">
        <v>35306</v>
      </c>
      <c r="G2024" s="29">
        <v>0.87847222222222221</v>
      </c>
      <c r="H2024" s="28">
        <v>35306</v>
      </c>
      <c r="I2024" s="29">
        <v>0.90277777777777779</v>
      </c>
      <c r="J2024" s="27" t="s">
        <v>889</v>
      </c>
      <c r="K2024" s="27">
        <v>0</v>
      </c>
      <c r="L2024" s="27">
        <v>0.1</v>
      </c>
      <c r="M2024" s="27">
        <v>0.1</v>
      </c>
      <c r="N2024" s="27" t="s">
        <v>882</v>
      </c>
      <c r="O2024" s="30">
        <v>202008444</v>
      </c>
      <c r="P2024" s="22"/>
      <c r="Q2024" s="22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9"/>
    </row>
    <row r="2025" spans="1:29" x14ac:dyDescent="0.25">
      <c r="A2025" s="27">
        <v>1996</v>
      </c>
      <c r="B2025" s="27" t="s">
        <v>2348</v>
      </c>
      <c r="C2025" s="27" t="s">
        <v>2231</v>
      </c>
      <c r="D2025" s="27" t="s">
        <v>2309</v>
      </c>
      <c r="E2025" s="27" t="s">
        <v>2309</v>
      </c>
      <c r="F2025" s="28">
        <v>35306</v>
      </c>
      <c r="G2025" s="29">
        <v>0.89583333333333337</v>
      </c>
      <c r="H2025" s="28">
        <v>35307</v>
      </c>
      <c r="I2025" s="29">
        <v>2.0833333333333332E-2</v>
      </c>
      <c r="J2025" s="27"/>
      <c r="K2025" s="27">
        <v>0.2</v>
      </c>
      <c r="L2025" s="27">
        <v>0</v>
      </c>
      <c r="M2025" s="27">
        <v>0.2</v>
      </c>
      <c r="N2025" s="27" t="s">
        <v>2173</v>
      </c>
      <c r="O2025" s="30">
        <v>201705255</v>
      </c>
      <c r="P2025" s="22"/>
      <c r="Q2025" s="22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9"/>
    </row>
    <row r="2026" spans="1:29" x14ac:dyDescent="0.25">
      <c r="A2026" s="27">
        <v>1996</v>
      </c>
      <c r="B2026" s="27" t="s">
        <v>4811</v>
      </c>
      <c r="C2026" s="27" t="s">
        <v>674</v>
      </c>
      <c r="D2026" s="27" t="s">
        <v>3830</v>
      </c>
      <c r="E2026" s="27" t="s">
        <v>727</v>
      </c>
      <c r="F2026" s="28">
        <v>35306</v>
      </c>
      <c r="G2026" s="29">
        <v>0.90972222222222221</v>
      </c>
      <c r="H2026" s="28">
        <v>35306</v>
      </c>
      <c r="I2026" s="29">
        <v>0.97916666666666663</v>
      </c>
      <c r="J2026" s="27" t="s">
        <v>889</v>
      </c>
      <c r="K2026" s="27">
        <v>0</v>
      </c>
      <c r="L2026" s="27">
        <v>0.25</v>
      </c>
      <c r="M2026" s="27">
        <v>0.25</v>
      </c>
      <c r="N2026" s="27" t="s">
        <v>882</v>
      </c>
      <c r="O2026" s="30">
        <v>201806507</v>
      </c>
      <c r="P2026" s="22"/>
      <c r="Q2026" s="22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9"/>
    </row>
    <row r="2027" spans="1:29" x14ac:dyDescent="0.25">
      <c r="A2027" s="27">
        <v>1996</v>
      </c>
      <c r="B2027" s="27" t="s">
        <v>1268</v>
      </c>
      <c r="C2027" s="27" t="s">
        <v>676</v>
      </c>
      <c r="D2027" s="27" t="s">
        <v>887</v>
      </c>
      <c r="E2027" s="27" t="s">
        <v>1235</v>
      </c>
      <c r="F2027" s="28">
        <v>35306</v>
      </c>
      <c r="G2027" s="29">
        <v>0.92013888888888884</v>
      </c>
      <c r="H2027" s="28">
        <v>35306</v>
      </c>
      <c r="I2027" s="29">
        <v>0.95138888888888884</v>
      </c>
      <c r="J2027" s="27" t="s">
        <v>889</v>
      </c>
      <c r="K2027" s="27">
        <v>0</v>
      </c>
      <c r="L2027" s="27">
        <v>0.05</v>
      </c>
      <c r="M2027" s="27">
        <v>0.05</v>
      </c>
      <c r="N2027" s="27" t="s">
        <v>882</v>
      </c>
      <c r="O2027" s="30">
        <v>201907581</v>
      </c>
      <c r="P2027" s="22"/>
      <c r="Q2027" s="22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9"/>
    </row>
    <row r="2028" spans="1:29" x14ac:dyDescent="0.25">
      <c r="A2028" s="27">
        <v>1996</v>
      </c>
      <c r="B2028" s="27" t="s">
        <v>2333</v>
      </c>
      <c r="C2028" s="27" t="s">
        <v>2231</v>
      </c>
      <c r="D2028" s="27" t="s">
        <v>2240</v>
      </c>
      <c r="E2028" s="27" t="s">
        <v>2334</v>
      </c>
      <c r="F2028" s="28">
        <v>35306</v>
      </c>
      <c r="G2028" s="29">
        <v>0.92361111111111116</v>
      </c>
      <c r="H2028" s="28">
        <v>35307</v>
      </c>
      <c r="I2028" s="29">
        <v>7.9861111111111105E-2</v>
      </c>
      <c r="J2028" s="27" t="s">
        <v>889</v>
      </c>
      <c r="K2028" s="27">
        <v>0</v>
      </c>
      <c r="L2028" s="27">
        <v>0</v>
      </c>
      <c r="M2028" s="27">
        <v>0</v>
      </c>
      <c r="N2028" s="27" t="s">
        <v>882</v>
      </c>
      <c r="O2028" s="30">
        <v>201904952</v>
      </c>
      <c r="P2028" s="22"/>
      <c r="Q2028" s="22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9"/>
    </row>
    <row r="2029" spans="1:29" x14ac:dyDescent="0.25">
      <c r="A2029" s="27">
        <v>1996</v>
      </c>
      <c r="B2029" s="27" t="s">
        <v>1425</v>
      </c>
      <c r="C2029" s="27" t="s">
        <v>676</v>
      </c>
      <c r="D2029" s="27" t="s">
        <v>901</v>
      </c>
      <c r="E2029" s="27" t="s">
        <v>869</v>
      </c>
      <c r="F2029" s="28">
        <v>35306</v>
      </c>
      <c r="G2029" s="29">
        <v>0.9375</v>
      </c>
      <c r="H2029" s="28">
        <v>35307</v>
      </c>
      <c r="I2029" s="29">
        <v>6.9444444444444441E-3</v>
      </c>
      <c r="J2029" s="27" t="s">
        <v>889</v>
      </c>
      <c r="K2029" s="27">
        <v>0</v>
      </c>
      <c r="L2029" s="27">
        <v>0.2</v>
      </c>
      <c r="M2029" s="27">
        <v>0.2</v>
      </c>
      <c r="N2029" s="27" t="s">
        <v>882</v>
      </c>
      <c r="O2029" s="30">
        <v>202006773</v>
      </c>
      <c r="P2029" s="22"/>
      <c r="Q2029" s="22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9"/>
    </row>
    <row r="2030" spans="1:29" x14ac:dyDescent="0.25">
      <c r="A2030" s="27">
        <v>1996</v>
      </c>
      <c r="B2030" s="27" t="s">
        <v>4097</v>
      </c>
      <c r="C2030" s="27" t="s">
        <v>674</v>
      </c>
      <c r="D2030" s="27" t="s">
        <v>3841</v>
      </c>
      <c r="E2030" s="27" t="s">
        <v>3920</v>
      </c>
      <c r="F2030" s="28">
        <v>35306</v>
      </c>
      <c r="G2030" s="29">
        <v>0.95138888888888884</v>
      </c>
      <c r="H2030" s="28">
        <v>35307</v>
      </c>
      <c r="I2030" s="29">
        <v>1.3888888888888888E-2</v>
      </c>
      <c r="J2030" s="27" t="s">
        <v>889</v>
      </c>
      <c r="K2030" s="27">
        <v>0</v>
      </c>
      <c r="L2030" s="27">
        <v>1</v>
      </c>
      <c r="M2030" s="27">
        <v>1</v>
      </c>
      <c r="N2030" s="27" t="s">
        <v>882</v>
      </c>
      <c r="O2030" s="30">
        <v>201907737</v>
      </c>
      <c r="P2030" s="22"/>
      <c r="Q2030" s="22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9"/>
    </row>
    <row r="2031" spans="1:29" x14ac:dyDescent="0.25">
      <c r="A2031" s="27">
        <v>1996</v>
      </c>
      <c r="B2031" s="27" t="s">
        <v>4709</v>
      </c>
      <c r="C2031" s="27" t="s">
        <v>674</v>
      </c>
      <c r="D2031" s="27" t="s">
        <v>3827</v>
      </c>
      <c r="E2031" s="27" t="s">
        <v>4237</v>
      </c>
      <c r="F2031" s="28">
        <v>35306</v>
      </c>
      <c r="G2031" s="29">
        <v>0.97222222222222221</v>
      </c>
      <c r="H2031" s="28">
        <v>35307</v>
      </c>
      <c r="I2031" s="29">
        <v>0.11805555555555557</v>
      </c>
      <c r="J2031" s="27" t="s">
        <v>889</v>
      </c>
      <c r="K2031" s="27">
        <v>0</v>
      </c>
      <c r="L2031" s="27">
        <v>2.5</v>
      </c>
      <c r="M2031" s="27">
        <v>2.5</v>
      </c>
      <c r="N2031" s="27" t="s">
        <v>882</v>
      </c>
      <c r="O2031" s="30">
        <v>202102702</v>
      </c>
      <c r="P2031" s="22"/>
      <c r="Q2031" s="22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  <c r="AB2031" s="16"/>
      <c r="AC2031" s="19"/>
    </row>
    <row r="2032" spans="1:29" x14ac:dyDescent="0.25">
      <c r="A2032" s="27">
        <v>1996</v>
      </c>
      <c r="B2032" s="27" t="s">
        <v>4771</v>
      </c>
      <c r="C2032" s="27" t="s">
        <v>674</v>
      </c>
      <c r="D2032" s="27" t="s">
        <v>1248</v>
      </c>
      <c r="E2032" s="27" t="s">
        <v>3923</v>
      </c>
      <c r="F2032" s="28">
        <v>35306</v>
      </c>
      <c r="G2032" s="29">
        <v>0.97569444444444453</v>
      </c>
      <c r="H2032" s="28">
        <v>35307</v>
      </c>
      <c r="I2032" s="29">
        <v>0.17361111111111113</v>
      </c>
      <c r="J2032" s="27" t="s">
        <v>889</v>
      </c>
      <c r="K2032" s="27">
        <v>0</v>
      </c>
      <c r="L2032" s="27">
        <v>0.2</v>
      </c>
      <c r="M2032" s="27">
        <v>0.2</v>
      </c>
      <c r="N2032" s="27" t="s">
        <v>882</v>
      </c>
      <c r="O2032" s="30">
        <v>201704951</v>
      </c>
      <c r="P2032" s="22"/>
      <c r="Q2032" s="22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  <c r="AB2032" s="16"/>
      <c r="AC2032" s="19"/>
    </row>
    <row r="2033" spans="1:29" x14ac:dyDescent="0.25">
      <c r="A2033" s="27">
        <v>1996</v>
      </c>
      <c r="B2033" s="27" t="s">
        <v>968</v>
      </c>
      <c r="C2033" s="27" t="s">
        <v>676</v>
      </c>
      <c r="D2033" s="27" t="s">
        <v>893</v>
      </c>
      <c r="E2033" s="27" t="s">
        <v>969</v>
      </c>
      <c r="F2033" s="28">
        <v>35307</v>
      </c>
      <c r="G2033" s="29">
        <v>1.0416666666666666E-2</v>
      </c>
      <c r="H2033" s="28">
        <v>35307</v>
      </c>
      <c r="I2033" s="29">
        <v>4.5138888888888888E-2</v>
      </c>
      <c r="J2033" s="27" t="s">
        <v>889</v>
      </c>
      <c r="K2033" s="27">
        <v>0.01</v>
      </c>
      <c r="L2033" s="27">
        <v>0</v>
      </c>
      <c r="M2033" s="27">
        <v>0.01</v>
      </c>
      <c r="N2033" s="27" t="s">
        <v>882</v>
      </c>
      <c r="O2033" s="30">
        <v>202008418</v>
      </c>
      <c r="P2033" s="22"/>
      <c r="Q2033" s="22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9"/>
    </row>
    <row r="2034" spans="1:29" x14ac:dyDescent="0.25">
      <c r="A2034" s="27">
        <v>1996</v>
      </c>
      <c r="B2034" s="27" t="s">
        <v>4404</v>
      </c>
      <c r="C2034" s="27" t="s">
        <v>674</v>
      </c>
      <c r="D2034" s="27" t="s">
        <v>3827</v>
      </c>
      <c r="E2034" s="27" t="s">
        <v>4012</v>
      </c>
      <c r="F2034" s="28">
        <v>35307</v>
      </c>
      <c r="G2034" s="29">
        <v>2.0833333333333332E-2</v>
      </c>
      <c r="H2034" s="28">
        <v>35307</v>
      </c>
      <c r="I2034" s="29">
        <v>7.2916666666666671E-2</v>
      </c>
      <c r="J2034" s="27" t="s">
        <v>889</v>
      </c>
      <c r="K2034" s="27">
        <v>0</v>
      </c>
      <c r="L2034" s="27">
        <v>0.05</v>
      </c>
      <c r="M2034" s="27">
        <v>0.05</v>
      </c>
      <c r="N2034" s="27" t="s">
        <v>882</v>
      </c>
      <c r="O2034" s="30">
        <v>201406189</v>
      </c>
      <c r="P2034" s="22"/>
      <c r="Q2034" s="22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9"/>
    </row>
    <row r="2035" spans="1:29" x14ac:dyDescent="0.25">
      <c r="A2035" s="27">
        <v>1996</v>
      </c>
      <c r="B2035" s="27" t="s">
        <v>3941</v>
      </c>
      <c r="C2035" s="27" t="s">
        <v>674</v>
      </c>
      <c r="D2035" s="27" t="s">
        <v>802</v>
      </c>
      <c r="E2035" s="27" t="s">
        <v>816</v>
      </c>
      <c r="F2035" s="28">
        <v>35307</v>
      </c>
      <c r="G2035" s="29">
        <v>3.125E-2</v>
      </c>
      <c r="H2035" s="28">
        <v>35307</v>
      </c>
      <c r="I2035" s="29">
        <v>5.2083333333333336E-2</v>
      </c>
      <c r="J2035" s="27" t="s">
        <v>889</v>
      </c>
      <c r="K2035" s="27">
        <v>0</v>
      </c>
      <c r="L2035" s="27">
        <v>0.05</v>
      </c>
      <c r="M2035" s="27">
        <v>0.05</v>
      </c>
      <c r="N2035" s="27" t="s">
        <v>882</v>
      </c>
      <c r="O2035" s="30">
        <v>201705227</v>
      </c>
      <c r="P2035" s="22"/>
      <c r="Q2035" s="22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9"/>
    </row>
    <row r="2036" spans="1:29" x14ac:dyDescent="0.25">
      <c r="A2036" s="27">
        <v>1996</v>
      </c>
      <c r="B2036" s="27" t="s">
        <v>1166</v>
      </c>
      <c r="C2036" s="27" t="s">
        <v>676</v>
      </c>
      <c r="D2036" s="27" t="s">
        <v>887</v>
      </c>
      <c r="E2036" s="27" t="s">
        <v>1167</v>
      </c>
      <c r="F2036" s="28">
        <v>35307</v>
      </c>
      <c r="G2036" s="29">
        <v>5.5555555555555552E-2</v>
      </c>
      <c r="H2036" s="28">
        <v>35307</v>
      </c>
      <c r="I2036" s="29">
        <v>8.6805555555555566E-2</v>
      </c>
      <c r="J2036" s="27" t="s">
        <v>889</v>
      </c>
      <c r="K2036" s="27">
        <v>0</v>
      </c>
      <c r="L2036" s="27">
        <v>0.02</v>
      </c>
      <c r="M2036" s="27">
        <v>0.02</v>
      </c>
      <c r="N2036" s="27" t="s">
        <v>882</v>
      </c>
      <c r="O2036" s="30">
        <v>201907779</v>
      </c>
      <c r="P2036" s="22"/>
      <c r="Q2036" s="22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9"/>
    </row>
    <row r="2037" spans="1:29" x14ac:dyDescent="0.25">
      <c r="A2037" s="27">
        <v>1996</v>
      </c>
      <c r="B2037" s="27" t="s">
        <v>3603</v>
      </c>
      <c r="C2037" s="27" t="s">
        <v>3569</v>
      </c>
      <c r="D2037" s="27" t="s">
        <v>3593</v>
      </c>
      <c r="E2037" s="27" t="s">
        <v>3593</v>
      </c>
      <c r="F2037" s="28">
        <v>35307</v>
      </c>
      <c r="G2037" s="29">
        <v>6.9444444444444434E-2</v>
      </c>
      <c r="H2037" s="28">
        <v>35307</v>
      </c>
      <c r="I2037" s="29">
        <v>0.10347222222222223</v>
      </c>
      <c r="J2037" s="27" t="s">
        <v>889</v>
      </c>
      <c r="K2037" s="27">
        <v>0</v>
      </c>
      <c r="L2037" s="27">
        <v>0.01</v>
      </c>
      <c r="M2037" s="27">
        <v>0.01</v>
      </c>
      <c r="N2037" s="27" t="s">
        <v>882</v>
      </c>
      <c r="O2037" s="30">
        <v>202008107</v>
      </c>
      <c r="P2037" s="22"/>
      <c r="Q2037" s="22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9"/>
    </row>
    <row r="2038" spans="1:29" x14ac:dyDescent="0.25">
      <c r="A2038" s="27">
        <v>1996</v>
      </c>
      <c r="B2038" s="27" t="s">
        <v>970</v>
      </c>
      <c r="C2038" s="27" t="s">
        <v>676</v>
      </c>
      <c r="D2038" s="27" t="s">
        <v>963</v>
      </c>
      <c r="E2038" s="27" t="s">
        <v>971</v>
      </c>
      <c r="F2038" s="28">
        <v>35307</v>
      </c>
      <c r="G2038" s="29">
        <v>0.14583333333333334</v>
      </c>
      <c r="H2038" s="28">
        <v>35307</v>
      </c>
      <c r="I2038" s="29">
        <v>0.21527777777777779</v>
      </c>
      <c r="J2038" s="27" t="s">
        <v>889</v>
      </c>
      <c r="K2038" s="27">
        <v>1</v>
      </c>
      <c r="L2038" s="27">
        <v>0</v>
      </c>
      <c r="M2038" s="27">
        <v>1</v>
      </c>
      <c r="N2038" s="27" t="s">
        <v>882</v>
      </c>
      <c r="O2038" s="30">
        <v>201704289</v>
      </c>
      <c r="P2038" s="22"/>
      <c r="Q2038" s="22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9"/>
    </row>
    <row r="2039" spans="1:29" x14ac:dyDescent="0.25">
      <c r="A2039" s="27">
        <v>1996</v>
      </c>
      <c r="B2039" s="27" t="s">
        <v>4395</v>
      </c>
      <c r="C2039" s="27" t="s">
        <v>674</v>
      </c>
      <c r="D2039" s="27" t="s">
        <v>3884</v>
      </c>
      <c r="E2039" s="27" t="s">
        <v>4268</v>
      </c>
      <c r="F2039" s="28">
        <v>35307</v>
      </c>
      <c r="G2039" s="29">
        <v>0.2638888888888889</v>
      </c>
      <c r="H2039" s="28">
        <v>35307</v>
      </c>
      <c r="I2039" s="29">
        <v>0.30555555555555552</v>
      </c>
      <c r="J2039" s="27" t="s">
        <v>889</v>
      </c>
      <c r="K2039" s="27">
        <v>0</v>
      </c>
      <c r="L2039" s="27">
        <v>0.05</v>
      </c>
      <c r="M2039" s="27">
        <v>0.05</v>
      </c>
      <c r="N2039" s="27" t="s">
        <v>882</v>
      </c>
      <c r="O2039" s="30">
        <v>201806340</v>
      </c>
      <c r="P2039" s="22"/>
      <c r="Q2039" s="22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9"/>
    </row>
    <row r="2040" spans="1:29" x14ac:dyDescent="0.25">
      <c r="A2040" s="27">
        <v>1996</v>
      </c>
      <c r="B2040" s="27" t="s">
        <v>4617</v>
      </c>
      <c r="C2040" s="27" t="s">
        <v>674</v>
      </c>
      <c r="D2040" s="27" t="s">
        <v>3841</v>
      </c>
      <c r="E2040" s="27" t="s">
        <v>4618</v>
      </c>
      <c r="F2040" s="28">
        <v>35307</v>
      </c>
      <c r="G2040" s="29">
        <v>0.29166666666666669</v>
      </c>
      <c r="H2040" s="28">
        <v>35307</v>
      </c>
      <c r="I2040" s="29">
        <v>0.34375</v>
      </c>
      <c r="J2040" s="27" t="s">
        <v>889</v>
      </c>
      <c r="K2040" s="27">
        <v>0</v>
      </c>
      <c r="L2040" s="27">
        <v>0.1</v>
      </c>
      <c r="M2040" s="27">
        <v>0.1</v>
      </c>
      <c r="N2040" s="27" t="s">
        <v>882</v>
      </c>
      <c r="O2040" s="30">
        <v>201907771</v>
      </c>
      <c r="P2040" s="22"/>
      <c r="Q2040" s="22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9"/>
    </row>
    <row r="2041" spans="1:29" x14ac:dyDescent="0.25">
      <c r="A2041" s="27">
        <v>1996</v>
      </c>
      <c r="B2041" s="27" t="s">
        <v>4396</v>
      </c>
      <c r="C2041" s="27" t="s">
        <v>674</v>
      </c>
      <c r="D2041" s="27" t="s">
        <v>1248</v>
      </c>
      <c r="E2041" s="27" t="s">
        <v>3913</v>
      </c>
      <c r="F2041" s="28">
        <v>35307</v>
      </c>
      <c r="G2041" s="29">
        <v>0.33680555555555558</v>
      </c>
      <c r="H2041" s="28">
        <v>35307</v>
      </c>
      <c r="I2041" s="29">
        <v>0.3923611111111111</v>
      </c>
      <c r="J2041" s="27" t="s">
        <v>889</v>
      </c>
      <c r="K2041" s="27">
        <v>0</v>
      </c>
      <c r="L2041" s="27">
        <v>0.15</v>
      </c>
      <c r="M2041" s="27">
        <v>0.15</v>
      </c>
      <c r="N2041" s="27" t="s">
        <v>882</v>
      </c>
      <c r="O2041" s="30">
        <v>202102702</v>
      </c>
      <c r="P2041" s="22"/>
      <c r="Q2041" s="22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9"/>
    </row>
    <row r="2042" spans="1:29" x14ac:dyDescent="0.25">
      <c r="A2042" s="27">
        <v>1996</v>
      </c>
      <c r="B2042" s="27" t="s">
        <v>4386</v>
      </c>
      <c r="C2042" s="27" t="s">
        <v>674</v>
      </c>
      <c r="D2042" s="27" t="s">
        <v>853</v>
      </c>
      <c r="E2042" s="27" t="s">
        <v>4387</v>
      </c>
      <c r="F2042" s="28">
        <v>35307</v>
      </c>
      <c r="G2042" s="29">
        <v>0.3611111111111111</v>
      </c>
      <c r="H2042" s="28">
        <v>35307</v>
      </c>
      <c r="I2042" s="29">
        <v>0.39930555555555558</v>
      </c>
      <c r="J2042" s="27" t="s">
        <v>889</v>
      </c>
      <c r="K2042" s="27">
        <v>0</v>
      </c>
      <c r="L2042" s="27">
        <v>0.15</v>
      </c>
      <c r="M2042" s="27">
        <v>0.15</v>
      </c>
      <c r="N2042" s="27" t="s">
        <v>882</v>
      </c>
      <c r="O2042" s="30">
        <v>201904881</v>
      </c>
      <c r="P2042" s="22"/>
      <c r="Q2042" s="22"/>
      <c r="R2042" s="16"/>
      <c r="S2042" s="16"/>
      <c r="T2042" s="16"/>
      <c r="U2042" s="16"/>
      <c r="V2042" s="16"/>
      <c r="W2042" s="16"/>
      <c r="X2042" s="16"/>
      <c r="Y2042" s="16"/>
      <c r="Z2042" s="16"/>
      <c r="AA2042" s="16"/>
      <c r="AB2042" s="16"/>
      <c r="AC2042" s="19"/>
    </row>
    <row r="2043" spans="1:29" x14ac:dyDescent="0.25">
      <c r="A2043" s="27">
        <v>1996</v>
      </c>
      <c r="B2043" s="27" t="s">
        <v>4087</v>
      </c>
      <c r="C2043" s="27" t="s">
        <v>674</v>
      </c>
      <c r="D2043" s="27" t="s">
        <v>802</v>
      </c>
      <c r="E2043" s="27" t="s">
        <v>3863</v>
      </c>
      <c r="F2043" s="28">
        <v>35307</v>
      </c>
      <c r="G2043" s="29">
        <v>0.38541666666666669</v>
      </c>
      <c r="H2043" s="28">
        <v>35307</v>
      </c>
      <c r="I2043" s="29">
        <v>0.52083333333333337</v>
      </c>
      <c r="J2043" s="27" t="s">
        <v>889</v>
      </c>
      <c r="K2043" s="27">
        <v>0</v>
      </c>
      <c r="L2043" s="27">
        <v>0.2</v>
      </c>
      <c r="M2043" s="27">
        <v>0.2</v>
      </c>
      <c r="N2043" s="27" t="s">
        <v>882</v>
      </c>
      <c r="O2043" s="30">
        <v>201709304</v>
      </c>
      <c r="P2043" s="22"/>
      <c r="Q2043" s="22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9"/>
    </row>
    <row r="2044" spans="1:29" x14ac:dyDescent="0.25">
      <c r="A2044" s="27">
        <v>1996</v>
      </c>
      <c r="B2044" s="27" t="s">
        <v>1164</v>
      </c>
      <c r="C2044" s="27" t="s">
        <v>676</v>
      </c>
      <c r="D2044" s="27" t="s">
        <v>898</v>
      </c>
      <c r="E2044" s="27" t="s">
        <v>1165</v>
      </c>
      <c r="F2044" s="28">
        <v>35307</v>
      </c>
      <c r="G2044" s="29">
        <v>0.39583333333333331</v>
      </c>
      <c r="H2044" s="28">
        <v>35307</v>
      </c>
      <c r="I2044" s="29">
        <v>0.45833333333333331</v>
      </c>
      <c r="J2044" s="27" t="s">
        <v>889</v>
      </c>
      <c r="K2044" s="27">
        <v>0</v>
      </c>
      <c r="L2044" s="27">
        <v>0.02</v>
      </c>
      <c r="M2044" s="27">
        <v>0.02</v>
      </c>
      <c r="N2044" s="27" t="s">
        <v>882</v>
      </c>
      <c r="O2044" s="30">
        <v>201805203</v>
      </c>
      <c r="P2044" s="22"/>
      <c r="Q2044" s="22"/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  <c r="AB2044" s="16"/>
      <c r="AC2044" s="19"/>
    </row>
    <row r="2045" spans="1:29" x14ac:dyDescent="0.25">
      <c r="A2045" s="27">
        <v>1996</v>
      </c>
      <c r="B2045" s="27" t="s">
        <v>3572</v>
      </c>
      <c r="C2045" s="27" t="s">
        <v>3569</v>
      </c>
      <c r="D2045" s="27" t="s">
        <v>3570</v>
      </c>
      <c r="E2045" s="27" t="s">
        <v>3570</v>
      </c>
      <c r="F2045" s="28">
        <v>35307</v>
      </c>
      <c r="G2045" s="29">
        <v>0.40277777777777773</v>
      </c>
      <c r="H2045" s="28">
        <v>35307</v>
      </c>
      <c r="I2045" s="29">
        <v>0.4513888888888889</v>
      </c>
      <c r="J2045" s="27" t="s">
        <v>889</v>
      </c>
      <c r="K2045" s="27">
        <v>0</v>
      </c>
      <c r="L2045" s="27">
        <v>0</v>
      </c>
      <c r="M2045" s="27">
        <v>0</v>
      </c>
      <c r="N2045" s="27" t="s">
        <v>882</v>
      </c>
      <c r="O2045" s="30">
        <v>202000140</v>
      </c>
      <c r="P2045" s="22"/>
      <c r="Q2045" s="22"/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  <c r="AB2045" s="16"/>
      <c r="AC2045" s="19"/>
    </row>
    <row r="2046" spans="1:29" x14ac:dyDescent="0.25">
      <c r="A2046" s="27">
        <v>1996</v>
      </c>
      <c r="B2046" s="27" t="s">
        <v>3601</v>
      </c>
      <c r="C2046" s="27" t="s">
        <v>3569</v>
      </c>
      <c r="D2046" s="27" t="s">
        <v>3593</v>
      </c>
      <c r="E2046" s="27" t="s">
        <v>3602</v>
      </c>
      <c r="F2046" s="28">
        <v>35307</v>
      </c>
      <c r="G2046" s="29">
        <v>0.40972222222222227</v>
      </c>
      <c r="H2046" s="28">
        <v>35307</v>
      </c>
      <c r="I2046" s="29">
        <v>0.4513888888888889</v>
      </c>
      <c r="J2046" s="27" t="s">
        <v>889</v>
      </c>
      <c r="K2046" s="27">
        <v>0</v>
      </c>
      <c r="L2046" s="27">
        <v>0</v>
      </c>
      <c r="M2046" s="27">
        <v>0</v>
      </c>
      <c r="N2046" s="27" t="s">
        <v>882</v>
      </c>
      <c r="O2046" s="30">
        <v>202007031</v>
      </c>
      <c r="P2046" s="22"/>
      <c r="Q2046" s="22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9"/>
    </row>
    <row r="2047" spans="1:29" x14ac:dyDescent="0.25">
      <c r="A2047" s="27">
        <v>1996</v>
      </c>
      <c r="B2047" s="27" t="s">
        <v>4394</v>
      </c>
      <c r="C2047" s="27" t="s">
        <v>674</v>
      </c>
      <c r="D2047" s="27" t="s">
        <v>3846</v>
      </c>
      <c r="E2047" s="27" t="s">
        <v>3953</v>
      </c>
      <c r="F2047" s="28">
        <v>35307</v>
      </c>
      <c r="G2047" s="29">
        <v>0.41319444444444442</v>
      </c>
      <c r="H2047" s="28">
        <v>35307</v>
      </c>
      <c r="I2047" s="29">
        <v>0.5</v>
      </c>
      <c r="J2047" s="27" t="s">
        <v>889</v>
      </c>
      <c r="K2047" s="27">
        <v>0</v>
      </c>
      <c r="L2047" s="27">
        <v>0.05</v>
      </c>
      <c r="M2047" s="27">
        <v>0.05</v>
      </c>
      <c r="N2047" s="27" t="s">
        <v>882</v>
      </c>
      <c r="O2047" s="30">
        <v>201900181</v>
      </c>
      <c r="P2047" s="22"/>
      <c r="Q2047" s="22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9"/>
    </row>
    <row r="2048" spans="1:29" x14ac:dyDescent="0.25">
      <c r="A2048" s="27">
        <v>1996</v>
      </c>
      <c r="B2048" s="27" t="s">
        <v>4245</v>
      </c>
      <c r="C2048" s="27" t="s">
        <v>674</v>
      </c>
      <c r="D2048" s="27" t="s">
        <v>3859</v>
      </c>
      <c r="E2048" s="27" t="s">
        <v>3993</v>
      </c>
      <c r="F2048" s="28">
        <v>35307</v>
      </c>
      <c r="G2048" s="29">
        <v>0.43402777777777773</v>
      </c>
      <c r="H2048" s="28">
        <v>35307</v>
      </c>
      <c r="I2048" s="29">
        <v>0.46319444444444446</v>
      </c>
      <c r="J2048" s="27" t="s">
        <v>889</v>
      </c>
      <c r="K2048" s="27">
        <v>0</v>
      </c>
      <c r="L2048" s="27">
        <v>0.03</v>
      </c>
      <c r="M2048" s="27">
        <v>0.03</v>
      </c>
      <c r="N2048" s="27" t="s">
        <v>882</v>
      </c>
      <c r="O2048" s="30">
        <v>201706117</v>
      </c>
      <c r="P2048" s="22"/>
      <c r="Q2048" s="22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9"/>
    </row>
    <row r="2049" spans="1:29" x14ac:dyDescent="0.25">
      <c r="A2049" s="27">
        <v>1996</v>
      </c>
      <c r="B2049" s="27" t="s">
        <v>4393</v>
      </c>
      <c r="C2049" s="27" t="s">
        <v>674</v>
      </c>
      <c r="D2049" s="27" t="s">
        <v>3841</v>
      </c>
      <c r="E2049" s="27" t="s">
        <v>3920</v>
      </c>
      <c r="F2049" s="28">
        <v>35307</v>
      </c>
      <c r="G2049" s="29">
        <v>0.44791666666666669</v>
      </c>
      <c r="H2049" s="28">
        <v>35307</v>
      </c>
      <c r="I2049" s="29">
        <v>0.52430555555555558</v>
      </c>
      <c r="J2049" s="27" t="s">
        <v>889</v>
      </c>
      <c r="K2049" s="27">
        <v>0</v>
      </c>
      <c r="L2049" s="27">
        <v>0.05</v>
      </c>
      <c r="M2049" s="27">
        <v>0.05</v>
      </c>
      <c r="N2049" s="27" t="s">
        <v>882</v>
      </c>
      <c r="O2049" s="30">
        <v>202004682</v>
      </c>
      <c r="P2049" s="22"/>
      <c r="Q2049" s="22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9"/>
    </row>
    <row r="2050" spans="1:29" x14ac:dyDescent="0.25">
      <c r="A2050" s="27">
        <v>1996</v>
      </c>
      <c r="B2050" s="27" t="s">
        <v>1105</v>
      </c>
      <c r="C2050" s="27" t="s">
        <v>676</v>
      </c>
      <c r="D2050" s="27" t="s">
        <v>991</v>
      </c>
      <c r="E2050" s="27" t="s">
        <v>992</v>
      </c>
      <c r="F2050" s="28">
        <v>35307</v>
      </c>
      <c r="G2050" s="29">
        <v>0.46875</v>
      </c>
      <c r="H2050" s="28">
        <v>35307</v>
      </c>
      <c r="I2050" s="29">
        <v>0.50347222222222221</v>
      </c>
      <c r="J2050" s="27" t="s">
        <v>889</v>
      </c>
      <c r="K2050" s="27">
        <v>0</v>
      </c>
      <c r="L2050" s="27">
        <v>0.01</v>
      </c>
      <c r="M2050" s="27">
        <v>0.01</v>
      </c>
      <c r="N2050" s="27" t="s">
        <v>882</v>
      </c>
      <c r="O2050" s="30">
        <v>202102204</v>
      </c>
      <c r="P2050" s="22"/>
      <c r="Q2050" s="22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9"/>
    </row>
    <row r="2051" spans="1:29" x14ac:dyDescent="0.25">
      <c r="A2051" s="27">
        <v>1996</v>
      </c>
      <c r="B2051" s="27" t="s">
        <v>1166</v>
      </c>
      <c r="C2051" s="27" t="s">
        <v>676</v>
      </c>
      <c r="D2051" s="27" t="s">
        <v>887</v>
      </c>
      <c r="E2051" s="27" t="s">
        <v>1167</v>
      </c>
      <c r="F2051" s="28">
        <v>35307</v>
      </c>
      <c r="G2051" s="29">
        <v>0.49652777777777773</v>
      </c>
      <c r="H2051" s="28">
        <v>35307</v>
      </c>
      <c r="I2051" s="29">
        <v>0.52777777777777779</v>
      </c>
      <c r="J2051" s="27" t="s">
        <v>889</v>
      </c>
      <c r="K2051" s="27">
        <v>0</v>
      </c>
      <c r="L2051" s="27">
        <v>0.05</v>
      </c>
      <c r="M2051" s="27">
        <v>0.05</v>
      </c>
      <c r="N2051" s="27" t="s">
        <v>882</v>
      </c>
      <c r="O2051" s="30">
        <v>202000416</v>
      </c>
      <c r="P2051" s="22"/>
      <c r="Q2051" s="22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9"/>
    </row>
    <row r="2052" spans="1:29" x14ac:dyDescent="0.25">
      <c r="A2052" s="27">
        <v>1996</v>
      </c>
      <c r="B2052" s="27" t="s">
        <v>1164</v>
      </c>
      <c r="C2052" s="27" t="s">
        <v>676</v>
      </c>
      <c r="D2052" s="27" t="s">
        <v>898</v>
      </c>
      <c r="E2052" s="27" t="s">
        <v>1165</v>
      </c>
      <c r="F2052" s="28">
        <v>35307</v>
      </c>
      <c r="G2052" s="29">
        <v>0.50694444444444442</v>
      </c>
      <c r="H2052" s="28">
        <v>35307</v>
      </c>
      <c r="I2052" s="29">
        <v>0.65972222222222221</v>
      </c>
      <c r="J2052" s="27" t="s">
        <v>889</v>
      </c>
      <c r="K2052" s="27">
        <v>0</v>
      </c>
      <c r="L2052" s="27">
        <v>0.02</v>
      </c>
      <c r="M2052" s="27">
        <v>0.02</v>
      </c>
      <c r="N2052" s="27" t="s">
        <v>882</v>
      </c>
      <c r="O2052" s="30">
        <v>202004907</v>
      </c>
      <c r="P2052" s="22"/>
      <c r="Q2052" s="22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9"/>
    </row>
    <row r="2053" spans="1:29" x14ac:dyDescent="0.25">
      <c r="A2053" s="27">
        <v>1996</v>
      </c>
      <c r="B2053" s="27" t="s">
        <v>4391</v>
      </c>
      <c r="C2053" s="27" t="s">
        <v>674</v>
      </c>
      <c r="D2053" s="27" t="s">
        <v>1248</v>
      </c>
      <c r="E2053" s="27" t="s">
        <v>4359</v>
      </c>
      <c r="F2053" s="28">
        <v>35307</v>
      </c>
      <c r="G2053" s="29">
        <v>0.52083333333333337</v>
      </c>
      <c r="H2053" s="28">
        <v>35307</v>
      </c>
      <c r="I2053" s="29">
        <v>0.64583333333333337</v>
      </c>
      <c r="J2053" s="27" t="s">
        <v>889</v>
      </c>
      <c r="K2053" s="27">
        <v>0</v>
      </c>
      <c r="L2053" s="27">
        <v>2.5</v>
      </c>
      <c r="M2053" s="27">
        <v>2.5</v>
      </c>
      <c r="N2053" s="27" t="s">
        <v>882</v>
      </c>
      <c r="O2053" s="30">
        <v>202007145</v>
      </c>
      <c r="P2053" s="22"/>
      <c r="Q2053" s="22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9"/>
    </row>
    <row r="2054" spans="1:29" x14ac:dyDescent="0.25">
      <c r="A2054" s="27">
        <v>1996</v>
      </c>
      <c r="B2054" s="27" t="s">
        <v>1280</v>
      </c>
      <c r="C2054" s="27" t="s">
        <v>676</v>
      </c>
      <c r="D2054" s="27" t="s">
        <v>898</v>
      </c>
      <c r="E2054" s="27" t="s">
        <v>898</v>
      </c>
      <c r="F2054" s="28">
        <v>35307</v>
      </c>
      <c r="G2054" s="29">
        <v>0.54166666666666663</v>
      </c>
      <c r="H2054" s="28">
        <v>35307</v>
      </c>
      <c r="I2054" s="29">
        <v>0.66666666666666663</v>
      </c>
      <c r="J2054" s="27" t="s">
        <v>889</v>
      </c>
      <c r="K2054" s="27">
        <v>0</v>
      </c>
      <c r="L2054" s="27">
        <v>0.05</v>
      </c>
      <c r="M2054" s="27">
        <v>0.05</v>
      </c>
      <c r="N2054" s="27" t="s">
        <v>882</v>
      </c>
      <c r="O2054" s="30">
        <v>201605976</v>
      </c>
      <c r="P2054" s="22"/>
      <c r="Q2054" s="22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9"/>
    </row>
    <row r="2055" spans="1:29" x14ac:dyDescent="0.25">
      <c r="A2055" s="27">
        <v>1996</v>
      </c>
      <c r="B2055" s="27" t="s">
        <v>1166</v>
      </c>
      <c r="C2055" s="27" t="s">
        <v>676</v>
      </c>
      <c r="D2055" s="27" t="s">
        <v>887</v>
      </c>
      <c r="E2055" s="27" t="s">
        <v>1167</v>
      </c>
      <c r="F2055" s="28">
        <v>35307</v>
      </c>
      <c r="G2055" s="29">
        <v>0.55555555555555558</v>
      </c>
      <c r="H2055" s="28">
        <v>35307</v>
      </c>
      <c r="I2055" s="29">
        <v>0.57986111111111105</v>
      </c>
      <c r="J2055" s="27" t="s">
        <v>889</v>
      </c>
      <c r="K2055" s="27">
        <v>0</v>
      </c>
      <c r="L2055" s="27">
        <v>0.05</v>
      </c>
      <c r="M2055" s="27">
        <v>0.05</v>
      </c>
      <c r="N2055" s="27" t="s">
        <v>882</v>
      </c>
      <c r="O2055" s="30">
        <v>202008867</v>
      </c>
      <c r="P2055" s="22"/>
      <c r="Q2055" s="22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9"/>
    </row>
    <row r="2056" spans="1:29" x14ac:dyDescent="0.25">
      <c r="A2056" s="27">
        <v>1996</v>
      </c>
      <c r="B2056" s="27" t="s">
        <v>4709</v>
      </c>
      <c r="C2056" s="27" t="s">
        <v>674</v>
      </c>
      <c r="D2056" s="27" t="s">
        <v>3827</v>
      </c>
      <c r="E2056" s="27" t="s">
        <v>4237</v>
      </c>
      <c r="F2056" s="28">
        <v>35307</v>
      </c>
      <c r="G2056" s="29">
        <v>0.55555555555555558</v>
      </c>
      <c r="H2056" s="28">
        <v>35307</v>
      </c>
      <c r="I2056" s="29">
        <v>0.59722222222222221</v>
      </c>
      <c r="J2056" s="27" t="s">
        <v>889</v>
      </c>
      <c r="K2056" s="27">
        <v>0</v>
      </c>
      <c r="L2056" s="27">
        <v>0.13</v>
      </c>
      <c r="M2056" s="27">
        <v>0.13</v>
      </c>
      <c r="N2056" s="27" t="s">
        <v>882</v>
      </c>
      <c r="O2056" s="30">
        <v>201709916</v>
      </c>
      <c r="P2056" s="22"/>
      <c r="Q2056" s="22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9"/>
    </row>
    <row r="2057" spans="1:29" x14ac:dyDescent="0.25">
      <c r="A2057" s="27">
        <v>1996</v>
      </c>
      <c r="B2057" s="27" t="s">
        <v>4386</v>
      </c>
      <c r="C2057" s="27" t="s">
        <v>674</v>
      </c>
      <c r="D2057" s="27" t="s">
        <v>853</v>
      </c>
      <c r="E2057" s="27" t="s">
        <v>4387</v>
      </c>
      <c r="F2057" s="28">
        <v>35307</v>
      </c>
      <c r="G2057" s="29">
        <v>0.55902777777777779</v>
      </c>
      <c r="H2057" s="28">
        <v>35307</v>
      </c>
      <c r="I2057" s="29">
        <v>0.58333333333333337</v>
      </c>
      <c r="J2057" s="27" t="s">
        <v>889</v>
      </c>
      <c r="K2057" s="27">
        <v>0</v>
      </c>
      <c r="L2057" s="27">
        <v>0.1</v>
      </c>
      <c r="M2057" s="27">
        <v>0.1</v>
      </c>
      <c r="N2057" s="27" t="s">
        <v>882</v>
      </c>
      <c r="O2057" s="30">
        <v>201706966</v>
      </c>
      <c r="P2057" s="22"/>
      <c r="Q2057" s="22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9"/>
    </row>
    <row r="2058" spans="1:29" x14ac:dyDescent="0.25">
      <c r="A2058" s="27">
        <v>1996</v>
      </c>
      <c r="B2058" s="27" t="s">
        <v>4390</v>
      </c>
      <c r="C2058" s="27" t="s">
        <v>674</v>
      </c>
      <c r="D2058" s="27" t="s">
        <v>802</v>
      </c>
      <c r="E2058" s="27" t="s">
        <v>4337</v>
      </c>
      <c r="F2058" s="28">
        <v>35307</v>
      </c>
      <c r="G2058" s="29">
        <v>0.57291666666666663</v>
      </c>
      <c r="H2058" s="28">
        <v>35307</v>
      </c>
      <c r="I2058" s="29">
        <v>0.67013888888888884</v>
      </c>
      <c r="J2058" s="27" t="s">
        <v>889</v>
      </c>
      <c r="K2058" s="27">
        <v>0</v>
      </c>
      <c r="L2058" s="27">
        <v>0.06</v>
      </c>
      <c r="M2058" s="27">
        <v>0.06</v>
      </c>
      <c r="N2058" s="27" t="s">
        <v>882</v>
      </c>
      <c r="O2058" s="30">
        <v>202004374</v>
      </c>
      <c r="P2058" s="22"/>
      <c r="Q2058" s="22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9"/>
    </row>
    <row r="2059" spans="1:29" x14ac:dyDescent="0.25">
      <c r="A2059" s="27">
        <v>1996</v>
      </c>
      <c r="B2059" s="27" t="s">
        <v>4086</v>
      </c>
      <c r="C2059" s="27" t="s">
        <v>674</v>
      </c>
      <c r="D2059" s="27" t="s">
        <v>3841</v>
      </c>
      <c r="E2059" s="27" t="s">
        <v>4065</v>
      </c>
      <c r="F2059" s="28">
        <v>35307</v>
      </c>
      <c r="G2059" s="29">
        <v>0.58333333333333337</v>
      </c>
      <c r="H2059" s="28">
        <v>35307</v>
      </c>
      <c r="I2059" s="29">
        <v>0.64236111111111105</v>
      </c>
      <c r="J2059" s="27" t="s">
        <v>889</v>
      </c>
      <c r="K2059" s="27">
        <v>0</v>
      </c>
      <c r="L2059" s="27">
        <v>0.05</v>
      </c>
      <c r="M2059" s="27">
        <v>0.05</v>
      </c>
      <c r="N2059" s="27" t="s">
        <v>882</v>
      </c>
      <c r="O2059" s="30">
        <v>201700150</v>
      </c>
      <c r="P2059" s="22"/>
      <c r="Q2059" s="22"/>
      <c r="R2059" s="16"/>
      <c r="S2059" s="16"/>
      <c r="T2059" s="16"/>
      <c r="U2059" s="16"/>
      <c r="V2059" s="16"/>
      <c r="W2059" s="16"/>
      <c r="X2059" s="16"/>
      <c r="Y2059" s="16"/>
      <c r="Z2059" s="16"/>
      <c r="AA2059" s="16"/>
      <c r="AB2059" s="16"/>
      <c r="AC2059" s="19"/>
    </row>
    <row r="2060" spans="1:29" x14ac:dyDescent="0.25">
      <c r="A2060" s="27">
        <v>1996</v>
      </c>
      <c r="B2060" s="27" t="s">
        <v>4832</v>
      </c>
      <c r="C2060" s="27" t="s">
        <v>674</v>
      </c>
      <c r="D2060" s="27" t="s">
        <v>3830</v>
      </c>
      <c r="E2060" s="27" t="s">
        <v>4628</v>
      </c>
      <c r="F2060" s="28">
        <v>35307</v>
      </c>
      <c r="G2060" s="29">
        <v>0.58333333333333337</v>
      </c>
      <c r="H2060" s="28">
        <v>35307</v>
      </c>
      <c r="I2060" s="29">
        <v>0.625</v>
      </c>
      <c r="J2060" s="27" t="s">
        <v>889</v>
      </c>
      <c r="K2060" s="27">
        <v>0</v>
      </c>
      <c r="L2060" s="27">
        <v>0.3</v>
      </c>
      <c r="M2060" s="27">
        <v>0.3</v>
      </c>
      <c r="N2060" s="27" t="s">
        <v>882</v>
      </c>
      <c r="O2060" s="30">
        <v>201704066</v>
      </c>
      <c r="P2060" s="22"/>
      <c r="Q2060" s="22"/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  <c r="AB2060" s="16"/>
      <c r="AC2060" s="19"/>
    </row>
    <row r="2061" spans="1:29" x14ac:dyDescent="0.25">
      <c r="A2061" s="27">
        <v>1996</v>
      </c>
      <c r="B2061" s="27" t="s">
        <v>4918</v>
      </c>
      <c r="C2061" s="27" t="s">
        <v>674</v>
      </c>
      <c r="D2061" s="27" t="s">
        <v>3846</v>
      </c>
      <c r="E2061" s="27" t="s">
        <v>3865</v>
      </c>
      <c r="F2061" s="28">
        <v>35307</v>
      </c>
      <c r="G2061" s="29">
        <v>0.58333333333333337</v>
      </c>
      <c r="H2061" s="28">
        <v>35307</v>
      </c>
      <c r="I2061" s="29">
        <v>0.82986111111111116</v>
      </c>
      <c r="J2061" s="27" t="s">
        <v>889</v>
      </c>
      <c r="K2061" s="27">
        <v>0</v>
      </c>
      <c r="L2061" s="27">
        <v>1</v>
      </c>
      <c r="M2061" s="27">
        <v>1</v>
      </c>
      <c r="N2061" s="27" t="s">
        <v>882</v>
      </c>
      <c r="O2061" s="30">
        <v>201909914</v>
      </c>
      <c r="P2061" s="22"/>
      <c r="Q2061" s="22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9"/>
    </row>
    <row r="2062" spans="1:29" x14ac:dyDescent="0.25">
      <c r="A2062" s="27">
        <v>1996</v>
      </c>
      <c r="B2062" s="27" t="s">
        <v>3601</v>
      </c>
      <c r="C2062" s="27" t="s">
        <v>3569</v>
      </c>
      <c r="D2062" s="27" t="s">
        <v>3593</v>
      </c>
      <c r="E2062" s="27" t="s">
        <v>3602</v>
      </c>
      <c r="F2062" s="28">
        <v>35307</v>
      </c>
      <c r="G2062" s="29">
        <v>0.6</v>
      </c>
      <c r="H2062" s="28">
        <v>35307</v>
      </c>
      <c r="I2062" s="29">
        <v>0.66875000000000007</v>
      </c>
      <c r="J2062" s="27" t="s">
        <v>889</v>
      </c>
      <c r="K2062" s="27">
        <v>0</v>
      </c>
      <c r="L2062" s="27">
        <v>0</v>
      </c>
      <c r="M2062" s="27">
        <v>0</v>
      </c>
      <c r="N2062" s="27" t="s">
        <v>882</v>
      </c>
      <c r="O2062" s="30">
        <v>202006923</v>
      </c>
      <c r="P2062" s="22"/>
      <c r="Q2062" s="22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9"/>
    </row>
    <row r="2063" spans="1:29" x14ac:dyDescent="0.25">
      <c r="A2063" s="27">
        <v>1996</v>
      </c>
      <c r="B2063" s="27" t="s">
        <v>1423</v>
      </c>
      <c r="C2063" s="27" t="s">
        <v>676</v>
      </c>
      <c r="D2063" s="27" t="s">
        <v>901</v>
      </c>
      <c r="E2063" s="27" t="s">
        <v>1424</v>
      </c>
      <c r="F2063" s="28">
        <v>35307</v>
      </c>
      <c r="G2063" s="29">
        <v>0.60069444444444442</v>
      </c>
      <c r="H2063" s="28">
        <v>35307</v>
      </c>
      <c r="I2063" s="29">
        <v>0.65972222222222221</v>
      </c>
      <c r="J2063" s="27" t="s">
        <v>889</v>
      </c>
      <c r="K2063" s="27">
        <v>0</v>
      </c>
      <c r="L2063" s="27">
        <v>0.2</v>
      </c>
      <c r="M2063" s="27">
        <v>0.2</v>
      </c>
      <c r="N2063" s="27" t="s">
        <v>882</v>
      </c>
      <c r="O2063" s="30">
        <v>201703964</v>
      </c>
      <c r="P2063" s="22"/>
      <c r="Q2063" s="22"/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9"/>
    </row>
    <row r="2064" spans="1:29" x14ac:dyDescent="0.25">
      <c r="A2064" s="27">
        <v>1996</v>
      </c>
      <c r="B2064" s="27" t="s">
        <v>4402</v>
      </c>
      <c r="C2064" s="27" t="s">
        <v>674</v>
      </c>
      <c r="D2064" s="27" t="s">
        <v>3827</v>
      </c>
      <c r="E2064" s="27" t="s">
        <v>4403</v>
      </c>
      <c r="F2064" s="28">
        <v>35307</v>
      </c>
      <c r="G2064" s="29">
        <v>0.60416666666666663</v>
      </c>
      <c r="H2064" s="28">
        <v>35307</v>
      </c>
      <c r="I2064" s="29">
        <v>0.64583333333333337</v>
      </c>
      <c r="J2064" s="27" t="s">
        <v>889</v>
      </c>
      <c r="K2064" s="27">
        <v>0</v>
      </c>
      <c r="L2064" s="27">
        <v>0.12</v>
      </c>
      <c r="M2064" s="27">
        <v>0.12</v>
      </c>
      <c r="N2064" s="27" t="s">
        <v>882</v>
      </c>
      <c r="O2064" s="30">
        <v>202006450</v>
      </c>
      <c r="P2064" s="22"/>
      <c r="Q2064" s="22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9"/>
    </row>
    <row r="2065" spans="1:29" x14ac:dyDescent="0.25">
      <c r="A2065" s="27">
        <v>1996</v>
      </c>
      <c r="B2065" s="27" t="s">
        <v>4863</v>
      </c>
      <c r="C2065" s="27" t="s">
        <v>674</v>
      </c>
      <c r="D2065" s="27" t="s">
        <v>3939</v>
      </c>
      <c r="E2065" s="27" t="s">
        <v>777</v>
      </c>
      <c r="F2065" s="28">
        <v>35307</v>
      </c>
      <c r="G2065" s="29">
        <v>0.60763888888888895</v>
      </c>
      <c r="H2065" s="28">
        <v>35307</v>
      </c>
      <c r="I2065" s="29">
        <v>0.64236111111111105</v>
      </c>
      <c r="J2065" s="27" t="s">
        <v>889</v>
      </c>
      <c r="K2065" s="27">
        <v>0</v>
      </c>
      <c r="L2065" s="27">
        <v>0.5</v>
      </c>
      <c r="M2065" s="27">
        <v>0.5</v>
      </c>
      <c r="N2065" s="27" t="s">
        <v>882</v>
      </c>
      <c r="O2065" s="30">
        <v>201707122</v>
      </c>
      <c r="P2065" s="22"/>
      <c r="Q2065" s="22"/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  <c r="AB2065" s="16"/>
      <c r="AC2065" s="19"/>
    </row>
    <row r="2066" spans="1:29" x14ac:dyDescent="0.25">
      <c r="A2066" s="27">
        <v>1996</v>
      </c>
      <c r="B2066" s="27" t="s">
        <v>1106</v>
      </c>
      <c r="C2066" s="27" t="s">
        <v>676</v>
      </c>
      <c r="D2066" s="27" t="s">
        <v>914</v>
      </c>
      <c r="E2066" s="27" t="s">
        <v>985</v>
      </c>
      <c r="F2066" s="28">
        <v>35307</v>
      </c>
      <c r="G2066" s="29">
        <v>0.61111111111111105</v>
      </c>
      <c r="H2066" s="28">
        <v>35307</v>
      </c>
      <c r="I2066" s="29">
        <v>0.63888888888888895</v>
      </c>
      <c r="J2066" s="27" t="s">
        <v>889</v>
      </c>
      <c r="K2066" s="27">
        <v>0</v>
      </c>
      <c r="L2066" s="27">
        <v>0.01</v>
      </c>
      <c r="M2066" s="27">
        <v>0.01</v>
      </c>
      <c r="N2066" s="27" t="s">
        <v>882</v>
      </c>
      <c r="O2066" s="30">
        <v>202102698</v>
      </c>
      <c r="P2066" s="22"/>
      <c r="Q2066" s="22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9"/>
    </row>
    <row r="2067" spans="1:29" x14ac:dyDescent="0.25">
      <c r="A2067" s="27">
        <v>1996</v>
      </c>
      <c r="B2067" s="27" t="s">
        <v>1349</v>
      </c>
      <c r="C2067" s="27" t="s">
        <v>676</v>
      </c>
      <c r="D2067" s="27" t="s">
        <v>887</v>
      </c>
      <c r="E2067" s="27" t="s">
        <v>959</v>
      </c>
      <c r="F2067" s="28">
        <v>35307</v>
      </c>
      <c r="G2067" s="29">
        <v>0.61458333333333337</v>
      </c>
      <c r="H2067" s="28">
        <v>35307</v>
      </c>
      <c r="I2067" s="29">
        <v>0.64583333333333337</v>
      </c>
      <c r="J2067" s="27" t="s">
        <v>889</v>
      </c>
      <c r="K2067" s="27">
        <v>0</v>
      </c>
      <c r="L2067" s="27">
        <v>0.1</v>
      </c>
      <c r="M2067" s="27">
        <v>0.1</v>
      </c>
      <c r="N2067" s="27" t="s">
        <v>882</v>
      </c>
      <c r="O2067" s="30">
        <v>201906200</v>
      </c>
      <c r="P2067" s="22"/>
      <c r="Q2067" s="22"/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6"/>
      <c r="AC2067" s="19"/>
    </row>
    <row r="2068" spans="1:29" x14ac:dyDescent="0.25">
      <c r="A2068" s="27">
        <v>1996</v>
      </c>
      <c r="B2068" s="27" t="s">
        <v>4084</v>
      </c>
      <c r="C2068" s="27" t="s">
        <v>674</v>
      </c>
      <c r="D2068" s="27" t="s">
        <v>3841</v>
      </c>
      <c r="E2068" s="27" t="s">
        <v>4085</v>
      </c>
      <c r="F2068" s="28">
        <v>35307</v>
      </c>
      <c r="G2068" s="29">
        <v>0.61805555555555558</v>
      </c>
      <c r="H2068" s="28">
        <v>35307</v>
      </c>
      <c r="I2068" s="29">
        <v>0.65277777777777779</v>
      </c>
      <c r="J2068" s="27" t="s">
        <v>889</v>
      </c>
      <c r="K2068" s="27">
        <v>0</v>
      </c>
      <c r="L2068" s="27">
        <v>0.02</v>
      </c>
      <c r="M2068" s="27">
        <v>0.02</v>
      </c>
      <c r="N2068" s="27" t="s">
        <v>882</v>
      </c>
      <c r="O2068" s="30">
        <v>201704003</v>
      </c>
      <c r="P2068" s="22"/>
      <c r="Q2068" s="22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9"/>
    </row>
    <row r="2069" spans="1:29" x14ac:dyDescent="0.25">
      <c r="A2069" s="27">
        <v>1996</v>
      </c>
      <c r="B2069" s="27" t="s">
        <v>4850</v>
      </c>
      <c r="C2069" s="27" t="s">
        <v>674</v>
      </c>
      <c r="D2069" s="27" t="s">
        <v>3830</v>
      </c>
      <c r="E2069" s="27" t="s">
        <v>4347</v>
      </c>
      <c r="F2069" s="28">
        <v>35307</v>
      </c>
      <c r="G2069" s="29">
        <v>0.625</v>
      </c>
      <c r="H2069" s="28">
        <v>35307</v>
      </c>
      <c r="I2069" s="29">
        <v>0.73611111111111116</v>
      </c>
      <c r="J2069" s="27" t="s">
        <v>889</v>
      </c>
      <c r="K2069" s="27">
        <v>0</v>
      </c>
      <c r="L2069" s="27">
        <v>0.9</v>
      </c>
      <c r="M2069" s="27">
        <v>0.9</v>
      </c>
      <c r="N2069" s="27" t="s">
        <v>882</v>
      </c>
      <c r="O2069" s="30">
        <v>201806636</v>
      </c>
      <c r="P2069" s="22"/>
      <c r="Q2069" s="22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9"/>
    </row>
    <row r="2070" spans="1:29" x14ac:dyDescent="0.25">
      <c r="A2070" s="27">
        <v>1996</v>
      </c>
      <c r="B2070" s="27" t="s">
        <v>4385</v>
      </c>
      <c r="C2070" s="27" t="s">
        <v>674</v>
      </c>
      <c r="D2070" s="27" t="s">
        <v>3859</v>
      </c>
      <c r="E2070" s="27" t="s">
        <v>4239</v>
      </c>
      <c r="F2070" s="28">
        <v>35307</v>
      </c>
      <c r="G2070" s="29">
        <v>0.63194444444444442</v>
      </c>
      <c r="H2070" s="28">
        <v>35307</v>
      </c>
      <c r="I2070" s="29">
        <v>0.68055555555555547</v>
      </c>
      <c r="J2070" s="27" t="s">
        <v>889</v>
      </c>
      <c r="K2070" s="27">
        <v>0</v>
      </c>
      <c r="L2070" s="27">
        <v>0.05</v>
      </c>
      <c r="M2070" s="27">
        <v>0.05</v>
      </c>
      <c r="N2070" s="27" t="s">
        <v>882</v>
      </c>
      <c r="O2070" s="30">
        <v>201706907</v>
      </c>
      <c r="P2070" s="22"/>
      <c r="Q2070" s="22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9"/>
    </row>
    <row r="2071" spans="1:29" x14ac:dyDescent="0.25">
      <c r="A2071" s="27">
        <v>1996</v>
      </c>
      <c r="B2071" s="27" t="s">
        <v>4391</v>
      </c>
      <c r="C2071" s="27" t="s">
        <v>674</v>
      </c>
      <c r="D2071" s="27" t="s">
        <v>1248</v>
      </c>
      <c r="E2071" s="27" t="s">
        <v>4359</v>
      </c>
      <c r="F2071" s="28">
        <v>35307</v>
      </c>
      <c r="G2071" s="29">
        <v>0.63888888888888895</v>
      </c>
      <c r="H2071" s="28">
        <v>35307</v>
      </c>
      <c r="I2071" s="29">
        <v>0.70486111111111116</v>
      </c>
      <c r="J2071" s="27" t="s">
        <v>889</v>
      </c>
      <c r="K2071" s="27">
        <v>0</v>
      </c>
      <c r="L2071" s="27">
        <v>0.05</v>
      </c>
      <c r="M2071" s="27">
        <v>0.05</v>
      </c>
      <c r="N2071" s="27" t="s">
        <v>882</v>
      </c>
      <c r="O2071" s="30">
        <v>202004816</v>
      </c>
      <c r="P2071" s="22"/>
      <c r="Q2071" s="22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  <c r="AB2071" s="16"/>
      <c r="AC2071" s="19"/>
    </row>
    <row r="2072" spans="1:29" x14ac:dyDescent="0.25">
      <c r="A2072" s="27">
        <v>1996</v>
      </c>
      <c r="B2072" s="27" t="s">
        <v>4086</v>
      </c>
      <c r="C2072" s="27" t="s">
        <v>674</v>
      </c>
      <c r="D2072" s="27" t="s">
        <v>3841</v>
      </c>
      <c r="E2072" s="27" t="s">
        <v>4065</v>
      </c>
      <c r="F2072" s="28">
        <v>35307</v>
      </c>
      <c r="G2072" s="29">
        <v>0.64583333333333337</v>
      </c>
      <c r="H2072" s="28">
        <v>35307</v>
      </c>
      <c r="I2072" s="29">
        <v>0.70486111111111116</v>
      </c>
      <c r="J2072" s="27" t="s">
        <v>889</v>
      </c>
      <c r="K2072" s="27">
        <v>0</v>
      </c>
      <c r="L2072" s="27">
        <v>0.2</v>
      </c>
      <c r="M2072" s="27">
        <v>0.2</v>
      </c>
      <c r="N2072" s="27" t="s">
        <v>882</v>
      </c>
      <c r="O2072" s="30">
        <v>202008094</v>
      </c>
      <c r="P2072" s="22"/>
      <c r="Q2072" s="22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  <c r="AB2072" s="16"/>
      <c r="AC2072" s="19"/>
    </row>
    <row r="2073" spans="1:29" x14ac:dyDescent="0.25">
      <c r="A2073" s="27">
        <v>1996</v>
      </c>
      <c r="B2073" s="27" t="s">
        <v>2311</v>
      </c>
      <c r="C2073" s="27" t="s">
        <v>2231</v>
      </c>
      <c r="D2073" s="27" t="s">
        <v>2268</v>
      </c>
      <c r="E2073" s="27" t="s">
        <v>2312</v>
      </c>
      <c r="F2073" s="28">
        <v>35307</v>
      </c>
      <c r="G2073" s="29">
        <v>0.65625</v>
      </c>
      <c r="H2073" s="28">
        <v>35307</v>
      </c>
      <c r="I2073" s="29">
        <v>0.86875000000000002</v>
      </c>
      <c r="J2073" s="27"/>
      <c r="K2073" s="27">
        <v>7.0000000000000007E-2</v>
      </c>
      <c r="L2073" s="27">
        <v>2.93</v>
      </c>
      <c r="M2073" s="27">
        <v>3</v>
      </c>
      <c r="N2073" s="27" t="s">
        <v>2173</v>
      </c>
      <c r="O2073" s="30">
        <v>202008867</v>
      </c>
      <c r="P2073" s="22"/>
      <c r="Q2073" s="22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9"/>
    </row>
    <row r="2074" spans="1:29" x14ac:dyDescent="0.25">
      <c r="A2074" s="27">
        <v>1996</v>
      </c>
      <c r="B2074" s="27" t="s">
        <v>4386</v>
      </c>
      <c r="C2074" s="27" t="s">
        <v>674</v>
      </c>
      <c r="D2074" s="27" t="s">
        <v>853</v>
      </c>
      <c r="E2074" s="27" t="s">
        <v>4387</v>
      </c>
      <c r="F2074" s="28">
        <v>35307</v>
      </c>
      <c r="G2074" s="29">
        <v>0.67708333333333337</v>
      </c>
      <c r="H2074" s="28">
        <v>35307</v>
      </c>
      <c r="I2074" s="29">
        <v>0.72916666666666663</v>
      </c>
      <c r="J2074" s="27" t="s">
        <v>889</v>
      </c>
      <c r="K2074" s="27">
        <v>0</v>
      </c>
      <c r="L2074" s="27">
        <v>0.2</v>
      </c>
      <c r="M2074" s="27">
        <v>0.2</v>
      </c>
      <c r="N2074" s="27" t="s">
        <v>882</v>
      </c>
      <c r="O2074" s="30">
        <v>202007751</v>
      </c>
      <c r="P2074" s="22"/>
      <c r="Q2074" s="22"/>
      <c r="R2074" s="16"/>
      <c r="S2074" s="16"/>
      <c r="T2074" s="16"/>
      <c r="U2074" s="16"/>
      <c r="V2074" s="16"/>
      <c r="W2074" s="16"/>
      <c r="X2074" s="16"/>
      <c r="Y2074" s="16"/>
      <c r="Z2074" s="16"/>
      <c r="AA2074" s="16"/>
      <c r="AB2074" s="16"/>
      <c r="AC2074" s="19"/>
    </row>
    <row r="2075" spans="1:29" x14ac:dyDescent="0.25">
      <c r="A2075" s="27">
        <v>1996</v>
      </c>
      <c r="B2075" s="27" t="s">
        <v>2313</v>
      </c>
      <c r="C2075" s="27" t="s">
        <v>2231</v>
      </c>
      <c r="D2075" s="27" t="s">
        <v>2243</v>
      </c>
      <c r="E2075" s="27" t="s">
        <v>2314</v>
      </c>
      <c r="F2075" s="28">
        <v>35307</v>
      </c>
      <c r="G2075" s="29">
        <v>0.68055555555555547</v>
      </c>
      <c r="H2075" s="28">
        <v>35307</v>
      </c>
      <c r="I2075" s="29">
        <v>0.78888888888888886</v>
      </c>
      <c r="J2075" s="27"/>
      <c r="K2075" s="27">
        <v>0.96</v>
      </c>
      <c r="L2075" s="27">
        <v>0</v>
      </c>
      <c r="M2075" s="27">
        <v>0.96</v>
      </c>
      <c r="N2075" s="27" t="s">
        <v>2173</v>
      </c>
      <c r="O2075" s="30">
        <v>202000416</v>
      </c>
      <c r="P2075" s="22"/>
      <c r="Q2075" s="22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9"/>
    </row>
    <row r="2076" spans="1:29" x14ac:dyDescent="0.25">
      <c r="A2076" s="27">
        <v>1996</v>
      </c>
      <c r="B2076" s="27" t="s">
        <v>4244</v>
      </c>
      <c r="C2076" s="27" t="s">
        <v>674</v>
      </c>
      <c r="D2076" s="27" t="s">
        <v>1248</v>
      </c>
      <c r="E2076" s="27" t="s">
        <v>3913</v>
      </c>
      <c r="F2076" s="28">
        <v>35307</v>
      </c>
      <c r="G2076" s="29">
        <v>0.68402777777777779</v>
      </c>
      <c r="H2076" s="28">
        <v>35307</v>
      </c>
      <c r="I2076" s="29">
        <v>0.73611111111111116</v>
      </c>
      <c r="J2076" s="27" t="s">
        <v>889</v>
      </c>
      <c r="K2076" s="27">
        <v>0</v>
      </c>
      <c r="L2076" s="27">
        <v>0.2</v>
      </c>
      <c r="M2076" s="27">
        <v>0.2</v>
      </c>
      <c r="N2076" s="27" t="s">
        <v>882</v>
      </c>
      <c r="O2076" s="30">
        <v>201704599</v>
      </c>
      <c r="P2076" s="22"/>
      <c r="Q2076" s="22"/>
      <c r="R2076" s="16"/>
      <c r="S2076" s="16"/>
      <c r="T2076" s="16"/>
      <c r="U2076" s="16"/>
      <c r="V2076" s="16"/>
      <c r="W2076" s="16"/>
      <c r="X2076" s="16"/>
      <c r="Y2076" s="16"/>
      <c r="Z2076" s="16"/>
      <c r="AA2076" s="16"/>
      <c r="AB2076" s="16"/>
      <c r="AC2076" s="19"/>
    </row>
    <row r="2077" spans="1:29" x14ac:dyDescent="0.25">
      <c r="A2077" s="27">
        <v>1996</v>
      </c>
      <c r="B2077" s="27" t="s">
        <v>2346</v>
      </c>
      <c r="C2077" s="27" t="s">
        <v>2231</v>
      </c>
      <c r="D2077" s="27" t="s">
        <v>2309</v>
      </c>
      <c r="E2077" s="27" t="s">
        <v>2309</v>
      </c>
      <c r="F2077" s="28">
        <v>35307</v>
      </c>
      <c r="G2077" s="29">
        <v>0.6875</v>
      </c>
      <c r="H2077" s="28">
        <v>35307</v>
      </c>
      <c r="I2077" s="29">
        <v>0.82708333333333339</v>
      </c>
      <c r="J2077" s="27" t="s">
        <v>889</v>
      </c>
      <c r="K2077" s="27">
        <v>0.01</v>
      </c>
      <c r="L2077" s="27">
        <v>0</v>
      </c>
      <c r="M2077" s="27">
        <v>0.01</v>
      </c>
      <c r="N2077" s="27" t="s">
        <v>882</v>
      </c>
      <c r="O2077" s="30">
        <v>202007531</v>
      </c>
      <c r="P2077" s="22"/>
      <c r="Q2077" s="22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9"/>
    </row>
    <row r="2078" spans="1:29" x14ac:dyDescent="0.25">
      <c r="A2078" s="27">
        <v>1996</v>
      </c>
      <c r="B2078" s="27" t="s">
        <v>3941</v>
      </c>
      <c r="C2078" s="27" t="s">
        <v>674</v>
      </c>
      <c r="D2078" s="27" t="s">
        <v>802</v>
      </c>
      <c r="E2078" s="27" t="s">
        <v>816</v>
      </c>
      <c r="F2078" s="28">
        <v>35307</v>
      </c>
      <c r="G2078" s="29">
        <v>0.70833333333333337</v>
      </c>
      <c r="H2078" s="28">
        <v>35307</v>
      </c>
      <c r="I2078" s="29">
        <v>0.73611111111111116</v>
      </c>
      <c r="J2078" s="27" t="s">
        <v>889</v>
      </c>
      <c r="K2078" s="27">
        <v>0</v>
      </c>
      <c r="L2078" s="27">
        <v>0.01</v>
      </c>
      <c r="M2078" s="27">
        <v>0.01</v>
      </c>
      <c r="N2078" s="27" t="s">
        <v>882</v>
      </c>
      <c r="O2078" s="30">
        <v>201708809</v>
      </c>
      <c r="P2078" s="22"/>
      <c r="Q2078" s="22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9"/>
    </row>
    <row r="2079" spans="1:29" x14ac:dyDescent="0.25">
      <c r="A2079" s="27">
        <v>1996</v>
      </c>
      <c r="B2079" s="27" t="s">
        <v>4906</v>
      </c>
      <c r="C2079" s="27" t="s">
        <v>674</v>
      </c>
      <c r="D2079" s="27" t="s">
        <v>752</v>
      </c>
      <c r="E2079" s="27" t="s">
        <v>4384</v>
      </c>
      <c r="F2079" s="28">
        <v>35307</v>
      </c>
      <c r="G2079" s="29">
        <v>0.72569444444444453</v>
      </c>
      <c r="H2079" s="28">
        <v>35307</v>
      </c>
      <c r="I2079" s="29">
        <v>0.82291666666666663</v>
      </c>
      <c r="J2079" s="27" t="s">
        <v>889</v>
      </c>
      <c r="K2079" s="27">
        <v>0</v>
      </c>
      <c r="L2079" s="27">
        <v>0.7</v>
      </c>
      <c r="M2079" s="27">
        <v>0.7</v>
      </c>
      <c r="N2079" s="27" t="s">
        <v>882</v>
      </c>
      <c r="O2079" s="30">
        <v>202102696</v>
      </c>
      <c r="P2079" s="22"/>
      <c r="Q2079" s="22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9"/>
    </row>
    <row r="2080" spans="1:29" x14ac:dyDescent="0.25">
      <c r="A2080" s="27">
        <v>1996</v>
      </c>
      <c r="B2080" s="27" t="s">
        <v>1423</v>
      </c>
      <c r="C2080" s="27" t="s">
        <v>676</v>
      </c>
      <c r="D2080" s="27" t="s">
        <v>901</v>
      </c>
      <c r="E2080" s="27" t="s">
        <v>1424</v>
      </c>
      <c r="F2080" s="28">
        <v>35307</v>
      </c>
      <c r="G2080" s="29">
        <v>0.73958333333333337</v>
      </c>
      <c r="H2080" s="28">
        <v>35307</v>
      </c>
      <c r="I2080" s="29">
        <v>0.84027777777777779</v>
      </c>
      <c r="J2080" s="27" t="s">
        <v>889</v>
      </c>
      <c r="K2080" s="27">
        <v>0</v>
      </c>
      <c r="L2080" s="27">
        <v>0.2</v>
      </c>
      <c r="M2080" s="27">
        <v>0.2</v>
      </c>
      <c r="N2080" s="27" t="s">
        <v>882</v>
      </c>
      <c r="O2080" s="30">
        <v>201905793</v>
      </c>
      <c r="P2080" s="22"/>
      <c r="Q2080" s="22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9"/>
    </row>
    <row r="2081" spans="1:29" x14ac:dyDescent="0.25">
      <c r="A2081" s="27">
        <v>1996</v>
      </c>
      <c r="B2081" s="27" t="s">
        <v>2490</v>
      </c>
      <c r="C2081" s="27" t="s">
        <v>2231</v>
      </c>
      <c r="D2081" s="27" t="s">
        <v>2362</v>
      </c>
      <c r="E2081" s="27" t="s">
        <v>2362</v>
      </c>
      <c r="F2081" s="28">
        <v>35307</v>
      </c>
      <c r="G2081" s="29">
        <v>0.75</v>
      </c>
      <c r="H2081" s="28">
        <v>35307</v>
      </c>
      <c r="I2081" s="29">
        <v>0.7680555555555556</v>
      </c>
      <c r="J2081" s="27"/>
      <c r="K2081" s="27">
        <v>0.02</v>
      </c>
      <c r="L2081" s="27">
        <v>0</v>
      </c>
      <c r="M2081" s="27">
        <v>0.02</v>
      </c>
      <c r="N2081" s="27" t="s">
        <v>2211</v>
      </c>
      <c r="O2081" s="30">
        <v>200304815</v>
      </c>
      <c r="P2081" s="22"/>
      <c r="Q2081" s="22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9"/>
    </row>
    <row r="2082" spans="1:29" x14ac:dyDescent="0.25">
      <c r="A2082" s="27">
        <v>1996</v>
      </c>
      <c r="B2082" s="27" t="s">
        <v>4242</v>
      </c>
      <c r="C2082" s="27" t="s">
        <v>674</v>
      </c>
      <c r="D2082" s="27" t="s">
        <v>802</v>
      </c>
      <c r="E2082" s="27" t="s">
        <v>781</v>
      </c>
      <c r="F2082" s="28">
        <v>35307</v>
      </c>
      <c r="G2082" s="29">
        <v>0.75</v>
      </c>
      <c r="H2082" s="28">
        <v>35307</v>
      </c>
      <c r="I2082" s="29">
        <v>0.79166666666666663</v>
      </c>
      <c r="J2082" s="27" t="s">
        <v>889</v>
      </c>
      <c r="K2082" s="27">
        <v>0</v>
      </c>
      <c r="L2082" s="27">
        <v>0.03</v>
      </c>
      <c r="M2082" s="27">
        <v>0.03</v>
      </c>
      <c r="N2082" s="27" t="s">
        <v>882</v>
      </c>
      <c r="O2082" s="30">
        <v>202006562</v>
      </c>
      <c r="P2082" s="22"/>
      <c r="Q2082" s="22"/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9"/>
    </row>
    <row r="2083" spans="1:29" x14ac:dyDescent="0.25">
      <c r="A2083" s="27">
        <v>1996</v>
      </c>
      <c r="B2083" s="27" t="s">
        <v>4919</v>
      </c>
      <c r="C2083" s="27" t="s">
        <v>674</v>
      </c>
      <c r="D2083" s="27" t="s">
        <v>3830</v>
      </c>
      <c r="E2083" s="27" t="s">
        <v>3831</v>
      </c>
      <c r="F2083" s="28">
        <v>35307</v>
      </c>
      <c r="G2083" s="29">
        <v>0.75</v>
      </c>
      <c r="H2083" s="28">
        <v>35307</v>
      </c>
      <c r="I2083" s="29">
        <v>0.79166666666666663</v>
      </c>
      <c r="J2083" s="27" t="s">
        <v>889</v>
      </c>
      <c r="K2083" s="27">
        <v>0</v>
      </c>
      <c r="L2083" s="27">
        <v>1</v>
      </c>
      <c r="M2083" s="27">
        <v>1</v>
      </c>
      <c r="N2083" s="27" t="s">
        <v>882</v>
      </c>
      <c r="O2083" s="30">
        <v>201704961</v>
      </c>
      <c r="P2083" s="22"/>
      <c r="Q2083" s="22"/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9"/>
    </row>
    <row r="2084" spans="1:29" x14ac:dyDescent="0.25">
      <c r="A2084" s="27">
        <v>1996</v>
      </c>
      <c r="B2084" s="27" t="s">
        <v>1106</v>
      </c>
      <c r="C2084" s="27" t="s">
        <v>676</v>
      </c>
      <c r="D2084" s="27" t="s">
        <v>914</v>
      </c>
      <c r="E2084" s="27" t="s">
        <v>985</v>
      </c>
      <c r="F2084" s="28">
        <v>35307</v>
      </c>
      <c r="G2084" s="29">
        <v>0.75347222222222221</v>
      </c>
      <c r="H2084" s="28">
        <v>35307</v>
      </c>
      <c r="I2084" s="29">
        <v>0.8125</v>
      </c>
      <c r="J2084" s="27" t="s">
        <v>889</v>
      </c>
      <c r="K2084" s="27">
        <v>0</v>
      </c>
      <c r="L2084" s="27">
        <v>0.2</v>
      </c>
      <c r="M2084" s="27">
        <v>0.2</v>
      </c>
      <c r="N2084" s="27" t="s">
        <v>882</v>
      </c>
      <c r="O2084" s="30">
        <v>201900359</v>
      </c>
      <c r="P2084" s="22"/>
      <c r="Q2084" s="22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9"/>
    </row>
    <row r="2085" spans="1:29" x14ac:dyDescent="0.25">
      <c r="A2085" s="27">
        <v>1996</v>
      </c>
      <c r="B2085" s="27" t="s">
        <v>4092</v>
      </c>
      <c r="C2085" s="27" t="s">
        <v>674</v>
      </c>
      <c r="D2085" s="27" t="s">
        <v>3821</v>
      </c>
      <c r="E2085" s="27" t="s">
        <v>3867</v>
      </c>
      <c r="F2085" s="28">
        <v>35307</v>
      </c>
      <c r="G2085" s="29">
        <v>0.75416666666666676</v>
      </c>
      <c r="H2085" s="28">
        <v>35307</v>
      </c>
      <c r="I2085" s="29">
        <v>0.79027777777777775</v>
      </c>
      <c r="J2085" s="27" t="s">
        <v>889</v>
      </c>
      <c r="K2085" s="27">
        <v>0</v>
      </c>
      <c r="L2085" s="27">
        <v>0.02</v>
      </c>
      <c r="M2085" s="27">
        <v>0.02</v>
      </c>
      <c r="N2085" s="27" t="s">
        <v>882</v>
      </c>
      <c r="O2085" s="30">
        <v>202005567</v>
      </c>
      <c r="P2085" s="22"/>
      <c r="Q2085" s="22"/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  <c r="AB2085" s="16"/>
      <c r="AC2085" s="19"/>
    </row>
    <row r="2086" spans="1:29" x14ac:dyDescent="0.25">
      <c r="A2086" s="27">
        <v>1996</v>
      </c>
      <c r="B2086" s="27" t="s">
        <v>4392</v>
      </c>
      <c r="C2086" s="27" t="s">
        <v>674</v>
      </c>
      <c r="D2086" s="27" t="s">
        <v>1248</v>
      </c>
      <c r="E2086" s="27" t="s">
        <v>835</v>
      </c>
      <c r="F2086" s="28">
        <v>35307</v>
      </c>
      <c r="G2086" s="29">
        <v>0.75902777777777775</v>
      </c>
      <c r="H2086" s="28">
        <v>35307</v>
      </c>
      <c r="I2086" s="29">
        <v>0.84722222222222221</v>
      </c>
      <c r="J2086" s="27" t="s">
        <v>889</v>
      </c>
      <c r="K2086" s="27">
        <v>0</v>
      </c>
      <c r="L2086" s="27">
        <v>0.3</v>
      </c>
      <c r="M2086" s="27">
        <v>0.3</v>
      </c>
      <c r="N2086" s="27" t="s">
        <v>882</v>
      </c>
      <c r="O2086" s="30">
        <v>201907198</v>
      </c>
      <c r="P2086" s="22"/>
      <c r="Q2086" s="22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9"/>
    </row>
    <row r="2087" spans="1:29" x14ac:dyDescent="0.25">
      <c r="A2087" s="27">
        <v>1996</v>
      </c>
      <c r="B2087" s="27" t="s">
        <v>962</v>
      </c>
      <c r="C2087" s="27" t="s">
        <v>676</v>
      </c>
      <c r="D2087" s="27" t="s">
        <v>963</v>
      </c>
      <c r="E2087" s="27" t="s">
        <v>964</v>
      </c>
      <c r="F2087" s="28">
        <v>35307</v>
      </c>
      <c r="G2087" s="29">
        <v>0.7680555555555556</v>
      </c>
      <c r="H2087" s="28">
        <v>35307</v>
      </c>
      <c r="I2087" s="29">
        <v>0.80208333333333337</v>
      </c>
      <c r="J2087" s="27" t="s">
        <v>889</v>
      </c>
      <c r="K2087" s="27">
        <v>0.02</v>
      </c>
      <c r="L2087" s="27">
        <v>0.02</v>
      </c>
      <c r="M2087" s="27">
        <v>0.04</v>
      </c>
      <c r="N2087" s="27" t="s">
        <v>882</v>
      </c>
      <c r="O2087" s="30">
        <v>201900174</v>
      </c>
      <c r="P2087" s="22"/>
      <c r="Q2087" s="22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9"/>
    </row>
    <row r="2088" spans="1:29" x14ac:dyDescent="0.25">
      <c r="A2088" s="27">
        <v>1996</v>
      </c>
      <c r="B2088" s="27" t="s">
        <v>1280</v>
      </c>
      <c r="C2088" s="27" t="s">
        <v>676</v>
      </c>
      <c r="D2088" s="27" t="s">
        <v>898</v>
      </c>
      <c r="E2088" s="27" t="s">
        <v>898</v>
      </c>
      <c r="F2088" s="28">
        <v>35307</v>
      </c>
      <c r="G2088" s="29">
        <v>0.77083333333333337</v>
      </c>
      <c r="H2088" s="28">
        <v>35307</v>
      </c>
      <c r="I2088" s="29">
        <v>0.80208333333333337</v>
      </c>
      <c r="J2088" s="27" t="s">
        <v>889</v>
      </c>
      <c r="K2088" s="27">
        <v>0</v>
      </c>
      <c r="L2088" s="27">
        <v>0.5</v>
      </c>
      <c r="M2088" s="27">
        <v>0.5</v>
      </c>
      <c r="N2088" s="27" t="s">
        <v>882</v>
      </c>
      <c r="O2088" s="30">
        <v>202007042</v>
      </c>
      <c r="P2088" s="22"/>
      <c r="Q2088" s="22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9"/>
    </row>
    <row r="2089" spans="1:29" x14ac:dyDescent="0.25">
      <c r="A2089" s="27">
        <v>1996</v>
      </c>
      <c r="B2089" s="27" t="s">
        <v>3932</v>
      </c>
      <c r="C2089" s="27" t="s">
        <v>674</v>
      </c>
      <c r="D2089" s="27" t="s">
        <v>3933</v>
      </c>
      <c r="E2089" s="27" t="s">
        <v>3934</v>
      </c>
      <c r="F2089" s="28">
        <v>35307</v>
      </c>
      <c r="G2089" s="29">
        <v>0.77777777777777779</v>
      </c>
      <c r="H2089" s="28">
        <v>35307</v>
      </c>
      <c r="I2089" s="29">
        <v>0.80902777777777779</v>
      </c>
      <c r="J2089" s="27" t="s">
        <v>889</v>
      </c>
      <c r="K2089" s="27">
        <v>0</v>
      </c>
      <c r="L2089" s="27">
        <v>0.01</v>
      </c>
      <c r="M2089" s="27">
        <v>0.01</v>
      </c>
      <c r="N2089" s="27" t="s">
        <v>882</v>
      </c>
      <c r="O2089" s="30">
        <v>202002811</v>
      </c>
      <c r="P2089" s="22"/>
      <c r="Q2089" s="22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9"/>
    </row>
    <row r="2090" spans="1:29" x14ac:dyDescent="0.25">
      <c r="A2090" s="27">
        <v>1996</v>
      </c>
      <c r="B2090" s="27" t="s">
        <v>3601</v>
      </c>
      <c r="C2090" s="27" t="s">
        <v>3569</v>
      </c>
      <c r="D2090" s="27" t="s">
        <v>3593</v>
      </c>
      <c r="E2090" s="27" t="s">
        <v>3602</v>
      </c>
      <c r="F2090" s="28">
        <v>35307</v>
      </c>
      <c r="G2090" s="29">
        <v>0.82291666666666663</v>
      </c>
      <c r="H2090" s="28">
        <v>35307</v>
      </c>
      <c r="I2090" s="29">
        <v>0.84305555555555556</v>
      </c>
      <c r="J2090" s="27" t="s">
        <v>889</v>
      </c>
      <c r="K2090" s="27">
        <v>0</v>
      </c>
      <c r="L2090" s="27">
        <v>0</v>
      </c>
      <c r="M2090" s="27">
        <v>0</v>
      </c>
      <c r="N2090" s="27" t="s">
        <v>882</v>
      </c>
      <c r="O2090" s="30">
        <v>201906117</v>
      </c>
      <c r="P2090" s="22"/>
      <c r="Q2090" s="22"/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9"/>
    </row>
    <row r="2091" spans="1:29" x14ac:dyDescent="0.25">
      <c r="A2091" s="27">
        <v>1996</v>
      </c>
      <c r="B2091" s="27" t="s">
        <v>1277</v>
      </c>
      <c r="C2091" s="27" t="s">
        <v>676</v>
      </c>
      <c r="D2091" s="27" t="s">
        <v>891</v>
      </c>
      <c r="E2091" s="27" t="s">
        <v>806</v>
      </c>
      <c r="F2091" s="28">
        <v>35307</v>
      </c>
      <c r="G2091" s="29">
        <v>0.83333333333333337</v>
      </c>
      <c r="H2091" s="28">
        <v>35307</v>
      </c>
      <c r="I2091" s="29">
        <v>0.91666666666666663</v>
      </c>
      <c r="J2091" s="27" t="s">
        <v>889</v>
      </c>
      <c r="K2091" s="27">
        <v>0</v>
      </c>
      <c r="L2091" s="27">
        <v>0.05</v>
      </c>
      <c r="M2091" s="27">
        <v>0.05</v>
      </c>
      <c r="N2091" s="27" t="s">
        <v>882</v>
      </c>
      <c r="O2091" s="30">
        <v>201908014</v>
      </c>
      <c r="P2091" s="22"/>
      <c r="Q2091" s="22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9"/>
    </row>
    <row r="2092" spans="1:29" x14ac:dyDescent="0.25">
      <c r="A2092" s="27">
        <v>1996</v>
      </c>
      <c r="B2092" s="27" t="s">
        <v>4243</v>
      </c>
      <c r="C2092" s="27" t="s">
        <v>674</v>
      </c>
      <c r="D2092" s="27" t="s">
        <v>802</v>
      </c>
      <c r="E2092" s="27" t="s">
        <v>3863</v>
      </c>
      <c r="F2092" s="28">
        <v>35307</v>
      </c>
      <c r="G2092" s="29">
        <v>0.83680555555555547</v>
      </c>
      <c r="H2092" s="28">
        <v>35307</v>
      </c>
      <c r="I2092" s="29">
        <v>0.86805555555555547</v>
      </c>
      <c r="J2092" s="27" t="s">
        <v>889</v>
      </c>
      <c r="K2092" s="27">
        <v>0</v>
      </c>
      <c r="L2092" s="27">
        <v>0.05</v>
      </c>
      <c r="M2092" s="27">
        <v>0.05</v>
      </c>
      <c r="N2092" s="27" t="s">
        <v>882</v>
      </c>
      <c r="O2092" s="30">
        <v>201704317</v>
      </c>
      <c r="P2092" s="22"/>
      <c r="Q2092" s="22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9"/>
    </row>
    <row r="2093" spans="1:29" x14ac:dyDescent="0.25">
      <c r="A2093" s="27">
        <v>1996</v>
      </c>
      <c r="B2093" s="27" t="s">
        <v>4402</v>
      </c>
      <c r="C2093" s="27" t="s">
        <v>674</v>
      </c>
      <c r="D2093" s="27" t="s">
        <v>3827</v>
      </c>
      <c r="E2093" s="27" t="s">
        <v>4403</v>
      </c>
      <c r="F2093" s="28">
        <v>35307</v>
      </c>
      <c r="G2093" s="29">
        <v>0.84027777777777779</v>
      </c>
      <c r="H2093" s="28">
        <v>35307</v>
      </c>
      <c r="I2093" s="29">
        <v>0.875</v>
      </c>
      <c r="J2093" s="27" t="s">
        <v>889</v>
      </c>
      <c r="K2093" s="27">
        <v>0</v>
      </c>
      <c r="L2093" s="27">
        <v>0.05</v>
      </c>
      <c r="M2093" s="27">
        <v>0.05</v>
      </c>
      <c r="N2093" s="27" t="s">
        <v>882</v>
      </c>
      <c r="O2093" s="30">
        <v>201306340</v>
      </c>
      <c r="P2093" s="22"/>
      <c r="Q2093" s="22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9"/>
    </row>
    <row r="2094" spans="1:29" x14ac:dyDescent="0.25">
      <c r="A2094" s="27">
        <v>1996</v>
      </c>
      <c r="B2094" s="27" t="s">
        <v>3942</v>
      </c>
      <c r="C2094" s="27" t="s">
        <v>674</v>
      </c>
      <c r="D2094" s="27" t="s">
        <v>3824</v>
      </c>
      <c r="E2094" s="27" t="s">
        <v>3825</v>
      </c>
      <c r="F2094" s="28">
        <v>35307</v>
      </c>
      <c r="G2094" s="29">
        <v>0.84722222222222221</v>
      </c>
      <c r="H2094" s="28">
        <v>35307</v>
      </c>
      <c r="I2094" s="29">
        <v>0.89930555555555547</v>
      </c>
      <c r="J2094" s="27" t="s">
        <v>889</v>
      </c>
      <c r="K2094" s="27">
        <v>0</v>
      </c>
      <c r="L2094" s="27">
        <v>0.1</v>
      </c>
      <c r="M2094" s="27">
        <v>0.1</v>
      </c>
      <c r="N2094" s="27" t="s">
        <v>882</v>
      </c>
      <c r="O2094" s="30">
        <v>201907321</v>
      </c>
      <c r="P2094" s="22"/>
      <c r="Q2094" s="22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9"/>
    </row>
    <row r="2095" spans="1:29" x14ac:dyDescent="0.25">
      <c r="A2095" s="27">
        <v>1996</v>
      </c>
      <c r="B2095" s="27" t="s">
        <v>4382</v>
      </c>
      <c r="C2095" s="27" t="s">
        <v>674</v>
      </c>
      <c r="D2095" s="27" t="s">
        <v>752</v>
      </c>
      <c r="E2095" s="27" t="s">
        <v>3882</v>
      </c>
      <c r="F2095" s="28">
        <v>35307</v>
      </c>
      <c r="G2095" s="29">
        <v>0.85416666666666663</v>
      </c>
      <c r="H2095" s="28">
        <v>35307</v>
      </c>
      <c r="I2095" s="29">
        <v>0.9375</v>
      </c>
      <c r="J2095" s="27" t="s">
        <v>889</v>
      </c>
      <c r="K2095" s="27">
        <v>0</v>
      </c>
      <c r="L2095" s="27">
        <v>0.05</v>
      </c>
      <c r="M2095" s="27">
        <v>0.05</v>
      </c>
      <c r="N2095" s="27" t="s">
        <v>882</v>
      </c>
      <c r="O2095" s="30">
        <v>201906576</v>
      </c>
      <c r="P2095" s="22"/>
      <c r="Q2095" s="22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9"/>
    </row>
    <row r="2096" spans="1:29" x14ac:dyDescent="0.25">
      <c r="A2096" s="27">
        <v>1996</v>
      </c>
      <c r="B2096" s="27" t="s">
        <v>4101</v>
      </c>
      <c r="C2096" s="27" t="s">
        <v>674</v>
      </c>
      <c r="D2096" s="27" t="s">
        <v>802</v>
      </c>
      <c r="E2096" s="27" t="s">
        <v>3844</v>
      </c>
      <c r="F2096" s="28">
        <v>35307</v>
      </c>
      <c r="G2096" s="29">
        <v>0.86458333333333337</v>
      </c>
      <c r="H2096" s="28">
        <v>35307</v>
      </c>
      <c r="I2096" s="29">
        <v>0.90972222222222221</v>
      </c>
      <c r="J2096" s="27" t="s">
        <v>889</v>
      </c>
      <c r="K2096" s="27">
        <v>0</v>
      </c>
      <c r="L2096" s="27">
        <v>0.02</v>
      </c>
      <c r="M2096" s="27">
        <v>0.02</v>
      </c>
      <c r="N2096" s="27" t="s">
        <v>882</v>
      </c>
      <c r="O2096" s="30">
        <v>202007590</v>
      </c>
      <c r="P2096" s="22"/>
      <c r="Q2096" s="22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9"/>
    </row>
    <row r="2097" spans="1:29" x14ac:dyDescent="0.25">
      <c r="A2097" s="27">
        <v>1996</v>
      </c>
      <c r="B2097" s="27" t="s">
        <v>4244</v>
      </c>
      <c r="C2097" s="27" t="s">
        <v>674</v>
      </c>
      <c r="D2097" s="27" t="s">
        <v>1248</v>
      </c>
      <c r="E2097" s="27" t="s">
        <v>3913</v>
      </c>
      <c r="F2097" s="28">
        <v>35307</v>
      </c>
      <c r="G2097" s="29">
        <v>0.86458333333333337</v>
      </c>
      <c r="H2097" s="28">
        <v>35307</v>
      </c>
      <c r="I2097" s="29">
        <v>0.90277777777777779</v>
      </c>
      <c r="J2097" s="27" t="s">
        <v>889</v>
      </c>
      <c r="K2097" s="27">
        <v>0</v>
      </c>
      <c r="L2097" s="27">
        <v>0.03</v>
      </c>
      <c r="M2097" s="27">
        <v>0.03</v>
      </c>
      <c r="N2097" s="27" t="s">
        <v>882</v>
      </c>
      <c r="O2097" s="30">
        <v>201904810</v>
      </c>
      <c r="P2097" s="22"/>
      <c r="Q2097" s="22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9"/>
    </row>
    <row r="2098" spans="1:29" x14ac:dyDescent="0.25">
      <c r="A2098" s="27">
        <v>1996</v>
      </c>
      <c r="B2098" s="27" t="s">
        <v>4386</v>
      </c>
      <c r="C2098" s="27" t="s">
        <v>674</v>
      </c>
      <c r="D2098" s="27" t="s">
        <v>853</v>
      </c>
      <c r="E2098" s="27" t="s">
        <v>4387</v>
      </c>
      <c r="F2098" s="28">
        <v>35307</v>
      </c>
      <c r="G2098" s="29">
        <v>0.86805555555555547</v>
      </c>
      <c r="H2098" s="28">
        <v>35307</v>
      </c>
      <c r="I2098" s="29">
        <v>0.88888888888888884</v>
      </c>
      <c r="J2098" s="27" t="s">
        <v>889</v>
      </c>
      <c r="K2098" s="27">
        <v>0</v>
      </c>
      <c r="L2098" s="27">
        <v>0.05</v>
      </c>
      <c r="M2098" s="27">
        <v>0.05</v>
      </c>
      <c r="N2098" s="27" t="s">
        <v>882</v>
      </c>
      <c r="O2098" s="30">
        <v>201909927</v>
      </c>
      <c r="P2098" s="22"/>
      <c r="Q2098" s="22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9"/>
    </row>
    <row r="2099" spans="1:29" x14ac:dyDescent="0.25">
      <c r="A2099" s="27">
        <v>1996</v>
      </c>
      <c r="B2099" s="27" t="s">
        <v>3936</v>
      </c>
      <c r="C2099" s="27" t="s">
        <v>674</v>
      </c>
      <c r="D2099" s="27" t="s">
        <v>3841</v>
      </c>
      <c r="E2099" s="27" t="s">
        <v>3937</v>
      </c>
      <c r="F2099" s="28">
        <v>35307</v>
      </c>
      <c r="G2099" s="29">
        <v>0.86805555555555547</v>
      </c>
      <c r="H2099" s="28">
        <v>35307</v>
      </c>
      <c r="I2099" s="29">
        <v>0.94444444444444453</v>
      </c>
      <c r="J2099" s="27" t="s">
        <v>889</v>
      </c>
      <c r="K2099" s="27">
        <v>0</v>
      </c>
      <c r="L2099" s="27">
        <v>0.4</v>
      </c>
      <c r="M2099" s="27">
        <v>0.4</v>
      </c>
      <c r="N2099" s="27" t="s">
        <v>882</v>
      </c>
      <c r="O2099" s="30">
        <v>201703591</v>
      </c>
      <c r="P2099" s="22"/>
      <c r="Q2099" s="22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9"/>
    </row>
    <row r="2100" spans="1:29" x14ac:dyDescent="0.25">
      <c r="A2100" s="27">
        <v>1996</v>
      </c>
      <c r="B2100" s="27" t="s">
        <v>4088</v>
      </c>
      <c r="C2100" s="27" t="s">
        <v>674</v>
      </c>
      <c r="D2100" s="27" t="s">
        <v>3841</v>
      </c>
      <c r="E2100" s="27" t="s">
        <v>4089</v>
      </c>
      <c r="F2100" s="28">
        <v>35307</v>
      </c>
      <c r="G2100" s="29">
        <v>0.88541666666666663</v>
      </c>
      <c r="H2100" s="28">
        <v>35307</v>
      </c>
      <c r="I2100" s="29">
        <v>0.97222222222222221</v>
      </c>
      <c r="J2100" s="27" t="s">
        <v>889</v>
      </c>
      <c r="K2100" s="27">
        <v>0</v>
      </c>
      <c r="L2100" s="27">
        <v>0.8</v>
      </c>
      <c r="M2100" s="27">
        <v>0.8</v>
      </c>
      <c r="N2100" s="27" t="s">
        <v>882</v>
      </c>
      <c r="O2100" s="30">
        <v>202003484</v>
      </c>
      <c r="P2100" s="22"/>
      <c r="Q2100" s="22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9"/>
    </row>
    <row r="2101" spans="1:29" x14ac:dyDescent="0.25">
      <c r="A2101" s="27">
        <v>1996</v>
      </c>
      <c r="B2101" s="27" t="s">
        <v>2316</v>
      </c>
      <c r="C2101" s="27" t="s">
        <v>2231</v>
      </c>
      <c r="D2101" s="27" t="s">
        <v>2268</v>
      </c>
      <c r="E2101" s="27" t="s">
        <v>2317</v>
      </c>
      <c r="F2101" s="28">
        <v>35307</v>
      </c>
      <c r="G2101" s="29">
        <v>0.89444444444444438</v>
      </c>
      <c r="H2101" s="28">
        <v>35307</v>
      </c>
      <c r="I2101" s="29">
        <v>0.98333333333333339</v>
      </c>
      <c r="J2101" s="27"/>
      <c r="K2101" s="27">
        <v>7.0000000000000007E-2</v>
      </c>
      <c r="L2101" s="27">
        <v>0</v>
      </c>
      <c r="M2101" s="27">
        <v>7.0000000000000007E-2</v>
      </c>
      <c r="N2101" s="27" t="s">
        <v>2173</v>
      </c>
      <c r="O2101" s="30">
        <v>201907581</v>
      </c>
      <c r="P2101" s="22"/>
      <c r="Q2101" s="22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9"/>
    </row>
    <row r="2102" spans="1:29" x14ac:dyDescent="0.25">
      <c r="A2102" s="27">
        <v>1996</v>
      </c>
      <c r="B2102" s="27" t="s">
        <v>2321</v>
      </c>
      <c r="C2102" s="27" t="s">
        <v>2231</v>
      </c>
      <c r="D2102" s="27" t="s">
        <v>2235</v>
      </c>
      <c r="E2102" s="27" t="s">
        <v>2235</v>
      </c>
      <c r="F2102" s="28">
        <v>35307</v>
      </c>
      <c r="G2102" s="29">
        <v>0.89583333333333337</v>
      </c>
      <c r="H2102" s="28">
        <v>35307</v>
      </c>
      <c r="I2102" s="29">
        <v>0.95000000000000007</v>
      </c>
      <c r="J2102" s="27"/>
      <c r="K2102" s="27">
        <v>0</v>
      </c>
      <c r="L2102" s="27">
        <v>0.01</v>
      </c>
      <c r="M2102" s="27">
        <v>0.01</v>
      </c>
      <c r="N2102" s="27" t="s">
        <v>2173</v>
      </c>
      <c r="O2102" s="30">
        <v>201709436</v>
      </c>
      <c r="P2102" s="22"/>
      <c r="Q2102" s="22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9"/>
    </row>
    <row r="2103" spans="1:29" x14ac:dyDescent="0.25">
      <c r="A2103" s="27">
        <v>1996</v>
      </c>
      <c r="B2103" s="27" t="s">
        <v>2319</v>
      </c>
      <c r="C2103" s="27" t="s">
        <v>2231</v>
      </c>
      <c r="D2103" s="27" t="s">
        <v>2268</v>
      </c>
      <c r="E2103" s="27" t="s">
        <v>2320</v>
      </c>
      <c r="F2103" s="28">
        <v>35307</v>
      </c>
      <c r="G2103" s="29">
        <v>0.92152777777777783</v>
      </c>
      <c r="H2103" s="28">
        <v>35307</v>
      </c>
      <c r="I2103" s="29">
        <v>0.98263888888888884</v>
      </c>
      <c r="J2103" s="27"/>
      <c r="K2103" s="27">
        <v>0.1</v>
      </c>
      <c r="L2103" s="27">
        <v>0</v>
      </c>
      <c r="M2103" s="27">
        <v>0.1</v>
      </c>
      <c r="N2103" s="27" t="s">
        <v>2173</v>
      </c>
      <c r="O2103" s="30">
        <v>201705754</v>
      </c>
      <c r="P2103" s="22"/>
      <c r="Q2103" s="22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9"/>
    </row>
    <row r="2104" spans="1:29" x14ac:dyDescent="0.25">
      <c r="A2104" s="27">
        <v>1996</v>
      </c>
      <c r="B2104" s="27" t="s">
        <v>4083</v>
      </c>
      <c r="C2104" s="27" t="s">
        <v>674</v>
      </c>
      <c r="D2104" s="27" t="s">
        <v>802</v>
      </c>
      <c r="E2104" s="27" t="s">
        <v>781</v>
      </c>
      <c r="F2104" s="28">
        <v>35307</v>
      </c>
      <c r="G2104" s="29">
        <v>0.9375</v>
      </c>
      <c r="H2104" s="28">
        <v>35307</v>
      </c>
      <c r="I2104" s="29">
        <v>0.97569444444444453</v>
      </c>
      <c r="J2104" s="27" t="s">
        <v>889</v>
      </c>
      <c r="K2104" s="27">
        <v>0</v>
      </c>
      <c r="L2104" s="27">
        <v>0.02</v>
      </c>
      <c r="M2104" s="27">
        <v>0.02</v>
      </c>
      <c r="N2104" s="27" t="s">
        <v>882</v>
      </c>
      <c r="O2104" s="30">
        <v>202009533</v>
      </c>
      <c r="P2104" s="22"/>
      <c r="Q2104" s="22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9"/>
    </row>
    <row r="2105" spans="1:29" x14ac:dyDescent="0.25">
      <c r="A2105" s="27">
        <v>1996</v>
      </c>
      <c r="B2105" s="27" t="s">
        <v>3938</v>
      </c>
      <c r="C2105" s="27" t="s">
        <v>674</v>
      </c>
      <c r="D2105" s="27" t="s">
        <v>3939</v>
      </c>
      <c r="E2105" s="27" t="s">
        <v>3940</v>
      </c>
      <c r="F2105" s="28">
        <v>35307</v>
      </c>
      <c r="G2105" s="29">
        <v>0.9375</v>
      </c>
      <c r="H2105" s="28">
        <v>35307</v>
      </c>
      <c r="I2105" s="29">
        <v>0.96875</v>
      </c>
      <c r="J2105" s="27" t="s">
        <v>889</v>
      </c>
      <c r="K2105" s="27">
        <v>0</v>
      </c>
      <c r="L2105" s="27">
        <v>0.02</v>
      </c>
      <c r="M2105" s="27">
        <v>0.02</v>
      </c>
      <c r="N2105" s="27" t="s">
        <v>882</v>
      </c>
      <c r="O2105" s="30">
        <v>202004374</v>
      </c>
      <c r="P2105" s="22"/>
      <c r="Q2105" s="22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9"/>
    </row>
    <row r="2106" spans="1:29" x14ac:dyDescent="0.25">
      <c r="A2106" s="27">
        <v>1996</v>
      </c>
      <c r="B2106" s="27" t="s">
        <v>3926</v>
      </c>
      <c r="C2106" s="27" t="s">
        <v>674</v>
      </c>
      <c r="D2106" s="27" t="s">
        <v>3841</v>
      </c>
      <c r="E2106" s="27" t="s">
        <v>3927</v>
      </c>
      <c r="F2106" s="28">
        <v>35307</v>
      </c>
      <c r="G2106" s="29">
        <v>0.94444444444444453</v>
      </c>
      <c r="H2106" s="28">
        <v>35307</v>
      </c>
      <c r="I2106" s="29">
        <v>0.98958333333333337</v>
      </c>
      <c r="J2106" s="27" t="s">
        <v>889</v>
      </c>
      <c r="K2106" s="27">
        <v>0</v>
      </c>
      <c r="L2106" s="27">
        <v>0.3</v>
      </c>
      <c r="M2106" s="27">
        <v>0.3</v>
      </c>
      <c r="N2106" s="27" t="s">
        <v>882</v>
      </c>
      <c r="O2106" s="30">
        <v>202007539</v>
      </c>
      <c r="P2106" s="22"/>
      <c r="Q2106" s="22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9"/>
    </row>
    <row r="2107" spans="1:29" x14ac:dyDescent="0.25">
      <c r="A2107" s="27">
        <v>1996</v>
      </c>
      <c r="B2107" s="27" t="s">
        <v>4620</v>
      </c>
      <c r="C2107" s="27" t="s">
        <v>674</v>
      </c>
      <c r="D2107" s="27" t="s">
        <v>752</v>
      </c>
      <c r="E2107" s="27" t="s">
        <v>4184</v>
      </c>
      <c r="F2107" s="28">
        <v>35308</v>
      </c>
      <c r="G2107" s="29">
        <v>1.3888888888888888E-2</v>
      </c>
      <c r="H2107" s="28">
        <v>35308</v>
      </c>
      <c r="I2107" s="29">
        <v>3.125E-2</v>
      </c>
      <c r="J2107" s="27" t="s">
        <v>889</v>
      </c>
      <c r="K2107" s="27">
        <v>0</v>
      </c>
      <c r="L2107" s="27">
        <v>0.1</v>
      </c>
      <c r="M2107" s="27">
        <v>0.1</v>
      </c>
      <c r="N2107" s="27" t="s">
        <v>882</v>
      </c>
      <c r="O2107" s="30">
        <v>202103628</v>
      </c>
      <c r="P2107" s="22"/>
      <c r="Q2107" s="22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9"/>
    </row>
    <row r="2108" spans="1:29" x14ac:dyDescent="0.25">
      <c r="A2108" s="27">
        <v>1996</v>
      </c>
      <c r="B2108" s="27" t="s">
        <v>2308</v>
      </c>
      <c r="C2108" s="27" t="s">
        <v>2231</v>
      </c>
      <c r="D2108" s="27" t="s">
        <v>2309</v>
      </c>
      <c r="E2108" s="27" t="s">
        <v>2310</v>
      </c>
      <c r="F2108" s="28">
        <v>35308</v>
      </c>
      <c r="G2108" s="29">
        <v>2.4305555555555556E-2</v>
      </c>
      <c r="H2108" s="28">
        <v>35308</v>
      </c>
      <c r="I2108" s="29">
        <v>7.2916666666666671E-2</v>
      </c>
      <c r="J2108" s="27"/>
      <c r="K2108" s="27">
        <v>0</v>
      </c>
      <c r="L2108" s="27">
        <v>0.01</v>
      </c>
      <c r="M2108" s="27">
        <v>0.01</v>
      </c>
      <c r="N2108" s="27" t="s">
        <v>2173</v>
      </c>
      <c r="O2108" s="30">
        <v>201705149</v>
      </c>
      <c r="P2108" s="22"/>
      <c r="Q2108" s="22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9"/>
    </row>
    <row r="2109" spans="1:29" x14ac:dyDescent="0.25">
      <c r="A2109" s="27">
        <v>1996</v>
      </c>
      <c r="B2109" s="27" t="s">
        <v>4392</v>
      </c>
      <c r="C2109" s="27" t="s">
        <v>674</v>
      </c>
      <c r="D2109" s="27" t="s">
        <v>1248</v>
      </c>
      <c r="E2109" s="27" t="s">
        <v>835</v>
      </c>
      <c r="F2109" s="28">
        <v>35308</v>
      </c>
      <c r="G2109" s="29">
        <v>2.4305555555555556E-2</v>
      </c>
      <c r="H2109" s="28">
        <v>35308</v>
      </c>
      <c r="I2109" s="29">
        <v>7.6388888888888895E-2</v>
      </c>
      <c r="J2109" s="27" t="s">
        <v>889</v>
      </c>
      <c r="K2109" s="27">
        <v>0</v>
      </c>
      <c r="L2109" s="27">
        <v>0.05</v>
      </c>
      <c r="M2109" s="27">
        <v>0.05</v>
      </c>
      <c r="N2109" s="27" t="s">
        <v>882</v>
      </c>
      <c r="O2109" s="30">
        <v>201900564</v>
      </c>
      <c r="P2109" s="22"/>
      <c r="Q2109" s="22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9"/>
    </row>
    <row r="2110" spans="1:29" x14ac:dyDescent="0.25">
      <c r="A2110" s="27">
        <v>1996</v>
      </c>
      <c r="B2110" s="27" t="s">
        <v>1166</v>
      </c>
      <c r="C2110" s="27" t="s">
        <v>676</v>
      </c>
      <c r="D2110" s="27" t="s">
        <v>887</v>
      </c>
      <c r="E2110" s="27" t="s">
        <v>1167</v>
      </c>
      <c r="F2110" s="28">
        <v>35308</v>
      </c>
      <c r="G2110" s="29">
        <v>6.25E-2</v>
      </c>
      <c r="H2110" s="28">
        <v>35308</v>
      </c>
      <c r="I2110" s="29">
        <v>0.10416666666666667</v>
      </c>
      <c r="J2110" s="27" t="s">
        <v>889</v>
      </c>
      <c r="K2110" s="27">
        <v>0</v>
      </c>
      <c r="L2110" s="27">
        <v>0.02</v>
      </c>
      <c r="M2110" s="27">
        <v>0.02</v>
      </c>
      <c r="N2110" s="27" t="s">
        <v>882</v>
      </c>
      <c r="O2110" s="30">
        <v>202006867</v>
      </c>
      <c r="P2110" s="22"/>
      <c r="Q2110" s="22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9"/>
    </row>
    <row r="2111" spans="1:29" x14ac:dyDescent="0.25">
      <c r="A2111" s="27">
        <v>1996</v>
      </c>
      <c r="B2111" s="27" t="s">
        <v>3942</v>
      </c>
      <c r="C2111" s="27" t="s">
        <v>674</v>
      </c>
      <c r="D2111" s="27" t="s">
        <v>3824</v>
      </c>
      <c r="E2111" s="27" t="s">
        <v>3825</v>
      </c>
      <c r="F2111" s="28">
        <v>35308</v>
      </c>
      <c r="G2111" s="29">
        <v>7.9861111111111105E-2</v>
      </c>
      <c r="H2111" s="28">
        <v>35308</v>
      </c>
      <c r="I2111" s="29">
        <v>0.11458333333333333</v>
      </c>
      <c r="J2111" s="27" t="s">
        <v>889</v>
      </c>
      <c r="K2111" s="27">
        <v>0</v>
      </c>
      <c r="L2111" s="27">
        <v>0.02</v>
      </c>
      <c r="M2111" s="27">
        <v>0.02</v>
      </c>
      <c r="N2111" s="27" t="s">
        <v>882</v>
      </c>
      <c r="O2111" s="30">
        <v>201800700</v>
      </c>
      <c r="P2111" s="22"/>
      <c r="Q2111" s="22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9"/>
    </row>
    <row r="2112" spans="1:29" x14ac:dyDescent="0.25">
      <c r="A2112" s="27">
        <v>1996</v>
      </c>
      <c r="B2112" s="27" t="s">
        <v>3930</v>
      </c>
      <c r="C2112" s="27" t="s">
        <v>674</v>
      </c>
      <c r="D2112" s="27" t="s">
        <v>802</v>
      </c>
      <c r="E2112" s="27" t="s">
        <v>3931</v>
      </c>
      <c r="F2112" s="28">
        <v>35308</v>
      </c>
      <c r="G2112" s="29">
        <v>8.6805555555555566E-2</v>
      </c>
      <c r="H2112" s="28">
        <v>35308</v>
      </c>
      <c r="I2112" s="29">
        <v>0.14930555555555555</v>
      </c>
      <c r="J2112" s="27" t="s">
        <v>889</v>
      </c>
      <c r="K2112" s="27">
        <v>0</v>
      </c>
      <c r="L2112" s="27">
        <v>0.15</v>
      </c>
      <c r="M2112" s="27">
        <v>0.15</v>
      </c>
      <c r="N2112" s="27" t="s">
        <v>882</v>
      </c>
      <c r="O2112" s="30">
        <v>202006241</v>
      </c>
      <c r="P2112" s="22"/>
      <c r="Q2112" s="22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9"/>
    </row>
    <row r="2113" spans="1:29" x14ac:dyDescent="0.25">
      <c r="A2113" s="27">
        <v>1996</v>
      </c>
      <c r="B2113" s="27" t="s">
        <v>966</v>
      </c>
      <c r="C2113" s="27" t="s">
        <v>676</v>
      </c>
      <c r="D2113" s="27" t="s">
        <v>893</v>
      </c>
      <c r="E2113" s="27" t="s">
        <v>903</v>
      </c>
      <c r="F2113" s="28">
        <v>35308</v>
      </c>
      <c r="G2113" s="29">
        <v>9.375E-2</v>
      </c>
      <c r="H2113" s="28">
        <v>35308</v>
      </c>
      <c r="I2113" s="29">
        <v>0.16666666666666666</v>
      </c>
      <c r="J2113" s="27" t="s">
        <v>889</v>
      </c>
      <c r="K2113" s="27">
        <v>0</v>
      </c>
      <c r="L2113" s="27">
        <v>0.02</v>
      </c>
      <c r="M2113" s="27">
        <v>0.02</v>
      </c>
      <c r="N2113" s="27" t="s">
        <v>882</v>
      </c>
      <c r="O2113" s="30">
        <v>202008581</v>
      </c>
      <c r="P2113" s="22"/>
      <c r="Q2113" s="22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9"/>
    </row>
    <row r="2114" spans="1:29" x14ac:dyDescent="0.25">
      <c r="A2114" s="27">
        <v>1996</v>
      </c>
      <c r="B2114" s="27" t="s">
        <v>1350</v>
      </c>
      <c r="C2114" s="27" t="s">
        <v>676</v>
      </c>
      <c r="D2114" s="27" t="s">
        <v>893</v>
      </c>
      <c r="E2114" s="27" t="s">
        <v>1329</v>
      </c>
      <c r="F2114" s="28">
        <v>35308</v>
      </c>
      <c r="G2114" s="29">
        <v>9.7222222222222224E-2</v>
      </c>
      <c r="H2114" s="28">
        <v>35308</v>
      </c>
      <c r="I2114" s="29">
        <v>0.14930555555555555</v>
      </c>
      <c r="J2114" s="27" t="s">
        <v>889</v>
      </c>
      <c r="K2114" s="27">
        <v>0</v>
      </c>
      <c r="L2114" s="27">
        <v>0.1</v>
      </c>
      <c r="M2114" s="27">
        <v>0.1</v>
      </c>
      <c r="N2114" s="27" t="s">
        <v>882</v>
      </c>
      <c r="O2114" s="30">
        <v>202007623</v>
      </c>
      <c r="P2114" s="22"/>
      <c r="Q2114" s="22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9"/>
    </row>
    <row r="2115" spans="1:29" x14ac:dyDescent="0.25">
      <c r="A2115" s="27">
        <v>1996</v>
      </c>
      <c r="B2115" s="27" t="s">
        <v>2346</v>
      </c>
      <c r="C2115" s="27" t="s">
        <v>2231</v>
      </c>
      <c r="D2115" s="27" t="s">
        <v>2309</v>
      </c>
      <c r="E2115" s="27" t="s">
        <v>2309</v>
      </c>
      <c r="F2115" s="28">
        <v>35308</v>
      </c>
      <c r="G2115" s="29">
        <v>0.10416666666666667</v>
      </c>
      <c r="H2115" s="28">
        <v>35308</v>
      </c>
      <c r="I2115" s="29">
        <v>0.125</v>
      </c>
      <c r="J2115" s="27" t="s">
        <v>889</v>
      </c>
      <c r="K2115" s="27">
        <v>0</v>
      </c>
      <c r="L2115" s="27">
        <v>0.01</v>
      </c>
      <c r="M2115" s="27">
        <v>0.01</v>
      </c>
      <c r="N2115" s="27" t="s">
        <v>882</v>
      </c>
      <c r="O2115" s="30">
        <v>202004325</v>
      </c>
      <c r="P2115" s="22"/>
      <c r="Q2115" s="22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9"/>
    </row>
    <row r="2116" spans="1:29" x14ac:dyDescent="0.25">
      <c r="A2116" s="27">
        <v>1996</v>
      </c>
      <c r="B2116" s="27" t="s">
        <v>4615</v>
      </c>
      <c r="C2116" s="27" t="s">
        <v>674</v>
      </c>
      <c r="D2116" s="27" t="s">
        <v>752</v>
      </c>
      <c r="E2116" s="27" t="s">
        <v>4184</v>
      </c>
      <c r="F2116" s="28">
        <v>35308</v>
      </c>
      <c r="G2116" s="29">
        <v>0.11458333333333333</v>
      </c>
      <c r="H2116" s="28">
        <v>35308</v>
      </c>
      <c r="I2116" s="29">
        <v>0.14930555555555555</v>
      </c>
      <c r="J2116" s="27" t="s">
        <v>889</v>
      </c>
      <c r="K2116" s="27">
        <v>0</v>
      </c>
      <c r="L2116" s="27">
        <v>0.1</v>
      </c>
      <c r="M2116" s="27">
        <v>0.1</v>
      </c>
      <c r="N2116" s="27" t="s">
        <v>882</v>
      </c>
      <c r="O2116" s="30">
        <v>202005954</v>
      </c>
      <c r="P2116" s="22"/>
      <c r="Q2116" s="22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9"/>
    </row>
    <row r="2117" spans="1:29" x14ac:dyDescent="0.25">
      <c r="A2117" s="27">
        <v>1996</v>
      </c>
      <c r="B2117" s="27" t="s">
        <v>4380</v>
      </c>
      <c r="C2117" s="27" t="s">
        <v>674</v>
      </c>
      <c r="D2117" s="27" t="s">
        <v>802</v>
      </c>
      <c r="E2117" s="27" t="s">
        <v>794</v>
      </c>
      <c r="F2117" s="28">
        <v>35308</v>
      </c>
      <c r="G2117" s="29">
        <v>0.13194444444444445</v>
      </c>
      <c r="H2117" s="28">
        <v>35308</v>
      </c>
      <c r="I2117" s="29">
        <v>0.19444444444444445</v>
      </c>
      <c r="J2117" s="27" t="s">
        <v>889</v>
      </c>
      <c r="K2117" s="27">
        <v>0</v>
      </c>
      <c r="L2117" s="27">
        <v>0.25</v>
      </c>
      <c r="M2117" s="27">
        <v>0.25</v>
      </c>
      <c r="N2117" s="27" t="s">
        <v>882</v>
      </c>
      <c r="O2117" s="30">
        <v>202005097</v>
      </c>
      <c r="P2117" s="22"/>
      <c r="Q2117" s="22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9"/>
    </row>
    <row r="2118" spans="1:29" x14ac:dyDescent="0.25">
      <c r="A2118" s="27">
        <v>1996</v>
      </c>
      <c r="B2118" s="27" t="s">
        <v>2304</v>
      </c>
      <c r="C2118" s="27" t="s">
        <v>2231</v>
      </c>
      <c r="D2118" s="27" t="s">
        <v>2262</v>
      </c>
      <c r="E2118" s="27" t="s">
        <v>2305</v>
      </c>
      <c r="F2118" s="28">
        <v>35308</v>
      </c>
      <c r="G2118" s="29">
        <v>0.13541666666666666</v>
      </c>
      <c r="H2118" s="28">
        <v>35308</v>
      </c>
      <c r="I2118" s="29">
        <v>0.44791666666666669</v>
      </c>
      <c r="J2118" s="27"/>
      <c r="K2118" s="27">
        <v>1.05</v>
      </c>
      <c r="L2118" s="27">
        <v>2.4500000000000002</v>
      </c>
      <c r="M2118" s="27">
        <v>3.5</v>
      </c>
      <c r="N2118" s="27" t="s">
        <v>2173</v>
      </c>
      <c r="O2118" s="30">
        <v>201706072</v>
      </c>
      <c r="P2118" s="22"/>
      <c r="Q2118" s="22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9"/>
    </row>
    <row r="2119" spans="1:29" x14ac:dyDescent="0.25">
      <c r="A2119" s="27">
        <v>1996</v>
      </c>
      <c r="B2119" s="27" t="s">
        <v>3601</v>
      </c>
      <c r="C2119" s="27" t="s">
        <v>3569</v>
      </c>
      <c r="D2119" s="27" t="s">
        <v>3593</v>
      </c>
      <c r="E2119" s="27" t="s">
        <v>3602</v>
      </c>
      <c r="F2119" s="28">
        <v>35308</v>
      </c>
      <c r="G2119" s="29">
        <v>0.15972222222222224</v>
      </c>
      <c r="H2119" s="28">
        <v>35308</v>
      </c>
      <c r="I2119" s="29">
        <v>0.17708333333333334</v>
      </c>
      <c r="J2119" s="27" t="s">
        <v>889</v>
      </c>
      <c r="K2119" s="27">
        <v>0</v>
      </c>
      <c r="L2119" s="27">
        <v>0</v>
      </c>
      <c r="M2119" s="27">
        <v>0</v>
      </c>
      <c r="N2119" s="27" t="s">
        <v>882</v>
      </c>
      <c r="O2119" s="30">
        <v>201508216</v>
      </c>
      <c r="P2119" s="22"/>
      <c r="Q2119" s="22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9"/>
    </row>
    <row r="2120" spans="1:29" x14ac:dyDescent="0.25">
      <c r="A2120" s="27">
        <v>1996</v>
      </c>
      <c r="B2120" s="27" t="s">
        <v>4240</v>
      </c>
      <c r="C2120" s="27" t="s">
        <v>674</v>
      </c>
      <c r="D2120" s="27" t="s">
        <v>853</v>
      </c>
      <c r="E2120" s="27" t="s">
        <v>4241</v>
      </c>
      <c r="F2120" s="28">
        <v>35308</v>
      </c>
      <c r="G2120" s="29">
        <v>0.15972222222222224</v>
      </c>
      <c r="H2120" s="28">
        <v>35308</v>
      </c>
      <c r="I2120" s="29">
        <v>0.34375</v>
      </c>
      <c r="J2120" s="27" t="s">
        <v>889</v>
      </c>
      <c r="K2120" s="27">
        <v>0</v>
      </c>
      <c r="L2120" s="27">
        <v>5</v>
      </c>
      <c r="M2120" s="27">
        <v>5</v>
      </c>
      <c r="N2120" s="27" t="s">
        <v>882</v>
      </c>
      <c r="O2120" s="30">
        <v>202007855</v>
      </c>
      <c r="P2120" s="22"/>
      <c r="Q2120" s="22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9"/>
    </row>
    <row r="2121" spans="1:29" x14ac:dyDescent="0.25">
      <c r="A2121" s="27">
        <v>1996</v>
      </c>
      <c r="B2121" s="27" t="s">
        <v>4244</v>
      </c>
      <c r="C2121" s="27" t="s">
        <v>674</v>
      </c>
      <c r="D2121" s="27" t="s">
        <v>1248</v>
      </c>
      <c r="E2121" s="27" t="s">
        <v>3913</v>
      </c>
      <c r="F2121" s="28">
        <v>35308</v>
      </c>
      <c r="G2121" s="29">
        <v>0.18055555555555555</v>
      </c>
      <c r="H2121" s="28">
        <v>35308</v>
      </c>
      <c r="I2121" s="29">
        <v>0.25</v>
      </c>
      <c r="J2121" s="27" t="s">
        <v>889</v>
      </c>
      <c r="K2121" s="27">
        <v>0</v>
      </c>
      <c r="L2121" s="27">
        <v>1.2</v>
      </c>
      <c r="M2121" s="27">
        <v>1.2</v>
      </c>
      <c r="N2121" s="27" t="s">
        <v>882</v>
      </c>
      <c r="O2121" s="30">
        <v>202005599</v>
      </c>
      <c r="P2121" s="22"/>
      <c r="Q2121" s="22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9"/>
    </row>
    <row r="2122" spans="1:29" x14ac:dyDescent="0.25">
      <c r="A2122" s="27">
        <v>1996</v>
      </c>
      <c r="B2122" s="27" t="s">
        <v>3942</v>
      </c>
      <c r="C2122" s="27" t="s">
        <v>674</v>
      </c>
      <c r="D2122" s="27" t="s">
        <v>3824</v>
      </c>
      <c r="E2122" s="27" t="s">
        <v>3825</v>
      </c>
      <c r="F2122" s="28">
        <v>35308</v>
      </c>
      <c r="G2122" s="29">
        <v>0.20486111111111113</v>
      </c>
      <c r="H2122" s="28">
        <v>35308</v>
      </c>
      <c r="I2122" s="29">
        <v>0.28125</v>
      </c>
      <c r="J2122" s="27" t="s">
        <v>889</v>
      </c>
      <c r="K2122" s="27">
        <v>0</v>
      </c>
      <c r="L2122" s="27">
        <v>1.5</v>
      </c>
      <c r="M2122" s="27">
        <v>1.5</v>
      </c>
      <c r="N2122" s="27" t="s">
        <v>882</v>
      </c>
      <c r="O2122" s="30">
        <v>202005321</v>
      </c>
      <c r="P2122" s="22"/>
      <c r="Q2122" s="22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9"/>
    </row>
    <row r="2123" spans="1:29" x14ac:dyDescent="0.25">
      <c r="A2123" s="27">
        <v>1996</v>
      </c>
      <c r="B2123" s="27" t="s">
        <v>4619</v>
      </c>
      <c r="C2123" s="27" t="s">
        <v>674</v>
      </c>
      <c r="D2123" s="27" t="s">
        <v>3824</v>
      </c>
      <c r="E2123" s="27" t="s">
        <v>3895</v>
      </c>
      <c r="F2123" s="28">
        <v>35308</v>
      </c>
      <c r="G2123" s="29">
        <v>0.23263888888888887</v>
      </c>
      <c r="H2123" s="28">
        <v>35308</v>
      </c>
      <c r="I2123" s="29">
        <v>0.27430555555555552</v>
      </c>
      <c r="J2123" s="27" t="s">
        <v>889</v>
      </c>
      <c r="K2123" s="27">
        <v>0</v>
      </c>
      <c r="L2123" s="27">
        <v>0.1</v>
      </c>
      <c r="M2123" s="27">
        <v>0.1</v>
      </c>
      <c r="N2123" s="27" t="s">
        <v>882</v>
      </c>
      <c r="O2123" s="30">
        <v>202005536</v>
      </c>
      <c r="P2123" s="22"/>
      <c r="Q2123" s="22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9"/>
    </row>
    <row r="2124" spans="1:29" x14ac:dyDescent="0.25">
      <c r="A2124" s="27">
        <v>1996</v>
      </c>
      <c r="B2124" s="27" t="s">
        <v>4621</v>
      </c>
      <c r="C2124" s="27" t="s">
        <v>674</v>
      </c>
      <c r="D2124" s="27" t="s">
        <v>3846</v>
      </c>
      <c r="E2124" s="27" t="s">
        <v>3887</v>
      </c>
      <c r="F2124" s="28">
        <v>35308</v>
      </c>
      <c r="G2124" s="29">
        <v>0.25</v>
      </c>
      <c r="H2124" s="28">
        <v>35308</v>
      </c>
      <c r="I2124" s="29">
        <v>0.33333333333333331</v>
      </c>
      <c r="J2124" s="27" t="s">
        <v>889</v>
      </c>
      <c r="K2124" s="27">
        <v>0</v>
      </c>
      <c r="L2124" s="27">
        <v>1</v>
      </c>
      <c r="M2124" s="27">
        <v>1</v>
      </c>
      <c r="N2124" s="27" t="s">
        <v>882</v>
      </c>
      <c r="O2124" s="30">
        <v>202005485</v>
      </c>
      <c r="P2124" s="22"/>
      <c r="Q2124" s="22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9"/>
    </row>
    <row r="2125" spans="1:29" x14ac:dyDescent="0.25">
      <c r="A2125" s="27">
        <v>1996</v>
      </c>
      <c r="B2125" s="27" t="s">
        <v>4244</v>
      </c>
      <c r="C2125" s="27" t="s">
        <v>674</v>
      </c>
      <c r="D2125" s="27" t="s">
        <v>1248</v>
      </c>
      <c r="E2125" s="27" t="s">
        <v>3913</v>
      </c>
      <c r="F2125" s="28">
        <v>35308</v>
      </c>
      <c r="G2125" s="29">
        <v>0.25</v>
      </c>
      <c r="H2125" s="28">
        <v>35308</v>
      </c>
      <c r="I2125" s="29">
        <v>0.41666666666666669</v>
      </c>
      <c r="J2125" s="27" t="s">
        <v>889</v>
      </c>
      <c r="K2125" s="27">
        <v>0</v>
      </c>
      <c r="L2125" s="27">
        <v>2</v>
      </c>
      <c r="M2125" s="27">
        <v>2</v>
      </c>
      <c r="N2125" s="27" t="s">
        <v>882</v>
      </c>
      <c r="O2125" s="30">
        <v>202000162</v>
      </c>
      <c r="P2125" s="22"/>
      <c r="Q2125" s="22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9"/>
    </row>
    <row r="2126" spans="1:29" x14ac:dyDescent="0.25">
      <c r="A2126" s="27">
        <v>1996</v>
      </c>
      <c r="B2126" s="27" t="s">
        <v>965</v>
      </c>
      <c r="C2126" s="27" t="s">
        <v>676</v>
      </c>
      <c r="D2126" s="27" t="s">
        <v>893</v>
      </c>
      <c r="E2126" s="27" t="s">
        <v>762</v>
      </c>
      <c r="F2126" s="28">
        <v>35308</v>
      </c>
      <c r="G2126" s="29">
        <v>0.26041666666666669</v>
      </c>
      <c r="H2126" s="28">
        <v>35308</v>
      </c>
      <c r="I2126" s="29">
        <v>0.30208333333333331</v>
      </c>
      <c r="J2126" s="27" t="s">
        <v>889</v>
      </c>
      <c r="K2126" s="27">
        <v>0.02</v>
      </c>
      <c r="L2126" s="27">
        <v>0</v>
      </c>
      <c r="M2126" s="27">
        <v>0.02</v>
      </c>
      <c r="N2126" s="27" t="s">
        <v>882</v>
      </c>
      <c r="O2126" s="30">
        <v>201905097</v>
      </c>
      <c r="P2126" s="22"/>
      <c r="Q2126" s="22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9"/>
    </row>
    <row r="2127" spans="1:29" x14ac:dyDescent="0.25">
      <c r="A2127" s="27">
        <v>1996</v>
      </c>
      <c r="B2127" s="27" t="s">
        <v>4862</v>
      </c>
      <c r="C2127" s="27" t="s">
        <v>674</v>
      </c>
      <c r="D2127" s="27" t="s">
        <v>3821</v>
      </c>
      <c r="E2127" s="27" t="s">
        <v>3867</v>
      </c>
      <c r="F2127" s="28">
        <v>35308</v>
      </c>
      <c r="G2127" s="29">
        <v>0.27986111111111112</v>
      </c>
      <c r="H2127" s="28">
        <v>35308</v>
      </c>
      <c r="I2127" s="29">
        <v>0.33958333333333335</v>
      </c>
      <c r="J2127" s="27" t="s">
        <v>889</v>
      </c>
      <c r="K2127" s="27">
        <v>0</v>
      </c>
      <c r="L2127" s="27">
        <v>0.5</v>
      </c>
      <c r="M2127" s="27">
        <v>0.5</v>
      </c>
      <c r="N2127" s="27" t="s">
        <v>882</v>
      </c>
      <c r="O2127" s="30">
        <v>202008410</v>
      </c>
      <c r="P2127" s="22"/>
      <c r="Q2127" s="22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9"/>
    </row>
    <row r="2128" spans="1:29" x14ac:dyDescent="0.25">
      <c r="A2128" s="27">
        <v>1996</v>
      </c>
      <c r="B2128" s="27" t="s">
        <v>2376</v>
      </c>
      <c r="C2128" s="27" t="s">
        <v>2231</v>
      </c>
      <c r="D2128" s="27" t="s">
        <v>2268</v>
      </c>
      <c r="E2128" s="27" t="s">
        <v>2312</v>
      </c>
      <c r="F2128" s="28">
        <v>35308</v>
      </c>
      <c r="G2128" s="29">
        <v>0.29166666666666669</v>
      </c>
      <c r="H2128" s="28">
        <v>35308</v>
      </c>
      <c r="I2128" s="29">
        <v>0.5</v>
      </c>
      <c r="J2128" s="27"/>
      <c r="K2128" s="27">
        <v>0.05</v>
      </c>
      <c r="L2128" s="27">
        <v>3.5</v>
      </c>
      <c r="M2128" s="27">
        <v>3.55</v>
      </c>
      <c r="N2128" s="27" t="s">
        <v>2173</v>
      </c>
      <c r="O2128" s="30">
        <v>202005592</v>
      </c>
      <c r="P2128" s="22"/>
      <c r="Q2128" s="22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9"/>
    </row>
    <row r="2129" spans="1:29" x14ac:dyDescent="0.25">
      <c r="A2129" s="27">
        <v>1996</v>
      </c>
      <c r="B2129" s="27" t="s">
        <v>4619</v>
      </c>
      <c r="C2129" s="27" t="s">
        <v>674</v>
      </c>
      <c r="D2129" s="27" t="s">
        <v>3824</v>
      </c>
      <c r="E2129" s="27" t="s">
        <v>3895</v>
      </c>
      <c r="F2129" s="28">
        <v>35308</v>
      </c>
      <c r="G2129" s="29">
        <v>0.30902777777777779</v>
      </c>
      <c r="H2129" s="28">
        <v>35308</v>
      </c>
      <c r="I2129" s="29">
        <v>0.3263888888888889</v>
      </c>
      <c r="J2129" s="27" t="s">
        <v>889</v>
      </c>
      <c r="K2129" s="27">
        <v>0</v>
      </c>
      <c r="L2129" s="27">
        <v>0.1</v>
      </c>
      <c r="M2129" s="27">
        <v>0.1</v>
      </c>
      <c r="N2129" s="27" t="s">
        <v>882</v>
      </c>
      <c r="O2129" s="30">
        <v>201907425</v>
      </c>
      <c r="P2129" s="22"/>
      <c r="Q2129" s="22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9"/>
    </row>
    <row r="2130" spans="1:29" x14ac:dyDescent="0.25">
      <c r="A2130" s="27">
        <v>1996</v>
      </c>
      <c r="B2130" s="27" t="s">
        <v>4243</v>
      </c>
      <c r="C2130" s="27" t="s">
        <v>674</v>
      </c>
      <c r="D2130" s="27" t="s">
        <v>802</v>
      </c>
      <c r="E2130" s="27" t="s">
        <v>3863</v>
      </c>
      <c r="F2130" s="28">
        <v>35308</v>
      </c>
      <c r="G2130" s="29">
        <v>0.3125</v>
      </c>
      <c r="H2130" s="28">
        <v>35308</v>
      </c>
      <c r="I2130" s="29">
        <v>0.36458333333333331</v>
      </c>
      <c r="J2130" s="27" t="s">
        <v>889</v>
      </c>
      <c r="K2130" s="27">
        <v>0</v>
      </c>
      <c r="L2130" s="27">
        <v>0.08</v>
      </c>
      <c r="M2130" s="27">
        <v>0.08</v>
      </c>
      <c r="N2130" s="27" t="s">
        <v>882</v>
      </c>
      <c r="O2130" s="30">
        <v>201303517</v>
      </c>
      <c r="P2130" s="22"/>
      <c r="Q2130" s="22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9"/>
    </row>
    <row r="2131" spans="1:29" x14ac:dyDescent="0.25">
      <c r="A2131" s="27">
        <v>1996</v>
      </c>
      <c r="B2131" s="27" t="s">
        <v>4244</v>
      </c>
      <c r="C2131" s="27" t="s">
        <v>674</v>
      </c>
      <c r="D2131" s="27" t="s">
        <v>1248</v>
      </c>
      <c r="E2131" s="27" t="s">
        <v>3913</v>
      </c>
      <c r="F2131" s="28">
        <v>35308</v>
      </c>
      <c r="G2131" s="29">
        <v>0.34722222222222227</v>
      </c>
      <c r="H2131" s="28">
        <v>35308</v>
      </c>
      <c r="I2131" s="29">
        <v>0.38541666666666669</v>
      </c>
      <c r="J2131" s="27" t="s">
        <v>889</v>
      </c>
      <c r="K2131" s="27">
        <v>0</v>
      </c>
      <c r="L2131" s="27">
        <v>0.3</v>
      </c>
      <c r="M2131" s="27">
        <v>0.3</v>
      </c>
      <c r="N2131" s="27" t="s">
        <v>882</v>
      </c>
      <c r="O2131" s="30">
        <v>201603270</v>
      </c>
      <c r="P2131" s="22"/>
      <c r="Q2131" s="22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9"/>
    </row>
    <row r="2132" spans="1:29" x14ac:dyDescent="0.25">
      <c r="A2132" s="27">
        <v>1996</v>
      </c>
      <c r="B2132" s="27" t="s">
        <v>3926</v>
      </c>
      <c r="C2132" s="27" t="s">
        <v>674</v>
      </c>
      <c r="D2132" s="27" t="s">
        <v>3841</v>
      </c>
      <c r="E2132" s="27" t="s">
        <v>3927</v>
      </c>
      <c r="F2132" s="28">
        <v>35308</v>
      </c>
      <c r="G2132" s="29">
        <v>0.375</v>
      </c>
      <c r="H2132" s="28">
        <v>35308</v>
      </c>
      <c r="I2132" s="29">
        <v>0.43055555555555558</v>
      </c>
      <c r="J2132" s="27" t="s">
        <v>889</v>
      </c>
      <c r="K2132" s="27">
        <v>0</v>
      </c>
      <c r="L2132" s="27">
        <v>0.1</v>
      </c>
      <c r="M2132" s="27">
        <v>0.1</v>
      </c>
      <c r="N2132" s="27" t="s">
        <v>882</v>
      </c>
      <c r="O2132" s="30">
        <v>201907942</v>
      </c>
      <c r="P2132" s="22"/>
      <c r="Q2132" s="22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9"/>
    </row>
    <row r="2133" spans="1:29" x14ac:dyDescent="0.25">
      <c r="A2133" s="27">
        <v>1996</v>
      </c>
      <c r="B2133" s="27" t="s">
        <v>966</v>
      </c>
      <c r="C2133" s="27" t="s">
        <v>676</v>
      </c>
      <c r="D2133" s="27" t="s">
        <v>893</v>
      </c>
      <c r="E2133" s="27" t="s">
        <v>903</v>
      </c>
      <c r="F2133" s="28">
        <v>35308</v>
      </c>
      <c r="G2133" s="29">
        <v>0.37847222222222227</v>
      </c>
      <c r="H2133" s="28">
        <v>35308</v>
      </c>
      <c r="I2133" s="29">
        <v>0.45833333333333331</v>
      </c>
      <c r="J2133" s="27" t="s">
        <v>889</v>
      </c>
      <c r="K2133" s="27">
        <v>0</v>
      </c>
      <c r="L2133" s="27">
        <v>0.02</v>
      </c>
      <c r="M2133" s="27">
        <v>0.02</v>
      </c>
      <c r="N2133" s="27" t="s">
        <v>882</v>
      </c>
      <c r="O2133" s="30">
        <v>201704335</v>
      </c>
      <c r="P2133" s="22"/>
      <c r="Q2133" s="22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9"/>
    </row>
    <row r="2134" spans="1:29" x14ac:dyDescent="0.25">
      <c r="A2134" s="27">
        <v>1996</v>
      </c>
      <c r="B2134" s="27" t="s">
        <v>3942</v>
      </c>
      <c r="C2134" s="27" t="s">
        <v>674</v>
      </c>
      <c r="D2134" s="27" t="s">
        <v>3824</v>
      </c>
      <c r="E2134" s="27" t="s">
        <v>3825</v>
      </c>
      <c r="F2134" s="28">
        <v>35308</v>
      </c>
      <c r="G2134" s="29">
        <v>0.38194444444444442</v>
      </c>
      <c r="H2134" s="28">
        <v>35308</v>
      </c>
      <c r="I2134" s="29">
        <v>0.40277777777777773</v>
      </c>
      <c r="J2134" s="27" t="s">
        <v>889</v>
      </c>
      <c r="K2134" s="27">
        <v>0</v>
      </c>
      <c r="L2134" s="27">
        <v>0.01</v>
      </c>
      <c r="M2134" s="27">
        <v>0.01</v>
      </c>
      <c r="N2134" s="27" t="s">
        <v>882</v>
      </c>
      <c r="O2134" s="30">
        <v>201705206</v>
      </c>
      <c r="P2134" s="22"/>
      <c r="Q2134" s="22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9"/>
    </row>
    <row r="2135" spans="1:29" x14ac:dyDescent="0.25">
      <c r="A2135" s="27">
        <v>1996</v>
      </c>
      <c r="B2135" s="27" t="s">
        <v>4087</v>
      </c>
      <c r="C2135" s="27" t="s">
        <v>674</v>
      </c>
      <c r="D2135" s="27" t="s">
        <v>802</v>
      </c>
      <c r="E2135" s="27" t="s">
        <v>3863</v>
      </c>
      <c r="F2135" s="28">
        <v>35308</v>
      </c>
      <c r="G2135" s="29">
        <v>0.38194444444444442</v>
      </c>
      <c r="H2135" s="28">
        <v>35308</v>
      </c>
      <c r="I2135" s="29">
        <v>0.40277777777777773</v>
      </c>
      <c r="J2135" s="27" t="s">
        <v>889</v>
      </c>
      <c r="K2135" s="27">
        <v>0</v>
      </c>
      <c r="L2135" s="27">
        <v>0.02</v>
      </c>
      <c r="M2135" s="27">
        <v>0.02</v>
      </c>
      <c r="N2135" s="27" t="s">
        <v>882</v>
      </c>
      <c r="O2135" s="30">
        <v>202004926</v>
      </c>
      <c r="P2135" s="22"/>
      <c r="Q2135" s="22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9"/>
    </row>
    <row r="2136" spans="1:29" x14ac:dyDescent="0.25">
      <c r="A2136" s="27">
        <v>1996</v>
      </c>
      <c r="B2136" s="27" t="s">
        <v>4240</v>
      </c>
      <c r="C2136" s="27" t="s">
        <v>674</v>
      </c>
      <c r="D2136" s="27" t="s">
        <v>853</v>
      </c>
      <c r="E2136" s="27" t="s">
        <v>4241</v>
      </c>
      <c r="F2136" s="28">
        <v>35308</v>
      </c>
      <c r="G2136" s="29">
        <v>0.38541666666666669</v>
      </c>
      <c r="H2136" s="28">
        <v>35308</v>
      </c>
      <c r="I2136" s="29">
        <v>0.42708333333333331</v>
      </c>
      <c r="J2136" s="27" t="s">
        <v>889</v>
      </c>
      <c r="K2136" s="27">
        <v>0</v>
      </c>
      <c r="L2136" s="27">
        <v>0.03</v>
      </c>
      <c r="M2136" s="27">
        <v>0.03</v>
      </c>
      <c r="N2136" s="27" t="s">
        <v>882</v>
      </c>
      <c r="O2136" s="30">
        <v>201706083</v>
      </c>
      <c r="P2136" s="22"/>
      <c r="Q2136" s="22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9"/>
    </row>
    <row r="2137" spans="1:29" x14ac:dyDescent="0.25">
      <c r="A2137" s="27">
        <v>1996</v>
      </c>
      <c r="B2137" s="27" t="s">
        <v>4380</v>
      </c>
      <c r="C2137" s="27" t="s">
        <v>674</v>
      </c>
      <c r="D2137" s="27" t="s">
        <v>802</v>
      </c>
      <c r="E2137" s="27" t="s">
        <v>794</v>
      </c>
      <c r="F2137" s="28">
        <v>35308</v>
      </c>
      <c r="G2137" s="29">
        <v>0.39583333333333331</v>
      </c>
      <c r="H2137" s="28">
        <v>35308</v>
      </c>
      <c r="I2137" s="29">
        <v>0.50694444444444442</v>
      </c>
      <c r="J2137" s="27" t="s">
        <v>889</v>
      </c>
      <c r="K2137" s="27">
        <v>0</v>
      </c>
      <c r="L2137" s="27">
        <v>0.3</v>
      </c>
      <c r="M2137" s="27">
        <v>0.3</v>
      </c>
      <c r="N2137" s="27" t="s">
        <v>882</v>
      </c>
      <c r="O2137" s="30">
        <v>201204970</v>
      </c>
      <c r="P2137" s="22"/>
      <c r="Q2137" s="22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9"/>
    </row>
    <row r="2138" spans="1:29" x14ac:dyDescent="0.25">
      <c r="A2138" s="27">
        <v>1996</v>
      </c>
      <c r="B2138" s="27" t="s">
        <v>3938</v>
      </c>
      <c r="C2138" s="27" t="s">
        <v>674</v>
      </c>
      <c r="D2138" s="27" t="s">
        <v>3939</v>
      </c>
      <c r="E2138" s="27" t="s">
        <v>3940</v>
      </c>
      <c r="F2138" s="28">
        <v>35308</v>
      </c>
      <c r="G2138" s="29">
        <v>0.40277777777777773</v>
      </c>
      <c r="H2138" s="28">
        <v>35308</v>
      </c>
      <c r="I2138" s="29">
        <v>0.43055555555555558</v>
      </c>
      <c r="J2138" s="27" t="s">
        <v>889</v>
      </c>
      <c r="K2138" s="27">
        <v>0</v>
      </c>
      <c r="L2138" s="27">
        <v>0.03</v>
      </c>
      <c r="M2138" s="27">
        <v>0.03</v>
      </c>
      <c r="N2138" s="27" t="s">
        <v>882</v>
      </c>
      <c r="O2138" s="30">
        <v>201808541</v>
      </c>
      <c r="P2138" s="22"/>
      <c r="Q2138" s="22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9"/>
    </row>
    <row r="2139" spans="1:29" x14ac:dyDescent="0.25">
      <c r="A2139" s="27">
        <v>1996</v>
      </c>
      <c r="B2139" s="27" t="s">
        <v>1163</v>
      </c>
      <c r="C2139" s="27" t="s">
        <v>676</v>
      </c>
      <c r="D2139" s="27" t="s">
        <v>914</v>
      </c>
      <c r="E2139" s="27" t="s">
        <v>914</v>
      </c>
      <c r="F2139" s="28">
        <v>35308</v>
      </c>
      <c r="G2139" s="29">
        <v>0.40972222222222227</v>
      </c>
      <c r="H2139" s="28">
        <v>35308</v>
      </c>
      <c r="I2139" s="29">
        <v>0.44791666666666669</v>
      </c>
      <c r="J2139" s="27" t="s">
        <v>889</v>
      </c>
      <c r="K2139" s="27">
        <v>0</v>
      </c>
      <c r="L2139" s="27">
        <v>0.02</v>
      </c>
      <c r="M2139" s="27">
        <v>0.02</v>
      </c>
      <c r="N2139" s="27" t="s">
        <v>882</v>
      </c>
      <c r="O2139" s="30">
        <v>201907445</v>
      </c>
      <c r="P2139" s="22"/>
      <c r="Q2139" s="22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9"/>
    </row>
    <row r="2140" spans="1:29" x14ac:dyDescent="0.25">
      <c r="A2140" s="27">
        <v>1996</v>
      </c>
      <c r="B2140" s="27" t="s">
        <v>2346</v>
      </c>
      <c r="C2140" s="27" t="s">
        <v>2231</v>
      </c>
      <c r="D2140" s="27" t="s">
        <v>2309</v>
      </c>
      <c r="E2140" s="27" t="s">
        <v>2309</v>
      </c>
      <c r="F2140" s="28">
        <v>35308</v>
      </c>
      <c r="G2140" s="29">
        <v>0.40972222222222227</v>
      </c>
      <c r="H2140" s="28">
        <v>35308</v>
      </c>
      <c r="I2140" s="29">
        <v>0.44444444444444442</v>
      </c>
      <c r="J2140" s="27" t="s">
        <v>889</v>
      </c>
      <c r="K2140" s="27">
        <v>0</v>
      </c>
      <c r="L2140" s="27">
        <v>0.01</v>
      </c>
      <c r="M2140" s="27">
        <v>0.01</v>
      </c>
      <c r="N2140" s="27" t="s">
        <v>882</v>
      </c>
      <c r="O2140" s="30">
        <v>202102713</v>
      </c>
      <c r="P2140" s="22"/>
      <c r="Q2140" s="22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9"/>
    </row>
    <row r="2141" spans="1:29" x14ac:dyDescent="0.25">
      <c r="A2141" s="27">
        <v>1996</v>
      </c>
      <c r="B2141" s="27" t="s">
        <v>2489</v>
      </c>
      <c r="C2141" s="27" t="s">
        <v>2231</v>
      </c>
      <c r="D2141" s="27" t="s">
        <v>2268</v>
      </c>
      <c r="E2141" s="27" t="s">
        <v>2271</v>
      </c>
      <c r="F2141" s="28">
        <v>35308</v>
      </c>
      <c r="G2141" s="29">
        <v>0.41111111111111115</v>
      </c>
      <c r="H2141" s="28">
        <v>35308</v>
      </c>
      <c r="I2141" s="29">
        <v>0.45347222222222222</v>
      </c>
      <c r="J2141" s="27"/>
      <c r="K2141" s="27">
        <v>0.1</v>
      </c>
      <c r="L2141" s="27">
        <v>0</v>
      </c>
      <c r="M2141" s="27">
        <v>0.1</v>
      </c>
      <c r="N2141" s="27" t="s">
        <v>2211</v>
      </c>
      <c r="O2141" s="30">
        <v>201907455</v>
      </c>
      <c r="P2141" s="22"/>
      <c r="Q2141" s="22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9"/>
    </row>
    <row r="2142" spans="1:29" x14ac:dyDescent="0.25">
      <c r="A2142" s="27">
        <v>1996</v>
      </c>
      <c r="B2142" s="27" t="s">
        <v>4386</v>
      </c>
      <c r="C2142" s="27" t="s">
        <v>674</v>
      </c>
      <c r="D2142" s="27" t="s">
        <v>853</v>
      </c>
      <c r="E2142" s="27" t="s">
        <v>4387</v>
      </c>
      <c r="F2142" s="28">
        <v>35308</v>
      </c>
      <c r="G2142" s="29">
        <v>0.4236111111111111</v>
      </c>
      <c r="H2142" s="28">
        <v>35308</v>
      </c>
      <c r="I2142" s="29">
        <v>0.53125</v>
      </c>
      <c r="J2142" s="27" t="s">
        <v>889</v>
      </c>
      <c r="K2142" s="27">
        <v>0</v>
      </c>
      <c r="L2142" s="27">
        <v>0.3</v>
      </c>
      <c r="M2142" s="27">
        <v>0.3</v>
      </c>
      <c r="N2142" s="27" t="s">
        <v>882</v>
      </c>
      <c r="O2142" s="30">
        <v>201704684</v>
      </c>
      <c r="P2142" s="22"/>
      <c r="Q2142" s="22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9"/>
    </row>
    <row r="2143" spans="1:29" x14ac:dyDescent="0.25">
      <c r="A2143" s="27">
        <v>1996</v>
      </c>
      <c r="B2143" s="27" t="s">
        <v>4388</v>
      </c>
      <c r="C2143" s="27" t="s">
        <v>674</v>
      </c>
      <c r="D2143" s="27" t="s">
        <v>1248</v>
      </c>
      <c r="E2143" s="27" t="s">
        <v>4389</v>
      </c>
      <c r="F2143" s="28">
        <v>35308</v>
      </c>
      <c r="G2143" s="29">
        <v>0.42708333333333331</v>
      </c>
      <c r="H2143" s="28">
        <v>35308</v>
      </c>
      <c r="I2143" s="29">
        <v>0.50347222222222221</v>
      </c>
      <c r="J2143" s="27" t="s">
        <v>889</v>
      </c>
      <c r="K2143" s="27">
        <v>0</v>
      </c>
      <c r="L2143" s="27">
        <v>0.05</v>
      </c>
      <c r="M2143" s="27">
        <v>0.05</v>
      </c>
      <c r="N2143" s="27" t="s">
        <v>882</v>
      </c>
      <c r="O2143" s="30">
        <v>202007460</v>
      </c>
      <c r="P2143" s="22"/>
      <c r="Q2143" s="22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9"/>
    </row>
    <row r="2144" spans="1:29" x14ac:dyDescent="0.25">
      <c r="A2144" s="27">
        <v>1996</v>
      </c>
      <c r="B2144" s="27" t="s">
        <v>4614</v>
      </c>
      <c r="C2144" s="27" t="s">
        <v>674</v>
      </c>
      <c r="D2144" s="27" t="s">
        <v>3821</v>
      </c>
      <c r="E2144" s="27" t="s">
        <v>4063</v>
      </c>
      <c r="F2144" s="28">
        <v>35308</v>
      </c>
      <c r="G2144" s="29">
        <v>0.4375</v>
      </c>
      <c r="H2144" s="28">
        <v>35308</v>
      </c>
      <c r="I2144" s="29">
        <v>0.54166666666666663</v>
      </c>
      <c r="J2144" s="27" t="s">
        <v>889</v>
      </c>
      <c r="K2144" s="27">
        <v>0</v>
      </c>
      <c r="L2144" s="27">
        <v>2</v>
      </c>
      <c r="M2144" s="27">
        <v>2</v>
      </c>
      <c r="N2144" s="27" t="s">
        <v>882</v>
      </c>
      <c r="O2144" s="30">
        <v>201900177</v>
      </c>
      <c r="P2144" s="22"/>
      <c r="Q2144" s="22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9"/>
    </row>
    <row r="2145" spans="1:29" x14ac:dyDescent="0.25">
      <c r="A2145" s="27">
        <v>1996</v>
      </c>
      <c r="B2145" s="27" t="s">
        <v>2306</v>
      </c>
      <c r="C2145" s="27" t="s">
        <v>2231</v>
      </c>
      <c r="D2145" s="27" t="s">
        <v>2262</v>
      </c>
      <c r="E2145" s="27" t="s">
        <v>2307</v>
      </c>
      <c r="F2145" s="28">
        <v>35308</v>
      </c>
      <c r="G2145" s="29">
        <v>0.44791666666666669</v>
      </c>
      <c r="H2145" s="28">
        <v>35308</v>
      </c>
      <c r="I2145" s="29">
        <v>0.53819444444444442</v>
      </c>
      <c r="J2145" s="27"/>
      <c r="K2145" s="27">
        <v>0.5</v>
      </c>
      <c r="L2145" s="27">
        <v>0</v>
      </c>
      <c r="M2145" s="27">
        <v>0.5</v>
      </c>
      <c r="N2145" s="27" t="s">
        <v>2173</v>
      </c>
      <c r="O2145" s="30">
        <v>202007614</v>
      </c>
      <c r="P2145" s="22"/>
      <c r="Q2145" s="22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9"/>
    </row>
    <row r="2146" spans="1:29" x14ac:dyDescent="0.25">
      <c r="A2146" s="27">
        <v>1996</v>
      </c>
      <c r="B2146" s="27" t="s">
        <v>4084</v>
      </c>
      <c r="C2146" s="27" t="s">
        <v>674</v>
      </c>
      <c r="D2146" s="27" t="s">
        <v>3841</v>
      </c>
      <c r="E2146" s="27" t="s">
        <v>4085</v>
      </c>
      <c r="F2146" s="28">
        <v>35308</v>
      </c>
      <c r="G2146" s="29">
        <v>0.45833333333333331</v>
      </c>
      <c r="H2146" s="28">
        <v>35308</v>
      </c>
      <c r="I2146" s="29">
        <v>0.48958333333333331</v>
      </c>
      <c r="J2146" s="27" t="s">
        <v>889</v>
      </c>
      <c r="K2146" s="27">
        <v>0</v>
      </c>
      <c r="L2146" s="27">
        <v>0.3</v>
      </c>
      <c r="M2146" s="27">
        <v>0.3</v>
      </c>
      <c r="N2146" s="27" t="s">
        <v>882</v>
      </c>
      <c r="O2146" s="30">
        <v>202005388</v>
      </c>
      <c r="P2146" s="22"/>
      <c r="Q2146" s="22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9"/>
    </row>
    <row r="2147" spans="1:29" x14ac:dyDescent="0.25">
      <c r="A2147" s="27">
        <v>1996</v>
      </c>
      <c r="B2147" s="27" t="s">
        <v>4080</v>
      </c>
      <c r="C2147" s="27" t="s">
        <v>674</v>
      </c>
      <c r="D2147" s="27" t="s">
        <v>3939</v>
      </c>
      <c r="E2147" s="27" t="s">
        <v>777</v>
      </c>
      <c r="F2147" s="28">
        <v>35308</v>
      </c>
      <c r="G2147" s="29">
        <v>0.4861111111111111</v>
      </c>
      <c r="H2147" s="28">
        <v>35308</v>
      </c>
      <c r="I2147" s="29">
        <v>0.55555555555555558</v>
      </c>
      <c r="J2147" s="27" t="s">
        <v>889</v>
      </c>
      <c r="K2147" s="27">
        <v>0</v>
      </c>
      <c r="L2147" s="27">
        <v>0.1</v>
      </c>
      <c r="M2147" s="27">
        <v>0.1</v>
      </c>
      <c r="N2147" s="27" t="s">
        <v>882</v>
      </c>
      <c r="O2147" s="30">
        <v>201905604</v>
      </c>
      <c r="P2147" s="22"/>
      <c r="Q2147" s="22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9"/>
    </row>
    <row r="2148" spans="1:29" x14ac:dyDescent="0.25">
      <c r="A2148" s="27">
        <v>1996</v>
      </c>
      <c r="B2148" s="27" t="s">
        <v>3601</v>
      </c>
      <c r="C2148" s="27" t="s">
        <v>3569</v>
      </c>
      <c r="D2148" s="27" t="s">
        <v>3593</v>
      </c>
      <c r="E2148" s="27" t="s">
        <v>3602</v>
      </c>
      <c r="F2148" s="28">
        <v>35308</v>
      </c>
      <c r="G2148" s="29">
        <v>0.50416666666666665</v>
      </c>
      <c r="H2148" s="28">
        <v>35308</v>
      </c>
      <c r="I2148" s="29">
        <v>0.54166666666666663</v>
      </c>
      <c r="J2148" s="27" t="s">
        <v>889</v>
      </c>
      <c r="K2148" s="27">
        <v>0</v>
      </c>
      <c r="L2148" s="27">
        <v>0</v>
      </c>
      <c r="M2148" s="27">
        <v>0</v>
      </c>
      <c r="N2148" s="27" t="s">
        <v>882</v>
      </c>
      <c r="O2148" s="30">
        <v>201705494</v>
      </c>
      <c r="P2148" s="22"/>
      <c r="Q2148" s="22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9"/>
    </row>
    <row r="2149" spans="1:29" x14ac:dyDescent="0.25">
      <c r="A2149" s="27">
        <v>1996</v>
      </c>
      <c r="B2149" s="27" t="s">
        <v>4236</v>
      </c>
      <c r="C2149" s="27" t="s">
        <v>674</v>
      </c>
      <c r="D2149" s="27" t="s">
        <v>3827</v>
      </c>
      <c r="E2149" s="27" t="s">
        <v>4237</v>
      </c>
      <c r="F2149" s="28">
        <v>35308</v>
      </c>
      <c r="G2149" s="29">
        <v>0.53125</v>
      </c>
      <c r="H2149" s="28">
        <v>35308</v>
      </c>
      <c r="I2149" s="29">
        <v>0.59027777777777779</v>
      </c>
      <c r="J2149" s="27" t="s">
        <v>889</v>
      </c>
      <c r="K2149" s="27">
        <v>0</v>
      </c>
      <c r="L2149" s="27">
        <v>0.03</v>
      </c>
      <c r="M2149" s="27">
        <v>0.03</v>
      </c>
      <c r="N2149" s="27" t="s">
        <v>882</v>
      </c>
      <c r="O2149" s="30">
        <v>201705812</v>
      </c>
      <c r="P2149" s="22"/>
      <c r="Q2149" s="22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9"/>
    </row>
    <row r="2150" spans="1:29" x14ac:dyDescent="0.25">
      <c r="A2150" s="27">
        <v>1996</v>
      </c>
      <c r="B2150" s="27" t="s">
        <v>4391</v>
      </c>
      <c r="C2150" s="27" t="s">
        <v>674</v>
      </c>
      <c r="D2150" s="27" t="s">
        <v>1248</v>
      </c>
      <c r="E2150" s="27" t="s">
        <v>4359</v>
      </c>
      <c r="F2150" s="28">
        <v>35308</v>
      </c>
      <c r="G2150" s="29">
        <v>0.53125</v>
      </c>
      <c r="H2150" s="28">
        <v>35308</v>
      </c>
      <c r="I2150" s="29">
        <v>0.60069444444444442</v>
      </c>
      <c r="J2150" s="27" t="s">
        <v>889</v>
      </c>
      <c r="K2150" s="27">
        <v>0</v>
      </c>
      <c r="L2150" s="27">
        <v>0.3</v>
      </c>
      <c r="M2150" s="27">
        <v>0.3</v>
      </c>
      <c r="N2150" s="27" t="s">
        <v>882</v>
      </c>
      <c r="O2150" s="30">
        <v>201809221</v>
      </c>
      <c r="P2150" s="22"/>
      <c r="Q2150" s="22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9"/>
    </row>
    <row r="2151" spans="1:29" x14ac:dyDescent="0.25">
      <c r="A2151" s="27">
        <v>1996</v>
      </c>
      <c r="B2151" s="27" t="s">
        <v>4616</v>
      </c>
      <c r="C2151" s="27" t="s">
        <v>674</v>
      </c>
      <c r="D2151" s="27" t="s">
        <v>4049</v>
      </c>
      <c r="E2151" s="27" t="s">
        <v>4335</v>
      </c>
      <c r="F2151" s="28">
        <v>35308</v>
      </c>
      <c r="G2151" s="29">
        <v>0.53888888888888886</v>
      </c>
      <c r="H2151" s="28">
        <v>35308</v>
      </c>
      <c r="I2151" s="29">
        <v>0.61111111111111105</v>
      </c>
      <c r="J2151" s="27" t="s">
        <v>889</v>
      </c>
      <c r="K2151" s="27">
        <v>0</v>
      </c>
      <c r="L2151" s="27">
        <v>0.15</v>
      </c>
      <c r="M2151" s="27">
        <v>0.15</v>
      </c>
      <c r="N2151" s="27" t="s">
        <v>882</v>
      </c>
      <c r="O2151" s="30">
        <v>201905175</v>
      </c>
      <c r="P2151" s="22"/>
      <c r="Q2151" s="22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9"/>
    </row>
    <row r="2152" spans="1:29" x14ac:dyDescent="0.25">
      <c r="A2152" s="27">
        <v>1996</v>
      </c>
      <c r="B2152" s="27" t="s">
        <v>2304</v>
      </c>
      <c r="C2152" s="27" t="s">
        <v>2231</v>
      </c>
      <c r="D2152" s="27" t="s">
        <v>2262</v>
      </c>
      <c r="E2152" s="27" t="s">
        <v>2305</v>
      </c>
      <c r="F2152" s="28">
        <v>35308</v>
      </c>
      <c r="G2152" s="29">
        <v>0.54166666666666663</v>
      </c>
      <c r="H2152" s="28">
        <v>35308</v>
      </c>
      <c r="I2152" s="29">
        <v>0.79166666666666663</v>
      </c>
      <c r="J2152" s="27" t="s">
        <v>889</v>
      </c>
      <c r="K2152" s="27">
        <v>0</v>
      </c>
      <c r="L2152" s="27">
        <v>2.5</v>
      </c>
      <c r="M2152" s="27">
        <v>2.5</v>
      </c>
      <c r="N2152" s="27" t="s">
        <v>882</v>
      </c>
      <c r="O2152" s="30">
        <v>201704658</v>
      </c>
      <c r="P2152" s="22"/>
      <c r="Q2152" s="22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9"/>
    </row>
    <row r="2153" spans="1:29" x14ac:dyDescent="0.25">
      <c r="A2153" s="27">
        <v>1996</v>
      </c>
      <c r="B2153" s="27" t="s">
        <v>4157</v>
      </c>
      <c r="C2153" s="27" t="s">
        <v>674</v>
      </c>
      <c r="D2153" s="27" t="s">
        <v>3827</v>
      </c>
      <c r="E2153" s="27" t="s">
        <v>4158</v>
      </c>
      <c r="F2153" s="28">
        <v>35308</v>
      </c>
      <c r="G2153" s="29">
        <v>0.54166666666666663</v>
      </c>
      <c r="H2153" s="28">
        <v>35308</v>
      </c>
      <c r="I2153" s="29">
        <v>0.56944444444444442</v>
      </c>
      <c r="J2153" s="27" t="s">
        <v>889</v>
      </c>
      <c r="K2153" s="27">
        <v>0</v>
      </c>
      <c r="L2153" s="27">
        <v>0.05</v>
      </c>
      <c r="M2153" s="27">
        <v>0.05</v>
      </c>
      <c r="N2153" s="27" t="s">
        <v>882</v>
      </c>
      <c r="O2153" s="30">
        <v>201806627</v>
      </c>
      <c r="P2153" s="22"/>
      <c r="Q2153" s="22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9"/>
    </row>
    <row r="2154" spans="1:29" x14ac:dyDescent="0.25">
      <c r="A2154" s="27">
        <v>1996</v>
      </c>
      <c r="B2154" s="27" t="s">
        <v>4380</v>
      </c>
      <c r="C2154" s="27" t="s">
        <v>674</v>
      </c>
      <c r="D2154" s="27" t="s">
        <v>802</v>
      </c>
      <c r="E2154" s="27" t="s">
        <v>794</v>
      </c>
      <c r="F2154" s="28">
        <v>35308</v>
      </c>
      <c r="G2154" s="29">
        <v>0.54166666666666663</v>
      </c>
      <c r="H2154" s="28">
        <v>35308</v>
      </c>
      <c r="I2154" s="29">
        <v>0.57291666666666663</v>
      </c>
      <c r="J2154" s="27" t="s">
        <v>889</v>
      </c>
      <c r="K2154" s="27">
        <v>0</v>
      </c>
      <c r="L2154" s="27">
        <v>0.1</v>
      </c>
      <c r="M2154" s="27">
        <v>0.1</v>
      </c>
      <c r="N2154" s="27" t="s">
        <v>882</v>
      </c>
      <c r="O2154" s="30">
        <v>201904798</v>
      </c>
      <c r="P2154" s="22"/>
      <c r="Q2154" s="22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9"/>
    </row>
    <row r="2155" spans="1:29" x14ac:dyDescent="0.25">
      <c r="A2155" s="27">
        <v>1996</v>
      </c>
      <c r="B2155" s="27" t="s">
        <v>4861</v>
      </c>
      <c r="C2155" s="27" t="s">
        <v>674</v>
      </c>
      <c r="D2155" s="27" t="s">
        <v>853</v>
      </c>
      <c r="E2155" s="27" t="s">
        <v>681</v>
      </c>
      <c r="F2155" s="28">
        <v>35308</v>
      </c>
      <c r="G2155" s="29">
        <v>0.55208333333333337</v>
      </c>
      <c r="H2155" s="28">
        <v>35308</v>
      </c>
      <c r="I2155" s="29">
        <v>0.62152777777777779</v>
      </c>
      <c r="J2155" s="27" t="s">
        <v>889</v>
      </c>
      <c r="K2155" s="27">
        <v>0</v>
      </c>
      <c r="L2155" s="27">
        <v>0.5</v>
      </c>
      <c r="M2155" s="27">
        <v>0.5</v>
      </c>
      <c r="N2155" s="27" t="s">
        <v>882</v>
      </c>
      <c r="O2155" s="30">
        <v>202006613</v>
      </c>
      <c r="P2155" s="22"/>
      <c r="Q2155" s="22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9"/>
    </row>
    <row r="2156" spans="1:29" x14ac:dyDescent="0.25">
      <c r="A2156" s="27">
        <v>1996</v>
      </c>
      <c r="B2156" s="27" t="s">
        <v>4082</v>
      </c>
      <c r="C2156" s="27" t="s">
        <v>674</v>
      </c>
      <c r="D2156" s="27" t="s">
        <v>3859</v>
      </c>
      <c r="E2156" s="27" t="s">
        <v>3984</v>
      </c>
      <c r="F2156" s="28">
        <v>35308</v>
      </c>
      <c r="G2156" s="29">
        <v>0.55555555555555558</v>
      </c>
      <c r="H2156" s="28">
        <v>35308</v>
      </c>
      <c r="I2156" s="29">
        <v>0.57291666666666663</v>
      </c>
      <c r="J2156" s="27" t="s">
        <v>889</v>
      </c>
      <c r="K2156" s="27">
        <v>0</v>
      </c>
      <c r="L2156" s="27">
        <v>0.02</v>
      </c>
      <c r="M2156" s="27">
        <v>0.02</v>
      </c>
      <c r="N2156" s="27" t="s">
        <v>882</v>
      </c>
      <c r="O2156" s="30">
        <v>201905831</v>
      </c>
      <c r="P2156" s="22"/>
      <c r="Q2156" s="22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9"/>
    </row>
    <row r="2157" spans="1:29" x14ac:dyDescent="0.25">
      <c r="A2157" s="27">
        <v>1996</v>
      </c>
      <c r="B2157" s="27" t="s">
        <v>3938</v>
      </c>
      <c r="C2157" s="27" t="s">
        <v>674</v>
      </c>
      <c r="D2157" s="27" t="s">
        <v>3939</v>
      </c>
      <c r="E2157" s="27" t="s">
        <v>3940</v>
      </c>
      <c r="F2157" s="28">
        <v>35308</v>
      </c>
      <c r="G2157" s="29">
        <v>0.55555555555555558</v>
      </c>
      <c r="H2157" s="28">
        <v>35308</v>
      </c>
      <c r="I2157" s="29">
        <v>0.61805555555555558</v>
      </c>
      <c r="J2157" s="27" t="s">
        <v>889</v>
      </c>
      <c r="K2157" s="27">
        <v>0</v>
      </c>
      <c r="L2157" s="27">
        <v>0.04</v>
      </c>
      <c r="M2157" s="27">
        <v>0.04</v>
      </c>
      <c r="N2157" s="27" t="s">
        <v>882</v>
      </c>
      <c r="O2157" s="30">
        <v>201508216</v>
      </c>
      <c r="P2157" s="22"/>
      <c r="Q2157" s="22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9"/>
    </row>
    <row r="2158" spans="1:29" x14ac:dyDescent="0.25">
      <c r="A2158" s="27">
        <v>1996</v>
      </c>
      <c r="B2158" s="27" t="s">
        <v>956</v>
      </c>
      <c r="C2158" s="27" t="s">
        <v>676</v>
      </c>
      <c r="D2158" s="27" t="s">
        <v>930</v>
      </c>
      <c r="E2158" s="27" t="s">
        <v>957</v>
      </c>
      <c r="F2158" s="28">
        <v>35308</v>
      </c>
      <c r="G2158" s="29">
        <v>0.5625</v>
      </c>
      <c r="H2158" s="28">
        <v>35308</v>
      </c>
      <c r="I2158" s="29">
        <v>0.73958333333333337</v>
      </c>
      <c r="J2158" s="27" t="s">
        <v>889</v>
      </c>
      <c r="K2158" s="27">
        <v>1.5</v>
      </c>
      <c r="L2158" s="27">
        <v>0</v>
      </c>
      <c r="M2158" s="27">
        <v>1.5</v>
      </c>
      <c r="N2158" s="27" t="s">
        <v>882</v>
      </c>
      <c r="O2158" s="30">
        <v>202008410</v>
      </c>
      <c r="P2158" s="22"/>
      <c r="Q2158" s="22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9"/>
    </row>
    <row r="2159" spans="1:29" x14ac:dyDescent="0.25">
      <c r="A2159" s="27">
        <v>1996</v>
      </c>
      <c r="B2159" s="27" t="s">
        <v>958</v>
      </c>
      <c r="C2159" s="27" t="s">
        <v>676</v>
      </c>
      <c r="D2159" s="27" t="s">
        <v>887</v>
      </c>
      <c r="E2159" s="27" t="s">
        <v>959</v>
      </c>
      <c r="F2159" s="28">
        <v>35308</v>
      </c>
      <c r="G2159" s="29">
        <v>0.56597222222222221</v>
      </c>
      <c r="H2159" s="28">
        <v>35308</v>
      </c>
      <c r="I2159" s="29">
        <v>0.625</v>
      </c>
      <c r="J2159" s="27" t="s">
        <v>889</v>
      </c>
      <c r="K2159" s="27">
        <v>0.3</v>
      </c>
      <c r="L2159" s="27">
        <v>0</v>
      </c>
      <c r="M2159" s="27">
        <v>0.3</v>
      </c>
      <c r="N2159" s="27" t="s">
        <v>882</v>
      </c>
      <c r="O2159" s="30">
        <v>202008413</v>
      </c>
      <c r="P2159" s="22"/>
      <c r="Q2159" s="22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9"/>
    </row>
    <row r="2160" spans="1:29" x14ac:dyDescent="0.25">
      <c r="A2160" s="27">
        <v>1996</v>
      </c>
      <c r="B2160" s="27" t="s">
        <v>4243</v>
      </c>
      <c r="C2160" s="27" t="s">
        <v>674</v>
      </c>
      <c r="D2160" s="27" t="s">
        <v>802</v>
      </c>
      <c r="E2160" s="27" t="s">
        <v>3863</v>
      </c>
      <c r="F2160" s="28">
        <v>35308</v>
      </c>
      <c r="G2160" s="29">
        <v>0.57291666666666663</v>
      </c>
      <c r="H2160" s="28">
        <v>35308</v>
      </c>
      <c r="I2160" s="29">
        <v>0.60763888888888895</v>
      </c>
      <c r="J2160" s="27" t="s">
        <v>889</v>
      </c>
      <c r="K2160" s="27">
        <v>0</v>
      </c>
      <c r="L2160" s="27">
        <v>0.03</v>
      </c>
      <c r="M2160" s="27">
        <v>0.03</v>
      </c>
      <c r="N2160" s="27" t="s">
        <v>882</v>
      </c>
      <c r="O2160" s="30">
        <v>201905328</v>
      </c>
      <c r="P2160" s="22"/>
      <c r="Q2160" s="22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9"/>
    </row>
    <row r="2161" spans="1:29" x14ac:dyDescent="0.25">
      <c r="A2161" s="27">
        <v>1996</v>
      </c>
      <c r="B2161" s="27" t="s">
        <v>4082</v>
      </c>
      <c r="C2161" s="27" t="s">
        <v>674</v>
      </c>
      <c r="D2161" s="27" t="s">
        <v>3859</v>
      </c>
      <c r="E2161" s="27" t="s">
        <v>3984</v>
      </c>
      <c r="F2161" s="28">
        <v>35308</v>
      </c>
      <c r="G2161" s="29">
        <v>0.57291666666666663</v>
      </c>
      <c r="H2161" s="28">
        <v>35308</v>
      </c>
      <c r="I2161" s="29">
        <v>0.625</v>
      </c>
      <c r="J2161" s="27" t="s">
        <v>889</v>
      </c>
      <c r="K2161" s="27">
        <v>0</v>
      </c>
      <c r="L2161" s="27">
        <v>0.1</v>
      </c>
      <c r="M2161" s="27">
        <v>0.1</v>
      </c>
      <c r="N2161" s="27" t="s">
        <v>882</v>
      </c>
      <c r="O2161" s="30">
        <v>201004304</v>
      </c>
      <c r="P2161" s="22"/>
      <c r="Q2161" s="22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9"/>
    </row>
    <row r="2162" spans="1:29" x14ac:dyDescent="0.25">
      <c r="A2162" s="27">
        <v>1996</v>
      </c>
      <c r="B2162" s="27" t="s">
        <v>966</v>
      </c>
      <c r="C2162" s="27" t="s">
        <v>676</v>
      </c>
      <c r="D2162" s="27" t="s">
        <v>893</v>
      </c>
      <c r="E2162" s="27" t="s">
        <v>903</v>
      </c>
      <c r="F2162" s="28">
        <v>35308</v>
      </c>
      <c r="G2162" s="29">
        <v>0.57986111111111105</v>
      </c>
      <c r="H2162" s="28">
        <v>35308</v>
      </c>
      <c r="I2162" s="29">
        <v>0.78819444444444453</v>
      </c>
      <c r="J2162" s="27" t="s">
        <v>889</v>
      </c>
      <c r="K2162" s="27">
        <v>5</v>
      </c>
      <c r="L2162" s="27">
        <v>0</v>
      </c>
      <c r="M2162" s="27">
        <v>5</v>
      </c>
      <c r="N2162" s="27" t="s">
        <v>882</v>
      </c>
      <c r="O2162" s="30">
        <v>201906031</v>
      </c>
      <c r="P2162" s="22"/>
      <c r="Q2162" s="22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9"/>
    </row>
    <row r="2163" spans="1:29" x14ac:dyDescent="0.25">
      <c r="A2163" s="27">
        <v>1996</v>
      </c>
      <c r="B2163" s="27" t="s">
        <v>3601</v>
      </c>
      <c r="C2163" s="27" t="s">
        <v>3569</v>
      </c>
      <c r="D2163" s="27" t="s">
        <v>3593</v>
      </c>
      <c r="E2163" s="27" t="s">
        <v>3602</v>
      </c>
      <c r="F2163" s="28">
        <v>35308</v>
      </c>
      <c r="G2163" s="29">
        <v>0.58819444444444446</v>
      </c>
      <c r="H2163" s="28">
        <v>35308</v>
      </c>
      <c r="I2163" s="29">
        <v>0.65833333333333333</v>
      </c>
      <c r="J2163" s="27" t="s">
        <v>889</v>
      </c>
      <c r="K2163" s="27">
        <v>0</v>
      </c>
      <c r="L2163" s="27">
        <v>0</v>
      </c>
      <c r="M2163" s="27">
        <v>0</v>
      </c>
      <c r="N2163" s="27" t="s">
        <v>882</v>
      </c>
      <c r="O2163" s="30">
        <v>201905130</v>
      </c>
      <c r="P2163" s="22"/>
      <c r="Q2163" s="22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9"/>
    </row>
    <row r="2164" spans="1:29" x14ac:dyDescent="0.25">
      <c r="A2164" s="27">
        <v>1996</v>
      </c>
      <c r="B2164" s="27" t="s">
        <v>4614</v>
      </c>
      <c r="C2164" s="27" t="s">
        <v>674</v>
      </c>
      <c r="D2164" s="27" t="s">
        <v>3821</v>
      </c>
      <c r="E2164" s="27" t="s">
        <v>4063</v>
      </c>
      <c r="F2164" s="28">
        <v>35308</v>
      </c>
      <c r="G2164" s="29">
        <v>0.59027777777777779</v>
      </c>
      <c r="H2164" s="28">
        <v>35308</v>
      </c>
      <c r="I2164" s="29">
        <v>0.69444444444444453</v>
      </c>
      <c r="J2164" s="27" t="s">
        <v>889</v>
      </c>
      <c r="K2164" s="27">
        <v>0</v>
      </c>
      <c r="L2164" s="27">
        <v>0.1</v>
      </c>
      <c r="M2164" s="27">
        <v>0.1</v>
      </c>
      <c r="N2164" s="27" t="s">
        <v>882</v>
      </c>
      <c r="O2164" s="30">
        <v>201908178</v>
      </c>
      <c r="P2164" s="22"/>
      <c r="Q2164" s="22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9"/>
    </row>
    <row r="2165" spans="1:29" x14ac:dyDescent="0.25">
      <c r="A2165" s="27">
        <v>1996</v>
      </c>
      <c r="B2165" s="27" t="s">
        <v>4862</v>
      </c>
      <c r="C2165" s="27" t="s">
        <v>674</v>
      </c>
      <c r="D2165" s="27" t="s">
        <v>3821</v>
      </c>
      <c r="E2165" s="27" t="s">
        <v>3867</v>
      </c>
      <c r="F2165" s="28">
        <v>35308</v>
      </c>
      <c r="G2165" s="29">
        <v>0.59375</v>
      </c>
      <c r="H2165" s="28">
        <v>35308</v>
      </c>
      <c r="I2165" s="29">
        <v>0.66666666666666663</v>
      </c>
      <c r="J2165" s="27" t="s">
        <v>889</v>
      </c>
      <c r="K2165" s="27">
        <v>0.5</v>
      </c>
      <c r="L2165" s="27">
        <v>0.5</v>
      </c>
      <c r="M2165" s="27">
        <v>1</v>
      </c>
      <c r="N2165" s="27" t="s">
        <v>882</v>
      </c>
      <c r="O2165" s="30">
        <v>202004155</v>
      </c>
      <c r="P2165" s="22"/>
      <c r="Q2165" s="22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9"/>
    </row>
    <row r="2166" spans="1:29" x14ac:dyDescent="0.25">
      <c r="A2166" s="27">
        <v>1996</v>
      </c>
      <c r="B2166" s="27" t="s">
        <v>4380</v>
      </c>
      <c r="C2166" s="27" t="s">
        <v>674</v>
      </c>
      <c r="D2166" s="27" t="s">
        <v>802</v>
      </c>
      <c r="E2166" s="27" t="s">
        <v>794</v>
      </c>
      <c r="F2166" s="28">
        <v>35308</v>
      </c>
      <c r="G2166" s="29">
        <v>0.61111111111111105</v>
      </c>
      <c r="H2166" s="28">
        <v>35308</v>
      </c>
      <c r="I2166" s="29">
        <v>0.64583333333333337</v>
      </c>
      <c r="J2166" s="27" t="s">
        <v>889</v>
      </c>
      <c r="K2166" s="27">
        <v>0</v>
      </c>
      <c r="L2166" s="27">
        <v>0.05</v>
      </c>
      <c r="M2166" s="27">
        <v>0.05</v>
      </c>
      <c r="N2166" s="27" t="s">
        <v>882</v>
      </c>
      <c r="O2166" s="30">
        <v>201905451</v>
      </c>
      <c r="P2166" s="22"/>
      <c r="Q2166" s="22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9"/>
    </row>
    <row r="2167" spans="1:29" x14ac:dyDescent="0.25">
      <c r="A2167" s="27">
        <v>1996</v>
      </c>
      <c r="B2167" s="27" t="s">
        <v>1164</v>
      </c>
      <c r="C2167" s="27" t="s">
        <v>676</v>
      </c>
      <c r="D2167" s="27" t="s">
        <v>898</v>
      </c>
      <c r="E2167" s="27" t="s">
        <v>1165</v>
      </c>
      <c r="F2167" s="28">
        <v>35308</v>
      </c>
      <c r="G2167" s="29">
        <v>0.61805555555555558</v>
      </c>
      <c r="H2167" s="28">
        <v>35308</v>
      </c>
      <c r="I2167" s="29">
        <v>0.78472222222222221</v>
      </c>
      <c r="J2167" s="27" t="s">
        <v>889</v>
      </c>
      <c r="K2167" s="27">
        <v>0</v>
      </c>
      <c r="L2167" s="27">
        <v>0.05</v>
      </c>
      <c r="M2167" s="27">
        <v>0.05</v>
      </c>
      <c r="N2167" s="27" t="s">
        <v>882</v>
      </c>
      <c r="O2167" s="30">
        <v>202007614</v>
      </c>
      <c r="P2167" s="22"/>
      <c r="Q2167" s="22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9"/>
    </row>
    <row r="2168" spans="1:29" x14ac:dyDescent="0.25">
      <c r="A2168" s="27">
        <v>1996</v>
      </c>
      <c r="B2168" s="27" t="s">
        <v>4616</v>
      </c>
      <c r="C2168" s="27" t="s">
        <v>674</v>
      </c>
      <c r="D2168" s="27" t="s">
        <v>4049</v>
      </c>
      <c r="E2168" s="27" t="s">
        <v>4335</v>
      </c>
      <c r="F2168" s="28">
        <v>35308</v>
      </c>
      <c r="G2168" s="29">
        <v>0.62152777777777779</v>
      </c>
      <c r="H2168" s="28">
        <v>35308</v>
      </c>
      <c r="I2168" s="29">
        <v>0.69097222222222221</v>
      </c>
      <c r="J2168" s="27" t="s">
        <v>889</v>
      </c>
      <c r="K2168" s="27">
        <v>0</v>
      </c>
      <c r="L2168" s="27">
        <v>0.2</v>
      </c>
      <c r="M2168" s="27">
        <v>0.2</v>
      </c>
      <c r="N2168" s="27" t="s">
        <v>882</v>
      </c>
      <c r="O2168" s="30">
        <v>202004298</v>
      </c>
      <c r="P2168" s="22"/>
      <c r="Q2168" s="22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9"/>
    </row>
    <row r="2169" spans="1:29" x14ac:dyDescent="0.25">
      <c r="A2169" s="27">
        <v>1996</v>
      </c>
      <c r="B2169" s="27" t="s">
        <v>2376</v>
      </c>
      <c r="C2169" s="27" t="s">
        <v>2231</v>
      </c>
      <c r="D2169" s="27" t="s">
        <v>2268</v>
      </c>
      <c r="E2169" s="27" t="s">
        <v>2312</v>
      </c>
      <c r="F2169" s="28">
        <v>35308</v>
      </c>
      <c r="G2169" s="29">
        <v>0.625</v>
      </c>
      <c r="H2169" s="28">
        <v>35308</v>
      </c>
      <c r="I2169" s="29">
        <v>0.70833333333333337</v>
      </c>
      <c r="J2169" s="27" t="s">
        <v>889</v>
      </c>
      <c r="K2169" s="27">
        <v>0.01</v>
      </c>
      <c r="L2169" s="27">
        <v>0.04</v>
      </c>
      <c r="M2169" s="27">
        <v>0.05</v>
      </c>
      <c r="N2169" s="27" t="s">
        <v>882</v>
      </c>
      <c r="O2169" s="30">
        <v>201707235</v>
      </c>
      <c r="P2169" s="22"/>
      <c r="Q2169" s="22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9"/>
    </row>
    <row r="2170" spans="1:29" x14ac:dyDescent="0.25">
      <c r="A2170" s="27">
        <v>1996</v>
      </c>
      <c r="B2170" s="27" t="s">
        <v>4088</v>
      </c>
      <c r="C2170" s="27" t="s">
        <v>674</v>
      </c>
      <c r="D2170" s="27" t="s">
        <v>3841</v>
      </c>
      <c r="E2170" s="27" t="s">
        <v>4089</v>
      </c>
      <c r="F2170" s="28">
        <v>35308</v>
      </c>
      <c r="G2170" s="29">
        <v>0.625</v>
      </c>
      <c r="H2170" s="28">
        <v>35308</v>
      </c>
      <c r="I2170" s="29">
        <v>0.67361111111111116</v>
      </c>
      <c r="J2170" s="27" t="s">
        <v>889</v>
      </c>
      <c r="K2170" s="27">
        <v>0</v>
      </c>
      <c r="L2170" s="27">
        <v>0.1</v>
      </c>
      <c r="M2170" s="27">
        <v>0.1</v>
      </c>
      <c r="N2170" s="27" t="s">
        <v>882</v>
      </c>
      <c r="O2170" s="30">
        <v>201101522</v>
      </c>
      <c r="P2170" s="22"/>
      <c r="Q2170" s="22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9"/>
    </row>
    <row r="2171" spans="1:29" x14ac:dyDescent="0.25">
      <c r="A2171" s="27">
        <v>1996</v>
      </c>
      <c r="B2171" s="27" t="s">
        <v>4770</v>
      </c>
      <c r="C2171" s="27" t="s">
        <v>674</v>
      </c>
      <c r="D2171" s="27" t="s">
        <v>3841</v>
      </c>
      <c r="E2171" s="27" t="s">
        <v>4142</v>
      </c>
      <c r="F2171" s="28">
        <v>35308</v>
      </c>
      <c r="G2171" s="29">
        <v>0.625</v>
      </c>
      <c r="H2171" s="28">
        <v>35308</v>
      </c>
      <c r="I2171" s="29">
        <v>0.65625</v>
      </c>
      <c r="J2171" s="27" t="s">
        <v>889</v>
      </c>
      <c r="K2171" s="27">
        <v>0</v>
      </c>
      <c r="L2171" s="27">
        <v>0.2</v>
      </c>
      <c r="M2171" s="27">
        <v>0.2</v>
      </c>
      <c r="N2171" s="27" t="s">
        <v>882</v>
      </c>
      <c r="O2171" s="30">
        <v>201909858</v>
      </c>
      <c r="P2171" s="22"/>
      <c r="Q2171" s="22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9"/>
    </row>
    <row r="2172" spans="1:29" x14ac:dyDescent="0.25">
      <c r="A2172" s="27">
        <v>1996</v>
      </c>
      <c r="B2172" s="27" t="s">
        <v>3938</v>
      </c>
      <c r="C2172" s="27" t="s">
        <v>674</v>
      </c>
      <c r="D2172" s="27" t="s">
        <v>3939</v>
      </c>
      <c r="E2172" s="27" t="s">
        <v>3940</v>
      </c>
      <c r="F2172" s="28">
        <v>35308</v>
      </c>
      <c r="G2172" s="29">
        <v>0.62847222222222221</v>
      </c>
      <c r="H2172" s="28">
        <v>35308</v>
      </c>
      <c r="I2172" s="29">
        <v>0.72916666666666663</v>
      </c>
      <c r="J2172" s="27" t="s">
        <v>889</v>
      </c>
      <c r="K2172" s="27">
        <v>0</v>
      </c>
      <c r="L2172" s="27">
        <v>1.5</v>
      </c>
      <c r="M2172" s="27">
        <v>1.5</v>
      </c>
      <c r="N2172" s="27" t="s">
        <v>882</v>
      </c>
      <c r="O2172" s="30">
        <v>202005242</v>
      </c>
      <c r="P2172" s="22"/>
      <c r="Q2172" s="22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9"/>
    </row>
    <row r="2173" spans="1:29" x14ac:dyDescent="0.25">
      <c r="A2173" s="27">
        <v>1996</v>
      </c>
      <c r="B2173" s="27" t="s">
        <v>4831</v>
      </c>
      <c r="C2173" s="27" t="s">
        <v>674</v>
      </c>
      <c r="D2173" s="27" t="s">
        <v>3841</v>
      </c>
      <c r="E2173" s="27" t="s">
        <v>4113</v>
      </c>
      <c r="F2173" s="28">
        <v>35308</v>
      </c>
      <c r="G2173" s="29">
        <v>0.63541666666666663</v>
      </c>
      <c r="H2173" s="28">
        <v>35308</v>
      </c>
      <c r="I2173" s="29">
        <v>0.68055555555555547</v>
      </c>
      <c r="J2173" s="27" t="s">
        <v>889</v>
      </c>
      <c r="K2173" s="27">
        <v>0</v>
      </c>
      <c r="L2173" s="27">
        <v>0.3</v>
      </c>
      <c r="M2173" s="27">
        <v>0.3</v>
      </c>
      <c r="N2173" s="27" t="s">
        <v>882</v>
      </c>
      <c r="O2173" s="30">
        <v>201707001</v>
      </c>
      <c r="P2173" s="22"/>
      <c r="Q2173" s="22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9"/>
    </row>
    <row r="2174" spans="1:29" x14ac:dyDescent="0.25">
      <c r="A2174" s="27">
        <v>1996</v>
      </c>
      <c r="B2174" s="27" t="s">
        <v>3926</v>
      </c>
      <c r="C2174" s="27" t="s">
        <v>674</v>
      </c>
      <c r="D2174" s="27" t="s">
        <v>3841</v>
      </c>
      <c r="E2174" s="27" t="s">
        <v>3927</v>
      </c>
      <c r="F2174" s="28">
        <v>35308</v>
      </c>
      <c r="G2174" s="29">
        <v>0.64374999999999993</v>
      </c>
      <c r="H2174" s="28">
        <v>35308</v>
      </c>
      <c r="I2174" s="29">
        <v>0.68402777777777779</v>
      </c>
      <c r="J2174" s="27" t="s">
        <v>889</v>
      </c>
      <c r="K2174" s="27">
        <v>0</v>
      </c>
      <c r="L2174" s="27">
        <v>0.05</v>
      </c>
      <c r="M2174" s="27">
        <v>0.05</v>
      </c>
      <c r="N2174" s="27" t="s">
        <v>882</v>
      </c>
      <c r="O2174" s="30">
        <v>201908014</v>
      </c>
      <c r="P2174" s="22"/>
      <c r="Q2174" s="22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9"/>
    </row>
    <row r="2175" spans="1:29" x14ac:dyDescent="0.25">
      <c r="A2175" s="27">
        <v>1996</v>
      </c>
      <c r="B2175" s="27" t="s">
        <v>3928</v>
      </c>
      <c r="C2175" s="27" t="s">
        <v>674</v>
      </c>
      <c r="D2175" s="27" t="s">
        <v>802</v>
      </c>
      <c r="E2175" s="27" t="s">
        <v>3929</v>
      </c>
      <c r="F2175" s="28">
        <v>35308</v>
      </c>
      <c r="G2175" s="29">
        <v>0.64583333333333337</v>
      </c>
      <c r="H2175" s="28">
        <v>35308</v>
      </c>
      <c r="I2175" s="29">
        <v>0.71527777777777779</v>
      </c>
      <c r="J2175" s="27" t="s">
        <v>889</v>
      </c>
      <c r="K2175" s="27">
        <v>0</v>
      </c>
      <c r="L2175" s="27">
        <v>0.01</v>
      </c>
      <c r="M2175" s="27">
        <v>0.01</v>
      </c>
      <c r="N2175" s="27" t="s">
        <v>882</v>
      </c>
      <c r="O2175" s="30">
        <v>201906200</v>
      </c>
      <c r="P2175" s="22"/>
      <c r="Q2175" s="22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9"/>
    </row>
    <row r="2176" spans="1:29" x14ac:dyDescent="0.25">
      <c r="A2176" s="27">
        <v>1996</v>
      </c>
      <c r="B2176" s="27" t="s">
        <v>4081</v>
      </c>
      <c r="C2176" s="27" t="s">
        <v>674</v>
      </c>
      <c r="D2176" s="27" t="s">
        <v>3841</v>
      </c>
      <c r="E2176" s="27" t="s">
        <v>3946</v>
      </c>
      <c r="F2176" s="28">
        <v>35308</v>
      </c>
      <c r="G2176" s="29">
        <v>0.65625</v>
      </c>
      <c r="H2176" s="28">
        <v>35308</v>
      </c>
      <c r="I2176" s="29">
        <v>0.68055555555555547</v>
      </c>
      <c r="J2176" s="27" t="s">
        <v>889</v>
      </c>
      <c r="K2176" s="27">
        <v>0</v>
      </c>
      <c r="L2176" s="27">
        <v>0.02</v>
      </c>
      <c r="M2176" s="27">
        <v>0.02</v>
      </c>
      <c r="N2176" s="27" t="s">
        <v>882</v>
      </c>
      <c r="O2176" s="30">
        <v>201404459</v>
      </c>
      <c r="P2176" s="22"/>
      <c r="Q2176" s="22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9"/>
    </row>
    <row r="2177" spans="1:29" x14ac:dyDescent="0.25">
      <c r="A2177" s="27">
        <v>1996</v>
      </c>
      <c r="B2177" s="27" t="s">
        <v>1347</v>
      </c>
      <c r="C2177" s="27" t="s">
        <v>676</v>
      </c>
      <c r="D2177" s="27" t="s">
        <v>887</v>
      </c>
      <c r="E2177" s="27" t="s">
        <v>1348</v>
      </c>
      <c r="F2177" s="28">
        <v>35308</v>
      </c>
      <c r="G2177" s="29">
        <v>0.65972222222222221</v>
      </c>
      <c r="H2177" s="28">
        <v>35308</v>
      </c>
      <c r="I2177" s="29">
        <v>0.73958333333333337</v>
      </c>
      <c r="J2177" s="27" t="s">
        <v>889</v>
      </c>
      <c r="K2177" s="27">
        <v>0</v>
      </c>
      <c r="L2177" s="27">
        <v>0.1</v>
      </c>
      <c r="M2177" s="27">
        <v>0.1</v>
      </c>
      <c r="N2177" s="27" t="s">
        <v>882</v>
      </c>
      <c r="O2177" s="30">
        <v>202004421</v>
      </c>
      <c r="P2177" s="22"/>
      <c r="Q2177" s="22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9"/>
    </row>
    <row r="2178" spans="1:29" x14ac:dyDescent="0.25">
      <c r="A2178" s="27">
        <v>1996</v>
      </c>
      <c r="B2178" s="27" t="s">
        <v>952</v>
      </c>
      <c r="C2178" s="27" t="s">
        <v>676</v>
      </c>
      <c r="D2178" s="27" t="s">
        <v>893</v>
      </c>
      <c r="E2178" s="27" t="s">
        <v>762</v>
      </c>
      <c r="F2178" s="28">
        <v>35308</v>
      </c>
      <c r="G2178" s="29">
        <v>0.66319444444444442</v>
      </c>
      <c r="H2178" s="28">
        <v>35308</v>
      </c>
      <c r="I2178" s="29">
        <v>0.70486111111111116</v>
      </c>
      <c r="J2178" s="27" t="s">
        <v>889</v>
      </c>
      <c r="K2178" s="27">
        <v>0</v>
      </c>
      <c r="L2178" s="27">
        <v>0.1</v>
      </c>
      <c r="M2178" s="27">
        <v>0.1</v>
      </c>
      <c r="N2178" s="27" t="s">
        <v>882</v>
      </c>
      <c r="O2178" s="30">
        <v>202006289</v>
      </c>
      <c r="P2178" s="22"/>
      <c r="Q2178" s="22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9"/>
    </row>
    <row r="2179" spans="1:29" x14ac:dyDescent="0.25">
      <c r="A2179" s="27">
        <v>1996</v>
      </c>
      <c r="B2179" s="27" t="s">
        <v>962</v>
      </c>
      <c r="C2179" s="27" t="s">
        <v>676</v>
      </c>
      <c r="D2179" s="27" t="s">
        <v>963</v>
      </c>
      <c r="E2179" s="27" t="s">
        <v>964</v>
      </c>
      <c r="F2179" s="28">
        <v>35308</v>
      </c>
      <c r="G2179" s="29">
        <v>0.67013888888888884</v>
      </c>
      <c r="H2179" s="28">
        <v>35308</v>
      </c>
      <c r="I2179" s="29">
        <v>0.71527777777777779</v>
      </c>
      <c r="J2179" s="27" t="s">
        <v>889</v>
      </c>
      <c r="K2179" s="27">
        <v>0</v>
      </c>
      <c r="L2179" s="27">
        <v>0.1</v>
      </c>
      <c r="M2179" s="27">
        <v>0.1</v>
      </c>
      <c r="N2179" s="27" t="s">
        <v>882</v>
      </c>
      <c r="O2179" s="30">
        <v>202007667</v>
      </c>
      <c r="P2179" s="22"/>
      <c r="Q2179" s="22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9"/>
    </row>
    <row r="2180" spans="1:29" x14ac:dyDescent="0.25">
      <c r="A2180" s="27">
        <v>1996</v>
      </c>
      <c r="B2180" s="27" t="s">
        <v>4829</v>
      </c>
      <c r="C2180" s="27" t="s">
        <v>674</v>
      </c>
      <c r="D2180" s="27" t="s">
        <v>3824</v>
      </c>
      <c r="E2180" s="27" t="s">
        <v>3963</v>
      </c>
      <c r="F2180" s="28">
        <v>35308</v>
      </c>
      <c r="G2180" s="29">
        <v>0.67013888888888884</v>
      </c>
      <c r="H2180" s="28">
        <v>35308</v>
      </c>
      <c r="I2180" s="29">
        <v>0.71527777777777779</v>
      </c>
      <c r="J2180" s="27" t="s">
        <v>889</v>
      </c>
      <c r="K2180" s="27">
        <v>0</v>
      </c>
      <c r="L2180" s="27">
        <v>0.3</v>
      </c>
      <c r="M2180" s="27">
        <v>0.3</v>
      </c>
      <c r="N2180" s="27" t="s">
        <v>882</v>
      </c>
      <c r="O2180" s="30">
        <v>201800318</v>
      </c>
      <c r="P2180" s="22"/>
      <c r="Q2180" s="22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9"/>
    </row>
    <row r="2181" spans="1:29" x14ac:dyDescent="0.25">
      <c r="A2181" s="27">
        <v>1996</v>
      </c>
      <c r="B2181" s="27" t="s">
        <v>2488</v>
      </c>
      <c r="C2181" s="27" t="s">
        <v>2231</v>
      </c>
      <c r="D2181" s="27" t="s">
        <v>2268</v>
      </c>
      <c r="E2181" s="27" t="s">
        <v>1007</v>
      </c>
      <c r="F2181" s="28">
        <v>35308</v>
      </c>
      <c r="G2181" s="29">
        <v>0.67222222222222217</v>
      </c>
      <c r="H2181" s="28">
        <v>35309</v>
      </c>
      <c r="I2181" s="29">
        <v>4.1666666666666664E-2</v>
      </c>
      <c r="J2181" s="27"/>
      <c r="K2181" s="27">
        <v>61</v>
      </c>
      <c r="L2181" s="27">
        <v>19</v>
      </c>
      <c r="M2181" s="27">
        <v>80</v>
      </c>
      <c r="N2181" s="27" t="s">
        <v>2211</v>
      </c>
      <c r="O2181" s="30">
        <v>202103636</v>
      </c>
      <c r="P2181" s="22"/>
      <c r="Q2181" s="22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9"/>
    </row>
    <row r="2182" spans="1:29" x14ac:dyDescent="0.25">
      <c r="A2182" s="27">
        <v>1996</v>
      </c>
      <c r="B2182" s="27" t="s">
        <v>4950</v>
      </c>
      <c r="C2182" s="27" t="s">
        <v>674</v>
      </c>
      <c r="D2182" s="27" t="s">
        <v>3821</v>
      </c>
      <c r="E2182" s="27" t="s">
        <v>3822</v>
      </c>
      <c r="F2182" s="28">
        <v>35308</v>
      </c>
      <c r="G2182" s="29">
        <v>0.67361111111111116</v>
      </c>
      <c r="H2182" s="28">
        <v>35308</v>
      </c>
      <c r="I2182" s="29">
        <v>0.83333333333333337</v>
      </c>
      <c r="J2182" s="27" t="s">
        <v>889</v>
      </c>
      <c r="K2182" s="27">
        <v>0</v>
      </c>
      <c r="L2182" s="27">
        <v>2</v>
      </c>
      <c r="M2182" s="27">
        <v>2</v>
      </c>
      <c r="N2182" s="27" t="s">
        <v>882</v>
      </c>
      <c r="O2182" s="30">
        <v>202000161</v>
      </c>
      <c r="P2182" s="22"/>
      <c r="Q2182" s="22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9"/>
    </row>
    <row r="2183" spans="1:29" x14ac:dyDescent="0.25">
      <c r="A2183" s="27">
        <v>1996</v>
      </c>
      <c r="B2183" s="27" t="s">
        <v>4246</v>
      </c>
      <c r="C2183" s="27" t="s">
        <v>674</v>
      </c>
      <c r="D2183" s="27" t="s">
        <v>802</v>
      </c>
      <c r="E2183" s="27" t="s">
        <v>3863</v>
      </c>
      <c r="F2183" s="28">
        <v>35308</v>
      </c>
      <c r="G2183" s="29">
        <v>0.67708333333333337</v>
      </c>
      <c r="H2183" s="28">
        <v>35308</v>
      </c>
      <c r="I2183" s="29">
        <v>0.69791666666666663</v>
      </c>
      <c r="J2183" s="27" t="s">
        <v>889</v>
      </c>
      <c r="K2183" s="27">
        <v>0</v>
      </c>
      <c r="L2183" s="27">
        <v>0.03</v>
      </c>
      <c r="M2183" s="27">
        <v>0.03</v>
      </c>
      <c r="N2183" s="27" t="s">
        <v>882</v>
      </c>
      <c r="O2183" s="30">
        <v>202102695</v>
      </c>
      <c r="P2183" s="22"/>
      <c r="Q2183" s="22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9"/>
    </row>
    <row r="2184" spans="1:29" x14ac:dyDescent="0.25">
      <c r="A2184" s="27">
        <v>1996</v>
      </c>
      <c r="B2184" s="27" t="s">
        <v>4393</v>
      </c>
      <c r="C2184" s="27" t="s">
        <v>674</v>
      </c>
      <c r="D2184" s="27" t="s">
        <v>3841</v>
      </c>
      <c r="E2184" s="27" t="s">
        <v>3920</v>
      </c>
      <c r="F2184" s="28">
        <v>35308</v>
      </c>
      <c r="G2184" s="29">
        <v>0.67708333333333337</v>
      </c>
      <c r="H2184" s="28">
        <v>35308</v>
      </c>
      <c r="I2184" s="29">
        <v>0.73611111111111116</v>
      </c>
      <c r="J2184" s="27" t="s">
        <v>889</v>
      </c>
      <c r="K2184" s="27">
        <v>0</v>
      </c>
      <c r="L2184" s="27">
        <v>0.05</v>
      </c>
      <c r="M2184" s="27">
        <v>0.05</v>
      </c>
      <c r="N2184" s="27" t="s">
        <v>882</v>
      </c>
      <c r="O2184" s="30">
        <v>202000145</v>
      </c>
      <c r="P2184" s="22"/>
      <c r="Q2184" s="22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9"/>
    </row>
    <row r="2185" spans="1:29" x14ac:dyDescent="0.25">
      <c r="A2185" s="27">
        <v>1996</v>
      </c>
      <c r="B2185" s="27" t="s">
        <v>2302</v>
      </c>
      <c r="C2185" s="27" t="s">
        <v>2231</v>
      </c>
      <c r="D2185" s="27" t="s">
        <v>2259</v>
      </c>
      <c r="E2185" s="27" t="s">
        <v>2303</v>
      </c>
      <c r="F2185" s="28">
        <v>35308</v>
      </c>
      <c r="G2185" s="29">
        <v>0.6875</v>
      </c>
      <c r="H2185" s="28">
        <v>35308</v>
      </c>
      <c r="I2185" s="29">
        <v>0.85416666666666663</v>
      </c>
      <c r="J2185" s="27"/>
      <c r="K2185" s="27">
        <v>2</v>
      </c>
      <c r="L2185" s="27">
        <v>0</v>
      </c>
      <c r="M2185" s="27">
        <v>2</v>
      </c>
      <c r="N2185" s="27" t="s">
        <v>2173</v>
      </c>
      <c r="O2185" s="30">
        <v>201907357</v>
      </c>
      <c r="P2185" s="22"/>
      <c r="Q2185" s="22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9"/>
    </row>
    <row r="2186" spans="1:29" x14ac:dyDescent="0.25">
      <c r="A2186" s="27">
        <v>1996</v>
      </c>
      <c r="B2186" s="27" t="s">
        <v>4611</v>
      </c>
      <c r="C2186" s="27" t="s">
        <v>674</v>
      </c>
      <c r="D2186" s="27" t="s">
        <v>752</v>
      </c>
      <c r="E2186" s="27" t="s">
        <v>798</v>
      </c>
      <c r="F2186" s="28">
        <v>35308</v>
      </c>
      <c r="G2186" s="29">
        <v>0.6875</v>
      </c>
      <c r="H2186" s="28">
        <v>35308</v>
      </c>
      <c r="I2186" s="29">
        <v>0.72569444444444453</v>
      </c>
      <c r="J2186" s="27" t="s">
        <v>889</v>
      </c>
      <c r="K2186" s="27">
        <v>0</v>
      </c>
      <c r="L2186" s="27">
        <v>0.1</v>
      </c>
      <c r="M2186" s="27">
        <v>0.1</v>
      </c>
      <c r="N2186" s="27" t="s">
        <v>882</v>
      </c>
      <c r="O2186" s="30">
        <v>201907474</v>
      </c>
      <c r="P2186" s="22"/>
      <c r="Q2186" s="22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9"/>
    </row>
    <row r="2187" spans="1:29" x14ac:dyDescent="0.25">
      <c r="A2187" s="27">
        <v>1996</v>
      </c>
      <c r="B2187" s="27" t="s">
        <v>4850</v>
      </c>
      <c r="C2187" s="27" t="s">
        <v>674</v>
      </c>
      <c r="D2187" s="27" t="s">
        <v>3830</v>
      </c>
      <c r="E2187" s="27" t="s">
        <v>4347</v>
      </c>
      <c r="F2187" s="28">
        <v>35308</v>
      </c>
      <c r="G2187" s="29">
        <v>0.69791666666666663</v>
      </c>
      <c r="H2187" s="28">
        <v>35308</v>
      </c>
      <c r="I2187" s="29">
        <v>0.75694444444444453</v>
      </c>
      <c r="J2187" s="27" t="s">
        <v>889</v>
      </c>
      <c r="K2187" s="27">
        <v>0</v>
      </c>
      <c r="L2187" s="27">
        <v>1</v>
      </c>
      <c r="M2187" s="27">
        <v>1</v>
      </c>
      <c r="N2187" s="27" t="s">
        <v>882</v>
      </c>
      <c r="O2187" s="30">
        <v>201605389</v>
      </c>
      <c r="P2187" s="22"/>
      <c r="Q2187" s="22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9"/>
    </row>
    <row r="2188" spans="1:29" x14ac:dyDescent="0.25">
      <c r="A2188" s="27">
        <v>1996</v>
      </c>
      <c r="B2188" s="27" t="s">
        <v>2367</v>
      </c>
      <c r="C2188" s="27" t="s">
        <v>2231</v>
      </c>
      <c r="D2188" s="27" t="s">
        <v>2268</v>
      </c>
      <c r="E2188" s="27" t="s">
        <v>2317</v>
      </c>
      <c r="F2188" s="28">
        <v>35308</v>
      </c>
      <c r="G2188" s="29">
        <v>0.70833333333333337</v>
      </c>
      <c r="H2188" s="28">
        <v>35308</v>
      </c>
      <c r="I2188" s="29">
        <v>0.72916666666666663</v>
      </c>
      <c r="J2188" s="27"/>
      <c r="K2188" s="27">
        <v>0</v>
      </c>
      <c r="L2188" s="27">
        <v>0.02</v>
      </c>
      <c r="M2188" s="27">
        <v>0.02</v>
      </c>
      <c r="N2188" s="27" t="s">
        <v>2173</v>
      </c>
      <c r="O2188" s="30">
        <v>202004682</v>
      </c>
      <c r="P2188" s="22"/>
      <c r="Q2188" s="22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9"/>
    </row>
    <row r="2189" spans="1:29" x14ac:dyDescent="0.25">
      <c r="A2189" s="27">
        <v>1996</v>
      </c>
      <c r="B2189" s="27" t="s">
        <v>4092</v>
      </c>
      <c r="C2189" s="27" t="s">
        <v>674</v>
      </c>
      <c r="D2189" s="27" t="s">
        <v>3821</v>
      </c>
      <c r="E2189" s="27" t="s">
        <v>3867</v>
      </c>
      <c r="F2189" s="28">
        <v>35308</v>
      </c>
      <c r="G2189" s="29">
        <v>0.71180555555555547</v>
      </c>
      <c r="H2189" s="28">
        <v>35308</v>
      </c>
      <c r="I2189" s="29">
        <v>0.75</v>
      </c>
      <c r="J2189" s="27" t="s">
        <v>889</v>
      </c>
      <c r="K2189" s="27">
        <v>0</v>
      </c>
      <c r="L2189" s="27">
        <v>0.03</v>
      </c>
      <c r="M2189" s="27">
        <v>0.03</v>
      </c>
      <c r="N2189" s="27" t="s">
        <v>882</v>
      </c>
      <c r="O2189" s="30">
        <v>201706766</v>
      </c>
      <c r="P2189" s="22"/>
      <c r="Q2189" s="22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9"/>
    </row>
    <row r="2190" spans="1:29" x14ac:dyDescent="0.25">
      <c r="A2190" s="27">
        <v>1996</v>
      </c>
      <c r="B2190" s="27" t="s">
        <v>4087</v>
      </c>
      <c r="C2190" s="27" t="s">
        <v>674</v>
      </c>
      <c r="D2190" s="27" t="s">
        <v>802</v>
      </c>
      <c r="E2190" s="27" t="s">
        <v>3863</v>
      </c>
      <c r="F2190" s="28">
        <v>35308</v>
      </c>
      <c r="G2190" s="29">
        <v>0.71527777777777779</v>
      </c>
      <c r="H2190" s="28">
        <v>35308</v>
      </c>
      <c r="I2190" s="29">
        <v>0.8125</v>
      </c>
      <c r="J2190" s="27" t="s">
        <v>889</v>
      </c>
      <c r="K2190" s="27">
        <v>0</v>
      </c>
      <c r="L2190" s="27">
        <v>0.1</v>
      </c>
      <c r="M2190" s="27">
        <v>0.1</v>
      </c>
      <c r="N2190" s="27" t="s">
        <v>882</v>
      </c>
      <c r="O2190" s="30">
        <v>202110057</v>
      </c>
      <c r="P2190" s="22"/>
      <c r="Q2190" s="22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9"/>
    </row>
    <row r="2191" spans="1:29" x14ac:dyDescent="0.25">
      <c r="A2191" s="27">
        <v>1996</v>
      </c>
      <c r="B2191" s="27" t="s">
        <v>4311</v>
      </c>
      <c r="C2191" s="27" t="s">
        <v>674</v>
      </c>
      <c r="D2191" s="27" t="s">
        <v>3827</v>
      </c>
      <c r="E2191" s="27" t="s">
        <v>4012</v>
      </c>
      <c r="F2191" s="28">
        <v>35308</v>
      </c>
      <c r="G2191" s="29">
        <v>0.71527777777777779</v>
      </c>
      <c r="H2191" s="28">
        <v>35308</v>
      </c>
      <c r="I2191" s="29">
        <v>0.78819444444444453</v>
      </c>
      <c r="J2191" s="27" t="s">
        <v>889</v>
      </c>
      <c r="K2191" s="27">
        <v>0</v>
      </c>
      <c r="L2191" s="27">
        <v>0.2</v>
      </c>
      <c r="M2191" s="27">
        <v>0.2</v>
      </c>
      <c r="N2191" s="27" t="s">
        <v>882</v>
      </c>
      <c r="O2191" s="30">
        <v>201906910</v>
      </c>
      <c r="P2191" s="22"/>
      <c r="Q2191" s="22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9"/>
    </row>
    <row r="2192" spans="1:29" x14ac:dyDescent="0.25">
      <c r="A2192" s="27">
        <v>1996</v>
      </c>
      <c r="B2192" s="27" t="s">
        <v>3938</v>
      </c>
      <c r="C2192" s="27" t="s">
        <v>674</v>
      </c>
      <c r="D2192" s="27" t="s">
        <v>3939</v>
      </c>
      <c r="E2192" s="27" t="s">
        <v>3940</v>
      </c>
      <c r="F2192" s="28">
        <v>35308</v>
      </c>
      <c r="G2192" s="29">
        <v>0.72916666666666663</v>
      </c>
      <c r="H2192" s="28">
        <v>35308</v>
      </c>
      <c r="I2192" s="29">
        <v>0.76736111111111116</v>
      </c>
      <c r="J2192" s="27" t="s">
        <v>889</v>
      </c>
      <c r="K2192" s="27">
        <v>0</v>
      </c>
      <c r="L2192" s="27">
        <v>0.1</v>
      </c>
      <c r="M2192" s="27">
        <v>0.1</v>
      </c>
      <c r="N2192" s="27" t="s">
        <v>882</v>
      </c>
      <c r="O2192" s="30">
        <v>201907768</v>
      </c>
      <c r="P2192" s="22"/>
      <c r="Q2192" s="22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9"/>
    </row>
    <row r="2193" spans="1:29" x14ac:dyDescent="0.25">
      <c r="A2193" s="27">
        <v>1996</v>
      </c>
      <c r="B2193" s="27" t="s">
        <v>3938</v>
      </c>
      <c r="C2193" s="27" t="s">
        <v>674</v>
      </c>
      <c r="D2193" s="27" t="s">
        <v>3939</v>
      </c>
      <c r="E2193" s="27" t="s">
        <v>3940</v>
      </c>
      <c r="F2193" s="28">
        <v>35308</v>
      </c>
      <c r="G2193" s="29">
        <v>0.73958333333333337</v>
      </c>
      <c r="H2193" s="28">
        <v>35308</v>
      </c>
      <c r="I2193" s="29">
        <v>0.75694444444444453</v>
      </c>
      <c r="J2193" s="27" t="s">
        <v>889</v>
      </c>
      <c r="K2193" s="27">
        <v>0</v>
      </c>
      <c r="L2193" s="27">
        <v>0.01</v>
      </c>
      <c r="M2193" s="27">
        <v>0.01</v>
      </c>
      <c r="N2193" s="27" t="s">
        <v>882</v>
      </c>
      <c r="O2193" s="30">
        <v>202007516</v>
      </c>
      <c r="P2193" s="22"/>
      <c r="Q2193" s="22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9"/>
    </row>
    <row r="2194" spans="1:29" x14ac:dyDescent="0.25">
      <c r="A2194" s="27">
        <v>1996</v>
      </c>
      <c r="B2194" s="27" t="s">
        <v>4084</v>
      </c>
      <c r="C2194" s="27" t="s">
        <v>674</v>
      </c>
      <c r="D2194" s="27" t="s">
        <v>3841</v>
      </c>
      <c r="E2194" s="27" t="s">
        <v>4085</v>
      </c>
      <c r="F2194" s="28">
        <v>35308</v>
      </c>
      <c r="G2194" s="29">
        <v>0.73958333333333337</v>
      </c>
      <c r="H2194" s="28">
        <v>35308</v>
      </c>
      <c r="I2194" s="29">
        <v>0.79166666666666663</v>
      </c>
      <c r="J2194" s="27" t="s">
        <v>889</v>
      </c>
      <c r="K2194" s="27">
        <v>0</v>
      </c>
      <c r="L2194" s="27">
        <v>0.1</v>
      </c>
      <c r="M2194" s="27">
        <v>0.1</v>
      </c>
      <c r="N2194" s="27" t="s">
        <v>882</v>
      </c>
      <c r="O2194" s="30">
        <v>201907693</v>
      </c>
      <c r="P2194" s="22"/>
      <c r="Q2194" s="22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9"/>
    </row>
    <row r="2195" spans="1:29" x14ac:dyDescent="0.25">
      <c r="A2195" s="27">
        <v>1996</v>
      </c>
      <c r="B2195" s="27" t="s">
        <v>4086</v>
      </c>
      <c r="C2195" s="27" t="s">
        <v>674</v>
      </c>
      <c r="D2195" s="27" t="s">
        <v>3841</v>
      </c>
      <c r="E2195" s="27" t="s">
        <v>4065</v>
      </c>
      <c r="F2195" s="28">
        <v>35308</v>
      </c>
      <c r="G2195" s="29">
        <v>0.73958333333333337</v>
      </c>
      <c r="H2195" s="28">
        <v>35308</v>
      </c>
      <c r="I2195" s="29">
        <v>0.77777777777777779</v>
      </c>
      <c r="J2195" s="27" t="s">
        <v>889</v>
      </c>
      <c r="K2195" s="27">
        <v>0</v>
      </c>
      <c r="L2195" s="27">
        <v>0.1</v>
      </c>
      <c r="M2195" s="27">
        <v>0.1</v>
      </c>
      <c r="N2195" s="27" t="s">
        <v>882</v>
      </c>
      <c r="O2195" s="30">
        <v>201905810</v>
      </c>
      <c r="P2195" s="22"/>
      <c r="Q2195" s="22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9"/>
    </row>
    <row r="2196" spans="1:29" x14ac:dyDescent="0.25">
      <c r="A2196" s="27">
        <v>1996</v>
      </c>
      <c r="B2196" s="27" t="s">
        <v>4238</v>
      </c>
      <c r="C2196" s="27" t="s">
        <v>674</v>
      </c>
      <c r="D2196" s="27" t="s">
        <v>3859</v>
      </c>
      <c r="E2196" s="27" t="s">
        <v>4239</v>
      </c>
      <c r="F2196" s="28">
        <v>35308</v>
      </c>
      <c r="G2196" s="29">
        <v>0.75</v>
      </c>
      <c r="H2196" s="28">
        <v>35308</v>
      </c>
      <c r="I2196" s="29">
        <v>0.80555555555555547</v>
      </c>
      <c r="J2196" s="27" t="s">
        <v>889</v>
      </c>
      <c r="K2196" s="27">
        <v>0</v>
      </c>
      <c r="L2196" s="27">
        <v>0.1</v>
      </c>
      <c r="M2196" s="27">
        <v>0.1</v>
      </c>
      <c r="N2196" s="27" t="s">
        <v>882</v>
      </c>
      <c r="O2196" s="30">
        <v>200707284</v>
      </c>
      <c r="P2196" s="22"/>
      <c r="Q2196" s="22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9"/>
    </row>
    <row r="2197" spans="1:29" x14ac:dyDescent="0.25">
      <c r="A2197" s="27">
        <v>1996</v>
      </c>
      <c r="B2197" s="27" t="s">
        <v>4768</v>
      </c>
      <c r="C2197" s="27" t="s">
        <v>674</v>
      </c>
      <c r="D2197" s="27" t="s">
        <v>3830</v>
      </c>
      <c r="E2197" s="27" t="s">
        <v>4470</v>
      </c>
      <c r="F2197" s="28">
        <v>35308</v>
      </c>
      <c r="G2197" s="29">
        <v>0.75694444444444453</v>
      </c>
      <c r="H2197" s="28">
        <v>35308</v>
      </c>
      <c r="I2197" s="29">
        <v>0.79513888888888884</v>
      </c>
      <c r="J2197" s="27" t="s">
        <v>889</v>
      </c>
      <c r="K2197" s="27">
        <v>0</v>
      </c>
      <c r="L2197" s="27">
        <v>0.2</v>
      </c>
      <c r="M2197" s="27">
        <v>0.2</v>
      </c>
      <c r="N2197" s="27" t="s">
        <v>882</v>
      </c>
      <c r="O2197" s="30">
        <v>202008127</v>
      </c>
      <c r="P2197" s="22"/>
      <c r="Q2197" s="22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9"/>
    </row>
    <row r="2198" spans="1:29" x14ac:dyDescent="0.25">
      <c r="A2198" s="27">
        <v>1996</v>
      </c>
      <c r="B2198" s="27" t="s">
        <v>4405</v>
      </c>
      <c r="C2198" s="27" t="s">
        <v>674</v>
      </c>
      <c r="D2198" s="27" t="s">
        <v>3846</v>
      </c>
      <c r="E2198" s="27" t="s">
        <v>4406</v>
      </c>
      <c r="F2198" s="28">
        <v>35308</v>
      </c>
      <c r="G2198" s="29">
        <v>0.76041666666666663</v>
      </c>
      <c r="H2198" s="28">
        <v>35308</v>
      </c>
      <c r="I2198" s="29">
        <v>0.84375</v>
      </c>
      <c r="J2198" s="27" t="s">
        <v>889</v>
      </c>
      <c r="K2198" s="27">
        <v>0</v>
      </c>
      <c r="L2198" s="27">
        <v>0.06</v>
      </c>
      <c r="M2198" s="27">
        <v>0.06</v>
      </c>
      <c r="N2198" s="27" t="s">
        <v>882</v>
      </c>
      <c r="O2198" s="30">
        <v>201704003</v>
      </c>
      <c r="P2198" s="22"/>
      <c r="Q2198" s="22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9"/>
    </row>
    <row r="2199" spans="1:29" x14ac:dyDescent="0.25">
      <c r="A2199" s="27">
        <v>1996</v>
      </c>
      <c r="B2199" s="27" t="s">
        <v>953</v>
      </c>
      <c r="C2199" s="27" t="s">
        <v>676</v>
      </c>
      <c r="D2199" s="27" t="s">
        <v>914</v>
      </c>
      <c r="E2199" s="27" t="s">
        <v>954</v>
      </c>
      <c r="F2199" s="28">
        <v>35308</v>
      </c>
      <c r="G2199" s="29">
        <v>0.76388888888888884</v>
      </c>
      <c r="H2199" s="28">
        <v>35308</v>
      </c>
      <c r="I2199" s="29">
        <v>0.99652777777777779</v>
      </c>
      <c r="J2199" s="27" t="s">
        <v>889</v>
      </c>
      <c r="K2199" s="27">
        <v>6</v>
      </c>
      <c r="L2199" s="27">
        <v>0</v>
      </c>
      <c r="M2199" s="27">
        <v>6</v>
      </c>
      <c r="N2199" s="27" t="s">
        <v>882</v>
      </c>
      <c r="O2199" s="30">
        <v>202109456</v>
      </c>
      <c r="P2199" s="22"/>
      <c r="Q2199" s="22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9"/>
    </row>
    <row r="2200" spans="1:29" x14ac:dyDescent="0.25">
      <c r="A2200" s="27">
        <v>1996</v>
      </c>
      <c r="B2200" s="27" t="s">
        <v>4376</v>
      </c>
      <c r="C2200" s="27" t="s">
        <v>674</v>
      </c>
      <c r="D2200" s="27" t="s">
        <v>802</v>
      </c>
      <c r="E2200" s="27" t="s">
        <v>854</v>
      </c>
      <c r="F2200" s="28">
        <v>35308</v>
      </c>
      <c r="G2200" s="29">
        <v>0.78819444444444453</v>
      </c>
      <c r="H2200" s="28">
        <v>35308</v>
      </c>
      <c r="I2200" s="29">
        <v>0.875</v>
      </c>
      <c r="J2200" s="27" t="s">
        <v>889</v>
      </c>
      <c r="K2200" s="27">
        <v>0</v>
      </c>
      <c r="L2200" s="27">
        <v>0.05</v>
      </c>
      <c r="M2200" s="27">
        <v>0.05</v>
      </c>
      <c r="N2200" s="27" t="s">
        <v>882</v>
      </c>
      <c r="O2200" s="30">
        <v>201706421</v>
      </c>
      <c r="P2200" s="22"/>
      <c r="Q2200" s="22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9"/>
    </row>
    <row r="2201" spans="1:29" x14ac:dyDescent="0.25">
      <c r="A2201" s="27">
        <v>1996</v>
      </c>
      <c r="B2201" s="27" t="s">
        <v>4375</v>
      </c>
      <c r="C2201" s="27" t="s">
        <v>674</v>
      </c>
      <c r="D2201" s="27" t="s">
        <v>1248</v>
      </c>
      <c r="E2201" s="27" t="s">
        <v>4042</v>
      </c>
      <c r="F2201" s="28">
        <v>35308</v>
      </c>
      <c r="G2201" s="29">
        <v>0.78819444444444453</v>
      </c>
      <c r="H2201" s="28">
        <v>35308</v>
      </c>
      <c r="I2201" s="29">
        <v>0.8125</v>
      </c>
      <c r="J2201" s="27" t="s">
        <v>889</v>
      </c>
      <c r="K2201" s="27">
        <v>0</v>
      </c>
      <c r="L2201" s="27">
        <v>0.1</v>
      </c>
      <c r="M2201" s="27">
        <v>0.1</v>
      </c>
      <c r="N2201" s="27" t="s">
        <v>882</v>
      </c>
      <c r="O2201" s="30">
        <v>201909521</v>
      </c>
      <c r="P2201" s="22"/>
      <c r="Q2201" s="22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9"/>
    </row>
    <row r="2202" spans="1:29" x14ac:dyDescent="0.25">
      <c r="A2202" s="27">
        <v>1996</v>
      </c>
      <c r="B2202" s="27" t="s">
        <v>4770</v>
      </c>
      <c r="C2202" s="27" t="s">
        <v>674</v>
      </c>
      <c r="D2202" s="27" t="s">
        <v>3841</v>
      </c>
      <c r="E2202" s="27" t="s">
        <v>4142</v>
      </c>
      <c r="F2202" s="28">
        <v>35308</v>
      </c>
      <c r="G2202" s="29">
        <v>0.79513888888888884</v>
      </c>
      <c r="H2202" s="28">
        <v>35308</v>
      </c>
      <c r="I2202" s="29">
        <v>0.84722222222222221</v>
      </c>
      <c r="J2202" s="27" t="s">
        <v>889</v>
      </c>
      <c r="K2202" s="27">
        <v>0</v>
      </c>
      <c r="L2202" s="27">
        <v>0.3</v>
      </c>
      <c r="M2202" s="27">
        <v>0.3</v>
      </c>
      <c r="N2202" s="27" t="s">
        <v>882</v>
      </c>
      <c r="O2202" s="30">
        <v>201806360</v>
      </c>
      <c r="P2202" s="22"/>
      <c r="Q2202" s="22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9"/>
    </row>
    <row r="2203" spans="1:29" x14ac:dyDescent="0.25">
      <c r="A2203" s="27">
        <v>1996</v>
      </c>
      <c r="B2203" s="27" t="s">
        <v>4375</v>
      </c>
      <c r="C2203" s="27" t="s">
        <v>674</v>
      </c>
      <c r="D2203" s="27" t="s">
        <v>1248</v>
      </c>
      <c r="E2203" s="27" t="s">
        <v>4042</v>
      </c>
      <c r="F2203" s="28">
        <v>35308</v>
      </c>
      <c r="G2203" s="29">
        <v>0.8125</v>
      </c>
      <c r="H2203" s="28">
        <v>35308</v>
      </c>
      <c r="I2203" s="29">
        <v>0.85763888888888884</v>
      </c>
      <c r="J2203" s="27" t="s">
        <v>889</v>
      </c>
      <c r="K2203" s="27">
        <v>0</v>
      </c>
      <c r="L2203" s="27">
        <v>0.25</v>
      </c>
      <c r="M2203" s="27">
        <v>0.25</v>
      </c>
      <c r="N2203" s="27" t="s">
        <v>882</v>
      </c>
      <c r="O2203" s="30">
        <v>202004324</v>
      </c>
      <c r="P2203" s="22"/>
      <c r="Q2203" s="22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9"/>
    </row>
    <row r="2204" spans="1:29" x14ac:dyDescent="0.25">
      <c r="A2204" s="27">
        <v>1996</v>
      </c>
      <c r="B2204" s="27" t="s">
        <v>4616</v>
      </c>
      <c r="C2204" s="27" t="s">
        <v>674</v>
      </c>
      <c r="D2204" s="27" t="s">
        <v>4049</v>
      </c>
      <c r="E2204" s="27" t="s">
        <v>4335</v>
      </c>
      <c r="F2204" s="28">
        <v>35308</v>
      </c>
      <c r="G2204" s="29">
        <v>0.83333333333333337</v>
      </c>
      <c r="H2204" s="28">
        <v>35308</v>
      </c>
      <c r="I2204" s="29">
        <v>0.88888888888888884</v>
      </c>
      <c r="J2204" s="27" t="s">
        <v>889</v>
      </c>
      <c r="K2204" s="27">
        <v>0</v>
      </c>
      <c r="L2204" s="27">
        <v>0.1</v>
      </c>
      <c r="M2204" s="27">
        <v>0.1</v>
      </c>
      <c r="N2204" s="27" t="s">
        <v>882</v>
      </c>
      <c r="O2204" s="30">
        <v>201706405</v>
      </c>
      <c r="P2204" s="22"/>
      <c r="Q2204" s="22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9"/>
    </row>
    <row r="2205" spans="1:29" x14ac:dyDescent="0.25">
      <c r="A2205" s="27">
        <v>1996</v>
      </c>
      <c r="B2205" s="27" t="s">
        <v>4233</v>
      </c>
      <c r="C2205" s="27" t="s">
        <v>674</v>
      </c>
      <c r="D2205" s="27" t="s">
        <v>3841</v>
      </c>
      <c r="E2205" s="27" t="s">
        <v>4234</v>
      </c>
      <c r="F2205" s="28">
        <v>35308</v>
      </c>
      <c r="G2205" s="29">
        <v>0.83680555555555547</v>
      </c>
      <c r="H2205" s="28">
        <v>35308</v>
      </c>
      <c r="I2205" s="29">
        <v>0.875</v>
      </c>
      <c r="J2205" s="27" t="s">
        <v>889</v>
      </c>
      <c r="K2205" s="27">
        <v>0</v>
      </c>
      <c r="L2205" s="27">
        <v>0.03</v>
      </c>
      <c r="M2205" s="27">
        <v>0.03</v>
      </c>
      <c r="N2205" s="27" t="s">
        <v>882</v>
      </c>
      <c r="O2205" s="30">
        <v>201900131</v>
      </c>
      <c r="P2205" s="22"/>
      <c r="Q2205" s="22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9"/>
    </row>
    <row r="2206" spans="1:29" x14ac:dyDescent="0.25">
      <c r="A2206" s="27">
        <v>1996</v>
      </c>
      <c r="B2206" s="27" t="s">
        <v>4084</v>
      </c>
      <c r="C2206" s="27" t="s">
        <v>674</v>
      </c>
      <c r="D2206" s="27" t="s">
        <v>3841</v>
      </c>
      <c r="E2206" s="27" t="s">
        <v>4085</v>
      </c>
      <c r="F2206" s="28">
        <v>35308</v>
      </c>
      <c r="G2206" s="29">
        <v>0.84027777777777779</v>
      </c>
      <c r="H2206" s="28">
        <v>35308</v>
      </c>
      <c r="I2206" s="29">
        <v>0.87847222222222221</v>
      </c>
      <c r="J2206" s="27" t="s">
        <v>889</v>
      </c>
      <c r="K2206" s="27">
        <v>0</v>
      </c>
      <c r="L2206" s="27">
        <v>0.3</v>
      </c>
      <c r="M2206" s="27">
        <v>0.3</v>
      </c>
      <c r="N2206" s="27" t="s">
        <v>882</v>
      </c>
      <c r="O2206" s="30">
        <v>202003142</v>
      </c>
      <c r="P2206" s="22"/>
      <c r="Q2206" s="22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9"/>
    </row>
    <row r="2207" spans="1:29" x14ac:dyDescent="0.25">
      <c r="A2207" s="27">
        <v>1996</v>
      </c>
      <c r="B2207" s="27" t="s">
        <v>2301</v>
      </c>
      <c r="C2207" s="27" t="s">
        <v>2231</v>
      </c>
      <c r="D2207" s="27" t="s">
        <v>2240</v>
      </c>
      <c r="E2207" s="27" t="s">
        <v>2241</v>
      </c>
      <c r="F2207" s="28">
        <v>35308</v>
      </c>
      <c r="G2207" s="29">
        <v>0.84722222222222221</v>
      </c>
      <c r="H2207" s="28">
        <v>35309</v>
      </c>
      <c r="I2207" s="29">
        <v>2.0833333333333332E-2</v>
      </c>
      <c r="J2207" s="27"/>
      <c r="K2207" s="27">
        <v>3.07</v>
      </c>
      <c r="L2207" s="27">
        <v>0</v>
      </c>
      <c r="M2207" s="27">
        <v>3.07</v>
      </c>
      <c r="N2207" s="27" t="s">
        <v>2173</v>
      </c>
      <c r="O2207" s="30">
        <v>202006607</v>
      </c>
      <c r="P2207" s="22"/>
      <c r="Q2207" s="22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9"/>
    </row>
    <row r="2208" spans="1:29" x14ac:dyDescent="0.25">
      <c r="A2208" s="27">
        <v>1996</v>
      </c>
      <c r="B2208" s="27" t="s">
        <v>4247</v>
      </c>
      <c r="C2208" s="27" t="s">
        <v>674</v>
      </c>
      <c r="D2208" s="27" t="s">
        <v>3827</v>
      </c>
      <c r="E2208" s="27" t="s">
        <v>4248</v>
      </c>
      <c r="F2208" s="28">
        <v>35308</v>
      </c>
      <c r="G2208" s="29">
        <v>0.85763888888888884</v>
      </c>
      <c r="H2208" s="28">
        <v>35308</v>
      </c>
      <c r="I2208" s="29">
        <v>0.98263888888888884</v>
      </c>
      <c r="J2208" s="27" t="s">
        <v>889</v>
      </c>
      <c r="K2208" s="27">
        <v>0</v>
      </c>
      <c r="L2208" s="27">
        <v>1.5</v>
      </c>
      <c r="M2208" s="27">
        <v>1.5</v>
      </c>
      <c r="N2208" s="27" t="s">
        <v>882</v>
      </c>
      <c r="O2208" s="30">
        <v>201706264</v>
      </c>
      <c r="P2208" s="22"/>
      <c r="Q2208" s="22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9"/>
    </row>
    <row r="2209" spans="1:29" x14ac:dyDescent="0.25">
      <c r="A2209" s="27">
        <v>1996</v>
      </c>
      <c r="B2209" s="27" t="s">
        <v>952</v>
      </c>
      <c r="C2209" s="27" t="s">
        <v>676</v>
      </c>
      <c r="D2209" s="27" t="s">
        <v>893</v>
      </c>
      <c r="E2209" s="27" t="s">
        <v>762</v>
      </c>
      <c r="F2209" s="28">
        <v>35308</v>
      </c>
      <c r="G2209" s="29">
        <v>0.86111111111111116</v>
      </c>
      <c r="H2209" s="28">
        <v>35308</v>
      </c>
      <c r="I2209" s="29">
        <v>0.89583333333333337</v>
      </c>
      <c r="J2209" s="27" t="s">
        <v>889</v>
      </c>
      <c r="K2209" s="27">
        <v>0</v>
      </c>
      <c r="L2209" s="27">
        <v>0.02</v>
      </c>
      <c r="M2209" s="27">
        <v>0.02</v>
      </c>
      <c r="N2209" s="27" t="s">
        <v>882</v>
      </c>
      <c r="O2209" s="30">
        <v>202000140</v>
      </c>
      <c r="P2209" s="22"/>
      <c r="Q2209" s="22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9"/>
    </row>
    <row r="2210" spans="1:29" x14ac:dyDescent="0.25">
      <c r="A2210" s="27">
        <v>1996</v>
      </c>
      <c r="B2210" s="27" t="s">
        <v>3942</v>
      </c>
      <c r="C2210" s="27" t="s">
        <v>674</v>
      </c>
      <c r="D2210" s="27" t="s">
        <v>3824</v>
      </c>
      <c r="E2210" s="27" t="s">
        <v>3825</v>
      </c>
      <c r="F2210" s="28">
        <v>35308</v>
      </c>
      <c r="G2210" s="29">
        <v>0.875</v>
      </c>
      <c r="H2210" s="28">
        <v>35308</v>
      </c>
      <c r="I2210" s="29">
        <v>0.90625</v>
      </c>
      <c r="J2210" s="27" t="s">
        <v>889</v>
      </c>
      <c r="K2210" s="27">
        <v>0</v>
      </c>
      <c r="L2210" s="27">
        <v>0.03</v>
      </c>
      <c r="M2210" s="27">
        <v>0.03</v>
      </c>
      <c r="N2210" s="27" t="s">
        <v>882</v>
      </c>
      <c r="O2210" s="30">
        <v>201503392</v>
      </c>
      <c r="P2210" s="22"/>
      <c r="Q2210" s="22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9"/>
    </row>
    <row r="2211" spans="1:29" x14ac:dyDescent="0.25">
      <c r="A2211" s="27">
        <v>1996</v>
      </c>
      <c r="B2211" s="27" t="s">
        <v>3935</v>
      </c>
      <c r="C2211" s="27" t="s">
        <v>674</v>
      </c>
      <c r="D2211" s="27" t="s">
        <v>1248</v>
      </c>
      <c r="E2211" s="27" t="s">
        <v>3911</v>
      </c>
      <c r="F2211" s="28">
        <v>35308</v>
      </c>
      <c r="G2211" s="29">
        <v>0.88541666666666663</v>
      </c>
      <c r="H2211" s="28">
        <v>35308</v>
      </c>
      <c r="I2211" s="29">
        <v>0.89930555555555547</v>
      </c>
      <c r="J2211" s="27" t="s">
        <v>889</v>
      </c>
      <c r="K2211" s="27">
        <v>0</v>
      </c>
      <c r="L2211" s="27">
        <v>0.05</v>
      </c>
      <c r="M2211" s="27">
        <v>0.05</v>
      </c>
      <c r="N2211" s="27" t="s">
        <v>882</v>
      </c>
      <c r="O2211" s="30">
        <v>202103344</v>
      </c>
      <c r="P2211" s="22"/>
      <c r="Q2211" s="22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9"/>
    </row>
    <row r="2212" spans="1:29" x14ac:dyDescent="0.25">
      <c r="A2212" s="27">
        <v>1996</v>
      </c>
      <c r="B2212" s="27" t="s">
        <v>4235</v>
      </c>
      <c r="C2212" s="27" t="s">
        <v>674</v>
      </c>
      <c r="D2212" s="27" t="s">
        <v>802</v>
      </c>
      <c r="E2212" s="27" t="s">
        <v>3977</v>
      </c>
      <c r="F2212" s="28">
        <v>35308</v>
      </c>
      <c r="G2212" s="29">
        <v>0.88888888888888884</v>
      </c>
      <c r="H2212" s="28">
        <v>35308</v>
      </c>
      <c r="I2212" s="29">
        <v>0.91666666666666663</v>
      </c>
      <c r="J2212" s="27" t="s">
        <v>889</v>
      </c>
      <c r="K2212" s="27">
        <v>0</v>
      </c>
      <c r="L2212" s="27">
        <v>0.03</v>
      </c>
      <c r="M2212" s="27">
        <v>0.03</v>
      </c>
      <c r="N2212" s="27" t="s">
        <v>882</v>
      </c>
      <c r="O2212" s="30">
        <v>200900568</v>
      </c>
      <c r="P2212" s="22"/>
      <c r="Q2212" s="22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9"/>
    </row>
    <row r="2213" spans="1:29" x14ac:dyDescent="0.25">
      <c r="A2213" s="27">
        <v>1996</v>
      </c>
      <c r="B2213" s="27" t="s">
        <v>4311</v>
      </c>
      <c r="C2213" s="27" t="s">
        <v>674</v>
      </c>
      <c r="D2213" s="27" t="s">
        <v>3827</v>
      </c>
      <c r="E2213" s="27" t="s">
        <v>4012</v>
      </c>
      <c r="F2213" s="28">
        <v>35308</v>
      </c>
      <c r="G2213" s="29">
        <v>0.89236111111111116</v>
      </c>
      <c r="H2213" s="28">
        <v>35308</v>
      </c>
      <c r="I2213" s="29">
        <v>0.94791666666666663</v>
      </c>
      <c r="J2213" s="27" t="s">
        <v>889</v>
      </c>
      <c r="K2213" s="27">
        <v>0</v>
      </c>
      <c r="L2213" s="27">
        <v>0.04</v>
      </c>
      <c r="M2213" s="27">
        <v>0.04</v>
      </c>
      <c r="N2213" s="27" t="s">
        <v>882</v>
      </c>
      <c r="O2213" s="30">
        <v>202008107</v>
      </c>
      <c r="P2213" s="22"/>
      <c r="Q2213" s="22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9"/>
    </row>
    <row r="2214" spans="1:29" x14ac:dyDescent="0.25">
      <c r="A2214" s="27">
        <v>1996</v>
      </c>
      <c r="B2214" s="27" t="s">
        <v>3930</v>
      </c>
      <c r="C2214" s="27" t="s">
        <v>674</v>
      </c>
      <c r="D2214" s="27" t="s">
        <v>802</v>
      </c>
      <c r="E2214" s="27" t="s">
        <v>3931</v>
      </c>
      <c r="F2214" s="28">
        <v>35308</v>
      </c>
      <c r="G2214" s="29">
        <v>0.89583333333333337</v>
      </c>
      <c r="H2214" s="28">
        <v>35308</v>
      </c>
      <c r="I2214" s="29">
        <v>0.96527777777777779</v>
      </c>
      <c r="J2214" s="27" t="s">
        <v>889</v>
      </c>
      <c r="K2214" s="27">
        <v>0</v>
      </c>
      <c r="L2214" s="27">
        <v>0.03</v>
      </c>
      <c r="M2214" s="27">
        <v>0.03</v>
      </c>
      <c r="N2214" s="27" t="s">
        <v>882</v>
      </c>
      <c r="O2214" s="30">
        <v>201806306</v>
      </c>
      <c r="P2214" s="22"/>
      <c r="Q2214" s="22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9"/>
    </row>
    <row r="2215" spans="1:29" x14ac:dyDescent="0.25">
      <c r="A2215" s="27">
        <v>1996</v>
      </c>
      <c r="B2215" s="27" t="s">
        <v>4392</v>
      </c>
      <c r="C2215" s="27" t="s">
        <v>674</v>
      </c>
      <c r="D2215" s="27" t="s">
        <v>1248</v>
      </c>
      <c r="E2215" s="27" t="s">
        <v>835</v>
      </c>
      <c r="F2215" s="28">
        <v>35308</v>
      </c>
      <c r="G2215" s="29">
        <v>0.90277777777777779</v>
      </c>
      <c r="H2215" s="28">
        <v>35309</v>
      </c>
      <c r="I2215" s="29">
        <v>1.3888888888888888E-2</v>
      </c>
      <c r="J2215" s="27" t="s">
        <v>889</v>
      </c>
      <c r="K2215" s="27">
        <v>0</v>
      </c>
      <c r="L2215" s="27">
        <v>1.2</v>
      </c>
      <c r="M2215" s="27">
        <v>1.2</v>
      </c>
      <c r="N2215" s="27" t="s">
        <v>882</v>
      </c>
      <c r="O2215" s="30">
        <v>202007036</v>
      </c>
      <c r="P2215" s="22"/>
      <c r="Q2215" s="22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9"/>
    </row>
    <row r="2216" spans="1:29" x14ac:dyDescent="0.25">
      <c r="A2216" s="27">
        <v>1996</v>
      </c>
      <c r="B2216" s="27" t="s">
        <v>952</v>
      </c>
      <c r="C2216" s="27" t="s">
        <v>676</v>
      </c>
      <c r="D2216" s="27" t="s">
        <v>893</v>
      </c>
      <c r="E2216" s="27" t="s">
        <v>762</v>
      </c>
      <c r="F2216" s="28">
        <v>35308</v>
      </c>
      <c r="G2216" s="29">
        <v>0.90625</v>
      </c>
      <c r="H2216" s="28">
        <v>35308</v>
      </c>
      <c r="I2216" s="29">
        <v>0.96875</v>
      </c>
      <c r="J2216" s="27" t="s">
        <v>889</v>
      </c>
      <c r="K2216" s="27">
        <v>0</v>
      </c>
      <c r="L2216" s="27">
        <v>0.01</v>
      </c>
      <c r="M2216" s="27">
        <v>0.01</v>
      </c>
      <c r="N2216" s="27" t="s">
        <v>882</v>
      </c>
      <c r="O2216" s="30">
        <v>202006059</v>
      </c>
      <c r="P2216" s="22"/>
      <c r="Q2216" s="22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9"/>
    </row>
    <row r="2217" spans="1:29" x14ac:dyDescent="0.25">
      <c r="A2217" s="27">
        <v>1996</v>
      </c>
      <c r="B2217" s="27" t="s">
        <v>4088</v>
      </c>
      <c r="C2217" s="27" t="s">
        <v>674</v>
      </c>
      <c r="D2217" s="27" t="s">
        <v>3841</v>
      </c>
      <c r="E2217" s="27" t="s">
        <v>4089</v>
      </c>
      <c r="F2217" s="28">
        <v>35308</v>
      </c>
      <c r="G2217" s="29">
        <v>0.90625</v>
      </c>
      <c r="H2217" s="28">
        <v>35308</v>
      </c>
      <c r="I2217" s="29">
        <v>0.92708333333333337</v>
      </c>
      <c r="J2217" s="27" t="s">
        <v>889</v>
      </c>
      <c r="K2217" s="27">
        <v>0</v>
      </c>
      <c r="L2217" s="27">
        <v>0.1</v>
      </c>
      <c r="M2217" s="27">
        <v>0.1</v>
      </c>
      <c r="N2217" s="27" t="s">
        <v>882</v>
      </c>
      <c r="O2217" s="30">
        <v>201906638</v>
      </c>
      <c r="P2217" s="22"/>
      <c r="Q2217" s="22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9"/>
    </row>
    <row r="2218" spans="1:29" x14ac:dyDescent="0.25">
      <c r="A2218" s="27">
        <v>1996</v>
      </c>
      <c r="B2218" s="27" t="s">
        <v>1166</v>
      </c>
      <c r="C2218" s="27" t="s">
        <v>676</v>
      </c>
      <c r="D2218" s="27" t="s">
        <v>887</v>
      </c>
      <c r="E2218" s="27" t="s">
        <v>1167</v>
      </c>
      <c r="F2218" s="28">
        <v>35308</v>
      </c>
      <c r="G2218" s="29">
        <v>0.90972222222222221</v>
      </c>
      <c r="H2218" s="28">
        <v>35308</v>
      </c>
      <c r="I2218" s="29">
        <v>0.94097222222222221</v>
      </c>
      <c r="J2218" s="27" t="s">
        <v>889</v>
      </c>
      <c r="K2218" s="27">
        <v>0</v>
      </c>
      <c r="L2218" s="27">
        <v>0.03</v>
      </c>
      <c r="M2218" s="27">
        <v>0.03</v>
      </c>
      <c r="N2218" s="27" t="s">
        <v>882</v>
      </c>
      <c r="O2218" s="30">
        <v>201905587</v>
      </c>
      <c r="P2218" s="22"/>
      <c r="Q2218" s="22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9"/>
    </row>
    <row r="2219" spans="1:29" x14ac:dyDescent="0.25">
      <c r="A2219" s="27">
        <v>1996</v>
      </c>
      <c r="B2219" s="27" t="s">
        <v>4381</v>
      </c>
      <c r="C2219" s="27" t="s">
        <v>674</v>
      </c>
      <c r="D2219" s="27" t="s">
        <v>3859</v>
      </c>
      <c r="E2219" s="27" t="s">
        <v>3889</v>
      </c>
      <c r="F2219" s="28">
        <v>35308</v>
      </c>
      <c r="G2219" s="29">
        <v>0.90972222222222221</v>
      </c>
      <c r="H2219" s="28">
        <v>35308</v>
      </c>
      <c r="I2219" s="29">
        <v>0.96180555555555547</v>
      </c>
      <c r="J2219" s="27" t="s">
        <v>889</v>
      </c>
      <c r="K2219" s="27">
        <v>0</v>
      </c>
      <c r="L2219" s="27">
        <v>0.05</v>
      </c>
      <c r="M2219" s="27">
        <v>0.05</v>
      </c>
      <c r="N2219" s="27" t="s">
        <v>882</v>
      </c>
      <c r="O2219" s="30">
        <v>202102705</v>
      </c>
      <c r="P2219" s="22"/>
      <c r="Q2219" s="22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9"/>
    </row>
    <row r="2220" spans="1:29" x14ac:dyDescent="0.25">
      <c r="A2220" s="27">
        <v>1996</v>
      </c>
      <c r="B2220" s="27" t="s">
        <v>4312</v>
      </c>
      <c r="C2220" s="27" t="s">
        <v>674</v>
      </c>
      <c r="D2220" s="27" t="s">
        <v>853</v>
      </c>
      <c r="E2220" s="27" t="s">
        <v>802</v>
      </c>
      <c r="F2220" s="28">
        <v>35308</v>
      </c>
      <c r="G2220" s="29">
        <v>0.92013888888888884</v>
      </c>
      <c r="H2220" s="28">
        <v>35309</v>
      </c>
      <c r="I2220" s="29">
        <v>4.8611111111111112E-2</v>
      </c>
      <c r="J2220" s="27" t="s">
        <v>889</v>
      </c>
      <c r="K2220" s="27">
        <v>0</v>
      </c>
      <c r="L2220" s="27">
        <v>1</v>
      </c>
      <c r="M2220" s="27">
        <v>1</v>
      </c>
      <c r="N2220" s="27" t="s">
        <v>882</v>
      </c>
      <c r="O2220" s="30">
        <v>202005283</v>
      </c>
      <c r="P2220" s="22"/>
      <c r="Q2220" s="22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9"/>
    </row>
    <row r="2221" spans="1:29" x14ac:dyDescent="0.25">
      <c r="A2221" s="27">
        <v>1996</v>
      </c>
      <c r="B2221" s="27" t="s">
        <v>4088</v>
      </c>
      <c r="C2221" s="27" t="s">
        <v>674</v>
      </c>
      <c r="D2221" s="27" t="s">
        <v>3841</v>
      </c>
      <c r="E2221" s="27" t="s">
        <v>4089</v>
      </c>
      <c r="F2221" s="28">
        <v>35308</v>
      </c>
      <c r="G2221" s="29">
        <v>0.92708333333333337</v>
      </c>
      <c r="H2221" s="28">
        <v>35308</v>
      </c>
      <c r="I2221" s="29">
        <v>0.94791666666666663</v>
      </c>
      <c r="J2221" s="27" t="s">
        <v>889</v>
      </c>
      <c r="K2221" s="27">
        <v>0</v>
      </c>
      <c r="L2221" s="27">
        <v>0.05</v>
      </c>
      <c r="M2221" s="27">
        <v>0.05</v>
      </c>
      <c r="N2221" s="27" t="s">
        <v>882</v>
      </c>
      <c r="O2221" s="30">
        <v>201806927</v>
      </c>
      <c r="P2221" s="22"/>
      <c r="Q2221" s="22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9"/>
    </row>
    <row r="2222" spans="1:29" x14ac:dyDescent="0.25">
      <c r="A2222" s="27">
        <v>1996</v>
      </c>
      <c r="B2222" s="27" t="s">
        <v>1578</v>
      </c>
      <c r="C2222" s="27" t="s">
        <v>676</v>
      </c>
      <c r="D2222" s="27" t="s">
        <v>930</v>
      </c>
      <c r="E2222" s="27" t="s">
        <v>1029</v>
      </c>
      <c r="F2222" s="28">
        <v>35308</v>
      </c>
      <c r="G2222" s="29">
        <v>0.9375</v>
      </c>
      <c r="H2222" s="28">
        <v>35309</v>
      </c>
      <c r="I2222" s="29">
        <v>6.9444444444444434E-2</v>
      </c>
      <c r="J2222" s="27" t="s">
        <v>889</v>
      </c>
      <c r="K2222" s="27">
        <v>0</v>
      </c>
      <c r="L2222" s="27">
        <v>3</v>
      </c>
      <c r="M2222" s="27">
        <v>3</v>
      </c>
      <c r="N2222" s="27" t="s">
        <v>882</v>
      </c>
      <c r="O2222" s="30">
        <v>201405015</v>
      </c>
      <c r="P2222" s="22"/>
      <c r="Q2222" s="22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9"/>
    </row>
    <row r="2223" spans="1:29" x14ac:dyDescent="0.25">
      <c r="A2223" s="27">
        <v>1996</v>
      </c>
      <c r="B2223" s="27" t="s">
        <v>3936</v>
      </c>
      <c r="C2223" s="27" t="s">
        <v>674</v>
      </c>
      <c r="D2223" s="27" t="s">
        <v>3841</v>
      </c>
      <c r="E2223" s="27" t="s">
        <v>3937</v>
      </c>
      <c r="F2223" s="28">
        <v>35308</v>
      </c>
      <c r="G2223" s="29">
        <v>0.94097222222222221</v>
      </c>
      <c r="H2223" s="28">
        <v>35308</v>
      </c>
      <c r="I2223" s="29">
        <v>0.97569444444444453</v>
      </c>
      <c r="J2223" s="27" t="s">
        <v>889</v>
      </c>
      <c r="K2223" s="27">
        <v>0</v>
      </c>
      <c r="L2223" s="27">
        <v>0.2</v>
      </c>
      <c r="M2223" s="27">
        <v>0.2</v>
      </c>
      <c r="N2223" s="27" t="s">
        <v>882</v>
      </c>
      <c r="O2223" s="30">
        <v>201904493</v>
      </c>
      <c r="P2223" s="22"/>
      <c r="Q2223" s="22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9"/>
    </row>
    <row r="2224" spans="1:29" x14ac:dyDescent="0.25">
      <c r="A2224" s="27">
        <v>1996</v>
      </c>
      <c r="B2224" s="27" t="s">
        <v>4766</v>
      </c>
      <c r="C2224" s="27" t="s">
        <v>674</v>
      </c>
      <c r="D2224" s="27" t="s">
        <v>3827</v>
      </c>
      <c r="E2224" s="27" t="s">
        <v>4767</v>
      </c>
      <c r="F2224" s="28">
        <v>35308</v>
      </c>
      <c r="G2224" s="29">
        <v>0.94791666666666663</v>
      </c>
      <c r="H2224" s="28">
        <v>35309</v>
      </c>
      <c r="I2224" s="29">
        <v>1.0416666666666666E-2</v>
      </c>
      <c r="J2224" s="27" t="s">
        <v>889</v>
      </c>
      <c r="K2224" s="27">
        <v>0</v>
      </c>
      <c r="L2224" s="27">
        <v>0.2</v>
      </c>
      <c r="M2224" s="27">
        <v>0.2</v>
      </c>
      <c r="N2224" s="27" t="s">
        <v>882</v>
      </c>
      <c r="O2224" s="30">
        <v>201807609</v>
      </c>
      <c r="P2224" s="22"/>
      <c r="Q2224" s="22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9"/>
    </row>
    <row r="2225" spans="1:29" x14ac:dyDescent="0.25">
      <c r="A2225" s="27">
        <v>1996</v>
      </c>
      <c r="B2225" s="27" t="s">
        <v>4828</v>
      </c>
      <c r="C2225" s="27" t="s">
        <v>674</v>
      </c>
      <c r="D2225" s="27" t="s">
        <v>3859</v>
      </c>
      <c r="E2225" s="27" t="s">
        <v>3993</v>
      </c>
      <c r="F2225" s="28">
        <v>35308</v>
      </c>
      <c r="G2225" s="29">
        <v>0.96180555555555547</v>
      </c>
      <c r="H2225" s="28">
        <v>35309</v>
      </c>
      <c r="I2225" s="29">
        <v>2.7777777777777776E-2</v>
      </c>
      <c r="J2225" s="27" t="s">
        <v>889</v>
      </c>
      <c r="K2225" s="27">
        <v>0</v>
      </c>
      <c r="L2225" s="27">
        <v>0.3</v>
      </c>
      <c r="M2225" s="27">
        <v>0.3</v>
      </c>
      <c r="N2225" s="27" t="s">
        <v>882</v>
      </c>
      <c r="O2225" s="30">
        <v>202005216</v>
      </c>
      <c r="P2225" s="22"/>
      <c r="Q2225" s="22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9"/>
    </row>
    <row r="2226" spans="1:29" x14ac:dyDescent="0.25">
      <c r="A2226" s="27">
        <v>1996</v>
      </c>
      <c r="B2226" s="27" t="s">
        <v>951</v>
      </c>
      <c r="C2226" s="27" t="s">
        <v>676</v>
      </c>
      <c r="D2226" s="27" t="s">
        <v>893</v>
      </c>
      <c r="E2226" s="27" t="s">
        <v>903</v>
      </c>
      <c r="F2226" s="28">
        <v>35308</v>
      </c>
      <c r="G2226" s="29">
        <v>0.97222222222222221</v>
      </c>
      <c r="H2226" s="28">
        <v>35309</v>
      </c>
      <c r="I2226" s="29">
        <v>6.9444444444444441E-3</v>
      </c>
      <c r="J2226" s="27" t="s">
        <v>889</v>
      </c>
      <c r="K2226" s="27">
        <v>0.02</v>
      </c>
      <c r="L2226" s="27">
        <v>0</v>
      </c>
      <c r="M2226" s="27">
        <v>0.02</v>
      </c>
      <c r="N2226" s="27" t="s">
        <v>882</v>
      </c>
      <c r="O2226" s="30">
        <v>202006613</v>
      </c>
      <c r="P2226" s="22"/>
      <c r="Q2226" s="22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9"/>
    </row>
    <row r="2227" spans="1:29" x14ac:dyDescent="0.25">
      <c r="A2227" s="27">
        <v>1996</v>
      </c>
      <c r="B2227" s="27" t="s">
        <v>4374</v>
      </c>
      <c r="C2227" s="27" t="s">
        <v>674</v>
      </c>
      <c r="D2227" s="27" t="s">
        <v>1248</v>
      </c>
      <c r="E2227" s="27" t="s">
        <v>3913</v>
      </c>
      <c r="F2227" s="28">
        <v>35308</v>
      </c>
      <c r="G2227" s="29">
        <v>0.97569444444444453</v>
      </c>
      <c r="H2227" s="28">
        <v>35309</v>
      </c>
      <c r="I2227" s="29">
        <v>0</v>
      </c>
      <c r="J2227" s="27" t="s">
        <v>889</v>
      </c>
      <c r="K2227" s="27">
        <v>0</v>
      </c>
      <c r="L2227" s="27">
        <v>0.05</v>
      </c>
      <c r="M2227" s="27">
        <v>0.05</v>
      </c>
      <c r="N2227" s="27" t="s">
        <v>882</v>
      </c>
      <c r="O2227" s="30">
        <v>201907581</v>
      </c>
      <c r="P2227" s="22"/>
      <c r="Q2227" s="22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9"/>
    </row>
    <row r="2228" spans="1:29" x14ac:dyDescent="0.25">
      <c r="A2228" s="27">
        <v>1996</v>
      </c>
      <c r="B2228" s="27" t="s">
        <v>4404</v>
      </c>
      <c r="C2228" s="27" t="s">
        <v>674</v>
      </c>
      <c r="D2228" s="27" t="s">
        <v>3827</v>
      </c>
      <c r="E2228" s="27" t="s">
        <v>4012</v>
      </c>
      <c r="F2228" s="28">
        <v>35308</v>
      </c>
      <c r="G2228" s="29">
        <v>0.98611111111111116</v>
      </c>
      <c r="H2228" s="28">
        <v>35309</v>
      </c>
      <c r="I2228" s="29">
        <v>1.7361111111111112E-2</v>
      </c>
      <c r="J2228" s="27" t="s">
        <v>889</v>
      </c>
      <c r="K2228" s="27">
        <v>0</v>
      </c>
      <c r="L2228" s="27">
        <v>0.05</v>
      </c>
      <c r="M2228" s="27">
        <v>0.05</v>
      </c>
      <c r="N2228" s="27" t="s">
        <v>882</v>
      </c>
      <c r="O2228" s="30">
        <v>201807609</v>
      </c>
      <c r="P2228" s="22"/>
      <c r="Q2228" s="22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9"/>
    </row>
    <row r="2229" spans="1:29" x14ac:dyDescent="0.25">
      <c r="A2229" s="27">
        <v>1996</v>
      </c>
      <c r="B2229" s="27" t="s">
        <v>3924</v>
      </c>
      <c r="C2229" s="27" t="s">
        <v>674</v>
      </c>
      <c r="D2229" s="27" t="s">
        <v>3841</v>
      </c>
      <c r="E2229" s="27" t="s">
        <v>3925</v>
      </c>
      <c r="F2229" s="28">
        <v>35308</v>
      </c>
      <c r="G2229" s="29">
        <v>0.99305555555555547</v>
      </c>
      <c r="H2229" s="28">
        <v>35309</v>
      </c>
      <c r="I2229" s="29">
        <v>2.7777777777777776E-2</v>
      </c>
      <c r="J2229" s="27" t="s">
        <v>889</v>
      </c>
      <c r="K2229" s="27">
        <v>0</v>
      </c>
      <c r="L2229" s="27">
        <v>0.1</v>
      </c>
      <c r="M2229" s="27">
        <v>0.1</v>
      </c>
      <c r="N2229" s="27" t="s">
        <v>882</v>
      </c>
      <c r="O2229" s="30">
        <v>201806092</v>
      </c>
      <c r="P2229" s="22"/>
      <c r="Q2229" s="22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9"/>
    </row>
    <row r="2230" spans="1:29" x14ac:dyDescent="0.25">
      <c r="A2230" s="27">
        <v>1996</v>
      </c>
      <c r="B2230" s="27" t="s">
        <v>4374</v>
      </c>
      <c r="C2230" s="27" t="s">
        <v>674</v>
      </c>
      <c r="D2230" s="27" t="s">
        <v>1248</v>
      </c>
      <c r="E2230" s="27" t="s">
        <v>3913</v>
      </c>
      <c r="F2230" s="28">
        <v>35308</v>
      </c>
      <c r="G2230" s="29">
        <v>0.99652777777777779</v>
      </c>
      <c r="H2230" s="28">
        <v>35309</v>
      </c>
      <c r="I2230" s="29">
        <v>2.7777777777777776E-2</v>
      </c>
      <c r="J2230" s="27" t="s">
        <v>889</v>
      </c>
      <c r="K2230" s="27">
        <v>0</v>
      </c>
      <c r="L2230" s="27">
        <v>0.05</v>
      </c>
      <c r="M2230" s="27">
        <v>0.05</v>
      </c>
      <c r="N2230" s="27" t="s">
        <v>882</v>
      </c>
      <c r="O2230" s="30">
        <v>201908075</v>
      </c>
      <c r="P2230" s="22"/>
      <c r="Q2230" s="22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9"/>
    </row>
    <row r="2231" spans="1:29" x14ac:dyDescent="0.25">
      <c r="A2231" s="27">
        <v>1996</v>
      </c>
      <c r="B2231" s="27" t="s">
        <v>3928</v>
      </c>
      <c r="C2231" s="27" t="s">
        <v>674</v>
      </c>
      <c r="D2231" s="27" t="s">
        <v>802</v>
      </c>
      <c r="E2231" s="27" t="s">
        <v>3929</v>
      </c>
      <c r="F2231" s="28">
        <v>35309</v>
      </c>
      <c r="G2231" s="29">
        <v>0</v>
      </c>
      <c r="H2231" s="28">
        <v>35309</v>
      </c>
      <c r="I2231" s="29">
        <v>0.1111111111111111</v>
      </c>
      <c r="J2231" s="27" t="s">
        <v>889</v>
      </c>
      <c r="K2231" s="27">
        <v>0</v>
      </c>
      <c r="L2231" s="27">
        <v>0.3</v>
      </c>
      <c r="M2231" s="27">
        <v>0.3</v>
      </c>
      <c r="N2231" s="27" t="s">
        <v>882</v>
      </c>
      <c r="O2231" s="30">
        <v>202005950</v>
      </c>
      <c r="P2231" s="22"/>
      <c r="Q2231" s="22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9"/>
    </row>
    <row r="2232" spans="1:29" x14ac:dyDescent="0.25">
      <c r="A2232" s="27">
        <v>1996</v>
      </c>
      <c r="B2232" s="27" t="s">
        <v>4848</v>
      </c>
      <c r="C2232" s="27" t="s">
        <v>674</v>
      </c>
      <c r="D2232" s="27" t="s">
        <v>3830</v>
      </c>
      <c r="E2232" s="27" t="s">
        <v>833</v>
      </c>
      <c r="F2232" s="28">
        <v>35309</v>
      </c>
      <c r="G2232" s="29">
        <v>0</v>
      </c>
      <c r="H2232" s="28">
        <v>35309</v>
      </c>
      <c r="I2232" s="29">
        <v>6.9444444444444434E-2</v>
      </c>
      <c r="J2232" s="27" t="s">
        <v>889</v>
      </c>
      <c r="K2232" s="27">
        <v>0</v>
      </c>
      <c r="L2232" s="27">
        <v>0.35</v>
      </c>
      <c r="M2232" s="27">
        <v>0.35</v>
      </c>
      <c r="N2232" s="27" t="s">
        <v>882</v>
      </c>
      <c r="O2232" s="30">
        <v>202109486</v>
      </c>
      <c r="P2232" s="22"/>
      <c r="Q2232" s="22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9"/>
    </row>
    <row r="2233" spans="1:29" x14ac:dyDescent="0.25">
      <c r="A2233" s="27">
        <v>1996</v>
      </c>
      <c r="B2233" s="27" t="s">
        <v>3942</v>
      </c>
      <c r="C2233" s="27" t="s">
        <v>674</v>
      </c>
      <c r="D2233" s="27" t="s">
        <v>3824</v>
      </c>
      <c r="E2233" s="27" t="s">
        <v>3825</v>
      </c>
      <c r="F2233" s="28">
        <v>35309</v>
      </c>
      <c r="G2233" s="29">
        <v>6.9444444444444441E-3</v>
      </c>
      <c r="H2233" s="28">
        <v>35309</v>
      </c>
      <c r="I2233" s="29">
        <v>4.8611111111111112E-2</v>
      </c>
      <c r="J2233" s="27" t="s">
        <v>889</v>
      </c>
      <c r="K2233" s="27">
        <v>0</v>
      </c>
      <c r="L2233" s="27">
        <v>0.05</v>
      </c>
      <c r="M2233" s="27">
        <v>0.05</v>
      </c>
      <c r="N2233" s="27" t="s">
        <v>882</v>
      </c>
      <c r="O2233" s="30">
        <v>202008126</v>
      </c>
      <c r="P2233" s="22"/>
      <c r="Q2233" s="22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9"/>
    </row>
    <row r="2234" spans="1:29" x14ac:dyDescent="0.25">
      <c r="A2234" s="27">
        <v>1996</v>
      </c>
      <c r="B2234" s="27" t="s">
        <v>1347</v>
      </c>
      <c r="C2234" s="27" t="s">
        <v>676</v>
      </c>
      <c r="D2234" s="27" t="s">
        <v>887</v>
      </c>
      <c r="E2234" s="27" t="s">
        <v>1348</v>
      </c>
      <c r="F2234" s="28">
        <v>35309</v>
      </c>
      <c r="G2234" s="29">
        <v>3.8194444444444441E-2</v>
      </c>
      <c r="H2234" s="28">
        <v>35309</v>
      </c>
      <c r="I2234" s="29">
        <v>0.13541666666666666</v>
      </c>
      <c r="J2234" s="27" t="s">
        <v>889</v>
      </c>
      <c r="K2234" s="27">
        <v>0</v>
      </c>
      <c r="L2234" s="27">
        <v>0.2</v>
      </c>
      <c r="M2234" s="27">
        <v>0.2</v>
      </c>
      <c r="N2234" s="27" t="s">
        <v>882</v>
      </c>
      <c r="O2234" s="30">
        <v>201906454</v>
      </c>
      <c r="P2234" s="22"/>
      <c r="Q2234" s="22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9"/>
    </row>
    <row r="2235" spans="1:29" x14ac:dyDescent="0.25">
      <c r="A2235" s="27">
        <v>1996</v>
      </c>
      <c r="B2235" s="27" t="s">
        <v>4374</v>
      </c>
      <c r="C2235" s="27" t="s">
        <v>674</v>
      </c>
      <c r="D2235" s="27" t="s">
        <v>1248</v>
      </c>
      <c r="E2235" s="27" t="s">
        <v>3913</v>
      </c>
      <c r="F2235" s="28">
        <v>35309</v>
      </c>
      <c r="G2235" s="29">
        <v>3.8194444444444441E-2</v>
      </c>
      <c r="H2235" s="28">
        <v>35309</v>
      </c>
      <c r="I2235" s="29">
        <v>6.5972222222222224E-2</v>
      </c>
      <c r="J2235" s="27" t="s">
        <v>889</v>
      </c>
      <c r="K2235" s="27">
        <v>0</v>
      </c>
      <c r="L2235" s="27">
        <v>0.05</v>
      </c>
      <c r="M2235" s="27">
        <v>0.05</v>
      </c>
      <c r="N2235" s="27" t="s">
        <v>882</v>
      </c>
      <c r="O2235" s="30">
        <v>202000416</v>
      </c>
      <c r="P2235" s="22"/>
      <c r="Q2235" s="22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9"/>
    </row>
    <row r="2236" spans="1:29" x14ac:dyDescent="0.25">
      <c r="A2236" s="27">
        <v>1996</v>
      </c>
      <c r="B2236" s="27" t="s">
        <v>4556</v>
      </c>
      <c r="C2236" s="27" t="s">
        <v>674</v>
      </c>
      <c r="D2236" s="27" t="s">
        <v>802</v>
      </c>
      <c r="E2236" s="27" t="s">
        <v>4337</v>
      </c>
      <c r="F2236" s="28">
        <v>35309</v>
      </c>
      <c r="G2236" s="29">
        <v>4.1666666666666664E-2</v>
      </c>
      <c r="H2236" s="28">
        <v>35309</v>
      </c>
      <c r="I2236" s="29">
        <v>0.125</v>
      </c>
      <c r="J2236" s="27" t="s">
        <v>889</v>
      </c>
      <c r="K2236" s="27">
        <v>0</v>
      </c>
      <c r="L2236" s="27">
        <v>0.2</v>
      </c>
      <c r="M2236" s="27">
        <v>0.2</v>
      </c>
      <c r="N2236" s="27" t="s">
        <v>882</v>
      </c>
      <c r="O2236" s="30">
        <v>201805273</v>
      </c>
      <c r="P2236" s="22"/>
      <c r="Q2236" s="22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9"/>
    </row>
    <row r="2237" spans="1:29" x14ac:dyDescent="0.25">
      <c r="A2237" s="27">
        <v>1996</v>
      </c>
      <c r="B2237" s="27" t="s">
        <v>4610</v>
      </c>
      <c r="C2237" s="27" t="s">
        <v>674</v>
      </c>
      <c r="D2237" s="27" t="s">
        <v>752</v>
      </c>
      <c r="E2237" s="27" t="s">
        <v>4271</v>
      </c>
      <c r="F2237" s="28">
        <v>35309</v>
      </c>
      <c r="G2237" s="29">
        <v>4.8611111111111112E-2</v>
      </c>
      <c r="H2237" s="28">
        <v>35309</v>
      </c>
      <c r="I2237" s="29">
        <v>0.20833333333333334</v>
      </c>
      <c r="J2237" s="27" t="s">
        <v>889</v>
      </c>
      <c r="K2237" s="27">
        <v>0</v>
      </c>
      <c r="L2237" s="27">
        <v>3</v>
      </c>
      <c r="M2237" s="27">
        <v>3</v>
      </c>
      <c r="N2237" s="27" t="s">
        <v>882</v>
      </c>
      <c r="O2237" s="30">
        <v>201904634</v>
      </c>
      <c r="P2237" s="22"/>
      <c r="Q2237" s="22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9"/>
    </row>
    <row r="2238" spans="1:29" x14ac:dyDescent="0.25">
      <c r="A2238" s="27">
        <v>1996</v>
      </c>
      <c r="B2238" s="27" t="s">
        <v>949</v>
      </c>
      <c r="C2238" s="27" t="s">
        <v>676</v>
      </c>
      <c r="D2238" s="27" t="s">
        <v>887</v>
      </c>
      <c r="E2238" s="27" t="s">
        <v>950</v>
      </c>
      <c r="F2238" s="28">
        <v>35309</v>
      </c>
      <c r="G2238" s="29">
        <v>5.9027777777777783E-2</v>
      </c>
      <c r="H2238" s="28">
        <v>35309</v>
      </c>
      <c r="I2238" s="29">
        <v>0.2590277777777778</v>
      </c>
      <c r="J2238" s="27" t="s">
        <v>889</v>
      </c>
      <c r="K2238" s="27">
        <v>0</v>
      </c>
      <c r="L2238" s="27">
        <v>0.05</v>
      </c>
      <c r="M2238" s="27">
        <v>0.05</v>
      </c>
      <c r="N2238" s="27" t="s">
        <v>882</v>
      </c>
      <c r="O2238" s="30">
        <v>202007855</v>
      </c>
      <c r="P2238" s="22"/>
      <c r="Q2238" s="22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9"/>
    </row>
    <row r="2239" spans="1:29" x14ac:dyDescent="0.25">
      <c r="A2239" s="27">
        <v>1996</v>
      </c>
      <c r="B2239" s="27" t="s">
        <v>952</v>
      </c>
      <c r="C2239" s="27" t="s">
        <v>676</v>
      </c>
      <c r="D2239" s="27" t="s">
        <v>893</v>
      </c>
      <c r="E2239" s="27" t="s">
        <v>762</v>
      </c>
      <c r="F2239" s="28">
        <v>35309</v>
      </c>
      <c r="G2239" s="29">
        <v>6.9444444444444434E-2</v>
      </c>
      <c r="H2239" s="28">
        <v>35309</v>
      </c>
      <c r="I2239" s="29">
        <v>0.125</v>
      </c>
      <c r="J2239" s="27" t="s">
        <v>889</v>
      </c>
      <c r="K2239" s="27">
        <v>1</v>
      </c>
      <c r="L2239" s="27">
        <v>0</v>
      </c>
      <c r="M2239" s="27">
        <v>1</v>
      </c>
      <c r="N2239" s="27" t="s">
        <v>882</v>
      </c>
      <c r="O2239" s="30">
        <v>202009538</v>
      </c>
      <c r="P2239" s="22"/>
      <c r="Q2239" s="22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9"/>
    </row>
    <row r="2240" spans="1:29" x14ac:dyDescent="0.25">
      <c r="A2240" s="27">
        <v>1996</v>
      </c>
      <c r="B2240" s="27" t="s">
        <v>4707</v>
      </c>
      <c r="C2240" s="27" t="s">
        <v>674</v>
      </c>
      <c r="D2240" s="27" t="s">
        <v>3859</v>
      </c>
      <c r="E2240" s="27" t="s">
        <v>3993</v>
      </c>
      <c r="F2240" s="28">
        <v>35309</v>
      </c>
      <c r="G2240" s="29">
        <v>7.6388888888888895E-2</v>
      </c>
      <c r="H2240" s="28">
        <v>35309</v>
      </c>
      <c r="I2240" s="29">
        <v>0.12847222222222224</v>
      </c>
      <c r="J2240" s="27" t="s">
        <v>889</v>
      </c>
      <c r="K2240" s="27">
        <v>0</v>
      </c>
      <c r="L2240" s="27">
        <v>0.12</v>
      </c>
      <c r="M2240" s="27">
        <v>0.12</v>
      </c>
      <c r="N2240" s="27" t="s">
        <v>882</v>
      </c>
      <c r="O2240" s="30">
        <v>202007242</v>
      </c>
      <c r="P2240" s="22"/>
      <c r="Q2240" s="22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9"/>
    </row>
    <row r="2241" spans="1:29" x14ac:dyDescent="0.25">
      <c r="A2241" s="27">
        <v>1996</v>
      </c>
      <c r="B2241" s="27" t="s">
        <v>4725</v>
      </c>
      <c r="C2241" s="27" t="s">
        <v>674</v>
      </c>
      <c r="D2241" s="27" t="s">
        <v>853</v>
      </c>
      <c r="E2241" s="27" t="s">
        <v>2468</v>
      </c>
      <c r="F2241" s="28">
        <v>35309</v>
      </c>
      <c r="G2241" s="29">
        <v>7.9166666666666663E-2</v>
      </c>
      <c r="H2241" s="28">
        <v>35309</v>
      </c>
      <c r="I2241" s="29">
        <v>0.17708333333333334</v>
      </c>
      <c r="J2241" s="27" t="s">
        <v>889</v>
      </c>
      <c r="K2241" s="27">
        <v>0</v>
      </c>
      <c r="L2241" s="27">
        <v>0.5</v>
      </c>
      <c r="M2241" s="27">
        <v>0.5</v>
      </c>
      <c r="N2241" s="27" t="s">
        <v>882</v>
      </c>
      <c r="O2241" s="30">
        <v>201904969</v>
      </c>
      <c r="P2241" s="22"/>
      <c r="Q2241" s="22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9"/>
    </row>
    <row r="2242" spans="1:29" x14ac:dyDescent="0.25">
      <c r="A2242" s="27">
        <v>1996</v>
      </c>
      <c r="B2242" s="27" t="s">
        <v>3942</v>
      </c>
      <c r="C2242" s="27" t="s">
        <v>674</v>
      </c>
      <c r="D2242" s="27" t="s">
        <v>3824</v>
      </c>
      <c r="E2242" s="27" t="s">
        <v>3825</v>
      </c>
      <c r="F2242" s="28">
        <v>35309</v>
      </c>
      <c r="G2242" s="29">
        <v>7.9861111111111105E-2</v>
      </c>
      <c r="H2242" s="28">
        <v>35309</v>
      </c>
      <c r="I2242" s="29">
        <v>0.1076388888888889</v>
      </c>
      <c r="J2242" s="27" t="s">
        <v>889</v>
      </c>
      <c r="K2242" s="27">
        <v>0</v>
      </c>
      <c r="L2242" s="27">
        <v>0.05</v>
      </c>
      <c r="M2242" s="27">
        <v>0.05</v>
      </c>
      <c r="N2242" s="27" t="s">
        <v>882</v>
      </c>
      <c r="O2242" s="30">
        <v>202006094</v>
      </c>
      <c r="P2242" s="22"/>
      <c r="Q2242" s="22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9"/>
    </row>
    <row r="2243" spans="1:29" x14ac:dyDescent="0.25">
      <c r="A2243" s="27">
        <v>1996</v>
      </c>
      <c r="B2243" s="27" t="s">
        <v>4607</v>
      </c>
      <c r="C2243" s="27" t="s">
        <v>674</v>
      </c>
      <c r="D2243" s="27" t="s">
        <v>3824</v>
      </c>
      <c r="E2243" s="27" t="s">
        <v>3963</v>
      </c>
      <c r="F2243" s="28">
        <v>35309</v>
      </c>
      <c r="G2243" s="29">
        <v>8.3333333333333329E-2</v>
      </c>
      <c r="H2243" s="28">
        <v>35309</v>
      </c>
      <c r="I2243" s="29">
        <v>0.12152777777777778</v>
      </c>
      <c r="J2243" s="27" t="s">
        <v>889</v>
      </c>
      <c r="K2243" s="27">
        <v>0</v>
      </c>
      <c r="L2243" s="27">
        <v>0.1</v>
      </c>
      <c r="M2243" s="27">
        <v>0.1</v>
      </c>
      <c r="N2243" s="27" t="s">
        <v>882</v>
      </c>
      <c r="O2243" s="30">
        <v>202007163</v>
      </c>
      <c r="P2243" s="22"/>
      <c r="Q2243" s="22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9"/>
    </row>
    <row r="2244" spans="1:29" x14ac:dyDescent="0.25">
      <c r="A2244" s="27">
        <v>1996</v>
      </c>
      <c r="B2244" s="27" t="s">
        <v>3601</v>
      </c>
      <c r="C2244" s="27" t="s">
        <v>3569</v>
      </c>
      <c r="D2244" s="27" t="s">
        <v>3593</v>
      </c>
      <c r="E2244" s="27" t="s">
        <v>3602</v>
      </c>
      <c r="F2244" s="28">
        <v>35309</v>
      </c>
      <c r="G2244" s="29">
        <v>8.6805555555555566E-2</v>
      </c>
      <c r="H2244" s="28">
        <v>35309</v>
      </c>
      <c r="I2244" s="29">
        <v>0.19791666666666666</v>
      </c>
      <c r="J2244" s="27" t="s">
        <v>889</v>
      </c>
      <c r="K2244" s="27">
        <v>0</v>
      </c>
      <c r="L2244" s="27">
        <v>0.05</v>
      </c>
      <c r="M2244" s="27">
        <v>0.05</v>
      </c>
      <c r="N2244" s="27" t="s">
        <v>882</v>
      </c>
      <c r="O2244" s="30">
        <v>201907396</v>
      </c>
      <c r="P2244" s="22"/>
      <c r="Q2244" s="22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9"/>
    </row>
    <row r="2245" spans="1:29" x14ac:dyDescent="0.25">
      <c r="A2245" s="27">
        <v>1996</v>
      </c>
      <c r="B2245" s="27" t="s">
        <v>4956</v>
      </c>
      <c r="C2245" s="27" t="s">
        <v>674</v>
      </c>
      <c r="D2245" s="27" t="s">
        <v>3830</v>
      </c>
      <c r="E2245" s="27" t="s">
        <v>4957</v>
      </c>
      <c r="F2245" s="28">
        <v>35309</v>
      </c>
      <c r="G2245" s="29">
        <v>8.6805555555555566E-2</v>
      </c>
      <c r="H2245" s="28">
        <v>35309</v>
      </c>
      <c r="I2245" s="29">
        <v>0.16319444444444445</v>
      </c>
      <c r="J2245" s="27" t="s">
        <v>889</v>
      </c>
      <c r="K2245" s="27">
        <v>0</v>
      </c>
      <c r="L2245" s="27">
        <v>2</v>
      </c>
      <c r="M2245" s="27">
        <v>2</v>
      </c>
      <c r="N2245" s="27" t="s">
        <v>882</v>
      </c>
      <c r="O2245" s="30">
        <v>201806780</v>
      </c>
      <c r="P2245" s="22"/>
      <c r="Q2245" s="22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9"/>
    </row>
    <row r="2246" spans="1:29" x14ac:dyDescent="0.25">
      <c r="A2246" s="27">
        <v>1996</v>
      </c>
      <c r="B2246" s="27" t="s">
        <v>949</v>
      </c>
      <c r="C2246" s="27" t="s">
        <v>676</v>
      </c>
      <c r="D2246" s="27" t="s">
        <v>887</v>
      </c>
      <c r="E2246" s="27" t="s">
        <v>950</v>
      </c>
      <c r="F2246" s="28">
        <v>35309</v>
      </c>
      <c r="G2246" s="29">
        <v>9.930555555555555E-2</v>
      </c>
      <c r="H2246" s="28">
        <v>35309</v>
      </c>
      <c r="I2246" s="29">
        <v>0.17708333333333334</v>
      </c>
      <c r="J2246" s="27" t="s">
        <v>889</v>
      </c>
      <c r="K2246" s="27">
        <v>0</v>
      </c>
      <c r="L2246" s="27">
        <v>0.2</v>
      </c>
      <c r="M2246" s="27">
        <v>0.2</v>
      </c>
      <c r="N2246" s="27" t="s">
        <v>882</v>
      </c>
      <c r="O2246" s="30">
        <v>201905228</v>
      </c>
      <c r="P2246" s="22"/>
      <c r="Q2246" s="22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9"/>
    </row>
    <row r="2247" spans="1:29" x14ac:dyDescent="0.25">
      <c r="A2247" s="27">
        <v>1996</v>
      </c>
      <c r="B2247" s="27" t="s">
        <v>4078</v>
      </c>
      <c r="C2247" s="27" t="s">
        <v>674</v>
      </c>
      <c r="D2247" s="27" t="s">
        <v>802</v>
      </c>
      <c r="E2247" s="27" t="s">
        <v>3863</v>
      </c>
      <c r="F2247" s="28">
        <v>35309</v>
      </c>
      <c r="G2247" s="29">
        <v>0.1111111111111111</v>
      </c>
      <c r="H2247" s="28">
        <v>35309</v>
      </c>
      <c r="I2247" s="29">
        <v>0.15625</v>
      </c>
      <c r="J2247" s="27" t="s">
        <v>889</v>
      </c>
      <c r="K2247" s="27">
        <v>0</v>
      </c>
      <c r="L2247" s="27">
        <v>0.02</v>
      </c>
      <c r="M2247" s="27">
        <v>0.02</v>
      </c>
      <c r="N2247" s="27" t="s">
        <v>882</v>
      </c>
      <c r="O2247" s="30">
        <v>201909873</v>
      </c>
      <c r="P2247" s="22"/>
      <c r="Q2247" s="22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9"/>
    </row>
    <row r="2248" spans="1:29" x14ac:dyDescent="0.25">
      <c r="A2248" s="27">
        <v>1996</v>
      </c>
      <c r="B2248" s="27" t="s">
        <v>968</v>
      </c>
      <c r="C2248" s="27" t="s">
        <v>676</v>
      </c>
      <c r="D2248" s="27" t="s">
        <v>893</v>
      </c>
      <c r="E2248" s="27" t="s">
        <v>969</v>
      </c>
      <c r="F2248" s="28">
        <v>35309</v>
      </c>
      <c r="G2248" s="29">
        <v>0.11458333333333333</v>
      </c>
      <c r="H2248" s="28">
        <v>35309</v>
      </c>
      <c r="I2248" s="29">
        <v>0.14583333333333334</v>
      </c>
      <c r="J2248" s="27" t="s">
        <v>889</v>
      </c>
      <c r="K2248" s="27">
        <v>0</v>
      </c>
      <c r="L2248" s="27">
        <v>0.02</v>
      </c>
      <c r="M2248" s="27">
        <v>0.02</v>
      </c>
      <c r="N2248" s="27" t="s">
        <v>882</v>
      </c>
      <c r="O2248" s="30">
        <v>202007028</v>
      </c>
      <c r="P2248" s="22"/>
      <c r="Q2248" s="22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9"/>
    </row>
    <row r="2249" spans="1:29" x14ac:dyDescent="0.25">
      <c r="A2249" s="27">
        <v>1996</v>
      </c>
      <c r="B2249" s="27" t="s">
        <v>4157</v>
      </c>
      <c r="C2249" s="27" t="s">
        <v>674</v>
      </c>
      <c r="D2249" s="27" t="s">
        <v>3827</v>
      </c>
      <c r="E2249" s="27" t="s">
        <v>4158</v>
      </c>
      <c r="F2249" s="28">
        <v>35309</v>
      </c>
      <c r="G2249" s="29">
        <v>0.12152777777777778</v>
      </c>
      <c r="H2249" s="28">
        <v>35309</v>
      </c>
      <c r="I2249" s="29">
        <v>0.14583333333333334</v>
      </c>
      <c r="J2249" s="27" t="s">
        <v>889</v>
      </c>
      <c r="K2249" s="27">
        <v>0</v>
      </c>
      <c r="L2249" s="27">
        <v>0.02</v>
      </c>
      <c r="M2249" s="27">
        <v>0.02</v>
      </c>
      <c r="N2249" s="27" t="s">
        <v>882</v>
      </c>
      <c r="O2249" s="30">
        <v>201605240</v>
      </c>
      <c r="P2249" s="22"/>
      <c r="Q2249" s="22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9"/>
    </row>
    <row r="2250" spans="1:29" x14ac:dyDescent="0.25">
      <c r="A2250" s="27">
        <v>1996</v>
      </c>
      <c r="B2250" s="27" t="s">
        <v>2301</v>
      </c>
      <c r="C2250" s="27" t="s">
        <v>2231</v>
      </c>
      <c r="D2250" s="27" t="s">
        <v>2240</v>
      </c>
      <c r="E2250" s="27" t="s">
        <v>2241</v>
      </c>
      <c r="F2250" s="28">
        <v>35309</v>
      </c>
      <c r="G2250" s="29">
        <v>0.13194444444444445</v>
      </c>
      <c r="H2250" s="28">
        <v>35309</v>
      </c>
      <c r="I2250" s="29">
        <v>0.53819444444444442</v>
      </c>
      <c r="J2250" s="27" t="s">
        <v>889</v>
      </c>
      <c r="K2250" s="27">
        <v>0.01</v>
      </c>
      <c r="L2250" s="27">
        <v>0</v>
      </c>
      <c r="M2250" s="27">
        <v>0.01</v>
      </c>
      <c r="N2250" s="27" t="s">
        <v>882</v>
      </c>
      <c r="O2250" s="30">
        <v>201806802</v>
      </c>
      <c r="P2250" s="22"/>
      <c r="Q2250" s="22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9"/>
    </row>
    <row r="2251" spans="1:29" x14ac:dyDescent="0.25">
      <c r="A2251" s="27">
        <v>1996</v>
      </c>
      <c r="B2251" s="27" t="s">
        <v>4091</v>
      </c>
      <c r="C2251" s="27" t="s">
        <v>674</v>
      </c>
      <c r="D2251" s="27" t="s">
        <v>3846</v>
      </c>
      <c r="E2251" s="27" t="s">
        <v>3847</v>
      </c>
      <c r="F2251" s="28">
        <v>35309</v>
      </c>
      <c r="G2251" s="29">
        <v>0.13333333333333333</v>
      </c>
      <c r="H2251" s="28">
        <v>35309</v>
      </c>
      <c r="I2251" s="29">
        <v>0.15972222222222224</v>
      </c>
      <c r="J2251" s="27" t="s">
        <v>889</v>
      </c>
      <c r="K2251" s="27">
        <v>0</v>
      </c>
      <c r="L2251" s="27">
        <v>1</v>
      </c>
      <c r="M2251" s="27">
        <v>1</v>
      </c>
      <c r="N2251" s="27" t="s">
        <v>882</v>
      </c>
      <c r="O2251" s="30">
        <v>201906792</v>
      </c>
      <c r="P2251" s="22"/>
      <c r="Q2251" s="22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9"/>
    </row>
    <row r="2252" spans="1:29" x14ac:dyDescent="0.25">
      <c r="A2252" s="27">
        <v>1996</v>
      </c>
      <c r="B2252" s="27" t="s">
        <v>3924</v>
      </c>
      <c r="C2252" s="27" t="s">
        <v>674</v>
      </c>
      <c r="D2252" s="27" t="s">
        <v>3841</v>
      </c>
      <c r="E2252" s="27" t="s">
        <v>3925</v>
      </c>
      <c r="F2252" s="28">
        <v>35309</v>
      </c>
      <c r="G2252" s="29">
        <v>0.13541666666666666</v>
      </c>
      <c r="H2252" s="28">
        <v>35309</v>
      </c>
      <c r="I2252" s="29">
        <v>0.25347222222222221</v>
      </c>
      <c r="J2252" s="27" t="s">
        <v>889</v>
      </c>
      <c r="K2252" s="27">
        <v>0</v>
      </c>
      <c r="L2252" s="27">
        <v>2</v>
      </c>
      <c r="M2252" s="27">
        <v>2</v>
      </c>
      <c r="N2252" s="27" t="s">
        <v>882</v>
      </c>
      <c r="O2252" s="30">
        <v>202000707</v>
      </c>
      <c r="P2252" s="22"/>
      <c r="Q2252" s="22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9"/>
    </row>
    <row r="2253" spans="1:29" x14ac:dyDescent="0.25">
      <c r="A2253" s="27">
        <v>1996</v>
      </c>
      <c r="B2253" s="27" t="s">
        <v>951</v>
      </c>
      <c r="C2253" s="27" t="s">
        <v>676</v>
      </c>
      <c r="D2253" s="27" t="s">
        <v>893</v>
      </c>
      <c r="E2253" s="27" t="s">
        <v>903</v>
      </c>
      <c r="F2253" s="28">
        <v>35309</v>
      </c>
      <c r="G2253" s="29">
        <v>0.1388888888888889</v>
      </c>
      <c r="H2253" s="28">
        <v>35309</v>
      </c>
      <c r="I2253" s="29">
        <v>0.22222222222222221</v>
      </c>
      <c r="J2253" s="27" t="s">
        <v>889</v>
      </c>
      <c r="K2253" s="27">
        <v>1</v>
      </c>
      <c r="L2253" s="27">
        <v>0</v>
      </c>
      <c r="M2253" s="27">
        <v>1</v>
      </c>
      <c r="N2253" s="27" t="s">
        <v>882</v>
      </c>
      <c r="O2253" s="30">
        <v>201906837</v>
      </c>
      <c r="P2253" s="22"/>
      <c r="Q2253" s="22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9"/>
    </row>
    <row r="2254" spans="1:29" x14ac:dyDescent="0.25">
      <c r="A2254" s="27">
        <v>1996</v>
      </c>
      <c r="B2254" s="27" t="s">
        <v>1164</v>
      </c>
      <c r="C2254" s="27" t="s">
        <v>676</v>
      </c>
      <c r="D2254" s="27" t="s">
        <v>898</v>
      </c>
      <c r="E2254" s="27" t="s">
        <v>1165</v>
      </c>
      <c r="F2254" s="28">
        <v>35309</v>
      </c>
      <c r="G2254" s="29">
        <v>0.1388888888888889</v>
      </c>
      <c r="H2254" s="28">
        <v>35309</v>
      </c>
      <c r="I2254" s="29">
        <v>0.53125</v>
      </c>
      <c r="J2254" s="27" t="s">
        <v>889</v>
      </c>
      <c r="K2254" s="27">
        <v>20</v>
      </c>
      <c r="L2254" s="27">
        <v>20</v>
      </c>
      <c r="M2254" s="27">
        <v>40</v>
      </c>
      <c r="N2254" s="27" t="s">
        <v>882</v>
      </c>
      <c r="O2254" s="30">
        <v>201503093</v>
      </c>
      <c r="P2254" s="22"/>
      <c r="Q2254" s="22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9"/>
    </row>
    <row r="2255" spans="1:29" x14ac:dyDescent="0.25">
      <c r="A2255" s="27">
        <v>1996</v>
      </c>
      <c r="B2255" s="27" t="s">
        <v>4390</v>
      </c>
      <c r="C2255" s="27" t="s">
        <v>674</v>
      </c>
      <c r="D2255" s="27" t="s">
        <v>802</v>
      </c>
      <c r="E2255" s="27" t="s">
        <v>4337</v>
      </c>
      <c r="F2255" s="28">
        <v>35309</v>
      </c>
      <c r="G2255" s="29">
        <v>0.1388888888888889</v>
      </c>
      <c r="H2255" s="28">
        <v>35309</v>
      </c>
      <c r="I2255" s="29">
        <v>0.16666666666666666</v>
      </c>
      <c r="J2255" s="27" t="s">
        <v>889</v>
      </c>
      <c r="K2255" s="27">
        <v>0</v>
      </c>
      <c r="L2255" s="27">
        <v>0.05</v>
      </c>
      <c r="M2255" s="27">
        <v>0.05</v>
      </c>
      <c r="N2255" s="27" t="s">
        <v>882</v>
      </c>
      <c r="O2255" s="30">
        <v>202005042</v>
      </c>
      <c r="P2255" s="22"/>
      <c r="Q2255" s="22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9"/>
    </row>
    <row r="2256" spans="1:29" x14ac:dyDescent="0.25">
      <c r="A2256" s="27">
        <v>1996</v>
      </c>
      <c r="B2256" s="27" t="s">
        <v>3936</v>
      </c>
      <c r="C2256" s="27" t="s">
        <v>674</v>
      </c>
      <c r="D2256" s="27" t="s">
        <v>3841</v>
      </c>
      <c r="E2256" s="27" t="s">
        <v>3937</v>
      </c>
      <c r="F2256" s="28">
        <v>35309</v>
      </c>
      <c r="G2256" s="29">
        <v>0.14930555555555555</v>
      </c>
      <c r="H2256" s="28">
        <v>35309</v>
      </c>
      <c r="I2256" s="29">
        <v>0.25</v>
      </c>
      <c r="J2256" s="27" t="s">
        <v>889</v>
      </c>
      <c r="K2256" s="27">
        <v>0</v>
      </c>
      <c r="L2256" s="27">
        <v>0.6</v>
      </c>
      <c r="M2256" s="27">
        <v>0.6</v>
      </c>
      <c r="N2256" s="27" t="s">
        <v>882</v>
      </c>
      <c r="O2256" s="30">
        <v>201909935</v>
      </c>
      <c r="P2256" s="22"/>
      <c r="Q2256" s="22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9"/>
    </row>
    <row r="2257" spans="1:29" x14ac:dyDescent="0.25">
      <c r="A2257" s="27">
        <v>1996</v>
      </c>
      <c r="B2257" s="27" t="s">
        <v>3930</v>
      </c>
      <c r="C2257" s="27" t="s">
        <v>674</v>
      </c>
      <c r="D2257" s="27" t="s">
        <v>802</v>
      </c>
      <c r="E2257" s="27" t="s">
        <v>3931</v>
      </c>
      <c r="F2257" s="28">
        <v>35309</v>
      </c>
      <c r="G2257" s="29">
        <v>0.15277777777777776</v>
      </c>
      <c r="H2257" s="28">
        <v>35309</v>
      </c>
      <c r="I2257" s="29">
        <v>0.1875</v>
      </c>
      <c r="J2257" s="27" t="s">
        <v>889</v>
      </c>
      <c r="K2257" s="27">
        <v>0</v>
      </c>
      <c r="L2257" s="27">
        <v>0.01</v>
      </c>
      <c r="M2257" s="27">
        <v>0.01</v>
      </c>
      <c r="N2257" s="27" t="s">
        <v>882</v>
      </c>
      <c r="O2257" s="30">
        <v>201904803</v>
      </c>
      <c r="P2257" s="22"/>
      <c r="Q2257" s="22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9"/>
    </row>
    <row r="2258" spans="1:29" x14ac:dyDescent="0.25">
      <c r="A2258" s="27">
        <v>1996</v>
      </c>
      <c r="B2258" s="27" t="s">
        <v>4951</v>
      </c>
      <c r="C2258" s="27" t="s">
        <v>674</v>
      </c>
      <c r="D2258" s="27" t="s">
        <v>3846</v>
      </c>
      <c r="E2258" s="27" t="s">
        <v>3951</v>
      </c>
      <c r="F2258" s="28">
        <v>35309</v>
      </c>
      <c r="G2258" s="29">
        <v>0.15972222222222224</v>
      </c>
      <c r="H2258" s="28">
        <v>35309</v>
      </c>
      <c r="I2258" s="29">
        <v>0.20833333333333334</v>
      </c>
      <c r="J2258" s="27" t="s">
        <v>889</v>
      </c>
      <c r="K2258" s="27">
        <v>0</v>
      </c>
      <c r="L2258" s="27">
        <v>2</v>
      </c>
      <c r="M2258" s="27">
        <v>2</v>
      </c>
      <c r="N2258" s="27" t="s">
        <v>882</v>
      </c>
      <c r="O2258" s="30">
        <v>201907783</v>
      </c>
      <c r="P2258" s="22"/>
      <c r="Q2258" s="22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9"/>
    </row>
    <row r="2259" spans="1:29" x14ac:dyDescent="0.25">
      <c r="A2259" s="27">
        <v>1996</v>
      </c>
      <c r="B2259" s="27" t="s">
        <v>1569</v>
      </c>
      <c r="C2259" s="27" t="s">
        <v>676</v>
      </c>
      <c r="D2259" s="27" t="s">
        <v>893</v>
      </c>
      <c r="E2259" s="27" t="s">
        <v>969</v>
      </c>
      <c r="F2259" s="28">
        <v>35309</v>
      </c>
      <c r="G2259" s="29">
        <v>0.16319444444444445</v>
      </c>
      <c r="H2259" s="28">
        <v>35309</v>
      </c>
      <c r="I2259" s="29">
        <v>0.33333333333333331</v>
      </c>
      <c r="J2259" s="27" t="s">
        <v>889</v>
      </c>
      <c r="K2259" s="27">
        <v>0</v>
      </c>
      <c r="L2259" s="27">
        <v>2</v>
      </c>
      <c r="M2259" s="27">
        <v>2</v>
      </c>
      <c r="N2259" s="27" t="s">
        <v>882</v>
      </c>
      <c r="O2259" s="30">
        <v>201908687</v>
      </c>
      <c r="P2259" s="22"/>
      <c r="Q2259" s="22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9"/>
    </row>
    <row r="2260" spans="1:29" x14ac:dyDescent="0.25">
      <c r="A2260" s="27">
        <v>1996</v>
      </c>
      <c r="B2260" s="27" t="s">
        <v>3935</v>
      </c>
      <c r="C2260" s="27" t="s">
        <v>674</v>
      </c>
      <c r="D2260" s="27" t="s">
        <v>1248</v>
      </c>
      <c r="E2260" s="27" t="s">
        <v>3911</v>
      </c>
      <c r="F2260" s="28">
        <v>35309</v>
      </c>
      <c r="G2260" s="29">
        <v>0.16666666666666666</v>
      </c>
      <c r="H2260" s="28">
        <v>35309</v>
      </c>
      <c r="I2260" s="29">
        <v>0.21527777777777779</v>
      </c>
      <c r="J2260" s="27" t="s">
        <v>889</v>
      </c>
      <c r="K2260" s="27">
        <v>0</v>
      </c>
      <c r="L2260" s="27">
        <v>0.01</v>
      </c>
      <c r="M2260" s="27">
        <v>0.01</v>
      </c>
      <c r="N2260" s="27" t="s">
        <v>882</v>
      </c>
      <c r="O2260" s="30">
        <v>202103636</v>
      </c>
      <c r="P2260" s="22"/>
      <c r="Q2260" s="22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9"/>
    </row>
    <row r="2261" spans="1:29" x14ac:dyDescent="0.25">
      <c r="A2261" s="27">
        <v>1996</v>
      </c>
      <c r="B2261" s="27" t="s">
        <v>4827</v>
      </c>
      <c r="C2261" s="27" t="s">
        <v>674</v>
      </c>
      <c r="D2261" s="27" t="s">
        <v>752</v>
      </c>
      <c r="E2261" s="27" t="s">
        <v>4475</v>
      </c>
      <c r="F2261" s="28">
        <v>35309</v>
      </c>
      <c r="G2261" s="29">
        <v>0.17013888888888887</v>
      </c>
      <c r="H2261" s="28">
        <v>35309</v>
      </c>
      <c r="I2261" s="29">
        <v>0.20833333333333334</v>
      </c>
      <c r="J2261" s="27" t="s">
        <v>889</v>
      </c>
      <c r="K2261" s="27">
        <v>0</v>
      </c>
      <c r="L2261" s="27">
        <v>0.4</v>
      </c>
      <c r="M2261" s="27">
        <v>0.4</v>
      </c>
      <c r="N2261" s="27" t="s">
        <v>882</v>
      </c>
      <c r="O2261" s="30">
        <v>201706403</v>
      </c>
      <c r="P2261" s="22"/>
      <c r="Q2261" s="22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9"/>
    </row>
    <row r="2262" spans="1:29" x14ac:dyDescent="0.25">
      <c r="A2262" s="27">
        <v>1996</v>
      </c>
      <c r="B2262" s="27" t="s">
        <v>942</v>
      </c>
      <c r="C2262" s="27" t="s">
        <v>676</v>
      </c>
      <c r="D2262" s="27" t="s">
        <v>891</v>
      </c>
      <c r="E2262" s="27" t="s">
        <v>917</v>
      </c>
      <c r="F2262" s="28">
        <v>35309</v>
      </c>
      <c r="G2262" s="29">
        <v>0.17361111111111113</v>
      </c>
      <c r="H2262" s="28">
        <v>35309</v>
      </c>
      <c r="I2262" s="29">
        <v>0.21875</v>
      </c>
      <c r="J2262" s="27" t="s">
        <v>889</v>
      </c>
      <c r="K2262" s="27">
        <v>0.02</v>
      </c>
      <c r="L2262" s="27">
        <v>0</v>
      </c>
      <c r="M2262" s="27">
        <v>0.02</v>
      </c>
      <c r="N2262" s="27" t="s">
        <v>882</v>
      </c>
      <c r="O2262" s="30">
        <v>201503727</v>
      </c>
      <c r="P2262" s="22"/>
      <c r="Q2262" s="22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9"/>
    </row>
    <row r="2263" spans="1:29" x14ac:dyDescent="0.25">
      <c r="A2263" s="27">
        <v>1996</v>
      </c>
      <c r="B2263" s="27" t="s">
        <v>4374</v>
      </c>
      <c r="C2263" s="27" t="s">
        <v>674</v>
      </c>
      <c r="D2263" s="27" t="s">
        <v>1248</v>
      </c>
      <c r="E2263" s="27" t="s">
        <v>3913</v>
      </c>
      <c r="F2263" s="28">
        <v>35309</v>
      </c>
      <c r="G2263" s="29">
        <v>0.19444444444444445</v>
      </c>
      <c r="H2263" s="28">
        <v>35309</v>
      </c>
      <c r="I2263" s="29">
        <v>0.21527777777777779</v>
      </c>
      <c r="J2263" s="27" t="s">
        <v>889</v>
      </c>
      <c r="K2263" s="27">
        <v>0</v>
      </c>
      <c r="L2263" s="27">
        <v>0.05</v>
      </c>
      <c r="M2263" s="27">
        <v>0.05</v>
      </c>
      <c r="N2263" s="27" t="s">
        <v>882</v>
      </c>
      <c r="O2263" s="30">
        <v>202008867</v>
      </c>
      <c r="P2263" s="22"/>
      <c r="Q2263" s="22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9"/>
    </row>
    <row r="2264" spans="1:29" x14ac:dyDescent="0.25">
      <c r="A2264" s="27">
        <v>1996</v>
      </c>
      <c r="B2264" s="27" t="s">
        <v>3938</v>
      </c>
      <c r="C2264" s="27" t="s">
        <v>674</v>
      </c>
      <c r="D2264" s="27" t="s">
        <v>3939</v>
      </c>
      <c r="E2264" s="27" t="s">
        <v>3940</v>
      </c>
      <c r="F2264" s="28">
        <v>35309</v>
      </c>
      <c r="G2264" s="29">
        <v>0.19791666666666666</v>
      </c>
      <c r="H2264" s="28">
        <v>35309</v>
      </c>
      <c r="I2264" s="29">
        <v>0.22916666666666666</v>
      </c>
      <c r="J2264" s="27" t="s">
        <v>889</v>
      </c>
      <c r="K2264" s="27">
        <v>0</v>
      </c>
      <c r="L2264" s="27">
        <v>0.05</v>
      </c>
      <c r="M2264" s="27">
        <v>0.05</v>
      </c>
      <c r="N2264" s="27" t="s">
        <v>882</v>
      </c>
      <c r="O2264" s="30">
        <v>201900178</v>
      </c>
      <c r="P2264" s="22"/>
      <c r="Q2264" s="22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9"/>
    </row>
    <row r="2265" spans="1:29" x14ac:dyDescent="0.25">
      <c r="A2265" s="27">
        <v>1996</v>
      </c>
      <c r="B2265" s="27" t="s">
        <v>1263</v>
      </c>
      <c r="C2265" s="27" t="s">
        <v>676</v>
      </c>
      <c r="D2265" s="27" t="s">
        <v>898</v>
      </c>
      <c r="E2265" s="27" t="s">
        <v>734</v>
      </c>
      <c r="F2265" s="28">
        <v>35309</v>
      </c>
      <c r="G2265" s="29">
        <v>0.20138888888888887</v>
      </c>
      <c r="H2265" s="28">
        <v>35309</v>
      </c>
      <c r="I2265" s="29">
        <v>0.24305555555555555</v>
      </c>
      <c r="J2265" s="27" t="s">
        <v>889</v>
      </c>
      <c r="K2265" s="27">
        <v>0</v>
      </c>
      <c r="L2265" s="27">
        <v>0.05</v>
      </c>
      <c r="M2265" s="27">
        <v>0.05</v>
      </c>
      <c r="N2265" s="27" t="s">
        <v>882</v>
      </c>
      <c r="O2265" s="30">
        <v>201704851</v>
      </c>
      <c r="P2265" s="22"/>
      <c r="Q2265" s="22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9"/>
    </row>
    <row r="2266" spans="1:29" x14ac:dyDescent="0.25">
      <c r="A2266" s="27">
        <v>1996</v>
      </c>
      <c r="B2266" s="27" t="s">
        <v>4312</v>
      </c>
      <c r="C2266" s="27" t="s">
        <v>674</v>
      </c>
      <c r="D2266" s="27" t="s">
        <v>853</v>
      </c>
      <c r="E2266" s="27" t="s">
        <v>802</v>
      </c>
      <c r="F2266" s="28">
        <v>35309</v>
      </c>
      <c r="G2266" s="29">
        <v>0.20138888888888887</v>
      </c>
      <c r="H2266" s="28">
        <v>35309</v>
      </c>
      <c r="I2266" s="29">
        <v>0.25</v>
      </c>
      <c r="J2266" s="27" t="s">
        <v>889</v>
      </c>
      <c r="K2266" s="27">
        <v>0</v>
      </c>
      <c r="L2266" s="27">
        <v>0.04</v>
      </c>
      <c r="M2266" s="27">
        <v>0.04</v>
      </c>
      <c r="N2266" s="27" t="s">
        <v>882</v>
      </c>
      <c r="O2266" s="30">
        <v>201905130</v>
      </c>
      <c r="P2266" s="22"/>
      <c r="Q2266" s="22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9"/>
    </row>
    <row r="2267" spans="1:29" x14ac:dyDescent="0.25">
      <c r="A2267" s="27">
        <v>1996</v>
      </c>
      <c r="B2267" s="27" t="s">
        <v>4088</v>
      </c>
      <c r="C2267" s="27" t="s">
        <v>674</v>
      </c>
      <c r="D2267" s="27" t="s">
        <v>3841</v>
      </c>
      <c r="E2267" s="27" t="s">
        <v>4089</v>
      </c>
      <c r="F2267" s="28">
        <v>35309</v>
      </c>
      <c r="G2267" s="29">
        <v>0.20138888888888887</v>
      </c>
      <c r="H2267" s="28">
        <v>35309</v>
      </c>
      <c r="I2267" s="29">
        <v>0.27777777777777779</v>
      </c>
      <c r="J2267" s="27" t="s">
        <v>889</v>
      </c>
      <c r="K2267" s="27">
        <v>0</v>
      </c>
      <c r="L2267" s="27">
        <v>0.15</v>
      </c>
      <c r="M2267" s="27">
        <v>0.15</v>
      </c>
      <c r="N2267" s="27" t="s">
        <v>882</v>
      </c>
      <c r="O2267" s="30">
        <v>202007145</v>
      </c>
      <c r="P2267" s="22"/>
      <c r="Q2267" s="22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9"/>
    </row>
    <row r="2268" spans="1:29" x14ac:dyDescent="0.25">
      <c r="A2268" s="27">
        <v>1996</v>
      </c>
      <c r="B2268" s="27" t="s">
        <v>3922</v>
      </c>
      <c r="C2268" s="27" t="s">
        <v>674</v>
      </c>
      <c r="D2268" s="27" t="s">
        <v>1248</v>
      </c>
      <c r="E2268" s="27" t="s">
        <v>3923</v>
      </c>
      <c r="F2268" s="28">
        <v>35309</v>
      </c>
      <c r="G2268" s="29">
        <v>0.20486111111111113</v>
      </c>
      <c r="H2268" s="28">
        <v>35309</v>
      </c>
      <c r="I2268" s="29">
        <v>0.27083333333333331</v>
      </c>
      <c r="J2268" s="27" t="s">
        <v>889</v>
      </c>
      <c r="K2268" s="27">
        <v>0</v>
      </c>
      <c r="L2268" s="27">
        <v>0.01</v>
      </c>
      <c r="M2268" s="27">
        <v>0.01</v>
      </c>
      <c r="N2268" s="27" t="s">
        <v>882</v>
      </c>
      <c r="O2268" s="30">
        <v>202004421</v>
      </c>
      <c r="P2268" s="22"/>
      <c r="Q2268" s="22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9"/>
    </row>
    <row r="2269" spans="1:29" x14ac:dyDescent="0.25">
      <c r="A2269" s="27">
        <v>1996</v>
      </c>
      <c r="B2269" s="27" t="s">
        <v>3922</v>
      </c>
      <c r="C2269" s="27" t="s">
        <v>674</v>
      </c>
      <c r="D2269" s="27" t="s">
        <v>1248</v>
      </c>
      <c r="E2269" s="27" t="s">
        <v>3923</v>
      </c>
      <c r="F2269" s="28">
        <v>35309</v>
      </c>
      <c r="G2269" s="29">
        <v>0.20486111111111113</v>
      </c>
      <c r="H2269" s="28">
        <v>35309</v>
      </c>
      <c r="I2269" s="29">
        <v>0.25</v>
      </c>
      <c r="J2269" s="27" t="s">
        <v>889</v>
      </c>
      <c r="K2269" s="27">
        <v>0</v>
      </c>
      <c r="L2269" s="27">
        <v>0.02</v>
      </c>
      <c r="M2269" s="27">
        <v>0.02</v>
      </c>
      <c r="N2269" s="27" t="s">
        <v>882</v>
      </c>
      <c r="O2269" s="30">
        <v>201808543</v>
      </c>
      <c r="P2269" s="22"/>
      <c r="Q2269" s="22"/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9"/>
    </row>
    <row r="2270" spans="1:29" x14ac:dyDescent="0.25">
      <c r="A2270" s="27">
        <v>1996</v>
      </c>
      <c r="B2270" s="27" t="s">
        <v>4830</v>
      </c>
      <c r="C2270" s="27" t="s">
        <v>674</v>
      </c>
      <c r="D2270" s="27" t="s">
        <v>802</v>
      </c>
      <c r="E2270" s="27" t="s">
        <v>4110</v>
      </c>
      <c r="F2270" s="28">
        <v>35309</v>
      </c>
      <c r="G2270" s="29">
        <v>0.22569444444444445</v>
      </c>
      <c r="H2270" s="28">
        <v>35309</v>
      </c>
      <c r="I2270" s="29">
        <v>0.29166666666666669</v>
      </c>
      <c r="J2270" s="27" t="s">
        <v>889</v>
      </c>
      <c r="K2270" s="27">
        <v>0</v>
      </c>
      <c r="L2270" s="27">
        <v>0.3</v>
      </c>
      <c r="M2270" s="27">
        <v>0.3</v>
      </c>
      <c r="N2270" s="27" t="s">
        <v>882</v>
      </c>
      <c r="O2270" s="30">
        <v>202005108</v>
      </c>
      <c r="P2270" s="22"/>
      <c r="Q2270" s="22"/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9"/>
    </row>
    <row r="2271" spans="1:29" x14ac:dyDescent="0.25">
      <c r="A2271" s="27">
        <v>1996</v>
      </c>
      <c r="B2271" s="27" t="s">
        <v>966</v>
      </c>
      <c r="C2271" s="27" t="s">
        <v>676</v>
      </c>
      <c r="D2271" s="27" t="s">
        <v>893</v>
      </c>
      <c r="E2271" s="27" t="s">
        <v>903</v>
      </c>
      <c r="F2271" s="28">
        <v>35309</v>
      </c>
      <c r="G2271" s="29">
        <v>0.23611111111111113</v>
      </c>
      <c r="H2271" s="28">
        <v>35309</v>
      </c>
      <c r="I2271" s="29">
        <v>0.34375</v>
      </c>
      <c r="J2271" s="27" t="s">
        <v>889</v>
      </c>
      <c r="K2271" s="27">
        <v>2</v>
      </c>
      <c r="L2271" s="27">
        <v>0</v>
      </c>
      <c r="M2271" s="27">
        <v>2</v>
      </c>
      <c r="N2271" s="27" t="s">
        <v>882</v>
      </c>
      <c r="O2271" s="30">
        <v>202007602</v>
      </c>
      <c r="P2271" s="22"/>
      <c r="Q2271" s="22"/>
      <c r="R2271" s="16"/>
      <c r="S2271" s="16"/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9"/>
    </row>
    <row r="2272" spans="1:29" x14ac:dyDescent="0.25">
      <c r="A2272" s="27">
        <v>1996</v>
      </c>
      <c r="B2272" s="27" t="s">
        <v>968</v>
      </c>
      <c r="C2272" s="27" t="s">
        <v>676</v>
      </c>
      <c r="D2272" s="27" t="s">
        <v>893</v>
      </c>
      <c r="E2272" s="27" t="s">
        <v>969</v>
      </c>
      <c r="F2272" s="28">
        <v>35309</v>
      </c>
      <c r="G2272" s="29">
        <v>0.23958333333333334</v>
      </c>
      <c r="H2272" s="28">
        <v>35309</v>
      </c>
      <c r="I2272" s="29">
        <v>0.2673611111111111</v>
      </c>
      <c r="J2272" s="27" t="s">
        <v>889</v>
      </c>
      <c r="K2272" s="27">
        <v>0</v>
      </c>
      <c r="L2272" s="27">
        <v>0.05</v>
      </c>
      <c r="M2272" s="27">
        <v>0.05</v>
      </c>
      <c r="N2272" s="27" t="s">
        <v>882</v>
      </c>
      <c r="O2272" s="30">
        <v>201705149</v>
      </c>
      <c r="P2272" s="22"/>
      <c r="Q2272" s="22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9"/>
    </row>
    <row r="2273" spans="1:29" x14ac:dyDescent="0.25">
      <c r="A2273" s="27">
        <v>1996</v>
      </c>
      <c r="B2273" s="27" t="s">
        <v>4550</v>
      </c>
      <c r="C2273" s="27" t="s">
        <v>674</v>
      </c>
      <c r="D2273" s="27" t="s">
        <v>3841</v>
      </c>
      <c r="E2273" s="27" t="s">
        <v>4307</v>
      </c>
      <c r="F2273" s="28">
        <v>35309</v>
      </c>
      <c r="G2273" s="29">
        <v>0.23958333333333334</v>
      </c>
      <c r="H2273" s="28">
        <v>35309</v>
      </c>
      <c r="I2273" s="29">
        <v>0.34722222222222227</v>
      </c>
      <c r="J2273" s="27" t="s">
        <v>889</v>
      </c>
      <c r="K2273" s="27">
        <v>0</v>
      </c>
      <c r="L2273" s="27">
        <v>0.25</v>
      </c>
      <c r="M2273" s="27">
        <v>0.25</v>
      </c>
      <c r="N2273" s="27" t="s">
        <v>882</v>
      </c>
      <c r="O2273" s="30">
        <v>201905711</v>
      </c>
      <c r="P2273" s="22"/>
      <c r="Q2273" s="22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9"/>
    </row>
    <row r="2274" spans="1:29" x14ac:dyDescent="0.25">
      <c r="A2274" s="27">
        <v>1996</v>
      </c>
      <c r="B2274" s="27" t="s">
        <v>1585</v>
      </c>
      <c r="C2274" s="27" t="s">
        <v>676</v>
      </c>
      <c r="D2274" s="27" t="s">
        <v>898</v>
      </c>
      <c r="E2274" s="27" t="s">
        <v>898</v>
      </c>
      <c r="F2274" s="28">
        <v>35309</v>
      </c>
      <c r="G2274" s="29">
        <v>0.24652777777777779</v>
      </c>
      <c r="H2274" s="28">
        <v>35309</v>
      </c>
      <c r="I2274" s="29">
        <v>0.5</v>
      </c>
      <c r="J2274" s="27" t="s">
        <v>889</v>
      </c>
      <c r="K2274" s="27">
        <v>17</v>
      </c>
      <c r="L2274" s="27">
        <v>5</v>
      </c>
      <c r="M2274" s="27">
        <v>22</v>
      </c>
      <c r="N2274" s="27" t="s">
        <v>882</v>
      </c>
      <c r="O2274" s="30">
        <v>201704961</v>
      </c>
      <c r="P2274" s="22"/>
      <c r="Q2274" s="22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9"/>
    </row>
    <row r="2275" spans="1:29" x14ac:dyDescent="0.25">
      <c r="A2275" s="27">
        <v>1996</v>
      </c>
      <c r="B2275" s="27" t="s">
        <v>4831</v>
      </c>
      <c r="C2275" s="27" t="s">
        <v>674</v>
      </c>
      <c r="D2275" s="27" t="s">
        <v>3841</v>
      </c>
      <c r="E2275" s="27" t="s">
        <v>4113</v>
      </c>
      <c r="F2275" s="28">
        <v>35309</v>
      </c>
      <c r="G2275" s="29">
        <v>0.24652777777777779</v>
      </c>
      <c r="H2275" s="28">
        <v>35309</v>
      </c>
      <c r="I2275" s="29">
        <v>0.32291666666666669</v>
      </c>
      <c r="J2275" s="27" t="s">
        <v>889</v>
      </c>
      <c r="K2275" s="27">
        <v>0</v>
      </c>
      <c r="L2275" s="27">
        <v>0.5</v>
      </c>
      <c r="M2275" s="27">
        <v>0.5</v>
      </c>
      <c r="N2275" s="27" t="s">
        <v>882</v>
      </c>
      <c r="O2275" s="30">
        <v>201605240</v>
      </c>
      <c r="P2275" s="22"/>
      <c r="Q2275" s="22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9"/>
    </row>
    <row r="2276" spans="1:29" x14ac:dyDescent="0.25">
      <c r="A2276" s="27">
        <v>1996</v>
      </c>
      <c r="B2276" s="27" t="s">
        <v>4404</v>
      </c>
      <c r="C2276" s="27" t="s">
        <v>674</v>
      </c>
      <c r="D2276" s="27" t="s">
        <v>3827</v>
      </c>
      <c r="E2276" s="27" t="s">
        <v>4012</v>
      </c>
      <c r="F2276" s="28">
        <v>35309</v>
      </c>
      <c r="G2276" s="29">
        <v>0.25</v>
      </c>
      <c r="H2276" s="28">
        <v>35309</v>
      </c>
      <c r="I2276" s="29">
        <v>0.27083333333333331</v>
      </c>
      <c r="J2276" s="27" t="s">
        <v>889</v>
      </c>
      <c r="K2276" s="27">
        <v>0</v>
      </c>
      <c r="L2276" s="27">
        <v>0.05</v>
      </c>
      <c r="M2276" s="27">
        <v>0.05</v>
      </c>
      <c r="N2276" s="27" t="s">
        <v>882</v>
      </c>
      <c r="O2276" s="30">
        <v>201706253</v>
      </c>
      <c r="P2276" s="22"/>
      <c r="Q2276" s="22"/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9"/>
    </row>
    <row r="2277" spans="1:29" x14ac:dyDescent="0.25">
      <c r="A2277" s="27">
        <v>1996</v>
      </c>
      <c r="B2277" s="27" t="s">
        <v>4725</v>
      </c>
      <c r="C2277" s="27" t="s">
        <v>674</v>
      </c>
      <c r="D2277" s="27" t="s">
        <v>853</v>
      </c>
      <c r="E2277" s="27" t="s">
        <v>2468</v>
      </c>
      <c r="F2277" s="28">
        <v>35309</v>
      </c>
      <c r="G2277" s="29">
        <v>0.25347222222222221</v>
      </c>
      <c r="H2277" s="28">
        <v>35309</v>
      </c>
      <c r="I2277" s="29">
        <v>0.35416666666666669</v>
      </c>
      <c r="J2277" s="27" t="s">
        <v>889</v>
      </c>
      <c r="K2277" s="27">
        <v>0</v>
      </c>
      <c r="L2277" s="27">
        <v>0.7</v>
      </c>
      <c r="M2277" s="27">
        <v>0.7</v>
      </c>
      <c r="N2277" s="27" t="s">
        <v>882</v>
      </c>
      <c r="O2277" s="30">
        <v>201908687</v>
      </c>
      <c r="P2277" s="22"/>
      <c r="Q2277" s="22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9"/>
    </row>
    <row r="2278" spans="1:29" x14ac:dyDescent="0.25">
      <c r="A2278" s="27">
        <v>1996</v>
      </c>
      <c r="B2278" s="27" t="s">
        <v>1218</v>
      </c>
      <c r="C2278" s="27" t="s">
        <v>676</v>
      </c>
      <c r="D2278" s="27" t="s">
        <v>905</v>
      </c>
      <c r="E2278" s="27" t="s">
        <v>1219</v>
      </c>
      <c r="F2278" s="28">
        <v>35309</v>
      </c>
      <c r="G2278" s="29">
        <v>0.25694444444444448</v>
      </c>
      <c r="H2278" s="28">
        <v>35309</v>
      </c>
      <c r="I2278" s="29">
        <v>0.29166666666666669</v>
      </c>
      <c r="J2278" s="27" t="s">
        <v>889</v>
      </c>
      <c r="K2278" s="27">
        <v>0</v>
      </c>
      <c r="L2278" s="27">
        <v>0.03</v>
      </c>
      <c r="M2278" s="27">
        <v>0.03</v>
      </c>
      <c r="N2278" s="27" t="s">
        <v>882</v>
      </c>
      <c r="O2278" s="30">
        <v>201906104</v>
      </c>
      <c r="P2278" s="22"/>
      <c r="Q2278" s="22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9"/>
    </row>
    <row r="2279" spans="1:29" x14ac:dyDescent="0.25">
      <c r="A2279" s="27">
        <v>1996</v>
      </c>
      <c r="B2279" s="27" t="s">
        <v>952</v>
      </c>
      <c r="C2279" s="27" t="s">
        <v>676</v>
      </c>
      <c r="D2279" s="27" t="s">
        <v>893</v>
      </c>
      <c r="E2279" s="27" t="s">
        <v>762</v>
      </c>
      <c r="F2279" s="28">
        <v>35309</v>
      </c>
      <c r="G2279" s="29">
        <v>0.27083333333333331</v>
      </c>
      <c r="H2279" s="28">
        <v>35309</v>
      </c>
      <c r="I2279" s="29">
        <v>0.29166666666666669</v>
      </c>
      <c r="J2279" s="27" t="s">
        <v>889</v>
      </c>
      <c r="K2279" s="27">
        <v>0</v>
      </c>
      <c r="L2279" s="27">
        <v>0.02</v>
      </c>
      <c r="M2279" s="27">
        <v>0.02</v>
      </c>
      <c r="N2279" s="27" t="s">
        <v>882</v>
      </c>
      <c r="O2279" s="30">
        <v>201704067</v>
      </c>
      <c r="P2279" s="22"/>
      <c r="Q2279" s="22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9"/>
    </row>
    <row r="2280" spans="1:29" x14ac:dyDescent="0.25">
      <c r="A2280" s="27">
        <v>1996</v>
      </c>
      <c r="B2280" s="27" t="s">
        <v>4405</v>
      </c>
      <c r="C2280" s="27" t="s">
        <v>674</v>
      </c>
      <c r="D2280" s="27" t="s">
        <v>3846</v>
      </c>
      <c r="E2280" s="27" t="s">
        <v>4406</v>
      </c>
      <c r="F2280" s="28">
        <v>35309</v>
      </c>
      <c r="G2280" s="29">
        <v>0.2986111111111111</v>
      </c>
      <c r="H2280" s="28">
        <v>35309</v>
      </c>
      <c r="I2280" s="29">
        <v>0.34027777777777773</v>
      </c>
      <c r="J2280" s="27" t="s">
        <v>889</v>
      </c>
      <c r="K2280" s="27">
        <v>0</v>
      </c>
      <c r="L2280" s="27">
        <v>0.05</v>
      </c>
      <c r="M2280" s="27">
        <v>0.05</v>
      </c>
      <c r="N2280" s="27" t="s">
        <v>882</v>
      </c>
      <c r="O2280" s="30">
        <v>202007568</v>
      </c>
      <c r="P2280" s="22"/>
      <c r="Q2280" s="22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9"/>
    </row>
    <row r="2281" spans="1:29" x14ac:dyDescent="0.25">
      <c r="A2281" s="27">
        <v>1996</v>
      </c>
      <c r="B2281" s="27" t="s">
        <v>949</v>
      </c>
      <c r="C2281" s="27" t="s">
        <v>676</v>
      </c>
      <c r="D2281" s="27" t="s">
        <v>887</v>
      </c>
      <c r="E2281" s="27" t="s">
        <v>950</v>
      </c>
      <c r="F2281" s="28">
        <v>35309</v>
      </c>
      <c r="G2281" s="29">
        <v>0.30555555555555552</v>
      </c>
      <c r="H2281" s="28">
        <v>35309</v>
      </c>
      <c r="I2281" s="29">
        <v>0.3888888888888889</v>
      </c>
      <c r="J2281" s="27" t="s">
        <v>889</v>
      </c>
      <c r="K2281" s="27">
        <v>0</v>
      </c>
      <c r="L2281" s="27">
        <v>0.2</v>
      </c>
      <c r="M2281" s="27">
        <v>0.2</v>
      </c>
      <c r="N2281" s="27" t="s">
        <v>882</v>
      </c>
      <c r="O2281" s="30">
        <v>201907035</v>
      </c>
      <c r="P2281" s="22"/>
      <c r="Q2281" s="22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9"/>
    </row>
    <row r="2282" spans="1:29" x14ac:dyDescent="0.25">
      <c r="A2282" s="27">
        <v>1996</v>
      </c>
      <c r="B2282" s="27" t="s">
        <v>3926</v>
      </c>
      <c r="C2282" s="27" t="s">
        <v>674</v>
      </c>
      <c r="D2282" s="27" t="s">
        <v>3841</v>
      </c>
      <c r="E2282" s="27" t="s">
        <v>3927</v>
      </c>
      <c r="F2282" s="28">
        <v>35309</v>
      </c>
      <c r="G2282" s="29">
        <v>0.3125</v>
      </c>
      <c r="H2282" s="28">
        <v>35309</v>
      </c>
      <c r="I2282" s="29">
        <v>0.36805555555555558</v>
      </c>
      <c r="J2282" s="27" t="s">
        <v>889</v>
      </c>
      <c r="K2282" s="27">
        <v>0</v>
      </c>
      <c r="L2282" s="27">
        <v>0.2</v>
      </c>
      <c r="M2282" s="27">
        <v>0.2</v>
      </c>
      <c r="N2282" s="27" t="s">
        <v>882</v>
      </c>
      <c r="O2282" s="30">
        <v>202101913</v>
      </c>
      <c r="P2282" s="22"/>
      <c r="Q2282" s="22"/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9"/>
    </row>
    <row r="2283" spans="1:29" x14ac:dyDescent="0.25">
      <c r="A2283" s="27">
        <v>1996</v>
      </c>
      <c r="B2283" s="27" t="s">
        <v>2301</v>
      </c>
      <c r="C2283" s="27" t="s">
        <v>2231</v>
      </c>
      <c r="D2283" s="27" t="s">
        <v>2240</v>
      </c>
      <c r="E2283" s="27" t="s">
        <v>2241</v>
      </c>
      <c r="F2283" s="28">
        <v>35309</v>
      </c>
      <c r="G2283" s="29">
        <v>0.33680555555555558</v>
      </c>
      <c r="H2283" s="28">
        <v>35309</v>
      </c>
      <c r="I2283" s="29">
        <v>0.53125</v>
      </c>
      <c r="J2283" s="27" t="s">
        <v>889</v>
      </c>
      <c r="K2283" s="27">
        <v>0.01</v>
      </c>
      <c r="L2283" s="27">
        <v>0</v>
      </c>
      <c r="M2283" s="27">
        <v>0.01</v>
      </c>
      <c r="N2283" s="27" t="s">
        <v>882</v>
      </c>
      <c r="O2283" s="30">
        <v>201707234</v>
      </c>
      <c r="P2283" s="22"/>
      <c r="Q2283" s="22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9"/>
    </row>
    <row r="2284" spans="1:29" x14ac:dyDescent="0.25">
      <c r="A2284" s="27">
        <v>1996</v>
      </c>
      <c r="B2284" s="27" t="s">
        <v>1422</v>
      </c>
      <c r="C2284" s="27" t="s">
        <v>676</v>
      </c>
      <c r="D2284" s="27" t="s">
        <v>930</v>
      </c>
      <c r="E2284" s="27" t="s">
        <v>1242</v>
      </c>
      <c r="F2284" s="28">
        <v>35309</v>
      </c>
      <c r="G2284" s="29">
        <v>0.36458333333333331</v>
      </c>
      <c r="H2284" s="28">
        <v>35309</v>
      </c>
      <c r="I2284" s="29">
        <v>0.43055555555555558</v>
      </c>
      <c r="J2284" s="27" t="s">
        <v>889</v>
      </c>
      <c r="K2284" s="27">
        <v>0</v>
      </c>
      <c r="L2284" s="27">
        <v>0.2</v>
      </c>
      <c r="M2284" s="27">
        <v>0.2</v>
      </c>
      <c r="N2284" s="27" t="s">
        <v>882</v>
      </c>
      <c r="O2284" s="30">
        <v>201907594</v>
      </c>
      <c r="P2284" s="22"/>
      <c r="Q2284" s="22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9"/>
    </row>
    <row r="2285" spans="1:29" x14ac:dyDescent="0.25">
      <c r="A2285" s="27">
        <v>1996</v>
      </c>
      <c r="B2285" s="27" t="s">
        <v>945</v>
      </c>
      <c r="C2285" s="27" t="s">
        <v>676</v>
      </c>
      <c r="D2285" s="27" t="s">
        <v>893</v>
      </c>
      <c r="E2285" s="27" t="s">
        <v>946</v>
      </c>
      <c r="F2285" s="28">
        <v>35309</v>
      </c>
      <c r="G2285" s="29">
        <v>0.36805555555555558</v>
      </c>
      <c r="H2285" s="28">
        <v>35309</v>
      </c>
      <c r="I2285" s="29">
        <v>0.41666666666666669</v>
      </c>
      <c r="J2285" s="27" t="s">
        <v>889</v>
      </c>
      <c r="K2285" s="27">
        <v>0.01</v>
      </c>
      <c r="L2285" s="27">
        <v>0</v>
      </c>
      <c r="M2285" s="27">
        <v>0.01</v>
      </c>
      <c r="N2285" s="27" t="s">
        <v>882</v>
      </c>
      <c r="O2285" s="30">
        <v>201604526</v>
      </c>
      <c r="P2285" s="22"/>
      <c r="Q2285" s="22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9"/>
    </row>
    <row r="2286" spans="1:29" x14ac:dyDescent="0.25">
      <c r="A2286" s="27">
        <v>1996</v>
      </c>
      <c r="B2286" s="27" t="s">
        <v>3836</v>
      </c>
      <c r="C2286" s="27" t="s">
        <v>674</v>
      </c>
      <c r="D2286" s="27" t="s">
        <v>3821</v>
      </c>
      <c r="E2286" s="27" t="s">
        <v>3837</v>
      </c>
      <c r="F2286" s="28">
        <v>35309</v>
      </c>
      <c r="G2286" s="29">
        <v>0.375</v>
      </c>
      <c r="H2286" s="28">
        <v>35309</v>
      </c>
      <c r="I2286" s="29">
        <v>0.44305555555555554</v>
      </c>
      <c r="J2286" s="27" t="s">
        <v>889</v>
      </c>
      <c r="K2286" s="27">
        <v>0.5</v>
      </c>
      <c r="L2286" s="27">
        <v>0</v>
      </c>
      <c r="M2286" s="27">
        <v>0.5</v>
      </c>
      <c r="N2286" s="27" t="s">
        <v>882</v>
      </c>
      <c r="O2286" s="30">
        <v>201806167</v>
      </c>
      <c r="P2286" s="22"/>
      <c r="Q2286" s="22"/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9"/>
    </row>
    <row r="2287" spans="1:29" x14ac:dyDescent="0.25">
      <c r="A2287" s="27">
        <v>1996</v>
      </c>
      <c r="B2287" s="27" t="s">
        <v>4088</v>
      </c>
      <c r="C2287" s="27" t="s">
        <v>674</v>
      </c>
      <c r="D2287" s="27" t="s">
        <v>3841</v>
      </c>
      <c r="E2287" s="27" t="s">
        <v>4089</v>
      </c>
      <c r="F2287" s="28">
        <v>35309</v>
      </c>
      <c r="G2287" s="29">
        <v>0.38541666666666669</v>
      </c>
      <c r="H2287" s="28">
        <v>35309</v>
      </c>
      <c r="I2287" s="29">
        <v>0.4201388888888889</v>
      </c>
      <c r="J2287" s="27" t="s">
        <v>889</v>
      </c>
      <c r="K2287" s="27">
        <v>0</v>
      </c>
      <c r="L2287" s="27">
        <v>0.2</v>
      </c>
      <c r="M2287" s="27">
        <v>0.2</v>
      </c>
      <c r="N2287" s="27" t="s">
        <v>882</v>
      </c>
      <c r="O2287" s="30">
        <v>202008206</v>
      </c>
      <c r="P2287" s="22"/>
      <c r="Q2287" s="22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9"/>
    </row>
    <row r="2288" spans="1:29" x14ac:dyDescent="0.25">
      <c r="A2288" s="27">
        <v>1996</v>
      </c>
      <c r="B2288" s="27" t="s">
        <v>4550</v>
      </c>
      <c r="C2288" s="27" t="s">
        <v>674</v>
      </c>
      <c r="D2288" s="27" t="s">
        <v>3841</v>
      </c>
      <c r="E2288" s="27" t="s">
        <v>4307</v>
      </c>
      <c r="F2288" s="28">
        <v>35309</v>
      </c>
      <c r="G2288" s="29">
        <v>0.39583333333333331</v>
      </c>
      <c r="H2288" s="28">
        <v>35309</v>
      </c>
      <c r="I2288" s="29">
        <v>0.43055555555555558</v>
      </c>
      <c r="J2288" s="27" t="s">
        <v>889</v>
      </c>
      <c r="K2288" s="27">
        <v>0</v>
      </c>
      <c r="L2288" s="27">
        <v>0.6</v>
      </c>
      <c r="M2288" s="27">
        <v>0.6</v>
      </c>
      <c r="N2288" s="27" t="s">
        <v>882</v>
      </c>
      <c r="O2288" s="30">
        <v>201700494</v>
      </c>
      <c r="P2288" s="22"/>
      <c r="Q2288" s="22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9"/>
    </row>
    <row r="2289" spans="1:29" x14ac:dyDescent="0.25">
      <c r="A2289" s="27">
        <v>1996</v>
      </c>
      <c r="B2289" s="27" t="s">
        <v>4613</v>
      </c>
      <c r="C2289" s="27" t="s">
        <v>674</v>
      </c>
      <c r="D2289" s="27" t="s">
        <v>853</v>
      </c>
      <c r="E2289" s="27" t="s">
        <v>4387</v>
      </c>
      <c r="F2289" s="28">
        <v>35309</v>
      </c>
      <c r="G2289" s="29">
        <v>0.40625</v>
      </c>
      <c r="H2289" s="28">
        <v>35309</v>
      </c>
      <c r="I2289" s="29">
        <v>0.4375</v>
      </c>
      <c r="J2289" s="27" t="s">
        <v>889</v>
      </c>
      <c r="K2289" s="27">
        <v>0</v>
      </c>
      <c r="L2289" s="27">
        <v>0.2</v>
      </c>
      <c r="M2289" s="27">
        <v>0.2</v>
      </c>
      <c r="N2289" s="27" t="s">
        <v>882</v>
      </c>
      <c r="O2289" s="30">
        <v>201806391</v>
      </c>
      <c r="P2289" s="22"/>
      <c r="Q2289" s="22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9"/>
    </row>
    <row r="2290" spans="1:29" x14ac:dyDescent="0.25">
      <c r="A2290" s="27">
        <v>1996</v>
      </c>
      <c r="B2290" s="27" t="s">
        <v>4905</v>
      </c>
      <c r="C2290" s="27" t="s">
        <v>674</v>
      </c>
      <c r="D2290" s="27" t="s">
        <v>752</v>
      </c>
      <c r="E2290" s="27" t="s">
        <v>4271</v>
      </c>
      <c r="F2290" s="28">
        <v>35309</v>
      </c>
      <c r="G2290" s="29">
        <v>0.40625</v>
      </c>
      <c r="H2290" s="28">
        <v>35309</v>
      </c>
      <c r="I2290" s="29">
        <v>0.69791666666666663</v>
      </c>
      <c r="J2290" s="27" t="s">
        <v>889</v>
      </c>
      <c r="K2290" s="27">
        <v>0</v>
      </c>
      <c r="L2290" s="27">
        <v>0.7</v>
      </c>
      <c r="M2290" s="27">
        <v>0.7</v>
      </c>
      <c r="N2290" s="27" t="s">
        <v>882</v>
      </c>
      <c r="O2290" s="30">
        <v>202102695</v>
      </c>
      <c r="P2290" s="22"/>
      <c r="Q2290" s="22"/>
      <c r="R2290" s="16"/>
      <c r="S2290" s="16"/>
      <c r="T2290" s="16"/>
      <c r="U2290" s="16"/>
      <c r="V2290" s="16"/>
      <c r="W2290" s="16"/>
      <c r="X2290" s="16"/>
      <c r="Y2290" s="16"/>
      <c r="Z2290" s="16"/>
      <c r="AA2290" s="16"/>
      <c r="AB2290" s="16"/>
      <c r="AC2290" s="19"/>
    </row>
    <row r="2291" spans="1:29" x14ac:dyDescent="0.25">
      <c r="A2291" s="27">
        <v>1996</v>
      </c>
      <c r="B2291" s="27" t="s">
        <v>4947</v>
      </c>
      <c r="C2291" s="27" t="s">
        <v>674</v>
      </c>
      <c r="D2291" s="27" t="s">
        <v>3827</v>
      </c>
      <c r="E2291" s="27" t="s">
        <v>4948</v>
      </c>
      <c r="F2291" s="28">
        <v>35309</v>
      </c>
      <c r="G2291" s="29">
        <v>0.40625</v>
      </c>
      <c r="H2291" s="28">
        <v>35309</v>
      </c>
      <c r="I2291" s="29">
        <v>0.56597222222222221</v>
      </c>
      <c r="J2291" s="27" t="s">
        <v>889</v>
      </c>
      <c r="K2291" s="27">
        <v>1.75</v>
      </c>
      <c r="L2291" s="27">
        <v>1.75</v>
      </c>
      <c r="M2291" s="27">
        <v>3.5</v>
      </c>
      <c r="N2291" s="27" t="s">
        <v>882</v>
      </c>
      <c r="O2291" s="30">
        <v>201907664</v>
      </c>
      <c r="P2291" s="22"/>
      <c r="Q2291" s="22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9"/>
    </row>
    <row r="2292" spans="1:29" x14ac:dyDescent="0.25">
      <c r="A2292" s="27">
        <v>1996</v>
      </c>
      <c r="B2292" s="27" t="s">
        <v>4080</v>
      </c>
      <c r="C2292" s="27" t="s">
        <v>674</v>
      </c>
      <c r="D2292" s="27" t="s">
        <v>3939</v>
      </c>
      <c r="E2292" s="27" t="s">
        <v>777</v>
      </c>
      <c r="F2292" s="28">
        <v>35309</v>
      </c>
      <c r="G2292" s="29">
        <v>0.43402777777777773</v>
      </c>
      <c r="H2292" s="28">
        <v>35309</v>
      </c>
      <c r="I2292" s="29">
        <v>0.45833333333333331</v>
      </c>
      <c r="J2292" s="27" t="s">
        <v>889</v>
      </c>
      <c r="K2292" s="27">
        <v>0</v>
      </c>
      <c r="L2292" s="27">
        <v>0.02</v>
      </c>
      <c r="M2292" s="27">
        <v>0.02</v>
      </c>
      <c r="N2292" s="27" t="s">
        <v>882</v>
      </c>
      <c r="O2292" s="30">
        <v>201806406</v>
      </c>
      <c r="P2292" s="22"/>
      <c r="Q2292" s="22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9"/>
    </row>
    <row r="2293" spans="1:29" x14ac:dyDescent="0.25">
      <c r="A2293" s="27">
        <v>1996</v>
      </c>
      <c r="B2293" s="27" t="s">
        <v>947</v>
      </c>
      <c r="C2293" s="27" t="s">
        <v>676</v>
      </c>
      <c r="D2293" s="27" t="s">
        <v>901</v>
      </c>
      <c r="E2293" s="27" t="s">
        <v>948</v>
      </c>
      <c r="F2293" s="28">
        <v>35309</v>
      </c>
      <c r="G2293" s="29">
        <v>0.4375</v>
      </c>
      <c r="H2293" s="28">
        <v>35309</v>
      </c>
      <c r="I2293" s="29">
        <v>0.57638888888888895</v>
      </c>
      <c r="J2293" s="27" t="s">
        <v>889</v>
      </c>
      <c r="K2293" s="27">
        <v>0.1</v>
      </c>
      <c r="L2293" s="27">
        <v>0</v>
      </c>
      <c r="M2293" s="27">
        <v>0.1</v>
      </c>
      <c r="N2293" s="27" t="s">
        <v>882</v>
      </c>
      <c r="O2293" s="30">
        <v>202004753</v>
      </c>
      <c r="P2293" s="22"/>
      <c r="Q2293" s="22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9"/>
    </row>
    <row r="2294" spans="1:29" x14ac:dyDescent="0.25">
      <c r="A2294" s="27">
        <v>1996</v>
      </c>
      <c r="B2294" s="27" t="s">
        <v>1345</v>
      </c>
      <c r="C2294" s="27" t="s">
        <v>676</v>
      </c>
      <c r="D2294" s="27" t="s">
        <v>905</v>
      </c>
      <c r="E2294" s="27" t="s">
        <v>912</v>
      </c>
      <c r="F2294" s="28">
        <v>35309</v>
      </c>
      <c r="G2294" s="29">
        <v>0.4375</v>
      </c>
      <c r="H2294" s="28">
        <v>35309</v>
      </c>
      <c r="I2294" s="29">
        <v>0.46527777777777773</v>
      </c>
      <c r="J2294" s="27" t="s">
        <v>889</v>
      </c>
      <c r="K2294" s="27">
        <v>0</v>
      </c>
      <c r="L2294" s="27">
        <v>0.1</v>
      </c>
      <c r="M2294" s="27">
        <v>0.1</v>
      </c>
      <c r="N2294" s="27" t="s">
        <v>882</v>
      </c>
      <c r="O2294" s="30">
        <v>202009549</v>
      </c>
      <c r="P2294" s="22"/>
      <c r="Q2294" s="22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9"/>
    </row>
    <row r="2295" spans="1:29" x14ac:dyDescent="0.25">
      <c r="A2295" s="27">
        <v>1996</v>
      </c>
      <c r="B2295" s="27" t="s">
        <v>4383</v>
      </c>
      <c r="C2295" s="27" t="s">
        <v>674</v>
      </c>
      <c r="D2295" s="27" t="s">
        <v>752</v>
      </c>
      <c r="E2295" s="27" t="s">
        <v>4384</v>
      </c>
      <c r="F2295" s="28">
        <v>35309</v>
      </c>
      <c r="G2295" s="29">
        <v>0.4375</v>
      </c>
      <c r="H2295" s="28">
        <v>35309</v>
      </c>
      <c r="I2295" s="29">
        <v>0.47569444444444442</v>
      </c>
      <c r="J2295" s="27" t="s">
        <v>889</v>
      </c>
      <c r="K2295" s="27">
        <v>0</v>
      </c>
      <c r="L2295" s="27">
        <v>0.05</v>
      </c>
      <c r="M2295" s="27">
        <v>0.05</v>
      </c>
      <c r="N2295" s="27" t="s">
        <v>882</v>
      </c>
      <c r="O2295" s="30">
        <v>202003044</v>
      </c>
      <c r="P2295" s="22"/>
      <c r="Q2295" s="22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9"/>
    </row>
    <row r="2296" spans="1:29" x14ac:dyDescent="0.25">
      <c r="A2296" s="27">
        <v>1996</v>
      </c>
      <c r="B2296" s="27" t="s">
        <v>4831</v>
      </c>
      <c r="C2296" s="27" t="s">
        <v>674</v>
      </c>
      <c r="D2296" s="27" t="s">
        <v>3841</v>
      </c>
      <c r="E2296" s="27" t="s">
        <v>4113</v>
      </c>
      <c r="F2296" s="28">
        <v>35309</v>
      </c>
      <c r="G2296" s="29">
        <v>0.4375</v>
      </c>
      <c r="H2296" s="28">
        <v>35309</v>
      </c>
      <c r="I2296" s="29">
        <v>0.5</v>
      </c>
      <c r="J2296" s="27" t="s">
        <v>889</v>
      </c>
      <c r="K2296" s="27">
        <v>0</v>
      </c>
      <c r="L2296" s="27">
        <v>0.3</v>
      </c>
      <c r="M2296" s="27">
        <v>0.3</v>
      </c>
      <c r="N2296" s="27" t="s">
        <v>882</v>
      </c>
      <c r="O2296" s="30">
        <v>202103631</v>
      </c>
      <c r="P2296" s="22"/>
      <c r="Q2296" s="22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9"/>
    </row>
    <row r="2297" spans="1:29" x14ac:dyDescent="0.25">
      <c r="A2297" s="27">
        <v>1996</v>
      </c>
      <c r="B2297" s="27" t="s">
        <v>4725</v>
      </c>
      <c r="C2297" s="27" t="s">
        <v>674</v>
      </c>
      <c r="D2297" s="27" t="s">
        <v>853</v>
      </c>
      <c r="E2297" s="27" t="s">
        <v>2468</v>
      </c>
      <c r="F2297" s="28">
        <v>35309</v>
      </c>
      <c r="G2297" s="29">
        <v>0.44444444444444442</v>
      </c>
      <c r="H2297" s="28">
        <v>35309</v>
      </c>
      <c r="I2297" s="29">
        <v>0.57638888888888895</v>
      </c>
      <c r="J2297" s="27" t="s">
        <v>889</v>
      </c>
      <c r="K2297" s="27">
        <v>0</v>
      </c>
      <c r="L2297" s="27">
        <v>15</v>
      </c>
      <c r="M2297" s="27">
        <v>15</v>
      </c>
      <c r="N2297" s="27" t="s">
        <v>882</v>
      </c>
      <c r="O2297" s="30">
        <v>201606590</v>
      </c>
      <c r="P2297" s="22"/>
      <c r="Q2297" s="22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9"/>
    </row>
    <row r="2298" spans="1:29" x14ac:dyDescent="0.25">
      <c r="A2298" s="27">
        <v>1996</v>
      </c>
      <c r="B2298" s="27" t="s">
        <v>4238</v>
      </c>
      <c r="C2298" s="27" t="s">
        <v>674</v>
      </c>
      <c r="D2298" s="27" t="s">
        <v>3859</v>
      </c>
      <c r="E2298" s="27" t="s">
        <v>4239</v>
      </c>
      <c r="F2298" s="28">
        <v>35309</v>
      </c>
      <c r="G2298" s="29">
        <v>0.4513888888888889</v>
      </c>
      <c r="H2298" s="28">
        <v>35309</v>
      </c>
      <c r="I2298" s="29">
        <v>0.48958333333333331</v>
      </c>
      <c r="J2298" s="27" t="s">
        <v>889</v>
      </c>
      <c r="K2298" s="27">
        <v>0</v>
      </c>
      <c r="L2298" s="27">
        <v>0.03</v>
      </c>
      <c r="M2298" s="27">
        <v>0.03</v>
      </c>
      <c r="N2298" s="27" t="s">
        <v>882</v>
      </c>
      <c r="O2298" s="30">
        <v>201907538</v>
      </c>
      <c r="P2298" s="22"/>
      <c r="Q2298" s="22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9"/>
    </row>
    <row r="2299" spans="1:29" x14ac:dyDescent="0.25">
      <c r="A2299" s="27">
        <v>1996</v>
      </c>
      <c r="B2299" s="27" t="s">
        <v>4311</v>
      </c>
      <c r="C2299" s="27" t="s">
        <v>674</v>
      </c>
      <c r="D2299" s="27" t="s">
        <v>3827</v>
      </c>
      <c r="E2299" s="27" t="s">
        <v>4012</v>
      </c>
      <c r="F2299" s="28">
        <v>35309</v>
      </c>
      <c r="G2299" s="29">
        <v>0.46527777777777773</v>
      </c>
      <c r="H2299" s="28">
        <v>35309</v>
      </c>
      <c r="I2299" s="29">
        <v>0.55208333333333337</v>
      </c>
      <c r="J2299" s="27" t="s">
        <v>889</v>
      </c>
      <c r="K2299" s="27">
        <v>0</v>
      </c>
      <c r="L2299" s="27">
        <v>0.15</v>
      </c>
      <c r="M2299" s="27">
        <v>0.15</v>
      </c>
      <c r="N2299" s="27" t="s">
        <v>882</v>
      </c>
      <c r="O2299" s="30">
        <v>201304154</v>
      </c>
      <c r="P2299" s="22"/>
      <c r="Q2299" s="22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9"/>
    </row>
    <row r="2300" spans="1:29" x14ac:dyDescent="0.25">
      <c r="A2300" s="27">
        <v>1996</v>
      </c>
      <c r="B2300" s="27" t="s">
        <v>1520</v>
      </c>
      <c r="C2300" s="27" t="s">
        <v>676</v>
      </c>
      <c r="D2300" s="27" t="s">
        <v>891</v>
      </c>
      <c r="E2300" s="27" t="s">
        <v>935</v>
      </c>
      <c r="F2300" s="28">
        <v>35309</v>
      </c>
      <c r="G2300" s="29">
        <v>0.46875</v>
      </c>
      <c r="H2300" s="28">
        <v>35309</v>
      </c>
      <c r="I2300" s="29">
        <v>0.52777777777777779</v>
      </c>
      <c r="J2300" s="27" t="s">
        <v>889</v>
      </c>
      <c r="K2300" s="27">
        <v>0</v>
      </c>
      <c r="L2300" s="27">
        <v>1</v>
      </c>
      <c r="M2300" s="27">
        <v>1</v>
      </c>
      <c r="N2300" s="27" t="s">
        <v>882</v>
      </c>
      <c r="O2300" s="30">
        <v>202008021</v>
      </c>
      <c r="P2300" s="22"/>
      <c r="Q2300" s="22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9"/>
    </row>
    <row r="2301" spans="1:29" x14ac:dyDescent="0.25">
      <c r="A2301" s="27">
        <v>1996</v>
      </c>
      <c r="B2301" s="27" t="s">
        <v>2236</v>
      </c>
      <c r="C2301" s="27" t="s">
        <v>2231</v>
      </c>
      <c r="D2301" s="27" t="s">
        <v>2232</v>
      </c>
      <c r="E2301" s="27" t="s">
        <v>2237</v>
      </c>
      <c r="F2301" s="28">
        <v>35309</v>
      </c>
      <c r="G2301" s="29">
        <v>0.47222222222222227</v>
      </c>
      <c r="H2301" s="28">
        <v>35309</v>
      </c>
      <c r="I2301" s="29">
        <v>0.52083333333333337</v>
      </c>
      <c r="J2301" s="27"/>
      <c r="K2301" s="27">
        <v>0</v>
      </c>
      <c r="L2301" s="27">
        <v>0.15</v>
      </c>
      <c r="M2301" s="27">
        <v>0.15</v>
      </c>
      <c r="N2301" s="27" t="s">
        <v>2163</v>
      </c>
      <c r="O2301" s="30">
        <v>201907477</v>
      </c>
      <c r="P2301" s="22"/>
      <c r="Q2301" s="22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9"/>
    </row>
    <row r="2302" spans="1:29" x14ac:dyDescent="0.25">
      <c r="A2302" s="27">
        <v>1996</v>
      </c>
      <c r="B2302" s="27" t="s">
        <v>1568</v>
      </c>
      <c r="C2302" s="27" t="s">
        <v>676</v>
      </c>
      <c r="D2302" s="27" t="s">
        <v>914</v>
      </c>
      <c r="E2302" s="27" t="s">
        <v>914</v>
      </c>
      <c r="F2302" s="28">
        <v>35309</v>
      </c>
      <c r="G2302" s="29">
        <v>0.47916666666666669</v>
      </c>
      <c r="H2302" s="28">
        <v>35309</v>
      </c>
      <c r="I2302" s="29">
        <v>0.57638888888888895</v>
      </c>
      <c r="J2302" s="27" t="s">
        <v>889</v>
      </c>
      <c r="K2302" s="27">
        <v>0</v>
      </c>
      <c r="L2302" s="27">
        <v>2</v>
      </c>
      <c r="M2302" s="27">
        <v>2</v>
      </c>
      <c r="N2302" s="27" t="s">
        <v>882</v>
      </c>
      <c r="O2302" s="30">
        <v>201904810</v>
      </c>
      <c r="P2302" s="22"/>
      <c r="Q2302" s="22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9"/>
    </row>
    <row r="2303" spans="1:29" x14ac:dyDescent="0.25">
      <c r="A2303" s="27">
        <v>1996</v>
      </c>
      <c r="B2303" s="27" t="s">
        <v>3936</v>
      </c>
      <c r="C2303" s="27" t="s">
        <v>674</v>
      </c>
      <c r="D2303" s="27" t="s">
        <v>3841</v>
      </c>
      <c r="E2303" s="27" t="s">
        <v>3937</v>
      </c>
      <c r="F2303" s="28">
        <v>35309</v>
      </c>
      <c r="G2303" s="29">
        <v>0.4826388888888889</v>
      </c>
      <c r="H2303" s="28">
        <v>35309</v>
      </c>
      <c r="I2303" s="29">
        <v>0.52083333333333337</v>
      </c>
      <c r="J2303" s="27" t="s">
        <v>889</v>
      </c>
      <c r="K2303" s="27">
        <v>0</v>
      </c>
      <c r="L2303" s="27">
        <v>0.05</v>
      </c>
      <c r="M2303" s="27">
        <v>0.05</v>
      </c>
      <c r="N2303" s="27" t="s">
        <v>882</v>
      </c>
      <c r="O2303" s="30">
        <v>202008062</v>
      </c>
      <c r="P2303" s="22"/>
      <c r="Q2303" s="22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9"/>
    </row>
    <row r="2304" spans="1:29" x14ac:dyDescent="0.25">
      <c r="A2304" s="27">
        <v>1996</v>
      </c>
      <c r="B2304" s="27" t="s">
        <v>1218</v>
      </c>
      <c r="C2304" s="27" t="s">
        <v>676</v>
      </c>
      <c r="D2304" s="27" t="s">
        <v>905</v>
      </c>
      <c r="E2304" s="27" t="s">
        <v>1219</v>
      </c>
      <c r="F2304" s="28">
        <v>35309</v>
      </c>
      <c r="G2304" s="29">
        <v>0.48958333333333331</v>
      </c>
      <c r="H2304" s="28">
        <v>35309</v>
      </c>
      <c r="I2304" s="29">
        <v>0.52777777777777779</v>
      </c>
      <c r="J2304" s="27" t="s">
        <v>889</v>
      </c>
      <c r="K2304" s="27">
        <v>0</v>
      </c>
      <c r="L2304" s="27">
        <v>0.03</v>
      </c>
      <c r="M2304" s="27">
        <v>0.03</v>
      </c>
      <c r="N2304" s="27" t="s">
        <v>882</v>
      </c>
      <c r="O2304" s="30">
        <v>202007122</v>
      </c>
      <c r="P2304" s="22"/>
      <c r="Q2304" s="22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9"/>
    </row>
    <row r="2305" spans="1:29" x14ac:dyDescent="0.25">
      <c r="A2305" s="27">
        <v>1996</v>
      </c>
      <c r="B2305" s="27" t="s">
        <v>4826</v>
      </c>
      <c r="C2305" s="27" t="s">
        <v>674</v>
      </c>
      <c r="D2305" s="27" t="s">
        <v>3841</v>
      </c>
      <c r="E2305" s="27" t="s">
        <v>4085</v>
      </c>
      <c r="F2305" s="28">
        <v>35309</v>
      </c>
      <c r="G2305" s="29">
        <v>0.49305555555555558</v>
      </c>
      <c r="H2305" s="28">
        <v>35309</v>
      </c>
      <c r="I2305" s="29">
        <v>0.56597222222222221</v>
      </c>
      <c r="J2305" s="27" t="s">
        <v>889</v>
      </c>
      <c r="K2305" s="27">
        <v>0</v>
      </c>
      <c r="L2305" s="27">
        <v>0.3</v>
      </c>
      <c r="M2305" s="27">
        <v>0.3</v>
      </c>
      <c r="N2305" s="27" t="s">
        <v>882</v>
      </c>
      <c r="O2305" s="30">
        <v>201508246</v>
      </c>
      <c r="P2305" s="22"/>
      <c r="Q2305" s="22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9"/>
    </row>
    <row r="2306" spans="1:29" x14ac:dyDescent="0.25">
      <c r="A2306" s="27">
        <v>1996</v>
      </c>
      <c r="B2306" s="27" t="s">
        <v>4086</v>
      </c>
      <c r="C2306" s="27" t="s">
        <v>674</v>
      </c>
      <c r="D2306" s="27" t="s">
        <v>3841</v>
      </c>
      <c r="E2306" s="27" t="s">
        <v>4065</v>
      </c>
      <c r="F2306" s="28">
        <v>35309</v>
      </c>
      <c r="G2306" s="29">
        <v>0.5</v>
      </c>
      <c r="H2306" s="28">
        <v>35309</v>
      </c>
      <c r="I2306" s="29">
        <v>0.55208333333333337</v>
      </c>
      <c r="J2306" s="27" t="s">
        <v>889</v>
      </c>
      <c r="K2306" s="27">
        <v>0</v>
      </c>
      <c r="L2306" s="27">
        <v>0.05</v>
      </c>
      <c r="M2306" s="27">
        <v>0.05</v>
      </c>
      <c r="N2306" s="27" t="s">
        <v>882</v>
      </c>
      <c r="O2306" s="30">
        <v>202109484</v>
      </c>
      <c r="P2306" s="22"/>
      <c r="Q2306" s="22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9"/>
    </row>
    <row r="2307" spans="1:29" x14ac:dyDescent="0.25">
      <c r="A2307" s="27">
        <v>1996</v>
      </c>
      <c r="B2307" s="27" t="s">
        <v>2347</v>
      </c>
      <c r="C2307" s="27" t="s">
        <v>2231</v>
      </c>
      <c r="D2307" s="27" t="s">
        <v>2268</v>
      </c>
      <c r="E2307" s="27" t="s">
        <v>2317</v>
      </c>
      <c r="F2307" s="28">
        <v>35309</v>
      </c>
      <c r="G2307" s="29">
        <v>0.50347222222222221</v>
      </c>
      <c r="H2307" s="28">
        <v>35309</v>
      </c>
      <c r="I2307" s="29">
        <v>0.5625</v>
      </c>
      <c r="J2307" s="27"/>
      <c r="K2307" s="27">
        <v>0.25</v>
      </c>
      <c r="L2307" s="27">
        <v>0.25</v>
      </c>
      <c r="M2307" s="27">
        <v>0.5</v>
      </c>
      <c r="N2307" s="27" t="s">
        <v>2173</v>
      </c>
      <c r="O2307" s="30">
        <v>202008062</v>
      </c>
      <c r="P2307" s="22"/>
      <c r="Q2307" s="22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9"/>
    </row>
    <row r="2308" spans="1:29" x14ac:dyDescent="0.25">
      <c r="A2308" s="27">
        <v>1996</v>
      </c>
      <c r="B2308" s="27" t="s">
        <v>3921</v>
      </c>
      <c r="C2308" s="27" t="s">
        <v>674</v>
      </c>
      <c r="D2308" s="27" t="s">
        <v>3841</v>
      </c>
      <c r="E2308" s="27" t="s">
        <v>3842</v>
      </c>
      <c r="F2308" s="28">
        <v>35309</v>
      </c>
      <c r="G2308" s="29">
        <v>0.50347222222222221</v>
      </c>
      <c r="H2308" s="28">
        <v>35309</v>
      </c>
      <c r="I2308" s="29">
        <v>0.53472222222222221</v>
      </c>
      <c r="J2308" s="27" t="s">
        <v>889</v>
      </c>
      <c r="K2308" s="27">
        <v>0</v>
      </c>
      <c r="L2308" s="27">
        <v>0.05</v>
      </c>
      <c r="M2308" s="27">
        <v>0.05</v>
      </c>
      <c r="N2308" s="27" t="s">
        <v>882</v>
      </c>
      <c r="O2308" s="30">
        <v>202007855</v>
      </c>
      <c r="P2308" s="22"/>
      <c r="Q2308" s="22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9"/>
    </row>
    <row r="2309" spans="1:29" x14ac:dyDescent="0.25">
      <c r="A2309" s="27">
        <v>1996</v>
      </c>
      <c r="B2309" s="27" t="s">
        <v>4372</v>
      </c>
      <c r="C2309" s="27" t="s">
        <v>674</v>
      </c>
      <c r="D2309" s="27" t="s">
        <v>3939</v>
      </c>
      <c r="E2309" s="27" t="s">
        <v>3987</v>
      </c>
      <c r="F2309" s="28">
        <v>35309</v>
      </c>
      <c r="G2309" s="29">
        <v>0.52430555555555558</v>
      </c>
      <c r="H2309" s="28">
        <v>35309</v>
      </c>
      <c r="I2309" s="29">
        <v>0.56597222222222221</v>
      </c>
      <c r="J2309" s="27" t="s">
        <v>889</v>
      </c>
      <c r="K2309" s="27">
        <v>0</v>
      </c>
      <c r="L2309" s="27">
        <v>0.05</v>
      </c>
      <c r="M2309" s="27">
        <v>0.05</v>
      </c>
      <c r="N2309" s="27" t="s">
        <v>882</v>
      </c>
      <c r="O2309" s="30">
        <v>201705254</v>
      </c>
      <c r="P2309" s="22"/>
      <c r="Q2309" s="22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9"/>
    </row>
    <row r="2310" spans="1:29" x14ac:dyDescent="0.25">
      <c r="A2310" s="27">
        <v>1996</v>
      </c>
      <c r="B2310" s="27" t="s">
        <v>1469</v>
      </c>
      <c r="C2310" s="27" t="s">
        <v>676</v>
      </c>
      <c r="D2310" s="27" t="s">
        <v>887</v>
      </c>
      <c r="E2310" s="27" t="s">
        <v>1235</v>
      </c>
      <c r="F2310" s="28">
        <v>35309</v>
      </c>
      <c r="G2310" s="29">
        <v>0.52777777777777779</v>
      </c>
      <c r="H2310" s="28">
        <v>35309</v>
      </c>
      <c r="I2310" s="29">
        <v>0.56944444444444442</v>
      </c>
      <c r="J2310" s="27" t="s">
        <v>889</v>
      </c>
      <c r="K2310" s="27">
        <v>0</v>
      </c>
      <c r="L2310" s="27">
        <v>0.5</v>
      </c>
      <c r="M2310" s="27">
        <v>0.5</v>
      </c>
      <c r="N2310" s="27" t="s">
        <v>882</v>
      </c>
      <c r="O2310" s="30">
        <v>202005528</v>
      </c>
      <c r="P2310" s="22"/>
      <c r="Q2310" s="22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9"/>
    </row>
    <row r="2311" spans="1:29" x14ac:dyDescent="0.25">
      <c r="A2311" s="27">
        <v>1996</v>
      </c>
      <c r="B2311" s="27" t="s">
        <v>4373</v>
      </c>
      <c r="C2311" s="27" t="s">
        <v>674</v>
      </c>
      <c r="D2311" s="27" t="s">
        <v>802</v>
      </c>
      <c r="E2311" s="27" t="s">
        <v>3863</v>
      </c>
      <c r="F2311" s="28">
        <v>35309</v>
      </c>
      <c r="G2311" s="29">
        <v>0.53125</v>
      </c>
      <c r="H2311" s="28">
        <v>35309</v>
      </c>
      <c r="I2311" s="29">
        <v>0.60416666666666663</v>
      </c>
      <c r="J2311" s="27" t="s">
        <v>889</v>
      </c>
      <c r="K2311" s="27">
        <v>0</v>
      </c>
      <c r="L2311" s="27">
        <v>1.5</v>
      </c>
      <c r="M2311" s="27">
        <v>1.5</v>
      </c>
      <c r="N2311" s="27" t="s">
        <v>882</v>
      </c>
      <c r="O2311" s="30">
        <v>201800301</v>
      </c>
      <c r="P2311" s="22"/>
      <c r="Q2311" s="22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9"/>
    </row>
    <row r="2312" spans="1:29" x14ac:dyDescent="0.25">
      <c r="A2312" s="27">
        <v>1996</v>
      </c>
      <c r="B2312" s="27" t="s">
        <v>1162</v>
      </c>
      <c r="C2312" s="27" t="s">
        <v>676</v>
      </c>
      <c r="D2312" s="27" t="s">
        <v>901</v>
      </c>
      <c r="E2312" s="27" t="s">
        <v>948</v>
      </c>
      <c r="F2312" s="28">
        <v>35309</v>
      </c>
      <c r="G2312" s="29">
        <v>0.54166666666666663</v>
      </c>
      <c r="H2312" s="28">
        <v>35309</v>
      </c>
      <c r="I2312" s="29">
        <v>0.57291666666666663</v>
      </c>
      <c r="J2312" s="27" t="s">
        <v>889</v>
      </c>
      <c r="K2312" s="27">
        <v>0</v>
      </c>
      <c r="L2312" s="27">
        <v>0.02</v>
      </c>
      <c r="M2312" s="27">
        <v>0.02</v>
      </c>
      <c r="N2312" s="27" t="s">
        <v>882</v>
      </c>
      <c r="O2312" s="30">
        <v>201900573</v>
      </c>
      <c r="P2312" s="22"/>
      <c r="Q2312" s="22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9"/>
    </row>
    <row r="2313" spans="1:29" x14ac:dyDescent="0.25">
      <c r="A2313" s="27">
        <v>1996</v>
      </c>
      <c r="B2313" s="27" t="s">
        <v>2298</v>
      </c>
      <c r="C2313" s="27" t="s">
        <v>2231</v>
      </c>
      <c r="D2313" s="27" t="s">
        <v>2299</v>
      </c>
      <c r="E2313" s="27" t="s">
        <v>2300</v>
      </c>
      <c r="F2313" s="28">
        <v>35309</v>
      </c>
      <c r="G2313" s="29">
        <v>0.54166666666666663</v>
      </c>
      <c r="H2313" s="28">
        <v>35309</v>
      </c>
      <c r="I2313" s="29">
        <v>0.625</v>
      </c>
      <c r="J2313" s="27"/>
      <c r="K2313" s="27">
        <v>0.2</v>
      </c>
      <c r="L2313" s="27">
        <v>0</v>
      </c>
      <c r="M2313" s="27">
        <v>0.2</v>
      </c>
      <c r="N2313" s="27" t="s">
        <v>2173</v>
      </c>
      <c r="O2313" s="30">
        <v>201705254</v>
      </c>
      <c r="P2313" s="22"/>
      <c r="Q2313" s="22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9"/>
    </row>
    <row r="2314" spans="1:29" x14ac:dyDescent="0.25">
      <c r="A2314" s="27">
        <v>1996</v>
      </c>
      <c r="B2314" s="27" t="s">
        <v>3838</v>
      </c>
      <c r="C2314" s="27" t="s">
        <v>674</v>
      </c>
      <c r="D2314" s="27" t="s">
        <v>3821</v>
      </c>
      <c r="E2314" s="27" t="s">
        <v>3839</v>
      </c>
      <c r="F2314" s="28">
        <v>35309</v>
      </c>
      <c r="G2314" s="29">
        <v>0.54861111111111105</v>
      </c>
      <c r="H2314" s="28">
        <v>35309</v>
      </c>
      <c r="I2314" s="29">
        <v>0.73611111111111116</v>
      </c>
      <c r="J2314" s="27" t="s">
        <v>889</v>
      </c>
      <c r="K2314" s="27">
        <v>1</v>
      </c>
      <c r="L2314" s="27">
        <v>0</v>
      </c>
      <c r="M2314" s="27">
        <v>1</v>
      </c>
      <c r="N2314" s="27" t="s">
        <v>882</v>
      </c>
      <c r="O2314" s="30">
        <v>201306340</v>
      </c>
      <c r="P2314" s="22"/>
      <c r="Q2314" s="22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9"/>
    </row>
    <row r="2315" spans="1:29" x14ac:dyDescent="0.25">
      <c r="A2315" s="27">
        <v>1996</v>
      </c>
      <c r="B2315" s="27" t="s">
        <v>1264</v>
      </c>
      <c r="C2315" s="27" t="s">
        <v>676</v>
      </c>
      <c r="D2315" s="27" t="s">
        <v>905</v>
      </c>
      <c r="E2315" s="27" t="s">
        <v>823</v>
      </c>
      <c r="F2315" s="28">
        <v>35309</v>
      </c>
      <c r="G2315" s="29">
        <v>0.55208333333333337</v>
      </c>
      <c r="H2315" s="28">
        <v>35309</v>
      </c>
      <c r="I2315" s="29">
        <v>0.59375</v>
      </c>
      <c r="J2315" s="27" t="s">
        <v>889</v>
      </c>
      <c r="K2315" s="27">
        <v>0</v>
      </c>
      <c r="L2315" s="27">
        <v>0.05</v>
      </c>
      <c r="M2315" s="27">
        <v>0.05</v>
      </c>
      <c r="N2315" s="27" t="s">
        <v>882</v>
      </c>
      <c r="O2315" s="30">
        <v>201705254</v>
      </c>
      <c r="P2315" s="22"/>
      <c r="Q2315" s="22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9"/>
    </row>
    <row r="2316" spans="1:29" x14ac:dyDescent="0.25">
      <c r="A2316" s="27">
        <v>1996</v>
      </c>
      <c r="B2316" s="27" t="s">
        <v>1347</v>
      </c>
      <c r="C2316" s="27" t="s">
        <v>676</v>
      </c>
      <c r="D2316" s="27" t="s">
        <v>887</v>
      </c>
      <c r="E2316" s="27" t="s">
        <v>1348</v>
      </c>
      <c r="F2316" s="28">
        <v>35309</v>
      </c>
      <c r="G2316" s="29">
        <v>0.55902777777777779</v>
      </c>
      <c r="H2316" s="28">
        <v>35309</v>
      </c>
      <c r="I2316" s="29">
        <v>0.61458333333333337</v>
      </c>
      <c r="J2316" s="27" t="s">
        <v>889</v>
      </c>
      <c r="K2316" s="27">
        <v>0</v>
      </c>
      <c r="L2316" s="27">
        <v>0.1</v>
      </c>
      <c r="M2316" s="27">
        <v>0.1</v>
      </c>
      <c r="N2316" s="27" t="s">
        <v>882</v>
      </c>
      <c r="O2316" s="30">
        <v>201800990</v>
      </c>
      <c r="P2316" s="22"/>
      <c r="Q2316" s="22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9"/>
    </row>
    <row r="2317" spans="1:29" x14ac:dyDescent="0.25">
      <c r="A2317" s="27">
        <v>1996</v>
      </c>
      <c r="B2317" s="27" t="s">
        <v>4087</v>
      </c>
      <c r="C2317" s="27" t="s">
        <v>674</v>
      </c>
      <c r="D2317" s="27" t="s">
        <v>802</v>
      </c>
      <c r="E2317" s="27" t="s">
        <v>3863</v>
      </c>
      <c r="F2317" s="28">
        <v>35309</v>
      </c>
      <c r="G2317" s="29">
        <v>0.56597222222222221</v>
      </c>
      <c r="H2317" s="28">
        <v>35309</v>
      </c>
      <c r="I2317" s="29">
        <v>0.63541666666666663</v>
      </c>
      <c r="J2317" s="27" t="s">
        <v>889</v>
      </c>
      <c r="K2317" s="27">
        <v>0</v>
      </c>
      <c r="L2317" s="27">
        <v>0.3</v>
      </c>
      <c r="M2317" s="27">
        <v>0.3</v>
      </c>
      <c r="N2317" s="27" t="s">
        <v>882</v>
      </c>
      <c r="O2317" s="30">
        <v>201603173</v>
      </c>
      <c r="P2317" s="22"/>
      <c r="Q2317" s="22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9"/>
    </row>
    <row r="2318" spans="1:29" x14ac:dyDescent="0.25">
      <c r="A2318" s="27">
        <v>1996</v>
      </c>
      <c r="B2318" s="27" t="s">
        <v>4859</v>
      </c>
      <c r="C2318" s="27" t="s">
        <v>674</v>
      </c>
      <c r="D2318" s="27" t="s">
        <v>3821</v>
      </c>
      <c r="E2318" s="27" t="s">
        <v>3853</v>
      </c>
      <c r="F2318" s="28">
        <v>35309</v>
      </c>
      <c r="G2318" s="29">
        <v>0.56944444444444442</v>
      </c>
      <c r="H2318" s="28">
        <v>35309</v>
      </c>
      <c r="I2318" s="29">
        <v>0.60416666666666663</v>
      </c>
      <c r="J2318" s="27" t="s">
        <v>889</v>
      </c>
      <c r="K2318" s="27">
        <v>0</v>
      </c>
      <c r="L2318" s="27">
        <v>0.5</v>
      </c>
      <c r="M2318" s="27">
        <v>0.5</v>
      </c>
      <c r="N2318" s="27" t="s">
        <v>882</v>
      </c>
      <c r="O2318" s="30">
        <v>201503727</v>
      </c>
      <c r="P2318" s="22"/>
      <c r="Q2318" s="22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9"/>
    </row>
    <row r="2319" spans="1:29" x14ac:dyDescent="0.25">
      <c r="A2319" s="27">
        <v>1996</v>
      </c>
      <c r="B2319" s="27" t="s">
        <v>4550</v>
      </c>
      <c r="C2319" s="27" t="s">
        <v>674</v>
      </c>
      <c r="D2319" s="27" t="s">
        <v>3841</v>
      </c>
      <c r="E2319" s="27" t="s">
        <v>4307</v>
      </c>
      <c r="F2319" s="28">
        <v>35309</v>
      </c>
      <c r="G2319" s="29">
        <v>0.56944444444444442</v>
      </c>
      <c r="H2319" s="28">
        <v>35309</v>
      </c>
      <c r="I2319" s="29">
        <v>0.61805555555555558</v>
      </c>
      <c r="J2319" s="27" t="s">
        <v>889</v>
      </c>
      <c r="K2319" s="27">
        <v>0</v>
      </c>
      <c r="L2319" s="27">
        <v>1.5</v>
      </c>
      <c r="M2319" s="27">
        <v>1.5</v>
      </c>
      <c r="N2319" s="27" t="s">
        <v>882</v>
      </c>
      <c r="O2319" s="30">
        <v>201404947</v>
      </c>
      <c r="P2319" s="22"/>
      <c r="Q2319" s="22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9"/>
    </row>
    <row r="2320" spans="1:29" x14ac:dyDescent="0.25">
      <c r="A2320" s="27">
        <v>1996</v>
      </c>
      <c r="B2320" s="27" t="s">
        <v>4372</v>
      </c>
      <c r="C2320" s="27" t="s">
        <v>674</v>
      </c>
      <c r="D2320" s="27" t="s">
        <v>3939</v>
      </c>
      <c r="E2320" s="27" t="s">
        <v>3987</v>
      </c>
      <c r="F2320" s="28">
        <v>35309</v>
      </c>
      <c r="G2320" s="29">
        <v>0.5708333333333333</v>
      </c>
      <c r="H2320" s="28">
        <v>35309</v>
      </c>
      <c r="I2320" s="29">
        <v>0.64722222222222225</v>
      </c>
      <c r="J2320" s="27" t="s">
        <v>889</v>
      </c>
      <c r="K2320" s="27">
        <v>0</v>
      </c>
      <c r="L2320" s="27">
        <v>1</v>
      </c>
      <c r="M2320" s="27">
        <v>1</v>
      </c>
      <c r="N2320" s="27" t="s">
        <v>882</v>
      </c>
      <c r="O2320" s="30">
        <v>202004377</v>
      </c>
      <c r="P2320" s="22"/>
      <c r="Q2320" s="22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9"/>
    </row>
    <row r="2321" spans="1:29" x14ac:dyDescent="0.25">
      <c r="A2321" s="27">
        <v>1996</v>
      </c>
      <c r="B2321" s="27" t="s">
        <v>4556</v>
      </c>
      <c r="C2321" s="27" t="s">
        <v>674</v>
      </c>
      <c r="D2321" s="27" t="s">
        <v>802</v>
      </c>
      <c r="E2321" s="27" t="s">
        <v>4337</v>
      </c>
      <c r="F2321" s="28">
        <v>35309</v>
      </c>
      <c r="G2321" s="29">
        <v>0.57291666666666663</v>
      </c>
      <c r="H2321" s="28">
        <v>35309</v>
      </c>
      <c r="I2321" s="29">
        <v>0.61805555555555558</v>
      </c>
      <c r="J2321" s="27" t="s">
        <v>889</v>
      </c>
      <c r="K2321" s="27">
        <v>0</v>
      </c>
      <c r="L2321" s="27">
        <v>7.0000000000000007E-2</v>
      </c>
      <c r="M2321" s="27">
        <v>7.0000000000000007E-2</v>
      </c>
      <c r="N2321" s="27" t="s">
        <v>882</v>
      </c>
      <c r="O2321" s="30">
        <v>201603822</v>
      </c>
      <c r="P2321" s="22"/>
      <c r="Q2321" s="22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9"/>
    </row>
    <row r="2322" spans="1:29" x14ac:dyDescent="0.25">
      <c r="A2322" s="27">
        <v>1996</v>
      </c>
      <c r="B2322" s="27" t="s">
        <v>3924</v>
      </c>
      <c r="C2322" s="27" t="s">
        <v>674</v>
      </c>
      <c r="D2322" s="27" t="s">
        <v>3841</v>
      </c>
      <c r="E2322" s="27" t="s">
        <v>3925</v>
      </c>
      <c r="F2322" s="28">
        <v>35309</v>
      </c>
      <c r="G2322" s="29">
        <v>0.57291666666666663</v>
      </c>
      <c r="H2322" s="28">
        <v>35309</v>
      </c>
      <c r="I2322" s="29">
        <v>0.60763888888888895</v>
      </c>
      <c r="J2322" s="27" t="s">
        <v>889</v>
      </c>
      <c r="K2322" s="27">
        <v>0</v>
      </c>
      <c r="L2322" s="27">
        <v>0.2</v>
      </c>
      <c r="M2322" s="27">
        <v>0.2</v>
      </c>
      <c r="N2322" s="27" t="s">
        <v>882</v>
      </c>
      <c r="O2322" s="30">
        <v>201706253</v>
      </c>
      <c r="P2322" s="22"/>
      <c r="Q2322" s="22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9"/>
    </row>
    <row r="2323" spans="1:29" x14ac:dyDescent="0.25">
      <c r="A2323" s="27">
        <v>1996</v>
      </c>
      <c r="B2323" s="27" t="s">
        <v>4402</v>
      </c>
      <c r="C2323" s="27" t="s">
        <v>674</v>
      </c>
      <c r="D2323" s="27" t="s">
        <v>3827</v>
      </c>
      <c r="E2323" s="27" t="s">
        <v>4403</v>
      </c>
      <c r="F2323" s="28">
        <v>35309</v>
      </c>
      <c r="G2323" s="29">
        <v>0.57291666666666663</v>
      </c>
      <c r="H2323" s="28">
        <v>35309</v>
      </c>
      <c r="I2323" s="29">
        <v>0.65277777777777779</v>
      </c>
      <c r="J2323" s="27" t="s">
        <v>889</v>
      </c>
      <c r="K2323" s="27">
        <v>0</v>
      </c>
      <c r="L2323" s="27">
        <v>0.5</v>
      </c>
      <c r="M2323" s="27">
        <v>0.5</v>
      </c>
      <c r="N2323" s="27" t="s">
        <v>882</v>
      </c>
      <c r="O2323" s="30">
        <v>201905097</v>
      </c>
      <c r="P2323" s="22"/>
      <c r="Q2323" s="22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9"/>
    </row>
    <row r="2324" spans="1:29" x14ac:dyDescent="0.25">
      <c r="A2324" s="27">
        <v>1996</v>
      </c>
      <c r="B2324" s="27" t="s">
        <v>1410</v>
      </c>
      <c r="C2324" s="27" t="s">
        <v>676</v>
      </c>
      <c r="D2324" s="27" t="s">
        <v>905</v>
      </c>
      <c r="E2324" s="27" t="s">
        <v>1217</v>
      </c>
      <c r="F2324" s="28">
        <v>35309</v>
      </c>
      <c r="G2324" s="29">
        <v>0.57986111111111105</v>
      </c>
      <c r="H2324" s="28">
        <v>35309</v>
      </c>
      <c r="I2324" s="29">
        <v>0.65625</v>
      </c>
      <c r="J2324" s="27" t="s">
        <v>889</v>
      </c>
      <c r="K2324" s="27">
        <v>0</v>
      </c>
      <c r="L2324" s="27">
        <v>0.15</v>
      </c>
      <c r="M2324" s="27">
        <v>0.15</v>
      </c>
      <c r="N2324" s="27" t="s">
        <v>882</v>
      </c>
      <c r="O2324" s="30">
        <v>202000166</v>
      </c>
      <c r="P2324" s="22"/>
      <c r="Q2324" s="22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9"/>
    </row>
    <row r="2325" spans="1:29" x14ac:dyDescent="0.25">
      <c r="A2325" s="27">
        <v>1996</v>
      </c>
      <c r="B2325" s="27" t="s">
        <v>3938</v>
      </c>
      <c r="C2325" s="27" t="s">
        <v>674</v>
      </c>
      <c r="D2325" s="27" t="s">
        <v>3939</v>
      </c>
      <c r="E2325" s="27" t="s">
        <v>3940</v>
      </c>
      <c r="F2325" s="28">
        <v>35309</v>
      </c>
      <c r="G2325" s="29">
        <v>0.57986111111111105</v>
      </c>
      <c r="H2325" s="28">
        <v>35309</v>
      </c>
      <c r="I2325" s="29">
        <v>0.61458333333333337</v>
      </c>
      <c r="J2325" s="27" t="s">
        <v>889</v>
      </c>
      <c r="K2325" s="27">
        <v>0</v>
      </c>
      <c r="L2325" s="27">
        <v>0.1</v>
      </c>
      <c r="M2325" s="27">
        <v>0.1</v>
      </c>
      <c r="N2325" s="27" t="s">
        <v>882</v>
      </c>
      <c r="O2325" s="30">
        <v>199803795</v>
      </c>
      <c r="P2325" s="22"/>
      <c r="Q2325" s="22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9"/>
    </row>
    <row r="2326" spans="1:29" x14ac:dyDescent="0.25">
      <c r="A2326" s="27">
        <v>1996</v>
      </c>
      <c r="B2326" s="27" t="s">
        <v>3924</v>
      </c>
      <c r="C2326" s="27" t="s">
        <v>674</v>
      </c>
      <c r="D2326" s="27" t="s">
        <v>3841</v>
      </c>
      <c r="E2326" s="27" t="s">
        <v>3925</v>
      </c>
      <c r="F2326" s="28">
        <v>35309</v>
      </c>
      <c r="G2326" s="29">
        <v>0.58680555555555558</v>
      </c>
      <c r="H2326" s="28">
        <v>35309</v>
      </c>
      <c r="I2326" s="29">
        <v>0.65625</v>
      </c>
      <c r="J2326" s="27" t="s">
        <v>889</v>
      </c>
      <c r="K2326" s="27">
        <v>0</v>
      </c>
      <c r="L2326" s="27">
        <v>0.01</v>
      </c>
      <c r="M2326" s="27">
        <v>0.01</v>
      </c>
      <c r="N2326" s="27" t="s">
        <v>882</v>
      </c>
      <c r="O2326" s="30">
        <v>201800990</v>
      </c>
      <c r="P2326" s="22"/>
      <c r="Q2326" s="22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9"/>
    </row>
    <row r="2327" spans="1:29" x14ac:dyDescent="0.25">
      <c r="A2327" s="27">
        <v>1996</v>
      </c>
      <c r="B2327" s="27" t="s">
        <v>4371</v>
      </c>
      <c r="C2327" s="27" t="s">
        <v>674</v>
      </c>
      <c r="D2327" s="27" t="s">
        <v>853</v>
      </c>
      <c r="E2327" s="27" t="s">
        <v>3891</v>
      </c>
      <c r="F2327" s="28">
        <v>35309</v>
      </c>
      <c r="G2327" s="29">
        <v>0.58680555555555558</v>
      </c>
      <c r="H2327" s="28">
        <v>35309</v>
      </c>
      <c r="I2327" s="29">
        <v>0.61458333333333337</v>
      </c>
      <c r="J2327" s="27" t="s">
        <v>889</v>
      </c>
      <c r="K2327" s="27">
        <v>0</v>
      </c>
      <c r="L2327" s="27">
        <v>0.05</v>
      </c>
      <c r="M2327" s="27">
        <v>0.05</v>
      </c>
      <c r="N2327" s="27" t="s">
        <v>882</v>
      </c>
      <c r="O2327" s="30">
        <v>202004558</v>
      </c>
      <c r="P2327" s="22"/>
      <c r="Q2327" s="22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9"/>
    </row>
    <row r="2328" spans="1:29" x14ac:dyDescent="0.25">
      <c r="A2328" s="27">
        <v>1996</v>
      </c>
      <c r="B2328" s="27" t="s">
        <v>4604</v>
      </c>
      <c r="C2328" s="27" t="s">
        <v>674</v>
      </c>
      <c r="D2328" s="27" t="s">
        <v>3841</v>
      </c>
      <c r="E2328" s="27" t="s">
        <v>4605</v>
      </c>
      <c r="F2328" s="28">
        <v>35309</v>
      </c>
      <c r="G2328" s="29">
        <v>0.58680555555555558</v>
      </c>
      <c r="H2328" s="28">
        <v>35309</v>
      </c>
      <c r="I2328" s="29">
        <v>0.66666666666666663</v>
      </c>
      <c r="J2328" s="27" t="s">
        <v>889</v>
      </c>
      <c r="K2328" s="27">
        <v>0</v>
      </c>
      <c r="L2328" s="27">
        <v>0.5</v>
      </c>
      <c r="M2328" s="27">
        <v>0.5</v>
      </c>
      <c r="N2328" s="27" t="s">
        <v>882</v>
      </c>
      <c r="O2328" s="30">
        <v>201907424</v>
      </c>
      <c r="P2328" s="22"/>
      <c r="Q2328" s="22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9"/>
    </row>
    <row r="2329" spans="1:29" x14ac:dyDescent="0.25">
      <c r="A2329" s="27">
        <v>1996</v>
      </c>
      <c r="B2329" s="27" t="s">
        <v>4372</v>
      </c>
      <c r="C2329" s="27" t="s">
        <v>674</v>
      </c>
      <c r="D2329" s="27" t="s">
        <v>3939</v>
      </c>
      <c r="E2329" s="27" t="s">
        <v>3987</v>
      </c>
      <c r="F2329" s="28">
        <v>35309</v>
      </c>
      <c r="G2329" s="29">
        <v>0.58680555555555558</v>
      </c>
      <c r="H2329" s="28">
        <v>35309</v>
      </c>
      <c r="I2329" s="29">
        <v>0.64583333333333337</v>
      </c>
      <c r="J2329" s="27" t="s">
        <v>889</v>
      </c>
      <c r="K2329" s="27">
        <v>0</v>
      </c>
      <c r="L2329" s="27">
        <v>0.5</v>
      </c>
      <c r="M2329" s="27">
        <v>0.5</v>
      </c>
      <c r="N2329" s="27" t="s">
        <v>882</v>
      </c>
      <c r="O2329" s="30">
        <v>202004554</v>
      </c>
      <c r="P2329" s="22"/>
      <c r="Q2329" s="22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9"/>
    </row>
    <row r="2330" spans="1:29" x14ac:dyDescent="0.25">
      <c r="A2330" s="27">
        <v>1996</v>
      </c>
      <c r="B2330" s="27" t="s">
        <v>967</v>
      </c>
      <c r="C2330" s="27" t="s">
        <v>676</v>
      </c>
      <c r="D2330" s="27" t="s">
        <v>893</v>
      </c>
      <c r="E2330" s="27" t="s">
        <v>903</v>
      </c>
      <c r="F2330" s="28">
        <v>35309</v>
      </c>
      <c r="G2330" s="29">
        <v>0.59375</v>
      </c>
      <c r="H2330" s="28">
        <v>35309</v>
      </c>
      <c r="I2330" s="29">
        <v>0.79166666666666663</v>
      </c>
      <c r="J2330" s="27" t="s">
        <v>889</v>
      </c>
      <c r="K2330" s="27">
        <v>3</v>
      </c>
      <c r="L2330" s="27">
        <v>0</v>
      </c>
      <c r="M2330" s="27">
        <v>3</v>
      </c>
      <c r="N2330" s="27" t="s">
        <v>882</v>
      </c>
      <c r="O2330" s="30">
        <v>201806629</v>
      </c>
      <c r="P2330" s="22"/>
      <c r="Q2330" s="22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9"/>
    </row>
    <row r="2331" spans="1:29" x14ac:dyDescent="0.25">
      <c r="A2331" s="27">
        <v>1996</v>
      </c>
      <c r="B2331" s="27" t="s">
        <v>4848</v>
      </c>
      <c r="C2331" s="27" t="s">
        <v>674</v>
      </c>
      <c r="D2331" s="27" t="s">
        <v>3830</v>
      </c>
      <c r="E2331" s="27" t="s">
        <v>833</v>
      </c>
      <c r="F2331" s="28">
        <v>35309</v>
      </c>
      <c r="G2331" s="29">
        <v>0.60069444444444442</v>
      </c>
      <c r="H2331" s="28">
        <v>35309</v>
      </c>
      <c r="I2331" s="29">
        <v>0.61805555555555558</v>
      </c>
      <c r="J2331" s="27" t="s">
        <v>889</v>
      </c>
      <c r="K2331" s="27">
        <v>0</v>
      </c>
      <c r="L2331" s="27">
        <v>0.4</v>
      </c>
      <c r="M2331" s="27">
        <v>0.4</v>
      </c>
      <c r="N2331" s="27" t="s">
        <v>882</v>
      </c>
      <c r="O2331" s="30">
        <v>201405811</v>
      </c>
      <c r="P2331" s="22"/>
      <c r="Q2331" s="22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9"/>
    </row>
    <row r="2332" spans="1:29" x14ac:dyDescent="0.25">
      <c r="A2332" s="27">
        <v>1996</v>
      </c>
      <c r="B2332" s="27" t="s">
        <v>3938</v>
      </c>
      <c r="C2332" s="27" t="s">
        <v>674</v>
      </c>
      <c r="D2332" s="27" t="s">
        <v>3939</v>
      </c>
      <c r="E2332" s="27" t="s">
        <v>3940</v>
      </c>
      <c r="F2332" s="28">
        <v>35309</v>
      </c>
      <c r="G2332" s="29">
        <v>0.60416666666666663</v>
      </c>
      <c r="H2332" s="28">
        <v>35309</v>
      </c>
      <c r="I2332" s="29">
        <v>0.63194444444444442</v>
      </c>
      <c r="J2332" s="27" t="s">
        <v>889</v>
      </c>
      <c r="K2332" s="27">
        <v>0</v>
      </c>
      <c r="L2332" s="27">
        <v>0.05</v>
      </c>
      <c r="M2332" s="27">
        <v>0.05</v>
      </c>
      <c r="N2332" s="27" t="s">
        <v>882</v>
      </c>
      <c r="O2332" s="30">
        <v>201706583</v>
      </c>
      <c r="P2332" s="22"/>
      <c r="Q2332" s="22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9"/>
    </row>
    <row r="2333" spans="1:29" x14ac:dyDescent="0.25">
      <c r="A2333" s="27">
        <v>1996</v>
      </c>
      <c r="B2333" s="27" t="s">
        <v>4609</v>
      </c>
      <c r="C2333" s="27" t="s">
        <v>674</v>
      </c>
      <c r="D2333" s="27" t="s">
        <v>853</v>
      </c>
      <c r="E2333" s="27" t="s">
        <v>4387</v>
      </c>
      <c r="F2333" s="28">
        <v>35309</v>
      </c>
      <c r="G2333" s="29">
        <v>0.60763888888888895</v>
      </c>
      <c r="H2333" s="28">
        <v>35309</v>
      </c>
      <c r="I2333" s="29">
        <v>0.80902777777777779</v>
      </c>
      <c r="J2333" s="27" t="s">
        <v>889</v>
      </c>
      <c r="K2333" s="27">
        <v>0</v>
      </c>
      <c r="L2333" s="27">
        <v>0.1</v>
      </c>
      <c r="M2333" s="27">
        <v>0.1</v>
      </c>
      <c r="N2333" s="27" t="s">
        <v>882</v>
      </c>
      <c r="O2333" s="30">
        <v>201705641</v>
      </c>
      <c r="P2333" s="22"/>
      <c r="Q2333" s="22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9"/>
    </row>
    <row r="2334" spans="1:29" x14ac:dyDescent="0.25">
      <c r="A2334" s="27">
        <v>1996</v>
      </c>
      <c r="B2334" s="27" t="s">
        <v>4380</v>
      </c>
      <c r="C2334" s="27" t="s">
        <v>674</v>
      </c>
      <c r="D2334" s="27" t="s">
        <v>802</v>
      </c>
      <c r="E2334" s="27" t="s">
        <v>794</v>
      </c>
      <c r="F2334" s="28">
        <v>35309</v>
      </c>
      <c r="G2334" s="29">
        <v>0.61805555555555558</v>
      </c>
      <c r="H2334" s="28">
        <v>35309</v>
      </c>
      <c r="I2334" s="29">
        <v>0.64583333333333337</v>
      </c>
      <c r="J2334" s="27" t="s">
        <v>889</v>
      </c>
      <c r="K2334" s="27">
        <v>0</v>
      </c>
      <c r="L2334" s="27">
        <v>0.1</v>
      </c>
      <c r="M2334" s="27">
        <v>0.1</v>
      </c>
      <c r="N2334" s="27" t="s">
        <v>882</v>
      </c>
      <c r="O2334" s="30">
        <v>201806305</v>
      </c>
      <c r="P2334" s="22"/>
      <c r="Q2334" s="22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9"/>
    </row>
    <row r="2335" spans="1:29" x14ac:dyDescent="0.25">
      <c r="A2335" s="27">
        <v>1996</v>
      </c>
      <c r="B2335" s="27" t="s">
        <v>4081</v>
      </c>
      <c r="C2335" s="27" t="s">
        <v>674</v>
      </c>
      <c r="D2335" s="27" t="s">
        <v>3841</v>
      </c>
      <c r="E2335" s="27" t="s">
        <v>3946</v>
      </c>
      <c r="F2335" s="28">
        <v>35309</v>
      </c>
      <c r="G2335" s="29">
        <v>0.62152777777777779</v>
      </c>
      <c r="H2335" s="28">
        <v>35309</v>
      </c>
      <c r="I2335" s="29">
        <v>0.69444444444444453</v>
      </c>
      <c r="J2335" s="27" t="s">
        <v>889</v>
      </c>
      <c r="K2335" s="27">
        <v>0</v>
      </c>
      <c r="L2335" s="27">
        <v>0.3</v>
      </c>
      <c r="M2335" s="27">
        <v>0.3</v>
      </c>
      <c r="N2335" s="27" t="s">
        <v>882</v>
      </c>
      <c r="O2335" s="30">
        <v>202005107</v>
      </c>
      <c r="P2335" s="22"/>
      <c r="Q2335" s="22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9"/>
    </row>
    <row r="2336" spans="1:29" x14ac:dyDescent="0.25">
      <c r="A2336" s="27">
        <v>1996</v>
      </c>
      <c r="B2336" s="27" t="s">
        <v>4603</v>
      </c>
      <c r="C2336" s="27" t="s">
        <v>674</v>
      </c>
      <c r="D2336" s="27" t="s">
        <v>3841</v>
      </c>
      <c r="E2336" s="27" t="s">
        <v>4142</v>
      </c>
      <c r="F2336" s="28">
        <v>35309</v>
      </c>
      <c r="G2336" s="29">
        <v>0.62847222222222221</v>
      </c>
      <c r="H2336" s="28">
        <v>35309</v>
      </c>
      <c r="I2336" s="29">
        <v>0.65972222222222221</v>
      </c>
      <c r="J2336" s="27" t="s">
        <v>889</v>
      </c>
      <c r="K2336" s="27">
        <v>0</v>
      </c>
      <c r="L2336" s="27">
        <v>0.15</v>
      </c>
      <c r="M2336" s="27">
        <v>0.15</v>
      </c>
      <c r="N2336" s="27" t="s">
        <v>882</v>
      </c>
      <c r="O2336" s="30">
        <v>202006677</v>
      </c>
      <c r="P2336" s="22"/>
      <c r="Q2336" s="22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9"/>
    </row>
    <row r="2337" spans="1:29" x14ac:dyDescent="0.25">
      <c r="A2337" s="27">
        <v>1996</v>
      </c>
      <c r="B2337" s="27" t="s">
        <v>3926</v>
      </c>
      <c r="C2337" s="27" t="s">
        <v>674</v>
      </c>
      <c r="D2337" s="27" t="s">
        <v>3841</v>
      </c>
      <c r="E2337" s="27" t="s">
        <v>3927</v>
      </c>
      <c r="F2337" s="28">
        <v>35309</v>
      </c>
      <c r="G2337" s="29">
        <v>0.63194444444444442</v>
      </c>
      <c r="H2337" s="28">
        <v>35309</v>
      </c>
      <c r="I2337" s="29">
        <v>0.70486111111111116</v>
      </c>
      <c r="J2337" s="27" t="s">
        <v>889</v>
      </c>
      <c r="K2337" s="27">
        <v>0</v>
      </c>
      <c r="L2337" s="27">
        <v>0.3</v>
      </c>
      <c r="M2337" s="27">
        <v>0.3</v>
      </c>
      <c r="N2337" s="27" t="s">
        <v>882</v>
      </c>
      <c r="O2337" s="30">
        <v>201909920</v>
      </c>
      <c r="P2337" s="22"/>
      <c r="Q2337" s="22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9"/>
    </row>
    <row r="2338" spans="1:29" x14ac:dyDescent="0.25">
      <c r="A2338" s="27">
        <v>1996</v>
      </c>
      <c r="B2338" s="27" t="s">
        <v>1344</v>
      </c>
      <c r="C2338" s="27" t="s">
        <v>676</v>
      </c>
      <c r="D2338" s="27" t="s">
        <v>887</v>
      </c>
      <c r="E2338" s="27" t="s">
        <v>888</v>
      </c>
      <c r="F2338" s="28">
        <v>35309</v>
      </c>
      <c r="G2338" s="29">
        <v>0.63888888888888895</v>
      </c>
      <c r="H2338" s="28">
        <v>35309</v>
      </c>
      <c r="I2338" s="29">
        <v>0.69791666666666663</v>
      </c>
      <c r="J2338" s="27" t="s">
        <v>889</v>
      </c>
      <c r="K2338" s="27">
        <v>0</v>
      </c>
      <c r="L2338" s="27">
        <v>0.1</v>
      </c>
      <c r="M2338" s="27">
        <v>0.1</v>
      </c>
      <c r="N2338" s="27" t="s">
        <v>882</v>
      </c>
      <c r="O2338" s="30">
        <v>201900565</v>
      </c>
      <c r="P2338" s="22"/>
      <c r="Q2338" s="22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9"/>
    </row>
    <row r="2339" spans="1:29" x14ac:dyDescent="0.25">
      <c r="A2339" s="27">
        <v>1996</v>
      </c>
      <c r="B2339" s="27" t="s">
        <v>4556</v>
      </c>
      <c r="C2339" s="27" t="s">
        <v>674</v>
      </c>
      <c r="D2339" s="27" t="s">
        <v>802</v>
      </c>
      <c r="E2339" s="27" t="s">
        <v>4337</v>
      </c>
      <c r="F2339" s="28">
        <v>35309</v>
      </c>
      <c r="G2339" s="29">
        <v>0.63888888888888895</v>
      </c>
      <c r="H2339" s="28">
        <v>35309</v>
      </c>
      <c r="I2339" s="29">
        <v>0.83333333333333337</v>
      </c>
      <c r="J2339" s="27" t="s">
        <v>889</v>
      </c>
      <c r="K2339" s="27">
        <v>0</v>
      </c>
      <c r="L2339" s="27">
        <v>0.1</v>
      </c>
      <c r="M2339" s="27">
        <v>0.1</v>
      </c>
      <c r="N2339" s="27" t="s">
        <v>882</v>
      </c>
      <c r="O2339" s="30">
        <v>201906634</v>
      </c>
      <c r="P2339" s="22"/>
      <c r="Q2339" s="22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9"/>
    </row>
    <row r="2340" spans="1:29" x14ac:dyDescent="0.25">
      <c r="A2340" s="27">
        <v>1996</v>
      </c>
      <c r="B2340" s="27" t="s">
        <v>4231</v>
      </c>
      <c r="C2340" s="27" t="s">
        <v>674</v>
      </c>
      <c r="D2340" s="27" t="s">
        <v>3939</v>
      </c>
      <c r="E2340" s="27" t="s">
        <v>4232</v>
      </c>
      <c r="F2340" s="28">
        <v>35309</v>
      </c>
      <c r="G2340" s="29">
        <v>0.64583333333333337</v>
      </c>
      <c r="H2340" s="28">
        <v>35309</v>
      </c>
      <c r="I2340" s="29">
        <v>0.70138888888888884</v>
      </c>
      <c r="J2340" s="27" t="s">
        <v>889</v>
      </c>
      <c r="K2340" s="27">
        <v>0</v>
      </c>
      <c r="L2340" s="27">
        <v>0.5</v>
      </c>
      <c r="M2340" s="27">
        <v>0.5</v>
      </c>
      <c r="N2340" s="27" t="s">
        <v>882</v>
      </c>
      <c r="O2340" s="30">
        <v>201905129</v>
      </c>
      <c r="P2340" s="22"/>
      <c r="Q2340" s="22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9"/>
    </row>
    <row r="2341" spans="1:29" x14ac:dyDescent="0.25">
      <c r="A2341" s="27">
        <v>1996</v>
      </c>
      <c r="B2341" s="27" t="s">
        <v>4087</v>
      </c>
      <c r="C2341" s="27" t="s">
        <v>674</v>
      </c>
      <c r="D2341" s="27" t="s">
        <v>802</v>
      </c>
      <c r="E2341" s="27" t="s">
        <v>3863</v>
      </c>
      <c r="F2341" s="28">
        <v>35309</v>
      </c>
      <c r="G2341" s="29">
        <v>0.65277777777777779</v>
      </c>
      <c r="H2341" s="28">
        <v>35309</v>
      </c>
      <c r="I2341" s="29">
        <v>0.70833333333333337</v>
      </c>
      <c r="J2341" s="27" t="s">
        <v>889</v>
      </c>
      <c r="K2341" s="27">
        <v>0</v>
      </c>
      <c r="L2341" s="27">
        <v>0.02</v>
      </c>
      <c r="M2341" s="27">
        <v>0.02</v>
      </c>
      <c r="N2341" s="27" t="s">
        <v>882</v>
      </c>
      <c r="O2341" s="30">
        <v>201904639</v>
      </c>
      <c r="P2341" s="22"/>
      <c r="Q2341" s="22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9"/>
    </row>
    <row r="2342" spans="1:29" x14ac:dyDescent="0.25">
      <c r="A2342" s="27">
        <v>1996</v>
      </c>
      <c r="B2342" s="27" t="s">
        <v>4724</v>
      </c>
      <c r="C2342" s="27" t="s">
        <v>674</v>
      </c>
      <c r="D2342" s="27" t="s">
        <v>3841</v>
      </c>
      <c r="E2342" s="27" t="s">
        <v>4113</v>
      </c>
      <c r="F2342" s="28">
        <v>35309</v>
      </c>
      <c r="G2342" s="29">
        <v>0.65625</v>
      </c>
      <c r="H2342" s="28">
        <v>35309</v>
      </c>
      <c r="I2342" s="29">
        <v>0.69097222222222221</v>
      </c>
      <c r="J2342" s="27" t="s">
        <v>889</v>
      </c>
      <c r="K2342" s="27">
        <v>0</v>
      </c>
      <c r="L2342" s="27">
        <v>0.15</v>
      </c>
      <c r="M2342" s="27">
        <v>0.15</v>
      </c>
      <c r="N2342" s="27" t="s">
        <v>882</v>
      </c>
      <c r="O2342" s="30">
        <v>201907872</v>
      </c>
      <c r="P2342" s="22"/>
      <c r="Q2342" s="22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9"/>
    </row>
    <row r="2343" spans="1:29" x14ac:dyDescent="0.25">
      <c r="A2343" s="27">
        <v>1996</v>
      </c>
      <c r="B2343" s="27" t="s">
        <v>3836</v>
      </c>
      <c r="C2343" s="27" t="s">
        <v>674</v>
      </c>
      <c r="D2343" s="27" t="s">
        <v>3821</v>
      </c>
      <c r="E2343" s="27" t="s">
        <v>3837</v>
      </c>
      <c r="F2343" s="28">
        <v>35309</v>
      </c>
      <c r="G2343" s="29">
        <v>0.65625</v>
      </c>
      <c r="H2343" s="28">
        <v>35309</v>
      </c>
      <c r="I2343" s="29">
        <v>0.73263888888888884</v>
      </c>
      <c r="J2343" s="27" t="s">
        <v>889</v>
      </c>
      <c r="K2343" s="27">
        <v>1</v>
      </c>
      <c r="L2343" s="27">
        <v>1</v>
      </c>
      <c r="M2343" s="27">
        <v>2</v>
      </c>
      <c r="N2343" s="27" t="s">
        <v>882</v>
      </c>
      <c r="O2343" s="30">
        <v>201706052</v>
      </c>
      <c r="P2343" s="22"/>
      <c r="Q2343" s="22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9"/>
    </row>
    <row r="2344" spans="1:29" x14ac:dyDescent="0.25">
      <c r="A2344" s="27">
        <v>1996</v>
      </c>
      <c r="B2344" s="27" t="s">
        <v>956</v>
      </c>
      <c r="C2344" s="27" t="s">
        <v>676</v>
      </c>
      <c r="D2344" s="27" t="s">
        <v>930</v>
      </c>
      <c r="E2344" s="27" t="s">
        <v>957</v>
      </c>
      <c r="F2344" s="28">
        <v>35309</v>
      </c>
      <c r="G2344" s="29">
        <v>0.65972222222222221</v>
      </c>
      <c r="H2344" s="28">
        <v>35309</v>
      </c>
      <c r="I2344" s="29">
        <v>0.83680555555555547</v>
      </c>
      <c r="J2344" s="27" t="s">
        <v>889</v>
      </c>
      <c r="K2344" s="27">
        <v>0</v>
      </c>
      <c r="L2344" s="27">
        <v>4</v>
      </c>
      <c r="M2344" s="27">
        <v>4</v>
      </c>
      <c r="N2344" s="27" t="s">
        <v>882</v>
      </c>
      <c r="O2344" s="30">
        <v>202004999</v>
      </c>
      <c r="P2344" s="22"/>
      <c r="Q2344" s="22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9"/>
    </row>
    <row r="2345" spans="1:29" x14ac:dyDescent="0.25">
      <c r="A2345" s="27">
        <v>1996</v>
      </c>
      <c r="B2345" s="27" t="s">
        <v>1346</v>
      </c>
      <c r="C2345" s="27" t="s">
        <v>676</v>
      </c>
      <c r="D2345" s="27" t="s">
        <v>887</v>
      </c>
      <c r="E2345" s="27" t="s">
        <v>1235</v>
      </c>
      <c r="F2345" s="28">
        <v>35309</v>
      </c>
      <c r="G2345" s="29">
        <v>0.66319444444444442</v>
      </c>
      <c r="H2345" s="28">
        <v>35309</v>
      </c>
      <c r="I2345" s="29">
        <v>0.72222222222222221</v>
      </c>
      <c r="J2345" s="27" t="s">
        <v>889</v>
      </c>
      <c r="K2345" s="27">
        <v>0</v>
      </c>
      <c r="L2345" s="27">
        <v>0.1</v>
      </c>
      <c r="M2345" s="27">
        <v>0.1</v>
      </c>
      <c r="N2345" s="27" t="s">
        <v>882</v>
      </c>
      <c r="O2345" s="30">
        <v>201907859</v>
      </c>
      <c r="P2345" s="22"/>
      <c r="Q2345" s="22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9"/>
    </row>
    <row r="2346" spans="1:29" x14ac:dyDescent="0.25">
      <c r="A2346" s="27">
        <v>1996</v>
      </c>
      <c r="B2346" s="27" t="s">
        <v>3921</v>
      </c>
      <c r="C2346" s="27" t="s">
        <v>674</v>
      </c>
      <c r="D2346" s="27" t="s">
        <v>3841</v>
      </c>
      <c r="E2346" s="27" t="s">
        <v>3842</v>
      </c>
      <c r="F2346" s="28">
        <v>35309</v>
      </c>
      <c r="G2346" s="29">
        <v>0.66666666666666663</v>
      </c>
      <c r="H2346" s="28">
        <v>35309</v>
      </c>
      <c r="I2346" s="29">
        <v>0.68055555555555547</v>
      </c>
      <c r="J2346" s="27" t="s">
        <v>889</v>
      </c>
      <c r="K2346" s="27">
        <v>0</v>
      </c>
      <c r="L2346" s="27">
        <v>0.01</v>
      </c>
      <c r="M2346" s="27">
        <v>0.01</v>
      </c>
      <c r="N2346" s="27" t="s">
        <v>882</v>
      </c>
      <c r="O2346" s="30">
        <v>201705205</v>
      </c>
      <c r="P2346" s="22"/>
      <c r="Q2346" s="22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9"/>
    </row>
    <row r="2347" spans="1:29" x14ac:dyDescent="0.25">
      <c r="A2347" s="27">
        <v>1996</v>
      </c>
      <c r="B2347" s="27" t="s">
        <v>4372</v>
      </c>
      <c r="C2347" s="27" t="s">
        <v>674</v>
      </c>
      <c r="D2347" s="27" t="s">
        <v>3939</v>
      </c>
      <c r="E2347" s="27" t="s">
        <v>3987</v>
      </c>
      <c r="F2347" s="28">
        <v>35309</v>
      </c>
      <c r="G2347" s="29">
        <v>0.68055555555555547</v>
      </c>
      <c r="H2347" s="28">
        <v>35309</v>
      </c>
      <c r="I2347" s="29">
        <v>0.73611111111111116</v>
      </c>
      <c r="J2347" s="27" t="s">
        <v>889</v>
      </c>
      <c r="K2347" s="27">
        <v>0</v>
      </c>
      <c r="L2347" s="27">
        <v>0.1</v>
      </c>
      <c r="M2347" s="27">
        <v>0.1</v>
      </c>
      <c r="N2347" s="27" t="s">
        <v>882</v>
      </c>
      <c r="O2347" s="30">
        <v>202004735</v>
      </c>
      <c r="P2347" s="22"/>
      <c r="Q2347" s="22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9"/>
    </row>
    <row r="2348" spans="1:29" x14ac:dyDescent="0.25">
      <c r="A2348" s="27">
        <v>1996</v>
      </c>
      <c r="B2348" s="27" t="s">
        <v>4405</v>
      </c>
      <c r="C2348" s="27" t="s">
        <v>674</v>
      </c>
      <c r="D2348" s="27" t="s">
        <v>3846</v>
      </c>
      <c r="E2348" s="27" t="s">
        <v>4406</v>
      </c>
      <c r="F2348" s="28">
        <v>35309</v>
      </c>
      <c r="G2348" s="29">
        <v>0.69097222222222221</v>
      </c>
      <c r="H2348" s="28">
        <v>35309</v>
      </c>
      <c r="I2348" s="29">
        <v>0.82291666666666663</v>
      </c>
      <c r="J2348" s="27" t="s">
        <v>889</v>
      </c>
      <c r="K2348" s="27">
        <v>0</v>
      </c>
      <c r="L2348" s="27">
        <v>0.05</v>
      </c>
      <c r="M2348" s="27">
        <v>0.05</v>
      </c>
      <c r="N2348" s="27" t="s">
        <v>882</v>
      </c>
      <c r="O2348" s="30">
        <v>202008127</v>
      </c>
      <c r="P2348" s="22"/>
      <c r="Q2348" s="22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9"/>
    </row>
    <row r="2349" spans="1:29" x14ac:dyDescent="0.25">
      <c r="A2349" s="27">
        <v>1996</v>
      </c>
      <c r="B2349" s="27" t="s">
        <v>958</v>
      </c>
      <c r="C2349" s="27" t="s">
        <v>676</v>
      </c>
      <c r="D2349" s="27" t="s">
        <v>887</v>
      </c>
      <c r="E2349" s="27" t="s">
        <v>959</v>
      </c>
      <c r="F2349" s="28">
        <v>35309</v>
      </c>
      <c r="G2349" s="29">
        <v>0.69444444444444453</v>
      </c>
      <c r="H2349" s="28">
        <v>35309</v>
      </c>
      <c r="I2349" s="29">
        <v>0.76388888888888884</v>
      </c>
      <c r="J2349" s="27" t="s">
        <v>889</v>
      </c>
      <c r="K2349" s="27">
        <v>0.7</v>
      </c>
      <c r="L2349" s="27">
        <v>0</v>
      </c>
      <c r="M2349" s="27">
        <v>0.7</v>
      </c>
      <c r="N2349" s="27" t="s">
        <v>882</v>
      </c>
      <c r="O2349" s="30">
        <v>201605240</v>
      </c>
      <c r="P2349" s="22"/>
      <c r="Q2349" s="22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9"/>
    </row>
    <row r="2350" spans="1:29" x14ac:dyDescent="0.25">
      <c r="A2350" s="27">
        <v>1996</v>
      </c>
      <c r="B2350" s="27" t="s">
        <v>4377</v>
      </c>
      <c r="C2350" s="27" t="s">
        <v>674</v>
      </c>
      <c r="D2350" s="27" t="s">
        <v>3841</v>
      </c>
      <c r="E2350" s="27" t="s">
        <v>1047</v>
      </c>
      <c r="F2350" s="28">
        <v>35309</v>
      </c>
      <c r="G2350" s="29">
        <v>0.69444444444444453</v>
      </c>
      <c r="H2350" s="28">
        <v>35309</v>
      </c>
      <c r="I2350" s="29">
        <v>0.75</v>
      </c>
      <c r="J2350" s="27" t="s">
        <v>889</v>
      </c>
      <c r="K2350" s="27">
        <v>0</v>
      </c>
      <c r="L2350" s="27">
        <v>0.06</v>
      </c>
      <c r="M2350" s="27">
        <v>0.06</v>
      </c>
      <c r="N2350" s="27" t="s">
        <v>882</v>
      </c>
      <c r="O2350" s="30">
        <v>202009533</v>
      </c>
      <c r="P2350" s="22"/>
      <c r="Q2350" s="22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9"/>
    </row>
    <row r="2351" spans="1:29" x14ac:dyDescent="0.25">
      <c r="A2351" s="27">
        <v>1996</v>
      </c>
      <c r="B2351" s="27" t="s">
        <v>943</v>
      </c>
      <c r="C2351" s="27" t="s">
        <v>676</v>
      </c>
      <c r="D2351" s="27" t="s">
        <v>893</v>
      </c>
      <c r="E2351" s="27" t="s">
        <v>944</v>
      </c>
      <c r="F2351" s="28">
        <v>35309</v>
      </c>
      <c r="G2351" s="29">
        <v>0.70138888888888884</v>
      </c>
      <c r="H2351" s="28">
        <v>35309</v>
      </c>
      <c r="I2351" s="29">
        <v>0.81597222222222221</v>
      </c>
      <c r="J2351" s="27" t="s">
        <v>889</v>
      </c>
      <c r="K2351" s="27">
        <v>0.2</v>
      </c>
      <c r="L2351" s="27">
        <v>0</v>
      </c>
      <c r="M2351" s="27">
        <v>0.2</v>
      </c>
      <c r="N2351" s="27" t="s">
        <v>882</v>
      </c>
      <c r="O2351" s="30">
        <v>201504108</v>
      </c>
      <c r="P2351" s="22"/>
      <c r="Q2351" s="22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9"/>
    </row>
    <row r="2352" spans="1:29" x14ac:dyDescent="0.25">
      <c r="A2352" s="27">
        <v>1996</v>
      </c>
      <c r="B2352" s="27" t="s">
        <v>4603</v>
      </c>
      <c r="C2352" s="27" t="s">
        <v>674</v>
      </c>
      <c r="D2352" s="27" t="s">
        <v>3841</v>
      </c>
      <c r="E2352" s="27" t="s">
        <v>4142</v>
      </c>
      <c r="F2352" s="28">
        <v>35309</v>
      </c>
      <c r="G2352" s="29">
        <v>0.70486111111111116</v>
      </c>
      <c r="H2352" s="28">
        <v>35309</v>
      </c>
      <c r="I2352" s="29">
        <v>0.76041666666666663</v>
      </c>
      <c r="J2352" s="27" t="s">
        <v>889</v>
      </c>
      <c r="K2352" s="27">
        <v>0</v>
      </c>
      <c r="L2352" s="27">
        <v>0.1</v>
      </c>
      <c r="M2352" s="27">
        <v>0.1</v>
      </c>
      <c r="N2352" s="27" t="s">
        <v>882</v>
      </c>
      <c r="O2352" s="30">
        <v>201907106</v>
      </c>
      <c r="P2352" s="22"/>
      <c r="Q2352" s="22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9"/>
    </row>
    <row r="2353" spans="1:29" x14ac:dyDescent="0.25">
      <c r="A2353" s="27">
        <v>1996</v>
      </c>
      <c r="B2353" s="27" t="s">
        <v>3930</v>
      </c>
      <c r="C2353" s="27" t="s">
        <v>674</v>
      </c>
      <c r="D2353" s="27" t="s">
        <v>802</v>
      </c>
      <c r="E2353" s="27" t="s">
        <v>3931</v>
      </c>
      <c r="F2353" s="28">
        <v>35309</v>
      </c>
      <c r="G2353" s="29">
        <v>0.70833333333333337</v>
      </c>
      <c r="H2353" s="28">
        <v>35309</v>
      </c>
      <c r="I2353" s="29">
        <v>0.75</v>
      </c>
      <c r="J2353" s="27" t="s">
        <v>889</v>
      </c>
      <c r="K2353" s="27">
        <v>0</v>
      </c>
      <c r="L2353" s="27">
        <v>0.02</v>
      </c>
      <c r="M2353" s="27">
        <v>0.02</v>
      </c>
      <c r="N2353" s="27" t="s">
        <v>882</v>
      </c>
      <c r="O2353" s="30">
        <v>202004852</v>
      </c>
      <c r="P2353" s="22"/>
      <c r="Q2353" s="22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9"/>
    </row>
    <row r="2354" spans="1:29" x14ac:dyDescent="0.25">
      <c r="A2354" s="27">
        <v>1996</v>
      </c>
      <c r="B2354" s="27" t="s">
        <v>3938</v>
      </c>
      <c r="C2354" s="27" t="s">
        <v>674</v>
      </c>
      <c r="D2354" s="27" t="s">
        <v>3939</v>
      </c>
      <c r="E2354" s="27" t="s">
        <v>3940</v>
      </c>
      <c r="F2354" s="28">
        <v>35309</v>
      </c>
      <c r="G2354" s="29">
        <v>0.70833333333333337</v>
      </c>
      <c r="H2354" s="28">
        <v>35309</v>
      </c>
      <c r="I2354" s="29">
        <v>0.73958333333333337</v>
      </c>
      <c r="J2354" s="27" t="s">
        <v>889</v>
      </c>
      <c r="K2354" s="27">
        <v>0</v>
      </c>
      <c r="L2354" s="27">
        <v>0.1</v>
      </c>
      <c r="M2354" s="27">
        <v>0.1</v>
      </c>
      <c r="N2354" s="27" t="s">
        <v>882</v>
      </c>
      <c r="O2354" s="30">
        <v>201708804</v>
      </c>
      <c r="P2354" s="22"/>
      <c r="Q2354" s="22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9"/>
    </row>
    <row r="2355" spans="1:29" x14ac:dyDescent="0.25">
      <c r="A2355" s="27">
        <v>1996</v>
      </c>
      <c r="B2355" s="27" t="s">
        <v>4604</v>
      </c>
      <c r="C2355" s="27" t="s">
        <v>674</v>
      </c>
      <c r="D2355" s="27" t="s">
        <v>3841</v>
      </c>
      <c r="E2355" s="27" t="s">
        <v>4605</v>
      </c>
      <c r="F2355" s="28">
        <v>35309</v>
      </c>
      <c r="G2355" s="29">
        <v>0.71180555555555547</v>
      </c>
      <c r="H2355" s="28">
        <v>35309</v>
      </c>
      <c r="I2355" s="29">
        <v>0.74305555555555547</v>
      </c>
      <c r="J2355" s="27" t="s">
        <v>889</v>
      </c>
      <c r="K2355" s="27">
        <v>0</v>
      </c>
      <c r="L2355" s="27">
        <v>0.1</v>
      </c>
      <c r="M2355" s="27">
        <v>0.1</v>
      </c>
      <c r="N2355" s="27" t="s">
        <v>882</v>
      </c>
      <c r="O2355" s="30">
        <v>202008856</v>
      </c>
      <c r="P2355" s="22"/>
      <c r="Q2355" s="22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9"/>
    </row>
    <row r="2356" spans="1:29" x14ac:dyDescent="0.25">
      <c r="A2356" s="27">
        <v>1996</v>
      </c>
      <c r="B2356" s="27" t="s">
        <v>4858</v>
      </c>
      <c r="C2356" s="27" t="s">
        <v>674</v>
      </c>
      <c r="D2356" s="27" t="s">
        <v>3821</v>
      </c>
      <c r="E2356" s="27" t="s">
        <v>3873</v>
      </c>
      <c r="F2356" s="28">
        <v>35309</v>
      </c>
      <c r="G2356" s="29">
        <v>0.72569444444444453</v>
      </c>
      <c r="H2356" s="28">
        <v>35309</v>
      </c>
      <c r="I2356" s="29">
        <v>0.84513888888888899</v>
      </c>
      <c r="J2356" s="27" t="s">
        <v>889</v>
      </c>
      <c r="K2356" s="27">
        <v>0</v>
      </c>
      <c r="L2356" s="27">
        <v>0.5</v>
      </c>
      <c r="M2356" s="27">
        <v>0.5</v>
      </c>
      <c r="N2356" s="27" t="s">
        <v>882</v>
      </c>
      <c r="O2356" s="30">
        <v>202004461</v>
      </c>
      <c r="P2356" s="22"/>
      <c r="Q2356" s="22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9"/>
    </row>
    <row r="2357" spans="1:29" x14ac:dyDescent="0.25">
      <c r="A2357" s="27">
        <v>1996</v>
      </c>
      <c r="B2357" s="27" t="s">
        <v>4370</v>
      </c>
      <c r="C2357" s="27" t="s">
        <v>674</v>
      </c>
      <c r="D2357" s="27" t="s">
        <v>1248</v>
      </c>
      <c r="E2357" s="27" t="s">
        <v>835</v>
      </c>
      <c r="F2357" s="28">
        <v>35309</v>
      </c>
      <c r="G2357" s="29">
        <v>0.72916666666666663</v>
      </c>
      <c r="H2357" s="28">
        <v>35309</v>
      </c>
      <c r="I2357" s="29">
        <v>0.89583333333333337</v>
      </c>
      <c r="J2357" s="27" t="s">
        <v>889</v>
      </c>
      <c r="K2357" s="27">
        <v>0</v>
      </c>
      <c r="L2357" s="27">
        <v>4.5</v>
      </c>
      <c r="M2357" s="27">
        <v>4.5</v>
      </c>
      <c r="N2357" s="27" t="s">
        <v>882</v>
      </c>
      <c r="O2357" s="30">
        <v>201906465</v>
      </c>
      <c r="P2357" s="22"/>
      <c r="Q2357" s="22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9"/>
    </row>
    <row r="2358" spans="1:29" x14ac:dyDescent="0.25">
      <c r="A2358" s="27">
        <v>1996</v>
      </c>
      <c r="B2358" s="27" t="s">
        <v>1557</v>
      </c>
      <c r="C2358" s="27" t="s">
        <v>676</v>
      </c>
      <c r="D2358" s="27" t="s">
        <v>887</v>
      </c>
      <c r="E2358" s="27" t="s">
        <v>1558</v>
      </c>
      <c r="F2358" s="28">
        <v>35309</v>
      </c>
      <c r="G2358" s="29">
        <v>0.73611111111111116</v>
      </c>
      <c r="H2358" s="28">
        <v>35309</v>
      </c>
      <c r="I2358" s="29">
        <v>0.90625</v>
      </c>
      <c r="J2358" s="27" t="s">
        <v>889</v>
      </c>
      <c r="K2358" s="27">
        <v>0</v>
      </c>
      <c r="L2358" s="27">
        <v>1.5</v>
      </c>
      <c r="M2358" s="27">
        <v>1.5</v>
      </c>
      <c r="N2358" s="27" t="s">
        <v>882</v>
      </c>
      <c r="O2358" s="30">
        <v>201907321</v>
      </c>
      <c r="P2358" s="22"/>
      <c r="Q2358" s="22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9"/>
    </row>
    <row r="2359" spans="1:29" x14ac:dyDescent="0.25">
      <c r="A2359" s="27">
        <v>1996</v>
      </c>
      <c r="B2359" s="27" t="s">
        <v>2487</v>
      </c>
      <c r="C2359" s="27" t="s">
        <v>2231</v>
      </c>
      <c r="D2359" s="27" t="s">
        <v>2309</v>
      </c>
      <c r="E2359" s="27" t="s">
        <v>2310</v>
      </c>
      <c r="F2359" s="28">
        <v>35309</v>
      </c>
      <c r="G2359" s="29">
        <v>0.73611111111111116</v>
      </c>
      <c r="H2359" s="28">
        <v>35309</v>
      </c>
      <c r="I2359" s="29">
        <v>0.82708333333333339</v>
      </c>
      <c r="J2359" s="27"/>
      <c r="K2359" s="27">
        <v>0.3</v>
      </c>
      <c r="L2359" s="27">
        <v>0</v>
      </c>
      <c r="M2359" s="27">
        <v>0.3</v>
      </c>
      <c r="N2359" s="27" t="s">
        <v>2211</v>
      </c>
      <c r="O2359" s="30">
        <v>202002811</v>
      </c>
      <c r="P2359" s="22"/>
      <c r="Q2359" s="22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9"/>
    </row>
    <row r="2360" spans="1:29" x14ac:dyDescent="0.25">
      <c r="A2360" s="27">
        <v>1996</v>
      </c>
      <c r="B2360" s="27" t="s">
        <v>4370</v>
      </c>
      <c r="C2360" s="27" t="s">
        <v>674</v>
      </c>
      <c r="D2360" s="27" t="s">
        <v>1248</v>
      </c>
      <c r="E2360" s="27" t="s">
        <v>835</v>
      </c>
      <c r="F2360" s="28">
        <v>35309</v>
      </c>
      <c r="G2360" s="29">
        <v>0.73611111111111116</v>
      </c>
      <c r="H2360" s="28">
        <v>35309</v>
      </c>
      <c r="I2360" s="29">
        <v>0.75</v>
      </c>
      <c r="J2360" s="27" t="s">
        <v>889</v>
      </c>
      <c r="K2360" s="27">
        <v>0</v>
      </c>
      <c r="L2360" s="27">
        <v>0.1</v>
      </c>
      <c r="M2360" s="27">
        <v>0.1</v>
      </c>
      <c r="N2360" s="27" t="s">
        <v>882</v>
      </c>
      <c r="O2360" s="30">
        <v>202003466</v>
      </c>
      <c r="P2360" s="22"/>
      <c r="Q2360" s="22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9"/>
    </row>
    <row r="2361" spans="1:29" x14ac:dyDescent="0.25">
      <c r="A2361" s="27">
        <v>1996</v>
      </c>
      <c r="B2361" s="27" t="s">
        <v>4849</v>
      </c>
      <c r="C2361" s="27" t="s">
        <v>674</v>
      </c>
      <c r="D2361" s="27" t="s">
        <v>3939</v>
      </c>
      <c r="E2361" s="27" t="s">
        <v>3939</v>
      </c>
      <c r="F2361" s="28">
        <v>35309</v>
      </c>
      <c r="G2361" s="29">
        <v>0.73958333333333337</v>
      </c>
      <c r="H2361" s="28">
        <v>35309</v>
      </c>
      <c r="I2361" s="29">
        <v>0.94444444444444453</v>
      </c>
      <c r="J2361" s="27" t="s">
        <v>889</v>
      </c>
      <c r="K2361" s="27">
        <v>0</v>
      </c>
      <c r="L2361" s="27">
        <v>1.5</v>
      </c>
      <c r="M2361" s="27">
        <v>1.5</v>
      </c>
      <c r="N2361" s="27" t="s">
        <v>882</v>
      </c>
      <c r="O2361" s="30">
        <v>201800185</v>
      </c>
      <c r="P2361" s="22"/>
      <c r="Q2361" s="22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9"/>
    </row>
    <row r="2362" spans="1:29" x14ac:dyDescent="0.25">
      <c r="A2362" s="27">
        <v>1996</v>
      </c>
      <c r="B2362" s="27" t="s">
        <v>4077</v>
      </c>
      <c r="C2362" s="27" t="s">
        <v>674</v>
      </c>
      <c r="D2362" s="27" t="s">
        <v>3824</v>
      </c>
      <c r="E2362" s="27" t="s">
        <v>2246</v>
      </c>
      <c r="F2362" s="28">
        <v>35309</v>
      </c>
      <c r="G2362" s="29">
        <v>0.74652777777777779</v>
      </c>
      <c r="H2362" s="28">
        <v>35309</v>
      </c>
      <c r="I2362" s="29">
        <v>0.80902777777777779</v>
      </c>
      <c r="J2362" s="27" t="s">
        <v>889</v>
      </c>
      <c r="K2362" s="27">
        <v>0</v>
      </c>
      <c r="L2362" s="27">
        <v>0.02</v>
      </c>
      <c r="M2362" s="27">
        <v>0.02</v>
      </c>
      <c r="N2362" s="27" t="s">
        <v>882</v>
      </c>
      <c r="O2362" s="30">
        <v>201606499</v>
      </c>
      <c r="P2362" s="22"/>
      <c r="Q2362" s="22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9"/>
    </row>
    <row r="2363" spans="1:29" x14ac:dyDescent="0.25">
      <c r="A2363" s="27">
        <v>1996</v>
      </c>
      <c r="B2363" s="27" t="s">
        <v>4765</v>
      </c>
      <c r="C2363" s="27" t="s">
        <v>674</v>
      </c>
      <c r="D2363" s="27" t="s">
        <v>3859</v>
      </c>
      <c r="E2363" s="27" t="s">
        <v>4239</v>
      </c>
      <c r="F2363" s="28">
        <v>35309</v>
      </c>
      <c r="G2363" s="29">
        <v>0.76041666666666663</v>
      </c>
      <c r="H2363" s="28">
        <v>35309</v>
      </c>
      <c r="I2363" s="29">
        <v>0.80555555555555547</v>
      </c>
      <c r="J2363" s="27" t="s">
        <v>889</v>
      </c>
      <c r="K2363" s="27">
        <v>0</v>
      </c>
      <c r="L2363" s="27">
        <v>0.2</v>
      </c>
      <c r="M2363" s="27">
        <v>0.2</v>
      </c>
      <c r="N2363" s="27" t="s">
        <v>882</v>
      </c>
      <c r="O2363" s="30">
        <v>201406189</v>
      </c>
      <c r="P2363" s="22"/>
      <c r="Q2363" s="22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9"/>
    </row>
    <row r="2364" spans="1:29" x14ac:dyDescent="0.25">
      <c r="A2364" s="27">
        <v>1996</v>
      </c>
      <c r="B2364" s="27" t="s">
        <v>4612</v>
      </c>
      <c r="C2364" s="27" t="s">
        <v>674</v>
      </c>
      <c r="D2364" s="27" t="s">
        <v>853</v>
      </c>
      <c r="E2364" s="27" t="s">
        <v>2468</v>
      </c>
      <c r="F2364" s="28">
        <v>35309</v>
      </c>
      <c r="G2364" s="29">
        <v>0.76388888888888884</v>
      </c>
      <c r="H2364" s="28">
        <v>35309</v>
      </c>
      <c r="I2364" s="29">
        <v>0.80555555555555547</v>
      </c>
      <c r="J2364" s="27" t="s">
        <v>889</v>
      </c>
      <c r="K2364" s="27">
        <v>0</v>
      </c>
      <c r="L2364" s="27">
        <v>0.1</v>
      </c>
      <c r="M2364" s="27">
        <v>0.1</v>
      </c>
      <c r="N2364" s="27" t="s">
        <v>882</v>
      </c>
      <c r="O2364" s="30">
        <v>201800328</v>
      </c>
      <c r="P2364" s="22"/>
      <c r="Q2364" s="22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9"/>
    </row>
    <row r="2365" spans="1:29" x14ac:dyDescent="0.25">
      <c r="A2365" s="27">
        <v>1996</v>
      </c>
      <c r="B2365" s="27" t="s">
        <v>1423</v>
      </c>
      <c r="C2365" s="27" t="s">
        <v>676</v>
      </c>
      <c r="D2365" s="27" t="s">
        <v>901</v>
      </c>
      <c r="E2365" s="27" t="s">
        <v>1424</v>
      </c>
      <c r="F2365" s="28">
        <v>35309</v>
      </c>
      <c r="G2365" s="29">
        <v>0.77083333333333337</v>
      </c>
      <c r="H2365" s="28">
        <v>35309</v>
      </c>
      <c r="I2365" s="29">
        <v>0.85416666666666663</v>
      </c>
      <c r="J2365" s="27" t="s">
        <v>889</v>
      </c>
      <c r="K2365" s="27">
        <v>0</v>
      </c>
      <c r="L2365" s="27">
        <v>0.3</v>
      </c>
      <c r="M2365" s="27">
        <v>0.3</v>
      </c>
      <c r="N2365" s="27" t="s">
        <v>882</v>
      </c>
      <c r="O2365" s="30">
        <v>202005418</v>
      </c>
      <c r="P2365" s="22"/>
      <c r="Q2365" s="22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9"/>
    </row>
    <row r="2366" spans="1:29" x14ac:dyDescent="0.25">
      <c r="A2366" s="27">
        <v>1996</v>
      </c>
      <c r="B2366" s="27" t="s">
        <v>3936</v>
      </c>
      <c r="C2366" s="27" t="s">
        <v>674</v>
      </c>
      <c r="D2366" s="27" t="s">
        <v>3841</v>
      </c>
      <c r="E2366" s="27" t="s">
        <v>3937</v>
      </c>
      <c r="F2366" s="28">
        <v>35309</v>
      </c>
      <c r="G2366" s="29">
        <v>0.77083333333333337</v>
      </c>
      <c r="H2366" s="28">
        <v>35309</v>
      </c>
      <c r="I2366" s="29">
        <v>0.79166666666666663</v>
      </c>
      <c r="J2366" s="27" t="s">
        <v>889</v>
      </c>
      <c r="K2366" s="27">
        <v>0</v>
      </c>
      <c r="L2366" s="27">
        <v>0.05</v>
      </c>
      <c r="M2366" s="27">
        <v>0.05</v>
      </c>
      <c r="N2366" s="27" t="s">
        <v>882</v>
      </c>
      <c r="O2366" s="30">
        <v>201605976</v>
      </c>
      <c r="P2366" s="22"/>
      <c r="Q2366" s="22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9"/>
    </row>
    <row r="2367" spans="1:29" x14ac:dyDescent="0.25">
      <c r="A2367" s="27">
        <v>1996</v>
      </c>
      <c r="B2367" s="27" t="s">
        <v>4231</v>
      </c>
      <c r="C2367" s="27" t="s">
        <v>674</v>
      </c>
      <c r="D2367" s="27" t="s">
        <v>3939</v>
      </c>
      <c r="E2367" s="27" t="s">
        <v>4232</v>
      </c>
      <c r="F2367" s="28">
        <v>35309</v>
      </c>
      <c r="G2367" s="29">
        <v>0.77083333333333337</v>
      </c>
      <c r="H2367" s="28">
        <v>35310</v>
      </c>
      <c r="I2367" s="29">
        <v>0.31944444444444448</v>
      </c>
      <c r="J2367" s="27" t="s">
        <v>889</v>
      </c>
      <c r="K2367" s="27">
        <v>0</v>
      </c>
      <c r="L2367" s="27">
        <v>45</v>
      </c>
      <c r="M2367" s="27">
        <v>45</v>
      </c>
      <c r="N2367" s="27" t="s">
        <v>882</v>
      </c>
      <c r="O2367" s="30">
        <v>202102705</v>
      </c>
      <c r="P2367" s="22"/>
      <c r="Q2367" s="22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9"/>
    </row>
    <row r="2368" spans="1:29" x14ac:dyDescent="0.25">
      <c r="A2368" s="27">
        <v>1996</v>
      </c>
      <c r="B2368" s="27" t="s">
        <v>4311</v>
      </c>
      <c r="C2368" s="27" t="s">
        <v>674</v>
      </c>
      <c r="D2368" s="27" t="s">
        <v>3827</v>
      </c>
      <c r="E2368" s="27" t="s">
        <v>4012</v>
      </c>
      <c r="F2368" s="28">
        <v>35309</v>
      </c>
      <c r="G2368" s="29">
        <v>0.77777777777777779</v>
      </c>
      <c r="H2368" s="28">
        <v>35309</v>
      </c>
      <c r="I2368" s="29">
        <v>0.81944444444444453</v>
      </c>
      <c r="J2368" s="27" t="s">
        <v>889</v>
      </c>
      <c r="K2368" s="27">
        <v>0</v>
      </c>
      <c r="L2368" s="27">
        <v>0.2</v>
      </c>
      <c r="M2368" s="27">
        <v>0.2</v>
      </c>
      <c r="N2368" s="27" t="s">
        <v>882</v>
      </c>
      <c r="O2368" s="30">
        <v>201402718</v>
      </c>
      <c r="P2368" s="22"/>
      <c r="Q2368" s="22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9"/>
    </row>
    <row r="2369" spans="1:29" x14ac:dyDescent="0.25">
      <c r="A2369" s="27">
        <v>1996</v>
      </c>
      <c r="B2369" s="27" t="s">
        <v>1162</v>
      </c>
      <c r="C2369" s="27" t="s">
        <v>676</v>
      </c>
      <c r="D2369" s="27" t="s">
        <v>901</v>
      </c>
      <c r="E2369" s="27" t="s">
        <v>948</v>
      </c>
      <c r="F2369" s="28">
        <v>35309</v>
      </c>
      <c r="G2369" s="29">
        <v>0.79166666666666663</v>
      </c>
      <c r="H2369" s="28">
        <v>35309</v>
      </c>
      <c r="I2369" s="29">
        <v>0.875</v>
      </c>
      <c r="J2369" s="27" t="s">
        <v>889</v>
      </c>
      <c r="K2369" s="27">
        <v>0</v>
      </c>
      <c r="L2369" s="27">
        <v>0.1</v>
      </c>
      <c r="M2369" s="27">
        <v>0.1</v>
      </c>
      <c r="N2369" s="27" t="s">
        <v>882</v>
      </c>
      <c r="O2369" s="30">
        <v>201802653</v>
      </c>
      <c r="P2369" s="22"/>
      <c r="Q2369" s="22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9"/>
    </row>
    <row r="2370" spans="1:29" x14ac:dyDescent="0.25">
      <c r="A2370" s="27">
        <v>1996</v>
      </c>
      <c r="B2370" s="27" t="s">
        <v>3926</v>
      </c>
      <c r="C2370" s="27" t="s">
        <v>674</v>
      </c>
      <c r="D2370" s="27" t="s">
        <v>3841</v>
      </c>
      <c r="E2370" s="27" t="s">
        <v>3927</v>
      </c>
      <c r="F2370" s="28">
        <v>35309</v>
      </c>
      <c r="G2370" s="29">
        <v>0.79513888888888884</v>
      </c>
      <c r="H2370" s="28">
        <v>35309</v>
      </c>
      <c r="I2370" s="29">
        <v>0.84027777777777779</v>
      </c>
      <c r="J2370" s="27" t="s">
        <v>889</v>
      </c>
      <c r="K2370" s="27">
        <v>0</v>
      </c>
      <c r="L2370" s="27">
        <v>0.08</v>
      </c>
      <c r="M2370" s="27">
        <v>0.08</v>
      </c>
      <c r="N2370" s="27" t="s">
        <v>882</v>
      </c>
      <c r="O2370" s="30">
        <v>202102717</v>
      </c>
      <c r="P2370" s="22"/>
      <c r="Q2370" s="22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9"/>
    </row>
    <row r="2371" spans="1:29" x14ac:dyDescent="0.25">
      <c r="A2371" s="27">
        <v>1996</v>
      </c>
      <c r="B2371" s="27" t="s">
        <v>1262</v>
      </c>
      <c r="C2371" s="27" t="s">
        <v>676</v>
      </c>
      <c r="D2371" s="27" t="s">
        <v>901</v>
      </c>
      <c r="E2371" s="27" t="s">
        <v>1044</v>
      </c>
      <c r="F2371" s="28">
        <v>35309</v>
      </c>
      <c r="G2371" s="29">
        <v>0.80902777777777779</v>
      </c>
      <c r="H2371" s="28">
        <v>35309</v>
      </c>
      <c r="I2371" s="29">
        <v>0.89236111111111116</v>
      </c>
      <c r="J2371" s="27" t="s">
        <v>889</v>
      </c>
      <c r="K2371" s="27">
        <v>0</v>
      </c>
      <c r="L2371" s="27">
        <v>0.05</v>
      </c>
      <c r="M2371" s="27">
        <v>0.05</v>
      </c>
      <c r="N2371" s="27" t="s">
        <v>882</v>
      </c>
      <c r="O2371" s="30">
        <v>202005035</v>
      </c>
      <c r="P2371" s="22"/>
      <c r="Q2371" s="22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9"/>
    </row>
    <row r="2372" spans="1:29" x14ac:dyDescent="0.25">
      <c r="A2372" s="27">
        <v>1996</v>
      </c>
      <c r="B2372" s="27" t="s">
        <v>4076</v>
      </c>
      <c r="C2372" s="27" t="s">
        <v>674</v>
      </c>
      <c r="D2372" s="27" t="s">
        <v>1248</v>
      </c>
      <c r="E2372" s="27" t="s">
        <v>3913</v>
      </c>
      <c r="F2372" s="28">
        <v>35309</v>
      </c>
      <c r="G2372" s="29">
        <v>0.8125</v>
      </c>
      <c r="H2372" s="28">
        <v>35309</v>
      </c>
      <c r="I2372" s="29">
        <v>0.84375</v>
      </c>
      <c r="J2372" s="27" t="s">
        <v>889</v>
      </c>
      <c r="K2372" s="27">
        <v>0</v>
      </c>
      <c r="L2372" s="27">
        <v>0.02</v>
      </c>
      <c r="M2372" s="27">
        <v>0.02</v>
      </c>
      <c r="N2372" s="27" t="s">
        <v>882</v>
      </c>
      <c r="O2372" s="30">
        <v>201907201</v>
      </c>
      <c r="P2372" s="22"/>
      <c r="Q2372" s="22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9"/>
    </row>
    <row r="2373" spans="1:29" x14ac:dyDescent="0.25">
      <c r="A2373" s="27">
        <v>1996</v>
      </c>
      <c r="B2373" s="27" t="s">
        <v>4723</v>
      </c>
      <c r="C2373" s="27" t="s">
        <v>674</v>
      </c>
      <c r="D2373" s="27" t="s">
        <v>752</v>
      </c>
      <c r="E2373" s="27" t="s">
        <v>4475</v>
      </c>
      <c r="F2373" s="28">
        <v>35309</v>
      </c>
      <c r="G2373" s="29">
        <v>0.81597222222222221</v>
      </c>
      <c r="H2373" s="27"/>
      <c r="I2373" s="27"/>
      <c r="J2373" s="27" t="s">
        <v>889</v>
      </c>
      <c r="K2373" s="27">
        <v>0</v>
      </c>
      <c r="L2373" s="27">
        <v>0.3</v>
      </c>
      <c r="M2373" s="27">
        <v>0.3</v>
      </c>
      <c r="N2373" s="27" t="s">
        <v>882</v>
      </c>
      <c r="O2373" s="30">
        <v>202006773</v>
      </c>
      <c r="P2373" s="22"/>
      <c r="Q2373" s="22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9"/>
    </row>
    <row r="2374" spans="1:29" x14ac:dyDescent="0.25">
      <c r="A2374" s="27">
        <v>1996</v>
      </c>
      <c r="B2374" s="27" t="s">
        <v>4599</v>
      </c>
      <c r="C2374" s="27" t="s">
        <v>674</v>
      </c>
      <c r="D2374" s="27" t="s">
        <v>802</v>
      </c>
      <c r="E2374" s="27" t="s">
        <v>3863</v>
      </c>
      <c r="F2374" s="28">
        <v>35309</v>
      </c>
      <c r="G2374" s="29">
        <v>0.81944444444444453</v>
      </c>
      <c r="H2374" s="28">
        <v>35309</v>
      </c>
      <c r="I2374" s="29">
        <v>0.85069444444444453</v>
      </c>
      <c r="J2374" s="27" t="s">
        <v>889</v>
      </c>
      <c r="K2374" s="27">
        <v>0</v>
      </c>
      <c r="L2374" s="27">
        <v>0.1</v>
      </c>
      <c r="M2374" s="27">
        <v>0.1</v>
      </c>
      <c r="N2374" s="27" t="s">
        <v>882</v>
      </c>
      <c r="O2374" s="30">
        <v>201407896</v>
      </c>
      <c r="P2374" s="22"/>
      <c r="Q2374" s="22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9"/>
    </row>
    <row r="2375" spans="1:29" x14ac:dyDescent="0.25">
      <c r="A2375" s="27">
        <v>1996</v>
      </c>
      <c r="B2375" s="27" t="s">
        <v>4726</v>
      </c>
      <c r="C2375" s="27" t="s">
        <v>674</v>
      </c>
      <c r="D2375" s="27" t="s">
        <v>853</v>
      </c>
      <c r="E2375" s="27" t="s">
        <v>3891</v>
      </c>
      <c r="F2375" s="28">
        <v>35309</v>
      </c>
      <c r="G2375" s="29">
        <v>0.81944444444444453</v>
      </c>
      <c r="H2375" s="28">
        <v>35309</v>
      </c>
      <c r="I2375" s="29">
        <v>0.88194444444444453</v>
      </c>
      <c r="J2375" s="27" t="s">
        <v>889</v>
      </c>
      <c r="K2375" s="27">
        <v>0</v>
      </c>
      <c r="L2375" s="27">
        <v>1</v>
      </c>
      <c r="M2375" s="27">
        <v>1</v>
      </c>
      <c r="N2375" s="27" t="s">
        <v>882</v>
      </c>
      <c r="O2375" s="30">
        <v>201905061</v>
      </c>
      <c r="P2375" s="22"/>
      <c r="Q2375" s="22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9"/>
    </row>
    <row r="2376" spans="1:29" x14ac:dyDescent="0.25">
      <c r="A2376" s="27">
        <v>1996</v>
      </c>
      <c r="B2376" s="27" t="s">
        <v>1260</v>
      </c>
      <c r="C2376" s="27" t="s">
        <v>676</v>
      </c>
      <c r="D2376" s="27" t="s">
        <v>887</v>
      </c>
      <c r="E2376" s="27" t="s">
        <v>1235</v>
      </c>
      <c r="F2376" s="28">
        <v>35309</v>
      </c>
      <c r="G2376" s="29">
        <v>0.82291666666666663</v>
      </c>
      <c r="H2376" s="28">
        <v>35309</v>
      </c>
      <c r="I2376" s="29">
        <v>0.84027777777777779</v>
      </c>
      <c r="J2376" s="27" t="s">
        <v>889</v>
      </c>
      <c r="K2376" s="27">
        <v>0</v>
      </c>
      <c r="L2376" s="27">
        <v>0.05</v>
      </c>
      <c r="M2376" s="27">
        <v>0.05</v>
      </c>
      <c r="N2376" s="27" t="s">
        <v>882</v>
      </c>
      <c r="O2376" s="30">
        <v>201906465</v>
      </c>
      <c r="P2376" s="22"/>
      <c r="Q2376" s="22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9"/>
    </row>
    <row r="2377" spans="1:29" x14ac:dyDescent="0.25">
      <c r="A2377" s="27">
        <v>1996</v>
      </c>
      <c r="B2377" s="27" t="s">
        <v>4613</v>
      </c>
      <c r="C2377" s="27" t="s">
        <v>674</v>
      </c>
      <c r="D2377" s="27" t="s">
        <v>853</v>
      </c>
      <c r="E2377" s="27" t="s">
        <v>4387</v>
      </c>
      <c r="F2377" s="28">
        <v>35309</v>
      </c>
      <c r="G2377" s="29">
        <v>0.83333333333333337</v>
      </c>
      <c r="H2377" s="28">
        <v>35309</v>
      </c>
      <c r="I2377" s="29">
        <v>0.86111111111111116</v>
      </c>
      <c r="J2377" s="27" t="s">
        <v>889</v>
      </c>
      <c r="K2377" s="27">
        <v>0</v>
      </c>
      <c r="L2377" s="27">
        <v>0.1</v>
      </c>
      <c r="M2377" s="27">
        <v>0.1</v>
      </c>
      <c r="N2377" s="27" t="s">
        <v>882</v>
      </c>
      <c r="O2377" s="30">
        <v>201900728</v>
      </c>
      <c r="P2377" s="22"/>
      <c r="Q2377" s="22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9"/>
    </row>
    <row r="2378" spans="1:29" x14ac:dyDescent="0.25">
      <c r="A2378" s="27">
        <v>1996</v>
      </c>
      <c r="B2378" s="27" t="s">
        <v>4082</v>
      </c>
      <c r="C2378" s="27" t="s">
        <v>674</v>
      </c>
      <c r="D2378" s="27" t="s">
        <v>3859</v>
      </c>
      <c r="E2378" s="27" t="s">
        <v>3984</v>
      </c>
      <c r="F2378" s="28">
        <v>35309</v>
      </c>
      <c r="G2378" s="29">
        <v>0.84027777777777779</v>
      </c>
      <c r="H2378" s="28">
        <v>35309</v>
      </c>
      <c r="I2378" s="29">
        <v>0.875</v>
      </c>
      <c r="J2378" s="27" t="s">
        <v>889</v>
      </c>
      <c r="K2378" s="27">
        <v>0</v>
      </c>
      <c r="L2378" s="27">
        <v>0.04</v>
      </c>
      <c r="M2378" s="27">
        <v>0.04</v>
      </c>
      <c r="N2378" s="27" t="s">
        <v>882</v>
      </c>
      <c r="O2378" s="30">
        <v>201705494</v>
      </c>
      <c r="P2378" s="22"/>
      <c r="Q2378" s="22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9"/>
    </row>
    <row r="2379" spans="1:29" x14ac:dyDescent="0.25">
      <c r="A2379" s="27">
        <v>1996</v>
      </c>
      <c r="B2379" s="27" t="s">
        <v>2293</v>
      </c>
      <c r="C2379" s="27" t="s">
        <v>2231</v>
      </c>
      <c r="D2379" s="27" t="s">
        <v>2294</v>
      </c>
      <c r="E2379" s="27" t="s">
        <v>2295</v>
      </c>
      <c r="F2379" s="28">
        <v>35309</v>
      </c>
      <c r="G2379" s="29">
        <v>0.84444444444444444</v>
      </c>
      <c r="H2379" s="28">
        <v>35310</v>
      </c>
      <c r="I2379" s="29">
        <v>0.23263888888888887</v>
      </c>
      <c r="J2379" s="27"/>
      <c r="K2379" s="27">
        <v>0</v>
      </c>
      <c r="L2379" s="27">
        <v>0</v>
      </c>
      <c r="M2379" s="27">
        <v>0</v>
      </c>
      <c r="N2379" s="27" t="s">
        <v>2173</v>
      </c>
      <c r="O2379" s="30">
        <v>201704851</v>
      </c>
      <c r="P2379" s="22"/>
      <c r="Q2379" s="22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9"/>
    </row>
    <row r="2380" spans="1:29" x14ac:dyDescent="0.25">
      <c r="A2380" s="27">
        <v>1996</v>
      </c>
      <c r="B2380" s="27" t="s">
        <v>2293</v>
      </c>
      <c r="C2380" s="27" t="s">
        <v>2231</v>
      </c>
      <c r="D2380" s="27" t="s">
        <v>2273</v>
      </c>
      <c r="E2380" s="27" t="s">
        <v>2296</v>
      </c>
      <c r="F2380" s="28">
        <v>35309</v>
      </c>
      <c r="G2380" s="29">
        <v>0.84444444444444444</v>
      </c>
      <c r="H2380" s="28">
        <v>35310</v>
      </c>
      <c r="I2380" s="29">
        <v>0.23263888888888887</v>
      </c>
      <c r="J2380" s="27"/>
      <c r="K2380" s="27">
        <v>3</v>
      </c>
      <c r="L2380" s="27">
        <v>38</v>
      </c>
      <c r="M2380" s="27">
        <v>41</v>
      </c>
      <c r="N2380" s="27" t="s">
        <v>2173</v>
      </c>
      <c r="O2380" s="30">
        <v>201601879</v>
      </c>
      <c r="P2380" s="22"/>
      <c r="Q2380" s="22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9"/>
    </row>
    <row r="2381" spans="1:29" x14ac:dyDescent="0.25">
      <c r="A2381" s="27">
        <v>1996</v>
      </c>
      <c r="B2381" s="27" t="s">
        <v>1343</v>
      </c>
      <c r="C2381" s="27" t="s">
        <v>676</v>
      </c>
      <c r="D2381" s="27" t="s">
        <v>901</v>
      </c>
      <c r="E2381" s="27" t="s">
        <v>1287</v>
      </c>
      <c r="F2381" s="28">
        <v>35309</v>
      </c>
      <c r="G2381" s="29">
        <v>0.85416666666666663</v>
      </c>
      <c r="H2381" s="28">
        <v>35309</v>
      </c>
      <c r="I2381" s="29">
        <v>0.87847222222222221</v>
      </c>
      <c r="J2381" s="27" t="s">
        <v>889</v>
      </c>
      <c r="K2381" s="27">
        <v>0</v>
      </c>
      <c r="L2381" s="27">
        <v>0.1</v>
      </c>
      <c r="M2381" s="27">
        <v>0.1</v>
      </c>
      <c r="N2381" s="27" t="s">
        <v>882</v>
      </c>
      <c r="O2381" s="30">
        <v>201908126</v>
      </c>
      <c r="P2381" s="22"/>
      <c r="Q2381" s="22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9"/>
    </row>
    <row r="2382" spans="1:29" x14ac:dyDescent="0.25">
      <c r="A2382" s="27">
        <v>1996</v>
      </c>
      <c r="B2382" s="27" t="s">
        <v>4608</v>
      </c>
      <c r="C2382" s="27" t="s">
        <v>674</v>
      </c>
      <c r="D2382" s="27" t="s">
        <v>752</v>
      </c>
      <c r="E2382" s="27" t="s">
        <v>4166</v>
      </c>
      <c r="F2382" s="28">
        <v>35309</v>
      </c>
      <c r="G2382" s="29">
        <v>0.85416666666666663</v>
      </c>
      <c r="H2382" s="28">
        <v>35309</v>
      </c>
      <c r="I2382" s="29">
        <v>0.98611111111111116</v>
      </c>
      <c r="J2382" s="27" t="s">
        <v>889</v>
      </c>
      <c r="K2382" s="27">
        <v>0</v>
      </c>
      <c r="L2382" s="27">
        <v>0.3</v>
      </c>
      <c r="M2382" s="27">
        <v>0.3</v>
      </c>
      <c r="N2382" s="27" t="s">
        <v>882</v>
      </c>
      <c r="O2382" s="30">
        <v>201904531</v>
      </c>
      <c r="P2382" s="22"/>
      <c r="Q2382" s="22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9"/>
    </row>
    <row r="2383" spans="1:29" x14ac:dyDescent="0.25">
      <c r="A2383" s="27">
        <v>1996</v>
      </c>
      <c r="B2383" s="27" t="s">
        <v>4405</v>
      </c>
      <c r="C2383" s="27" t="s">
        <v>674</v>
      </c>
      <c r="D2383" s="27" t="s">
        <v>3846</v>
      </c>
      <c r="E2383" s="27" t="s">
        <v>4406</v>
      </c>
      <c r="F2383" s="28">
        <v>35309</v>
      </c>
      <c r="G2383" s="29">
        <v>0.86111111111111116</v>
      </c>
      <c r="H2383" s="28">
        <v>35309</v>
      </c>
      <c r="I2383" s="29">
        <v>0.97916666666666663</v>
      </c>
      <c r="J2383" s="27" t="s">
        <v>889</v>
      </c>
      <c r="K2383" s="27">
        <v>0</v>
      </c>
      <c r="L2383" s="27">
        <v>0.2</v>
      </c>
      <c r="M2383" s="27">
        <v>0.2</v>
      </c>
      <c r="N2383" s="27" t="s">
        <v>882</v>
      </c>
      <c r="O2383" s="30">
        <v>202005428</v>
      </c>
      <c r="P2383" s="22"/>
      <c r="Q2383" s="22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9"/>
    </row>
    <row r="2384" spans="1:29" x14ac:dyDescent="0.25">
      <c r="A2384" s="27">
        <v>1996</v>
      </c>
      <c r="B2384" s="27" t="s">
        <v>1261</v>
      </c>
      <c r="C2384" s="27" t="s">
        <v>676</v>
      </c>
      <c r="D2384" s="27" t="s">
        <v>905</v>
      </c>
      <c r="E2384" s="27" t="s">
        <v>1068</v>
      </c>
      <c r="F2384" s="28">
        <v>35309</v>
      </c>
      <c r="G2384" s="29">
        <v>0.86458333333333337</v>
      </c>
      <c r="H2384" s="28">
        <v>35309</v>
      </c>
      <c r="I2384" s="29">
        <v>0.90625</v>
      </c>
      <c r="J2384" s="27" t="s">
        <v>889</v>
      </c>
      <c r="K2384" s="27">
        <v>0</v>
      </c>
      <c r="L2384" s="27">
        <v>0.1</v>
      </c>
      <c r="M2384" s="27">
        <v>0.1</v>
      </c>
      <c r="N2384" s="27" t="s">
        <v>882</v>
      </c>
      <c r="O2384" s="30">
        <v>202004849</v>
      </c>
      <c r="P2384" s="22"/>
      <c r="Q2384" s="22"/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9"/>
    </row>
    <row r="2385" spans="1:29" x14ac:dyDescent="0.25">
      <c r="A2385" s="27">
        <v>1996</v>
      </c>
      <c r="B2385" s="27" t="s">
        <v>4762</v>
      </c>
      <c r="C2385" s="27" t="s">
        <v>674</v>
      </c>
      <c r="D2385" s="27" t="s">
        <v>1248</v>
      </c>
      <c r="E2385" s="27" t="s">
        <v>4461</v>
      </c>
      <c r="F2385" s="28">
        <v>35309</v>
      </c>
      <c r="G2385" s="29">
        <v>0.86458333333333337</v>
      </c>
      <c r="H2385" s="28">
        <v>35309</v>
      </c>
      <c r="I2385" s="29">
        <v>0.96180555555555547</v>
      </c>
      <c r="J2385" s="27" t="s">
        <v>889</v>
      </c>
      <c r="K2385" s="27">
        <v>0</v>
      </c>
      <c r="L2385" s="27">
        <v>0.2</v>
      </c>
      <c r="M2385" s="27">
        <v>0.2</v>
      </c>
      <c r="N2385" s="27" t="s">
        <v>882</v>
      </c>
      <c r="O2385" s="30">
        <v>200703548</v>
      </c>
      <c r="P2385" s="22"/>
      <c r="Q2385" s="22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9"/>
    </row>
    <row r="2386" spans="1:29" x14ac:dyDescent="0.25">
      <c r="A2386" s="27">
        <v>1996</v>
      </c>
      <c r="B2386" s="27" t="s">
        <v>4917</v>
      </c>
      <c r="C2386" s="27" t="s">
        <v>674</v>
      </c>
      <c r="D2386" s="27" t="s">
        <v>3821</v>
      </c>
      <c r="E2386" s="27" t="s">
        <v>4122</v>
      </c>
      <c r="F2386" s="28">
        <v>35309</v>
      </c>
      <c r="G2386" s="29">
        <v>0.86458333333333337</v>
      </c>
      <c r="H2386" s="28">
        <v>35309</v>
      </c>
      <c r="I2386" s="29">
        <v>0.95833333333333337</v>
      </c>
      <c r="J2386" s="27" t="s">
        <v>889</v>
      </c>
      <c r="K2386" s="27">
        <v>0</v>
      </c>
      <c r="L2386" s="27">
        <v>1</v>
      </c>
      <c r="M2386" s="27">
        <v>1</v>
      </c>
      <c r="N2386" s="27" t="s">
        <v>882</v>
      </c>
      <c r="O2386" s="30">
        <v>201905200</v>
      </c>
      <c r="P2386" s="22"/>
      <c r="Q2386" s="22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9"/>
    </row>
    <row r="2387" spans="1:29" x14ac:dyDescent="0.25">
      <c r="A2387" s="27">
        <v>1996</v>
      </c>
      <c r="B2387" s="27" t="s">
        <v>1105</v>
      </c>
      <c r="C2387" s="27" t="s">
        <v>676</v>
      </c>
      <c r="D2387" s="27" t="s">
        <v>991</v>
      </c>
      <c r="E2387" s="27" t="s">
        <v>992</v>
      </c>
      <c r="F2387" s="28">
        <v>35309</v>
      </c>
      <c r="G2387" s="29">
        <v>0.875</v>
      </c>
      <c r="H2387" s="28">
        <v>35309</v>
      </c>
      <c r="I2387" s="29">
        <v>0.90277777777777779</v>
      </c>
      <c r="J2387" s="27" t="s">
        <v>889</v>
      </c>
      <c r="K2387" s="27">
        <v>0</v>
      </c>
      <c r="L2387" s="27">
        <v>0.01</v>
      </c>
      <c r="M2387" s="27">
        <v>0.01</v>
      </c>
      <c r="N2387" s="27" t="s">
        <v>882</v>
      </c>
      <c r="O2387" s="30">
        <v>201905166</v>
      </c>
      <c r="P2387" s="22"/>
      <c r="Q2387" s="22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9"/>
    </row>
    <row r="2388" spans="1:29" x14ac:dyDescent="0.25">
      <c r="A2388" s="27">
        <v>1996</v>
      </c>
      <c r="B2388" s="27" t="s">
        <v>3930</v>
      </c>
      <c r="C2388" s="27" t="s">
        <v>674</v>
      </c>
      <c r="D2388" s="27" t="s">
        <v>802</v>
      </c>
      <c r="E2388" s="27" t="s">
        <v>3931</v>
      </c>
      <c r="F2388" s="28">
        <v>35309</v>
      </c>
      <c r="G2388" s="29">
        <v>0.87847222222222221</v>
      </c>
      <c r="H2388" s="28">
        <v>35309</v>
      </c>
      <c r="I2388" s="29">
        <v>0.90625</v>
      </c>
      <c r="J2388" s="27" t="s">
        <v>889</v>
      </c>
      <c r="K2388" s="27">
        <v>0</v>
      </c>
      <c r="L2388" s="27">
        <v>0.01</v>
      </c>
      <c r="M2388" s="27">
        <v>0.01</v>
      </c>
      <c r="N2388" s="27" t="s">
        <v>882</v>
      </c>
      <c r="O2388" s="30">
        <v>202007623</v>
      </c>
      <c r="P2388" s="22"/>
      <c r="Q2388" s="22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9"/>
    </row>
    <row r="2389" spans="1:29" x14ac:dyDescent="0.25">
      <c r="A2389" s="27">
        <v>1996</v>
      </c>
      <c r="B2389" s="27" t="s">
        <v>1449</v>
      </c>
      <c r="C2389" s="27" t="s">
        <v>676</v>
      </c>
      <c r="D2389" s="27" t="s">
        <v>887</v>
      </c>
      <c r="E2389" s="27" t="s">
        <v>1317</v>
      </c>
      <c r="F2389" s="28">
        <v>35309</v>
      </c>
      <c r="G2389" s="29">
        <v>0.88541666666666663</v>
      </c>
      <c r="H2389" s="28">
        <v>35310</v>
      </c>
      <c r="I2389" s="29">
        <v>1.0416666666666666E-2</v>
      </c>
      <c r="J2389" s="27" t="s">
        <v>889</v>
      </c>
      <c r="K2389" s="27">
        <v>0</v>
      </c>
      <c r="L2389" s="27">
        <v>0.3</v>
      </c>
      <c r="M2389" s="27">
        <v>0.3</v>
      </c>
      <c r="N2389" s="27" t="s">
        <v>882</v>
      </c>
      <c r="O2389" s="30">
        <v>202009533</v>
      </c>
      <c r="P2389" s="22"/>
      <c r="Q2389" s="22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9"/>
    </row>
    <row r="2390" spans="1:29" x14ac:dyDescent="0.25">
      <c r="A2390" s="27">
        <v>1996</v>
      </c>
      <c r="B2390" s="27" t="s">
        <v>955</v>
      </c>
      <c r="C2390" s="27" t="s">
        <v>676</v>
      </c>
      <c r="D2390" s="27" t="s">
        <v>893</v>
      </c>
      <c r="E2390" s="27" t="s">
        <v>944</v>
      </c>
      <c r="F2390" s="28">
        <v>35309</v>
      </c>
      <c r="G2390" s="29">
        <v>0.88888888888888884</v>
      </c>
      <c r="H2390" s="28">
        <v>35310</v>
      </c>
      <c r="I2390" s="29">
        <v>1.3888888888888888E-2</v>
      </c>
      <c r="J2390" s="27" t="s">
        <v>889</v>
      </c>
      <c r="K2390" s="27">
        <v>1</v>
      </c>
      <c r="L2390" s="27">
        <v>0</v>
      </c>
      <c r="M2390" s="27">
        <v>1</v>
      </c>
      <c r="N2390" s="27" t="s">
        <v>882</v>
      </c>
      <c r="O2390" s="30">
        <v>202004155</v>
      </c>
      <c r="P2390" s="22"/>
      <c r="Q2390" s="22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9"/>
    </row>
    <row r="2391" spans="1:29" x14ac:dyDescent="0.25">
      <c r="A2391" s="27">
        <v>1996</v>
      </c>
      <c r="B2391" s="27" t="s">
        <v>4079</v>
      </c>
      <c r="C2391" s="27" t="s">
        <v>674</v>
      </c>
      <c r="D2391" s="27" t="s">
        <v>3824</v>
      </c>
      <c r="E2391" s="27" t="s">
        <v>3835</v>
      </c>
      <c r="F2391" s="28">
        <v>35309</v>
      </c>
      <c r="G2391" s="29">
        <v>0.88888888888888884</v>
      </c>
      <c r="H2391" s="28">
        <v>35309</v>
      </c>
      <c r="I2391" s="29">
        <v>0.90972222222222221</v>
      </c>
      <c r="J2391" s="27" t="s">
        <v>889</v>
      </c>
      <c r="K2391" s="27">
        <v>0</v>
      </c>
      <c r="L2391" s="27">
        <v>0.02</v>
      </c>
      <c r="M2391" s="27">
        <v>0.02</v>
      </c>
      <c r="N2391" s="27" t="s">
        <v>882</v>
      </c>
      <c r="O2391" s="30">
        <v>202000772</v>
      </c>
      <c r="P2391" s="22"/>
      <c r="Q2391" s="22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  <c r="AB2391" s="16"/>
      <c r="AC2391" s="19"/>
    </row>
    <row r="2392" spans="1:29" x14ac:dyDescent="0.25">
      <c r="A2392" s="27">
        <v>1996</v>
      </c>
      <c r="B2392" s="27" t="s">
        <v>4602</v>
      </c>
      <c r="C2392" s="27" t="s">
        <v>674</v>
      </c>
      <c r="D2392" s="27" t="s">
        <v>752</v>
      </c>
      <c r="E2392" s="27" t="s">
        <v>4184</v>
      </c>
      <c r="F2392" s="28">
        <v>35309</v>
      </c>
      <c r="G2392" s="29">
        <v>0.89236111111111116</v>
      </c>
      <c r="H2392" s="28">
        <v>35309</v>
      </c>
      <c r="I2392" s="29">
        <v>0.90972222222222221</v>
      </c>
      <c r="J2392" s="27" t="s">
        <v>889</v>
      </c>
      <c r="K2392" s="27">
        <v>0</v>
      </c>
      <c r="L2392" s="27">
        <v>0.1</v>
      </c>
      <c r="M2392" s="27">
        <v>0.1</v>
      </c>
      <c r="N2392" s="27" t="s">
        <v>882</v>
      </c>
      <c r="O2392" s="30">
        <v>201706430</v>
      </c>
      <c r="P2392" s="22"/>
      <c r="Q2392" s="22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9"/>
    </row>
    <row r="2393" spans="1:29" x14ac:dyDescent="0.25">
      <c r="A2393" s="27">
        <v>1996</v>
      </c>
      <c r="B2393" s="27" t="s">
        <v>4378</v>
      </c>
      <c r="C2393" s="27" t="s">
        <v>674</v>
      </c>
      <c r="D2393" s="27" t="s">
        <v>853</v>
      </c>
      <c r="E2393" s="27" t="s">
        <v>3979</v>
      </c>
      <c r="F2393" s="28">
        <v>35309</v>
      </c>
      <c r="G2393" s="29">
        <v>0.89583333333333337</v>
      </c>
      <c r="H2393" s="28">
        <v>35309</v>
      </c>
      <c r="I2393" s="29">
        <v>0.95833333333333337</v>
      </c>
      <c r="J2393" s="27" t="s">
        <v>889</v>
      </c>
      <c r="K2393" s="27">
        <v>0</v>
      </c>
      <c r="L2393" s="27">
        <v>0.2</v>
      </c>
      <c r="M2393" s="27">
        <v>0.2</v>
      </c>
      <c r="N2393" s="27" t="s">
        <v>882</v>
      </c>
      <c r="O2393" s="30">
        <v>202007485</v>
      </c>
      <c r="P2393" s="22"/>
      <c r="Q2393" s="22"/>
      <c r="R2393" s="16"/>
      <c r="S2393" s="16"/>
      <c r="T2393" s="16"/>
      <c r="U2393" s="16"/>
      <c r="V2393" s="16"/>
      <c r="W2393" s="16"/>
      <c r="X2393" s="16"/>
      <c r="Y2393" s="16"/>
      <c r="Z2393" s="16"/>
      <c r="AA2393" s="16"/>
      <c r="AB2393" s="16"/>
      <c r="AC2393" s="19"/>
    </row>
    <row r="2394" spans="1:29" x14ac:dyDescent="0.25">
      <c r="A2394" s="27">
        <v>1996</v>
      </c>
      <c r="B2394" s="27" t="s">
        <v>4391</v>
      </c>
      <c r="C2394" s="27" t="s">
        <v>674</v>
      </c>
      <c r="D2394" s="27" t="s">
        <v>1248</v>
      </c>
      <c r="E2394" s="27" t="s">
        <v>4359</v>
      </c>
      <c r="F2394" s="28">
        <v>35309</v>
      </c>
      <c r="G2394" s="29">
        <v>0.89583333333333337</v>
      </c>
      <c r="H2394" s="28">
        <v>35310</v>
      </c>
      <c r="I2394" s="29">
        <v>0.10069444444444443</v>
      </c>
      <c r="J2394" s="27" t="s">
        <v>889</v>
      </c>
      <c r="K2394" s="27">
        <v>0</v>
      </c>
      <c r="L2394" s="27">
        <v>1.2</v>
      </c>
      <c r="M2394" s="27">
        <v>1.2</v>
      </c>
      <c r="N2394" s="27" t="s">
        <v>882</v>
      </c>
      <c r="O2394" s="30">
        <v>202008110</v>
      </c>
      <c r="P2394" s="22"/>
      <c r="Q2394" s="22"/>
      <c r="R2394" s="16"/>
      <c r="S2394" s="16"/>
      <c r="T2394" s="16"/>
      <c r="U2394" s="16"/>
      <c r="V2394" s="16"/>
      <c r="W2394" s="16"/>
      <c r="X2394" s="16"/>
      <c r="Y2394" s="16"/>
      <c r="Z2394" s="16"/>
      <c r="AA2394" s="16"/>
      <c r="AB2394" s="16"/>
      <c r="AC2394" s="19"/>
    </row>
    <row r="2395" spans="1:29" x14ac:dyDescent="0.25">
      <c r="A2395" s="27">
        <v>1996</v>
      </c>
      <c r="B2395" s="27" t="s">
        <v>3917</v>
      </c>
      <c r="C2395" s="27" t="s">
        <v>674</v>
      </c>
      <c r="D2395" s="27" t="s">
        <v>3884</v>
      </c>
      <c r="E2395" s="27" t="s">
        <v>3918</v>
      </c>
      <c r="F2395" s="28">
        <v>35309</v>
      </c>
      <c r="G2395" s="29">
        <v>0.91319444444444453</v>
      </c>
      <c r="H2395" s="28">
        <v>35310</v>
      </c>
      <c r="I2395" s="29">
        <v>0.46319444444444446</v>
      </c>
      <c r="J2395" s="27" t="s">
        <v>889</v>
      </c>
      <c r="K2395" s="27">
        <v>0</v>
      </c>
      <c r="L2395" s="27">
        <v>0.01</v>
      </c>
      <c r="M2395" s="27">
        <v>0.01</v>
      </c>
      <c r="N2395" s="27" t="s">
        <v>882</v>
      </c>
      <c r="O2395" s="30">
        <v>201907859</v>
      </c>
      <c r="P2395" s="22"/>
      <c r="Q2395" s="22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9"/>
    </row>
    <row r="2396" spans="1:29" x14ac:dyDescent="0.25">
      <c r="A2396" s="27">
        <v>1996</v>
      </c>
      <c r="B2396" s="27" t="s">
        <v>4763</v>
      </c>
      <c r="C2396" s="27" t="s">
        <v>674</v>
      </c>
      <c r="D2396" s="27" t="s">
        <v>3824</v>
      </c>
      <c r="E2396" s="27" t="s">
        <v>4764</v>
      </c>
      <c r="F2396" s="28">
        <v>35309</v>
      </c>
      <c r="G2396" s="29">
        <v>0.92013888888888884</v>
      </c>
      <c r="H2396" s="28">
        <v>35309</v>
      </c>
      <c r="I2396" s="29">
        <v>0.97569444444444453</v>
      </c>
      <c r="J2396" s="27" t="s">
        <v>889</v>
      </c>
      <c r="K2396" s="27">
        <v>0</v>
      </c>
      <c r="L2396" s="27">
        <v>0.2</v>
      </c>
      <c r="M2396" s="27">
        <v>0.2</v>
      </c>
      <c r="N2396" s="27" t="s">
        <v>882</v>
      </c>
      <c r="O2396" s="30">
        <v>201306340</v>
      </c>
      <c r="P2396" s="22"/>
      <c r="Q2396" s="22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9"/>
    </row>
    <row r="2397" spans="1:29" x14ac:dyDescent="0.25">
      <c r="A2397" s="27">
        <v>1996</v>
      </c>
      <c r="B2397" s="27" t="s">
        <v>4366</v>
      </c>
      <c r="C2397" s="27" t="s">
        <v>674</v>
      </c>
      <c r="D2397" s="27" t="s">
        <v>853</v>
      </c>
      <c r="E2397" s="27" t="s">
        <v>4191</v>
      </c>
      <c r="F2397" s="28">
        <v>35309</v>
      </c>
      <c r="G2397" s="29">
        <v>0.92361111111111116</v>
      </c>
      <c r="H2397" s="28">
        <v>35309</v>
      </c>
      <c r="I2397" s="29">
        <v>0.97916666666666663</v>
      </c>
      <c r="J2397" s="27" t="s">
        <v>889</v>
      </c>
      <c r="K2397" s="27">
        <v>0</v>
      </c>
      <c r="L2397" s="27">
        <v>0.05</v>
      </c>
      <c r="M2397" s="27">
        <v>0.05</v>
      </c>
      <c r="N2397" s="27" t="s">
        <v>882</v>
      </c>
      <c r="O2397" s="30">
        <v>201705580</v>
      </c>
      <c r="P2397" s="22"/>
      <c r="Q2397" s="22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9"/>
    </row>
    <row r="2398" spans="1:29" x14ac:dyDescent="0.25">
      <c r="A2398" s="27">
        <v>1996</v>
      </c>
      <c r="B2398" s="27" t="s">
        <v>4826</v>
      </c>
      <c r="C2398" s="27" t="s">
        <v>674</v>
      </c>
      <c r="D2398" s="27" t="s">
        <v>3841</v>
      </c>
      <c r="E2398" s="27" t="s">
        <v>4085</v>
      </c>
      <c r="F2398" s="28">
        <v>35309</v>
      </c>
      <c r="G2398" s="29">
        <v>0.92708333333333337</v>
      </c>
      <c r="H2398" s="28">
        <v>35309</v>
      </c>
      <c r="I2398" s="29">
        <v>0.98958333333333337</v>
      </c>
      <c r="J2398" s="27" t="s">
        <v>889</v>
      </c>
      <c r="K2398" s="27">
        <v>0</v>
      </c>
      <c r="L2398" s="27">
        <v>0.3</v>
      </c>
      <c r="M2398" s="27">
        <v>0.3</v>
      </c>
      <c r="N2398" s="27" t="s">
        <v>882</v>
      </c>
      <c r="O2398" s="30">
        <v>201905308</v>
      </c>
      <c r="P2398" s="22"/>
      <c r="Q2398" s="22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  <c r="AB2398" s="16"/>
      <c r="AC2398" s="19"/>
    </row>
    <row r="2399" spans="1:29" x14ac:dyDescent="0.25">
      <c r="A2399" s="27">
        <v>1996</v>
      </c>
      <c r="B2399" s="27" t="s">
        <v>4723</v>
      </c>
      <c r="C2399" s="27" t="s">
        <v>674</v>
      </c>
      <c r="D2399" s="27" t="s">
        <v>752</v>
      </c>
      <c r="E2399" s="27" t="s">
        <v>4475</v>
      </c>
      <c r="F2399" s="28">
        <v>35309</v>
      </c>
      <c r="G2399" s="29">
        <v>0.92708333333333337</v>
      </c>
      <c r="H2399" s="28">
        <v>35310</v>
      </c>
      <c r="I2399" s="29">
        <v>0.10416666666666667</v>
      </c>
      <c r="J2399" s="27" t="s">
        <v>889</v>
      </c>
      <c r="K2399" s="27">
        <v>0</v>
      </c>
      <c r="L2399" s="27">
        <v>4</v>
      </c>
      <c r="M2399" s="27">
        <v>4</v>
      </c>
      <c r="N2399" s="27" t="s">
        <v>882</v>
      </c>
      <c r="O2399" s="30">
        <v>201706412</v>
      </c>
      <c r="P2399" s="22"/>
      <c r="Q2399" s="22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9"/>
    </row>
    <row r="2400" spans="1:29" x14ac:dyDescent="0.25">
      <c r="A2400" s="27">
        <v>1996</v>
      </c>
      <c r="B2400" s="27" t="s">
        <v>4231</v>
      </c>
      <c r="C2400" s="27" t="s">
        <v>674</v>
      </c>
      <c r="D2400" s="27" t="s">
        <v>3939</v>
      </c>
      <c r="E2400" s="27" t="s">
        <v>4232</v>
      </c>
      <c r="F2400" s="28">
        <v>35309</v>
      </c>
      <c r="G2400" s="29">
        <v>0.93055555555555547</v>
      </c>
      <c r="H2400" s="28">
        <v>35309</v>
      </c>
      <c r="I2400" s="29">
        <v>0.95833333333333337</v>
      </c>
      <c r="J2400" s="27" t="s">
        <v>889</v>
      </c>
      <c r="K2400" s="27">
        <v>0</v>
      </c>
      <c r="L2400" s="27">
        <v>0.05</v>
      </c>
      <c r="M2400" s="27">
        <v>0.05</v>
      </c>
      <c r="N2400" s="27" t="s">
        <v>882</v>
      </c>
      <c r="O2400" s="30">
        <v>201906465</v>
      </c>
      <c r="P2400" s="22"/>
      <c r="Q2400" s="22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9"/>
    </row>
    <row r="2401" spans="1:29" x14ac:dyDescent="0.25">
      <c r="A2401" s="27">
        <v>1996</v>
      </c>
      <c r="B2401" s="27" t="s">
        <v>4917</v>
      </c>
      <c r="C2401" s="27" t="s">
        <v>674</v>
      </c>
      <c r="D2401" s="27" t="s">
        <v>3821</v>
      </c>
      <c r="E2401" s="27" t="s">
        <v>4122</v>
      </c>
      <c r="F2401" s="28">
        <v>35309</v>
      </c>
      <c r="G2401" s="29">
        <v>0.93402777777777779</v>
      </c>
      <c r="H2401" s="28">
        <v>35310</v>
      </c>
      <c r="I2401" s="29">
        <v>1.7361111111111112E-2</v>
      </c>
      <c r="J2401" s="27" t="s">
        <v>889</v>
      </c>
      <c r="K2401" s="27">
        <v>0</v>
      </c>
      <c r="L2401" s="27">
        <v>1</v>
      </c>
      <c r="M2401" s="27">
        <v>1</v>
      </c>
      <c r="N2401" s="27" t="s">
        <v>882</v>
      </c>
      <c r="O2401" s="30">
        <v>202102698</v>
      </c>
      <c r="P2401" s="22"/>
      <c r="Q2401" s="22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16"/>
      <c r="AC2401" s="19"/>
    </row>
    <row r="2402" spans="1:29" x14ac:dyDescent="0.25">
      <c r="A2402" s="27">
        <v>1996</v>
      </c>
      <c r="B2402" s="27" t="s">
        <v>4372</v>
      </c>
      <c r="C2402" s="27" t="s">
        <v>674</v>
      </c>
      <c r="D2402" s="27" t="s">
        <v>3939</v>
      </c>
      <c r="E2402" s="27" t="s">
        <v>3987</v>
      </c>
      <c r="F2402" s="28">
        <v>35309</v>
      </c>
      <c r="G2402" s="29">
        <v>0.9375</v>
      </c>
      <c r="H2402" s="28">
        <v>35310</v>
      </c>
      <c r="I2402" s="29">
        <v>6.9444444444444441E-3</v>
      </c>
      <c r="J2402" s="27" t="s">
        <v>889</v>
      </c>
      <c r="K2402" s="27">
        <v>0</v>
      </c>
      <c r="L2402" s="27">
        <v>0.5</v>
      </c>
      <c r="M2402" s="27">
        <v>0.5</v>
      </c>
      <c r="N2402" s="27" t="s">
        <v>882</v>
      </c>
      <c r="O2402" s="30">
        <v>201907329</v>
      </c>
      <c r="P2402" s="22"/>
      <c r="Q2402" s="22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9"/>
    </row>
    <row r="2403" spans="1:29" x14ac:dyDescent="0.25">
      <c r="A2403" s="27">
        <v>1996</v>
      </c>
      <c r="B2403" s="27" t="s">
        <v>2487</v>
      </c>
      <c r="C2403" s="27" t="s">
        <v>2231</v>
      </c>
      <c r="D2403" s="27" t="s">
        <v>2309</v>
      </c>
      <c r="E2403" s="27" t="s">
        <v>2310</v>
      </c>
      <c r="F2403" s="28">
        <v>35309</v>
      </c>
      <c r="G2403" s="29">
        <v>0.94444444444444453</v>
      </c>
      <c r="H2403" s="28">
        <v>35309</v>
      </c>
      <c r="I2403" s="29">
        <v>0.95138888888888884</v>
      </c>
      <c r="J2403" s="27" t="s">
        <v>889</v>
      </c>
      <c r="K2403" s="27">
        <v>0</v>
      </c>
      <c r="L2403" s="27">
        <v>0.01</v>
      </c>
      <c r="M2403" s="27">
        <v>0.01</v>
      </c>
      <c r="N2403" s="27" t="s">
        <v>882</v>
      </c>
      <c r="O2403" s="30">
        <v>201904529</v>
      </c>
      <c r="P2403" s="22"/>
      <c r="Q2403" s="22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9"/>
    </row>
    <row r="2404" spans="1:29" x14ac:dyDescent="0.25">
      <c r="A2404" s="27">
        <v>1996</v>
      </c>
      <c r="B2404" s="27" t="s">
        <v>4377</v>
      </c>
      <c r="C2404" s="27" t="s">
        <v>674</v>
      </c>
      <c r="D2404" s="27" t="s">
        <v>3841</v>
      </c>
      <c r="E2404" s="27" t="s">
        <v>1047</v>
      </c>
      <c r="F2404" s="28">
        <v>35309</v>
      </c>
      <c r="G2404" s="29">
        <v>0.95486111111111116</v>
      </c>
      <c r="H2404" s="28">
        <v>35310</v>
      </c>
      <c r="I2404" s="29">
        <v>5.5555555555555552E-2</v>
      </c>
      <c r="J2404" s="27" t="s">
        <v>889</v>
      </c>
      <c r="K2404" s="27">
        <v>0</v>
      </c>
      <c r="L2404" s="27">
        <v>0.05</v>
      </c>
      <c r="M2404" s="27">
        <v>0.05</v>
      </c>
      <c r="N2404" s="27" t="s">
        <v>882</v>
      </c>
      <c r="O2404" s="30">
        <v>202004823</v>
      </c>
      <c r="P2404" s="22"/>
      <c r="Q2404" s="22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9"/>
    </row>
    <row r="2405" spans="1:29" x14ac:dyDescent="0.25">
      <c r="A2405" s="27">
        <v>1996</v>
      </c>
      <c r="B2405" s="27" t="s">
        <v>3919</v>
      </c>
      <c r="C2405" s="27" t="s">
        <v>674</v>
      </c>
      <c r="D2405" s="27" t="s">
        <v>3841</v>
      </c>
      <c r="E2405" s="27" t="s">
        <v>3920</v>
      </c>
      <c r="F2405" s="28">
        <v>35309</v>
      </c>
      <c r="G2405" s="29">
        <v>0.96527777777777779</v>
      </c>
      <c r="H2405" s="28">
        <v>35310</v>
      </c>
      <c r="I2405" s="29">
        <v>6.9444444444444441E-3</v>
      </c>
      <c r="J2405" s="27" t="s">
        <v>889</v>
      </c>
      <c r="K2405" s="27">
        <v>0</v>
      </c>
      <c r="L2405" s="27">
        <v>0.05</v>
      </c>
      <c r="M2405" s="27">
        <v>0.05</v>
      </c>
      <c r="N2405" s="27" t="s">
        <v>882</v>
      </c>
      <c r="O2405" s="30">
        <v>201705457</v>
      </c>
      <c r="P2405" s="22"/>
      <c r="Q2405" s="22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9"/>
    </row>
    <row r="2406" spans="1:29" x14ac:dyDescent="0.25">
      <c r="A2406" s="27">
        <v>1996</v>
      </c>
      <c r="B2406" s="27" t="s">
        <v>4600</v>
      </c>
      <c r="C2406" s="27" t="s">
        <v>674</v>
      </c>
      <c r="D2406" s="27" t="s">
        <v>853</v>
      </c>
      <c r="E2406" s="27" t="s">
        <v>4601</v>
      </c>
      <c r="F2406" s="28">
        <v>35309</v>
      </c>
      <c r="G2406" s="29">
        <v>0.96527777777777779</v>
      </c>
      <c r="H2406" s="28">
        <v>35310</v>
      </c>
      <c r="I2406" s="29">
        <v>3.472222222222222E-3</v>
      </c>
      <c r="J2406" s="27" t="s">
        <v>889</v>
      </c>
      <c r="K2406" s="27">
        <v>0</v>
      </c>
      <c r="L2406" s="27">
        <v>0.1</v>
      </c>
      <c r="M2406" s="27">
        <v>0.1</v>
      </c>
      <c r="N2406" s="27" t="s">
        <v>882</v>
      </c>
      <c r="O2406" s="30">
        <v>201806860</v>
      </c>
      <c r="P2406" s="22"/>
      <c r="Q2406" s="22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9"/>
    </row>
    <row r="2407" spans="1:29" x14ac:dyDescent="0.25">
      <c r="A2407" s="27">
        <v>1996</v>
      </c>
      <c r="B2407" s="27" t="s">
        <v>4375</v>
      </c>
      <c r="C2407" s="27" t="s">
        <v>674</v>
      </c>
      <c r="D2407" s="27" t="s">
        <v>1248</v>
      </c>
      <c r="E2407" s="27" t="s">
        <v>4042</v>
      </c>
      <c r="F2407" s="28">
        <v>35309</v>
      </c>
      <c r="G2407" s="29">
        <v>0.97916666666666663</v>
      </c>
      <c r="H2407" s="28">
        <v>35310</v>
      </c>
      <c r="I2407" s="29">
        <v>1.3888888888888888E-2</v>
      </c>
      <c r="J2407" s="27" t="s">
        <v>889</v>
      </c>
      <c r="K2407" s="27">
        <v>0</v>
      </c>
      <c r="L2407" s="27">
        <v>0.05</v>
      </c>
      <c r="M2407" s="27">
        <v>0.05</v>
      </c>
      <c r="N2407" s="27" t="s">
        <v>882</v>
      </c>
      <c r="O2407" s="30">
        <v>201606590</v>
      </c>
      <c r="P2407" s="22"/>
      <c r="Q2407" s="22"/>
      <c r="R2407" s="16"/>
      <c r="S2407" s="16"/>
      <c r="T2407" s="16"/>
      <c r="U2407" s="16"/>
      <c r="V2407" s="16"/>
      <c r="W2407" s="16"/>
      <c r="X2407" s="16"/>
      <c r="Y2407" s="16"/>
      <c r="Z2407" s="16"/>
      <c r="AA2407" s="16"/>
      <c r="AB2407" s="16"/>
      <c r="AC2407" s="19"/>
    </row>
    <row r="2408" spans="1:29" x14ac:dyDescent="0.25">
      <c r="A2408" s="27">
        <v>1996</v>
      </c>
      <c r="B2408" s="27" t="s">
        <v>4598</v>
      </c>
      <c r="C2408" s="27" t="s">
        <v>674</v>
      </c>
      <c r="D2408" s="27" t="s">
        <v>853</v>
      </c>
      <c r="E2408" s="27" t="s">
        <v>4387</v>
      </c>
      <c r="F2408" s="28">
        <v>35309</v>
      </c>
      <c r="G2408" s="29">
        <v>0.98263888888888884</v>
      </c>
      <c r="H2408" s="28">
        <v>35310</v>
      </c>
      <c r="I2408" s="29">
        <v>3.125E-2</v>
      </c>
      <c r="J2408" s="27" t="s">
        <v>889</v>
      </c>
      <c r="K2408" s="27">
        <v>0</v>
      </c>
      <c r="L2408" s="27">
        <v>0.1</v>
      </c>
      <c r="M2408" s="27">
        <v>0.1</v>
      </c>
      <c r="N2408" s="27" t="s">
        <v>882</v>
      </c>
      <c r="O2408" s="30">
        <v>202005303</v>
      </c>
      <c r="P2408" s="22"/>
      <c r="Q2408" s="22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  <c r="AB2408" s="16"/>
      <c r="AC2408" s="19"/>
    </row>
    <row r="2409" spans="1:29" x14ac:dyDescent="0.25">
      <c r="A2409" s="27">
        <v>1996</v>
      </c>
      <c r="B2409" s="27" t="s">
        <v>4379</v>
      </c>
      <c r="C2409" s="27" t="s">
        <v>674</v>
      </c>
      <c r="D2409" s="27" t="s">
        <v>3841</v>
      </c>
      <c r="E2409" s="27" t="s">
        <v>4063</v>
      </c>
      <c r="F2409" s="28">
        <v>35309</v>
      </c>
      <c r="G2409" s="29">
        <v>0.99652777777777779</v>
      </c>
      <c r="H2409" s="28">
        <v>35310</v>
      </c>
      <c r="I2409" s="29">
        <v>2.7777777777777776E-2</v>
      </c>
      <c r="J2409" s="27" t="s">
        <v>889</v>
      </c>
      <c r="K2409" s="27">
        <v>0</v>
      </c>
      <c r="L2409" s="27">
        <v>0.2</v>
      </c>
      <c r="M2409" s="27">
        <v>0.2</v>
      </c>
      <c r="N2409" s="27" t="s">
        <v>882</v>
      </c>
      <c r="O2409" s="30">
        <v>201906883</v>
      </c>
      <c r="P2409" s="22"/>
      <c r="Q2409" s="22"/>
      <c r="R2409" s="16"/>
      <c r="S2409" s="16"/>
      <c r="T2409" s="16"/>
      <c r="U2409" s="16"/>
      <c r="V2409" s="16"/>
      <c r="W2409" s="16"/>
      <c r="X2409" s="16"/>
      <c r="Y2409" s="16"/>
      <c r="Z2409" s="16"/>
      <c r="AA2409" s="16"/>
      <c r="AB2409" s="16"/>
      <c r="AC2409" s="19"/>
    </row>
    <row r="2410" spans="1:29" x14ac:dyDescent="0.25">
      <c r="A2410" s="27">
        <v>1996</v>
      </c>
      <c r="B2410" s="27" t="s">
        <v>4849</v>
      </c>
      <c r="C2410" s="27" t="s">
        <v>674</v>
      </c>
      <c r="D2410" s="27" t="s">
        <v>3939</v>
      </c>
      <c r="E2410" s="27" t="s">
        <v>3939</v>
      </c>
      <c r="F2410" s="28">
        <v>35310</v>
      </c>
      <c r="G2410" s="29">
        <v>1.3888888888888888E-2</v>
      </c>
      <c r="H2410" s="28">
        <v>35310</v>
      </c>
      <c r="I2410" s="29">
        <v>7.6388888888888895E-2</v>
      </c>
      <c r="J2410" s="27" t="s">
        <v>889</v>
      </c>
      <c r="K2410" s="27">
        <v>0</v>
      </c>
      <c r="L2410" s="27">
        <v>0.4</v>
      </c>
      <c r="M2410" s="27">
        <v>0.4</v>
      </c>
      <c r="N2410" s="27" t="s">
        <v>882</v>
      </c>
      <c r="O2410" s="30">
        <v>202007888</v>
      </c>
      <c r="P2410" s="22"/>
      <c r="Q2410" s="22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9"/>
    </row>
    <row r="2411" spans="1:29" x14ac:dyDescent="0.25">
      <c r="A2411" s="27">
        <v>1996</v>
      </c>
      <c r="B2411" s="27" t="s">
        <v>2374</v>
      </c>
      <c r="C2411" s="27" t="s">
        <v>2231</v>
      </c>
      <c r="D2411" s="27" t="s">
        <v>2262</v>
      </c>
      <c r="E2411" s="27" t="s">
        <v>2263</v>
      </c>
      <c r="F2411" s="28">
        <v>35310</v>
      </c>
      <c r="G2411" s="29">
        <v>1.9444444444444445E-2</v>
      </c>
      <c r="H2411" s="28">
        <v>35310</v>
      </c>
      <c r="I2411" s="29">
        <v>5.5555555555555552E-2</v>
      </c>
      <c r="J2411" s="27"/>
      <c r="K2411" s="27">
        <v>0</v>
      </c>
      <c r="L2411" s="27">
        <v>0.01</v>
      </c>
      <c r="M2411" s="27">
        <v>0.01</v>
      </c>
      <c r="N2411" s="27" t="s">
        <v>2173</v>
      </c>
      <c r="O2411" s="30">
        <v>201806340</v>
      </c>
      <c r="P2411" s="22"/>
      <c r="Q2411" s="22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9"/>
    </row>
    <row r="2412" spans="1:29" x14ac:dyDescent="0.25">
      <c r="A2412" s="27">
        <v>1996</v>
      </c>
      <c r="B2412" s="27" t="s">
        <v>4076</v>
      </c>
      <c r="C2412" s="27" t="s">
        <v>674</v>
      </c>
      <c r="D2412" s="27" t="s">
        <v>1248</v>
      </c>
      <c r="E2412" s="27" t="s">
        <v>3913</v>
      </c>
      <c r="F2412" s="28">
        <v>35310</v>
      </c>
      <c r="G2412" s="29">
        <v>2.7777777777777776E-2</v>
      </c>
      <c r="H2412" s="28">
        <v>35310</v>
      </c>
      <c r="I2412" s="29">
        <v>7.9861111111111105E-2</v>
      </c>
      <c r="J2412" s="27" t="s">
        <v>889</v>
      </c>
      <c r="K2412" s="27">
        <v>0</v>
      </c>
      <c r="L2412" s="27">
        <v>0.1</v>
      </c>
      <c r="M2412" s="27">
        <v>0.1</v>
      </c>
      <c r="N2412" s="27" t="s">
        <v>882</v>
      </c>
      <c r="O2412" s="30">
        <v>201707056</v>
      </c>
      <c r="P2412" s="22"/>
      <c r="Q2412" s="22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9"/>
    </row>
    <row r="2413" spans="1:29" x14ac:dyDescent="0.25">
      <c r="A2413" s="27">
        <v>1996</v>
      </c>
      <c r="B2413" s="27" t="s">
        <v>4370</v>
      </c>
      <c r="C2413" s="27" t="s">
        <v>674</v>
      </c>
      <c r="D2413" s="27" t="s">
        <v>1248</v>
      </c>
      <c r="E2413" s="27" t="s">
        <v>835</v>
      </c>
      <c r="F2413" s="28">
        <v>35310</v>
      </c>
      <c r="G2413" s="29">
        <v>3.8194444444444441E-2</v>
      </c>
      <c r="H2413" s="28">
        <v>35310</v>
      </c>
      <c r="I2413" s="29">
        <v>6.9444444444444434E-2</v>
      </c>
      <c r="J2413" s="27" t="s">
        <v>889</v>
      </c>
      <c r="K2413" s="27">
        <v>0</v>
      </c>
      <c r="L2413" s="27">
        <v>0.05</v>
      </c>
      <c r="M2413" s="27">
        <v>0.05</v>
      </c>
      <c r="N2413" s="27" t="s">
        <v>882</v>
      </c>
      <c r="O2413" s="30">
        <v>201908050</v>
      </c>
      <c r="P2413" s="22"/>
      <c r="Q2413" s="22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9"/>
    </row>
    <row r="2414" spans="1:29" x14ac:dyDescent="0.25">
      <c r="A2414" s="27">
        <v>1996</v>
      </c>
      <c r="B2414" s="27" t="s">
        <v>4608</v>
      </c>
      <c r="C2414" s="27" t="s">
        <v>674</v>
      </c>
      <c r="D2414" s="27" t="s">
        <v>752</v>
      </c>
      <c r="E2414" s="27" t="s">
        <v>4166</v>
      </c>
      <c r="F2414" s="28">
        <v>35310</v>
      </c>
      <c r="G2414" s="29">
        <v>4.1666666666666664E-2</v>
      </c>
      <c r="H2414" s="28">
        <v>35310</v>
      </c>
      <c r="I2414" s="29">
        <v>8.3333333333333329E-2</v>
      </c>
      <c r="J2414" s="27" t="s">
        <v>889</v>
      </c>
      <c r="K2414" s="27">
        <v>0</v>
      </c>
      <c r="L2414" s="27">
        <v>0.1</v>
      </c>
      <c r="M2414" s="27">
        <v>0.1</v>
      </c>
      <c r="N2414" s="27" t="s">
        <v>882</v>
      </c>
      <c r="O2414" s="30">
        <v>201900139</v>
      </c>
      <c r="P2414" s="22"/>
      <c r="Q2414" s="22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9"/>
    </row>
    <row r="2415" spans="1:29" x14ac:dyDescent="0.25">
      <c r="A2415" s="27">
        <v>1996</v>
      </c>
      <c r="B2415" s="27" t="s">
        <v>4762</v>
      </c>
      <c r="C2415" s="27" t="s">
        <v>674</v>
      </c>
      <c r="D2415" s="27" t="s">
        <v>1248</v>
      </c>
      <c r="E2415" s="27" t="s">
        <v>4461</v>
      </c>
      <c r="F2415" s="28">
        <v>35310</v>
      </c>
      <c r="G2415" s="29">
        <v>5.5555555555555552E-2</v>
      </c>
      <c r="H2415" s="28">
        <v>35310</v>
      </c>
      <c r="I2415" s="29">
        <v>0.16666666666666666</v>
      </c>
      <c r="J2415" s="27" t="s">
        <v>889</v>
      </c>
      <c r="K2415" s="27">
        <v>0</v>
      </c>
      <c r="L2415" s="27">
        <v>0.8</v>
      </c>
      <c r="M2415" s="27">
        <v>0.8</v>
      </c>
      <c r="N2415" s="27" t="s">
        <v>882</v>
      </c>
      <c r="O2415" s="30">
        <v>202103629</v>
      </c>
      <c r="P2415" s="22"/>
      <c r="Q2415" s="22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9"/>
    </row>
    <row r="2416" spans="1:29" x14ac:dyDescent="0.25">
      <c r="A2416" s="27">
        <v>1996</v>
      </c>
      <c r="B2416" s="27" t="s">
        <v>4372</v>
      </c>
      <c r="C2416" s="27" t="s">
        <v>674</v>
      </c>
      <c r="D2416" s="27" t="s">
        <v>3939</v>
      </c>
      <c r="E2416" s="27" t="s">
        <v>3987</v>
      </c>
      <c r="F2416" s="28">
        <v>35310</v>
      </c>
      <c r="G2416" s="29">
        <v>6.25E-2</v>
      </c>
      <c r="H2416" s="28">
        <v>35310</v>
      </c>
      <c r="I2416" s="29">
        <v>9.7222222222222224E-2</v>
      </c>
      <c r="J2416" s="27" t="s">
        <v>889</v>
      </c>
      <c r="K2416" s="27">
        <v>0</v>
      </c>
      <c r="L2416" s="27">
        <v>0.05</v>
      </c>
      <c r="M2416" s="27">
        <v>0.05</v>
      </c>
      <c r="N2416" s="27" t="s">
        <v>882</v>
      </c>
      <c r="O2416" s="30">
        <v>202006607</v>
      </c>
      <c r="P2416" s="22"/>
      <c r="Q2416" s="22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9"/>
    </row>
    <row r="2417" spans="1:29" x14ac:dyDescent="0.25">
      <c r="A2417" s="27">
        <v>1996</v>
      </c>
      <c r="B2417" s="27" t="s">
        <v>2289</v>
      </c>
      <c r="C2417" s="27" t="s">
        <v>2231</v>
      </c>
      <c r="D2417" s="27" t="s">
        <v>2262</v>
      </c>
      <c r="E2417" s="27" t="s">
        <v>2290</v>
      </c>
      <c r="F2417" s="28">
        <v>35310</v>
      </c>
      <c r="G2417" s="29">
        <v>7.2916666666666671E-2</v>
      </c>
      <c r="H2417" s="28">
        <v>35310</v>
      </c>
      <c r="I2417" s="29">
        <v>0.43263888888888885</v>
      </c>
      <c r="J2417" s="27"/>
      <c r="K2417" s="27">
        <v>1</v>
      </c>
      <c r="L2417" s="27">
        <v>4</v>
      </c>
      <c r="M2417" s="27">
        <v>5</v>
      </c>
      <c r="N2417" s="27" t="s">
        <v>2173</v>
      </c>
      <c r="O2417" s="30">
        <v>201900148</v>
      </c>
      <c r="P2417" s="22"/>
      <c r="Q2417" s="22"/>
      <c r="R2417" s="16"/>
      <c r="S2417" s="16"/>
      <c r="T2417" s="16"/>
      <c r="U2417" s="16"/>
      <c r="V2417" s="16"/>
      <c r="W2417" s="16"/>
      <c r="X2417" s="16"/>
      <c r="Y2417" s="16"/>
      <c r="Z2417" s="16"/>
      <c r="AA2417" s="16"/>
      <c r="AB2417" s="16"/>
      <c r="AC2417" s="19"/>
    </row>
    <row r="2418" spans="1:29" x14ac:dyDescent="0.25">
      <c r="A2418" s="27">
        <v>1996</v>
      </c>
      <c r="B2418" s="27" t="s">
        <v>4076</v>
      </c>
      <c r="C2418" s="27" t="s">
        <v>674</v>
      </c>
      <c r="D2418" s="27" t="s">
        <v>1248</v>
      </c>
      <c r="E2418" s="27" t="s">
        <v>3913</v>
      </c>
      <c r="F2418" s="28">
        <v>35310</v>
      </c>
      <c r="G2418" s="29">
        <v>7.9861111111111105E-2</v>
      </c>
      <c r="H2418" s="28">
        <v>35310</v>
      </c>
      <c r="I2418" s="29">
        <v>0.12152777777777778</v>
      </c>
      <c r="J2418" s="27" t="s">
        <v>889</v>
      </c>
      <c r="K2418" s="27">
        <v>0</v>
      </c>
      <c r="L2418" s="27">
        <v>0.15</v>
      </c>
      <c r="M2418" s="27">
        <v>0.15</v>
      </c>
      <c r="N2418" s="27" t="s">
        <v>882</v>
      </c>
      <c r="O2418" s="30">
        <v>201705127</v>
      </c>
      <c r="P2418" s="22"/>
      <c r="Q2418" s="22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9"/>
    </row>
    <row r="2419" spans="1:29" x14ac:dyDescent="0.25">
      <c r="A2419" s="27">
        <v>1996</v>
      </c>
      <c r="B2419" s="27" t="s">
        <v>4826</v>
      </c>
      <c r="C2419" s="27" t="s">
        <v>674</v>
      </c>
      <c r="D2419" s="27" t="s">
        <v>3841</v>
      </c>
      <c r="E2419" s="27" t="s">
        <v>4085</v>
      </c>
      <c r="F2419" s="28">
        <v>35310</v>
      </c>
      <c r="G2419" s="29">
        <v>9.375E-2</v>
      </c>
      <c r="H2419" s="28">
        <v>35310</v>
      </c>
      <c r="I2419" s="29">
        <v>0.27083333333333331</v>
      </c>
      <c r="J2419" s="27" t="s">
        <v>889</v>
      </c>
      <c r="K2419" s="27">
        <v>0</v>
      </c>
      <c r="L2419" s="27">
        <v>1.5</v>
      </c>
      <c r="M2419" s="27">
        <v>1.5</v>
      </c>
      <c r="N2419" s="27" t="s">
        <v>882</v>
      </c>
      <c r="O2419" s="30">
        <v>201705072</v>
      </c>
      <c r="P2419" s="22"/>
      <c r="Q2419" s="22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9"/>
    </row>
    <row r="2420" spans="1:29" x14ac:dyDescent="0.25">
      <c r="A2420" s="27">
        <v>1996</v>
      </c>
      <c r="B2420" s="27" t="s">
        <v>4379</v>
      </c>
      <c r="C2420" s="27" t="s">
        <v>674</v>
      </c>
      <c r="D2420" s="27" t="s">
        <v>3841</v>
      </c>
      <c r="E2420" s="27" t="s">
        <v>4063</v>
      </c>
      <c r="F2420" s="28">
        <v>35310</v>
      </c>
      <c r="G2420" s="29">
        <v>0.10069444444444443</v>
      </c>
      <c r="H2420" s="28">
        <v>35310</v>
      </c>
      <c r="I2420" s="29">
        <v>0.13194444444444445</v>
      </c>
      <c r="J2420" s="27" t="s">
        <v>889</v>
      </c>
      <c r="K2420" s="27">
        <v>0</v>
      </c>
      <c r="L2420" s="27">
        <v>0.5</v>
      </c>
      <c r="M2420" s="27">
        <v>0.5</v>
      </c>
      <c r="N2420" s="27" t="s">
        <v>882</v>
      </c>
      <c r="O2420" s="30">
        <v>202109456</v>
      </c>
      <c r="P2420" s="22"/>
      <c r="Q2420" s="22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9"/>
    </row>
    <row r="2421" spans="1:29" x14ac:dyDescent="0.25">
      <c r="A2421" s="27">
        <v>1996</v>
      </c>
      <c r="B2421" s="27" t="s">
        <v>4369</v>
      </c>
      <c r="C2421" s="27" t="s">
        <v>674</v>
      </c>
      <c r="D2421" s="27" t="s">
        <v>752</v>
      </c>
      <c r="E2421" s="27" t="s">
        <v>3882</v>
      </c>
      <c r="F2421" s="28">
        <v>35310</v>
      </c>
      <c r="G2421" s="29">
        <v>0.10625</v>
      </c>
      <c r="H2421" s="28">
        <v>35310</v>
      </c>
      <c r="I2421" s="29">
        <v>0.1388888888888889</v>
      </c>
      <c r="J2421" s="27" t="s">
        <v>889</v>
      </c>
      <c r="K2421" s="27">
        <v>0</v>
      </c>
      <c r="L2421" s="27">
        <v>0.05</v>
      </c>
      <c r="M2421" s="27">
        <v>0.05</v>
      </c>
      <c r="N2421" s="27" t="s">
        <v>882</v>
      </c>
      <c r="O2421" s="30">
        <v>202009360</v>
      </c>
      <c r="P2421" s="22"/>
      <c r="Q2421" s="22"/>
      <c r="R2421" s="16"/>
      <c r="S2421" s="16"/>
      <c r="T2421" s="16"/>
      <c r="U2421" s="16"/>
      <c r="V2421" s="16"/>
      <c r="W2421" s="16"/>
      <c r="X2421" s="16"/>
      <c r="Y2421" s="16"/>
      <c r="Z2421" s="16"/>
      <c r="AA2421" s="16"/>
      <c r="AB2421" s="16"/>
      <c r="AC2421" s="19"/>
    </row>
    <row r="2422" spans="1:29" x14ac:dyDescent="0.25">
      <c r="A2422" s="27">
        <v>1996</v>
      </c>
      <c r="B2422" s="27" t="s">
        <v>4723</v>
      </c>
      <c r="C2422" s="27" t="s">
        <v>674</v>
      </c>
      <c r="D2422" s="27" t="s">
        <v>752</v>
      </c>
      <c r="E2422" s="27" t="s">
        <v>4475</v>
      </c>
      <c r="F2422" s="28">
        <v>35310</v>
      </c>
      <c r="G2422" s="29">
        <v>0.13541666666666666</v>
      </c>
      <c r="H2422" s="28">
        <v>35310</v>
      </c>
      <c r="I2422" s="29">
        <v>0.22222222222222221</v>
      </c>
      <c r="J2422" s="27" t="s">
        <v>889</v>
      </c>
      <c r="K2422" s="27">
        <v>0</v>
      </c>
      <c r="L2422" s="27">
        <v>0.3</v>
      </c>
      <c r="M2422" s="27">
        <v>0.3</v>
      </c>
      <c r="N2422" s="27" t="s">
        <v>882</v>
      </c>
      <c r="O2422" s="30">
        <v>201900359</v>
      </c>
      <c r="P2422" s="22"/>
      <c r="Q2422" s="22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9"/>
    </row>
    <row r="2423" spans="1:29" x14ac:dyDescent="0.25">
      <c r="A2423" s="27">
        <v>1996</v>
      </c>
      <c r="B2423" s="27" t="s">
        <v>4391</v>
      </c>
      <c r="C2423" s="27" t="s">
        <v>674</v>
      </c>
      <c r="D2423" s="27" t="s">
        <v>1248</v>
      </c>
      <c r="E2423" s="27" t="s">
        <v>4359</v>
      </c>
      <c r="F2423" s="28">
        <v>35310</v>
      </c>
      <c r="G2423" s="29">
        <v>0.13541666666666666</v>
      </c>
      <c r="H2423" s="28">
        <v>35310</v>
      </c>
      <c r="I2423" s="29">
        <v>0.24305555555555555</v>
      </c>
      <c r="J2423" s="27" t="s">
        <v>889</v>
      </c>
      <c r="K2423" s="27">
        <v>0</v>
      </c>
      <c r="L2423" s="27">
        <v>0.3</v>
      </c>
      <c r="M2423" s="27">
        <v>0.3</v>
      </c>
      <c r="N2423" s="27" t="s">
        <v>882</v>
      </c>
      <c r="O2423" s="30">
        <v>202008484</v>
      </c>
      <c r="P2423" s="22"/>
      <c r="Q2423" s="22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9"/>
    </row>
    <row r="2424" spans="1:29" x14ac:dyDescent="0.25">
      <c r="A2424" s="27">
        <v>1996</v>
      </c>
      <c r="B2424" s="27" t="s">
        <v>4372</v>
      </c>
      <c r="C2424" s="27" t="s">
        <v>674</v>
      </c>
      <c r="D2424" s="27" t="s">
        <v>3939</v>
      </c>
      <c r="E2424" s="27" t="s">
        <v>3987</v>
      </c>
      <c r="F2424" s="28">
        <v>35310</v>
      </c>
      <c r="G2424" s="29">
        <v>0.1423611111111111</v>
      </c>
      <c r="H2424" s="28">
        <v>35310</v>
      </c>
      <c r="I2424" s="29">
        <v>0.18402777777777779</v>
      </c>
      <c r="J2424" s="27" t="s">
        <v>889</v>
      </c>
      <c r="K2424" s="27">
        <v>0</v>
      </c>
      <c r="L2424" s="27">
        <v>0.2</v>
      </c>
      <c r="M2424" s="27">
        <v>0.2</v>
      </c>
      <c r="N2424" s="27" t="s">
        <v>882</v>
      </c>
      <c r="O2424" s="30">
        <v>201806167</v>
      </c>
      <c r="P2424" s="22"/>
      <c r="Q2424" s="22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9"/>
    </row>
    <row r="2425" spans="1:29" x14ac:dyDescent="0.25">
      <c r="A2425" s="27">
        <v>1996</v>
      </c>
      <c r="B2425" s="27" t="s">
        <v>4076</v>
      </c>
      <c r="C2425" s="27" t="s">
        <v>674</v>
      </c>
      <c r="D2425" s="27" t="s">
        <v>1248</v>
      </c>
      <c r="E2425" s="27" t="s">
        <v>3913</v>
      </c>
      <c r="F2425" s="28">
        <v>35310</v>
      </c>
      <c r="G2425" s="29">
        <v>0.14583333333333334</v>
      </c>
      <c r="H2425" s="28">
        <v>35310</v>
      </c>
      <c r="I2425" s="29">
        <v>0.23958333333333334</v>
      </c>
      <c r="J2425" s="27" t="s">
        <v>889</v>
      </c>
      <c r="K2425" s="27">
        <v>0</v>
      </c>
      <c r="L2425" s="27">
        <v>0.5</v>
      </c>
      <c r="M2425" s="27">
        <v>0.5</v>
      </c>
      <c r="N2425" s="27" t="s">
        <v>882</v>
      </c>
      <c r="O2425" s="30">
        <v>201905483</v>
      </c>
      <c r="P2425" s="22"/>
      <c r="Q2425" s="22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9"/>
    </row>
    <row r="2426" spans="1:29" x14ac:dyDescent="0.25">
      <c r="A2426" s="27">
        <v>1996</v>
      </c>
      <c r="B2426" s="27" t="s">
        <v>1411</v>
      </c>
      <c r="C2426" s="27" t="s">
        <v>676</v>
      </c>
      <c r="D2426" s="27" t="s">
        <v>905</v>
      </c>
      <c r="E2426" s="27" t="s">
        <v>1217</v>
      </c>
      <c r="F2426" s="28">
        <v>35310</v>
      </c>
      <c r="G2426" s="29">
        <v>0.14930555555555555</v>
      </c>
      <c r="H2426" s="28">
        <v>35310</v>
      </c>
      <c r="I2426" s="29">
        <v>0.21180555555555555</v>
      </c>
      <c r="J2426" s="27" t="s">
        <v>889</v>
      </c>
      <c r="K2426" s="27">
        <v>0</v>
      </c>
      <c r="L2426" s="27">
        <v>0.15</v>
      </c>
      <c r="M2426" s="27">
        <v>0.15</v>
      </c>
      <c r="N2426" s="27" t="s">
        <v>882</v>
      </c>
      <c r="O2426" s="30">
        <v>201707235</v>
      </c>
      <c r="P2426" s="22"/>
      <c r="Q2426" s="22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9"/>
    </row>
    <row r="2427" spans="1:29" x14ac:dyDescent="0.25">
      <c r="A2427" s="27">
        <v>1996</v>
      </c>
      <c r="B2427" s="27" t="s">
        <v>1264</v>
      </c>
      <c r="C2427" s="27" t="s">
        <v>676</v>
      </c>
      <c r="D2427" s="27" t="s">
        <v>905</v>
      </c>
      <c r="E2427" s="27" t="s">
        <v>823</v>
      </c>
      <c r="F2427" s="28">
        <v>35310</v>
      </c>
      <c r="G2427" s="29">
        <v>0.14930555555555555</v>
      </c>
      <c r="H2427" s="28">
        <v>35310</v>
      </c>
      <c r="I2427" s="29">
        <v>0.27777777777777779</v>
      </c>
      <c r="J2427" s="27" t="s">
        <v>889</v>
      </c>
      <c r="K2427" s="27">
        <v>0</v>
      </c>
      <c r="L2427" s="27">
        <v>0.5</v>
      </c>
      <c r="M2427" s="27">
        <v>0.5</v>
      </c>
      <c r="N2427" s="27" t="s">
        <v>882</v>
      </c>
      <c r="O2427" s="30">
        <v>201205991</v>
      </c>
      <c r="P2427" s="22"/>
      <c r="Q2427" s="22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9"/>
    </row>
    <row r="2428" spans="1:29" x14ac:dyDescent="0.25">
      <c r="A2428" s="27">
        <v>1996</v>
      </c>
      <c r="B2428" s="27" t="s">
        <v>962</v>
      </c>
      <c r="C2428" s="27" t="s">
        <v>676</v>
      </c>
      <c r="D2428" s="27" t="s">
        <v>963</v>
      </c>
      <c r="E2428" s="27" t="s">
        <v>964</v>
      </c>
      <c r="F2428" s="28">
        <v>35310</v>
      </c>
      <c r="G2428" s="29">
        <v>0.17013888888888887</v>
      </c>
      <c r="H2428" s="28">
        <v>35310</v>
      </c>
      <c r="I2428" s="29">
        <v>0.23958333333333334</v>
      </c>
      <c r="J2428" s="27" t="s">
        <v>889</v>
      </c>
      <c r="K2428" s="27">
        <v>0</v>
      </c>
      <c r="L2428" s="27">
        <v>1</v>
      </c>
      <c r="M2428" s="27">
        <v>1</v>
      </c>
      <c r="N2428" s="27" t="s">
        <v>882</v>
      </c>
      <c r="O2428" s="30">
        <v>201907288</v>
      </c>
      <c r="P2428" s="22"/>
      <c r="Q2428" s="22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  <c r="AB2428" s="16"/>
      <c r="AC2428" s="19"/>
    </row>
    <row r="2429" spans="1:29" x14ac:dyDescent="0.25">
      <c r="A2429" s="27">
        <v>1996</v>
      </c>
      <c r="B2429" s="27" t="s">
        <v>3922</v>
      </c>
      <c r="C2429" s="27" t="s">
        <v>674</v>
      </c>
      <c r="D2429" s="27" t="s">
        <v>1248</v>
      </c>
      <c r="E2429" s="27" t="s">
        <v>3923</v>
      </c>
      <c r="F2429" s="28">
        <v>35310</v>
      </c>
      <c r="G2429" s="29">
        <v>0.1875</v>
      </c>
      <c r="H2429" s="28">
        <v>35310</v>
      </c>
      <c r="I2429" s="29">
        <v>0.28125</v>
      </c>
      <c r="J2429" s="27" t="s">
        <v>889</v>
      </c>
      <c r="K2429" s="27">
        <v>0</v>
      </c>
      <c r="L2429" s="27">
        <v>0.1</v>
      </c>
      <c r="M2429" s="27">
        <v>0.1</v>
      </c>
      <c r="N2429" s="27" t="s">
        <v>882</v>
      </c>
      <c r="O2429" s="30">
        <v>201705783</v>
      </c>
      <c r="P2429" s="22"/>
      <c r="Q2429" s="22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9"/>
    </row>
    <row r="2430" spans="1:29" x14ac:dyDescent="0.25">
      <c r="A2430" s="27">
        <v>1996</v>
      </c>
      <c r="B2430" s="27" t="s">
        <v>3938</v>
      </c>
      <c r="C2430" s="27" t="s">
        <v>674</v>
      </c>
      <c r="D2430" s="27" t="s">
        <v>3939</v>
      </c>
      <c r="E2430" s="27" t="s">
        <v>3940</v>
      </c>
      <c r="F2430" s="28">
        <v>35310</v>
      </c>
      <c r="G2430" s="29">
        <v>0.21180555555555555</v>
      </c>
      <c r="H2430" s="28">
        <v>35310</v>
      </c>
      <c r="I2430" s="29">
        <v>0.25347222222222221</v>
      </c>
      <c r="J2430" s="27" t="s">
        <v>889</v>
      </c>
      <c r="K2430" s="27">
        <v>0</v>
      </c>
      <c r="L2430" s="27">
        <v>0.2</v>
      </c>
      <c r="M2430" s="27">
        <v>0.2</v>
      </c>
      <c r="N2430" s="27" t="s">
        <v>882</v>
      </c>
      <c r="O2430" s="30">
        <v>201807575</v>
      </c>
      <c r="P2430" s="22"/>
      <c r="Q2430" s="22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9"/>
    </row>
    <row r="2431" spans="1:29" x14ac:dyDescent="0.25">
      <c r="A2431" s="27">
        <v>1996</v>
      </c>
      <c r="B2431" s="27" t="s">
        <v>4610</v>
      </c>
      <c r="C2431" s="27" t="s">
        <v>674</v>
      </c>
      <c r="D2431" s="27" t="s">
        <v>752</v>
      </c>
      <c r="E2431" s="27" t="s">
        <v>4271</v>
      </c>
      <c r="F2431" s="28">
        <v>35310</v>
      </c>
      <c r="G2431" s="29">
        <v>0.24305555555555555</v>
      </c>
      <c r="H2431" s="28">
        <v>35310</v>
      </c>
      <c r="I2431" s="29">
        <v>0.29166666666666669</v>
      </c>
      <c r="J2431" s="27" t="s">
        <v>889</v>
      </c>
      <c r="K2431" s="27">
        <v>0</v>
      </c>
      <c r="L2431" s="27">
        <v>0.1</v>
      </c>
      <c r="M2431" s="27">
        <v>0.1</v>
      </c>
      <c r="N2431" s="27" t="s">
        <v>882</v>
      </c>
      <c r="O2431" s="30">
        <v>201806776</v>
      </c>
      <c r="P2431" s="22"/>
      <c r="Q2431" s="22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9"/>
    </row>
    <row r="2432" spans="1:29" x14ac:dyDescent="0.25">
      <c r="A2432" s="27">
        <v>1996</v>
      </c>
      <c r="B2432" s="27" t="s">
        <v>3917</v>
      </c>
      <c r="C2432" s="27" t="s">
        <v>674</v>
      </c>
      <c r="D2432" s="27" t="s">
        <v>3884</v>
      </c>
      <c r="E2432" s="27" t="s">
        <v>3918</v>
      </c>
      <c r="F2432" s="28">
        <v>35310</v>
      </c>
      <c r="G2432" s="29">
        <v>0.24652777777777779</v>
      </c>
      <c r="H2432" s="28">
        <v>35310</v>
      </c>
      <c r="I2432" s="29">
        <v>0.3125</v>
      </c>
      <c r="J2432" s="27" t="s">
        <v>889</v>
      </c>
      <c r="K2432" s="27">
        <v>0</v>
      </c>
      <c r="L2432" s="27">
        <v>0.02</v>
      </c>
      <c r="M2432" s="27">
        <v>0.02</v>
      </c>
      <c r="N2432" s="27" t="s">
        <v>882</v>
      </c>
      <c r="O2432" s="30">
        <v>202005845</v>
      </c>
      <c r="P2432" s="22"/>
      <c r="Q2432" s="22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9"/>
    </row>
    <row r="2433" spans="1:29" x14ac:dyDescent="0.25">
      <c r="A2433" s="27">
        <v>1996</v>
      </c>
      <c r="B2433" s="27" t="s">
        <v>4608</v>
      </c>
      <c r="C2433" s="27" t="s">
        <v>674</v>
      </c>
      <c r="D2433" s="27" t="s">
        <v>752</v>
      </c>
      <c r="E2433" s="27" t="s">
        <v>4166</v>
      </c>
      <c r="F2433" s="28">
        <v>35310</v>
      </c>
      <c r="G2433" s="29">
        <v>0.27083333333333331</v>
      </c>
      <c r="H2433" s="28">
        <v>35310</v>
      </c>
      <c r="I2433" s="29">
        <v>0.3125</v>
      </c>
      <c r="J2433" s="27" t="s">
        <v>889</v>
      </c>
      <c r="K2433" s="27">
        <v>0</v>
      </c>
      <c r="L2433" s="27">
        <v>0.1</v>
      </c>
      <c r="M2433" s="27">
        <v>0.1</v>
      </c>
      <c r="N2433" s="27" t="s">
        <v>882</v>
      </c>
      <c r="O2433" s="30">
        <v>201806178</v>
      </c>
      <c r="P2433" s="22"/>
      <c r="Q2433" s="22"/>
      <c r="R2433" s="16"/>
      <c r="S2433" s="16"/>
      <c r="T2433" s="16"/>
      <c r="U2433" s="16"/>
      <c r="V2433" s="16"/>
      <c r="W2433" s="16"/>
      <c r="X2433" s="16"/>
      <c r="Y2433" s="16"/>
      <c r="Z2433" s="16"/>
      <c r="AA2433" s="16"/>
      <c r="AB2433" s="16"/>
      <c r="AC2433" s="19"/>
    </row>
    <row r="2434" spans="1:29" x14ac:dyDescent="0.25">
      <c r="A2434" s="27">
        <v>1996</v>
      </c>
      <c r="B2434" s="27" t="s">
        <v>4391</v>
      </c>
      <c r="C2434" s="27" t="s">
        <v>674</v>
      </c>
      <c r="D2434" s="27" t="s">
        <v>1248</v>
      </c>
      <c r="E2434" s="27" t="s">
        <v>4359</v>
      </c>
      <c r="F2434" s="28">
        <v>35310</v>
      </c>
      <c r="G2434" s="29">
        <v>0.28472222222222221</v>
      </c>
      <c r="H2434" s="28">
        <v>35310</v>
      </c>
      <c r="I2434" s="29">
        <v>0.31944444444444448</v>
      </c>
      <c r="J2434" s="27" t="s">
        <v>889</v>
      </c>
      <c r="K2434" s="27">
        <v>0</v>
      </c>
      <c r="L2434" s="27">
        <v>0.1</v>
      </c>
      <c r="M2434" s="27">
        <v>0.1</v>
      </c>
      <c r="N2434" s="27" t="s">
        <v>882</v>
      </c>
      <c r="O2434" s="30">
        <v>202004968</v>
      </c>
      <c r="P2434" s="22"/>
      <c r="Q2434" s="22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9"/>
    </row>
    <row r="2435" spans="1:29" x14ac:dyDescent="0.25">
      <c r="A2435" s="27">
        <v>1996</v>
      </c>
      <c r="B2435" s="27" t="s">
        <v>4088</v>
      </c>
      <c r="C2435" s="27" t="s">
        <v>674</v>
      </c>
      <c r="D2435" s="27" t="s">
        <v>3841</v>
      </c>
      <c r="E2435" s="27" t="s">
        <v>4089</v>
      </c>
      <c r="F2435" s="28">
        <v>35310</v>
      </c>
      <c r="G2435" s="29">
        <v>0.28472222222222221</v>
      </c>
      <c r="H2435" s="28">
        <v>35310</v>
      </c>
      <c r="I2435" s="29">
        <v>0.31944444444444448</v>
      </c>
      <c r="J2435" s="27" t="s">
        <v>889</v>
      </c>
      <c r="K2435" s="27">
        <v>0</v>
      </c>
      <c r="L2435" s="27">
        <v>0.3</v>
      </c>
      <c r="M2435" s="27">
        <v>0.3</v>
      </c>
      <c r="N2435" s="27" t="s">
        <v>882</v>
      </c>
      <c r="O2435" s="30">
        <v>201806151</v>
      </c>
      <c r="P2435" s="22"/>
      <c r="Q2435" s="22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9"/>
    </row>
    <row r="2436" spans="1:29" x14ac:dyDescent="0.25">
      <c r="A2436" s="27">
        <v>1996</v>
      </c>
      <c r="B2436" s="27" t="s">
        <v>4904</v>
      </c>
      <c r="C2436" s="27" t="s">
        <v>674</v>
      </c>
      <c r="D2436" s="27" t="s">
        <v>752</v>
      </c>
      <c r="E2436" s="27" t="s">
        <v>751</v>
      </c>
      <c r="F2436" s="28">
        <v>35310</v>
      </c>
      <c r="G2436" s="29">
        <v>0.30208333333333331</v>
      </c>
      <c r="H2436" s="28">
        <v>35310</v>
      </c>
      <c r="I2436" s="29">
        <v>0.375</v>
      </c>
      <c r="J2436" s="27" t="s">
        <v>889</v>
      </c>
      <c r="K2436" s="27">
        <v>0</v>
      </c>
      <c r="L2436" s="27">
        <v>0.7</v>
      </c>
      <c r="M2436" s="27">
        <v>0.7</v>
      </c>
      <c r="N2436" s="27" t="s">
        <v>882</v>
      </c>
      <c r="O2436" s="30">
        <v>201706117</v>
      </c>
      <c r="P2436" s="22"/>
      <c r="Q2436" s="22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9"/>
    </row>
    <row r="2437" spans="1:29" x14ac:dyDescent="0.25">
      <c r="A2437" s="27">
        <v>1996</v>
      </c>
      <c r="B2437" s="27" t="s">
        <v>940</v>
      </c>
      <c r="C2437" s="27" t="s">
        <v>676</v>
      </c>
      <c r="D2437" s="27" t="s">
        <v>930</v>
      </c>
      <c r="E2437" s="27" t="s">
        <v>941</v>
      </c>
      <c r="F2437" s="28">
        <v>35310</v>
      </c>
      <c r="G2437" s="29">
        <v>0.3263888888888889</v>
      </c>
      <c r="H2437" s="28">
        <v>35310</v>
      </c>
      <c r="I2437" s="29">
        <v>0.54166666666666663</v>
      </c>
      <c r="J2437" s="27" t="s">
        <v>889</v>
      </c>
      <c r="K2437" s="27">
        <v>0</v>
      </c>
      <c r="L2437" s="27">
        <v>6</v>
      </c>
      <c r="M2437" s="27">
        <v>6</v>
      </c>
      <c r="N2437" s="27" t="s">
        <v>882</v>
      </c>
      <c r="O2437" s="30">
        <v>201907737</v>
      </c>
      <c r="P2437" s="22"/>
      <c r="Q2437" s="22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9"/>
    </row>
    <row r="2438" spans="1:29" x14ac:dyDescent="0.25">
      <c r="A2438" s="27">
        <v>1996</v>
      </c>
      <c r="B2438" s="27" t="s">
        <v>4549</v>
      </c>
      <c r="C2438" s="27" t="s">
        <v>674</v>
      </c>
      <c r="D2438" s="27" t="s">
        <v>1248</v>
      </c>
      <c r="E2438" s="27" t="s">
        <v>4354</v>
      </c>
      <c r="F2438" s="28">
        <v>35310</v>
      </c>
      <c r="G2438" s="29">
        <v>0.34027777777777773</v>
      </c>
      <c r="H2438" s="28">
        <v>35310</v>
      </c>
      <c r="I2438" s="29">
        <v>0.50694444444444442</v>
      </c>
      <c r="J2438" s="27" t="s">
        <v>889</v>
      </c>
      <c r="K2438" s="27">
        <v>0</v>
      </c>
      <c r="L2438" s="27">
        <v>1</v>
      </c>
      <c r="M2438" s="27">
        <v>1</v>
      </c>
      <c r="N2438" s="27" t="s">
        <v>882</v>
      </c>
      <c r="O2438" s="30">
        <v>201905166</v>
      </c>
      <c r="P2438" s="22"/>
      <c r="Q2438" s="22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9"/>
    </row>
    <row r="2439" spans="1:29" x14ac:dyDescent="0.25">
      <c r="A2439" s="27">
        <v>1996</v>
      </c>
      <c r="B2439" s="27" t="s">
        <v>2286</v>
      </c>
      <c r="C2439" s="27" t="s">
        <v>2231</v>
      </c>
      <c r="D2439" s="27" t="s">
        <v>2243</v>
      </c>
      <c r="E2439" s="27" t="s">
        <v>2287</v>
      </c>
      <c r="F2439" s="28">
        <v>35310</v>
      </c>
      <c r="G2439" s="29">
        <v>0.34652777777777777</v>
      </c>
      <c r="H2439" s="28">
        <v>35310</v>
      </c>
      <c r="I2439" s="29">
        <v>0.42708333333333331</v>
      </c>
      <c r="J2439" s="27"/>
      <c r="K2439" s="27">
        <v>0.55000000000000004</v>
      </c>
      <c r="L2439" s="27">
        <v>0.15</v>
      </c>
      <c r="M2439" s="27">
        <v>0.7</v>
      </c>
      <c r="N2439" s="27" t="s">
        <v>2173</v>
      </c>
      <c r="O2439" s="30">
        <v>202004558</v>
      </c>
      <c r="P2439" s="22"/>
      <c r="Q2439" s="22"/>
      <c r="R2439" s="16"/>
      <c r="S2439" s="16"/>
      <c r="T2439" s="16"/>
      <c r="U2439" s="16"/>
      <c r="V2439" s="16"/>
      <c r="W2439" s="16"/>
      <c r="X2439" s="16"/>
      <c r="Y2439" s="16"/>
      <c r="Z2439" s="16"/>
      <c r="AA2439" s="16"/>
      <c r="AB2439" s="16"/>
      <c r="AC2439" s="19"/>
    </row>
    <row r="2440" spans="1:29" x14ac:dyDescent="0.25">
      <c r="A2440" s="27">
        <v>1996</v>
      </c>
      <c r="B2440" s="27" t="s">
        <v>1341</v>
      </c>
      <c r="C2440" s="27" t="s">
        <v>676</v>
      </c>
      <c r="D2440" s="27" t="s">
        <v>887</v>
      </c>
      <c r="E2440" s="27" t="s">
        <v>1342</v>
      </c>
      <c r="F2440" s="28">
        <v>35310</v>
      </c>
      <c r="G2440" s="29">
        <v>0.3611111111111111</v>
      </c>
      <c r="H2440" s="28">
        <v>35310</v>
      </c>
      <c r="I2440" s="29">
        <v>0.39583333333333331</v>
      </c>
      <c r="J2440" s="27" t="s">
        <v>889</v>
      </c>
      <c r="K2440" s="27">
        <v>0</v>
      </c>
      <c r="L2440" s="27">
        <v>0.1</v>
      </c>
      <c r="M2440" s="27">
        <v>0.1</v>
      </c>
      <c r="N2440" s="27" t="s">
        <v>882</v>
      </c>
      <c r="O2440" s="30">
        <v>201806787</v>
      </c>
      <c r="P2440" s="22"/>
      <c r="Q2440" s="22"/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9"/>
    </row>
    <row r="2441" spans="1:29" x14ac:dyDescent="0.25">
      <c r="A2441" s="27">
        <v>1996</v>
      </c>
      <c r="B2441" s="27" t="s">
        <v>1218</v>
      </c>
      <c r="C2441" s="27" t="s">
        <v>676</v>
      </c>
      <c r="D2441" s="27" t="s">
        <v>905</v>
      </c>
      <c r="E2441" s="27" t="s">
        <v>1219</v>
      </c>
      <c r="F2441" s="28">
        <v>35310</v>
      </c>
      <c r="G2441" s="29">
        <v>0.39583333333333331</v>
      </c>
      <c r="H2441" s="28">
        <v>35310</v>
      </c>
      <c r="I2441" s="29">
        <v>0.43055555555555558</v>
      </c>
      <c r="J2441" s="27" t="s">
        <v>889</v>
      </c>
      <c r="K2441" s="27">
        <v>0</v>
      </c>
      <c r="L2441" s="27">
        <v>0.08</v>
      </c>
      <c r="M2441" s="27">
        <v>0.08</v>
      </c>
      <c r="N2441" s="27" t="s">
        <v>882</v>
      </c>
      <c r="O2441" s="30">
        <v>202008396</v>
      </c>
      <c r="P2441" s="22"/>
      <c r="Q2441" s="22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9"/>
    </row>
    <row r="2442" spans="1:29" x14ac:dyDescent="0.25">
      <c r="A2442" s="27">
        <v>1996</v>
      </c>
      <c r="B2442" s="27" t="s">
        <v>2288</v>
      </c>
      <c r="C2442" s="27" t="s">
        <v>2231</v>
      </c>
      <c r="D2442" s="27" t="s">
        <v>2259</v>
      </c>
      <c r="E2442" s="27" t="s">
        <v>2259</v>
      </c>
      <c r="F2442" s="28">
        <v>35310</v>
      </c>
      <c r="G2442" s="29">
        <v>0.41388888888888892</v>
      </c>
      <c r="H2442" s="28">
        <v>35310</v>
      </c>
      <c r="I2442" s="29">
        <v>0.50486111111111109</v>
      </c>
      <c r="J2442" s="27"/>
      <c r="K2442" s="27">
        <v>0.5</v>
      </c>
      <c r="L2442" s="27">
        <v>0.5</v>
      </c>
      <c r="M2442" s="27">
        <v>1</v>
      </c>
      <c r="N2442" s="27" t="s">
        <v>2173</v>
      </c>
      <c r="O2442" s="30">
        <v>201906465</v>
      </c>
      <c r="P2442" s="22"/>
      <c r="Q2442" s="22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9"/>
    </row>
    <row r="2443" spans="1:29" x14ac:dyDescent="0.25">
      <c r="A2443" s="27">
        <v>1996</v>
      </c>
      <c r="B2443" s="27" t="s">
        <v>4231</v>
      </c>
      <c r="C2443" s="27" t="s">
        <v>674</v>
      </c>
      <c r="D2443" s="27" t="s">
        <v>3939</v>
      </c>
      <c r="E2443" s="27" t="s">
        <v>4232</v>
      </c>
      <c r="F2443" s="28">
        <v>35310</v>
      </c>
      <c r="G2443" s="29">
        <v>0.44791666666666669</v>
      </c>
      <c r="H2443" s="28">
        <v>35310</v>
      </c>
      <c r="I2443" s="29">
        <v>0.58333333333333337</v>
      </c>
      <c r="J2443" s="27" t="s">
        <v>889</v>
      </c>
      <c r="K2443" s="27">
        <v>0</v>
      </c>
      <c r="L2443" s="27">
        <v>0.1</v>
      </c>
      <c r="M2443" s="27">
        <v>0.1</v>
      </c>
      <c r="N2443" s="27" t="s">
        <v>882</v>
      </c>
      <c r="O2443" s="30">
        <v>202008021</v>
      </c>
      <c r="P2443" s="22"/>
      <c r="Q2443" s="22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9"/>
    </row>
    <row r="2444" spans="1:29" x14ac:dyDescent="0.25">
      <c r="A2444" s="27">
        <v>1996</v>
      </c>
      <c r="B2444" s="27" t="s">
        <v>4086</v>
      </c>
      <c r="C2444" s="27" t="s">
        <v>674</v>
      </c>
      <c r="D2444" s="27" t="s">
        <v>3841</v>
      </c>
      <c r="E2444" s="27" t="s">
        <v>4065</v>
      </c>
      <c r="F2444" s="28">
        <v>35310</v>
      </c>
      <c r="G2444" s="29">
        <v>0.4513888888888889</v>
      </c>
      <c r="H2444" s="28">
        <v>35310</v>
      </c>
      <c r="I2444" s="29">
        <v>0.47916666666666669</v>
      </c>
      <c r="J2444" s="27" t="s">
        <v>889</v>
      </c>
      <c r="K2444" s="27">
        <v>0</v>
      </c>
      <c r="L2444" s="27">
        <v>0.02</v>
      </c>
      <c r="M2444" s="27">
        <v>0.02</v>
      </c>
      <c r="N2444" s="27" t="s">
        <v>882</v>
      </c>
      <c r="O2444" s="30">
        <v>201905354</v>
      </c>
      <c r="P2444" s="22"/>
      <c r="Q2444" s="22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9"/>
    </row>
    <row r="2445" spans="1:29" x14ac:dyDescent="0.25">
      <c r="A2445" s="27">
        <v>1996</v>
      </c>
      <c r="B2445" s="27" t="s">
        <v>4769</v>
      </c>
      <c r="C2445" s="27" t="s">
        <v>674</v>
      </c>
      <c r="D2445" s="27" t="s">
        <v>4037</v>
      </c>
      <c r="E2445" s="27" t="s">
        <v>4538</v>
      </c>
      <c r="F2445" s="28">
        <v>35310</v>
      </c>
      <c r="G2445" s="29">
        <v>0.4548611111111111</v>
      </c>
      <c r="H2445" s="28">
        <v>35310</v>
      </c>
      <c r="I2445" s="29">
        <v>0.50694444444444442</v>
      </c>
      <c r="J2445" s="27" t="s">
        <v>889</v>
      </c>
      <c r="K2445" s="27">
        <v>0</v>
      </c>
      <c r="L2445" s="27">
        <v>0.2</v>
      </c>
      <c r="M2445" s="27">
        <v>0.2</v>
      </c>
      <c r="N2445" s="27" t="s">
        <v>882</v>
      </c>
      <c r="O2445" s="30">
        <v>202007568</v>
      </c>
      <c r="P2445" s="22"/>
      <c r="Q2445" s="22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9"/>
    </row>
    <row r="2446" spans="1:29" x14ac:dyDescent="0.25">
      <c r="A2446" s="27">
        <v>1996</v>
      </c>
      <c r="B2446" s="27" t="s">
        <v>1321</v>
      </c>
      <c r="C2446" s="27" t="s">
        <v>676</v>
      </c>
      <c r="D2446" s="27" t="s">
        <v>905</v>
      </c>
      <c r="E2446" s="27" t="s">
        <v>1182</v>
      </c>
      <c r="F2446" s="28">
        <v>35310</v>
      </c>
      <c r="G2446" s="29">
        <v>0.45833333333333331</v>
      </c>
      <c r="H2446" s="28">
        <v>35310</v>
      </c>
      <c r="I2446" s="29">
        <v>0.49305555555555558</v>
      </c>
      <c r="J2446" s="27" t="s">
        <v>889</v>
      </c>
      <c r="K2446" s="27">
        <v>0</v>
      </c>
      <c r="L2446" s="27">
        <v>0.06</v>
      </c>
      <c r="M2446" s="27">
        <v>0.06</v>
      </c>
      <c r="N2446" s="27" t="s">
        <v>882</v>
      </c>
      <c r="O2446" s="30">
        <v>201705720</v>
      </c>
      <c r="P2446" s="22"/>
      <c r="Q2446" s="22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9"/>
    </row>
    <row r="2447" spans="1:29" x14ac:dyDescent="0.25">
      <c r="A2447" s="27">
        <v>1996</v>
      </c>
      <c r="B2447" s="27" t="s">
        <v>4373</v>
      </c>
      <c r="C2447" s="27" t="s">
        <v>674</v>
      </c>
      <c r="D2447" s="27" t="s">
        <v>802</v>
      </c>
      <c r="E2447" s="27" t="s">
        <v>3863</v>
      </c>
      <c r="F2447" s="28">
        <v>35310</v>
      </c>
      <c r="G2447" s="29">
        <v>0.45833333333333331</v>
      </c>
      <c r="H2447" s="28">
        <v>35310</v>
      </c>
      <c r="I2447" s="29">
        <v>0.49652777777777773</v>
      </c>
      <c r="J2447" s="27" t="s">
        <v>889</v>
      </c>
      <c r="K2447" s="27">
        <v>0</v>
      </c>
      <c r="L2447" s="27">
        <v>0.05</v>
      </c>
      <c r="M2447" s="27">
        <v>0.05</v>
      </c>
      <c r="N2447" s="27" t="s">
        <v>882</v>
      </c>
      <c r="O2447" s="30">
        <v>201706072</v>
      </c>
      <c r="P2447" s="22"/>
      <c r="Q2447" s="22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9"/>
    </row>
    <row r="2448" spans="1:29" x14ac:dyDescent="0.25">
      <c r="A2448" s="27">
        <v>1996</v>
      </c>
      <c r="B2448" s="27" t="s">
        <v>4379</v>
      </c>
      <c r="C2448" s="27" t="s">
        <v>674</v>
      </c>
      <c r="D2448" s="27" t="s">
        <v>3841</v>
      </c>
      <c r="E2448" s="27" t="s">
        <v>4063</v>
      </c>
      <c r="F2448" s="28">
        <v>35310</v>
      </c>
      <c r="G2448" s="29">
        <v>0.46180555555555558</v>
      </c>
      <c r="H2448" s="28">
        <v>35310</v>
      </c>
      <c r="I2448" s="29">
        <v>0.49305555555555558</v>
      </c>
      <c r="J2448" s="27" t="s">
        <v>889</v>
      </c>
      <c r="K2448" s="27">
        <v>0</v>
      </c>
      <c r="L2448" s="27">
        <v>0.1</v>
      </c>
      <c r="M2448" s="27">
        <v>0.1</v>
      </c>
      <c r="N2448" s="27" t="s">
        <v>882</v>
      </c>
      <c r="O2448" s="30">
        <v>201706044</v>
      </c>
      <c r="P2448" s="22"/>
      <c r="Q2448" s="22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9"/>
    </row>
    <row r="2449" spans="1:29" x14ac:dyDescent="0.25">
      <c r="A2449" s="27">
        <v>1996</v>
      </c>
      <c r="B2449" s="27" t="s">
        <v>3936</v>
      </c>
      <c r="C2449" s="27" t="s">
        <v>674</v>
      </c>
      <c r="D2449" s="27" t="s">
        <v>3841</v>
      </c>
      <c r="E2449" s="27" t="s">
        <v>3937</v>
      </c>
      <c r="F2449" s="28">
        <v>35310</v>
      </c>
      <c r="G2449" s="29">
        <v>0.46527777777777773</v>
      </c>
      <c r="H2449" s="28">
        <v>35310</v>
      </c>
      <c r="I2449" s="29">
        <v>0.65625</v>
      </c>
      <c r="J2449" s="27" t="s">
        <v>889</v>
      </c>
      <c r="K2449" s="27">
        <v>0</v>
      </c>
      <c r="L2449" s="27">
        <v>3</v>
      </c>
      <c r="M2449" s="27">
        <v>3</v>
      </c>
      <c r="N2449" s="27" t="s">
        <v>882</v>
      </c>
      <c r="O2449" s="30">
        <v>201704797</v>
      </c>
      <c r="P2449" s="22"/>
      <c r="Q2449" s="22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9"/>
    </row>
    <row r="2450" spans="1:29" x14ac:dyDescent="0.25">
      <c r="A2450" s="27">
        <v>1996</v>
      </c>
      <c r="B2450" s="27" t="s">
        <v>962</v>
      </c>
      <c r="C2450" s="27" t="s">
        <v>676</v>
      </c>
      <c r="D2450" s="27" t="s">
        <v>963</v>
      </c>
      <c r="E2450" s="27" t="s">
        <v>964</v>
      </c>
      <c r="F2450" s="28">
        <v>35310</v>
      </c>
      <c r="G2450" s="29">
        <v>0.47222222222222227</v>
      </c>
      <c r="H2450" s="28">
        <v>35310</v>
      </c>
      <c r="I2450" s="29">
        <v>0.57638888888888895</v>
      </c>
      <c r="J2450" s="27" t="s">
        <v>889</v>
      </c>
      <c r="K2450" s="27">
        <v>0</v>
      </c>
      <c r="L2450" s="27">
        <v>0.2</v>
      </c>
      <c r="M2450" s="27">
        <v>0.2</v>
      </c>
      <c r="N2450" s="27" t="s">
        <v>882</v>
      </c>
      <c r="O2450" s="30">
        <v>201907337</v>
      </c>
      <c r="P2450" s="22"/>
      <c r="Q2450" s="22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9"/>
    </row>
    <row r="2451" spans="1:29" x14ac:dyDescent="0.25">
      <c r="A2451" s="27">
        <v>1996</v>
      </c>
      <c r="B2451" s="27" t="s">
        <v>4941</v>
      </c>
      <c r="C2451" s="27" t="s">
        <v>674</v>
      </c>
      <c r="D2451" s="27" t="s">
        <v>3827</v>
      </c>
      <c r="E2451" s="27" t="s">
        <v>4248</v>
      </c>
      <c r="F2451" s="28">
        <v>35310</v>
      </c>
      <c r="G2451" s="29">
        <v>0.47916666666666669</v>
      </c>
      <c r="H2451" s="28">
        <v>35310</v>
      </c>
      <c r="I2451" s="29">
        <v>0.52083333333333337</v>
      </c>
      <c r="J2451" s="27" t="s">
        <v>889</v>
      </c>
      <c r="K2451" s="27">
        <v>1.5</v>
      </c>
      <c r="L2451" s="27">
        <v>1.5</v>
      </c>
      <c r="M2451" s="27">
        <v>3</v>
      </c>
      <c r="N2451" s="27" t="s">
        <v>882</v>
      </c>
      <c r="O2451" s="30">
        <v>202004186</v>
      </c>
      <c r="P2451" s="22"/>
      <c r="Q2451" s="22"/>
      <c r="R2451" s="16"/>
      <c r="S2451" s="16"/>
      <c r="T2451" s="16"/>
      <c r="U2451" s="16"/>
      <c r="V2451" s="16"/>
      <c r="W2451" s="16"/>
      <c r="X2451" s="16"/>
      <c r="Y2451" s="16"/>
      <c r="Z2451" s="16"/>
      <c r="AA2451" s="16"/>
      <c r="AB2451" s="16"/>
      <c r="AC2451" s="19"/>
    </row>
    <row r="2452" spans="1:29" x14ac:dyDescent="0.25">
      <c r="A2452" s="27">
        <v>1996</v>
      </c>
      <c r="B2452" s="27" t="s">
        <v>4606</v>
      </c>
      <c r="C2452" s="27" t="s">
        <v>674</v>
      </c>
      <c r="D2452" s="27" t="s">
        <v>3933</v>
      </c>
      <c r="E2452" s="27" t="s">
        <v>813</v>
      </c>
      <c r="F2452" s="28">
        <v>35310</v>
      </c>
      <c r="G2452" s="29">
        <v>0.4826388888888889</v>
      </c>
      <c r="H2452" s="28">
        <v>35310</v>
      </c>
      <c r="I2452" s="29">
        <v>0.53125</v>
      </c>
      <c r="J2452" s="27" t="s">
        <v>889</v>
      </c>
      <c r="K2452" s="27">
        <v>0</v>
      </c>
      <c r="L2452" s="27">
        <v>0.1</v>
      </c>
      <c r="M2452" s="27">
        <v>0.1</v>
      </c>
      <c r="N2452" s="27" t="s">
        <v>882</v>
      </c>
      <c r="O2452" s="30">
        <v>201907288</v>
      </c>
      <c r="P2452" s="22"/>
      <c r="Q2452" s="22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9"/>
    </row>
    <row r="2453" spans="1:29" x14ac:dyDescent="0.25">
      <c r="A2453" s="27">
        <v>1996</v>
      </c>
      <c r="B2453" s="27" t="s">
        <v>4088</v>
      </c>
      <c r="C2453" s="27" t="s">
        <v>674</v>
      </c>
      <c r="D2453" s="27" t="s">
        <v>3841</v>
      </c>
      <c r="E2453" s="27" t="s">
        <v>4089</v>
      </c>
      <c r="F2453" s="28">
        <v>35310</v>
      </c>
      <c r="G2453" s="29">
        <v>0.49652777777777773</v>
      </c>
      <c r="H2453" s="28">
        <v>35310</v>
      </c>
      <c r="I2453" s="29">
        <v>0.52777777777777779</v>
      </c>
      <c r="J2453" s="27" t="s">
        <v>889</v>
      </c>
      <c r="K2453" s="27">
        <v>0</v>
      </c>
      <c r="L2453" s="27">
        <v>0.02</v>
      </c>
      <c r="M2453" s="27">
        <v>0.02</v>
      </c>
      <c r="N2453" s="27" t="s">
        <v>882</v>
      </c>
      <c r="O2453" s="30">
        <v>201905179</v>
      </c>
      <c r="P2453" s="22"/>
      <c r="Q2453" s="22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9"/>
    </row>
    <row r="2454" spans="1:29" x14ac:dyDescent="0.25">
      <c r="A2454" s="27">
        <v>1996</v>
      </c>
      <c r="B2454" s="27" t="s">
        <v>4243</v>
      </c>
      <c r="C2454" s="27" t="s">
        <v>674</v>
      </c>
      <c r="D2454" s="27" t="s">
        <v>802</v>
      </c>
      <c r="E2454" s="27" t="s">
        <v>3863</v>
      </c>
      <c r="F2454" s="28">
        <v>35310</v>
      </c>
      <c r="G2454" s="29">
        <v>0.49652777777777773</v>
      </c>
      <c r="H2454" s="28">
        <v>35310</v>
      </c>
      <c r="I2454" s="29">
        <v>0.52083333333333337</v>
      </c>
      <c r="J2454" s="27" t="s">
        <v>889</v>
      </c>
      <c r="K2454" s="27">
        <v>0</v>
      </c>
      <c r="L2454" s="27">
        <v>0.05</v>
      </c>
      <c r="M2454" s="27">
        <v>0.05</v>
      </c>
      <c r="N2454" s="27" t="s">
        <v>882</v>
      </c>
      <c r="O2454" s="30">
        <v>202005827</v>
      </c>
      <c r="P2454" s="22"/>
      <c r="Q2454" s="22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9"/>
    </row>
    <row r="2455" spans="1:29" x14ac:dyDescent="0.25">
      <c r="A2455" s="27">
        <v>1996</v>
      </c>
      <c r="B2455" s="27" t="s">
        <v>2478</v>
      </c>
      <c r="C2455" s="27" t="s">
        <v>2231</v>
      </c>
      <c r="D2455" s="27" t="s">
        <v>2259</v>
      </c>
      <c r="E2455" s="27" t="s">
        <v>2479</v>
      </c>
      <c r="F2455" s="28">
        <v>35310</v>
      </c>
      <c r="G2455" s="29">
        <v>0.50208333333333333</v>
      </c>
      <c r="H2455" s="28">
        <v>35310</v>
      </c>
      <c r="I2455" s="29">
        <v>0.63194444444444442</v>
      </c>
      <c r="J2455" s="27"/>
      <c r="K2455" s="27">
        <v>0</v>
      </c>
      <c r="L2455" s="27">
        <v>0.05</v>
      </c>
      <c r="M2455" s="27">
        <v>0.05</v>
      </c>
      <c r="N2455" s="27" t="s">
        <v>2211</v>
      </c>
      <c r="O2455" s="30">
        <v>202007667</v>
      </c>
      <c r="P2455" s="22"/>
      <c r="Q2455" s="22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9"/>
    </row>
    <row r="2456" spans="1:29" x14ac:dyDescent="0.25">
      <c r="A2456" s="27">
        <v>1996</v>
      </c>
      <c r="B2456" s="27" t="s">
        <v>4379</v>
      </c>
      <c r="C2456" s="27" t="s">
        <v>674</v>
      </c>
      <c r="D2456" s="27" t="s">
        <v>3841</v>
      </c>
      <c r="E2456" s="27" t="s">
        <v>4063</v>
      </c>
      <c r="F2456" s="28">
        <v>35310</v>
      </c>
      <c r="G2456" s="29">
        <v>0.50347222222222221</v>
      </c>
      <c r="H2456" s="28">
        <v>35310</v>
      </c>
      <c r="I2456" s="29">
        <v>0.55208333333333337</v>
      </c>
      <c r="J2456" s="27" t="s">
        <v>889</v>
      </c>
      <c r="K2456" s="27">
        <v>0</v>
      </c>
      <c r="L2456" s="27">
        <v>0.2</v>
      </c>
      <c r="M2456" s="27">
        <v>0.2</v>
      </c>
      <c r="N2456" s="27" t="s">
        <v>882</v>
      </c>
      <c r="O2456" s="30">
        <v>201906014</v>
      </c>
      <c r="P2456" s="22"/>
      <c r="Q2456" s="22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9"/>
    </row>
    <row r="2457" spans="1:29" x14ac:dyDescent="0.25">
      <c r="A2457" s="27">
        <v>1996</v>
      </c>
      <c r="B2457" s="27" t="s">
        <v>4860</v>
      </c>
      <c r="C2457" s="27" t="s">
        <v>674</v>
      </c>
      <c r="D2457" s="27" t="s">
        <v>853</v>
      </c>
      <c r="E2457" s="27" t="s">
        <v>803</v>
      </c>
      <c r="F2457" s="28">
        <v>35310</v>
      </c>
      <c r="G2457" s="29">
        <v>0.52083333333333337</v>
      </c>
      <c r="H2457" s="28">
        <v>35310</v>
      </c>
      <c r="I2457" s="29">
        <v>0.60416666666666663</v>
      </c>
      <c r="J2457" s="27" t="s">
        <v>889</v>
      </c>
      <c r="K2457" s="27">
        <v>0</v>
      </c>
      <c r="L2457" s="27">
        <v>0.5</v>
      </c>
      <c r="M2457" s="27">
        <v>0.5</v>
      </c>
      <c r="N2457" s="27" t="s">
        <v>882</v>
      </c>
      <c r="O2457" s="30">
        <v>201504108</v>
      </c>
      <c r="P2457" s="22"/>
      <c r="Q2457" s="22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9"/>
    </row>
    <row r="2458" spans="1:29" x14ac:dyDescent="0.25">
      <c r="A2458" s="27">
        <v>1996</v>
      </c>
      <c r="B2458" s="27" t="s">
        <v>4550</v>
      </c>
      <c r="C2458" s="27" t="s">
        <v>674</v>
      </c>
      <c r="D2458" s="27" t="s">
        <v>3841</v>
      </c>
      <c r="E2458" s="27" t="s">
        <v>4307</v>
      </c>
      <c r="F2458" s="28">
        <v>35310</v>
      </c>
      <c r="G2458" s="29">
        <v>0.52430555555555558</v>
      </c>
      <c r="H2458" s="28">
        <v>35310</v>
      </c>
      <c r="I2458" s="29">
        <v>0.57291666666666663</v>
      </c>
      <c r="J2458" s="27" t="s">
        <v>889</v>
      </c>
      <c r="K2458" s="27">
        <v>0</v>
      </c>
      <c r="L2458" s="27">
        <v>0.06</v>
      </c>
      <c r="M2458" s="27">
        <v>0.06</v>
      </c>
      <c r="N2458" s="27" t="s">
        <v>882</v>
      </c>
      <c r="O2458" s="30">
        <v>202004852</v>
      </c>
      <c r="P2458" s="22"/>
      <c r="Q2458" s="22"/>
      <c r="R2458" s="16"/>
      <c r="S2458" s="16"/>
      <c r="T2458" s="16"/>
      <c r="U2458" s="16"/>
      <c r="V2458" s="16"/>
      <c r="W2458" s="16"/>
      <c r="X2458" s="16"/>
      <c r="Y2458" s="16"/>
      <c r="Z2458" s="16"/>
      <c r="AA2458" s="16"/>
      <c r="AB2458" s="16"/>
      <c r="AC2458" s="19"/>
    </row>
    <row r="2459" spans="1:29" x14ac:dyDescent="0.25">
      <c r="A2459" s="27">
        <v>1996</v>
      </c>
      <c r="B2459" s="27" t="s">
        <v>2288</v>
      </c>
      <c r="C2459" s="27" t="s">
        <v>2231</v>
      </c>
      <c r="D2459" s="27" t="s">
        <v>2259</v>
      </c>
      <c r="E2459" s="27" t="s">
        <v>2259</v>
      </c>
      <c r="F2459" s="28">
        <v>35310</v>
      </c>
      <c r="G2459" s="29">
        <v>0.52777777777777779</v>
      </c>
      <c r="H2459" s="28">
        <v>35310</v>
      </c>
      <c r="I2459" s="29">
        <v>0.60416666666666663</v>
      </c>
      <c r="J2459" s="27" t="s">
        <v>889</v>
      </c>
      <c r="K2459" s="27">
        <v>0</v>
      </c>
      <c r="L2459" s="27">
        <v>5.0000000000000001E-4</v>
      </c>
      <c r="M2459" s="27">
        <v>5.0000000000000001E-4</v>
      </c>
      <c r="N2459" s="27" t="s">
        <v>882</v>
      </c>
      <c r="O2459" s="30">
        <v>201700101</v>
      </c>
      <c r="P2459" s="22"/>
      <c r="Q2459" s="22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9"/>
    </row>
    <row r="2460" spans="1:29" x14ac:dyDescent="0.25">
      <c r="A2460" s="27">
        <v>1996</v>
      </c>
      <c r="B2460" s="27" t="s">
        <v>4725</v>
      </c>
      <c r="C2460" s="27" t="s">
        <v>674</v>
      </c>
      <c r="D2460" s="27" t="s">
        <v>853</v>
      </c>
      <c r="E2460" s="27" t="s">
        <v>2468</v>
      </c>
      <c r="F2460" s="28">
        <v>35310</v>
      </c>
      <c r="G2460" s="29">
        <v>0.52777777777777779</v>
      </c>
      <c r="H2460" s="28">
        <v>35310</v>
      </c>
      <c r="I2460" s="29">
        <v>0.57638888888888895</v>
      </c>
      <c r="J2460" s="27" t="s">
        <v>889</v>
      </c>
      <c r="K2460" s="27">
        <v>0</v>
      </c>
      <c r="L2460" s="27">
        <v>0.15</v>
      </c>
      <c r="M2460" s="27">
        <v>0.15</v>
      </c>
      <c r="N2460" s="27" t="s">
        <v>882</v>
      </c>
      <c r="O2460" s="30">
        <v>201806175</v>
      </c>
      <c r="P2460" s="22"/>
      <c r="Q2460" s="22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9"/>
    </row>
    <row r="2461" spans="1:29" x14ac:dyDescent="0.25">
      <c r="A2461" s="27">
        <v>1996</v>
      </c>
      <c r="B2461" s="27" t="s">
        <v>1448</v>
      </c>
      <c r="C2461" s="27" t="s">
        <v>676</v>
      </c>
      <c r="D2461" s="27" t="s">
        <v>891</v>
      </c>
      <c r="E2461" s="27" t="s">
        <v>923</v>
      </c>
      <c r="F2461" s="28">
        <v>35310</v>
      </c>
      <c r="G2461" s="29">
        <v>0.53819444444444442</v>
      </c>
      <c r="H2461" s="28">
        <v>35310</v>
      </c>
      <c r="I2461" s="29">
        <v>0.61458333333333337</v>
      </c>
      <c r="J2461" s="27" t="s">
        <v>889</v>
      </c>
      <c r="K2461" s="27">
        <v>0</v>
      </c>
      <c r="L2461" s="27">
        <v>0.3</v>
      </c>
      <c r="M2461" s="27">
        <v>0.3</v>
      </c>
      <c r="N2461" s="27" t="s">
        <v>882</v>
      </c>
      <c r="O2461" s="30">
        <v>202004852</v>
      </c>
      <c r="P2461" s="22"/>
      <c r="Q2461" s="22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9"/>
    </row>
    <row r="2462" spans="1:29" x14ac:dyDescent="0.25">
      <c r="A2462" s="27">
        <v>1996</v>
      </c>
      <c r="B2462" s="27" t="s">
        <v>4726</v>
      </c>
      <c r="C2462" s="27" t="s">
        <v>674</v>
      </c>
      <c r="D2462" s="27" t="s">
        <v>853</v>
      </c>
      <c r="E2462" s="27" t="s">
        <v>3891</v>
      </c>
      <c r="F2462" s="28">
        <v>35310</v>
      </c>
      <c r="G2462" s="29">
        <v>0.53819444444444442</v>
      </c>
      <c r="H2462" s="28">
        <v>35310</v>
      </c>
      <c r="I2462" s="29">
        <v>0.63194444444444442</v>
      </c>
      <c r="J2462" s="27" t="s">
        <v>889</v>
      </c>
      <c r="K2462" s="27">
        <v>0</v>
      </c>
      <c r="L2462" s="27">
        <v>0.15</v>
      </c>
      <c r="M2462" s="27">
        <v>0.15</v>
      </c>
      <c r="N2462" s="27" t="s">
        <v>882</v>
      </c>
      <c r="O2462" s="30">
        <v>201908047</v>
      </c>
      <c r="P2462" s="22"/>
      <c r="Q2462" s="22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9"/>
    </row>
    <row r="2463" spans="1:29" x14ac:dyDescent="0.25">
      <c r="A2463" s="27">
        <v>1996</v>
      </c>
      <c r="B2463" s="27" t="s">
        <v>3936</v>
      </c>
      <c r="C2463" s="27" t="s">
        <v>674</v>
      </c>
      <c r="D2463" s="27" t="s">
        <v>3841</v>
      </c>
      <c r="E2463" s="27" t="s">
        <v>3937</v>
      </c>
      <c r="F2463" s="28">
        <v>35310</v>
      </c>
      <c r="G2463" s="29">
        <v>0.54166666666666663</v>
      </c>
      <c r="H2463" s="28">
        <v>35310</v>
      </c>
      <c r="I2463" s="29">
        <v>0.57291666666666663</v>
      </c>
      <c r="J2463" s="27" t="s">
        <v>889</v>
      </c>
      <c r="K2463" s="27">
        <v>0</v>
      </c>
      <c r="L2463" s="27">
        <v>1</v>
      </c>
      <c r="M2463" s="27">
        <v>1</v>
      </c>
      <c r="N2463" s="27" t="s">
        <v>882</v>
      </c>
      <c r="O2463" s="30">
        <v>202007009</v>
      </c>
      <c r="P2463" s="22"/>
      <c r="Q2463" s="22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9"/>
    </row>
    <row r="2464" spans="1:29" x14ac:dyDescent="0.25">
      <c r="A2464" s="27">
        <v>1996</v>
      </c>
      <c r="B2464" s="27" t="s">
        <v>4549</v>
      </c>
      <c r="C2464" s="27" t="s">
        <v>674</v>
      </c>
      <c r="D2464" s="27" t="s">
        <v>1248</v>
      </c>
      <c r="E2464" s="27" t="s">
        <v>4354</v>
      </c>
      <c r="F2464" s="28">
        <v>35310</v>
      </c>
      <c r="G2464" s="29">
        <v>0.54513888888888895</v>
      </c>
      <c r="H2464" s="28">
        <v>35310</v>
      </c>
      <c r="I2464" s="29">
        <v>0.68055555555555547</v>
      </c>
      <c r="J2464" s="27" t="s">
        <v>889</v>
      </c>
      <c r="K2464" s="27">
        <v>0</v>
      </c>
      <c r="L2464" s="27">
        <v>0.08</v>
      </c>
      <c r="M2464" s="27">
        <v>0.08</v>
      </c>
      <c r="N2464" s="27" t="s">
        <v>882</v>
      </c>
      <c r="O2464" s="30">
        <v>202004395</v>
      </c>
      <c r="P2464" s="22"/>
      <c r="Q2464" s="22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9"/>
    </row>
    <row r="2465" spans="1:29" x14ac:dyDescent="0.25">
      <c r="A2465" s="27">
        <v>1996</v>
      </c>
      <c r="B2465" s="27" t="s">
        <v>1265</v>
      </c>
      <c r="C2465" s="27" t="s">
        <v>676</v>
      </c>
      <c r="D2465" s="27" t="s">
        <v>905</v>
      </c>
      <c r="E2465" s="27" t="s">
        <v>1266</v>
      </c>
      <c r="F2465" s="28">
        <v>35310</v>
      </c>
      <c r="G2465" s="29">
        <v>0.55208333333333337</v>
      </c>
      <c r="H2465" s="28">
        <v>35310</v>
      </c>
      <c r="I2465" s="29">
        <v>0.61458333333333337</v>
      </c>
      <c r="J2465" s="27" t="s">
        <v>889</v>
      </c>
      <c r="K2465" s="27">
        <v>0</v>
      </c>
      <c r="L2465" s="27">
        <v>0.05</v>
      </c>
      <c r="M2465" s="27">
        <v>0.05</v>
      </c>
      <c r="N2465" s="27" t="s">
        <v>882</v>
      </c>
      <c r="O2465" s="30">
        <v>202006607</v>
      </c>
      <c r="P2465" s="22"/>
      <c r="Q2465" s="22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9"/>
    </row>
    <row r="2466" spans="1:29" x14ac:dyDescent="0.25">
      <c r="A2466" s="27">
        <v>1996</v>
      </c>
      <c r="B2466" s="27" t="s">
        <v>4378</v>
      </c>
      <c r="C2466" s="27" t="s">
        <v>674</v>
      </c>
      <c r="D2466" s="27" t="s">
        <v>853</v>
      </c>
      <c r="E2466" s="27" t="s">
        <v>3979</v>
      </c>
      <c r="F2466" s="28">
        <v>35310</v>
      </c>
      <c r="G2466" s="29">
        <v>0.55555555555555558</v>
      </c>
      <c r="H2466" s="28">
        <v>35310</v>
      </c>
      <c r="I2466" s="29">
        <v>0.63541666666666663</v>
      </c>
      <c r="J2466" s="27" t="s">
        <v>889</v>
      </c>
      <c r="K2466" s="27">
        <v>0</v>
      </c>
      <c r="L2466" s="27">
        <v>0.05</v>
      </c>
      <c r="M2466" s="27">
        <v>0.05</v>
      </c>
      <c r="N2466" s="27" t="s">
        <v>882</v>
      </c>
      <c r="O2466" s="30">
        <v>201206120</v>
      </c>
      <c r="P2466" s="22"/>
      <c r="Q2466" s="22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9"/>
    </row>
    <row r="2467" spans="1:29" x14ac:dyDescent="0.25">
      <c r="A2467" s="27">
        <v>1996</v>
      </c>
      <c r="B2467" s="27" t="s">
        <v>4621</v>
      </c>
      <c r="C2467" s="27" t="s">
        <v>674</v>
      </c>
      <c r="D2467" s="27" t="s">
        <v>3846</v>
      </c>
      <c r="E2467" s="27" t="s">
        <v>3887</v>
      </c>
      <c r="F2467" s="28">
        <v>35310</v>
      </c>
      <c r="G2467" s="29">
        <v>0.56458333333333333</v>
      </c>
      <c r="H2467" s="28">
        <v>35310</v>
      </c>
      <c r="I2467" s="29">
        <v>0.62152777777777779</v>
      </c>
      <c r="J2467" s="27" t="s">
        <v>889</v>
      </c>
      <c r="K2467" s="27">
        <v>0</v>
      </c>
      <c r="L2467" s="27">
        <v>0.1</v>
      </c>
      <c r="M2467" s="27">
        <v>0.1</v>
      </c>
      <c r="N2467" s="27" t="s">
        <v>882</v>
      </c>
      <c r="O2467" s="30">
        <v>201704136</v>
      </c>
      <c r="P2467" s="22"/>
      <c r="Q2467" s="22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9"/>
    </row>
    <row r="2468" spans="1:29" x14ac:dyDescent="0.25">
      <c r="A2468" s="27">
        <v>1996</v>
      </c>
      <c r="B2468" s="27" t="s">
        <v>3942</v>
      </c>
      <c r="C2468" s="27" t="s">
        <v>674</v>
      </c>
      <c r="D2468" s="27" t="s">
        <v>3824</v>
      </c>
      <c r="E2468" s="27" t="s">
        <v>3825</v>
      </c>
      <c r="F2468" s="28">
        <v>35310</v>
      </c>
      <c r="G2468" s="29">
        <v>0.56944444444444442</v>
      </c>
      <c r="H2468" s="28">
        <v>35310</v>
      </c>
      <c r="I2468" s="29">
        <v>0.61111111111111105</v>
      </c>
      <c r="J2468" s="27" t="s">
        <v>889</v>
      </c>
      <c r="K2468" s="27">
        <v>0</v>
      </c>
      <c r="L2468" s="27">
        <v>0.25</v>
      </c>
      <c r="M2468" s="27">
        <v>0.25</v>
      </c>
      <c r="N2468" s="27" t="s">
        <v>882</v>
      </c>
      <c r="O2468" s="30">
        <v>201700101</v>
      </c>
      <c r="P2468" s="22"/>
      <c r="Q2468" s="22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9"/>
    </row>
    <row r="2469" spans="1:29" x14ac:dyDescent="0.25">
      <c r="A2469" s="27">
        <v>1996</v>
      </c>
      <c r="B2469" s="27" t="s">
        <v>1218</v>
      </c>
      <c r="C2469" s="27" t="s">
        <v>676</v>
      </c>
      <c r="D2469" s="27" t="s">
        <v>905</v>
      </c>
      <c r="E2469" s="27" t="s">
        <v>1219</v>
      </c>
      <c r="F2469" s="28">
        <v>35310</v>
      </c>
      <c r="G2469" s="29">
        <v>0.57291666666666663</v>
      </c>
      <c r="H2469" s="28">
        <v>35310</v>
      </c>
      <c r="I2469" s="29">
        <v>0.61458333333333337</v>
      </c>
      <c r="J2469" s="27" t="s">
        <v>889</v>
      </c>
      <c r="K2469" s="27">
        <v>0</v>
      </c>
      <c r="L2469" s="27">
        <v>7.0000000000000007E-2</v>
      </c>
      <c r="M2469" s="27">
        <v>7.0000000000000007E-2</v>
      </c>
      <c r="N2469" s="27" t="s">
        <v>882</v>
      </c>
      <c r="O2469" s="30">
        <v>202007463</v>
      </c>
      <c r="P2469" s="22"/>
      <c r="Q2469" s="22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9"/>
    </row>
    <row r="2470" spans="1:29" x14ac:dyDescent="0.25">
      <c r="A2470" s="27">
        <v>1996</v>
      </c>
      <c r="B2470" s="27" t="s">
        <v>4228</v>
      </c>
      <c r="C2470" s="27" t="s">
        <v>674</v>
      </c>
      <c r="D2470" s="27" t="s">
        <v>752</v>
      </c>
      <c r="E2470" s="27" t="s">
        <v>3882</v>
      </c>
      <c r="F2470" s="28">
        <v>35310</v>
      </c>
      <c r="G2470" s="29">
        <v>0.57500000000000007</v>
      </c>
      <c r="H2470" s="28">
        <v>35310</v>
      </c>
      <c r="I2470" s="29">
        <v>0.59722222222222221</v>
      </c>
      <c r="J2470" s="27" t="s">
        <v>889</v>
      </c>
      <c r="K2470" s="27">
        <v>0</v>
      </c>
      <c r="L2470" s="27">
        <v>0.03</v>
      </c>
      <c r="M2470" s="27">
        <v>0.03</v>
      </c>
      <c r="N2470" s="27" t="s">
        <v>882</v>
      </c>
      <c r="O2470" s="30">
        <v>201907321</v>
      </c>
      <c r="P2470" s="22"/>
      <c r="Q2470" s="22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9"/>
    </row>
    <row r="2471" spans="1:29" x14ac:dyDescent="0.25">
      <c r="A2471" s="27">
        <v>1996</v>
      </c>
      <c r="B2471" s="27" t="s">
        <v>2289</v>
      </c>
      <c r="C2471" s="27" t="s">
        <v>2231</v>
      </c>
      <c r="D2471" s="27" t="s">
        <v>2262</v>
      </c>
      <c r="E2471" s="27" t="s">
        <v>2290</v>
      </c>
      <c r="F2471" s="28">
        <v>35310</v>
      </c>
      <c r="G2471" s="29">
        <v>0.57986111111111105</v>
      </c>
      <c r="H2471" s="28">
        <v>35310</v>
      </c>
      <c r="I2471" s="29">
        <v>0.8305555555555556</v>
      </c>
      <c r="J2471" s="27" t="s">
        <v>889</v>
      </c>
      <c r="K2471" s="27">
        <v>0</v>
      </c>
      <c r="L2471" s="27">
        <v>1.5</v>
      </c>
      <c r="M2471" s="27">
        <v>1.5</v>
      </c>
      <c r="N2471" s="27" t="s">
        <v>882</v>
      </c>
      <c r="O2471" s="30">
        <v>201003016</v>
      </c>
      <c r="P2471" s="22"/>
      <c r="Q2471" s="22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9"/>
    </row>
    <row r="2472" spans="1:29" x14ac:dyDescent="0.25">
      <c r="A2472" s="27">
        <v>1996</v>
      </c>
      <c r="B2472" s="27" t="s">
        <v>4309</v>
      </c>
      <c r="C2472" s="27" t="s">
        <v>674</v>
      </c>
      <c r="D2472" s="27" t="s">
        <v>3841</v>
      </c>
      <c r="E2472" s="27" t="s">
        <v>4234</v>
      </c>
      <c r="F2472" s="28">
        <v>35310</v>
      </c>
      <c r="G2472" s="29">
        <v>0.57986111111111105</v>
      </c>
      <c r="H2472" s="28">
        <v>35310</v>
      </c>
      <c r="I2472" s="29">
        <v>0.63194444444444442</v>
      </c>
      <c r="J2472" s="27" t="s">
        <v>889</v>
      </c>
      <c r="K2472" s="27">
        <v>0</v>
      </c>
      <c r="L2472" s="27">
        <v>0.04</v>
      </c>
      <c r="M2472" s="27">
        <v>0.04</v>
      </c>
      <c r="N2472" s="27" t="s">
        <v>882</v>
      </c>
      <c r="O2472" s="30">
        <v>202006923</v>
      </c>
      <c r="P2472" s="22"/>
      <c r="Q2472" s="22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9"/>
    </row>
    <row r="2473" spans="1:29" x14ac:dyDescent="0.25">
      <c r="A2473" s="27">
        <v>1996</v>
      </c>
      <c r="B2473" s="27" t="s">
        <v>4619</v>
      </c>
      <c r="C2473" s="27" t="s">
        <v>674</v>
      </c>
      <c r="D2473" s="27" t="s">
        <v>3824</v>
      </c>
      <c r="E2473" s="27" t="s">
        <v>3895</v>
      </c>
      <c r="F2473" s="28">
        <v>35310</v>
      </c>
      <c r="G2473" s="29">
        <v>0.57986111111111105</v>
      </c>
      <c r="H2473" s="28">
        <v>35310</v>
      </c>
      <c r="I2473" s="29">
        <v>0.67361111111111116</v>
      </c>
      <c r="J2473" s="27" t="s">
        <v>889</v>
      </c>
      <c r="K2473" s="27">
        <v>0</v>
      </c>
      <c r="L2473" s="27">
        <v>0.5</v>
      </c>
      <c r="M2473" s="27">
        <v>0.5</v>
      </c>
      <c r="N2473" s="27" t="s">
        <v>882</v>
      </c>
      <c r="O2473" s="30">
        <v>202008413</v>
      </c>
      <c r="P2473" s="22"/>
      <c r="Q2473" s="22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9"/>
    </row>
    <row r="2474" spans="1:29" x14ac:dyDescent="0.25">
      <c r="A2474" s="27">
        <v>1996</v>
      </c>
      <c r="B2474" s="27" t="s">
        <v>4722</v>
      </c>
      <c r="C2474" s="27" t="s">
        <v>674</v>
      </c>
      <c r="D2474" s="27" t="s">
        <v>1248</v>
      </c>
      <c r="E2474" s="27" t="s">
        <v>4002</v>
      </c>
      <c r="F2474" s="28">
        <v>35310</v>
      </c>
      <c r="G2474" s="29">
        <v>0.58333333333333337</v>
      </c>
      <c r="H2474" s="28">
        <v>35310</v>
      </c>
      <c r="I2474" s="29">
        <v>0.65625</v>
      </c>
      <c r="J2474" s="27" t="s">
        <v>889</v>
      </c>
      <c r="K2474" s="27">
        <v>0</v>
      </c>
      <c r="L2474" s="27">
        <v>0.15</v>
      </c>
      <c r="M2474" s="27">
        <v>0.15</v>
      </c>
      <c r="N2474" s="27" t="s">
        <v>882</v>
      </c>
      <c r="O2474" s="30">
        <v>201806155</v>
      </c>
      <c r="P2474" s="22"/>
      <c r="Q2474" s="22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9"/>
    </row>
    <row r="2475" spans="1:29" x14ac:dyDescent="0.25">
      <c r="A2475" s="27">
        <v>1996</v>
      </c>
      <c r="B2475" s="27" t="s">
        <v>4372</v>
      </c>
      <c r="C2475" s="27" t="s">
        <v>674</v>
      </c>
      <c r="D2475" s="27" t="s">
        <v>3939</v>
      </c>
      <c r="E2475" s="27" t="s">
        <v>3987</v>
      </c>
      <c r="F2475" s="28">
        <v>35310</v>
      </c>
      <c r="G2475" s="29">
        <v>0.58333333333333337</v>
      </c>
      <c r="H2475" s="28">
        <v>35310</v>
      </c>
      <c r="I2475" s="29">
        <v>0.66666666666666663</v>
      </c>
      <c r="J2475" s="27" t="s">
        <v>889</v>
      </c>
      <c r="K2475" s="27">
        <v>0</v>
      </c>
      <c r="L2475" s="27">
        <v>0.2</v>
      </c>
      <c r="M2475" s="27">
        <v>0.2</v>
      </c>
      <c r="N2475" s="27" t="s">
        <v>882</v>
      </c>
      <c r="O2475" s="30">
        <v>202008126</v>
      </c>
      <c r="P2475" s="22"/>
      <c r="Q2475" s="22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9"/>
    </row>
    <row r="2476" spans="1:29" x14ac:dyDescent="0.25">
      <c r="A2476" s="27">
        <v>1996</v>
      </c>
      <c r="B2476" s="27" t="s">
        <v>4375</v>
      </c>
      <c r="C2476" s="27" t="s">
        <v>674</v>
      </c>
      <c r="D2476" s="27" t="s">
        <v>1248</v>
      </c>
      <c r="E2476" s="27" t="s">
        <v>4042</v>
      </c>
      <c r="F2476" s="28">
        <v>35310</v>
      </c>
      <c r="G2476" s="29">
        <v>0.58680555555555558</v>
      </c>
      <c r="H2476" s="28">
        <v>35310</v>
      </c>
      <c r="I2476" s="29">
        <v>0.63194444444444442</v>
      </c>
      <c r="J2476" s="27" t="s">
        <v>889</v>
      </c>
      <c r="K2476" s="27">
        <v>0</v>
      </c>
      <c r="L2476" s="27">
        <v>0.1</v>
      </c>
      <c r="M2476" s="27">
        <v>0.1</v>
      </c>
      <c r="N2476" s="27" t="s">
        <v>882</v>
      </c>
      <c r="O2476" s="30">
        <v>201706534</v>
      </c>
      <c r="P2476" s="22"/>
      <c r="Q2476" s="22"/>
      <c r="R2476" s="16"/>
      <c r="S2476" s="16"/>
      <c r="T2476" s="16"/>
      <c r="U2476" s="16"/>
      <c r="V2476" s="16"/>
      <c r="W2476" s="16"/>
      <c r="X2476" s="16"/>
      <c r="Y2476" s="16"/>
      <c r="Z2476" s="16"/>
      <c r="AA2476" s="16"/>
      <c r="AB2476" s="16"/>
      <c r="AC2476" s="19"/>
    </row>
    <row r="2477" spans="1:29" x14ac:dyDescent="0.25">
      <c r="A2477" s="27">
        <v>1996</v>
      </c>
      <c r="B2477" s="27" t="s">
        <v>4368</v>
      </c>
      <c r="C2477" s="27" t="s">
        <v>674</v>
      </c>
      <c r="D2477" s="27" t="s">
        <v>3841</v>
      </c>
      <c r="E2477" s="27" t="s">
        <v>4113</v>
      </c>
      <c r="F2477" s="28">
        <v>35310</v>
      </c>
      <c r="G2477" s="29">
        <v>0.59375</v>
      </c>
      <c r="H2477" s="28">
        <v>35310</v>
      </c>
      <c r="I2477" s="29">
        <v>0.63888888888888895</v>
      </c>
      <c r="J2477" s="27" t="s">
        <v>889</v>
      </c>
      <c r="K2477" s="27">
        <v>0</v>
      </c>
      <c r="L2477" s="27">
        <v>0.1</v>
      </c>
      <c r="M2477" s="27">
        <v>0.1</v>
      </c>
      <c r="N2477" s="27" t="s">
        <v>882</v>
      </c>
      <c r="O2477" s="30">
        <v>201700493</v>
      </c>
      <c r="P2477" s="22"/>
      <c r="Q2477" s="22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9"/>
    </row>
    <row r="2478" spans="1:29" x14ac:dyDescent="0.25">
      <c r="A2478" s="27">
        <v>1996</v>
      </c>
      <c r="B2478" s="27" t="s">
        <v>4373</v>
      </c>
      <c r="C2478" s="27" t="s">
        <v>674</v>
      </c>
      <c r="D2478" s="27" t="s">
        <v>802</v>
      </c>
      <c r="E2478" s="27" t="s">
        <v>3863</v>
      </c>
      <c r="F2478" s="28">
        <v>35310</v>
      </c>
      <c r="G2478" s="29">
        <v>0.60069444444444442</v>
      </c>
      <c r="H2478" s="28">
        <v>35310</v>
      </c>
      <c r="I2478" s="29">
        <v>0.63194444444444442</v>
      </c>
      <c r="J2478" s="27" t="s">
        <v>889</v>
      </c>
      <c r="K2478" s="27">
        <v>0</v>
      </c>
      <c r="L2478" s="27">
        <v>0.05</v>
      </c>
      <c r="M2478" s="27">
        <v>0.05</v>
      </c>
      <c r="N2478" s="27" t="s">
        <v>882</v>
      </c>
      <c r="O2478" s="30">
        <v>201907357</v>
      </c>
      <c r="P2478" s="22"/>
      <c r="Q2478" s="22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9"/>
    </row>
    <row r="2479" spans="1:29" x14ac:dyDescent="0.25">
      <c r="A2479" s="27">
        <v>1996</v>
      </c>
      <c r="B2479" s="27" t="s">
        <v>4379</v>
      </c>
      <c r="C2479" s="27" t="s">
        <v>674</v>
      </c>
      <c r="D2479" s="27" t="s">
        <v>3841</v>
      </c>
      <c r="E2479" s="27" t="s">
        <v>4063</v>
      </c>
      <c r="F2479" s="28">
        <v>35310</v>
      </c>
      <c r="G2479" s="29">
        <v>0.61805555555555558</v>
      </c>
      <c r="H2479" s="28">
        <v>35310</v>
      </c>
      <c r="I2479" s="29">
        <v>0.64583333333333337</v>
      </c>
      <c r="J2479" s="27" t="s">
        <v>889</v>
      </c>
      <c r="K2479" s="27">
        <v>0</v>
      </c>
      <c r="L2479" s="27">
        <v>0.05</v>
      </c>
      <c r="M2479" s="27">
        <v>0.05</v>
      </c>
      <c r="N2479" s="27" t="s">
        <v>882</v>
      </c>
      <c r="O2479" s="30">
        <v>202000163</v>
      </c>
      <c r="P2479" s="22"/>
      <c r="Q2479" s="22"/>
      <c r="R2479" s="16"/>
      <c r="S2479" s="16"/>
      <c r="T2479" s="16"/>
      <c r="U2479" s="16"/>
      <c r="V2479" s="16"/>
      <c r="W2479" s="16"/>
      <c r="X2479" s="16"/>
      <c r="Y2479" s="16"/>
      <c r="Z2479" s="16"/>
      <c r="AA2479" s="16"/>
      <c r="AB2479" s="16"/>
      <c r="AC2479" s="19"/>
    </row>
    <row r="2480" spans="1:29" x14ac:dyDescent="0.25">
      <c r="A2480" s="27">
        <v>1996</v>
      </c>
      <c r="B2480" s="27" t="s">
        <v>2272</v>
      </c>
      <c r="C2480" s="27" t="s">
        <v>2231</v>
      </c>
      <c r="D2480" s="27" t="s">
        <v>2273</v>
      </c>
      <c r="E2480" s="27" t="s">
        <v>2274</v>
      </c>
      <c r="F2480" s="28">
        <v>35310</v>
      </c>
      <c r="G2480" s="29">
        <v>0.625</v>
      </c>
      <c r="H2480" s="28">
        <v>35310</v>
      </c>
      <c r="I2480" s="29">
        <v>0.67499999999999993</v>
      </c>
      <c r="J2480" s="27"/>
      <c r="K2480" s="27">
        <v>0.03</v>
      </c>
      <c r="L2480" s="27">
        <v>0.03</v>
      </c>
      <c r="M2480" s="27">
        <v>0.06</v>
      </c>
      <c r="N2480" s="27" t="s">
        <v>2173</v>
      </c>
      <c r="O2480" s="30">
        <v>201706412</v>
      </c>
      <c r="P2480" s="22"/>
      <c r="Q2480" s="22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9"/>
    </row>
    <row r="2481" spans="1:29" x14ac:dyDescent="0.25">
      <c r="A2481" s="27">
        <v>1996</v>
      </c>
      <c r="B2481" s="27" t="s">
        <v>3915</v>
      </c>
      <c r="C2481" s="27" t="s">
        <v>674</v>
      </c>
      <c r="D2481" s="27" t="s">
        <v>802</v>
      </c>
      <c r="E2481" s="27" t="s">
        <v>3916</v>
      </c>
      <c r="F2481" s="28">
        <v>35310</v>
      </c>
      <c r="G2481" s="29">
        <v>0.63194444444444442</v>
      </c>
      <c r="H2481" s="28">
        <v>35310</v>
      </c>
      <c r="I2481" s="29">
        <v>0.64930555555555558</v>
      </c>
      <c r="J2481" s="27" t="s">
        <v>889</v>
      </c>
      <c r="K2481" s="27">
        <v>0</v>
      </c>
      <c r="L2481" s="27">
        <v>0.01</v>
      </c>
      <c r="M2481" s="27">
        <v>0.01</v>
      </c>
      <c r="N2481" s="27" t="s">
        <v>882</v>
      </c>
      <c r="O2481" s="30">
        <v>202008401</v>
      </c>
      <c r="P2481" s="22"/>
      <c r="Q2481" s="22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9"/>
    </row>
    <row r="2482" spans="1:29" x14ac:dyDescent="0.25">
      <c r="A2482" s="27">
        <v>1996</v>
      </c>
      <c r="B2482" s="27" t="s">
        <v>3938</v>
      </c>
      <c r="C2482" s="27" t="s">
        <v>674</v>
      </c>
      <c r="D2482" s="27" t="s">
        <v>3939</v>
      </c>
      <c r="E2482" s="27" t="s">
        <v>3940</v>
      </c>
      <c r="F2482" s="28">
        <v>35310</v>
      </c>
      <c r="G2482" s="29">
        <v>0.63541666666666663</v>
      </c>
      <c r="H2482" s="28">
        <v>35310</v>
      </c>
      <c r="I2482" s="29">
        <v>0.69444444444444453</v>
      </c>
      <c r="J2482" s="27" t="s">
        <v>889</v>
      </c>
      <c r="K2482" s="27">
        <v>0</v>
      </c>
      <c r="L2482" s="27">
        <v>0.1</v>
      </c>
      <c r="M2482" s="27">
        <v>0.1</v>
      </c>
      <c r="N2482" s="27" t="s">
        <v>882</v>
      </c>
      <c r="O2482" s="30">
        <v>201705341</v>
      </c>
      <c r="P2482" s="22"/>
      <c r="Q2482" s="22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9"/>
    </row>
    <row r="2483" spans="1:29" x14ac:dyDescent="0.25">
      <c r="A2483" s="27">
        <v>1996</v>
      </c>
      <c r="B2483" s="27" t="s">
        <v>4610</v>
      </c>
      <c r="C2483" s="27" t="s">
        <v>674</v>
      </c>
      <c r="D2483" s="27" t="s">
        <v>752</v>
      </c>
      <c r="E2483" s="27" t="s">
        <v>4271</v>
      </c>
      <c r="F2483" s="28">
        <v>35310</v>
      </c>
      <c r="G2483" s="29">
        <v>0.63541666666666663</v>
      </c>
      <c r="H2483" s="28">
        <v>35310</v>
      </c>
      <c r="I2483" s="29">
        <v>0.70833333333333337</v>
      </c>
      <c r="J2483" s="27" t="s">
        <v>889</v>
      </c>
      <c r="K2483" s="27">
        <v>0</v>
      </c>
      <c r="L2483" s="27">
        <v>0.65</v>
      </c>
      <c r="M2483" s="27">
        <v>0.65</v>
      </c>
      <c r="N2483" s="27" t="s">
        <v>882</v>
      </c>
      <c r="O2483" s="30">
        <v>201910371</v>
      </c>
      <c r="P2483" s="22"/>
      <c r="Q2483" s="22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9"/>
    </row>
    <row r="2484" spans="1:29" x14ac:dyDescent="0.25">
      <c r="A2484" s="27">
        <v>1996</v>
      </c>
      <c r="B2484" s="27" t="s">
        <v>4381</v>
      </c>
      <c r="C2484" s="27" t="s">
        <v>674</v>
      </c>
      <c r="D2484" s="27" t="s">
        <v>3859</v>
      </c>
      <c r="E2484" s="27" t="s">
        <v>3889</v>
      </c>
      <c r="F2484" s="28">
        <v>35310</v>
      </c>
      <c r="G2484" s="29">
        <v>0.64236111111111105</v>
      </c>
      <c r="H2484" s="28">
        <v>35310</v>
      </c>
      <c r="I2484" s="29">
        <v>0.68402777777777779</v>
      </c>
      <c r="J2484" s="27" t="s">
        <v>889</v>
      </c>
      <c r="K2484" s="27">
        <v>0</v>
      </c>
      <c r="L2484" s="27">
        <v>0.05</v>
      </c>
      <c r="M2484" s="27">
        <v>0.05</v>
      </c>
      <c r="N2484" s="27" t="s">
        <v>882</v>
      </c>
      <c r="O2484" s="30">
        <v>202003529</v>
      </c>
      <c r="P2484" s="22"/>
      <c r="Q2484" s="22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9"/>
    </row>
    <row r="2485" spans="1:29" x14ac:dyDescent="0.25">
      <c r="A2485" s="27">
        <v>1996</v>
      </c>
      <c r="B2485" s="27" t="s">
        <v>3935</v>
      </c>
      <c r="C2485" s="27" t="s">
        <v>674</v>
      </c>
      <c r="D2485" s="27" t="s">
        <v>1248</v>
      </c>
      <c r="E2485" s="27" t="s">
        <v>3911</v>
      </c>
      <c r="F2485" s="28">
        <v>35310</v>
      </c>
      <c r="G2485" s="29">
        <v>0.64583333333333337</v>
      </c>
      <c r="H2485" s="28">
        <v>35310</v>
      </c>
      <c r="I2485" s="29">
        <v>0.78472222222222221</v>
      </c>
      <c r="J2485" s="27" t="s">
        <v>889</v>
      </c>
      <c r="K2485" s="27">
        <v>0</v>
      </c>
      <c r="L2485" s="27">
        <v>3</v>
      </c>
      <c r="M2485" s="27">
        <v>3</v>
      </c>
      <c r="N2485" s="27" t="s">
        <v>882</v>
      </c>
      <c r="O2485" s="30">
        <v>202008116</v>
      </c>
      <c r="P2485" s="22"/>
      <c r="Q2485" s="22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9"/>
    </row>
    <row r="2486" spans="1:29" x14ac:dyDescent="0.25">
      <c r="A2486" s="27">
        <v>1996</v>
      </c>
      <c r="B2486" s="27" t="s">
        <v>4309</v>
      </c>
      <c r="C2486" s="27" t="s">
        <v>674</v>
      </c>
      <c r="D2486" s="27" t="s">
        <v>3841</v>
      </c>
      <c r="E2486" s="27" t="s">
        <v>4234</v>
      </c>
      <c r="F2486" s="28">
        <v>35310</v>
      </c>
      <c r="G2486" s="29">
        <v>0.64930555555555558</v>
      </c>
      <c r="H2486" s="28">
        <v>35310</v>
      </c>
      <c r="I2486" s="29">
        <v>0.71527777777777779</v>
      </c>
      <c r="J2486" s="27" t="s">
        <v>889</v>
      </c>
      <c r="K2486" s="27">
        <v>0</v>
      </c>
      <c r="L2486" s="27">
        <v>0.4</v>
      </c>
      <c r="M2486" s="27">
        <v>0.4</v>
      </c>
      <c r="N2486" s="27" t="s">
        <v>882</v>
      </c>
      <c r="O2486" s="30">
        <v>201900198</v>
      </c>
      <c r="P2486" s="22"/>
      <c r="Q2486" s="22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9"/>
    </row>
    <row r="2487" spans="1:29" x14ac:dyDescent="0.25">
      <c r="A2487" s="27">
        <v>1996</v>
      </c>
      <c r="B2487" s="27" t="s">
        <v>4372</v>
      </c>
      <c r="C2487" s="27" t="s">
        <v>674</v>
      </c>
      <c r="D2487" s="27" t="s">
        <v>3939</v>
      </c>
      <c r="E2487" s="27" t="s">
        <v>3987</v>
      </c>
      <c r="F2487" s="28">
        <v>35310</v>
      </c>
      <c r="G2487" s="29">
        <v>0.65</v>
      </c>
      <c r="H2487" s="28">
        <v>35310</v>
      </c>
      <c r="I2487" s="29">
        <v>0.71527777777777779</v>
      </c>
      <c r="J2487" s="27" t="s">
        <v>889</v>
      </c>
      <c r="K2487" s="27">
        <v>0</v>
      </c>
      <c r="L2487" s="27">
        <v>0.1</v>
      </c>
      <c r="M2487" s="27">
        <v>0.1</v>
      </c>
      <c r="N2487" s="27" t="s">
        <v>882</v>
      </c>
      <c r="O2487" s="30">
        <v>201806544</v>
      </c>
      <c r="P2487" s="22"/>
      <c r="Q2487" s="22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9"/>
    </row>
    <row r="2488" spans="1:29" x14ac:dyDescent="0.25">
      <c r="A2488" s="27">
        <v>1996</v>
      </c>
      <c r="B2488" s="27" t="s">
        <v>940</v>
      </c>
      <c r="C2488" s="27" t="s">
        <v>676</v>
      </c>
      <c r="D2488" s="27" t="s">
        <v>930</v>
      </c>
      <c r="E2488" s="27" t="s">
        <v>941</v>
      </c>
      <c r="F2488" s="28">
        <v>35310</v>
      </c>
      <c r="G2488" s="29">
        <v>0.65277777777777779</v>
      </c>
      <c r="H2488" s="28">
        <v>35310</v>
      </c>
      <c r="I2488" s="29">
        <v>0.69444444444444453</v>
      </c>
      <c r="J2488" s="27" t="s">
        <v>889</v>
      </c>
      <c r="K2488" s="27">
        <v>0.1</v>
      </c>
      <c r="L2488" s="27">
        <v>0</v>
      </c>
      <c r="M2488" s="27">
        <v>0.1</v>
      </c>
      <c r="N2488" s="27" t="s">
        <v>882</v>
      </c>
      <c r="O2488" s="30">
        <v>201904969</v>
      </c>
      <c r="P2488" s="22"/>
      <c r="Q2488" s="22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9"/>
    </row>
    <row r="2489" spans="1:29" x14ac:dyDescent="0.25">
      <c r="A2489" s="27">
        <v>1996</v>
      </c>
      <c r="B2489" s="27" t="s">
        <v>958</v>
      </c>
      <c r="C2489" s="27" t="s">
        <v>676</v>
      </c>
      <c r="D2489" s="27" t="s">
        <v>887</v>
      </c>
      <c r="E2489" s="27" t="s">
        <v>959</v>
      </c>
      <c r="F2489" s="28">
        <v>35310</v>
      </c>
      <c r="G2489" s="29">
        <v>0.65625</v>
      </c>
      <c r="H2489" s="28">
        <v>35310</v>
      </c>
      <c r="I2489" s="29">
        <v>0.72222222222222221</v>
      </c>
      <c r="J2489" s="27" t="s">
        <v>889</v>
      </c>
      <c r="K2489" s="27">
        <v>0</v>
      </c>
      <c r="L2489" s="27">
        <v>0.5</v>
      </c>
      <c r="M2489" s="27">
        <v>0.5</v>
      </c>
      <c r="N2489" s="27" t="s">
        <v>882</v>
      </c>
      <c r="O2489" s="27">
        <v>202112345</v>
      </c>
      <c r="P2489" s="22"/>
      <c r="Q2489" s="22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9"/>
    </row>
    <row r="2490" spans="1:29" x14ac:dyDescent="0.25">
      <c r="A2490" s="27">
        <v>1996</v>
      </c>
      <c r="B2490" s="27" t="s">
        <v>4375</v>
      </c>
      <c r="C2490" s="27" t="s">
        <v>674</v>
      </c>
      <c r="D2490" s="27" t="s">
        <v>1248</v>
      </c>
      <c r="E2490" s="27" t="s">
        <v>4042</v>
      </c>
      <c r="F2490" s="28">
        <v>35310</v>
      </c>
      <c r="G2490" s="29">
        <v>0.65625</v>
      </c>
      <c r="H2490" s="28">
        <v>35310</v>
      </c>
      <c r="I2490" s="29">
        <v>0.72916666666666663</v>
      </c>
      <c r="J2490" s="27" t="s">
        <v>889</v>
      </c>
      <c r="K2490" s="27">
        <v>0</v>
      </c>
      <c r="L2490" s="27">
        <v>0.5</v>
      </c>
      <c r="M2490" s="27">
        <v>0.5</v>
      </c>
      <c r="N2490" s="27" t="s">
        <v>882</v>
      </c>
      <c r="O2490" s="30">
        <v>201604526</v>
      </c>
      <c r="P2490" s="22"/>
      <c r="Q2490" s="22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9"/>
    </row>
    <row r="2491" spans="1:29" x14ac:dyDescent="0.25">
      <c r="A2491" s="27">
        <v>1996</v>
      </c>
      <c r="B2491" s="27" t="s">
        <v>4762</v>
      </c>
      <c r="C2491" s="27" t="s">
        <v>674</v>
      </c>
      <c r="D2491" s="27" t="s">
        <v>1248</v>
      </c>
      <c r="E2491" s="27" t="s">
        <v>4461</v>
      </c>
      <c r="F2491" s="28">
        <v>35310</v>
      </c>
      <c r="G2491" s="29">
        <v>0.65625</v>
      </c>
      <c r="H2491" s="28">
        <v>35310</v>
      </c>
      <c r="I2491" s="29">
        <v>0.83333333333333337</v>
      </c>
      <c r="J2491" s="27" t="s">
        <v>889</v>
      </c>
      <c r="K2491" s="27">
        <v>0</v>
      </c>
      <c r="L2491" s="27">
        <v>1</v>
      </c>
      <c r="M2491" s="27">
        <v>1</v>
      </c>
      <c r="N2491" s="27" t="s">
        <v>882</v>
      </c>
      <c r="O2491" s="30">
        <v>202102204</v>
      </c>
      <c r="P2491" s="22"/>
      <c r="Q2491" s="22"/>
      <c r="R2491" s="16"/>
      <c r="S2491" s="16"/>
      <c r="T2491" s="16"/>
      <c r="U2491" s="16"/>
      <c r="V2491" s="16"/>
      <c r="W2491" s="16"/>
      <c r="X2491" s="16"/>
      <c r="Y2491" s="16"/>
      <c r="Z2491" s="16"/>
      <c r="AA2491" s="16"/>
      <c r="AB2491" s="16"/>
      <c r="AC2491" s="19"/>
    </row>
    <row r="2492" spans="1:29" x14ac:dyDescent="0.25">
      <c r="A2492" s="27">
        <v>1996</v>
      </c>
      <c r="B2492" s="27" t="s">
        <v>1261</v>
      </c>
      <c r="C2492" s="27" t="s">
        <v>676</v>
      </c>
      <c r="D2492" s="27" t="s">
        <v>905</v>
      </c>
      <c r="E2492" s="27" t="s">
        <v>1068</v>
      </c>
      <c r="F2492" s="28">
        <v>35310</v>
      </c>
      <c r="G2492" s="29">
        <v>0.65972222222222221</v>
      </c>
      <c r="H2492" s="28">
        <v>35310</v>
      </c>
      <c r="I2492" s="29">
        <v>0.67708333333333337</v>
      </c>
      <c r="J2492" s="27" t="s">
        <v>889</v>
      </c>
      <c r="K2492" s="27">
        <v>0</v>
      </c>
      <c r="L2492" s="27">
        <v>0.05</v>
      </c>
      <c r="M2492" s="27">
        <v>0.05</v>
      </c>
      <c r="N2492" s="27" t="s">
        <v>882</v>
      </c>
      <c r="O2492" s="30">
        <v>201900148</v>
      </c>
      <c r="P2492" s="22"/>
      <c r="Q2492" s="22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9"/>
    </row>
    <row r="2493" spans="1:29" x14ac:dyDescent="0.25">
      <c r="A2493" s="27">
        <v>1996</v>
      </c>
      <c r="B2493" s="27" t="s">
        <v>949</v>
      </c>
      <c r="C2493" s="27" t="s">
        <v>676</v>
      </c>
      <c r="D2493" s="27" t="s">
        <v>887</v>
      </c>
      <c r="E2493" s="27" t="s">
        <v>950</v>
      </c>
      <c r="F2493" s="28">
        <v>35310</v>
      </c>
      <c r="G2493" s="29">
        <v>0.66319444444444442</v>
      </c>
      <c r="H2493" s="28">
        <v>35310</v>
      </c>
      <c r="I2493" s="29">
        <v>0.78125</v>
      </c>
      <c r="J2493" s="27" t="s">
        <v>889</v>
      </c>
      <c r="K2493" s="27">
        <v>0</v>
      </c>
      <c r="L2493" s="27">
        <v>3</v>
      </c>
      <c r="M2493" s="27">
        <v>3</v>
      </c>
      <c r="N2493" s="27" t="s">
        <v>882</v>
      </c>
      <c r="O2493" s="30">
        <v>202007769</v>
      </c>
      <c r="P2493" s="22"/>
      <c r="Q2493" s="22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9"/>
    </row>
    <row r="2494" spans="1:29" x14ac:dyDescent="0.25">
      <c r="A2494" s="27">
        <v>1996</v>
      </c>
      <c r="B2494" s="27" t="s">
        <v>3926</v>
      </c>
      <c r="C2494" s="27" t="s">
        <v>674</v>
      </c>
      <c r="D2494" s="27" t="s">
        <v>3841</v>
      </c>
      <c r="E2494" s="27" t="s">
        <v>3927</v>
      </c>
      <c r="F2494" s="28">
        <v>35310</v>
      </c>
      <c r="G2494" s="29">
        <v>0.66666666666666663</v>
      </c>
      <c r="H2494" s="28">
        <v>35310</v>
      </c>
      <c r="I2494" s="29">
        <v>0.70486111111111116</v>
      </c>
      <c r="J2494" s="27" t="s">
        <v>889</v>
      </c>
      <c r="K2494" s="27">
        <v>0</v>
      </c>
      <c r="L2494" s="27">
        <v>0.03</v>
      </c>
      <c r="M2494" s="27">
        <v>0.03</v>
      </c>
      <c r="N2494" s="27" t="s">
        <v>882</v>
      </c>
      <c r="O2494" s="30">
        <v>201909935</v>
      </c>
      <c r="P2494" s="22"/>
      <c r="Q2494" s="22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9"/>
    </row>
    <row r="2495" spans="1:29" x14ac:dyDescent="0.25">
      <c r="A2495" s="27">
        <v>1996</v>
      </c>
      <c r="B2495" s="27" t="s">
        <v>4231</v>
      </c>
      <c r="C2495" s="27" t="s">
        <v>674</v>
      </c>
      <c r="D2495" s="27" t="s">
        <v>3939</v>
      </c>
      <c r="E2495" s="27" t="s">
        <v>4232</v>
      </c>
      <c r="F2495" s="28">
        <v>35310</v>
      </c>
      <c r="G2495" s="29">
        <v>0.68055555555555547</v>
      </c>
      <c r="H2495" s="28">
        <v>35310</v>
      </c>
      <c r="I2495" s="29">
        <v>0.74652777777777779</v>
      </c>
      <c r="J2495" s="27" t="s">
        <v>889</v>
      </c>
      <c r="K2495" s="27">
        <v>0</v>
      </c>
      <c r="L2495" s="27">
        <v>0.2</v>
      </c>
      <c r="M2495" s="27">
        <v>0.2</v>
      </c>
      <c r="N2495" s="27" t="s">
        <v>882</v>
      </c>
      <c r="O2495" s="30">
        <v>202006094</v>
      </c>
      <c r="P2495" s="22"/>
      <c r="Q2495" s="22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9"/>
    </row>
    <row r="2496" spans="1:29" x14ac:dyDescent="0.25">
      <c r="A2496" s="27">
        <v>1996</v>
      </c>
      <c r="B2496" s="27" t="s">
        <v>3936</v>
      </c>
      <c r="C2496" s="27" t="s">
        <v>674</v>
      </c>
      <c r="D2496" s="27" t="s">
        <v>3841</v>
      </c>
      <c r="E2496" s="27" t="s">
        <v>3937</v>
      </c>
      <c r="F2496" s="28">
        <v>35310</v>
      </c>
      <c r="G2496" s="29">
        <v>0.6875</v>
      </c>
      <c r="H2496" s="28">
        <v>35310</v>
      </c>
      <c r="I2496" s="29">
        <v>0.84027777777777779</v>
      </c>
      <c r="J2496" s="27" t="s">
        <v>889</v>
      </c>
      <c r="K2496" s="27">
        <v>0</v>
      </c>
      <c r="L2496" s="27">
        <v>0.2</v>
      </c>
      <c r="M2496" s="27">
        <v>0.2</v>
      </c>
      <c r="N2496" s="27" t="s">
        <v>882</v>
      </c>
      <c r="O2496" s="30">
        <v>201806392</v>
      </c>
      <c r="P2496" s="22"/>
      <c r="Q2496" s="22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9"/>
    </row>
    <row r="2497" spans="1:29" x14ac:dyDescent="0.25">
      <c r="A2497" s="27">
        <v>1996</v>
      </c>
      <c r="B2497" s="27" t="s">
        <v>2480</v>
      </c>
      <c r="C2497" s="27" t="s">
        <v>2231</v>
      </c>
      <c r="D2497" s="27" t="s">
        <v>2330</v>
      </c>
      <c r="E2497" s="27" t="s">
        <v>2481</v>
      </c>
      <c r="F2497" s="28">
        <v>35310</v>
      </c>
      <c r="G2497" s="29">
        <v>0.69027777777777777</v>
      </c>
      <c r="H2497" s="28">
        <v>35310</v>
      </c>
      <c r="I2497" s="29">
        <v>0.72222222222222221</v>
      </c>
      <c r="J2497" s="27"/>
      <c r="K2497" s="27">
        <v>0</v>
      </c>
      <c r="L2497" s="27">
        <v>0.25</v>
      </c>
      <c r="M2497" s="27">
        <v>0.25</v>
      </c>
      <c r="N2497" s="27" t="s">
        <v>2211</v>
      </c>
      <c r="O2497" s="30">
        <v>201906200</v>
      </c>
      <c r="P2497" s="22"/>
      <c r="Q2497" s="22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9"/>
    </row>
    <row r="2498" spans="1:29" x14ac:dyDescent="0.25">
      <c r="A2498" s="27">
        <v>1996</v>
      </c>
      <c r="B2498" s="27" t="s">
        <v>4228</v>
      </c>
      <c r="C2498" s="27" t="s">
        <v>674</v>
      </c>
      <c r="D2498" s="27" t="s">
        <v>752</v>
      </c>
      <c r="E2498" s="27" t="s">
        <v>3882</v>
      </c>
      <c r="F2498" s="28">
        <v>35310</v>
      </c>
      <c r="G2498" s="29">
        <v>0.70138888888888884</v>
      </c>
      <c r="H2498" s="28">
        <v>35310</v>
      </c>
      <c r="I2498" s="29">
        <v>0.77083333333333337</v>
      </c>
      <c r="J2498" s="27" t="s">
        <v>889</v>
      </c>
      <c r="K2498" s="27">
        <v>0</v>
      </c>
      <c r="L2498" s="27">
        <v>0.25</v>
      </c>
      <c r="M2498" s="27">
        <v>0.25</v>
      </c>
      <c r="N2498" s="27" t="s">
        <v>882</v>
      </c>
      <c r="O2498" s="30">
        <v>201907316</v>
      </c>
      <c r="P2498" s="22"/>
      <c r="Q2498" s="22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9"/>
    </row>
    <row r="2499" spans="1:29" x14ac:dyDescent="0.25">
      <c r="A2499" s="27">
        <v>1996</v>
      </c>
      <c r="B2499" s="27" t="s">
        <v>4080</v>
      </c>
      <c r="C2499" s="27" t="s">
        <v>674</v>
      </c>
      <c r="D2499" s="27" t="s">
        <v>3939</v>
      </c>
      <c r="E2499" s="27" t="s">
        <v>777</v>
      </c>
      <c r="F2499" s="28">
        <v>35310</v>
      </c>
      <c r="G2499" s="29">
        <v>0.71875</v>
      </c>
      <c r="H2499" s="28">
        <v>35310</v>
      </c>
      <c r="I2499" s="29">
        <v>0.8125</v>
      </c>
      <c r="J2499" s="27" t="s">
        <v>889</v>
      </c>
      <c r="K2499" s="27">
        <v>0</v>
      </c>
      <c r="L2499" s="27">
        <v>1</v>
      </c>
      <c r="M2499" s="27">
        <v>1</v>
      </c>
      <c r="N2499" s="27" t="s">
        <v>882</v>
      </c>
      <c r="O2499" s="30">
        <v>201905443</v>
      </c>
      <c r="P2499" s="22"/>
      <c r="Q2499" s="22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9"/>
    </row>
    <row r="2500" spans="1:29" x14ac:dyDescent="0.25">
      <c r="A2500" s="27">
        <v>1996</v>
      </c>
      <c r="B2500" s="27" t="s">
        <v>3926</v>
      </c>
      <c r="C2500" s="27" t="s">
        <v>674</v>
      </c>
      <c r="D2500" s="27" t="s">
        <v>3841</v>
      </c>
      <c r="E2500" s="27" t="s">
        <v>3927</v>
      </c>
      <c r="F2500" s="28">
        <v>35310</v>
      </c>
      <c r="G2500" s="29">
        <v>0.72916666666666663</v>
      </c>
      <c r="H2500" s="28">
        <v>35310</v>
      </c>
      <c r="I2500" s="29">
        <v>0.78472222222222221</v>
      </c>
      <c r="J2500" s="27" t="s">
        <v>889</v>
      </c>
      <c r="K2500" s="27">
        <v>0</v>
      </c>
      <c r="L2500" s="27">
        <v>1</v>
      </c>
      <c r="M2500" s="27">
        <v>1</v>
      </c>
      <c r="N2500" s="27" t="s">
        <v>882</v>
      </c>
      <c r="O2500" s="30">
        <v>202003218</v>
      </c>
      <c r="P2500" s="22"/>
      <c r="Q2500" s="22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9"/>
    </row>
    <row r="2501" spans="1:29" x14ac:dyDescent="0.25">
      <c r="A2501" s="27">
        <v>1996</v>
      </c>
      <c r="B2501" s="27" t="s">
        <v>4368</v>
      </c>
      <c r="C2501" s="27" t="s">
        <v>674</v>
      </c>
      <c r="D2501" s="27" t="s">
        <v>3841</v>
      </c>
      <c r="E2501" s="27" t="s">
        <v>4113</v>
      </c>
      <c r="F2501" s="28">
        <v>35310</v>
      </c>
      <c r="G2501" s="29">
        <v>0.73263888888888884</v>
      </c>
      <c r="H2501" s="28">
        <v>35310</v>
      </c>
      <c r="I2501" s="29">
        <v>0.77430555555555547</v>
      </c>
      <c r="J2501" s="27" t="s">
        <v>889</v>
      </c>
      <c r="K2501" s="27">
        <v>0</v>
      </c>
      <c r="L2501" s="27">
        <v>0.05</v>
      </c>
      <c r="M2501" s="27">
        <v>0.05</v>
      </c>
      <c r="N2501" s="27" t="s">
        <v>882</v>
      </c>
      <c r="O2501" s="30">
        <v>201706412</v>
      </c>
      <c r="P2501" s="22"/>
      <c r="Q2501" s="22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9"/>
    </row>
    <row r="2502" spans="1:29" x14ac:dyDescent="0.25">
      <c r="A2502" s="27">
        <v>1996</v>
      </c>
      <c r="B2502" s="27" t="s">
        <v>4549</v>
      </c>
      <c r="C2502" s="27" t="s">
        <v>674</v>
      </c>
      <c r="D2502" s="27" t="s">
        <v>1248</v>
      </c>
      <c r="E2502" s="27" t="s">
        <v>4354</v>
      </c>
      <c r="F2502" s="28">
        <v>35310</v>
      </c>
      <c r="G2502" s="29">
        <v>0.73958333333333337</v>
      </c>
      <c r="H2502" s="28">
        <v>35310</v>
      </c>
      <c r="I2502" s="29">
        <v>0.82638888888888884</v>
      </c>
      <c r="J2502" s="27" t="s">
        <v>889</v>
      </c>
      <c r="K2502" s="27">
        <v>0</v>
      </c>
      <c r="L2502" s="27">
        <v>0.06</v>
      </c>
      <c r="M2502" s="27">
        <v>0.06</v>
      </c>
      <c r="N2502" s="27" t="s">
        <v>882</v>
      </c>
      <c r="O2502" s="30">
        <v>201404459</v>
      </c>
      <c r="P2502" s="22"/>
      <c r="Q2502" s="22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9"/>
    </row>
    <row r="2503" spans="1:29" x14ac:dyDescent="0.25">
      <c r="A2503" s="27">
        <v>1996</v>
      </c>
      <c r="B2503" s="27" t="s">
        <v>958</v>
      </c>
      <c r="C2503" s="27" t="s">
        <v>676</v>
      </c>
      <c r="D2503" s="27" t="s">
        <v>887</v>
      </c>
      <c r="E2503" s="27" t="s">
        <v>959</v>
      </c>
      <c r="F2503" s="28">
        <v>35310</v>
      </c>
      <c r="G2503" s="29">
        <v>0.75</v>
      </c>
      <c r="H2503" s="28">
        <v>35310</v>
      </c>
      <c r="I2503" s="29">
        <v>0.77777777777777779</v>
      </c>
      <c r="J2503" s="27" t="s">
        <v>889</v>
      </c>
      <c r="K2503" s="27">
        <v>0</v>
      </c>
      <c r="L2503" s="27">
        <v>0.05</v>
      </c>
      <c r="M2503" s="27">
        <v>0.05</v>
      </c>
      <c r="N2503" s="27" t="s">
        <v>882</v>
      </c>
      <c r="O2503" s="30">
        <v>201907357</v>
      </c>
      <c r="P2503" s="22"/>
      <c r="Q2503" s="22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9"/>
    </row>
    <row r="2504" spans="1:29" x14ac:dyDescent="0.25">
      <c r="A2504" s="27">
        <v>1996</v>
      </c>
      <c r="B2504" s="27" t="s">
        <v>4231</v>
      </c>
      <c r="C2504" s="27" t="s">
        <v>674</v>
      </c>
      <c r="D2504" s="27" t="s">
        <v>3939</v>
      </c>
      <c r="E2504" s="27" t="s">
        <v>4232</v>
      </c>
      <c r="F2504" s="28">
        <v>35310</v>
      </c>
      <c r="G2504" s="29">
        <v>0.75</v>
      </c>
      <c r="H2504" s="28">
        <v>35310</v>
      </c>
      <c r="I2504" s="29">
        <v>0.79513888888888884</v>
      </c>
      <c r="J2504" s="27" t="s">
        <v>889</v>
      </c>
      <c r="K2504" s="27">
        <v>0</v>
      </c>
      <c r="L2504" s="27">
        <v>0.05</v>
      </c>
      <c r="M2504" s="27">
        <v>0.05</v>
      </c>
      <c r="N2504" s="27" t="s">
        <v>882</v>
      </c>
      <c r="O2504" s="30">
        <v>202005035</v>
      </c>
      <c r="P2504" s="22"/>
      <c r="Q2504" s="22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9"/>
    </row>
    <row r="2505" spans="1:29" x14ac:dyDescent="0.25">
      <c r="A2505" s="27">
        <v>1996</v>
      </c>
      <c r="B2505" s="27" t="s">
        <v>4081</v>
      </c>
      <c r="C2505" s="27" t="s">
        <v>674</v>
      </c>
      <c r="D2505" s="27" t="s">
        <v>3841</v>
      </c>
      <c r="E2505" s="27" t="s">
        <v>3946</v>
      </c>
      <c r="F2505" s="28">
        <v>35310</v>
      </c>
      <c r="G2505" s="29">
        <v>0.78125</v>
      </c>
      <c r="H2505" s="28">
        <v>35310</v>
      </c>
      <c r="I2505" s="29">
        <v>0.81597222222222221</v>
      </c>
      <c r="J2505" s="27" t="s">
        <v>889</v>
      </c>
      <c r="K2505" s="27">
        <v>0</v>
      </c>
      <c r="L2505" s="27">
        <v>0.02</v>
      </c>
      <c r="M2505" s="27">
        <v>0.02</v>
      </c>
      <c r="N2505" s="27" t="s">
        <v>882</v>
      </c>
      <c r="O2505" s="30">
        <v>201907601</v>
      </c>
      <c r="P2505" s="22"/>
      <c r="Q2505" s="22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9"/>
    </row>
    <row r="2506" spans="1:29" x14ac:dyDescent="0.25">
      <c r="A2506" s="27">
        <v>1996</v>
      </c>
      <c r="B2506" s="27" t="s">
        <v>2293</v>
      </c>
      <c r="C2506" s="27" t="s">
        <v>2231</v>
      </c>
      <c r="D2506" s="27" t="s">
        <v>2276</v>
      </c>
      <c r="E2506" s="27" t="s">
        <v>2450</v>
      </c>
      <c r="F2506" s="28">
        <v>35310</v>
      </c>
      <c r="G2506" s="29">
        <v>0.78472222222222221</v>
      </c>
      <c r="H2506" s="28">
        <v>35310</v>
      </c>
      <c r="I2506" s="29">
        <v>0.85069444444444453</v>
      </c>
      <c r="J2506" s="27" t="s">
        <v>889</v>
      </c>
      <c r="K2506" s="27">
        <v>0</v>
      </c>
      <c r="L2506" s="27">
        <v>0.02</v>
      </c>
      <c r="M2506" s="27">
        <v>0.02</v>
      </c>
      <c r="N2506" s="27" t="s">
        <v>882</v>
      </c>
      <c r="O2506" s="30">
        <v>201904649</v>
      </c>
      <c r="P2506" s="22"/>
      <c r="Q2506" s="22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9"/>
    </row>
    <row r="2507" spans="1:29" x14ac:dyDescent="0.25">
      <c r="A2507" s="27">
        <v>1996</v>
      </c>
      <c r="B2507" s="27" t="s">
        <v>4309</v>
      </c>
      <c r="C2507" s="27" t="s">
        <v>674</v>
      </c>
      <c r="D2507" s="27" t="s">
        <v>3841</v>
      </c>
      <c r="E2507" s="27" t="s">
        <v>4234</v>
      </c>
      <c r="F2507" s="28">
        <v>35310</v>
      </c>
      <c r="G2507" s="29">
        <v>0.79861111111111116</v>
      </c>
      <c r="H2507" s="28">
        <v>35310</v>
      </c>
      <c r="I2507" s="29">
        <v>0.82986111111111116</v>
      </c>
      <c r="J2507" s="27" t="s">
        <v>889</v>
      </c>
      <c r="K2507" s="27">
        <v>0</v>
      </c>
      <c r="L2507" s="27">
        <v>0.3</v>
      </c>
      <c r="M2507" s="27">
        <v>0.3</v>
      </c>
      <c r="N2507" s="27" t="s">
        <v>882</v>
      </c>
      <c r="O2507" s="30">
        <v>201703964</v>
      </c>
      <c r="P2507" s="22"/>
      <c r="Q2507" s="22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9"/>
    </row>
    <row r="2508" spans="1:29" x14ac:dyDescent="0.25">
      <c r="A2508" s="27">
        <v>1996</v>
      </c>
      <c r="B2508" s="27" t="s">
        <v>3919</v>
      </c>
      <c r="C2508" s="27" t="s">
        <v>674</v>
      </c>
      <c r="D2508" s="27" t="s">
        <v>3841</v>
      </c>
      <c r="E2508" s="27" t="s">
        <v>3920</v>
      </c>
      <c r="F2508" s="28">
        <v>35310</v>
      </c>
      <c r="G2508" s="29">
        <v>0.80555555555555547</v>
      </c>
      <c r="H2508" s="28">
        <v>35310</v>
      </c>
      <c r="I2508" s="29">
        <v>0.88888888888888884</v>
      </c>
      <c r="J2508" s="27" t="s">
        <v>889</v>
      </c>
      <c r="K2508" s="27">
        <v>0</v>
      </c>
      <c r="L2508" s="27">
        <v>0.05</v>
      </c>
      <c r="M2508" s="27">
        <v>0.05</v>
      </c>
      <c r="N2508" s="27" t="s">
        <v>882</v>
      </c>
      <c r="O2508" s="30">
        <v>202004293</v>
      </c>
      <c r="P2508" s="22"/>
      <c r="Q2508" s="22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9"/>
    </row>
    <row r="2509" spans="1:29" x14ac:dyDescent="0.25">
      <c r="A2509" s="27">
        <v>1996</v>
      </c>
      <c r="B2509" s="27" t="s">
        <v>949</v>
      </c>
      <c r="C2509" s="27" t="s">
        <v>676</v>
      </c>
      <c r="D2509" s="27" t="s">
        <v>887</v>
      </c>
      <c r="E2509" s="27" t="s">
        <v>950</v>
      </c>
      <c r="F2509" s="28">
        <v>35310</v>
      </c>
      <c r="G2509" s="29">
        <v>0.8125</v>
      </c>
      <c r="H2509" s="28">
        <v>35310</v>
      </c>
      <c r="I2509" s="29">
        <v>0.89583333333333337</v>
      </c>
      <c r="J2509" s="27" t="s">
        <v>889</v>
      </c>
      <c r="K2509" s="27">
        <v>0.5</v>
      </c>
      <c r="L2509" s="27">
        <v>0</v>
      </c>
      <c r="M2509" s="27">
        <v>0.5</v>
      </c>
      <c r="N2509" s="27" t="s">
        <v>882</v>
      </c>
      <c r="O2509" s="30">
        <v>201909162</v>
      </c>
      <c r="P2509" s="22"/>
      <c r="Q2509" s="22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9"/>
    </row>
    <row r="2510" spans="1:29" x14ac:dyDescent="0.25">
      <c r="A2510" s="27">
        <v>1996</v>
      </c>
      <c r="B2510" s="27" t="s">
        <v>3938</v>
      </c>
      <c r="C2510" s="27" t="s">
        <v>674</v>
      </c>
      <c r="D2510" s="27" t="s">
        <v>3939</v>
      </c>
      <c r="E2510" s="27" t="s">
        <v>3940</v>
      </c>
      <c r="F2510" s="28">
        <v>35310</v>
      </c>
      <c r="G2510" s="29">
        <v>0.8125</v>
      </c>
      <c r="H2510" s="28">
        <v>35310</v>
      </c>
      <c r="I2510" s="29">
        <v>0.85763888888888884</v>
      </c>
      <c r="J2510" s="27" t="s">
        <v>889</v>
      </c>
      <c r="K2510" s="27">
        <v>0</v>
      </c>
      <c r="L2510" s="27">
        <v>0.06</v>
      </c>
      <c r="M2510" s="27">
        <v>0.06</v>
      </c>
      <c r="N2510" s="27" t="s">
        <v>882</v>
      </c>
      <c r="O2510" s="30">
        <v>202005418</v>
      </c>
      <c r="P2510" s="22"/>
      <c r="Q2510" s="22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9"/>
    </row>
    <row r="2511" spans="1:29" x14ac:dyDescent="0.25">
      <c r="A2511" s="27">
        <v>1996</v>
      </c>
      <c r="B2511" s="27" t="s">
        <v>2326</v>
      </c>
      <c r="C2511" s="27" t="s">
        <v>2231</v>
      </c>
      <c r="D2511" s="27" t="s">
        <v>2259</v>
      </c>
      <c r="E2511" s="27" t="s">
        <v>2259</v>
      </c>
      <c r="F2511" s="28">
        <v>35310</v>
      </c>
      <c r="G2511" s="29">
        <v>0.81597222222222221</v>
      </c>
      <c r="H2511" s="28">
        <v>35310</v>
      </c>
      <c r="I2511" s="29">
        <v>0.85416666666666663</v>
      </c>
      <c r="J2511" s="27"/>
      <c r="K2511" s="27">
        <v>0.5</v>
      </c>
      <c r="L2511" s="27">
        <v>0</v>
      </c>
      <c r="M2511" s="27">
        <v>0.5</v>
      </c>
      <c r="N2511" s="27" t="s">
        <v>2173</v>
      </c>
      <c r="O2511" s="30">
        <v>202004823</v>
      </c>
      <c r="P2511" s="22"/>
      <c r="Q2511" s="22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9"/>
    </row>
    <row r="2512" spans="1:29" x14ac:dyDescent="0.25">
      <c r="A2512" s="27">
        <v>1996</v>
      </c>
      <c r="B2512" s="27" t="s">
        <v>3932</v>
      </c>
      <c r="C2512" s="27" t="s">
        <v>674</v>
      </c>
      <c r="D2512" s="27" t="s">
        <v>3933</v>
      </c>
      <c r="E2512" s="27" t="s">
        <v>3934</v>
      </c>
      <c r="F2512" s="28">
        <v>35310</v>
      </c>
      <c r="G2512" s="29">
        <v>0.82291666666666663</v>
      </c>
      <c r="H2512" s="28">
        <v>35310</v>
      </c>
      <c r="I2512" s="29">
        <v>0.84722222222222221</v>
      </c>
      <c r="J2512" s="27" t="s">
        <v>889</v>
      </c>
      <c r="K2512" s="27">
        <v>0</v>
      </c>
      <c r="L2512" s="27">
        <v>0.01</v>
      </c>
      <c r="M2512" s="27">
        <v>0.01</v>
      </c>
      <c r="N2512" s="27" t="s">
        <v>882</v>
      </c>
      <c r="O2512" s="30">
        <v>202005208</v>
      </c>
      <c r="P2512" s="22"/>
      <c r="Q2512" s="22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16"/>
      <c r="AC2512" s="19"/>
    </row>
    <row r="2513" spans="1:29" x14ac:dyDescent="0.25">
      <c r="A2513" s="27">
        <v>1996</v>
      </c>
      <c r="B2513" s="27" t="s">
        <v>4231</v>
      </c>
      <c r="C2513" s="27" t="s">
        <v>674</v>
      </c>
      <c r="D2513" s="27" t="s">
        <v>3939</v>
      </c>
      <c r="E2513" s="27" t="s">
        <v>4232</v>
      </c>
      <c r="F2513" s="28">
        <v>35310</v>
      </c>
      <c r="G2513" s="29">
        <v>0.84027777777777779</v>
      </c>
      <c r="H2513" s="28">
        <v>35310</v>
      </c>
      <c r="I2513" s="29">
        <v>0.89583333333333337</v>
      </c>
      <c r="J2513" s="27" t="s">
        <v>889</v>
      </c>
      <c r="K2513" s="27">
        <v>0</v>
      </c>
      <c r="L2513" s="27">
        <v>0.13</v>
      </c>
      <c r="M2513" s="27">
        <v>0.13</v>
      </c>
      <c r="N2513" s="27" t="s">
        <v>882</v>
      </c>
      <c r="O2513" s="30">
        <v>201504870</v>
      </c>
      <c r="P2513" s="22"/>
      <c r="Q2513" s="22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9"/>
    </row>
    <row r="2514" spans="1:29" x14ac:dyDescent="0.25">
      <c r="A2514" s="27">
        <v>1996</v>
      </c>
      <c r="B2514" s="27" t="s">
        <v>4088</v>
      </c>
      <c r="C2514" s="27" t="s">
        <v>674</v>
      </c>
      <c r="D2514" s="27" t="s">
        <v>3841</v>
      </c>
      <c r="E2514" s="27" t="s">
        <v>4089</v>
      </c>
      <c r="F2514" s="28">
        <v>35310</v>
      </c>
      <c r="G2514" s="29">
        <v>0.85416666666666663</v>
      </c>
      <c r="H2514" s="28">
        <v>35310</v>
      </c>
      <c r="I2514" s="29">
        <v>0.86805555555555547</v>
      </c>
      <c r="J2514" s="27" t="s">
        <v>889</v>
      </c>
      <c r="K2514" s="27">
        <v>0</v>
      </c>
      <c r="L2514" s="27">
        <v>0.02</v>
      </c>
      <c r="M2514" s="27">
        <v>0.02</v>
      </c>
      <c r="N2514" s="27" t="s">
        <v>882</v>
      </c>
      <c r="O2514" s="30">
        <v>201705985</v>
      </c>
      <c r="P2514" s="22"/>
      <c r="Q2514" s="22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9"/>
    </row>
    <row r="2515" spans="1:29" x14ac:dyDescent="0.25">
      <c r="A2515" s="27">
        <v>1996</v>
      </c>
      <c r="B2515" s="27" t="s">
        <v>4229</v>
      </c>
      <c r="C2515" s="27" t="s">
        <v>674</v>
      </c>
      <c r="D2515" s="27" t="s">
        <v>3933</v>
      </c>
      <c r="E2515" s="27" t="s">
        <v>4230</v>
      </c>
      <c r="F2515" s="28">
        <v>35310</v>
      </c>
      <c r="G2515" s="29">
        <v>0.85763888888888884</v>
      </c>
      <c r="H2515" s="28">
        <v>35310</v>
      </c>
      <c r="I2515" s="29">
        <v>0.89583333333333337</v>
      </c>
      <c r="J2515" s="27" t="s">
        <v>889</v>
      </c>
      <c r="K2515" s="27">
        <v>0</v>
      </c>
      <c r="L2515" s="27">
        <v>0.03</v>
      </c>
      <c r="M2515" s="27">
        <v>0.03</v>
      </c>
      <c r="N2515" s="27" t="s">
        <v>882</v>
      </c>
      <c r="O2515" s="30">
        <v>202102694</v>
      </c>
      <c r="P2515" s="22"/>
      <c r="Q2515" s="22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9"/>
    </row>
    <row r="2516" spans="1:29" x14ac:dyDescent="0.25">
      <c r="A2516" s="27">
        <v>1996</v>
      </c>
      <c r="B2516" s="27" t="s">
        <v>4391</v>
      </c>
      <c r="C2516" s="27" t="s">
        <v>674</v>
      </c>
      <c r="D2516" s="27" t="s">
        <v>1248</v>
      </c>
      <c r="E2516" s="27" t="s">
        <v>4359</v>
      </c>
      <c r="F2516" s="28">
        <v>35310</v>
      </c>
      <c r="G2516" s="29">
        <v>0.86805555555555547</v>
      </c>
      <c r="H2516" s="28">
        <v>35310</v>
      </c>
      <c r="I2516" s="29">
        <v>0.93055555555555547</v>
      </c>
      <c r="J2516" s="27" t="s">
        <v>889</v>
      </c>
      <c r="K2516" s="27">
        <v>0</v>
      </c>
      <c r="L2516" s="27">
        <v>0.2</v>
      </c>
      <c r="M2516" s="27">
        <v>0.2</v>
      </c>
      <c r="N2516" s="27" t="s">
        <v>882</v>
      </c>
      <c r="O2516" s="30">
        <v>201908209</v>
      </c>
      <c r="P2516" s="22"/>
      <c r="Q2516" s="22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9"/>
    </row>
    <row r="2517" spans="1:29" x14ac:dyDescent="0.25">
      <c r="A2517" s="27">
        <v>1996</v>
      </c>
      <c r="B2517" s="27" t="s">
        <v>2284</v>
      </c>
      <c r="C2517" s="27" t="s">
        <v>2231</v>
      </c>
      <c r="D2517" s="27" t="s">
        <v>2262</v>
      </c>
      <c r="E2517" s="27" t="s">
        <v>2263</v>
      </c>
      <c r="F2517" s="28">
        <v>35310</v>
      </c>
      <c r="G2517" s="29">
        <v>0.875</v>
      </c>
      <c r="H2517" s="28">
        <v>35310</v>
      </c>
      <c r="I2517" s="29">
        <v>0.90833333333333333</v>
      </c>
      <c r="J2517" s="27"/>
      <c r="K2517" s="27">
        <v>0.03</v>
      </c>
      <c r="L2517" s="27">
        <v>0</v>
      </c>
      <c r="M2517" s="27">
        <v>0.03</v>
      </c>
      <c r="N2517" s="27" t="s">
        <v>2173</v>
      </c>
      <c r="O2517" s="30">
        <v>202009360</v>
      </c>
      <c r="P2517" s="22"/>
      <c r="Q2517" s="22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9"/>
    </row>
    <row r="2518" spans="1:29" x14ac:dyDescent="0.25">
      <c r="A2518" s="27">
        <v>1996</v>
      </c>
      <c r="B2518" s="27" t="s">
        <v>4377</v>
      </c>
      <c r="C2518" s="27" t="s">
        <v>674</v>
      </c>
      <c r="D2518" s="27" t="s">
        <v>3841</v>
      </c>
      <c r="E2518" s="27" t="s">
        <v>1047</v>
      </c>
      <c r="F2518" s="28">
        <v>35310</v>
      </c>
      <c r="G2518" s="29">
        <v>0.875</v>
      </c>
      <c r="H2518" s="28">
        <v>35310</v>
      </c>
      <c r="I2518" s="29">
        <v>0.91319444444444453</v>
      </c>
      <c r="J2518" s="27" t="s">
        <v>889</v>
      </c>
      <c r="K2518" s="27">
        <v>0</v>
      </c>
      <c r="L2518" s="27">
        <v>0.06</v>
      </c>
      <c r="M2518" s="27">
        <v>0.06</v>
      </c>
      <c r="N2518" s="27" t="s">
        <v>882</v>
      </c>
      <c r="O2518" s="30">
        <v>201905831</v>
      </c>
      <c r="P2518" s="22"/>
      <c r="Q2518" s="22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9"/>
    </row>
    <row r="2519" spans="1:29" x14ac:dyDescent="0.25">
      <c r="A2519" s="27">
        <v>1996</v>
      </c>
      <c r="B2519" s="27" t="s">
        <v>4368</v>
      </c>
      <c r="C2519" s="27" t="s">
        <v>674</v>
      </c>
      <c r="D2519" s="27" t="s">
        <v>3841</v>
      </c>
      <c r="E2519" s="27" t="s">
        <v>4113</v>
      </c>
      <c r="F2519" s="28">
        <v>35310</v>
      </c>
      <c r="G2519" s="29">
        <v>0.87847222222222221</v>
      </c>
      <c r="H2519" s="28">
        <v>35310</v>
      </c>
      <c r="I2519" s="29">
        <v>0.90277777777777779</v>
      </c>
      <c r="J2519" s="27" t="s">
        <v>889</v>
      </c>
      <c r="K2519" s="27">
        <v>0</v>
      </c>
      <c r="L2519" s="27">
        <v>0.06</v>
      </c>
      <c r="M2519" s="27">
        <v>0.06</v>
      </c>
      <c r="N2519" s="27" t="s">
        <v>882</v>
      </c>
      <c r="O2519" s="30">
        <v>201907601</v>
      </c>
      <c r="P2519" s="22"/>
      <c r="Q2519" s="22"/>
      <c r="R2519" s="16"/>
      <c r="S2519" s="16"/>
      <c r="T2519" s="16"/>
      <c r="U2519" s="16"/>
      <c r="V2519" s="16"/>
      <c r="W2519" s="16"/>
      <c r="X2519" s="16"/>
      <c r="Y2519" s="16"/>
      <c r="Z2519" s="16"/>
      <c r="AA2519" s="16"/>
      <c r="AB2519" s="16"/>
      <c r="AC2519" s="19"/>
    </row>
    <row r="2520" spans="1:29" x14ac:dyDescent="0.25">
      <c r="A2520" s="27">
        <v>1996</v>
      </c>
      <c r="B2520" s="27" t="s">
        <v>4375</v>
      </c>
      <c r="C2520" s="27" t="s">
        <v>674</v>
      </c>
      <c r="D2520" s="27" t="s">
        <v>1248</v>
      </c>
      <c r="E2520" s="27" t="s">
        <v>4042</v>
      </c>
      <c r="F2520" s="28">
        <v>35310</v>
      </c>
      <c r="G2520" s="29">
        <v>0.88888888888888884</v>
      </c>
      <c r="H2520" s="28">
        <v>35310</v>
      </c>
      <c r="I2520" s="29">
        <v>0.91319444444444453</v>
      </c>
      <c r="J2520" s="27" t="s">
        <v>889</v>
      </c>
      <c r="K2520" s="27">
        <v>0</v>
      </c>
      <c r="L2520" s="27">
        <v>0.1</v>
      </c>
      <c r="M2520" s="27">
        <v>0.1</v>
      </c>
      <c r="N2520" s="27" t="s">
        <v>882</v>
      </c>
      <c r="O2520" s="30">
        <v>201505640</v>
      </c>
      <c r="P2520" s="22"/>
      <c r="Q2520" s="22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9"/>
    </row>
    <row r="2521" spans="1:29" x14ac:dyDescent="0.25">
      <c r="A2521" s="27">
        <v>1996</v>
      </c>
      <c r="B2521" s="27" t="s">
        <v>3922</v>
      </c>
      <c r="C2521" s="27" t="s">
        <v>674</v>
      </c>
      <c r="D2521" s="27" t="s">
        <v>1248</v>
      </c>
      <c r="E2521" s="27" t="s">
        <v>3923</v>
      </c>
      <c r="F2521" s="28">
        <v>35310</v>
      </c>
      <c r="G2521" s="29">
        <v>0.89930555555555547</v>
      </c>
      <c r="H2521" s="28">
        <v>35310</v>
      </c>
      <c r="I2521" s="29">
        <v>0.94791666666666663</v>
      </c>
      <c r="J2521" s="27" t="s">
        <v>889</v>
      </c>
      <c r="K2521" s="27">
        <v>0</v>
      </c>
      <c r="L2521" s="27">
        <v>0.05</v>
      </c>
      <c r="M2521" s="27">
        <v>0.05</v>
      </c>
      <c r="N2521" s="27" t="s">
        <v>882</v>
      </c>
      <c r="O2521" s="30">
        <v>202007614</v>
      </c>
      <c r="P2521" s="22"/>
      <c r="Q2521" s="22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9"/>
    </row>
    <row r="2522" spans="1:29" x14ac:dyDescent="0.25">
      <c r="A2522" s="27">
        <v>1996</v>
      </c>
      <c r="B2522" s="27" t="s">
        <v>1467</v>
      </c>
      <c r="C2522" s="27" t="s">
        <v>676</v>
      </c>
      <c r="D2522" s="27" t="s">
        <v>891</v>
      </c>
      <c r="E2522" s="27" t="s">
        <v>1468</v>
      </c>
      <c r="F2522" s="28">
        <v>35310</v>
      </c>
      <c r="G2522" s="29">
        <v>0.91666666666666663</v>
      </c>
      <c r="H2522" s="28">
        <v>35311</v>
      </c>
      <c r="I2522" s="29">
        <v>0.16319444444444445</v>
      </c>
      <c r="J2522" s="27" t="s">
        <v>889</v>
      </c>
      <c r="K2522" s="27">
        <v>0</v>
      </c>
      <c r="L2522" s="27">
        <v>0.5</v>
      </c>
      <c r="M2522" s="27">
        <v>0.5</v>
      </c>
      <c r="N2522" s="27" t="s">
        <v>882</v>
      </c>
      <c r="O2522" s="30">
        <v>201405811</v>
      </c>
      <c r="P2522" s="22"/>
      <c r="Q2522" s="22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9"/>
    </row>
    <row r="2523" spans="1:29" x14ac:dyDescent="0.25">
      <c r="A2523" s="27">
        <v>1996</v>
      </c>
      <c r="B2523" s="27" t="s">
        <v>4367</v>
      </c>
      <c r="C2523" s="27" t="s">
        <v>674</v>
      </c>
      <c r="D2523" s="27" t="s">
        <v>752</v>
      </c>
      <c r="E2523" s="27" t="s">
        <v>3882</v>
      </c>
      <c r="F2523" s="28">
        <v>35310</v>
      </c>
      <c r="G2523" s="29">
        <v>0.91805555555555562</v>
      </c>
      <c r="H2523" s="28">
        <v>35310</v>
      </c>
      <c r="I2523" s="29">
        <v>0.95833333333333337</v>
      </c>
      <c r="J2523" s="27" t="s">
        <v>889</v>
      </c>
      <c r="K2523" s="27">
        <v>0</v>
      </c>
      <c r="L2523" s="27">
        <v>0.05</v>
      </c>
      <c r="M2523" s="27">
        <v>0.05</v>
      </c>
      <c r="N2523" s="27" t="s">
        <v>882</v>
      </c>
      <c r="O2523" s="30">
        <v>201909653</v>
      </c>
      <c r="P2523" s="22"/>
      <c r="Q2523" s="22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9"/>
    </row>
    <row r="2524" spans="1:29" x14ac:dyDescent="0.25">
      <c r="A2524" s="27">
        <v>1996</v>
      </c>
      <c r="B2524" s="27" t="s">
        <v>4596</v>
      </c>
      <c r="C2524" s="27" t="s">
        <v>674</v>
      </c>
      <c r="D2524" s="27" t="s">
        <v>3841</v>
      </c>
      <c r="E2524" s="27" t="s">
        <v>4215</v>
      </c>
      <c r="F2524" s="28">
        <v>35310</v>
      </c>
      <c r="G2524" s="29">
        <v>0.9375</v>
      </c>
      <c r="H2524" s="28">
        <v>35311</v>
      </c>
      <c r="I2524" s="29">
        <v>3.472222222222222E-3</v>
      </c>
      <c r="J2524" s="27" t="s">
        <v>889</v>
      </c>
      <c r="K2524" s="27">
        <v>0</v>
      </c>
      <c r="L2524" s="27">
        <v>0.1</v>
      </c>
      <c r="M2524" s="27">
        <v>0.1</v>
      </c>
      <c r="N2524" s="27" t="s">
        <v>882</v>
      </c>
      <c r="O2524" s="30">
        <v>202000138</v>
      </c>
      <c r="P2524" s="22"/>
      <c r="Q2524" s="22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9"/>
    </row>
    <row r="2525" spans="1:29" x14ac:dyDescent="0.25">
      <c r="A2525" s="27">
        <v>1996</v>
      </c>
      <c r="B2525" s="27" t="s">
        <v>1257</v>
      </c>
      <c r="C2525" s="27" t="s">
        <v>676</v>
      </c>
      <c r="D2525" s="27" t="s">
        <v>905</v>
      </c>
      <c r="E2525" s="27" t="s">
        <v>1258</v>
      </c>
      <c r="F2525" s="28">
        <v>35310</v>
      </c>
      <c r="G2525" s="29">
        <v>0.94444444444444453</v>
      </c>
      <c r="H2525" s="28">
        <v>35311</v>
      </c>
      <c r="I2525" s="29">
        <v>3.125E-2</v>
      </c>
      <c r="J2525" s="27" t="s">
        <v>889</v>
      </c>
      <c r="K2525" s="27">
        <v>0</v>
      </c>
      <c r="L2525" s="27">
        <v>0.05</v>
      </c>
      <c r="M2525" s="27">
        <v>0.05</v>
      </c>
      <c r="N2525" s="27" t="s">
        <v>882</v>
      </c>
      <c r="O2525" s="30">
        <v>201908050</v>
      </c>
      <c r="P2525" s="22"/>
      <c r="Q2525" s="22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9"/>
    </row>
    <row r="2526" spans="1:29" x14ac:dyDescent="0.25">
      <c r="A2526" s="27">
        <v>1996</v>
      </c>
      <c r="B2526" s="27" t="s">
        <v>4231</v>
      </c>
      <c r="C2526" s="27" t="s">
        <v>674</v>
      </c>
      <c r="D2526" s="27" t="s">
        <v>3939</v>
      </c>
      <c r="E2526" s="27" t="s">
        <v>4232</v>
      </c>
      <c r="F2526" s="28">
        <v>35310</v>
      </c>
      <c r="G2526" s="29">
        <v>0.94652777777777775</v>
      </c>
      <c r="H2526" s="28">
        <v>35311</v>
      </c>
      <c r="I2526" s="29">
        <v>0</v>
      </c>
      <c r="J2526" s="27" t="s">
        <v>889</v>
      </c>
      <c r="K2526" s="27">
        <v>0</v>
      </c>
      <c r="L2526" s="27">
        <v>0.05</v>
      </c>
      <c r="M2526" s="27">
        <v>0.05</v>
      </c>
      <c r="N2526" s="27" t="s">
        <v>882</v>
      </c>
      <c r="O2526" s="30">
        <v>201601879</v>
      </c>
      <c r="P2526" s="22"/>
      <c r="Q2526" s="22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9"/>
    </row>
    <row r="2527" spans="1:29" x14ac:dyDescent="0.25">
      <c r="A2527" s="27">
        <v>1996</v>
      </c>
      <c r="B2527" s="27" t="s">
        <v>4310</v>
      </c>
      <c r="C2527" s="27" t="s">
        <v>674</v>
      </c>
      <c r="D2527" s="27" t="s">
        <v>3884</v>
      </c>
      <c r="E2527" s="27" t="s">
        <v>3967</v>
      </c>
      <c r="F2527" s="28">
        <v>35310</v>
      </c>
      <c r="G2527" s="29">
        <v>0.95833333333333337</v>
      </c>
      <c r="H2527" s="28">
        <v>35311</v>
      </c>
      <c r="I2527" s="29">
        <v>3.472222222222222E-3</v>
      </c>
      <c r="J2527" s="27" t="s">
        <v>889</v>
      </c>
      <c r="K2527" s="27">
        <v>0</v>
      </c>
      <c r="L2527" s="27">
        <v>0.04</v>
      </c>
      <c r="M2527" s="27">
        <v>0.04</v>
      </c>
      <c r="N2527" s="27" t="s">
        <v>882</v>
      </c>
      <c r="O2527" s="30">
        <v>202007031</v>
      </c>
      <c r="P2527" s="22"/>
      <c r="Q2527" s="22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9"/>
    </row>
    <row r="2528" spans="1:29" x14ac:dyDescent="0.25">
      <c r="A2528" s="27">
        <v>1996</v>
      </c>
      <c r="B2528" s="27" t="s">
        <v>4375</v>
      </c>
      <c r="C2528" s="27" t="s">
        <v>674</v>
      </c>
      <c r="D2528" s="27" t="s">
        <v>1248</v>
      </c>
      <c r="E2528" s="27" t="s">
        <v>4042</v>
      </c>
      <c r="F2528" s="28">
        <v>35310</v>
      </c>
      <c r="G2528" s="29">
        <v>0.95833333333333337</v>
      </c>
      <c r="H2528" s="28">
        <v>35310</v>
      </c>
      <c r="I2528" s="29">
        <v>0.98611111111111116</v>
      </c>
      <c r="J2528" s="27" t="s">
        <v>889</v>
      </c>
      <c r="K2528" s="27">
        <v>0</v>
      </c>
      <c r="L2528" s="27">
        <v>0.05</v>
      </c>
      <c r="M2528" s="27">
        <v>0.05</v>
      </c>
      <c r="N2528" s="27" t="s">
        <v>882</v>
      </c>
      <c r="O2528" s="30">
        <v>201709436</v>
      </c>
      <c r="P2528" s="22"/>
      <c r="Q2528" s="22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9"/>
    </row>
    <row r="2529" spans="1:29" x14ac:dyDescent="0.25">
      <c r="A2529" s="27">
        <v>1996</v>
      </c>
      <c r="B2529" s="27" t="s">
        <v>4081</v>
      </c>
      <c r="C2529" s="27" t="s">
        <v>674</v>
      </c>
      <c r="D2529" s="27" t="s">
        <v>3841</v>
      </c>
      <c r="E2529" s="27" t="s">
        <v>3946</v>
      </c>
      <c r="F2529" s="28">
        <v>35310</v>
      </c>
      <c r="G2529" s="29">
        <v>0.96875</v>
      </c>
      <c r="H2529" s="28">
        <v>35311</v>
      </c>
      <c r="I2529" s="29">
        <v>1.0416666666666666E-2</v>
      </c>
      <c r="J2529" s="27" t="s">
        <v>889</v>
      </c>
      <c r="K2529" s="27">
        <v>0</v>
      </c>
      <c r="L2529" s="27">
        <v>0.15</v>
      </c>
      <c r="M2529" s="27">
        <v>0.15</v>
      </c>
      <c r="N2529" s="27" t="s">
        <v>882</v>
      </c>
      <c r="O2529" s="30">
        <v>201806161</v>
      </c>
      <c r="P2529" s="22"/>
      <c r="Q2529" s="22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9"/>
    </row>
    <row r="2530" spans="1:29" x14ac:dyDescent="0.25">
      <c r="A2530" s="27">
        <v>1996</v>
      </c>
      <c r="B2530" s="27" t="s">
        <v>4375</v>
      </c>
      <c r="C2530" s="27" t="s">
        <v>674</v>
      </c>
      <c r="D2530" s="27" t="s">
        <v>1248</v>
      </c>
      <c r="E2530" s="27" t="s">
        <v>4042</v>
      </c>
      <c r="F2530" s="28">
        <v>35310</v>
      </c>
      <c r="G2530" s="29">
        <v>0.97916666666666663</v>
      </c>
      <c r="H2530" s="28">
        <v>35311</v>
      </c>
      <c r="I2530" s="29">
        <v>4.1666666666666664E-2</v>
      </c>
      <c r="J2530" s="27" t="s">
        <v>889</v>
      </c>
      <c r="K2530" s="27">
        <v>0</v>
      </c>
      <c r="L2530" s="27">
        <v>0.25</v>
      </c>
      <c r="M2530" s="27">
        <v>0.25</v>
      </c>
      <c r="N2530" s="27" t="s">
        <v>882</v>
      </c>
      <c r="O2530" s="30">
        <v>201806082</v>
      </c>
      <c r="P2530" s="22"/>
      <c r="Q2530" s="22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9"/>
    </row>
    <row r="2531" spans="1:29" x14ac:dyDescent="0.25">
      <c r="A2531" s="27">
        <v>1996</v>
      </c>
      <c r="B2531" s="27" t="s">
        <v>4723</v>
      </c>
      <c r="C2531" s="27" t="s">
        <v>674</v>
      </c>
      <c r="D2531" s="27" t="s">
        <v>752</v>
      </c>
      <c r="E2531" s="27" t="s">
        <v>4475</v>
      </c>
      <c r="F2531" s="28">
        <v>35310</v>
      </c>
      <c r="G2531" s="29">
        <v>0.98611111111111116</v>
      </c>
      <c r="H2531" s="28">
        <v>35311</v>
      </c>
      <c r="I2531" s="29">
        <v>4.1666666666666664E-2</v>
      </c>
      <c r="J2531" s="27" t="s">
        <v>889</v>
      </c>
      <c r="K2531" s="27">
        <v>0</v>
      </c>
      <c r="L2531" s="27">
        <v>0.15</v>
      </c>
      <c r="M2531" s="27">
        <v>0.15</v>
      </c>
      <c r="N2531" s="27" t="s">
        <v>882</v>
      </c>
      <c r="O2531" s="30">
        <v>201905119</v>
      </c>
      <c r="P2531" s="22"/>
      <c r="Q2531" s="22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9"/>
    </row>
    <row r="2532" spans="1:29" x14ac:dyDescent="0.25">
      <c r="A2532" s="27">
        <v>1996</v>
      </c>
      <c r="B2532" s="27" t="s">
        <v>1102</v>
      </c>
      <c r="C2532" s="27" t="s">
        <v>676</v>
      </c>
      <c r="D2532" s="27" t="s">
        <v>905</v>
      </c>
      <c r="E2532" s="27" t="s">
        <v>1010</v>
      </c>
      <c r="F2532" s="28">
        <v>35311</v>
      </c>
      <c r="G2532" s="29">
        <v>6.9444444444444441E-3</v>
      </c>
      <c r="H2532" s="28">
        <v>35311</v>
      </c>
      <c r="I2532" s="29">
        <v>4.5138888888888888E-2</v>
      </c>
      <c r="J2532" s="27" t="s">
        <v>889</v>
      </c>
      <c r="K2532" s="27">
        <v>0</v>
      </c>
      <c r="L2532" s="27">
        <v>0.01</v>
      </c>
      <c r="M2532" s="27">
        <v>0.01</v>
      </c>
      <c r="N2532" s="27" t="s">
        <v>882</v>
      </c>
      <c r="O2532" s="30">
        <v>202004225</v>
      </c>
      <c r="P2532" s="22"/>
      <c r="Q2532" s="22"/>
      <c r="R2532" s="16"/>
      <c r="S2532" s="16"/>
      <c r="T2532" s="16"/>
      <c r="U2532" s="16"/>
      <c r="V2532" s="16"/>
      <c r="W2532" s="16"/>
      <c r="X2532" s="16"/>
      <c r="Y2532" s="16"/>
      <c r="Z2532" s="16"/>
      <c r="AA2532" s="16"/>
      <c r="AB2532" s="16"/>
      <c r="AC2532" s="19"/>
    </row>
    <row r="2533" spans="1:29" x14ac:dyDescent="0.25">
      <c r="A2533" s="27">
        <v>1996</v>
      </c>
      <c r="B2533" s="27" t="s">
        <v>4375</v>
      </c>
      <c r="C2533" s="27" t="s">
        <v>674</v>
      </c>
      <c r="D2533" s="27" t="s">
        <v>1248</v>
      </c>
      <c r="E2533" s="27" t="s">
        <v>4042</v>
      </c>
      <c r="F2533" s="28">
        <v>35311</v>
      </c>
      <c r="G2533" s="29">
        <v>4.1666666666666664E-2</v>
      </c>
      <c r="H2533" s="28">
        <v>35311</v>
      </c>
      <c r="I2533" s="29">
        <v>0.125</v>
      </c>
      <c r="J2533" s="27" t="s">
        <v>889</v>
      </c>
      <c r="K2533" s="27">
        <v>0</v>
      </c>
      <c r="L2533" s="27">
        <v>0.1</v>
      </c>
      <c r="M2533" s="27">
        <v>0.1</v>
      </c>
      <c r="N2533" s="27" t="s">
        <v>882</v>
      </c>
      <c r="O2533" s="30">
        <v>202006012</v>
      </c>
      <c r="P2533" s="22"/>
      <c r="Q2533" s="22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9"/>
    </row>
    <row r="2534" spans="1:29" x14ac:dyDescent="0.25">
      <c r="A2534" s="27">
        <v>1996</v>
      </c>
      <c r="B2534" s="27" t="s">
        <v>3914</v>
      </c>
      <c r="C2534" s="27" t="s">
        <v>674</v>
      </c>
      <c r="D2534" s="27" t="s">
        <v>3884</v>
      </c>
      <c r="E2534" s="27" t="s">
        <v>3885</v>
      </c>
      <c r="F2534" s="28">
        <v>35311</v>
      </c>
      <c r="G2534" s="29">
        <v>6.25E-2</v>
      </c>
      <c r="H2534" s="28">
        <v>35311</v>
      </c>
      <c r="I2534" s="29">
        <v>9.375E-2</v>
      </c>
      <c r="J2534" s="27" t="s">
        <v>889</v>
      </c>
      <c r="K2534" s="27">
        <v>0</v>
      </c>
      <c r="L2534" s="27">
        <v>0.05</v>
      </c>
      <c r="M2534" s="27">
        <v>0.05</v>
      </c>
      <c r="N2534" s="27" t="s">
        <v>882</v>
      </c>
      <c r="O2534" s="30">
        <v>201806673</v>
      </c>
      <c r="P2534" s="22"/>
      <c r="Q2534" s="22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9"/>
    </row>
    <row r="2535" spans="1:29" x14ac:dyDescent="0.25">
      <c r="A2535" s="27">
        <v>1996</v>
      </c>
      <c r="B2535" s="27" t="s">
        <v>4368</v>
      </c>
      <c r="C2535" s="27" t="s">
        <v>674</v>
      </c>
      <c r="D2535" s="27" t="s">
        <v>3841</v>
      </c>
      <c r="E2535" s="27" t="s">
        <v>4113</v>
      </c>
      <c r="F2535" s="28">
        <v>35311</v>
      </c>
      <c r="G2535" s="29">
        <v>7.9861111111111105E-2</v>
      </c>
      <c r="H2535" s="28">
        <v>35311</v>
      </c>
      <c r="I2535" s="29">
        <v>9.375E-2</v>
      </c>
      <c r="J2535" s="27" t="s">
        <v>889</v>
      </c>
      <c r="K2535" s="27">
        <v>0</v>
      </c>
      <c r="L2535" s="27">
        <v>0.05</v>
      </c>
      <c r="M2535" s="27">
        <v>0.05</v>
      </c>
      <c r="N2535" s="27" t="s">
        <v>882</v>
      </c>
      <c r="O2535" s="30">
        <v>201407779</v>
      </c>
      <c r="P2535" s="22"/>
      <c r="Q2535" s="22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9"/>
    </row>
    <row r="2536" spans="1:29" x14ac:dyDescent="0.25">
      <c r="A2536" s="27">
        <v>1996</v>
      </c>
      <c r="B2536" s="27" t="s">
        <v>1447</v>
      </c>
      <c r="C2536" s="27" t="s">
        <v>676</v>
      </c>
      <c r="D2536" s="27" t="s">
        <v>930</v>
      </c>
      <c r="E2536" s="27" t="s">
        <v>1428</v>
      </c>
      <c r="F2536" s="28">
        <v>35311</v>
      </c>
      <c r="G2536" s="29">
        <v>8.3333333333333329E-2</v>
      </c>
      <c r="H2536" s="28">
        <v>35311</v>
      </c>
      <c r="I2536" s="29">
        <v>0.15972222222222224</v>
      </c>
      <c r="J2536" s="27" t="s">
        <v>889</v>
      </c>
      <c r="K2536" s="27">
        <v>0</v>
      </c>
      <c r="L2536" s="27">
        <v>0.3</v>
      </c>
      <c r="M2536" s="27">
        <v>0.3</v>
      </c>
      <c r="N2536" s="27" t="s">
        <v>882</v>
      </c>
      <c r="O2536" s="30">
        <v>201404459</v>
      </c>
      <c r="P2536" s="22"/>
      <c r="Q2536" s="22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9"/>
    </row>
    <row r="2537" spans="1:29" x14ac:dyDescent="0.25">
      <c r="A2537" s="27">
        <v>1996</v>
      </c>
      <c r="B2537" s="27" t="s">
        <v>4088</v>
      </c>
      <c r="C2537" s="27" t="s">
        <v>674</v>
      </c>
      <c r="D2537" s="27" t="s">
        <v>3841</v>
      </c>
      <c r="E2537" s="27" t="s">
        <v>4089</v>
      </c>
      <c r="F2537" s="28">
        <v>35311</v>
      </c>
      <c r="G2537" s="29">
        <v>9.375E-2</v>
      </c>
      <c r="H2537" s="28">
        <v>35311</v>
      </c>
      <c r="I2537" s="29">
        <v>0.13194444444444445</v>
      </c>
      <c r="J2537" s="27" t="s">
        <v>889</v>
      </c>
      <c r="K2537" s="27">
        <v>0</v>
      </c>
      <c r="L2537" s="27">
        <v>0.05</v>
      </c>
      <c r="M2537" s="27">
        <v>0.05</v>
      </c>
      <c r="N2537" s="27" t="s">
        <v>882</v>
      </c>
      <c r="O2537" s="30">
        <v>201504441</v>
      </c>
      <c r="P2537" s="22"/>
      <c r="Q2537" s="22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6"/>
      <c r="AB2537" s="16"/>
      <c r="AC2537" s="19"/>
    </row>
    <row r="2538" spans="1:29" x14ac:dyDescent="0.25">
      <c r="A2538" s="27">
        <v>1996</v>
      </c>
      <c r="B2538" s="27" t="s">
        <v>4550</v>
      </c>
      <c r="C2538" s="27" t="s">
        <v>674</v>
      </c>
      <c r="D2538" s="27" t="s">
        <v>3841</v>
      </c>
      <c r="E2538" s="27" t="s">
        <v>4307</v>
      </c>
      <c r="F2538" s="28">
        <v>35311</v>
      </c>
      <c r="G2538" s="29">
        <v>0.13541666666666666</v>
      </c>
      <c r="H2538" s="28">
        <v>35311</v>
      </c>
      <c r="I2538" s="29">
        <v>0.23611111111111113</v>
      </c>
      <c r="J2538" s="27" t="s">
        <v>889</v>
      </c>
      <c r="K2538" s="27">
        <v>0</v>
      </c>
      <c r="L2538" s="27">
        <v>1</v>
      </c>
      <c r="M2538" s="27">
        <v>1</v>
      </c>
      <c r="N2538" s="27" t="s">
        <v>882</v>
      </c>
      <c r="O2538" s="30">
        <v>202004999</v>
      </c>
      <c r="P2538" s="22"/>
      <c r="Q2538" s="22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9"/>
    </row>
    <row r="2539" spans="1:29" x14ac:dyDescent="0.25">
      <c r="A2539" s="27">
        <v>1996</v>
      </c>
      <c r="B2539" s="27" t="s">
        <v>1259</v>
      </c>
      <c r="C2539" s="27" t="s">
        <v>676</v>
      </c>
      <c r="D2539" s="27" t="s">
        <v>905</v>
      </c>
      <c r="E2539" s="27" t="s">
        <v>1010</v>
      </c>
      <c r="F2539" s="28">
        <v>35311</v>
      </c>
      <c r="G2539" s="29">
        <v>0.1423611111111111</v>
      </c>
      <c r="H2539" s="28">
        <v>35311</v>
      </c>
      <c r="I2539" s="29">
        <v>0.1875</v>
      </c>
      <c r="J2539" s="27" t="s">
        <v>889</v>
      </c>
      <c r="K2539" s="27">
        <v>0</v>
      </c>
      <c r="L2539" s="27">
        <v>0.05</v>
      </c>
      <c r="M2539" s="27">
        <v>0.05</v>
      </c>
      <c r="N2539" s="27" t="s">
        <v>882</v>
      </c>
      <c r="O2539" s="30">
        <v>202004558</v>
      </c>
      <c r="P2539" s="22"/>
      <c r="Q2539" s="22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9"/>
    </row>
    <row r="2540" spans="1:29" x14ac:dyDescent="0.25">
      <c r="A2540" s="27">
        <v>1996</v>
      </c>
      <c r="B2540" s="27" t="s">
        <v>4721</v>
      </c>
      <c r="C2540" s="27" t="s">
        <v>674</v>
      </c>
      <c r="D2540" s="27" t="s">
        <v>752</v>
      </c>
      <c r="E2540" s="27" t="s">
        <v>771</v>
      </c>
      <c r="F2540" s="28">
        <v>35311</v>
      </c>
      <c r="G2540" s="29">
        <v>0.18055555555555555</v>
      </c>
      <c r="H2540" s="28">
        <v>35311</v>
      </c>
      <c r="I2540" s="29">
        <v>0.22916666666666666</v>
      </c>
      <c r="J2540" s="27" t="s">
        <v>889</v>
      </c>
      <c r="K2540" s="27">
        <v>0</v>
      </c>
      <c r="L2540" s="27">
        <v>0.15</v>
      </c>
      <c r="M2540" s="27">
        <v>0.15</v>
      </c>
      <c r="N2540" s="27" t="s">
        <v>882</v>
      </c>
      <c r="O2540" s="30">
        <v>201905587</v>
      </c>
      <c r="P2540" s="22"/>
      <c r="Q2540" s="22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9"/>
    </row>
    <row r="2541" spans="1:29" x14ac:dyDescent="0.25">
      <c r="A2541" s="27">
        <v>1996</v>
      </c>
      <c r="B2541" s="27" t="s">
        <v>4827</v>
      </c>
      <c r="C2541" s="27" t="s">
        <v>674</v>
      </c>
      <c r="D2541" s="27" t="s">
        <v>752</v>
      </c>
      <c r="E2541" s="27" t="s">
        <v>4475</v>
      </c>
      <c r="F2541" s="28">
        <v>35311</v>
      </c>
      <c r="G2541" s="29">
        <v>0.18055555555555555</v>
      </c>
      <c r="H2541" s="28">
        <v>35311</v>
      </c>
      <c r="I2541" s="29">
        <v>0.23263888888888887</v>
      </c>
      <c r="J2541" s="27" t="s">
        <v>889</v>
      </c>
      <c r="K2541" s="27">
        <v>0</v>
      </c>
      <c r="L2541" s="27">
        <v>0.3</v>
      </c>
      <c r="M2541" s="27">
        <v>0.3</v>
      </c>
      <c r="N2541" s="27" t="s">
        <v>882</v>
      </c>
      <c r="O2541" s="30">
        <v>202004269</v>
      </c>
      <c r="P2541" s="22"/>
      <c r="Q2541" s="22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9"/>
    </row>
    <row r="2542" spans="1:29" x14ac:dyDescent="0.25">
      <c r="A2542" s="27">
        <v>1996</v>
      </c>
      <c r="B2542" s="27" t="s">
        <v>4391</v>
      </c>
      <c r="C2542" s="27" t="s">
        <v>674</v>
      </c>
      <c r="D2542" s="27" t="s">
        <v>1248</v>
      </c>
      <c r="E2542" s="27" t="s">
        <v>4359</v>
      </c>
      <c r="F2542" s="28">
        <v>35311</v>
      </c>
      <c r="G2542" s="29">
        <v>0.1875</v>
      </c>
      <c r="H2542" s="28">
        <v>35311</v>
      </c>
      <c r="I2542" s="29">
        <v>0.24305555555555555</v>
      </c>
      <c r="J2542" s="27" t="s">
        <v>889</v>
      </c>
      <c r="K2542" s="27">
        <v>0</v>
      </c>
      <c r="L2542" s="27">
        <v>0.15</v>
      </c>
      <c r="M2542" s="27">
        <v>0.15</v>
      </c>
      <c r="N2542" s="27" t="s">
        <v>882</v>
      </c>
      <c r="O2542" s="30">
        <v>201905727</v>
      </c>
      <c r="P2542" s="22"/>
      <c r="Q2542" s="22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9"/>
    </row>
    <row r="2543" spans="1:29" x14ac:dyDescent="0.25">
      <c r="A2543" s="27">
        <v>1996</v>
      </c>
      <c r="B2543" s="27" t="s">
        <v>4379</v>
      </c>
      <c r="C2543" s="27" t="s">
        <v>674</v>
      </c>
      <c r="D2543" s="27" t="s">
        <v>3841</v>
      </c>
      <c r="E2543" s="27" t="s">
        <v>4063</v>
      </c>
      <c r="F2543" s="28">
        <v>35311</v>
      </c>
      <c r="G2543" s="29">
        <v>0.20833333333333334</v>
      </c>
      <c r="H2543" s="28">
        <v>35311</v>
      </c>
      <c r="I2543" s="29">
        <v>0.25347222222222221</v>
      </c>
      <c r="J2543" s="27" t="s">
        <v>889</v>
      </c>
      <c r="K2543" s="27">
        <v>0</v>
      </c>
      <c r="L2543" s="27">
        <v>0.15</v>
      </c>
      <c r="M2543" s="27">
        <v>0.15</v>
      </c>
      <c r="N2543" s="27" t="s">
        <v>882</v>
      </c>
      <c r="O2543" s="30">
        <v>201904660</v>
      </c>
      <c r="P2543" s="22"/>
      <c r="Q2543" s="22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9"/>
    </row>
    <row r="2544" spans="1:29" x14ac:dyDescent="0.25">
      <c r="A2544" s="27">
        <v>1996</v>
      </c>
      <c r="B2544" s="27" t="s">
        <v>3922</v>
      </c>
      <c r="C2544" s="27" t="s">
        <v>674</v>
      </c>
      <c r="D2544" s="27" t="s">
        <v>1248</v>
      </c>
      <c r="E2544" s="27" t="s">
        <v>3923</v>
      </c>
      <c r="F2544" s="28">
        <v>35311</v>
      </c>
      <c r="G2544" s="29">
        <v>0.22916666666666666</v>
      </c>
      <c r="H2544" s="28">
        <v>35311</v>
      </c>
      <c r="I2544" s="29">
        <v>0.27083333333333331</v>
      </c>
      <c r="J2544" s="27" t="s">
        <v>889</v>
      </c>
      <c r="K2544" s="27">
        <v>0</v>
      </c>
      <c r="L2544" s="27">
        <v>0.05</v>
      </c>
      <c r="M2544" s="27">
        <v>0.05</v>
      </c>
      <c r="N2544" s="27" t="s">
        <v>882</v>
      </c>
      <c r="O2544" s="30">
        <v>201705149</v>
      </c>
      <c r="P2544" s="22"/>
      <c r="Q2544" s="22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9"/>
    </row>
    <row r="2545" spans="1:29" x14ac:dyDescent="0.25">
      <c r="A2545" s="27">
        <v>1996</v>
      </c>
      <c r="B2545" s="27" t="s">
        <v>1421</v>
      </c>
      <c r="C2545" s="27" t="s">
        <v>676</v>
      </c>
      <c r="D2545" s="27" t="s">
        <v>930</v>
      </c>
      <c r="E2545" s="27" t="s">
        <v>1205</v>
      </c>
      <c r="F2545" s="28">
        <v>35311</v>
      </c>
      <c r="G2545" s="29">
        <v>0.23958333333333334</v>
      </c>
      <c r="H2545" s="28">
        <v>35311</v>
      </c>
      <c r="I2545" s="29">
        <v>0.3125</v>
      </c>
      <c r="J2545" s="27" t="s">
        <v>889</v>
      </c>
      <c r="K2545" s="27">
        <v>0</v>
      </c>
      <c r="L2545" s="27">
        <v>1</v>
      </c>
      <c r="M2545" s="27">
        <v>1</v>
      </c>
      <c r="N2545" s="27" t="s">
        <v>882</v>
      </c>
      <c r="O2545" s="30">
        <v>202000705</v>
      </c>
      <c r="P2545" s="22"/>
      <c r="Q2545" s="22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9"/>
    </row>
    <row r="2546" spans="1:29" x14ac:dyDescent="0.25">
      <c r="A2546" s="27">
        <v>1996</v>
      </c>
      <c r="B2546" s="27" t="s">
        <v>4597</v>
      </c>
      <c r="C2546" s="27" t="s">
        <v>674</v>
      </c>
      <c r="D2546" s="27" t="s">
        <v>752</v>
      </c>
      <c r="E2546" s="27" t="s">
        <v>4475</v>
      </c>
      <c r="F2546" s="28">
        <v>35311</v>
      </c>
      <c r="G2546" s="29">
        <v>0.24305555555555555</v>
      </c>
      <c r="H2546" s="28">
        <v>35311</v>
      </c>
      <c r="I2546" s="29">
        <v>0.30208333333333331</v>
      </c>
      <c r="J2546" s="27" t="s">
        <v>889</v>
      </c>
      <c r="K2546" s="27">
        <v>0</v>
      </c>
      <c r="L2546" s="27">
        <v>0.1</v>
      </c>
      <c r="M2546" s="27">
        <v>0.1</v>
      </c>
      <c r="N2546" s="27" t="s">
        <v>882</v>
      </c>
      <c r="O2546" s="30">
        <v>201407776</v>
      </c>
      <c r="P2546" s="22"/>
      <c r="Q2546" s="22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9"/>
    </row>
    <row r="2547" spans="1:29" x14ac:dyDescent="0.25">
      <c r="A2547" s="27">
        <v>1996</v>
      </c>
      <c r="B2547" s="27" t="s">
        <v>4391</v>
      </c>
      <c r="C2547" s="27" t="s">
        <v>674</v>
      </c>
      <c r="D2547" s="27" t="s">
        <v>1248</v>
      </c>
      <c r="E2547" s="27" t="s">
        <v>4359</v>
      </c>
      <c r="F2547" s="28">
        <v>35311</v>
      </c>
      <c r="G2547" s="29">
        <v>0.24305555555555555</v>
      </c>
      <c r="H2547" s="28">
        <v>35311</v>
      </c>
      <c r="I2547" s="29">
        <v>0.40972222222222227</v>
      </c>
      <c r="J2547" s="27" t="s">
        <v>889</v>
      </c>
      <c r="K2547" s="27">
        <v>0</v>
      </c>
      <c r="L2547" s="27">
        <v>4</v>
      </c>
      <c r="M2547" s="27">
        <v>4</v>
      </c>
      <c r="N2547" s="27" t="s">
        <v>882</v>
      </c>
      <c r="O2547" s="30">
        <v>201407779</v>
      </c>
      <c r="P2547" s="22"/>
      <c r="Q2547" s="22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9"/>
    </row>
    <row r="2548" spans="1:29" x14ac:dyDescent="0.25">
      <c r="A2548" s="27">
        <v>1996</v>
      </c>
      <c r="B2548" s="27" t="s">
        <v>3919</v>
      </c>
      <c r="C2548" s="27" t="s">
        <v>674</v>
      </c>
      <c r="D2548" s="27" t="s">
        <v>3841</v>
      </c>
      <c r="E2548" s="27" t="s">
        <v>3920</v>
      </c>
      <c r="F2548" s="28">
        <v>35311</v>
      </c>
      <c r="G2548" s="29">
        <v>0.27083333333333331</v>
      </c>
      <c r="H2548" s="28">
        <v>35311</v>
      </c>
      <c r="I2548" s="29">
        <v>0.2986111111111111</v>
      </c>
      <c r="J2548" s="27" t="s">
        <v>889</v>
      </c>
      <c r="K2548" s="27">
        <v>0</v>
      </c>
      <c r="L2548" s="27">
        <v>0.01</v>
      </c>
      <c r="M2548" s="27">
        <v>0.01</v>
      </c>
      <c r="N2548" s="27" t="s">
        <v>882</v>
      </c>
      <c r="O2548" s="30">
        <v>202006289</v>
      </c>
      <c r="P2548" s="22"/>
      <c r="Q2548" s="22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9"/>
    </row>
    <row r="2549" spans="1:29" x14ac:dyDescent="0.25">
      <c r="A2549" s="27">
        <v>1996</v>
      </c>
      <c r="B2549" s="27" t="s">
        <v>4375</v>
      </c>
      <c r="C2549" s="27" t="s">
        <v>674</v>
      </c>
      <c r="D2549" s="27" t="s">
        <v>1248</v>
      </c>
      <c r="E2549" s="27" t="s">
        <v>4042</v>
      </c>
      <c r="F2549" s="28">
        <v>35311</v>
      </c>
      <c r="G2549" s="29">
        <v>0.27083333333333331</v>
      </c>
      <c r="H2549" s="28">
        <v>35311</v>
      </c>
      <c r="I2549" s="29">
        <v>0.39583333333333331</v>
      </c>
      <c r="J2549" s="27" t="s">
        <v>889</v>
      </c>
      <c r="K2549" s="27">
        <v>0</v>
      </c>
      <c r="L2549" s="27">
        <v>0.5</v>
      </c>
      <c r="M2549" s="27">
        <v>0.5</v>
      </c>
      <c r="N2549" s="27" t="s">
        <v>882</v>
      </c>
      <c r="O2549" s="30">
        <v>202004753</v>
      </c>
      <c r="P2549" s="22"/>
      <c r="Q2549" s="22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9"/>
    </row>
    <row r="2550" spans="1:29" x14ac:dyDescent="0.25">
      <c r="A2550" s="27">
        <v>1996</v>
      </c>
      <c r="B2550" s="27" t="s">
        <v>958</v>
      </c>
      <c r="C2550" s="27" t="s">
        <v>676</v>
      </c>
      <c r="D2550" s="27" t="s">
        <v>887</v>
      </c>
      <c r="E2550" s="27" t="s">
        <v>959</v>
      </c>
      <c r="F2550" s="28">
        <v>35311</v>
      </c>
      <c r="G2550" s="29">
        <v>0.3125</v>
      </c>
      <c r="H2550" s="28">
        <v>35311</v>
      </c>
      <c r="I2550" s="29">
        <v>0.375</v>
      </c>
      <c r="J2550" s="27" t="s">
        <v>889</v>
      </c>
      <c r="K2550" s="27">
        <v>0</v>
      </c>
      <c r="L2550" s="27">
        <v>0.05</v>
      </c>
      <c r="M2550" s="27">
        <v>0.05</v>
      </c>
      <c r="N2550" s="27" t="s">
        <v>882</v>
      </c>
      <c r="O2550" s="30">
        <v>201706072</v>
      </c>
      <c r="P2550" s="22"/>
      <c r="Q2550" s="22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6"/>
      <c r="AC2550" s="19"/>
    </row>
    <row r="2551" spans="1:29" x14ac:dyDescent="0.25">
      <c r="A2551" s="27">
        <v>1996</v>
      </c>
      <c r="B2551" s="27" t="s">
        <v>949</v>
      </c>
      <c r="C2551" s="27" t="s">
        <v>676</v>
      </c>
      <c r="D2551" s="27" t="s">
        <v>887</v>
      </c>
      <c r="E2551" s="27" t="s">
        <v>950</v>
      </c>
      <c r="F2551" s="28">
        <v>35311</v>
      </c>
      <c r="G2551" s="29">
        <v>0.3125</v>
      </c>
      <c r="H2551" s="28">
        <v>35311</v>
      </c>
      <c r="I2551" s="29">
        <v>0.36458333333333331</v>
      </c>
      <c r="J2551" s="27" t="s">
        <v>889</v>
      </c>
      <c r="K2551" s="27">
        <v>0</v>
      </c>
      <c r="L2551" s="27">
        <v>0.1</v>
      </c>
      <c r="M2551" s="27">
        <v>0.1</v>
      </c>
      <c r="N2551" s="27" t="s">
        <v>882</v>
      </c>
      <c r="O2551" s="30">
        <v>202008401</v>
      </c>
      <c r="P2551" s="22"/>
      <c r="Q2551" s="22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9"/>
    </row>
    <row r="2552" spans="1:29" x14ac:dyDescent="0.25">
      <c r="A2552" s="27">
        <v>1996</v>
      </c>
      <c r="B2552" s="27" t="s">
        <v>4365</v>
      </c>
      <c r="C2552" s="27" t="s">
        <v>674</v>
      </c>
      <c r="D2552" s="27" t="s">
        <v>1248</v>
      </c>
      <c r="E2552" s="27" t="s">
        <v>3913</v>
      </c>
      <c r="F2552" s="28">
        <v>35311</v>
      </c>
      <c r="G2552" s="29">
        <v>0.3125</v>
      </c>
      <c r="H2552" s="28">
        <v>35311</v>
      </c>
      <c r="I2552" s="29">
        <v>0.36458333333333331</v>
      </c>
      <c r="J2552" s="27" t="s">
        <v>889</v>
      </c>
      <c r="K2552" s="27">
        <v>0</v>
      </c>
      <c r="L2552" s="27">
        <v>0.1</v>
      </c>
      <c r="M2552" s="27">
        <v>0.1</v>
      </c>
      <c r="N2552" s="27" t="s">
        <v>882</v>
      </c>
      <c r="O2552" s="30">
        <v>202006767</v>
      </c>
      <c r="P2552" s="22"/>
      <c r="Q2552" s="22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9"/>
    </row>
    <row r="2553" spans="1:29" x14ac:dyDescent="0.25">
      <c r="A2553" s="27">
        <v>1996</v>
      </c>
      <c r="B2553" s="27" t="s">
        <v>4375</v>
      </c>
      <c r="C2553" s="27" t="s">
        <v>674</v>
      </c>
      <c r="D2553" s="27" t="s">
        <v>1248</v>
      </c>
      <c r="E2553" s="27" t="s">
        <v>4042</v>
      </c>
      <c r="F2553" s="28">
        <v>35311</v>
      </c>
      <c r="G2553" s="29">
        <v>0.3298611111111111</v>
      </c>
      <c r="H2553" s="28">
        <v>35311</v>
      </c>
      <c r="I2553" s="29">
        <v>0.50694444444444442</v>
      </c>
      <c r="J2553" s="27" t="s">
        <v>889</v>
      </c>
      <c r="K2553" s="27">
        <v>0</v>
      </c>
      <c r="L2553" s="27">
        <v>15</v>
      </c>
      <c r="M2553" s="27">
        <v>15</v>
      </c>
      <c r="N2553" s="27" t="s">
        <v>882</v>
      </c>
      <c r="O2553" s="30">
        <v>201706421</v>
      </c>
      <c r="P2553" s="22"/>
      <c r="Q2553" s="22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9"/>
    </row>
    <row r="2554" spans="1:29" x14ac:dyDescent="0.25">
      <c r="A2554" s="27">
        <v>1996</v>
      </c>
      <c r="B2554" s="27" t="s">
        <v>4825</v>
      </c>
      <c r="C2554" s="27" t="s">
        <v>674</v>
      </c>
      <c r="D2554" s="27" t="s">
        <v>752</v>
      </c>
      <c r="E2554" s="27" t="s">
        <v>4475</v>
      </c>
      <c r="F2554" s="28">
        <v>35311</v>
      </c>
      <c r="G2554" s="29">
        <v>0.34027777777777773</v>
      </c>
      <c r="H2554" s="28">
        <v>35311</v>
      </c>
      <c r="I2554" s="29">
        <v>0.38194444444444442</v>
      </c>
      <c r="J2554" s="27" t="s">
        <v>889</v>
      </c>
      <c r="K2554" s="27">
        <v>0</v>
      </c>
      <c r="L2554" s="27">
        <v>0.3</v>
      </c>
      <c r="M2554" s="27">
        <v>0.3</v>
      </c>
      <c r="N2554" s="27" t="s">
        <v>882</v>
      </c>
      <c r="O2554" s="30">
        <v>201907337</v>
      </c>
      <c r="P2554" s="22"/>
      <c r="Q2554" s="22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9"/>
    </row>
    <row r="2555" spans="1:29" x14ac:dyDescent="0.25">
      <c r="A2555" s="27">
        <v>1996</v>
      </c>
      <c r="B2555" s="27" t="s">
        <v>4081</v>
      </c>
      <c r="C2555" s="27" t="s">
        <v>674</v>
      </c>
      <c r="D2555" s="27" t="s">
        <v>3841</v>
      </c>
      <c r="E2555" s="27" t="s">
        <v>3946</v>
      </c>
      <c r="F2555" s="28">
        <v>35311</v>
      </c>
      <c r="G2555" s="29">
        <v>0.36805555555555558</v>
      </c>
      <c r="H2555" s="28">
        <v>35311</v>
      </c>
      <c r="I2555" s="29">
        <v>0.39583333333333331</v>
      </c>
      <c r="J2555" s="27" t="s">
        <v>889</v>
      </c>
      <c r="K2555" s="27">
        <v>0</v>
      </c>
      <c r="L2555" s="27">
        <v>0.1</v>
      </c>
      <c r="M2555" s="27">
        <v>0.1</v>
      </c>
      <c r="N2555" s="27" t="s">
        <v>882</v>
      </c>
      <c r="O2555" s="30">
        <v>202102693</v>
      </c>
      <c r="P2555" s="22"/>
      <c r="Q2555" s="22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9"/>
    </row>
    <row r="2556" spans="1:29" x14ac:dyDescent="0.25">
      <c r="A2556" s="27">
        <v>1996</v>
      </c>
      <c r="B2556" s="27" t="s">
        <v>4368</v>
      </c>
      <c r="C2556" s="27" t="s">
        <v>674</v>
      </c>
      <c r="D2556" s="27" t="s">
        <v>3841</v>
      </c>
      <c r="E2556" s="27" t="s">
        <v>4113</v>
      </c>
      <c r="F2556" s="28">
        <v>35311</v>
      </c>
      <c r="G2556" s="29">
        <v>0.38680555555555557</v>
      </c>
      <c r="H2556" s="28">
        <v>35311</v>
      </c>
      <c r="I2556" s="29">
        <v>0.46180555555555558</v>
      </c>
      <c r="J2556" s="27" t="s">
        <v>889</v>
      </c>
      <c r="K2556" s="27">
        <v>0</v>
      </c>
      <c r="L2556" s="27">
        <v>0.06</v>
      </c>
      <c r="M2556" s="27">
        <v>0.06</v>
      </c>
      <c r="N2556" s="27" t="s">
        <v>882</v>
      </c>
      <c r="O2556" s="30">
        <v>201906961</v>
      </c>
      <c r="P2556" s="22"/>
      <c r="Q2556" s="22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9"/>
    </row>
    <row r="2557" spans="1:29" x14ac:dyDescent="0.25">
      <c r="A2557" s="27">
        <v>1996</v>
      </c>
      <c r="B2557" s="27" t="s">
        <v>4364</v>
      </c>
      <c r="C2557" s="27" t="s">
        <v>674</v>
      </c>
      <c r="D2557" s="27" t="s">
        <v>1248</v>
      </c>
      <c r="E2557" s="27" t="s">
        <v>835</v>
      </c>
      <c r="F2557" s="28">
        <v>35311</v>
      </c>
      <c r="G2557" s="29">
        <v>0.3888888888888889</v>
      </c>
      <c r="H2557" s="28">
        <v>35311</v>
      </c>
      <c r="I2557" s="29">
        <v>0.45833333333333331</v>
      </c>
      <c r="J2557" s="27" t="s">
        <v>889</v>
      </c>
      <c r="K2557" s="27">
        <v>0</v>
      </c>
      <c r="L2557" s="27">
        <v>0.1</v>
      </c>
      <c r="M2557" s="27">
        <v>0.1</v>
      </c>
      <c r="N2557" s="27" t="s">
        <v>882</v>
      </c>
      <c r="O2557" s="30">
        <v>202004159</v>
      </c>
      <c r="P2557" s="22"/>
      <c r="Q2557" s="22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9"/>
    </row>
    <row r="2558" spans="1:29" x14ac:dyDescent="0.25">
      <c r="A2558" s="27">
        <v>1996</v>
      </c>
      <c r="B2558" s="27" t="s">
        <v>2278</v>
      </c>
      <c r="C2558" s="27" t="s">
        <v>2231</v>
      </c>
      <c r="D2558" s="27" t="s">
        <v>2243</v>
      </c>
      <c r="E2558" s="27" t="s">
        <v>2279</v>
      </c>
      <c r="F2558" s="28">
        <v>35311</v>
      </c>
      <c r="G2558" s="29">
        <v>0.42291666666666666</v>
      </c>
      <c r="H2558" s="28">
        <v>35311</v>
      </c>
      <c r="I2558" s="29">
        <v>0.52083333333333337</v>
      </c>
      <c r="J2558" s="27"/>
      <c r="K2558" s="27">
        <v>0</v>
      </c>
      <c r="L2558" s="27">
        <v>0.15</v>
      </c>
      <c r="M2558" s="27">
        <v>0.15</v>
      </c>
      <c r="N2558" s="27" t="s">
        <v>2173</v>
      </c>
      <c r="O2558" s="30">
        <v>201705312</v>
      </c>
      <c r="P2558" s="22"/>
      <c r="Q2558" s="22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9"/>
    </row>
    <row r="2559" spans="1:29" x14ac:dyDescent="0.25">
      <c r="A2559" s="27">
        <v>1996</v>
      </c>
      <c r="B2559" s="27" t="s">
        <v>2496</v>
      </c>
      <c r="C2559" s="27" t="s">
        <v>2231</v>
      </c>
      <c r="D2559" s="27" t="s">
        <v>2299</v>
      </c>
      <c r="E2559" s="27" t="s">
        <v>812</v>
      </c>
      <c r="F2559" s="28">
        <v>35311</v>
      </c>
      <c r="G2559" s="29">
        <v>0.4375</v>
      </c>
      <c r="H2559" s="28">
        <v>35311</v>
      </c>
      <c r="I2559" s="29">
        <v>0.48958333333333331</v>
      </c>
      <c r="J2559" s="27"/>
      <c r="K2559" s="27">
        <v>0.04</v>
      </c>
      <c r="L2559" s="27">
        <v>0</v>
      </c>
      <c r="M2559" s="27">
        <v>0.04</v>
      </c>
      <c r="N2559" s="27" t="s">
        <v>2211</v>
      </c>
      <c r="O2559" s="30">
        <v>201806627</v>
      </c>
      <c r="P2559" s="22"/>
      <c r="Q2559" s="22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9"/>
    </row>
    <row r="2560" spans="1:29" x14ac:dyDescent="0.25">
      <c r="A2560" s="27">
        <v>1996</v>
      </c>
      <c r="B2560" s="27" t="s">
        <v>2475</v>
      </c>
      <c r="C2560" s="27" t="s">
        <v>2231</v>
      </c>
      <c r="D2560" s="27" t="s">
        <v>2235</v>
      </c>
      <c r="E2560" s="27" t="s">
        <v>2235</v>
      </c>
      <c r="F2560" s="28">
        <v>35311</v>
      </c>
      <c r="G2560" s="29">
        <v>0.43958333333333338</v>
      </c>
      <c r="H2560" s="28">
        <v>35311</v>
      </c>
      <c r="I2560" s="29">
        <v>0.49652777777777773</v>
      </c>
      <c r="J2560" s="27"/>
      <c r="K2560" s="27">
        <v>0.2</v>
      </c>
      <c r="L2560" s="27">
        <v>0.2</v>
      </c>
      <c r="M2560" s="27">
        <v>0.4</v>
      </c>
      <c r="N2560" s="27" t="s">
        <v>2211</v>
      </c>
      <c r="O2560" s="30">
        <v>201705205</v>
      </c>
      <c r="P2560" s="22"/>
      <c r="Q2560" s="22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9"/>
    </row>
    <row r="2561" spans="1:29" x14ac:dyDescent="0.25">
      <c r="A2561" s="27">
        <v>1996</v>
      </c>
      <c r="B2561" s="27" t="s">
        <v>3936</v>
      </c>
      <c r="C2561" s="27" t="s">
        <v>674</v>
      </c>
      <c r="D2561" s="27" t="s">
        <v>3841</v>
      </c>
      <c r="E2561" s="27" t="s">
        <v>3937</v>
      </c>
      <c r="F2561" s="28">
        <v>35311</v>
      </c>
      <c r="G2561" s="29">
        <v>0.44097222222222227</v>
      </c>
      <c r="H2561" s="28">
        <v>35311</v>
      </c>
      <c r="I2561" s="29">
        <v>0.46527777777777773</v>
      </c>
      <c r="J2561" s="27" t="s">
        <v>889</v>
      </c>
      <c r="K2561" s="27">
        <v>0</v>
      </c>
      <c r="L2561" s="27">
        <v>0.01</v>
      </c>
      <c r="M2561" s="27">
        <v>0.01</v>
      </c>
      <c r="N2561" s="27" t="s">
        <v>882</v>
      </c>
      <c r="O2561" s="30">
        <v>200304815</v>
      </c>
      <c r="P2561" s="22"/>
      <c r="Q2561" s="22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9"/>
    </row>
    <row r="2562" spans="1:29" x14ac:dyDescent="0.25">
      <c r="A2562" s="27">
        <v>1996</v>
      </c>
      <c r="B2562" s="27" t="s">
        <v>4088</v>
      </c>
      <c r="C2562" s="27" t="s">
        <v>674</v>
      </c>
      <c r="D2562" s="27" t="s">
        <v>3841</v>
      </c>
      <c r="E2562" s="27" t="s">
        <v>4089</v>
      </c>
      <c r="F2562" s="28">
        <v>35311</v>
      </c>
      <c r="G2562" s="29">
        <v>0.47222222222222227</v>
      </c>
      <c r="H2562" s="28">
        <v>35311</v>
      </c>
      <c r="I2562" s="29">
        <v>0.53125</v>
      </c>
      <c r="J2562" s="27" t="s">
        <v>889</v>
      </c>
      <c r="K2562" s="27">
        <v>0</v>
      </c>
      <c r="L2562" s="27">
        <v>0.3</v>
      </c>
      <c r="M2562" s="27">
        <v>0.3</v>
      </c>
      <c r="N2562" s="27" t="s">
        <v>882</v>
      </c>
      <c r="O2562" s="30">
        <v>201905034</v>
      </c>
      <c r="P2562" s="22"/>
      <c r="Q2562" s="22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9"/>
    </row>
    <row r="2563" spans="1:29" x14ac:dyDescent="0.25">
      <c r="A2563" s="27">
        <v>1996</v>
      </c>
      <c r="B2563" s="27" t="s">
        <v>1257</v>
      </c>
      <c r="C2563" s="27" t="s">
        <v>676</v>
      </c>
      <c r="D2563" s="27" t="s">
        <v>905</v>
      </c>
      <c r="E2563" s="27" t="s">
        <v>1258</v>
      </c>
      <c r="F2563" s="28">
        <v>35311</v>
      </c>
      <c r="G2563" s="29">
        <v>0.47916666666666669</v>
      </c>
      <c r="H2563" s="28">
        <v>35311</v>
      </c>
      <c r="I2563" s="29">
        <v>0.52083333333333337</v>
      </c>
      <c r="J2563" s="27" t="s">
        <v>889</v>
      </c>
      <c r="K2563" s="27">
        <v>0</v>
      </c>
      <c r="L2563" s="27">
        <v>0.05</v>
      </c>
      <c r="M2563" s="27">
        <v>0.05</v>
      </c>
      <c r="N2563" s="27" t="s">
        <v>882</v>
      </c>
      <c r="O2563" s="30">
        <v>202009360</v>
      </c>
      <c r="P2563" s="22"/>
      <c r="Q2563" s="22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9"/>
    </row>
    <row r="2564" spans="1:29" x14ac:dyDescent="0.25">
      <c r="A2564" s="27">
        <v>1996</v>
      </c>
      <c r="B2564" s="27" t="s">
        <v>4231</v>
      </c>
      <c r="C2564" s="27" t="s">
        <v>674</v>
      </c>
      <c r="D2564" s="27" t="s">
        <v>3939</v>
      </c>
      <c r="E2564" s="27" t="s">
        <v>4232</v>
      </c>
      <c r="F2564" s="28">
        <v>35311</v>
      </c>
      <c r="G2564" s="29">
        <v>0.47916666666666669</v>
      </c>
      <c r="H2564" s="28">
        <v>35311</v>
      </c>
      <c r="I2564" s="29">
        <v>0.51041666666666663</v>
      </c>
      <c r="J2564" s="27" t="s">
        <v>889</v>
      </c>
      <c r="K2564" s="27">
        <v>0</v>
      </c>
      <c r="L2564" s="27">
        <v>0.03</v>
      </c>
      <c r="M2564" s="27">
        <v>0.03</v>
      </c>
      <c r="N2564" s="27" t="s">
        <v>882</v>
      </c>
      <c r="O2564" s="30">
        <v>201900188</v>
      </c>
      <c r="P2564" s="22"/>
      <c r="Q2564" s="22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9"/>
    </row>
    <row r="2565" spans="1:29" x14ac:dyDescent="0.25">
      <c r="A2565" s="27">
        <v>1996</v>
      </c>
      <c r="B2565" s="27" t="s">
        <v>4391</v>
      </c>
      <c r="C2565" s="27" t="s">
        <v>674</v>
      </c>
      <c r="D2565" s="27" t="s">
        <v>1248</v>
      </c>
      <c r="E2565" s="27" t="s">
        <v>4359</v>
      </c>
      <c r="F2565" s="28">
        <v>35311</v>
      </c>
      <c r="G2565" s="29">
        <v>0.48958333333333331</v>
      </c>
      <c r="H2565" s="28">
        <v>35311</v>
      </c>
      <c r="I2565" s="29">
        <v>0.59027777777777779</v>
      </c>
      <c r="J2565" s="27" t="s">
        <v>889</v>
      </c>
      <c r="K2565" s="27">
        <v>0</v>
      </c>
      <c r="L2565" s="27">
        <v>2</v>
      </c>
      <c r="M2565" s="27">
        <v>2</v>
      </c>
      <c r="N2565" s="27" t="s">
        <v>882</v>
      </c>
      <c r="O2565" s="30">
        <v>201806278</v>
      </c>
      <c r="P2565" s="22"/>
      <c r="Q2565" s="22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9"/>
    </row>
    <row r="2566" spans="1:29" x14ac:dyDescent="0.25">
      <c r="A2566" s="27">
        <v>1996</v>
      </c>
      <c r="B2566" s="27" t="s">
        <v>4550</v>
      </c>
      <c r="C2566" s="27" t="s">
        <v>674</v>
      </c>
      <c r="D2566" s="27" t="s">
        <v>3841</v>
      </c>
      <c r="E2566" s="27" t="s">
        <v>4307</v>
      </c>
      <c r="F2566" s="28">
        <v>35311</v>
      </c>
      <c r="G2566" s="29">
        <v>0.51388888888888895</v>
      </c>
      <c r="H2566" s="28">
        <v>35311</v>
      </c>
      <c r="I2566" s="29">
        <v>0.66319444444444442</v>
      </c>
      <c r="J2566" s="27" t="s">
        <v>889</v>
      </c>
      <c r="K2566" s="27">
        <v>0</v>
      </c>
      <c r="L2566" s="27">
        <v>0.25</v>
      </c>
      <c r="M2566" s="27">
        <v>0.25</v>
      </c>
      <c r="N2566" s="27" t="s">
        <v>882</v>
      </c>
      <c r="O2566" s="30">
        <v>201904865</v>
      </c>
      <c r="P2566" s="22"/>
      <c r="Q2566" s="22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9"/>
    </row>
    <row r="2567" spans="1:29" x14ac:dyDescent="0.25">
      <c r="A2567" s="27">
        <v>1996</v>
      </c>
      <c r="B2567" s="27" t="s">
        <v>4377</v>
      </c>
      <c r="C2567" s="27" t="s">
        <v>674</v>
      </c>
      <c r="D2567" s="27" t="s">
        <v>3841</v>
      </c>
      <c r="E2567" s="27" t="s">
        <v>1047</v>
      </c>
      <c r="F2567" s="28">
        <v>35311</v>
      </c>
      <c r="G2567" s="29">
        <v>0.52430555555555558</v>
      </c>
      <c r="H2567" s="28">
        <v>35311</v>
      </c>
      <c r="I2567" s="29">
        <v>0.66319444444444442</v>
      </c>
      <c r="J2567" s="27" t="s">
        <v>889</v>
      </c>
      <c r="K2567" s="27">
        <v>0</v>
      </c>
      <c r="L2567" s="27">
        <v>0.5</v>
      </c>
      <c r="M2567" s="27">
        <v>0.5</v>
      </c>
      <c r="N2567" s="27" t="s">
        <v>882</v>
      </c>
      <c r="O2567" s="30">
        <v>201906837</v>
      </c>
      <c r="P2567" s="22"/>
      <c r="Q2567" s="22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9"/>
    </row>
    <row r="2568" spans="1:29" x14ac:dyDescent="0.25">
      <c r="A2568" s="27">
        <v>1996</v>
      </c>
      <c r="B2568" s="27" t="s">
        <v>4364</v>
      </c>
      <c r="C2568" s="27" t="s">
        <v>674</v>
      </c>
      <c r="D2568" s="27" t="s">
        <v>1248</v>
      </c>
      <c r="E2568" s="27" t="s">
        <v>835</v>
      </c>
      <c r="F2568" s="28">
        <v>35311</v>
      </c>
      <c r="G2568" s="29">
        <v>0.53819444444444442</v>
      </c>
      <c r="H2568" s="28">
        <v>35311</v>
      </c>
      <c r="I2568" s="29">
        <v>0.57291666666666663</v>
      </c>
      <c r="J2568" s="27" t="s">
        <v>889</v>
      </c>
      <c r="K2568" s="27">
        <v>0</v>
      </c>
      <c r="L2568" s="27">
        <v>0.05</v>
      </c>
      <c r="M2568" s="27">
        <v>0.05</v>
      </c>
      <c r="N2568" s="27" t="s">
        <v>882</v>
      </c>
      <c r="O2568" s="30">
        <v>201907915</v>
      </c>
      <c r="P2568" s="22"/>
      <c r="Q2568" s="22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9"/>
    </row>
    <row r="2569" spans="1:29" x14ac:dyDescent="0.25">
      <c r="A2569" s="27">
        <v>1996</v>
      </c>
      <c r="B2569" s="27" t="s">
        <v>1257</v>
      </c>
      <c r="C2569" s="27" t="s">
        <v>676</v>
      </c>
      <c r="D2569" s="27" t="s">
        <v>905</v>
      </c>
      <c r="E2569" s="27" t="s">
        <v>1258</v>
      </c>
      <c r="F2569" s="28">
        <v>35311</v>
      </c>
      <c r="G2569" s="29">
        <v>0.54166666666666663</v>
      </c>
      <c r="H2569" s="28">
        <v>35311</v>
      </c>
      <c r="I2569" s="29">
        <v>0.59027777777777779</v>
      </c>
      <c r="J2569" s="27" t="s">
        <v>889</v>
      </c>
      <c r="K2569" s="27">
        <v>0</v>
      </c>
      <c r="L2569" s="27">
        <v>0.05</v>
      </c>
      <c r="M2569" s="27">
        <v>0.05</v>
      </c>
      <c r="N2569" s="27" t="s">
        <v>882</v>
      </c>
      <c r="O2569" s="30">
        <v>201705457</v>
      </c>
      <c r="P2569" s="22"/>
      <c r="Q2569" s="22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9"/>
    </row>
    <row r="2570" spans="1:29" x14ac:dyDescent="0.25">
      <c r="A2570" s="27">
        <v>1996</v>
      </c>
      <c r="B2570" s="27" t="s">
        <v>949</v>
      </c>
      <c r="C2570" s="27" t="s">
        <v>676</v>
      </c>
      <c r="D2570" s="27" t="s">
        <v>887</v>
      </c>
      <c r="E2570" s="27" t="s">
        <v>950</v>
      </c>
      <c r="F2570" s="28">
        <v>35311</v>
      </c>
      <c r="G2570" s="29">
        <v>0.54166666666666663</v>
      </c>
      <c r="H2570" s="28">
        <v>35311</v>
      </c>
      <c r="I2570" s="29">
        <v>0.625</v>
      </c>
      <c r="J2570" s="27" t="s">
        <v>889</v>
      </c>
      <c r="K2570" s="27">
        <v>0</v>
      </c>
      <c r="L2570" s="27">
        <v>0.15</v>
      </c>
      <c r="M2570" s="27">
        <v>0.15</v>
      </c>
      <c r="N2570" s="27" t="s">
        <v>882</v>
      </c>
      <c r="O2570" s="30">
        <v>202006427</v>
      </c>
      <c r="P2570" s="22"/>
      <c r="Q2570" s="22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9"/>
    </row>
    <row r="2571" spans="1:29" x14ac:dyDescent="0.25">
      <c r="A2571" s="27">
        <v>1996</v>
      </c>
      <c r="B2571" s="27" t="s">
        <v>3926</v>
      </c>
      <c r="C2571" s="27" t="s">
        <v>674</v>
      </c>
      <c r="D2571" s="27" t="s">
        <v>3841</v>
      </c>
      <c r="E2571" s="27" t="s">
        <v>3927</v>
      </c>
      <c r="F2571" s="28">
        <v>35311</v>
      </c>
      <c r="G2571" s="29">
        <v>0.55902777777777779</v>
      </c>
      <c r="H2571" s="28">
        <v>35311</v>
      </c>
      <c r="I2571" s="29">
        <v>0.58333333333333337</v>
      </c>
      <c r="J2571" s="27" t="s">
        <v>889</v>
      </c>
      <c r="K2571" s="27">
        <v>0</v>
      </c>
      <c r="L2571" s="27">
        <v>0.01</v>
      </c>
      <c r="M2571" s="27">
        <v>0.01</v>
      </c>
      <c r="N2571" s="27" t="s">
        <v>882</v>
      </c>
      <c r="O2571" s="30">
        <v>202007667</v>
      </c>
      <c r="P2571" s="22"/>
      <c r="Q2571" s="22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9"/>
    </row>
    <row r="2572" spans="1:29" x14ac:dyDescent="0.25">
      <c r="A2572" s="27">
        <v>1996</v>
      </c>
      <c r="B2572" s="27" t="s">
        <v>4231</v>
      </c>
      <c r="C2572" s="27" t="s">
        <v>674</v>
      </c>
      <c r="D2572" s="27" t="s">
        <v>3939</v>
      </c>
      <c r="E2572" s="27" t="s">
        <v>4232</v>
      </c>
      <c r="F2572" s="28">
        <v>35311</v>
      </c>
      <c r="G2572" s="29">
        <v>0.55902777777777779</v>
      </c>
      <c r="H2572" s="28">
        <v>35311</v>
      </c>
      <c r="I2572" s="29">
        <v>0.61805555555555558</v>
      </c>
      <c r="J2572" s="27" t="s">
        <v>889</v>
      </c>
      <c r="K2572" s="27">
        <v>0</v>
      </c>
      <c r="L2572" s="27">
        <v>0.1</v>
      </c>
      <c r="M2572" s="27">
        <v>0.1</v>
      </c>
      <c r="N2572" s="27" t="s">
        <v>882</v>
      </c>
      <c r="O2572" s="30">
        <v>202000705</v>
      </c>
      <c r="P2572" s="22"/>
      <c r="Q2572" s="22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9"/>
    </row>
    <row r="2573" spans="1:29" x14ac:dyDescent="0.25">
      <c r="A2573" s="27">
        <v>1996</v>
      </c>
      <c r="B2573" s="27" t="s">
        <v>1234</v>
      </c>
      <c r="C2573" s="27" t="s">
        <v>676</v>
      </c>
      <c r="D2573" s="27" t="s">
        <v>887</v>
      </c>
      <c r="E2573" s="27" t="s">
        <v>1235</v>
      </c>
      <c r="F2573" s="28">
        <v>35311</v>
      </c>
      <c r="G2573" s="29">
        <v>0.57291666666666663</v>
      </c>
      <c r="H2573" s="28">
        <v>35311</v>
      </c>
      <c r="I2573" s="29">
        <v>0.60069444444444442</v>
      </c>
      <c r="J2573" s="27" t="s">
        <v>889</v>
      </c>
      <c r="K2573" s="27">
        <v>0</v>
      </c>
      <c r="L2573" s="27">
        <v>0.05</v>
      </c>
      <c r="M2573" s="27">
        <v>0.05</v>
      </c>
      <c r="N2573" s="27" t="s">
        <v>882</v>
      </c>
      <c r="O2573" s="30">
        <v>201407779</v>
      </c>
      <c r="P2573" s="22"/>
      <c r="Q2573" s="22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9"/>
    </row>
    <row r="2574" spans="1:29" x14ac:dyDescent="0.25">
      <c r="A2574" s="27">
        <v>1996</v>
      </c>
      <c r="B2574" s="27" t="s">
        <v>2476</v>
      </c>
      <c r="C2574" s="27" t="s">
        <v>2231</v>
      </c>
      <c r="D2574" s="27" t="s">
        <v>2309</v>
      </c>
      <c r="E2574" s="27" t="s">
        <v>2309</v>
      </c>
      <c r="F2574" s="28">
        <v>35311</v>
      </c>
      <c r="G2574" s="29">
        <v>0.57291666666666663</v>
      </c>
      <c r="H2574" s="28">
        <v>35311</v>
      </c>
      <c r="I2574" s="29">
        <v>0.82638888888888884</v>
      </c>
      <c r="J2574" s="27"/>
      <c r="K2574" s="27">
        <v>12.5</v>
      </c>
      <c r="L2574" s="27">
        <v>0</v>
      </c>
      <c r="M2574" s="27">
        <v>12.5</v>
      </c>
      <c r="N2574" s="27" t="s">
        <v>2211</v>
      </c>
      <c r="O2574" s="30">
        <v>202004421</v>
      </c>
      <c r="P2574" s="22"/>
      <c r="Q2574" s="22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9"/>
    </row>
    <row r="2575" spans="1:29" x14ac:dyDescent="0.25">
      <c r="A2575" s="27">
        <v>1996</v>
      </c>
      <c r="B2575" s="27" t="s">
        <v>4368</v>
      </c>
      <c r="C2575" s="27" t="s">
        <v>674</v>
      </c>
      <c r="D2575" s="27" t="s">
        <v>3841</v>
      </c>
      <c r="E2575" s="27" t="s">
        <v>4113</v>
      </c>
      <c r="F2575" s="28">
        <v>35311</v>
      </c>
      <c r="G2575" s="29">
        <v>0.57291666666666663</v>
      </c>
      <c r="H2575" s="28">
        <v>35311</v>
      </c>
      <c r="I2575" s="29">
        <v>0.61805555555555558</v>
      </c>
      <c r="J2575" s="27" t="s">
        <v>889</v>
      </c>
      <c r="K2575" s="27">
        <v>0</v>
      </c>
      <c r="L2575" s="27">
        <v>0.2</v>
      </c>
      <c r="M2575" s="27">
        <v>0.2</v>
      </c>
      <c r="N2575" s="27" t="s">
        <v>882</v>
      </c>
      <c r="O2575" s="30">
        <v>201906750</v>
      </c>
      <c r="P2575" s="22"/>
      <c r="Q2575" s="22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9"/>
    </row>
    <row r="2576" spans="1:29" x14ac:dyDescent="0.25">
      <c r="A2576" s="27">
        <v>1996</v>
      </c>
      <c r="B2576" s="27" t="s">
        <v>4365</v>
      </c>
      <c r="C2576" s="27" t="s">
        <v>674</v>
      </c>
      <c r="D2576" s="27" t="s">
        <v>1248</v>
      </c>
      <c r="E2576" s="27" t="s">
        <v>3913</v>
      </c>
      <c r="F2576" s="28">
        <v>35311</v>
      </c>
      <c r="G2576" s="29">
        <v>0.57638888888888895</v>
      </c>
      <c r="H2576" s="28">
        <v>35311</v>
      </c>
      <c r="I2576" s="29">
        <v>0.61458333333333337</v>
      </c>
      <c r="J2576" s="27" t="s">
        <v>889</v>
      </c>
      <c r="K2576" s="27">
        <v>0</v>
      </c>
      <c r="L2576" s="27">
        <v>0.1</v>
      </c>
      <c r="M2576" s="27">
        <v>0.1</v>
      </c>
      <c r="N2576" s="27" t="s">
        <v>882</v>
      </c>
      <c r="O2576" s="30">
        <v>201905634</v>
      </c>
      <c r="P2576" s="22"/>
      <c r="Q2576" s="22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9"/>
    </row>
    <row r="2577" spans="1:29" x14ac:dyDescent="0.25">
      <c r="A2577" s="27">
        <v>1996</v>
      </c>
      <c r="B2577" s="27" t="s">
        <v>4088</v>
      </c>
      <c r="C2577" s="27" t="s">
        <v>674</v>
      </c>
      <c r="D2577" s="27" t="s">
        <v>3841</v>
      </c>
      <c r="E2577" s="27" t="s">
        <v>4089</v>
      </c>
      <c r="F2577" s="28">
        <v>35311</v>
      </c>
      <c r="G2577" s="29">
        <v>0.58333333333333337</v>
      </c>
      <c r="H2577" s="28">
        <v>35311</v>
      </c>
      <c r="I2577" s="29">
        <v>0.64236111111111105</v>
      </c>
      <c r="J2577" s="27" t="s">
        <v>889</v>
      </c>
      <c r="K2577" s="27">
        <v>0</v>
      </c>
      <c r="L2577" s="27">
        <v>0.1</v>
      </c>
      <c r="M2577" s="27">
        <v>0.1</v>
      </c>
      <c r="N2577" s="27" t="s">
        <v>882</v>
      </c>
      <c r="O2577" s="30">
        <v>201706828</v>
      </c>
      <c r="P2577" s="22"/>
      <c r="Q2577" s="22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9"/>
    </row>
    <row r="2578" spans="1:29" x14ac:dyDescent="0.25">
      <c r="A2578" s="27">
        <v>1996</v>
      </c>
      <c r="B2578" s="27" t="s">
        <v>1466</v>
      </c>
      <c r="C2578" s="27" t="s">
        <v>676</v>
      </c>
      <c r="D2578" s="27" t="s">
        <v>887</v>
      </c>
      <c r="E2578" s="27" t="s">
        <v>1244</v>
      </c>
      <c r="F2578" s="28">
        <v>35311</v>
      </c>
      <c r="G2578" s="29">
        <v>0.59375</v>
      </c>
      <c r="H2578" s="28">
        <v>35311</v>
      </c>
      <c r="I2578" s="29">
        <v>0.76041666666666663</v>
      </c>
      <c r="J2578" s="27" t="s">
        <v>889</v>
      </c>
      <c r="K2578" s="27">
        <v>0</v>
      </c>
      <c r="L2578" s="27">
        <v>0.5</v>
      </c>
      <c r="M2578" s="27">
        <v>0.5</v>
      </c>
      <c r="N2578" s="27" t="s">
        <v>882</v>
      </c>
      <c r="O2578" s="30">
        <v>201703591</v>
      </c>
      <c r="P2578" s="22"/>
      <c r="Q2578" s="22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9"/>
    </row>
    <row r="2579" spans="1:29" x14ac:dyDescent="0.25">
      <c r="A2579" s="27">
        <v>1996</v>
      </c>
      <c r="B2579" s="27" t="s">
        <v>3935</v>
      </c>
      <c r="C2579" s="27" t="s">
        <v>674</v>
      </c>
      <c r="D2579" s="27" t="s">
        <v>1248</v>
      </c>
      <c r="E2579" s="27" t="s">
        <v>3911</v>
      </c>
      <c r="F2579" s="28">
        <v>35311</v>
      </c>
      <c r="G2579" s="29">
        <v>0.60416666666666663</v>
      </c>
      <c r="H2579" s="28">
        <v>35311</v>
      </c>
      <c r="I2579" s="29">
        <v>0.64930555555555558</v>
      </c>
      <c r="J2579" s="27" t="s">
        <v>889</v>
      </c>
      <c r="K2579" s="27">
        <v>0</v>
      </c>
      <c r="L2579" s="27">
        <v>0.2</v>
      </c>
      <c r="M2579" s="27">
        <v>0.2</v>
      </c>
      <c r="N2579" s="27" t="s">
        <v>882</v>
      </c>
      <c r="O2579" s="30">
        <v>201603903</v>
      </c>
      <c r="P2579" s="22"/>
      <c r="Q2579" s="22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9"/>
    </row>
    <row r="2580" spans="1:29" x14ac:dyDescent="0.25">
      <c r="A2580" s="27">
        <v>1996</v>
      </c>
      <c r="B2580" s="27" t="s">
        <v>962</v>
      </c>
      <c r="C2580" s="27" t="s">
        <v>676</v>
      </c>
      <c r="D2580" s="27" t="s">
        <v>963</v>
      </c>
      <c r="E2580" s="27" t="s">
        <v>964</v>
      </c>
      <c r="F2580" s="28">
        <v>35311</v>
      </c>
      <c r="G2580" s="29">
        <v>0.62291666666666667</v>
      </c>
      <c r="H2580" s="28">
        <v>35311</v>
      </c>
      <c r="I2580" s="29">
        <v>0.66319444444444442</v>
      </c>
      <c r="J2580" s="27" t="s">
        <v>889</v>
      </c>
      <c r="K2580" s="27">
        <v>0.05</v>
      </c>
      <c r="L2580" s="27">
        <v>0</v>
      </c>
      <c r="M2580" s="27">
        <v>0.05</v>
      </c>
      <c r="N2580" s="27" t="s">
        <v>882</v>
      </c>
      <c r="O2580" s="30">
        <v>201302823</v>
      </c>
      <c r="P2580" s="22"/>
      <c r="Q2580" s="22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9"/>
    </row>
    <row r="2581" spans="1:29" x14ac:dyDescent="0.25">
      <c r="A2581" s="27">
        <v>1996</v>
      </c>
      <c r="B2581" s="27" t="s">
        <v>4229</v>
      </c>
      <c r="C2581" s="27" t="s">
        <v>674</v>
      </c>
      <c r="D2581" s="27" t="s">
        <v>3933</v>
      </c>
      <c r="E2581" s="27" t="s">
        <v>4230</v>
      </c>
      <c r="F2581" s="28">
        <v>35311</v>
      </c>
      <c r="G2581" s="29">
        <v>0.625</v>
      </c>
      <c r="H2581" s="28">
        <v>35311</v>
      </c>
      <c r="I2581" s="29">
        <v>0.65625</v>
      </c>
      <c r="J2581" s="27" t="s">
        <v>889</v>
      </c>
      <c r="K2581" s="27">
        <v>0</v>
      </c>
      <c r="L2581" s="27">
        <v>0.05</v>
      </c>
      <c r="M2581" s="27">
        <v>0.05</v>
      </c>
      <c r="N2581" s="27" t="s">
        <v>882</v>
      </c>
      <c r="O2581" s="30">
        <v>201705312</v>
      </c>
      <c r="P2581" s="22"/>
      <c r="Q2581" s="22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9"/>
    </row>
    <row r="2582" spans="1:29" x14ac:dyDescent="0.25">
      <c r="A2582" s="27">
        <v>1996</v>
      </c>
      <c r="B2582" s="27" t="s">
        <v>2234</v>
      </c>
      <c r="C2582" s="27" t="s">
        <v>2231</v>
      </c>
      <c r="D2582" s="27" t="s">
        <v>2235</v>
      </c>
      <c r="E2582" s="27" t="s">
        <v>2235</v>
      </c>
      <c r="F2582" s="28">
        <v>35311</v>
      </c>
      <c r="G2582" s="29">
        <v>0.62847222222222221</v>
      </c>
      <c r="H2582" s="28">
        <v>35311</v>
      </c>
      <c r="I2582" s="29">
        <v>0.67708333333333337</v>
      </c>
      <c r="J2582" s="27"/>
      <c r="K2582" s="27">
        <v>0</v>
      </c>
      <c r="L2582" s="27">
        <v>0.05</v>
      </c>
      <c r="M2582" s="27">
        <v>0.05</v>
      </c>
      <c r="N2582" s="27" t="s">
        <v>2163</v>
      </c>
      <c r="O2582" s="30">
        <v>201704797</v>
      </c>
      <c r="P2582" s="22"/>
      <c r="Q2582" s="22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9"/>
    </row>
    <row r="2583" spans="1:29" x14ac:dyDescent="0.25">
      <c r="A2583" s="27">
        <v>1996</v>
      </c>
      <c r="B2583" s="27" t="s">
        <v>4227</v>
      </c>
      <c r="C2583" s="27" t="s">
        <v>674</v>
      </c>
      <c r="D2583" s="27" t="s">
        <v>3841</v>
      </c>
      <c r="E2583" s="27" t="s">
        <v>4113</v>
      </c>
      <c r="F2583" s="28">
        <v>35311</v>
      </c>
      <c r="G2583" s="29">
        <v>0.63194444444444442</v>
      </c>
      <c r="H2583" s="28">
        <v>35311</v>
      </c>
      <c r="I2583" s="29">
        <v>0.70138888888888884</v>
      </c>
      <c r="J2583" s="27" t="s">
        <v>889</v>
      </c>
      <c r="K2583" s="27">
        <v>0</v>
      </c>
      <c r="L2583" s="27">
        <v>0.03</v>
      </c>
      <c r="M2583" s="27">
        <v>0.03</v>
      </c>
      <c r="N2583" s="27" t="s">
        <v>882</v>
      </c>
      <c r="O2583" s="30">
        <v>201905948</v>
      </c>
      <c r="P2583" s="22"/>
      <c r="Q2583" s="22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9"/>
    </row>
    <row r="2584" spans="1:29" x14ac:dyDescent="0.25">
      <c r="A2584" s="27">
        <v>1996</v>
      </c>
      <c r="B2584" s="27" t="s">
        <v>3926</v>
      </c>
      <c r="C2584" s="27" t="s">
        <v>674</v>
      </c>
      <c r="D2584" s="27" t="s">
        <v>3841</v>
      </c>
      <c r="E2584" s="27" t="s">
        <v>3927</v>
      </c>
      <c r="F2584" s="28">
        <v>35311</v>
      </c>
      <c r="G2584" s="29">
        <v>0.63402777777777775</v>
      </c>
      <c r="H2584" s="28">
        <v>35311</v>
      </c>
      <c r="I2584" s="29">
        <v>0.68055555555555547</v>
      </c>
      <c r="J2584" s="27" t="s">
        <v>889</v>
      </c>
      <c r="K2584" s="27">
        <v>0</v>
      </c>
      <c r="L2584" s="27">
        <v>0.2</v>
      </c>
      <c r="M2584" s="27">
        <v>0.2</v>
      </c>
      <c r="N2584" s="27" t="s">
        <v>882</v>
      </c>
      <c r="O2584" s="30">
        <v>202007323</v>
      </c>
      <c r="P2584" s="22"/>
      <c r="Q2584" s="22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9"/>
    </row>
    <row r="2585" spans="1:29" x14ac:dyDescent="0.25">
      <c r="A2585" s="27">
        <v>1996</v>
      </c>
      <c r="B2585" s="27" t="s">
        <v>4367</v>
      </c>
      <c r="C2585" s="27" t="s">
        <v>674</v>
      </c>
      <c r="D2585" s="27" t="s">
        <v>752</v>
      </c>
      <c r="E2585" s="27" t="s">
        <v>3882</v>
      </c>
      <c r="F2585" s="28">
        <v>35311</v>
      </c>
      <c r="G2585" s="29">
        <v>0.64236111111111105</v>
      </c>
      <c r="H2585" s="28">
        <v>35311</v>
      </c>
      <c r="I2585" s="29">
        <v>0.73472222222222217</v>
      </c>
      <c r="J2585" s="27" t="s">
        <v>889</v>
      </c>
      <c r="K2585" s="27">
        <v>0</v>
      </c>
      <c r="L2585" s="27">
        <v>0.5</v>
      </c>
      <c r="M2585" s="27">
        <v>0.5</v>
      </c>
      <c r="N2585" s="27" t="s">
        <v>882</v>
      </c>
      <c r="O2585" s="30">
        <v>201804514</v>
      </c>
      <c r="P2585" s="22"/>
      <c r="Q2585" s="22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9"/>
    </row>
    <row r="2586" spans="1:29" x14ac:dyDescent="0.25">
      <c r="A2586" s="27">
        <v>1996</v>
      </c>
      <c r="B2586" s="27" t="s">
        <v>2275</v>
      </c>
      <c r="C2586" s="27" t="s">
        <v>2231</v>
      </c>
      <c r="D2586" s="27" t="s">
        <v>2276</v>
      </c>
      <c r="E2586" s="27" t="s">
        <v>2277</v>
      </c>
      <c r="F2586" s="28">
        <v>35311</v>
      </c>
      <c r="G2586" s="29">
        <v>0.65277777777777779</v>
      </c>
      <c r="H2586" s="28">
        <v>35311</v>
      </c>
      <c r="I2586" s="29">
        <v>0.74652777777777779</v>
      </c>
      <c r="J2586" s="27"/>
      <c r="K2586" s="27">
        <v>0.15</v>
      </c>
      <c r="L2586" s="27">
        <v>0</v>
      </c>
      <c r="M2586" s="27">
        <v>0.15</v>
      </c>
      <c r="N2586" s="27" t="s">
        <v>2173</v>
      </c>
      <c r="O2586" s="30">
        <v>201407779</v>
      </c>
      <c r="P2586" s="22"/>
      <c r="Q2586" s="22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9"/>
    </row>
    <row r="2587" spans="1:29" x14ac:dyDescent="0.25">
      <c r="A2587" s="27">
        <v>1996</v>
      </c>
      <c r="B2587" s="27" t="s">
        <v>4595</v>
      </c>
      <c r="C2587" s="27" t="s">
        <v>674</v>
      </c>
      <c r="D2587" s="27" t="s">
        <v>752</v>
      </c>
      <c r="E2587" s="27" t="s">
        <v>798</v>
      </c>
      <c r="F2587" s="28">
        <v>35311</v>
      </c>
      <c r="G2587" s="29">
        <v>0.65625</v>
      </c>
      <c r="H2587" s="28">
        <v>35311</v>
      </c>
      <c r="I2587" s="29">
        <v>0.70833333333333337</v>
      </c>
      <c r="J2587" s="27" t="s">
        <v>889</v>
      </c>
      <c r="K2587" s="27">
        <v>0</v>
      </c>
      <c r="L2587" s="27">
        <v>0.1</v>
      </c>
      <c r="M2587" s="27">
        <v>0.1</v>
      </c>
      <c r="N2587" s="27" t="s">
        <v>882</v>
      </c>
      <c r="O2587" s="30">
        <v>202007398</v>
      </c>
      <c r="P2587" s="22"/>
      <c r="Q2587" s="22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9"/>
    </row>
    <row r="2588" spans="1:29" x14ac:dyDescent="0.25">
      <c r="A2588" s="27">
        <v>1996</v>
      </c>
      <c r="B2588" s="27" t="s">
        <v>949</v>
      </c>
      <c r="C2588" s="27" t="s">
        <v>676</v>
      </c>
      <c r="D2588" s="27" t="s">
        <v>887</v>
      </c>
      <c r="E2588" s="27" t="s">
        <v>950</v>
      </c>
      <c r="F2588" s="28">
        <v>35311</v>
      </c>
      <c r="G2588" s="29">
        <v>0.66319444444444442</v>
      </c>
      <c r="H2588" s="28">
        <v>35311</v>
      </c>
      <c r="I2588" s="29">
        <v>0.80555555555555547</v>
      </c>
      <c r="J2588" s="27" t="s">
        <v>889</v>
      </c>
      <c r="K2588" s="27">
        <v>0</v>
      </c>
      <c r="L2588" s="27">
        <v>4</v>
      </c>
      <c r="M2588" s="27">
        <v>4</v>
      </c>
      <c r="N2588" s="27" t="s">
        <v>882</v>
      </c>
      <c r="O2588" s="30">
        <v>201905061</v>
      </c>
      <c r="P2588" s="22"/>
      <c r="Q2588" s="22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9"/>
    </row>
    <row r="2589" spans="1:29" x14ac:dyDescent="0.25">
      <c r="A2589" s="27">
        <v>1996</v>
      </c>
      <c r="B2589" s="27" t="s">
        <v>4594</v>
      </c>
      <c r="C2589" s="27" t="s">
        <v>674</v>
      </c>
      <c r="D2589" s="27" t="s">
        <v>3841</v>
      </c>
      <c r="E2589" s="27" t="s">
        <v>4142</v>
      </c>
      <c r="F2589" s="28">
        <v>35311</v>
      </c>
      <c r="G2589" s="29">
        <v>0.66666666666666663</v>
      </c>
      <c r="H2589" s="28">
        <v>35311</v>
      </c>
      <c r="I2589" s="29">
        <v>0.6875</v>
      </c>
      <c r="J2589" s="27" t="s">
        <v>889</v>
      </c>
      <c r="K2589" s="27">
        <v>0</v>
      </c>
      <c r="L2589" s="27">
        <v>0.1</v>
      </c>
      <c r="M2589" s="27">
        <v>0.1</v>
      </c>
      <c r="N2589" s="27" t="s">
        <v>882</v>
      </c>
      <c r="O2589" s="30">
        <v>201904499</v>
      </c>
      <c r="P2589" s="22"/>
      <c r="Q2589" s="22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9"/>
    </row>
    <row r="2590" spans="1:29" x14ac:dyDescent="0.25">
      <c r="A2590" s="27">
        <v>1996</v>
      </c>
      <c r="B2590" s="27" t="s">
        <v>958</v>
      </c>
      <c r="C2590" s="27" t="s">
        <v>676</v>
      </c>
      <c r="D2590" s="27" t="s">
        <v>887</v>
      </c>
      <c r="E2590" s="27" t="s">
        <v>959</v>
      </c>
      <c r="F2590" s="28">
        <v>35311</v>
      </c>
      <c r="G2590" s="29">
        <v>0.67708333333333337</v>
      </c>
      <c r="H2590" s="28">
        <v>35311</v>
      </c>
      <c r="I2590" s="29">
        <v>0.77083333333333337</v>
      </c>
      <c r="J2590" s="27" t="s">
        <v>889</v>
      </c>
      <c r="K2590" s="27">
        <v>0</v>
      </c>
      <c r="L2590" s="27">
        <v>2</v>
      </c>
      <c r="M2590" s="27">
        <v>2</v>
      </c>
      <c r="N2590" s="27" t="s">
        <v>882</v>
      </c>
      <c r="O2590" s="30">
        <v>201706117</v>
      </c>
      <c r="P2590" s="22"/>
      <c r="Q2590" s="22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9"/>
    </row>
    <row r="2591" spans="1:29" x14ac:dyDescent="0.25">
      <c r="A2591" s="27">
        <v>1996</v>
      </c>
      <c r="B2591" s="27" t="s">
        <v>3935</v>
      </c>
      <c r="C2591" s="27" t="s">
        <v>674</v>
      </c>
      <c r="D2591" s="27" t="s">
        <v>1248</v>
      </c>
      <c r="E2591" s="27" t="s">
        <v>3911</v>
      </c>
      <c r="F2591" s="28">
        <v>35311</v>
      </c>
      <c r="G2591" s="29">
        <v>0.67708333333333337</v>
      </c>
      <c r="H2591" s="28">
        <v>35311</v>
      </c>
      <c r="I2591" s="29">
        <v>0.75</v>
      </c>
      <c r="J2591" s="27" t="s">
        <v>889</v>
      </c>
      <c r="K2591" s="27">
        <v>0</v>
      </c>
      <c r="L2591" s="27">
        <v>0.3</v>
      </c>
      <c r="M2591" s="27">
        <v>0.3</v>
      </c>
      <c r="N2591" s="27" t="s">
        <v>882</v>
      </c>
      <c r="O2591" s="30">
        <v>201806508</v>
      </c>
      <c r="P2591" s="22"/>
      <c r="Q2591" s="22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9"/>
    </row>
    <row r="2592" spans="1:29" x14ac:dyDescent="0.25">
      <c r="A2592" s="27">
        <v>1996</v>
      </c>
      <c r="B2592" s="27" t="s">
        <v>1257</v>
      </c>
      <c r="C2592" s="27" t="s">
        <v>676</v>
      </c>
      <c r="D2592" s="27" t="s">
        <v>905</v>
      </c>
      <c r="E2592" s="27" t="s">
        <v>1258</v>
      </c>
      <c r="F2592" s="28">
        <v>35311</v>
      </c>
      <c r="G2592" s="29">
        <v>0.6875</v>
      </c>
      <c r="H2592" s="28">
        <v>35311</v>
      </c>
      <c r="I2592" s="29">
        <v>0.74305555555555547</v>
      </c>
      <c r="J2592" s="27" t="s">
        <v>889</v>
      </c>
      <c r="K2592" s="27">
        <v>0</v>
      </c>
      <c r="L2592" s="27">
        <v>0.05</v>
      </c>
      <c r="M2592" s="27">
        <v>0.05</v>
      </c>
      <c r="N2592" s="27" t="s">
        <v>882</v>
      </c>
      <c r="O2592" s="30">
        <v>202004293</v>
      </c>
      <c r="P2592" s="22"/>
      <c r="Q2592" s="22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9"/>
    </row>
    <row r="2593" spans="1:29" x14ac:dyDescent="0.25">
      <c r="A2593" s="27">
        <v>1996</v>
      </c>
      <c r="B2593" s="27" t="s">
        <v>958</v>
      </c>
      <c r="C2593" s="27" t="s">
        <v>676</v>
      </c>
      <c r="D2593" s="27" t="s">
        <v>887</v>
      </c>
      <c r="E2593" s="27" t="s">
        <v>959</v>
      </c>
      <c r="F2593" s="28">
        <v>35311</v>
      </c>
      <c r="G2593" s="29">
        <v>0.70833333333333337</v>
      </c>
      <c r="H2593" s="28">
        <v>35311</v>
      </c>
      <c r="I2593" s="29">
        <v>0.75694444444444453</v>
      </c>
      <c r="J2593" s="27" t="s">
        <v>889</v>
      </c>
      <c r="K2593" s="27">
        <v>0</v>
      </c>
      <c r="L2593" s="27">
        <v>0.1</v>
      </c>
      <c r="M2593" s="27">
        <v>0.1</v>
      </c>
      <c r="N2593" s="27" t="s">
        <v>882</v>
      </c>
      <c r="O2593" s="30">
        <v>201705205</v>
      </c>
      <c r="P2593" s="22"/>
      <c r="Q2593" s="22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9"/>
    </row>
    <row r="2594" spans="1:29" x14ac:dyDescent="0.25">
      <c r="A2594" s="27">
        <v>1996</v>
      </c>
      <c r="B2594" s="27" t="s">
        <v>2278</v>
      </c>
      <c r="C2594" s="27" t="s">
        <v>2231</v>
      </c>
      <c r="D2594" s="27" t="s">
        <v>2243</v>
      </c>
      <c r="E2594" s="27" t="s">
        <v>2279</v>
      </c>
      <c r="F2594" s="28">
        <v>35311</v>
      </c>
      <c r="G2594" s="29">
        <v>0.74583333333333324</v>
      </c>
      <c r="H2594" s="28">
        <v>35311</v>
      </c>
      <c r="I2594" s="29">
        <v>0.79513888888888884</v>
      </c>
      <c r="J2594" s="27" t="s">
        <v>889</v>
      </c>
      <c r="K2594" s="27">
        <v>0</v>
      </c>
      <c r="L2594" s="27">
        <v>0.15</v>
      </c>
      <c r="M2594" s="27">
        <v>0.15</v>
      </c>
      <c r="N2594" s="27" t="s">
        <v>882</v>
      </c>
      <c r="O2594" s="30">
        <v>202005097</v>
      </c>
      <c r="P2594" s="22"/>
      <c r="Q2594" s="22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9"/>
    </row>
    <row r="2595" spans="1:29" x14ac:dyDescent="0.25">
      <c r="A2595" s="27">
        <v>1996</v>
      </c>
      <c r="B2595" s="27" t="s">
        <v>4367</v>
      </c>
      <c r="C2595" s="27" t="s">
        <v>674</v>
      </c>
      <c r="D2595" s="27" t="s">
        <v>752</v>
      </c>
      <c r="E2595" s="27" t="s">
        <v>3882</v>
      </c>
      <c r="F2595" s="28">
        <v>35311</v>
      </c>
      <c r="G2595" s="29">
        <v>0.75555555555555554</v>
      </c>
      <c r="H2595" s="28">
        <v>35311</v>
      </c>
      <c r="I2595" s="29">
        <v>0.82986111111111116</v>
      </c>
      <c r="J2595" s="27" t="s">
        <v>889</v>
      </c>
      <c r="K2595" s="27">
        <v>0</v>
      </c>
      <c r="L2595" s="27">
        <v>0.15</v>
      </c>
      <c r="M2595" s="27">
        <v>0.15</v>
      </c>
      <c r="N2595" s="27" t="s">
        <v>882</v>
      </c>
      <c r="O2595" s="30">
        <v>202008076</v>
      </c>
      <c r="P2595" s="22"/>
      <c r="Q2595" s="22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9"/>
    </row>
    <row r="2596" spans="1:29" x14ac:dyDescent="0.25">
      <c r="A2596" s="27">
        <v>1996</v>
      </c>
      <c r="B2596" s="27" t="s">
        <v>1234</v>
      </c>
      <c r="C2596" s="27" t="s">
        <v>676</v>
      </c>
      <c r="D2596" s="27" t="s">
        <v>887</v>
      </c>
      <c r="E2596" s="27" t="s">
        <v>1235</v>
      </c>
      <c r="F2596" s="28">
        <v>35311</v>
      </c>
      <c r="G2596" s="29">
        <v>0.76041666666666663</v>
      </c>
      <c r="H2596" s="28">
        <v>35311</v>
      </c>
      <c r="I2596" s="29">
        <v>0.77777777777777779</v>
      </c>
      <c r="J2596" s="27" t="s">
        <v>889</v>
      </c>
      <c r="K2596" s="27">
        <v>0</v>
      </c>
      <c r="L2596" s="27">
        <v>0.04</v>
      </c>
      <c r="M2596" s="27">
        <v>0.04</v>
      </c>
      <c r="N2596" s="27" t="s">
        <v>882</v>
      </c>
      <c r="O2596" s="30">
        <v>201906648</v>
      </c>
      <c r="P2596" s="22"/>
      <c r="Q2596" s="22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9"/>
    </row>
    <row r="2597" spans="1:29" x14ac:dyDescent="0.25">
      <c r="A2597" s="27">
        <v>1996</v>
      </c>
      <c r="B2597" s="27" t="s">
        <v>4761</v>
      </c>
      <c r="C2597" s="27" t="s">
        <v>674</v>
      </c>
      <c r="D2597" s="27" t="s">
        <v>752</v>
      </c>
      <c r="E2597" s="27" t="s">
        <v>771</v>
      </c>
      <c r="F2597" s="28">
        <v>35311</v>
      </c>
      <c r="G2597" s="29">
        <v>0.76388888888888884</v>
      </c>
      <c r="H2597" s="28">
        <v>35311</v>
      </c>
      <c r="I2597" s="29">
        <v>0.77777777777777779</v>
      </c>
      <c r="J2597" s="27" t="s">
        <v>889</v>
      </c>
      <c r="K2597" s="27">
        <v>0</v>
      </c>
      <c r="L2597" s="27">
        <v>0.2</v>
      </c>
      <c r="M2597" s="27">
        <v>0.2</v>
      </c>
      <c r="N2597" s="27" t="s">
        <v>882</v>
      </c>
      <c r="O2597" s="30">
        <v>201704093</v>
      </c>
      <c r="P2597" s="22"/>
      <c r="Q2597" s="22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9"/>
    </row>
    <row r="2598" spans="1:29" x14ac:dyDescent="0.25">
      <c r="A2598" s="27">
        <v>1996</v>
      </c>
      <c r="B2598" s="27" t="s">
        <v>1465</v>
      </c>
      <c r="C2598" s="27" t="s">
        <v>676</v>
      </c>
      <c r="D2598" s="27" t="s">
        <v>905</v>
      </c>
      <c r="E2598" s="27" t="s">
        <v>928</v>
      </c>
      <c r="F2598" s="28">
        <v>35311</v>
      </c>
      <c r="G2598" s="29">
        <v>0.80555555555555547</v>
      </c>
      <c r="H2598" s="28">
        <v>35311</v>
      </c>
      <c r="I2598" s="29">
        <v>0.91666666666666663</v>
      </c>
      <c r="J2598" s="27" t="s">
        <v>889</v>
      </c>
      <c r="K2598" s="27">
        <v>0</v>
      </c>
      <c r="L2598" s="27">
        <v>0.5</v>
      </c>
      <c r="M2598" s="27">
        <v>0.5</v>
      </c>
      <c r="N2598" s="27" t="s">
        <v>882</v>
      </c>
      <c r="O2598" s="30">
        <v>201706403</v>
      </c>
      <c r="P2598" s="22"/>
      <c r="Q2598" s="22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9"/>
    </row>
    <row r="2599" spans="1:29" x14ac:dyDescent="0.25">
      <c r="A2599" s="27">
        <v>1996</v>
      </c>
      <c r="B2599" s="27" t="s">
        <v>2280</v>
      </c>
      <c r="C2599" s="27" t="s">
        <v>2231</v>
      </c>
      <c r="D2599" s="27" t="s">
        <v>2276</v>
      </c>
      <c r="E2599" s="27" t="s">
        <v>2281</v>
      </c>
      <c r="F2599" s="28">
        <v>35311</v>
      </c>
      <c r="G2599" s="29">
        <v>0.8125</v>
      </c>
      <c r="H2599" s="28">
        <v>35311</v>
      </c>
      <c r="I2599" s="29">
        <v>0.88888888888888884</v>
      </c>
      <c r="J2599" s="27"/>
      <c r="K2599" s="27">
        <v>7.4999999999999997E-2</v>
      </c>
      <c r="L2599" s="27">
        <v>0</v>
      </c>
      <c r="M2599" s="27">
        <v>7.4999999999999997E-2</v>
      </c>
      <c r="N2599" s="27" t="s">
        <v>2173</v>
      </c>
      <c r="O2599" s="30">
        <v>202004293</v>
      </c>
      <c r="P2599" s="22"/>
      <c r="Q2599" s="22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9"/>
    </row>
    <row r="2600" spans="1:29" x14ac:dyDescent="0.25">
      <c r="A2600" s="27">
        <v>1996</v>
      </c>
      <c r="B2600" s="27" t="s">
        <v>3914</v>
      </c>
      <c r="C2600" s="27" t="s">
        <v>674</v>
      </c>
      <c r="D2600" s="27" t="s">
        <v>3884</v>
      </c>
      <c r="E2600" s="27" t="s">
        <v>3885</v>
      </c>
      <c r="F2600" s="28">
        <v>35311</v>
      </c>
      <c r="G2600" s="29">
        <v>0.86458333333333337</v>
      </c>
      <c r="H2600" s="28">
        <v>35311</v>
      </c>
      <c r="I2600" s="29">
        <v>0.89236111111111116</v>
      </c>
      <c r="J2600" s="27" t="s">
        <v>889</v>
      </c>
      <c r="K2600" s="27">
        <v>0</v>
      </c>
      <c r="L2600" s="27">
        <v>0.01</v>
      </c>
      <c r="M2600" s="27">
        <v>0.01</v>
      </c>
      <c r="N2600" s="27" t="s">
        <v>882</v>
      </c>
      <c r="O2600" s="30">
        <v>202009549</v>
      </c>
      <c r="P2600" s="22"/>
      <c r="Q2600" s="22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9"/>
    </row>
    <row r="2601" spans="1:29" x14ac:dyDescent="0.25">
      <c r="A2601" s="27">
        <v>1996</v>
      </c>
      <c r="B2601" s="27" t="s">
        <v>4597</v>
      </c>
      <c r="C2601" s="27" t="s">
        <v>674</v>
      </c>
      <c r="D2601" s="27" t="s">
        <v>752</v>
      </c>
      <c r="E2601" s="27" t="s">
        <v>4475</v>
      </c>
      <c r="F2601" s="28">
        <v>35311</v>
      </c>
      <c r="G2601" s="29">
        <v>0.86458333333333337</v>
      </c>
      <c r="H2601" s="28">
        <v>35311</v>
      </c>
      <c r="I2601" s="29">
        <v>0.97569444444444453</v>
      </c>
      <c r="J2601" s="27" t="s">
        <v>889</v>
      </c>
      <c r="K2601" s="27">
        <v>0</v>
      </c>
      <c r="L2601" s="27">
        <v>0.2</v>
      </c>
      <c r="M2601" s="27">
        <v>0.2</v>
      </c>
      <c r="N2601" s="27" t="s">
        <v>882</v>
      </c>
      <c r="O2601" s="30">
        <v>201706910</v>
      </c>
      <c r="P2601" s="22"/>
      <c r="Q2601" s="22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9"/>
    </row>
    <row r="2602" spans="1:29" x14ac:dyDescent="0.25">
      <c r="A2602" s="27">
        <v>1996</v>
      </c>
      <c r="B2602" s="27" t="s">
        <v>936</v>
      </c>
      <c r="C2602" s="27" t="s">
        <v>676</v>
      </c>
      <c r="D2602" s="27" t="s">
        <v>925</v>
      </c>
      <c r="E2602" s="27" t="s">
        <v>856</v>
      </c>
      <c r="F2602" s="28">
        <v>35311</v>
      </c>
      <c r="G2602" s="29">
        <v>0.94097222222222221</v>
      </c>
      <c r="H2602" s="28">
        <v>35312</v>
      </c>
      <c r="I2602" s="29">
        <v>0</v>
      </c>
      <c r="J2602" s="27" t="s">
        <v>889</v>
      </c>
      <c r="K2602" s="27">
        <v>1</v>
      </c>
      <c r="L2602" s="27">
        <v>0</v>
      </c>
      <c r="M2602" s="27">
        <v>1</v>
      </c>
      <c r="N2602" s="27" t="s">
        <v>882</v>
      </c>
      <c r="O2602" s="30">
        <v>201905129</v>
      </c>
      <c r="P2602" s="22"/>
      <c r="Q2602" s="22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9"/>
    </row>
    <row r="2603" spans="1:29" x14ac:dyDescent="0.25">
      <c r="A2603" s="27">
        <v>1996</v>
      </c>
      <c r="B2603" s="27" t="s">
        <v>1254</v>
      </c>
      <c r="C2603" s="27" t="s">
        <v>676</v>
      </c>
      <c r="D2603" s="27" t="s">
        <v>905</v>
      </c>
      <c r="E2603" s="27" t="s">
        <v>928</v>
      </c>
      <c r="F2603" s="28">
        <v>35312</v>
      </c>
      <c r="G2603" s="29">
        <v>0</v>
      </c>
      <c r="H2603" s="28">
        <v>35312</v>
      </c>
      <c r="I2603" s="29">
        <v>2.0833333333333332E-2</v>
      </c>
      <c r="J2603" s="27" t="s">
        <v>889</v>
      </c>
      <c r="K2603" s="27">
        <v>0</v>
      </c>
      <c r="L2603" s="27">
        <v>0.05</v>
      </c>
      <c r="M2603" s="27">
        <v>0.05</v>
      </c>
      <c r="N2603" s="27" t="s">
        <v>882</v>
      </c>
      <c r="O2603" s="30">
        <v>201706412</v>
      </c>
      <c r="P2603" s="22"/>
      <c r="Q2603" s="22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9"/>
    </row>
    <row r="2604" spans="1:29" x14ac:dyDescent="0.25">
      <c r="A2604" s="27">
        <v>1996</v>
      </c>
      <c r="B2604" s="27" t="s">
        <v>2272</v>
      </c>
      <c r="C2604" s="27" t="s">
        <v>2231</v>
      </c>
      <c r="D2604" s="27" t="s">
        <v>2273</v>
      </c>
      <c r="E2604" s="27" t="s">
        <v>2274</v>
      </c>
      <c r="F2604" s="28">
        <v>35312</v>
      </c>
      <c r="G2604" s="29">
        <v>0</v>
      </c>
      <c r="H2604" s="28">
        <v>35312</v>
      </c>
      <c r="I2604" s="29">
        <v>7.2916666666666671E-2</v>
      </c>
      <c r="J2604" s="27" t="s">
        <v>889</v>
      </c>
      <c r="K2604" s="27">
        <v>0.06</v>
      </c>
      <c r="L2604" s="27">
        <v>0</v>
      </c>
      <c r="M2604" s="27">
        <v>0.06</v>
      </c>
      <c r="N2604" s="27" t="s">
        <v>882</v>
      </c>
      <c r="O2604" s="30">
        <v>202004324</v>
      </c>
      <c r="P2604" s="22"/>
      <c r="Q2604" s="22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9"/>
    </row>
    <row r="2605" spans="1:29" x14ac:dyDescent="0.25">
      <c r="A2605" s="27">
        <v>1996</v>
      </c>
      <c r="B2605" s="27" t="s">
        <v>3936</v>
      </c>
      <c r="C2605" s="27" t="s">
        <v>674</v>
      </c>
      <c r="D2605" s="27" t="s">
        <v>3841</v>
      </c>
      <c r="E2605" s="27" t="s">
        <v>3937</v>
      </c>
      <c r="F2605" s="28">
        <v>35312</v>
      </c>
      <c r="G2605" s="29">
        <v>6.25E-2</v>
      </c>
      <c r="H2605" s="28">
        <v>35312</v>
      </c>
      <c r="I2605" s="29">
        <v>0.12222222222222223</v>
      </c>
      <c r="J2605" s="27" t="s">
        <v>889</v>
      </c>
      <c r="K2605" s="27">
        <v>0</v>
      </c>
      <c r="L2605" s="27">
        <v>0.03</v>
      </c>
      <c r="M2605" s="27">
        <v>0.03</v>
      </c>
      <c r="N2605" s="27" t="s">
        <v>882</v>
      </c>
      <c r="O2605" s="30">
        <v>201910371</v>
      </c>
      <c r="P2605" s="22"/>
      <c r="Q2605" s="22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9"/>
    </row>
    <row r="2606" spans="1:29" x14ac:dyDescent="0.25">
      <c r="A2606" s="27">
        <v>1996</v>
      </c>
      <c r="B2606" s="27" t="s">
        <v>939</v>
      </c>
      <c r="C2606" s="27" t="s">
        <v>676</v>
      </c>
      <c r="D2606" s="27" t="s">
        <v>925</v>
      </c>
      <c r="E2606" s="27" t="s">
        <v>856</v>
      </c>
      <c r="F2606" s="28">
        <v>35312</v>
      </c>
      <c r="G2606" s="29">
        <v>0.10416666666666667</v>
      </c>
      <c r="H2606" s="28">
        <v>35312</v>
      </c>
      <c r="I2606" s="29">
        <v>0.1875</v>
      </c>
      <c r="J2606" s="27" t="s">
        <v>889</v>
      </c>
      <c r="K2606" s="27">
        <v>0.5</v>
      </c>
      <c r="L2606" s="27">
        <v>0</v>
      </c>
      <c r="M2606" s="27">
        <v>0.5</v>
      </c>
      <c r="N2606" s="27" t="s">
        <v>882</v>
      </c>
      <c r="O2606" s="30">
        <v>201907329</v>
      </c>
      <c r="P2606" s="22"/>
      <c r="Q2606" s="22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9"/>
    </row>
    <row r="2607" spans="1:29" x14ac:dyDescent="0.25">
      <c r="A2607" s="27">
        <v>1996</v>
      </c>
      <c r="B2607" s="27" t="s">
        <v>949</v>
      </c>
      <c r="C2607" s="27" t="s">
        <v>676</v>
      </c>
      <c r="D2607" s="27" t="s">
        <v>887</v>
      </c>
      <c r="E2607" s="27" t="s">
        <v>950</v>
      </c>
      <c r="F2607" s="28">
        <v>35312</v>
      </c>
      <c r="G2607" s="29">
        <v>0.13541666666666666</v>
      </c>
      <c r="H2607" s="28">
        <v>35312</v>
      </c>
      <c r="I2607" s="29">
        <v>0.22222222222222221</v>
      </c>
      <c r="J2607" s="27" t="s">
        <v>889</v>
      </c>
      <c r="K2607" s="27">
        <v>0</v>
      </c>
      <c r="L2607" s="27">
        <v>0.35</v>
      </c>
      <c r="M2607" s="27">
        <v>0.35</v>
      </c>
      <c r="N2607" s="27" t="s">
        <v>882</v>
      </c>
      <c r="O2607" s="30">
        <v>201905682</v>
      </c>
      <c r="P2607" s="22"/>
      <c r="Q2607" s="22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9"/>
    </row>
    <row r="2608" spans="1:29" x14ac:dyDescent="0.25">
      <c r="A2608" s="27">
        <v>1996</v>
      </c>
      <c r="B2608" s="27" t="s">
        <v>4231</v>
      </c>
      <c r="C2608" s="27" t="s">
        <v>674</v>
      </c>
      <c r="D2608" s="27" t="s">
        <v>3939</v>
      </c>
      <c r="E2608" s="27" t="s">
        <v>4232</v>
      </c>
      <c r="F2608" s="28">
        <v>35312</v>
      </c>
      <c r="G2608" s="29">
        <v>0.1423611111111111</v>
      </c>
      <c r="H2608" s="28">
        <v>35312</v>
      </c>
      <c r="I2608" s="29">
        <v>0.18055555555555555</v>
      </c>
      <c r="J2608" s="27" t="s">
        <v>889</v>
      </c>
      <c r="K2608" s="27">
        <v>0</v>
      </c>
      <c r="L2608" s="27">
        <v>0.05</v>
      </c>
      <c r="M2608" s="27">
        <v>0.05</v>
      </c>
      <c r="N2608" s="27" t="s">
        <v>882</v>
      </c>
      <c r="O2608" s="30">
        <v>201704851</v>
      </c>
      <c r="P2608" s="22"/>
      <c r="Q2608" s="22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9"/>
    </row>
    <row r="2609" spans="1:29" x14ac:dyDescent="0.25">
      <c r="A2609" s="27">
        <v>1996</v>
      </c>
      <c r="B2609" s="27" t="s">
        <v>2476</v>
      </c>
      <c r="C2609" s="27" t="s">
        <v>2231</v>
      </c>
      <c r="D2609" s="27" t="s">
        <v>2309</v>
      </c>
      <c r="E2609" s="27" t="s">
        <v>2309</v>
      </c>
      <c r="F2609" s="28">
        <v>35312</v>
      </c>
      <c r="G2609" s="29">
        <v>0.19097222222222221</v>
      </c>
      <c r="H2609" s="28">
        <v>35312</v>
      </c>
      <c r="I2609" s="29">
        <v>0.30902777777777779</v>
      </c>
      <c r="J2609" s="27" t="s">
        <v>889</v>
      </c>
      <c r="K2609" s="27">
        <v>0</v>
      </c>
      <c r="L2609" s="27">
        <v>0.01</v>
      </c>
      <c r="M2609" s="27">
        <v>0.01</v>
      </c>
      <c r="N2609" s="27" t="s">
        <v>882</v>
      </c>
      <c r="O2609" s="30">
        <v>201806082</v>
      </c>
      <c r="P2609" s="22"/>
      <c r="Q2609" s="22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9"/>
    </row>
    <row r="2610" spans="1:29" x14ac:dyDescent="0.25">
      <c r="A2610" s="27">
        <v>1996</v>
      </c>
      <c r="B2610" s="27" t="s">
        <v>3936</v>
      </c>
      <c r="C2610" s="27" t="s">
        <v>674</v>
      </c>
      <c r="D2610" s="27" t="s">
        <v>3841</v>
      </c>
      <c r="E2610" s="27" t="s">
        <v>3937</v>
      </c>
      <c r="F2610" s="28">
        <v>35312</v>
      </c>
      <c r="G2610" s="29">
        <v>0.28472222222222221</v>
      </c>
      <c r="H2610" s="28">
        <v>35312</v>
      </c>
      <c r="I2610" s="29">
        <v>0.3611111111111111</v>
      </c>
      <c r="J2610" s="27" t="s">
        <v>889</v>
      </c>
      <c r="K2610" s="27">
        <v>0</v>
      </c>
      <c r="L2610" s="27">
        <v>0.3</v>
      </c>
      <c r="M2610" s="27">
        <v>0.3</v>
      </c>
      <c r="N2610" s="27" t="s">
        <v>882</v>
      </c>
      <c r="O2610" s="30">
        <v>201806095</v>
      </c>
      <c r="P2610" s="22"/>
      <c r="Q2610" s="22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9"/>
    </row>
    <row r="2611" spans="1:29" x14ac:dyDescent="0.25">
      <c r="A2611" s="27">
        <v>1996</v>
      </c>
      <c r="B2611" s="27" t="s">
        <v>2267</v>
      </c>
      <c r="C2611" s="27" t="s">
        <v>2231</v>
      </c>
      <c r="D2611" s="27" t="s">
        <v>2268</v>
      </c>
      <c r="E2611" s="27" t="s">
        <v>2269</v>
      </c>
      <c r="F2611" s="28">
        <v>35312</v>
      </c>
      <c r="G2611" s="29">
        <v>0.2902777777777778</v>
      </c>
      <c r="H2611" s="28">
        <v>35312</v>
      </c>
      <c r="I2611" s="29">
        <v>0.30902777777777779</v>
      </c>
      <c r="J2611" s="27"/>
      <c r="K2611" s="27">
        <v>0</v>
      </c>
      <c r="L2611" s="27">
        <v>1E-3</v>
      </c>
      <c r="M2611" s="27">
        <v>1E-3</v>
      </c>
      <c r="N2611" s="27" t="s">
        <v>2173</v>
      </c>
      <c r="O2611" s="30">
        <v>201909653</v>
      </c>
      <c r="P2611" s="22"/>
      <c r="Q2611" s="22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9"/>
    </row>
    <row r="2612" spans="1:29" x14ac:dyDescent="0.25">
      <c r="A2612" s="27">
        <v>1996</v>
      </c>
      <c r="B2612" s="27" t="s">
        <v>4364</v>
      </c>
      <c r="C2612" s="27" t="s">
        <v>674</v>
      </c>
      <c r="D2612" s="27" t="s">
        <v>1248</v>
      </c>
      <c r="E2612" s="27" t="s">
        <v>835</v>
      </c>
      <c r="F2612" s="28">
        <v>35312</v>
      </c>
      <c r="G2612" s="29">
        <v>0.31111111111111112</v>
      </c>
      <c r="H2612" s="28">
        <v>35312</v>
      </c>
      <c r="I2612" s="29">
        <v>0.4236111111111111</v>
      </c>
      <c r="J2612" s="27" t="s">
        <v>889</v>
      </c>
      <c r="K2612" s="27">
        <v>0</v>
      </c>
      <c r="L2612" s="27">
        <v>0.2</v>
      </c>
      <c r="M2612" s="27">
        <v>0.2</v>
      </c>
      <c r="N2612" s="27" t="s">
        <v>882</v>
      </c>
      <c r="O2612" s="30">
        <v>202005592</v>
      </c>
      <c r="P2612" s="22"/>
      <c r="Q2612" s="22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9"/>
    </row>
    <row r="2613" spans="1:29" x14ac:dyDescent="0.25">
      <c r="A2613" s="27">
        <v>1996</v>
      </c>
      <c r="B2613" s="27" t="s">
        <v>3936</v>
      </c>
      <c r="C2613" s="27" t="s">
        <v>674</v>
      </c>
      <c r="D2613" s="27" t="s">
        <v>3841</v>
      </c>
      <c r="E2613" s="27" t="s">
        <v>3937</v>
      </c>
      <c r="F2613" s="28">
        <v>35312</v>
      </c>
      <c r="G2613" s="29">
        <v>0.4375</v>
      </c>
      <c r="H2613" s="28">
        <v>35312</v>
      </c>
      <c r="I2613" s="29">
        <v>0.4548611111111111</v>
      </c>
      <c r="J2613" s="27" t="s">
        <v>889</v>
      </c>
      <c r="K2613" s="27">
        <v>0</v>
      </c>
      <c r="L2613" s="27">
        <v>0.05</v>
      </c>
      <c r="M2613" s="27">
        <v>0.05</v>
      </c>
      <c r="N2613" s="27" t="s">
        <v>882</v>
      </c>
      <c r="O2613" s="30">
        <v>201705255</v>
      </c>
      <c r="P2613" s="22"/>
      <c r="Q2613" s="22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9"/>
    </row>
    <row r="2614" spans="1:29" x14ac:dyDescent="0.25">
      <c r="A2614" s="27">
        <v>1996</v>
      </c>
      <c r="B2614" s="27" t="s">
        <v>949</v>
      </c>
      <c r="C2614" s="27" t="s">
        <v>676</v>
      </c>
      <c r="D2614" s="27" t="s">
        <v>887</v>
      </c>
      <c r="E2614" s="27" t="s">
        <v>950</v>
      </c>
      <c r="F2614" s="28">
        <v>35312</v>
      </c>
      <c r="G2614" s="29">
        <v>0.44444444444444442</v>
      </c>
      <c r="H2614" s="28">
        <v>35312</v>
      </c>
      <c r="I2614" s="29">
        <v>0.4861111111111111</v>
      </c>
      <c r="J2614" s="27" t="s">
        <v>889</v>
      </c>
      <c r="K2614" s="27">
        <v>0</v>
      </c>
      <c r="L2614" s="27">
        <v>0.05</v>
      </c>
      <c r="M2614" s="27">
        <v>0.05</v>
      </c>
      <c r="N2614" s="27" t="s">
        <v>882</v>
      </c>
      <c r="O2614" s="30">
        <v>201601879</v>
      </c>
      <c r="P2614" s="22"/>
      <c r="Q2614" s="22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9"/>
    </row>
    <row r="2615" spans="1:29" x14ac:dyDescent="0.25">
      <c r="A2615" s="27">
        <v>1996</v>
      </c>
      <c r="B2615" s="27" t="s">
        <v>1216</v>
      </c>
      <c r="C2615" s="27" t="s">
        <v>676</v>
      </c>
      <c r="D2615" s="27" t="s">
        <v>905</v>
      </c>
      <c r="E2615" s="27" t="s">
        <v>1217</v>
      </c>
      <c r="F2615" s="28">
        <v>35312</v>
      </c>
      <c r="G2615" s="29">
        <v>0.50347222222222221</v>
      </c>
      <c r="H2615" s="28">
        <v>35312</v>
      </c>
      <c r="I2615" s="29">
        <v>0.54513888888888895</v>
      </c>
      <c r="J2615" s="27" t="s">
        <v>889</v>
      </c>
      <c r="K2615" s="27">
        <v>0</v>
      </c>
      <c r="L2615" s="27">
        <v>0.3</v>
      </c>
      <c r="M2615" s="27">
        <v>0.3</v>
      </c>
      <c r="N2615" s="27" t="s">
        <v>882</v>
      </c>
      <c r="O2615" s="30">
        <v>201906961</v>
      </c>
      <c r="P2615" s="22"/>
      <c r="Q2615" s="22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9"/>
    </row>
    <row r="2616" spans="1:29" x14ac:dyDescent="0.25">
      <c r="A2616" s="27">
        <v>1996</v>
      </c>
      <c r="B2616" s="27" t="s">
        <v>4364</v>
      </c>
      <c r="C2616" s="27" t="s">
        <v>674</v>
      </c>
      <c r="D2616" s="27" t="s">
        <v>1248</v>
      </c>
      <c r="E2616" s="27" t="s">
        <v>835</v>
      </c>
      <c r="F2616" s="28">
        <v>35312</v>
      </c>
      <c r="G2616" s="29">
        <v>0.53125</v>
      </c>
      <c r="H2616" s="28">
        <v>35312</v>
      </c>
      <c r="I2616" s="29">
        <v>0.61458333333333337</v>
      </c>
      <c r="J2616" s="27" t="s">
        <v>889</v>
      </c>
      <c r="K2616" s="27">
        <v>0</v>
      </c>
      <c r="L2616" s="27">
        <v>0.3</v>
      </c>
      <c r="M2616" s="27">
        <v>0.3</v>
      </c>
      <c r="N2616" s="27" t="s">
        <v>882</v>
      </c>
      <c r="O2616" s="30">
        <v>201905793</v>
      </c>
      <c r="P2616" s="22"/>
      <c r="Q2616" s="22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9"/>
    </row>
    <row r="2617" spans="1:29" x14ac:dyDescent="0.25">
      <c r="A2617" s="27">
        <v>1996</v>
      </c>
      <c r="B2617" s="27" t="s">
        <v>1421</v>
      </c>
      <c r="C2617" s="27" t="s">
        <v>676</v>
      </c>
      <c r="D2617" s="27" t="s">
        <v>930</v>
      </c>
      <c r="E2617" s="27" t="s">
        <v>1205</v>
      </c>
      <c r="F2617" s="28">
        <v>35312</v>
      </c>
      <c r="G2617" s="29">
        <v>0.53472222222222221</v>
      </c>
      <c r="H2617" s="28">
        <v>35312</v>
      </c>
      <c r="I2617" s="29">
        <v>0.56944444444444442</v>
      </c>
      <c r="J2617" s="27" t="s">
        <v>889</v>
      </c>
      <c r="K2617" s="27">
        <v>0</v>
      </c>
      <c r="L2617" s="27">
        <v>0.2</v>
      </c>
      <c r="M2617" s="27">
        <v>0.2</v>
      </c>
      <c r="N2617" s="27" t="s">
        <v>882</v>
      </c>
      <c r="O2617" s="30">
        <v>201907281</v>
      </c>
      <c r="P2617" s="22"/>
      <c r="Q2617" s="22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9"/>
    </row>
    <row r="2618" spans="1:29" x14ac:dyDescent="0.25">
      <c r="A2618" s="27">
        <v>1996</v>
      </c>
      <c r="B2618" s="27" t="s">
        <v>937</v>
      </c>
      <c r="C2618" s="27" t="s">
        <v>676</v>
      </c>
      <c r="D2618" s="27" t="s">
        <v>891</v>
      </c>
      <c r="E2618" s="27" t="s">
        <v>938</v>
      </c>
      <c r="F2618" s="28">
        <v>35312</v>
      </c>
      <c r="G2618" s="29">
        <v>0.55208333333333337</v>
      </c>
      <c r="H2618" s="28">
        <v>35312</v>
      </c>
      <c r="I2618" s="29">
        <v>0.85416666666666663</v>
      </c>
      <c r="J2618" s="27" t="s">
        <v>889</v>
      </c>
      <c r="K2618" s="27">
        <v>3</v>
      </c>
      <c r="L2618" s="27">
        <v>0</v>
      </c>
      <c r="M2618" s="27">
        <v>3</v>
      </c>
      <c r="N2618" s="27" t="s">
        <v>882</v>
      </c>
      <c r="O2618" s="30">
        <v>202004554</v>
      </c>
      <c r="P2618" s="22"/>
      <c r="Q2618" s="22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9"/>
    </row>
    <row r="2619" spans="1:29" x14ac:dyDescent="0.25">
      <c r="A2619" s="27">
        <v>1996</v>
      </c>
      <c r="B2619" s="27" t="s">
        <v>1409</v>
      </c>
      <c r="C2619" s="27" t="s">
        <v>676</v>
      </c>
      <c r="D2619" s="27" t="s">
        <v>905</v>
      </c>
      <c r="E2619" s="27" t="s">
        <v>906</v>
      </c>
      <c r="F2619" s="28">
        <v>35312</v>
      </c>
      <c r="G2619" s="29">
        <v>0.57638888888888895</v>
      </c>
      <c r="H2619" s="28">
        <v>35312</v>
      </c>
      <c r="I2619" s="29">
        <v>0.61458333333333337</v>
      </c>
      <c r="J2619" s="27" t="s">
        <v>889</v>
      </c>
      <c r="K2619" s="27">
        <v>0</v>
      </c>
      <c r="L2619" s="27">
        <v>0.13</v>
      </c>
      <c r="M2619" s="27">
        <v>0.13</v>
      </c>
      <c r="N2619" s="27" t="s">
        <v>882</v>
      </c>
      <c r="O2619" s="30">
        <v>202004325</v>
      </c>
      <c r="P2619" s="22"/>
      <c r="Q2619" s="22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9"/>
    </row>
    <row r="2620" spans="1:29" x14ac:dyDescent="0.25">
      <c r="A2620" s="27">
        <v>1996</v>
      </c>
      <c r="B2620" s="27" t="s">
        <v>1216</v>
      </c>
      <c r="C2620" s="27" t="s">
        <v>676</v>
      </c>
      <c r="D2620" s="27" t="s">
        <v>905</v>
      </c>
      <c r="E2620" s="27" t="s">
        <v>1217</v>
      </c>
      <c r="F2620" s="28">
        <v>35312</v>
      </c>
      <c r="G2620" s="29">
        <v>0.58333333333333337</v>
      </c>
      <c r="H2620" s="28">
        <v>35312</v>
      </c>
      <c r="I2620" s="29">
        <v>0.66666666666666663</v>
      </c>
      <c r="J2620" s="27" t="s">
        <v>889</v>
      </c>
      <c r="K2620" s="27">
        <v>0</v>
      </c>
      <c r="L2620" s="27">
        <v>0.2</v>
      </c>
      <c r="M2620" s="27">
        <v>0.2</v>
      </c>
      <c r="N2620" s="27" t="s">
        <v>882</v>
      </c>
      <c r="O2620" s="30">
        <v>202007629</v>
      </c>
      <c r="P2620" s="22"/>
      <c r="Q2620" s="22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9"/>
    </row>
    <row r="2621" spans="1:29" x14ac:dyDescent="0.25">
      <c r="A2621" s="27">
        <v>1996</v>
      </c>
      <c r="B2621" s="27" t="s">
        <v>1255</v>
      </c>
      <c r="C2621" s="27" t="s">
        <v>676</v>
      </c>
      <c r="D2621" s="27" t="s">
        <v>905</v>
      </c>
      <c r="E2621" s="27" t="s">
        <v>1256</v>
      </c>
      <c r="F2621" s="28">
        <v>35312</v>
      </c>
      <c r="G2621" s="29">
        <v>0.64583333333333337</v>
      </c>
      <c r="H2621" s="28">
        <v>35312</v>
      </c>
      <c r="I2621" s="29">
        <v>0.6875</v>
      </c>
      <c r="J2621" s="27" t="s">
        <v>889</v>
      </c>
      <c r="K2621" s="27">
        <v>0</v>
      </c>
      <c r="L2621" s="27">
        <v>0.05</v>
      </c>
      <c r="M2621" s="27">
        <v>0.05</v>
      </c>
      <c r="N2621" s="27" t="s">
        <v>882</v>
      </c>
      <c r="O2621" s="30">
        <v>201705312</v>
      </c>
      <c r="P2621" s="22"/>
      <c r="Q2621" s="22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9"/>
    </row>
    <row r="2622" spans="1:29" x14ac:dyDescent="0.25">
      <c r="A2622" s="27">
        <v>1996</v>
      </c>
      <c r="B2622" s="27" t="s">
        <v>4367</v>
      </c>
      <c r="C2622" s="27" t="s">
        <v>674</v>
      </c>
      <c r="D2622" s="27" t="s">
        <v>752</v>
      </c>
      <c r="E2622" s="27" t="s">
        <v>3882</v>
      </c>
      <c r="F2622" s="28">
        <v>35312</v>
      </c>
      <c r="G2622" s="29">
        <v>0.66249999999999998</v>
      </c>
      <c r="H2622" s="28">
        <v>35312</v>
      </c>
      <c r="I2622" s="29">
        <v>0.72916666666666663</v>
      </c>
      <c r="J2622" s="27" t="s">
        <v>889</v>
      </c>
      <c r="K2622" s="27">
        <v>0</v>
      </c>
      <c r="L2622" s="27">
        <v>0.05</v>
      </c>
      <c r="M2622" s="27">
        <v>0.05</v>
      </c>
      <c r="N2622" s="27" t="s">
        <v>882</v>
      </c>
      <c r="O2622" s="30">
        <v>201906108</v>
      </c>
      <c r="P2622" s="22"/>
      <c r="Q2622" s="22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9"/>
    </row>
    <row r="2623" spans="1:29" x14ac:dyDescent="0.25">
      <c r="A2623" s="27">
        <v>1996</v>
      </c>
      <c r="B2623" s="27" t="s">
        <v>999</v>
      </c>
      <c r="C2623" s="27" t="s">
        <v>676</v>
      </c>
      <c r="D2623" s="27" t="s">
        <v>930</v>
      </c>
      <c r="E2623" s="27" t="s">
        <v>1000</v>
      </c>
      <c r="F2623" s="28">
        <v>35312</v>
      </c>
      <c r="G2623" s="29">
        <v>0.6875</v>
      </c>
      <c r="H2623" s="28">
        <v>35312</v>
      </c>
      <c r="I2623" s="29">
        <v>0.98263888888888884</v>
      </c>
      <c r="J2623" s="27" t="s">
        <v>889</v>
      </c>
      <c r="K2623" s="27">
        <v>0</v>
      </c>
      <c r="L2623" s="27">
        <v>3</v>
      </c>
      <c r="M2623" s="27">
        <v>3</v>
      </c>
      <c r="N2623" s="27" t="s">
        <v>882</v>
      </c>
      <c r="O2623" s="30">
        <v>202004225</v>
      </c>
      <c r="P2623" s="22"/>
      <c r="Q2623" s="22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9"/>
    </row>
    <row r="2624" spans="1:29" x14ac:dyDescent="0.25">
      <c r="A2624" s="27">
        <v>1996</v>
      </c>
      <c r="B2624" s="27" t="s">
        <v>1320</v>
      </c>
      <c r="C2624" s="27" t="s">
        <v>676</v>
      </c>
      <c r="D2624" s="27" t="s">
        <v>930</v>
      </c>
      <c r="E2624" s="27" t="s">
        <v>1092</v>
      </c>
      <c r="F2624" s="28">
        <v>35312</v>
      </c>
      <c r="G2624" s="29">
        <v>0.69444444444444453</v>
      </c>
      <c r="H2624" s="28">
        <v>35312</v>
      </c>
      <c r="I2624" s="29">
        <v>0.77083333333333337</v>
      </c>
      <c r="J2624" s="27" t="s">
        <v>889</v>
      </c>
      <c r="K2624" s="27">
        <v>0</v>
      </c>
      <c r="L2624" s="27">
        <v>0.06</v>
      </c>
      <c r="M2624" s="27">
        <v>0.06</v>
      </c>
      <c r="N2624" s="27" t="s">
        <v>882</v>
      </c>
      <c r="O2624" s="30">
        <v>202005428</v>
      </c>
      <c r="P2624" s="22"/>
      <c r="Q2624" s="22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9"/>
    </row>
    <row r="2625" spans="1:29" x14ac:dyDescent="0.25">
      <c r="A2625" s="27">
        <v>1996</v>
      </c>
      <c r="B2625" s="27" t="s">
        <v>4365</v>
      </c>
      <c r="C2625" s="27" t="s">
        <v>674</v>
      </c>
      <c r="D2625" s="27" t="s">
        <v>1248</v>
      </c>
      <c r="E2625" s="27" t="s">
        <v>3913</v>
      </c>
      <c r="F2625" s="28">
        <v>35312</v>
      </c>
      <c r="G2625" s="29">
        <v>0.70138888888888884</v>
      </c>
      <c r="H2625" s="28">
        <v>35312</v>
      </c>
      <c r="I2625" s="29">
        <v>0.73611111111111116</v>
      </c>
      <c r="J2625" s="27" t="s">
        <v>889</v>
      </c>
      <c r="K2625" s="27">
        <v>0</v>
      </c>
      <c r="L2625" s="27">
        <v>0.05</v>
      </c>
      <c r="M2625" s="27">
        <v>0.05</v>
      </c>
      <c r="N2625" s="27" t="s">
        <v>882</v>
      </c>
      <c r="O2625" s="30">
        <v>201806416</v>
      </c>
      <c r="P2625" s="22"/>
      <c r="Q2625" s="22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9"/>
    </row>
    <row r="2626" spans="1:29" x14ac:dyDescent="0.25">
      <c r="A2626" s="27">
        <v>1996</v>
      </c>
      <c r="B2626" s="27" t="s">
        <v>4081</v>
      </c>
      <c r="C2626" s="27" t="s">
        <v>674</v>
      </c>
      <c r="D2626" s="27" t="s">
        <v>3841</v>
      </c>
      <c r="E2626" s="27" t="s">
        <v>3946</v>
      </c>
      <c r="F2626" s="28">
        <v>35312</v>
      </c>
      <c r="G2626" s="29">
        <v>0.70833333333333337</v>
      </c>
      <c r="H2626" s="28">
        <v>35312</v>
      </c>
      <c r="I2626" s="29">
        <v>0.74305555555555547</v>
      </c>
      <c r="J2626" s="27" t="s">
        <v>889</v>
      </c>
      <c r="K2626" s="27">
        <v>0</v>
      </c>
      <c r="L2626" s="27">
        <v>0.3</v>
      </c>
      <c r="M2626" s="27">
        <v>0.3</v>
      </c>
      <c r="N2626" s="27" t="s">
        <v>882</v>
      </c>
      <c r="O2626" s="30">
        <v>201806128</v>
      </c>
      <c r="P2626" s="22"/>
      <c r="Q2626" s="22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9"/>
    </row>
    <row r="2627" spans="1:29" x14ac:dyDescent="0.25">
      <c r="A2627" s="27">
        <v>1996</v>
      </c>
      <c r="B2627" s="27" t="s">
        <v>4593</v>
      </c>
      <c r="C2627" s="27" t="s">
        <v>674</v>
      </c>
      <c r="D2627" s="27" t="s">
        <v>1248</v>
      </c>
      <c r="E2627" s="27" t="s">
        <v>4002</v>
      </c>
      <c r="F2627" s="28">
        <v>35312</v>
      </c>
      <c r="G2627" s="29">
        <v>0.71180555555555547</v>
      </c>
      <c r="H2627" s="28">
        <v>35312</v>
      </c>
      <c r="I2627" s="29">
        <v>0.75</v>
      </c>
      <c r="J2627" s="27" t="s">
        <v>889</v>
      </c>
      <c r="K2627" s="27">
        <v>0</v>
      </c>
      <c r="L2627" s="27">
        <v>0.1</v>
      </c>
      <c r="M2627" s="27">
        <v>0.1</v>
      </c>
      <c r="N2627" s="27" t="s">
        <v>882</v>
      </c>
      <c r="O2627" s="30">
        <v>201710579</v>
      </c>
      <c r="P2627" s="22"/>
      <c r="Q2627" s="22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9"/>
    </row>
    <row r="2628" spans="1:29" x14ac:dyDescent="0.25">
      <c r="A2628" s="27">
        <v>1996</v>
      </c>
      <c r="B2628" s="27" t="s">
        <v>4365</v>
      </c>
      <c r="C2628" s="27" t="s">
        <v>674</v>
      </c>
      <c r="D2628" s="27" t="s">
        <v>1248</v>
      </c>
      <c r="E2628" s="27" t="s">
        <v>3913</v>
      </c>
      <c r="F2628" s="28">
        <v>35312</v>
      </c>
      <c r="G2628" s="29">
        <v>0.71527777777777779</v>
      </c>
      <c r="H2628" s="28">
        <v>35312</v>
      </c>
      <c r="I2628" s="29">
        <v>0.75694444444444453</v>
      </c>
      <c r="J2628" s="27" t="s">
        <v>889</v>
      </c>
      <c r="K2628" s="27">
        <v>0</v>
      </c>
      <c r="L2628" s="27">
        <v>0.05</v>
      </c>
      <c r="M2628" s="27">
        <v>0.05</v>
      </c>
      <c r="N2628" s="27" t="s">
        <v>882</v>
      </c>
      <c r="O2628" s="30">
        <v>201907007</v>
      </c>
      <c r="P2628" s="22"/>
      <c r="Q2628" s="22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9"/>
    </row>
    <row r="2629" spans="1:29" x14ac:dyDescent="0.25">
      <c r="A2629" s="27">
        <v>1996</v>
      </c>
      <c r="B2629" s="27" t="s">
        <v>4231</v>
      </c>
      <c r="C2629" s="27" t="s">
        <v>674</v>
      </c>
      <c r="D2629" s="27" t="s">
        <v>3939</v>
      </c>
      <c r="E2629" s="27" t="s">
        <v>4232</v>
      </c>
      <c r="F2629" s="28">
        <v>35312</v>
      </c>
      <c r="G2629" s="29">
        <v>0.72638888888888886</v>
      </c>
      <c r="H2629" s="28">
        <v>35312</v>
      </c>
      <c r="I2629" s="29">
        <v>0.79861111111111116</v>
      </c>
      <c r="J2629" s="27" t="s">
        <v>889</v>
      </c>
      <c r="K2629" s="27">
        <v>0</v>
      </c>
      <c r="L2629" s="27">
        <v>0.5</v>
      </c>
      <c r="M2629" s="27">
        <v>0.5</v>
      </c>
      <c r="N2629" s="27" t="s">
        <v>882</v>
      </c>
      <c r="O2629" s="30">
        <v>202005148</v>
      </c>
      <c r="P2629" s="22"/>
      <c r="Q2629" s="22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9"/>
    </row>
    <row r="2630" spans="1:29" x14ac:dyDescent="0.25">
      <c r="A2630" s="27">
        <v>1996</v>
      </c>
      <c r="B2630" s="27" t="s">
        <v>4391</v>
      </c>
      <c r="C2630" s="27" t="s">
        <v>674</v>
      </c>
      <c r="D2630" s="27" t="s">
        <v>1248</v>
      </c>
      <c r="E2630" s="27" t="s">
        <v>4359</v>
      </c>
      <c r="F2630" s="28">
        <v>35312</v>
      </c>
      <c r="G2630" s="29">
        <v>0.73263888888888884</v>
      </c>
      <c r="H2630" s="28">
        <v>35312</v>
      </c>
      <c r="I2630" s="29">
        <v>0.77083333333333337</v>
      </c>
      <c r="J2630" s="27" t="s">
        <v>889</v>
      </c>
      <c r="K2630" s="27">
        <v>0</v>
      </c>
      <c r="L2630" s="27">
        <v>0.05</v>
      </c>
      <c r="M2630" s="27">
        <v>0.05</v>
      </c>
      <c r="N2630" s="27" t="s">
        <v>882</v>
      </c>
      <c r="O2630" s="30">
        <v>201907063</v>
      </c>
      <c r="P2630" s="22"/>
      <c r="Q2630" s="22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9"/>
    </row>
    <row r="2631" spans="1:29" x14ac:dyDescent="0.25">
      <c r="A2631" s="27">
        <v>1996</v>
      </c>
      <c r="B2631" s="27" t="s">
        <v>1446</v>
      </c>
      <c r="C2631" s="27" t="s">
        <v>676</v>
      </c>
      <c r="D2631" s="27" t="s">
        <v>905</v>
      </c>
      <c r="E2631" s="27" t="s">
        <v>928</v>
      </c>
      <c r="F2631" s="28">
        <v>35312</v>
      </c>
      <c r="G2631" s="29">
        <v>0.73611111111111116</v>
      </c>
      <c r="H2631" s="28">
        <v>35312</v>
      </c>
      <c r="I2631" s="29">
        <v>0.80208333333333337</v>
      </c>
      <c r="J2631" s="27" t="s">
        <v>889</v>
      </c>
      <c r="K2631" s="27">
        <v>0</v>
      </c>
      <c r="L2631" s="27">
        <v>0.3</v>
      </c>
      <c r="M2631" s="27">
        <v>0.3</v>
      </c>
      <c r="N2631" s="27" t="s">
        <v>882</v>
      </c>
      <c r="O2631" s="30">
        <v>201907601</v>
      </c>
      <c r="P2631" s="22"/>
      <c r="Q2631" s="22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9"/>
    </row>
    <row r="2632" spans="1:29" x14ac:dyDescent="0.25">
      <c r="A2632" s="27">
        <v>1996</v>
      </c>
      <c r="B2632" s="27" t="s">
        <v>1216</v>
      </c>
      <c r="C2632" s="27" t="s">
        <v>676</v>
      </c>
      <c r="D2632" s="27" t="s">
        <v>905</v>
      </c>
      <c r="E2632" s="27" t="s">
        <v>1217</v>
      </c>
      <c r="F2632" s="28">
        <v>35312</v>
      </c>
      <c r="G2632" s="29">
        <v>0.75347222222222221</v>
      </c>
      <c r="H2632" s="28">
        <v>35312</v>
      </c>
      <c r="I2632" s="29">
        <v>0.79513888888888884</v>
      </c>
      <c r="J2632" s="27" t="s">
        <v>889</v>
      </c>
      <c r="K2632" s="27">
        <v>0</v>
      </c>
      <c r="L2632" s="27">
        <v>0.15</v>
      </c>
      <c r="M2632" s="27">
        <v>0.15</v>
      </c>
      <c r="N2632" s="27" t="s">
        <v>882</v>
      </c>
      <c r="O2632" s="30">
        <v>201506449</v>
      </c>
      <c r="P2632" s="22"/>
      <c r="Q2632" s="22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9"/>
    </row>
    <row r="2633" spans="1:29" x14ac:dyDescent="0.25">
      <c r="A2633" s="27">
        <v>1996</v>
      </c>
      <c r="B2633" s="27" t="s">
        <v>4375</v>
      </c>
      <c r="C2633" s="27" t="s">
        <v>674</v>
      </c>
      <c r="D2633" s="27" t="s">
        <v>1248</v>
      </c>
      <c r="E2633" s="27" t="s">
        <v>4042</v>
      </c>
      <c r="F2633" s="28">
        <v>35312</v>
      </c>
      <c r="G2633" s="29">
        <v>0.77083333333333337</v>
      </c>
      <c r="H2633" s="28">
        <v>35312</v>
      </c>
      <c r="I2633" s="29">
        <v>0.80555555555555547</v>
      </c>
      <c r="J2633" s="27" t="s">
        <v>889</v>
      </c>
      <c r="K2633" s="27">
        <v>0</v>
      </c>
      <c r="L2633" s="27">
        <v>0.1</v>
      </c>
      <c r="M2633" s="27">
        <v>0.1</v>
      </c>
      <c r="N2633" s="27" t="s">
        <v>882</v>
      </c>
      <c r="O2633" s="30">
        <v>201907297</v>
      </c>
      <c r="P2633" s="22"/>
      <c r="Q2633" s="22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9"/>
    </row>
    <row r="2634" spans="1:29" x14ac:dyDescent="0.25">
      <c r="A2634" s="27">
        <v>1996</v>
      </c>
      <c r="B2634" s="27" t="s">
        <v>3914</v>
      </c>
      <c r="C2634" s="27" t="s">
        <v>674</v>
      </c>
      <c r="D2634" s="27" t="s">
        <v>3884</v>
      </c>
      <c r="E2634" s="27" t="s">
        <v>3885</v>
      </c>
      <c r="F2634" s="28">
        <v>35312</v>
      </c>
      <c r="G2634" s="29">
        <v>0.78194444444444444</v>
      </c>
      <c r="H2634" s="28">
        <v>35312</v>
      </c>
      <c r="I2634" s="29">
        <v>0.81597222222222221</v>
      </c>
      <c r="J2634" s="27" t="s">
        <v>889</v>
      </c>
      <c r="K2634" s="27">
        <v>0</v>
      </c>
      <c r="L2634" s="27">
        <v>0.02</v>
      </c>
      <c r="M2634" s="27">
        <v>0.02</v>
      </c>
      <c r="N2634" s="27" t="s">
        <v>882</v>
      </c>
      <c r="O2634" s="30">
        <v>201806691</v>
      </c>
      <c r="P2634" s="22"/>
      <c r="Q2634" s="22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9"/>
    </row>
    <row r="2635" spans="1:29" x14ac:dyDescent="0.25">
      <c r="A2635" s="27">
        <v>1996</v>
      </c>
      <c r="B2635" s="27" t="s">
        <v>4231</v>
      </c>
      <c r="C2635" s="27" t="s">
        <v>674</v>
      </c>
      <c r="D2635" s="27" t="s">
        <v>3939</v>
      </c>
      <c r="E2635" s="27" t="s">
        <v>4232</v>
      </c>
      <c r="F2635" s="28">
        <v>35312</v>
      </c>
      <c r="G2635" s="29">
        <v>0.78819444444444453</v>
      </c>
      <c r="H2635" s="28">
        <v>35312</v>
      </c>
      <c r="I2635" s="29">
        <v>0.85069444444444453</v>
      </c>
      <c r="J2635" s="27" t="s">
        <v>889</v>
      </c>
      <c r="K2635" s="27">
        <v>0</v>
      </c>
      <c r="L2635" s="27">
        <v>0.1</v>
      </c>
      <c r="M2635" s="27">
        <v>0.1</v>
      </c>
      <c r="N2635" s="27" t="s">
        <v>882</v>
      </c>
      <c r="O2635" s="30">
        <v>201407691</v>
      </c>
      <c r="P2635" s="22"/>
      <c r="Q2635" s="22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6"/>
      <c r="AB2635" s="16"/>
      <c r="AC2635" s="19"/>
    </row>
    <row r="2636" spans="1:29" x14ac:dyDescent="0.25">
      <c r="A2636" s="27">
        <v>1996</v>
      </c>
      <c r="B2636" s="27" t="s">
        <v>4391</v>
      </c>
      <c r="C2636" s="27" t="s">
        <v>674</v>
      </c>
      <c r="D2636" s="27" t="s">
        <v>1248</v>
      </c>
      <c r="E2636" s="27" t="s">
        <v>4359</v>
      </c>
      <c r="F2636" s="28">
        <v>35312</v>
      </c>
      <c r="G2636" s="29">
        <v>0.82291666666666663</v>
      </c>
      <c r="H2636" s="28">
        <v>35312</v>
      </c>
      <c r="I2636" s="29">
        <v>0.88541666666666663</v>
      </c>
      <c r="J2636" s="27" t="s">
        <v>889</v>
      </c>
      <c r="K2636" s="27">
        <v>0</v>
      </c>
      <c r="L2636" s="27">
        <v>2</v>
      </c>
      <c r="M2636" s="27">
        <v>2</v>
      </c>
      <c r="N2636" s="27" t="s">
        <v>882</v>
      </c>
      <c r="O2636" s="30">
        <v>201806345</v>
      </c>
      <c r="P2636" s="22"/>
      <c r="Q2636" s="22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9"/>
    </row>
    <row r="2637" spans="1:29" x14ac:dyDescent="0.25">
      <c r="A2637" s="27">
        <v>1996</v>
      </c>
      <c r="B2637" s="27" t="s">
        <v>3584</v>
      </c>
      <c r="C2637" s="27" t="s">
        <v>3569</v>
      </c>
      <c r="D2637" s="27" t="s">
        <v>3576</v>
      </c>
      <c r="E2637" s="27" t="s">
        <v>3585</v>
      </c>
      <c r="F2637" s="28">
        <v>35312</v>
      </c>
      <c r="G2637" s="29">
        <v>0.82986111111111116</v>
      </c>
      <c r="H2637" s="28">
        <v>35312</v>
      </c>
      <c r="I2637" s="29">
        <v>0.86458333333333337</v>
      </c>
      <c r="J2637" s="27" t="s">
        <v>889</v>
      </c>
      <c r="K2637" s="27">
        <v>0</v>
      </c>
      <c r="L2637" s="27">
        <v>0.05</v>
      </c>
      <c r="M2637" s="27">
        <v>0.05</v>
      </c>
      <c r="N2637" s="27" t="s">
        <v>882</v>
      </c>
      <c r="O2637" s="30">
        <v>202004907</v>
      </c>
      <c r="P2637" s="22"/>
      <c r="Q2637" s="22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9"/>
    </row>
    <row r="2638" spans="1:29" x14ac:dyDescent="0.25">
      <c r="A2638" s="27">
        <v>1996</v>
      </c>
      <c r="B2638" s="27" t="s">
        <v>4088</v>
      </c>
      <c r="C2638" s="27" t="s">
        <v>674</v>
      </c>
      <c r="D2638" s="27" t="s">
        <v>3841</v>
      </c>
      <c r="E2638" s="27" t="s">
        <v>4089</v>
      </c>
      <c r="F2638" s="28">
        <v>35312</v>
      </c>
      <c r="G2638" s="29">
        <v>0.83333333333333337</v>
      </c>
      <c r="H2638" s="28">
        <v>35312</v>
      </c>
      <c r="I2638" s="29">
        <v>0.87152777777777779</v>
      </c>
      <c r="J2638" s="27" t="s">
        <v>889</v>
      </c>
      <c r="K2638" s="27">
        <v>0</v>
      </c>
      <c r="L2638" s="27">
        <v>0.03</v>
      </c>
      <c r="M2638" s="27">
        <v>0.03</v>
      </c>
      <c r="N2638" s="27" t="s">
        <v>882</v>
      </c>
      <c r="O2638" s="30">
        <v>201908687</v>
      </c>
      <c r="P2638" s="22"/>
      <c r="Q2638" s="22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6"/>
      <c r="AB2638" s="16"/>
      <c r="AC2638" s="19"/>
    </row>
    <row r="2639" spans="1:29" x14ac:dyDescent="0.25">
      <c r="A2639" s="27">
        <v>1996</v>
      </c>
      <c r="B2639" s="27" t="s">
        <v>4075</v>
      </c>
      <c r="C2639" s="27" t="s">
        <v>674</v>
      </c>
      <c r="D2639" s="27" t="s">
        <v>1248</v>
      </c>
      <c r="E2639" s="27" t="s">
        <v>835</v>
      </c>
      <c r="F2639" s="28">
        <v>35312</v>
      </c>
      <c r="G2639" s="29">
        <v>0.85069444444444453</v>
      </c>
      <c r="H2639" s="28">
        <v>35312</v>
      </c>
      <c r="I2639" s="29">
        <v>0.95138888888888884</v>
      </c>
      <c r="J2639" s="27" t="s">
        <v>889</v>
      </c>
      <c r="K2639" s="27">
        <v>0</v>
      </c>
      <c r="L2639" s="27">
        <v>0.02</v>
      </c>
      <c r="M2639" s="27">
        <v>0.02</v>
      </c>
      <c r="N2639" s="27" t="s">
        <v>882</v>
      </c>
      <c r="O2639" s="30">
        <v>201503738</v>
      </c>
      <c r="P2639" s="22"/>
      <c r="Q2639" s="22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9"/>
    </row>
    <row r="2640" spans="1:29" x14ac:dyDescent="0.25">
      <c r="A2640" s="27">
        <v>1996</v>
      </c>
      <c r="B2640" s="27" t="s">
        <v>3936</v>
      </c>
      <c r="C2640" s="27" t="s">
        <v>674</v>
      </c>
      <c r="D2640" s="27" t="s">
        <v>3841</v>
      </c>
      <c r="E2640" s="27" t="s">
        <v>3937</v>
      </c>
      <c r="F2640" s="28">
        <v>35312</v>
      </c>
      <c r="G2640" s="29">
        <v>0.86111111111111116</v>
      </c>
      <c r="H2640" s="28">
        <v>35312</v>
      </c>
      <c r="I2640" s="29">
        <v>0.90625</v>
      </c>
      <c r="J2640" s="27" t="s">
        <v>889</v>
      </c>
      <c r="K2640" s="27">
        <v>0</v>
      </c>
      <c r="L2640" s="27">
        <v>0.2</v>
      </c>
      <c r="M2640" s="27">
        <v>0.2</v>
      </c>
      <c r="N2640" s="27" t="s">
        <v>882</v>
      </c>
      <c r="O2640" s="30">
        <v>201706065</v>
      </c>
      <c r="P2640" s="22"/>
      <c r="Q2640" s="22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9"/>
    </row>
    <row r="2641" spans="1:29" x14ac:dyDescent="0.25">
      <c r="A2641" s="27">
        <v>1996</v>
      </c>
      <c r="B2641" s="27" t="s">
        <v>4377</v>
      </c>
      <c r="C2641" s="27" t="s">
        <v>674</v>
      </c>
      <c r="D2641" s="27" t="s">
        <v>3841</v>
      </c>
      <c r="E2641" s="27" t="s">
        <v>1047</v>
      </c>
      <c r="F2641" s="28">
        <v>35312</v>
      </c>
      <c r="G2641" s="29">
        <v>0.89930555555555547</v>
      </c>
      <c r="H2641" s="28">
        <v>35312</v>
      </c>
      <c r="I2641" s="29">
        <v>0.99652777777777779</v>
      </c>
      <c r="J2641" s="27" t="s">
        <v>889</v>
      </c>
      <c r="K2641" s="27">
        <v>0</v>
      </c>
      <c r="L2641" s="27">
        <v>0.5</v>
      </c>
      <c r="M2641" s="27">
        <v>0.5</v>
      </c>
      <c r="N2641" s="27" t="s">
        <v>882</v>
      </c>
      <c r="O2641" s="30">
        <v>201909162</v>
      </c>
      <c r="P2641" s="22"/>
      <c r="Q2641" s="22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6"/>
      <c r="AC2641" s="19"/>
    </row>
    <row r="2642" spans="1:29" x14ac:dyDescent="0.25">
      <c r="A2642" s="27">
        <v>1996</v>
      </c>
      <c r="B2642" s="27" t="s">
        <v>3926</v>
      </c>
      <c r="C2642" s="27" t="s">
        <v>674</v>
      </c>
      <c r="D2642" s="27" t="s">
        <v>3841</v>
      </c>
      <c r="E2642" s="27" t="s">
        <v>3927</v>
      </c>
      <c r="F2642" s="28">
        <v>35312</v>
      </c>
      <c r="G2642" s="29">
        <v>0.91319444444444453</v>
      </c>
      <c r="H2642" s="28">
        <v>35312</v>
      </c>
      <c r="I2642" s="29">
        <v>0.95833333333333337</v>
      </c>
      <c r="J2642" s="27" t="s">
        <v>889</v>
      </c>
      <c r="K2642" s="27">
        <v>0</v>
      </c>
      <c r="L2642" s="27">
        <v>0.03</v>
      </c>
      <c r="M2642" s="27">
        <v>0.03</v>
      </c>
      <c r="N2642" s="27" t="s">
        <v>882</v>
      </c>
      <c r="O2642" s="30">
        <v>201700494</v>
      </c>
      <c r="P2642" s="22"/>
      <c r="Q2642" s="22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9"/>
    </row>
    <row r="2643" spans="1:29" x14ac:dyDescent="0.25">
      <c r="A2643" s="27">
        <v>1996</v>
      </c>
      <c r="B2643" s="27" t="s">
        <v>932</v>
      </c>
      <c r="C2643" s="27" t="s">
        <v>676</v>
      </c>
      <c r="D2643" s="27" t="s">
        <v>930</v>
      </c>
      <c r="E2643" s="27" t="s">
        <v>933</v>
      </c>
      <c r="F2643" s="28">
        <v>35312</v>
      </c>
      <c r="G2643" s="29">
        <v>0.9375</v>
      </c>
      <c r="H2643" s="28">
        <v>35313</v>
      </c>
      <c r="I2643" s="29">
        <v>5.2083333333333336E-2</v>
      </c>
      <c r="J2643" s="27" t="s">
        <v>889</v>
      </c>
      <c r="K2643" s="27">
        <v>0.2</v>
      </c>
      <c r="L2643" s="27">
        <v>0</v>
      </c>
      <c r="M2643" s="27">
        <v>0.2</v>
      </c>
      <c r="N2643" s="27" t="s">
        <v>882</v>
      </c>
      <c r="O2643" s="30">
        <v>201907424</v>
      </c>
      <c r="P2643" s="22"/>
      <c r="Q2643" s="22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9"/>
    </row>
    <row r="2644" spans="1:29" x14ac:dyDescent="0.25">
      <c r="A2644" s="27">
        <v>1996</v>
      </c>
      <c r="B2644" s="27" t="s">
        <v>1161</v>
      </c>
      <c r="C2644" s="27" t="s">
        <v>676</v>
      </c>
      <c r="D2644" s="27" t="s">
        <v>891</v>
      </c>
      <c r="E2644" s="27" t="s">
        <v>998</v>
      </c>
      <c r="F2644" s="28">
        <v>35313</v>
      </c>
      <c r="G2644" s="29">
        <v>3.8194444444444441E-2</v>
      </c>
      <c r="H2644" s="28">
        <v>35313</v>
      </c>
      <c r="I2644" s="29">
        <v>9.0277777777777776E-2</v>
      </c>
      <c r="J2644" s="27" t="s">
        <v>889</v>
      </c>
      <c r="K2644" s="27">
        <v>0</v>
      </c>
      <c r="L2644" s="27">
        <v>0.02</v>
      </c>
      <c r="M2644" s="27">
        <v>0.02</v>
      </c>
      <c r="N2644" s="27" t="s">
        <v>882</v>
      </c>
      <c r="O2644" s="30">
        <v>201908253</v>
      </c>
      <c r="P2644" s="22"/>
      <c r="Q2644" s="22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9"/>
    </row>
    <row r="2645" spans="1:29" x14ac:dyDescent="0.25">
      <c r="A2645" s="27">
        <v>1996</v>
      </c>
      <c r="B2645" s="27" t="s">
        <v>927</v>
      </c>
      <c r="C2645" s="27" t="s">
        <v>676</v>
      </c>
      <c r="D2645" s="27" t="s">
        <v>905</v>
      </c>
      <c r="E2645" s="27" t="s">
        <v>928</v>
      </c>
      <c r="F2645" s="28">
        <v>35313</v>
      </c>
      <c r="G2645" s="29">
        <v>9.7222222222222224E-2</v>
      </c>
      <c r="H2645" s="28">
        <v>35313</v>
      </c>
      <c r="I2645" s="29">
        <v>0.3125</v>
      </c>
      <c r="J2645" s="27" t="s">
        <v>889</v>
      </c>
      <c r="K2645" s="27">
        <v>0.6</v>
      </c>
      <c r="L2645" s="27">
        <v>0</v>
      </c>
      <c r="M2645" s="27">
        <v>0.6</v>
      </c>
      <c r="N2645" s="27" t="s">
        <v>882</v>
      </c>
      <c r="O2645" s="30">
        <v>201905483</v>
      </c>
      <c r="P2645" s="22"/>
      <c r="Q2645" s="22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9"/>
    </row>
    <row r="2646" spans="1:29" x14ac:dyDescent="0.25">
      <c r="A2646" s="27">
        <v>1996</v>
      </c>
      <c r="B2646" s="27" t="s">
        <v>1253</v>
      </c>
      <c r="C2646" s="27" t="s">
        <v>676</v>
      </c>
      <c r="D2646" s="27" t="s">
        <v>887</v>
      </c>
      <c r="E2646" s="27" t="s">
        <v>1235</v>
      </c>
      <c r="F2646" s="28">
        <v>35313</v>
      </c>
      <c r="G2646" s="29">
        <v>0.21527777777777779</v>
      </c>
      <c r="H2646" s="28">
        <v>35313</v>
      </c>
      <c r="I2646" s="29">
        <v>0.3125</v>
      </c>
      <c r="J2646" s="27" t="s">
        <v>889</v>
      </c>
      <c r="K2646" s="27">
        <v>0</v>
      </c>
      <c r="L2646" s="27">
        <v>0.1</v>
      </c>
      <c r="M2646" s="27">
        <v>0.1</v>
      </c>
      <c r="N2646" s="27" t="s">
        <v>882</v>
      </c>
      <c r="O2646" s="30">
        <v>202003072</v>
      </c>
      <c r="P2646" s="22"/>
      <c r="Q2646" s="22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9"/>
    </row>
    <row r="2647" spans="1:29" x14ac:dyDescent="0.25">
      <c r="A2647" s="27">
        <v>1996</v>
      </c>
      <c r="B2647" s="27" t="s">
        <v>927</v>
      </c>
      <c r="C2647" s="27" t="s">
        <v>676</v>
      </c>
      <c r="D2647" s="27" t="s">
        <v>905</v>
      </c>
      <c r="E2647" s="27" t="s">
        <v>928</v>
      </c>
      <c r="F2647" s="28">
        <v>35313</v>
      </c>
      <c r="G2647" s="29">
        <v>0.34027777777777773</v>
      </c>
      <c r="H2647" s="28">
        <v>35313</v>
      </c>
      <c r="I2647" s="29">
        <v>0.3888888888888889</v>
      </c>
      <c r="J2647" s="27" t="s">
        <v>889</v>
      </c>
      <c r="K2647" s="27">
        <v>0</v>
      </c>
      <c r="L2647" s="27">
        <v>0.1</v>
      </c>
      <c r="M2647" s="27">
        <v>0.1</v>
      </c>
      <c r="N2647" s="27" t="s">
        <v>882</v>
      </c>
      <c r="O2647" s="30">
        <v>201906777</v>
      </c>
      <c r="P2647" s="22"/>
      <c r="Q2647" s="22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9"/>
    </row>
    <row r="2648" spans="1:29" x14ac:dyDescent="0.25">
      <c r="A2648" s="27">
        <v>1996</v>
      </c>
      <c r="B2648" s="27" t="s">
        <v>4075</v>
      </c>
      <c r="C2648" s="27" t="s">
        <v>674</v>
      </c>
      <c r="D2648" s="27" t="s">
        <v>1248</v>
      </c>
      <c r="E2648" s="27" t="s">
        <v>835</v>
      </c>
      <c r="F2648" s="28">
        <v>35313</v>
      </c>
      <c r="G2648" s="29">
        <v>0.37152777777777773</v>
      </c>
      <c r="H2648" s="28">
        <v>35313</v>
      </c>
      <c r="I2648" s="29">
        <v>0.41319444444444442</v>
      </c>
      <c r="J2648" s="27" t="s">
        <v>889</v>
      </c>
      <c r="K2648" s="27">
        <v>0</v>
      </c>
      <c r="L2648" s="27">
        <v>0.15</v>
      </c>
      <c r="M2648" s="27">
        <v>0.15</v>
      </c>
      <c r="N2648" s="27" t="s">
        <v>882</v>
      </c>
      <c r="O2648" s="30">
        <v>201906104</v>
      </c>
      <c r="P2648" s="22"/>
      <c r="Q2648" s="22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9"/>
    </row>
    <row r="2649" spans="1:29" x14ac:dyDescent="0.25">
      <c r="A2649" s="27">
        <v>1996</v>
      </c>
      <c r="B2649" s="27" t="s">
        <v>4081</v>
      </c>
      <c r="C2649" s="27" t="s">
        <v>674</v>
      </c>
      <c r="D2649" s="27" t="s">
        <v>3841</v>
      </c>
      <c r="E2649" s="27" t="s">
        <v>3946</v>
      </c>
      <c r="F2649" s="28">
        <v>35313</v>
      </c>
      <c r="G2649" s="29">
        <v>0.44444444444444442</v>
      </c>
      <c r="H2649" s="28">
        <v>35313</v>
      </c>
      <c r="I2649" s="29">
        <v>0.51388888888888895</v>
      </c>
      <c r="J2649" s="27" t="s">
        <v>889</v>
      </c>
      <c r="K2649" s="27">
        <v>0</v>
      </c>
      <c r="L2649" s="27">
        <v>0.15</v>
      </c>
      <c r="M2649" s="27">
        <v>0.15</v>
      </c>
      <c r="N2649" s="27" t="s">
        <v>882</v>
      </c>
      <c r="O2649" s="30">
        <v>201005457</v>
      </c>
      <c r="P2649" s="22"/>
      <c r="Q2649" s="22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9"/>
    </row>
    <row r="2650" spans="1:29" x14ac:dyDescent="0.25">
      <c r="A2650" s="27">
        <v>1996</v>
      </c>
      <c r="B2650" s="27" t="s">
        <v>4847</v>
      </c>
      <c r="C2650" s="27" t="s">
        <v>674</v>
      </c>
      <c r="D2650" s="27" t="s">
        <v>1248</v>
      </c>
      <c r="E2650" s="27" t="s">
        <v>4354</v>
      </c>
      <c r="F2650" s="28">
        <v>35313</v>
      </c>
      <c r="G2650" s="29">
        <v>0.46875</v>
      </c>
      <c r="H2650" s="28">
        <v>35313</v>
      </c>
      <c r="I2650" s="29">
        <v>0.59027777777777779</v>
      </c>
      <c r="J2650" s="27" t="s">
        <v>889</v>
      </c>
      <c r="K2650" s="27">
        <v>0</v>
      </c>
      <c r="L2650" s="27">
        <v>0.35</v>
      </c>
      <c r="M2650" s="27">
        <v>0.35</v>
      </c>
      <c r="N2650" s="27" t="s">
        <v>882</v>
      </c>
      <c r="O2650" s="30">
        <v>201104122</v>
      </c>
      <c r="P2650" s="22"/>
      <c r="Q2650" s="22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9"/>
    </row>
    <row r="2651" spans="1:29" x14ac:dyDescent="0.25">
      <c r="A2651" s="27">
        <v>1996</v>
      </c>
      <c r="B2651" s="27" t="s">
        <v>929</v>
      </c>
      <c r="C2651" s="27" t="s">
        <v>676</v>
      </c>
      <c r="D2651" s="27" t="s">
        <v>930</v>
      </c>
      <c r="E2651" s="27" t="s">
        <v>931</v>
      </c>
      <c r="F2651" s="28">
        <v>35313</v>
      </c>
      <c r="G2651" s="29">
        <v>0.55902777777777779</v>
      </c>
      <c r="H2651" s="28">
        <v>35313</v>
      </c>
      <c r="I2651" s="29">
        <v>0.68055555555555547</v>
      </c>
      <c r="J2651" s="27" t="s">
        <v>889</v>
      </c>
      <c r="K2651" s="27">
        <v>8</v>
      </c>
      <c r="L2651" s="27">
        <v>2</v>
      </c>
      <c r="M2651" s="27">
        <v>10</v>
      </c>
      <c r="N2651" s="27" t="s">
        <v>882</v>
      </c>
      <c r="O2651" s="30">
        <v>201910371</v>
      </c>
      <c r="P2651" s="22"/>
      <c r="Q2651" s="22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9"/>
    </row>
    <row r="2652" spans="1:29" x14ac:dyDescent="0.25">
      <c r="A2652" s="27">
        <v>1996</v>
      </c>
      <c r="B2652" s="27" t="s">
        <v>3936</v>
      </c>
      <c r="C2652" s="27" t="s">
        <v>674</v>
      </c>
      <c r="D2652" s="27" t="s">
        <v>3841</v>
      </c>
      <c r="E2652" s="27" t="s">
        <v>3937</v>
      </c>
      <c r="F2652" s="28">
        <v>35313</v>
      </c>
      <c r="G2652" s="29">
        <v>0.56597222222222221</v>
      </c>
      <c r="H2652" s="28">
        <v>35313</v>
      </c>
      <c r="I2652" s="29">
        <v>0.58680555555555558</v>
      </c>
      <c r="J2652" s="27" t="s">
        <v>889</v>
      </c>
      <c r="K2652" s="27">
        <v>0</v>
      </c>
      <c r="L2652" s="27">
        <v>0.03</v>
      </c>
      <c r="M2652" s="27">
        <v>0.03</v>
      </c>
      <c r="N2652" s="27" t="s">
        <v>882</v>
      </c>
      <c r="O2652" s="30">
        <v>201604666</v>
      </c>
      <c r="P2652" s="22"/>
      <c r="Q2652" s="22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9"/>
    </row>
    <row r="2653" spans="1:29" x14ac:dyDescent="0.25">
      <c r="A2653" s="27">
        <v>1996</v>
      </c>
      <c r="B2653" s="27" t="s">
        <v>1340</v>
      </c>
      <c r="C2653" s="27" t="s">
        <v>676</v>
      </c>
      <c r="D2653" s="27" t="s">
        <v>887</v>
      </c>
      <c r="E2653" s="27" t="s">
        <v>959</v>
      </c>
      <c r="F2653" s="28">
        <v>35313</v>
      </c>
      <c r="G2653" s="29">
        <v>0.61458333333333337</v>
      </c>
      <c r="H2653" s="28">
        <v>35313</v>
      </c>
      <c r="I2653" s="29">
        <v>0.75</v>
      </c>
      <c r="J2653" s="27" t="s">
        <v>889</v>
      </c>
      <c r="K2653" s="27">
        <v>0</v>
      </c>
      <c r="L2653" s="27">
        <v>1</v>
      </c>
      <c r="M2653" s="27">
        <v>1</v>
      </c>
      <c r="N2653" s="27" t="s">
        <v>882</v>
      </c>
      <c r="O2653" s="30">
        <v>201907287</v>
      </c>
      <c r="P2653" s="22"/>
      <c r="Q2653" s="22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9"/>
    </row>
    <row r="2654" spans="1:29" x14ac:dyDescent="0.25">
      <c r="A2654" s="27">
        <v>1996</v>
      </c>
      <c r="B2654" s="27" t="s">
        <v>1253</v>
      </c>
      <c r="C2654" s="27" t="s">
        <v>676</v>
      </c>
      <c r="D2654" s="27" t="s">
        <v>887</v>
      </c>
      <c r="E2654" s="27" t="s">
        <v>1235</v>
      </c>
      <c r="F2654" s="28">
        <v>35313</v>
      </c>
      <c r="G2654" s="29">
        <v>0.61805555555555558</v>
      </c>
      <c r="H2654" s="28">
        <v>35313</v>
      </c>
      <c r="I2654" s="29">
        <v>0.67361111111111116</v>
      </c>
      <c r="J2654" s="27" t="s">
        <v>889</v>
      </c>
      <c r="K2654" s="27">
        <v>0</v>
      </c>
      <c r="L2654" s="27">
        <v>0.05</v>
      </c>
      <c r="M2654" s="27">
        <v>0.05</v>
      </c>
      <c r="N2654" s="27" t="s">
        <v>882</v>
      </c>
      <c r="O2654" s="30">
        <v>201906108</v>
      </c>
      <c r="P2654" s="22"/>
      <c r="Q2654" s="22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9"/>
    </row>
    <row r="2655" spans="1:29" x14ac:dyDescent="0.25">
      <c r="A2655" s="27">
        <v>1996</v>
      </c>
      <c r="B2655" s="27" t="s">
        <v>3936</v>
      </c>
      <c r="C2655" s="27" t="s">
        <v>674</v>
      </c>
      <c r="D2655" s="27" t="s">
        <v>3841</v>
      </c>
      <c r="E2655" s="27" t="s">
        <v>3937</v>
      </c>
      <c r="F2655" s="28">
        <v>35313</v>
      </c>
      <c r="G2655" s="29">
        <v>0.63541666666666663</v>
      </c>
      <c r="H2655" s="28">
        <v>35313</v>
      </c>
      <c r="I2655" s="29">
        <v>0.67708333333333337</v>
      </c>
      <c r="J2655" s="27" t="s">
        <v>889</v>
      </c>
      <c r="K2655" s="27">
        <v>0</v>
      </c>
      <c r="L2655" s="27">
        <v>0.2</v>
      </c>
      <c r="M2655" s="27">
        <v>0.2</v>
      </c>
      <c r="N2655" s="27" t="s">
        <v>882</v>
      </c>
      <c r="O2655" s="30">
        <v>202004891</v>
      </c>
      <c r="P2655" s="22"/>
      <c r="Q2655" s="22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9"/>
    </row>
    <row r="2656" spans="1:29" x14ac:dyDescent="0.25">
      <c r="A2656" s="27">
        <v>1996</v>
      </c>
      <c r="B2656" s="27" t="s">
        <v>4362</v>
      </c>
      <c r="C2656" s="27" t="s">
        <v>674</v>
      </c>
      <c r="D2656" s="27" t="s">
        <v>3841</v>
      </c>
      <c r="E2656" s="27" t="s">
        <v>4142</v>
      </c>
      <c r="F2656" s="28">
        <v>35313</v>
      </c>
      <c r="G2656" s="29">
        <v>0.65277777777777779</v>
      </c>
      <c r="H2656" s="28">
        <v>35313</v>
      </c>
      <c r="I2656" s="29">
        <v>0.6875</v>
      </c>
      <c r="J2656" s="27" t="s">
        <v>889</v>
      </c>
      <c r="K2656" s="27">
        <v>0</v>
      </c>
      <c r="L2656" s="27">
        <v>0.05</v>
      </c>
      <c r="M2656" s="27">
        <v>0.05</v>
      </c>
      <c r="N2656" s="27" t="s">
        <v>882</v>
      </c>
      <c r="O2656" s="30">
        <v>202004258</v>
      </c>
      <c r="P2656" s="22"/>
      <c r="Q2656" s="22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9"/>
    </row>
    <row r="2657" spans="1:29" x14ac:dyDescent="0.25">
      <c r="A2657" s="27">
        <v>1996</v>
      </c>
      <c r="B2657" s="27" t="s">
        <v>4231</v>
      </c>
      <c r="C2657" s="27" t="s">
        <v>674</v>
      </c>
      <c r="D2657" s="27" t="s">
        <v>3939</v>
      </c>
      <c r="E2657" s="27" t="s">
        <v>4232</v>
      </c>
      <c r="F2657" s="28">
        <v>35313</v>
      </c>
      <c r="G2657" s="29">
        <v>0.65625</v>
      </c>
      <c r="H2657" s="28">
        <v>35313</v>
      </c>
      <c r="I2657" s="29">
        <v>0.70486111111111116</v>
      </c>
      <c r="J2657" s="27" t="s">
        <v>889</v>
      </c>
      <c r="K2657" s="27">
        <v>0</v>
      </c>
      <c r="L2657" s="27">
        <v>0.1</v>
      </c>
      <c r="M2657" s="27">
        <v>0.1</v>
      </c>
      <c r="N2657" s="27" t="s">
        <v>882</v>
      </c>
      <c r="O2657" s="30">
        <v>201907287</v>
      </c>
      <c r="P2657" s="22"/>
      <c r="Q2657" s="22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9"/>
    </row>
    <row r="2658" spans="1:29" x14ac:dyDescent="0.25">
      <c r="A2658" s="27">
        <v>1996</v>
      </c>
      <c r="B2658" s="27" t="s">
        <v>1216</v>
      </c>
      <c r="C2658" s="27" t="s">
        <v>676</v>
      </c>
      <c r="D2658" s="27" t="s">
        <v>905</v>
      </c>
      <c r="E2658" s="27" t="s">
        <v>1217</v>
      </c>
      <c r="F2658" s="28">
        <v>35313</v>
      </c>
      <c r="G2658" s="29">
        <v>0.66319444444444442</v>
      </c>
      <c r="H2658" s="28">
        <v>35313</v>
      </c>
      <c r="I2658" s="29">
        <v>0.76736111111111116</v>
      </c>
      <c r="J2658" s="27" t="s">
        <v>889</v>
      </c>
      <c r="K2658" s="27">
        <v>0.5</v>
      </c>
      <c r="L2658" s="27">
        <v>0.5</v>
      </c>
      <c r="M2658" s="27">
        <v>1</v>
      </c>
      <c r="N2658" s="27" t="s">
        <v>882</v>
      </c>
      <c r="O2658" s="30">
        <v>202007888</v>
      </c>
      <c r="P2658" s="22"/>
      <c r="Q2658" s="22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9"/>
    </row>
    <row r="2659" spans="1:29" x14ac:dyDescent="0.25">
      <c r="A2659" s="27">
        <v>1996</v>
      </c>
      <c r="B2659" s="27" t="s">
        <v>3936</v>
      </c>
      <c r="C2659" s="27" t="s">
        <v>674</v>
      </c>
      <c r="D2659" s="27" t="s">
        <v>3841</v>
      </c>
      <c r="E2659" s="27" t="s">
        <v>3937</v>
      </c>
      <c r="F2659" s="28">
        <v>35313</v>
      </c>
      <c r="G2659" s="29">
        <v>0.67708333333333337</v>
      </c>
      <c r="H2659" s="28">
        <v>35313</v>
      </c>
      <c r="I2659" s="29">
        <v>0.73611111111111116</v>
      </c>
      <c r="J2659" s="27" t="s">
        <v>889</v>
      </c>
      <c r="K2659" s="27">
        <v>0</v>
      </c>
      <c r="L2659" s="27">
        <v>0.05</v>
      </c>
      <c r="M2659" s="27">
        <v>0.05</v>
      </c>
      <c r="N2659" s="27" t="s">
        <v>882</v>
      </c>
      <c r="O2659" s="30">
        <v>201605497</v>
      </c>
      <c r="P2659" s="22"/>
      <c r="Q2659" s="22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9"/>
    </row>
    <row r="2660" spans="1:29" x14ac:dyDescent="0.25">
      <c r="A2660" s="27">
        <v>1996</v>
      </c>
      <c r="B2660" s="27" t="s">
        <v>927</v>
      </c>
      <c r="C2660" s="27" t="s">
        <v>676</v>
      </c>
      <c r="D2660" s="27" t="s">
        <v>905</v>
      </c>
      <c r="E2660" s="27" t="s">
        <v>928</v>
      </c>
      <c r="F2660" s="28">
        <v>35313</v>
      </c>
      <c r="G2660" s="29">
        <v>0.69097222222222221</v>
      </c>
      <c r="H2660" s="28">
        <v>35313</v>
      </c>
      <c r="I2660" s="29">
        <v>0.77083333333333337</v>
      </c>
      <c r="J2660" s="27" t="s">
        <v>889</v>
      </c>
      <c r="K2660" s="27">
        <v>0</v>
      </c>
      <c r="L2660" s="27">
        <v>0.3</v>
      </c>
      <c r="M2660" s="27">
        <v>0.3</v>
      </c>
      <c r="N2660" s="27" t="s">
        <v>882</v>
      </c>
      <c r="O2660" s="30">
        <v>201806406</v>
      </c>
      <c r="P2660" s="22"/>
      <c r="Q2660" s="22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9"/>
    </row>
    <row r="2661" spans="1:29" x14ac:dyDescent="0.25">
      <c r="A2661" s="27">
        <v>1996</v>
      </c>
      <c r="B2661" s="27" t="s">
        <v>999</v>
      </c>
      <c r="C2661" s="27" t="s">
        <v>676</v>
      </c>
      <c r="D2661" s="27" t="s">
        <v>930</v>
      </c>
      <c r="E2661" s="27" t="s">
        <v>1000</v>
      </c>
      <c r="F2661" s="28">
        <v>35313</v>
      </c>
      <c r="G2661" s="29">
        <v>0.70138888888888884</v>
      </c>
      <c r="H2661" s="28">
        <v>35313</v>
      </c>
      <c r="I2661" s="29">
        <v>0.96527777777777779</v>
      </c>
      <c r="J2661" s="27" t="s">
        <v>889</v>
      </c>
      <c r="K2661" s="27">
        <v>2</v>
      </c>
      <c r="L2661" s="27">
        <v>0</v>
      </c>
      <c r="M2661" s="27">
        <v>2</v>
      </c>
      <c r="N2661" s="27" t="s">
        <v>882</v>
      </c>
      <c r="O2661" s="30">
        <v>202000705</v>
      </c>
      <c r="P2661" s="22"/>
      <c r="Q2661" s="22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9"/>
    </row>
    <row r="2662" spans="1:29" x14ac:dyDescent="0.25">
      <c r="A2662" s="27">
        <v>1996</v>
      </c>
      <c r="B2662" s="27" t="s">
        <v>929</v>
      </c>
      <c r="C2662" s="27" t="s">
        <v>676</v>
      </c>
      <c r="D2662" s="27" t="s">
        <v>930</v>
      </c>
      <c r="E2662" s="27" t="s">
        <v>931</v>
      </c>
      <c r="F2662" s="28">
        <v>35313</v>
      </c>
      <c r="G2662" s="29">
        <v>0.72916666666666663</v>
      </c>
      <c r="H2662" s="28">
        <v>35313</v>
      </c>
      <c r="I2662" s="29">
        <v>0.84722222222222221</v>
      </c>
      <c r="J2662" s="27" t="s">
        <v>889</v>
      </c>
      <c r="K2662" s="27">
        <v>2</v>
      </c>
      <c r="L2662" s="27">
        <v>0</v>
      </c>
      <c r="M2662" s="27">
        <v>2</v>
      </c>
      <c r="N2662" s="27" t="s">
        <v>882</v>
      </c>
      <c r="O2662" s="30">
        <v>202004461</v>
      </c>
      <c r="P2662" s="22"/>
      <c r="Q2662" s="22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9"/>
    </row>
    <row r="2663" spans="1:29" x14ac:dyDescent="0.25">
      <c r="A2663" s="27">
        <v>1996</v>
      </c>
      <c r="B2663" s="27" t="s">
        <v>2266</v>
      </c>
      <c r="C2663" s="27" t="s">
        <v>2231</v>
      </c>
      <c r="D2663" s="27" t="s">
        <v>2232</v>
      </c>
      <c r="E2663" s="27" t="s">
        <v>2232</v>
      </c>
      <c r="F2663" s="28">
        <v>35313</v>
      </c>
      <c r="G2663" s="29">
        <v>0.7416666666666667</v>
      </c>
      <c r="H2663" s="28">
        <v>35313</v>
      </c>
      <c r="I2663" s="29">
        <v>0.75763888888888886</v>
      </c>
      <c r="J2663" s="27"/>
      <c r="K2663" s="27">
        <v>0</v>
      </c>
      <c r="L2663" s="27">
        <v>1.4999999999999999E-2</v>
      </c>
      <c r="M2663" s="27">
        <v>1.4999999999999999E-2</v>
      </c>
      <c r="N2663" s="27" t="s">
        <v>2173</v>
      </c>
      <c r="O2663" s="30">
        <v>201705580</v>
      </c>
      <c r="P2663" s="22"/>
      <c r="Q2663" s="22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9"/>
    </row>
    <row r="2664" spans="1:29" x14ac:dyDescent="0.25">
      <c r="A2664" s="27">
        <v>1996</v>
      </c>
      <c r="B2664" s="27" t="s">
        <v>4375</v>
      </c>
      <c r="C2664" s="27" t="s">
        <v>674</v>
      </c>
      <c r="D2664" s="27" t="s">
        <v>1248</v>
      </c>
      <c r="E2664" s="27" t="s">
        <v>4042</v>
      </c>
      <c r="F2664" s="28">
        <v>35313</v>
      </c>
      <c r="G2664" s="29">
        <v>0.77083333333333337</v>
      </c>
      <c r="H2664" s="28">
        <v>35313</v>
      </c>
      <c r="I2664" s="29">
        <v>0.8125</v>
      </c>
      <c r="J2664" s="27" t="s">
        <v>889</v>
      </c>
      <c r="K2664" s="27">
        <v>0</v>
      </c>
      <c r="L2664" s="27">
        <v>0.1</v>
      </c>
      <c r="M2664" s="27">
        <v>0.1</v>
      </c>
      <c r="N2664" s="27" t="s">
        <v>882</v>
      </c>
      <c r="O2664" s="30">
        <v>201806581</v>
      </c>
      <c r="P2664" s="22"/>
      <c r="Q2664" s="22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9"/>
    </row>
    <row r="2665" spans="1:29" x14ac:dyDescent="0.25">
      <c r="A2665" s="27">
        <v>1996</v>
      </c>
      <c r="B2665" s="27" t="s">
        <v>2230</v>
      </c>
      <c r="C2665" s="27" t="s">
        <v>2231</v>
      </c>
      <c r="D2665" s="27" t="s">
        <v>2232</v>
      </c>
      <c r="E2665" s="27" t="s">
        <v>2233</v>
      </c>
      <c r="F2665" s="28">
        <v>35313</v>
      </c>
      <c r="G2665" s="29">
        <v>0.77222222222222225</v>
      </c>
      <c r="H2665" s="28">
        <v>35313</v>
      </c>
      <c r="I2665" s="29">
        <v>0.80208333333333337</v>
      </c>
      <c r="J2665" s="27"/>
      <c r="K2665" s="27">
        <v>0</v>
      </c>
      <c r="L2665" s="27">
        <v>0.05</v>
      </c>
      <c r="M2665" s="27">
        <v>0.05</v>
      </c>
      <c r="N2665" s="27" t="s">
        <v>2163</v>
      </c>
      <c r="O2665" s="30">
        <v>202008116</v>
      </c>
      <c r="P2665" s="22"/>
      <c r="Q2665" s="22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9"/>
    </row>
    <row r="2666" spans="1:29" x14ac:dyDescent="0.25">
      <c r="A2666" s="27">
        <v>1996</v>
      </c>
      <c r="B2666" s="27" t="s">
        <v>1253</v>
      </c>
      <c r="C2666" s="27" t="s">
        <v>676</v>
      </c>
      <c r="D2666" s="27" t="s">
        <v>887</v>
      </c>
      <c r="E2666" s="27" t="s">
        <v>1235</v>
      </c>
      <c r="F2666" s="28">
        <v>35313</v>
      </c>
      <c r="G2666" s="29">
        <v>0.77430555555555547</v>
      </c>
      <c r="H2666" s="28">
        <v>35313</v>
      </c>
      <c r="I2666" s="29">
        <v>0.82986111111111116</v>
      </c>
      <c r="J2666" s="27" t="s">
        <v>889</v>
      </c>
      <c r="K2666" s="27">
        <v>0</v>
      </c>
      <c r="L2666" s="27">
        <v>0.05</v>
      </c>
      <c r="M2666" s="27">
        <v>0.05</v>
      </c>
      <c r="N2666" s="27" t="s">
        <v>882</v>
      </c>
      <c r="O2666" s="30">
        <v>201909653</v>
      </c>
      <c r="P2666" s="22"/>
      <c r="Q2666" s="22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9"/>
    </row>
    <row r="2667" spans="1:29" x14ac:dyDescent="0.25">
      <c r="A2667" s="27">
        <v>1996</v>
      </c>
      <c r="B2667" s="27" t="s">
        <v>939</v>
      </c>
      <c r="C2667" s="27" t="s">
        <v>676</v>
      </c>
      <c r="D2667" s="27" t="s">
        <v>925</v>
      </c>
      <c r="E2667" s="27" t="s">
        <v>856</v>
      </c>
      <c r="F2667" s="28">
        <v>35313</v>
      </c>
      <c r="G2667" s="29">
        <v>0.8125</v>
      </c>
      <c r="H2667" s="28">
        <v>35313</v>
      </c>
      <c r="I2667" s="29">
        <v>0.86458333333333337</v>
      </c>
      <c r="J2667" s="27" t="s">
        <v>889</v>
      </c>
      <c r="K2667" s="27">
        <v>0</v>
      </c>
      <c r="L2667" s="27">
        <v>0.02</v>
      </c>
      <c r="M2667" s="27">
        <v>0.02</v>
      </c>
      <c r="N2667" s="27" t="s">
        <v>882</v>
      </c>
      <c r="O2667" s="30">
        <v>201504395</v>
      </c>
      <c r="P2667" s="22"/>
      <c r="Q2667" s="22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9"/>
    </row>
    <row r="2668" spans="1:29" x14ac:dyDescent="0.25">
      <c r="A2668" s="27">
        <v>1996</v>
      </c>
      <c r="B2668" s="27" t="s">
        <v>4362</v>
      </c>
      <c r="C2668" s="27" t="s">
        <v>674</v>
      </c>
      <c r="D2668" s="27" t="s">
        <v>3841</v>
      </c>
      <c r="E2668" s="27" t="s">
        <v>4142</v>
      </c>
      <c r="F2668" s="28">
        <v>35313</v>
      </c>
      <c r="G2668" s="29">
        <v>0.82430555555555562</v>
      </c>
      <c r="H2668" s="28">
        <v>35313</v>
      </c>
      <c r="I2668" s="29">
        <v>0.84027777777777779</v>
      </c>
      <c r="J2668" s="27" t="s">
        <v>889</v>
      </c>
      <c r="K2668" s="27">
        <v>0</v>
      </c>
      <c r="L2668" s="27">
        <v>0.05</v>
      </c>
      <c r="M2668" s="27">
        <v>0.05</v>
      </c>
      <c r="N2668" s="27" t="s">
        <v>882</v>
      </c>
      <c r="O2668" s="30">
        <v>202007216</v>
      </c>
      <c r="P2668" s="22"/>
      <c r="Q2668" s="22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9"/>
    </row>
    <row r="2669" spans="1:29" x14ac:dyDescent="0.25">
      <c r="A2669" s="27">
        <v>1996</v>
      </c>
      <c r="B2669" s="27" t="s">
        <v>4231</v>
      </c>
      <c r="C2669" s="27" t="s">
        <v>674</v>
      </c>
      <c r="D2669" s="27" t="s">
        <v>3939</v>
      </c>
      <c r="E2669" s="27" t="s">
        <v>4232</v>
      </c>
      <c r="F2669" s="28">
        <v>35313</v>
      </c>
      <c r="G2669" s="29">
        <v>0.88194444444444453</v>
      </c>
      <c r="H2669" s="28">
        <v>35313</v>
      </c>
      <c r="I2669" s="29">
        <v>0.9375</v>
      </c>
      <c r="J2669" s="27" t="s">
        <v>889</v>
      </c>
      <c r="K2669" s="27">
        <v>0</v>
      </c>
      <c r="L2669" s="27">
        <v>0.05</v>
      </c>
      <c r="M2669" s="27">
        <v>0.05</v>
      </c>
      <c r="N2669" s="27" t="s">
        <v>882</v>
      </c>
      <c r="O2669" s="30">
        <v>201900148</v>
      </c>
      <c r="P2669" s="22"/>
      <c r="Q2669" s="22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9"/>
    </row>
    <row r="2670" spans="1:29" x14ac:dyDescent="0.25">
      <c r="A2670" s="27">
        <v>1996</v>
      </c>
      <c r="B2670" s="27" t="s">
        <v>1340</v>
      </c>
      <c r="C2670" s="27" t="s">
        <v>676</v>
      </c>
      <c r="D2670" s="27" t="s">
        <v>887</v>
      </c>
      <c r="E2670" s="27" t="s">
        <v>959</v>
      </c>
      <c r="F2670" s="28">
        <v>35313</v>
      </c>
      <c r="G2670" s="29">
        <v>0.89930555555555547</v>
      </c>
      <c r="H2670" s="28">
        <v>35313</v>
      </c>
      <c r="I2670" s="29">
        <v>0.95138888888888884</v>
      </c>
      <c r="J2670" s="27" t="s">
        <v>889</v>
      </c>
      <c r="K2670" s="27">
        <v>0</v>
      </c>
      <c r="L2670" s="27">
        <v>0.1</v>
      </c>
      <c r="M2670" s="27">
        <v>0.1</v>
      </c>
      <c r="N2670" s="27" t="s">
        <v>882</v>
      </c>
      <c r="O2670" s="30">
        <v>201905705</v>
      </c>
      <c r="P2670" s="22"/>
      <c r="Q2670" s="22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9"/>
    </row>
    <row r="2671" spans="1:29" x14ac:dyDescent="0.25">
      <c r="A2671" s="27">
        <v>1996</v>
      </c>
      <c r="B2671" s="27" t="s">
        <v>2248</v>
      </c>
      <c r="C2671" s="27" t="s">
        <v>2231</v>
      </c>
      <c r="D2671" s="27" t="s">
        <v>2232</v>
      </c>
      <c r="E2671" s="27" t="s">
        <v>2237</v>
      </c>
      <c r="F2671" s="28">
        <v>35313</v>
      </c>
      <c r="G2671" s="29">
        <v>0.90138888888888891</v>
      </c>
      <c r="H2671" s="28">
        <v>35313</v>
      </c>
      <c r="I2671" s="29">
        <v>0.94305555555555554</v>
      </c>
      <c r="J2671" s="27"/>
      <c r="K2671" s="27">
        <v>0</v>
      </c>
      <c r="L2671" s="27">
        <v>0.18</v>
      </c>
      <c r="M2671" s="27">
        <v>0.18</v>
      </c>
      <c r="N2671" s="27" t="s">
        <v>2163</v>
      </c>
      <c r="O2671" s="30">
        <v>202004244</v>
      </c>
      <c r="P2671" s="22"/>
      <c r="Q2671" s="22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9"/>
    </row>
    <row r="2672" spans="1:29" x14ac:dyDescent="0.25">
      <c r="A2672" s="27">
        <v>1996</v>
      </c>
      <c r="B2672" s="27" t="s">
        <v>1339</v>
      </c>
      <c r="C2672" s="27" t="s">
        <v>676</v>
      </c>
      <c r="D2672" s="27" t="s">
        <v>905</v>
      </c>
      <c r="E2672" s="27" t="s">
        <v>928</v>
      </c>
      <c r="F2672" s="28">
        <v>35313</v>
      </c>
      <c r="G2672" s="29">
        <v>0.95833333333333337</v>
      </c>
      <c r="H2672" s="28">
        <v>35313</v>
      </c>
      <c r="I2672" s="29">
        <v>0.98611111111111116</v>
      </c>
      <c r="J2672" s="27" t="s">
        <v>889</v>
      </c>
      <c r="K2672" s="27">
        <v>0</v>
      </c>
      <c r="L2672" s="27">
        <v>0.1</v>
      </c>
      <c r="M2672" s="27">
        <v>0.1</v>
      </c>
      <c r="N2672" s="27" t="s">
        <v>882</v>
      </c>
      <c r="O2672" s="30">
        <v>202004893</v>
      </c>
      <c r="P2672" s="22"/>
      <c r="Q2672" s="22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9"/>
    </row>
    <row r="2673" spans="1:29" x14ac:dyDescent="0.25">
      <c r="A2673" s="27">
        <v>1996</v>
      </c>
      <c r="B2673" s="27" t="s">
        <v>4375</v>
      </c>
      <c r="C2673" s="27" t="s">
        <v>674</v>
      </c>
      <c r="D2673" s="27" t="s">
        <v>1248</v>
      </c>
      <c r="E2673" s="27" t="s">
        <v>4042</v>
      </c>
      <c r="F2673" s="28">
        <v>35313</v>
      </c>
      <c r="G2673" s="29">
        <v>0.95833333333333337</v>
      </c>
      <c r="H2673" s="28">
        <v>35313</v>
      </c>
      <c r="I2673" s="29">
        <v>0.99305555555555547</v>
      </c>
      <c r="J2673" s="27" t="s">
        <v>889</v>
      </c>
      <c r="K2673" s="27">
        <v>0</v>
      </c>
      <c r="L2673" s="27">
        <v>0.05</v>
      </c>
      <c r="M2673" s="27">
        <v>0.05</v>
      </c>
      <c r="N2673" s="27" t="s">
        <v>882</v>
      </c>
      <c r="O2673" s="30">
        <v>201705754</v>
      </c>
      <c r="P2673" s="22"/>
      <c r="Q2673" s="22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9"/>
    </row>
    <row r="2674" spans="1:29" x14ac:dyDescent="0.25">
      <c r="A2674" s="27">
        <v>1996</v>
      </c>
      <c r="B2674" s="27" t="s">
        <v>4363</v>
      </c>
      <c r="C2674" s="27" t="s">
        <v>674</v>
      </c>
      <c r="D2674" s="27" t="s">
        <v>3841</v>
      </c>
      <c r="E2674" s="27" t="s">
        <v>3842</v>
      </c>
      <c r="F2674" s="28">
        <v>35313</v>
      </c>
      <c r="G2674" s="29">
        <v>0.96180555555555547</v>
      </c>
      <c r="H2674" s="28">
        <v>35314</v>
      </c>
      <c r="I2674" s="29">
        <v>0</v>
      </c>
      <c r="J2674" s="27" t="s">
        <v>889</v>
      </c>
      <c r="K2674" s="27">
        <v>0</v>
      </c>
      <c r="L2674" s="27">
        <v>0.05</v>
      </c>
      <c r="M2674" s="27">
        <v>0.05</v>
      </c>
      <c r="N2674" s="27" t="s">
        <v>882</v>
      </c>
      <c r="O2674" s="30">
        <v>201805000</v>
      </c>
      <c r="P2674" s="22"/>
      <c r="Q2674" s="22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9"/>
    </row>
    <row r="2675" spans="1:29" x14ac:dyDescent="0.25">
      <c r="A2675" s="27">
        <v>1996</v>
      </c>
      <c r="B2675" s="27" t="s">
        <v>1216</v>
      </c>
      <c r="C2675" s="27" t="s">
        <v>676</v>
      </c>
      <c r="D2675" s="27" t="s">
        <v>905</v>
      </c>
      <c r="E2675" s="27" t="s">
        <v>1217</v>
      </c>
      <c r="F2675" s="28">
        <v>35313</v>
      </c>
      <c r="G2675" s="29">
        <v>0.96527777777777779</v>
      </c>
      <c r="H2675" s="28">
        <v>35313</v>
      </c>
      <c r="I2675" s="29">
        <v>0.98958333333333337</v>
      </c>
      <c r="J2675" s="27" t="s">
        <v>889</v>
      </c>
      <c r="K2675" s="27">
        <v>0</v>
      </c>
      <c r="L2675" s="27">
        <v>0.03</v>
      </c>
      <c r="M2675" s="27">
        <v>0.03</v>
      </c>
      <c r="N2675" s="27" t="s">
        <v>882</v>
      </c>
      <c r="O2675" s="30">
        <v>201806780</v>
      </c>
      <c r="P2675" s="22"/>
      <c r="Q2675" s="22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9"/>
    </row>
    <row r="2676" spans="1:29" x14ac:dyDescent="0.25">
      <c r="A2676" s="27">
        <v>1996</v>
      </c>
      <c r="B2676" s="27" t="s">
        <v>1445</v>
      </c>
      <c r="C2676" s="27" t="s">
        <v>676</v>
      </c>
      <c r="D2676" s="27" t="s">
        <v>930</v>
      </c>
      <c r="E2676" s="27" t="s">
        <v>964</v>
      </c>
      <c r="F2676" s="28">
        <v>35313</v>
      </c>
      <c r="G2676" s="29">
        <v>0.96527777777777779</v>
      </c>
      <c r="H2676" s="28">
        <v>35314</v>
      </c>
      <c r="I2676" s="29">
        <v>4.1666666666666664E-2</v>
      </c>
      <c r="J2676" s="27" t="s">
        <v>889</v>
      </c>
      <c r="K2676" s="27">
        <v>0</v>
      </c>
      <c r="L2676" s="27">
        <v>0.3</v>
      </c>
      <c r="M2676" s="27">
        <v>0.3</v>
      </c>
      <c r="N2676" s="27" t="s">
        <v>882</v>
      </c>
      <c r="O2676" s="30">
        <v>202000772</v>
      </c>
      <c r="P2676" s="22"/>
      <c r="Q2676" s="22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9"/>
    </row>
    <row r="2677" spans="1:29" x14ac:dyDescent="0.25">
      <c r="A2677" s="27">
        <v>1996</v>
      </c>
      <c r="B2677" s="27" t="s">
        <v>2315</v>
      </c>
      <c r="C2677" s="27" t="s">
        <v>2231</v>
      </c>
      <c r="D2677" s="27" t="s">
        <v>2268</v>
      </c>
      <c r="E2677" s="27" t="s">
        <v>2268</v>
      </c>
      <c r="F2677" s="28">
        <v>35314</v>
      </c>
      <c r="G2677" s="29">
        <v>0.11458333333333333</v>
      </c>
      <c r="H2677" s="28">
        <v>35314</v>
      </c>
      <c r="I2677" s="29">
        <v>0.1423611111111111</v>
      </c>
      <c r="J2677" s="27"/>
      <c r="K2677" s="27">
        <v>0.01</v>
      </c>
      <c r="L2677" s="27">
        <v>0.01</v>
      </c>
      <c r="M2677" s="27">
        <v>0.02</v>
      </c>
      <c r="N2677" s="27" t="s">
        <v>2173</v>
      </c>
      <c r="O2677" s="30">
        <v>201908075</v>
      </c>
      <c r="P2677" s="22"/>
      <c r="Q2677" s="22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9"/>
    </row>
    <row r="2678" spans="1:29" x14ac:dyDescent="0.25">
      <c r="A2678" s="27">
        <v>1996</v>
      </c>
      <c r="B2678" s="27" t="s">
        <v>929</v>
      </c>
      <c r="C2678" s="27" t="s">
        <v>676</v>
      </c>
      <c r="D2678" s="27" t="s">
        <v>930</v>
      </c>
      <c r="E2678" s="27" t="s">
        <v>931</v>
      </c>
      <c r="F2678" s="28">
        <v>35314</v>
      </c>
      <c r="G2678" s="29">
        <v>0.17013888888888887</v>
      </c>
      <c r="H2678" s="28">
        <v>35314</v>
      </c>
      <c r="I2678" s="29">
        <v>0.29166666666666669</v>
      </c>
      <c r="J2678" s="27" t="s">
        <v>889</v>
      </c>
      <c r="K2678" s="27">
        <v>0</v>
      </c>
      <c r="L2678" s="27">
        <v>2</v>
      </c>
      <c r="M2678" s="27">
        <v>2</v>
      </c>
      <c r="N2678" s="27" t="s">
        <v>882</v>
      </c>
      <c r="O2678" s="30">
        <v>201808541</v>
      </c>
      <c r="P2678" s="22"/>
      <c r="Q2678" s="22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9"/>
    </row>
    <row r="2679" spans="1:29" x14ac:dyDescent="0.25">
      <c r="A2679" s="27">
        <v>1996</v>
      </c>
      <c r="B2679" s="27" t="s">
        <v>934</v>
      </c>
      <c r="C2679" s="27" t="s">
        <v>676</v>
      </c>
      <c r="D2679" s="27" t="s">
        <v>891</v>
      </c>
      <c r="E2679" s="27" t="s">
        <v>935</v>
      </c>
      <c r="F2679" s="28">
        <v>35314</v>
      </c>
      <c r="G2679" s="29">
        <v>0.17361111111111113</v>
      </c>
      <c r="H2679" s="28">
        <v>35314</v>
      </c>
      <c r="I2679" s="29">
        <v>0.27083333333333331</v>
      </c>
      <c r="J2679" s="27" t="s">
        <v>889</v>
      </c>
      <c r="K2679" s="27">
        <v>0.5</v>
      </c>
      <c r="L2679" s="27">
        <v>0</v>
      </c>
      <c r="M2679" s="27">
        <v>0.5</v>
      </c>
      <c r="N2679" s="27" t="s">
        <v>882</v>
      </c>
      <c r="O2679" s="30">
        <v>202005148</v>
      </c>
      <c r="P2679" s="22"/>
      <c r="Q2679" s="22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9"/>
    </row>
    <row r="2680" spans="1:29" x14ac:dyDescent="0.25">
      <c r="A2680" s="27">
        <v>1996</v>
      </c>
      <c r="B2680" s="27" t="s">
        <v>999</v>
      </c>
      <c r="C2680" s="27" t="s">
        <v>676</v>
      </c>
      <c r="D2680" s="27" t="s">
        <v>930</v>
      </c>
      <c r="E2680" s="27" t="s">
        <v>1000</v>
      </c>
      <c r="F2680" s="28">
        <v>35314</v>
      </c>
      <c r="G2680" s="29">
        <v>0.44444444444444442</v>
      </c>
      <c r="H2680" s="28">
        <v>35314</v>
      </c>
      <c r="I2680" s="29">
        <v>0.52430555555555558</v>
      </c>
      <c r="J2680" s="27" t="s">
        <v>889</v>
      </c>
      <c r="K2680" s="27">
        <v>1</v>
      </c>
      <c r="L2680" s="27">
        <v>0</v>
      </c>
      <c r="M2680" s="27">
        <v>1</v>
      </c>
      <c r="N2680" s="27" t="s">
        <v>882</v>
      </c>
      <c r="O2680" s="30">
        <v>201907288</v>
      </c>
      <c r="P2680" s="22"/>
      <c r="Q2680" s="22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9"/>
    </row>
    <row r="2681" spans="1:29" x14ac:dyDescent="0.25">
      <c r="A2681" s="27">
        <v>1996</v>
      </c>
      <c r="B2681" s="27" t="s">
        <v>2335</v>
      </c>
      <c r="C2681" s="27" t="s">
        <v>2231</v>
      </c>
      <c r="D2681" s="27" t="s">
        <v>2246</v>
      </c>
      <c r="E2681" s="27" t="s">
        <v>2247</v>
      </c>
      <c r="F2681" s="28">
        <v>35314</v>
      </c>
      <c r="G2681" s="29">
        <v>0.50347222222222221</v>
      </c>
      <c r="H2681" s="28">
        <v>35314</v>
      </c>
      <c r="I2681" s="29">
        <v>0.55208333333333337</v>
      </c>
      <c r="J2681" s="27"/>
      <c r="K2681" s="27">
        <v>2.5000000000000001E-2</v>
      </c>
      <c r="L2681" s="27">
        <v>0</v>
      </c>
      <c r="M2681" s="27">
        <v>2.5000000000000001E-2</v>
      </c>
      <c r="N2681" s="27" t="s">
        <v>2173</v>
      </c>
      <c r="O2681" s="30">
        <v>202003529</v>
      </c>
      <c r="P2681" s="22"/>
      <c r="Q2681" s="22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9"/>
    </row>
    <row r="2682" spans="1:29" x14ac:dyDescent="0.25">
      <c r="A2682" s="27">
        <v>1996</v>
      </c>
      <c r="B2682" s="27" t="s">
        <v>4081</v>
      </c>
      <c r="C2682" s="27" t="s">
        <v>674</v>
      </c>
      <c r="D2682" s="27" t="s">
        <v>3841</v>
      </c>
      <c r="E2682" s="27" t="s">
        <v>3946</v>
      </c>
      <c r="F2682" s="28">
        <v>35314</v>
      </c>
      <c r="G2682" s="29">
        <v>0.64722222222222225</v>
      </c>
      <c r="H2682" s="28">
        <v>35314</v>
      </c>
      <c r="I2682" s="29">
        <v>0.70486111111111116</v>
      </c>
      <c r="J2682" s="27" t="s">
        <v>889</v>
      </c>
      <c r="K2682" s="27">
        <v>0</v>
      </c>
      <c r="L2682" s="27">
        <v>0.02</v>
      </c>
      <c r="M2682" s="27">
        <v>0.02</v>
      </c>
      <c r="N2682" s="27" t="s">
        <v>882</v>
      </c>
      <c r="O2682" s="30">
        <v>201906961</v>
      </c>
      <c r="P2682" s="22"/>
      <c r="Q2682" s="22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9"/>
    </row>
    <row r="2683" spans="1:29" x14ac:dyDescent="0.25">
      <c r="A2683" s="27">
        <v>1996</v>
      </c>
      <c r="B2683" s="27" t="s">
        <v>4075</v>
      </c>
      <c r="C2683" s="27" t="s">
        <v>674</v>
      </c>
      <c r="D2683" s="27" t="s">
        <v>1248</v>
      </c>
      <c r="E2683" s="27" t="s">
        <v>835</v>
      </c>
      <c r="F2683" s="28">
        <v>35314</v>
      </c>
      <c r="G2683" s="29">
        <v>0.64930555555555558</v>
      </c>
      <c r="H2683" s="28">
        <v>35314</v>
      </c>
      <c r="I2683" s="29">
        <v>0.75694444444444453</v>
      </c>
      <c r="J2683" s="27" t="s">
        <v>889</v>
      </c>
      <c r="K2683" s="27">
        <v>0</v>
      </c>
      <c r="L2683" s="27">
        <v>0.03</v>
      </c>
      <c r="M2683" s="27">
        <v>0.03</v>
      </c>
      <c r="N2683" s="27" t="s">
        <v>882</v>
      </c>
      <c r="O2683" s="30">
        <v>201704136</v>
      </c>
      <c r="P2683" s="22"/>
      <c r="Q2683" s="22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9"/>
    </row>
    <row r="2684" spans="1:29" x14ac:dyDescent="0.25">
      <c r="A2684" s="27">
        <v>1996</v>
      </c>
      <c r="B2684" s="27" t="s">
        <v>3936</v>
      </c>
      <c r="C2684" s="27" t="s">
        <v>674</v>
      </c>
      <c r="D2684" s="27" t="s">
        <v>3841</v>
      </c>
      <c r="E2684" s="27" t="s">
        <v>3937</v>
      </c>
      <c r="F2684" s="28">
        <v>35314</v>
      </c>
      <c r="G2684" s="29">
        <v>0.72569444444444453</v>
      </c>
      <c r="H2684" s="28">
        <v>35314</v>
      </c>
      <c r="I2684" s="29">
        <v>0.75347222222222221</v>
      </c>
      <c r="J2684" s="27" t="s">
        <v>889</v>
      </c>
      <c r="K2684" s="27">
        <v>0</v>
      </c>
      <c r="L2684" s="27">
        <v>0.05</v>
      </c>
      <c r="M2684" s="27">
        <v>0.05</v>
      </c>
      <c r="N2684" s="27" t="s">
        <v>882</v>
      </c>
      <c r="O2684" s="30">
        <v>201705591</v>
      </c>
      <c r="P2684" s="22"/>
      <c r="Q2684" s="22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9"/>
    </row>
    <row r="2685" spans="1:29" x14ac:dyDescent="0.25">
      <c r="A2685" s="27">
        <v>1996</v>
      </c>
      <c r="B2685" s="27" t="s">
        <v>3912</v>
      </c>
      <c r="C2685" s="27" t="s">
        <v>674</v>
      </c>
      <c r="D2685" s="27" t="s">
        <v>1248</v>
      </c>
      <c r="E2685" s="27" t="s">
        <v>3913</v>
      </c>
      <c r="F2685" s="28">
        <v>35314</v>
      </c>
      <c r="G2685" s="29">
        <v>0.81597222222222221</v>
      </c>
      <c r="H2685" s="28">
        <v>35314</v>
      </c>
      <c r="I2685" s="29">
        <v>0.83333333333333337</v>
      </c>
      <c r="J2685" s="27" t="s">
        <v>889</v>
      </c>
      <c r="K2685" s="27">
        <v>0</v>
      </c>
      <c r="L2685" s="27">
        <v>0.01</v>
      </c>
      <c r="M2685" s="27">
        <v>0.01</v>
      </c>
      <c r="N2685" s="27" t="s">
        <v>882</v>
      </c>
      <c r="O2685" s="30">
        <v>201802653</v>
      </c>
      <c r="P2685" s="22"/>
      <c r="Q2685" s="22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9"/>
    </row>
    <row r="2686" spans="1:29" x14ac:dyDescent="0.25">
      <c r="A2686" s="27">
        <v>1996</v>
      </c>
      <c r="B2686" s="27" t="s">
        <v>1159</v>
      </c>
      <c r="C2686" s="27" t="s">
        <v>676</v>
      </c>
      <c r="D2686" s="27" t="s">
        <v>925</v>
      </c>
      <c r="E2686" s="27" t="s">
        <v>1160</v>
      </c>
      <c r="F2686" s="28">
        <v>35314</v>
      </c>
      <c r="G2686" s="29">
        <v>0.86805555555555547</v>
      </c>
      <c r="H2686" s="28">
        <v>35314</v>
      </c>
      <c r="I2686" s="29">
        <v>0.89236111111111116</v>
      </c>
      <c r="J2686" s="27" t="s">
        <v>889</v>
      </c>
      <c r="K2686" s="27">
        <v>0</v>
      </c>
      <c r="L2686" s="27">
        <v>0.02</v>
      </c>
      <c r="M2686" s="27">
        <v>0.02</v>
      </c>
      <c r="N2686" s="27" t="s">
        <v>882</v>
      </c>
      <c r="O2686" s="30">
        <v>202006837</v>
      </c>
      <c r="P2686" s="22"/>
      <c r="Q2686" s="22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9"/>
    </row>
    <row r="2687" spans="1:29" x14ac:dyDescent="0.25">
      <c r="A2687" s="27">
        <v>1996</v>
      </c>
      <c r="B2687" s="27" t="s">
        <v>3936</v>
      </c>
      <c r="C2687" s="27" t="s">
        <v>674</v>
      </c>
      <c r="D2687" s="27" t="s">
        <v>3841</v>
      </c>
      <c r="E2687" s="27" t="s">
        <v>3937</v>
      </c>
      <c r="F2687" s="28">
        <v>35315</v>
      </c>
      <c r="G2687" s="29">
        <v>0.48958333333333331</v>
      </c>
      <c r="H2687" s="28">
        <v>35315</v>
      </c>
      <c r="I2687" s="29">
        <v>0.53472222222222221</v>
      </c>
      <c r="J2687" s="27" t="s">
        <v>889</v>
      </c>
      <c r="K2687" s="27">
        <v>0</v>
      </c>
      <c r="L2687" s="27">
        <v>0.02</v>
      </c>
      <c r="M2687" s="27">
        <v>0.02</v>
      </c>
      <c r="N2687" s="27" t="s">
        <v>882</v>
      </c>
      <c r="O2687" s="30">
        <v>202005418</v>
      </c>
      <c r="P2687" s="22"/>
      <c r="Q2687" s="22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9"/>
    </row>
    <row r="2688" spans="1:29" x14ac:dyDescent="0.25">
      <c r="A2688" s="27">
        <v>1996</v>
      </c>
      <c r="B2688" s="27" t="s">
        <v>4075</v>
      </c>
      <c r="C2688" s="27" t="s">
        <v>674</v>
      </c>
      <c r="D2688" s="27" t="s">
        <v>1248</v>
      </c>
      <c r="E2688" s="27" t="s">
        <v>835</v>
      </c>
      <c r="F2688" s="28">
        <v>35315</v>
      </c>
      <c r="G2688" s="29">
        <v>0.53819444444444442</v>
      </c>
      <c r="H2688" s="28">
        <v>35315</v>
      </c>
      <c r="I2688" s="29">
        <v>0.60416666666666663</v>
      </c>
      <c r="J2688" s="27" t="s">
        <v>889</v>
      </c>
      <c r="K2688" s="27">
        <v>0</v>
      </c>
      <c r="L2688" s="27">
        <v>0.2</v>
      </c>
      <c r="M2688" s="27">
        <v>0.2</v>
      </c>
      <c r="N2688" s="27" t="s">
        <v>882</v>
      </c>
      <c r="O2688" s="30">
        <v>201806340</v>
      </c>
      <c r="P2688" s="22"/>
      <c r="Q2688" s="22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9"/>
    </row>
    <row r="2689" spans="1:29" x14ac:dyDescent="0.25">
      <c r="A2689" s="27">
        <v>1996</v>
      </c>
      <c r="B2689" s="27" t="s">
        <v>4081</v>
      </c>
      <c r="C2689" s="27" t="s">
        <v>674</v>
      </c>
      <c r="D2689" s="27" t="s">
        <v>3841</v>
      </c>
      <c r="E2689" s="27" t="s">
        <v>3946</v>
      </c>
      <c r="F2689" s="28">
        <v>35315</v>
      </c>
      <c r="G2689" s="29">
        <v>0.54513888888888895</v>
      </c>
      <c r="H2689" s="28">
        <v>35315</v>
      </c>
      <c r="I2689" s="29">
        <v>0.59722222222222221</v>
      </c>
      <c r="J2689" s="27" t="s">
        <v>889</v>
      </c>
      <c r="K2689" s="27">
        <v>0</v>
      </c>
      <c r="L2689" s="27">
        <v>0.5</v>
      </c>
      <c r="M2689" s="27">
        <v>0.5</v>
      </c>
      <c r="N2689" s="27" t="s">
        <v>882</v>
      </c>
      <c r="O2689" s="30">
        <v>202009538</v>
      </c>
      <c r="P2689" s="22"/>
      <c r="Q2689" s="22"/>
      <c r="R2689" s="16"/>
      <c r="S2689" s="16"/>
      <c r="T2689" s="16"/>
      <c r="U2689" s="16"/>
      <c r="V2689" s="16"/>
      <c r="W2689" s="16"/>
      <c r="X2689" s="16"/>
      <c r="Y2689" s="16"/>
      <c r="Z2689" s="16"/>
      <c r="AA2689" s="16"/>
      <c r="AB2689" s="16"/>
      <c r="AC2689" s="19"/>
    </row>
    <row r="2690" spans="1:29" x14ac:dyDescent="0.25">
      <c r="A2690" s="27">
        <v>1996</v>
      </c>
      <c r="B2690" s="27" t="s">
        <v>1587</v>
      </c>
      <c r="C2690" s="27" t="s">
        <v>676</v>
      </c>
      <c r="D2690" s="27" t="s">
        <v>891</v>
      </c>
      <c r="E2690" s="27" t="s">
        <v>1588</v>
      </c>
      <c r="F2690" s="28">
        <v>35315</v>
      </c>
      <c r="G2690" s="29">
        <v>0.57638888888888895</v>
      </c>
      <c r="H2690" s="28">
        <v>35316</v>
      </c>
      <c r="I2690" s="29">
        <v>0</v>
      </c>
      <c r="J2690" s="27" t="s">
        <v>889</v>
      </c>
      <c r="K2690" s="27">
        <v>1</v>
      </c>
      <c r="L2690" s="27">
        <v>6</v>
      </c>
      <c r="M2690" s="27">
        <v>7</v>
      </c>
      <c r="N2690" s="27" t="s">
        <v>882</v>
      </c>
      <c r="O2690" s="30">
        <v>201906792</v>
      </c>
      <c r="P2690" s="22"/>
      <c r="Q2690" s="22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9"/>
    </row>
    <row r="2691" spans="1:29" x14ac:dyDescent="0.25">
      <c r="A2691" s="27">
        <v>1996</v>
      </c>
      <c r="B2691" s="27" t="s">
        <v>4075</v>
      </c>
      <c r="C2691" s="27" t="s">
        <v>674</v>
      </c>
      <c r="D2691" s="27" t="s">
        <v>1248</v>
      </c>
      <c r="E2691" s="27" t="s">
        <v>835</v>
      </c>
      <c r="F2691" s="28">
        <v>35315</v>
      </c>
      <c r="G2691" s="29">
        <v>0.57638888888888895</v>
      </c>
      <c r="H2691" s="28">
        <v>35315</v>
      </c>
      <c r="I2691" s="29">
        <v>0.61805555555555558</v>
      </c>
      <c r="J2691" s="27" t="s">
        <v>889</v>
      </c>
      <c r="K2691" s="27">
        <v>0</v>
      </c>
      <c r="L2691" s="27">
        <v>0.15</v>
      </c>
      <c r="M2691" s="27">
        <v>0.15</v>
      </c>
      <c r="N2691" s="27" t="s">
        <v>882</v>
      </c>
      <c r="O2691" s="30">
        <v>202007122</v>
      </c>
      <c r="P2691" s="22"/>
      <c r="Q2691" s="22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9"/>
    </row>
    <row r="2692" spans="1:29" x14ac:dyDescent="0.25">
      <c r="A2692" s="27">
        <v>1996</v>
      </c>
      <c r="B2692" s="27" t="s">
        <v>4074</v>
      </c>
      <c r="C2692" s="27" t="s">
        <v>674</v>
      </c>
      <c r="D2692" s="27" t="s">
        <v>3939</v>
      </c>
      <c r="E2692" s="27" t="s">
        <v>777</v>
      </c>
      <c r="F2692" s="28">
        <v>35315</v>
      </c>
      <c r="G2692" s="29">
        <v>0.59722222222222221</v>
      </c>
      <c r="H2692" s="28">
        <v>35315</v>
      </c>
      <c r="I2692" s="29">
        <v>0.63541666666666663</v>
      </c>
      <c r="J2692" s="27" t="s">
        <v>889</v>
      </c>
      <c r="K2692" s="27">
        <v>0</v>
      </c>
      <c r="L2692" s="27">
        <v>0.05</v>
      </c>
      <c r="M2692" s="27">
        <v>0.05</v>
      </c>
      <c r="N2692" s="27" t="s">
        <v>882</v>
      </c>
      <c r="O2692" s="30">
        <v>201705577</v>
      </c>
      <c r="P2692" s="22"/>
      <c r="Q2692" s="22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9"/>
    </row>
    <row r="2693" spans="1:29" x14ac:dyDescent="0.25">
      <c r="A2693" s="27">
        <v>1996</v>
      </c>
      <c r="B2693" s="27" t="s">
        <v>4361</v>
      </c>
      <c r="C2693" s="27" t="s">
        <v>674</v>
      </c>
      <c r="D2693" s="27" t="s">
        <v>3841</v>
      </c>
      <c r="E2693" s="27" t="s">
        <v>3842</v>
      </c>
      <c r="F2693" s="28">
        <v>35315</v>
      </c>
      <c r="G2693" s="29">
        <v>0.60763888888888895</v>
      </c>
      <c r="H2693" s="28">
        <v>35315</v>
      </c>
      <c r="I2693" s="29">
        <v>0.71875</v>
      </c>
      <c r="J2693" s="27" t="s">
        <v>889</v>
      </c>
      <c r="K2693" s="27">
        <v>0</v>
      </c>
      <c r="L2693" s="27">
        <v>0.1</v>
      </c>
      <c r="M2693" s="27">
        <v>0.1</v>
      </c>
      <c r="N2693" s="27" t="s">
        <v>882</v>
      </c>
      <c r="O2693" s="30">
        <v>201606703</v>
      </c>
      <c r="P2693" s="22"/>
      <c r="Q2693" s="22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6"/>
      <c r="AC2693" s="19"/>
    </row>
    <row r="2694" spans="1:29" x14ac:dyDescent="0.25">
      <c r="A2694" s="27">
        <v>1996</v>
      </c>
      <c r="B2694" s="27" t="s">
        <v>4072</v>
      </c>
      <c r="C2694" s="27" t="s">
        <v>674</v>
      </c>
      <c r="D2694" s="27" t="s">
        <v>3841</v>
      </c>
      <c r="E2694" s="27" t="s">
        <v>4073</v>
      </c>
      <c r="F2694" s="28">
        <v>35315</v>
      </c>
      <c r="G2694" s="29">
        <v>0.63541666666666663</v>
      </c>
      <c r="H2694" s="28">
        <v>35315</v>
      </c>
      <c r="I2694" s="29">
        <v>0.67361111111111116</v>
      </c>
      <c r="J2694" s="27" t="s">
        <v>889</v>
      </c>
      <c r="K2694" s="27">
        <v>0</v>
      </c>
      <c r="L2694" s="27">
        <v>0.02</v>
      </c>
      <c r="M2694" s="27">
        <v>0.02</v>
      </c>
      <c r="N2694" s="27" t="s">
        <v>882</v>
      </c>
      <c r="O2694" s="30">
        <v>201806151</v>
      </c>
      <c r="P2694" s="22"/>
      <c r="Q2694" s="22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9"/>
    </row>
    <row r="2695" spans="1:29" x14ac:dyDescent="0.25">
      <c r="A2695" s="27">
        <v>1996</v>
      </c>
      <c r="B2695" s="27" t="s">
        <v>4226</v>
      </c>
      <c r="C2695" s="27" t="s">
        <v>674</v>
      </c>
      <c r="D2695" s="27" t="s">
        <v>4037</v>
      </c>
      <c r="E2695" s="27" t="s">
        <v>4207</v>
      </c>
      <c r="F2695" s="28">
        <v>35315</v>
      </c>
      <c r="G2695" s="29">
        <v>0.70138888888888884</v>
      </c>
      <c r="H2695" s="28">
        <v>35315</v>
      </c>
      <c r="I2695" s="29">
        <v>0.72916666666666663</v>
      </c>
      <c r="J2695" s="27" t="s">
        <v>889</v>
      </c>
      <c r="K2695" s="27">
        <v>0</v>
      </c>
      <c r="L2695" s="27">
        <v>0.03</v>
      </c>
      <c r="M2695" s="27">
        <v>0.03</v>
      </c>
      <c r="N2695" s="27" t="s">
        <v>882</v>
      </c>
      <c r="O2695" s="30">
        <v>202008444</v>
      </c>
      <c r="P2695" s="22"/>
      <c r="Q2695" s="22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9"/>
    </row>
    <row r="2696" spans="1:29" x14ac:dyDescent="0.25">
      <c r="A2696" s="27">
        <v>1996</v>
      </c>
      <c r="B2696" s="27" t="s">
        <v>924</v>
      </c>
      <c r="C2696" s="27" t="s">
        <v>676</v>
      </c>
      <c r="D2696" s="27" t="s">
        <v>925</v>
      </c>
      <c r="E2696" s="27" t="s">
        <v>926</v>
      </c>
      <c r="F2696" s="28">
        <v>35315</v>
      </c>
      <c r="G2696" s="29">
        <v>0.70694444444444438</v>
      </c>
      <c r="H2696" s="28">
        <v>35315</v>
      </c>
      <c r="I2696" s="29">
        <v>0.82916666666666661</v>
      </c>
      <c r="J2696" s="27" t="s">
        <v>889</v>
      </c>
      <c r="K2696" s="27">
        <v>1</v>
      </c>
      <c r="L2696" s="27">
        <v>0.5</v>
      </c>
      <c r="M2696" s="27">
        <v>1.5</v>
      </c>
      <c r="N2696" s="27" t="s">
        <v>882</v>
      </c>
      <c r="O2696" s="30">
        <v>201900198</v>
      </c>
      <c r="P2696" s="22"/>
      <c r="Q2696" s="22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9"/>
    </row>
    <row r="2697" spans="1:29" x14ac:dyDescent="0.25">
      <c r="A2697" s="27">
        <v>1996</v>
      </c>
      <c r="B2697" s="27" t="s">
        <v>3936</v>
      </c>
      <c r="C2697" s="27" t="s">
        <v>674</v>
      </c>
      <c r="D2697" s="27" t="s">
        <v>3841</v>
      </c>
      <c r="E2697" s="27" t="s">
        <v>3937</v>
      </c>
      <c r="F2697" s="28">
        <v>35315</v>
      </c>
      <c r="G2697" s="29">
        <v>0.74652777777777779</v>
      </c>
      <c r="H2697" s="28">
        <v>35315</v>
      </c>
      <c r="I2697" s="29">
        <v>0.77013888888888893</v>
      </c>
      <c r="J2697" s="27" t="s">
        <v>889</v>
      </c>
      <c r="K2697" s="27">
        <v>0</v>
      </c>
      <c r="L2697" s="27">
        <v>0.01</v>
      </c>
      <c r="M2697" s="27">
        <v>0.01</v>
      </c>
      <c r="N2697" s="27" t="s">
        <v>882</v>
      </c>
      <c r="O2697" s="30">
        <v>201907455</v>
      </c>
      <c r="P2697" s="22"/>
      <c r="Q2697" s="22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9"/>
    </row>
    <row r="2698" spans="1:29" x14ac:dyDescent="0.25">
      <c r="A2698" s="27">
        <v>1996</v>
      </c>
      <c r="B2698" s="27" t="s">
        <v>4361</v>
      </c>
      <c r="C2698" s="27" t="s">
        <v>674</v>
      </c>
      <c r="D2698" s="27" t="s">
        <v>3841</v>
      </c>
      <c r="E2698" s="27" t="s">
        <v>3842</v>
      </c>
      <c r="F2698" s="28">
        <v>35315</v>
      </c>
      <c r="G2698" s="29">
        <v>0.80902777777777779</v>
      </c>
      <c r="H2698" s="28">
        <v>35315</v>
      </c>
      <c r="I2698" s="29">
        <v>0.83333333333333337</v>
      </c>
      <c r="J2698" s="27" t="s">
        <v>889</v>
      </c>
      <c r="K2698" s="27">
        <v>0</v>
      </c>
      <c r="L2698" s="27">
        <v>0.05</v>
      </c>
      <c r="M2698" s="27">
        <v>0.05</v>
      </c>
      <c r="N2698" s="27" t="s">
        <v>882</v>
      </c>
      <c r="O2698" s="30">
        <v>201608551</v>
      </c>
      <c r="P2698" s="22"/>
      <c r="Q2698" s="22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9"/>
    </row>
    <row r="2699" spans="1:29" x14ac:dyDescent="0.25">
      <c r="A2699" s="27">
        <v>1996</v>
      </c>
      <c r="B2699" s="27" t="s">
        <v>999</v>
      </c>
      <c r="C2699" s="27" t="s">
        <v>676</v>
      </c>
      <c r="D2699" s="27" t="s">
        <v>930</v>
      </c>
      <c r="E2699" s="27" t="s">
        <v>1000</v>
      </c>
      <c r="F2699" s="28">
        <v>35315</v>
      </c>
      <c r="G2699" s="29">
        <v>0.8125</v>
      </c>
      <c r="H2699" s="28">
        <v>35315</v>
      </c>
      <c r="I2699" s="29">
        <v>0.93055555555555547</v>
      </c>
      <c r="J2699" s="27" t="s">
        <v>889</v>
      </c>
      <c r="K2699" s="27">
        <v>0.1</v>
      </c>
      <c r="L2699" s="27">
        <v>0</v>
      </c>
      <c r="M2699" s="27">
        <v>0.1</v>
      </c>
      <c r="N2699" s="27" t="s">
        <v>882</v>
      </c>
      <c r="O2699" s="30">
        <v>202008021</v>
      </c>
      <c r="P2699" s="22"/>
      <c r="Q2699" s="22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9"/>
    </row>
    <row r="2700" spans="1:29" x14ac:dyDescent="0.25">
      <c r="A2700" s="27">
        <v>1996</v>
      </c>
      <c r="B2700" s="27" t="s">
        <v>4720</v>
      </c>
      <c r="C2700" s="27" t="s">
        <v>674</v>
      </c>
      <c r="D2700" s="27" t="s">
        <v>752</v>
      </c>
      <c r="E2700" s="27" t="s">
        <v>4271</v>
      </c>
      <c r="F2700" s="28">
        <v>35315</v>
      </c>
      <c r="G2700" s="29">
        <v>0.90972222222222221</v>
      </c>
      <c r="H2700" s="28">
        <v>35315</v>
      </c>
      <c r="I2700" s="29">
        <v>0.95833333333333337</v>
      </c>
      <c r="J2700" s="27" t="s">
        <v>889</v>
      </c>
      <c r="K2700" s="27">
        <v>0</v>
      </c>
      <c r="L2700" s="27">
        <v>1</v>
      </c>
      <c r="M2700" s="27">
        <v>1</v>
      </c>
      <c r="N2700" s="27" t="s">
        <v>882</v>
      </c>
      <c r="O2700" s="30">
        <v>201606166</v>
      </c>
      <c r="P2700" s="22"/>
      <c r="Q2700" s="22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9"/>
    </row>
    <row r="2701" spans="1:29" x14ac:dyDescent="0.25">
      <c r="A2701" s="27">
        <v>1996</v>
      </c>
      <c r="B2701" s="27" t="s">
        <v>4720</v>
      </c>
      <c r="C2701" s="27" t="s">
        <v>674</v>
      </c>
      <c r="D2701" s="27" t="s">
        <v>752</v>
      </c>
      <c r="E2701" s="27" t="s">
        <v>4271</v>
      </c>
      <c r="F2701" s="28">
        <v>35315</v>
      </c>
      <c r="G2701" s="29">
        <v>0.92708333333333337</v>
      </c>
      <c r="H2701" s="28">
        <v>35315</v>
      </c>
      <c r="I2701" s="29">
        <v>0.97916666666666663</v>
      </c>
      <c r="J2701" s="27" t="s">
        <v>889</v>
      </c>
      <c r="K2701" s="27">
        <v>0</v>
      </c>
      <c r="L2701" s="27">
        <v>0.15</v>
      </c>
      <c r="M2701" s="27">
        <v>0.15</v>
      </c>
      <c r="N2701" s="27" t="s">
        <v>882</v>
      </c>
      <c r="O2701" s="30">
        <v>201907580</v>
      </c>
      <c r="P2701" s="22"/>
      <c r="Q2701" s="22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9"/>
    </row>
    <row r="2702" spans="1:29" x14ac:dyDescent="0.25">
      <c r="A2702" s="27">
        <v>1996</v>
      </c>
      <c r="B2702" s="27" t="s">
        <v>4071</v>
      </c>
      <c r="C2702" s="27" t="s">
        <v>674</v>
      </c>
      <c r="D2702" s="27" t="s">
        <v>1248</v>
      </c>
      <c r="E2702" s="27" t="s">
        <v>4002</v>
      </c>
      <c r="F2702" s="28">
        <v>35315</v>
      </c>
      <c r="G2702" s="29">
        <v>0.94444444444444453</v>
      </c>
      <c r="H2702" s="28">
        <v>35316</v>
      </c>
      <c r="I2702" s="29">
        <v>6.9444444444444441E-3</v>
      </c>
      <c r="J2702" s="27" t="s">
        <v>889</v>
      </c>
      <c r="K2702" s="27">
        <v>0</v>
      </c>
      <c r="L2702" s="27">
        <v>0.15</v>
      </c>
      <c r="M2702" s="27">
        <v>0.15</v>
      </c>
      <c r="N2702" s="27" t="s">
        <v>882</v>
      </c>
      <c r="O2702" s="30">
        <v>201806780</v>
      </c>
      <c r="P2702" s="22"/>
      <c r="Q2702" s="22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9"/>
    </row>
    <row r="2703" spans="1:29" x14ac:dyDescent="0.25">
      <c r="A2703" s="27">
        <v>1996</v>
      </c>
      <c r="B2703" s="27" t="s">
        <v>3912</v>
      </c>
      <c r="C2703" s="27" t="s">
        <v>674</v>
      </c>
      <c r="D2703" s="27" t="s">
        <v>1248</v>
      </c>
      <c r="E2703" s="27" t="s">
        <v>3913</v>
      </c>
      <c r="F2703" s="28">
        <v>35315</v>
      </c>
      <c r="G2703" s="29">
        <v>0.97569444444444453</v>
      </c>
      <c r="H2703" s="28">
        <v>35316</v>
      </c>
      <c r="I2703" s="29">
        <v>6.9444444444444441E-3</v>
      </c>
      <c r="J2703" s="27" t="s">
        <v>889</v>
      </c>
      <c r="K2703" s="27">
        <v>0</v>
      </c>
      <c r="L2703" s="27">
        <v>0.05</v>
      </c>
      <c r="M2703" s="27">
        <v>0.05</v>
      </c>
      <c r="N2703" s="27" t="s">
        <v>882</v>
      </c>
      <c r="O2703" s="30">
        <v>202004244</v>
      </c>
      <c r="P2703" s="22"/>
      <c r="Q2703" s="22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9"/>
    </row>
    <row r="2704" spans="1:29" x14ac:dyDescent="0.25">
      <c r="A2704" s="27">
        <v>1996</v>
      </c>
      <c r="B2704" s="27" t="s">
        <v>1157</v>
      </c>
      <c r="C2704" s="27" t="s">
        <v>676</v>
      </c>
      <c r="D2704" s="27" t="s">
        <v>901</v>
      </c>
      <c r="E2704" s="27" t="s">
        <v>1158</v>
      </c>
      <c r="F2704" s="28">
        <v>35316</v>
      </c>
      <c r="G2704" s="29">
        <v>0.43055555555555558</v>
      </c>
      <c r="H2704" s="28">
        <v>35316</v>
      </c>
      <c r="I2704" s="29">
        <v>0.4861111111111111</v>
      </c>
      <c r="J2704" s="27" t="s">
        <v>889</v>
      </c>
      <c r="K2704" s="27">
        <v>0</v>
      </c>
      <c r="L2704" s="27">
        <v>0.05</v>
      </c>
      <c r="M2704" s="27">
        <v>0.05</v>
      </c>
      <c r="N2704" s="27" t="s">
        <v>882</v>
      </c>
      <c r="O2704" s="30">
        <v>201806673</v>
      </c>
      <c r="P2704" s="22"/>
      <c r="Q2704" s="22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9"/>
    </row>
    <row r="2705" spans="1:29" x14ac:dyDescent="0.25">
      <c r="A2705" s="27">
        <v>1996</v>
      </c>
      <c r="B2705" s="27" t="s">
        <v>4074</v>
      </c>
      <c r="C2705" s="27" t="s">
        <v>674</v>
      </c>
      <c r="D2705" s="27" t="s">
        <v>3939</v>
      </c>
      <c r="E2705" s="27" t="s">
        <v>777</v>
      </c>
      <c r="F2705" s="28">
        <v>35316</v>
      </c>
      <c r="G2705" s="29">
        <v>0.46527777777777773</v>
      </c>
      <c r="H2705" s="28">
        <v>35316</v>
      </c>
      <c r="I2705" s="29">
        <v>0.51388888888888895</v>
      </c>
      <c r="J2705" s="27" t="s">
        <v>889</v>
      </c>
      <c r="K2705" s="27">
        <v>0</v>
      </c>
      <c r="L2705" s="27">
        <v>0.02</v>
      </c>
      <c r="M2705" s="27">
        <v>0.02</v>
      </c>
      <c r="N2705" s="27" t="s">
        <v>882</v>
      </c>
      <c r="O2705" s="30">
        <v>201806360</v>
      </c>
      <c r="P2705" s="22"/>
      <c r="Q2705" s="22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9"/>
    </row>
    <row r="2706" spans="1:29" x14ac:dyDescent="0.25">
      <c r="A2706" s="27">
        <v>1996</v>
      </c>
      <c r="B2706" s="27" t="s">
        <v>4592</v>
      </c>
      <c r="C2706" s="27" t="s">
        <v>674</v>
      </c>
      <c r="D2706" s="27" t="s">
        <v>752</v>
      </c>
      <c r="E2706" s="27" t="s">
        <v>751</v>
      </c>
      <c r="F2706" s="28">
        <v>35316</v>
      </c>
      <c r="G2706" s="29">
        <v>0.56944444444444442</v>
      </c>
      <c r="H2706" s="28">
        <v>35316</v>
      </c>
      <c r="I2706" s="29">
        <v>0.59375</v>
      </c>
      <c r="J2706" s="27" t="s">
        <v>889</v>
      </c>
      <c r="K2706" s="27">
        <v>0</v>
      </c>
      <c r="L2706" s="27">
        <v>0.1</v>
      </c>
      <c r="M2706" s="27">
        <v>0.1</v>
      </c>
      <c r="N2706" s="27" t="s">
        <v>882</v>
      </c>
      <c r="O2706" s="30">
        <v>201704289</v>
      </c>
      <c r="P2706" s="22"/>
      <c r="Q2706" s="22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9"/>
    </row>
    <row r="2707" spans="1:29" x14ac:dyDescent="0.25">
      <c r="A2707" s="27">
        <v>1996</v>
      </c>
      <c r="B2707" s="27" t="s">
        <v>1157</v>
      </c>
      <c r="C2707" s="27" t="s">
        <v>676</v>
      </c>
      <c r="D2707" s="27" t="s">
        <v>901</v>
      </c>
      <c r="E2707" s="27" t="s">
        <v>1158</v>
      </c>
      <c r="F2707" s="28">
        <v>35316</v>
      </c>
      <c r="G2707" s="29">
        <v>0.58333333333333337</v>
      </c>
      <c r="H2707" s="28">
        <v>35316</v>
      </c>
      <c r="I2707" s="29">
        <v>0.6875</v>
      </c>
      <c r="J2707" s="27" t="s">
        <v>889</v>
      </c>
      <c r="K2707" s="27">
        <v>0</v>
      </c>
      <c r="L2707" s="27">
        <v>0.5</v>
      </c>
      <c r="M2707" s="27">
        <v>0.5</v>
      </c>
      <c r="N2707" s="27" t="s">
        <v>882</v>
      </c>
      <c r="O2707" s="30">
        <v>201505519</v>
      </c>
      <c r="P2707" s="22"/>
      <c r="Q2707" s="22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9"/>
    </row>
    <row r="2708" spans="1:29" x14ac:dyDescent="0.25">
      <c r="A2708" s="27">
        <v>1996</v>
      </c>
      <c r="B2708" s="27" t="s">
        <v>4308</v>
      </c>
      <c r="C2708" s="27" t="s">
        <v>674</v>
      </c>
      <c r="D2708" s="27" t="s">
        <v>3824</v>
      </c>
      <c r="E2708" s="27" t="s">
        <v>3825</v>
      </c>
      <c r="F2708" s="28">
        <v>35316</v>
      </c>
      <c r="G2708" s="29">
        <v>0.62152777777777779</v>
      </c>
      <c r="H2708" s="28">
        <v>35316</v>
      </c>
      <c r="I2708" s="29">
        <v>0.65625</v>
      </c>
      <c r="J2708" s="27" t="s">
        <v>889</v>
      </c>
      <c r="K2708" s="27">
        <v>0</v>
      </c>
      <c r="L2708" s="27">
        <v>0.04</v>
      </c>
      <c r="M2708" s="27">
        <v>0.04</v>
      </c>
      <c r="N2708" s="27" t="s">
        <v>882</v>
      </c>
      <c r="O2708" s="30">
        <v>201906117</v>
      </c>
      <c r="P2708" s="22"/>
      <c r="Q2708" s="22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9"/>
    </row>
    <row r="2709" spans="1:29" x14ac:dyDescent="0.25">
      <c r="A2709" s="27">
        <v>1996</v>
      </c>
      <c r="B2709" s="27" t="s">
        <v>4913</v>
      </c>
      <c r="C2709" s="27" t="s">
        <v>674</v>
      </c>
      <c r="D2709" s="27" t="s">
        <v>3827</v>
      </c>
      <c r="E2709" s="27" t="s">
        <v>4914</v>
      </c>
      <c r="F2709" s="28">
        <v>35316</v>
      </c>
      <c r="G2709" s="29">
        <v>0.63541666666666663</v>
      </c>
      <c r="H2709" s="28">
        <v>35316</v>
      </c>
      <c r="I2709" s="29">
        <v>0.82291666666666663</v>
      </c>
      <c r="J2709" s="27" t="s">
        <v>889</v>
      </c>
      <c r="K2709" s="27">
        <v>0</v>
      </c>
      <c r="L2709" s="27">
        <v>4</v>
      </c>
      <c r="M2709" s="27">
        <v>4</v>
      </c>
      <c r="N2709" s="27" t="s">
        <v>882</v>
      </c>
      <c r="O2709" s="30">
        <v>201705580</v>
      </c>
      <c r="P2709" s="22"/>
      <c r="Q2709" s="22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9"/>
    </row>
    <row r="2710" spans="1:29" x14ac:dyDescent="0.25">
      <c r="A2710" s="27">
        <v>1996</v>
      </c>
      <c r="B2710" s="27" t="s">
        <v>1251</v>
      </c>
      <c r="C2710" s="27" t="s">
        <v>676</v>
      </c>
      <c r="D2710" s="27" t="s">
        <v>905</v>
      </c>
      <c r="E2710" s="27" t="s">
        <v>912</v>
      </c>
      <c r="F2710" s="28">
        <v>35316</v>
      </c>
      <c r="G2710" s="29">
        <v>0.63888888888888895</v>
      </c>
      <c r="H2710" s="28">
        <v>35316</v>
      </c>
      <c r="I2710" s="29">
        <v>0.6875</v>
      </c>
      <c r="J2710" s="27" t="s">
        <v>889</v>
      </c>
      <c r="K2710" s="27">
        <v>0</v>
      </c>
      <c r="L2710" s="27">
        <v>0.05</v>
      </c>
      <c r="M2710" s="27">
        <v>0.05</v>
      </c>
      <c r="N2710" s="27" t="s">
        <v>882</v>
      </c>
      <c r="O2710" s="30">
        <v>201907915</v>
      </c>
      <c r="P2710" s="22"/>
      <c r="Q2710" s="22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9"/>
    </row>
    <row r="2711" spans="1:29" x14ac:dyDescent="0.25">
      <c r="A2711" s="27">
        <v>1996</v>
      </c>
      <c r="B2711" s="27" t="s">
        <v>922</v>
      </c>
      <c r="C2711" s="27" t="s">
        <v>676</v>
      </c>
      <c r="D2711" s="27" t="s">
        <v>891</v>
      </c>
      <c r="E2711" s="27" t="s">
        <v>923</v>
      </c>
      <c r="F2711" s="28">
        <v>35316</v>
      </c>
      <c r="G2711" s="29">
        <v>0.66666666666666663</v>
      </c>
      <c r="H2711" s="28">
        <v>35316</v>
      </c>
      <c r="I2711" s="29">
        <v>0.78819444444444453</v>
      </c>
      <c r="J2711" s="27" t="s">
        <v>889</v>
      </c>
      <c r="K2711" s="27">
        <v>0.1</v>
      </c>
      <c r="L2711" s="27">
        <v>0</v>
      </c>
      <c r="M2711" s="27">
        <v>0.1</v>
      </c>
      <c r="N2711" s="27" t="s">
        <v>882</v>
      </c>
      <c r="O2711" s="30">
        <v>201707165</v>
      </c>
      <c r="P2711" s="22"/>
      <c r="Q2711" s="22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9"/>
    </row>
    <row r="2712" spans="1:29" x14ac:dyDescent="0.25">
      <c r="A2712" s="27">
        <v>1996</v>
      </c>
      <c r="B2712" s="27" t="s">
        <v>924</v>
      </c>
      <c r="C2712" s="27" t="s">
        <v>676</v>
      </c>
      <c r="D2712" s="27" t="s">
        <v>925</v>
      </c>
      <c r="E2712" s="27" t="s">
        <v>926</v>
      </c>
      <c r="F2712" s="28">
        <v>35316</v>
      </c>
      <c r="G2712" s="29">
        <v>0.68055555555555547</v>
      </c>
      <c r="H2712" s="28">
        <v>35316</v>
      </c>
      <c r="I2712" s="29">
        <v>0.80555555555555547</v>
      </c>
      <c r="J2712" s="27" t="s">
        <v>889</v>
      </c>
      <c r="K2712" s="27">
        <v>0</v>
      </c>
      <c r="L2712" s="27">
        <v>0.03</v>
      </c>
      <c r="M2712" s="27">
        <v>0.03</v>
      </c>
      <c r="N2712" s="27" t="s">
        <v>882</v>
      </c>
      <c r="O2712" s="30">
        <v>201907580</v>
      </c>
      <c r="P2712" s="22"/>
      <c r="Q2712" s="22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9"/>
    </row>
    <row r="2713" spans="1:29" x14ac:dyDescent="0.25">
      <c r="A2713" s="27">
        <v>1996</v>
      </c>
      <c r="B2713" s="27" t="s">
        <v>918</v>
      </c>
      <c r="C2713" s="27" t="s">
        <v>676</v>
      </c>
      <c r="D2713" s="27" t="s">
        <v>914</v>
      </c>
      <c r="E2713" s="27" t="s">
        <v>919</v>
      </c>
      <c r="F2713" s="28">
        <v>35316</v>
      </c>
      <c r="G2713" s="29">
        <v>0.70833333333333337</v>
      </c>
      <c r="H2713" s="28">
        <v>35316</v>
      </c>
      <c r="I2713" s="29">
        <v>0.78472222222222221</v>
      </c>
      <c r="J2713" s="27" t="s">
        <v>889</v>
      </c>
      <c r="K2713" s="27">
        <v>0.05</v>
      </c>
      <c r="L2713" s="27">
        <v>0</v>
      </c>
      <c r="M2713" s="27">
        <v>0.05</v>
      </c>
      <c r="N2713" s="27" t="s">
        <v>882</v>
      </c>
      <c r="O2713" s="30">
        <v>201809988</v>
      </c>
      <c r="P2713" s="22"/>
      <c r="Q2713" s="22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9"/>
    </row>
    <row r="2714" spans="1:29" x14ac:dyDescent="0.25">
      <c r="A2714" s="27">
        <v>1996</v>
      </c>
      <c r="B2714" s="27" t="s">
        <v>1252</v>
      </c>
      <c r="C2714" s="27" t="s">
        <v>676</v>
      </c>
      <c r="D2714" s="27" t="s">
        <v>905</v>
      </c>
      <c r="E2714" s="27" t="s">
        <v>1052</v>
      </c>
      <c r="F2714" s="28">
        <v>35316</v>
      </c>
      <c r="G2714" s="29">
        <v>0.72222222222222221</v>
      </c>
      <c r="H2714" s="28">
        <v>35316</v>
      </c>
      <c r="I2714" s="29">
        <v>0.82638888888888884</v>
      </c>
      <c r="J2714" s="27" t="s">
        <v>889</v>
      </c>
      <c r="K2714" s="27">
        <v>0</v>
      </c>
      <c r="L2714" s="27">
        <v>2</v>
      </c>
      <c r="M2714" s="27">
        <v>2</v>
      </c>
      <c r="N2714" s="27" t="s">
        <v>882</v>
      </c>
      <c r="O2714" s="30">
        <v>201604666</v>
      </c>
      <c r="P2714" s="22"/>
      <c r="Q2714" s="22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9"/>
    </row>
    <row r="2715" spans="1:29" x14ac:dyDescent="0.25">
      <c r="A2715" s="27">
        <v>1996</v>
      </c>
      <c r="B2715" s="27" t="s">
        <v>1338</v>
      </c>
      <c r="C2715" s="27" t="s">
        <v>676</v>
      </c>
      <c r="D2715" s="27" t="s">
        <v>887</v>
      </c>
      <c r="E2715" s="27" t="s">
        <v>1244</v>
      </c>
      <c r="F2715" s="28">
        <v>35316</v>
      </c>
      <c r="G2715" s="29">
        <v>0.72916666666666663</v>
      </c>
      <c r="H2715" s="28">
        <v>35316</v>
      </c>
      <c r="I2715" s="29">
        <v>0.82638888888888884</v>
      </c>
      <c r="J2715" s="27" t="s">
        <v>889</v>
      </c>
      <c r="K2715" s="27">
        <v>0</v>
      </c>
      <c r="L2715" s="27">
        <v>0.1</v>
      </c>
      <c r="M2715" s="27">
        <v>0.1</v>
      </c>
      <c r="N2715" s="27" t="s">
        <v>882</v>
      </c>
      <c r="O2715" s="30">
        <v>202006582</v>
      </c>
      <c r="P2715" s="22"/>
      <c r="Q2715" s="22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9"/>
    </row>
    <row r="2716" spans="1:29" x14ac:dyDescent="0.25">
      <c r="A2716" s="27">
        <v>1996</v>
      </c>
      <c r="B2716" s="27" t="s">
        <v>1514</v>
      </c>
      <c r="C2716" s="27" t="s">
        <v>676</v>
      </c>
      <c r="D2716" s="27" t="s">
        <v>901</v>
      </c>
      <c r="E2716" s="27" t="s">
        <v>1156</v>
      </c>
      <c r="F2716" s="28">
        <v>35316</v>
      </c>
      <c r="G2716" s="29">
        <v>0.73263888888888884</v>
      </c>
      <c r="H2716" s="28">
        <v>35316</v>
      </c>
      <c r="I2716" s="29">
        <v>0.85763888888888884</v>
      </c>
      <c r="J2716" s="27" t="s">
        <v>889</v>
      </c>
      <c r="K2716" s="27">
        <v>0</v>
      </c>
      <c r="L2716" s="27">
        <v>0.8</v>
      </c>
      <c r="M2716" s="27">
        <v>0.8</v>
      </c>
      <c r="N2716" s="27" t="s">
        <v>882</v>
      </c>
      <c r="O2716" s="30">
        <v>202005303</v>
      </c>
      <c r="P2716" s="22"/>
      <c r="Q2716" s="22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9"/>
    </row>
    <row r="2717" spans="1:29" x14ac:dyDescent="0.25">
      <c r="A2717" s="27">
        <v>1996</v>
      </c>
      <c r="B2717" s="27" t="s">
        <v>4311</v>
      </c>
      <c r="C2717" s="27" t="s">
        <v>674</v>
      </c>
      <c r="D2717" s="27" t="s">
        <v>3827</v>
      </c>
      <c r="E2717" s="27" t="s">
        <v>4012</v>
      </c>
      <c r="F2717" s="28">
        <v>35316</v>
      </c>
      <c r="G2717" s="29">
        <v>0.77430555555555547</v>
      </c>
      <c r="H2717" s="28">
        <v>35316</v>
      </c>
      <c r="I2717" s="29">
        <v>0.80208333333333337</v>
      </c>
      <c r="J2717" s="27" t="s">
        <v>889</v>
      </c>
      <c r="K2717" s="27">
        <v>0</v>
      </c>
      <c r="L2717" s="27">
        <v>0.05</v>
      </c>
      <c r="M2717" s="27">
        <v>0.05</v>
      </c>
      <c r="N2717" s="27" t="s">
        <v>882</v>
      </c>
      <c r="O2717" s="30">
        <v>202102704</v>
      </c>
      <c r="P2717" s="22"/>
      <c r="Q2717" s="22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9"/>
    </row>
    <row r="2718" spans="1:29" x14ac:dyDescent="0.25">
      <c r="A2718" s="27">
        <v>1996</v>
      </c>
      <c r="B2718" s="27" t="s">
        <v>4360</v>
      </c>
      <c r="C2718" s="27" t="s">
        <v>674</v>
      </c>
      <c r="D2718" s="27" t="s">
        <v>3939</v>
      </c>
      <c r="E2718" s="27" t="s">
        <v>3940</v>
      </c>
      <c r="F2718" s="28">
        <v>35316</v>
      </c>
      <c r="G2718" s="29">
        <v>0.78472222222222221</v>
      </c>
      <c r="H2718" s="28">
        <v>35316</v>
      </c>
      <c r="I2718" s="29">
        <v>0.84375</v>
      </c>
      <c r="J2718" s="27" t="s">
        <v>889</v>
      </c>
      <c r="K2718" s="27">
        <v>0</v>
      </c>
      <c r="L2718" s="27">
        <v>0.05</v>
      </c>
      <c r="M2718" s="27">
        <v>0.05</v>
      </c>
      <c r="N2718" s="27" t="s">
        <v>882</v>
      </c>
      <c r="O2718" s="30">
        <v>201906648</v>
      </c>
      <c r="P2718" s="22"/>
      <c r="Q2718" s="22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9"/>
    </row>
    <row r="2719" spans="1:29" x14ac:dyDescent="0.25">
      <c r="A2719" s="27">
        <v>1996</v>
      </c>
      <c r="B2719" s="27" t="s">
        <v>4071</v>
      </c>
      <c r="C2719" s="27" t="s">
        <v>674</v>
      </c>
      <c r="D2719" s="27" t="s">
        <v>1248</v>
      </c>
      <c r="E2719" s="27" t="s">
        <v>4002</v>
      </c>
      <c r="F2719" s="28">
        <v>35316</v>
      </c>
      <c r="G2719" s="29">
        <v>0.79166666666666663</v>
      </c>
      <c r="H2719" s="28">
        <v>35316</v>
      </c>
      <c r="I2719" s="29">
        <v>0.82638888888888884</v>
      </c>
      <c r="J2719" s="27" t="s">
        <v>889</v>
      </c>
      <c r="K2719" s="27">
        <v>0</v>
      </c>
      <c r="L2719" s="27">
        <v>0.03</v>
      </c>
      <c r="M2719" s="27">
        <v>0.03</v>
      </c>
      <c r="N2719" s="27" t="s">
        <v>882</v>
      </c>
      <c r="O2719" s="30">
        <v>201101522</v>
      </c>
      <c r="P2719" s="22"/>
      <c r="Q2719" s="22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9"/>
    </row>
    <row r="2720" spans="1:29" x14ac:dyDescent="0.25">
      <c r="A2720" s="27">
        <v>1996</v>
      </c>
      <c r="B2720" s="27" t="s">
        <v>3832</v>
      </c>
      <c r="C2720" s="27" t="s">
        <v>674</v>
      </c>
      <c r="D2720" s="27" t="s">
        <v>3821</v>
      </c>
      <c r="E2720" s="27" t="s">
        <v>812</v>
      </c>
      <c r="F2720" s="28">
        <v>35316</v>
      </c>
      <c r="G2720" s="29">
        <v>0.88194444444444453</v>
      </c>
      <c r="H2720" s="28">
        <v>35317</v>
      </c>
      <c r="I2720" s="29">
        <v>0.10416666666666667</v>
      </c>
      <c r="J2720" s="27" t="s">
        <v>889</v>
      </c>
      <c r="K2720" s="27">
        <v>0</v>
      </c>
      <c r="L2720" s="27">
        <v>15</v>
      </c>
      <c r="M2720" s="27">
        <v>15</v>
      </c>
      <c r="N2720" s="27" t="s">
        <v>882</v>
      </c>
      <c r="O2720" s="30">
        <v>200703548</v>
      </c>
      <c r="P2720" s="22"/>
      <c r="Q2720" s="22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9"/>
    </row>
    <row r="2721" spans="1:29" x14ac:dyDescent="0.25">
      <c r="A2721" s="27">
        <v>1996</v>
      </c>
      <c r="B2721" s="27" t="s">
        <v>1214</v>
      </c>
      <c r="C2721" s="27" t="s">
        <v>676</v>
      </c>
      <c r="D2721" s="27" t="s">
        <v>887</v>
      </c>
      <c r="E2721" s="27" t="s">
        <v>1215</v>
      </c>
      <c r="F2721" s="28">
        <v>35317</v>
      </c>
      <c r="G2721" s="29">
        <v>3.125E-2</v>
      </c>
      <c r="H2721" s="28">
        <v>35317</v>
      </c>
      <c r="I2721" s="29">
        <v>6.25E-2</v>
      </c>
      <c r="J2721" s="27" t="s">
        <v>889</v>
      </c>
      <c r="K2721" s="27">
        <v>0</v>
      </c>
      <c r="L2721" s="27">
        <v>0.03</v>
      </c>
      <c r="M2721" s="27">
        <v>0.03</v>
      </c>
      <c r="N2721" s="27" t="s">
        <v>882</v>
      </c>
      <c r="O2721" s="30">
        <v>202006388</v>
      </c>
      <c r="P2721" s="22"/>
      <c r="Q2721" s="22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9"/>
    </row>
    <row r="2722" spans="1:29" x14ac:dyDescent="0.25">
      <c r="A2722" s="27">
        <v>1996</v>
      </c>
      <c r="B2722" s="27" t="s">
        <v>1319</v>
      </c>
      <c r="C2722" s="27" t="s">
        <v>676</v>
      </c>
      <c r="D2722" s="27" t="s">
        <v>905</v>
      </c>
      <c r="E2722" s="27" t="s">
        <v>1258</v>
      </c>
      <c r="F2722" s="28">
        <v>35317</v>
      </c>
      <c r="G2722" s="29">
        <v>3.125E-2</v>
      </c>
      <c r="H2722" s="28">
        <v>35317</v>
      </c>
      <c r="I2722" s="29">
        <v>6.25E-2</v>
      </c>
      <c r="J2722" s="27" t="s">
        <v>889</v>
      </c>
      <c r="K2722" s="27">
        <v>0</v>
      </c>
      <c r="L2722" s="27">
        <v>0.06</v>
      </c>
      <c r="M2722" s="27">
        <v>0.06</v>
      </c>
      <c r="N2722" s="27" t="s">
        <v>882</v>
      </c>
      <c r="O2722" s="30">
        <v>201907619</v>
      </c>
      <c r="P2722" s="22"/>
      <c r="Q2722" s="22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9"/>
    </row>
    <row r="2723" spans="1:29" x14ac:dyDescent="0.25">
      <c r="A2723" s="27">
        <v>1996</v>
      </c>
      <c r="B2723" s="27" t="s">
        <v>920</v>
      </c>
      <c r="C2723" s="27" t="s">
        <v>676</v>
      </c>
      <c r="D2723" s="27" t="s">
        <v>891</v>
      </c>
      <c r="E2723" s="27" t="s">
        <v>921</v>
      </c>
      <c r="F2723" s="28">
        <v>35317</v>
      </c>
      <c r="G2723" s="29">
        <v>9.375E-2</v>
      </c>
      <c r="H2723" s="28">
        <v>35317</v>
      </c>
      <c r="I2723" s="29">
        <v>0.14930555555555555</v>
      </c>
      <c r="J2723" s="27" t="s">
        <v>889</v>
      </c>
      <c r="K2723" s="27">
        <v>0.2</v>
      </c>
      <c r="L2723" s="27">
        <v>0</v>
      </c>
      <c r="M2723" s="27">
        <v>0.2</v>
      </c>
      <c r="N2723" s="27" t="s">
        <v>882</v>
      </c>
      <c r="O2723" s="30">
        <v>202003574</v>
      </c>
      <c r="P2723" s="22"/>
      <c r="Q2723" s="22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9"/>
    </row>
    <row r="2724" spans="1:29" x14ac:dyDescent="0.25">
      <c r="A2724" s="27">
        <v>1996</v>
      </c>
      <c r="B2724" s="27" t="s">
        <v>916</v>
      </c>
      <c r="C2724" s="27" t="s">
        <v>676</v>
      </c>
      <c r="D2724" s="27" t="s">
        <v>891</v>
      </c>
      <c r="E2724" s="27" t="s">
        <v>917</v>
      </c>
      <c r="F2724" s="28">
        <v>35317</v>
      </c>
      <c r="G2724" s="29">
        <v>0.17708333333333334</v>
      </c>
      <c r="H2724" s="28">
        <v>35317</v>
      </c>
      <c r="I2724" s="29">
        <v>0.22569444444444445</v>
      </c>
      <c r="J2724" s="27" t="s">
        <v>889</v>
      </c>
      <c r="K2724" s="27">
        <v>0.1</v>
      </c>
      <c r="L2724" s="27">
        <v>0</v>
      </c>
      <c r="M2724" s="27">
        <v>0.1</v>
      </c>
      <c r="N2724" s="27" t="s">
        <v>882</v>
      </c>
      <c r="O2724" s="30">
        <v>201800698</v>
      </c>
      <c r="P2724" s="22"/>
      <c r="Q2724" s="22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9"/>
    </row>
    <row r="2725" spans="1:29" x14ac:dyDescent="0.25">
      <c r="A2725" s="27">
        <v>1996</v>
      </c>
      <c r="B2725" s="27" t="s">
        <v>4913</v>
      </c>
      <c r="C2725" s="27" t="s">
        <v>674</v>
      </c>
      <c r="D2725" s="27" t="s">
        <v>3827</v>
      </c>
      <c r="E2725" s="27" t="s">
        <v>4914</v>
      </c>
      <c r="F2725" s="28">
        <v>35317</v>
      </c>
      <c r="G2725" s="29">
        <v>0.40625</v>
      </c>
      <c r="H2725" s="28">
        <v>35317</v>
      </c>
      <c r="I2725" s="29">
        <v>0.48958333333333331</v>
      </c>
      <c r="J2725" s="27" t="s">
        <v>889</v>
      </c>
      <c r="K2725" s="27">
        <v>0</v>
      </c>
      <c r="L2725" s="27">
        <v>1</v>
      </c>
      <c r="M2725" s="27">
        <v>1</v>
      </c>
      <c r="N2725" s="27" t="s">
        <v>882</v>
      </c>
      <c r="O2725" s="30">
        <v>201405015</v>
      </c>
      <c r="P2725" s="22"/>
      <c r="Q2725" s="22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9"/>
    </row>
    <row r="2726" spans="1:29" x14ac:dyDescent="0.25">
      <c r="A2726" s="27">
        <v>1996</v>
      </c>
      <c r="B2726" s="27" t="s">
        <v>4070</v>
      </c>
      <c r="C2726" s="27" t="s">
        <v>674</v>
      </c>
      <c r="D2726" s="27" t="s">
        <v>3859</v>
      </c>
      <c r="E2726" s="27" t="s">
        <v>4052</v>
      </c>
      <c r="F2726" s="28">
        <v>35317</v>
      </c>
      <c r="G2726" s="29">
        <v>0.41388888888888892</v>
      </c>
      <c r="H2726" s="28">
        <v>35317</v>
      </c>
      <c r="I2726" s="29">
        <v>0.47916666666666669</v>
      </c>
      <c r="J2726" s="27" t="s">
        <v>889</v>
      </c>
      <c r="K2726" s="27">
        <v>0</v>
      </c>
      <c r="L2726" s="27">
        <v>0.15</v>
      </c>
      <c r="M2726" s="27">
        <v>0.15</v>
      </c>
      <c r="N2726" s="27" t="s">
        <v>882</v>
      </c>
      <c r="O2726" s="30">
        <v>201905723</v>
      </c>
      <c r="P2726" s="22"/>
      <c r="Q2726" s="22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9"/>
    </row>
    <row r="2727" spans="1:29" x14ac:dyDescent="0.25">
      <c r="A2727" s="27">
        <v>1996</v>
      </c>
      <c r="B2727" s="27" t="s">
        <v>1249</v>
      </c>
      <c r="C2727" s="27" t="s">
        <v>676</v>
      </c>
      <c r="D2727" s="27" t="s">
        <v>1070</v>
      </c>
      <c r="E2727" s="27" t="s">
        <v>1250</v>
      </c>
      <c r="F2727" s="28">
        <v>35317</v>
      </c>
      <c r="G2727" s="29">
        <v>0.46875</v>
      </c>
      <c r="H2727" s="28">
        <v>35317</v>
      </c>
      <c r="I2727" s="29">
        <v>0.53125</v>
      </c>
      <c r="J2727" s="27" t="s">
        <v>889</v>
      </c>
      <c r="K2727" s="27">
        <v>0</v>
      </c>
      <c r="L2727" s="27">
        <v>0.5</v>
      </c>
      <c r="M2727" s="27">
        <v>0.5</v>
      </c>
      <c r="N2727" s="27" t="s">
        <v>882</v>
      </c>
      <c r="O2727" s="30">
        <v>201303517</v>
      </c>
      <c r="P2727" s="22"/>
      <c r="Q2727" s="22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9"/>
    </row>
    <row r="2728" spans="1:29" x14ac:dyDescent="0.25">
      <c r="A2728" s="27">
        <v>1996</v>
      </c>
      <c r="B2728" s="27" t="s">
        <v>918</v>
      </c>
      <c r="C2728" s="27" t="s">
        <v>676</v>
      </c>
      <c r="D2728" s="27" t="s">
        <v>914</v>
      </c>
      <c r="E2728" s="27" t="s">
        <v>919</v>
      </c>
      <c r="F2728" s="28">
        <v>35317</v>
      </c>
      <c r="G2728" s="29">
        <v>0.4861111111111111</v>
      </c>
      <c r="H2728" s="28">
        <v>35317</v>
      </c>
      <c r="I2728" s="29">
        <v>0.5625</v>
      </c>
      <c r="J2728" s="27" t="s">
        <v>889</v>
      </c>
      <c r="K2728" s="27">
        <v>0</v>
      </c>
      <c r="L2728" s="27">
        <v>1</v>
      </c>
      <c r="M2728" s="27">
        <v>1</v>
      </c>
      <c r="N2728" s="27" t="s">
        <v>882</v>
      </c>
      <c r="O2728" s="30">
        <v>201407691</v>
      </c>
      <c r="P2728" s="22"/>
      <c r="Q2728" s="22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9"/>
    </row>
    <row r="2729" spans="1:29" x14ac:dyDescent="0.25">
      <c r="A2729" s="27">
        <v>1996</v>
      </c>
      <c r="B2729" s="27" t="s">
        <v>4591</v>
      </c>
      <c r="C2729" s="27" t="s">
        <v>674</v>
      </c>
      <c r="D2729" s="27" t="s">
        <v>3841</v>
      </c>
      <c r="E2729" s="27" t="s">
        <v>4307</v>
      </c>
      <c r="F2729" s="28">
        <v>35317</v>
      </c>
      <c r="G2729" s="29">
        <v>0.4861111111111111</v>
      </c>
      <c r="H2729" s="28">
        <v>35317</v>
      </c>
      <c r="I2729" s="29">
        <v>0.56597222222222221</v>
      </c>
      <c r="J2729" s="27" t="s">
        <v>889</v>
      </c>
      <c r="K2729" s="27">
        <v>0</v>
      </c>
      <c r="L2729" s="27">
        <v>0.3</v>
      </c>
      <c r="M2729" s="27">
        <v>0.3</v>
      </c>
      <c r="N2729" s="27" t="s">
        <v>882</v>
      </c>
      <c r="O2729" s="30">
        <v>201906454</v>
      </c>
      <c r="P2729" s="22"/>
      <c r="Q2729" s="22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9"/>
    </row>
    <row r="2730" spans="1:29" x14ac:dyDescent="0.25">
      <c r="A2730" s="27">
        <v>1996</v>
      </c>
      <c r="B2730" s="27" t="s">
        <v>4980</v>
      </c>
      <c r="C2730" s="27" t="s">
        <v>674</v>
      </c>
      <c r="D2730" s="27" t="s">
        <v>3821</v>
      </c>
      <c r="E2730" s="27" t="s">
        <v>4921</v>
      </c>
      <c r="F2730" s="28">
        <v>35317</v>
      </c>
      <c r="G2730" s="29">
        <v>0.49305555555555558</v>
      </c>
      <c r="H2730" s="28">
        <v>35317</v>
      </c>
      <c r="I2730" s="29">
        <v>0.70138888888888884</v>
      </c>
      <c r="J2730" s="27" t="s">
        <v>889</v>
      </c>
      <c r="K2730" s="27">
        <v>0</v>
      </c>
      <c r="L2730" s="27">
        <v>5</v>
      </c>
      <c r="M2730" s="27">
        <v>5</v>
      </c>
      <c r="N2730" s="27" t="s">
        <v>882</v>
      </c>
      <c r="O2730" s="30">
        <v>201601879</v>
      </c>
      <c r="P2730" s="22"/>
      <c r="Q2730" s="22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9"/>
    </row>
    <row r="2731" spans="1:29" x14ac:dyDescent="0.25">
      <c r="A2731" s="27">
        <v>1996</v>
      </c>
      <c r="B2731" s="27" t="s">
        <v>3834</v>
      </c>
      <c r="C2731" s="27" t="s">
        <v>674</v>
      </c>
      <c r="D2731" s="27" t="s">
        <v>3824</v>
      </c>
      <c r="E2731" s="27" t="s">
        <v>3835</v>
      </c>
      <c r="F2731" s="28">
        <v>35317</v>
      </c>
      <c r="G2731" s="29">
        <v>0.50347222222222221</v>
      </c>
      <c r="H2731" s="28">
        <v>35317</v>
      </c>
      <c r="I2731" s="29">
        <v>0.59375</v>
      </c>
      <c r="J2731" s="27" t="s">
        <v>889</v>
      </c>
      <c r="K2731" s="27">
        <v>0.2</v>
      </c>
      <c r="L2731" s="27">
        <v>0</v>
      </c>
      <c r="M2731" s="27">
        <v>0.2</v>
      </c>
      <c r="N2731" s="27" t="s">
        <v>882</v>
      </c>
      <c r="O2731" s="30">
        <v>202008126</v>
      </c>
      <c r="P2731" s="22"/>
      <c r="Q2731" s="22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9"/>
    </row>
    <row r="2732" spans="1:29" x14ac:dyDescent="0.25">
      <c r="A2732" s="27">
        <v>1996</v>
      </c>
      <c r="B2732" s="27" t="s">
        <v>4070</v>
      </c>
      <c r="C2732" s="27" t="s">
        <v>674</v>
      </c>
      <c r="D2732" s="27" t="s">
        <v>3859</v>
      </c>
      <c r="E2732" s="27" t="s">
        <v>4052</v>
      </c>
      <c r="F2732" s="28">
        <v>35317</v>
      </c>
      <c r="G2732" s="29">
        <v>0.52083333333333337</v>
      </c>
      <c r="H2732" s="28">
        <v>35317</v>
      </c>
      <c r="I2732" s="29">
        <v>0.58333333333333337</v>
      </c>
      <c r="J2732" s="27" t="s">
        <v>889</v>
      </c>
      <c r="K2732" s="27">
        <v>0</v>
      </c>
      <c r="L2732" s="27">
        <v>0.1</v>
      </c>
      <c r="M2732" s="27">
        <v>0.1</v>
      </c>
      <c r="N2732" s="27" t="s">
        <v>882</v>
      </c>
      <c r="O2732" s="30">
        <v>202007602</v>
      </c>
      <c r="P2732" s="22"/>
      <c r="Q2732" s="22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9"/>
    </row>
    <row r="2733" spans="1:29" x14ac:dyDescent="0.25">
      <c r="A2733" s="27">
        <v>1996</v>
      </c>
      <c r="B2733" s="27" t="s">
        <v>4360</v>
      </c>
      <c r="C2733" s="27" t="s">
        <v>674</v>
      </c>
      <c r="D2733" s="27" t="s">
        <v>3939</v>
      </c>
      <c r="E2733" s="27" t="s">
        <v>3940</v>
      </c>
      <c r="F2733" s="28">
        <v>35317</v>
      </c>
      <c r="G2733" s="29">
        <v>0.52777777777777779</v>
      </c>
      <c r="H2733" s="28">
        <v>35317</v>
      </c>
      <c r="I2733" s="29">
        <v>0.57638888888888895</v>
      </c>
      <c r="J2733" s="27" t="s">
        <v>889</v>
      </c>
      <c r="K2733" s="27">
        <v>0</v>
      </c>
      <c r="L2733" s="27">
        <v>0.05</v>
      </c>
      <c r="M2733" s="27">
        <v>0.05</v>
      </c>
      <c r="N2733" s="27" t="s">
        <v>882</v>
      </c>
      <c r="O2733" s="30">
        <v>201904634</v>
      </c>
      <c r="P2733" s="22"/>
      <c r="Q2733" s="22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9"/>
    </row>
    <row r="2734" spans="1:29" x14ac:dyDescent="0.25">
      <c r="A2734" s="27">
        <v>1996</v>
      </c>
      <c r="B2734" s="27" t="s">
        <v>2484</v>
      </c>
      <c r="C2734" s="27" t="s">
        <v>2231</v>
      </c>
      <c r="D2734" s="27" t="s">
        <v>2268</v>
      </c>
      <c r="E2734" s="27" t="s">
        <v>2485</v>
      </c>
      <c r="F2734" s="28">
        <v>35317</v>
      </c>
      <c r="G2734" s="29">
        <v>0.5625</v>
      </c>
      <c r="H2734" s="28">
        <v>35317</v>
      </c>
      <c r="I2734" s="29">
        <v>0.59513888888888888</v>
      </c>
      <c r="J2734" s="27"/>
      <c r="K2734" s="27">
        <v>0.04</v>
      </c>
      <c r="L2734" s="27">
        <v>0.01</v>
      </c>
      <c r="M2734" s="27">
        <v>0.05</v>
      </c>
      <c r="N2734" s="27" t="s">
        <v>2211</v>
      </c>
      <c r="O2734" s="30">
        <v>201904803</v>
      </c>
      <c r="P2734" s="22"/>
      <c r="Q2734" s="22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9"/>
    </row>
    <row r="2735" spans="1:29" x14ac:dyDescent="0.25">
      <c r="A2735" s="27">
        <v>1996</v>
      </c>
      <c r="B2735" s="27" t="s">
        <v>4360</v>
      </c>
      <c r="C2735" s="27" t="s">
        <v>674</v>
      </c>
      <c r="D2735" s="27" t="s">
        <v>3939</v>
      </c>
      <c r="E2735" s="27" t="s">
        <v>3940</v>
      </c>
      <c r="F2735" s="28">
        <v>35317</v>
      </c>
      <c r="G2735" s="29">
        <v>0.57638888888888895</v>
      </c>
      <c r="H2735" s="28">
        <v>35317</v>
      </c>
      <c r="I2735" s="29">
        <v>0.61111111111111105</v>
      </c>
      <c r="J2735" s="27" t="s">
        <v>889</v>
      </c>
      <c r="K2735" s="27">
        <v>0</v>
      </c>
      <c r="L2735" s="27">
        <v>0.25</v>
      </c>
      <c r="M2735" s="27">
        <v>0.25</v>
      </c>
      <c r="N2735" s="27" t="s">
        <v>882</v>
      </c>
      <c r="O2735" s="30">
        <v>201604360</v>
      </c>
      <c r="P2735" s="22"/>
      <c r="Q2735" s="22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9"/>
    </row>
    <row r="2736" spans="1:29" x14ac:dyDescent="0.25">
      <c r="A2736" s="27">
        <v>1996</v>
      </c>
      <c r="B2736" s="27" t="s">
        <v>3909</v>
      </c>
      <c r="C2736" s="27" t="s">
        <v>674</v>
      </c>
      <c r="D2736" s="27" t="s">
        <v>802</v>
      </c>
      <c r="E2736" s="27" t="s">
        <v>778</v>
      </c>
      <c r="F2736" s="28">
        <v>35317</v>
      </c>
      <c r="G2736" s="29">
        <v>0.58333333333333337</v>
      </c>
      <c r="H2736" s="28">
        <v>35317</v>
      </c>
      <c r="I2736" s="29">
        <v>0.60763888888888895</v>
      </c>
      <c r="J2736" s="27" t="s">
        <v>889</v>
      </c>
      <c r="K2736" s="27">
        <v>0</v>
      </c>
      <c r="L2736" s="27">
        <v>0.01</v>
      </c>
      <c r="M2736" s="27">
        <v>0.01</v>
      </c>
      <c r="N2736" s="27" t="s">
        <v>882</v>
      </c>
      <c r="O2736" s="30">
        <v>201900565</v>
      </c>
      <c r="P2736" s="22"/>
      <c r="Q2736" s="22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9"/>
    </row>
    <row r="2737" spans="1:29" x14ac:dyDescent="0.25">
      <c r="A2737" s="27">
        <v>1996</v>
      </c>
      <c r="B2737" s="27" t="s">
        <v>1464</v>
      </c>
      <c r="C2737" s="27" t="s">
        <v>676</v>
      </c>
      <c r="D2737" s="27" t="s">
        <v>1004</v>
      </c>
      <c r="E2737" s="27" t="s">
        <v>1213</v>
      </c>
      <c r="F2737" s="28">
        <v>35317</v>
      </c>
      <c r="G2737" s="29">
        <v>0.60763888888888895</v>
      </c>
      <c r="H2737" s="28">
        <v>35317</v>
      </c>
      <c r="I2737" s="29">
        <v>0.70486111111111116</v>
      </c>
      <c r="J2737" s="27" t="s">
        <v>889</v>
      </c>
      <c r="K2737" s="27">
        <v>0</v>
      </c>
      <c r="L2737" s="27">
        <v>1.5</v>
      </c>
      <c r="M2737" s="27">
        <v>1.5</v>
      </c>
      <c r="N2737" s="27" t="s">
        <v>882</v>
      </c>
      <c r="O2737" s="30">
        <v>201905948</v>
      </c>
      <c r="P2737" s="22"/>
      <c r="Q2737" s="22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9"/>
    </row>
    <row r="2738" spans="1:29" x14ac:dyDescent="0.25">
      <c r="A2738" s="27">
        <v>1996</v>
      </c>
      <c r="B2738" s="27" t="s">
        <v>924</v>
      </c>
      <c r="C2738" s="27" t="s">
        <v>676</v>
      </c>
      <c r="D2738" s="27" t="s">
        <v>925</v>
      </c>
      <c r="E2738" s="27" t="s">
        <v>926</v>
      </c>
      <c r="F2738" s="28">
        <v>35317</v>
      </c>
      <c r="G2738" s="29">
        <v>0.61805555555555558</v>
      </c>
      <c r="H2738" s="28">
        <v>35317</v>
      </c>
      <c r="I2738" s="29">
        <v>0.80902777777777779</v>
      </c>
      <c r="J2738" s="27" t="s">
        <v>889</v>
      </c>
      <c r="K2738" s="27">
        <v>1</v>
      </c>
      <c r="L2738" s="27">
        <v>0</v>
      </c>
      <c r="M2738" s="27">
        <v>1</v>
      </c>
      <c r="N2738" s="27" t="s">
        <v>882</v>
      </c>
      <c r="O2738" s="30">
        <v>201804514</v>
      </c>
      <c r="P2738" s="22"/>
      <c r="Q2738" s="22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9"/>
    </row>
    <row r="2739" spans="1:29" x14ac:dyDescent="0.25">
      <c r="A2739" s="27">
        <v>1996</v>
      </c>
      <c r="B2739" s="27" t="s">
        <v>4074</v>
      </c>
      <c r="C2739" s="27" t="s">
        <v>674</v>
      </c>
      <c r="D2739" s="27" t="s">
        <v>3939</v>
      </c>
      <c r="E2739" s="27" t="s">
        <v>777</v>
      </c>
      <c r="F2739" s="28">
        <v>35317</v>
      </c>
      <c r="G2739" s="29">
        <v>0.61805555555555558</v>
      </c>
      <c r="H2739" s="28">
        <v>35317</v>
      </c>
      <c r="I2739" s="29">
        <v>0.65625</v>
      </c>
      <c r="J2739" s="27" t="s">
        <v>889</v>
      </c>
      <c r="K2739" s="27">
        <v>0</v>
      </c>
      <c r="L2739" s="27">
        <v>0.05</v>
      </c>
      <c r="M2739" s="27">
        <v>0.05</v>
      </c>
      <c r="N2739" s="27" t="s">
        <v>882</v>
      </c>
      <c r="O2739" s="30">
        <v>202006280</v>
      </c>
      <c r="P2739" s="22"/>
      <c r="Q2739" s="22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9"/>
    </row>
    <row r="2740" spans="1:29" x14ac:dyDescent="0.25">
      <c r="A2740" s="27">
        <v>1996</v>
      </c>
      <c r="B2740" s="27" t="s">
        <v>1249</v>
      </c>
      <c r="C2740" s="27" t="s">
        <v>676</v>
      </c>
      <c r="D2740" s="27" t="s">
        <v>1070</v>
      </c>
      <c r="E2740" s="27" t="s">
        <v>1250</v>
      </c>
      <c r="F2740" s="28">
        <v>35317</v>
      </c>
      <c r="G2740" s="29">
        <v>0.63888888888888895</v>
      </c>
      <c r="H2740" s="28">
        <v>35317</v>
      </c>
      <c r="I2740" s="29">
        <v>0.67708333333333337</v>
      </c>
      <c r="J2740" s="27" t="s">
        <v>889</v>
      </c>
      <c r="K2740" s="27">
        <v>4</v>
      </c>
      <c r="L2740" s="27">
        <v>6</v>
      </c>
      <c r="M2740" s="27">
        <v>10</v>
      </c>
      <c r="N2740" s="27" t="s">
        <v>882</v>
      </c>
      <c r="O2740" s="30">
        <v>202005485</v>
      </c>
      <c r="P2740" s="22"/>
      <c r="Q2740" s="22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9"/>
    </row>
    <row r="2741" spans="1:29" x14ac:dyDescent="0.25">
      <c r="A2741" s="27">
        <v>1996</v>
      </c>
      <c r="B2741" s="27" t="s">
        <v>4591</v>
      </c>
      <c r="C2741" s="27" t="s">
        <v>674</v>
      </c>
      <c r="D2741" s="27" t="s">
        <v>3841</v>
      </c>
      <c r="E2741" s="27" t="s">
        <v>4307</v>
      </c>
      <c r="F2741" s="28">
        <v>35317</v>
      </c>
      <c r="G2741" s="29">
        <v>0.63888888888888895</v>
      </c>
      <c r="H2741" s="28">
        <v>35317</v>
      </c>
      <c r="I2741" s="29">
        <v>0.77083333333333337</v>
      </c>
      <c r="J2741" s="27" t="s">
        <v>889</v>
      </c>
      <c r="K2741" s="27">
        <v>0</v>
      </c>
      <c r="L2741" s="27">
        <v>0.9</v>
      </c>
      <c r="M2741" s="27">
        <v>0.9</v>
      </c>
      <c r="N2741" s="27" t="s">
        <v>882</v>
      </c>
      <c r="O2741" s="30">
        <v>201606201</v>
      </c>
      <c r="P2741" s="22"/>
      <c r="Q2741" s="22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9"/>
    </row>
    <row r="2742" spans="1:29" x14ac:dyDescent="0.25">
      <c r="A2742" s="27">
        <v>1996</v>
      </c>
      <c r="B2742" s="27" t="s">
        <v>1338</v>
      </c>
      <c r="C2742" s="27" t="s">
        <v>676</v>
      </c>
      <c r="D2742" s="27" t="s">
        <v>887</v>
      </c>
      <c r="E2742" s="27" t="s">
        <v>1244</v>
      </c>
      <c r="F2742" s="28">
        <v>35317</v>
      </c>
      <c r="G2742" s="29">
        <v>0.64236111111111105</v>
      </c>
      <c r="H2742" s="28">
        <v>35317</v>
      </c>
      <c r="I2742" s="29">
        <v>0.70486111111111116</v>
      </c>
      <c r="J2742" s="27" t="s">
        <v>889</v>
      </c>
      <c r="K2742" s="27">
        <v>0</v>
      </c>
      <c r="L2742" s="27">
        <v>0.15</v>
      </c>
      <c r="M2742" s="27">
        <v>0.15</v>
      </c>
      <c r="N2742" s="27" t="s">
        <v>882</v>
      </c>
      <c r="O2742" s="30">
        <v>201700122</v>
      </c>
      <c r="P2742" s="22"/>
      <c r="Q2742" s="22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9"/>
    </row>
    <row r="2743" spans="1:29" x14ac:dyDescent="0.25">
      <c r="A2743" s="27">
        <v>1996</v>
      </c>
      <c r="B2743" s="27" t="s">
        <v>4356</v>
      </c>
      <c r="C2743" s="27" t="s">
        <v>674</v>
      </c>
      <c r="D2743" s="27" t="s">
        <v>1248</v>
      </c>
      <c r="E2743" s="27" t="s">
        <v>3913</v>
      </c>
      <c r="F2743" s="28">
        <v>35317</v>
      </c>
      <c r="G2743" s="29">
        <v>0.64236111111111105</v>
      </c>
      <c r="H2743" s="28">
        <v>35317</v>
      </c>
      <c r="I2743" s="29">
        <v>0.75347222222222221</v>
      </c>
      <c r="J2743" s="27" t="s">
        <v>889</v>
      </c>
      <c r="K2743" s="27">
        <v>0</v>
      </c>
      <c r="L2743" s="27">
        <v>1</v>
      </c>
      <c r="M2743" s="27">
        <v>1</v>
      </c>
      <c r="N2743" s="27" t="s">
        <v>882</v>
      </c>
      <c r="O2743" s="30">
        <v>202006059</v>
      </c>
      <c r="P2743" s="22"/>
      <c r="Q2743" s="22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9"/>
    </row>
    <row r="2744" spans="1:29" x14ac:dyDescent="0.25">
      <c r="A2744" s="27">
        <v>1996</v>
      </c>
      <c r="B2744" s="27" t="s">
        <v>4589</v>
      </c>
      <c r="C2744" s="27" t="s">
        <v>674</v>
      </c>
      <c r="D2744" s="27" t="s">
        <v>1248</v>
      </c>
      <c r="E2744" s="27" t="s">
        <v>835</v>
      </c>
      <c r="F2744" s="28">
        <v>35317</v>
      </c>
      <c r="G2744" s="29">
        <v>0.65277777777777779</v>
      </c>
      <c r="H2744" s="28">
        <v>35317</v>
      </c>
      <c r="I2744" s="29">
        <v>0.77083333333333337</v>
      </c>
      <c r="J2744" s="27" t="s">
        <v>889</v>
      </c>
      <c r="K2744" s="27">
        <v>0</v>
      </c>
      <c r="L2744" s="27">
        <v>2</v>
      </c>
      <c r="M2744" s="27">
        <v>2</v>
      </c>
      <c r="N2744" s="27" t="s">
        <v>882</v>
      </c>
      <c r="O2744" s="30">
        <v>202004343</v>
      </c>
      <c r="P2744" s="22"/>
      <c r="Q2744" s="22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9"/>
    </row>
    <row r="2745" spans="1:29" x14ac:dyDescent="0.25">
      <c r="A2745" s="27">
        <v>1996</v>
      </c>
      <c r="B2745" s="27" t="s">
        <v>3908</v>
      </c>
      <c r="C2745" s="27" t="s">
        <v>674</v>
      </c>
      <c r="D2745" s="27" t="s">
        <v>802</v>
      </c>
      <c r="E2745" s="27" t="s">
        <v>816</v>
      </c>
      <c r="F2745" s="28">
        <v>35317</v>
      </c>
      <c r="G2745" s="29">
        <v>0.65625</v>
      </c>
      <c r="H2745" s="28">
        <v>35317</v>
      </c>
      <c r="I2745" s="29">
        <v>0.68055555555555547</v>
      </c>
      <c r="J2745" s="27" t="s">
        <v>889</v>
      </c>
      <c r="K2745" s="27">
        <v>0</v>
      </c>
      <c r="L2745" s="27">
        <v>0.01</v>
      </c>
      <c r="M2745" s="27">
        <v>0.01</v>
      </c>
      <c r="N2745" s="27" t="s">
        <v>882</v>
      </c>
      <c r="O2745" s="30">
        <v>201908126</v>
      </c>
      <c r="P2745" s="22"/>
      <c r="Q2745" s="22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9"/>
    </row>
    <row r="2746" spans="1:29" x14ac:dyDescent="0.25">
      <c r="A2746" s="27">
        <v>1996</v>
      </c>
      <c r="B2746" s="27" t="s">
        <v>4360</v>
      </c>
      <c r="C2746" s="27" t="s">
        <v>674</v>
      </c>
      <c r="D2746" s="27" t="s">
        <v>3939</v>
      </c>
      <c r="E2746" s="27" t="s">
        <v>3940</v>
      </c>
      <c r="F2746" s="28">
        <v>35317</v>
      </c>
      <c r="G2746" s="29">
        <v>0.68055555555555547</v>
      </c>
      <c r="H2746" s="28">
        <v>35317</v>
      </c>
      <c r="I2746" s="29">
        <v>0.79166666666666663</v>
      </c>
      <c r="J2746" s="27" t="s">
        <v>889</v>
      </c>
      <c r="K2746" s="27">
        <v>0</v>
      </c>
      <c r="L2746" s="27">
        <v>2</v>
      </c>
      <c r="M2746" s="27">
        <v>2</v>
      </c>
      <c r="N2746" s="27" t="s">
        <v>882</v>
      </c>
      <c r="O2746" s="30">
        <v>201908143</v>
      </c>
      <c r="P2746" s="22"/>
      <c r="Q2746" s="22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9"/>
    </row>
    <row r="2747" spans="1:29" x14ac:dyDescent="0.25">
      <c r="A2747" s="27">
        <v>1996</v>
      </c>
      <c r="B2747" s="27" t="s">
        <v>4760</v>
      </c>
      <c r="C2747" s="27" t="s">
        <v>674</v>
      </c>
      <c r="D2747" s="27" t="s">
        <v>3884</v>
      </c>
      <c r="E2747" s="27" t="s">
        <v>4297</v>
      </c>
      <c r="F2747" s="28">
        <v>35317</v>
      </c>
      <c r="G2747" s="29">
        <v>0.69444444444444453</v>
      </c>
      <c r="H2747" s="28">
        <v>35317</v>
      </c>
      <c r="I2747" s="29">
        <v>0.76736111111111116</v>
      </c>
      <c r="J2747" s="27" t="s">
        <v>889</v>
      </c>
      <c r="K2747" s="27">
        <v>0</v>
      </c>
      <c r="L2747" s="27">
        <v>0.2</v>
      </c>
      <c r="M2747" s="27">
        <v>0.2</v>
      </c>
      <c r="N2747" s="27" t="s">
        <v>882</v>
      </c>
      <c r="O2747" s="30">
        <v>202004816</v>
      </c>
      <c r="P2747" s="22"/>
      <c r="Q2747" s="22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9"/>
    </row>
    <row r="2748" spans="1:29" x14ac:dyDescent="0.25">
      <c r="A2748" s="27">
        <v>1996</v>
      </c>
      <c r="B2748" s="27" t="s">
        <v>3909</v>
      </c>
      <c r="C2748" s="27" t="s">
        <v>674</v>
      </c>
      <c r="D2748" s="27" t="s">
        <v>802</v>
      </c>
      <c r="E2748" s="27" t="s">
        <v>778</v>
      </c>
      <c r="F2748" s="28">
        <v>35317</v>
      </c>
      <c r="G2748" s="29">
        <v>0.69791666666666663</v>
      </c>
      <c r="H2748" s="28">
        <v>35317</v>
      </c>
      <c r="I2748" s="29">
        <v>0.75</v>
      </c>
      <c r="J2748" s="27" t="s">
        <v>889</v>
      </c>
      <c r="K2748" s="27">
        <v>0</v>
      </c>
      <c r="L2748" s="27">
        <v>0.1</v>
      </c>
      <c r="M2748" s="27">
        <v>0.1</v>
      </c>
      <c r="N2748" s="27" t="s">
        <v>882</v>
      </c>
      <c r="O2748" s="30">
        <v>202008418</v>
      </c>
      <c r="P2748" s="22"/>
      <c r="Q2748" s="22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9"/>
    </row>
    <row r="2749" spans="1:29" x14ac:dyDescent="0.25">
      <c r="A2749" s="27">
        <v>1996</v>
      </c>
      <c r="B2749" s="27" t="s">
        <v>4225</v>
      </c>
      <c r="C2749" s="27" t="s">
        <v>674</v>
      </c>
      <c r="D2749" s="27" t="s">
        <v>3841</v>
      </c>
      <c r="E2749" s="27" t="s">
        <v>3925</v>
      </c>
      <c r="F2749" s="28">
        <v>35317</v>
      </c>
      <c r="G2749" s="29">
        <v>0.70486111111111116</v>
      </c>
      <c r="H2749" s="28">
        <v>35317</v>
      </c>
      <c r="I2749" s="29">
        <v>0.75694444444444453</v>
      </c>
      <c r="J2749" s="27" t="s">
        <v>889</v>
      </c>
      <c r="K2749" s="27">
        <v>0</v>
      </c>
      <c r="L2749" s="27">
        <v>0.03</v>
      </c>
      <c r="M2749" s="27">
        <v>0.03</v>
      </c>
      <c r="N2749" s="27" t="s">
        <v>882</v>
      </c>
      <c r="O2749" s="30">
        <v>201906638</v>
      </c>
      <c r="P2749" s="22"/>
      <c r="Q2749" s="22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9"/>
    </row>
    <row r="2750" spans="1:29" x14ac:dyDescent="0.25">
      <c r="A2750" s="27">
        <v>1996</v>
      </c>
      <c r="B2750" s="27" t="s">
        <v>4071</v>
      </c>
      <c r="C2750" s="27" t="s">
        <v>674</v>
      </c>
      <c r="D2750" s="27" t="s">
        <v>1248</v>
      </c>
      <c r="E2750" s="27" t="s">
        <v>4002</v>
      </c>
      <c r="F2750" s="28">
        <v>35317</v>
      </c>
      <c r="G2750" s="29">
        <v>0.70486111111111116</v>
      </c>
      <c r="H2750" s="28">
        <v>35317</v>
      </c>
      <c r="I2750" s="29">
        <v>0.76736111111111116</v>
      </c>
      <c r="J2750" s="27" t="s">
        <v>889</v>
      </c>
      <c r="K2750" s="27">
        <v>0</v>
      </c>
      <c r="L2750" s="27">
        <v>0.2</v>
      </c>
      <c r="M2750" s="27">
        <v>0.2</v>
      </c>
      <c r="N2750" s="27" t="s">
        <v>882</v>
      </c>
      <c r="O2750" s="30">
        <v>201806927</v>
      </c>
      <c r="P2750" s="22"/>
      <c r="Q2750" s="22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9"/>
    </row>
    <row r="2751" spans="1:29" x14ac:dyDescent="0.25">
      <c r="A2751" s="27">
        <v>1996</v>
      </c>
      <c r="B2751" s="27" t="s">
        <v>4358</v>
      </c>
      <c r="C2751" s="27" t="s">
        <v>674</v>
      </c>
      <c r="D2751" s="27" t="s">
        <v>1248</v>
      </c>
      <c r="E2751" s="27" t="s">
        <v>4359</v>
      </c>
      <c r="F2751" s="28">
        <v>35317</v>
      </c>
      <c r="G2751" s="29">
        <v>0.71527777777777779</v>
      </c>
      <c r="H2751" s="28">
        <v>35317</v>
      </c>
      <c r="I2751" s="29">
        <v>0.76041666666666663</v>
      </c>
      <c r="J2751" s="27" t="s">
        <v>889</v>
      </c>
      <c r="K2751" s="27">
        <v>0</v>
      </c>
      <c r="L2751" s="27">
        <v>0.2</v>
      </c>
      <c r="M2751" s="27">
        <v>0.2</v>
      </c>
      <c r="N2751" s="27" t="s">
        <v>882</v>
      </c>
      <c r="O2751" s="30">
        <v>202004682</v>
      </c>
      <c r="P2751" s="22"/>
      <c r="Q2751" s="22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9"/>
    </row>
    <row r="2752" spans="1:29" x14ac:dyDescent="0.25">
      <c r="A2752" s="27">
        <v>1996</v>
      </c>
      <c r="B2752" s="27" t="s">
        <v>4358</v>
      </c>
      <c r="C2752" s="27" t="s">
        <v>674</v>
      </c>
      <c r="D2752" s="27" t="s">
        <v>1248</v>
      </c>
      <c r="E2752" s="27" t="s">
        <v>4359</v>
      </c>
      <c r="F2752" s="28">
        <v>35317</v>
      </c>
      <c r="G2752" s="29">
        <v>0.75347222222222221</v>
      </c>
      <c r="H2752" s="28">
        <v>35317</v>
      </c>
      <c r="I2752" s="29">
        <v>0.77083333333333337</v>
      </c>
      <c r="J2752" s="27" t="s">
        <v>889</v>
      </c>
      <c r="K2752" s="27">
        <v>0</v>
      </c>
      <c r="L2752" s="27">
        <v>0.05</v>
      </c>
      <c r="M2752" s="27">
        <v>0.05</v>
      </c>
      <c r="N2752" s="27" t="s">
        <v>882</v>
      </c>
      <c r="O2752" s="30">
        <v>202007145</v>
      </c>
      <c r="P2752" s="22"/>
      <c r="Q2752" s="22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9"/>
    </row>
    <row r="2753" spans="1:29" x14ac:dyDescent="0.25">
      <c r="A2753" s="27">
        <v>1996</v>
      </c>
      <c r="B2753" s="27" t="s">
        <v>1519</v>
      </c>
      <c r="C2753" s="27" t="s">
        <v>676</v>
      </c>
      <c r="D2753" s="27" t="s">
        <v>930</v>
      </c>
      <c r="E2753" s="27" t="s">
        <v>931</v>
      </c>
      <c r="F2753" s="28">
        <v>35317</v>
      </c>
      <c r="G2753" s="29">
        <v>0.75694444444444453</v>
      </c>
      <c r="H2753" s="28">
        <v>35317</v>
      </c>
      <c r="I2753" s="29">
        <v>0.84027777777777779</v>
      </c>
      <c r="J2753" s="27" t="s">
        <v>889</v>
      </c>
      <c r="K2753" s="27">
        <v>0</v>
      </c>
      <c r="L2753" s="27">
        <v>1</v>
      </c>
      <c r="M2753" s="27">
        <v>1</v>
      </c>
      <c r="N2753" s="27" t="s">
        <v>882</v>
      </c>
      <c r="O2753" s="30">
        <v>202008856</v>
      </c>
      <c r="P2753" s="22"/>
      <c r="Q2753" s="22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9"/>
    </row>
    <row r="2754" spans="1:29" x14ac:dyDescent="0.25">
      <c r="A2754" s="27">
        <v>1996</v>
      </c>
      <c r="B2754" s="27" t="s">
        <v>4357</v>
      </c>
      <c r="C2754" s="27" t="s">
        <v>674</v>
      </c>
      <c r="D2754" s="27" t="s">
        <v>3821</v>
      </c>
      <c r="E2754" s="27" t="s">
        <v>4063</v>
      </c>
      <c r="F2754" s="28">
        <v>35317</v>
      </c>
      <c r="G2754" s="29">
        <v>0.85763888888888884</v>
      </c>
      <c r="H2754" s="28">
        <v>35317</v>
      </c>
      <c r="I2754" s="29">
        <v>0.92013888888888884</v>
      </c>
      <c r="J2754" s="27" t="s">
        <v>889</v>
      </c>
      <c r="K2754" s="27">
        <v>0</v>
      </c>
      <c r="L2754" s="27">
        <v>0.05</v>
      </c>
      <c r="M2754" s="27">
        <v>0.05</v>
      </c>
      <c r="N2754" s="27" t="s">
        <v>882</v>
      </c>
      <c r="O2754" s="30">
        <v>201905727</v>
      </c>
      <c r="P2754" s="22"/>
      <c r="Q2754" s="22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9"/>
    </row>
    <row r="2755" spans="1:29" x14ac:dyDescent="0.25">
      <c r="A2755" s="27">
        <v>1996</v>
      </c>
      <c r="B2755" s="27" t="s">
        <v>1252</v>
      </c>
      <c r="C2755" s="27" t="s">
        <v>676</v>
      </c>
      <c r="D2755" s="27" t="s">
        <v>905</v>
      </c>
      <c r="E2755" s="27" t="s">
        <v>1052</v>
      </c>
      <c r="F2755" s="28">
        <v>35317</v>
      </c>
      <c r="G2755" s="29">
        <v>0.86458333333333337</v>
      </c>
      <c r="H2755" s="28">
        <v>35318</v>
      </c>
      <c r="I2755" s="29">
        <v>1.0416666666666666E-2</v>
      </c>
      <c r="J2755" s="27" t="s">
        <v>889</v>
      </c>
      <c r="K2755" s="27">
        <v>3</v>
      </c>
      <c r="L2755" s="27">
        <v>3</v>
      </c>
      <c r="M2755" s="27">
        <v>6</v>
      </c>
      <c r="N2755" s="27" t="s">
        <v>882</v>
      </c>
      <c r="O2755" s="30">
        <v>201604257</v>
      </c>
      <c r="P2755" s="22"/>
      <c r="Q2755" s="22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9"/>
    </row>
    <row r="2756" spans="1:29" x14ac:dyDescent="0.25">
      <c r="A2756" s="27">
        <v>1996</v>
      </c>
      <c r="B2756" s="27" t="s">
        <v>3907</v>
      </c>
      <c r="C2756" s="27" t="s">
        <v>674</v>
      </c>
      <c r="D2756" s="27" t="s">
        <v>752</v>
      </c>
      <c r="E2756" s="27" t="s">
        <v>3882</v>
      </c>
      <c r="F2756" s="28">
        <v>35317</v>
      </c>
      <c r="G2756" s="29">
        <v>0.88055555555555554</v>
      </c>
      <c r="H2756" s="28">
        <v>35317</v>
      </c>
      <c r="I2756" s="29">
        <v>0.92708333333333337</v>
      </c>
      <c r="J2756" s="27" t="s">
        <v>889</v>
      </c>
      <c r="K2756" s="27">
        <v>0</v>
      </c>
      <c r="L2756" s="27">
        <v>0.01</v>
      </c>
      <c r="M2756" s="27">
        <v>0.01</v>
      </c>
      <c r="N2756" s="27" t="s">
        <v>882</v>
      </c>
      <c r="O2756" s="30">
        <v>201806787</v>
      </c>
      <c r="P2756" s="22"/>
      <c r="Q2756" s="22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9"/>
    </row>
    <row r="2757" spans="1:29" x14ac:dyDescent="0.25">
      <c r="A2757" s="27">
        <v>1996</v>
      </c>
      <c r="B2757" s="27" t="s">
        <v>4069</v>
      </c>
      <c r="C2757" s="27" t="s">
        <v>674</v>
      </c>
      <c r="D2757" s="27" t="s">
        <v>853</v>
      </c>
      <c r="E2757" s="27" t="s">
        <v>836</v>
      </c>
      <c r="F2757" s="28">
        <v>35317</v>
      </c>
      <c r="G2757" s="29">
        <v>0.88194444444444453</v>
      </c>
      <c r="H2757" s="28">
        <v>35317</v>
      </c>
      <c r="I2757" s="29">
        <v>0.91666666666666663</v>
      </c>
      <c r="J2757" s="27" t="s">
        <v>889</v>
      </c>
      <c r="K2757" s="27">
        <v>0</v>
      </c>
      <c r="L2757" s="27">
        <v>0.02</v>
      </c>
      <c r="M2757" s="27">
        <v>0.02</v>
      </c>
      <c r="N2757" s="27" t="s">
        <v>882</v>
      </c>
      <c r="O2757" s="30">
        <v>201603173</v>
      </c>
      <c r="P2757" s="22"/>
      <c r="Q2757" s="22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9"/>
    </row>
    <row r="2758" spans="1:29" x14ac:dyDescent="0.25">
      <c r="A2758" s="27">
        <v>1996</v>
      </c>
      <c r="B2758" s="27" t="s">
        <v>3910</v>
      </c>
      <c r="C2758" s="27" t="s">
        <v>674</v>
      </c>
      <c r="D2758" s="27" t="s">
        <v>1248</v>
      </c>
      <c r="E2758" s="27" t="s">
        <v>3911</v>
      </c>
      <c r="F2758" s="28">
        <v>35317</v>
      </c>
      <c r="G2758" s="29">
        <v>0.89583333333333337</v>
      </c>
      <c r="H2758" s="28">
        <v>35317</v>
      </c>
      <c r="I2758" s="29">
        <v>0.92361111111111116</v>
      </c>
      <c r="J2758" s="27" t="s">
        <v>889</v>
      </c>
      <c r="K2758" s="27">
        <v>0</v>
      </c>
      <c r="L2758" s="27">
        <v>0.01</v>
      </c>
      <c r="M2758" s="27">
        <v>0.01</v>
      </c>
      <c r="N2758" s="27" t="s">
        <v>882</v>
      </c>
      <c r="O2758" s="30">
        <v>202004849</v>
      </c>
      <c r="P2758" s="22"/>
      <c r="Q2758" s="22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9"/>
    </row>
    <row r="2759" spans="1:29" x14ac:dyDescent="0.25">
      <c r="A2759" s="27">
        <v>1996</v>
      </c>
      <c r="B2759" s="27" t="s">
        <v>4969</v>
      </c>
      <c r="C2759" s="27" t="s">
        <v>674</v>
      </c>
      <c r="D2759" s="27" t="s">
        <v>3827</v>
      </c>
      <c r="E2759" s="27" t="s">
        <v>4948</v>
      </c>
      <c r="F2759" s="28">
        <v>35317</v>
      </c>
      <c r="G2759" s="29">
        <v>0.89583333333333337</v>
      </c>
      <c r="H2759" s="28">
        <v>35318</v>
      </c>
      <c r="I2759" s="29">
        <v>2.0833333333333332E-2</v>
      </c>
      <c r="J2759" s="27" t="s">
        <v>889</v>
      </c>
      <c r="K2759" s="27">
        <v>0</v>
      </c>
      <c r="L2759" s="27">
        <v>3</v>
      </c>
      <c r="M2759" s="27">
        <v>3</v>
      </c>
      <c r="N2759" s="27" t="s">
        <v>882</v>
      </c>
      <c r="O2759" s="30">
        <v>201906648</v>
      </c>
      <c r="P2759" s="22"/>
      <c r="Q2759" s="22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9"/>
    </row>
    <row r="2760" spans="1:29" x14ac:dyDescent="0.25">
      <c r="A2760" s="27">
        <v>1996</v>
      </c>
      <c r="B2760" s="27" t="s">
        <v>2291</v>
      </c>
      <c r="C2760" s="27" t="s">
        <v>2231</v>
      </c>
      <c r="D2760" s="27" t="s">
        <v>2262</v>
      </c>
      <c r="E2760" s="27" t="s">
        <v>2292</v>
      </c>
      <c r="F2760" s="28">
        <v>35317</v>
      </c>
      <c r="G2760" s="29">
        <v>0.89722222222222225</v>
      </c>
      <c r="H2760" s="28">
        <v>35317</v>
      </c>
      <c r="I2760" s="29">
        <v>0.9472222222222223</v>
      </c>
      <c r="J2760" s="27"/>
      <c r="K2760" s="27">
        <v>0</v>
      </c>
      <c r="L2760" s="27">
        <v>0.02</v>
      </c>
      <c r="M2760" s="27">
        <v>0.02</v>
      </c>
      <c r="N2760" s="27" t="s">
        <v>2173</v>
      </c>
      <c r="O2760" s="30">
        <v>202005035</v>
      </c>
      <c r="P2760" s="22"/>
      <c r="Q2760" s="22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9"/>
    </row>
    <row r="2761" spans="1:29" x14ac:dyDescent="0.25">
      <c r="A2761" s="27">
        <v>1996</v>
      </c>
      <c r="B2761" s="27" t="s">
        <v>4068</v>
      </c>
      <c r="C2761" s="27" t="s">
        <v>674</v>
      </c>
      <c r="D2761" s="27" t="s">
        <v>3827</v>
      </c>
      <c r="E2761" s="27" t="s">
        <v>1223</v>
      </c>
      <c r="F2761" s="28">
        <v>35317</v>
      </c>
      <c r="G2761" s="29">
        <v>0.92361111111111116</v>
      </c>
      <c r="H2761" s="28">
        <v>35317</v>
      </c>
      <c r="I2761" s="29">
        <v>0.94444444444444453</v>
      </c>
      <c r="J2761" s="27" t="s">
        <v>889</v>
      </c>
      <c r="K2761" s="27">
        <v>0</v>
      </c>
      <c r="L2761" s="27">
        <v>0.02</v>
      </c>
      <c r="M2761" s="27">
        <v>0.02</v>
      </c>
      <c r="N2761" s="27" t="s">
        <v>882</v>
      </c>
      <c r="O2761" s="30">
        <v>201809221</v>
      </c>
      <c r="P2761" s="22"/>
      <c r="Q2761" s="22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9"/>
    </row>
    <row r="2762" spans="1:29" x14ac:dyDescent="0.25">
      <c r="A2762" s="27">
        <v>1996</v>
      </c>
      <c r="B2762" s="27" t="s">
        <v>3905</v>
      </c>
      <c r="C2762" s="27" t="s">
        <v>674</v>
      </c>
      <c r="D2762" s="27" t="s">
        <v>853</v>
      </c>
      <c r="E2762" s="27" t="s">
        <v>698</v>
      </c>
      <c r="F2762" s="28">
        <v>35317</v>
      </c>
      <c r="G2762" s="29">
        <v>0.95138888888888884</v>
      </c>
      <c r="H2762" s="28">
        <v>35317</v>
      </c>
      <c r="I2762" s="29">
        <v>0.98958333333333337</v>
      </c>
      <c r="J2762" s="27" t="s">
        <v>889</v>
      </c>
      <c r="K2762" s="27">
        <v>0</v>
      </c>
      <c r="L2762" s="27">
        <v>0.01</v>
      </c>
      <c r="M2762" s="27">
        <v>0.01</v>
      </c>
      <c r="N2762" s="27" t="s">
        <v>882</v>
      </c>
      <c r="O2762" s="30">
        <v>202003072</v>
      </c>
      <c r="P2762" s="22"/>
      <c r="Q2762" s="22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9"/>
    </row>
    <row r="2763" spans="1:29" x14ac:dyDescent="0.25">
      <c r="A2763" s="27">
        <v>1996</v>
      </c>
      <c r="B2763" s="27" t="s">
        <v>4353</v>
      </c>
      <c r="C2763" s="27" t="s">
        <v>674</v>
      </c>
      <c r="D2763" s="27" t="s">
        <v>1248</v>
      </c>
      <c r="E2763" s="27" t="s">
        <v>4354</v>
      </c>
      <c r="F2763" s="28">
        <v>35317</v>
      </c>
      <c r="G2763" s="29">
        <v>0.95138888888888884</v>
      </c>
      <c r="H2763" s="28">
        <v>35318</v>
      </c>
      <c r="I2763" s="29">
        <v>4.1666666666666664E-2</v>
      </c>
      <c r="J2763" s="27" t="s">
        <v>889</v>
      </c>
      <c r="K2763" s="27">
        <v>0</v>
      </c>
      <c r="L2763" s="27">
        <v>0.1</v>
      </c>
      <c r="M2763" s="27">
        <v>0.1</v>
      </c>
      <c r="N2763" s="27" t="s">
        <v>882</v>
      </c>
      <c r="O2763" s="30">
        <v>202008410</v>
      </c>
      <c r="P2763" s="22"/>
      <c r="Q2763" s="22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9"/>
    </row>
    <row r="2764" spans="1:29" x14ac:dyDescent="0.25">
      <c r="A2764" s="27">
        <v>1996</v>
      </c>
      <c r="B2764" s="27" t="s">
        <v>4589</v>
      </c>
      <c r="C2764" s="27" t="s">
        <v>674</v>
      </c>
      <c r="D2764" s="27" t="s">
        <v>1248</v>
      </c>
      <c r="E2764" s="27" t="s">
        <v>835</v>
      </c>
      <c r="F2764" s="28">
        <v>35317</v>
      </c>
      <c r="G2764" s="29">
        <v>0.96527777777777779</v>
      </c>
      <c r="H2764" s="28">
        <v>35318</v>
      </c>
      <c r="I2764" s="29">
        <v>6.9444444444444441E-3</v>
      </c>
      <c r="J2764" s="27" t="s">
        <v>889</v>
      </c>
      <c r="K2764" s="27">
        <v>0</v>
      </c>
      <c r="L2764" s="27">
        <v>0.1</v>
      </c>
      <c r="M2764" s="27">
        <v>0.1</v>
      </c>
      <c r="N2764" s="27" t="s">
        <v>882</v>
      </c>
      <c r="O2764" s="30">
        <v>201302823</v>
      </c>
      <c r="P2764" s="22"/>
      <c r="Q2764" s="22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9"/>
    </row>
    <row r="2765" spans="1:29" x14ac:dyDescent="0.25">
      <c r="A2765" s="27">
        <v>1996</v>
      </c>
      <c r="B2765" s="27" t="s">
        <v>1157</v>
      </c>
      <c r="C2765" s="27" t="s">
        <v>676</v>
      </c>
      <c r="D2765" s="27" t="s">
        <v>901</v>
      </c>
      <c r="E2765" s="27" t="s">
        <v>1158</v>
      </c>
      <c r="F2765" s="28">
        <v>35318</v>
      </c>
      <c r="G2765" s="29">
        <v>3.472222222222222E-3</v>
      </c>
      <c r="H2765" s="28">
        <v>35318</v>
      </c>
      <c r="I2765" s="29">
        <v>4.1666666666666664E-2</v>
      </c>
      <c r="J2765" s="27" t="s">
        <v>889</v>
      </c>
      <c r="K2765" s="27">
        <v>0</v>
      </c>
      <c r="L2765" s="27">
        <v>0.03</v>
      </c>
      <c r="M2765" s="27">
        <v>0.03</v>
      </c>
      <c r="N2765" s="27" t="s">
        <v>882</v>
      </c>
      <c r="O2765" s="30">
        <v>201905723</v>
      </c>
      <c r="P2765" s="22"/>
      <c r="Q2765" s="22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9"/>
    </row>
    <row r="2766" spans="1:29" x14ac:dyDescent="0.25">
      <c r="A2766" s="27">
        <v>1996</v>
      </c>
      <c r="B2766" s="27" t="s">
        <v>4355</v>
      </c>
      <c r="C2766" s="27" t="s">
        <v>674</v>
      </c>
      <c r="D2766" s="27" t="s">
        <v>1248</v>
      </c>
      <c r="E2766" s="27" t="s">
        <v>4042</v>
      </c>
      <c r="F2766" s="28">
        <v>35318</v>
      </c>
      <c r="G2766" s="29">
        <v>5.5555555555555552E-2</v>
      </c>
      <c r="H2766" s="28">
        <v>35318</v>
      </c>
      <c r="I2766" s="29">
        <v>0.10416666666666667</v>
      </c>
      <c r="J2766" s="27" t="s">
        <v>889</v>
      </c>
      <c r="K2766" s="27">
        <v>0</v>
      </c>
      <c r="L2766" s="27">
        <v>0.05</v>
      </c>
      <c r="M2766" s="27">
        <v>0.05</v>
      </c>
      <c r="N2766" s="27" t="s">
        <v>882</v>
      </c>
      <c r="O2766" s="30">
        <v>201806161</v>
      </c>
      <c r="P2766" s="22"/>
      <c r="Q2766" s="22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9"/>
    </row>
    <row r="2767" spans="1:29" x14ac:dyDescent="0.25">
      <c r="A2767" s="27">
        <v>1996</v>
      </c>
      <c r="B2767" s="27" t="s">
        <v>4589</v>
      </c>
      <c r="C2767" s="27" t="s">
        <v>674</v>
      </c>
      <c r="D2767" s="27" t="s">
        <v>1248</v>
      </c>
      <c r="E2767" s="27" t="s">
        <v>835</v>
      </c>
      <c r="F2767" s="28">
        <v>35318</v>
      </c>
      <c r="G2767" s="29">
        <v>7.6388888888888895E-2</v>
      </c>
      <c r="H2767" s="28">
        <v>35318</v>
      </c>
      <c r="I2767" s="29">
        <v>0.19791666666666666</v>
      </c>
      <c r="J2767" s="27" t="s">
        <v>889</v>
      </c>
      <c r="K2767" s="27">
        <v>0</v>
      </c>
      <c r="L2767" s="27">
        <v>5</v>
      </c>
      <c r="M2767" s="27">
        <v>5</v>
      </c>
      <c r="N2767" s="27" t="s">
        <v>882</v>
      </c>
      <c r="O2767" s="30">
        <v>201704851</v>
      </c>
      <c r="P2767" s="22"/>
      <c r="Q2767" s="22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9"/>
    </row>
    <row r="2768" spans="1:29" x14ac:dyDescent="0.25">
      <c r="A2768" s="27">
        <v>1996</v>
      </c>
      <c r="B2768" s="27" t="s">
        <v>1157</v>
      </c>
      <c r="C2768" s="27" t="s">
        <v>676</v>
      </c>
      <c r="D2768" s="27" t="s">
        <v>901</v>
      </c>
      <c r="E2768" s="27" t="s">
        <v>1158</v>
      </c>
      <c r="F2768" s="28">
        <v>35318</v>
      </c>
      <c r="G2768" s="29">
        <v>9.0277777777777776E-2</v>
      </c>
      <c r="H2768" s="28">
        <v>35318</v>
      </c>
      <c r="I2768" s="29">
        <v>0.15277777777777776</v>
      </c>
      <c r="J2768" s="27" t="s">
        <v>889</v>
      </c>
      <c r="K2768" s="27">
        <v>0</v>
      </c>
      <c r="L2768" s="27">
        <v>0.02</v>
      </c>
      <c r="M2768" s="27">
        <v>0.02</v>
      </c>
      <c r="N2768" s="27" t="s">
        <v>882</v>
      </c>
      <c r="O2768" s="30">
        <v>200904191</v>
      </c>
      <c r="P2768" s="22"/>
      <c r="Q2768" s="22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9"/>
    </row>
    <row r="2769" spans="1:29" x14ac:dyDescent="0.25">
      <c r="A2769" s="27">
        <v>1996</v>
      </c>
      <c r="B2769" s="27" t="s">
        <v>1251</v>
      </c>
      <c r="C2769" s="27" t="s">
        <v>676</v>
      </c>
      <c r="D2769" s="27" t="s">
        <v>905</v>
      </c>
      <c r="E2769" s="27" t="s">
        <v>912</v>
      </c>
      <c r="F2769" s="28">
        <v>35318</v>
      </c>
      <c r="G2769" s="29">
        <v>9.0277777777777776E-2</v>
      </c>
      <c r="H2769" s="28">
        <v>35318</v>
      </c>
      <c r="I2769" s="29">
        <v>0.15277777777777776</v>
      </c>
      <c r="J2769" s="27" t="s">
        <v>889</v>
      </c>
      <c r="K2769" s="27">
        <v>0</v>
      </c>
      <c r="L2769" s="27">
        <v>0.05</v>
      </c>
      <c r="M2769" s="27">
        <v>0.05</v>
      </c>
      <c r="N2769" s="27" t="s">
        <v>882</v>
      </c>
      <c r="O2769" s="30">
        <v>201907007</v>
      </c>
      <c r="P2769" s="22"/>
      <c r="Q2769" s="22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9"/>
    </row>
    <row r="2770" spans="1:29" x14ac:dyDescent="0.25">
      <c r="A2770" s="27">
        <v>1996</v>
      </c>
      <c r="B2770" s="27" t="s">
        <v>4353</v>
      </c>
      <c r="C2770" s="27" t="s">
        <v>674</v>
      </c>
      <c r="D2770" s="27" t="s">
        <v>1248</v>
      </c>
      <c r="E2770" s="27" t="s">
        <v>4354</v>
      </c>
      <c r="F2770" s="28">
        <v>35318</v>
      </c>
      <c r="G2770" s="29">
        <v>9.7222222222222224E-2</v>
      </c>
      <c r="H2770" s="28">
        <v>35318</v>
      </c>
      <c r="I2770" s="29">
        <v>0.18402777777777779</v>
      </c>
      <c r="J2770" s="27" t="s">
        <v>889</v>
      </c>
      <c r="K2770" s="27">
        <v>0</v>
      </c>
      <c r="L2770" s="27">
        <v>0.2</v>
      </c>
      <c r="M2770" s="27">
        <v>0.2</v>
      </c>
      <c r="N2770" s="27" t="s">
        <v>882</v>
      </c>
      <c r="O2770" s="30">
        <v>201909927</v>
      </c>
      <c r="P2770" s="22"/>
      <c r="Q2770" s="22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9"/>
    </row>
    <row r="2771" spans="1:29" x14ac:dyDescent="0.25">
      <c r="A2771" s="27">
        <v>1996</v>
      </c>
      <c r="B2771" s="27" t="s">
        <v>4360</v>
      </c>
      <c r="C2771" s="27" t="s">
        <v>674</v>
      </c>
      <c r="D2771" s="27" t="s">
        <v>3939</v>
      </c>
      <c r="E2771" s="27" t="s">
        <v>3940</v>
      </c>
      <c r="F2771" s="28">
        <v>35318</v>
      </c>
      <c r="G2771" s="29">
        <v>0.10069444444444443</v>
      </c>
      <c r="H2771" s="28">
        <v>35318</v>
      </c>
      <c r="I2771" s="29">
        <v>0.15277777777777776</v>
      </c>
      <c r="J2771" s="27" t="s">
        <v>889</v>
      </c>
      <c r="K2771" s="27">
        <v>0</v>
      </c>
      <c r="L2771" s="27">
        <v>0.25</v>
      </c>
      <c r="M2771" s="27">
        <v>0.25</v>
      </c>
      <c r="N2771" s="27" t="s">
        <v>882</v>
      </c>
      <c r="O2771" s="30">
        <v>201806246</v>
      </c>
      <c r="P2771" s="22"/>
      <c r="Q2771" s="22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9"/>
    </row>
    <row r="2772" spans="1:29" x14ac:dyDescent="0.25">
      <c r="A2772" s="27">
        <v>1996</v>
      </c>
      <c r="B2772" s="27" t="s">
        <v>2344</v>
      </c>
      <c r="C2772" s="27" t="s">
        <v>2231</v>
      </c>
      <c r="D2772" s="27" t="s">
        <v>2262</v>
      </c>
      <c r="E2772" s="27" t="s">
        <v>2345</v>
      </c>
      <c r="F2772" s="28">
        <v>35318</v>
      </c>
      <c r="G2772" s="29">
        <v>0.1111111111111111</v>
      </c>
      <c r="H2772" s="28">
        <v>35318</v>
      </c>
      <c r="I2772" s="29">
        <v>0.35416666666666669</v>
      </c>
      <c r="J2772" s="27"/>
      <c r="K2772" s="27">
        <v>0.4</v>
      </c>
      <c r="L2772" s="27">
        <v>4.5</v>
      </c>
      <c r="M2772" s="27">
        <v>4.9000000000000004</v>
      </c>
      <c r="N2772" s="27" t="s">
        <v>2173</v>
      </c>
      <c r="O2772" s="30">
        <v>201705591</v>
      </c>
      <c r="P2772" s="22"/>
      <c r="Q2772" s="22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9"/>
    </row>
    <row r="2773" spans="1:29" x14ac:dyDescent="0.25">
      <c r="A2773" s="27">
        <v>1996</v>
      </c>
      <c r="B2773" s="27" t="s">
        <v>4718</v>
      </c>
      <c r="C2773" s="27" t="s">
        <v>674</v>
      </c>
      <c r="D2773" s="27" t="s">
        <v>3841</v>
      </c>
      <c r="E2773" s="27" t="s">
        <v>800</v>
      </c>
      <c r="F2773" s="28">
        <v>35318</v>
      </c>
      <c r="G2773" s="29">
        <v>0.11458333333333333</v>
      </c>
      <c r="H2773" s="28">
        <v>35318</v>
      </c>
      <c r="I2773" s="29">
        <v>0.17708333333333334</v>
      </c>
      <c r="J2773" s="27" t="s">
        <v>889</v>
      </c>
      <c r="K2773" s="27">
        <v>0</v>
      </c>
      <c r="L2773" s="27">
        <v>0.15</v>
      </c>
      <c r="M2773" s="27">
        <v>0.15</v>
      </c>
      <c r="N2773" s="27" t="s">
        <v>882</v>
      </c>
      <c r="O2773" s="30">
        <v>201806278</v>
      </c>
      <c r="P2773" s="22"/>
      <c r="Q2773" s="22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9"/>
    </row>
    <row r="2774" spans="1:29" x14ac:dyDescent="0.25">
      <c r="A2774" s="27">
        <v>1996</v>
      </c>
      <c r="B2774" s="27" t="s">
        <v>1153</v>
      </c>
      <c r="C2774" s="27" t="s">
        <v>676</v>
      </c>
      <c r="D2774" s="27" t="s">
        <v>1004</v>
      </c>
      <c r="E2774" s="27" t="s">
        <v>1154</v>
      </c>
      <c r="F2774" s="28">
        <v>35318</v>
      </c>
      <c r="G2774" s="29">
        <v>0.13194444444444445</v>
      </c>
      <c r="H2774" s="28">
        <v>35318</v>
      </c>
      <c r="I2774" s="29">
        <v>0.17013888888888887</v>
      </c>
      <c r="J2774" s="27" t="s">
        <v>889</v>
      </c>
      <c r="K2774" s="27">
        <v>0</v>
      </c>
      <c r="L2774" s="27">
        <v>0.02</v>
      </c>
      <c r="M2774" s="27">
        <v>0.02</v>
      </c>
      <c r="N2774" s="27" t="s">
        <v>882</v>
      </c>
      <c r="O2774" s="30">
        <v>202007723</v>
      </c>
      <c r="P2774" s="22"/>
      <c r="Q2774" s="22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9"/>
    </row>
    <row r="2775" spans="1:29" x14ac:dyDescent="0.25">
      <c r="A2775" s="27">
        <v>1996</v>
      </c>
      <c r="B2775" s="27" t="s">
        <v>2282</v>
      </c>
      <c r="C2775" s="27" t="s">
        <v>2231</v>
      </c>
      <c r="D2775" s="27" t="s">
        <v>2273</v>
      </c>
      <c r="E2775" s="27" t="s">
        <v>2283</v>
      </c>
      <c r="F2775" s="28">
        <v>35318</v>
      </c>
      <c r="G2775" s="29">
        <v>0.13541666666666666</v>
      </c>
      <c r="H2775" s="28">
        <v>35318</v>
      </c>
      <c r="I2775" s="29">
        <v>0.19444444444444445</v>
      </c>
      <c r="J2775" s="27"/>
      <c r="K2775" s="27">
        <v>0</v>
      </c>
      <c r="L2775" s="27">
        <v>0.21</v>
      </c>
      <c r="M2775" s="27">
        <v>0.21</v>
      </c>
      <c r="N2775" s="27" t="s">
        <v>2173</v>
      </c>
      <c r="O2775" s="30">
        <v>201705457</v>
      </c>
      <c r="P2775" s="22"/>
      <c r="Q2775" s="22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9"/>
    </row>
    <row r="2776" spans="1:29" x14ac:dyDescent="0.25">
      <c r="A2776" s="27">
        <v>1996</v>
      </c>
      <c r="B2776" s="27" t="s">
        <v>4360</v>
      </c>
      <c r="C2776" s="27" t="s">
        <v>674</v>
      </c>
      <c r="D2776" s="27" t="s">
        <v>3939</v>
      </c>
      <c r="E2776" s="27" t="s">
        <v>3940</v>
      </c>
      <c r="F2776" s="28">
        <v>35318</v>
      </c>
      <c r="G2776" s="29">
        <v>0.13541666666666666</v>
      </c>
      <c r="H2776" s="28">
        <v>35318</v>
      </c>
      <c r="I2776" s="29">
        <v>0.41666666666666669</v>
      </c>
      <c r="J2776" s="27" t="s">
        <v>889</v>
      </c>
      <c r="K2776" s="27">
        <v>0</v>
      </c>
      <c r="L2776" s="27">
        <v>2</v>
      </c>
      <c r="M2776" s="27">
        <v>2</v>
      </c>
      <c r="N2776" s="27" t="s">
        <v>882</v>
      </c>
      <c r="O2776" s="30">
        <v>201802646</v>
      </c>
      <c r="P2776" s="22"/>
      <c r="Q2776" s="22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9"/>
    </row>
    <row r="2777" spans="1:29" x14ac:dyDescent="0.25">
      <c r="A2777" s="27">
        <v>1996</v>
      </c>
      <c r="B2777" s="27" t="s">
        <v>1324</v>
      </c>
      <c r="C2777" s="27" t="s">
        <v>676</v>
      </c>
      <c r="D2777" s="27" t="s">
        <v>901</v>
      </c>
      <c r="E2777" s="27" t="s">
        <v>1325</v>
      </c>
      <c r="F2777" s="28">
        <v>35318</v>
      </c>
      <c r="G2777" s="29">
        <v>0.14583333333333334</v>
      </c>
      <c r="H2777" s="28">
        <v>35318</v>
      </c>
      <c r="I2777" s="29">
        <v>0.25</v>
      </c>
      <c r="J2777" s="27" t="s">
        <v>889</v>
      </c>
      <c r="K2777" s="27">
        <v>0</v>
      </c>
      <c r="L2777" s="27">
        <v>0.08</v>
      </c>
      <c r="M2777" s="27">
        <v>0.08</v>
      </c>
      <c r="N2777" s="27" t="s">
        <v>882</v>
      </c>
      <c r="O2777" s="30">
        <v>201907264</v>
      </c>
      <c r="P2777" s="22"/>
      <c r="Q2777" s="22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9"/>
    </row>
    <row r="2778" spans="1:29" x14ac:dyDescent="0.25">
      <c r="A2778" s="27">
        <v>1996</v>
      </c>
      <c r="B2778" s="27" t="s">
        <v>911</v>
      </c>
      <c r="C2778" s="27" t="s">
        <v>676</v>
      </c>
      <c r="D2778" s="27" t="s">
        <v>905</v>
      </c>
      <c r="E2778" s="27" t="s">
        <v>912</v>
      </c>
      <c r="F2778" s="28">
        <v>35318</v>
      </c>
      <c r="G2778" s="29">
        <v>0.14930555555555555</v>
      </c>
      <c r="H2778" s="28">
        <v>35318</v>
      </c>
      <c r="I2778" s="29">
        <v>0.33333333333333331</v>
      </c>
      <c r="J2778" s="27" t="s">
        <v>889</v>
      </c>
      <c r="K2778" s="27">
        <v>5</v>
      </c>
      <c r="L2778" s="27">
        <v>0</v>
      </c>
      <c r="M2778" s="27">
        <v>5</v>
      </c>
      <c r="N2778" s="27" t="s">
        <v>882</v>
      </c>
      <c r="O2778" s="30">
        <v>201703602</v>
      </c>
      <c r="P2778" s="22"/>
      <c r="Q2778" s="22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9"/>
    </row>
    <row r="2779" spans="1:29" x14ac:dyDescent="0.25">
      <c r="A2779" s="27">
        <v>1996</v>
      </c>
      <c r="B2779" s="27" t="s">
        <v>3833</v>
      </c>
      <c r="C2779" s="27" t="s">
        <v>674</v>
      </c>
      <c r="D2779" s="27" t="s">
        <v>3821</v>
      </c>
      <c r="E2779" s="27" t="s">
        <v>739</v>
      </c>
      <c r="F2779" s="28">
        <v>35318</v>
      </c>
      <c r="G2779" s="29">
        <v>0.16180555555555556</v>
      </c>
      <c r="H2779" s="28">
        <v>35318</v>
      </c>
      <c r="I2779" s="29">
        <v>0.70833333333333337</v>
      </c>
      <c r="J2779" s="27" t="s">
        <v>889</v>
      </c>
      <c r="K2779" s="27">
        <v>6</v>
      </c>
      <c r="L2779" s="27">
        <v>0</v>
      </c>
      <c r="M2779" s="27">
        <v>6</v>
      </c>
      <c r="N2779" s="27" t="s">
        <v>882</v>
      </c>
      <c r="O2779" s="30">
        <v>202006094</v>
      </c>
      <c r="P2779" s="22"/>
      <c r="Q2779" s="22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9"/>
    </row>
    <row r="2780" spans="1:29" x14ac:dyDescent="0.25">
      <c r="A2780" s="27">
        <v>1996</v>
      </c>
      <c r="B2780" s="27" t="s">
        <v>4355</v>
      </c>
      <c r="C2780" s="27" t="s">
        <v>674</v>
      </c>
      <c r="D2780" s="27" t="s">
        <v>1248</v>
      </c>
      <c r="E2780" s="27" t="s">
        <v>4042</v>
      </c>
      <c r="F2780" s="28">
        <v>35318</v>
      </c>
      <c r="G2780" s="29">
        <v>0.18402777777777779</v>
      </c>
      <c r="H2780" s="28">
        <v>35318</v>
      </c>
      <c r="I2780" s="29">
        <v>0.28125</v>
      </c>
      <c r="J2780" s="27" t="s">
        <v>889</v>
      </c>
      <c r="K2780" s="27">
        <v>0</v>
      </c>
      <c r="L2780" s="27">
        <v>0.2</v>
      </c>
      <c r="M2780" s="27">
        <v>0.2</v>
      </c>
      <c r="N2780" s="27" t="s">
        <v>882</v>
      </c>
      <c r="O2780" s="30">
        <v>201907063</v>
      </c>
      <c r="P2780" s="22"/>
      <c r="Q2780" s="22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9"/>
    </row>
    <row r="2781" spans="1:29" x14ac:dyDescent="0.25">
      <c r="A2781" s="27">
        <v>1996</v>
      </c>
      <c r="B2781" s="27" t="s">
        <v>4355</v>
      </c>
      <c r="C2781" s="27" t="s">
        <v>674</v>
      </c>
      <c r="D2781" s="27" t="s">
        <v>1248</v>
      </c>
      <c r="E2781" s="27" t="s">
        <v>4042</v>
      </c>
      <c r="F2781" s="28">
        <v>35318</v>
      </c>
      <c r="G2781" s="29">
        <v>0.18402777777777779</v>
      </c>
      <c r="H2781" s="28">
        <v>35318</v>
      </c>
      <c r="I2781" s="29">
        <v>0.24652777777777779</v>
      </c>
      <c r="J2781" s="27" t="s">
        <v>889</v>
      </c>
      <c r="K2781" s="27">
        <v>0</v>
      </c>
      <c r="L2781" s="27">
        <v>0.3</v>
      </c>
      <c r="M2781" s="27">
        <v>0.3</v>
      </c>
      <c r="N2781" s="27" t="s">
        <v>882</v>
      </c>
      <c r="O2781" s="30">
        <v>201907594</v>
      </c>
      <c r="P2781" s="22"/>
      <c r="Q2781" s="22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9"/>
    </row>
    <row r="2782" spans="1:29" x14ac:dyDescent="0.25">
      <c r="A2782" s="27">
        <v>1996</v>
      </c>
      <c r="B2782" s="27" t="s">
        <v>3903</v>
      </c>
      <c r="C2782" s="27" t="s">
        <v>674</v>
      </c>
      <c r="D2782" s="27" t="s">
        <v>3827</v>
      </c>
      <c r="E2782" s="27" t="s">
        <v>3904</v>
      </c>
      <c r="F2782" s="28">
        <v>35318</v>
      </c>
      <c r="G2782" s="29">
        <v>0.19791666666666666</v>
      </c>
      <c r="H2782" s="28">
        <v>35318</v>
      </c>
      <c r="I2782" s="29">
        <v>0.24305555555555555</v>
      </c>
      <c r="J2782" s="27" t="s">
        <v>889</v>
      </c>
      <c r="K2782" s="27">
        <v>0</v>
      </c>
      <c r="L2782" s="27">
        <v>0.02</v>
      </c>
      <c r="M2782" s="27">
        <v>0.02</v>
      </c>
      <c r="N2782" s="27" t="s">
        <v>882</v>
      </c>
      <c r="O2782" s="30">
        <v>202003142</v>
      </c>
      <c r="P2782" s="22"/>
      <c r="Q2782" s="22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9"/>
    </row>
    <row r="2783" spans="1:29" x14ac:dyDescent="0.25">
      <c r="A2783" s="27">
        <v>1996</v>
      </c>
      <c r="B2783" s="27" t="s">
        <v>4588</v>
      </c>
      <c r="C2783" s="27" t="s">
        <v>674</v>
      </c>
      <c r="D2783" s="27" t="s">
        <v>3827</v>
      </c>
      <c r="E2783" s="27" t="s">
        <v>1223</v>
      </c>
      <c r="F2783" s="28">
        <v>35318</v>
      </c>
      <c r="G2783" s="29">
        <v>0.20833333333333334</v>
      </c>
      <c r="H2783" s="28">
        <v>35318</v>
      </c>
      <c r="I2783" s="29">
        <v>0.27083333333333331</v>
      </c>
      <c r="J2783" s="27" t="s">
        <v>889</v>
      </c>
      <c r="K2783" s="27">
        <v>0</v>
      </c>
      <c r="L2783" s="27">
        <v>0.5</v>
      </c>
      <c r="M2783" s="27">
        <v>0.5</v>
      </c>
      <c r="N2783" s="27" t="s">
        <v>882</v>
      </c>
      <c r="O2783" s="30">
        <v>201603694</v>
      </c>
      <c r="P2783" s="22"/>
      <c r="Q2783" s="22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9"/>
    </row>
    <row r="2784" spans="1:29" x14ac:dyDescent="0.25">
      <c r="A2784" s="27">
        <v>1996</v>
      </c>
      <c r="B2784" s="27" t="s">
        <v>4355</v>
      </c>
      <c r="C2784" s="27" t="s">
        <v>674</v>
      </c>
      <c r="D2784" s="27" t="s">
        <v>1248</v>
      </c>
      <c r="E2784" s="27" t="s">
        <v>4042</v>
      </c>
      <c r="F2784" s="28">
        <v>35318</v>
      </c>
      <c r="G2784" s="29">
        <v>0.20833333333333334</v>
      </c>
      <c r="H2784" s="28">
        <v>35318</v>
      </c>
      <c r="I2784" s="29">
        <v>0.27083333333333331</v>
      </c>
      <c r="J2784" s="27" t="s">
        <v>889</v>
      </c>
      <c r="K2784" s="27">
        <v>0</v>
      </c>
      <c r="L2784" s="27">
        <v>0.5</v>
      </c>
      <c r="M2784" s="27">
        <v>0.5</v>
      </c>
      <c r="N2784" s="27" t="s">
        <v>882</v>
      </c>
      <c r="O2784" s="30">
        <v>202003574</v>
      </c>
      <c r="P2784" s="22"/>
      <c r="Q2784" s="22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9"/>
    </row>
    <row r="2785" spans="1:29" x14ac:dyDescent="0.25">
      <c r="A2785" s="27">
        <v>1996</v>
      </c>
      <c r="B2785" s="27" t="s">
        <v>1157</v>
      </c>
      <c r="C2785" s="27" t="s">
        <v>676</v>
      </c>
      <c r="D2785" s="27" t="s">
        <v>901</v>
      </c>
      <c r="E2785" s="27" t="s">
        <v>1158</v>
      </c>
      <c r="F2785" s="28">
        <v>35318</v>
      </c>
      <c r="G2785" s="29">
        <v>0.21875</v>
      </c>
      <c r="H2785" s="28">
        <v>35318</v>
      </c>
      <c r="I2785" s="29">
        <v>0.24305555555555555</v>
      </c>
      <c r="J2785" s="27" t="s">
        <v>889</v>
      </c>
      <c r="K2785" s="27">
        <v>0</v>
      </c>
      <c r="L2785" s="27">
        <v>0.02</v>
      </c>
      <c r="M2785" s="27">
        <v>0.02</v>
      </c>
      <c r="N2785" s="27" t="s">
        <v>882</v>
      </c>
      <c r="O2785" s="30">
        <v>202007911</v>
      </c>
      <c r="P2785" s="22"/>
      <c r="Q2785" s="22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9"/>
    </row>
    <row r="2786" spans="1:29" x14ac:dyDescent="0.25">
      <c r="A2786" s="27">
        <v>1996</v>
      </c>
      <c r="B2786" s="27" t="s">
        <v>3900</v>
      </c>
      <c r="C2786" s="27" t="s">
        <v>674</v>
      </c>
      <c r="D2786" s="27" t="s">
        <v>3824</v>
      </c>
      <c r="E2786" s="27" t="s">
        <v>3825</v>
      </c>
      <c r="F2786" s="28">
        <v>35318</v>
      </c>
      <c r="G2786" s="29">
        <v>0.22569444444444445</v>
      </c>
      <c r="H2786" s="28">
        <v>35318</v>
      </c>
      <c r="I2786" s="29">
        <v>0.27083333333333331</v>
      </c>
      <c r="J2786" s="27" t="s">
        <v>889</v>
      </c>
      <c r="K2786" s="27">
        <v>0</v>
      </c>
      <c r="L2786" s="27">
        <v>7.0000000000000007E-2</v>
      </c>
      <c r="M2786" s="27">
        <v>7.0000000000000007E-2</v>
      </c>
      <c r="N2786" s="27" t="s">
        <v>882</v>
      </c>
      <c r="O2786" s="30">
        <v>201907351</v>
      </c>
      <c r="P2786" s="22"/>
      <c r="Q2786" s="22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9"/>
    </row>
    <row r="2787" spans="1:29" x14ac:dyDescent="0.25">
      <c r="A2787" s="27">
        <v>1996</v>
      </c>
      <c r="B2787" s="27" t="s">
        <v>4068</v>
      </c>
      <c r="C2787" s="27" t="s">
        <v>674</v>
      </c>
      <c r="D2787" s="27" t="s">
        <v>3827</v>
      </c>
      <c r="E2787" s="27" t="s">
        <v>1223</v>
      </c>
      <c r="F2787" s="28">
        <v>35318</v>
      </c>
      <c r="G2787" s="29">
        <v>0.27083333333333331</v>
      </c>
      <c r="H2787" s="28">
        <v>35318</v>
      </c>
      <c r="I2787" s="29">
        <v>0.32291666666666669</v>
      </c>
      <c r="J2787" s="27" t="s">
        <v>889</v>
      </c>
      <c r="K2787" s="27">
        <v>0</v>
      </c>
      <c r="L2787" s="27">
        <v>0.7</v>
      </c>
      <c r="M2787" s="27">
        <v>0.7</v>
      </c>
      <c r="N2787" s="27" t="s">
        <v>882</v>
      </c>
      <c r="O2787" s="30">
        <v>201904810</v>
      </c>
      <c r="P2787" s="22"/>
      <c r="Q2787" s="22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9"/>
    </row>
    <row r="2788" spans="1:29" x14ac:dyDescent="0.25">
      <c r="A2788" s="27">
        <v>1996</v>
      </c>
      <c r="B2788" s="27" t="s">
        <v>4355</v>
      </c>
      <c r="C2788" s="27" t="s">
        <v>674</v>
      </c>
      <c r="D2788" s="27" t="s">
        <v>1248</v>
      </c>
      <c r="E2788" s="27" t="s">
        <v>4042</v>
      </c>
      <c r="F2788" s="28">
        <v>35318</v>
      </c>
      <c r="G2788" s="29">
        <v>0.28125</v>
      </c>
      <c r="H2788" s="28">
        <v>35318</v>
      </c>
      <c r="I2788" s="29">
        <v>0.32291666666666669</v>
      </c>
      <c r="J2788" s="27" t="s">
        <v>889</v>
      </c>
      <c r="K2788" s="27">
        <v>0</v>
      </c>
      <c r="L2788" s="27">
        <v>0.2</v>
      </c>
      <c r="M2788" s="27">
        <v>0.2</v>
      </c>
      <c r="N2788" s="27" t="s">
        <v>882</v>
      </c>
      <c r="O2788" s="30">
        <v>202005042</v>
      </c>
      <c r="P2788" s="22"/>
      <c r="Q2788" s="22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9"/>
    </row>
    <row r="2789" spans="1:29" x14ac:dyDescent="0.25">
      <c r="A2789" s="27">
        <v>1996</v>
      </c>
      <c r="B2789" s="27" t="s">
        <v>1247</v>
      </c>
      <c r="C2789" s="27" t="s">
        <v>676</v>
      </c>
      <c r="D2789" s="27" t="s">
        <v>901</v>
      </c>
      <c r="E2789" s="27" t="s">
        <v>1248</v>
      </c>
      <c r="F2789" s="28">
        <v>35318</v>
      </c>
      <c r="G2789" s="29">
        <v>0.28472222222222221</v>
      </c>
      <c r="H2789" s="28">
        <v>35318</v>
      </c>
      <c r="I2789" s="29">
        <v>0.35416666666666669</v>
      </c>
      <c r="J2789" s="27" t="s">
        <v>889</v>
      </c>
      <c r="K2789" s="27">
        <v>0</v>
      </c>
      <c r="L2789" s="27">
        <v>0.05</v>
      </c>
      <c r="M2789" s="27">
        <v>0.05</v>
      </c>
      <c r="N2789" s="27" t="s">
        <v>882</v>
      </c>
      <c r="O2789" s="30">
        <v>202004258</v>
      </c>
      <c r="P2789" s="22"/>
      <c r="Q2789" s="22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9"/>
    </row>
    <row r="2790" spans="1:29" x14ac:dyDescent="0.25">
      <c r="A2790" s="27">
        <v>1996</v>
      </c>
      <c r="B2790" s="27" t="s">
        <v>3903</v>
      </c>
      <c r="C2790" s="27" t="s">
        <v>674</v>
      </c>
      <c r="D2790" s="27" t="s">
        <v>3827</v>
      </c>
      <c r="E2790" s="27" t="s">
        <v>3904</v>
      </c>
      <c r="F2790" s="28">
        <v>35318</v>
      </c>
      <c r="G2790" s="29">
        <v>0.29166666666666669</v>
      </c>
      <c r="H2790" s="28">
        <v>35318</v>
      </c>
      <c r="I2790" s="29">
        <v>0.33333333333333331</v>
      </c>
      <c r="J2790" s="27" t="s">
        <v>889</v>
      </c>
      <c r="K2790" s="27">
        <v>0</v>
      </c>
      <c r="L2790" s="27">
        <v>0.01</v>
      </c>
      <c r="M2790" s="27">
        <v>0.01</v>
      </c>
      <c r="N2790" s="27" t="s">
        <v>882</v>
      </c>
      <c r="O2790" s="30">
        <v>201905705</v>
      </c>
      <c r="P2790" s="22"/>
      <c r="Q2790" s="22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9"/>
    </row>
    <row r="2791" spans="1:29" x14ac:dyDescent="0.25">
      <c r="A2791" s="27">
        <v>1996</v>
      </c>
      <c r="B2791" s="27" t="s">
        <v>4355</v>
      </c>
      <c r="C2791" s="27" t="s">
        <v>674</v>
      </c>
      <c r="D2791" s="27" t="s">
        <v>1248</v>
      </c>
      <c r="E2791" s="27" t="s">
        <v>4042</v>
      </c>
      <c r="F2791" s="28">
        <v>35318</v>
      </c>
      <c r="G2791" s="29">
        <v>0.2951388888888889</v>
      </c>
      <c r="H2791" s="28">
        <v>35318</v>
      </c>
      <c r="I2791" s="29">
        <v>0.3576388888888889</v>
      </c>
      <c r="J2791" s="27" t="s">
        <v>889</v>
      </c>
      <c r="K2791" s="27">
        <v>0</v>
      </c>
      <c r="L2791" s="27">
        <v>0.1</v>
      </c>
      <c r="M2791" s="27">
        <v>0.1</v>
      </c>
      <c r="N2791" s="27" t="s">
        <v>882</v>
      </c>
      <c r="O2791" s="30">
        <v>202008413</v>
      </c>
      <c r="P2791" s="22"/>
      <c r="Q2791" s="22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9"/>
    </row>
    <row r="2792" spans="1:29" x14ac:dyDescent="0.25">
      <c r="A2792" s="27">
        <v>1996</v>
      </c>
      <c r="B2792" s="27" t="s">
        <v>4360</v>
      </c>
      <c r="C2792" s="27" t="s">
        <v>674</v>
      </c>
      <c r="D2792" s="27" t="s">
        <v>3939</v>
      </c>
      <c r="E2792" s="27" t="s">
        <v>3940</v>
      </c>
      <c r="F2792" s="28">
        <v>35318</v>
      </c>
      <c r="G2792" s="29">
        <v>0.31944444444444448</v>
      </c>
      <c r="H2792" s="28">
        <v>35318</v>
      </c>
      <c r="I2792" s="29">
        <v>0.41666666666666669</v>
      </c>
      <c r="J2792" s="27" t="s">
        <v>889</v>
      </c>
      <c r="K2792" s="27">
        <v>0</v>
      </c>
      <c r="L2792" s="27">
        <v>0.2</v>
      </c>
      <c r="M2792" s="27">
        <v>0.2</v>
      </c>
      <c r="N2792" s="27" t="s">
        <v>882</v>
      </c>
      <c r="O2792" s="30">
        <v>201900181</v>
      </c>
      <c r="P2792" s="22"/>
      <c r="Q2792" s="22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9"/>
    </row>
    <row r="2793" spans="1:29" x14ac:dyDescent="0.25">
      <c r="A2793" s="27">
        <v>1996</v>
      </c>
      <c r="B2793" s="27" t="s">
        <v>4555</v>
      </c>
      <c r="C2793" s="27" t="s">
        <v>674</v>
      </c>
      <c r="D2793" s="27" t="s">
        <v>3859</v>
      </c>
      <c r="E2793" s="27" t="s">
        <v>3984</v>
      </c>
      <c r="F2793" s="28">
        <v>35318</v>
      </c>
      <c r="G2793" s="29">
        <v>0.35416666666666669</v>
      </c>
      <c r="H2793" s="28">
        <v>35318</v>
      </c>
      <c r="I2793" s="29">
        <v>0.4236111111111111</v>
      </c>
      <c r="J2793" s="27" t="s">
        <v>889</v>
      </c>
      <c r="K2793" s="27">
        <v>0</v>
      </c>
      <c r="L2793" s="27">
        <v>7.0000000000000007E-2</v>
      </c>
      <c r="M2793" s="27">
        <v>7.0000000000000007E-2</v>
      </c>
      <c r="N2793" s="27" t="s">
        <v>882</v>
      </c>
      <c r="O2793" s="30">
        <v>201908119</v>
      </c>
      <c r="P2793" s="22"/>
      <c r="Q2793" s="22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9"/>
    </row>
    <row r="2794" spans="1:29" x14ac:dyDescent="0.25">
      <c r="A2794" s="27">
        <v>1996</v>
      </c>
      <c r="B2794" s="27" t="s">
        <v>4070</v>
      </c>
      <c r="C2794" s="27" t="s">
        <v>674</v>
      </c>
      <c r="D2794" s="27" t="s">
        <v>3859</v>
      </c>
      <c r="E2794" s="27" t="s">
        <v>4052</v>
      </c>
      <c r="F2794" s="28">
        <v>35318</v>
      </c>
      <c r="G2794" s="29">
        <v>0.375</v>
      </c>
      <c r="H2794" s="28">
        <v>35318</v>
      </c>
      <c r="I2794" s="29">
        <v>0.39583333333333331</v>
      </c>
      <c r="J2794" s="27" t="s">
        <v>889</v>
      </c>
      <c r="K2794" s="27">
        <v>0</v>
      </c>
      <c r="L2794" s="27">
        <v>0.05</v>
      </c>
      <c r="M2794" s="27">
        <v>0.05</v>
      </c>
      <c r="N2794" s="27" t="s">
        <v>882</v>
      </c>
      <c r="O2794" s="30">
        <v>201605373</v>
      </c>
      <c r="P2794" s="22"/>
      <c r="Q2794" s="22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9"/>
    </row>
    <row r="2795" spans="1:29" x14ac:dyDescent="0.25">
      <c r="A2795" s="27">
        <v>1996</v>
      </c>
      <c r="B2795" s="27" t="s">
        <v>3903</v>
      </c>
      <c r="C2795" s="27" t="s">
        <v>674</v>
      </c>
      <c r="D2795" s="27" t="s">
        <v>3827</v>
      </c>
      <c r="E2795" s="27" t="s">
        <v>3904</v>
      </c>
      <c r="F2795" s="28">
        <v>35318</v>
      </c>
      <c r="G2795" s="29">
        <v>0.375</v>
      </c>
      <c r="H2795" s="28">
        <v>35318</v>
      </c>
      <c r="I2795" s="29">
        <v>0.4201388888888889</v>
      </c>
      <c r="J2795" s="27" t="s">
        <v>889</v>
      </c>
      <c r="K2795" s="27">
        <v>0</v>
      </c>
      <c r="L2795" s="27">
        <v>0.1</v>
      </c>
      <c r="M2795" s="27">
        <v>0.1</v>
      </c>
      <c r="N2795" s="27" t="s">
        <v>882</v>
      </c>
      <c r="O2795" s="30">
        <v>201906837</v>
      </c>
      <c r="P2795" s="22"/>
      <c r="Q2795" s="22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9"/>
    </row>
    <row r="2796" spans="1:29" x14ac:dyDescent="0.25">
      <c r="A2796" s="27">
        <v>1996</v>
      </c>
      <c r="B2796" s="27" t="s">
        <v>4903</v>
      </c>
      <c r="C2796" s="27" t="s">
        <v>674</v>
      </c>
      <c r="D2796" s="27" t="s">
        <v>3859</v>
      </c>
      <c r="E2796" s="27" t="s">
        <v>4052</v>
      </c>
      <c r="F2796" s="28">
        <v>35318</v>
      </c>
      <c r="G2796" s="29">
        <v>0.38194444444444442</v>
      </c>
      <c r="H2796" s="28">
        <v>35318</v>
      </c>
      <c r="I2796" s="29">
        <v>0.41666666666666669</v>
      </c>
      <c r="J2796" s="27" t="s">
        <v>889</v>
      </c>
      <c r="K2796" s="27">
        <v>0</v>
      </c>
      <c r="L2796" s="27">
        <v>0.7</v>
      </c>
      <c r="M2796" s="27">
        <v>0.7</v>
      </c>
      <c r="N2796" s="27" t="s">
        <v>882</v>
      </c>
      <c r="O2796" s="30">
        <v>201808541</v>
      </c>
      <c r="P2796" s="22"/>
      <c r="Q2796" s="22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9"/>
    </row>
    <row r="2797" spans="1:29" x14ac:dyDescent="0.25">
      <c r="A2797" s="27">
        <v>1996</v>
      </c>
      <c r="B2797" s="27" t="s">
        <v>4353</v>
      </c>
      <c r="C2797" s="27" t="s">
        <v>674</v>
      </c>
      <c r="D2797" s="27" t="s">
        <v>1248</v>
      </c>
      <c r="E2797" s="27" t="s">
        <v>4354</v>
      </c>
      <c r="F2797" s="28">
        <v>35318</v>
      </c>
      <c r="G2797" s="29">
        <v>0.38194444444444442</v>
      </c>
      <c r="H2797" s="28">
        <v>35318</v>
      </c>
      <c r="I2797" s="29">
        <v>0.81944444444444453</v>
      </c>
      <c r="J2797" s="27" t="s">
        <v>889</v>
      </c>
      <c r="K2797" s="27">
        <v>0</v>
      </c>
      <c r="L2797" s="27">
        <v>4</v>
      </c>
      <c r="M2797" s="27">
        <v>4</v>
      </c>
      <c r="N2797" s="27" t="s">
        <v>882</v>
      </c>
      <c r="O2797" s="30">
        <v>201906108</v>
      </c>
      <c r="P2797" s="22"/>
      <c r="Q2797" s="22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9"/>
    </row>
    <row r="2798" spans="1:29" x14ac:dyDescent="0.25">
      <c r="A2798" s="27">
        <v>1996</v>
      </c>
      <c r="B2798" s="27" t="s">
        <v>4067</v>
      </c>
      <c r="C2798" s="27" t="s">
        <v>674</v>
      </c>
      <c r="D2798" s="27" t="s">
        <v>853</v>
      </c>
      <c r="E2798" s="27" t="s">
        <v>836</v>
      </c>
      <c r="F2798" s="28">
        <v>35318</v>
      </c>
      <c r="G2798" s="29">
        <v>0.3888888888888889</v>
      </c>
      <c r="H2798" s="28">
        <v>35318</v>
      </c>
      <c r="I2798" s="29">
        <v>0.40972222222222227</v>
      </c>
      <c r="J2798" s="27" t="s">
        <v>889</v>
      </c>
      <c r="K2798" s="27">
        <v>0</v>
      </c>
      <c r="L2798" s="27">
        <v>0.02</v>
      </c>
      <c r="M2798" s="27">
        <v>0.02</v>
      </c>
      <c r="N2798" s="27" t="s">
        <v>882</v>
      </c>
      <c r="O2798" s="30">
        <v>201704684</v>
      </c>
      <c r="P2798" s="22"/>
      <c r="Q2798" s="22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9"/>
    </row>
    <row r="2799" spans="1:29" x14ac:dyDescent="0.25">
      <c r="A2799" s="27">
        <v>1996</v>
      </c>
      <c r="B2799" s="27" t="s">
        <v>913</v>
      </c>
      <c r="C2799" s="27" t="s">
        <v>676</v>
      </c>
      <c r="D2799" s="27" t="s">
        <v>914</v>
      </c>
      <c r="E2799" s="27" t="s">
        <v>915</v>
      </c>
      <c r="F2799" s="28">
        <v>35318</v>
      </c>
      <c r="G2799" s="29">
        <v>0.39930555555555558</v>
      </c>
      <c r="H2799" s="28">
        <v>35318</v>
      </c>
      <c r="I2799" s="29">
        <v>0.63194444444444442</v>
      </c>
      <c r="J2799" s="27" t="s">
        <v>889</v>
      </c>
      <c r="K2799" s="27">
        <v>10</v>
      </c>
      <c r="L2799" s="27">
        <v>0</v>
      </c>
      <c r="M2799" s="27">
        <v>10</v>
      </c>
      <c r="N2799" s="27" t="s">
        <v>882</v>
      </c>
      <c r="O2799" s="30">
        <v>201603694</v>
      </c>
      <c r="P2799" s="22"/>
      <c r="Q2799" s="22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9"/>
    </row>
    <row r="2800" spans="1:29" x14ac:dyDescent="0.25">
      <c r="A2800" s="27">
        <v>1996</v>
      </c>
      <c r="B2800" s="27" t="s">
        <v>3834</v>
      </c>
      <c r="C2800" s="27" t="s">
        <v>674</v>
      </c>
      <c r="D2800" s="27" t="s">
        <v>3824</v>
      </c>
      <c r="E2800" s="27" t="s">
        <v>3835</v>
      </c>
      <c r="F2800" s="28">
        <v>35318</v>
      </c>
      <c r="G2800" s="29">
        <v>0.44097222222222227</v>
      </c>
      <c r="H2800" s="28">
        <v>35318</v>
      </c>
      <c r="I2800" s="29">
        <v>0.47569444444444442</v>
      </c>
      <c r="J2800" s="27" t="s">
        <v>889</v>
      </c>
      <c r="K2800" s="27">
        <v>0</v>
      </c>
      <c r="L2800" s="27">
        <v>0.05</v>
      </c>
      <c r="M2800" s="27">
        <v>0.05</v>
      </c>
      <c r="N2800" s="27" t="s">
        <v>882</v>
      </c>
      <c r="O2800" s="30">
        <v>201904881</v>
      </c>
      <c r="P2800" s="22"/>
      <c r="Q2800" s="22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9"/>
    </row>
    <row r="2801" spans="1:29" x14ac:dyDescent="0.25">
      <c r="A2801" s="27">
        <v>1996</v>
      </c>
      <c r="B2801" s="27" t="s">
        <v>4071</v>
      </c>
      <c r="C2801" s="27" t="s">
        <v>674</v>
      </c>
      <c r="D2801" s="27" t="s">
        <v>1248</v>
      </c>
      <c r="E2801" s="27" t="s">
        <v>4002</v>
      </c>
      <c r="F2801" s="28">
        <v>35318</v>
      </c>
      <c r="G2801" s="29">
        <v>0.44444444444444442</v>
      </c>
      <c r="H2801" s="28">
        <v>35318</v>
      </c>
      <c r="I2801" s="29">
        <v>0.4826388888888889</v>
      </c>
      <c r="J2801" s="27" t="s">
        <v>889</v>
      </c>
      <c r="K2801" s="27">
        <v>0</v>
      </c>
      <c r="L2801" s="27">
        <v>0.05</v>
      </c>
      <c r="M2801" s="27">
        <v>0.05</v>
      </c>
      <c r="N2801" s="27" t="s">
        <v>882</v>
      </c>
      <c r="O2801" s="30">
        <v>202007797</v>
      </c>
      <c r="P2801" s="22"/>
      <c r="Q2801" s="22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9"/>
    </row>
    <row r="2802" spans="1:29" x14ac:dyDescent="0.25">
      <c r="A2802" s="27">
        <v>1996</v>
      </c>
      <c r="B2802" s="27" t="s">
        <v>4360</v>
      </c>
      <c r="C2802" s="27" t="s">
        <v>674</v>
      </c>
      <c r="D2802" s="27" t="s">
        <v>3939</v>
      </c>
      <c r="E2802" s="27" t="s">
        <v>3940</v>
      </c>
      <c r="F2802" s="28">
        <v>35318</v>
      </c>
      <c r="G2802" s="29">
        <v>0.44791666666666669</v>
      </c>
      <c r="H2802" s="28">
        <v>35318</v>
      </c>
      <c r="I2802" s="29">
        <v>0.50694444444444442</v>
      </c>
      <c r="J2802" s="27" t="s">
        <v>889</v>
      </c>
      <c r="K2802" s="27">
        <v>0</v>
      </c>
      <c r="L2802" s="27">
        <v>0.1</v>
      </c>
      <c r="M2802" s="27">
        <v>0.1</v>
      </c>
      <c r="N2802" s="27" t="s">
        <v>882</v>
      </c>
      <c r="O2802" s="30">
        <v>201806629</v>
      </c>
      <c r="P2802" s="22"/>
      <c r="Q2802" s="22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9"/>
    </row>
    <row r="2803" spans="1:29" x14ac:dyDescent="0.25">
      <c r="A2803" s="27">
        <v>1996</v>
      </c>
      <c r="B2803" s="27" t="s">
        <v>4066</v>
      </c>
      <c r="C2803" s="27" t="s">
        <v>674</v>
      </c>
      <c r="D2803" s="27" t="s">
        <v>3884</v>
      </c>
      <c r="E2803" s="27" t="s">
        <v>3885</v>
      </c>
      <c r="F2803" s="28">
        <v>35318</v>
      </c>
      <c r="G2803" s="29">
        <v>0.47222222222222227</v>
      </c>
      <c r="H2803" s="28">
        <v>35318</v>
      </c>
      <c r="I2803" s="29">
        <v>0.51041666666666663</v>
      </c>
      <c r="J2803" s="27" t="s">
        <v>889</v>
      </c>
      <c r="K2803" s="27">
        <v>0</v>
      </c>
      <c r="L2803" s="27">
        <v>0.02</v>
      </c>
      <c r="M2803" s="27">
        <v>0.02</v>
      </c>
      <c r="N2803" s="27" t="s">
        <v>882</v>
      </c>
      <c r="O2803" s="30">
        <v>201603270</v>
      </c>
      <c r="P2803" s="22"/>
      <c r="Q2803" s="22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9"/>
    </row>
    <row r="2804" spans="1:29" x14ac:dyDescent="0.25">
      <c r="A2804" s="27">
        <v>1996</v>
      </c>
      <c r="B2804" s="27" t="s">
        <v>1336</v>
      </c>
      <c r="C2804" s="27" t="s">
        <v>676</v>
      </c>
      <c r="D2804" s="27" t="s">
        <v>905</v>
      </c>
      <c r="E2804" s="27" t="s">
        <v>912</v>
      </c>
      <c r="F2804" s="28">
        <v>35318</v>
      </c>
      <c r="G2804" s="29">
        <v>0.4861111111111111</v>
      </c>
      <c r="H2804" s="28">
        <v>35318</v>
      </c>
      <c r="I2804" s="29">
        <v>0.52083333333333337</v>
      </c>
      <c r="J2804" s="27" t="s">
        <v>889</v>
      </c>
      <c r="K2804" s="27">
        <v>0</v>
      </c>
      <c r="L2804" s="27">
        <v>0.1</v>
      </c>
      <c r="M2804" s="27">
        <v>0.1</v>
      </c>
      <c r="N2804" s="27" t="s">
        <v>882</v>
      </c>
      <c r="O2804" s="30">
        <v>202009548</v>
      </c>
      <c r="P2804" s="22"/>
      <c r="Q2804" s="22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9"/>
    </row>
    <row r="2805" spans="1:29" x14ac:dyDescent="0.25">
      <c r="A2805" s="27">
        <v>1996</v>
      </c>
      <c r="B2805" s="27" t="s">
        <v>3906</v>
      </c>
      <c r="C2805" s="27" t="s">
        <v>674</v>
      </c>
      <c r="D2805" s="27" t="s">
        <v>802</v>
      </c>
      <c r="E2805" s="27" t="s">
        <v>778</v>
      </c>
      <c r="F2805" s="28">
        <v>35318</v>
      </c>
      <c r="G2805" s="29">
        <v>0.50347222222222221</v>
      </c>
      <c r="H2805" s="28">
        <v>35318</v>
      </c>
      <c r="I2805" s="29">
        <v>0.55208333333333337</v>
      </c>
      <c r="J2805" s="27" t="s">
        <v>889</v>
      </c>
      <c r="K2805" s="27">
        <v>0</v>
      </c>
      <c r="L2805" s="27">
        <v>0.02</v>
      </c>
      <c r="M2805" s="27">
        <v>0.02</v>
      </c>
      <c r="N2805" s="27" t="s">
        <v>882</v>
      </c>
      <c r="O2805" s="30">
        <v>201907198</v>
      </c>
      <c r="P2805" s="22"/>
      <c r="Q2805" s="22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9"/>
    </row>
    <row r="2806" spans="1:29" x14ac:dyDescent="0.25">
      <c r="A2806" s="27">
        <v>1996</v>
      </c>
      <c r="B2806" s="27" t="s">
        <v>1157</v>
      </c>
      <c r="C2806" s="27" t="s">
        <v>676</v>
      </c>
      <c r="D2806" s="27" t="s">
        <v>901</v>
      </c>
      <c r="E2806" s="27" t="s">
        <v>1158</v>
      </c>
      <c r="F2806" s="28">
        <v>35318</v>
      </c>
      <c r="G2806" s="29">
        <v>0.52430555555555558</v>
      </c>
      <c r="H2806" s="28">
        <v>35318</v>
      </c>
      <c r="I2806" s="29">
        <v>0.60763888888888895</v>
      </c>
      <c r="J2806" s="27" t="s">
        <v>889</v>
      </c>
      <c r="K2806" s="27">
        <v>0</v>
      </c>
      <c r="L2806" s="27">
        <v>0.2</v>
      </c>
      <c r="M2806" s="27">
        <v>0.2</v>
      </c>
      <c r="N2806" s="27" t="s">
        <v>882</v>
      </c>
      <c r="O2806" s="30">
        <v>201308099</v>
      </c>
      <c r="P2806" s="22"/>
      <c r="Q2806" s="22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9"/>
    </row>
    <row r="2807" spans="1:29" x14ac:dyDescent="0.25">
      <c r="A2807" s="27">
        <v>1996</v>
      </c>
      <c r="B2807" s="27" t="s">
        <v>909</v>
      </c>
      <c r="C2807" s="27" t="s">
        <v>676</v>
      </c>
      <c r="D2807" s="27" t="s">
        <v>887</v>
      </c>
      <c r="E2807" s="27" t="s">
        <v>910</v>
      </c>
      <c r="F2807" s="28">
        <v>35318</v>
      </c>
      <c r="G2807" s="29">
        <v>0.52777777777777779</v>
      </c>
      <c r="H2807" s="28">
        <v>35318</v>
      </c>
      <c r="I2807" s="29">
        <v>0.73958333333333337</v>
      </c>
      <c r="J2807" s="27" t="s">
        <v>889</v>
      </c>
      <c r="K2807" s="27">
        <v>8</v>
      </c>
      <c r="L2807" s="27">
        <v>0</v>
      </c>
      <c r="M2807" s="27">
        <v>8</v>
      </c>
      <c r="N2807" s="27" t="s">
        <v>882</v>
      </c>
      <c r="O2807" s="30">
        <v>202005319</v>
      </c>
      <c r="P2807" s="22"/>
      <c r="Q2807" s="22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9"/>
    </row>
    <row r="2808" spans="1:29" x14ac:dyDescent="0.25">
      <c r="A2808" s="27">
        <v>1996</v>
      </c>
      <c r="B2808" s="27" t="s">
        <v>1152</v>
      </c>
      <c r="C2808" s="27" t="s">
        <v>676</v>
      </c>
      <c r="D2808" s="27" t="s">
        <v>901</v>
      </c>
      <c r="E2808" s="27" t="s">
        <v>948</v>
      </c>
      <c r="F2808" s="28">
        <v>35318</v>
      </c>
      <c r="G2808" s="29">
        <v>0.52777777777777779</v>
      </c>
      <c r="H2808" s="28">
        <v>35318</v>
      </c>
      <c r="I2808" s="29">
        <v>0.58333333333333337</v>
      </c>
      <c r="J2808" s="27" t="s">
        <v>889</v>
      </c>
      <c r="K2808" s="27">
        <v>0</v>
      </c>
      <c r="L2808" s="27">
        <v>0.08</v>
      </c>
      <c r="M2808" s="27">
        <v>0.08</v>
      </c>
      <c r="N2808" s="27" t="s">
        <v>882</v>
      </c>
      <c r="O2808" s="30">
        <v>201605335</v>
      </c>
      <c r="P2808" s="22"/>
      <c r="Q2808" s="22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9"/>
    </row>
    <row r="2809" spans="1:29" x14ac:dyDescent="0.25">
      <c r="A2809" s="27">
        <v>1996</v>
      </c>
      <c r="B2809" s="27" t="s">
        <v>4588</v>
      </c>
      <c r="C2809" s="27" t="s">
        <v>674</v>
      </c>
      <c r="D2809" s="27" t="s">
        <v>3827</v>
      </c>
      <c r="E2809" s="27" t="s">
        <v>1223</v>
      </c>
      <c r="F2809" s="28">
        <v>35318</v>
      </c>
      <c r="G2809" s="29">
        <v>0.52777777777777779</v>
      </c>
      <c r="H2809" s="28">
        <v>35318</v>
      </c>
      <c r="I2809" s="29">
        <v>0.58333333333333337</v>
      </c>
      <c r="J2809" s="27" t="s">
        <v>889</v>
      </c>
      <c r="K2809" s="27">
        <v>0</v>
      </c>
      <c r="L2809" s="27">
        <v>0.2</v>
      </c>
      <c r="M2809" s="27">
        <v>0.2</v>
      </c>
      <c r="N2809" s="27" t="s">
        <v>882</v>
      </c>
      <c r="O2809" s="30">
        <v>202109484</v>
      </c>
      <c r="P2809" s="22"/>
      <c r="Q2809" s="22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9"/>
    </row>
    <row r="2810" spans="1:29" x14ac:dyDescent="0.25">
      <c r="A2810" s="27">
        <v>1996</v>
      </c>
      <c r="B2810" s="27" t="s">
        <v>4356</v>
      </c>
      <c r="C2810" s="27" t="s">
        <v>674</v>
      </c>
      <c r="D2810" s="27" t="s">
        <v>1248</v>
      </c>
      <c r="E2810" s="27" t="s">
        <v>3913</v>
      </c>
      <c r="F2810" s="28">
        <v>35318</v>
      </c>
      <c r="G2810" s="29">
        <v>0.52777777777777779</v>
      </c>
      <c r="H2810" s="28">
        <v>35318</v>
      </c>
      <c r="I2810" s="29">
        <v>0.61458333333333337</v>
      </c>
      <c r="J2810" s="27" t="s">
        <v>889</v>
      </c>
      <c r="K2810" s="27">
        <v>0</v>
      </c>
      <c r="L2810" s="27">
        <v>0.3</v>
      </c>
      <c r="M2810" s="27">
        <v>0.3</v>
      </c>
      <c r="N2810" s="27" t="s">
        <v>882</v>
      </c>
      <c r="O2810" s="30">
        <v>201905228</v>
      </c>
      <c r="P2810" s="22"/>
      <c r="Q2810" s="22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9"/>
    </row>
    <row r="2811" spans="1:29" x14ac:dyDescent="0.25">
      <c r="A2811" s="27">
        <v>1996</v>
      </c>
      <c r="B2811" s="27" t="s">
        <v>4759</v>
      </c>
      <c r="C2811" s="27" t="s">
        <v>674</v>
      </c>
      <c r="D2811" s="27" t="s">
        <v>802</v>
      </c>
      <c r="E2811" s="27" t="s">
        <v>854</v>
      </c>
      <c r="F2811" s="28">
        <v>35318</v>
      </c>
      <c r="G2811" s="29">
        <v>0.53125</v>
      </c>
      <c r="H2811" s="28">
        <v>35318</v>
      </c>
      <c r="I2811" s="29">
        <v>0.64583333333333337</v>
      </c>
      <c r="J2811" s="27" t="s">
        <v>889</v>
      </c>
      <c r="K2811" s="27">
        <v>0</v>
      </c>
      <c r="L2811" s="27">
        <v>0.5</v>
      </c>
      <c r="M2811" s="27">
        <v>0.5</v>
      </c>
      <c r="N2811" s="27" t="s">
        <v>882</v>
      </c>
      <c r="O2811" s="30">
        <v>201703602</v>
      </c>
      <c r="P2811" s="22"/>
      <c r="Q2811" s="22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9"/>
    </row>
    <row r="2812" spans="1:29" x14ac:dyDescent="0.25">
      <c r="A2812" s="27">
        <v>1996</v>
      </c>
      <c r="B2812" s="27" t="s">
        <v>4360</v>
      </c>
      <c r="C2812" s="27" t="s">
        <v>674</v>
      </c>
      <c r="D2812" s="27" t="s">
        <v>3939</v>
      </c>
      <c r="E2812" s="27" t="s">
        <v>3940</v>
      </c>
      <c r="F2812" s="28">
        <v>35318</v>
      </c>
      <c r="G2812" s="29">
        <v>0.53819444444444442</v>
      </c>
      <c r="H2812" s="28">
        <v>35318</v>
      </c>
      <c r="I2812" s="29">
        <v>0.58333333333333337</v>
      </c>
      <c r="J2812" s="27" t="s">
        <v>889</v>
      </c>
      <c r="K2812" s="27">
        <v>0</v>
      </c>
      <c r="L2812" s="27">
        <v>0.2</v>
      </c>
      <c r="M2812" s="27">
        <v>0.2</v>
      </c>
      <c r="N2812" s="27" t="s">
        <v>882</v>
      </c>
      <c r="O2812" s="30">
        <v>201705227</v>
      </c>
      <c r="P2812" s="22"/>
      <c r="Q2812" s="22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9"/>
    </row>
    <row r="2813" spans="1:29" x14ac:dyDescent="0.25">
      <c r="A2813" s="27">
        <v>1996</v>
      </c>
      <c r="B2813" s="27" t="s">
        <v>4360</v>
      </c>
      <c r="C2813" s="27" t="s">
        <v>674</v>
      </c>
      <c r="D2813" s="27" t="s">
        <v>3939</v>
      </c>
      <c r="E2813" s="27" t="s">
        <v>3940</v>
      </c>
      <c r="F2813" s="28">
        <v>35318</v>
      </c>
      <c r="G2813" s="29">
        <v>0.54166666666666663</v>
      </c>
      <c r="H2813" s="28">
        <v>35318</v>
      </c>
      <c r="I2813" s="29">
        <v>0.79513888888888884</v>
      </c>
      <c r="J2813" s="27" t="s">
        <v>889</v>
      </c>
      <c r="K2813" s="27">
        <v>0</v>
      </c>
      <c r="L2813" s="27">
        <v>48</v>
      </c>
      <c r="M2813" s="27">
        <v>48</v>
      </c>
      <c r="N2813" s="27" t="s">
        <v>882</v>
      </c>
      <c r="O2813" s="30">
        <v>202003529</v>
      </c>
      <c r="P2813" s="22"/>
      <c r="Q2813" s="22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9"/>
    </row>
    <row r="2814" spans="1:29" x14ac:dyDescent="0.25">
      <c r="A2814" s="27">
        <v>1996</v>
      </c>
      <c r="B2814" s="27" t="s">
        <v>4719</v>
      </c>
      <c r="C2814" s="27" t="s">
        <v>674</v>
      </c>
      <c r="D2814" s="27" t="s">
        <v>3859</v>
      </c>
      <c r="E2814" s="27" t="s">
        <v>807</v>
      </c>
      <c r="F2814" s="28">
        <v>35318</v>
      </c>
      <c r="G2814" s="29">
        <v>0.54861111111111105</v>
      </c>
      <c r="H2814" s="28">
        <v>35318</v>
      </c>
      <c r="I2814" s="29">
        <v>0.66666666666666663</v>
      </c>
      <c r="J2814" s="27" t="s">
        <v>889</v>
      </c>
      <c r="K2814" s="27">
        <v>0</v>
      </c>
      <c r="L2814" s="27">
        <v>0.15</v>
      </c>
      <c r="M2814" s="27">
        <v>0.15</v>
      </c>
      <c r="N2814" s="27" t="s">
        <v>882</v>
      </c>
      <c r="O2814" s="30">
        <v>202006388</v>
      </c>
      <c r="P2814" s="22"/>
      <c r="Q2814" s="22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9"/>
    </row>
    <row r="2815" spans="1:29" x14ac:dyDescent="0.25">
      <c r="A2815" s="27">
        <v>1996</v>
      </c>
      <c r="B2815" s="27" t="s">
        <v>4587</v>
      </c>
      <c r="C2815" s="27" t="s">
        <v>674</v>
      </c>
      <c r="D2815" s="27" t="s">
        <v>752</v>
      </c>
      <c r="E2815" s="27" t="s">
        <v>752</v>
      </c>
      <c r="F2815" s="28">
        <v>35318</v>
      </c>
      <c r="G2815" s="29">
        <v>0.56944444444444442</v>
      </c>
      <c r="H2815" s="28">
        <v>35318</v>
      </c>
      <c r="I2815" s="29">
        <v>0.61458333333333337</v>
      </c>
      <c r="J2815" s="27" t="s">
        <v>889</v>
      </c>
      <c r="K2815" s="27">
        <v>0</v>
      </c>
      <c r="L2815" s="27">
        <v>0.25</v>
      </c>
      <c r="M2815" s="27">
        <v>0.25</v>
      </c>
      <c r="N2815" s="27" t="s">
        <v>882</v>
      </c>
      <c r="O2815" s="30">
        <v>202005942</v>
      </c>
      <c r="P2815" s="22"/>
      <c r="Q2815" s="22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9"/>
    </row>
    <row r="2816" spans="1:29" x14ac:dyDescent="0.25">
      <c r="A2816" s="27">
        <v>1996</v>
      </c>
      <c r="B2816" s="27" t="s">
        <v>4555</v>
      </c>
      <c r="C2816" s="27" t="s">
        <v>674</v>
      </c>
      <c r="D2816" s="27" t="s">
        <v>3859</v>
      </c>
      <c r="E2816" s="27" t="s">
        <v>3984</v>
      </c>
      <c r="F2816" s="28">
        <v>35318</v>
      </c>
      <c r="G2816" s="29">
        <v>0.58333333333333337</v>
      </c>
      <c r="H2816" s="28">
        <v>35318</v>
      </c>
      <c r="I2816" s="29">
        <v>0.70486111111111116</v>
      </c>
      <c r="J2816" s="27" t="s">
        <v>889</v>
      </c>
      <c r="K2816" s="27">
        <v>0</v>
      </c>
      <c r="L2816" s="27">
        <v>0.3</v>
      </c>
      <c r="M2816" s="27">
        <v>0.3</v>
      </c>
      <c r="N2816" s="27" t="s">
        <v>882</v>
      </c>
      <c r="O2816" s="30">
        <v>202007629</v>
      </c>
      <c r="P2816" s="22"/>
      <c r="Q2816" s="22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9"/>
    </row>
    <row r="2817" spans="1:29" x14ac:dyDescent="0.25">
      <c r="A2817" s="27">
        <v>1996</v>
      </c>
      <c r="B2817" s="27" t="s">
        <v>924</v>
      </c>
      <c r="C2817" s="27" t="s">
        <v>676</v>
      </c>
      <c r="D2817" s="27" t="s">
        <v>925</v>
      </c>
      <c r="E2817" s="27" t="s">
        <v>926</v>
      </c>
      <c r="F2817" s="28">
        <v>35318</v>
      </c>
      <c r="G2817" s="29">
        <v>0.60416666666666663</v>
      </c>
      <c r="H2817" s="28">
        <v>35319</v>
      </c>
      <c r="I2817" s="29">
        <v>0.10416666666666667</v>
      </c>
      <c r="J2817" s="27" t="s">
        <v>889</v>
      </c>
      <c r="K2817" s="27">
        <v>0</v>
      </c>
      <c r="L2817" s="27">
        <v>0.05</v>
      </c>
      <c r="M2817" s="27">
        <v>0.05</v>
      </c>
      <c r="N2817" s="27" t="s">
        <v>882</v>
      </c>
      <c r="O2817" s="30">
        <v>201705580</v>
      </c>
      <c r="P2817" s="22"/>
      <c r="Q2817" s="22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9"/>
    </row>
    <row r="2818" spans="1:29" x14ac:dyDescent="0.25">
      <c r="A2818" s="27">
        <v>1996</v>
      </c>
      <c r="B2818" s="27" t="s">
        <v>1249</v>
      </c>
      <c r="C2818" s="27" t="s">
        <v>676</v>
      </c>
      <c r="D2818" s="27" t="s">
        <v>1070</v>
      </c>
      <c r="E2818" s="27" t="s">
        <v>1250</v>
      </c>
      <c r="F2818" s="28">
        <v>35318</v>
      </c>
      <c r="G2818" s="29">
        <v>0.61111111111111105</v>
      </c>
      <c r="H2818" s="28">
        <v>35318</v>
      </c>
      <c r="I2818" s="29">
        <v>0.65625</v>
      </c>
      <c r="J2818" s="27" t="s">
        <v>889</v>
      </c>
      <c r="K2818" s="27">
        <v>0</v>
      </c>
      <c r="L2818" s="27">
        <v>0.05</v>
      </c>
      <c r="M2818" s="27">
        <v>0.05</v>
      </c>
      <c r="N2818" s="27" t="s">
        <v>882</v>
      </c>
      <c r="O2818" s="30">
        <v>201805000</v>
      </c>
      <c r="P2818" s="22"/>
      <c r="Q2818" s="22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9"/>
    </row>
    <row r="2819" spans="1:29" x14ac:dyDescent="0.25">
      <c r="A2819" s="27">
        <v>1996</v>
      </c>
      <c r="B2819" s="27" t="s">
        <v>4718</v>
      </c>
      <c r="C2819" s="27" t="s">
        <v>674</v>
      </c>
      <c r="D2819" s="27" t="s">
        <v>3841</v>
      </c>
      <c r="E2819" s="27" t="s">
        <v>800</v>
      </c>
      <c r="F2819" s="28">
        <v>35318</v>
      </c>
      <c r="G2819" s="29">
        <v>0.61458333333333337</v>
      </c>
      <c r="H2819" s="28">
        <v>35318</v>
      </c>
      <c r="I2819" s="29">
        <v>0.69444444444444453</v>
      </c>
      <c r="J2819" s="27" t="s">
        <v>889</v>
      </c>
      <c r="K2819" s="27">
        <v>0</v>
      </c>
      <c r="L2819" s="27">
        <v>0.3</v>
      </c>
      <c r="M2819" s="27">
        <v>0.3</v>
      </c>
      <c r="N2819" s="27" t="s">
        <v>882</v>
      </c>
      <c r="O2819" s="30">
        <v>201806849</v>
      </c>
      <c r="P2819" s="22"/>
      <c r="Q2819" s="22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9"/>
    </row>
    <row r="2820" spans="1:29" x14ac:dyDescent="0.25">
      <c r="A2820" s="27">
        <v>1996</v>
      </c>
      <c r="B2820" s="27" t="s">
        <v>4071</v>
      </c>
      <c r="C2820" s="27" t="s">
        <v>674</v>
      </c>
      <c r="D2820" s="27" t="s">
        <v>1248</v>
      </c>
      <c r="E2820" s="27" t="s">
        <v>4002</v>
      </c>
      <c r="F2820" s="28">
        <v>35318</v>
      </c>
      <c r="G2820" s="29">
        <v>0.61805555555555558</v>
      </c>
      <c r="H2820" s="28">
        <v>35318</v>
      </c>
      <c r="I2820" s="29">
        <v>0.69444444444444453</v>
      </c>
      <c r="J2820" s="27" t="s">
        <v>889</v>
      </c>
      <c r="K2820" s="27">
        <v>0</v>
      </c>
      <c r="L2820" s="27">
        <v>0.25</v>
      </c>
      <c r="M2820" s="27">
        <v>0.25</v>
      </c>
      <c r="N2820" s="27" t="s">
        <v>882</v>
      </c>
      <c r="O2820" s="30">
        <v>201507838</v>
      </c>
      <c r="P2820" s="22"/>
      <c r="Q2820" s="22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9"/>
    </row>
    <row r="2821" spans="1:29" x14ac:dyDescent="0.25">
      <c r="A2821" s="27">
        <v>1996</v>
      </c>
      <c r="B2821" s="27" t="s">
        <v>4588</v>
      </c>
      <c r="C2821" s="27" t="s">
        <v>674</v>
      </c>
      <c r="D2821" s="27" t="s">
        <v>3827</v>
      </c>
      <c r="E2821" s="27" t="s">
        <v>1223</v>
      </c>
      <c r="F2821" s="28">
        <v>35318</v>
      </c>
      <c r="G2821" s="29">
        <v>0.625</v>
      </c>
      <c r="H2821" s="28">
        <v>35318</v>
      </c>
      <c r="I2821" s="29">
        <v>0.68055555555555547</v>
      </c>
      <c r="J2821" s="27" t="s">
        <v>889</v>
      </c>
      <c r="K2821" s="27">
        <v>0</v>
      </c>
      <c r="L2821" s="27">
        <v>0.1</v>
      </c>
      <c r="M2821" s="27">
        <v>0.1</v>
      </c>
      <c r="N2821" s="27" t="s">
        <v>882</v>
      </c>
      <c r="O2821" s="30">
        <v>202006613</v>
      </c>
      <c r="P2821" s="22"/>
      <c r="Q2821" s="22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9"/>
    </row>
    <row r="2822" spans="1:29" x14ac:dyDescent="0.25">
      <c r="A2822" s="27">
        <v>1996</v>
      </c>
      <c r="B2822" s="27" t="s">
        <v>4355</v>
      </c>
      <c r="C2822" s="27" t="s">
        <v>674</v>
      </c>
      <c r="D2822" s="27" t="s">
        <v>1248</v>
      </c>
      <c r="E2822" s="27" t="s">
        <v>4042</v>
      </c>
      <c r="F2822" s="28">
        <v>35318</v>
      </c>
      <c r="G2822" s="29">
        <v>0.625</v>
      </c>
      <c r="H2822" s="28">
        <v>35318</v>
      </c>
      <c r="I2822" s="29">
        <v>0.65625</v>
      </c>
      <c r="J2822" s="27" t="s">
        <v>889</v>
      </c>
      <c r="K2822" s="27">
        <v>0</v>
      </c>
      <c r="L2822" s="27">
        <v>0.2</v>
      </c>
      <c r="M2822" s="27">
        <v>0.2</v>
      </c>
      <c r="N2822" s="27" t="s">
        <v>882</v>
      </c>
      <c r="O2822" s="30">
        <v>202007460</v>
      </c>
      <c r="P2822" s="22"/>
      <c r="Q2822" s="22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9"/>
    </row>
    <row r="2823" spans="1:29" x14ac:dyDescent="0.25">
      <c r="A2823" s="27">
        <v>1996</v>
      </c>
      <c r="B2823" s="27" t="s">
        <v>4308</v>
      </c>
      <c r="C2823" s="27" t="s">
        <v>674</v>
      </c>
      <c r="D2823" s="27" t="s">
        <v>3824</v>
      </c>
      <c r="E2823" s="27" t="s">
        <v>3825</v>
      </c>
      <c r="F2823" s="28">
        <v>35318</v>
      </c>
      <c r="G2823" s="29">
        <v>0.63541666666666663</v>
      </c>
      <c r="H2823" s="28">
        <v>35318</v>
      </c>
      <c r="I2823" s="29">
        <v>0.65277777777777779</v>
      </c>
      <c r="J2823" s="27" t="s">
        <v>889</v>
      </c>
      <c r="K2823" s="27">
        <v>0</v>
      </c>
      <c r="L2823" s="27">
        <v>0.05</v>
      </c>
      <c r="M2823" s="27">
        <v>0.05</v>
      </c>
      <c r="N2823" s="27" t="s">
        <v>882</v>
      </c>
      <c r="O2823" s="30">
        <v>202008116</v>
      </c>
      <c r="P2823" s="22"/>
      <c r="Q2823" s="22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9"/>
    </row>
    <row r="2824" spans="1:29" x14ac:dyDescent="0.25">
      <c r="A2824" s="27">
        <v>1996</v>
      </c>
      <c r="B2824" s="27" t="s">
        <v>3906</v>
      </c>
      <c r="C2824" s="27" t="s">
        <v>674</v>
      </c>
      <c r="D2824" s="27" t="s">
        <v>802</v>
      </c>
      <c r="E2824" s="27" t="s">
        <v>778</v>
      </c>
      <c r="F2824" s="28">
        <v>35318</v>
      </c>
      <c r="G2824" s="29">
        <v>0.63541666666666663</v>
      </c>
      <c r="H2824" s="28">
        <v>35318</v>
      </c>
      <c r="I2824" s="29">
        <v>0.75347222222222221</v>
      </c>
      <c r="J2824" s="27" t="s">
        <v>889</v>
      </c>
      <c r="K2824" s="27">
        <v>0</v>
      </c>
      <c r="L2824" s="27">
        <v>0.3</v>
      </c>
      <c r="M2824" s="27">
        <v>0.3</v>
      </c>
      <c r="N2824" s="27" t="s">
        <v>882</v>
      </c>
      <c r="O2824" s="30">
        <v>201907281</v>
      </c>
      <c r="P2824" s="22"/>
      <c r="Q2824" s="22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9"/>
    </row>
    <row r="2825" spans="1:29" x14ac:dyDescent="0.25">
      <c r="A2825" s="27">
        <v>1996</v>
      </c>
      <c r="B2825" s="27" t="s">
        <v>4629</v>
      </c>
      <c r="C2825" s="27" t="s">
        <v>674</v>
      </c>
      <c r="D2825" s="27" t="s">
        <v>3830</v>
      </c>
      <c r="E2825" s="27" t="s">
        <v>4628</v>
      </c>
      <c r="F2825" s="28">
        <v>35318</v>
      </c>
      <c r="G2825" s="29">
        <v>0.63888888888888895</v>
      </c>
      <c r="H2825" s="28">
        <v>35318</v>
      </c>
      <c r="I2825" s="29">
        <v>0.68055555555555547</v>
      </c>
      <c r="J2825" s="27" t="s">
        <v>889</v>
      </c>
      <c r="K2825" s="27">
        <v>0</v>
      </c>
      <c r="L2825" s="27">
        <v>0.1</v>
      </c>
      <c r="M2825" s="27">
        <v>0.1</v>
      </c>
      <c r="N2825" s="27" t="s">
        <v>882</v>
      </c>
      <c r="O2825" s="30">
        <v>201806306</v>
      </c>
      <c r="P2825" s="22"/>
      <c r="Q2825" s="22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9"/>
    </row>
    <row r="2826" spans="1:29" x14ac:dyDescent="0.25">
      <c r="A2826" s="27">
        <v>1996</v>
      </c>
      <c r="B2826" s="27" t="s">
        <v>3900</v>
      </c>
      <c r="C2826" s="27" t="s">
        <v>674</v>
      </c>
      <c r="D2826" s="27" t="s">
        <v>3824</v>
      </c>
      <c r="E2826" s="27" t="s">
        <v>3825</v>
      </c>
      <c r="F2826" s="28">
        <v>35318</v>
      </c>
      <c r="G2826" s="29">
        <v>0.65277777777777779</v>
      </c>
      <c r="H2826" s="28">
        <v>35318</v>
      </c>
      <c r="I2826" s="29">
        <v>0.68055555555555547</v>
      </c>
      <c r="J2826" s="27" t="s">
        <v>889</v>
      </c>
      <c r="K2826" s="27">
        <v>0</v>
      </c>
      <c r="L2826" s="27">
        <v>0.01</v>
      </c>
      <c r="M2826" s="27">
        <v>0.01</v>
      </c>
      <c r="N2826" s="27" t="s">
        <v>882</v>
      </c>
      <c r="O2826" s="30">
        <v>202009548</v>
      </c>
      <c r="P2826" s="22"/>
      <c r="Q2826" s="22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9"/>
    </row>
    <row r="2827" spans="1:29" x14ac:dyDescent="0.25">
      <c r="A2827" s="27">
        <v>1996</v>
      </c>
      <c r="B2827" s="27" t="s">
        <v>4591</v>
      </c>
      <c r="C2827" s="27" t="s">
        <v>674</v>
      </c>
      <c r="D2827" s="27" t="s">
        <v>3841</v>
      </c>
      <c r="E2827" s="27" t="s">
        <v>4307</v>
      </c>
      <c r="F2827" s="28">
        <v>35318</v>
      </c>
      <c r="G2827" s="29">
        <v>0.65972222222222221</v>
      </c>
      <c r="H2827" s="28">
        <v>35318</v>
      </c>
      <c r="I2827" s="29">
        <v>0.79166666666666663</v>
      </c>
      <c r="J2827" s="27" t="s">
        <v>889</v>
      </c>
      <c r="K2827" s="27">
        <v>0</v>
      </c>
      <c r="L2827" s="27">
        <v>0.6</v>
      </c>
      <c r="M2827" s="27">
        <v>0.6</v>
      </c>
      <c r="N2827" s="27" t="s">
        <v>882</v>
      </c>
      <c r="O2827" s="30">
        <v>201706083</v>
      </c>
      <c r="P2827" s="22"/>
      <c r="Q2827" s="22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9"/>
    </row>
    <row r="2828" spans="1:29" x14ac:dyDescent="0.25">
      <c r="A2828" s="27">
        <v>1996</v>
      </c>
      <c r="B2828" s="27" t="s">
        <v>4356</v>
      </c>
      <c r="C2828" s="27" t="s">
        <v>674</v>
      </c>
      <c r="D2828" s="27" t="s">
        <v>1248</v>
      </c>
      <c r="E2828" s="27" t="s">
        <v>3913</v>
      </c>
      <c r="F2828" s="28">
        <v>35318</v>
      </c>
      <c r="G2828" s="29">
        <v>0.68402777777777779</v>
      </c>
      <c r="H2828" s="28">
        <v>35318</v>
      </c>
      <c r="I2828" s="29">
        <v>0.72222222222222221</v>
      </c>
      <c r="J2828" s="27" t="s">
        <v>889</v>
      </c>
      <c r="K2828" s="27">
        <v>0</v>
      </c>
      <c r="L2828" s="27">
        <v>0.05</v>
      </c>
      <c r="M2828" s="27">
        <v>0.05</v>
      </c>
      <c r="N2828" s="27" t="s">
        <v>882</v>
      </c>
      <c r="O2828" s="30">
        <v>201904660</v>
      </c>
      <c r="P2828" s="22"/>
      <c r="Q2828" s="22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9"/>
    </row>
    <row r="2829" spans="1:29" x14ac:dyDescent="0.25">
      <c r="A2829" s="27">
        <v>1996</v>
      </c>
      <c r="B2829" s="27" t="s">
        <v>4756</v>
      </c>
      <c r="C2829" s="27" t="s">
        <v>674</v>
      </c>
      <c r="D2829" s="27" t="s">
        <v>3841</v>
      </c>
      <c r="E2829" s="27" t="s">
        <v>4089</v>
      </c>
      <c r="F2829" s="28">
        <v>35318</v>
      </c>
      <c r="G2829" s="29">
        <v>0.69097222222222221</v>
      </c>
      <c r="H2829" s="28">
        <v>35318</v>
      </c>
      <c r="I2829" s="29">
        <v>0.75347222222222221</v>
      </c>
      <c r="J2829" s="27" t="s">
        <v>889</v>
      </c>
      <c r="K2829" s="27">
        <v>0</v>
      </c>
      <c r="L2829" s="27">
        <v>0.2</v>
      </c>
      <c r="M2829" s="27">
        <v>0.2</v>
      </c>
      <c r="N2829" s="27" t="s">
        <v>882</v>
      </c>
      <c r="O2829" s="30">
        <v>202008062</v>
      </c>
      <c r="P2829" s="22"/>
      <c r="Q2829" s="22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9"/>
    </row>
    <row r="2830" spans="1:29" x14ac:dyDescent="0.25">
      <c r="A2830" s="27">
        <v>1996</v>
      </c>
      <c r="B2830" s="27" t="s">
        <v>4857</v>
      </c>
      <c r="C2830" s="27" t="s">
        <v>674</v>
      </c>
      <c r="D2830" s="27" t="s">
        <v>3821</v>
      </c>
      <c r="E2830" s="27" t="s">
        <v>739</v>
      </c>
      <c r="F2830" s="28">
        <v>35318</v>
      </c>
      <c r="G2830" s="29">
        <v>0.70833333333333337</v>
      </c>
      <c r="H2830" s="28">
        <v>35318</v>
      </c>
      <c r="I2830" s="29">
        <v>0.9375</v>
      </c>
      <c r="J2830" s="27" t="s">
        <v>889</v>
      </c>
      <c r="K2830" s="27">
        <v>3</v>
      </c>
      <c r="L2830" s="27">
        <v>60</v>
      </c>
      <c r="M2830" s="27">
        <v>63</v>
      </c>
      <c r="N2830" s="27" t="s">
        <v>882</v>
      </c>
      <c r="O2830" s="30">
        <v>201906576</v>
      </c>
      <c r="P2830" s="22"/>
      <c r="Q2830" s="22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9"/>
    </row>
    <row r="2831" spans="1:29" x14ac:dyDescent="0.25">
      <c r="A2831" s="27">
        <v>1996</v>
      </c>
      <c r="B2831" s="27" t="s">
        <v>4358</v>
      </c>
      <c r="C2831" s="27" t="s">
        <v>674</v>
      </c>
      <c r="D2831" s="27" t="s">
        <v>1248</v>
      </c>
      <c r="E2831" s="27" t="s">
        <v>4359</v>
      </c>
      <c r="F2831" s="28">
        <v>35318</v>
      </c>
      <c r="G2831" s="29">
        <v>0.72569444444444453</v>
      </c>
      <c r="H2831" s="28">
        <v>35318</v>
      </c>
      <c r="I2831" s="29">
        <v>0.79166666666666663</v>
      </c>
      <c r="J2831" s="27" t="s">
        <v>889</v>
      </c>
      <c r="K2831" s="27">
        <v>0</v>
      </c>
      <c r="L2831" s="27">
        <v>0.2</v>
      </c>
      <c r="M2831" s="27">
        <v>0.2</v>
      </c>
      <c r="N2831" s="27" t="s">
        <v>882</v>
      </c>
      <c r="O2831" s="30">
        <v>202000145</v>
      </c>
      <c r="P2831" s="22"/>
      <c r="Q2831" s="22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  <c r="AB2831" s="16"/>
      <c r="AC2831" s="19"/>
    </row>
    <row r="2832" spans="1:29" x14ac:dyDescent="0.25">
      <c r="A2832" s="27">
        <v>1996</v>
      </c>
      <c r="B2832" s="27" t="s">
        <v>4716</v>
      </c>
      <c r="C2832" s="27" t="s">
        <v>674</v>
      </c>
      <c r="D2832" s="27" t="s">
        <v>752</v>
      </c>
      <c r="E2832" s="27" t="s">
        <v>4717</v>
      </c>
      <c r="F2832" s="28">
        <v>35318</v>
      </c>
      <c r="G2832" s="29">
        <v>0.74305555555555547</v>
      </c>
      <c r="H2832" s="28">
        <v>35318</v>
      </c>
      <c r="I2832" s="29">
        <v>0.80902777777777779</v>
      </c>
      <c r="J2832" s="27" t="s">
        <v>889</v>
      </c>
      <c r="K2832" s="27">
        <v>0</v>
      </c>
      <c r="L2832" s="27">
        <v>0.4</v>
      </c>
      <c r="M2832" s="27">
        <v>0.4</v>
      </c>
      <c r="N2832" s="27" t="s">
        <v>882</v>
      </c>
      <c r="O2832" s="30">
        <v>201505519</v>
      </c>
      <c r="P2832" s="22"/>
      <c r="Q2832" s="22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9"/>
    </row>
    <row r="2833" spans="1:29" x14ac:dyDescent="0.25">
      <c r="A2833" s="27">
        <v>1996</v>
      </c>
      <c r="B2833" s="27" t="s">
        <v>4067</v>
      </c>
      <c r="C2833" s="27" t="s">
        <v>674</v>
      </c>
      <c r="D2833" s="27" t="s">
        <v>853</v>
      </c>
      <c r="E2833" s="27" t="s">
        <v>836</v>
      </c>
      <c r="F2833" s="28">
        <v>35318</v>
      </c>
      <c r="G2833" s="29">
        <v>0.76388888888888884</v>
      </c>
      <c r="H2833" s="28">
        <v>35318</v>
      </c>
      <c r="I2833" s="29">
        <v>0.80902777777777779</v>
      </c>
      <c r="J2833" s="27" t="s">
        <v>889</v>
      </c>
      <c r="K2833" s="27">
        <v>0</v>
      </c>
      <c r="L2833" s="27">
        <v>0.03</v>
      </c>
      <c r="M2833" s="27">
        <v>0.03</v>
      </c>
      <c r="N2833" s="27" t="s">
        <v>882</v>
      </c>
      <c r="O2833" s="30">
        <v>202005536</v>
      </c>
      <c r="P2833" s="22"/>
      <c r="Q2833" s="22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9"/>
    </row>
    <row r="2834" spans="1:29" x14ac:dyDescent="0.25">
      <c r="A2834" s="27">
        <v>1996</v>
      </c>
      <c r="B2834" s="27" t="s">
        <v>1155</v>
      </c>
      <c r="C2834" s="27" t="s">
        <v>676</v>
      </c>
      <c r="D2834" s="27" t="s">
        <v>901</v>
      </c>
      <c r="E2834" s="27" t="s">
        <v>1156</v>
      </c>
      <c r="F2834" s="28">
        <v>35318</v>
      </c>
      <c r="G2834" s="29">
        <v>0.76736111111111116</v>
      </c>
      <c r="H2834" s="28">
        <v>35318</v>
      </c>
      <c r="I2834" s="29">
        <v>0.80555555555555547</v>
      </c>
      <c r="J2834" s="27" t="s">
        <v>889</v>
      </c>
      <c r="K2834" s="27">
        <v>0</v>
      </c>
      <c r="L2834" s="27">
        <v>0.02</v>
      </c>
      <c r="M2834" s="27">
        <v>0.02</v>
      </c>
      <c r="N2834" s="27" t="s">
        <v>882</v>
      </c>
      <c r="O2834" s="30">
        <v>202006533</v>
      </c>
      <c r="P2834" s="22"/>
      <c r="Q2834" s="22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9"/>
    </row>
    <row r="2835" spans="1:29" x14ac:dyDescent="0.25">
      <c r="A2835" s="27">
        <v>1996</v>
      </c>
      <c r="B2835" s="27" t="s">
        <v>3901</v>
      </c>
      <c r="C2835" s="27" t="s">
        <v>674</v>
      </c>
      <c r="D2835" s="27" t="s">
        <v>802</v>
      </c>
      <c r="E2835" s="27" t="s">
        <v>3844</v>
      </c>
      <c r="F2835" s="28">
        <v>35318</v>
      </c>
      <c r="G2835" s="29">
        <v>0.77083333333333337</v>
      </c>
      <c r="H2835" s="28">
        <v>35318</v>
      </c>
      <c r="I2835" s="29">
        <v>0.8125</v>
      </c>
      <c r="J2835" s="27" t="s">
        <v>889</v>
      </c>
      <c r="K2835" s="27">
        <v>0</v>
      </c>
      <c r="L2835" s="27">
        <v>0.01</v>
      </c>
      <c r="M2835" s="27">
        <v>0.01</v>
      </c>
      <c r="N2835" s="27" t="s">
        <v>882</v>
      </c>
      <c r="O2835" s="30">
        <v>202006792</v>
      </c>
      <c r="P2835" s="22"/>
      <c r="Q2835" s="22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9"/>
    </row>
    <row r="2836" spans="1:29" x14ac:dyDescent="0.25">
      <c r="A2836" s="27">
        <v>1996</v>
      </c>
      <c r="B2836" s="27" t="s">
        <v>1251</v>
      </c>
      <c r="C2836" s="27" t="s">
        <v>676</v>
      </c>
      <c r="D2836" s="27" t="s">
        <v>905</v>
      </c>
      <c r="E2836" s="27" t="s">
        <v>912</v>
      </c>
      <c r="F2836" s="28">
        <v>35318</v>
      </c>
      <c r="G2836" s="29">
        <v>0.77430555555555547</v>
      </c>
      <c r="H2836" s="28">
        <v>35318</v>
      </c>
      <c r="I2836" s="29">
        <v>0.83333333333333337</v>
      </c>
      <c r="J2836" s="27" t="s">
        <v>889</v>
      </c>
      <c r="K2836" s="27">
        <v>0</v>
      </c>
      <c r="L2836" s="27">
        <v>0.08</v>
      </c>
      <c r="M2836" s="27">
        <v>0.08</v>
      </c>
      <c r="N2836" s="27" t="s">
        <v>882</v>
      </c>
      <c r="O2836" s="30">
        <v>201806798</v>
      </c>
      <c r="P2836" s="22"/>
      <c r="Q2836" s="22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9"/>
    </row>
    <row r="2837" spans="1:29" x14ac:dyDescent="0.25">
      <c r="A2837" s="27">
        <v>1996</v>
      </c>
      <c r="B2837" s="27" t="s">
        <v>4352</v>
      </c>
      <c r="C2837" s="27" t="s">
        <v>674</v>
      </c>
      <c r="D2837" s="27" t="s">
        <v>3933</v>
      </c>
      <c r="E2837" s="27" t="s">
        <v>845</v>
      </c>
      <c r="F2837" s="28">
        <v>35318</v>
      </c>
      <c r="G2837" s="29">
        <v>0.77777777777777779</v>
      </c>
      <c r="H2837" s="28">
        <v>35318</v>
      </c>
      <c r="I2837" s="29">
        <v>0.80902777777777779</v>
      </c>
      <c r="J2837" s="27" t="s">
        <v>889</v>
      </c>
      <c r="K2837" s="27">
        <v>0</v>
      </c>
      <c r="L2837" s="27">
        <v>0.05</v>
      </c>
      <c r="M2837" s="27">
        <v>0.05</v>
      </c>
      <c r="N2837" s="27" t="s">
        <v>882</v>
      </c>
      <c r="O2837" s="30">
        <v>201806175</v>
      </c>
      <c r="P2837" s="22"/>
      <c r="Q2837" s="22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9"/>
    </row>
    <row r="2838" spans="1:29" x14ac:dyDescent="0.25">
      <c r="A2838" s="27">
        <v>1996</v>
      </c>
      <c r="B2838" s="27" t="s">
        <v>1212</v>
      </c>
      <c r="C2838" s="27" t="s">
        <v>676</v>
      </c>
      <c r="D2838" s="27" t="s">
        <v>1004</v>
      </c>
      <c r="E2838" s="27" t="s">
        <v>1213</v>
      </c>
      <c r="F2838" s="28">
        <v>35318</v>
      </c>
      <c r="G2838" s="29">
        <v>0.78819444444444453</v>
      </c>
      <c r="H2838" s="28">
        <v>35318</v>
      </c>
      <c r="I2838" s="29">
        <v>0.81597222222222221</v>
      </c>
      <c r="J2838" s="27" t="s">
        <v>889</v>
      </c>
      <c r="K2838" s="27">
        <v>0</v>
      </c>
      <c r="L2838" s="27">
        <v>0.03</v>
      </c>
      <c r="M2838" s="27">
        <v>0.03</v>
      </c>
      <c r="N2838" s="27" t="s">
        <v>882</v>
      </c>
      <c r="O2838" s="30">
        <v>202004810</v>
      </c>
      <c r="P2838" s="22"/>
      <c r="Q2838" s="22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9"/>
    </row>
    <row r="2839" spans="1:29" x14ac:dyDescent="0.25">
      <c r="A2839" s="27">
        <v>1996</v>
      </c>
      <c r="B2839" s="27" t="s">
        <v>4224</v>
      </c>
      <c r="C2839" s="27" t="s">
        <v>674</v>
      </c>
      <c r="D2839" s="27" t="s">
        <v>3841</v>
      </c>
      <c r="E2839" s="27" t="s">
        <v>3946</v>
      </c>
      <c r="F2839" s="28">
        <v>35318</v>
      </c>
      <c r="G2839" s="29">
        <v>0.78819444444444453</v>
      </c>
      <c r="H2839" s="28">
        <v>35318</v>
      </c>
      <c r="I2839" s="29">
        <v>0.83680555555555547</v>
      </c>
      <c r="J2839" s="27" t="s">
        <v>889</v>
      </c>
      <c r="K2839" s="27">
        <v>0</v>
      </c>
      <c r="L2839" s="27">
        <v>0.03</v>
      </c>
      <c r="M2839" s="27">
        <v>0.03</v>
      </c>
      <c r="N2839" s="27" t="s">
        <v>882</v>
      </c>
      <c r="O2839" s="30">
        <v>202103628</v>
      </c>
      <c r="P2839" s="22"/>
      <c r="Q2839" s="22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9"/>
    </row>
    <row r="2840" spans="1:29" x14ac:dyDescent="0.25">
      <c r="A2840" s="27">
        <v>1996</v>
      </c>
      <c r="B2840" s="27" t="s">
        <v>4824</v>
      </c>
      <c r="C2840" s="27" t="s">
        <v>674</v>
      </c>
      <c r="D2840" s="27" t="s">
        <v>3846</v>
      </c>
      <c r="E2840" s="27" t="s">
        <v>3865</v>
      </c>
      <c r="F2840" s="28">
        <v>35318</v>
      </c>
      <c r="G2840" s="29">
        <v>0.78819444444444453</v>
      </c>
      <c r="H2840" s="28">
        <v>35318</v>
      </c>
      <c r="I2840" s="29">
        <v>0.84722222222222221</v>
      </c>
      <c r="J2840" s="27" t="s">
        <v>889</v>
      </c>
      <c r="K2840" s="27">
        <v>0</v>
      </c>
      <c r="L2840" s="27">
        <v>0.3</v>
      </c>
      <c r="M2840" s="27">
        <v>0.3</v>
      </c>
      <c r="N2840" s="27" t="s">
        <v>882</v>
      </c>
      <c r="O2840" s="30">
        <v>201604686</v>
      </c>
      <c r="P2840" s="22"/>
      <c r="Q2840" s="22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9"/>
    </row>
    <row r="2841" spans="1:29" x14ac:dyDescent="0.25">
      <c r="A2841" s="27">
        <v>1996</v>
      </c>
      <c r="B2841" s="27" t="s">
        <v>1152</v>
      </c>
      <c r="C2841" s="27" t="s">
        <v>676</v>
      </c>
      <c r="D2841" s="27" t="s">
        <v>901</v>
      </c>
      <c r="E2841" s="27" t="s">
        <v>948</v>
      </c>
      <c r="F2841" s="28">
        <v>35318</v>
      </c>
      <c r="G2841" s="29">
        <v>0.80902777777777779</v>
      </c>
      <c r="H2841" s="28">
        <v>35318</v>
      </c>
      <c r="I2841" s="29">
        <v>0.84375</v>
      </c>
      <c r="J2841" s="27" t="s">
        <v>889</v>
      </c>
      <c r="K2841" s="27">
        <v>0</v>
      </c>
      <c r="L2841" s="27">
        <v>0.02</v>
      </c>
      <c r="M2841" s="27">
        <v>0.02</v>
      </c>
      <c r="N2841" s="27" t="s">
        <v>882</v>
      </c>
      <c r="O2841" s="30">
        <v>201906235</v>
      </c>
      <c r="P2841" s="22"/>
      <c r="Q2841" s="22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9"/>
    </row>
    <row r="2842" spans="1:29" x14ac:dyDescent="0.25">
      <c r="A2842" s="27">
        <v>1996</v>
      </c>
      <c r="B2842" s="27" t="s">
        <v>4070</v>
      </c>
      <c r="C2842" s="27" t="s">
        <v>674</v>
      </c>
      <c r="D2842" s="27" t="s">
        <v>3859</v>
      </c>
      <c r="E2842" s="27" t="s">
        <v>4052</v>
      </c>
      <c r="F2842" s="28">
        <v>35318</v>
      </c>
      <c r="G2842" s="29">
        <v>0.81944444444444453</v>
      </c>
      <c r="H2842" s="28">
        <v>35318</v>
      </c>
      <c r="I2842" s="29">
        <v>0.83333333333333337</v>
      </c>
      <c r="J2842" s="27" t="s">
        <v>889</v>
      </c>
      <c r="K2842" s="27">
        <v>0</v>
      </c>
      <c r="L2842" s="27">
        <v>0.02</v>
      </c>
      <c r="M2842" s="27">
        <v>0.02</v>
      </c>
      <c r="N2842" s="27" t="s">
        <v>882</v>
      </c>
      <c r="O2842" s="30">
        <v>201704066</v>
      </c>
      <c r="P2842" s="22"/>
      <c r="Q2842" s="22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9"/>
    </row>
    <row r="2843" spans="1:29" x14ac:dyDescent="0.25">
      <c r="A2843" s="27">
        <v>1996</v>
      </c>
      <c r="B2843" s="27" t="s">
        <v>1252</v>
      </c>
      <c r="C2843" s="27" t="s">
        <v>676</v>
      </c>
      <c r="D2843" s="27" t="s">
        <v>905</v>
      </c>
      <c r="E2843" s="27" t="s">
        <v>1052</v>
      </c>
      <c r="F2843" s="28">
        <v>35318</v>
      </c>
      <c r="G2843" s="29">
        <v>0.82291666666666663</v>
      </c>
      <c r="H2843" s="28">
        <v>35318</v>
      </c>
      <c r="I2843" s="29">
        <v>0.86805555555555547</v>
      </c>
      <c r="J2843" s="27" t="s">
        <v>889</v>
      </c>
      <c r="K2843" s="27">
        <v>0</v>
      </c>
      <c r="L2843" s="27">
        <v>0.05</v>
      </c>
      <c r="M2843" s="27">
        <v>0.05</v>
      </c>
      <c r="N2843" s="27" t="s">
        <v>882</v>
      </c>
      <c r="O2843" s="30">
        <v>201806416</v>
      </c>
      <c r="P2843" s="22"/>
      <c r="Q2843" s="22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9"/>
    </row>
    <row r="2844" spans="1:29" x14ac:dyDescent="0.25">
      <c r="A2844" s="27">
        <v>1996</v>
      </c>
      <c r="B2844" s="27" t="s">
        <v>3902</v>
      </c>
      <c r="C2844" s="27" t="s">
        <v>674</v>
      </c>
      <c r="D2844" s="27" t="s">
        <v>802</v>
      </c>
      <c r="E2844" s="27" t="s">
        <v>981</v>
      </c>
      <c r="F2844" s="28">
        <v>35318</v>
      </c>
      <c r="G2844" s="29">
        <v>0.83333333333333337</v>
      </c>
      <c r="H2844" s="28">
        <v>35318</v>
      </c>
      <c r="I2844" s="29">
        <v>0.86111111111111116</v>
      </c>
      <c r="J2844" s="27" t="s">
        <v>889</v>
      </c>
      <c r="K2844" s="27">
        <v>0</v>
      </c>
      <c r="L2844" s="27">
        <v>0.01</v>
      </c>
      <c r="M2844" s="27">
        <v>0.01</v>
      </c>
      <c r="N2844" s="27" t="s">
        <v>882</v>
      </c>
      <c r="O2844" s="30">
        <v>202006582</v>
      </c>
      <c r="P2844" s="22"/>
      <c r="Q2844" s="22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9"/>
    </row>
    <row r="2845" spans="1:29" x14ac:dyDescent="0.25">
      <c r="A2845" s="27">
        <v>1996</v>
      </c>
      <c r="B2845" s="27" t="s">
        <v>4221</v>
      </c>
      <c r="C2845" s="27" t="s">
        <v>674</v>
      </c>
      <c r="D2845" s="27" t="s">
        <v>802</v>
      </c>
      <c r="E2845" s="27" t="s">
        <v>781</v>
      </c>
      <c r="F2845" s="28">
        <v>35318</v>
      </c>
      <c r="G2845" s="29">
        <v>0.83333333333333337</v>
      </c>
      <c r="H2845" s="28">
        <v>35318</v>
      </c>
      <c r="I2845" s="29">
        <v>0.86111111111111116</v>
      </c>
      <c r="J2845" s="27" t="s">
        <v>889</v>
      </c>
      <c r="K2845" s="27">
        <v>0</v>
      </c>
      <c r="L2845" s="27">
        <v>0.03</v>
      </c>
      <c r="M2845" s="27">
        <v>0.03</v>
      </c>
      <c r="N2845" s="27" t="s">
        <v>882</v>
      </c>
      <c r="O2845" s="30">
        <v>201907771</v>
      </c>
      <c r="P2845" s="22"/>
      <c r="Q2845" s="22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9"/>
    </row>
    <row r="2846" spans="1:29" x14ac:dyDescent="0.25">
      <c r="A2846" s="27">
        <v>1996</v>
      </c>
      <c r="B2846" s="27" t="s">
        <v>3896</v>
      </c>
      <c r="C2846" s="27" t="s">
        <v>674</v>
      </c>
      <c r="D2846" s="27" t="s">
        <v>3859</v>
      </c>
      <c r="E2846" s="27" t="s">
        <v>3897</v>
      </c>
      <c r="F2846" s="28">
        <v>35318</v>
      </c>
      <c r="G2846" s="29">
        <v>0.84375</v>
      </c>
      <c r="H2846" s="28">
        <v>35318</v>
      </c>
      <c r="I2846" s="29">
        <v>0.875</v>
      </c>
      <c r="J2846" s="27" t="s">
        <v>889</v>
      </c>
      <c r="K2846" s="27">
        <v>0</v>
      </c>
      <c r="L2846" s="27">
        <v>0.01</v>
      </c>
      <c r="M2846" s="27">
        <v>0.01</v>
      </c>
      <c r="N2846" s="27" t="s">
        <v>882</v>
      </c>
      <c r="O2846" s="30">
        <v>201906945</v>
      </c>
      <c r="P2846" s="22"/>
      <c r="Q2846" s="22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9"/>
    </row>
    <row r="2847" spans="1:29" x14ac:dyDescent="0.25">
      <c r="A2847" s="27">
        <v>1996</v>
      </c>
      <c r="B2847" s="27" t="s">
        <v>3829</v>
      </c>
      <c r="C2847" s="27" t="s">
        <v>674</v>
      </c>
      <c r="D2847" s="27" t="s">
        <v>3830</v>
      </c>
      <c r="E2847" s="27" t="s">
        <v>3831</v>
      </c>
      <c r="F2847" s="28">
        <v>35318</v>
      </c>
      <c r="G2847" s="29">
        <v>0.85416666666666663</v>
      </c>
      <c r="H2847" s="28">
        <v>35319</v>
      </c>
      <c r="I2847" s="29">
        <v>4.1666666666666664E-2</v>
      </c>
      <c r="J2847" s="27" t="s">
        <v>889</v>
      </c>
      <c r="K2847" s="27">
        <v>10</v>
      </c>
      <c r="L2847" s="27">
        <v>0</v>
      </c>
      <c r="M2847" s="27">
        <v>10</v>
      </c>
      <c r="N2847" s="27" t="s">
        <v>882</v>
      </c>
      <c r="O2847" s="30">
        <v>201706910</v>
      </c>
      <c r="P2847" s="22"/>
      <c r="Q2847" s="22"/>
      <c r="R2847" s="16"/>
      <c r="S2847" s="16"/>
      <c r="T2847" s="16"/>
      <c r="U2847" s="16"/>
      <c r="V2847" s="16"/>
      <c r="W2847" s="16"/>
      <c r="X2847" s="16"/>
      <c r="Y2847" s="16"/>
      <c r="Z2847" s="16"/>
      <c r="AA2847" s="16"/>
      <c r="AB2847" s="16"/>
      <c r="AC2847" s="19"/>
    </row>
    <row r="2848" spans="1:29" x14ac:dyDescent="0.25">
      <c r="A2848" s="27">
        <v>1996</v>
      </c>
      <c r="B2848" s="27" t="s">
        <v>4757</v>
      </c>
      <c r="C2848" s="27" t="s">
        <v>674</v>
      </c>
      <c r="D2848" s="27" t="s">
        <v>3841</v>
      </c>
      <c r="E2848" s="27" t="s">
        <v>4113</v>
      </c>
      <c r="F2848" s="28">
        <v>35318</v>
      </c>
      <c r="G2848" s="29">
        <v>0.85763888888888884</v>
      </c>
      <c r="H2848" s="28">
        <v>35318</v>
      </c>
      <c r="I2848" s="29">
        <v>0.90277777777777779</v>
      </c>
      <c r="J2848" s="27" t="s">
        <v>889</v>
      </c>
      <c r="K2848" s="27">
        <v>0</v>
      </c>
      <c r="L2848" s="27">
        <v>0.2</v>
      </c>
      <c r="M2848" s="27">
        <v>0.2</v>
      </c>
      <c r="N2848" s="27" t="s">
        <v>882</v>
      </c>
      <c r="O2848" s="30">
        <v>201705255</v>
      </c>
      <c r="P2848" s="22"/>
      <c r="Q2848" s="22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6"/>
      <c r="AC2848" s="19"/>
    </row>
    <row r="2849" spans="1:29" x14ac:dyDescent="0.25">
      <c r="A2849" s="27">
        <v>1996</v>
      </c>
      <c r="B2849" s="27" t="s">
        <v>3899</v>
      </c>
      <c r="C2849" s="27" t="s">
        <v>674</v>
      </c>
      <c r="D2849" s="27" t="s">
        <v>802</v>
      </c>
      <c r="E2849" s="27" t="s">
        <v>3863</v>
      </c>
      <c r="F2849" s="28">
        <v>35318</v>
      </c>
      <c r="G2849" s="29">
        <v>0.86111111111111116</v>
      </c>
      <c r="H2849" s="28">
        <v>35318</v>
      </c>
      <c r="I2849" s="29">
        <v>0.92361111111111116</v>
      </c>
      <c r="J2849" s="27" t="s">
        <v>889</v>
      </c>
      <c r="K2849" s="27">
        <v>0</v>
      </c>
      <c r="L2849" s="27">
        <v>0.01</v>
      </c>
      <c r="M2849" s="27">
        <v>0.01</v>
      </c>
      <c r="N2849" s="27" t="s">
        <v>882</v>
      </c>
      <c r="O2849" s="30">
        <v>201605775</v>
      </c>
      <c r="P2849" s="22"/>
      <c r="Q2849" s="22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9"/>
    </row>
    <row r="2850" spans="1:29" x14ac:dyDescent="0.25">
      <c r="A2850" s="27">
        <v>1996</v>
      </c>
      <c r="B2850" s="27" t="s">
        <v>4716</v>
      </c>
      <c r="C2850" s="27" t="s">
        <v>674</v>
      </c>
      <c r="D2850" s="27" t="s">
        <v>752</v>
      </c>
      <c r="E2850" s="27" t="s">
        <v>4717</v>
      </c>
      <c r="F2850" s="28">
        <v>35318</v>
      </c>
      <c r="G2850" s="29">
        <v>0.87152777777777779</v>
      </c>
      <c r="H2850" s="28">
        <v>35318</v>
      </c>
      <c r="I2850" s="29">
        <v>0.91319444444444453</v>
      </c>
      <c r="J2850" s="27" t="s">
        <v>889</v>
      </c>
      <c r="K2850" s="27">
        <v>0</v>
      </c>
      <c r="L2850" s="27">
        <v>0.15</v>
      </c>
      <c r="M2850" s="27">
        <v>0.15</v>
      </c>
      <c r="N2850" s="27" t="s">
        <v>882</v>
      </c>
      <c r="O2850" s="30">
        <v>201806345</v>
      </c>
      <c r="P2850" s="22"/>
      <c r="Q2850" s="22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9"/>
    </row>
    <row r="2851" spans="1:29" x14ac:dyDescent="0.25">
      <c r="A2851" s="27">
        <v>1996</v>
      </c>
      <c r="B2851" s="27" t="s">
        <v>4360</v>
      </c>
      <c r="C2851" s="27" t="s">
        <v>674</v>
      </c>
      <c r="D2851" s="27" t="s">
        <v>3939</v>
      </c>
      <c r="E2851" s="27" t="s">
        <v>3940</v>
      </c>
      <c r="F2851" s="28">
        <v>35318</v>
      </c>
      <c r="G2851" s="29">
        <v>0.88194444444444453</v>
      </c>
      <c r="H2851" s="28">
        <v>35318</v>
      </c>
      <c r="I2851" s="29">
        <v>0.9375</v>
      </c>
      <c r="J2851" s="27" t="s">
        <v>889</v>
      </c>
      <c r="K2851" s="27">
        <v>0</v>
      </c>
      <c r="L2851" s="27">
        <v>0.05</v>
      </c>
      <c r="M2851" s="27">
        <v>0.05</v>
      </c>
      <c r="N2851" s="27" t="s">
        <v>882</v>
      </c>
      <c r="O2851" s="30">
        <v>202007969</v>
      </c>
      <c r="P2851" s="22"/>
      <c r="Q2851" s="22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9"/>
    </row>
    <row r="2852" spans="1:29" x14ac:dyDescent="0.25">
      <c r="A2852" s="27">
        <v>1996</v>
      </c>
      <c r="B2852" s="27" t="s">
        <v>1155</v>
      </c>
      <c r="C2852" s="27" t="s">
        <v>676</v>
      </c>
      <c r="D2852" s="27" t="s">
        <v>901</v>
      </c>
      <c r="E2852" s="27" t="s">
        <v>1156</v>
      </c>
      <c r="F2852" s="28">
        <v>35318</v>
      </c>
      <c r="G2852" s="29">
        <v>0.88541666666666663</v>
      </c>
      <c r="H2852" s="28">
        <v>35318</v>
      </c>
      <c r="I2852" s="29">
        <v>0.93402777777777779</v>
      </c>
      <c r="J2852" s="27" t="s">
        <v>889</v>
      </c>
      <c r="K2852" s="27">
        <v>0</v>
      </c>
      <c r="L2852" s="27">
        <v>0.08</v>
      </c>
      <c r="M2852" s="27">
        <v>0.08</v>
      </c>
      <c r="N2852" s="27" t="s">
        <v>882</v>
      </c>
      <c r="O2852" s="30">
        <v>201603268</v>
      </c>
      <c r="P2852" s="22"/>
      <c r="Q2852" s="22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9"/>
    </row>
    <row r="2853" spans="1:29" x14ac:dyDescent="0.25">
      <c r="A2853" s="27">
        <v>1996</v>
      </c>
      <c r="B2853" s="27" t="s">
        <v>4591</v>
      </c>
      <c r="C2853" s="27" t="s">
        <v>674</v>
      </c>
      <c r="D2853" s="27" t="s">
        <v>3841</v>
      </c>
      <c r="E2853" s="27" t="s">
        <v>4307</v>
      </c>
      <c r="F2853" s="28">
        <v>35318</v>
      </c>
      <c r="G2853" s="29">
        <v>0.88541666666666663</v>
      </c>
      <c r="H2853" s="28">
        <v>35318</v>
      </c>
      <c r="I2853" s="29">
        <v>0.93402777777777779</v>
      </c>
      <c r="J2853" s="27" t="s">
        <v>889</v>
      </c>
      <c r="K2853" s="27">
        <v>0</v>
      </c>
      <c r="L2853" s="27">
        <v>0.1</v>
      </c>
      <c r="M2853" s="27">
        <v>0.1</v>
      </c>
      <c r="N2853" s="27" t="s">
        <v>882</v>
      </c>
      <c r="O2853" s="30">
        <v>201906031</v>
      </c>
      <c r="P2853" s="22"/>
      <c r="Q2853" s="22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9"/>
    </row>
    <row r="2854" spans="1:29" x14ac:dyDescent="0.25">
      <c r="A2854" s="27">
        <v>1996</v>
      </c>
      <c r="B2854" s="27" t="s">
        <v>4222</v>
      </c>
      <c r="C2854" s="27" t="s">
        <v>674</v>
      </c>
      <c r="D2854" s="27" t="s">
        <v>3824</v>
      </c>
      <c r="E2854" s="27" t="s">
        <v>4223</v>
      </c>
      <c r="F2854" s="28">
        <v>35318</v>
      </c>
      <c r="G2854" s="29">
        <v>0.89374999999999993</v>
      </c>
      <c r="H2854" s="28">
        <v>35318</v>
      </c>
      <c r="I2854" s="29">
        <v>0.9291666666666667</v>
      </c>
      <c r="J2854" s="27" t="s">
        <v>889</v>
      </c>
      <c r="K2854" s="27">
        <v>0</v>
      </c>
      <c r="L2854" s="27">
        <v>0.03</v>
      </c>
      <c r="M2854" s="27">
        <v>0.03</v>
      </c>
      <c r="N2854" s="27" t="s">
        <v>882</v>
      </c>
      <c r="O2854" s="30">
        <v>202004968</v>
      </c>
      <c r="P2854" s="22"/>
      <c r="Q2854" s="22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9"/>
    </row>
    <row r="2855" spans="1:29" x14ac:dyDescent="0.25">
      <c r="A2855" s="27">
        <v>1996</v>
      </c>
      <c r="B2855" s="27" t="s">
        <v>4071</v>
      </c>
      <c r="C2855" s="27" t="s">
        <v>674</v>
      </c>
      <c r="D2855" s="27" t="s">
        <v>1248</v>
      </c>
      <c r="E2855" s="27" t="s">
        <v>4002</v>
      </c>
      <c r="F2855" s="28">
        <v>35318</v>
      </c>
      <c r="G2855" s="29">
        <v>0.90277777777777779</v>
      </c>
      <c r="H2855" s="28">
        <v>35318</v>
      </c>
      <c r="I2855" s="29">
        <v>0.9375</v>
      </c>
      <c r="J2855" s="27" t="s">
        <v>889</v>
      </c>
      <c r="K2855" s="27">
        <v>0</v>
      </c>
      <c r="L2855" s="27">
        <v>0.05</v>
      </c>
      <c r="M2855" s="27">
        <v>0.05</v>
      </c>
      <c r="N2855" s="27" t="s">
        <v>882</v>
      </c>
      <c r="O2855" s="30">
        <v>201704797</v>
      </c>
      <c r="P2855" s="22"/>
      <c r="Q2855" s="22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6"/>
      <c r="AC2855" s="19"/>
    </row>
    <row r="2856" spans="1:29" x14ac:dyDescent="0.25">
      <c r="A2856" s="27">
        <v>1996</v>
      </c>
      <c r="B2856" s="27" t="s">
        <v>4351</v>
      </c>
      <c r="C2856" s="27" t="s">
        <v>674</v>
      </c>
      <c r="D2856" s="27" t="s">
        <v>802</v>
      </c>
      <c r="E2856" s="27" t="s">
        <v>816</v>
      </c>
      <c r="F2856" s="28">
        <v>35318</v>
      </c>
      <c r="G2856" s="29">
        <v>0.90625</v>
      </c>
      <c r="H2856" s="28">
        <v>35318</v>
      </c>
      <c r="I2856" s="29">
        <v>0.95138888888888884</v>
      </c>
      <c r="J2856" s="27" t="s">
        <v>889</v>
      </c>
      <c r="K2856" s="27">
        <v>0</v>
      </c>
      <c r="L2856" s="27">
        <v>0.05</v>
      </c>
      <c r="M2856" s="27">
        <v>0.05</v>
      </c>
      <c r="N2856" s="27" t="s">
        <v>882</v>
      </c>
      <c r="O2856" s="30">
        <v>201907872</v>
      </c>
      <c r="P2856" s="22"/>
      <c r="Q2856" s="22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9"/>
    </row>
    <row r="2857" spans="1:29" x14ac:dyDescent="0.25">
      <c r="A2857" s="27">
        <v>1996</v>
      </c>
      <c r="B2857" s="27" t="s">
        <v>3905</v>
      </c>
      <c r="C2857" s="27" t="s">
        <v>674</v>
      </c>
      <c r="D2857" s="27" t="s">
        <v>853</v>
      </c>
      <c r="E2857" s="27" t="s">
        <v>698</v>
      </c>
      <c r="F2857" s="28">
        <v>35318</v>
      </c>
      <c r="G2857" s="29">
        <v>0.92361111111111116</v>
      </c>
      <c r="H2857" s="28">
        <v>35318</v>
      </c>
      <c r="I2857" s="29">
        <v>0.97222222222222221</v>
      </c>
      <c r="J2857" s="27" t="s">
        <v>889</v>
      </c>
      <c r="K2857" s="27">
        <v>0</v>
      </c>
      <c r="L2857" s="27">
        <v>0.15</v>
      </c>
      <c r="M2857" s="27">
        <v>0.15</v>
      </c>
      <c r="N2857" s="27" t="s">
        <v>882</v>
      </c>
      <c r="O2857" s="30">
        <v>201403695</v>
      </c>
      <c r="P2857" s="22"/>
      <c r="Q2857" s="22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9"/>
    </row>
    <row r="2858" spans="1:29" x14ac:dyDescent="0.25">
      <c r="A2858" s="27">
        <v>1996</v>
      </c>
      <c r="B2858" s="27" t="s">
        <v>4590</v>
      </c>
      <c r="C2858" s="27" t="s">
        <v>674</v>
      </c>
      <c r="D2858" s="27" t="s">
        <v>752</v>
      </c>
      <c r="E2858" s="27" t="s">
        <v>4184</v>
      </c>
      <c r="F2858" s="28">
        <v>35318</v>
      </c>
      <c r="G2858" s="29">
        <v>0.92708333333333337</v>
      </c>
      <c r="H2858" s="28">
        <v>35318</v>
      </c>
      <c r="I2858" s="29">
        <v>0.94444444444444453</v>
      </c>
      <c r="J2858" s="27" t="s">
        <v>889</v>
      </c>
      <c r="K2858" s="27">
        <v>0</v>
      </c>
      <c r="L2858" s="27">
        <v>0.1</v>
      </c>
      <c r="M2858" s="27">
        <v>0.1</v>
      </c>
      <c r="N2858" s="27" t="s">
        <v>882</v>
      </c>
      <c r="O2858" s="30">
        <v>201905097</v>
      </c>
      <c r="P2858" s="22"/>
      <c r="Q2858" s="22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9"/>
    </row>
    <row r="2859" spans="1:29" x14ac:dyDescent="0.25">
      <c r="A2859" s="27">
        <v>1996</v>
      </c>
      <c r="B2859" s="27" t="s">
        <v>1420</v>
      </c>
      <c r="C2859" s="27" t="s">
        <v>676</v>
      </c>
      <c r="D2859" s="27" t="s">
        <v>901</v>
      </c>
      <c r="E2859" s="27" t="s">
        <v>1287</v>
      </c>
      <c r="F2859" s="28">
        <v>35318</v>
      </c>
      <c r="G2859" s="29">
        <v>0.94444444444444453</v>
      </c>
      <c r="H2859" s="28">
        <v>35319</v>
      </c>
      <c r="I2859" s="29">
        <v>1.3888888888888888E-2</v>
      </c>
      <c r="J2859" s="27" t="s">
        <v>889</v>
      </c>
      <c r="K2859" s="27">
        <v>0</v>
      </c>
      <c r="L2859" s="27">
        <v>0.2</v>
      </c>
      <c r="M2859" s="27">
        <v>0.2</v>
      </c>
      <c r="N2859" s="27" t="s">
        <v>882</v>
      </c>
      <c r="O2859" s="30">
        <v>201604686</v>
      </c>
      <c r="P2859" s="22"/>
      <c r="Q2859" s="22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9"/>
    </row>
    <row r="2860" spans="1:29" x14ac:dyDescent="0.25">
      <c r="A2860" s="27">
        <v>1996</v>
      </c>
      <c r="B2860" s="27" t="s">
        <v>4589</v>
      </c>
      <c r="C2860" s="27" t="s">
        <v>674</v>
      </c>
      <c r="D2860" s="27" t="s">
        <v>1248</v>
      </c>
      <c r="E2860" s="27" t="s">
        <v>835</v>
      </c>
      <c r="F2860" s="28">
        <v>35318</v>
      </c>
      <c r="G2860" s="29">
        <v>0.99305555555555547</v>
      </c>
      <c r="H2860" s="28">
        <v>35319</v>
      </c>
      <c r="I2860" s="29">
        <v>0.125</v>
      </c>
      <c r="J2860" s="27" t="s">
        <v>889</v>
      </c>
      <c r="K2860" s="27">
        <v>0</v>
      </c>
      <c r="L2860" s="27">
        <v>0.1</v>
      </c>
      <c r="M2860" s="27">
        <v>0.1</v>
      </c>
      <c r="N2860" s="27" t="s">
        <v>882</v>
      </c>
      <c r="O2860" s="30">
        <v>201707122</v>
      </c>
      <c r="P2860" s="22"/>
      <c r="Q2860" s="22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9"/>
    </row>
    <row r="2861" spans="1:29" x14ac:dyDescent="0.25">
      <c r="A2861" s="27">
        <v>1996</v>
      </c>
      <c r="B2861" s="27" t="s">
        <v>3902</v>
      </c>
      <c r="C2861" s="27" t="s">
        <v>674</v>
      </c>
      <c r="D2861" s="27" t="s">
        <v>802</v>
      </c>
      <c r="E2861" s="27" t="s">
        <v>981</v>
      </c>
      <c r="F2861" s="28">
        <v>35318</v>
      </c>
      <c r="G2861" s="29">
        <v>0.99652777777777779</v>
      </c>
      <c r="H2861" s="28">
        <v>35319</v>
      </c>
      <c r="I2861" s="29">
        <v>1.7361111111111112E-2</v>
      </c>
      <c r="J2861" s="27" t="s">
        <v>889</v>
      </c>
      <c r="K2861" s="27">
        <v>0</v>
      </c>
      <c r="L2861" s="27">
        <v>0.01</v>
      </c>
      <c r="M2861" s="27">
        <v>0.01</v>
      </c>
      <c r="N2861" s="27" t="s">
        <v>882</v>
      </c>
      <c r="O2861" s="30">
        <v>202004893</v>
      </c>
      <c r="P2861" s="22"/>
      <c r="Q2861" s="22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9"/>
    </row>
    <row r="2862" spans="1:29" x14ac:dyDescent="0.25">
      <c r="A2862" s="27">
        <v>1996</v>
      </c>
      <c r="B2862" s="27" t="s">
        <v>3899</v>
      </c>
      <c r="C2862" s="27" t="s">
        <v>674</v>
      </c>
      <c r="D2862" s="27" t="s">
        <v>802</v>
      </c>
      <c r="E2862" s="27" t="s">
        <v>3863</v>
      </c>
      <c r="F2862" s="28">
        <v>35318</v>
      </c>
      <c r="G2862" s="29">
        <v>0.99652777777777779</v>
      </c>
      <c r="H2862" s="28">
        <v>35319</v>
      </c>
      <c r="I2862" s="29">
        <v>3.8194444444444441E-2</v>
      </c>
      <c r="J2862" s="27" t="s">
        <v>889</v>
      </c>
      <c r="K2862" s="27">
        <v>0</v>
      </c>
      <c r="L2862" s="27">
        <v>0.02</v>
      </c>
      <c r="M2862" s="27">
        <v>0.02</v>
      </c>
      <c r="N2862" s="27" t="s">
        <v>882</v>
      </c>
      <c r="O2862" s="30">
        <v>202103631</v>
      </c>
      <c r="P2862" s="22"/>
      <c r="Q2862" s="22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9"/>
    </row>
    <row r="2863" spans="1:29" x14ac:dyDescent="0.25">
      <c r="A2863" s="27">
        <v>1996</v>
      </c>
      <c r="B2863" s="27" t="s">
        <v>4714</v>
      </c>
      <c r="C2863" s="27" t="s">
        <v>674</v>
      </c>
      <c r="D2863" s="27" t="s">
        <v>802</v>
      </c>
      <c r="E2863" s="27" t="s">
        <v>4110</v>
      </c>
      <c r="F2863" s="28">
        <v>35319</v>
      </c>
      <c r="G2863" s="29">
        <v>1.0416666666666666E-2</v>
      </c>
      <c r="H2863" s="28">
        <v>35319</v>
      </c>
      <c r="I2863" s="29">
        <v>7.9861111111111105E-2</v>
      </c>
      <c r="J2863" s="27" t="s">
        <v>889</v>
      </c>
      <c r="K2863" s="27">
        <v>0</v>
      </c>
      <c r="L2863" s="27">
        <v>0.15</v>
      </c>
      <c r="M2863" s="27">
        <v>0.15</v>
      </c>
      <c r="N2863" s="27" t="s">
        <v>882</v>
      </c>
      <c r="O2863" s="30">
        <v>202000162</v>
      </c>
      <c r="P2863" s="22"/>
      <c r="Q2863" s="22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9"/>
    </row>
    <row r="2864" spans="1:29" x14ac:dyDescent="0.25">
      <c r="A2864" s="27">
        <v>1996</v>
      </c>
      <c r="B2864" s="27" t="s">
        <v>4915</v>
      </c>
      <c r="C2864" s="27" t="s">
        <v>674</v>
      </c>
      <c r="D2864" s="27" t="s">
        <v>3846</v>
      </c>
      <c r="E2864" s="27" t="s">
        <v>4916</v>
      </c>
      <c r="F2864" s="28">
        <v>35319</v>
      </c>
      <c r="G2864" s="29">
        <v>1.7361111111111112E-2</v>
      </c>
      <c r="H2864" s="28">
        <v>35319</v>
      </c>
      <c r="I2864" s="29">
        <v>0.40625</v>
      </c>
      <c r="J2864" s="27" t="s">
        <v>889</v>
      </c>
      <c r="K2864" s="27">
        <v>1</v>
      </c>
      <c r="L2864" s="27">
        <v>4</v>
      </c>
      <c r="M2864" s="27">
        <v>5</v>
      </c>
      <c r="N2864" s="27" t="s">
        <v>882</v>
      </c>
      <c r="O2864" s="30">
        <v>201909653</v>
      </c>
      <c r="P2864" s="22"/>
      <c r="Q2864" s="22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9"/>
    </row>
    <row r="2865" spans="1:29" x14ac:dyDescent="0.25">
      <c r="A2865" s="27">
        <v>1996</v>
      </c>
      <c r="B2865" s="27" t="s">
        <v>4353</v>
      </c>
      <c r="C2865" s="27" t="s">
        <v>674</v>
      </c>
      <c r="D2865" s="27" t="s">
        <v>1248</v>
      </c>
      <c r="E2865" s="27" t="s">
        <v>4354</v>
      </c>
      <c r="F2865" s="28">
        <v>35319</v>
      </c>
      <c r="G2865" s="29">
        <v>2.4305555555555556E-2</v>
      </c>
      <c r="H2865" s="28">
        <v>35319</v>
      </c>
      <c r="I2865" s="29">
        <v>7.6388888888888895E-2</v>
      </c>
      <c r="J2865" s="27" t="s">
        <v>889</v>
      </c>
      <c r="K2865" s="27">
        <v>0</v>
      </c>
      <c r="L2865" s="27">
        <v>0.05</v>
      </c>
      <c r="M2865" s="27">
        <v>0.05</v>
      </c>
      <c r="N2865" s="27" t="s">
        <v>882</v>
      </c>
      <c r="O2865" s="30">
        <v>201005457</v>
      </c>
      <c r="P2865" s="22"/>
      <c r="Q2865" s="22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9"/>
    </row>
    <row r="2866" spans="1:29" x14ac:dyDescent="0.25">
      <c r="A2866" s="27">
        <v>1996</v>
      </c>
      <c r="B2866" s="27" t="s">
        <v>4564</v>
      </c>
      <c r="C2866" s="27" t="s">
        <v>674</v>
      </c>
      <c r="D2866" s="27" t="s">
        <v>3859</v>
      </c>
      <c r="E2866" s="27" t="s">
        <v>4052</v>
      </c>
      <c r="F2866" s="28">
        <v>35319</v>
      </c>
      <c r="G2866" s="29">
        <v>5.5555555555555552E-2</v>
      </c>
      <c r="H2866" s="28">
        <v>35319</v>
      </c>
      <c r="I2866" s="29">
        <v>0.1111111111111111</v>
      </c>
      <c r="J2866" s="27" t="s">
        <v>889</v>
      </c>
      <c r="K2866" s="27">
        <v>0</v>
      </c>
      <c r="L2866" s="27">
        <v>0.08</v>
      </c>
      <c r="M2866" s="27">
        <v>0.08</v>
      </c>
      <c r="N2866" s="27" t="s">
        <v>882</v>
      </c>
      <c r="O2866" s="30">
        <v>202109486</v>
      </c>
      <c r="P2866" s="22"/>
      <c r="Q2866" s="22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9"/>
    </row>
    <row r="2867" spans="1:29" x14ac:dyDescent="0.25">
      <c r="A2867" s="27">
        <v>1996</v>
      </c>
      <c r="B2867" s="27" t="s">
        <v>1211</v>
      </c>
      <c r="C2867" s="27" t="s">
        <v>676</v>
      </c>
      <c r="D2867" s="27" t="s">
        <v>901</v>
      </c>
      <c r="E2867" s="27" t="s">
        <v>1156</v>
      </c>
      <c r="F2867" s="28">
        <v>35319</v>
      </c>
      <c r="G2867" s="29">
        <v>6.25E-2</v>
      </c>
      <c r="H2867" s="28">
        <v>35319</v>
      </c>
      <c r="I2867" s="29">
        <v>0.1076388888888889</v>
      </c>
      <c r="J2867" s="27" t="s">
        <v>889</v>
      </c>
      <c r="K2867" s="27">
        <v>0</v>
      </c>
      <c r="L2867" s="27">
        <v>0.03</v>
      </c>
      <c r="M2867" s="27">
        <v>0.03</v>
      </c>
      <c r="N2867" s="27" t="s">
        <v>882</v>
      </c>
      <c r="O2867" s="30">
        <v>201403695</v>
      </c>
      <c r="P2867" s="22"/>
      <c r="Q2867" s="22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9"/>
    </row>
    <row r="2868" spans="1:29" x14ac:dyDescent="0.25">
      <c r="A2868" s="27">
        <v>1996</v>
      </c>
      <c r="B2868" s="27" t="s">
        <v>4912</v>
      </c>
      <c r="C2868" s="27" t="s">
        <v>674</v>
      </c>
      <c r="D2868" s="27" t="s">
        <v>853</v>
      </c>
      <c r="E2868" s="27" t="s">
        <v>836</v>
      </c>
      <c r="F2868" s="28">
        <v>35319</v>
      </c>
      <c r="G2868" s="29">
        <v>6.9444444444444434E-2</v>
      </c>
      <c r="H2868" s="28">
        <v>35319</v>
      </c>
      <c r="I2868" s="29">
        <v>0.19444444444444445</v>
      </c>
      <c r="J2868" s="27" t="s">
        <v>889</v>
      </c>
      <c r="K2868" s="27">
        <v>0</v>
      </c>
      <c r="L2868" s="27">
        <v>1</v>
      </c>
      <c r="M2868" s="27">
        <v>1</v>
      </c>
      <c r="N2868" s="27" t="s">
        <v>882</v>
      </c>
      <c r="O2868" s="30">
        <v>201604257</v>
      </c>
      <c r="P2868" s="22"/>
      <c r="Q2868" s="22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9"/>
    </row>
    <row r="2869" spans="1:29" x14ac:dyDescent="0.25">
      <c r="A2869" s="27">
        <v>1996</v>
      </c>
      <c r="B2869" s="27" t="s">
        <v>1210</v>
      </c>
      <c r="C2869" s="27" t="s">
        <v>676</v>
      </c>
      <c r="D2869" s="27" t="s">
        <v>1004</v>
      </c>
      <c r="E2869" s="27" t="s">
        <v>803</v>
      </c>
      <c r="F2869" s="28">
        <v>35319</v>
      </c>
      <c r="G2869" s="29">
        <v>0.11458333333333333</v>
      </c>
      <c r="H2869" s="28">
        <v>35319</v>
      </c>
      <c r="I2869" s="29">
        <v>0.15277777777777776</v>
      </c>
      <c r="J2869" s="27" t="s">
        <v>889</v>
      </c>
      <c r="K2869" s="27">
        <v>0</v>
      </c>
      <c r="L2869" s="27">
        <v>0.03</v>
      </c>
      <c r="M2869" s="27">
        <v>0.03</v>
      </c>
      <c r="N2869" s="27" t="s">
        <v>882</v>
      </c>
      <c r="O2869" s="30">
        <v>201806278</v>
      </c>
      <c r="P2869" s="22"/>
      <c r="Q2869" s="22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9"/>
    </row>
    <row r="2870" spans="1:29" x14ac:dyDescent="0.25">
      <c r="A2870" s="27">
        <v>1996</v>
      </c>
      <c r="B2870" s="27" t="s">
        <v>1100</v>
      </c>
      <c r="C2870" s="27" t="s">
        <v>676</v>
      </c>
      <c r="D2870" s="27" t="s">
        <v>901</v>
      </c>
      <c r="E2870" s="27" t="s">
        <v>1101</v>
      </c>
      <c r="F2870" s="28">
        <v>35319</v>
      </c>
      <c r="G2870" s="29">
        <v>0.12152777777777778</v>
      </c>
      <c r="H2870" s="28">
        <v>35319</v>
      </c>
      <c r="I2870" s="29">
        <v>0.1388888888888889</v>
      </c>
      <c r="J2870" s="27" t="s">
        <v>889</v>
      </c>
      <c r="K2870" s="27">
        <v>0</v>
      </c>
      <c r="L2870" s="27">
        <v>0.01</v>
      </c>
      <c r="M2870" s="27">
        <v>0.01</v>
      </c>
      <c r="N2870" s="27" t="s">
        <v>882</v>
      </c>
      <c r="O2870" s="30">
        <v>201405015</v>
      </c>
      <c r="P2870" s="22"/>
      <c r="Q2870" s="22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9"/>
    </row>
    <row r="2871" spans="1:29" x14ac:dyDescent="0.25">
      <c r="A2871" s="27">
        <v>1996</v>
      </c>
      <c r="B2871" s="27" t="s">
        <v>3829</v>
      </c>
      <c r="C2871" s="27" t="s">
        <v>674</v>
      </c>
      <c r="D2871" s="27" t="s">
        <v>3830</v>
      </c>
      <c r="E2871" s="27" t="s">
        <v>3831</v>
      </c>
      <c r="F2871" s="28">
        <v>35319</v>
      </c>
      <c r="G2871" s="29">
        <v>0.125</v>
      </c>
      <c r="H2871" s="28">
        <v>35319</v>
      </c>
      <c r="I2871" s="29">
        <v>0.18055555555555555</v>
      </c>
      <c r="J2871" s="27" t="s">
        <v>889</v>
      </c>
      <c r="K2871" s="27">
        <v>0</v>
      </c>
      <c r="L2871" s="27">
        <v>0.4</v>
      </c>
      <c r="M2871" s="27">
        <v>0.4</v>
      </c>
      <c r="N2871" s="27" t="s">
        <v>882</v>
      </c>
      <c r="O2871" s="30">
        <v>201806846</v>
      </c>
      <c r="P2871" s="22"/>
      <c r="Q2871" s="22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9"/>
    </row>
    <row r="2872" spans="1:29" x14ac:dyDescent="0.25">
      <c r="A2872" s="27">
        <v>1996</v>
      </c>
      <c r="B2872" s="27" t="s">
        <v>3905</v>
      </c>
      <c r="C2872" s="27" t="s">
        <v>674</v>
      </c>
      <c r="D2872" s="27" t="s">
        <v>853</v>
      </c>
      <c r="E2872" s="27" t="s">
        <v>698</v>
      </c>
      <c r="F2872" s="28">
        <v>35319</v>
      </c>
      <c r="G2872" s="29">
        <v>0.16319444444444445</v>
      </c>
      <c r="H2872" s="28">
        <v>35319</v>
      </c>
      <c r="I2872" s="29">
        <v>0.5</v>
      </c>
      <c r="J2872" s="27" t="s">
        <v>889</v>
      </c>
      <c r="K2872" s="27">
        <v>0</v>
      </c>
      <c r="L2872" s="27">
        <v>35</v>
      </c>
      <c r="M2872" s="27">
        <v>35</v>
      </c>
      <c r="N2872" s="27" t="s">
        <v>882</v>
      </c>
      <c r="O2872" s="30">
        <v>201905451</v>
      </c>
      <c r="P2872" s="22"/>
      <c r="Q2872" s="22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9"/>
    </row>
    <row r="2873" spans="1:29" x14ac:dyDescent="0.25">
      <c r="A2873" s="27">
        <v>1996</v>
      </c>
      <c r="B2873" s="27" t="s">
        <v>4353</v>
      </c>
      <c r="C2873" s="27" t="s">
        <v>674</v>
      </c>
      <c r="D2873" s="27" t="s">
        <v>1248</v>
      </c>
      <c r="E2873" s="27" t="s">
        <v>4354</v>
      </c>
      <c r="F2873" s="28">
        <v>35319</v>
      </c>
      <c r="G2873" s="29">
        <v>0.20138888888888887</v>
      </c>
      <c r="H2873" s="28">
        <v>35319</v>
      </c>
      <c r="I2873" s="29">
        <v>0.28472222222222221</v>
      </c>
      <c r="J2873" s="27" t="s">
        <v>889</v>
      </c>
      <c r="K2873" s="27">
        <v>0</v>
      </c>
      <c r="L2873" s="27">
        <v>0.1</v>
      </c>
      <c r="M2873" s="27">
        <v>0.1</v>
      </c>
      <c r="N2873" s="27" t="s">
        <v>882</v>
      </c>
      <c r="O2873" s="30">
        <v>202109456</v>
      </c>
      <c r="P2873" s="22"/>
      <c r="Q2873" s="22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9"/>
    </row>
    <row r="2874" spans="1:29" x14ac:dyDescent="0.25">
      <c r="A2874" s="27">
        <v>1996</v>
      </c>
      <c r="B2874" s="27" t="s">
        <v>4060</v>
      </c>
      <c r="C2874" s="27" t="s">
        <v>674</v>
      </c>
      <c r="D2874" s="27" t="s">
        <v>3859</v>
      </c>
      <c r="E2874" s="27" t="s">
        <v>4061</v>
      </c>
      <c r="F2874" s="28">
        <v>35319</v>
      </c>
      <c r="G2874" s="29">
        <v>0.20138888888888887</v>
      </c>
      <c r="H2874" s="28">
        <v>35319</v>
      </c>
      <c r="I2874" s="29">
        <v>0.31944444444444448</v>
      </c>
      <c r="J2874" s="27" t="s">
        <v>889</v>
      </c>
      <c r="K2874" s="27">
        <v>0</v>
      </c>
      <c r="L2874" s="27">
        <v>0.2</v>
      </c>
      <c r="M2874" s="27">
        <v>0.2</v>
      </c>
      <c r="N2874" s="27" t="s">
        <v>882</v>
      </c>
      <c r="O2874" s="30">
        <v>201605976</v>
      </c>
      <c r="P2874" s="22"/>
      <c r="Q2874" s="22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9"/>
    </row>
    <row r="2875" spans="1:29" x14ac:dyDescent="0.25">
      <c r="A2875" s="27">
        <v>1996</v>
      </c>
      <c r="B2875" s="27" t="s">
        <v>4754</v>
      </c>
      <c r="C2875" s="27" t="s">
        <v>674</v>
      </c>
      <c r="D2875" s="27" t="s">
        <v>4049</v>
      </c>
      <c r="E2875" s="27" t="s">
        <v>4335</v>
      </c>
      <c r="F2875" s="28">
        <v>35319</v>
      </c>
      <c r="G2875" s="29">
        <v>0.20416666666666669</v>
      </c>
      <c r="H2875" s="28">
        <v>35319</v>
      </c>
      <c r="I2875" s="29">
        <v>0.33333333333333331</v>
      </c>
      <c r="J2875" s="27" t="s">
        <v>889</v>
      </c>
      <c r="K2875" s="27">
        <v>0</v>
      </c>
      <c r="L2875" s="27">
        <v>0.23</v>
      </c>
      <c r="M2875" s="27">
        <v>0.23</v>
      </c>
      <c r="N2875" s="27" t="s">
        <v>882</v>
      </c>
      <c r="O2875" s="30">
        <v>200700267</v>
      </c>
      <c r="P2875" s="22"/>
      <c r="Q2875" s="22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9"/>
    </row>
    <row r="2876" spans="1:29" x14ac:dyDescent="0.25">
      <c r="A2876" s="27">
        <v>1996</v>
      </c>
      <c r="B2876" s="27" t="s">
        <v>1246</v>
      </c>
      <c r="C2876" s="27" t="s">
        <v>676</v>
      </c>
      <c r="D2876" s="27" t="s">
        <v>905</v>
      </c>
      <c r="E2876" s="27" t="s">
        <v>1094</v>
      </c>
      <c r="F2876" s="28">
        <v>35319</v>
      </c>
      <c r="G2876" s="29">
        <v>0.20486111111111113</v>
      </c>
      <c r="H2876" s="28">
        <v>35319</v>
      </c>
      <c r="I2876" s="29">
        <v>0.23958333333333334</v>
      </c>
      <c r="J2876" s="27" t="s">
        <v>889</v>
      </c>
      <c r="K2876" s="27">
        <v>0</v>
      </c>
      <c r="L2876" s="27">
        <v>0.05</v>
      </c>
      <c r="M2876" s="27">
        <v>0.05</v>
      </c>
      <c r="N2876" s="27" t="s">
        <v>882</v>
      </c>
      <c r="O2876" s="30">
        <v>202007216</v>
      </c>
      <c r="P2876" s="22"/>
      <c r="Q2876" s="22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9"/>
    </row>
    <row r="2877" spans="1:29" x14ac:dyDescent="0.25">
      <c r="A2877" s="27">
        <v>1996</v>
      </c>
      <c r="B2877" s="27" t="s">
        <v>4587</v>
      </c>
      <c r="C2877" s="27" t="s">
        <v>674</v>
      </c>
      <c r="D2877" s="27" t="s">
        <v>752</v>
      </c>
      <c r="E2877" s="27" t="s">
        <v>752</v>
      </c>
      <c r="F2877" s="28">
        <v>35319</v>
      </c>
      <c r="G2877" s="29">
        <v>0.29166666666666669</v>
      </c>
      <c r="H2877" s="28">
        <v>35319</v>
      </c>
      <c r="I2877" s="29">
        <v>0.30555555555555552</v>
      </c>
      <c r="J2877" s="27" t="s">
        <v>889</v>
      </c>
      <c r="K2877" s="27">
        <v>0</v>
      </c>
      <c r="L2877" s="27">
        <v>0.1</v>
      </c>
      <c r="M2877" s="27">
        <v>0.1</v>
      </c>
      <c r="N2877" s="27" t="s">
        <v>882</v>
      </c>
      <c r="O2877" s="30">
        <v>201909162</v>
      </c>
      <c r="P2877" s="22"/>
      <c r="Q2877" s="22"/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9"/>
    </row>
    <row r="2878" spans="1:29" x14ac:dyDescent="0.25">
      <c r="A2878" s="27">
        <v>1996</v>
      </c>
      <c r="B2878" s="27" t="s">
        <v>904</v>
      </c>
      <c r="C2878" s="27" t="s">
        <v>676</v>
      </c>
      <c r="D2878" s="27" t="s">
        <v>905</v>
      </c>
      <c r="E2878" s="27" t="s">
        <v>906</v>
      </c>
      <c r="F2878" s="28">
        <v>35319</v>
      </c>
      <c r="G2878" s="29">
        <v>0.34375</v>
      </c>
      <c r="H2878" s="28">
        <v>35319</v>
      </c>
      <c r="I2878" s="29">
        <v>0.42708333333333331</v>
      </c>
      <c r="J2878" s="27" t="s">
        <v>889</v>
      </c>
      <c r="K2878" s="27">
        <v>0.2</v>
      </c>
      <c r="L2878" s="27">
        <v>0</v>
      </c>
      <c r="M2878" s="27">
        <v>0.2</v>
      </c>
      <c r="N2878" s="27" t="s">
        <v>882</v>
      </c>
      <c r="O2878" s="30">
        <v>202005358</v>
      </c>
      <c r="P2878" s="22"/>
      <c r="Q2878" s="22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9"/>
    </row>
    <row r="2879" spans="1:29" x14ac:dyDescent="0.25">
      <c r="A2879" s="27">
        <v>1996</v>
      </c>
      <c r="B2879" s="27" t="s">
        <v>4059</v>
      </c>
      <c r="C2879" s="27" t="s">
        <v>674</v>
      </c>
      <c r="D2879" s="27" t="s">
        <v>802</v>
      </c>
      <c r="E2879" s="27" t="s">
        <v>816</v>
      </c>
      <c r="F2879" s="28">
        <v>35319</v>
      </c>
      <c r="G2879" s="29">
        <v>0.35416666666666669</v>
      </c>
      <c r="H2879" s="28">
        <v>35319</v>
      </c>
      <c r="I2879" s="29">
        <v>0.38541666666666669</v>
      </c>
      <c r="J2879" s="27" t="s">
        <v>889</v>
      </c>
      <c r="K2879" s="27">
        <v>0</v>
      </c>
      <c r="L2879" s="27">
        <v>0.02</v>
      </c>
      <c r="M2879" s="27">
        <v>0.02</v>
      </c>
      <c r="N2879" s="27" t="s">
        <v>882</v>
      </c>
      <c r="O2879" s="30">
        <v>202005950</v>
      </c>
      <c r="P2879" s="22"/>
      <c r="Q2879" s="22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9"/>
    </row>
    <row r="2880" spans="1:29" x14ac:dyDescent="0.25">
      <c r="A2880" s="27">
        <v>1996</v>
      </c>
      <c r="B2880" s="27" t="s">
        <v>4586</v>
      </c>
      <c r="C2880" s="27" t="s">
        <v>674</v>
      </c>
      <c r="D2880" s="27" t="s">
        <v>752</v>
      </c>
      <c r="E2880" s="27" t="s">
        <v>4475</v>
      </c>
      <c r="F2880" s="28">
        <v>35319</v>
      </c>
      <c r="G2880" s="29">
        <v>0.35416666666666669</v>
      </c>
      <c r="H2880" s="28">
        <v>35319</v>
      </c>
      <c r="I2880" s="29">
        <v>0.375</v>
      </c>
      <c r="J2880" s="27" t="s">
        <v>889</v>
      </c>
      <c r="K2880" s="27">
        <v>0</v>
      </c>
      <c r="L2880" s="27">
        <v>0.1</v>
      </c>
      <c r="M2880" s="27">
        <v>0.1</v>
      </c>
      <c r="N2880" s="27" t="s">
        <v>882</v>
      </c>
      <c r="O2880" s="30">
        <v>201604526</v>
      </c>
      <c r="P2880" s="22"/>
      <c r="Q2880" s="22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9"/>
    </row>
    <row r="2881" spans="1:29" x14ac:dyDescent="0.25">
      <c r="A2881" s="27">
        <v>1996</v>
      </c>
      <c r="B2881" s="27" t="s">
        <v>4353</v>
      </c>
      <c r="C2881" s="27" t="s">
        <v>674</v>
      </c>
      <c r="D2881" s="27" t="s">
        <v>1248</v>
      </c>
      <c r="E2881" s="27" t="s">
        <v>4354</v>
      </c>
      <c r="F2881" s="28">
        <v>35319</v>
      </c>
      <c r="G2881" s="29">
        <v>0.3611111111111111</v>
      </c>
      <c r="H2881" s="28">
        <v>35319</v>
      </c>
      <c r="I2881" s="29">
        <v>0.4513888888888889</v>
      </c>
      <c r="J2881" s="27" t="s">
        <v>889</v>
      </c>
      <c r="K2881" s="27">
        <v>0</v>
      </c>
      <c r="L2881" s="27">
        <v>0.15</v>
      </c>
      <c r="M2881" s="27">
        <v>0.15</v>
      </c>
      <c r="N2881" s="27" t="s">
        <v>882</v>
      </c>
      <c r="O2881" s="30">
        <v>202004810</v>
      </c>
      <c r="P2881" s="22"/>
      <c r="Q2881" s="22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9"/>
    </row>
    <row r="2882" spans="1:29" x14ac:dyDescent="0.25">
      <c r="A2882" s="27">
        <v>1996</v>
      </c>
      <c r="B2882" s="27" t="s">
        <v>4067</v>
      </c>
      <c r="C2882" s="27" t="s">
        <v>674</v>
      </c>
      <c r="D2882" s="27" t="s">
        <v>853</v>
      </c>
      <c r="E2882" s="27" t="s">
        <v>836</v>
      </c>
      <c r="F2882" s="28">
        <v>35319</v>
      </c>
      <c r="G2882" s="29">
        <v>0.40972222222222227</v>
      </c>
      <c r="H2882" s="28">
        <v>35319</v>
      </c>
      <c r="I2882" s="29">
        <v>0.46527777777777773</v>
      </c>
      <c r="J2882" s="27" t="s">
        <v>889</v>
      </c>
      <c r="K2882" s="27">
        <v>0</v>
      </c>
      <c r="L2882" s="27">
        <v>0.02</v>
      </c>
      <c r="M2882" s="27">
        <v>0.02</v>
      </c>
      <c r="N2882" s="27" t="s">
        <v>882</v>
      </c>
      <c r="O2882" s="30">
        <v>202005388</v>
      </c>
      <c r="P2882" s="22"/>
      <c r="Q2882" s="22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9"/>
    </row>
    <row r="2883" spans="1:29" x14ac:dyDescent="0.25">
      <c r="A2883" s="27">
        <v>1996</v>
      </c>
      <c r="B2883" s="27" t="s">
        <v>4059</v>
      </c>
      <c r="C2883" s="27" t="s">
        <v>674</v>
      </c>
      <c r="D2883" s="27" t="s">
        <v>802</v>
      </c>
      <c r="E2883" s="27" t="s">
        <v>816</v>
      </c>
      <c r="F2883" s="28">
        <v>35319</v>
      </c>
      <c r="G2883" s="29">
        <v>0.41319444444444442</v>
      </c>
      <c r="H2883" s="28">
        <v>35319</v>
      </c>
      <c r="I2883" s="29">
        <v>0.49652777777777773</v>
      </c>
      <c r="J2883" s="27" t="s">
        <v>889</v>
      </c>
      <c r="K2883" s="27">
        <v>0</v>
      </c>
      <c r="L2883" s="27">
        <v>0.02</v>
      </c>
      <c r="M2883" s="27">
        <v>0.02</v>
      </c>
      <c r="N2883" s="27" t="s">
        <v>882</v>
      </c>
      <c r="O2883" s="30">
        <v>201909920</v>
      </c>
      <c r="P2883" s="22"/>
      <c r="Q2883" s="22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9"/>
    </row>
    <row r="2884" spans="1:29" x14ac:dyDescent="0.25">
      <c r="A2884" s="27">
        <v>1996</v>
      </c>
      <c r="B2884" s="27" t="s">
        <v>3834</v>
      </c>
      <c r="C2884" s="27" t="s">
        <v>674</v>
      </c>
      <c r="D2884" s="27" t="s">
        <v>3824</v>
      </c>
      <c r="E2884" s="27" t="s">
        <v>3835</v>
      </c>
      <c r="F2884" s="28">
        <v>35319</v>
      </c>
      <c r="G2884" s="29">
        <v>0.43055555555555558</v>
      </c>
      <c r="H2884" s="28">
        <v>35319</v>
      </c>
      <c r="I2884" s="29">
        <v>0.52777777777777779</v>
      </c>
      <c r="J2884" s="27" t="s">
        <v>889</v>
      </c>
      <c r="K2884" s="27">
        <v>0</v>
      </c>
      <c r="L2884" s="27">
        <v>0.2</v>
      </c>
      <c r="M2884" s="27">
        <v>0.2</v>
      </c>
      <c r="N2884" s="27" t="s">
        <v>882</v>
      </c>
      <c r="O2884" s="30">
        <v>201900564</v>
      </c>
      <c r="P2884" s="22"/>
      <c r="Q2884" s="22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9"/>
    </row>
    <row r="2885" spans="1:29" x14ac:dyDescent="0.25">
      <c r="A2885" s="27">
        <v>1996</v>
      </c>
      <c r="B2885" s="27" t="s">
        <v>4060</v>
      </c>
      <c r="C2885" s="27" t="s">
        <v>674</v>
      </c>
      <c r="D2885" s="27" t="s">
        <v>3859</v>
      </c>
      <c r="E2885" s="27" t="s">
        <v>4061</v>
      </c>
      <c r="F2885" s="28">
        <v>35319</v>
      </c>
      <c r="G2885" s="29">
        <v>0.44444444444444442</v>
      </c>
      <c r="H2885" s="28">
        <v>35319</v>
      </c>
      <c r="I2885" s="29">
        <v>0.5</v>
      </c>
      <c r="J2885" s="27" t="s">
        <v>889</v>
      </c>
      <c r="K2885" s="27">
        <v>0</v>
      </c>
      <c r="L2885" s="27">
        <v>0.05</v>
      </c>
      <c r="M2885" s="27">
        <v>0.05</v>
      </c>
      <c r="N2885" s="27" t="s">
        <v>882</v>
      </c>
      <c r="O2885" s="30">
        <v>202006677</v>
      </c>
      <c r="P2885" s="22"/>
      <c r="Q2885" s="22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9"/>
    </row>
    <row r="2886" spans="1:29" x14ac:dyDescent="0.25">
      <c r="A2886" s="27">
        <v>1996</v>
      </c>
      <c r="B2886" s="27" t="s">
        <v>924</v>
      </c>
      <c r="C2886" s="27" t="s">
        <v>676</v>
      </c>
      <c r="D2886" s="27" t="s">
        <v>925</v>
      </c>
      <c r="E2886" s="27" t="s">
        <v>926</v>
      </c>
      <c r="F2886" s="28">
        <v>35319</v>
      </c>
      <c r="G2886" s="29">
        <v>0.45833333333333331</v>
      </c>
      <c r="H2886" s="28">
        <v>35319</v>
      </c>
      <c r="I2886" s="29">
        <v>0.59722222222222221</v>
      </c>
      <c r="J2886" s="27" t="s">
        <v>889</v>
      </c>
      <c r="K2886" s="27">
        <v>0</v>
      </c>
      <c r="L2886" s="27">
        <v>0.02</v>
      </c>
      <c r="M2886" s="27">
        <v>0.02</v>
      </c>
      <c r="N2886" s="27" t="s">
        <v>882</v>
      </c>
      <c r="O2886" s="30">
        <v>201809896</v>
      </c>
      <c r="P2886" s="22"/>
      <c r="Q2886" s="22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9"/>
    </row>
    <row r="2887" spans="1:29" x14ac:dyDescent="0.25">
      <c r="A2887" s="27">
        <v>1996</v>
      </c>
      <c r="B2887" s="27" t="s">
        <v>3901</v>
      </c>
      <c r="C2887" s="27" t="s">
        <v>674</v>
      </c>
      <c r="D2887" s="27" t="s">
        <v>802</v>
      </c>
      <c r="E2887" s="27" t="s">
        <v>3844</v>
      </c>
      <c r="F2887" s="28">
        <v>35319</v>
      </c>
      <c r="G2887" s="29">
        <v>0.45833333333333331</v>
      </c>
      <c r="H2887" s="28">
        <v>35319</v>
      </c>
      <c r="I2887" s="29">
        <v>0.52083333333333337</v>
      </c>
      <c r="J2887" s="27" t="s">
        <v>889</v>
      </c>
      <c r="K2887" s="27">
        <v>0</v>
      </c>
      <c r="L2887" s="27">
        <v>0.2</v>
      </c>
      <c r="M2887" s="27">
        <v>0.2</v>
      </c>
      <c r="N2887" s="27" t="s">
        <v>882</v>
      </c>
      <c r="O2887" s="30">
        <v>202003044</v>
      </c>
      <c r="P2887" s="22"/>
      <c r="Q2887" s="22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9"/>
    </row>
    <row r="2888" spans="1:29" x14ac:dyDescent="0.25">
      <c r="A2888" s="27">
        <v>1996</v>
      </c>
      <c r="B2888" s="27" t="s">
        <v>1593</v>
      </c>
      <c r="C2888" s="27" t="s">
        <v>676</v>
      </c>
      <c r="D2888" s="27" t="s">
        <v>963</v>
      </c>
      <c r="E2888" s="27" t="s">
        <v>1142</v>
      </c>
      <c r="F2888" s="28">
        <v>35319</v>
      </c>
      <c r="G2888" s="29">
        <v>0.46388888888888885</v>
      </c>
      <c r="H2888" s="28">
        <v>35319</v>
      </c>
      <c r="I2888" s="29">
        <v>0.76736111111111116</v>
      </c>
      <c r="J2888" s="27" t="s">
        <v>889</v>
      </c>
      <c r="K2888" s="27">
        <v>0</v>
      </c>
      <c r="L2888" s="27">
        <v>8</v>
      </c>
      <c r="M2888" s="27">
        <v>8</v>
      </c>
      <c r="N2888" s="27" t="s">
        <v>882</v>
      </c>
      <c r="O2888" s="30">
        <v>201806411</v>
      </c>
      <c r="P2888" s="22"/>
      <c r="Q2888" s="22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9"/>
    </row>
    <row r="2889" spans="1:29" x14ac:dyDescent="0.25">
      <c r="A2889" s="27">
        <v>1996</v>
      </c>
      <c r="B2889" s="27" t="s">
        <v>4070</v>
      </c>
      <c r="C2889" s="27" t="s">
        <v>674</v>
      </c>
      <c r="D2889" s="27" t="s">
        <v>3859</v>
      </c>
      <c r="E2889" s="27" t="s">
        <v>4052</v>
      </c>
      <c r="F2889" s="28">
        <v>35319</v>
      </c>
      <c r="G2889" s="29">
        <v>0.47222222222222227</v>
      </c>
      <c r="H2889" s="28">
        <v>35319</v>
      </c>
      <c r="I2889" s="29">
        <v>0.50694444444444442</v>
      </c>
      <c r="J2889" s="27" t="s">
        <v>889</v>
      </c>
      <c r="K2889" s="27">
        <v>0</v>
      </c>
      <c r="L2889" s="27">
        <v>0.03</v>
      </c>
      <c r="M2889" s="27">
        <v>0.03</v>
      </c>
      <c r="N2889" s="27" t="s">
        <v>882</v>
      </c>
      <c r="O2889" s="30">
        <v>201904573</v>
      </c>
      <c r="P2889" s="22"/>
      <c r="Q2889" s="22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9"/>
    </row>
    <row r="2890" spans="1:29" x14ac:dyDescent="0.25">
      <c r="A2890" s="27">
        <v>1996</v>
      </c>
      <c r="B2890" s="27" t="s">
        <v>4713</v>
      </c>
      <c r="C2890" s="27" t="s">
        <v>674</v>
      </c>
      <c r="D2890" s="27" t="s">
        <v>752</v>
      </c>
      <c r="E2890" s="27" t="s">
        <v>4384</v>
      </c>
      <c r="F2890" s="28">
        <v>35319</v>
      </c>
      <c r="G2890" s="29">
        <v>0.4861111111111111</v>
      </c>
      <c r="H2890" s="28">
        <v>35319</v>
      </c>
      <c r="I2890" s="29">
        <v>0.53472222222222221</v>
      </c>
      <c r="J2890" s="27" t="s">
        <v>889</v>
      </c>
      <c r="K2890" s="27">
        <v>0</v>
      </c>
      <c r="L2890" s="27">
        <v>0.2</v>
      </c>
      <c r="M2890" s="27">
        <v>0.2</v>
      </c>
      <c r="N2890" s="27" t="s">
        <v>882</v>
      </c>
      <c r="O2890" s="30">
        <v>201906576</v>
      </c>
      <c r="P2890" s="22"/>
      <c r="Q2890" s="22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9"/>
    </row>
    <row r="2891" spans="1:29" x14ac:dyDescent="0.25">
      <c r="A2891" s="27">
        <v>1996</v>
      </c>
      <c r="B2891" s="27" t="s">
        <v>4353</v>
      </c>
      <c r="C2891" s="27" t="s">
        <v>674</v>
      </c>
      <c r="D2891" s="27" t="s">
        <v>1248</v>
      </c>
      <c r="E2891" s="27" t="s">
        <v>4354</v>
      </c>
      <c r="F2891" s="28">
        <v>35319</v>
      </c>
      <c r="G2891" s="29">
        <v>0.52083333333333337</v>
      </c>
      <c r="H2891" s="28">
        <v>35319</v>
      </c>
      <c r="I2891" s="29">
        <v>0.57638888888888895</v>
      </c>
      <c r="J2891" s="27" t="s">
        <v>889</v>
      </c>
      <c r="K2891" s="27">
        <v>0</v>
      </c>
      <c r="L2891" s="27">
        <v>0.05</v>
      </c>
      <c r="M2891" s="27">
        <v>0.05</v>
      </c>
      <c r="N2891" s="27" t="s">
        <v>882</v>
      </c>
      <c r="O2891" s="30">
        <v>201304154</v>
      </c>
      <c r="P2891" s="22"/>
      <c r="Q2891" s="22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9"/>
    </row>
    <row r="2892" spans="1:29" x14ac:dyDescent="0.25">
      <c r="A2892" s="27">
        <v>1996</v>
      </c>
      <c r="B2892" s="27" t="s">
        <v>907</v>
      </c>
      <c r="C2892" s="27" t="s">
        <v>676</v>
      </c>
      <c r="D2892" s="27" t="s">
        <v>887</v>
      </c>
      <c r="E2892" s="27" t="s">
        <v>908</v>
      </c>
      <c r="F2892" s="28">
        <v>35319</v>
      </c>
      <c r="G2892" s="29">
        <v>0.52777777777777779</v>
      </c>
      <c r="H2892" s="28">
        <v>35319</v>
      </c>
      <c r="I2892" s="29">
        <v>0.57638888888888895</v>
      </c>
      <c r="J2892" s="27" t="s">
        <v>889</v>
      </c>
      <c r="K2892" s="27">
        <v>0.5</v>
      </c>
      <c r="L2892" s="27">
        <v>0</v>
      </c>
      <c r="M2892" s="27">
        <v>0.5</v>
      </c>
      <c r="N2892" s="27" t="s">
        <v>882</v>
      </c>
      <c r="O2892" s="30">
        <v>202007042</v>
      </c>
      <c r="P2892" s="22"/>
      <c r="Q2892" s="22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9"/>
    </row>
    <row r="2893" spans="1:29" x14ac:dyDescent="0.25">
      <c r="A2893" s="27">
        <v>1996</v>
      </c>
      <c r="B2893" s="27" t="s">
        <v>4060</v>
      </c>
      <c r="C2893" s="27" t="s">
        <v>674</v>
      </c>
      <c r="D2893" s="27" t="s">
        <v>3859</v>
      </c>
      <c r="E2893" s="27" t="s">
        <v>4061</v>
      </c>
      <c r="F2893" s="28">
        <v>35319</v>
      </c>
      <c r="G2893" s="29">
        <v>0.52777777777777779</v>
      </c>
      <c r="H2893" s="28">
        <v>35319</v>
      </c>
      <c r="I2893" s="29">
        <v>0.55555555555555558</v>
      </c>
      <c r="J2893" s="27" t="s">
        <v>889</v>
      </c>
      <c r="K2893" s="27">
        <v>0</v>
      </c>
      <c r="L2893" s="27">
        <v>0.02</v>
      </c>
      <c r="M2893" s="27">
        <v>0.02</v>
      </c>
      <c r="N2893" s="27" t="s">
        <v>882</v>
      </c>
      <c r="O2893" s="30">
        <v>201806508</v>
      </c>
      <c r="P2893" s="22"/>
      <c r="Q2893" s="22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9"/>
    </row>
    <row r="2894" spans="1:29" x14ac:dyDescent="0.25">
      <c r="A2894" s="27">
        <v>1996</v>
      </c>
      <c r="B2894" s="27" t="s">
        <v>4563</v>
      </c>
      <c r="C2894" s="27" t="s">
        <v>674</v>
      </c>
      <c r="D2894" s="27" t="s">
        <v>3859</v>
      </c>
      <c r="E2894" s="27" t="s">
        <v>4181</v>
      </c>
      <c r="F2894" s="28">
        <v>35319</v>
      </c>
      <c r="G2894" s="29">
        <v>0.53472222222222221</v>
      </c>
      <c r="H2894" s="28">
        <v>35319</v>
      </c>
      <c r="I2894" s="29">
        <v>0.57291666666666663</v>
      </c>
      <c r="J2894" s="27" t="s">
        <v>889</v>
      </c>
      <c r="K2894" s="27">
        <v>0</v>
      </c>
      <c r="L2894" s="27">
        <v>0.08</v>
      </c>
      <c r="M2894" s="27">
        <v>0.08</v>
      </c>
      <c r="N2894" s="27" t="s">
        <v>882</v>
      </c>
      <c r="O2894" s="30">
        <v>201104122</v>
      </c>
      <c r="P2894" s="22"/>
      <c r="Q2894" s="22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9"/>
    </row>
    <row r="2895" spans="1:29" x14ac:dyDescent="0.25">
      <c r="A2895" s="27">
        <v>1996</v>
      </c>
      <c r="B2895" s="27" t="s">
        <v>4715</v>
      </c>
      <c r="C2895" s="27" t="s">
        <v>674</v>
      </c>
      <c r="D2895" s="27" t="s">
        <v>3859</v>
      </c>
      <c r="E2895" s="27" t="s">
        <v>4161</v>
      </c>
      <c r="F2895" s="28">
        <v>35319</v>
      </c>
      <c r="G2895" s="29">
        <v>0.54166666666666663</v>
      </c>
      <c r="H2895" s="28">
        <v>35319</v>
      </c>
      <c r="I2895" s="29">
        <v>0.64583333333333337</v>
      </c>
      <c r="J2895" s="27" t="s">
        <v>889</v>
      </c>
      <c r="K2895" s="27">
        <v>0</v>
      </c>
      <c r="L2895" s="27">
        <v>0.2</v>
      </c>
      <c r="M2895" s="27">
        <v>0.2</v>
      </c>
      <c r="N2895" s="27" t="s">
        <v>882</v>
      </c>
      <c r="O2895" s="30">
        <v>201705591</v>
      </c>
      <c r="P2895" s="22"/>
      <c r="Q2895" s="22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9"/>
    </row>
    <row r="2896" spans="1:29" x14ac:dyDescent="0.25">
      <c r="A2896" s="27">
        <v>1996</v>
      </c>
      <c r="B2896" s="27" t="s">
        <v>4224</v>
      </c>
      <c r="C2896" s="27" t="s">
        <v>674</v>
      </c>
      <c r="D2896" s="27" t="s">
        <v>3841</v>
      </c>
      <c r="E2896" s="27" t="s">
        <v>3946</v>
      </c>
      <c r="F2896" s="28">
        <v>35319</v>
      </c>
      <c r="G2896" s="29">
        <v>0.5444444444444444</v>
      </c>
      <c r="H2896" s="28">
        <v>35319</v>
      </c>
      <c r="I2896" s="29">
        <v>0.60069444444444442</v>
      </c>
      <c r="J2896" s="27" t="s">
        <v>889</v>
      </c>
      <c r="K2896" s="27">
        <v>0</v>
      </c>
      <c r="L2896" s="27">
        <v>0.3</v>
      </c>
      <c r="M2896" s="27">
        <v>0.3</v>
      </c>
      <c r="N2896" s="27" t="s">
        <v>882</v>
      </c>
      <c r="O2896" s="30">
        <v>201907035</v>
      </c>
      <c r="P2896" s="22"/>
      <c r="Q2896" s="22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9"/>
    </row>
    <row r="2897" spans="1:29" x14ac:dyDescent="0.25">
      <c r="A2897" s="27">
        <v>1996</v>
      </c>
      <c r="B2897" s="27" t="s">
        <v>1337</v>
      </c>
      <c r="C2897" s="27" t="s">
        <v>676</v>
      </c>
      <c r="D2897" s="27" t="s">
        <v>905</v>
      </c>
      <c r="E2897" s="27" t="s">
        <v>912</v>
      </c>
      <c r="F2897" s="28">
        <v>35319</v>
      </c>
      <c r="G2897" s="29">
        <v>0.54861111111111105</v>
      </c>
      <c r="H2897" s="28">
        <v>35319</v>
      </c>
      <c r="I2897" s="29">
        <v>0.60416666666666663</v>
      </c>
      <c r="J2897" s="27" t="s">
        <v>889</v>
      </c>
      <c r="K2897" s="27">
        <v>0</v>
      </c>
      <c r="L2897" s="27">
        <v>0.1</v>
      </c>
      <c r="M2897" s="27">
        <v>0.1</v>
      </c>
      <c r="N2897" s="27" t="s">
        <v>882</v>
      </c>
      <c r="O2897" s="30">
        <v>202006792</v>
      </c>
      <c r="P2897" s="22"/>
      <c r="Q2897" s="22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9"/>
    </row>
    <row r="2898" spans="1:29" x14ac:dyDescent="0.25">
      <c r="A2898" s="27">
        <v>1996</v>
      </c>
      <c r="B2898" s="27" t="s">
        <v>4759</v>
      </c>
      <c r="C2898" s="27" t="s">
        <v>674</v>
      </c>
      <c r="D2898" s="27" t="s">
        <v>802</v>
      </c>
      <c r="E2898" s="27" t="s">
        <v>854</v>
      </c>
      <c r="F2898" s="28">
        <v>35319</v>
      </c>
      <c r="G2898" s="29">
        <v>0.54861111111111105</v>
      </c>
      <c r="H2898" s="28">
        <v>35319</v>
      </c>
      <c r="I2898" s="29">
        <v>0.63541666666666663</v>
      </c>
      <c r="J2898" s="27" t="s">
        <v>889</v>
      </c>
      <c r="K2898" s="27">
        <v>0</v>
      </c>
      <c r="L2898" s="27">
        <v>0.2</v>
      </c>
      <c r="M2898" s="27">
        <v>0.2</v>
      </c>
      <c r="N2898" s="27" t="s">
        <v>882</v>
      </c>
      <c r="O2898" s="30">
        <v>201700150</v>
      </c>
      <c r="P2898" s="22"/>
      <c r="Q2898" s="22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9"/>
    </row>
    <row r="2899" spans="1:29" x14ac:dyDescent="0.25">
      <c r="A2899" s="27">
        <v>1996</v>
      </c>
      <c r="B2899" s="27" t="s">
        <v>4058</v>
      </c>
      <c r="C2899" s="27" t="s">
        <v>674</v>
      </c>
      <c r="D2899" s="27" t="s">
        <v>752</v>
      </c>
      <c r="E2899" s="27" t="s">
        <v>3882</v>
      </c>
      <c r="F2899" s="28">
        <v>35319</v>
      </c>
      <c r="G2899" s="29">
        <v>0.55208333333333337</v>
      </c>
      <c r="H2899" s="28">
        <v>35319</v>
      </c>
      <c r="I2899" s="29">
        <v>0.62291666666666667</v>
      </c>
      <c r="J2899" s="27" t="s">
        <v>889</v>
      </c>
      <c r="K2899" s="27">
        <v>0</v>
      </c>
      <c r="L2899" s="27">
        <v>0.2</v>
      </c>
      <c r="M2899" s="27">
        <v>0.2</v>
      </c>
      <c r="N2899" s="27" t="s">
        <v>882</v>
      </c>
      <c r="O2899" s="30">
        <v>202103344</v>
      </c>
      <c r="P2899" s="22"/>
      <c r="Q2899" s="22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9"/>
    </row>
    <row r="2900" spans="1:29" x14ac:dyDescent="0.25">
      <c r="A2900" s="27">
        <v>1996</v>
      </c>
      <c r="B2900" s="27" t="s">
        <v>3826</v>
      </c>
      <c r="C2900" s="27" t="s">
        <v>674</v>
      </c>
      <c r="D2900" s="27" t="s">
        <v>3827</v>
      </c>
      <c r="E2900" s="27" t="s">
        <v>3828</v>
      </c>
      <c r="F2900" s="28">
        <v>35319</v>
      </c>
      <c r="G2900" s="29">
        <v>0.5625</v>
      </c>
      <c r="H2900" s="28">
        <v>35319</v>
      </c>
      <c r="I2900" s="29">
        <v>0.63541666666666663</v>
      </c>
      <c r="J2900" s="27" t="s">
        <v>889</v>
      </c>
      <c r="K2900" s="27">
        <v>0.05</v>
      </c>
      <c r="L2900" s="27">
        <v>0</v>
      </c>
      <c r="M2900" s="27">
        <v>0.05</v>
      </c>
      <c r="N2900" s="27" t="s">
        <v>882</v>
      </c>
      <c r="O2900" s="30">
        <v>201906750</v>
      </c>
      <c r="P2900" s="22"/>
      <c r="Q2900" s="22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9"/>
    </row>
    <row r="2901" spans="1:29" x14ac:dyDescent="0.25">
      <c r="A2901" s="27">
        <v>1996</v>
      </c>
      <c r="B2901" s="27" t="s">
        <v>4070</v>
      </c>
      <c r="C2901" s="27" t="s">
        <v>674</v>
      </c>
      <c r="D2901" s="27" t="s">
        <v>3859</v>
      </c>
      <c r="E2901" s="27" t="s">
        <v>4052</v>
      </c>
      <c r="F2901" s="28">
        <v>35319</v>
      </c>
      <c r="G2901" s="29">
        <v>0.5625</v>
      </c>
      <c r="H2901" s="28">
        <v>35319</v>
      </c>
      <c r="I2901" s="29">
        <v>0.58680555555555558</v>
      </c>
      <c r="J2901" s="27" t="s">
        <v>889</v>
      </c>
      <c r="K2901" s="27">
        <v>0</v>
      </c>
      <c r="L2901" s="27">
        <v>0.05</v>
      </c>
      <c r="M2901" s="27">
        <v>0.05</v>
      </c>
      <c r="N2901" s="27" t="s">
        <v>882</v>
      </c>
      <c r="O2901" s="30">
        <v>202102702</v>
      </c>
      <c r="P2901" s="22"/>
      <c r="Q2901" s="22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9"/>
    </row>
    <row r="2902" spans="1:29" x14ac:dyDescent="0.25">
      <c r="A2902" s="27">
        <v>1996</v>
      </c>
      <c r="B2902" s="27" t="s">
        <v>4349</v>
      </c>
      <c r="C2902" s="27" t="s">
        <v>674</v>
      </c>
      <c r="D2902" s="27" t="s">
        <v>3859</v>
      </c>
      <c r="E2902" s="27" t="s">
        <v>3889</v>
      </c>
      <c r="F2902" s="28">
        <v>35319</v>
      </c>
      <c r="G2902" s="29">
        <v>0.57291666666666663</v>
      </c>
      <c r="H2902" s="28">
        <v>35319</v>
      </c>
      <c r="I2902" s="29">
        <v>0.59375</v>
      </c>
      <c r="J2902" s="27" t="s">
        <v>889</v>
      </c>
      <c r="K2902" s="27">
        <v>0</v>
      </c>
      <c r="L2902" s="27">
        <v>0.05</v>
      </c>
      <c r="M2902" s="27">
        <v>0.05</v>
      </c>
      <c r="N2902" s="27" t="s">
        <v>882</v>
      </c>
      <c r="O2902" s="30">
        <v>201905587</v>
      </c>
      <c r="P2902" s="22"/>
      <c r="Q2902" s="22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9"/>
    </row>
    <row r="2903" spans="1:29" x14ac:dyDescent="0.25">
      <c r="A2903" s="27">
        <v>1996</v>
      </c>
      <c r="B2903" s="27" t="s">
        <v>4067</v>
      </c>
      <c r="C2903" s="27" t="s">
        <v>674</v>
      </c>
      <c r="D2903" s="27" t="s">
        <v>853</v>
      </c>
      <c r="E2903" s="27" t="s">
        <v>836</v>
      </c>
      <c r="F2903" s="28">
        <v>35319</v>
      </c>
      <c r="G2903" s="29">
        <v>0.57986111111111105</v>
      </c>
      <c r="H2903" s="28">
        <v>35319</v>
      </c>
      <c r="I2903" s="29">
        <v>0.65277777777777779</v>
      </c>
      <c r="J2903" s="27" t="s">
        <v>889</v>
      </c>
      <c r="K2903" s="27">
        <v>0</v>
      </c>
      <c r="L2903" s="27">
        <v>0.5</v>
      </c>
      <c r="M2903" s="27">
        <v>0.5</v>
      </c>
      <c r="N2903" s="27" t="s">
        <v>882</v>
      </c>
      <c r="O2903" s="30">
        <v>201809988</v>
      </c>
      <c r="P2903" s="22"/>
      <c r="Q2903" s="22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9"/>
    </row>
    <row r="2904" spans="1:29" x14ac:dyDescent="0.25">
      <c r="A2904" s="27">
        <v>1996</v>
      </c>
      <c r="B2904" s="27" t="s">
        <v>1464</v>
      </c>
      <c r="C2904" s="27" t="s">
        <v>676</v>
      </c>
      <c r="D2904" s="27" t="s">
        <v>1004</v>
      </c>
      <c r="E2904" s="27" t="s">
        <v>1213</v>
      </c>
      <c r="F2904" s="28">
        <v>35319</v>
      </c>
      <c r="G2904" s="29">
        <v>0.59375</v>
      </c>
      <c r="H2904" s="28">
        <v>35319</v>
      </c>
      <c r="I2904" s="29">
        <v>0.63888888888888895</v>
      </c>
      <c r="J2904" s="27" t="s">
        <v>889</v>
      </c>
      <c r="K2904" s="27">
        <v>0</v>
      </c>
      <c r="L2904" s="27">
        <v>0.5</v>
      </c>
      <c r="M2904" s="27">
        <v>0.5</v>
      </c>
      <c r="N2904" s="27" t="s">
        <v>882</v>
      </c>
      <c r="O2904" s="30">
        <v>201806846</v>
      </c>
      <c r="P2904" s="22"/>
      <c r="Q2904" s="22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9"/>
    </row>
    <row r="2905" spans="1:29" x14ac:dyDescent="0.25">
      <c r="A2905" s="27">
        <v>1996</v>
      </c>
      <c r="B2905" s="27" t="s">
        <v>1099</v>
      </c>
      <c r="C2905" s="27" t="s">
        <v>676</v>
      </c>
      <c r="D2905" s="27" t="s">
        <v>1004</v>
      </c>
      <c r="E2905" s="27" t="s">
        <v>803</v>
      </c>
      <c r="F2905" s="28">
        <v>35319</v>
      </c>
      <c r="G2905" s="29">
        <v>0.60069444444444442</v>
      </c>
      <c r="H2905" s="28">
        <v>35319</v>
      </c>
      <c r="I2905" s="29">
        <v>0.63541666666666663</v>
      </c>
      <c r="J2905" s="27" t="s">
        <v>889</v>
      </c>
      <c r="K2905" s="27">
        <v>0</v>
      </c>
      <c r="L2905" s="27">
        <v>0.01</v>
      </c>
      <c r="M2905" s="27">
        <v>0.01</v>
      </c>
      <c r="N2905" s="27" t="s">
        <v>882</v>
      </c>
      <c r="O2905" s="30">
        <v>201604257</v>
      </c>
      <c r="P2905" s="22"/>
      <c r="Q2905" s="22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9"/>
    </row>
    <row r="2906" spans="1:29" x14ac:dyDescent="0.25">
      <c r="A2906" s="27">
        <v>1996</v>
      </c>
      <c r="B2906" s="27" t="s">
        <v>4071</v>
      </c>
      <c r="C2906" s="27" t="s">
        <v>674</v>
      </c>
      <c r="D2906" s="27" t="s">
        <v>1248</v>
      </c>
      <c r="E2906" s="27" t="s">
        <v>4002</v>
      </c>
      <c r="F2906" s="28">
        <v>35319</v>
      </c>
      <c r="G2906" s="29">
        <v>0.60416666666666663</v>
      </c>
      <c r="H2906" s="28">
        <v>35319</v>
      </c>
      <c r="I2906" s="29">
        <v>0.66666666666666663</v>
      </c>
      <c r="J2906" s="27" t="s">
        <v>889</v>
      </c>
      <c r="K2906" s="27">
        <v>0</v>
      </c>
      <c r="L2906" s="27">
        <v>0.2</v>
      </c>
      <c r="M2906" s="27">
        <v>0.2</v>
      </c>
      <c r="N2906" s="27" t="s">
        <v>882</v>
      </c>
      <c r="O2906" s="30">
        <v>201504441</v>
      </c>
      <c r="P2906" s="22"/>
      <c r="Q2906" s="22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9"/>
    </row>
    <row r="2907" spans="1:29" x14ac:dyDescent="0.25">
      <c r="A2907" s="27">
        <v>1996</v>
      </c>
      <c r="B2907" s="27" t="s">
        <v>4059</v>
      </c>
      <c r="C2907" s="27" t="s">
        <v>674</v>
      </c>
      <c r="D2907" s="27" t="s">
        <v>802</v>
      </c>
      <c r="E2907" s="27" t="s">
        <v>816</v>
      </c>
      <c r="F2907" s="28">
        <v>35319</v>
      </c>
      <c r="G2907" s="29">
        <v>0.61805555555555558</v>
      </c>
      <c r="H2907" s="28">
        <v>35319</v>
      </c>
      <c r="I2907" s="29">
        <v>0.69097222222222221</v>
      </c>
      <c r="J2907" s="27" t="s">
        <v>889</v>
      </c>
      <c r="K2907" s="27">
        <v>0</v>
      </c>
      <c r="L2907" s="27">
        <v>0.1</v>
      </c>
      <c r="M2907" s="27">
        <v>0.1</v>
      </c>
      <c r="N2907" s="27" t="s">
        <v>882</v>
      </c>
      <c r="O2907" s="30">
        <v>201504108</v>
      </c>
      <c r="P2907" s="22"/>
      <c r="Q2907" s="22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9"/>
    </row>
    <row r="2908" spans="1:29" x14ac:dyDescent="0.25">
      <c r="A2908" s="27">
        <v>1996</v>
      </c>
      <c r="B2908" s="27" t="s">
        <v>1323</v>
      </c>
      <c r="C2908" s="27" t="s">
        <v>676</v>
      </c>
      <c r="D2908" s="27" t="s">
        <v>905</v>
      </c>
      <c r="E2908" s="27" t="s">
        <v>912</v>
      </c>
      <c r="F2908" s="28">
        <v>35319</v>
      </c>
      <c r="G2908" s="29">
        <v>0.63194444444444442</v>
      </c>
      <c r="H2908" s="28">
        <v>35319</v>
      </c>
      <c r="I2908" s="29">
        <v>0.66666666666666663</v>
      </c>
      <c r="J2908" s="27" t="s">
        <v>889</v>
      </c>
      <c r="K2908" s="27">
        <v>0</v>
      </c>
      <c r="L2908" s="27">
        <v>0.08</v>
      </c>
      <c r="M2908" s="27">
        <v>0.08</v>
      </c>
      <c r="N2908" s="27" t="s">
        <v>882</v>
      </c>
      <c r="O2908" s="30">
        <v>201906942</v>
      </c>
      <c r="P2908" s="22"/>
      <c r="Q2908" s="22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9"/>
    </row>
    <row r="2909" spans="1:29" x14ac:dyDescent="0.25">
      <c r="A2909" s="27">
        <v>1996</v>
      </c>
      <c r="B2909" s="27" t="s">
        <v>1249</v>
      </c>
      <c r="C2909" s="27" t="s">
        <v>676</v>
      </c>
      <c r="D2909" s="27" t="s">
        <v>1070</v>
      </c>
      <c r="E2909" s="27" t="s">
        <v>1250</v>
      </c>
      <c r="F2909" s="28">
        <v>35319</v>
      </c>
      <c r="G2909" s="29">
        <v>0.64236111111111105</v>
      </c>
      <c r="H2909" s="28">
        <v>35319</v>
      </c>
      <c r="I2909" s="29">
        <v>0.69444444444444453</v>
      </c>
      <c r="J2909" s="27" t="s">
        <v>889</v>
      </c>
      <c r="K2909" s="27">
        <v>0</v>
      </c>
      <c r="L2909" s="27">
        <v>0.5</v>
      </c>
      <c r="M2909" s="27">
        <v>0.5</v>
      </c>
      <c r="N2909" s="27" t="s">
        <v>882</v>
      </c>
      <c r="O2909" s="30">
        <v>202102717</v>
      </c>
      <c r="P2909" s="22"/>
      <c r="Q2909" s="22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9"/>
    </row>
    <row r="2910" spans="1:29" x14ac:dyDescent="0.25">
      <c r="A2910" s="27">
        <v>1996</v>
      </c>
      <c r="B2910" s="27" t="s">
        <v>3898</v>
      </c>
      <c r="C2910" s="27" t="s">
        <v>674</v>
      </c>
      <c r="D2910" s="27" t="s">
        <v>3841</v>
      </c>
      <c r="E2910" s="27" t="s">
        <v>3842</v>
      </c>
      <c r="F2910" s="28">
        <v>35319</v>
      </c>
      <c r="G2910" s="29">
        <v>0.64236111111111105</v>
      </c>
      <c r="H2910" s="28">
        <v>35319</v>
      </c>
      <c r="I2910" s="29">
        <v>0.6875</v>
      </c>
      <c r="J2910" s="27" t="s">
        <v>889</v>
      </c>
      <c r="K2910" s="27">
        <v>0</v>
      </c>
      <c r="L2910" s="27">
        <v>0.01</v>
      </c>
      <c r="M2910" s="27">
        <v>0.01</v>
      </c>
      <c r="N2910" s="27" t="s">
        <v>882</v>
      </c>
      <c r="O2910" s="30">
        <v>201907507</v>
      </c>
      <c r="P2910" s="22"/>
      <c r="Q2910" s="22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9"/>
    </row>
    <row r="2911" spans="1:29" x14ac:dyDescent="0.25">
      <c r="A2911" s="27">
        <v>1996</v>
      </c>
      <c r="B2911" s="27" t="s">
        <v>4058</v>
      </c>
      <c r="C2911" s="27" t="s">
        <v>674</v>
      </c>
      <c r="D2911" s="27" t="s">
        <v>752</v>
      </c>
      <c r="E2911" s="27" t="s">
        <v>3882</v>
      </c>
      <c r="F2911" s="28">
        <v>35319</v>
      </c>
      <c r="G2911" s="29">
        <v>0.64930555555555558</v>
      </c>
      <c r="H2911" s="28">
        <v>35319</v>
      </c>
      <c r="I2911" s="29">
        <v>0.71180555555555547</v>
      </c>
      <c r="J2911" s="27" t="s">
        <v>889</v>
      </c>
      <c r="K2911" s="27">
        <v>0</v>
      </c>
      <c r="L2911" s="27">
        <v>2</v>
      </c>
      <c r="M2911" s="27">
        <v>2</v>
      </c>
      <c r="N2911" s="27" t="s">
        <v>882</v>
      </c>
      <c r="O2911" s="30">
        <v>202006814</v>
      </c>
      <c r="P2911" s="22"/>
      <c r="Q2911" s="22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9"/>
    </row>
    <row r="2912" spans="1:29" x14ac:dyDescent="0.25">
      <c r="A2912" s="27">
        <v>1996</v>
      </c>
      <c r="B2912" s="27" t="s">
        <v>4064</v>
      </c>
      <c r="C2912" s="27" t="s">
        <v>674</v>
      </c>
      <c r="D2912" s="27" t="s">
        <v>3841</v>
      </c>
      <c r="E2912" s="27" t="s">
        <v>4065</v>
      </c>
      <c r="F2912" s="28">
        <v>35319</v>
      </c>
      <c r="G2912" s="29">
        <v>0.65972222222222221</v>
      </c>
      <c r="H2912" s="28">
        <v>35319</v>
      </c>
      <c r="I2912" s="29">
        <v>0.69444444444444453</v>
      </c>
      <c r="J2912" s="27" t="s">
        <v>889</v>
      </c>
      <c r="K2912" s="27">
        <v>0</v>
      </c>
      <c r="L2912" s="27">
        <v>0.02</v>
      </c>
      <c r="M2912" s="27">
        <v>0.02</v>
      </c>
      <c r="N2912" s="27" t="s">
        <v>882</v>
      </c>
      <c r="O2912" s="30">
        <v>201707001</v>
      </c>
      <c r="P2912" s="22"/>
      <c r="Q2912" s="22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9"/>
    </row>
    <row r="2913" spans="1:29" x14ac:dyDescent="0.25">
      <c r="A2913" s="27">
        <v>1996</v>
      </c>
      <c r="B2913" s="27" t="s">
        <v>1463</v>
      </c>
      <c r="C2913" s="27" t="s">
        <v>676</v>
      </c>
      <c r="D2913" s="27" t="s">
        <v>891</v>
      </c>
      <c r="E2913" s="27" t="s">
        <v>935</v>
      </c>
      <c r="F2913" s="28">
        <v>35319</v>
      </c>
      <c r="G2913" s="29">
        <v>0.66666666666666663</v>
      </c>
      <c r="H2913" s="28">
        <v>35319</v>
      </c>
      <c r="I2913" s="29">
        <v>0.77777777777777779</v>
      </c>
      <c r="J2913" s="27" t="s">
        <v>889</v>
      </c>
      <c r="K2913" s="27">
        <v>0</v>
      </c>
      <c r="L2913" s="27">
        <v>0.5</v>
      </c>
      <c r="M2913" s="27">
        <v>0.5</v>
      </c>
      <c r="N2913" s="27" t="s">
        <v>882</v>
      </c>
      <c r="O2913" s="30">
        <v>202004395</v>
      </c>
      <c r="P2913" s="22"/>
      <c r="Q2913" s="22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9"/>
    </row>
    <row r="2914" spans="1:29" x14ac:dyDescent="0.25">
      <c r="A2914" s="27">
        <v>1996</v>
      </c>
      <c r="B2914" s="27" t="s">
        <v>4915</v>
      </c>
      <c r="C2914" s="27" t="s">
        <v>674</v>
      </c>
      <c r="D2914" s="27" t="s">
        <v>3846</v>
      </c>
      <c r="E2914" s="27" t="s">
        <v>4916</v>
      </c>
      <c r="F2914" s="28">
        <v>35319</v>
      </c>
      <c r="G2914" s="29">
        <v>0.66666666666666663</v>
      </c>
      <c r="H2914" s="28">
        <v>35319</v>
      </c>
      <c r="I2914" s="29">
        <v>0.74305555555555547</v>
      </c>
      <c r="J2914" s="27" t="s">
        <v>889</v>
      </c>
      <c r="K2914" s="27">
        <v>0</v>
      </c>
      <c r="L2914" s="27">
        <v>1</v>
      </c>
      <c r="M2914" s="27">
        <v>1</v>
      </c>
      <c r="N2914" s="27" t="s">
        <v>882</v>
      </c>
      <c r="O2914" s="30">
        <v>202004225</v>
      </c>
      <c r="P2914" s="22"/>
      <c r="Q2914" s="22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9"/>
    </row>
    <row r="2915" spans="1:29" x14ac:dyDescent="0.25">
      <c r="A2915" s="27">
        <v>1996</v>
      </c>
      <c r="B2915" s="27" t="s">
        <v>3894</v>
      </c>
      <c r="C2915" s="27" t="s">
        <v>674</v>
      </c>
      <c r="D2915" s="27" t="s">
        <v>3824</v>
      </c>
      <c r="E2915" s="27" t="s">
        <v>3895</v>
      </c>
      <c r="F2915" s="28">
        <v>35319</v>
      </c>
      <c r="G2915" s="29">
        <v>0.6875</v>
      </c>
      <c r="H2915" s="28">
        <v>35319</v>
      </c>
      <c r="I2915" s="29">
        <v>0.70833333333333337</v>
      </c>
      <c r="J2915" s="27" t="s">
        <v>889</v>
      </c>
      <c r="K2915" s="27">
        <v>0</v>
      </c>
      <c r="L2915" s="27">
        <v>0.01</v>
      </c>
      <c r="M2915" s="27">
        <v>0.01</v>
      </c>
      <c r="N2915" s="27" t="s">
        <v>882</v>
      </c>
      <c r="O2915" s="30">
        <v>201704515</v>
      </c>
      <c r="P2915" s="22"/>
      <c r="Q2915" s="22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9"/>
    </row>
    <row r="2916" spans="1:29" x14ac:dyDescent="0.25">
      <c r="A2916" s="27">
        <v>1996</v>
      </c>
      <c r="B2916" s="27" t="s">
        <v>3906</v>
      </c>
      <c r="C2916" s="27" t="s">
        <v>674</v>
      </c>
      <c r="D2916" s="27" t="s">
        <v>802</v>
      </c>
      <c r="E2916" s="27" t="s">
        <v>778</v>
      </c>
      <c r="F2916" s="28">
        <v>35319</v>
      </c>
      <c r="G2916" s="29">
        <v>0.70833333333333337</v>
      </c>
      <c r="H2916" s="28">
        <v>35319</v>
      </c>
      <c r="I2916" s="29">
        <v>0.75347222222222221</v>
      </c>
      <c r="J2916" s="27" t="s">
        <v>889</v>
      </c>
      <c r="K2916" s="27">
        <v>0</v>
      </c>
      <c r="L2916" s="27">
        <v>0.02</v>
      </c>
      <c r="M2916" s="27">
        <v>0.02</v>
      </c>
      <c r="N2916" s="27" t="s">
        <v>882</v>
      </c>
      <c r="O2916" s="30">
        <v>202008484</v>
      </c>
      <c r="P2916" s="22"/>
      <c r="Q2916" s="22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9"/>
    </row>
    <row r="2917" spans="1:29" x14ac:dyDescent="0.25">
      <c r="A2917" s="27">
        <v>1996</v>
      </c>
      <c r="B2917" s="27" t="s">
        <v>2264</v>
      </c>
      <c r="C2917" s="27" t="s">
        <v>2231</v>
      </c>
      <c r="D2917" s="27" t="s">
        <v>2262</v>
      </c>
      <c r="E2917" s="27" t="s">
        <v>2265</v>
      </c>
      <c r="F2917" s="28">
        <v>35319</v>
      </c>
      <c r="G2917" s="29">
        <v>0.73958333333333337</v>
      </c>
      <c r="H2917" s="28">
        <v>35319</v>
      </c>
      <c r="I2917" s="29">
        <v>0.77569444444444446</v>
      </c>
      <c r="J2917" s="27"/>
      <c r="K2917" s="27">
        <v>0.2</v>
      </c>
      <c r="L2917" s="27">
        <v>0</v>
      </c>
      <c r="M2917" s="27">
        <v>0.2</v>
      </c>
      <c r="N2917" s="27" t="s">
        <v>2173</v>
      </c>
      <c r="O2917" s="30">
        <v>201806416</v>
      </c>
      <c r="P2917" s="22"/>
      <c r="Q2917" s="22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9"/>
    </row>
    <row r="2918" spans="1:29" x14ac:dyDescent="0.25">
      <c r="A2918" s="27">
        <v>1996</v>
      </c>
      <c r="B2918" s="27" t="s">
        <v>4062</v>
      </c>
      <c r="C2918" s="27" t="s">
        <v>674</v>
      </c>
      <c r="D2918" s="27" t="s">
        <v>3821</v>
      </c>
      <c r="E2918" s="27" t="s">
        <v>4063</v>
      </c>
      <c r="F2918" s="28">
        <v>35319</v>
      </c>
      <c r="G2918" s="29">
        <v>0.76041666666666663</v>
      </c>
      <c r="H2918" s="28">
        <v>35319</v>
      </c>
      <c r="I2918" s="29">
        <v>0.80208333333333337</v>
      </c>
      <c r="J2918" s="27" t="s">
        <v>889</v>
      </c>
      <c r="K2918" s="27">
        <v>0</v>
      </c>
      <c r="L2918" s="27">
        <v>0.02</v>
      </c>
      <c r="M2918" s="27">
        <v>0.02</v>
      </c>
      <c r="N2918" s="27" t="s">
        <v>882</v>
      </c>
      <c r="O2918" s="30">
        <v>201806095</v>
      </c>
      <c r="P2918" s="22"/>
      <c r="Q2918" s="22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9"/>
    </row>
    <row r="2919" spans="1:29" x14ac:dyDescent="0.25">
      <c r="A2919" s="27">
        <v>1996</v>
      </c>
      <c r="B2919" s="27" t="s">
        <v>4857</v>
      </c>
      <c r="C2919" s="27" t="s">
        <v>674</v>
      </c>
      <c r="D2919" s="27" t="s">
        <v>3821</v>
      </c>
      <c r="E2919" s="27" t="s">
        <v>739</v>
      </c>
      <c r="F2919" s="28">
        <v>35319</v>
      </c>
      <c r="G2919" s="29">
        <v>0.76874999999999993</v>
      </c>
      <c r="H2919" s="28">
        <v>35319</v>
      </c>
      <c r="I2919" s="29">
        <v>0.875</v>
      </c>
      <c r="J2919" s="27" t="s">
        <v>889</v>
      </c>
      <c r="K2919" s="27">
        <v>0.5</v>
      </c>
      <c r="L2919" s="27">
        <v>0.5</v>
      </c>
      <c r="M2919" s="27">
        <v>1</v>
      </c>
      <c r="N2919" s="27" t="s">
        <v>882</v>
      </c>
      <c r="O2919" s="30">
        <v>201707165</v>
      </c>
      <c r="P2919" s="22"/>
      <c r="Q2919" s="22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9"/>
    </row>
    <row r="2920" spans="1:29" x14ac:dyDescent="0.25">
      <c r="A2920" s="27">
        <v>1996</v>
      </c>
      <c r="B2920" s="27" t="s">
        <v>4755</v>
      </c>
      <c r="C2920" s="27" t="s">
        <v>674</v>
      </c>
      <c r="D2920" s="27" t="s">
        <v>802</v>
      </c>
      <c r="E2920" s="27" t="s">
        <v>3863</v>
      </c>
      <c r="F2920" s="28">
        <v>35319</v>
      </c>
      <c r="G2920" s="29">
        <v>0.77083333333333337</v>
      </c>
      <c r="H2920" s="28">
        <v>35319</v>
      </c>
      <c r="I2920" s="29">
        <v>0.84375</v>
      </c>
      <c r="J2920" s="27" t="s">
        <v>889</v>
      </c>
      <c r="K2920" s="27">
        <v>0</v>
      </c>
      <c r="L2920" s="27">
        <v>0.2</v>
      </c>
      <c r="M2920" s="27">
        <v>0.2</v>
      </c>
      <c r="N2920" s="27" t="s">
        <v>882</v>
      </c>
      <c r="O2920" s="30">
        <v>201605497</v>
      </c>
      <c r="P2920" s="22"/>
      <c r="Q2920" s="22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9"/>
    </row>
    <row r="2921" spans="1:29" x14ac:dyDescent="0.25">
      <c r="A2921" s="27">
        <v>1996</v>
      </c>
      <c r="B2921" s="27" t="s">
        <v>3834</v>
      </c>
      <c r="C2921" s="27" t="s">
        <v>674</v>
      </c>
      <c r="D2921" s="27" t="s">
        <v>3824</v>
      </c>
      <c r="E2921" s="27" t="s">
        <v>3835</v>
      </c>
      <c r="F2921" s="28">
        <v>35319</v>
      </c>
      <c r="G2921" s="29">
        <v>0.77777777777777779</v>
      </c>
      <c r="H2921" s="28">
        <v>35319</v>
      </c>
      <c r="I2921" s="29">
        <v>0.79861111111111116</v>
      </c>
      <c r="J2921" s="27" t="s">
        <v>889</v>
      </c>
      <c r="K2921" s="27">
        <v>0</v>
      </c>
      <c r="L2921" s="27">
        <v>0.05</v>
      </c>
      <c r="M2921" s="27">
        <v>0.05</v>
      </c>
      <c r="N2921" s="27" t="s">
        <v>882</v>
      </c>
      <c r="O2921" s="30">
        <v>201905175</v>
      </c>
      <c r="P2921" s="22"/>
      <c r="Q2921" s="22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9"/>
    </row>
    <row r="2922" spans="1:29" x14ac:dyDescent="0.25">
      <c r="A2922" s="27">
        <v>1996</v>
      </c>
      <c r="B2922" s="27" t="s">
        <v>3894</v>
      </c>
      <c r="C2922" s="27" t="s">
        <v>674</v>
      </c>
      <c r="D2922" s="27" t="s">
        <v>3824</v>
      </c>
      <c r="E2922" s="27" t="s">
        <v>3895</v>
      </c>
      <c r="F2922" s="28">
        <v>35319</v>
      </c>
      <c r="G2922" s="29">
        <v>0.78125</v>
      </c>
      <c r="H2922" s="28">
        <v>35319</v>
      </c>
      <c r="I2922" s="29">
        <v>0.79513888888888884</v>
      </c>
      <c r="J2922" s="27" t="s">
        <v>889</v>
      </c>
      <c r="K2922" s="27">
        <v>0</v>
      </c>
      <c r="L2922" s="27">
        <v>0.01</v>
      </c>
      <c r="M2922" s="27">
        <v>0.01</v>
      </c>
      <c r="N2922" s="27" t="s">
        <v>882</v>
      </c>
      <c r="O2922" s="30">
        <v>201808533</v>
      </c>
      <c r="P2922" s="22"/>
      <c r="Q2922" s="22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9"/>
    </row>
    <row r="2923" spans="1:29" x14ac:dyDescent="0.25">
      <c r="A2923" s="27">
        <v>1996</v>
      </c>
      <c r="B2923" s="27" t="s">
        <v>3905</v>
      </c>
      <c r="C2923" s="27" t="s">
        <v>674</v>
      </c>
      <c r="D2923" s="27" t="s">
        <v>853</v>
      </c>
      <c r="E2923" s="27" t="s">
        <v>698</v>
      </c>
      <c r="F2923" s="28">
        <v>35319</v>
      </c>
      <c r="G2923" s="29">
        <v>0.78472222222222221</v>
      </c>
      <c r="H2923" s="28">
        <v>35319</v>
      </c>
      <c r="I2923" s="29">
        <v>0.83333333333333337</v>
      </c>
      <c r="J2923" s="27" t="s">
        <v>889</v>
      </c>
      <c r="K2923" s="27">
        <v>0</v>
      </c>
      <c r="L2923" s="27">
        <v>0.03</v>
      </c>
      <c r="M2923" s="27">
        <v>0.03</v>
      </c>
      <c r="N2923" s="27" t="s">
        <v>882</v>
      </c>
      <c r="O2923" s="30">
        <v>201907425</v>
      </c>
      <c r="P2923" s="22"/>
      <c r="Q2923" s="22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9"/>
    </row>
    <row r="2924" spans="1:29" x14ac:dyDescent="0.25">
      <c r="A2924" s="27">
        <v>1996</v>
      </c>
      <c r="B2924" s="27" t="s">
        <v>4758</v>
      </c>
      <c r="C2924" s="27" t="s">
        <v>674</v>
      </c>
      <c r="D2924" s="27" t="s">
        <v>3841</v>
      </c>
      <c r="E2924" s="27" t="s">
        <v>3969</v>
      </c>
      <c r="F2924" s="28">
        <v>35319</v>
      </c>
      <c r="G2924" s="29">
        <v>0.79861111111111116</v>
      </c>
      <c r="H2924" s="28">
        <v>35319</v>
      </c>
      <c r="I2924" s="29">
        <v>0.84722222222222221</v>
      </c>
      <c r="J2924" s="27" t="s">
        <v>889</v>
      </c>
      <c r="K2924" s="27">
        <v>0</v>
      </c>
      <c r="L2924" s="27">
        <v>0.2</v>
      </c>
      <c r="M2924" s="27">
        <v>0.2</v>
      </c>
      <c r="N2924" s="27" t="s">
        <v>882</v>
      </c>
      <c r="O2924" s="30">
        <v>201706583</v>
      </c>
      <c r="P2924" s="22"/>
      <c r="Q2924" s="22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9"/>
    </row>
    <row r="2925" spans="1:29" x14ac:dyDescent="0.25">
      <c r="A2925" s="27">
        <v>1996</v>
      </c>
      <c r="B2925" s="27" t="s">
        <v>3826</v>
      </c>
      <c r="C2925" s="27" t="s">
        <v>674</v>
      </c>
      <c r="D2925" s="27" t="s">
        <v>3827</v>
      </c>
      <c r="E2925" s="27" t="s">
        <v>3828</v>
      </c>
      <c r="F2925" s="28">
        <v>35319</v>
      </c>
      <c r="G2925" s="29">
        <v>0.83333333333333337</v>
      </c>
      <c r="H2925" s="28">
        <v>35319</v>
      </c>
      <c r="I2925" s="29">
        <v>0.9375</v>
      </c>
      <c r="J2925" s="27" t="s">
        <v>889</v>
      </c>
      <c r="K2925" s="27">
        <v>0.8</v>
      </c>
      <c r="L2925" s="27">
        <v>0.4</v>
      </c>
      <c r="M2925" s="27">
        <v>1.2</v>
      </c>
      <c r="N2925" s="27" t="s">
        <v>882</v>
      </c>
      <c r="O2925" s="30">
        <v>201303517</v>
      </c>
      <c r="P2925" s="22"/>
      <c r="Q2925" s="22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9"/>
    </row>
    <row r="2926" spans="1:29" x14ac:dyDescent="0.25">
      <c r="A2926" s="27">
        <v>1996</v>
      </c>
      <c r="B2926" s="27" t="s">
        <v>1335</v>
      </c>
      <c r="C2926" s="27" t="s">
        <v>676</v>
      </c>
      <c r="D2926" s="27" t="s">
        <v>905</v>
      </c>
      <c r="E2926" s="27" t="s">
        <v>1258</v>
      </c>
      <c r="F2926" s="28">
        <v>35319</v>
      </c>
      <c r="G2926" s="29">
        <v>0.86458333333333337</v>
      </c>
      <c r="H2926" s="28">
        <v>35319</v>
      </c>
      <c r="I2926" s="29">
        <v>0.96875</v>
      </c>
      <c r="J2926" s="27" t="s">
        <v>889</v>
      </c>
      <c r="K2926" s="27">
        <v>0</v>
      </c>
      <c r="L2926" s="27">
        <v>0.1</v>
      </c>
      <c r="M2926" s="27">
        <v>0.1</v>
      </c>
      <c r="N2926" s="27" t="s">
        <v>882</v>
      </c>
      <c r="O2926" s="30">
        <v>201605775</v>
      </c>
      <c r="P2926" s="22"/>
      <c r="Q2926" s="22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9"/>
    </row>
    <row r="2927" spans="1:29" x14ac:dyDescent="0.25">
      <c r="A2927" s="27">
        <v>1996</v>
      </c>
      <c r="B2927" s="27" t="s">
        <v>3834</v>
      </c>
      <c r="C2927" s="27" t="s">
        <v>674</v>
      </c>
      <c r="D2927" s="27" t="s">
        <v>3824</v>
      </c>
      <c r="E2927" s="27" t="s">
        <v>3835</v>
      </c>
      <c r="F2927" s="28">
        <v>35319</v>
      </c>
      <c r="G2927" s="29">
        <v>0.89097222222222217</v>
      </c>
      <c r="H2927" s="28">
        <v>35319</v>
      </c>
      <c r="I2927" s="29">
        <v>0.92708333333333337</v>
      </c>
      <c r="J2927" s="27" t="s">
        <v>889</v>
      </c>
      <c r="K2927" s="27">
        <v>0</v>
      </c>
      <c r="L2927" s="27">
        <v>0.05</v>
      </c>
      <c r="M2927" s="27">
        <v>0.05</v>
      </c>
      <c r="N2927" s="27" t="s">
        <v>882</v>
      </c>
      <c r="O2927" s="30">
        <v>202006241</v>
      </c>
      <c r="P2927" s="22"/>
      <c r="Q2927" s="22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9"/>
    </row>
    <row r="2928" spans="1:29" x14ac:dyDescent="0.25">
      <c r="A2928" s="27">
        <v>1996</v>
      </c>
      <c r="B2928" s="27" t="s">
        <v>4220</v>
      </c>
      <c r="C2928" s="27" t="s">
        <v>674</v>
      </c>
      <c r="D2928" s="27" t="s">
        <v>802</v>
      </c>
      <c r="E2928" s="27" t="s">
        <v>816</v>
      </c>
      <c r="F2928" s="28">
        <v>35319</v>
      </c>
      <c r="G2928" s="29">
        <v>0.89930555555555547</v>
      </c>
      <c r="H2928" s="28">
        <v>35319</v>
      </c>
      <c r="I2928" s="29">
        <v>0.93055555555555547</v>
      </c>
      <c r="J2928" s="27" t="s">
        <v>889</v>
      </c>
      <c r="K2928" s="27">
        <v>0</v>
      </c>
      <c r="L2928" s="27">
        <v>0.03</v>
      </c>
      <c r="M2928" s="27">
        <v>0.03</v>
      </c>
      <c r="N2928" s="27" t="s">
        <v>882</v>
      </c>
      <c r="O2928" s="30">
        <v>201706966</v>
      </c>
      <c r="P2928" s="22"/>
      <c r="Q2928" s="22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9"/>
    </row>
    <row r="2929" spans="1:29" x14ac:dyDescent="0.25">
      <c r="A2929" s="27">
        <v>1996</v>
      </c>
      <c r="B2929" s="27" t="s">
        <v>4856</v>
      </c>
      <c r="C2929" s="27" t="s">
        <v>674</v>
      </c>
      <c r="D2929" s="27" t="s">
        <v>3846</v>
      </c>
      <c r="E2929" s="27" t="s">
        <v>4096</v>
      </c>
      <c r="F2929" s="28">
        <v>35319</v>
      </c>
      <c r="G2929" s="29">
        <v>0.90625</v>
      </c>
      <c r="H2929" s="28">
        <v>35320</v>
      </c>
      <c r="I2929" s="29">
        <v>1.0416666666666666E-2</v>
      </c>
      <c r="J2929" s="27" t="s">
        <v>889</v>
      </c>
      <c r="K2929" s="27">
        <v>0</v>
      </c>
      <c r="L2929" s="27">
        <v>0.5</v>
      </c>
      <c r="M2929" s="27">
        <v>0.5</v>
      </c>
      <c r="N2929" s="27" t="s">
        <v>882</v>
      </c>
      <c r="O2929" s="30">
        <v>202005319</v>
      </c>
      <c r="P2929" s="22"/>
      <c r="Q2929" s="22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9"/>
    </row>
    <row r="2930" spans="1:29" x14ac:dyDescent="0.25">
      <c r="A2930" s="27">
        <v>1996</v>
      </c>
      <c r="B2930" s="27" t="s">
        <v>4346</v>
      </c>
      <c r="C2930" s="27" t="s">
        <v>674</v>
      </c>
      <c r="D2930" s="27" t="s">
        <v>3830</v>
      </c>
      <c r="E2930" s="27" t="s">
        <v>4347</v>
      </c>
      <c r="F2930" s="28">
        <v>35319</v>
      </c>
      <c r="G2930" s="29">
        <v>0.92013888888888884</v>
      </c>
      <c r="H2930" s="28">
        <v>35319</v>
      </c>
      <c r="I2930" s="29">
        <v>0.95486111111111116</v>
      </c>
      <c r="J2930" s="27" t="s">
        <v>889</v>
      </c>
      <c r="K2930" s="27">
        <v>0</v>
      </c>
      <c r="L2930" s="27">
        <v>0.05</v>
      </c>
      <c r="M2930" s="27">
        <v>0.05</v>
      </c>
      <c r="N2930" s="27" t="s">
        <v>882</v>
      </c>
      <c r="O2930" s="30">
        <v>201907580</v>
      </c>
      <c r="P2930" s="22"/>
      <c r="Q2930" s="22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9"/>
    </row>
    <row r="2931" spans="1:29" x14ac:dyDescent="0.25">
      <c r="A2931" s="27">
        <v>1996</v>
      </c>
      <c r="B2931" s="27" t="s">
        <v>4057</v>
      </c>
      <c r="C2931" s="27" t="s">
        <v>674</v>
      </c>
      <c r="D2931" s="27" t="s">
        <v>1248</v>
      </c>
      <c r="E2931" s="27" t="s">
        <v>3913</v>
      </c>
      <c r="F2931" s="28">
        <v>35319</v>
      </c>
      <c r="G2931" s="29">
        <v>0.97222222222222221</v>
      </c>
      <c r="H2931" s="28">
        <v>35320</v>
      </c>
      <c r="I2931" s="29">
        <v>0</v>
      </c>
      <c r="J2931" s="27" t="s">
        <v>889</v>
      </c>
      <c r="K2931" s="27">
        <v>0</v>
      </c>
      <c r="L2931" s="27">
        <v>0.1</v>
      </c>
      <c r="M2931" s="27">
        <v>0.1</v>
      </c>
      <c r="N2931" s="27" t="s">
        <v>882</v>
      </c>
      <c r="O2931" s="30">
        <v>201904969</v>
      </c>
      <c r="P2931" s="22"/>
      <c r="Q2931" s="22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9"/>
    </row>
    <row r="2932" spans="1:29" x14ac:dyDescent="0.25">
      <c r="A2932" s="27">
        <v>1996</v>
      </c>
      <c r="B2932" s="27" t="s">
        <v>4057</v>
      </c>
      <c r="C2932" s="27" t="s">
        <v>674</v>
      </c>
      <c r="D2932" s="27" t="s">
        <v>1248</v>
      </c>
      <c r="E2932" s="27" t="s">
        <v>3913</v>
      </c>
      <c r="F2932" s="28">
        <v>35319</v>
      </c>
      <c r="G2932" s="29">
        <v>0.98611111111111116</v>
      </c>
      <c r="H2932" s="28">
        <v>35320</v>
      </c>
      <c r="I2932" s="29">
        <v>1.3888888888888889E-3</v>
      </c>
      <c r="J2932" s="27" t="s">
        <v>889</v>
      </c>
      <c r="K2932" s="27">
        <v>0</v>
      </c>
      <c r="L2932" s="27">
        <v>0.02</v>
      </c>
      <c r="M2932" s="27">
        <v>0.02</v>
      </c>
      <c r="N2932" s="27" t="s">
        <v>882</v>
      </c>
      <c r="O2932" s="30">
        <v>201204970</v>
      </c>
      <c r="P2932" s="22"/>
      <c r="Q2932" s="22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9"/>
    </row>
    <row r="2933" spans="1:29" x14ac:dyDescent="0.25">
      <c r="A2933" s="27">
        <v>1996</v>
      </c>
      <c r="B2933" s="27" t="s">
        <v>4350</v>
      </c>
      <c r="C2933" s="27" t="s">
        <v>674</v>
      </c>
      <c r="D2933" s="27" t="s">
        <v>802</v>
      </c>
      <c r="E2933" s="27" t="s">
        <v>3863</v>
      </c>
      <c r="F2933" s="28">
        <v>35319</v>
      </c>
      <c r="G2933" s="29">
        <v>0.99305555555555547</v>
      </c>
      <c r="H2933" s="28">
        <v>35320</v>
      </c>
      <c r="I2933" s="29">
        <v>7.2916666666666671E-2</v>
      </c>
      <c r="J2933" s="27" t="s">
        <v>889</v>
      </c>
      <c r="K2933" s="27">
        <v>0</v>
      </c>
      <c r="L2933" s="27">
        <v>0.05</v>
      </c>
      <c r="M2933" s="27">
        <v>0.05</v>
      </c>
      <c r="N2933" s="27" t="s">
        <v>882</v>
      </c>
      <c r="O2933" s="30">
        <v>201905119</v>
      </c>
      <c r="P2933" s="22"/>
      <c r="Q2933" s="22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9"/>
    </row>
    <row r="2934" spans="1:29" x14ac:dyDescent="0.25">
      <c r="A2934" s="27">
        <v>1996</v>
      </c>
      <c r="B2934" s="27" t="s">
        <v>4055</v>
      </c>
      <c r="C2934" s="27" t="s">
        <v>674</v>
      </c>
      <c r="D2934" s="27" t="s">
        <v>3933</v>
      </c>
      <c r="E2934" s="27" t="s">
        <v>4056</v>
      </c>
      <c r="F2934" s="28">
        <v>35320</v>
      </c>
      <c r="G2934" s="29">
        <v>2.4305555555555556E-2</v>
      </c>
      <c r="H2934" s="28">
        <v>35320</v>
      </c>
      <c r="I2934" s="29">
        <v>7.9861111111111105E-2</v>
      </c>
      <c r="J2934" s="27" t="s">
        <v>889</v>
      </c>
      <c r="K2934" s="27">
        <v>0</v>
      </c>
      <c r="L2934" s="27">
        <v>0.05</v>
      </c>
      <c r="M2934" s="27">
        <v>0.05</v>
      </c>
      <c r="N2934" s="27" t="s">
        <v>882</v>
      </c>
      <c r="O2934" s="30">
        <v>202007122</v>
      </c>
      <c r="P2934" s="22"/>
      <c r="Q2934" s="22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9"/>
    </row>
    <row r="2935" spans="1:29" x14ac:dyDescent="0.25">
      <c r="A2935" s="27">
        <v>1996</v>
      </c>
      <c r="B2935" s="27" t="s">
        <v>3906</v>
      </c>
      <c r="C2935" s="27" t="s">
        <v>674</v>
      </c>
      <c r="D2935" s="27" t="s">
        <v>802</v>
      </c>
      <c r="E2935" s="27" t="s">
        <v>778</v>
      </c>
      <c r="F2935" s="28">
        <v>35320</v>
      </c>
      <c r="G2935" s="29">
        <v>2.7777777777777776E-2</v>
      </c>
      <c r="H2935" s="28">
        <v>35320</v>
      </c>
      <c r="I2935" s="29">
        <v>5.9027777777777783E-2</v>
      </c>
      <c r="J2935" s="27" t="s">
        <v>889</v>
      </c>
      <c r="K2935" s="27">
        <v>0</v>
      </c>
      <c r="L2935" s="27">
        <v>0.01</v>
      </c>
      <c r="M2935" s="27">
        <v>0.01</v>
      </c>
      <c r="N2935" s="27" t="s">
        <v>882</v>
      </c>
      <c r="O2935" s="30">
        <v>201906777</v>
      </c>
      <c r="P2935" s="22"/>
      <c r="Q2935" s="22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9"/>
    </row>
    <row r="2936" spans="1:29" x14ac:dyDescent="0.25">
      <c r="A2936" s="27">
        <v>1996</v>
      </c>
      <c r="B2936" s="27" t="s">
        <v>4754</v>
      </c>
      <c r="C2936" s="27" t="s">
        <v>674</v>
      </c>
      <c r="D2936" s="27" t="s">
        <v>4049</v>
      </c>
      <c r="E2936" s="27" t="s">
        <v>4335</v>
      </c>
      <c r="F2936" s="28">
        <v>35320</v>
      </c>
      <c r="G2936" s="29">
        <v>6.5972222222222224E-2</v>
      </c>
      <c r="H2936" s="28">
        <v>35320</v>
      </c>
      <c r="I2936" s="29">
        <v>0.13194444444444445</v>
      </c>
      <c r="J2936" s="27" t="s">
        <v>889</v>
      </c>
      <c r="K2936" s="27">
        <v>0</v>
      </c>
      <c r="L2936" s="27">
        <v>0.2</v>
      </c>
      <c r="M2936" s="27">
        <v>0.2</v>
      </c>
      <c r="N2936" s="27" t="s">
        <v>882</v>
      </c>
      <c r="O2936" s="30">
        <v>202005827</v>
      </c>
      <c r="P2936" s="22"/>
      <c r="Q2936" s="22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9"/>
    </row>
    <row r="2937" spans="1:29" x14ac:dyDescent="0.25">
      <c r="A2937" s="27">
        <v>1996</v>
      </c>
      <c r="B2937" s="27" t="s">
        <v>1245</v>
      </c>
      <c r="C2937" s="27" t="s">
        <v>676</v>
      </c>
      <c r="D2937" s="27" t="s">
        <v>905</v>
      </c>
      <c r="E2937" s="27" t="s">
        <v>821</v>
      </c>
      <c r="F2937" s="28">
        <v>35320</v>
      </c>
      <c r="G2937" s="29">
        <v>0.10416666666666667</v>
      </c>
      <c r="H2937" s="28">
        <v>35320</v>
      </c>
      <c r="I2937" s="29">
        <v>0.13541666666666666</v>
      </c>
      <c r="J2937" s="27" t="s">
        <v>889</v>
      </c>
      <c r="K2937" s="27">
        <v>0</v>
      </c>
      <c r="L2937" s="27">
        <v>0.05</v>
      </c>
      <c r="M2937" s="27">
        <v>0.05</v>
      </c>
      <c r="N2937" s="27" t="s">
        <v>882</v>
      </c>
      <c r="O2937" s="30">
        <v>202004244</v>
      </c>
      <c r="P2937" s="22"/>
      <c r="Q2937" s="22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9"/>
    </row>
    <row r="2938" spans="1:29" x14ac:dyDescent="0.25">
      <c r="A2938" s="27">
        <v>1996</v>
      </c>
      <c r="B2938" s="27" t="s">
        <v>4353</v>
      </c>
      <c r="C2938" s="27" t="s">
        <v>674</v>
      </c>
      <c r="D2938" s="27" t="s">
        <v>1248</v>
      </c>
      <c r="E2938" s="27" t="s">
        <v>4354</v>
      </c>
      <c r="F2938" s="28">
        <v>35320</v>
      </c>
      <c r="G2938" s="29">
        <v>0.1111111111111111</v>
      </c>
      <c r="H2938" s="28">
        <v>35320</v>
      </c>
      <c r="I2938" s="29">
        <v>0.22222222222222221</v>
      </c>
      <c r="J2938" s="27" t="s">
        <v>889</v>
      </c>
      <c r="K2938" s="27">
        <v>0</v>
      </c>
      <c r="L2938" s="27">
        <v>0.1</v>
      </c>
      <c r="M2938" s="27">
        <v>0.1</v>
      </c>
      <c r="N2938" s="27" t="s">
        <v>882</v>
      </c>
      <c r="O2938" s="30">
        <v>202004155</v>
      </c>
      <c r="P2938" s="22"/>
      <c r="Q2938" s="22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9"/>
    </row>
    <row r="2939" spans="1:29" x14ac:dyDescent="0.25">
      <c r="A2939" s="27">
        <v>1996</v>
      </c>
      <c r="B2939" s="27" t="s">
        <v>4057</v>
      </c>
      <c r="C2939" s="27" t="s">
        <v>674</v>
      </c>
      <c r="D2939" s="27" t="s">
        <v>1248</v>
      </c>
      <c r="E2939" s="27" t="s">
        <v>3913</v>
      </c>
      <c r="F2939" s="28">
        <v>35320</v>
      </c>
      <c r="G2939" s="29">
        <v>0.21875</v>
      </c>
      <c r="H2939" s="28">
        <v>35320</v>
      </c>
      <c r="I2939" s="29">
        <v>0.2673611111111111</v>
      </c>
      <c r="J2939" s="27" t="s">
        <v>889</v>
      </c>
      <c r="K2939" s="27">
        <v>0</v>
      </c>
      <c r="L2939" s="27">
        <v>0.2</v>
      </c>
      <c r="M2939" s="27">
        <v>0.2</v>
      </c>
      <c r="N2939" s="27" t="s">
        <v>882</v>
      </c>
      <c r="O2939" s="30">
        <v>202003529</v>
      </c>
      <c r="P2939" s="22"/>
      <c r="Q2939" s="22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9"/>
    </row>
    <row r="2940" spans="1:29" x14ac:dyDescent="0.25">
      <c r="A2940" s="27">
        <v>1996</v>
      </c>
      <c r="B2940" s="27" t="s">
        <v>902</v>
      </c>
      <c r="C2940" s="27" t="s">
        <v>676</v>
      </c>
      <c r="D2940" s="27" t="s">
        <v>893</v>
      </c>
      <c r="E2940" s="27" t="s">
        <v>903</v>
      </c>
      <c r="F2940" s="28">
        <v>35320</v>
      </c>
      <c r="G2940" s="29">
        <v>0.2673611111111111</v>
      </c>
      <c r="H2940" s="28">
        <v>35320</v>
      </c>
      <c r="I2940" s="29">
        <v>0.3576388888888889</v>
      </c>
      <c r="J2940" s="27" t="s">
        <v>889</v>
      </c>
      <c r="K2940" s="27">
        <v>2</v>
      </c>
      <c r="L2940" s="27">
        <v>0</v>
      </c>
      <c r="M2940" s="27">
        <v>2</v>
      </c>
      <c r="N2940" s="27" t="s">
        <v>882</v>
      </c>
      <c r="O2940" s="30">
        <v>201906665</v>
      </c>
      <c r="P2940" s="22"/>
      <c r="Q2940" s="22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9"/>
    </row>
    <row r="2941" spans="1:29" x14ac:dyDescent="0.25">
      <c r="A2941" s="27">
        <v>1996</v>
      </c>
      <c r="B2941" s="27" t="s">
        <v>3905</v>
      </c>
      <c r="C2941" s="27" t="s">
        <v>674</v>
      </c>
      <c r="D2941" s="27" t="s">
        <v>853</v>
      </c>
      <c r="E2941" s="27" t="s">
        <v>698</v>
      </c>
      <c r="F2941" s="28">
        <v>35320</v>
      </c>
      <c r="G2941" s="29">
        <v>0.33333333333333331</v>
      </c>
      <c r="H2941" s="28">
        <v>35320</v>
      </c>
      <c r="I2941" s="29">
        <v>0.46180555555555558</v>
      </c>
      <c r="J2941" s="27" t="s">
        <v>889</v>
      </c>
      <c r="K2941" s="27">
        <v>0</v>
      </c>
      <c r="L2941" s="27">
        <v>0.3</v>
      </c>
      <c r="M2941" s="27">
        <v>0.3</v>
      </c>
      <c r="N2941" s="27" t="s">
        <v>882</v>
      </c>
      <c r="O2941" s="30">
        <v>201308099</v>
      </c>
      <c r="P2941" s="22"/>
      <c r="Q2941" s="22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9"/>
    </row>
    <row r="2942" spans="1:29" x14ac:dyDescent="0.25">
      <c r="A2942" s="27">
        <v>1996</v>
      </c>
      <c r="B2942" s="27" t="s">
        <v>3892</v>
      </c>
      <c r="C2942" s="27" t="s">
        <v>674</v>
      </c>
      <c r="D2942" s="27" t="s">
        <v>752</v>
      </c>
      <c r="E2942" s="27" t="s">
        <v>3893</v>
      </c>
      <c r="F2942" s="28">
        <v>35320</v>
      </c>
      <c r="G2942" s="29">
        <v>0.3520833333333333</v>
      </c>
      <c r="H2942" s="28">
        <v>35320</v>
      </c>
      <c r="I2942" s="29">
        <v>0.38194444444444442</v>
      </c>
      <c r="J2942" s="27" t="s">
        <v>889</v>
      </c>
      <c r="K2942" s="27">
        <v>0</v>
      </c>
      <c r="L2942" s="27">
        <v>0.01</v>
      </c>
      <c r="M2942" s="27">
        <v>0.01</v>
      </c>
      <c r="N2942" s="27" t="s">
        <v>882</v>
      </c>
      <c r="O2942" s="30">
        <v>202008397</v>
      </c>
      <c r="P2942" s="22"/>
      <c r="Q2942" s="22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9"/>
    </row>
    <row r="2943" spans="1:29" x14ac:dyDescent="0.25">
      <c r="A2943" s="27">
        <v>1996</v>
      </c>
      <c r="B2943" s="27" t="s">
        <v>4054</v>
      </c>
      <c r="C2943" s="27" t="s">
        <v>674</v>
      </c>
      <c r="D2943" s="27" t="s">
        <v>802</v>
      </c>
      <c r="E2943" s="27" t="s">
        <v>3863</v>
      </c>
      <c r="F2943" s="28">
        <v>35320</v>
      </c>
      <c r="G2943" s="29">
        <v>0.36458333333333331</v>
      </c>
      <c r="H2943" s="28">
        <v>35320</v>
      </c>
      <c r="I2943" s="29">
        <v>0.43402777777777773</v>
      </c>
      <c r="J2943" s="27" t="s">
        <v>889</v>
      </c>
      <c r="K2943" s="27">
        <v>0</v>
      </c>
      <c r="L2943" s="27">
        <v>0.1</v>
      </c>
      <c r="M2943" s="27">
        <v>0.1</v>
      </c>
      <c r="N2943" s="27" t="s">
        <v>882</v>
      </c>
      <c r="O2943" s="30">
        <v>202004554</v>
      </c>
      <c r="P2943" s="22"/>
      <c r="Q2943" s="22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9"/>
    </row>
    <row r="2944" spans="1:29" x14ac:dyDescent="0.25">
      <c r="A2944" s="27">
        <v>1996</v>
      </c>
      <c r="B2944" s="27" t="s">
        <v>911</v>
      </c>
      <c r="C2944" s="27" t="s">
        <v>676</v>
      </c>
      <c r="D2944" s="27" t="s">
        <v>905</v>
      </c>
      <c r="E2944" s="27" t="s">
        <v>912</v>
      </c>
      <c r="F2944" s="28">
        <v>35320</v>
      </c>
      <c r="G2944" s="29">
        <v>0.38194444444444442</v>
      </c>
      <c r="H2944" s="28">
        <v>35320</v>
      </c>
      <c r="I2944" s="29">
        <v>0.4861111111111111</v>
      </c>
      <c r="J2944" s="27" t="s">
        <v>889</v>
      </c>
      <c r="K2944" s="27">
        <v>0</v>
      </c>
      <c r="L2944" s="27">
        <v>0.2</v>
      </c>
      <c r="M2944" s="27">
        <v>0.2</v>
      </c>
      <c r="N2944" s="27" t="s">
        <v>882</v>
      </c>
      <c r="O2944" s="30">
        <v>201806849</v>
      </c>
      <c r="P2944" s="22"/>
      <c r="Q2944" s="22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9"/>
    </row>
    <row r="2945" spans="1:29" x14ac:dyDescent="0.25">
      <c r="A2945" s="27">
        <v>1996</v>
      </c>
      <c r="B2945" s="27" t="s">
        <v>4055</v>
      </c>
      <c r="C2945" s="27" t="s">
        <v>674</v>
      </c>
      <c r="D2945" s="27" t="s">
        <v>3933</v>
      </c>
      <c r="E2945" s="27" t="s">
        <v>4056</v>
      </c>
      <c r="F2945" s="28">
        <v>35320</v>
      </c>
      <c r="G2945" s="29">
        <v>0.39930555555555558</v>
      </c>
      <c r="H2945" s="28">
        <v>35320</v>
      </c>
      <c r="I2945" s="29">
        <v>0.4513888888888889</v>
      </c>
      <c r="J2945" s="27" t="s">
        <v>889</v>
      </c>
      <c r="K2945" s="27">
        <v>0</v>
      </c>
      <c r="L2945" s="27">
        <v>0.02</v>
      </c>
      <c r="M2945" s="27">
        <v>0.02</v>
      </c>
      <c r="N2945" s="27" t="s">
        <v>882</v>
      </c>
      <c r="O2945" s="30">
        <v>202005108</v>
      </c>
      <c r="P2945" s="22"/>
      <c r="Q2945" s="22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9"/>
    </row>
    <row r="2946" spans="1:29" x14ac:dyDescent="0.25">
      <c r="A2946" s="27">
        <v>1996</v>
      </c>
      <c r="B2946" s="27" t="s">
        <v>4071</v>
      </c>
      <c r="C2946" s="27" t="s">
        <v>674</v>
      </c>
      <c r="D2946" s="27" t="s">
        <v>1248</v>
      </c>
      <c r="E2946" s="27" t="s">
        <v>4002</v>
      </c>
      <c r="F2946" s="28">
        <v>35320</v>
      </c>
      <c r="G2946" s="29">
        <v>0.47916666666666669</v>
      </c>
      <c r="H2946" s="28">
        <v>35320</v>
      </c>
      <c r="I2946" s="29">
        <v>0.50694444444444442</v>
      </c>
      <c r="J2946" s="27" t="s">
        <v>889</v>
      </c>
      <c r="K2946" s="27">
        <v>0</v>
      </c>
      <c r="L2946" s="27">
        <v>0.05</v>
      </c>
      <c r="M2946" s="27">
        <v>0.05</v>
      </c>
      <c r="N2946" s="27" t="s">
        <v>882</v>
      </c>
      <c r="O2946" s="30">
        <v>201907477</v>
      </c>
      <c r="P2946" s="22"/>
      <c r="Q2946" s="22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9"/>
    </row>
    <row r="2947" spans="1:29" x14ac:dyDescent="0.25">
      <c r="A2947" s="27">
        <v>1996</v>
      </c>
      <c r="B2947" s="27" t="s">
        <v>4058</v>
      </c>
      <c r="C2947" s="27" t="s">
        <v>674</v>
      </c>
      <c r="D2947" s="27" t="s">
        <v>752</v>
      </c>
      <c r="E2947" s="27" t="s">
        <v>3882</v>
      </c>
      <c r="F2947" s="28">
        <v>35320</v>
      </c>
      <c r="G2947" s="29">
        <v>0.49791666666666662</v>
      </c>
      <c r="H2947" s="28">
        <v>35320</v>
      </c>
      <c r="I2947" s="29">
        <v>0.53819444444444442</v>
      </c>
      <c r="J2947" s="27" t="s">
        <v>889</v>
      </c>
      <c r="K2947" s="27">
        <v>0</v>
      </c>
      <c r="L2947" s="27">
        <v>0.1</v>
      </c>
      <c r="M2947" s="27">
        <v>0.1</v>
      </c>
      <c r="N2947" s="27" t="s">
        <v>882</v>
      </c>
      <c r="O2947" s="30">
        <v>201503727</v>
      </c>
      <c r="P2947" s="22"/>
      <c r="Q2947" s="22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9"/>
    </row>
    <row r="2948" spans="1:29" x14ac:dyDescent="0.25">
      <c r="A2948" s="27">
        <v>1996</v>
      </c>
      <c r="B2948" s="27" t="s">
        <v>3905</v>
      </c>
      <c r="C2948" s="27" t="s">
        <v>674</v>
      </c>
      <c r="D2948" s="27" t="s">
        <v>853</v>
      </c>
      <c r="E2948" s="27" t="s">
        <v>698</v>
      </c>
      <c r="F2948" s="28">
        <v>35320</v>
      </c>
      <c r="G2948" s="29">
        <v>0.53125</v>
      </c>
      <c r="H2948" s="28">
        <v>35320</v>
      </c>
      <c r="I2948" s="29">
        <v>0.67708333333333337</v>
      </c>
      <c r="J2948" s="27" t="s">
        <v>889</v>
      </c>
      <c r="K2948" s="27">
        <v>0</v>
      </c>
      <c r="L2948" s="27">
        <v>0.5</v>
      </c>
      <c r="M2948" s="27">
        <v>0.5</v>
      </c>
      <c r="N2948" s="27" t="s">
        <v>882</v>
      </c>
      <c r="O2948" s="30">
        <v>201800698</v>
      </c>
      <c r="P2948" s="22"/>
      <c r="Q2948" s="22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9"/>
    </row>
    <row r="2949" spans="1:29" x14ac:dyDescent="0.25">
      <c r="A2949" s="27">
        <v>1996</v>
      </c>
      <c r="B2949" s="27" t="s">
        <v>2482</v>
      </c>
      <c r="C2949" s="27" t="s">
        <v>2231</v>
      </c>
      <c r="D2949" s="27" t="s">
        <v>2232</v>
      </c>
      <c r="E2949" s="27" t="s">
        <v>2483</v>
      </c>
      <c r="F2949" s="28">
        <v>35320</v>
      </c>
      <c r="G2949" s="29">
        <v>0.54999999999999993</v>
      </c>
      <c r="H2949" s="28">
        <v>35320</v>
      </c>
      <c r="I2949" s="29">
        <v>0.57291666666666663</v>
      </c>
      <c r="J2949" s="27"/>
      <c r="K2949" s="27">
        <v>0</v>
      </c>
      <c r="L2949" s="27">
        <v>0.06</v>
      </c>
      <c r="M2949" s="27">
        <v>0.06</v>
      </c>
      <c r="N2949" s="27" t="s">
        <v>2211</v>
      </c>
      <c r="O2949" s="30">
        <v>202007623</v>
      </c>
      <c r="P2949" s="22"/>
      <c r="Q2949" s="22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9"/>
    </row>
    <row r="2950" spans="1:29" x14ac:dyDescent="0.25">
      <c r="A2950" s="27">
        <v>1996</v>
      </c>
      <c r="B2950" s="27" t="s">
        <v>3892</v>
      </c>
      <c r="C2950" s="27" t="s">
        <v>674</v>
      </c>
      <c r="D2950" s="27" t="s">
        <v>752</v>
      </c>
      <c r="E2950" s="27" t="s">
        <v>3893</v>
      </c>
      <c r="F2950" s="28">
        <v>35320</v>
      </c>
      <c r="G2950" s="29">
        <v>0.55625000000000002</v>
      </c>
      <c r="H2950" s="28">
        <v>35320</v>
      </c>
      <c r="I2950" s="29">
        <v>0.61458333333333337</v>
      </c>
      <c r="J2950" s="27" t="s">
        <v>889</v>
      </c>
      <c r="K2950" s="27">
        <v>0</v>
      </c>
      <c r="L2950" s="27">
        <v>0.3</v>
      </c>
      <c r="M2950" s="27">
        <v>0.3</v>
      </c>
      <c r="N2950" s="27" t="s">
        <v>882</v>
      </c>
      <c r="O2950" s="30">
        <v>201904908</v>
      </c>
      <c r="P2950" s="22"/>
      <c r="Q2950" s="22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9"/>
    </row>
    <row r="2951" spans="1:29" x14ac:dyDescent="0.25">
      <c r="A2951" s="27">
        <v>1996</v>
      </c>
      <c r="B2951" s="27" t="s">
        <v>3902</v>
      </c>
      <c r="C2951" s="27" t="s">
        <v>674</v>
      </c>
      <c r="D2951" s="27" t="s">
        <v>802</v>
      </c>
      <c r="E2951" s="27" t="s">
        <v>981</v>
      </c>
      <c r="F2951" s="28">
        <v>35320</v>
      </c>
      <c r="G2951" s="29">
        <v>0.5625</v>
      </c>
      <c r="H2951" s="28">
        <v>35320</v>
      </c>
      <c r="I2951" s="29">
        <v>0.57986111111111105</v>
      </c>
      <c r="J2951" s="27" t="s">
        <v>889</v>
      </c>
      <c r="K2951" s="27">
        <v>0</v>
      </c>
      <c r="L2951" s="27">
        <v>0.2</v>
      </c>
      <c r="M2951" s="27">
        <v>0.2</v>
      </c>
      <c r="N2951" s="27" t="s">
        <v>882</v>
      </c>
      <c r="O2951" s="30">
        <v>201706907</v>
      </c>
      <c r="P2951" s="22"/>
      <c r="Q2951" s="22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9"/>
    </row>
    <row r="2952" spans="1:29" x14ac:dyDescent="0.25">
      <c r="A2952" s="27">
        <v>1996</v>
      </c>
      <c r="B2952" s="27" t="s">
        <v>4055</v>
      </c>
      <c r="C2952" s="27" t="s">
        <v>674</v>
      </c>
      <c r="D2952" s="27" t="s">
        <v>3933</v>
      </c>
      <c r="E2952" s="27" t="s">
        <v>4056</v>
      </c>
      <c r="F2952" s="28">
        <v>35320</v>
      </c>
      <c r="G2952" s="29">
        <v>0.58680555555555558</v>
      </c>
      <c r="H2952" s="28">
        <v>35320</v>
      </c>
      <c r="I2952" s="29">
        <v>0.625</v>
      </c>
      <c r="J2952" s="27" t="s">
        <v>889</v>
      </c>
      <c r="K2952" s="27">
        <v>0</v>
      </c>
      <c r="L2952" s="27">
        <v>0.05</v>
      </c>
      <c r="M2952" s="27">
        <v>0.05</v>
      </c>
      <c r="N2952" s="27" t="s">
        <v>882</v>
      </c>
      <c r="O2952" s="30">
        <v>201806780</v>
      </c>
      <c r="P2952" s="22"/>
      <c r="Q2952" s="22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9"/>
    </row>
    <row r="2953" spans="1:29" x14ac:dyDescent="0.25">
      <c r="A2953" s="27">
        <v>1996</v>
      </c>
      <c r="B2953" s="27" t="s">
        <v>4753</v>
      </c>
      <c r="C2953" s="27" t="s">
        <v>674</v>
      </c>
      <c r="D2953" s="27" t="s">
        <v>752</v>
      </c>
      <c r="E2953" s="27" t="s">
        <v>4717</v>
      </c>
      <c r="F2953" s="28">
        <v>35320</v>
      </c>
      <c r="G2953" s="29">
        <v>0.59375</v>
      </c>
      <c r="H2953" s="28">
        <v>35320</v>
      </c>
      <c r="I2953" s="29">
        <v>0.64930555555555558</v>
      </c>
      <c r="J2953" s="27" t="s">
        <v>889</v>
      </c>
      <c r="K2953" s="27">
        <v>0</v>
      </c>
      <c r="L2953" s="27">
        <v>0.2</v>
      </c>
      <c r="M2953" s="27">
        <v>0.2</v>
      </c>
      <c r="N2953" s="27" t="s">
        <v>882</v>
      </c>
      <c r="O2953" s="30">
        <v>201908014</v>
      </c>
      <c r="P2953" s="22"/>
      <c r="Q2953" s="22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9"/>
    </row>
    <row r="2954" spans="1:29" x14ac:dyDescent="0.25">
      <c r="A2954" s="27">
        <v>1996</v>
      </c>
      <c r="B2954" s="27" t="s">
        <v>4752</v>
      </c>
      <c r="C2954" s="27" t="s">
        <v>674</v>
      </c>
      <c r="D2954" s="27" t="s">
        <v>3827</v>
      </c>
      <c r="E2954" s="27" t="s">
        <v>4403</v>
      </c>
      <c r="F2954" s="28">
        <v>35320</v>
      </c>
      <c r="G2954" s="29">
        <v>0.625</v>
      </c>
      <c r="H2954" s="28">
        <v>35320</v>
      </c>
      <c r="I2954" s="29">
        <v>0.70138888888888884</v>
      </c>
      <c r="J2954" s="27" t="s">
        <v>889</v>
      </c>
      <c r="K2954" s="27">
        <v>0</v>
      </c>
      <c r="L2954" s="27">
        <v>0.2</v>
      </c>
      <c r="M2954" s="27">
        <v>0.2</v>
      </c>
      <c r="N2954" s="27" t="s">
        <v>882</v>
      </c>
      <c r="O2954" s="30">
        <v>201905451</v>
      </c>
      <c r="P2954" s="22"/>
      <c r="Q2954" s="22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9"/>
    </row>
    <row r="2955" spans="1:29" x14ac:dyDescent="0.25">
      <c r="A2955" s="27">
        <v>1996</v>
      </c>
      <c r="B2955" s="27" t="s">
        <v>1461</v>
      </c>
      <c r="C2955" s="27" t="s">
        <v>676</v>
      </c>
      <c r="D2955" s="27" t="s">
        <v>901</v>
      </c>
      <c r="E2955" s="27" t="s">
        <v>1462</v>
      </c>
      <c r="F2955" s="28">
        <v>35320</v>
      </c>
      <c r="G2955" s="29">
        <v>0.63194444444444442</v>
      </c>
      <c r="H2955" s="28">
        <v>35320</v>
      </c>
      <c r="I2955" s="29">
        <v>0.75</v>
      </c>
      <c r="J2955" s="27" t="s">
        <v>889</v>
      </c>
      <c r="K2955" s="27">
        <v>0</v>
      </c>
      <c r="L2955" s="27">
        <v>0.5</v>
      </c>
      <c r="M2955" s="27">
        <v>0.5</v>
      </c>
      <c r="N2955" s="27" t="s">
        <v>882</v>
      </c>
      <c r="O2955" s="30">
        <v>201104122</v>
      </c>
      <c r="P2955" s="22"/>
      <c r="Q2955" s="22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9"/>
    </row>
    <row r="2956" spans="1:29" x14ac:dyDescent="0.25">
      <c r="A2956" s="27">
        <v>1996</v>
      </c>
      <c r="B2956" s="27" t="s">
        <v>4823</v>
      </c>
      <c r="C2956" s="27" t="s">
        <v>674</v>
      </c>
      <c r="D2956" s="27" t="s">
        <v>802</v>
      </c>
      <c r="E2956" s="27" t="s">
        <v>4110</v>
      </c>
      <c r="F2956" s="28">
        <v>35320</v>
      </c>
      <c r="G2956" s="29">
        <v>0.63541666666666663</v>
      </c>
      <c r="H2956" s="28">
        <v>35320</v>
      </c>
      <c r="I2956" s="29">
        <v>0.69791666666666663</v>
      </c>
      <c r="J2956" s="27" t="s">
        <v>889</v>
      </c>
      <c r="K2956" s="27">
        <v>0</v>
      </c>
      <c r="L2956" s="27">
        <v>0.3</v>
      </c>
      <c r="M2956" s="27">
        <v>0.3</v>
      </c>
      <c r="N2956" s="27" t="s">
        <v>882</v>
      </c>
      <c r="O2956" s="30">
        <v>201908633</v>
      </c>
      <c r="P2956" s="22"/>
      <c r="Q2956" s="22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9"/>
    </row>
    <row r="2957" spans="1:29" x14ac:dyDescent="0.25">
      <c r="A2957" s="27">
        <v>1996</v>
      </c>
      <c r="B2957" s="27" t="s">
        <v>1099</v>
      </c>
      <c r="C2957" s="27" t="s">
        <v>676</v>
      </c>
      <c r="D2957" s="27" t="s">
        <v>1004</v>
      </c>
      <c r="E2957" s="27" t="s">
        <v>803</v>
      </c>
      <c r="F2957" s="28">
        <v>35320</v>
      </c>
      <c r="G2957" s="29">
        <v>0.63888888888888895</v>
      </c>
      <c r="H2957" s="28">
        <v>35320</v>
      </c>
      <c r="I2957" s="29">
        <v>0.72222222222222221</v>
      </c>
      <c r="J2957" s="27" t="s">
        <v>889</v>
      </c>
      <c r="K2957" s="27">
        <v>0</v>
      </c>
      <c r="L2957" s="27">
        <v>0.5</v>
      </c>
      <c r="M2957" s="27">
        <v>0.5</v>
      </c>
      <c r="N2957" s="27" t="s">
        <v>882</v>
      </c>
      <c r="O2957" s="30">
        <v>202109486</v>
      </c>
      <c r="P2957" s="22"/>
      <c r="Q2957" s="22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9"/>
    </row>
    <row r="2958" spans="1:29" x14ac:dyDescent="0.25">
      <c r="A2958" s="27">
        <v>1996</v>
      </c>
      <c r="B2958" s="27" t="s">
        <v>4071</v>
      </c>
      <c r="C2958" s="27" t="s">
        <v>674</v>
      </c>
      <c r="D2958" s="27" t="s">
        <v>1248</v>
      </c>
      <c r="E2958" s="27" t="s">
        <v>4002</v>
      </c>
      <c r="F2958" s="28">
        <v>35320</v>
      </c>
      <c r="G2958" s="29">
        <v>0.64236111111111105</v>
      </c>
      <c r="H2958" s="28">
        <v>35320</v>
      </c>
      <c r="I2958" s="29">
        <v>0.67013888888888884</v>
      </c>
      <c r="J2958" s="27" t="s">
        <v>889</v>
      </c>
      <c r="K2958" s="27">
        <v>0</v>
      </c>
      <c r="L2958" s="27">
        <v>0.02</v>
      </c>
      <c r="M2958" s="27">
        <v>0.02</v>
      </c>
      <c r="N2958" s="27" t="s">
        <v>882</v>
      </c>
      <c r="O2958" s="30">
        <v>201905034</v>
      </c>
      <c r="P2958" s="22"/>
      <c r="Q2958" s="22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9"/>
    </row>
    <row r="2959" spans="1:29" x14ac:dyDescent="0.25">
      <c r="A2959" s="27">
        <v>1996</v>
      </c>
      <c r="B2959" s="27" t="s">
        <v>3898</v>
      </c>
      <c r="C2959" s="27" t="s">
        <v>674</v>
      </c>
      <c r="D2959" s="27" t="s">
        <v>3841</v>
      </c>
      <c r="E2959" s="27" t="s">
        <v>3842</v>
      </c>
      <c r="F2959" s="28">
        <v>35320</v>
      </c>
      <c r="G2959" s="29">
        <v>0.64583333333333337</v>
      </c>
      <c r="H2959" s="28">
        <v>35320</v>
      </c>
      <c r="I2959" s="29">
        <v>0.66319444444444442</v>
      </c>
      <c r="J2959" s="27" t="s">
        <v>889</v>
      </c>
      <c r="K2959" s="27">
        <v>0</v>
      </c>
      <c r="L2959" s="27">
        <v>0.01</v>
      </c>
      <c r="M2959" s="27">
        <v>0.01</v>
      </c>
      <c r="N2959" s="27" t="s">
        <v>882</v>
      </c>
      <c r="O2959" s="30">
        <v>202007344</v>
      </c>
      <c r="P2959" s="22"/>
      <c r="Q2959" s="22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9"/>
    </row>
    <row r="2960" spans="1:29" x14ac:dyDescent="0.25">
      <c r="A2960" s="27">
        <v>1996</v>
      </c>
      <c r="B2960" s="27" t="s">
        <v>4057</v>
      </c>
      <c r="C2960" s="27" t="s">
        <v>674</v>
      </c>
      <c r="D2960" s="27" t="s">
        <v>1248</v>
      </c>
      <c r="E2960" s="27" t="s">
        <v>3913</v>
      </c>
      <c r="F2960" s="28">
        <v>35320</v>
      </c>
      <c r="G2960" s="29">
        <v>0.65625</v>
      </c>
      <c r="H2960" s="28">
        <v>35320</v>
      </c>
      <c r="I2960" s="29">
        <v>0.71527777777777779</v>
      </c>
      <c r="J2960" s="27" t="s">
        <v>889</v>
      </c>
      <c r="K2960" s="27">
        <v>0</v>
      </c>
      <c r="L2960" s="27">
        <v>0.05</v>
      </c>
      <c r="M2960" s="27">
        <v>0.05</v>
      </c>
      <c r="N2960" s="27" t="s">
        <v>882</v>
      </c>
      <c r="O2960" s="30">
        <v>202008076</v>
      </c>
      <c r="P2960" s="22"/>
      <c r="Q2960" s="22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9"/>
    </row>
    <row r="2961" spans="1:29" x14ac:dyDescent="0.25">
      <c r="A2961" s="27">
        <v>1996</v>
      </c>
      <c r="B2961" s="27" t="s">
        <v>4306</v>
      </c>
      <c r="C2961" s="27" t="s">
        <v>674</v>
      </c>
      <c r="D2961" s="27" t="s">
        <v>3841</v>
      </c>
      <c r="E2961" s="27" t="s">
        <v>4307</v>
      </c>
      <c r="F2961" s="28">
        <v>35320</v>
      </c>
      <c r="G2961" s="29">
        <v>0.66319444444444442</v>
      </c>
      <c r="H2961" s="28">
        <v>35320</v>
      </c>
      <c r="I2961" s="29">
        <v>0.78472222222222221</v>
      </c>
      <c r="J2961" s="27" t="s">
        <v>889</v>
      </c>
      <c r="K2961" s="27">
        <v>0</v>
      </c>
      <c r="L2961" s="27">
        <v>0.1</v>
      </c>
      <c r="M2961" s="27">
        <v>0.1</v>
      </c>
      <c r="N2961" s="27" t="s">
        <v>882</v>
      </c>
      <c r="O2961" s="30">
        <v>202005148</v>
      </c>
      <c r="P2961" s="22"/>
      <c r="Q2961" s="22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9"/>
    </row>
    <row r="2962" spans="1:29" x14ac:dyDescent="0.25">
      <c r="A2962" s="27">
        <v>1996</v>
      </c>
      <c r="B2962" s="27" t="s">
        <v>4353</v>
      </c>
      <c r="C2962" s="27" t="s">
        <v>674</v>
      </c>
      <c r="D2962" s="27" t="s">
        <v>1248</v>
      </c>
      <c r="E2962" s="27" t="s">
        <v>4354</v>
      </c>
      <c r="F2962" s="28">
        <v>35320</v>
      </c>
      <c r="G2962" s="29">
        <v>0.67013888888888884</v>
      </c>
      <c r="H2962" s="28">
        <v>35320</v>
      </c>
      <c r="I2962" s="29">
        <v>0.75347222222222221</v>
      </c>
      <c r="J2962" s="27" t="s">
        <v>889</v>
      </c>
      <c r="K2962" s="27">
        <v>0</v>
      </c>
      <c r="L2962" s="27">
        <v>0.1</v>
      </c>
      <c r="M2962" s="27">
        <v>0.1</v>
      </c>
      <c r="N2962" s="27" t="s">
        <v>882</v>
      </c>
      <c r="O2962" s="30">
        <v>202009538</v>
      </c>
      <c r="P2962" s="22"/>
      <c r="Q2962" s="22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9"/>
    </row>
    <row r="2963" spans="1:29" x14ac:dyDescent="0.25">
      <c r="A2963" s="27">
        <v>1996</v>
      </c>
      <c r="B2963" s="27" t="s">
        <v>4348</v>
      </c>
      <c r="C2963" s="27" t="s">
        <v>674</v>
      </c>
      <c r="D2963" s="27" t="s">
        <v>3841</v>
      </c>
      <c r="E2963" s="27" t="s">
        <v>4142</v>
      </c>
      <c r="F2963" s="28">
        <v>35320</v>
      </c>
      <c r="G2963" s="29">
        <v>0.67847222222222225</v>
      </c>
      <c r="H2963" s="28">
        <v>35320</v>
      </c>
      <c r="I2963" s="29">
        <v>0.72222222222222221</v>
      </c>
      <c r="J2963" s="27" t="s">
        <v>889</v>
      </c>
      <c r="K2963" s="27">
        <v>0</v>
      </c>
      <c r="L2963" s="27">
        <v>0.05</v>
      </c>
      <c r="M2963" s="27">
        <v>0.05</v>
      </c>
      <c r="N2963" s="27" t="s">
        <v>882</v>
      </c>
      <c r="O2963" s="30">
        <v>201906104</v>
      </c>
      <c r="P2963" s="22"/>
      <c r="Q2963" s="22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9"/>
    </row>
    <row r="2964" spans="1:29" x14ac:dyDescent="0.25">
      <c r="A2964" s="27">
        <v>1996</v>
      </c>
      <c r="B2964" s="27" t="s">
        <v>4343</v>
      </c>
      <c r="C2964" s="27" t="s">
        <v>674</v>
      </c>
      <c r="D2964" s="27" t="s">
        <v>3830</v>
      </c>
      <c r="E2964" s="27" t="s">
        <v>4344</v>
      </c>
      <c r="F2964" s="28">
        <v>35320</v>
      </c>
      <c r="G2964" s="29">
        <v>0.69097222222222221</v>
      </c>
      <c r="H2964" s="28">
        <v>35320</v>
      </c>
      <c r="I2964" s="29">
        <v>0.70833333333333337</v>
      </c>
      <c r="J2964" s="27" t="s">
        <v>889</v>
      </c>
      <c r="K2964" s="27">
        <v>0</v>
      </c>
      <c r="L2964" s="27">
        <v>0.05</v>
      </c>
      <c r="M2964" s="27">
        <v>0.05</v>
      </c>
      <c r="N2964" s="27" t="s">
        <v>882</v>
      </c>
      <c r="O2964" s="30">
        <v>202004810</v>
      </c>
      <c r="P2964" s="22"/>
      <c r="Q2964" s="22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9"/>
    </row>
    <row r="2965" spans="1:29" x14ac:dyDescent="0.25">
      <c r="A2965" s="27">
        <v>1996</v>
      </c>
      <c r="B2965" s="27" t="s">
        <v>1518</v>
      </c>
      <c r="C2965" s="27" t="s">
        <v>676</v>
      </c>
      <c r="D2965" s="27" t="s">
        <v>901</v>
      </c>
      <c r="E2965" s="27" t="s">
        <v>1408</v>
      </c>
      <c r="F2965" s="28">
        <v>35320</v>
      </c>
      <c r="G2965" s="29">
        <v>0.70833333333333337</v>
      </c>
      <c r="H2965" s="28">
        <v>35320</v>
      </c>
      <c r="I2965" s="29">
        <v>0.79166666666666663</v>
      </c>
      <c r="J2965" s="27" t="s">
        <v>889</v>
      </c>
      <c r="K2965" s="27">
        <v>1</v>
      </c>
      <c r="L2965" s="27">
        <v>1</v>
      </c>
      <c r="M2965" s="27">
        <v>2</v>
      </c>
      <c r="N2965" s="27" t="s">
        <v>882</v>
      </c>
      <c r="O2965" s="30">
        <v>201907106</v>
      </c>
      <c r="P2965" s="22"/>
      <c r="Q2965" s="22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9"/>
    </row>
    <row r="2966" spans="1:29" x14ac:dyDescent="0.25">
      <c r="A2966" s="27">
        <v>1996</v>
      </c>
      <c r="B2966" s="27" t="s">
        <v>900</v>
      </c>
      <c r="C2966" s="27" t="s">
        <v>676</v>
      </c>
      <c r="D2966" s="27" t="s">
        <v>901</v>
      </c>
      <c r="E2966" s="27" t="s">
        <v>824</v>
      </c>
      <c r="F2966" s="28">
        <v>35320</v>
      </c>
      <c r="G2966" s="29">
        <v>0.71180555555555547</v>
      </c>
      <c r="H2966" s="28">
        <v>35320</v>
      </c>
      <c r="I2966" s="29">
        <v>0.76388888888888884</v>
      </c>
      <c r="J2966" s="27" t="s">
        <v>889</v>
      </c>
      <c r="K2966" s="27">
        <v>0</v>
      </c>
      <c r="L2966" s="27">
        <v>0.05</v>
      </c>
      <c r="M2966" s="27">
        <v>0.05</v>
      </c>
      <c r="N2966" s="27" t="s">
        <v>882</v>
      </c>
      <c r="O2966" s="30">
        <v>201705577</v>
      </c>
      <c r="P2966" s="22"/>
      <c r="Q2966" s="22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9"/>
    </row>
    <row r="2967" spans="1:29" x14ac:dyDescent="0.25">
      <c r="A2967" s="27">
        <v>1996</v>
      </c>
      <c r="B2967" s="27" t="s">
        <v>4345</v>
      </c>
      <c r="C2967" s="27" t="s">
        <v>674</v>
      </c>
      <c r="D2967" s="27" t="s">
        <v>3939</v>
      </c>
      <c r="E2967" s="27" t="s">
        <v>3939</v>
      </c>
      <c r="F2967" s="28">
        <v>35320</v>
      </c>
      <c r="G2967" s="29">
        <v>0.71180555555555547</v>
      </c>
      <c r="H2967" s="28">
        <v>35320</v>
      </c>
      <c r="I2967" s="29">
        <v>0.74652777777777779</v>
      </c>
      <c r="J2967" s="27" t="s">
        <v>889</v>
      </c>
      <c r="K2967" s="27">
        <v>0</v>
      </c>
      <c r="L2967" s="27">
        <v>0.05</v>
      </c>
      <c r="M2967" s="27">
        <v>0.05</v>
      </c>
      <c r="N2967" s="27" t="s">
        <v>882</v>
      </c>
      <c r="O2967" s="30">
        <v>202006388</v>
      </c>
      <c r="P2967" s="22"/>
      <c r="Q2967" s="22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9"/>
    </row>
    <row r="2968" spans="1:29" x14ac:dyDescent="0.25">
      <c r="A2968" s="27">
        <v>1996</v>
      </c>
      <c r="B2968" s="27" t="s">
        <v>4913</v>
      </c>
      <c r="C2968" s="27" t="s">
        <v>674</v>
      </c>
      <c r="D2968" s="27" t="s">
        <v>3827</v>
      </c>
      <c r="E2968" s="27" t="s">
        <v>4914</v>
      </c>
      <c r="F2968" s="28">
        <v>35320</v>
      </c>
      <c r="G2968" s="29">
        <v>0.71527777777777779</v>
      </c>
      <c r="H2968" s="28">
        <v>35320</v>
      </c>
      <c r="I2968" s="29">
        <v>0.81944444444444453</v>
      </c>
      <c r="J2968" s="27" t="s">
        <v>889</v>
      </c>
      <c r="K2968" s="27">
        <v>0</v>
      </c>
      <c r="L2968" s="27">
        <v>1</v>
      </c>
      <c r="M2968" s="27">
        <v>1</v>
      </c>
      <c r="N2968" s="27" t="s">
        <v>882</v>
      </c>
      <c r="O2968" s="30">
        <v>202007769</v>
      </c>
      <c r="P2968" s="22"/>
      <c r="Q2968" s="22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9"/>
    </row>
    <row r="2969" spans="1:29" x14ac:dyDescent="0.25">
      <c r="A2969" s="27">
        <v>1996</v>
      </c>
      <c r="B2969" s="27" t="s">
        <v>2477</v>
      </c>
      <c r="C2969" s="27" t="s">
        <v>2231</v>
      </c>
      <c r="D2969" s="27" t="s">
        <v>2330</v>
      </c>
      <c r="E2969" s="27" t="s">
        <v>2331</v>
      </c>
      <c r="F2969" s="28">
        <v>35320</v>
      </c>
      <c r="G2969" s="29">
        <v>0.71875</v>
      </c>
      <c r="H2969" s="28">
        <v>35320</v>
      </c>
      <c r="I2969" s="29">
        <v>0.81944444444444453</v>
      </c>
      <c r="J2969" s="27"/>
      <c r="K2969" s="27">
        <v>0.2</v>
      </c>
      <c r="L2969" s="27">
        <v>0</v>
      </c>
      <c r="M2969" s="27">
        <v>0.2</v>
      </c>
      <c r="N2969" s="27" t="s">
        <v>2211</v>
      </c>
      <c r="O2969" s="30">
        <v>201800990</v>
      </c>
      <c r="P2969" s="22"/>
      <c r="Q2969" s="22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9"/>
    </row>
    <row r="2970" spans="1:29" x14ac:dyDescent="0.25">
      <c r="A2970" s="27">
        <v>1996</v>
      </c>
      <c r="B2970" s="27" t="s">
        <v>4053</v>
      </c>
      <c r="C2970" s="27" t="s">
        <v>674</v>
      </c>
      <c r="D2970" s="27" t="s">
        <v>3939</v>
      </c>
      <c r="E2970" s="27" t="s">
        <v>3987</v>
      </c>
      <c r="F2970" s="28">
        <v>35320</v>
      </c>
      <c r="G2970" s="29">
        <v>0.72222222222222221</v>
      </c>
      <c r="H2970" s="28">
        <v>35320</v>
      </c>
      <c r="I2970" s="29">
        <v>0.75</v>
      </c>
      <c r="J2970" s="27" t="s">
        <v>889</v>
      </c>
      <c r="K2970" s="27">
        <v>0</v>
      </c>
      <c r="L2970" s="27">
        <v>0.02</v>
      </c>
      <c r="M2970" s="27">
        <v>0.02</v>
      </c>
      <c r="N2970" s="27" t="s">
        <v>882</v>
      </c>
      <c r="O2970" s="30">
        <v>201806128</v>
      </c>
      <c r="P2970" s="22"/>
      <c r="Q2970" s="22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9"/>
    </row>
    <row r="2971" spans="1:29" x14ac:dyDescent="0.25">
      <c r="A2971" s="27">
        <v>1996</v>
      </c>
      <c r="B2971" s="27" t="s">
        <v>4548</v>
      </c>
      <c r="C2971" s="27" t="s">
        <v>674</v>
      </c>
      <c r="D2971" s="27" t="s">
        <v>802</v>
      </c>
      <c r="E2971" s="27" t="s">
        <v>781</v>
      </c>
      <c r="F2971" s="28">
        <v>35320</v>
      </c>
      <c r="G2971" s="29">
        <v>0.72916666666666663</v>
      </c>
      <c r="H2971" s="28">
        <v>35320</v>
      </c>
      <c r="I2971" s="29">
        <v>0.78125</v>
      </c>
      <c r="J2971" s="27" t="s">
        <v>889</v>
      </c>
      <c r="K2971" s="27">
        <v>0</v>
      </c>
      <c r="L2971" s="27">
        <v>0.06</v>
      </c>
      <c r="M2971" s="27">
        <v>0.06</v>
      </c>
      <c r="N2971" s="27" t="s">
        <v>882</v>
      </c>
      <c r="O2971" s="30">
        <v>201806406</v>
      </c>
      <c r="P2971" s="22"/>
      <c r="Q2971" s="22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9"/>
    </row>
    <row r="2972" spans="1:29" x14ac:dyDescent="0.25">
      <c r="A2972" s="27">
        <v>1996</v>
      </c>
      <c r="B2972" s="27" t="s">
        <v>4218</v>
      </c>
      <c r="C2972" s="27" t="s">
        <v>674</v>
      </c>
      <c r="D2972" s="27" t="s">
        <v>3859</v>
      </c>
      <c r="E2972" s="27" t="s">
        <v>3984</v>
      </c>
      <c r="F2972" s="28">
        <v>35320</v>
      </c>
      <c r="G2972" s="29">
        <v>0.78472222222222221</v>
      </c>
      <c r="H2972" s="28">
        <v>35320</v>
      </c>
      <c r="I2972" s="29">
        <v>0.83333333333333337</v>
      </c>
      <c r="J2972" s="27" t="s">
        <v>889</v>
      </c>
      <c r="K2972" s="27">
        <v>0</v>
      </c>
      <c r="L2972" s="27">
        <v>0.03</v>
      </c>
      <c r="M2972" s="27">
        <v>0.03</v>
      </c>
      <c r="N2972" s="27" t="s">
        <v>882</v>
      </c>
      <c r="O2972" s="30">
        <v>201907693</v>
      </c>
      <c r="P2972" s="22"/>
      <c r="Q2972" s="22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9"/>
    </row>
    <row r="2973" spans="1:29" x14ac:dyDescent="0.25">
      <c r="A2973" s="27">
        <v>1996</v>
      </c>
      <c r="B2973" s="27" t="s">
        <v>4071</v>
      </c>
      <c r="C2973" s="27" t="s">
        <v>674</v>
      </c>
      <c r="D2973" s="27" t="s">
        <v>1248</v>
      </c>
      <c r="E2973" s="27" t="s">
        <v>4002</v>
      </c>
      <c r="F2973" s="28">
        <v>35320</v>
      </c>
      <c r="G2973" s="29">
        <v>0.78472222222222221</v>
      </c>
      <c r="H2973" s="28">
        <v>35320</v>
      </c>
      <c r="I2973" s="29">
        <v>0.80902777777777779</v>
      </c>
      <c r="J2973" s="27" t="s">
        <v>889</v>
      </c>
      <c r="K2973" s="27">
        <v>0</v>
      </c>
      <c r="L2973" s="27">
        <v>0.03</v>
      </c>
      <c r="M2973" s="27">
        <v>0.03</v>
      </c>
      <c r="N2973" s="27" t="s">
        <v>882</v>
      </c>
      <c r="O2973" s="30">
        <v>201706828</v>
      </c>
      <c r="P2973" s="22"/>
      <c r="Q2973" s="22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9"/>
    </row>
    <row r="2974" spans="1:29" x14ac:dyDescent="0.25">
      <c r="A2974" s="27">
        <v>1996</v>
      </c>
      <c r="B2974" s="27" t="s">
        <v>4306</v>
      </c>
      <c r="C2974" s="27" t="s">
        <v>674</v>
      </c>
      <c r="D2974" s="27" t="s">
        <v>3841</v>
      </c>
      <c r="E2974" s="27" t="s">
        <v>4307</v>
      </c>
      <c r="F2974" s="28">
        <v>35320</v>
      </c>
      <c r="G2974" s="29">
        <v>0.81597222222222221</v>
      </c>
      <c r="H2974" s="28">
        <v>35320</v>
      </c>
      <c r="I2974" s="29">
        <v>0.85763888888888884</v>
      </c>
      <c r="J2974" s="27" t="s">
        <v>889</v>
      </c>
      <c r="K2974" s="27">
        <v>0</v>
      </c>
      <c r="L2974" s="27">
        <v>0.04</v>
      </c>
      <c r="M2974" s="27">
        <v>0.04</v>
      </c>
      <c r="N2974" s="27" t="s">
        <v>882</v>
      </c>
      <c r="O2974" s="30">
        <v>201906116</v>
      </c>
      <c r="P2974" s="22"/>
      <c r="Q2974" s="22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9"/>
    </row>
    <row r="2975" spans="1:29" x14ac:dyDescent="0.25">
      <c r="A2975" s="27">
        <v>1996</v>
      </c>
      <c r="B2975" s="27" t="s">
        <v>3905</v>
      </c>
      <c r="C2975" s="27" t="s">
        <v>674</v>
      </c>
      <c r="D2975" s="27" t="s">
        <v>853</v>
      </c>
      <c r="E2975" s="27" t="s">
        <v>698</v>
      </c>
      <c r="F2975" s="28">
        <v>35320</v>
      </c>
      <c r="G2975" s="29">
        <v>0.82291666666666663</v>
      </c>
      <c r="H2975" s="28">
        <v>35320</v>
      </c>
      <c r="I2975" s="29">
        <v>0.88541666666666663</v>
      </c>
      <c r="J2975" s="27" t="s">
        <v>889</v>
      </c>
      <c r="K2975" s="27">
        <v>0</v>
      </c>
      <c r="L2975" s="27">
        <v>0.03</v>
      </c>
      <c r="M2975" s="27">
        <v>0.03</v>
      </c>
      <c r="N2975" s="27" t="s">
        <v>882</v>
      </c>
      <c r="O2975" s="30">
        <v>202110057</v>
      </c>
      <c r="P2975" s="22"/>
      <c r="Q2975" s="22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9"/>
    </row>
    <row r="2976" spans="1:29" x14ac:dyDescent="0.25">
      <c r="A2976" s="27">
        <v>1996</v>
      </c>
      <c r="B2976" s="27" t="s">
        <v>4306</v>
      </c>
      <c r="C2976" s="27" t="s">
        <v>674</v>
      </c>
      <c r="D2976" s="27" t="s">
        <v>3841</v>
      </c>
      <c r="E2976" s="27" t="s">
        <v>4307</v>
      </c>
      <c r="F2976" s="28">
        <v>35320</v>
      </c>
      <c r="G2976" s="29">
        <v>0.85763888888888884</v>
      </c>
      <c r="H2976" s="28">
        <v>35320</v>
      </c>
      <c r="I2976" s="29">
        <v>0.96875</v>
      </c>
      <c r="J2976" s="27" t="s">
        <v>889</v>
      </c>
      <c r="K2976" s="27">
        <v>0</v>
      </c>
      <c r="L2976" s="27">
        <v>2</v>
      </c>
      <c r="M2976" s="27">
        <v>2</v>
      </c>
      <c r="N2976" s="27" t="s">
        <v>882</v>
      </c>
      <c r="O2976" s="30">
        <v>201709916</v>
      </c>
      <c r="P2976" s="22"/>
      <c r="Q2976" s="22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9"/>
    </row>
    <row r="2977" spans="1:29" x14ac:dyDescent="0.25">
      <c r="A2977" s="27">
        <v>1996</v>
      </c>
      <c r="B2977" s="27" t="s">
        <v>4342</v>
      </c>
      <c r="C2977" s="27" t="s">
        <v>674</v>
      </c>
      <c r="D2977" s="27" t="s">
        <v>3939</v>
      </c>
      <c r="E2977" s="27" t="s">
        <v>3940</v>
      </c>
      <c r="F2977" s="28">
        <v>35320</v>
      </c>
      <c r="G2977" s="29">
        <v>0.85833333333333339</v>
      </c>
      <c r="H2977" s="28">
        <v>35320</v>
      </c>
      <c r="I2977" s="29">
        <v>0.87847222222222221</v>
      </c>
      <c r="J2977" s="27" t="s">
        <v>889</v>
      </c>
      <c r="K2977" s="27">
        <v>0</v>
      </c>
      <c r="L2977" s="27">
        <v>0.05</v>
      </c>
      <c r="M2977" s="27">
        <v>0.05</v>
      </c>
      <c r="N2977" s="27" t="s">
        <v>882</v>
      </c>
      <c r="O2977" s="30">
        <v>201403695</v>
      </c>
      <c r="P2977" s="22"/>
      <c r="Q2977" s="22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9"/>
    </row>
    <row r="2978" spans="1:29" x14ac:dyDescent="0.25">
      <c r="A2978" s="27">
        <v>1996</v>
      </c>
      <c r="B2978" s="27" t="s">
        <v>3890</v>
      </c>
      <c r="C2978" s="27" t="s">
        <v>674</v>
      </c>
      <c r="D2978" s="27" t="s">
        <v>853</v>
      </c>
      <c r="E2978" s="27" t="s">
        <v>3891</v>
      </c>
      <c r="F2978" s="28">
        <v>35320</v>
      </c>
      <c r="G2978" s="29">
        <v>0.86111111111111116</v>
      </c>
      <c r="H2978" s="28">
        <v>35320</v>
      </c>
      <c r="I2978" s="29">
        <v>0.875</v>
      </c>
      <c r="J2978" s="27" t="s">
        <v>889</v>
      </c>
      <c r="K2978" s="27">
        <v>0</v>
      </c>
      <c r="L2978" s="27">
        <v>0.01</v>
      </c>
      <c r="M2978" s="27">
        <v>0.01</v>
      </c>
      <c r="N2978" s="27" t="s">
        <v>882</v>
      </c>
      <c r="O2978" s="30">
        <v>202006471</v>
      </c>
      <c r="P2978" s="22"/>
      <c r="Q2978" s="22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9"/>
    </row>
    <row r="2979" spans="1:29" x14ac:dyDescent="0.25">
      <c r="A2979" s="27">
        <v>1996</v>
      </c>
      <c r="B2979" s="27" t="s">
        <v>4058</v>
      </c>
      <c r="C2979" s="27" t="s">
        <v>674</v>
      </c>
      <c r="D2979" s="27" t="s">
        <v>752</v>
      </c>
      <c r="E2979" s="27" t="s">
        <v>3882</v>
      </c>
      <c r="F2979" s="28">
        <v>35320</v>
      </c>
      <c r="G2979" s="29">
        <v>0.87222222222222223</v>
      </c>
      <c r="H2979" s="28">
        <v>35320</v>
      </c>
      <c r="I2979" s="29">
        <v>0.90972222222222221</v>
      </c>
      <c r="J2979" s="27" t="s">
        <v>889</v>
      </c>
      <c r="K2979" s="27">
        <v>0</v>
      </c>
      <c r="L2979" s="27">
        <v>0.05</v>
      </c>
      <c r="M2979" s="27">
        <v>0.05</v>
      </c>
      <c r="N2979" s="27" t="s">
        <v>882</v>
      </c>
      <c r="O2979" s="30">
        <v>201806155</v>
      </c>
      <c r="P2979" s="22"/>
      <c r="Q2979" s="22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9"/>
    </row>
    <row r="2980" spans="1:29" x14ac:dyDescent="0.25">
      <c r="A2980" s="27">
        <v>1996</v>
      </c>
      <c r="B2980" s="27" t="s">
        <v>3901</v>
      </c>
      <c r="C2980" s="27" t="s">
        <v>674</v>
      </c>
      <c r="D2980" s="27" t="s">
        <v>802</v>
      </c>
      <c r="E2980" s="27" t="s">
        <v>3844</v>
      </c>
      <c r="F2980" s="28">
        <v>35320</v>
      </c>
      <c r="G2980" s="29">
        <v>0.88541666666666663</v>
      </c>
      <c r="H2980" s="28">
        <v>35320</v>
      </c>
      <c r="I2980" s="29">
        <v>0.97916666666666663</v>
      </c>
      <c r="J2980" s="27" t="s">
        <v>889</v>
      </c>
      <c r="K2980" s="27">
        <v>0</v>
      </c>
      <c r="L2980" s="27">
        <v>0.2</v>
      </c>
      <c r="M2980" s="27">
        <v>0.2</v>
      </c>
      <c r="N2980" s="27" t="s">
        <v>882</v>
      </c>
      <c r="O2980" s="30">
        <v>201900178</v>
      </c>
      <c r="P2980" s="22"/>
      <c r="Q2980" s="22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9"/>
    </row>
    <row r="2981" spans="1:29" x14ac:dyDescent="0.25">
      <c r="A2981" s="27">
        <v>1996</v>
      </c>
      <c r="B2981" s="27" t="s">
        <v>1150</v>
      </c>
      <c r="C2981" s="27" t="s">
        <v>676</v>
      </c>
      <c r="D2981" s="27" t="s">
        <v>914</v>
      </c>
      <c r="E2981" s="27" t="s">
        <v>1151</v>
      </c>
      <c r="F2981" s="28">
        <v>35320</v>
      </c>
      <c r="G2981" s="29">
        <v>0.89236111111111116</v>
      </c>
      <c r="H2981" s="28">
        <v>35320</v>
      </c>
      <c r="I2981" s="29">
        <v>0.92361111111111116</v>
      </c>
      <c r="J2981" s="27" t="s">
        <v>889</v>
      </c>
      <c r="K2981" s="27">
        <v>0</v>
      </c>
      <c r="L2981" s="27">
        <v>0.02</v>
      </c>
      <c r="M2981" s="27">
        <v>0.02</v>
      </c>
      <c r="N2981" s="27" t="s">
        <v>882</v>
      </c>
      <c r="O2981" s="30">
        <v>201704560</v>
      </c>
      <c r="P2981" s="22"/>
      <c r="Q2981" s="22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9"/>
    </row>
    <row r="2982" spans="1:29" x14ac:dyDescent="0.25">
      <c r="A2982" s="27">
        <v>1996</v>
      </c>
      <c r="B2982" s="27" t="s">
        <v>4219</v>
      </c>
      <c r="C2982" s="27" t="s">
        <v>674</v>
      </c>
      <c r="D2982" s="27" t="s">
        <v>853</v>
      </c>
      <c r="E2982" s="27" t="s">
        <v>4204</v>
      </c>
      <c r="F2982" s="28">
        <v>35320</v>
      </c>
      <c r="G2982" s="29">
        <v>0.89236111111111116</v>
      </c>
      <c r="H2982" s="28">
        <v>35320</v>
      </c>
      <c r="I2982" s="29">
        <v>0.93402777777777779</v>
      </c>
      <c r="J2982" s="27" t="s">
        <v>889</v>
      </c>
      <c r="K2982" s="27">
        <v>0</v>
      </c>
      <c r="L2982" s="27">
        <v>0.03</v>
      </c>
      <c r="M2982" s="27">
        <v>0.03</v>
      </c>
      <c r="N2982" s="27" t="s">
        <v>882</v>
      </c>
      <c r="O2982" s="30">
        <v>201905810</v>
      </c>
      <c r="P2982" s="22"/>
      <c r="Q2982" s="22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9"/>
    </row>
    <row r="2983" spans="1:29" x14ac:dyDescent="0.25">
      <c r="A2983" s="27">
        <v>1996</v>
      </c>
      <c r="B2983" s="27" t="s">
        <v>4857</v>
      </c>
      <c r="C2983" s="27" t="s">
        <v>674</v>
      </c>
      <c r="D2983" s="27" t="s">
        <v>3821</v>
      </c>
      <c r="E2983" s="27" t="s">
        <v>739</v>
      </c>
      <c r="F2983" s="28">
        <v>35320</v>
      </c>
      <c r="G2983" s="29">
        <v>0.98611111111111116</v>
      </c>
      <c r="H2983" s="28">
        <v>35321</v>
      </c>
      <c r="I2983" s="29">
        <v>5.5555555555555552E-2</v>
      </c>
      <c r="J2983" s="27" t="s">
        <v>889</v>
      </c>
      <c r="K2983" s="27">
        <v>0</v>
      </c>
      <c r="L2983" s="27">
        <v>2</v>
      </c>
      <c r="M2983" s="27">
        <v>2</v>
      </c>
      <c r="N2983" s="27" t="s">
        <v>882</v>
      </c>
      <c r="O2983" s="30">
        <v>202006770</v>
      </c>
      <c r="P2983" s="22"/>
      <c r="Q2983" s="22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9"/>
    </row>
    <row r="2984" spans="1:29" x14ac:dyDescent="0.25">
      <c r="A2984" s="27">
        <v>1996</v>
      </c>
      <c r="B2984" s="27" t="s">
        <v>4713</v>
      </c>
      <c r="C2984" s="27" t="s">
        <v>674</v>
      </c>
      <c r="D2984" s="27" t="s">
        <v>752</v>
      </c>
      <c r="E2984" s="27" t="s">
        <v>4384</v>
      </c>
      <c r="F2984" s="28">
        <v>35320</v>
      </c>
      <c r="G2984" s="29">
        <v>0.98958333333333337</v>
      </c>
      <c r="H2984" s="28">
        <v>35321</v>
      </c>
      <c r="I2984" s="29">
        <v>1.0416666666666666E-2</v>
      </c>
      <c r="J2984" s="27" t="s">
        <v>889</v>
      </c>
      <c r="K2984" s="27">
        <v>0</v>
      </c>
      <c r="L2984" s="27">
        <v>0.15</v>
      </c>
      <c r="M2984" s="27">
        <v>0.15</v>
      </c>
      <c r="N2984" s="27" t="s">
        <v>882</v>
      </c>
      <c r="O2984" s="30">
        <v>201900177</v>
      </c>
      <c r="P2984" s="22"/>
      <c r="Q2984" s="22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9"/>
    </row>
    <row r="2985" spans="1:29" x14ac:dyDescent="0.25">
      <c r="A2985" s="27">
        <v>1996</v>
      </c>
      <c r="B2985" s="27" t="s">
        <v>4053</v>
      </c>
      <c r="C2985" s="27" t="s">
        <v>674</v>
      </c>
      <c r="D2985" s="27" t="s">
        <v>3939</v>
      </c>
      <c r="E2985" s="27" t="s">
        <v>3987</v>
      </c>
      <c r="F2985" s="28">
        <v>35321</v>
      </c>
      <c r="G2985" s="29">
        <v>2.7777777777777776E-2</v>
      </c>
      <c r="H2985" s="28">
        <v>35321</v>
      </c>
      <c r="I2985" s="29">
        <v>5.2083333333333336E-2</v>
      </c>
      <c r="J2985" s="27" t="s">
        <v>889</v>
      </c>
      <c r="K2985" s="27">
        <v>0</v>
      </c>
      <c r="L2985" s="27">
        <v>0.05</v>
      </c>
      <c r="M2985" s="27">
        <v>0.05</v>
      </c>
      <c r="N2985" s="27" t="s">
        <v>882</v>
      </c>
      <c r="O2985" s="30">
        <v>201905723</v>
      </c>
      <c r="P2985" s="22"/>
      <c r="Q2985" s="22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9"/>
    </row>
    <row r="2986" spans="1:29" x14ac:dyDescent="0.25">
      <c r="A2986" s="27">
        <v>1996</v>
      </c>
      <c r="B2986" s="27" t="s">
        <v>4054</v>
      </c>
      <c r="C2986" s="27" t="s">
        <v>674</v>
      </c>
      <c r="D2986" s="27" t="s">
        <v>802</v>
      </c>
      <c r="E2986" s="27" t="s">
        <v>3863</v>
      </c>
      <c r="F2986" s="28">
        <v>35321</v>
      </c>
      <c r="G2986" s="29">
        <v>0.125</v>
      </c>
      <c r="H2986" s="28">
        <v>35321</v>
      </c>
      <c r="I2986" s="29">
        <v>0.15625</v>
      </c>
      <c r="J2986" s="27" t="s">
        <v>889</v>
      </c>
      <c r="K2986" s="27">
        <v>0</v>
      </c>
      <c r="L2986" s="27">
        <v>0.1</v>
      </c>
      <c r="M2986" s="27">
        <v>0.1</v>
      </c>
      <c r="N2986" s="27" t="s">
        <v>882</v>
      </c>
      <c r="O2986" s="30">
        <v>201907329</v>
      </c>
      <c r="P2986" s="22"/>
      <c r="Q2986" s="22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9"/>
    </row>
    <row r="2987" spans="1:29" x14ac:dyDescent="0.25">
      <c r="A2987" s="27">
        <v>1996</v>
      </c>
      <c r="B2987" s="27" t="s">
        <v>3905</v>
      </c>
      <c r="C2987" s="27" t="s">
        <v>674</v>
      </c>
      <c r="D2987" s="27" t="s">
        <v>853</v>
      </c>
      <c r="E2987" s="27" t="s">
        <v>698</v>
      </c>
      <c r="F2987" s="28">
        <v>35321</v>
      </c>
      <c r="G2987" s="29">
        <v>0.28472222222222221</v>
      </c>
      <c r="H2987" s="28">
        <v>35321</v>
      </c>
      <c r="I2987" s="29">
        <v>0.3923611111111111</v>
      </c>
      <c r="J2987" s="27" t="s">
        <v>889</v>
      </c>
      <c r="K2987" s="27">
        <v>0</v>
      </c>
      <c r="L2987" s="27">
        <v>7.0000000000000007E-2</v>
      </c>
      <c r="M2987" s="27">
        <v>7.0000000000000007E-2</v>
      </c>
      <c r="N2987" s="27" t="s">
        <v>882</v>
      </c>
      <c r="O2987" s="30">
        <v>201800700</v>
      </c>
      <c r="P2987" s="22"/>
      <c r="Q2987" s="22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9"/>
    </row>
    <row r="2988" spans="1:29" x14ac:dyDescent="0.25">
      <c r="A2988" s="27">
        <v>1996</v>
      </c>
      <c r="B2988" s="27" t="s">
        <v>4058</v>
      </c>
      <c r="C2988" s="27" t="s">
        <v>674</v>
      </c>
      <c r="D2988" s="27" t="s">
        <v>752</v>
      </c>
      <c r="E2988" s="27" t="s">
        <v>3882</v>
      </c>
      <c r="F2988" s="28">
        <v>35321</v>
      </c>
      <c r="G2988" s="29">
        <v>0.40069444444444446</v>
      </c>
      <c r="H2988" s="28">
        <v>35321</v>
      </c>
      <c r="I2988" s="29">
        <v>0.4548611111111111</v>
      </c>
      <c r="J2988" s="27" t="s">
        <v>889</v>
      </c>
      <c r="K2988" s="27">
        <v>0</v>
      </c>
      <c r="L2988" s="27">
        <v>0.05</v>
      </c>
      <c r="M2988" s="27">
        <v>0.05</v>
      </c>
      <c r="N2988" s="27" t="s">
        <v>882</v>
      </c>
      <c r="O2988" s="30">
        <v>201705127</v>
      </c>
      <c r="P2988" s="22"/>
      <c r="Q2988" s="22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9"/>
    </row>
    <row r="2989" spans="1:29" x14ac:dyDescent="0.25">
      <c r="A2989" s="27">
        <v>1996</v>
      </c>
      <c r="B2989" s="27" t="s">
        <v>3826</v>
      </c>
      <c r="C2989" s="27" t="s">
        <v>674</v>
      </c>
      <c r="D2989" s="27" t="s">
        <v>3827</v>
      </c>
      <c r="E2989" s="27" t="s">
        <v>3828</v>
      </c>
      <c r="F2989" s="28">
        <v>35321</v>
      </c>
      <c r="G2989" s="29">
        <v>0.54166666666666663</v>
      </c>
      <c r="H2989" s="28">
        <v>35321</v>
      </c>
      <c r="I2989" s="29">
        <v>0.60416666666666663</v>
      </c>
      <c r="J2989" s="27" t="s">
        <v>889</v>
      </c>
      <c r="K2989" s="27">
        <v>0</v>
      </c>
      <c r="L2989" s="27">
        <v>0.2</v>
      </c>
      <c r="M2989" s="27">
        <v>0.2</v>
      </c>
      <c r="N2989" s="27" t="s">
        <v>882</v>
      </c>
      <c r="O2989" s="30">
        <v>201704317</v>
      </c>
      <c r="P2989" s="22"/>
      <c r="Q2989" s="22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9"/>
    </row>
    <row r="2990" spans="1:29" x14ac:dyDescent="0.25">
      <c r="A2990" s="27">
        <v>1996</v>
      </c>
      <c r="B2990" s="27" t="s">
        <v>4342</v>
      </c>
      <c r="C2990" s="27" t="s">
        <v>674</v>
      </c>
      <c r="D2990" s="27" t="s">
        <v>3939</v>
      </c>
      <c r="E2990" s="27" t="s">
        <v>3940</v>
      </c>
      <c r="F2990" s="28">
        <v>35321</v>
      </c>
      <c r="G2990" s="29">
        <v>0.54166666666666663</v>
      </c>
      <c r="H2990" s="28">
        <v>35321</v>
      </c>
      <c r="I2990" s="29">
        <v>0.63541666666666663</v>
      </c>
      <c r="J2990" s="27" t="s">
        <v>889</v>
      </c>
      <c r="K2990" s="27">
        <v>0</v>
      </c>
      <c r="L2990" s="27">
        <v>0.5</v>
      </c>
      <c r="M2990" s="27">
        <v>0.5</v>
      </c>
      <c r="N2990" s="27" t="s">
        <v>882</v>
      </c>
      <c r="O2990" s="30">
        <v>202005358</v>
      </c>
      <c r="P2990" s="22"/>
      <c r="Q2990" s="22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9"/>
    </row>
    <row r="2991" spans="1:29" x14ac:dyDescent="0.25">
      <c r="A2991" s="27">
        <v>1996</v>
      </c>
      <c r="B2991" s="27" t="s">
        <v>3905</v>
      </c>
      <c r="C2991" s="27" t="s">
        <v>674</v>
      </c>
      <c r="D2991" s="27" t="s">
        <v>853</v>
      </c>
      <c r="E2991" s="27" t="s">
        <v>698</v>
      </c>
      <c r="F2991" s="28">
        <v>35321</v>
      </c>
      <c r="G2991" s="29">
        <v>0.54861111111111105</v>
      </c>
      <c r="H2991" s="28">
        <v>35321</v>
      </c>
      <c r="I2991" s="29">
        <v>0.60069444444444442</v>
      </c>
      <c r="J2991" s="27" t="s">
        <v>889</v>
      </c>
      <c r="K2991" s="27">
        <v>0</v>
      </c>
      <c r="L2991" s="27">
        <v>0.05</v>
      </c>
      <c r="M2991" s="27">
        <v>0.05</v>
      </c>
      <c r="N2991" s="27" t="s">
        <v>882</v>
      </c>
      <c r="O2991" s="30">
        <v>201908047</v>
      </c>
      <c r="P2991" s="22"/>
      <c r="Q2991" s="22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9"/>
    </row>
    <row r="2992" spans="1:29" x14ac:dyDescent="0.25">
      <c r="A2992" s="27">
        <v>1996</v>
      </c>
      <c r="B2992" s="27" t="s">
        <v>4306</v>
      </c>
      <c r="C2992" s="27" t="s">
        <v>674</v>
      </c>
      <c r="D2992" s="27" t="s">
        <v>3841</v>
      </c>
      <c r="E2992" s="27" t="s">
        <v>4307</v>
      </c>
      <c r="F2992" s="28">
        <v>35321</v>
      </c>
      <c r="G2992" s="29">
        <v>0.57291666666666663</v>
      </c>
      <c r="H2992" s="28">
        <v>35321</v>
      </c>
      <c r="I2992" s="29">
        <v>0.68055555555555547</v>
      </c>
      <c r="J2992" s="27" t="s">
        <v>889</v>
      </c>
      <c r="K2992" s="27">
        <v>0</v>
      </c>
      <c r="L2992" s="27">
        <v>0.3</v>
      </c>
      <c r="M2992" s="27">
        <v>0.3</v>
      </c>
      <c r="N2992" s="27" t="s">
        <v>882</v>
      </c>
      <c r="O2992" s="30">
        <v>201208089</v>
      </c>
      <c r="P2992" s="22"/>
      <c r="Q2992" s="22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9"/>
    </row>
    <row r="2993" spans="1:29" x14ac:dyDescent="0.25">
      <c r="A2993" s="27">
        <v>1996</v>
      </c>
      <c r="B2993" s="27" t="s">
        <v>4054</v>
      </c>
      <c r="C2993" s="27" t="s">
        <v>674</v>
      </c>
      <c r="D2993" s="27" t="s">
        <v>802</v>
      </c>
      <c r="E2993" s="27" t="s">
        <v>3863</v>
      </c>
      <c r="F2993" s="28">
        <v>35321</v>
      </c>
      <c r="G2993" s="29">
        <v>0.59027777777777779</v>
      </c>
      <c r="H2993" s="28">
        <v>35321</v>
      </c>
      <c r="I2993" s="29">
        <v>0.71875</v>
      </c>
      <c r="J2993" s="27" t="s">
        <v>889</v>
      </c>
      <c r="K2993" s="27">
        <v>0</v>
      </c>
      <c r="L2993" s="27">
        <v>0.5</v>
      </c>
      <c r="M2993" s="27">
        <v>0.5</v>
      </c>
      <c r="N2993" s="27" t="s">
        <v>882</v>
      </c>
      <c r="O2993" s="30">
        <v>202007042</v>
      </c>
      <c r="P2993" s="22"/>
      <c r="Q2993" s="22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9"/>
    </row>
    <row r="2994" spans="1:29" x14ac:dyDescent="0.25">
      <c r="A2994" s="27">
        <v>1996</v>
      </c>
      <c r="B2994" s="27" t="s">
        <v>4548</v>
      </c>
      <c r="C2994" s="27" t="s">
        <v>674</v>
      </c>
      <c r="D2994" s="27" t="s">
        <v>802</v>
      </c>
      <c r="E2994" s="27" t="s">
        <v>781</v>
      </c>
      <c r="F2994" s="28">
        <v>35321</v>
      </c>
      <c r="G2994" s="29">
        <v>0.61111111111111105</v>
      </c>
      <c r="H2994" s="28">
        <v>35321</v>
      </c>
      <c r="I2994" s="29">
        <v>0.69791666666666663</v>
      </c>
      <c r="J2994" s="27" t="s">
        <v>889</v>
      </c>
      <c r="K2994" s="27">
        <v>0</v>
      </c>
      <c r="L2994" s="27">
        <v>0.2</v>
      </c>
      <c r="M2994" s="27">
        <v>0.2</v>
      </c>
      <c r="N2994" s="27" t="s">
        <v>882</v>
      </c>
      <c r="O2994" s="30">
        <v>202000163</v>
      </c>
      <c r="P2994" s="22"/>
      <c r="Q2994" s="22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9"/>
    </row>
    <row r="2995" spans="1:29" x14ac:dyDescent="0.25">
      <c r="A2995" s="27">
        <v>1996</v>
      </c>
      <c r="B2995" s="27" t="s">
        <v>900</v>
      </c>
      <c r="C2995" s="27" t="s">
        <v>676</v>
      </c>
      <c r="D2995" s="27" t="s">
        <v>901</v>
      </c>
      <c r="E2995" s="27" t="s">
        <v>824</v>
      </c>
      <c r="F2995" s="28">
        <v>35321</v>
      </c>
      <c r="G2995" s="29">
        <v>0.62152777777777779</v>
      </c>
      <c r="H2995" s="28">
        <v>35321</v>
      </c>
      <c r="I2995" s="29">
        <v>0.71875</v>
      </c>
      <c r="J2995" s="27" t="s">
        <v>889</v>
      </c>
      <c r="K2995" s="27">
        <v>0</v>
      </c>
      <c r="L2995" s="27">
        <v>0.5</v>
      </c>
      <c r="M2995" s="27">
        <v>0.5</v>
      </c>
      <c r="N2995" s="27" t="s">
        <v>882</v>
      </c>
      <c r="O2995" s="30">
        <v>202005146</v>
      </c>
      <c r="P2995" s="22"/>
      <c r="Q2995" s="22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9"/>
    </row>
    <row r="2996" spans="1:29" x14ac:dyDescent="0.25">
      <c r="A2996" s="27">
        <v>1996</v>
      </c>
      <c r="B2996" s="27" t="s">
        <v>4304</v>
      </c>
      <c r="C2996" s="27" t="s">
        <v>674</v>
      </c>
      <c r="D2996" s="27" t="s">
        <v>853</v>
      </c>
      <c r="E2996" s="27" t="s">
        <v>1625</v>
      </c>
      <c r="F2996" s="28">
        <v>35321</v>
      </c>
      <c r="G2996" s="29">
        <v>0.62152777777777779</v>
      </c>
      <c r="H2996" s="28">
        <v>35321</v>
      </c>
      <c r="I2996" s="29">
        <v>0.74305555555555547</v>
      </c>
      <c r="J2996" s="27" t="s">
        <v>889</v>
      </c>
      <c r="K2996" s="27">
        <v>0</v>
      </c>
      <c r="L2996" s="27">
        <v>0.05</v>
      </c>
      <c r="M2996" s="27">
        <v>0.05</v>
      </c>
      <c r="N2996" s="27" t="s">
        <v>882</v>
      </c>
      <c r="O2996" s="30">
        <v>201806278</v>
      </c>
      <c r="P2996" s="22"/>
      <c r="Q2996" s="22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9"/>
    </row>
    <row r="2997" spans="1:29" x14ac:dyDescent="0.25">
      <c r="A2997" s="27">
        <v>1996</v>
      </c>
      <c r="B2997" s="27" t="s">
        <v>1332</v>
      </c>
      <c r="C2997" s="27" t="s">
        <v>676</v>
      </c>
      <c r="D2997" s="27" t="s">
        <v>930</v>
      </c>
      <c r="E2997" s="27" t="s">
        <v>933</v>
      </c>
      <c r="F2997" s="28">
        <v>35321</v>
      </c>
      <c r="G2997" s="29">
        <v>0.65972222222222221</v>
      </c>
      <c r="H2997" s="28">
        <v>35321</v>
      </c>
      <c r="I2997" s="29">
        <v>0.73611111111111116</v>
      </c>
      <c r="J2997" s="27" t="s">
        <v>889</v>
      </c>
      <c r="K2997" s="27">
        <v>0</v>
      </c>
      <c r="L2997" s="27">
        <v>0.1</v>
      </c>
      <c r="M2997" s="27">
        <v>0.1</v>
      </c>
      <c r="N2997" s="27" t="s">
        <v>882</v>
      </c>
      <c r="O2997" s="30">
        <v>201907507</v>
      </c>
      <c r="P2997" s="22"/>
      <c r="Q2997" s="22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9"/>
    </row>
    <row r="2998" spans="1:29" x14ac:dyDescent="0.25">
      <c r="A2998" s="27">
        <v>1996</v>
      </c>
      <c r="B2998" s="27" t="s">
        <v>1098</v>
      </c>
      <c r="C2998" s="27" t="s">
        <v>676</v>
      </c>
      <c r="D2998" s="27" t="s">
        <v>925</v>
      </c>
      <c r="E2998" s="27" t="s">
        <v>684</v>
      </c>
      <c r="F2998" s="28">
        <v>35321</v>
      </c>
      <c r="G2998" s="29">
        <v>0.66319444444444442</v>
      </c>
      <c r="H2998" s="28">
        <v>35321</v>
      </c>
      <c r="I2998" s="29">
        <v>0.71875</v>
      </c>
      <c r="J2998" s="27" t="s">
        <v>889</v>
      </c>
      <c r="K2998" s="27">
        <v>0</v>
      </c>
      <c r="L2998" s="27">
        <v>0.01</v>
      </c>
      <c r="M2998" s="27">
        <v>0.01</v>
      </c>
      <c r="N2998" s="27" t="s">
        <v>882</v>
      </c>
      <c r="O2998" s="30">
        <v>201405742</v>
      </c>
      <c r="P2998" s="22"/>
      <c r="Q2998" s="22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9"/>
    </row>
    <row r="2999" spans="1:29" x14ac:dyDescent="0.25">
      <c r="A2999" s="27">
        <v>1996</v>
      </c>
      <c r="B2999" s="27" t="s">
        <v>4585</v>
      </c>
      <c r="C2999" s="27" t="s">
        <v>674</v>
      </c>
      <c r="D2999" s="27" t="s">
        <v>3884</v>
      </c>
      <c r="E2999" s="27" t="s">
        <v>4268</v>
      </c>
      <c r="F2999" s="28">
        <v>35321</v>
      </c>
      <c r="G2999" s="29">
        <v>0.67708333333333337</v>
      </c>
      <c r="H2999" s="28">
        <v>35321</v>
      </c>
      <c r="I2999" s="29">
        <v>0.82638888888888884</v>
      </c>
      <c r="J2999" s="27" t="s">
        <v>889</v>
      </c>
      <c r="K2999" s="27">
        <v>0</v>
      </c>
      <c r="L2999" s="27">
        <v>0.25</v>
      </c>
      <c r="M2999" s="27">
        <v>0.25</v>
      </c>
      <c r="N2999" s="27" t="s">
        <v>882</v>
      </c>
      <c r="O2999" s="30">
        <v>202005096</v>
      </c>
      <c r="P2999" s="22"/>
      <c r="Q2999" s="22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9"/>
    </row>
    <row r="3000" spans="1:29" x14ac:dyDescent="0.25">
      <c r="A3000" s="27">
        <v>1996</v>
      </c>
      <c r="B3000" s="27" t="s">
        <v>4055</v>
      </c>
      <c r="C3000" s="27" t="s">
        <v>674</v>
      </c>
      <c r="D3000" s="27" t="s">
        <v>3933</v>
      </c>
      <c r="E3000" s="27" t="s">
        <v>4056</v>
      </c>
      <c r="F3000" s="28">
        <v>35321</v>
      </c>
      <c r="G3000" s="29">
        <v>0.68055555555555547</v>
      </c>
      <c r="H3000" s="28">
        <v>35321</v>
      </c>
      <c r="I3000" s="29">
        <v>0.80555555555555547</v>
      </c>
      <c r="J3000" s="27" t="s">
        <v>889</v>
      </c>
      <c r="K3000" s="27">
        <v>0</v>
      </c>
      <c r="L3000" s="27">
        <v>0.2</v>
      </c>
      <c r="M3000" s="27">
        <v>0.2</v>
      </c>
      <c r="N3000" s="27" t="s">
        <v>882</v>
      </c>
      <c r="O3000" s="30">
        <v>202102705</v>
      </c>
      <c r="P3000" s="22"/>
      <c r="Q3000" s="22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9"/>
    </row>
    <row r="3001" spans="1:29" x14ac:dyDescent="0.25">
      <c r="A3001" s="27">
        <v>1996</v>
      </c>
      <c r="B3001" s="27" t="s">
        <v>4715</v>
      </c>
      <c r="C3001" s="27" t="s">
        <v>674</v>
      </c>
      <c r="D3001" s="27" t="s">
        <v>3859</v>
      </c>
      <c r="E3001" s="27" t="s">
        <v>4161</v>
      </c>
      <c r="F3001" s="28">
        <v>35321</v>
      </c>
      <c r="G3001" s="29">
        <v>0.70486111111111116</v>
      </c>
      <c r="H3001" s="28">
        <v>35321</v>
      </c>
      <c r="I3001" s="29">
        <v>0.77569444444444446</v>
      </c>
      <c r="J3001" s="27" t="s">
        <v>889</v>
      </c>
      <c r="K3001" s="27">
        <v>0</v>
      </c>
      <c r="L3001" s="27">
        <v>0.15</v>
      </c>
      <c r="M3001" s="27">
        <v>0.15</v>
      </c>
      <c r="N3001" s="27" t="s">
        <v>882</v>
      </c>
      <c r="O3001" s="30">
        <v>201907783</v>
      </c>
      <c r="P3001" s="22"/>
      <c r="Q3001" s="22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9"/>
    </row>
    <row r="3002" spans="1:29" x14ac:dyDescent="0.25">
      <c r="A3002" s="27">
        <v>1996</v>
      </c>
      <c r="B3002" s="27" t="s">
        <v>3823</v>
      </c>
      <c r="C3002" s="27" t="s">
        <v>674</v>
      </c>
      <c r="D3002" s="27" t="s">
        <v>3824</v>
      </c>
      <c r="E3002" s="27" t="s">
        <v>3825</v>
      </c>
      <c r="F3002" s="28">
        <v>35321</v>
      </c>
      <c r="G3002" s="29">
        <v>0.71180555555555547</v>
      </c>
      <c r="H3002" s="28">
        <v>35321</v>
      </c>
      <c r="I3002" s="29">
        <v>0.78125</v>
      </c>
      <c r="J3002" s="27" t="s">
        <v>889</v>
      </c>
      <c r="K3002" s="27">
        <v>1</v>
      </c>
      <c r="L3002" s="27">
        <v>0</v>
      </c>
      <c r="M3002" s="27">
        <v>1</v>
      </c>
      <c r="N3002" s="27" t="s">
        <v>882</v>
      </c>
      <c r="O3002" s="30">
        <v>202005592</v>
      </c>
      <c r="P3002" s="22"/>
      <c r="Q3002" s="22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9"/>
    </row>
    <row r="3003" spans="1:29" x14ac:dyDescent="0.25">
      <c r="A3003" s="27">
        <v>1996</v>
      </c>
      <c r="B3003" s="27" t="s">
        <v>1333</v>
      </c>
      <c r="C3003" s="27" t="s">
        <v>676</v>
      </c>
      <c r="D3003" s="27" t="s">
        <v>901</v>
      </c>
      <c r="E3003" s="27" t="s">
        <v>1334</v>
      </c>
      <c r="F3003" s="28">
        <v>35321</v>
      </c>
      <c r="G3003" s="29">
        <v>0.75</v>
      </c>
      <c r="H3003" s="28">
        <v>35321</v>
      </c>
      <c r="I3003" s="29">
        <v>0.79166666666666663</v>
      </c>
      <c r="J3003" s="27" t="s">
        <v>889</v>
      </c>
      <c r="K3003" s="27">
        <v>0</v>
      </c>
      <c r="L3003" s="27">
        <v>0.1</v>
      </c>
      <c r="M3003" s="27">
        <v>0.1</v>
      </c>
      <c r="N3003" s="27" t="s">
        <v>882</v>
      </c>
      <c r="O3003" s="30">
        <v>202007344</v>
      </c>
      <c r="P3003" s="22"/>
      <c r="Q3003" s="22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9"/>
    </row>
    <row r="3004" spans="1:29" x14ac:dyDescent="0.25">
      <c r="A3004" s="27">
        <v>1996</v>
      </c>
      <c r="B3004" s="27" t="s">
        <v>3898</v>
      </c>
      <c r="C3004" s="27" t="s">
        <v>674</v>
      </c>
      <c r="D3004" s="27" t="s">
        <v>3841</v>
      </c>
      <c r="E3004" s="27" t="s">
        <v>3842</v>
      </c>
      <c r="F3004" s="28">
        <v>35321</v>
      </c>
      <c r="G3004" s="29">
        <v>0.75347222222222221</v>
      </c>
      <c r="H3004" s="28">
        <v>35321</v>
      </c>
      <c r="I3004" s="29">
        <v>0.76736111111111116</v>
      </c>
      <c r="J3004" s="27" t="s">
        <v>889</v>
      </c>
      <c r="K3004" s="27">
        <v>0</v>
      </c>
      <c r="L3004" s="27">
        <v>0.01</v>
      </c>
      <c r="M3004" s="27">
        <v>0.01</v>
      </c>
      <c r="N3004" s="27" t="s">
        <v>882</v>
      </c>
      <c r="O3004" s="30">
        <v>201907506</v>
      </c>
      <c r="P3004" s="22"/>
      <c r="Q3004" s="22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9"/>
    </row>
    <row r="3005" spans="1:29" x14ac:dyDescent="0.25">
      <c r="A3005" s="27">
        <v>1996</v>
      </c>
      <c r="B3005" s="27" t="s">
        <v>4054</v>
      </c>
      <c r="C3005" s="27" t="s">
        <v>674</v>
      </c>
      <c r="D3005" s="27" t="s">
        <v>802</v>
      </c>
      <c r="E3005" s="27" t="s">
        <v>3863</v>
      </c>
      <c r="F3005" s="28">
        <v>35321</v>
      </c>
      <c r="G3005" s="29">
        <v>0.75694444444444453</v>
      </c>
      <c r="H3005" s="28">
        <v>35321</v>
      </c>
      <c r="I3005" s="29">
        <v>0.79166666666666663</v>
      </c>
      <c r="J3005" s="27" t="s">
        <v>889</v>
      </c>
      <c r="K3005" s="27">
        <v>0</v>
      </c>
      <c r="L3005" s="27">
        <v>0.1</v>
      </c>
      <c r="M3005" s="27">
        <v>0.1</v>
      </c>
      <c r="N3005" s="27" t="s">
        <v>882</v>
      </c>
      <c r="O3005" s="30">
        <v>201905129</v>
      </c>
      <c r="P3005" s="22"/>
      <c r="Q3005" s="22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9"/>
    </row>
    <row r="3006" spans="1:29" x14ac:dyDescent="0.25">
      <c r="A3006" s="27">
        <v>1996</v>
      </c>
      <c r="B3006" s="27" t="s">
        <v>3898</v>
      </c>
      <c r="C3006" s="27" t="s">
        <v>674</v>
      </c>
      <c r="D3006" s="27" t="s">
        <v>3841</v>
      </c>
      <c r="E3006" s="27" t="s">
        <v>3842</v>
      </c>
      <c r="F3006" s="28">
        <v>35321</v>
      </c>
      <c r="G3006" s="29">
        <v>0.76041666666666663</v>
      </c>
      <c r="H3006" s="28">
        <v>35321</v>
      </c>
      <c r="I3006" s="29">
        <v>0.79166666666666663</v>
      </c>
      <c r="J3006" s="27" t="s">
        <v>889</v>
      </c>
      <c r="K3006" s="27">
        <v>0</v>
      </c>
      <c r="L3006" s="27">
        <v>0.1</v>
      </c>
      <c r="M3006" s="27">
        <v>0.1</v>
      </c>
      <c r="N3006" s="27" t="s">
        <v>882</v>
      </c>
      <c r="O3006" s="30">
        <v>202004753</v>
      </c>
      <c r="P3006" s="22"/>
      <c r="Q3006" s="22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9"/>
    </row>
    <row r="3007" spans="1:29" x14ac:dyDescent="0.25">
      <c r="A3007" s="27">
        <v>1996</v>
      </c>
      <c r="B3007" s="27" t="s">
        <v>4712</v>
      </c>
      <c r="C3007" s="27" t="s">
        <v>674</v>
      </c>
      <c r="D3007" s="27" t="s">
        <v>3841</v>
      </c>
      <c r="E3007" s="27" t="s">
        <v>4089</v>
      </c>
      <c r="F3007" s="28">
        <v>35321</v>
      </c>
      <c r="G3007" s="29">
        <v>0.76041666666666663</v>
      </c>
      <c r="H3007" s="28">
        <v>35321</v>
      </c>
      <c r="I3007" s="29">
        <v>0.79513888888888884</v>
      </c>
      <c r="J3007" s="27" t="s">
        <v>889</v>
      </c>
      <c r="K3007" s="27">
        <v>0</v>
      </c>
      <c r="L3007" s="27">
        <v>0.2</v>
      </c>
      <c r="M3007" s="27">
        <v>0.2</v>
      </c>
      <c r="N3007" s="27" t="s">
        <v>882</v>
      </c>
      <c r="O3007" s="30">
        <v>201206120</v>
      </c>
      <c r="P3007" s="22"/>
      <c r="Q3007" s="22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9"/>
    </row>
    <row r="3008" spans="1:29" x14ac:dyDescent="0.25">
      <c r="A3008" s="27">
        <v>1996</v>
      </c>
      <c r="B3008" s="27" t="s">
        <v>4305</v>
      </c>
      <c r="C3008" s="27" t="s">
        <v>674</v>
      </c>
      <c r="D3008" s="27" t="s">
        <v>3841</v>
      </c>
      <c r="E3008" s="27" t="s">
        <v>3925</v>
      </c>
      <c r="F3008" s="28">
        <v>35321</v>
      </c>
      <c r="G3008" s="29">
        <v>0.78472222222222221</v>
      </c>
      <c r="H3008" s="28">
        <v>35321</v>
      </c>
      <c r="I3008" s="29">
        <v>0.82638888888888884</v>
      </c>
      <c r="J3008" s="27" t="s">
        <v>889</v>
      </c>
      <c r="K3008" s="27">
        <v>0</v>
      </c>
      <c r="L3008" s="27">
        <v>0.04</v>
      </c>
      <c r="M3008" s="27">
        <v>0.04</v>
      </c>
      <c r="N3008" s="27" t="s">
        <v>882</v>
      </c>
      <c r="O3008" s="30">
        <v>201705971</v>
      </c>
      <c r="P3008" s="22"/>
      <c r="Q3008" s="22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9"/>
    </row>
    <row r="3009" spans="1:29" x14ac:dyDescent="0.25">
      <c r="A3009" s="27">
        <v>1996</v>
      </c>
      <c r="B3009" s="27" t="s">
        <v>4304</v>
      </c>
      <c r="C3009" s="27" t="s">
        <v>674</v>
      </c>
      <c r="D3009" s="27" t="s">
        <v>853</v>
      </c>
      <c r="E3009" s="27" t="s">
        <v>1625</v>
      </c>
      <c r="F3009" s="28">
        <v>35321</v>
      </c>
      <c r="G3009" s="29">
        <v>0.80208333333333337</v>
      </c>
      <c r="H3009" s="28">
        <v>35321</v>
      </c>
      <c r="I3009" s="29">
        <v>0.85416666666666663</v>
      </c>
      <c r="J3009" s="27" t="s">
        <v>889</v>
      </c>
      <c r="K3009" s="27">
        <v>0</v>
      </c>
      <c r="L3009" s="27">
        <v>0.04</v>
      </c>
      <c r="M3009" s="27">
        <v>0.04</v>
      </c>
      <c r="N3009" s="27" t="s">
        <v>882</v>
      </c>
      <c r="O3009" s="30">
        <v>201504936</v>
      </c>
      <c r="P3009" s="22"/>
      <c r="Q3009" s="22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9"/>
    </row>
    <row r="3010" spans="1:29" x14ac:dyDescent="0.25">
      <c r="A3010" s="27">
        <v>1996</v>
      </c>
      <c r="B3010" s="27" t="s">
        <v>4497</v>
      </c>
      <c r="C3010" s="27" t="s">
        <v>674</v>
      </c>
      <c r="D3010" s="27" t="s">
        <v>3827</v>
      </c>
      <c r="E3010" s="27" t="s">
        <v>4403</v>
      </c>
      <c r="F3010" s="28">
        <v>35321</v>
      </c>
      <c r="G3010" s="29">
        <v>0.80555555555555547</v>
      </c>
      <c r="H3010" s="28">
        <v>35321</v>
      </c>
      <c r="I3010" s="29">
        <v>0.84375</v>
      </c>
      <c r="J3010" s="27" t="s">
        <v>889</v>
      </c>
      <c r="K3010" s="27">
        <v>0</v>
      </c>
      <c r="L3010" s="27">
        <v>0.05</v>
      </c>
      <c r="M3010" s="27">
        <v>0.05</v>
      </c>
      <c r="N3010" s="27" t="s">
        <v>882</v>
      </c>
      <c r="O3010" s="30">
        <v>201704658</v>
      </c>
      <c r="P3010" s="22"/>
      <c r="Q3010" s="22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9"/>
    </row>
    <row r="3011" spans="1:29" x14ac:dyDescent="0.25">
      <c r="A3011" s="27">
        <v>1996</v>
      </c>
      <c r="B3011" s="27" t="s">
        <v>4054</v>
      </c>
      <c r="C3011" s="27" t="s">
        <v>674</v>
      </c>
      <c r="D3011" s="27" t="s">
        <v>802</v>
      </c>
      <c r="E3011" s="27" t="s">
        <v>3863</v>
      </c>
      <c r="F3011" s="28">
        <v>35321</v>
      </c>
      <c r="G3011" s="29">
        <v>0.86111111111111116</v>
      </c>
      <c r="H3011" s="28">
        <v>35321</v>
      </c>
      <c r="I3011" s="29">
        <v>0.88888888888888884</v>
      </c>
      <c r="J3011" s="27" t="s">
        <v>889</v>
      </c>
      <c r="K3011" s="27">
        <v>0</v>
      </c>
      <c r="L3011" s="27">
        <v>0.02</v>
      </c>
      <c r="M3011" s="27">
        <v>0.02</v>
      </c>
      <c r="N3011" s="27" t="s">
        <v>882</v>
      </c>
      <c r="O3011" s="30">
        <v>202005107</v>
      </c>
      <c r="P3011" s="22"/>
      <c r="Q3011" s="22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9"/>
    </row>
    <row r="3012" spans="1:29" x14ac:dyDescent="0.25">
      <c r="A3012" s="27">
        <v>1996</v>
      </c>
      <c r="B3012" s="27" t="s">
        <v>3823</v>
      </c>
      <c r="C3012" s="27" t="s">
        <v>674</v>
      </c>
      <c r="D3012" s="27" t="s">
        <v>3824</v>
      </c>
      <c r="E3012" s="27" t="s">
        <v>3825</v>
      </c>
      <c r="F3012" s="28">
        <v>35321</v>
      </c>
      <c r="G3012" s="29">
        <v>0.8666666666666667</v>
      </c>
      <c r="H3012" s="28">
        <v>35321</v>
      </c>
      <c r="I3012" s="29">
        <v>0.88402777777777775</v>
      </c>
      <c r="J3012" s="27" t="s">
        <v>889</v>
      </c>
      <c r="K3012" s="27">
        <v>0</v>
      </c>
      <c r="L3012" s="27">
        <v>0.01</v>
      </c>
      <c r="M3012" s="27">
        <v>0.01</v>
      </c>
      <c r="N3012" s="27" t="s">
        <v>882</v>
      </c>
      <c r="O3012" s="30">
        <v>201308512</v>
      </c>
      <c r="P3012" s="22"/>
      <c r="Q3012" s="22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9"/>
    </row>
    <row r="3013" spans="1:29" x14ac:dyDescent="0.25">
      <c r="A3013" s="27">
        <v>1996</v>
      </c>
      <c r="B3013" s="27" t="s">
        <v>1098</v>
      </c>
      <c r="C3013" s="27" t="s">
        <v>676</v>
      </c>
      <c r="D3013" s="27" t="s">
        <v>925</v>
      </c>
      <c r="E3013" s="27" t="s">
        <v>684</v>
      </c>
      <c r="F3013" s="28">
        <v>35321</v>
      </c>
      <c r="G3013" s="29">
        <v>0.875</v>
      </c>
      <c r="H3013" s="28">
        <v>35322</v>
      </c>
      <c r="I3013" s="29">
        <v>2.0833333333333332E-2</v>
      </c>
      <c r="J3013" s="27" t="s">
        <v>889</v>
      </c>
      <c r="K3013" s="27">
        <v>0</v>
      </c>
      <c r="L3013" s="27">
        <v>1.5</v>
      </c>
      <c r="M3013" s="27">
        <v>1.5</v>
      </c>
      <c r="N3013" s="27" t="s">
        <v>882</v>
      </c>
      <c r="O3013" s="30">
        <v>201704136</v>
      </c>
      <c r="P3013" s="22"/>
      <c r="Q3013" s="22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9"/>
    </row>
    <row r="3014" spans="1:29" x14ac:dyDescent="0.25">
      <c r="A3014" s="27">
        <v>1996</v>
      </c>
      <c r="B3014" s="27" t="s">
        <v>3906</v>
      </c>
      <c r="C3014" s="27" t="s">
        <v>674</v>
      </c>
      <c r="D3014" s="27" t="s">
        <v>802</v>
      </c>
      <c r="E3014" s="27" t="s">
        <v>778</v>
      </c>
      <c r="F3014" s="28">
        <v>35321</v>
      </c>
      <c r="G3014" s="29">
        <v>0.88541666666666663</v>
      </c>
      <c r="H3014" s="28">
        <v>35321</v>
      </c>
      <c r="I3014" s="29">
        <v>0.94097222222222221</v>
      </c>
      <c r="J3014" s="27" t="s">
        <v>889</v>
      </c>
      <c r="K3014" s="27">
        <v>0</v>
      </c>
      <c r="L3014" s="27">
        <v>0.1</v>
      </c>
      <c r="M3014" s="27">
        <v>0.1</v>
      </c>
      <c r="N3014" s="27" t="s">
        <v>882</v>
      </c>
      <c r="O3014" s="30">
        <v>201605240</v>
      </c>
      <c r="P3014" s="22"/>
      <c r="Q3014" s="22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9"/>
    </row>
    <row r="3015" spans="1:29" x14ac:dyDescent="0.25">
      <c r="A3015" s="27">
        <v>1996</v>
      </c>
      <c r="B3015" s="27" t="s">
        <v>4585</v>
      </c>
      <c r="C3015" s="27" t="s">
        <v>674</v>
      </c>
      <c r="D3015" s="27" t="s">
        <v>3884</v>
      </c>
      <c r="E3015" s="27" t="s">
        <v>4268</v>
      </c>
      <c r="F3015" s="28">
        <v>35321</v>
      </c>
      <c r="G3015" s="29">
        <v>0.91319444444444453</v>
      </c>
      <c r="H3015" s="28">
        <v>35322</v>
      </c>
      <c r="I3015" s="29">
        <v>1.3888888888888888E-2</v>
      </c>
      <c r="J3015" s="27" t="s">
        <v>889</v>
      </c>
      <c r="K3015" s="27">
        <v>0</v>
      </c>
      <c r="L3015" s="27">
        <v>0.1</v>
      </c>
      <c r="M3015" s="27">
        <v>0.1</v>
      </c>
      <c r="N3015" s="27" t="s">
        <v>882</v>
      </c>
      <c r="O3015" s="30">
        <v>201907424</v>
      </c>
      <c r="P3015" s="22"/>
      <c r="Q3015" s="22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9"/>
    </row>
    <row r="3016" spans="1:29" x14ac:dyDescent="0.25">
      <c r="A3016" s="27">
        <v>1996</v>
      </c>
      <c r="B3016" s="27" t="s">
        <v>904</v>
      </c>
      <c r="C3016" s="27" t="s">
        <v>676</v>
      </c>
      <c r="D3016" s="27" t="s">
        <v>905</v>
      </c>
      <c r="E3016" s="27" t="s">
        <v>906</v>
      </c>
      <c r="F3016" s="28">
        <v>35321</v>
      </c>
      <c r="G3016" s="29">
        <v>0.93402777777777779</v>
      </c>
      <c r="H3016" s="28">
        <v>35322</v>
      </c>
      <c r="I3016" s="29">
        <v>1.7361111111111112E-2</v>
      </c>
      <c r="J3016" s="27" t="s">
        <v>889</v>
      </c>
      <c r="K3016" s="27">
        <v>0</v>
      </c>
      <c r="L3016" s="27">
        <v>0.3</v>
      </c>
      <c r="M3016" s="27">
        <v>0.3</v>
      </c>
      <c r="N3016" s="27" t="s">
        <v>882</v>
      </c>
      <c r="O3016" s="30">
        <v>201909873</v>
      </c>
      <c r="P3016" s="22"/>
      <c r="Q3016" s="22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9"/>
    </row>
    <row r="3017" spans="1:29" x14ac:dyDescent="0.25">
      <c r="A3017" s="27">
        <v>1996</v>
      </c>
      <c r="B3017" s="27" t="s">
        <v>4584</v>
      </c>
      <c r="C3017" s="27" t="s">
        <v>674</v>
      </c>
      <c r="D3017" s="27" t="s">
        <v>3846</v>
      </c>
      <c r="E3017" s="27" t="s">
        <v>3847</v>
      </c>
      <c r="F3017" s="28">
        <v>35321</v>
      </c>
      <c r="G3017" s="29">
        <v>0.98263888888888884</v>
      </c>
      <c r="H3017" s="28">
        <v>35322</v>
      </c>
      <c r="I3017" s="29">
        <v>2.4305555555555556E-2</v>
      </c>
      <c r="J3017" s="27" t="s">
        <v>889</v>
      </c>
      <c r="K3017" s="27">
        <v>0</v>
      </c>
      <c r="L3017" s="27">
        <v>0.1</v>
      </c>
      <c r="M3017" s="27">
        <v>0.1</v>
      </c>
      <c r="N3017" s="27" t="s">
        <v>882</v>
      </c>
      <c r="O3017" s="30">
        <v>202004461</v>
      </c>
      <c r="P3017" s="22"/>
      <c r="Q3017" s="22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9"/>
    </row>
    <row r="3018" spans="1:29" x14ac:dyDescent="0.25">
      <c r="A3018" s="27">
        <v>1996</v>
      </c>
      <c r="B3018" s="27" t="s">
        <v>4339</v>
      </c>
      <c r="C3018" s="27" t="s">
        <v>674</v>
      </c>
      <c r="D3018" s="27" t="s">
        <v>4049</v>
      </c>
      <c r="E3018" s="27" t="s">
        <v>4340</v>
      </c>
      <c r="F3018" s="28">
        <v>35321</v>
      </c>
      <c r="G3018" s="29">
        <v>0.9916666666666667</v>
      </c>
      <c r="H3018" s="28">
        <v>35322</v>
      </c>
      <c r="I3018" s="29">
        <v>9.375E-2</v>
      </c>
      <c r="J3018" s="27" t="s">
        <v>889</v>
      </c>
      <c r="K3018" s="27">
        <v>0</v>
      </c>
      <c r="L3018" s="27">
        <v>0.05</v>
      </c>
      <c r="M3018" s="27">
        <v>0.05</v>
      </c>
      <c r="N3018" s="27" t="s">
        <v>882</v>
      </c>
      <c r="O3018" s="30">
        <v>201907783</v>
      </c>
      <c r="P3018" s="22"/>
      <c r="Q3018" s="22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9"/>
    </row>
    <row r="3019" spans="1:29" x14ac:dyDescent="0.25">
      <c r="A3019" s="27">
        <v>1996</v>
      </c>
      <c r="B3019" s="27" t="s">
        <v>3820</v>
      </c>
      <c r="C3019" s="27" t="s">
        <v>674</v>
      </c>
      <c r="D3019" s="27" t="s">
        <v>3821</v>
      </c>
      <c r="E3019" s="27" t="s">
        <v>3822</v>
      </c>
      <c r="F3019" s="28">
        <v>35322</v>
      </c>
      <c r="G3019" s="29">
        <v>0.21527777777777779</v>
      </c>
      <c r="H3019" s="28">
        <v>35322</v>
      </c>
      <c r="I3019" s="29">
        <v>0.29166666666666669</v>
      </c>
      <c r="J3019" s="27" t="s">
        <v>889</v>
      </c>
      <c r="K3019" s="27">
        <v>0.02</v>
      </c>
      <c r="L3019" s="27">
        <v>0</v>
      </c>
      <c r="M3019" s="27">
        <v>0.02</v>
      </c>
      <c r="N3019" s="27" t="s">
        <v>882</v>
      </c>
      <c r="O3019" s="30">
        <v>201704093</v>
      </c>
      <c r="P3019" s="22"/>
      <c r="Q3019" s="22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9"/>
    </row>
    <row r="3020" spans="1:29" x14ac:dyDescent="0.25">
      <c r="A3020" s="27">
        <v>1996</v>
      </c>
      <c r="B3020" s="27" t="s">
        <v>897</v>
      </c>
      <c r="C3020" s="27" t="s">
        <v>676</v>
      </c>
      <c r="D3020" s="27" t="s">
        <v>898</v>
      </c>
      <c r="E3020" s="27" t="s">
        <v>899</v>
      </c>
      <c r="F3020" s="28">
        <v>35322</v>
      </c>
      <c r="G3020" s="29">
        <v>0.21875</v>
      </c>
      <c r="H3020" s="28">
        <v>35322</v>
      </c>
      <c r="I3020" s="29">
        <v>0.34375</v>
      </c>
      <c r="J3020" s="27" t="s">
        <v>889</v>
      </c>
      <c r="K3020" s="27">
        <v>0.6</v>
      </c>
      <c r="L3020" s="27">
        <v>0</v>
      </c>
      <c r="M3020" s="27">
        <v>0.6</v>
      </c>
      <c r="N3020" s="27" t="s">
        <v>882</v>
      </c>
      <c r="O3020" s="30">
        <v>201208138</v>
      </c>
      <c r="P3020" s="22"/>
      <c r="Q3020" s="22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9"/>
    </row>
    <row r="3021" spans="1:29" x14ac:dyDescent="0.25">
      <c r="A3021" s="27">
        <v>1996</v>
      </c>
      <c r="B3021" s="27" t="s">
        <v>4058</v>
      </c>
      <c r="C3021" s="27" t="s">
        <v>674</v>
      </c>
      <c r="D3021" s="27" t="s">
        <v>752</v>
      </c>
      <c r="E3021" s="27" t="s">
        <v>3882</v>
      </c>
      <c r="F3021" s="28">
        <v>35322</v>
      </c>
      <c r="G3021" s="29">
        <v>0.41111111111111115</v>
      </c>
      <c r="H3021" s="28">
        <v>35322</v>
      </c>
      <c r="I3021" s="29">
        <v>0.55208333333333337</v>
      </c>
      <c r="J3021" s="27" t="s">
        <v>889</v>
      </c>
      <c r="K3021" s="27">
        <v>0</v>
      </c>
      <c r="L3021" s="27">
        <v>0.3</v>
      </c>
      <c r="M3021" s="27">
        <v>0.3</v>
      </c>
      <c r="N3021" s="27" t="s">
        <v>882</v>
      </c>
      <c r="O3021" s="30">
        <v>202110018</v>
      </c>
      <c r="P3021" s="22"/>
      <c r="Q3021" s="22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9"/>
    </row>
    <row r="3022" spans="1:29" x14ac:dyDescent="0.25">
      <c r="A3022" s="27">
        <v>1996</v>
      </c>
      <c r="B3022" s="27" t="s">
        <v>3892</v>
      </c>
      <c r="C3022" s="27" t="s">
        <v>674</v>
      </c>
      <c r="D3022" s="27" t="s">
        <v>752</v>
      </c>
      <c r="E3022" s="27" t="s">
        <v>3893</v>
      </c>
      <c r="F3022" s="28">
        <v>35322</v>
      </c>
      <c r="G3022" s="29">
        <v>0.4236111111111111</v>
      </c>
      <c r="H3022" s="28">
        <v>35322</v>
      </c>
      <c r="I3022" s="29">
        <v>0.48958333333333331</v>
      </c>
      <c r="J3022" s="27" t="s">
        <v>889</v>
      </c>
      <c r="K3022" s="27">
        <v>0</v>
      </c>
      <c r="L3022" s="27">
        <v>0.15</v>
      </c>
      <c r="M3022" s="27">
        <v>0.15</v>
      </c>
      <c r="N3022" s="27" t="s">
        <v>882</v>
      </c>
      <c r="O3022" s="30">
        <v>202000161</v>
      </c>
      <c r="P3022" s="22"/>
      <c r="Q3022" s="22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9"/>
    </row>
    <row r="3023" spans="1:29" x14ac:dyDescent="0.25">
      <c r="A3023" s="27">
        <v>1996</v>
      </c>
      <c r="B3023" s="27" t="s">
        <v>4583</v>
      </c>
      <c r="C3023" s="27" t="s">
        <v>674</v>
      </c>
      <c r="D3023" s="27" t="s">
        <v>802</v>
      </c>
      <c r="E3023" s="27" t="s">
        <v>3863</v>
      </c>
      <c r="F3023" s="28">
        <v>35322</v>
      </c>
      <c r="G3023" s="29">
        <v>0.49305555555555558</v>
      </c>
      <c r="H3023" s="28">
        <v>35322</v>
      </c>
      <c r="I3023" s="29">
        <v>0.53125</v>
      </c>
      <c r="J3023" s="27" t="s">
        <v>889</v>
      </c>
      <c r="K3023" s="27">
        <v>0</v>
      </c>
      <c r="L3023" s="27">
        <v>0.1</v>
      </c>
      <c r="M3023" s="27">
        <v>0.1</v>
      </c>
      <c r="N3023" s="27" t="s">
        <v>882</v>
      </c>
      <c r="O3023" s="30">
        <v>201707165</v>
      </c>
      <c r="P3023" s="22"/>
      <c r="Q3023" s="22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9"/>
    </row>
    <row r="3024" spans="1:29" x14ac:dyDescent="0.25">
      <c r="A3024" s="27">
        <v>1996</v>
      </c>
      <c r="B3024" s="27" t="s">
        <v>2477</v>
      </c>
      <c r="C3024" s="27" t="s">
        <v>2231</v>
      </c>
      <c r="D3024" s="27" t="s">
        <v>2330</v>
      </c>
      <c r="E3024" s="27" t="s">
        <v>2331</v>
      </c>
      <c r="F3024" s="28">
        <v>35322</v>
      </c>
      <c r="G3024" s="29">
        <v>0.55555555555555558</v>
      </c>
      <c r="H3024" s="28">
        <v>35322</v>
      </c>
      <c r="I3024" s="29">
        <v>0.66666666666666663</v>
      </c>
      <c r="J3024" s="27" t="s">
        <v>889</v>
      </c>
      <c r="K3024" s="27">
        <v>0</v>
      </c>
      <c r="L3024" s="27">
        <v>0.04</v>
      </c>
      <c r="M3024" s="27">
        <v>0.04</v>
      </c>
      <c r="N3024" s="27" t="s">
        <v>882</v>
      </c>
      <c r="O3024" s="30">
        <v>201806507</v>
      </c>
      <c r="P3024" s="22"/>
      <c r="Q3024" s="22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9"/>
    </row>
    <row r="3025" spans="1:29" x14ac:dyDescent="0.25">
      <c r="A3025" s="27">
        <v>1996</v>
      </c>
      <c r="B3025" s="27" t="s">
        <v>4341</v>
      </c>
      <c r="C3025" s="27" t="s">
        <v>674</v>
      </c>
      <c r="D3025" s="27" t="s">
        <v>3824</v>
      </c>
      <c r="E3025" s="27" t="s">
        <v>741</v>
      </c>
      <c r="F3025" s="28">
        <v>35322</v>
      </c>
      <c r="G3025" s="29">
        <v>0.56944444444444442</v>
      </c>
      <c r="H3025" s="28">
        <v>35322</v>
      </c>
      <c r="I3025" s="29">
        <v>0.60763888888888895</v>
      </c>
      <c r="J3025" s="27" t="s">
        <v>889</v>
      </c>
      <c r="K3025" s="27">
        <v>0</v>
      </c>
      <c r="L3025" s="27">
        <v>0.05</v>
      </c>
      <c r="M3025" s="27">
        <v>0.05</v>
      </c>
      <c r="N3025" s="27" t="s">
        <v>882</v>
      </c>
      <c r="O3025" s="30">
        <v>201806345</v>
      </c>
      <c r="P3025" s="22"/>
      <c r="Q3025" s="22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9"/>
    </row>
    <row r="3026" spans="1:29" x14ac:dyDescent="0.25">
      <c r="A3026" s="27">
        <v>1996</v>
      </c>
      <c r="B3026" s="27" t="s">
        <v>4712</v>
      </c>
      <c r="C3026" s="27" t="s">
        <v>674</v>
      </c>
      <c r="D3026" s="27" t="s">
        <v>3841</v>
      </c>
      <c r="E3026" s="27" t="s">
        <v>4089</v>
      </c>
      <c r="F3026" s="28">
        <v>35322</v>
      </c>
      <c r="G3026" s="29">
        <v>0.56944444444444442</v>
      </c>
      <c r="H3026" s="28">
        <v>35322</v>
      </c>
      <c r="I3026" s="29">
        <v>0.64236111111111105</v>
      </c>
      <c r="J3026" s="27" t="s">
        <v>889</v>
      </c>
      <c r="K3026" s="27">
        <v>0</v>
      </c>
      <c r="L3026" s="27">
        <v>0.15</v>
      </c>
      <c r="M3026" s="27">
        <v>0.15</v>
      </c>
      <c r="N3026" s="27" t="s">
        <v>882</v>
      </c>
      <c r="O3026" s="30">
        <v>202000707</v>
      </c>
      <c r="P3026" s="22"/>
      <c r="Q3026" s="22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9"/>
    </row>
    <row r="3027" spans="1:29" x14ac:dyDescent="0.25">
      <c r="A3027" s="27">
        <v>1996</v>
      </c>
      <c r="B3027" s="27" t="s">
        <v>4979</v>
      </c>
      <c r="C3027" s="27" t="s">
        <v>674</v>
      </c>
      <c r="D3027" s="27" t="s">
        <v>3846</v>
      </c>
      <c r="E3027" s="27" t="s">
        <v>4096</v>
      </c>
      <c r="F3027" s="28">
        <v>35322</v>
      </c>
      <c r="G3027" s="29">
        <v>0.60416666666666663</v>
      </c>
      <c r="H3027" s="28">
        <v>35322</v>
      </c>
      <c r="I3027" s="29">
        <v>0.72916666666666663</v>
      </c>
      <c r="J3027" s="27" t="s">
        <v>889</v>
      </c>
      <c r="K3027" s="27">
        <v>3</v>
      </c>
      <c r="L3027" s="27">
        <v>5</v>
      </c>
      <c r="M3027" s="27">
        <v>8</v>
      </c>
      <c r="N3027" s="27" t="s">
        <v>882</v>
      </c>
      <c r="O3027" s="30">
        <v>201900148</v>
      </c>
      <c r="P3027" s="22"/>
      <c r="Q3027" s="22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9"/>
    </row>
    <row r="3028" spans="1:29" x14ac:dyDescent="0.25">
      <c r="A3028" s="27">
        <v>1996</v>
      </c>
      <c r="B3028" s="27" t="s">
        <v>4750</v>
      </c>
      <c r="C3028" s="27" t="s">
        <v>674</v>
      </c>
      <c r="D3028" s="27" t="s">
        <v>3824</v>
      </c>
      <c r="E3028" s="27" t="s">
        <v>4751</v>
      </c>
      <c r="F3028" s="28">
        <v>35322</v>
      </c>
      <c r="G3028" s="29">
        <v>0.62152777777777779</v>
      </c>
      <c r="H3028" s="28">
        <v>35322</v>
      </c>
      <c r="I3028" s="29">
        <v>0.69791666666666663</v>
      </c>
      <c r="J3028" s="27" t="s">
        <v>889</v>
      </c>
      <c r="K3028" s="27">
        <v>0</v>
      </c>
      <c r="L3028" s="27">
        <v>5</v>
      </c>
      <c r="M3028" s="27">
        <v>5</v>
      </c>
      <c r="N3028" s="27" t="s">
        <v>882</v>
      </c>
      <c r="O3028" s="30">
        <v>202005035</v>
      </c>
      <c r="P3028" s="22"/>
      <c r="Q3028" s="22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9"/>
    </row>
    <row r="3029" spans="1:29" x14ac:dyDescent="0.25">
      <c r="A3029" s="27">
        <v>1996</v>
      </c>
      <c r="B3029" s="27" t="s">
        <v>900</v>
      </c>
      <c r="C3029" s="27" t="s">
        <v>676</v>
      </c>
      <c r="D3029" s="27" t="s">
        <v>901</v>
      </c>
      <c r="E3029" s="27" t="s">
        <v>824</v>
      </c>
      <c r="F3029" s="28">
        <v>35322</v>
      </c>
      <c r="G3029" s="29">
        <v>0.625</v>
      </c>
      <c r="H3029" s="28">
        <v>35322</v>
      </c>
      <c r="I3029" s="29">
        <v>0.73611111111111116</v>
      </c>
      <c r="J3029" s="27" t="s">
        <v>889</v>
      </c>
      <c r="K3029" s="27">
        <v>0</v>
      </c>
      <c r="L3029" s="27">
        <v>0.7</v>
      </c>
      <c r="M3029" s="27">
        <v>0.7</v>
      </c>
      <c r="N3029" s="27" t="s">
        <v>882</v>
      </c>
      <c r="O3029" s="30">
        <v>201700493</v>
      </c>
      <c r="P3029" s="22"/>
      <c r="Q3029" s="22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9"/>
    </row>
    <row r="3030" spans="1:29" x14ac:dyDescent="0.25">
      <c r="A3030" s="27">
        <v>1996</v>
      </c>
      <c r="B3030" s="27" t="s">
        <v>2324</v>
      </c>
      <c r="C3030" s="27" t="s">
        <v>2231</v>
      </c>
      <c r="D3030" s="27" t="s">
        <v>2276</v>
      </c>
      <c r="E3030" s="27" t="s">
        <v>2325</v>
      </c>
      <c r="F3030" s="28">
        <v>35322</v>
      </c>
      <c r="G3030" s="29">
        <v>0.63541666666666663</v>
      </c>
      <c r="H3030" s="28">
        <v>35322</v>
      </c>
      <c r="I3030" s="29">
        <v>0.71180555555555547</v>
      </c>
      <c r="J3030" s="27"/>
      <c r="K3030" s="27">
        <v>0.05</v>
      </c>
      <c r="L3030" s="27">
        <v>0</v>
      </c>
      <c r="M3030" s="27">
        <v>0.05</v>
      </c>
      <c r="N3030" s="27" t="s">
        <v>2173</v>
      </c>
      <c r="O3030" s="30">
        <v>201706421</v>
      </c>
      <c r="P3030" s="22"/>
      <c r="Q3030" s="22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9"/>
    </row>
    <row r="3031" spans="1:29" x14ac:dyDescent="0.25">
      <c r="A3031" s="27">
        <v>1996</v>
      </c>
      <c r="B3031" s="27" t="s">
        <v>3823</v>
      </c>
      <c r="C3031" s="27" t="s">
        <v>674</v>
      </c>
      <c r="D3031" s="27" t="s">
        <v>3824</v>
      </c>
      <c r="E3031" s="27" t="s">
        <v>3825</v>
      </c>
      <c r="F3031" s="28">
        <v>35322</v>
      </c>
      <c r="G3031" s="29">
        <v>0.63541666666666663</v>
      </c>
      <c r="H3031" s="28">
        <v>35322</v>
      </c>
      <c r="I3031" s="29">
        <v>0.71180555555555547</v>
      </c>
      <c r="J3031" s="27" t="s">
        <v>889</v>
      </c>
      <c r="K3031" s="27">
        <v>0</v>
      </c>
      <c r="L3031" s="27">
        <v>0.15</v>
      </c>
      <c r="M3031" s="27">
        <v>0.15</v>
      </c>
      <c r="N3031" s="27" t="s">
        <v>882</v>
      </c>
      <c r="O3031" s="30">
        <v>201802646</v>
      </c>
      <c r="P3031" s="22"/>
      <c r="Q3031" s="22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9"/>
    </row>
    <row r="3032" spans="1:29" x14ac:dyDescent="0.25">
      <c r="A3032" s="27">
        <v>1996</v>
      </c>
      <c r="B3032" s="27" t="s">
        <v>4058</v>
      </c>
      <c r="C3032" s="27" t="s">
        <v>674</v>
      </c>
      <c r="D3032" s="27" t="s">
        <v>752</v>
      </c>
      <c r="E3032" s="27" t="s">
        <v>3882</v>
      </c>
      <c r="F3032" s="28">
        <v>35322</v>
      </c>
      <c r="G3032" s="29">
        <v>0.6381944444444444</v>
      </c>
      <c r="H3032" s="28">
        <v>35322</v>
      </c>
      <c r="I3032" s="29">
        <v>0.76041666666666663</v>
      </c>
      <c r="J3032" s="27" t="s">
        <v>889</v>
      </c>
      <c r="K3032" s="27">
        <v>0</v>
      </c>
      <c r="L3032" s="27">
        <v>0.17</v>
      </c>
      <c r="M3032" s="27">
        <v>0.17</v>
      </c>
      <c r="N3032" s="27" t="s">
        <v>882</v>
      </c>
      <c r="O3032" s="30">
        <v>202000416</v>
      </c>
      <c r="P3032" s="22"/>
      <c r="Q3032" s="22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9"/>
    </row>
    <row r="3033" spans="1:29" x14ac:dyDescent="0.25">
      <c r="A3033" s="27">
        <v>1996</v>
      </c>
      <c r="B3033" s="27" t="s">
        <v>1442</v>
      </c>
      <c r="C3033" s="27" t="s">
        <v>676</v>
      </c>
      <c r="D3033" s="27" t="s">
        <v>887</v>
      </c>
      <c r="E3033" s="27" t="s">
        <v>910</v>
      </c>
      <c r="F3033" s="28">
        <v>35322</v>
      </c>
      <c r="G3033" s="29">
        <v>0.69444444444444453</v>
      </c>
      <c r="H3033" s="28">
        <v>35322</v>
      </c>
      <c r="I3033" s="29">
        <v>0.73958333333333337</v>
      </c>
      <c r="J3033" s="27" t="s">
        <v>889</v>
      </c>
      <c r="K3033" s="27">
        <v>0</v>
      </c>
      <c r="L3033" s="27">
        <v>0.25</v>
      </c>
      <c r="M3033" s="27">
        <v>0.25</v>
      </c>
      <c r="N3033" s="27" t="s">
        <v>882</v>
      </c>
      <c r="O3033" s="30">
        <v>201806691</v>
      </c>
      <c r="P3033" s="22"/>
      <c r="Q3033" s="22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9"/>
    </row>
    <row r="3034" spans="1:29" x14ac:dyDescent="0.25">
      <c r="A3034" s="27">
        <v>1996</v>
      </c>
      <c r="B3034" s="27" t="s">
        <v>895</v>
      </c>
      <c r="C3034" s="27" t="s">
        <v>676</v>
      </c>
      <c r="D3034" s="27" t="s">
        <v>893</v>
      </c>
      <c r="E3034" s="27" t="s">
        <v>896</v>
      </c>
      <c r="F3034" s="28">
        <v>35322</v>
      </c>
      <c r="G3034" s="29">
        <v>0.70833333333333337</v>
      </c>
      <c r="H3034" s="28">
        <v>35322</v>
      </c>
      <c r="I3034" s="29">
        <v>0.78472222222222221</v>
      </c>
      <c r="J3034" s="27" t="s">
        <v>889</v>
      </c>
      <c r="K3034" s="27">
        <v>0.2</v>
      </c>
      <c r="L3034" s="27">
        <v>0</v>
      </c>
      <c r="M3034" s="27">
        <v>0.2</v>
      </c>
      <c r="N3034" s="27" t="s">
        <v>882</v>
      </c>
      <c r="O3034" s="30">
        <v>201604605</v>
      </c>
      <c r="P3034" s="22"/>
      <c r="Q3034" s="22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9"/>
    </row>
    <row r="3035" spans="1:29" x14ac:dyDescent="0.25">
      <c r="A3035" s="27">
        <v>1996</v>
      </c>
      <c r="B3035" s="27" t="s">
        <v>2285</v>
      </c>
      <c r="C3035" s="27" t="s">
        <v>2231</v>
      </c>
      <c r="D3035" s="27" t="s">
        <v>2268</v>
      </c>
      <c r="E3035" s="27" t="s">
        <v>2271</v>
      </c>
      <c r="F3035" s="28">
        <v>35322</v>
      </c>
      <c r="G3035" s="29">
        <v>0.71875</v>
      </c>
      <c r="H3035" s="28">
        <v>35322</v>
      </c>
      <c r="I3035" s="29">
        <v>0.7944444444444444</v>
      </c>
      <c r="J3035" s="27"/>
      <c r="K3035" s="27">
        <v>0.02</v>
      </c>
      <c r="L3035" s="27">
        <v>0.04</v>
      </c>
      <c r="M3035" s="27">
        <v>0.06</v>
      </c>
      <c r="N3035" s="27" t="s">
        <v>2173</v>
      </c>
      <c r="O3035" s="30">
        <v>201908050</v>
      </c>
      <c r="P3035" s="22"/>
      <c r="Q3035" s="22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9"/>
    </row>
    <row r="3036" spans="1:29" x14ac:dyDescent="0.25">
      <c r="A3036" s="27">
        <v>1996</v>
      </c>
      <c r="B3036" s="27" t="s">
        <v>1243</v>
      </c>
      <c r="C3036" s="27" t="s">
        <v>676</v>
      </c>
      <c r="D3036" s="27" t="s">
        <v>887</v>
      </c>
      <c r="E3036" s="27" t="s">
        <v>1244</v>
      </c>
      <c r="F3036" s="28">
        <v>35322</v>
      </c>
      <c r="G3036" s="29">
        <v>0.72569444444444453</v>
      </c>
      <c r="H3036" s="28">
        <v>35322</v>
      </c>
      <c r="I3036" s="29">
        <v>0.77777777777777779</v>
      </c>
      <c r="J3036" s="27" t="s">
        <v>889</v>
      </c>
      <c r="K3036" s="27">
        <v>0</v>
      </c>
      <c r="L3036" s="27">
        <v>0.05</v>
      </c>
      <c r="M3036" s="27">
        <v>0.05</v>
      </c>
      <c r="N3036" s="27" t="s">
        <v>882</v>
      </c>
      <c r="O3036" s="30">
        <v>202006280</v>
      </c>
      <c r="P3036" s="22"/>
      <c r="Q3036" s="22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9"/>
    </row>
    <row r="3037" spans="1:29" x14ac:dyDescent="0.25">
      <c r="A3037" s="27">
        <v>1996</v>
      </c>
      <c r="B3037" s="27" t="s">
        <v>1556</v>
      </c>
      <c r="C3037" s="27" t="s">
        <v>676</v>
      </c>
      <c r="D3037" s="27" t="s">
        <v>901</v>
      </c>
      <c r="E3037" s="27" t="s">
        <v>855</v>
      </c>
      <c r="F3037" s="28">
        <v>35322</v>
      </c>
      <c r="G3037" s="29">
        <v>0.73611111111111116</v>
      </c>
      <c r="H3037" s="28">
        <v>35322</v>
      </c>
      <c r="I3037" s="29">
        <v>0.86458333333333337</v>
      </c>
      <c r="J3037" s="27" t="s">
        <v>889</v>
      </c>
      <c r="K3037" s="27">
        <v>0</v>
      </c>
      <c r="L3037" s="27">
        <v>1.5</v>
      </c>
      <c r="M3037" s="27">
        <v>1.5</v>
      </c>
      <c r="N3037" s="27" t="s">
        <v>882</v>
      </c>
      <c r="O3037" s="30">
        <v>202008444</v>
      </c>
      <c r="P3037" s="22"/>
      <c r="Q3037" s="22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9"/>
    </row>
    <row r="3038" spans="1:29" x14ac:dyDescent="0.25">
      <c r="A3038" s="27">
        <v>1996</v>
      </c>
      <c r="B3038" s="27" t="s">
        <v>1098</v>
      </c>
      <c r="C3038" s="27" t="s">
        <v>676</v>
      </c>
      <c r="D3038" s="27" t="s">
        <v>925</v>
      </c>
      <c r="E3038" s="27" t="s">
        <v>684</v>
      </c>
      <c r="F3038" s="28">
        <v>35322</v>
      </c>
      <c r="G3038" s="29">
        <v>0.78125</v>
      </c>
      <c r="H3038" s="28">
        <v>35322</v>
      </c>
      <c r="I3038" s="29">
        <v>0.92013888888888884</v>
      </c>
      <c r="J3038" s="27" t="s">
        <v>889</v>
      </c>
      <c r="K3038" s="27">
        <v>2</v>
      </c>
      <c r="L3038" s="27">
        <v>2</v>
      </c>
      <c r="M3038" s="27">
        <v>4</v>
      </c>
      <c r="N3038" s="27" t="s">
        <v>882</v>
      </c>
      <c r="O3038" s="30">
        <v>201905328</v>
      </c>
      <c r="P3038" s="22"/>
      <c r="Q3038" s="22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9"/>
    </row>
    <row r="3039" spans="1:29" x14ac:dyDescent="0.25">
      <c r="A3039" s="27">
        <v>1996</v>
      </c>
      <c r="B3039" s="27" t="s">
        <v>4339</v>
      </c>
      <c r="C3039" s="27" t="s">
        <v>674</v>
      </c>
      <c r="D3039" s="27" t="s">
        <v>4049</v>
      </c>
      <c r="E3039" s="27" t="s">
        <v>4340</v>
      </c>
      <c r="F3039" s="28">
        <v>35322</v>
      </c>
      <c r="G3039" s="29">
        <v>0.78680555555555554</v>
      </c>
      <c r="H3039" s="28">
        <v>35322</v>
      </c>
      <c r="I3039" s="29">
        <v>0.81944444444444453</v>
      </c>
      <c r="J3039" s="27" t="s">
        <v>889</v>
      </c>
      <c r="K3039" s="27">
        <v>0</v>
      </c>
      <c r="L3039" s="27">
        <v>0.05</v>
      </c>
      <c r="M3039" s="27">
        <v>0.05</v>
      </c>
      <c r="N3039" s="27" t="s">
        <v>882</v>
      </c>
      <c r="O3039" s="30">
        <v>202000162</v>
      </c>
      <c r="P3039" s="22"/>
      <c r="Q3039" s="22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9"/>
    </row>
    <row r="3040" spans="1:29" x14ac:dyDescent="0.25">
      <c r="A3040" s="27">
        <v>1996</v>
      </c>
      <c r="B3040" s="27" t="s">
        <v>4750</v>
      </c>
      <c r="C3040" s="27" t="s">
        <v>674</v>
      </c>
      <c r="D3040" s="27" t="s">
        <v>3824</v>
      </c>
      <c r="E3040" s="27" t="s">
        <v>4751</v>
      </c>
      <c r="F3040" s="28">
        <v>35322</v>
      </c>
      <c r="G3040" s="29">
        <v>0.85763888888888884</v>
      </c>
      <c r="H3040" s="28">
        <v>35322</v>
      </c>
      <c r="I3040" s="29">
        <v>0.92013888888888884</v>
      </c>
      <c r="J3040" s="27" t="s">
        <v>889</v>
      </c>
      <c r="K3040" s="27">
        <v>0</v>
      </c>
      <c r="L3040" s="27">
        <v>0.2</v>
      </c>
      <c r="M3040" s="27">
        <v>0.2</v>
      </c>
      <c r="N3040" s="27" t="s">
        <v>882</v>
      </c>
      <c r="O3040" s="30">
        <v>202004823</v>
      </c>
      <c r="P3040" s="22"/>
      <c r="Q3040" s="22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9"/>
    </row>
    <row r="3041" spans="1:29" x14ac:dyDescent="0.25">
      <c r="A3041" s="27">
        <v>1996</v>
      </c>
      <c r="B3041" s="27" t="s">
        <v>4051</v>
      </c>
      <c r="C3041" s="27" t="s">
        <v>674</v>
      </c>
      <c r="D3041" s="27" t="s">
        <v>3859</v>
      </c>
      <c r="E3041" s="27" t="s">
        <v>4052</v>
      </c>
      <c r="F3041" s="28">
        <v>35322</v>
      </c>
      <c r="G3041" s="29">
        <v>0.86805555555555547</v>
      </c>
      <c r="H3041" s="28">
        <v>35322</v>
      </c>
      <c r="I3041" s="29">
        <v>0.89583333333333337</v>
      </c>
      <c r="J3041" s="27" t="s">
        <v>889</v>
      </c>
      <c r="K3041" s="27">
        <v>0</v>
      </c>
      <c r="L3041" s="27">
        <v>0.1</v>
      </c>
      <c r="M3041" s="27">
        <v>0.1</v>
      </c>
      <c r="N3041" s="27" t="s">
        <v>882</v>
      </c>
      <c r="O3041" s="30">
        <v>202005319</v>
      </c>
      <c r="P3041" s="22"/>
      <c r="Q3041" s="22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9"/>
    </row>
    <row r="3042" spans="1:29" x14ac:dyDescent="0.25">
      <c r="A3042" s="27">
        <v>1996</v>
      </c>
      <c r="B3042" s="27" t="s">
        <v>4331</v>
      </c>
      <c r="C3042" s="27" t="s">
        <v>674</v>
      </c>
      <c r="D3042" s="27" t="s">
        <v>1248</v>
      </c>
      <c r="E3042" s="27" t="s">
        <v>4002</v>
      </c>
      <c r="F3042" s="28">
        <v>35322</v>
      </c>
      <c r="G3042" s="29">
        <v>0.86805555555555547</v>
      </c>
      <c r="H3042" s="28">
        <v>35322</v>
      </c>
      <c r="I3042" s="29">
        <v>0.90972222222222221</v>
      </c>
      <c r="J3042" s="27" t="s">
        <v>889</v>
      </c>
      <c r="K3042" s="27">
        <v>0</v>
      </c>
      <c r="L3042" s="27">
        <v>0.1</v>
      </c>
      <c r="M3042" s="27">
        <v>0.1</v>
      </c>
      <c r="N3042" s="27" t="s">
        <v>882</v>
      </c>
      <c r="O3042" s="30">
        <v>201703602</v>
      </c>
      <c r="P3042" s="22"/>
      <c r="Q3042" s="22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9"/>
    </row>
    <row r="3043" spans="1:29" x14ac:dyDescent="0.25">
      <c r="A3043" s="27">
        <v>1996</v>
      </c>
      <c r="B3043" s="27" t="s">
        <v>2285</v>
      </c>
      <c r="C3043" s="27" t="s">
        <v>2231</v>
      </c>
      <c r="D3043" s="27" t="s">
        <v>2268</v>
      </c>
      <c r="E3043" s="27" t="s">
        <v>2271</v>
      </c>
      <c r="F3043" s="28">
        <v>35322</v>
      </c>
      <c r="G3043" s="29">
        <v>0.87847222222222221</v>
      </c>
      <c r="H3043" s="28">
        <v>35322</v>
      </c>
      <c r="I3043" s="29">
        <v>0.91041666666666676</v>
      </c>
      <c r="J3043" s="27" t="s">
        <v>889</v>
      </c>
      <c r="K3043" s="27">
        <v>0</v>
      </c>
      <c r="L3043" s="27">
        <v>5.0000000000000001E-3</v>
      </c>
      <c r="M3043" s="27">
        <v>5.0000000000000001E-3</v>
      </c>
      <c r="N3043" s="27" t="s">
        <v>882</v>
      </c>
      <c r="O3043" s="30">
        <v>201907254</v>
      </c>
      <c r="P3043" s="22"/>
      <c r="Q3043" s="22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9"/>
    </row>
    <row r="3044" spans="1:29" x14ac:dyDescent="0.25">
      <c r="A3044" s="27">
        <v>1996</v>
      </c>
      <c r="B3044" s="27" t="s">
        <v>4339</v>
      </c>
      <c r="C3044" s="27" t="s">
        <v>674</v>
      </c>
      <c r="D3044" s="27" t="s">
        <v>4049</v>
      </c>
      <c r="E3044" s="27" t="s">
        <v>4340</v>
      </c>
      <c r="F3044" s="28">
        <v>35322</v>
      </c>
      <c r="G3044" s="29">
        <v>0.88750000000000007</v>
      </c>
      <c r="H3044" s="28">
        <v>35322</v>
      </c>
      <c r="I3044" s="29">
        <v>0.92708333333333337</v>
      </c>
      <c r="J3044" s="27" t="s">
        <v>889</v>
      </c>
      <c r="K3044" s="27">
        <v>0</v>
      </c>
      <c r="L3044" s="27">
        <v>0.05</v>
      </c>
      <c r="M3044" s="27">
        <v>0.05</v>
      </c>
      <c r="N3044" s="27" t="s">
        <v>882</v>
      </c>
      <c r="O3044" s="30">
        <v>201900177</v>
      </c>
      <c r="P3044" s="22"/>
      <c r="Q3044" s="22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9"/>
    </row>
    <row r="3045" spans="1:29" x14ac:dyDescent="0.25">
      <c r="A3045" s="27">
        <v>1996</v>
      </c>
      <c r="B3045" s="27" t="s">
        <v>1516</v>
      </c>
      <c r="C3045" s="27" t="s">
        <v>676</v>
      </c>
      <c r="D3045" s="27" t="s">
        <v>914</v>
      </c>
      <c r="E3045" s="27" t="s">
        <v>983</v>
      </c>
      <c r="F3045" s="28">
        <v>35322</v>
      </c>
      <c r="G3045" s="29">
        <v>0.90972222222222221</v>
      </c>
      <c r="H3045" s="28">
        <v>35323</v>
      </c>
      <c r="I3045" s="29">
        <v>1.3888888888888888E-2</v>
      </c>
      <c r="J3045" s="27" t="s">
        <v>889</v>
      </c>
      <c r="K3045" s="27">
        <v>0</v>
      </c>
      <c r="L3045" s="27">
        <v>1</v>
      </c>
      <c r="M3045" s="27">
        <v>1</v>
      </c>
      <c r="N3045" s="27" t="s">
        <v>882</v>
      </c>
      <c r="O3045" s="30">
        <v>201806860</v>
      </c>
      <c r="P3045" s="22"/>
      <c r="Q3045" s="22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9"/>
    </row>
    <row r="3046" spans="1:29" x14ac:dyDescent="0.25">
      <c r="A3046" s="27">
        <v>1996</v>
      </c>
      <c r="B3046" s="27" t="s">
        <v>4338</v>
      </c>
      <c r="C3046" s="27" t="s">
        <v>674</v>
      </c>
      <c r="D3046" s="27" t="s">
        <v>853</v>
      </c>
      <c r="E3046" s="27" t="s">
        <v>1625</v>
      </c>
      <c r="F3046" s="28">
        <v>35322</v>
      </c>
      <c r="G3046" s="29">
        <v>0.90972222222222221</v>
      </c>
      <c r="H3046" s="28">
        <v>35322</v>
      </c>
      <c r="I3046" s="29">
        <v>0.93402777777777779</v>
      </c>
      <c r="J3046" s="27" t="s">
        <v>889</v>
      </c>
      <c r="K3046" s="27">
        <v>0</v>
      </c>
      <c r="L3046" s="27">
        <v>0.05</v>
      </c>
      <c r="M3046" s="27">
        <v>0.05</v>
      </c>
      <c r="N3046" s="27" t="s">
        <v>882</v>
      </c>
      <c r="O3046" s="30">
        <v>202000161</v>
      </c>
      <c r="P3046" s="22"/>
      <c r="Q3046" s="22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9"/>
    </row>
    <row r="3047" spans="1:29" x14ac:dyDescent="0.25">
      <c r="A3047" s="27">
        <v>1996</v>
      </c>
      <c r="B3047" s="27" t="s">
        <v>4748</v>
      </c>
      <c r="C3047" s="27" t="s">
        <v>674</v>
      </c>
      <c r="D3047" s="27" t="s">
        <v>3859</v>
      </c>
      <c r="E3047" s="27" t="s">
        <v>3984</v>
      </c>
      <c r="F3047" s="28">
        <v>35322</v>
      </c>
      <c r="G3047" s="29">
        <v>0.9243055555555556</v>
      </c>
      <c r="H3047" s="28">
        <v>35322</v>
      </c>
      <c r="I3047" s="29">
        <v>0.99930555555555556</v>
      </c>
      <c r="J3047" s="27" t="s">
        <v>889</v>
      </c>
      <c r="K3047" s="27">
        <v>0</v>
      </c>
      <c r="L3047" s="27">
        <v>0.2</v>
      </c>
      <c r="M3047" s="27">
        <v>0.2</v>
      </c>
      <c r="N3047" s="27" t="s">
        <v>882</v>
      </c>
      <c r="O3047" s="30">
        <v>201709436</v>
      </c>
      <c r="P3047" s="22"/>
      <c r="Q3047" s="22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9"/>
    </row>
    <row r="3048" spans="1:29" x14ac:dyDescent="0.25">
      <c r="A3048" s="27">
        <v>1996</v>
      </c>
      <c r="B3048" s="27" t="s">
        <v>1517</v>
      </c>
      <c r="C3048" s="27" t="s">
        <v>676</v>
      </c>
      <c r="D3048" s="27" t="s">
        <v>898</v>
      </c>
      <c r="E3048" s="27" t="s">
        <v>1177</v>
      </c>
      <c r="F3048" s="28">
        <v>35322</v>
      </c>
      <c r="G3048" s="29">
        <v>0.95486111111111116</v>
      </c>
      <c r="H3048" s="28">
        <v>35323</v>
      </c>
      <c r="I3048" s="29">
        <v>5.2083333333333336E-2</v>
      </c>
      <c r="J3048" s="27" t="s">
        <v>889</v>
      </c>
      <c r="K3048" s="27">
        <v>0.5</v>
      </c>
      <c r="L3048" s="27">
        <v>1</v>
      </c>
      <c r="M3048" s="27">
        <v>1.5</v>
      </c>
      <c r="N3048" s="27" t="s">
        <v>882</v>
      </c>
      <c r="O3048" s="30">
        <v>201706430</v>
      </c>
      <c r="P3048" s="22"/>
      <c r="Q3048" s="22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9"/>
    </row>
    <row r="3049" spans="1:29" x14ac:dyDescent="0.25">
      <c r="A3049" s="27">
        <v>1996</v>
      </c>
      <c r="B3049" s="27" t="s">
        <v>904</v>
      </c>
      <c r="C3049" s="27" t="s">
        <v>676</v>
      </c>
      <c r="D3049" s="27" t="s">
        <v>905</v>
      </c>
      <c r="E3049" s="27" t="s">
        <v>906</v>
      </c>
      <c r="F3049" s="28">
        <v>35323</v>
      </c>
      <c r="G3049" s="29">
        <v>1.7361111111111112E-2</v>
      </c>
      <c r="H3049" s="28">
        <v>35323</v>
      </c>
      <c r="I3049" s="29">
        <v>5.9027777777777783E-2</v>
      </c>
      <c r="J3049" s="27" t="s">
        <v>889</v>
      </c>
      <c r="K3049" s="27">
        <v>0</v>
      </c>
      <c r="L3049" s="27">
        <v>0.01</v>
      </c>
      <c r="M3049" s="27">
        <v>0.01</v>
      </c>
      <c r="N3049" s="27" t="s">
        <v>882</v>
      </c>
      <c r="O3049" s="30">
        <v>202007769</v>
      </c>
      <c r="P3049" s="22"/>
      <c r="Q3049" s="22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9"/>
    </row>
    <row r="3050" spans="1:29" x14ac:dyDescent="0.25">
      <c r="A3050" s="27">
        <v>1996</v>
      </c>
      <c r="B3050" s="27" t="s">
        <v>900</v>
      </c>
      <c r="C3050" s="27" t="s">
        <v>676</v>
      </c>
      <c r="D3050" s="27" t="s">
        <v>901</v>
      </c>
      <c r="E3050" s="27" t="s">
        <v>824</v>
      </c>
      <c r="F3050" s="28">
        <v>35323</v>
      </c>
      <c r="G3050" s="29">
        <v>5.2083333333333336E-2</v>
      </c>
      <c r="H3050" s="28">
        <v>35323</v>
      </c>
      <c r="I3050" s="29">
        <v>0.27083333333333331</v>
      </c>
      <c r="J3050" s="27" t="s">
        <v>889</v>
      </c>
      <c r="K3050" s="27">
        <v>0</v>
      </c>
      <c r="L3050" s="27">
        <v>8</v>
      </c>
      <c r="M3050" s="27">
        <v>8</v>
      </c>
      <c r="N3050" s="27" t="s">
        <v>882</v>
      </c>
      <c r="O3050" s="30">
        <v>202005026</v>
      </c>
      <c r="P3050" s="22"/>
      <c r="Q3050" s="22"/>
      <c r="R3050" s="16"/>
      <c r="S3050" s="16"/>
      <c r="T3050" s="16"/>
      <c r="U3050" s="16"/>
      <c r="V3050" s="16"/>
      <c r="W3050" s="16"/>
      <c r="X3050" s="16"/>
      <c r="Y3050" s="16"/>
      <c r="Z3050" s="16"/>
      <c r="AA3050" s="16"/>
      <c r="AB3050" s="16"/>
      <c r="AC3050" s="19"/>
    </row>
    <row r="3051" spans="1:29" x14ac:dyDescent="0.25">
      <c r="A3051" s="27">
        <v>1996</v>
      </c>
      <c r="B3051" s="27" t="s">
        <v>4051</v>
      </c>
      <c r="C3051" s="27" t="s">
        <v>674</v>
      </c>
      <c r="D3051" s="27" t="s">
        <v>3859</v>
      </c>
      <c r="E3051" s="27" t="s">
        <v>4052</v>
      </c>
      <c r="F3051" s="28">
        <v>35323</v>
      </c>
      <c r="G3051" s="29">
        <v>8.6805555555555566E-2</v>
      </c>
      <c r="H3051" s="28">
        <v>35323</v>
      </c>
      <c r="I3051" s="29">
        <v>0.12847222222222224</v>
      </c>
      <c r="J3051" s="27" t="s">
        <v>889</v>
      </c>
      <c r="K3051" s="27">
        <v>0</v>
      </c>
      <c r="L3051" s="27">
        <v>0.02</v>
      </c>
      <c r="M3051" s="27">
        <v>0.02</v>
      </c>
      <c r="N3051" s="27" t="s">
        <v>882</v>
      </c>
      <c r="O3051" s="30">
        <v>201800318</v>
      </c>
      <c r="P3051" s="22"/>
      <c r="Q3051" s="22"/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9"/>
    </row>
    <row r="3052" spans="1:29" x14ac:dyDescent="0.25">
      <c r="A3052" s="27">
        <v>1996</v>
      </c>
      <c r="B3052" s="27" t="s">
        <v>4578</v>
      </c>
      <c r="C3052" s="27" t="s">
        <v>674</v>
      </c>
      <c r="D3052" s="27" t="s">
        <v>3859</v>
      </c>
      <c r="E3052" s="27" t="s">
        <v>3889</v>
      </c>
      <c r="F3052" s="28">
        <v>35323</v>
      </c>
      <c r="G3052" s="29">
        <v>0.19791666666666666</v>
      </c>
      <c r="H3052" s="28">
        <v>35323</v>
      </c>
      <c r="I3052" s="29">
        <v>0.23958333333333334</v>
      </c>
      <c r="J3052" s="27" t="s">
        <v>889</v>
      </c>
      <c r="K3052" s="27">
        <v>0</v>
      </c>
      <c r="L3052" s="27">
        <v>0.1</v>
      </c>
      <c r="M3052" s="27">
        <v>0.1</v>
      </c>
      <c r="N3052" s="27" t="s">
        <v>882</v>
      </c>
      <c r="O3052" s="30">
        <v>202005358</v>
      </c>
      <c r="P3052" s="22"/>
      <c r="Q3052" s="22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9"/>
    </row>
    <row r="3053" spans="1:29" x14ac:dyDescent="0.25">
      <c r="A3053" s="27">
        <v>1996</v>
      </c>
      <c r="B3053" s="27" t="s">
        <v>1241</v>
      </c>
      <c r="C3053" s="27" t="s">
        <v>676</v>
      </c>
      <c r="D3053" s="27" t="s">
        <v>930</v>
      </c>
      <c r="E3053" s="27" t="s">
        <v>1242</v>
      </c>
      <c r="F3053" s="28">
        <v>35323</v>
      </c>
      <c r="G3053" s="29">
        <v>0.4236111111111111</v>
      </c>
      <c r="H3053" s="28">
        <v>35323</v>
      </c>
      <c r="I3053" s="29">
        <v>0.47916666666666669</v>
      </c>
      <c r="J3053" s="27" t="s">
        <v>889</v>
      </c>
      <c r="K3053" s="27">
        <v>0</v>
      </c>
      <c r="L3053" s="27">
        <v>0.05</v>
      </c>
      <c r="M3053" s="27">
        <v>0.05</v>
      </c>
      <c r="N3053" s="27" t="s">
        <v>882</v>
      </c>
      <c r="O3053" s="30">
        <v>201608551</v>
      </c>
      <c r="P3053" s="22"/>
      <c r="Q3053" s="22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9"/>
    </row>
    <row r="3054" spans="1:29" x14ac:dyDescent="0.25">
      <c r="A3054" s="27">
        <v>1996</v>
      </c>
      <c r="B3054" s="27" t="s">
        <v>3888</v>
      </c>
      <c r="C3054" s="27" t="s">
        <v>674</v>
      </c>
      <c r="D3054" s="27" t="s">
        <v>3859</v>
      </c>
      <c r="E3054" s="27" t="s">
        <v>3889</v>
      </c>
      <c r="F3054" s="28">
        <v>35323</v>
      </c>
      <c r="G3054" s="29">
        <v>0.44444444444444442</v>
      </c>
      <c r="H3054" s="28">
        <v>35323</v>
      </c>
      <c r="I3054" s="29">
        <v>0.91666666666666663</v>
      </c>
      <c r="J3054" s="27" t="s">
        <v>889</v>
      </c>
      <c r="K3054" s="27">
        <v>10</v>
      </c>
      <c r="L3054" s="27">
        <v>40</v>
      </c>
      <c r="M3054" s="27">
        <v>50</v>
      </c>
      <c r="N3054" s="27" t="s">
        <v>882</v>
      </c>
      <c r="O3054" s="30">
        <v>201908014</v>
      </c>
      <c r="P3054" s="22"/>
      <c r="Q3054" s="22"/>
      <c r="R3054" s="16"/>
      <c r="S3054" s="16"/>
      <c r="T3054" s="16"/>
      <c r="U3054" s="16"/>
      <c r="V3054" s="16"/>
      <c r="W3054" s="16"/>
      <c r="X3054" s="16"/>
      <c r="Y3054" s="16"/>
      <c r="Z3054" s="16"/>
      <c r="AA3054" s="16"/>
      <c r="AB3054" s="16"/>
      <c r="AC3054" s="19"/>
    </row>
    <row r="3055" spans="1:29" x14ac:dyDescent="0.25">
      <c r="A3055" s="27">
        <v>1996</v>
      </c>
      <c r="B3055" s="27" t="s">
        <v>4581</v>
      </c>
      <c r="C3055" s="27" t="s">
        <v>674</v>
      </c>
      <c r="D3055" s="27" t="s">
        <v>3841</v>
      </c>
      <c r="E3055" s="27" t="s">
        <v>3927</v>
      </c>
      <c r="F3055" s="28">
        <v>35323</v>
      </c>
      <c r="G3055" s="29">
        <v>0.46875</v>
      </c>
      <c r="H3055" s="28">
        <v>35323</v>
      </c>
      <c r="I3055" s="29">
        <v>0.51736111111111105</v>
      </c>
      <c r="J3055" s="27" t="s">
        <v>889</v>
      </c>
      <c r="K3055" s="27">
        <v>0</v>
      </c>
      <c r="L3055" s="27">
        <v>0.1</v>
      </c>
      <c r="M3055" s="27">
        <v>0.1</v>
      </c>
      <c r="N3055" s="27" t="s">
        <v>882</v>
      </c>
      <c r="O3055" s="30">
        <v>201800698</v>
      </c>
      <c r="P3055" s="22"/>
      <c r="Q3055" s="22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9"/>
    </row>
    <row r="3056" spans="1:29" x14ac:dyDescent="0.25">
      <c r="A3056" s="27">
        <v>1996</v>
      </c>
      <c r="B3056" s="27" t="s">
        <v>4339</v>
      </c>
      <c r="C3056" s="27" t="s">
        <v>674</v>
      </c>
      <c r="D3056" s="27" t="s">
        <v>4049</v>
      </c>
      <c r="E3056" s="27" t="s">
        <v>4340</v>
      </c>
      <c r="F3056" s="28">
        <v>35323</v>
      </c>
      <c r="G3056" s="29">
        <v>0.48125000000000001</v>
      </c>
      <c r="H3056" s="28">
        <v>35323</v>
      </c>
      <c r="I3056" s="29">
        <v>0.51736111111111105</v>
      </c>
      <c r="J3056" s="27" t="s">
        <v>889</v>
      </c>
      <c r="K3056" s="27">
        <v>0</v>
      </c>
      <c r="L3056" s="27">
        <v>0.1</v>
      </c>
      <c r="M3056" s="27">
        <v>0.1</v>
      </c>
      <c r="N3056" s="27" t="s">
        <v>882</v>
      </c>
      <c r="O3056" s="30">
        <v>201905483</v>
      </c>
      <c r="P3056" s="22"/>
      <c r="Q3056" s="22"/>
      <c r="R3056" s="16"/>
      <c r="S3056" s="16"/>
      <c r="T3056" s="16"/>
      <c r="U3056" s="16"/>
      <c r="V3056" s="16"/>
      <c r="W3056" s="16"/>
      <c r="X3056" s="16"/>
      <c r="Y3056" s="16"/>
      <c r="Z3056" s="16"/>
      <c r="AA3056" s="16"/>
      <c r="AB3056" s="16"/>
      <c r="AC3056" s="19"/>
    </row>
    <row r="3057" spans="1:29" x14ac:dyDescent="0.25">
      <c r="A3057" s="27">
        <v>1996</v>
      </c>
      <c r="B3057" s="27" t="s">
        <v>4058</v>
      </c>
      <c r="C3057" s="27" t="s">
        <v>674</v>
      </c>
      <c r="D3057" s="27" t="s">
        <v>752</v>
      </c>
      <c r="E3057" s="27" t="s">
        <v>3882</v>
      </c>
      <c r="F3057" s="28">
        <v>35323</v>
      </c>
      <c r="G3057" s="29">
        <v>0.48749999999999999</v>
      </c>
      <c r="H3057" s="28">
        <v>35323</v>
      </c>
      <c r="I3057" s="29">
        <v>0.57638888888888895</v>
      </c>
      <c r="J3057" s="27" t="s">
        <v>889</v>
      </c>
      <c r="K3057" s="27">
        <v>0</v>
      </c>
      <c r="L3057" s="27">
        <v>1</v>
      </c>
      <c r="M3057" s="27">
        <v>1</v>
      </c>
      <c r="N3057" s="27" t="s">
        <v>882</v>
      </c>
      <c r="O3057" s="30">
        <v>201405742</v>
      </c>
      <c r="P3057" s="22"/>
      <c r="Q3057" s="22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9"/>
    </row>
    <row r="3058" spans="1:29" x14ac:dyDescent="0.25">
      <c r="A3058" s="27">
        <v>1996</v>
      </c>
      <c r="B3058" s="27" t="s">
        <v>4336</v>
      </c>
      <c r="C3058" s="27" t="s">
        <v>674</v>
      </c>
      <c r="D3058" s="27" t="s">
        <v>802</v>
      </c>
      <c r="E3058" s="27" t="s">
        <v>4337</v>
      </c>
      <c r="F3058" s="28">
        <v>35323</v>
      </c>
      <c r="G3058" s="29">
        <v>0.50347222222222221</v>
      </c>
      <c r="H3058" s="28">
        <v>35323</v>
      </c>
      <c r="I3058" s="29">
        <v>0.54513888888888895</v>
      </c>
      <c r="J3058" s="27" t="s">
        <v>889</v>
      </c>
      <c r="K3058" s="27">
        <v>0</v>
      </c>
      <c r="L3058" s="27">
        <v>0.05</v>
      </c>
      <c r="M3058" s="27">
        <v>0.05</v>
      </c>
      <c r="N3058" s="27" t="s">
        <v>882</v>
      </c>
      <c r="O3058" s="30">
        <v>202000707</v>
      </c>
      <c r="P3058" s="22"/>
      <c r="Q3058" s="22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9"/>
    </row>
    <row r="3059" spans="1:29" x14ac:dyDescent="0.25">
      <c r="A3059" s="27">
        <v>1996</v>
      </c>
      <c r="B3059" s="27" t="s">
        <v>900</v>
      </c>
      <c r="C3059" s="27" t="s">
        <v>676</v>
      </c>
      <c r="D3059" s="27" t="s">
        <v>901</v>
      </c>
      <c r="E3059" s="27" t="s">
        <v>824</v>
      </c>
      <c r="F3059" s="28">
        <v>35323</v>
      </c>
      <c r="G3059" s="29">
        <v>0.50694444444444442</v>
      </c>
      <c r="H3059" s="28">
        <v>35323</v>
      </c>
      <c r="I3059" s="29">
        <v>0.64583333333333337</v>
      </c>
      <c r="J3059" s="27" t="s">
        <v>889</v>
      </c>
      <c r="K3059" s="27">
        <v>2</v>
      </c>
      <c r="L3059" s="27">
        <v>0</v>
      </c>
      <c r="M3059" s="27">
        <v>2</v>
      </c>
      <c r="N3059" s="27" t="s">
        <v>882</v>
      </c>
      <c r="O3059" s="30">
        <v>202004304</v>
      </c>
      <c r="P3059" s="22"/>
      <c r="Q3059" s="22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9"/>
    </row>
    <row r="3060" spans="1:29" x14ac:dyDescent="0.25">
      <c r="A3060" s="27">
        <v>1996</v>
      </c>
      <c r="B3060" s="27" t="s">
        <v>4579</v>
      </c>
      <c r="C3060" s="27" t="s">
        <v>674</v>
      </c>
      <c r="D3060" s="27" t="s">
        <v>3846</v>
      </c>
      <c r="E3060" s="27" t="s">
        <v>4580</v>
      </c>
      <c r="F3060" s="28">
        <v>35323</v>
      </c>
      <c r="G3060" s="29">
        <v>0.54861111111111105</v>
      </c>
      <c r="H3060" s="28">
        <v>35323</v>
      </c>
      <c r="I3060" s="29">
        <v>0.59027777777777779</v>
      </c>
      <c r="J3060" s="27" t="s">
        <v>889</v>
      </c>
      <c r="K3060" s="27">
        <v>0</v>
      </c>
      <c r="L3060" s="27">
        <v>0.1</v>
      </c>
      <c r="M3060" s="27">
        <v>0.1</v>
      </c>
      <c r="N3060" s="27" t="s">
        <v>882</v>
      </c>
      <c r="O3060" s="30">
        <v>202007042</v>
      </c>
      <c r="P3060" s="22"/>
      <c r="Q3060" s="22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9"/>
    </row>
    <row r="3061" spans="1:29" x14ac:dyDescent="0.25">
      <c r="A3061" s="27">
        <v>1996</v>
      </c>
      <c r="B3061" s="27" t="s">
        <v>1096</v>
      </c>
      <c r="C3061" s="27" t="s">
        <v>676</v>
      </c>
      <c r="D3061" s="27" t="s">
        <v>930</v>
      </c>
      <c r="E3061" s="27" t="s">
        <v>1097</v>
      </c>
      <c r="F3061" s="28">
        <v>35323</v>
      </c>
      <c r="G3061" s="29">
        <v>0.55555555555555558</v>
      </c>
      <c r="H3061" s="28">
        <v>35323</v>
      </c>
      <c r="I3061" s="29">
        <v>0.625</v>
      </c>
      <c r="J3061" s="27" t="s">
        <v>889</v>
      </c>
      <c r="K3061" s="27">
        <v>0.25</v>
      </c>
      <c r="L3061" s="27">
        <v>0.25</v>
      </c>
      <c r="M3061" s="27">
        <v>0.5</v>
      </c>
      <c r="N3061" s="27" t="s">
        <v>882</v>
      </c>
      <c r="O3061" s="30">
        <v>202005845</v>
      </c>
      <c r="P3061" s="22"/>
      <c r="Q3061" s="22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9"/>
    </row>
    <row r="3062" spans="1:29" x14ac:dyDescent="0.25">
      <c r="A3062" s="27">
        <v>1996</v>
      </c>
      <c r="B3062" s="27" t="s">
        <v>4711</v>
      </c>
      <c r="C3062" s="27" t="s">
        <v>674</v>
      </c>
      <c r="D3062" s="27" t="s">
        <v>3830</v>
      </c>
      <c r="E3062" s="27" t="s">
        <v>4401</v>
      </c>
      <c r="F3062" s="28">
        <v>35323</v>
      </c>
      <c r="G3062" s="29">
        <v>0.60763888888888895</v>
      </c>
      <c r="H3062" s="28">
        <v>35323</v>
      </c>
      <c r="I3062" s="29">
        <v>0.64583333333333337</v>
      </c>
      <c r="J3062" s="27" t="s">
        <v>889</v>
      </c>
      <c r="K3062" s="27">
        <v>0</v>
      </c>
      <c r="L3062" s="27">
        <v>0.3</v>
      </c>
      <c r="M3062" s="27">
        <v>0.3</v>
      </c>
      <c r="N3062" s="27" t="s">
        <v>882</v>
      </c>
      <c r="O3062" s="30">
        <v>201906937</v>
      </c>
      <c r="P3062" s="22"/>
      <c r="Q3062" s="22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9"/>
    </row>
    <row r="3063" spans="1:29" x14ac:dyDescent="0.25">
      <c r="A3063" s="27">
        <v>1996</v>
      </c>
      <c r="B3063" s="27" t="s">
        <v>2322</v>
      </c>
      <c r="C3063" s="27" t="s">
        <v>2231</v>
      </c>
      <c r="D3063" s="27" t="s">
        <v>2250</v>
      </c>
      <c r="E3063" s="27" t="s">
        <v>2323</v>
      </c>
      <c r="F3063" s="28">
        <v>35323</v>
      </c>
      <c r="G3063" s="29">
        <v>0.61319444444444449</v>
      </c>
      <c r="H3063" s="28">
        <v>35323</v>
      </c>
      <c r="I3063" s="29">
        <v>0.67361111111111116</v>
      </c>
      <c r="J3063" s="27"/>
      <c r="K3063" s="27">
        <v>0</v>
      </c>
      <c r="L3063" s="27">
        <v>0.3</v>
      </c>
      <c r="M3063" s="27">
        <v>0.3</v>
      </c>
      <c r="N3063" s="27" t="s">
        <v>2173</v>
      </c>
      <c r="O3063" s="30">
        <v>201606590</v>
      </c>
      <c r="P3063" s="22"/>
      <c r="Q3063" s="22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9"/>
    </row>
    <row r="3064" spans="1:29" x14ac:dyDescent="0.25">
      <c r="A3064" s="27">
        <v>1996</v>
      </c>
      <c r="B3064" s="27" t="s">
        <v>4330</v>
      </c>
      <c r="C3064" s="27" t="s">
        <v>674</v>
      </c>
      <c r="D3064" s="27" t="s">
        <v>3841</v>
      </c>
      <c r="E3064" s="27" t="s">
        <v>4073</v>
      </c>
      <c r="F3064" s="28">
        <v>35323</v>
      </c>
      <c r="G3064" s="29">
        <v>0.63888888888888895</v>
      </c>
      <c r="H3064" s="28">
        <v>35323</v>
      </c>
      <c r="I3064" s="29">
        <v>0.70138888888888884</v>
      </c>
      <c r="J3064" s="27" t="s">
        <v>889</v>
      </c>
      <c r="K3064" s="27">
        <v>0</v>
      </c>
      <c r="L3064" s="27">
        <v>0.2</v>
      </c>
      <c r="M3064" s="27">
        <v>0.2</v>
      </c>
      <c r="N3064" s="27" t="s">
        <v>882</v>
      </c>
      <c r="O3064" s="30">
        <v>202102704</v>
      </c>
      <c r="P3064" s="22"/>
      <c r="Q3064" s="22"/>
      <c r="R3064" s="16"/>
      <c r="S3064" s="16"/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9"/>
    </row>
    <row r="3065" spans="1:29" x14ac:dyDescent="0.25">
      <c r="A3065" s="27">
        <v>1996</v>
      </c>
      <c r="B3065" s="27" t="s">
        <v>2318</v>
      </c>
      <c r="C3065" s="27" t="s">
        <v>2231</v>
      </c>
      <c r="D3065" s="27" t="s">
        <v>2262</v>
      </c>
      <c r="E3065" s="27" t="s">
        <v>2262</v>
      </c>
      <c r="F3065" s="28">
        <v>35323</v>
      </c>
      <c r="G3065" s="29">
        <v>0.64097222222222217</v>
      </c>
      <c r="H3065" s="28">
        <v>35323</v>
      </c>
      <c r="I3065" s="29">
        <v>0.68402777777777779</v>
      </c>
      <c r="J3065" s="27"/>
      <c r="K3065" s="27">
        <v>0.02</v>
      </c>
      <c r="L3065" s="27">
        <v>0</v>
      </c>
      <c r="M3065" s="27">
        <v>0.02</v>
      </c>
      <c r="N3065" s="27" t="s">
        <v>2173</v>
      </c>
      <c r="O3065" s="30">
        <v>202102704</v>
      </c>
      <c r="P3065" s="22"/>
      <c r="Q3065" s="22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9"/>
    </row>
    <row r="3066" spans="1:29" x14ac:dyDescent="0.25">
      <c r="A3066" s="27">
        <v>1996</v>
      </c>
      <c r="B3066" s="27" t="s">
        <v>4747</v>
      </c>
      <c r="C3066" s="27" t="s">
        <v>674</v>
      </c>
      <c r="D3066" s="27" t="s">
        <v>3859</v>
      </c>
      <c r="E3066" s="27" t="s">
        <v>3897</v>
      </c>
      <c r="F3066" s="28">
        <v>35323</v>
      </c>
      <c r="G3066" s="29">
        <v>0.64583333333333337</v>
      </c>
      <c r="H3066" s="28">
        <v>35323</v>
      </c>
      <c r="I3066" s="29">
        <v>0.73263888888888884</v>
      </c>
      <c r="J3066" s="27" t="s">
        <v>889</v>
      </c>
      <c r="K3066" s="27">
        <v>0</v>
      </c>
      <c r="L3066" s="27">
        <v>0.2</v>
      </c>
      <c r="M3066" s="27">
        <v>0.2</v>
      </c>
      <c r="N3066" s="27" t="s">
        <v>882</v>
      </c>
      <c r="O3066" s="30">
        <v>201705754</v>
      </c>
      <c r="P3066" s="22"/>
      <c r="Q3066" s="22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9"/>
    </row>
    <row r="3067" spans="1:29" x14ac:dyDescent="0.25">
      <c r="A3067" s="27">
        <v>1996</v>
      </c>
      <c r="B3067" s="27" t="s">
        <v>2329</v>
      </c>
      <c r="C3067" s="27" t="s">
        <v>2231</v>
      </c>
      <c r="D3067" s="27" t="s">
        <v>2330</v>
      </c>
      <c r="E3067" s="27" t="s">
        <v>2331</v>
      </c>
      <c r="F3067" s="28">
        <v>35323</v>
      </c>
      <c r="G3067" s="29">
        <v>0.65138888888888891</v>
      </c>
      <c r="H3067" s="28">
        <v>35323</v>
      </c>
      <c r="I3067" s="29">
        <v>0.76388888888888884</v>
      </c>
      <c r="J3067" s="27"/>
      <c r="K3067" s="27">
        <v>0.04</v>
      </c>
      <c r="L3067" s="27">
        <v>0</v>
      </c>
      <c r="M3067" s="27">
        <v>0.04</v>
      </c>
      <c r="N3067" s="27" t="s">
        <v>2173</v>
      </c>
      <c r="O3067" s="30">
        <v>201905451</v>
      </c>
      <c r="P3067" s="22"/>
      <c r="Q3067" s="22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9"/>
    </row>
    <row r="3068" spans="1:29" x14ac:dyDescent="0.25">
      <c r="A3068" s="27">
        <v>1996</v>
      </c>
      <c r="B3068" s="27" t="s">
        <v>4331</v>
      </c>
      <c r="C3068" s="27" t="s">
        <v>674</v>
      </c>
      <c r="D3068" s="27" t="s">
        <v>1248</v>
      </c>
      <c r="E3068" s="27" t="s">
        <v>4002</v>
      </c>
      <c r="F3068" s="28">
        <v>35323</v>
      </c>
      <c r="G3068" s="29">
        <v>0.68402777777777779</v>
      </c>
      <c r="H3068" s="28">
        <v>35323</v>
      </c>
      <c r="I3068" s="29">
        <v>0.69791666666666663</v>
      </c>
      <c r="J3068" s="27" t="s">
        <v>889</v>
      </c>
      <c r="K3068" s="27">
        <v>0</v>
      </c>
      <c r="L3068" s="27">
        <v>0.05</v>
      </c>
      <c r="M3068" s="27">
        <v>0.05</v>
      </c>
      <c r="N3068" s="27" t="s">
        <v>882</v>
      </c>
      <c r="O3068" s="30">
        <v>202006770</v>
      </c>
      <c r="P3068" s="22"/>
      <c r="Q3068" s="22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9"/>
    </row>
    <row r="3069" spans="1:29" x14ac:dyDescent="0.25">
      <c r="A3069" s="27">
        <v>1996</v>
      </c>
      <c r="B3069" s="27" t="s">
        <v>4058</v>
      </c>
      <c r="C3069" s="27" t="s">
        <v>674</v>
      </c>
      <c r="D3069" s="27" t="s">
        <v>752</v>
      </c>
      <c r="E3069" s="27" t="s">
        <v>3882</v>
      </c>
      <c r="F3069" s="28">
        <v>35323</v>
      </c>
      <c r="G3069" s="29">
        <v>0.69444444444444453</v>
      </c>
      <c r="H3069" s="28">
        <v>35323</v>
      </c>
      <c r="I3069" s="29">
        <v>0.79166666666666663</v>
      </c>
      <c r="J3069" s="27" t="s">
        <v>889</v>
      </c>
      <c r="K3069" s="27">
        <v>0</v>
      </c>
      <c r="L3069" s="27">
        <v>0.02</v>
      </c>
      <c r="M3069" s="27">
        <v>0.02</v>
      </c>
      <c r="N3069" s="27" t="s">
        <v>882</v>
      </c>
      <c r="O3069" s="30">
        <v>202007539</v>
      </c>
      <c r="P3069" s="22"/>
      <c r="Q3069" s="22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9"/>
    </row>
    <row r="3070" spans="1:29" x14ac:dyDescent="0.25">
      <c r="A3070" s="27">
        <v>1996</v>
      </c>
      <c r="B3070" s="27" t="s">
        <v>2297</v>
      </c>
      <c r="C3070" s="27" t="s">
        <v>2231</v>
      </c>
      <c r="D3070" s="27" t="s">
        <v>2250</v>
      </c>
      <c r="E3070" s="27" t="s">
        <v>2251</v>
      </c>
      <c r="F3070" s="28">
        <v>35323</v>
      </c>
      <c r="G3070" s="29">
        <v>0.69930555555555562</v>
      </c>
      <c r="H3070" s="28">
        <v>35323</v>
      </c>
      <c r="I3070" s="29">
        <v>0.81805555555555554</v>
      </c>
      <c r="J3070" s="27"/>
      <c r="K3070" s="27">
        <v>1.6</v>
      </c>
      <c r="L3070" s="27">
        <v>0</v>
      </c>
      <c r="M3070" s="27">
        <v>1.6</v>
      </c>
      <c r="N3070" s="27" t="s">
        <v>2173</v>
      </c>
      <c r="O3070" s="30">
        <v>202007855</v>
      </c>
      <c r="P3070" s="22"/>
      <c r="Q3070" s="22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9"/>
    </row>
    <row r="3071" spans="1:29" x14ac:dyDescent="0.25">
      <c r="A3071" s="27">
        <v>1996</v>
      </c>
      <c r="B3071" s="27" t="s">
        <v>1096</v>
      </c>
      <c r="C3071" s="27" t="s">
        <v>676</v>
      </c>
      <c r="D3071" s="27" t="s">
        <v>930</v>
      </c>
      <c r="E3071" s="27" t="s">
        <v>1097</v>
      </c>
      <c r="F3071" s="28">
        <v>35323</v>
      </c>
      <c r="G3071" s="29">
        <v>0.71180555555555547</v>
      </c>
      <c r="H3071" s="28">
        <v>35323</v>
      </c>
      <c r="I3071" s="29">
        <v>0.87152777777777779</v>
      </c>
      <c r="J3071" s="27" t="s">
        <v>889</v>
      </c>
      <c r="K3071" s="27">
        <v>0</v>
      </c>
      <c r="L3071" s="27">
        <v>1</v>
      </c>
      <c r="M3071" s="27">
        <v>1</v>
      </c>
      <c r="N3071" s="27" t="s">
        <v>882</v>
      </c>
      <c r="O3071" s="30">
        <v>202003466</v>
      </c>
      <c r="P3071" s="22"/>
      <c r="Q3071" s="22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9"/>
    </row>
    <row r="3072" spans="1:29" x14ac:dyDescent="0.25">
      <c r="A3072" s="27">
        <v>1996</v>
      </c>
      <c r="B3072" s="27" t="s">
        <v>900</v>
      </c>
      <c r="C3072" s="27" t="s">
        <v>676</v>
      </c>
      <c r="D3072" s="27" t="s">
        <v>901</v>
      </c>
      <c r="E3072" s="27" t="s">
        <v>824</v>
      </c>
      <c r="F3072" s="28">
        <v>35323</v>
      </c>
      <c r="G3072" s="29">
        <v>0.71527777777777779</v>
      </c>
      <c r="H3072" s="28">
        <v>35323</v>
      </c>
      <c r="I3072" s="29">
        <v>0.82291666666666663</v>
      </c>
      <c r="J3072" s="27" t="s">
        <v>889</v>
      </c>
      <c r="K3072" s="27">
        <v>0</v>
      </c>
      <c r="L3072" s="27">
        <v>0.5</v>
      </c>
      <c r="M3072" s="27">
        <v>0.5</v>
      </c>
      <c r="N3072" s="27" t="s">
        <v>882</v>
      </c>
      <c r="O3072" s="30">
        <v>201905325</v>
      </c>
      <c r="P3072" s="22"/>
      <c r="Q3072" s="22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9"/>
    </row>
    <row r="3073" spans="1:29" x14ac:dyDescent="0.25">
      <c r="A3073" s="27">
        <v>1996</v>
      </c>
      <c r="B3073" s="27" t="s">
        <v>4334</v>
      </c>
      <c r="C3073" s="27" t="s">
        <v>674</v>
      </c>
      <c r="D3073" s="27" t="s">
        <v>4049</v>
      </c>
      <c r="E3073" s="27" t="s">
        <v>4335</v>
      </c>
      <c r="F3073" s="28">
        <v>35323</v>
      </c>
      <c r="G3073" s="29">
        <v>0.71666666666666667</v>
      </c>
      <c r="H3073" s="28">
        <v>35323</v>
      </c>
      <c r="I3073" s="29">
        <v>0.75</v>
      </c>
      <c r="J3073" s="27" t="s">
        <v>889</v>
      </c>
      <c r="K3073" s="27">
        <v>0</v>
      </c>
      <c r="L3073" s="27">
        <v>0.05</v>
      </c>
      <c r="M3073" s="27">
        <v>0.05</v>
      </c>
      <c r="N3073" s="27" t="s">
        <v>882</v>
      </c>
      <c r="O3073" s="30">
        <v>201802646</v>
      </c>
      <c r="P3073" s="22"/>
      <c r="Q3073" s="22"/>
      <c r="R3073" s="16"/>
      <c r="S3073" s="16"/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9"/>
    </row>
    <row r="3074" spans="1:29" x14ac:dyDescent="0.25">
      <c r="A3074" s="27">
        <v>1996</v>
      </c>
      <c r="B3074" s="27" t="s">
        <v>4048</v>
      </c>
      <c r="C3074" s="27" t="s">
        <v>674</v>
      </c>
      <c r="D3074" s="27" t="s">
        <v>4049</v>
      </c>
      <c r="E3074" s="27" t="s">
        <v>4050</v>
      </c>
      <c r="F3074" s="28">
        <v>35323</v>
      </c>
      <c r="G3074" s="29">
        <v>0.75138888888888899</v>
      </c>
      <c r="H3074" s="28">
        <v>35323</v>
      </c>
      <c r="I3074" s="29">
        <v>0.8125</v>
      </c>
      <c r="J3074" s="27" t="s">
        <v>889</v>
      </c>
      <c r="K3074" s="27">
        <v>0</v>
      </c>
      <c r="L3074" s="27">
        <v>0.02</v>
      </c>
      <c r="M3074" s="27">
        <v>0.02</v>
      </c>
      <c r="N3074" s="27" t="s">
        <v>882</v>
      </c>
      <c r="O3074" s="30">
        <v>201904531</v>
      </c>
      <c r="P3074" s="22"/>
      <c r="Q3074" s="22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9"/>
    </row>
    <row r="3075" spans="1:29" x14ac:dyDescent="0.25">
      <c r="A3075" s="27">
        <v>1996</v>
      </c>
      <c r="B3075" s="27" t="s">
        <v>4582</v>
      </c>
      <c r="C3075" s="27" t="s">
        <v>674</v>
      </c>
      <c r="D3075" s="27" t="s">
        <v>1248</v>
      </c>
      <c r="E3075" s="27" t="s">
        <v>4389</v>
      </c>
      <c r="F3075" s="28">
        <v>35323</v>
      </c>
      <c r="G3075" s="29">
        <v>0.75694444444444453</v>
      </c>
      <c r="H3075" s="28">
        <v>35323</v>
      </c>
      <c r="I3075" s="29">
        <v>0.89583333333333337</v>
      </c>
      <c r="J3075" s="27" t="s">
        <v>889</v>
      </c>
      <c r="K3075" s="27">
        <v>0</v>
      </c>
      <c r="L3075" s="27">
        <v>0.1</v>
      </c>
      <c r="M3075" s="27">
        <v>0.1</v>
      </c>
      <c r="N3075" s="27" t="s">
        <v>882</v>
      </c>
      <c r="O3075" s="30">
        <v>202003574</v>
      </c>
      <c r="P3075" s="22"/>
      <c r="Q3075" s="22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9"/>
    </row>
    <row r="3076" spans="1:29" x14ac:dyDescent="0.25">
      <c r="A3076" s="27">
        <v>1996</v>
      </c>
      <c r="B3076" s="27" t="s">
        <v>4749</v>
      </c>
      <c r="C3076" s="27" t="s">
        <v>674</v>
      </c>
      <c r="D3076" s="27" t="s">
        <v>3859</v>
      </c>
      <c r="E3076" s="27" t="s">
        <v>4052</v>
      </c>
      <c r="F3076" s="28">
        <v>35323</v>
      </c>
      <c r="G3076" s="29">
        <v>0.77777777777777779</v>
      </c>
      <c r="H3076" s="28">
        <v>35323</v>
      </c>
      <c r="I3076" s="29">
        <v>0.80555555555555547</v>
      </c>
      <c r="J3076" s="27" t="s">
        <v>889</v>
      </c>
      <c r="K3076" s="27">
        <v>0</v>
      </c>
      <c r="L3076" s="27">
        <v>0.2</v>
      </c>
      <c r="M3076" s="27">
        <v>0.2</v>
      </c>
      <c r="N3076" s="27" t="s">
        <v>882</v>
      </c>
      <c r="O3076" s="30">
        <v>201706421</v>
      </c>
      <c r="P3076" s="22"/>
      <c r="Q3076" s="22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9"/>
    </row>
    <row r="3077" spans="1:29" x14ac:dyDescent="0.25">
      <c r="A3077" s="27">
        <v>1996</v>
      </c>
      <c r="B3077" s="27" t="s">
        <v>2270</v>
      </c>
      <c r="C3077" s="27" t="s">
        <v>2231</v>
      </c>
      <c r="D3077" s="27" t="s">
        <v>2268</v>
      </c>
      <c r="E3077" s="27" t="s">
        <v>2271</v>
      </c>
      <c r="F3077" s="28">
        <v>35323</v>
      </c>
      <c r="G3077" s="29">
        <v>0.84027777777777779</v>
      </c>
      <c r="H3077" s="28">
        <v>35323</v>
      </c>
      <c r="I3077" s="29">
        <v>0.86805555555555547</v>
      </c>
      <c r="J3077" s="27"/>
      <c r="K3077" s="27">
        <v>0.01</v>
      </c>
      <c r="L3077" s="27">
        <v>0</v>
      </c>
      <c r="M3077" s="27">
        <v>0.01</v>
      </c>
      <c r="N3077" s="27" t="s">
        <v>2173</v>
      </c>
      <c r="O3077" s="30">
        <v>201906108</v>
      </c>
      <c r="P3077" s="22"/>
      <c r="Q3077" s="22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9"/>
    </row>
    <row r="3078" spans="1:29" x14ac:dyDescent="0.25">
      <c r="A3078" s="27">
        <v>1996</v>
      </c>
      <c r="B3078" s="27" t="s">
        <v>4339</v>
      </c>
      <c r="C3078" s="27" t="s">
        <v>674</v>
      </c>
      <c r="D3078" s="27" t="s">
        <v>4049</v>
      </c>
      <c r="E3078" s="27" t="s">
        <v>4340</v>
      </c>
      <c r="F3078" s="28">
        <v>35323</v>
      </c>
      <c r="G3078" s="29">
        <v>0.84930555555555554</v>
      </c>
      <c r="H3078" s="28">
        <v>35323</v>
      </c>
      <c r="I3078" s="29">
        <v>0.90277777777777779</v>
      </c>
      <c r="J3078" s="27" t="s">
        <v>889</v>
      </c>
      <c r="K3078" s="27">
        <v>0</v>
      </c>
      <c r="L3078" s="27">
        <v>0.1</v>
      </c>
      <c r="M3078" s="27">
        <v>0.1</v>
      </c>
      <c r="N3078" s="27" t="s">
        <v>882</v>
      </c>
      <c r="O3078" s="30">
        <v>201804514</v>
      </c>
      <c r="P3078" s="22"/>
      <c r="Q3078" s="22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9"/>
    </row>
    <row r="3079" spans="1:29" x14ac:dyDescent="0.25">
      <c r="A3079" s="27">
        <v>1996</v>
      </c>
      <c r="B3079" s="27" t="s">
        <v>4711</v>
      </c>
      <c r="C3079" s="27" t="s">
        <v>674</v>
      </c>
      <c r="D3079" s="27" t="s">
        <v>3830</v>
      </c>
      <c r="E3079" s="27" t="s">
        <v>4401</v>
      </c>
      <c r="F3079" s="28">
        <v>35323</v>
      </c>
      <c r="G3079" s="29">
        <v>0.85416666666666663</v>
      </c>
      <c r="H3079" s="28">
        <v>35323</v>
      </c>
      <c r="I3079" s="29">
        <v>0.95138888888888884</v>
      </c>
      <c r="J3079" s="27" t="s">
        <v>889</v>
      </c>
      <c r="K3079" s="27">
        <v>0</v>
      </c>
      <c r="L3079" s="27">
        <v>0.2</v>
      </c>
      <c r="M3079" s="27">
        <v>0.2</v>
      </c>
      <c r="N3079" s="27" t="s">
        <v>882</v>
      </c>
      <c r="O3079" s="30">
        <v>201606590</v>
      </c>
      <c r="P3079" s="22"/>
      <c r="Q3079" s="22"/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9"/>
    </row>
    <row r="3080" spans="1:29" x14ac:dyDescent="0.25">
      <c r="A3080" s="27">
        <v>1996</v>
      </c>
      <c r="B3080" s="27" t="s">
        <v>4332</v>
      </c>
      <c r="C3080" s="27" t="s">
        <v>674</v>
      </c>
      <c r="D3080" s="27" t="s">
        <v>802</v>
      </c>
      <c r="E3080" s="27" t="s">
        <v>4333</v>
      </c>
      <c r="F3080" s="28">
        <v>35323</v>
      </c>
      <c r="G3080" s="29">
        <v>0.88888888888888884</v>
      </c>
      <c r="H3080" s="28">
        <v>35323</v>
      </c>
      <c r="I3080" s="29">
        <v>0.91666666666666663</v>
      </c>
      <c r="J3080" s="27" t="s">
        <v>889</v>
      </c>
      <c r="K3080" s="27">
        <v>0</v>
      </c>
      <c r="L3080" s="27">
        <v>0.05</v>
      </c>
      <c r="M3080" s="27">
        <v>0.05</v>
      </c>
      <c r="N3080" s="27" t="s">
        <v>882</v>
      </c>
      <c r="O3080" s="30">
        <v>201908143</v>
      </c>
      <c r="P3080" s="22"/>
      <c r="Q3080" s="22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9"/>
    </row>
    <row r="3081" spans="1:29" x14ac:dyDescent="0.25">
      <c r="A3081" s="27">
        <v>1996</v>
      </c>
      <c r="B3081" s="27" t="s">
        <v>1096</v>
      </c>
      <c r="C3081" s="27" t="s">
        <v>676</v>
      </c>
      <c r="D3081" s="27" t="s">
        <v>930</v>
      </c>
      <c r="E3081" s="27" t="s">
        <v>1097</v>
      </c>
      <c r="F3081" s="28">
        <v>35323</v>
      </c>
      <c r="G3081" s="29">
        <v>0.89930555555555547</v>
      </c>
      <c r="H3081" s="28">
        <v>35323</v>
      </c>
      <c r="I3081" s="29">
        <v>0.94791666666666663</v>
      </c>
      <c r="J3081" s="27" t="s">
        <v>889</v>
      </c>
      <c r="K3081" s="27">
        <v>0</v>
      </c>
      <c r="L3081" s="27">
        <v>0.01</v>
      </c>
      <c r="M3081" s="27">
        <v>0.01</v>
      </c>
      <c r="N3081" s="27" t="s">
        <v>882</v>
      </c>
      <c r="O3081" s="30">
        <v>201704991</v>
      </c>
      <c r="P3081" s="22"/>
      <c r="Q3081" s="22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9"/>
    </row>
    <row r="3082" spans="1:29" x14ac:dyDescent="0.25">
      <c r="A3082" s="27">
        <v>1996</v>
      </c>
      <c r="B3082" s="27" t="s">
        <v>1148</v>
      </c>
      <c r="C3082" s="27" t="s">
        <v>676</v>
      </c>
      <c r="D3082" s="27" t="s">
        <v>905</v>
      </c>
      <c r="E3082" s="27" t="s">
        <v>1149</v>
      </c>
      <c r="F3082" s="28">
        <v>35323</v>
      </c>
      <c r="G3082" s="29">
        <v>0.90625</v>
      </c>
      <c r="H3082" s="28">
        <v>35323</v>
      </c>
      <c r="I3082" s="29">
        <v>0.95138888888888884</v>
      </c>
      <c r="J3082" s="27" t="s">
        <v>889</v>
      </c>
      <c r="K3082" s="27">
        <v>0</v>
      </c>
      <c r="L3082" s="27">
        <v>0.02</v>
      </c>
      <c r="M3082" s="27">
        <v>0.02</v>
      </c>
      <c r="N3082" s="27" t="s">
        <v>882</v>
      </c>
      <c r="O3082" s="30">
        <v>201706200</v>
      </c>
      <c r="P3082" s="22"/>
      <c r="Q3082" s="22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9"/>
    </row>
    <row r="3083" spans="1:29" x14ac:dyDescent="0.25">
      <c r="A3083" s="27">
        <v>1996</v>
      </c>
      <c r="B3083" s="27" t="s">
        <v>4710</v>
      </c>
      <c r="C3083" s="27" t="s">
        <v>674</v>
      </c>
      <c r="D3083" s="27" t="s">
        <v>1248</v>
      </c>
      <c r="E3083" s="27" t="s">
        <v>4042</v>
      </c>
      <c r="F3083" s="28">
        <v>35323</v>
      </c>
      <c r="G3083" s="29">
        <v>0.91666666666666663</v>
      </c>
      <c r="H3083" s="28">
        <v>35323</v>
      </c>
      <c r="I3083" s="29">
        <v>0.98611111111111116</v>
      </c>
      <c r="J3083" s="27" t="s">
        <v>889</v>
      </c>
      <c r="K3083" s="27">
        <v>0</v>
      </c>
      <c r="L3083" s="27">
        <v>0.15</v>
      </c>
      <c r="M3083" s="27">
        <v>0.15</v>
      </c>
      <c r="N3083" s="27" t="s">
        <v>882</v>
      </c>
      <c r="O3083" s="30">
        <v>202004343</v>
      </c>
      <c r="P3083" s="22"/>
      <c r="Q3083" s="22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9"/>
    </row>
    <row r="3084" spans="1:29" x14ac:dyDescent="0.25">
      <c r="A3084" s="27">
        <v>1996</v>
      </c>
      <c r="B3084" s="27" t="s">
        <v>3886</v>
      </c>
      <c r="C3084" s="27" t="s">
        <v>674</v>
      </c>
      <c r="D3084" s="27" t="s">
        <v>3846</v>
      </c>
      <c r="E3084" s="27" t="s">
        <v>3887</v>
      </c>
      <c r="F3084" s="28">
        <v>35323</v>
      </c>
      <c r="G3084" s="29">
        <v>0.98263888888888884</v>
      </c>
      <c r="H3084" s="28">
        <v>35324</v>
      </c>
      <c r="I3084" s="29">
        <v>6.9444444444444441E-3</v>
      </c>
      <c r="J3084" s="27" t="s">
        <v>889</v>
      </c>
      <c r="K3084" s="27">
        <v>0</v>
      </c>
      <c r="L3084" s="27">
        <v>0.01</v>
      </c>
      <c r="M3084" s="27">
        <v>0.01</v>
      </c>
      <c r="N3084" s="27" t="s">
        <v>882</v>
      </c>
      <c r="O3084" s="30">
        <v>201806798</v>
      </c>
      <c r="P3084" s="22"/>
      <c r="Q3084" s="22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9"/>
    </row>
    <row r="3085" spans="1:29" x14ac:dyDescent="0.25">
      <c r="A3085" s="27">
        <v>1996</v>
      </c>
      <c r="B3085" s="27" t="s">
        <v>3888</v>
      </c>
      <c r="C3085" s="27" t="s">
        <v>674</v>
      </c>
      <c r="D3085" s="27" t="s">
        <v>3859</v>
      </c>
      <c r="E3085" s="27" t="s">
        <v>3889</v>
      </c>
      <c r="F3085" s="28">
        <v>35323</v>
      </c>
      <c r="G3085" s="29">
        <v>0.98263888888888884</v>
      </c>
      <c r="H3085" s="28">
        <v>35324</v>
      </c>
      <c r="I3085" s="29">
        <v>3.8194444444444441E-2</v>
      </c>
      <c r="J3085" s="27" t="s">
        <v>889</v>
      </c>
      <c r="K3085" s="27">
        <v>0</v>
      </c>
      <c r="L3085" s="27">
        <v>0.01</v>
      </c>
      <c r="M3085" s="27">
        <v>0.01</v>
      </c>
      <c r="N3085" s="27" t="s">
        <v>882</v>
      </c>
      <c r="O3085" s="30">
        <v>202008396</v>
      </c>
      <c r="P3085" s="22"/>
      <c r="Q3085" s="22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9"/>
    </row>
    <row r="3086" spans="1:29" x14ac:dyDescent="0.25">
      <c r="A3086" s="27">
        <v>1996</v>
      </c>
      <c r="B3086" s="27" t="s">
        <v>3883</v>
      </c>
      <c r="C3086" s="27" t="s">
        <v>674</v>
      </c>
      <c r="D3086" s="27" t="s">
        <v>3884</v>
      </c>
      <c r="E3086" s="27" t="s">
        <v>3885</v>
      </c>
      <c r="F3086" s="28">
        <v>35324</v>
      </c>
      <c r="G3086" s="29">
        <v>3.125E-2</v>
      </c>
      <c r="H3086" s="28">
        <v>35324</v>
      </c>
      <c r="I3086" s="29">
        <v>5.2083333333333336E-2</v>
      </c>
      <c r="J3086" s="27" t="s">
        <v>889</v>
      </c>
      <c r="K3086" s="27">
        <v>0</v>
      </c>
      <c r="L3086" s="27">
        <v>0.01</v>
      </c>
      <c r="M3086" s="27">
        <v>0.01</v>
      </c>
      <c r="N3086" s="27" t="s">
        <v>882</v>
      </c>
      <c r="O3086" s="30">
        <v>201603268</v>
      </c>
      <c r="P3086" s="22"/>
      <c r="Q3086" s="22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9"/>
    </row>
    <row r="3087" spans="1:29" x14ac:dyDescent="0.25">
      <c r="A3087" s="27">
        <v>1996</v>
      </c>
      <c r="B3087" s="27" t="s">
        <v>4577</v>
      </c>
      <c r="C3087" s="27" t="s">
        <v>674</v>
      </c>
      <c r="D3087" s="27" t="s">
        <v>1248</v>
      </c>
      <c r="E3087" s="27" t="s">
        <v>835</v>
      </c>
      <c r="F3087" s="28">
        <v>35324</v>
      </c>
      <c r="G3087" s="29">
        <v>9.7222222222222224E-2</v>
      </c>
      <c r="H3087" s="28">
        <v>35324</v>
      </c>
      <c r="I3087" s="29">
        <v>0.18055555555555555</v>
      </c>
      <c r="J3087" s="27" t="s">
        <v>889</v>
      </c>
      <c r="K3087" s="27">
        <v>0</v>
      </c>
      <c r="L3087" s="27">
        <v>0.1</v>
      </c>
      <c r="M3087" s="27">
        <v>0.1</v>
      </c>
      <c r="N3087" s="27" t="s">
        <v>882</v>
      </c>
      <c r="O3087" s="30">
        <v>201906665</v>
      </c>
      <c r="P3087" s="22"/>
      <c r="Q3087" s="22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9"/>
    </row>
    <row r="3088" spans="1:29" x14ac:dyDescent="0.25">
      <c r="A3088" s="27">
        <v>1996</v>
      </c>
      <c r="B3088" s="27" t="s">
        <v>4330</v>
      </c>
      <c r="C3088" s="27" t="s">
        <v>674</v>
      </c>
      <c r="D3088" s="27" t="s">
        <v>3841</v>
      </c>
      <c r="E3088" s="27" t="s">
        <v>4073</v>
      </c>
      <c r="F3088" s="28">
        <v>35324</v>
      </c>
      <c r="G3088" s="29">
        <v>0.10416666666666667</v>
      </c>
      <c r="H3088" s="28">
        <v>35324</v>
      </c>
      <c r="I3088" s="29">
        <v>0.15625</v>
      </c>
      <c r="J3088" s="27" t="s">
        <v>889</v>
      </c>
      <c r="K3088" s="27">
        <v>0</v>
      </c>
      <c r="L3088" s="27">
        <v>0.05</v>
      </c>
      <c r="M3088" s="27">
        <v>0.05</v>
      </c>
      <c r="N3088" s="27" t="s">
        <v>882</v>
      </c>
      <c r="O3088" s="30">
        <v>202004343</v>
      </c>
      <c r="P3088" s="22"/>
      <c r="Q3088" s="22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9"/>
    </row>
    <row r="3089" spans="1:29" x14ac:dyDescent="0.25">
      <c r="A3089" s="27">
        <v>1996</v>
      </c>
      <c r="B3089" s="27" t="s">
        <v>4710</v>
      </c>
      <c r="C3089" s="27" t="s">
        <v>674</v>
      </c>
      <c r="D3089" s="27" t="s">
        <v>1248</v>
      </c>
      <c r="E3089" s="27" t="s">
        <v>4042</v>
      </c>
      <c r="F3089" s="28">
        <v>35324</v>
      </c>
      <c r="G3089" s="29">
        <v>0.125</v>
      </c>
      <c r="H3089" s="28">
        <v>35324</v>
      </c>
      <c r="I3089" s="29">
        <v>0.1875</v>
      </c>
      <c r="J3089" s="27" t="s">
        <v>889</v>
      </c>
      <c r="K3089" s="27">
        <v>0</v>
      </c>
      <c r="L3089" s="27">
        <v>0.15</v>
      </c>
      <c r="M3089" s="27">
        <v>0.15</v>
      </c>
      <c r="N3089" s="27" t="s">
        <v>882</v>
      </c>
      <c r="O3089" s="30">
        <v>202006770</v>
      </c>
      <c r="P3089" s="22"/>
      <c r="Q3089" s="22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9"/>
    </row>
    <row r="3090" spans="1:29" x14ac:dyDescent="0.25">
      <c r="A3090" s="27">
        <v>1996</v>
      </c>
      <c r="B3090" s="27" t="s">
        <v>4909</v>
      </c>
      <c r="C3090" s="27" t="s">
        <v>674</v>
      </c>
      <c r="D3090" s="27" t="s">
        <v>3933</v>
      </c>
      <c r="E3090" s="27" t="s">
        <v>4910</v>
      </c>
      <c r="F3090" s="28">
        <v>35324</v>
      </c>
      <c r="G3090" s="29">
        <v>0.125</v>
      </c>
      <c r="H3090" s="28">
        <v>35324</v>
      </c>
      <c r="I3090" s="29">
        <v>0.22222222222222221</v>
      </c>
      <c r="J3090" s="27" t="s">
        <v>889</v>
      </c>
      <c r="K3090" s="27">
        <v>0</v>
      </c>
      <c r="L3090" s="27">
        <v>0.75</v>
      </c>
      <c r="M3090" s="27">
        <v>0.75</v>
      </c>
      <c r="N3090" s="27" t="s">
        <v>882</v>
      </c>
      <c r="O3090" s="30">
        <v>201804904</v>
      </c>
      <c r="P3090" s="22"/>
      <c r="Q3090" s="22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9"/>
    </row>
    <row r="3091" spans="1:29" x14ac:dyDescent="0.25">
      <c r="A3091" s="27">
        <v>1996</v>
      </c>
      <c r="B3091" s="27" t="s">
        <v>4581</v>
      </c>
      <c r="C3091" s="27" t="s">
        <v>674</v>
      </c>
      <c r="D3091" s="27" t="s">
        <v>3841</v>
      </c>
      <c r="E3091" s="27" t="s">
        <v>3927</v>
      </c>
      <c r="F3091" s="28">
        <v>35324</v>
      </c>
      <c r="G3091" s="29">
        <v>0.19444444444444445</v>
      </c>
      <c r="H3091" s="28">
        <v>35324</v>
      </c>
      <c r="I3091" s="29">
        <v>0.25694444444444448</v>
      </c>
      <c r="J3091" s="27" t="s">
        <v>889</v>
      </c>
      <c r="K3091" s="27">
        <v>0</v>
      </c>
      <c r="L3091" s="27">
        <v>0.1</v>
      </c>
      <c r="M3091" s="27">
        <v>0.1</v>
      </c>
      <c r="N3091" s="27" t="s">
        <v>882</v>
      </c>
      <c r="O3091" s="30">
        <v>201809988</v>
      </c>
      <c r="P3091" s="22"/>
      <c r="Q3091" s="22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9"/>
    </row>
    <row r="3092" spans="1:29" x14ac:dyDescent="0.25">
      <c r="A3092" s="27">
        <v>1996</v>
      </c>
      <c r="B3092" s="27" t="s">
        <v>4582</v>
      </c>
      <c r="C3092" s="27" t="s">
        <v>674</v>
      </c>
      <c r="D3092" s="27" t="s">
        <v>1248</v>
      </c>
      <c r="E3092" s="27" t="s">
        <v>4389</v>
      </c>
      <c r="F3092" s="28">
        <v>35324</v>
      </c>
      <c r="G3092" s="29">
        <v>0.19791666666666666</v>
      </c>
      <c r="H3092" s="28">
        <v>35324</v>
      </c>
      <c r="I3092" s="29">
        <v>0.52083333333333337</v>
      </c>
      <c r="J3092" s="27" t="s">
        <v>889</v>
      </c>
      <c r="K3092" s="27">
        <v>0</v>
      </c>
      <c r="L3092" s="27">
        <v>10</v>
      </c>
      <c r="M3092" s="27">
        <v>10</v>
      </c>
      <c r="N3092" s="27" t="s">
        <v>882</v>
      </c>
      <c r="O3092" s="30">
        <v>202102704</v>
      </c>
      <c r="P3092" s="22"/>
      <c r="Q3092" s="22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9"/>
    </row>
    <row r="3093" spans="1:29" x14ac:dyDescent="0.25">
      <c r="A3093" s="27">
        <v>1996</v>
      </c>
      <c r="B3093" s="27" t="s">
        <v>4711</v>
      </c>
      <c r="C3093" s="27" t="s">
        <v>674</v>
      </c>
      <c r="D3093" s="27" t="s">
        <v>3830</v>
      </c>
      <c r="E3093" s="27" t="s">
        <v>4401</v>
      </c>
      <c r="F3093" s="28">
        <v>35324</v>
      </c>
      <c r="G3093" s="29">
        <v>0.22916666666666666</v>
      </c>
      <c r="H3093" s="28">
        <v>35324</v>
      </c>
      <c r="I3093" s="29">
        <v>0.27083333333333331</v>
      </c>
      <c r="J3093" s="27" t="s">
        <v>889</v>
      </c>
      <c r="K3093" s="27">
        <v>0</v>
      </c>
      <c r="L3093" s="27">
        <v>0.15</v>
      </c>
      <c r="M3093" s="27">
        <v>0.15</v>
      </c>
      <c r="N3093" s="27" t="s">
        <v>882</v>
      </c>
      <c r="O3093" s="30">
        <v>201908143</v>
      </c>
      <c r="P3093" s="22"/>
      <c r="Q3093" s="22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9"/>
    </row>
    <row r="3094" spans="1:29" x14ac:dyDescent="0.25">
      <c r="A3094" s="27">
        <v>1996</v>
      </c>
      <c r="B3094" s="27" t="s">
        <v>4746</v>
      </c>
      <c r="C3094" s="27" t="s">
        <v>674</v>
      </c>
      <c r="D3094" s="27" t="s">
        <v>752</v>
      </c>
      <c r="E3094" s="27" t="s">
        <v>4271</v>
      </c>
      <c r="F3094" s="28">
        <v>35324</v>
      </c>
      <c r="G3094" s="29">
        <v>0.36458333333333331</v>
      </c>
      <c r="H3094" s="28">
        <v>35324</v>
      </c>
      <c r="I3094" s="29">
        <v>0.47569444444444442</v>
      </c>
      <c r="J3094" s="27" t="s">
        <v>889</v>
      </c>
      <c r="K3094" s="27">
        <v>0</v>
      </c>
      <c r="L3094" s="27">
        <v>0.2</v>
      </c>
      <c r="M3094" s="27">
        <v>0.2</v>
      </c>
      <c r="N3094" s="27" t="s">
        <v>882</v>
      </c>
      <c r="O3094" s="30">
        <v>201907581</v>
      </c>
      <c r="P3094" s="22"/>
      <c r="Q3094" s="22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9"/>
    </row>
    <row r="3095" spans="1:29" x14ac:dyDescent="0.25">
      <c r="A3095" s="27">
        <v>1996</v>
      </c>
      <c r="B3095" s="27" t="s">
        <v>4710</v>
      </c>
      <c r="C3095" s="27" t="s">
        <v>674</v>
      </c>
      <c r="D3095" s="27" t="s">
        <v>1248</v>
      </c>
      <c r="E3095" s="27" t="s">
        <v>4042</v>
      </c>
      <c r="F3095" s="28">
        <v>35324</v>
      </c>
      <c r="G3095" s="29">
        <v>0.44444444444444442</v>
      </c>
      <c r="H3095" s="28">
        <v>35324</v>
      </c>
      <c r="I3095" s="29">
        <v>0.51388888888888895</v>
      </c>
      <c r="J3095" s="27" t="s">
        <v>889</v>
      </c>
      <c r="K3095" s="27">
        <v>0</v>
      </c>
      <c r="L3095" s="27">
        <v>0.25</v>
      </c>
      <c r="M3095" s="27">
        <v>0.25</v>
      </c>
      <c r="N3095" s="27" t="s">
        <v>882</v>
      </c>
      <c r="O3095" s="30">
        <v>202007525</v>
      </c>
      <c r="P3095" s="22"/>
      <c r="Q3095" s="22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9"/>
    </row>
    <row r="3096" spans="1:29" x14ac:dyDescent="0.25">
      <c r="A3096" s="27">
        <v>1996</v>
      </c>
      <c r="B3096" s="27" t="s">
        <v>1567</v>
      </c>
      <c r="C3096" s="27" t="s">
        <v>676</v>
      </c>
      <c r="D3096" s="27" t="s">
        <v>901</v>
      </c>
      <c r="E3096" s="27" t="s">
        <v>1524</v>
      </c>
      <c r="F3096" s="28">
        <v>35324</v>
      </c>
      <c r="G3096" s="29">
        <v>0.46527777777777773</v>
      </c>
      <c r="H3096" s="28">
        <v>35324</v>
      </c>
      <c r="I3096" s="29">
        <v>0.50694444444444442</v>
      </c>
      <c r="J3096" s="27" t="s">
        <v>889</v>
      </c>
      <c r="K3096" s="27">
        <v>0</v>
      </c>
      <c r="L3096" s="27">
        <v>2</v>
      </c>
      <c r="M3096" s="27">
        <v>2</v>
      </c>
      <c r="N3096" s="27" t="s">
        <v>882</v>
      </c>
      <c r="O3096" s="30">
        <v>202006562</v>
      </c>
      <c r="P3096" s="22"/>
      <c r="Q3096" s="22"/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9"/>
    </row>
    <row r="3097" spans="1:29" x14ac:dyDescent="0.25">
      <c r="A3097" s="27">
        <v>1996</v>
      </c>
      <c r="B3097" s="27" t="s">
        <v>3881</v>
      </c>
      <c r="C3097" s="27" t="s">
        <v>674</v>
      </c>
      <c r="D3097" s="27" t="s">
        <v>752</v>
      </c>
      <c r="E3097" s="27" t="s">
        <v>3882</v>
      </c>
      <c r="F3097" s="28">
        <v>35324</v>
      </c>
      <c r="G3097" s="29">
        <v>0.4826388888888889</v>
      </c>
      <c r="H3097" s="28">
        <v>35324</v>
      </c>
      <c r="I3097" s="29">
        <v>0.50694444444444442</v>
      </c>
      <c r="J3097" s="27" t="s">
        <v>889</v>
      </c>
      <c r="K3097" s="27">
        <v>0</v>
      </c>
      <c r="L3097" s="27">
        <v>0.01</v>
      </c>
      <c r="M3097" s="27">
        <v>0.01</v>
      </c>
      <c r="N3097" s="27" t="s">
        <v>882</v>
      </c>
      <c r="O3097" s="30">
        <v>201907264</v>
      </c>
      <c r="P3097" s="22"/>
      <c r="Q3097" s="22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9"/>
    </row>
    <row r="3098" spans="1:29" x14ac:dyDescent="0.25">
      <c r="A3098" s="27">
        <v>1996</v>
      </c>
      <c r="B3098" s="27" t="s">
        <v>3888</v>
      </c>
      <c r="C3098" s="27" t="s">
        <v>674</v>
      </c>
      <c r="D3098" s="27" t="s">
        <v>3859</v>
      </c>
      <c r="E3098" s="27" t="s">
        <v>3889</v>
      </c>
      <c r="F3098" s="28">
        <v>35324</v>
      </c>
      <c r="G3098" s="29">
        <v>0.50347222222222221</v>
      </c>
      <c r="H3098" s="28">
        <v>35324</v>
      </c>
      <c r="I3098" s="29">
        <v>0.56944444444444442</v>
      </c>
      <c r="J3098" s="27" t="s">
        <v>889</v>
      </c>
      <c r="K3098" s="27">
        <v>0</v>
      </c>
      <c r="L3098" s="27">
        <v>0.1</v>
      </c>
      <c r="M3098" s="27">
        <v>0.1</v>
      </c>
      <c r="N3098" s="27" t="s">
        <v>882</v>
      </c>
      <c r="O3098" s="30">
        <v>201603694</v>
      </c>
      <c r="P3098" s="22"/>
      <c r="Q3098" s="22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9"/>
    </row>
    <row r="3099" spans="1:29" x14ac:dyDescent="0.25">
      <c r="A3099" s="27">
        <v>1996</v>
      </c>
      <c r="B3099" s="27" t="s">
        <v>1095</v>
      </c>
      <c r="C3099" s="27" t="s">
        <v>676</v>
      </c>
      <c r="D3099" s="27" t="s">
        <v>914</v>
      </c>
      <c r="E3099" s="27" t="s">
        <v>1017</v>
      </c>
      <c r="F3099" s="28">
        <v>35324</v>
      </c>
      <c r="G3099" s="29">
        <v>0.60416666666666663</v>
      </c>
      <c r="H3099" s="28">
        <v>35324</v>
      </c>
      <c r="I3099" s="29">
        <v>0.63194444444444442</v>
      </c>
      <c r="J3099" s="27" t="s">
        <v>889</v>
      </c>
      <c r="K3099" s="27">
        <v>0</v>
      </c>
      <c r="L3099" s="27">
        <v>0.01</v>
      </c>
      <c r="M3099" s="27">
        <v>0.01</v>
      </c>
      <c r="N3099" s="27" t="s">
        <v>882</v>
      </c>
      <c r="O3099" s="30">
        <v>201806321</v>
      </c>
      <c r="P3099" s="22"/>
      <c r="Q3099" s="22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9"/>
    </row>
    <row r="3100" spans="1:29" x14ac:dyDescent="0.25">
      <c r="A3100" s="27">
        <v>1996</v>
      </c>
      <c r="B3100" s="27" t="s">
        <v>2491</v>
      </c>
      <c r="C3100" s="27" t="s">
        <v>2231</v>
      </c>
      <c r="D3100" s="27" t="s">
        <v>2268</v>
      </c>
      <c r="E3100" s="27" t="s">
        <v>2268</v>
      </c>
      <c r="F3100" s="28">
        <v>35334</v>
      </c>
      <c r="G3100" s="29">
        <v>0.6875</v>
      </c>
      <c r="H3100" s="28">
        <v>35334</v>
      </c>
      <c r="I3100" s="29">
        <v>0.74305555555555547</v>
      </c>
      <c r="J3100" s="27"/>
      <c r="K3100" s="27">
        <v>0</v>
      </c>
      <c r="L3100" s="27">
        <v>0.18</v>
      </c>
      <c r="M3100" s="27">
        <v>0.18</v>
      </c>
      <c r="N3100" s="27" t="s">
        <v>2211</v>
      </c>
      <c r="O3100" s="30">
        <v>202007516</v>
      </c>
      <c r="P3100" s="22"/>
      <c r="Q3100" s="22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9"/>
    </row>
    <row r="3101" spans="1:29" x14ac:dyDescent="0.25">
      <c r="A3101" s="27">
        <v>1996</v>
      </c>
      <c r="B3101" s="27" t="s">
        <v>1577</v>
      </c>
      <c r="C3101" s="27" t="s">
        <v>676</v>
      </c>
      <c r="D3101" s="27" t="s">
        <v>901</v>
      </c>
      <c r="E3101" s="27" t="s">
        <v>824</v>
      </c>
      <c r="F3101" s="28">
        <v>35337</v>
      </c>
      <c r="G3101" s="29">
        <v>0.82638888888888884</v>
      </c>
      <c r="H3101" s="28">
        <v>35337</v>
      </c>
      <c r="I3101" s="29">
        <v>0.95138888888888884</v>
      </c>
      <c r="J3101" s="27" t="s">
        <v>889</v>
      </c>
      <c r="K3101" s="27">
        <v>0</v>
      </c>
      <c r="L3101" s="27">
        <v>3</v>
      </c>
      <c r="M3101" s="27">
        <v>3</v>
      </c>
      <c r="N3101" s="27" t="s">
        <v>882</v>
      </c>
      <c r="O3101" s="30">
        <v>201405742</v>
      </c>
      <c r="P3101" s="22"/>
      <c r="Q3101" s="22"/>
      <c r="R3101" s="16"/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9"/>
    </row>
    <row r="3102" spans="1:29" x14ac:dyDescent="0.25">
      <c r="A3102" s="27">
        <v>1996</v>
      </c>
      <c r="B3102" s="27" t="s">
        <v>1331</v>
      </c>
      <c r="C3102" s="27" t="s">
        <v>676</v>
      </c>
      <c r="D3102" s="27" t="s">
        <v>893</v>
      </c>
      <c r="E3102" s="27" t="s">
        <v>782</v>
      </c>
      <c r="F3102" s="28">
        <v>35338</v>
      </c>
      <c r="G3102" s="29">
        <v>0.53472222222222221</v>
      </c>
      <c r="H3102" s="28">
        <v>35338</v>
      </c>
      <c r="I3102" s="29">
        <v>0.65972222222222221</v>
      </c>
      <c r="J3102" s="27" t="s">
        <v>889</v>
      </c>
      <c r="K3102" s="27">
        <v>0</v>
      </c>
      <c r="L3102" s="27">
        <v>0.1</v>
      </c>
      <c r="M3102" s="27">
        <v>0.1</v>
      </c>
      <c r="N3102" s="27" t="s">
        <v>882</v>
      </c>
      <c r="O3102" s="30">
        <v>201907506</v>
      </c>
      <c r="P3102" s="22"/>
      <c r="Q3102" s="22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9"/>
    </row>
    <row r="3103" spans="1:29" x14ac:dyDescent="0.25">
      <c r="A3103" s="27">
        <v>1996</v>
      </c>
      <c r="B3103" s="27" t="s">
        <v>2529</v>
      </c>
      <c r="C3103" s="27" t="s">
        <v>2231</v>
      </c>
      <c r="D3103" s="27" t="s">
        <v>2362</v>
      </c>
      <c r="E3103" s="27" t="s">
        <v>2362</v>
      </c>
      <c r="F3103" s="28">
        <v>35338</v>
      </c>
      <c r="G3103" s="29">
        <v>0.60277777777777775</v>
      </c>
      <c r="H3103" s="28">
        <v>35338</v>
      </c>
      <c r="I3103" s="29">
        <v>0.71875</v>
      </c>
      <c r="J3103" s="27"/>
      <c r="K3103" s="27">
        <v>0</v>
      </c>
      <c r="L3103" s="27">
        <v>1.2E-2</v>
      </c>
      <c r="M3103" s="27">
        <v>1.2E-2</v>
      </c>
      <c r="N3103" s="27" t="s">
        <v>2211</v>
      </c>
      <c r="O3103" s="30">
        <v>201506045</v>
      </c>
      <c r="P3103" s="22"/>
      <c r="Q3103" s="22"/>
      <c r="R3103" s="16"/>
      <c r="S3103" s="16"/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9"/>
    </row>
    <row r="3104" spans="1:29" x14ac:dyDescent="0.25">
      <c r="A3104" s="27">
        <v>1996</v>
      </c>
      <c r="B3104" s="27" t="s">
        <v>2497</v>
      </c>
      <c r="C3104" s="27" t="s">
        <v>2231</v>
      </c>
      <c r="D3104" s="27" t="s">
        <v>2262</v>
      </c>
      <c r="E3104" s="27" t="s">
        <v>2404</v>
      </c>
      <c r="F3104" s="28">
        <v>35340</v>
      </c>
      <c r="G3104" s="29">
        <v>0.65972222222222221</v>
      </c>
      <c r="H3104" s="28">
        <v>35340</v>
      </c>
      <c r="I3104" s="29">
        <v>0.76388888888888884</v>
      </c>
      <c r="J3104" s="27"/>
      <c r="K3104" s="27">
        <v>0.15</v>
      </c>
      <c r="L3104" s="27">
        <v>0.15</v>
      </c>
      <c r="M3104" s="27">
        <v>0.3</v>
      </c>
      <c r="N3104" s="27" t="s">
        <v>2211</v>
      </c>
      <c r="O3104" s="30">
        <v>201605380</v>
      </c>
      <c r="P3104" s="22"/>
      <c r="Q3104" s="22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9"/>
    </row>
    <row r="3105" spans="1:29" x14ac:dyDescent="0.25">
      <c r="A3105" s="27">
        <v>1996</v>
      </c>
      <c r="B3105" s="27" t="s">
        <v>894</v>
      </c>
      <c r="C3105" s="27" t="s">
        <v>676</v>
      </c>
      <c r="D3105" s="27" t="s">
        <v>893</v>
      </c>
      <c r="E3105" s="27" t="s">
        <v>782</v>
      </c>
      <c r="F3105" s="28">
        <v>35342</v>
      </c>
      <c r="G3105" s="29">
        <v>0.84722222222222221</v>
      </c>
      <c r="H3105" s="28">
        <v>35342</v>
      </c>
      <c r="I3105" s="29">
        <v>0.91666666666666663</v>
      </c>
      <c r="J3105" s="27" t="s">
        <v>889</v>
      </c>
      <c r="K3105" s="27">
        <v>0.04</v>
      </c>
      <c r="L3105" s="27">
        <v>0</v>
      </c>
      <c r="M3105" s="27">
        <v>0.04</v>
      </c>
      <c r="N3105" s="27" t="s">
        <v>882</v>
      </c>
      <c r="O3105" s="30">
        <v>202008323</v>
      </c>
      <c r="P3105" s="22"/>
      <c r="Q3105" s="22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9"/>
    </row>
    <row r="3106" spans="1:29" x14ac:dyDescent="0.25">
      <c r="A3106" s="27">
        <v>1996</v>
      </c>
      <c r="B3106" s="27" t="s">
        <v>2261</v>
      </c>
      <c r="C3106" s="27" t="s">
        <v>2231</v>
      </c>
      <c r="D3106" s="27" t="s">
        <v>2262</v>
      </c>
      <c r="E3106" s="27" t="s">
        <v>2263</v>
      </c>
      <c r="F3106" s="28">
        <v>35343</v>
      </c>
      <c r="G3106" s="29">
        <v>0.63611111111111118</v>
      </c>
      <c r="H3106" s="28">
        <v>35343</v>
      </c>
      <c r="I3106" s="29">
        <v>0.70833333333333337</v>
      </c>
      <c r="J3106" s="27"/>
      <c r="K3106" s="27">
        <v>0.65</v>
      </c>
      <c r="L3106" s="27">
        <v>0.35</v>
      </c>
      <c r="M3106" s="27">
        <v>1</v>
      </c>
      <c r="N3106" s="27" t="s">
        <v>2173</v>
      </c>
      <c r="O3106" s="30">
        <v>201907007</v>
      </c>
      <c r="P3106" s="22"/>
      <c r="Q3106" s="22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9"/>
    </row>
    <row r="3107" spans="1:29" x14ac:dyDescent="0.25">
      <c r="A3107" s="27">
        <v>1996</v>
      </c>
      <c r="B3107" s="27" t="s">
        <v>4045</v>
      </c>
      <c r="C3107" s="27" t="s">
        <v>674</v>
      </c>
      <c r="D3107" s="27" t="s">
        <v>3933</v>
      </c>
      <c r="E3107" s="27" t="s">
        <v>4046</v>
      </c>
      <c r="F3107" s="28">
        <v>35343</v>
      </c>
      <c r="G3107" s="29">
        <v>0.78819444444444453</v>
      </c>
      <c r="H3107" s="28">
        <v>35343</v>
      </c>
      <c r="I3107" s="29">
        <v>0.86805555555555547</v>
      </c>
      <c r="J3107" s="27" t="s">
        <v>889</v>
      </c>
      <c r="K3107" s="27">
        <v>0</v>
      </c>
      <c r="L3107" s="27">
        <v>0.15</v>
      </c>
      <c r="M3107" s="27">
        <v>0.15</v>
      </c>
      <c r="N3107" s="27" t="s">
        <v>882</v>
      </c>
      <c r="O3107" s="30">
        <v>202006814</v>
      </c>
      <c r="P3107" s="22"/>
      <c r="Q3107" s="22"/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9"/>
    </row>
    <row r="3108" spans="1:29" x14ac:dyDescent="0.25">
      <c r="A3108" s="27">
        <v>1996</v>
      </c>
      <c r="B3108" s="27" t="s">
        <v>4047</v>
      </c>
      <c r="C3108" s="27" t="s">
        <v>674</v>
      </c>
      <c r="D3108" s="27" t="s">
        <v>853</v>
      </c>
      <c r="E3108" s="27" t="s">
        <v>3891</v>
      </c>
      <c r="F3108" s="28">
        <v>35343</v>
      </c>
      <c r="G3108" s="29">
        <v>0.85763888888888884</v>
      </c>
      <c r="H3108" s="28">
        <v>35343</v>
      </c>
      <c r="I3108" s="29">
        <v>0.875</v>
      </c>
      <c r="J3108" s="27" t="s">
        <v>889</v>
      </c>
      <c r="K3108" s="27">
        <v>0</v>
      </c>
      <c r="L3108" s="27">
        <v>0.02</v>
      </c>
      <c r="M3108" s="27">
        <v>0.02</v>
      </c>
      <c r="N3108" s="27" t="s">
        <v>882</v>
      </c>
      <c r="O3108" s="30">
        <v>202005216</v>
      </c>
      <c r="P3108" s="22"/>
      <c r="Q3108" s="22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9"/>
    </row>
    <row r="3109" spans="1:29" x14ac:dyDescent="0.25">
      <c r="A3109" s="27">
        <v>1996</v>
      </c>
      <c r="B3109" s="27" t="s">
        <v>2546</v>
      </c>
      <c r="C3109" s="27" t="s">
        <v>2231</v>
      </c>
      <c r="D3109" s="27" t="s">
        <v>2240</v>
      </c>
      <c r="E3109" s="27" t="s">
        <v>2547</v>
      </c>
      <c r="F3109" s="28">
        <v>35343</v>
      </c>
      <c r="G3109" s="29">
        <v>0.86458333333333337</v>
      </c>
      <c r="H3109" s="28">
        <v>35343</v>
      </c>
      <c r="I3109" s="29">
        <v>0.92361111111111116</v>
      </c>
      <c r="J3109" s="27" t="s">
        <v>889</v>
      </c>
      <c r="K3109" s="27">
        <v>0</v>
      </c>
      <c r="L3109" s="27">
        <v>1</v>
      </c>
      <c r="M3109" s="27">
        <v>1</v>
      </c>
      <c r="N3109" s="27" t="s">
        <v>882</v>
      </c>
      <c r="O3109" s="30">
        <v>201705208</v>
      </c>
      <c r="P3109" s="22"/>
      <c r="Q3109" s="22"/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9"/>
    </row>
    <row r="3110" spans="1:29" x14ac:dyDescent="0.25">
      <c r="A3110" s="27">
        <v>1996</v>
      </c>
      <c r="B3110" s="27" t="s">
        <v>4576</v>
      </c>
      <c r="C3110" s="27" t="s">
        <v>674</v>
      </c>
      <c r="D3110" s="27" t="s">
        <v>3841</v>
      </c>
      <c r="E3110" s="27" t="s">
        <v>4063</v>
      </c>
      <c r="F3110" s="28">
        <v>35343</v>
      </c>
      <c r="G3110" s="29">
        <v>0.90625</v>
      </c>
      <c r="H3110" s="28">
        <v>35343</v>
      </c>
      <c r="I3110" s="29">
        <v>0.94444444444444453</v>
      </c>
      <c r="J3110" s="27" t="s">
        <v>889</v>
      </c>
      <c r="K3110" s="27">
        <v>0</v>
      </c>
      <c r="L3110" s="27">
        <v>0.1</v>
      </c>
      <c r="M3110" s="27">
        <v>0.1</v>
      </c>
      <c r="N3110" s="27" t="s">
        <v>882</v>
      </c>
      <c r="O3110" s="30">
        <v>202004304</v>
      </c>
      <c r="P3110" s="22"/>
      <c r="Q3110" s="22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9"/>
    </row>
    <row r="3111" spans="1:29" x14ac:dyDescent="0.25">
      <c r="A3111" s="27">
        <v>1996</v>
      </c>
      <c r="B3111" s="27" t="s">
        <v>4045</v>
      </c>
      <c r="C3111" s="27" t="s">
        <v>674</v>
      </c>
      <c r="D3111" s="27" t="s">
        <v>3933</v>
      </c>
      <c r="E3111" s="27" t="s">
        <v>4046</v>
      </c>
      <c r="F3111" s="28">
        <v>35344</v>
      </c>
      <c r="G3111" s="29">
        <v>1.3888888888888888E-2</v>
      </c>
      <c r="H3111" s="28">
        <v>35344</v>
      </c>
      <c r="I3111" s="29">
        <v>6.25E-2</v>
      </c>
      <c r="J3111" s="27" t="s">
        <v>889</v>
      </c>
      <c r="K3111" s="27">
        <v>0</v>
      </c>
      <c r="L3111" s="27">
        <v>0.02</v>
      </c>
      <c r="M3111" s="27">
        <v>0.02</v>
      </c>
      <c r="N3111" s="27" t="s">
        <v>882</v>
      </c>
      <c r="O3111" s="30">
        <v>202004269</v>
      </c>
      <c r="P3111" s="22"/>
      <c r="Q3111" s="22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9"/>
    </row>
    <row r="3112" spans="1:29" x14ac:dyDescent="0.25">
      <c r="A3112" s="27">
        <v>1996</v>
      </c>
      <c r="B3112" s="27" t="s">
        <v>4047</v>
      </c>
      <c r="C3112" s="27" t="s">
        <v>674</v>
      </c>
      <c r="D3112" s="27" t="s">
        <v>853</v>
      </c>
      <c r="E3112" s="27" t="s">
        <v>3891</v>
      </c>
      <c r="F3112" s="28">
        <v>35344</v>
      </c>
      <c r="G3112" s="29">
        <v>0.59722222222222221</v>
      </c>
      <c r="H3112" s="28">
        <v>35344</v>
      </c>
      <c r="I3112" s="29">
        <v>0.64583333333333337</v>
      </c>
      <c r="J3112" s="27" t="s">
        <v>889</v>
      </c>
      <c r="K3112" s="27">
        <v>0</v>
      </c>
      <c r="L3112" s="27">
        <v>1</v>
      </c>
      <c r="M3112" s="27">
        <v>1</v>
      </c>
      <c r="N3112" s="27" t="s">
        <v>882</v>
      </c>
      <c r="O3112" s="30">
        <v>201704991</v>
      </c>
      <c r="P3112" s="22"/>
      <c r="Q3112" s="22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9"/>
    </row>
    <row r="3113" spans="1:29" x14ac:dyDescent="0.25">
      <c r="A3113" s="27">
        <v>1996</v>
      </c>
      <c r="B3113" s="27" t="s">
        <v>4575</v>
      </c>
      <c r="C3113" s="27" t="s">
        <v>674</v>
      </c>
      <c r="D3113" s="27" t="s">
        <v>3933</v>
      </c>
      <c r="E3113" s="27" t="s">
        <v>813</v>
      </c>
      <c r="F3113" s="28">
        <v>35344</v>
      </c>
      <c r="G3113" s="29">
        <v>0.83333333333333337</v>
      </c>
      <c r="H3113" s="28">
        <v>35344</v>
      </c>
      <c r="I3113" s="29">
        <v>0.88194444444444453</v>
      </c>
      <c r="J3113" s="27" t="s">
        <v>889</v>
      </c>
      <c r="K3113" s="27">
        <v>0</v>
      </c>
      <c r="L3113" s="27">
        <v>0.1</v>
      </c>
      <c r="M3113" s="27">
        <v>0.1</v>
      </c>
      <c r="N3113" s="27" t="s">
        <v>882</v>
      </c>
      <c r="O3113" s="30">
        <v>201208138</v>
      </c>
      <c r="P3113" s="22"/>
      <c r="Q3113" s="22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9"/>
    </row>
    <row r="3114" spans="1:29" x14ac:dyDescent="0.25">
      <c r="A3114" s="27">
        <v>1996</v>
      </c>
      <c r="B3114" s="27" t="s">
        <v>892</v>
      </c>
      <c r="C3114" s="27" t="s">
        <v>676</v>
      </c>
      <c r="D3114" s="27" t="s">
        <v>893</v>
      </c>
      <c r="E3114" s="27" t="s">
        <v>782</v>
      </c>
      <c r="F3114" s="28">
        <v>35344</v>
      </c>
      <c r="G3114" s="29">
        <v>0.84027777777777779</v>
      </c>
      <c r="H3114" s="28">
        <v>35344</v>
      </c>
      <c r="I3114" s="29">
        <v>0.89930555555555547</v>
      </c>
      <c r="J3114" s="27" t="s">
        <v>889</v>
      </c>
      <c r="K3114" s="27">
        <v>0.03</v>
      </c>
      <c r="L3114" s="27">
        <v>0</v>
      </c>
      <c r="M3114" s="27">
        <v>0.03</v>
      </c>
      <c r="N3114" s="27" t="s">
        <v>882</v>
      </c>
      <c r="O3114" s="30">
        <v>202008703</v>
      </c>
      <c r="P3114" s="22"/>
      <c r="Q3114" s="22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9"/>
    </row>
    <row r="3115" spans="1:29" x14ac:dyDescent="0.25">
      <c r="A3115" s="27">
        <v>1996</v>
      </c>
      <c r="B3115" s="27" t="s">
        <v>4547</v>
      </c>
      <c r="C3115" s="27" t="s">
        <v>674</v>
      </c>
      <c r="D3115" s="27" t="s">
        <v>3933</v>
      </c>
      <c r="E3115" s="27" t="s">
        <v>3934</v>
      </c>
      <c r="F3115" s="28">
        <v>35345</v>
      </c>
      <c r="G3115" s="29">
        <v>0.125</v>
      </c>
      <c r="H3115" s="28">
        <v>35345</v>
      </c>
      <c r="I3115" s="29">
        <v>0.15972222222222224</v>
      </c>
      <c r="J3115" s="27" t="s">
        <v>889</v>
      </c>
      <c r="K3115" s="27">
        <v>0</v>
      </c>
      <c r="L3115" s="27">
        <v>0.06</v>
      </c>
      <c r="M3115" s="27">
        <v>0.06</v>
      </c>
      <c r="N3115" s="27" t="s">
        <v>882</v>
      </c>
      <c r="O3115" s="30">
        <v>202000772</v>
      </c>
      <c r="P3115" s="22"/>
      <c r="Q3115" s="22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9"/>
    </row>
    <row r="3116" spans="1:29" x14ac:dyDescent="0.25">
      <c r="A3116" s="27">
        <v>1996</v>
      </c>
      <c r="B3116" s="27" t="s">
        <v>4329</v>
      </c>
      <c r="C3116" s="27" t="s">
        <v>674</v>
      </c>
      <c r="D3116" s="27" t="s">
        <v>802</v>
      </c>
      <c r="E3116" s="27" t="s">
        <v>3863</v>
      </c>
      <c r="F3116" s="28">
        <v>35345</v>
      </c>
      <c r="G3116" s="29">
        <v>0.72222222222222221</v>
      </c>
      <c r="H3116" s="28">
        <v>35345</v>
      </c>
      <c r="I3116" s="29">
        <v>0.75</v>
      </c>
      <c r="J3116" s="27" t="s">
        <v>889</v>
      </c>
      <c r="K3116" s="27">
        <v>0</v>
      </c>
      <c r="L3116" s="27">
        <v>0.05</v>
      </c>
      <c r="M3116" s="27">
        <v>0.05</v>
      </c>
      <c r="N3116" s="27" t="s">
        <v>882</v>
      </c>
      <c r="O3116" s="30">
        <v>202006814</v>
      </c>
      <c r="P3116" s="22"/>
      <c r="Q3116" s="22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9"/>
    </row>
    <row r="3117" spans="1:29" x14ac:dyDescent="0.25">
      <c r="A3117" s="27">
        <v>1996</v>
      </c>
      <c r="B3117" s="27" t="s">
        <v>2505</v>
      </c>
      <c r="C3117" s="27" t="s">
        <v>2231</v>
      </c>
      <c r="D3117" s="27" t="s">
        <v>2232</v>
      </c>
      <c r="E3117" s="27" t="s">
        <v>2232</v>
      </c>
      <c r="F3117" s="28">
        <v>35346</v>
      </c>
      <c r="G3117" s="29">
        <v>0.57500000000000007</v>
      </c>
      <c r="H3117" s="28">
        <v>35346</v>
      </c>
      <c r="I3117" s="29">
        <v>0.61805555555555558</v>
      </c>
      <c r="J3117" s="27"/>
      <c r="K3117" s="27">
        <v>0</v>
      </c>
      <c r="L3117" s="27">
        <v>0.15</v>
      </c>
      <c r="M3117" s="27">
        <v>0.15</v>
      </c>
      <c r="N3117" s="27" t="s">
        <v>2211</v>
      </c>
      <c r="O3117" s="30">
        <v>201706956</v>
      </c>
      <c r="P3117" s="22"/>
      <c r="Q3117" s="22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9"/>
    </row>
    <row r="3118" spans="1:29" x14ac:dyDescent="0.25">
      <c r="A3118" s="27">
        <v>1996</v>
      </c>
      <c r="B3118" s="27" t="s">
        <v>2466</v>
      </c>
      <c r="C3118" s="27" t="s">
        <v>2231</v>
      </c>
      <c r="D3118" s="27" t="s">
        <v>2362</v>
      </c>
      <c r="E3118" s="27" t="s">
        <v>2362</v>
      </c>
      <c r="F3118" s="28">
        <v>35346</v>
      </c>
      <c r="G3118" s="29">
        <v>0.71875</v>
      </c>
      <c r="H3118" s="28">
        <v>35346</v>
      </c>
      <c r="I3118" s="29">
        <v>0.76666666666666661</v>
      </c>
      <c r="J3118" s="27"/>
      <c r="K3118" s="27">
        <v>0.1</v>
      </c>
      <c r="L3118" s="27">
        <v>0.04</v>
      </c>
      <c r="M3118" s="27">
        <v>0.14000000000000001</v>
      </c>
      <c r="N3118" s="27" t="s">
        <v>2173</v>
      </c>
      <c r="O3118" s="30">
        <v>202004849</v>
      </c>
      <c r="P3118" s="22"/>
      <c r="Q3118" s="22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9"/>
    </row>
    <row r="3119" spans="1:29" x14ac:dyDescent="0.25">
      <c r="A3119" s="27">
        <v>1996</v>
      </c>
      <c r="B3119" s="27" t="s">
        <v>890</v>
      </c>
      <c r="C3119" s="27" t="s">
        <v>676</v>
      </c>
      <c r="D3119" s="27" t="s">
        <v>891</v>
      </c>
      <c r="E3119" s="27" t="s">
        <v>891</v>
      </c>
      <c r="F3119" s="28">
        <v>35346</v>
      </c>
      <c r="G3119" s="29">
        <v>0.75694444444444453</v>
      </c>
      <c r="H3119" s="28">
        <v>35346</v>
      </c>
      <c r="I3119" s="29">
        <v>0.79166666666666663</v>
      </c>
      <c r="J3119" s="27" t="s">
        <v>889</v>
      </c>
      <c r="K3119" s="27">
        <v>0.05</v>
      </c>
      <c r="L3119" s="27">
        <v>0</v>
      </c>
      <c r="M3119" s="27">
        <v>0.05</v>
      </c>
      <c r="N3119" s="27" t="s">
        <v>882</v>
      </c>
      <c r="O3119" s="30">
        <v>202007519</v>
      </c>
      <c r="P3119" s="22"/>
      <c r="Q3119" s="22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9"/>
    </row>
    <row r="3120" spans="1:29" x14ac:dyDescent="0.25">
      <c r="A3120" s="27">
        <v>1996</v>
      </c>
      <c r="B3120" s="27" t="s">
        <v>2356</v>
      </c>
      <c r="C3120" s="27" t="s">
        <v>2231</v>
      </c>
      <c r="D3120" s="27" t="s">
        <v>2246</v>
      </c>
      <c r="E3120" s="27" t="s">
        <v>2246</v>
      </c>
      <c r="F3120" s="28">
        <v>35347</v>
      </c>
      <c r="G3120" s="29">
        <v>0.63888888888888895</v>
      </c>
      <c r="H3120" s="28">
        <v>35347</v>
      </c>
      <c r="I3120" s="29">
        <v>0.72222222222222221</v>
      </c>
      <c r="J3120" s="27"/>
      <c r="K3120" s="27">
        <v>0.34</v>
      </c>
      <c r="L3120" s="27">
        <v>0.08</v>
      </c>
      <c r="M3120" s="27">
        <v>0.42</v>
      </c>
      <c r="N3120" s="27" t="s">
        <v>2173</v>
      </c>
      <c r="O3120" s="30">
        <v>201909927</v>
      </c>
      <c r="P3120" s="22"/>
      <c r="Q3120" s="22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9"/>
    </row>
    <row r="3121" spans="1:29" x14ac:dyDescent="0.25">
      <c r="A3121" s="27">
        <v>1996</v>
      </c>
      <c r="B3121" s="27" t="s">
        <v>2357</v>
      </c>
      <c r="C3121" s="27" t="s">
        <v>2231</v>
      </c>
      <c r="D3121" s="27" t="s">
        <v>2309</v>
      </c>
      <c r="E3121" s="27" t="s">
        <v>2310</v>
      </c>
      <c r="F3121" s="28">
        <v>35347</v>
      </c>
      <c r="G3121" s="29">
        <v>0.78125</v>
      </c>
      <c r="H3121" s="28">
        <v>35347</v>
      </c>
      <c r="I3121" s="29">
        <v>0.86458333333333337</v>
      </c>
      <c r="J3121" s="27"/>
      <c r="K3121" s="27">
        <v>0.3</v>
      </c>
      <c r="L3121" s="27">
        <v>0</v>
      </c>
      <c r="M3121" s="27">
        <v>0.3</v>
      </c>
      <c r="N3121" s="27" t="s">
        <v>2173</v>
      </c>
      <c r="O3121" s="30">
        <v>202007460</v>
      </c>
      <c r="P3121" s="22"/>
      <c r="Q3121" s="22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9"/>
    </row>
    <row r="3122" spans="1:29" x14ac:dyDescent="0.25">
      <c r="A3122" s="27">
        <v>1996</v>
      </c>
      <c r="B3122" s="27" t="s">
        <v>1419</v>
      </c>
      <c r="C3122" s="27" t="s">
        <v>676</v>
      </c>
      <c r="D3122" s="27" t="s">
        <v>901</v>
      </c>
      <c r="E3122" s="27" t="s">
        <v>824</v>
      </c>
      <c r="F3122" s="28">
        <v>35347</v>
      </c>
      <c r="G3122" s="29">
        <v>0.90625</v>
      </c>
      <c r="H3122" s="28">
        <v>35347</v>
      </c>
      <c r="I3122" s="29">
        <v>0.97916666666666663</v>
      </c>
      <c r="J3122" s="27" t="s">
        <v>889</v>
      </c>
      <c r="K3122" s="27">
        <v>0</v>
      </c>
      <c r="L3122" s="27">
        <v>0.2</v>
      </c>
      <c r="M3122" s="27">
        <v>0.2</v>
      </c>
      <c r="N3122" s="27" t="s">
        <v>882</v>
      </c>
      <c r="O3122" s="30">
        <v>202110018</v>
      </c>
      <c r="P3122" s="22"/>
      <c r="Q3122" s="22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9"/>
    </row>
    <row r="3123" spans="1:29" x14ac:dyDescent="0.25">
      <c r="A3123" s="27">
        <v>1996</v>
      </c>
      <c r="B3123" s="27" t="s">
        <v>2486</v>
      </c>
      <c r="C3123" s="27" t="s">
        <v>2231</v>
      </c>
      <c r="D3123" s="27" t="s">
        <v>2246</v>
      </c>
      <c r="E3123" s="27" t="s">
        <v>2247</v>
      </c>
      <c r="F3123" s="28">
        <v>35348</v>
      </c>
      <c r="G3123" s="29">
        <v>0.64583333333333337</v>
      </c>
      <c r="H3123" s="28">
        <v>35348</v>
      </c>
      <c r="I3123" s="29">
        <v>0.79513888888888884</v>
      </c>
      <c r="J3123" s="27"/>
      <c r="K3123" s="27">
        <v>2</v>
      </c>
      <c r="L3123" s="27">
        <v>0</v>
      </c>
      <c r="M3123" s="27">
        <v>2</v>
      </c>
      <c r="N3123" s="27" t="s">
        <v>2211</v>
      </c>
      <c r="O3123" s="30">
        <v>202005208</v>
      </c>
      <c r="P3123" s="22"/>
      <c r="Q3123" s="22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9"/>
    </row>
    <row r="3124" spans="1:29" x14ac:dyDescent="0.25">
      <c r="A3124" s="27">
        <v>1996</v>
      </c>
      <c r="B3124" s="27" t="s">
        <v>886</v>
      </c>
      <c r="C3124" s="27" t="s">
        <v>676</v>
      </c>
      <c r="D3124" s="27" t="s">
        <v>887</v>
      </c>
      <c r="E3124" s="27" t="s">
        <v>888</v>
      </c>
      <c r="F3124" s="28">
        <v>35348</v>
      </c>
      <c r="G3124" s="29">
        <v>0.81597222222222221</v>
      </c>
      <c r="H3124" s="28">
        <v>35348</v>
      </c>
      <c r="I3124" s="29">
        <v>0.85069444444444453</v>
      </c>
      <c r="J3124" s="27" t="s">
        <v>889</v>
      </c>
      <c r="K3124" s="27">
        <v>0.05</v>
      </c>
      <c r="L3124" s="27">
        <v>0</v>
      </c>
      <c r="M3124" s="27">
        <v>0.05</v>
      </c>
      <c r="N3124" s="27" t="s">
        <v>882</v>
      </c>
      <c r="O3124" s="27">
        <v>202112345</v>
      </c>
      <c r="P3124" s="22"/>
      <c r="Q3124" s="22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9"/>
    </row>
    <row r="3125" spans="1:29" x14ac:dyDescent="0.25">
      <c r="A3125" s="27">
        <v>1996</v>
      </c>
      <c r="B3125" s="27" t="s">
        <v>4043</v>
      </c>
      <c r="C3125" s="27" t="s">
        <v>674</v>
      </c>
      <c r="D3125" s="27" t="s">
        <v>4037</v>
      </c>
      <c r="E3125" s="27" t="s">
        <v>4044</v>
      </c>
      <c r="F3125" s="28">
        <v>35359</v>
      </c>
      <c r="G3125" s="29">
        <v>0.15972222222222224</v>
      </c>
      <c r="H3125" s="28">
        <v>35359</v>
      </c>
      <c r="I3125" s="29">
        <v>0.17708333333333334</v>
      </c>
      <c r="J3125" s="27" t="s">
        <v>889</v>
      </c>
      <c r="K3125" s="27">
        <v>0</v>
      </c>
      <c r="L3125" s="27">
        <v>0.02</v>
      </c>
      <c r="M3125" s="27">
        <v>0.02</v>
      </c>
      <c r="N3125" s="27" t="s">
        <v>882</v>
      </c>
      <c r="O3125" s="30">
        <v>201508246</v>
      </c>
      <c r="P3125" s="22"/>
      <c r="Q3125" s="22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9"/>
    </row>
    <row r="3126" spans="1:29" x14ac:dyDescent="0.25">
      <c r="A3126" s="27">
        <v>1996</v>
      </c>
      <c r="B3126" s="27" t="s">
        <v>2532</v>
      </c>
      <c r="C3126" s="27" t="s">
        <v>2231</v>
      </c>
      <c r="D3126" s="27" t="s">
        <v>2262</v>
      </c>
      <c r="E3126" s="27" t="s">
        <v>2307</v>
      </c>
      <c r="F3126" s="28">
        <v>35360</v>
      </c>
      <c r="G3126" s="29">
        <v>0.60069444444444442</v>
      </c>
      <c r="H3126" s="28">
        <v>35360</v>
      </c>
      <c r="I3126" s="29">
        <v>0.67152777777777783</v>
      </c>
      <c r="J3126" s="27"/>
      <c r="K3126" s="27">
        <v>0.1</v>
      </c>
      <c r="L3126" s="27">
        <v>0</v>
      </c>
      <c r="M3126" s="27">
        <v>0.1</v>
      </c>
      <c r="N3126" s="27" t="s">
        <v>2211</v>
      </c>
      <c r="O3126" s="30">
        <v>200802871</v>
      </c>
      <c r="P3126" s="22"/>
      <c r="Q3126" s="22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9"/>
    </row>
    <row r="3127" spans="1:29" x14ac:dyDescent="0.25">
      <c r="A3127" s="27">
        <v>1996</v>
      </c>
      <c r="B3127" s="27" t="s">
        <v>4706</v>
      </c>
      <c r="C3127" s="27" t="s">
        <v>674</v>
      </c>
      <c r="D3127" s="27" t="s">
        <v>3933</v>
      </c>
      <c r="E3127" s="27" t="s">
        <v>845</v>
      </c>
      <c r="F3127" s="28">
        <v>35361</v>
      </c>
      <c r="G3127" s="29">
        <v>0.41666666666666669</v>
      </c>
      <c r="H3127" s="28">
        <v>35361</v>
      </c>
      <c r="I3127" s="29">
        <v>0.46527777777777773</v>
      </c>
      <c r="J3127" s="27" t="s">
        <v>889</v>
      </c>
      <c r="K3127" s="27">
        <v>0</v>
      </c>
      <c r="L3127" s="27">
        <v>0.12</v>
      </c>
      <c r="M3127" s="27">
        <v>0.12</v>
      </c>
      <c r="N3127" s="27" t="s">
        <v>882</v>
      </c>
      <c r="O3127" s="30">
        <v>201707046</v>
      </c>
      <c r="P3127" s="22"/>
      <c r="Q3127" s="22"/>
      <c r="R3127" s="16"/>
      <c r="S3127" s="16"/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9"/>
    </row>
    <row r="3128" spans="1:29" x14ac:dyDescent="0.25">
      <c r="A3128" s="27">
        <v>1996</v>
      </c>
      <c r="B3128" s="27" t="s">
        <v>2525</v>
      </c>
      <c r="C3128" s="27" t="s">
        <v>2231</v>
      </c>
      <c r="D3128" s="27" t="s">
        <v>2299</v>
      </c>
      <c r="E3128" s="27" t="s">
        <v>2526</v>
      </c>
      <c r="F3128" s="28">
        <v>35361</v>
      </c>
      <c r="G3128" s="29">
        <v>0.57638888888888895</v>
      </c>
      <c r="H3128" s="28">
        <v>35361</v>
      </c>
      <c r="I3128" s="29">
        <v>0.65277777777777779</v>
      </c>
      <c r="J3128" s="27"/>
      <c r="K3128" s="27">
        <v>7.4999999999999997E-2</v>
      </c>
      <c r="L3128" s="27">
        <v>0.17499999999999999</v>
      </c>
      <c r="M3128" s="27">
        <v>0.25</v>
      </c>
      <c r="N3128" s="27" t="s">
        <v>2211</v>
      </c>
      <c r="O3128" s="30">
        <v>201900135</v>
      </c>
      <c r="P3128" s="22"/>
      <c r="Q3128" s="22"/>
      <c r="R3128" s="16"/>
      <c r="S3128" s="16"/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9"/>
    </row>
    <row r="3129" spans="1:29" x14ac:dyDescent="0.25">
      <c r="A3129" s="27">
        <v>1996</v>
      </c>
      <c r="B3129" s="27" t="s">
        <v>2469</v>
      </c>
      <c r="C3129" s="27" t="s">
        <v>2231</v>
      </c>
      <c r="D3129" s="27" t="s">
        <v>2276</v>
      </c>
      <c r="E3129" s="27" t="s">
        <v>2281</v>
      </c>
      <c r="F3129" s="28">
        <v>35368</v>
      </c>
      <c r="G3129" s="29">
        <v>0.79861111111111116</v>
      </c>
      <c r="H3129" s="28">
        <v>35368</v>
      </c>
      <c r="I3129" s="29">
        <v>0.86111111111111116</v>
      </c>
      <c r="J3129" s="27"/>
      <c r="K3129" s="27">
        <v>0.5</v>
      </c>
      <c r="L3129" s="27">
        <v>0</v>
      </c>
      <c r="M3129" s="27">
        <v>0.5</v>
      </c>
      <c r="N3129" s="27" t="s">
        <v>2173</v>
      </c>
      <c r="O3129" s="30">
        <v>202009549</v>
      </c>
      <c r="P3129" s="22"/>
      <c r="Q3129" s="22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9"/>
    </row>
    <row r="3130" spans="1:29" x14ac:dyDescent="0.25">
      <c r="A3130" s="27">
        <v>1996</v>
      </c>
      <c r="B3130" s="27" t="s">
        <v>2536</v>
      </c>
      <c r="C3130" s="27" t="s">
        <v>2231</v>
      </c>
      <c r="D3130" s="27" t="s">
        <v>2299</v>
      </c>
      <c r="E3130" s="27" t="s">
        <v>2526</v>
      </c>
      <c r="F3130" s="28">
        <v>35370</v>
      </c>
      <c r="G3130" s="29">
        <v>0.5444444444444444</v>
      </c>
      <c r="H3130" s="28">
        <v>35370</v>
      </c>
      <c r="I3130" s="29">
        <v>0.58333333333333337</v>
      </c>
      <c r="J3130" s="27"/>
      <c r="K3130" s="27">
        <v>0.05</v>
      </c>
      <c r="L3130" s="27">
        <v>0</v>
      </c>
      <c r="M3130" s="27">
        <v>0.05</v>
      </c>
      <c r="N3130" s="27" t="s">
        <v>2211</v>
      </c>
      <c r="O3130" s="30">
        <v>202005096</v>
      </c>
      <c r="P3130" s="22"/>
      <c r="Q3130" s="22"/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9"/>
    </row>
    <row r="3131" spans="1:29" x14ac:dyDescent="0.25">
      <c r="A3131" s="27">
        <v>1996</v>
      </c>
      <c r="B3131" s="27" t="s">
        <v>4574</v>
      </c>
      <c r="C3131" s="27" t="s">
        <v>674</v>
      </c>
      <c r="D3131" s="27" t="s">
        <v>752</v>
      </c>
      <c r="E3131" s="27" t="s">
        <v>4166</v>
      </c>
      <c r="F3131" s="28">
        <v>35370</v>
      </c>
      <c r="G3131" s="29">
        <v>0.78125</v>
      </c>
      <c r="H3131" s="28">
        <v>35370</v>
      </c>
      <c r="I3131" s="29">
        <v>0.92013888888888884</v>
      </c>
      <c r="J3131" s="27" t="s">
        <v>889</v>
      </c>
      <c r="K3131" s="27">
        <v>0</v>
      </c>
      <c r="L3131" s="27">
        <v>0.1</v>
      </c>
      <c r="M3131" s="27">
        <v>0.1</v>
      </c>
      <c r="N3131" s="27" t="s">
        <v>882</v>
      </c>
      <c r="O3131" s="30">
        <v>201604605</v>
      </c>
      <c r="P3131" s="22"/>
      <c r="Q3131" s="22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9"/>
    </row>
    <row r="3132" spans="1:29" x14ac:dyDescent="0.25">
      <c r="A3132" s="27">
        <v>1997</v>
      </c>
      <c r="B3132" s="27" t="s">
        <v>4996</v>
      </c>
      <c r="C3132" s="27" t="s">
        <v>674</v>
      </c>
      <c r="D3132" s="27" t="s">
        <v>3859</v>
      </c>
      <c r="E3132" s="27" t="s">
        <v>4488</v>
      </c>
      <c r="F3132" s="28">
        <v>35483</v>
      </c>
      <c r="G3132" s="29">
        <v>0.58333333333333337</v>
      </c>
      <c r="H3132" s="28">
        <v>35483</v>
      </c>
      <c r="I3132" s="29">
        <v>0.60416666666666663</v>
      </c>
      <c r="J3132" s="27" t="s">
        <v>889</v>
      </c>
      <c r="K3132" s="27">
        <v>0</v>
      </c>
      <c r="L3132" s="27">
        <v>0.1</v>
      </c>
      <c r="M3132" s="27">
        <v>0.1</v>
      </c>
      <c r="N3132" s="27" t="s">
        <v>882</v>
      </c>
      <c r="O3132" s="30">
        <v>202005042</v>
      </c>
      <c r="P3132" s="22"/>
      <c r="Q3132" s="22"/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9"/>
    </row>
    <row r="3133" spans="1:29" x14ac:dyDescent="0.25">
      <c r="A3133" s="27">
        <v>1997</v>
      </c>
      <c r="B3133" s="27" t="s">
        <v>5280</v>
      </c>
      <c r="C3133" s="27" t="s">
        <v>674</v>
      </c>
      <c r="D3133" s="27" t="s">
        <v>853</v>
      </c>
      <c r="E3133" s="27" t="s">
        <v>836</v>
      </c>
      <c r="F3133" s="28">
        <v>35483</v>
      </c>
      <c r="G3133" s="29">
        <v>0.62152777777777779</v>
      </c>
      <c r="H3133" s="28">
        <v>35483</v>
      </c>
      <c r="I3133" s="29">
        <v>0.66666666666666663</v>
      </c>
      <c r="J3133" s="27" t="s">
        <v>889</v>
      </c>
      <c r="K3133" s="27">
        <v>0</v>
      </c>
      <c r="L3133" s="27">
        <v>0.09</v>
      </c>
      <c r="M3133" s="27">
        <v>0.09</v>
      </c>
      <c r="N3133" s="27" t="s">
        <v>882</v>
      </c>
      <c r="O3133" s="30">
        <v>201706966</v>
      </c>
      <c r="P3133" s="22"/>
      <c r="Q3133" s="22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9"/>
    </row>
    <row r="3134" spans="1:29" x14ac:dyDescent="0.25">
      <c r="A3134" s="27">
        <v>1997</v>
      </c>
      <c r="B3134" s="27" t="s">
        <v>2727</v>
      </c>
      <c r="C3134" s="27" t="s">
        <v>2231</v>
      </c>
      <c r="D3134" s="27" t="s">
        <v>2362</v>
      </c>
      <c r="E3134" s="27" t="s">
        <v>2362</v>
      </c>
      <c r="F3134" s="28">
        <v>35488</v>
      </c>
      <c r="G3134" s="29">
        <v>0.4548611111111111</v>
      </c>
      <c r="H3134" s="28">
        <v>35488</v>
      </c>
      <c r="I3134" s="29">
        <v>0.52430555555555558</v>
      </c>
      <c r="J3134" s="27"/>
      <c r="K3134" s="27">
        <v>0.1</v>
      </c>
      <c r="L3134" s="27">
        <v>0.25</v>
      </c>
      <c r="M3134" s="27">
        <v>0.35</v>
      </c>
      <c r="N3134" s="27" t="s">
        <v>2163</v>
      </c>
      <c r="O3134" s="30">
        <v>202008856</v>
      </c>
      <c r="P3134" s="22"/>
      <c r="Q3134" s="22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9"/>
    </row>
    <row r="3135" spans="1:29" x14ac:dyDescent="0.25">
      <c r="A3135" s="27">
        <v>1997</v>
      </c>
      <c r="B3135" s="27" t="s">
        <v>2725</v>
      </c>
      <c r="C3135" s="27" t="s">
        <v>2231</v>
      </c>
      <c r="D3135" s="27" t="s">
        <v>2276</v>
      </c>
      <c r="E3135" s="27" t="s">
        <v>2281</v>
      </c>
      <c r="F3135" s="28">
        <v>35488</v>
      </c>
      <c r="G3135" s="29">
        <v>0.4597222222222222</v>
      </c>
      <c r="H3135" s="28">
        <v>35488</v>
      </c>
      <c r="I3135" s="29">
        <v>0.51736111111111105</v>
      </c>
      <c r="J3135" s="27"/>
      <c r="K3135" s="27">
        <v>0</v>
      </c>
      <c r="L3135" s="27">
        <v>0.5</v>
      </c>
      <c r="M3135" s="27">
        <v>0.5</v>
      </c>
      <c r="N3135" s="27" t="s">
        <v>2163</v>
      </c>
      <c r="O3135" s="30">
        <v>201706430</v>
      </c>
      <c r="P3135" s="22"/>
      <c r="Q3135" s="22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9"/>
    </row>
    <row r="3136" spans="1:29" x14ac:dyDescent="0.25">
      <c r="A3136" s="27">
        <v>1997</v>
      </c>
      <c r="B3136" s="27" t="s">
        <v>2742</v>
      </c>
      <c r="C3136" s="27" t="s">
        <v>2231</v>
      </c>
      <c r="D3136" s="27" t="s">
        <v>2299</v>
      </c>
      <c r="E3136" s="27" t="s">
        <v>2422</v>
      </c>
      <c r="F3136" s="28">
        <v>35488</v>
      </c>
      <c r="G3136" s="29">
        <v>0.55694444444444446</v>
      </c>
      <c r="H3136" s="28">
        <v>35488</v>
      </c>
      <c r="I3136" s="29">
        <v>0.6791666666666667</v>
      </c>
      <c r="J3136" s="27"/>
      <c r="K3136" s="27">
        <v>1</v>
      </c>
      <c r="L3136" s="27">
        <v>0</v>
      </c>
      <c r="M3136" s="27">
        <v>1</v>
      </c>
      <c r="N3136" s="27" t="s">
        <v>2163</v>
      </c>
      <c r="O3136" s="30">
        <v>201806776</v>
      </c>
      <c r="P3136" s="22"/>
      <c r="Q3136" s="22"/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9"/>
    </row>
    <row r="3137" spans="1:29" x14ac:dyDescent="0.25">
      <c r="A3137" s="27">
        <v>1997</v>
      </c>
      <c r="B3137" s="27" t="s">
        <v>5280</v>
      </c>
      <c r="C3137" s="27" t="s">
        <v>674</v>
      </c>
      <c r="D3137" s="27" t="s">
        <v>853</v>
      </c>
      <c r="E3137" s="27" t="s">
        <v>836</v>
      </c>
      <c r="F3137" s="28">
        <v>35488</v>
      </c>
      <c r="G3137" s="29">
        <v>0.8125</v>
      </c>
      <c r="H3137" s="28">
        <v>35488</v>
      </c>
      <c r="I3137" s="29">
        <v>0.86458333333333337</v>
      </c>
      <c r="J3137" s="27" t="s">
        <v>889</v>
      </c>
      <c r="K3137" s="27">
        <v>0</v>
      </c>
      <c r="L3137" s="27">
        <v>7.0000000000000007E-2</v>
      </c>
      <c r="M3137" s="27">
        <v>7.0000000000000007E-2</v>
      </c>
      <c r="N3137" s="27" t="s">
        <v>882</v>
      </c>
      <c r="O3137" s="30">
        <v>201905810</v>
      </c>
      <c r="P3137" s="22"/>
      <c r="Q3137" s="22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9"/>
    </row>
    <row r="3138" spans="1:29" x14ac:dyDescent="0.25">
      <c r="A3138" s="27">
        <v>1997</v>
      </c>
      <c r="B3138" s="27" t="s">
        <v>2736</v>
      </c>
      <c r="C3138" s="27" t="s">
        <v>2231</v>
      </c>
      <c r="D3138" s="27" t="s">
        <v>2571</v>
      </c>
      <c r="E3138" s="27" t="s">
        <v>2611</v>
      </c>
      <c r="F3138" s="28">
        <v>35489</v>
      </c>
      <c r="G3138" s="29">
        <v>0.47430555555555554</v>
      </c>
      <c r="H3138" s="28">
        <v>35489</v>
      </c>
      <c r="I3138" s="29">
        <v>0.63611111111111118</v>
      </c>
      <c r="J3138" s="27"/>
      <c r="K3138" s="27">
        <v>7</v>
      </c>
      <c r="L3138" s="27">
        <v>3</v>
      </c>
      <c r="M3138" s="27">
        <v>10</v>
      </c>
      <c r="N3138" s="27" t="s">
        <v>2163</v>
      </c>
      <c r="O3138" s="30">
        <v>201806092</v>
      </c>
      <c r="P3138" s="22"/>
      <c r="Q3138" s="22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9"/>
    </row>
    <row r="3139" spans="1:29" x14ac:dyDescent="0.25">
      <c r="A3139" s="27">
        <v>1997</v>
      </c>
      <c r="B3139" s="27" t="s">
        <v>2605</v>
      </c>
      <c r="C3139" s="27" t="s">
        <v>2231</v>
      </c>
      <c r="D3139" s="27" t="s">
        <v>2571</v>
      </c>
      <c r="E3139" s="27" t="s">
        <v>2606</v>
      </c>
      <c r="F3139" s="28">
        <v>35489</v>
      </c>
      <c r="G3139" s="29">
        <v>0.75347222222222221</v>
      </c>
      <c r="H3139" s="28">
        <v>35489</v>
      </c>
      <c r="I3139" s="29">
        <v>0.82430555555555562</v>
      </c>
      <c r="J3139" s="27"/>
      <c r="K3139" s="27">
        <v>0.06</v>
      </c>
      <c r="L3139" s="27">
        <v>0</v>
      </c>
      <c r="M3139" s="27">
        <v>0.06</v>
      </c>
      <c r="N3139" s="27" t="s">
        <v>2163</v>
      </c>
      <c r="O3139" s="30">
        <v>201905179</v>
      </c>
      <c r="P3139" s="22"/>
      <c r="Q3139" s="22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9"/>
    </row>
    <row r="3140" spans="1:29" x14ac:dyDescent="0.25">
      <c r="A3140" s="27">
        <v>1997</v>
      </c>
      <c r="B3140" s="27" t="s">
        <v>2741</v>
      </c>
      <c r="C3140" s="27" t="s">
        <v>2231</v>
      </c>
      <c r="D3140" s="27" t="s">
        <v>2362</v>
      </c>
      <c r="E3140" s="27" t="s">
        <v>2579</v>
      </c>
      <c r="F3140" s="28">
        <v>35490</v>
      </c>
      <c r="G3140" s="29">
        <v>0.5625</v>
      </c>
      <c r="H3140" s="28">
        <v>35490</v>
      </c>
      <c r="I3140" s="29">
        <v>0.62222222222222223</v>
      </c>
      <c r="J3140" s="27"/>
      <c r="K3140" s="27">
        <v>0</v>
      </c>
      <c r="L3140" s="27">
        <v>0.03</v>
      </c>
      <c r="M3140" s="27">
        <v>0.03</v>
      </c>
      <c r="N3140" s="27" t="s">
        <v>2163</v>
      </c>
      <c r="O3140" s="30">
        <v>201705641</v>
      </c>
      <c r="P3140" s="22"/>
      <c r="Q3140" s="22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9"/>
    </row>
    <row r="3141" spans="1:29" x14ac:dyDescent="0.25">
      <c r="A3141" s="27">
        <v>1997</v>
      </c>
      <c r="B3141" s="27" t="s">
        <v>5041</v>
      </c>
      <c r="C3141" s="27" t="s">
        <v>674</v>
      </c>
      <c r="D3141" s="27" t="s">
        <v>3859</v>
      </c>
      <c r="E3141" s="27" t="s">
        <v>4052</v>
      </c>
      <c r="F3141" s="28">
        <v>35491</v>
      </c>
      <c r="G3141" s="29">
        <v>0.80208333333333337</v>
      </c>
      <c r="H3141" s="28">
        <v>35491</v>
      </c>
      <c r="I3141" s="29">
        <v>0.81597222222222221</v>
      </c>
      <c r="J3141" s="27" t="s">
        <v>889</v>
      </c>
      <c r="K3141" s="27">
        <v>0</v>
      </c>
      <c r="L3141" s="27">
        <v>0.03</v>
      </c>
      <c r="M3141" s="27">
        <v>0.03</v>
      </c>
      <c r="N3141" s="27" t="s">
        <v>882</v>
      </c>
      <c r="O3141" s="30">
        <v>202005692</v>
      </c>
      <c r="P3141" s="22"/>
      <c r="Q3141" s="22"/>
      <c r="R3141" s="16"/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9"/>
    </row>
    <row r="3142" spans="1:29" x14ac:dyDescent="0.25">
      <c r="A3142" s="27">
        <v>1997</v>
      </c>
      <c r="B3142" s="27" t="s">
        <v>2594</v>
      </c>
      <c r="C3142" s="27" t="s">
        <v>2231</v>
      </c>
      <c r="D3142" s="27" t="s">
        <v>2268</v>
      </c>
      <c r="E3142" s="27" t="s">
        <v>727</v>
      </c>
      <c r="F3142" s="28">
        <v>35491</v>
      </c>
      <c r="G3142" s="29">
        <v>0.94097222222222221</v>
      </c>
      <c r="H3142" s="28">
        <v>35491</v>
      </c>
      <c r="I3142" s="29">
        <v>0.98611111111111116</v>
      </c>
      <c r="J3142" s="27"/>
      <c r="K3142" s="27">
        <v>0.05</v>
      </c>
      <c r="L3142" s="27">
        <v>0</v>
      </c>
      <c r="M3142" s="27">
        <v>0.05</v>
      </c>
      <c r="N3142" s="27" t="s">
        <v>2163</v>
      </c>
      <c r="O3142" s="30">
        <v>202004852</v>
      </c>
      <c r="P3142" s="22"/>
      <c r="Q3142" s="22"/>
      <c r="R3142" s="16"/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9"/>
    </row>
    <row r="3143" spans="1:29" x14ac:dyDescent="0.25">
      <c r="A3143" s="27">
        <v>1997</v>
      </c>
      <c r="B3143" s="27" t="s">
        <v>2721</v>
      </c>
      <c r="C3143" s="27" t="s">
        <v>2231</v>
      </c>
      <c r="D3143" s="27" t="s">
        <v>2362</v>
      </c>
      <c r="E3143" s="27" t="s">
        <v>2362</v>
      </c>
      <c r="F3143" s="28">
        <v>35492</v>
      </c>
      <c r="G3143" s="29">
        <v>0.55555555555555558</v>
      </c>
      <c r="H3143" s="28">
        <v>35492</v>
      </c>
      <c r="I3143" s="29">
        <v>0.72291666666666676</v>
      </c>
      <c r="J3143" s="27"/>
      <c r="K3143" s="27">
        <v>8</v>
      </c>
      <c r="L3143" s="27">
        <v>0</v>
      </c>
      <c r="M3143" s="27">
        <v>8</v>
      </c>
      <c r="N3143" s="27" t="s">
        <v>2163</v>
      </c>
      <c r="O3143" s="30">
        <v>201407896</v>
      </c>
      <c r="P3143" s="22"/>
      <c r="Q3143" s="22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9"/>
    </row>
    <row r="3144" spans="1:29" x14ac:dyDescent="0.25">
      <c r="A3144" s="27">
        <v>1997</v>
      </c>
      <c r="B3144" s="27" t="s">
        <v>2161</v>
      </c>
      <c r="C3144" s="27" t="s">
        <v>676</v>
      </c>
      <c r="D3144" s="27" t="s">
        <v>893</v>
      </c>
      <c r="E3144" s="27" t="s">
        <v>903</v>
      </c>
      <c r="F3144" s="28">
        <v>35492</v>
      </c>
      <c r="G3144" s="29">
        <v>0.70833333333333337</v>
      </c>
      <c r="H3144" s="28">
        <v>35492</v>
      </c>
      <c r="I3144" s="29">
        <v>0.72916666666666663</v>
      </c>
      <c r="J3144" s="27" t="s">
        <v>889</v>
      </c>
      <c r="K3144" s="27">
        <v>0</v>
      </c>
      <c r="L3144" s="27">
        <v>0.02</v>
      </c>
      <c r="M3144" s="27">
        <v>0.02</v>
      </c>
      <c r="N3144" s="27" t="s">
        <v>882</v>
      </c>
      <c r="O3144" s="30">
        <v>201800185</v>
      </c>
      <c r="P3144" s="22"/>
      <c r="Q3144" s="22"/>
      <c r="R3144" s="16"/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9"/>
    </row>
    <row r="3145" spans="1:29" x14ac:dyDescent="0.25">
      <c r="A3145" s="27">
        <v>1997</v>
      </c>
      <c r="B3145" s="27" t="s">
        <v>4995</v>
      </c>
      <c r="C3145" s="27" t="s">
        <v>674</v>
      </c>
      <c r="D3145" s="27" t="s">
        <v>802</v>
      </c>
      <c r="E3145" s="27" t="s">
        <v>3931</v>
      </c>
      <c r="F3145" s="28">
        <v>35492</v>
      </c>
      <c r="G3145" s="29">
        <v>0.97569444444444453</v>
      </c>
      <c r="H3145" s="28">
        <v>35493</v>
      </c>
      <c r="I3145" s="29">
        <v>2.0833333333333332E-2</v>
      </c>
      <c r="J3145" s="27" t="s">
        <v>889</v>
      </c>
      <c r="K3145" s="27">
        <v>0</v>
      </c>
      <c r="L3145" s="27">
        <v>0.05</v>
      </c>
      <c r="M3145" s="27">
        <v>0.05</v>
      </c>
      <c r="N3145" s="27" t="s">
        <v>882</v>
      </c>
      <c r="O3145" s="30">
        <v>202007460</v>
      </c>
      <c r="P3145" s="22"/>
      <c r="Q3145" s="22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9"/>
    </row>
    <row r="3146" spans="1:29" x14ac:dyDescent="0.25">
      <c r="A3146" s="27">
        <v>1997</v>
      </c>
      <c r="B3146" s="27" t="s">
        <v>2721</v>
      </c>
      <c r="C3146" s="27" t="s">
        <v>2231</v>
      </c>
      <c r="D3146" s="27" t="s">
        <v>2362</v>
      </c>
      <c r="E3146" s="27" t="s">
        <v>2362</v>
      </c>
      <c r="F3146" s="28">
        <v>35493</v>
      </c>
      <c r="G3146" s="29">
        <v>0.35416666666666669</v>
      </c>
      <c r="H3146" s="28">
        <v>35493</v>
      </c>
      <c r="I3146" s="29">
        <v>0.61458333333333337</v>
      </c>
      <c r="J3146" s="27" t="s">
        <v>889</v>
      </c>
      <c r="K3146" s="27">
        <v>0</v>
      </c>
      <c r="L3146" s="27">
        <v>0.01</v>
      </c>
      <c r="M3146" s="27">
        <v>0.01</v>
      </c>
      <c r="N3146" s="27" t="s">
        <v>882</v>
      </c>
      <c r="O3146" s="30">
        <v>201700494</v>
      </c>
      <c r="P3146" s="22"/>
      <c r="Q3146" s="22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9"/>
    </row>
    <row r="3147" spans="1:29" x14ac:dyDescent="0.25">
      <c r="A3147" s="27">
        <v>1997</v>
      </c>
      <c r="B3147" s="27" t="s">
        <v>5776</v>
      </c>
      <c r="C3147" s="27" t="s">
        <v>674</v>
      </c>
      <c r="D3147" s="27" t="s">
        <v>3821</v>
      </c>
      <c r="E3147" s="27" t="s">
        <v>3839</v>
      </c>
      <c r="F3147" s="28">
        <v>35494</v>
      </c>
      <c r="G3147" s="29">
        <v>0</v>
      </c>
      <c r="H3147" s="28">
        <v>35494</v>
      </c>
      <c r="I3147" s="29">
        <v>0.10069444444444443</v>
      </c>
      <c r="J3147" s="27" t="s">
        <v>889</v>
      </c>
      <c r="K3147" s="27">
        <v>0</v>
      </c>
      <c r="L3147" s="27">
        <v>4</v>
      </c>
      <c r="M3147" s="27">
        <v>4</v>
      </c>
      <c r="N3147" s="27" t="s">
        <v>882</v>
      </c>
      <c r="O3147" s="30">
        <v>202005140</v>
      </c>
      <c r="P3147" s="22"/>
      <c r="Q3147" s="22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9"/>
    </row>
    <row r="3148" spans="1:29" x14ac:dyDescent="0.25">
      <c r="A3148" s="27">
        <v>1997</v>
      </c>
      <c r="B3148" s="27" t="s">
        <v>5089</v>
      </c>
      <c r="C3148" s="27" t="s">
        <v>674</v>
      </c>
      <c r="D3148" s="27" t="s">
        <v>3859</v>
      </c>
      <c r="E3148" s="27" t="s">
        <v>3984</v>
      </c>
      <c r="F3148" s="28">
        <v>35494</v>
      </c>
      <c r="G3148" s="29">
        <v>0.74652777777777779</v>
      </c>
      <c r="H3148" s="28">
        <v>35494</v>
      </c>
      <c r="I3148" s="29">
        <v>0.77083333333333337</v>
      </c>
      <c r="J3148" s="27" t="s">
        <v>889</v>
      </c>
      <c r="K3148" s="27">
        <v>0</v>
      </c>
      <c r="L3148" s="27">
        <v>0.01</v>
      </c>
      <c r="M3148" s="27">
        <v>0.01</v>
      </c>
      <c r="N3148" s="27" t="s">
        <v>882</v>
      </c>
      <c r="O3148" s="30">
        <v>201906051</v>
      </c>
      <c r="P3148" s="22"/>
      <c r="Q3148" s="22"/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9"/>
    </row>
    <row r="3149" spans="1:29" x14ac:dyDescent="0.25">
      <c r="A3149" s="27">
        <v>1997</v>
      </c>
      <c r="B3149" s="27" t="s">
        <v>1628</v>
      </c>
      <c r="C3149" s="27" t="s">
        <v>676</v>
      </c>
      <c r="D3149" s="27" t="s">
        <v>914</v>
      </c>
      <c r="E3149" s="27" t="s">
        <v>1629</v>
      </c>
      <c r="F3149" s="28">
        <v>35494</v>
      </c>
      <c r="G3149" s="29">
        <v>0.80208333333333337</v>
      </c>
      <c r="H3149" s="28">
        <v>35494</v>
      </c>
      <c r="I3149" s="29">
        <v>0.81597222222222221</v>
      </c>
      <c r="J3149" s="27" t="s">
        <v>889</v>
      </c>
      <c r="K3149" s="27">
        <v>0</v>
      </c>
      <c r="L3149" s="27">
        <v>0.01</v>
      </c>
      <c r="M3149" s="27">
        <v>0.01</v>
      </c>
      <c r="N3149" s="27" t="s">
        <v>882</v>
      </c>
      <c r="O3149" s="30">
        <v>202006867</v>
      </c>
      <c r="P3149" s="22"/>
      <c r="Q3149" s="22"/>
      <c r="R3149" s="16"/>
      <c r="S3149" s="16"/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9"/>
    </row>
    <row r="3150" spans="1:29" x14ac:dyDescent="0.25">
      <c r="A3150" s="27">
        <v>1997</v>
      </c>
      <c r="B3150" s="27" t="s">
        <v>5778</v>
      </c>
      <c r="C3150" s="27" t="s">
        <v>674</v>
      </c>
      <c r="D3150" s="27" t="s">
        <v>802</v>
      </c>
      <c r="E3150" s="27" t="s">
        <v>816</v>
      </c>
      <c r="F3150" s="28">
        <v>35495</v>
      </c>
      <c r="G3150" s="29">
        <v>0.47013888888888888</v>
      </c>
      <c r="H3150" s="28">
        <v>35495</v>
      </c>
      <c r="I3150" s="29">
        <v>0.51180555555555551</v>
      </c>
      <c r="J3150" s="27" t="s">
        <v>889</v>
      </c>
      <c r="K3150" s="27">
        <v>0</v>
      </c>
      <c r="L3150" s="27">
        <v>0.02</v>
      </c>
      <c r="M3150" s="27">
        <v>0.02</v>
      </c>
      <c r="N3150" s="27" t="s">
        <v>882</v>
      </c>
      <c r="O3150" s="30">
        <v>202004864</v>
      </c>
      <c r="P3150" s="22"/>
      <c r="Q3150" s="22"/>
      <c r="R3150" s="16"/>
      <c r="S3150" s="16"/>
      <c r="T3150" s="16"/>
      <c r="U3150" s="16"/>
      <c r="V3150" s="16"/>
      <c r="W3150" s="16"/>
      <c r="X3150" s="16"/>
      <c r="Y3150" s="16"/>
      <c r="Z3150" s="16"/>
      <c r="AA3150" s="16"/>
      <c r="AB3150" s="16"/>
      <c r="AC3150" s="19"/>
    </row>
    <row r="3151" spans="1:29" x14ac:dyDescent="0.25">
      <c r="A3151" s="27">
        <v>1997</v>
      </c>
      <c r="B3151" s="27" t="s">
        <v>2159</v>
      </c>
      <c r="C3151" s="27" t="s">
        <v>676</v>
      </c>
      <c r="D3151" s="27" t="s">
        <v>887</v>
      </c>
      <c r="E3151" s="27" t="s">
        <v>888</v>
      </c>
      <c r="F3151" s="28">
        <v>35495</v>
      </c>
      <c r="G3151" s="29">
        <v>0.6875</v>
      </c>
      <c r="H3151" s="28">
        <v>35495</v>
      </c>
      <c r="I3151" s="29">
        <v>0.72569444444444453</v>
      </c>
      <c r="J3151" s="27" t="s">
        <v>889</v>
      </c>
      <c r="K3151" s="27">
        <v>0.15</v>
      </c>
      <c r="L3151" s="27">
        <v>0</v>
      </c>
      <c r="M3151" s="27">
        <v>0.15</v>
      </c>
      <c r="N3151" s="27" t="s">
        <v>882</v>
      </c>
      <c r="O3151" s="30">
        <v>202007036</v>
      </c>
      <c r="P3151" s="22"/>
      <c r="Q3151" s="22"/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9"/>
    </row>
    <row r="3152" spans="1:29" x14ac:dyDescent="0.25">
      <c r="A3152" s="27">
        <v>1997</v>
      </c>
      <c r="B3152" s="27" t="s">
        <v>5259</v>
      </c>
      <c r="C3152" s="27" t="s">
        <v>674</v>
      </c>
      <c r="D3152" s="27" t="s">
        <v>3830</v>
      </c>
      <c r="E3152" s="27" t="s">
        <v>5260</v>
      </c>
      <c r="F3152" s="28">
        <v>35495</v>
      </c>
      <c r="G3152" s="29">
        <v>0.70486111111111116</v>
      </c>
      <c r="H3152" s="28">
        <v>35495</v>
      </c>
      <c r="I3152" s="29">
        <v>0.79166666666666663</v>
      </c>
      <c r="J3152" s="27" t="s">
        <v>889</v>
      </c>
      <c r="K3152" s="27">
        <v>0</v>
      </c>
      <c r="L3152" s="27">
        <v>3</v>
      </c>
      <c r="M3152" s="27">
        <v>3</v>
      </c>
      <c r="N3152" s="27" t="s">
        <v>882</v>
      </c>
      <c r="O3152" s="30">
        <v>201806581</v>
      </c>
      <c r="P3152" s="22"/>
      <c r="Q3152" s="22"/>
      <c r="R3152" s="16"/>
      <c r="S3152" s="16"/>
      <c r="T3152" s="16"/>
      <c r="U3152" s="16"/>
      <c r="V3152" s="16"/>
      <c r="W3152" s="16"/>
      <c r="X3152" s="16"/>
      <c r="Y3152" s="16"/>
      <c r="Z3152" s="16"/>
      <c r="AA3152" s="16"/>
      <c r="AB3152" s="16"/>
      <c r="AC3152" s="19"/>
    </row>
    <row r="3153" spans="1:29" x14ac:dyDescent="0.25">
      <c r="A3153" s="27">
        <v>1997</v>
      </c>
      <c r="B3153" s="27" t="s">
        <v>5141</v>
      </c>
      <c r="C3153" s="27" t="s">
        <v>674</v>
      </c>
      <c r="D3153" s="27" t="s">
        <v>853</v>
      </c>
      <c r="E3153" s="27" t="s">
        <v>4280</v>
      </c>
      <c r="F3153" s="28">
        <v>35496</v>
      </c>
      <c r="G3153" s="29">
        <v>0.12152777777777778</v>
      </c>
      <c r="H3153" s="28">
        <v>35496</v>
      </c>
      <c r="I3153" s="29">
        <v>0.15972222222222224</v>
      </c>
      <c r="J3153" s="27" t="s">
        <v>889</v>
      </c>
      <c r="K3153" s="27">
        <v>0</v>
      </c>
      <c r="L3153" s="27">
        <v>0.2</v>
      </c>
      <c r="M3153" s="27">
        <v>0.2</v>
      </c>
      <c r="N3153" s="27" t="s">
        <v>882</v>
      </c>
      <c r="O3153" s="30">
        <v>201905308</v>
      </c>
      <c r="P3153" s="22"/>
      <c r="Q3153" s="22"/>
      <c r="R3153" s="16"/>
      <c r="S3153" s="16"/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9"/>
    </row>
    <row r="3154" spans="1:29" x14ac:dyDescent="0.25">
      <c r="A3154" s="27">
        <v>1997</v>
      </c>
      <c r="B3154" s="27" t="s">
        <v>2735</v>
      </c>
      <c r="C3154" s="27" t="s">
        <v>2231</v>
      </c>
      <c r="D3154" s="27" t="s">
        <v>2362</v>
      </c>
      <c r="E3154" s="27" t="s">
        <v>2362</v>
      </c>
      <c r="F3154" s="28">
        <v>35496</v>
      </c>
      <c r="G3154" s="29">
        <v>0.5</v>
      </c>
      <c r="H3154" s="28">
        <v>35497</v>
      </c>
      <c r="I3154" s="29">
        <v>1.1111111111111112E-2</v>
      </c>
      <c r="J3154" s="27"/>
      <c r="K3154" s="27">
        <v>10.5</v>
      </c>
      <c r="L3154" s="27">
        <v>19.5</v>
      </c>
      <c r="M3154" s="27">
        <v>30</v>
      </c>
      <c r="N3154" s="27" t="s">
        <v>2163</v>
      </c>
      <c r="O3154" s="30">
        <v>201705783</v>
      </c>
      <c r="P3154" s="22"/>
      <c r="Q3154" s="22"/>
      <c r="R3154" s="16"/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9"/>
    </row>
    <row r="3155" spans="1:29" x14ac:dyDescent="0.25">
      <c r="A3155" s="27">
        <v>1997</v>
      </c>
      <c r="B3155" s="27" t="s">
        <v>2728</v>
      </c>
      <c r="C3155" s="27" t="s">
        <v>2231</v>
      </c>
      <c r="D3155" s="27" t="s">
        <v>2268</v>
      </c>
      <c r="E3155" s="27" t="s">
        <v>2660</v>
      </c>
      <c r="F3155" s="28">
        <v>35496</v>
      </c>
      <c r="G3155" s="29">
        <v>0.81111111111111101</v>
      </c>
      <c r="H3155" s="28">
        <v>35496</v>
      </c>
      <c r="I3155" s="29">
        <v>0.86805555555555547</v>
      </c>
      <c r="J3155" s="27"/>
      <c r="K3155" s="27">
        <v>0.06</v>
      </c>
      <c r="L3155" s="27">
        <v>0</v>
      </c>
      <c r="M3155" s="27">
        <v>0.06</v>
      </c>
      <c r="N3155" s="27" t="s">
        <v>2163</v>
      </c>
      <c r="O3155" s="30">
        <v>201407691</v>
      </c>
      <c r="P3155" s="22"/>
      <c r="Q3155" s="22"/>
      <c r="R3155" s="16"/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9"/>
    </row>
    <row r="3156" spans="1:29" x14ac:dyDescent="0.25">
      <c r="A3156" s="27">
        <v>1997</v>
      </c>
      <c r="B3156" s="27" t="s">
        <v>2720</v>
      </c>
      <c r="C3156" s="27" t="s">
        <v>2231</v>
      </c>
      <c r="D3156" s="27" t="s">
        <v>2299</v>
      </c>
      <c r="E3156" s="27" t="s">
        <v>2300</v>
      </c>
      <c r="F3156" s="28">
        <v>35497</v>
      </c>
      <c r="G3156" s="29">
        <v>0.43055555555555558</v>
      </c>
      <c r="H3156" s="28">
        <v>35497</v>
      </c>
      <c r="I3156" s="29">
        <v>0.66666666666666663</v>
      </c>
      <c r="J3156" s="27"/>
      <c r="K3156" s="27">
        <v>6.5</v>
      </c>
      <c r="L3156" s="27">
        <v>12</v>
      </c>
      <c r="M3156" s="27">
        <v>18.5</v>
      </c>
      <c r="N3156" s="27" t="s">
        <v>2163</v>
      </c>
      <c r="O3156" s="30">
        <v>202005303</v>
      </c>
      <c r="P3156" s="22"/>
      <c r="Q3156" s="22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9"/>
    </row>
    <row r="3157" spans="1:29" x14ac:dyDescent="0.25">
      <c r="A3157" s="27">
        <v>1997</v>
      </c>
      <c r="B3157" s="27" t="s">
        <v>2722</v>
      </c>
      <c r="C3157" s="27" t="s">
        <v>2231</v>
      </c>
      <c r="D3157" s="27" t="s">
        <v>2268</v>
      </c>
      <c r="E3157" s="27" t="s">
        <v>727</v>
      </c>
      <c r="F3157" s="28">
        <v>35497</v>
      </c>
      <c r="G3157" s="29">
        <v>0.47569444444444442</v>
      </c>
      <c r="H3157" s="28">
        <v>35497</v>
      </c>
      <c r="I3157" s="29">
        <v>0.51041666666666663</v>
      </c>
      <c r="J3157" s="27"/>
      <c r="K3157" s="27">
        <v>0.04</v>
      </c>
      <c r="L3157" s="27">
        <v>0</v>
      </c>
      <c r="M3157" s="27">
        <v>0.04</v>
      </c>
      <c r="N3157" s="27" t="s">
        <v>2163</v>
      </c>
      <c r="O3157" s="30">
        <v>201707056</v>
      </c>
      <c r="P3157" s="22"/>
      <c r="Q3157" s="22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9"/>
    </row>
    <row r="3158" spans="1:29" x14ac:dyDescent="0.25">
      <c r="A3158" s="27">
        <v>1997</v>
      </c>
      <c r="B3158" s="27" t="s">
        <v>5773</v>
      </c>
      <c r="C3158" s="27" t="s">
        <v>674</v>
      </c>
      <c r="D3158" s="27" t="s">
        <v>3841</v>
      </c>
      <c r="E3158" s="27" t="s">
        <v>800</v>
      </c>
      <c r="F3158" s="28">
        <v>35497</v>
      </c>
      <c r="G3158" s="29">
        <v>0.4826388888888889</v>
      </c>
      <c r="H3158" s="28">
        <v>35497</v>
      </c>
      <c r="I3158" s="29">
        <v>0.53125</v>
      </c>
      <c r="J3158" s="27" t="s">
        <v>889</v>
      </c>
      <c r="K3158" s="27">
        <v>0</v>
      </c>
      <c r="L3158" s="27">
        <v>0.1</v>
      </c>
      <c r="M3158" s="27">
        <v>0.1</v>
      </c>
      <c r="N3158" s="27" t="s">
        <v>882</v>
      </c>
      <c r="O3158" s="30">
        <v>202004229</v>
      </c>
      <c r="P3158" s="22"/>
      <c r="Q3158" s="22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9"/>
    </row>
    <row r="3159" spans="1:29" x14ac:dyDescent="0.25">
      <c r="A3159" s="27">
        <v>1997</v>
      </c>
      <c r="B3159" s="27" t="s">
        <v>5055</v>
      </c>
      <c r="C3159" s="27" t="s">
        <v>674</v>
      </c>
      <c r="D3159" s="27" t="s">
        <v>752</v>
      </c>
      <c r="E3159" s="27" t="s">
        <v>5015</v>
      </c>
      <c r="F3159" s="28">
        <v>35497</v>
      </c>
      <c r="G3159" s="29">
        <v>0.49513888888888885</v>
      </c>
      <c r="H3159" s="28">
        <v>35497</v>
      </c>
      <c r="I3159" s="29">
        <v>0.52083333333333337</v>
      </c>
      <c r="J3159" s="27" t="s">
        <v>889</v>
      </c>
      <c r="K3159" s="27">
        <v>0</v>
      </c>
      <c r="L3159" s="27">
        <v>0.04</v>
      </c>
      <c r="M3159" s="27">
        <v>0.04</v>
      </c>
      <c r="N3159" s="27" t="s">
        <v>882</v>
      </c>
      <c r="O3159" s="30">
        <v>202007344</v>
      </c>
      <c r="P3159" s="22"/>
      <c r="Q3159" s="22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9"/>
    </row>
    <row r="3160" spans="1:29" x14ac:dyDescent="0.25">
      <c r="A3160" s="27">
        <v>1997</v>
      </c>
      <c r="B3160" s="27" t="s">
        <v>2158</v>
      </c>
      <c r="C3160" s="27" t="s">
        <v>676</v>
      </c>
      <c r="D3160" s="27" t="s">
        <v>887</v>
      </c>
      <c r="E3160" s="27" t="s">
        <v>888</v>
      </c>
      <c r="F3160" s="28">
        <v>35497</v>
      </c>
      <c r="G3160" s="29">
        <v>0.51736111111111105</v>
      </c>
      <c r="H3160" s="28">
        <v>35497</v>
      </c>
      <c r="I3160" s="29">
        <v>0.625</v>
      </c>
      <c r="J3160" s="27" t="s">
        <v>889</v>
      </c>
      <c r="K3160" s="27">
        <v>0.5</v>
      </c>
      <c r="L3160" s="27">
        <v>0</v>
      </c>
      <c r="M3160" s="27">
        <v>0.5</v>
      </c>
      <c r="N3160" s="27" t="s">
        <v>882</v>
      </c>
      <c r="O3160" s="30">
        <v>202008110</v>
      </c>
      <c r="P3160" s="22"/>
      <c r="Q3160" s="22"/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6"/>
      <c r="AC3160" s="19"/>
    </row>
    <row r="3161" spans="1:29" x14ac:dyDescent="0.25">
      <c r="A3161" s="27">
        <v>1997</v>
      </c>
      <c r="B3161" s="27" t="s">
        <v>5301</v>
      </c>
      <c r="C3161" s="27" t="s">
        <v>674</v>
      </c>
      <c r="D3161" s="27" t="s">
        <v>4988</v>
      </c>
      <c r="E3161" s="27" t="s">
        <v>5302</v>
      </c>
      <c r="F3161" s="28">
        <v>35497</v>
      </c>
      <c r="G3161" s="29">
        <v>0.53819444444444442</v>
      </c>
      <c r="H3161" s="28">
        <v>35497</v>
      </c>
      <c r="I3161" s="29">
        <v>0.55902777777777779</v>
      </c>
      <c r="J3161" s="27" t="s">
        <v>889</v>
      </c>
      <c r="K3161" s="27">
        <v>0</v>
      </c>
      <c r="L3161" s="27">
        <v>0.02</v>
      </c>
      <c r="M3161" s="27">
        <v>0.02</v>
      </c>
      <c r="N3161" s="27" t="s">
        <v>882</v>
      </c>
      <c r="O3161" s="30">
        <v>201808541</v>
      </c>
      <c r="P3161" s="22"/>
      <c r="Q3161" s="22"/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9"/>
    </row>
    <row r="3162" spans="1:29" x14ac:dyDescent="0.25">
      <c r="A3162" s="27">
        <v>1997</v>
      </c>
      <c r="B3162" s="27" t="s">
        <v>5046</v>
      </c>
      <c r="C3162" s="27" t="s">
        <v>674</v>
      </c>
      <c r="D3162" s="27" t="s">
        <v>802</v>
      </c>
      <c r="E3162" s="27" t="s">
        <v>3863</v>
      </c>
      <c r="F3162" s="28">
        <v>35497</v>
      </c>
      <c r="G3162" s="29">
        <v>0.57638888888888895</v>
      </c>
      <c r="H3162" s="28">
        <v>35497</v>
      </c>
      <c r="I3162" s="29">
        <v>0.63888888888888895</v>
      </c>
      <c r="J3162" s="27" t="s">
        <v>889</v>
      </c>
      <c r="K3162" s="27">
        <v>0</v>
      </c>
      <c r="L3162" s="27">
        <v>0.2</v>
      </c>
      <c r="M3162" s="27">
        <v>0.2</v>
      </c>
      <c r="N3162" s="27" t="s">
        <v>882</v>
      </c>
      <c r="O3162" s="30">
        <v>202008396</v>
      </c>
      <c r="P3162" s="22"/>
      <c r="Q3162" s="22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9"/>
    </row>
    <row r="3163" spans="1:29" x14ac:dyDescent="0.25">
      <c r="A3163" s="27">
        <v>1997</v>
      </c>
      <c r="B3163" s="27" t="s">
        <v>4997</v>
      </c>
      <c r="C3163" s="27" t="s">
        <v>674</v>
      </c>
      <c r="D3163" s="27" t="s">
        <v>802</v>
      </c>
      <c r="E3163" s="27" t="s">
        <v>3982</v>
      </c>
      <c r="F3163" s="28">
        <v>35497</v>
      </c>
      <c r="G3163" s="29">
        <v>0.66319444444444442</v>
      </c>
      <c r="H3163" s="28">
        <v>35497</v>
      </c>
      <c r="I3163" s="29">
        <v>0.75347222222222221</v>
      </c>
      <c r="J3163" s="27" t="s">
        <v>889</v>
      </c>
      <c r="K3163" s="27">
        <v>0</v>
      </c>
      <c r="L3163" s="27">
        <v>1</v>
      </c>
      <c r="M3163" s="27">
        <v>1</v>
      </c>
      <c r="N3163" s="27" t="s">
        <v>882</v>
      </c>
      <c r="O3163" s="30">
        <v>201907063</v>
      </c>
      <c r="P3163" s="22"/>
      <c r="Q3163" s="22"/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9"/>
    </row>
    <row r="3164" spans="1:29" x14ac:dyDescent="0.25">
      <c r="A3164" s="27">
        <v>1997</v>
      </c>
      <c r="B3164" s="27" t="s">
        <v>2733</v>
      </c>
      <c r="C3164" s="27" t="s">
        <v>2231</v>
      </c>
      <c r="D3164" s="27" t="s">
        <v>2571</v>
      </c>
      <c r="E3164" s="27" t="s">
        <v>2305</v>
      </c>
      <c r="F3164" s="28">
        <v>35497</v>
      </c>
      <c r="G3164" s="29">
        <v>0.75</v>
      </c>
      <c r="H3164" s="28">
        <v>35497</v>
      </c>
      <c r="I3164" s="29">
        <v>0.85416666666666663</v>
      </c>
      <c r="J3164" s="27"/>
      <c r="K3164" s="27">
        <v>0.5</v>
      </c>
      <c r="L3164" s="27">
        <v>4.5</v>
      </c>
      <c r="M3164" s="27">
        <v>5</v>
      </c>
      <c r="N3164" s="27" t="s">
        <v>2163</v>
      </c>
      <c r="O3164" s="30">
        <v>202004735</v>
      </c>
      <c r="P3164" s="22"/>
      <c r="Q3164" s="22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9"/>
    </row>
    <row r="3165" spans="1:29" x14ac:dyDescent="0.25">
      <c r="A3165" s="27">
        <v>1997</v>
      </c>
      <c r="B3165" s="27" t="s">
        <v>5131</v>
      </c>
      <c r="C3165" s="27" t="s">
        <v>674</v>
      </c>
      <c r="D3165" s="27" t="s">
        <v>3824</v>
      </c>
      <c r="E3165" s="27" t="s">
        <v>3957</v>
      </c>
      <c r="F3165" s="28">
        <v>35497</v>
      </c>
      <c r="G3165" s="29">
        <v>0.76736111111111116</v>
      </c>
      <c r="H3165" s="28">
        <v>35497</v>
      </c>
      <c r="I3165" s="29">
        <v>0.79166666666666663</v>
      </c>
      <c r="J3165" s="27" t="s">
        <v>889</v>
      </c>
      <c r="K3165" s="27">
        <v>0</v>
      </c>
      <c r="L3165" s="27">
        <v>0.05</v>
      </c>
      <c r="M3165" s="27">
        <v>0.05</v>
      </c>
      <c r="N3165" s="27" t="s">
        <v>882</v>
      </c>
      <c r="O3165" s="30">
        <v>202110018</v>
      </c>
      <c r="P3165" s="22"/>
      <c r="Q3165" s="22"/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9"/>
    </row>
    <row r="3166" spans="1:29" x14ac:dyDescent="0.25">
      <c r="A3166" s="27">
        <v>1997</v>
      </c>
      <c r="B3166" s="27" t="s">
        <v>2723</v>
      </c>
      <c r="C3166" s="27" t="s">
        <v>2231</v>
      </c>
      <c r="D3166" s="27" t="s">
        <v>2571</v>
      </c>
      <c r="E3166" s="27" t="s">
        <v>2305</v>
      </c>
      <c r="F3166" s="28">
        <v>35497</v>
      </c>
      <c r="G3166" s="29">
        <v>0.79166666666666663</v>
      </c>
      <c r="H3166" s="28">
        <v>35497</v>
      </c>
      <c r="I3166" s="29">
        <v>0.8125</v>
      </c>
      <c r="J3166" s="27"/>
      <c r="K3166" s="27">
        <v>0.2</v>
      </c>
      <c r="L3166" s="27">
        <v>0</v>
      </c>
      <c r="M3166" s="27">
        <v>0.2</v>
      </c>
      <c r="N3166" s="27" t="s">
        <v>2163</v>
      </c>
      <c r="O3166" s="30">
        <v>201806860</v>
      </c>
      <c r="P3166" s="22"/>
      <c r="Q3166" s="22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9"/>
    </row>
    <row r="3167" spans="1:29" x14ac:dyDescent="0.25">
      <c r="A3167" s="27">
        <v>1997</v>
      </c>
      <c r="B3167" s="27" t="s">
        <v>5131</v>
      </c>
      <c r="C3167" s="27" t="s">
        <v>674</v>
      </c>
      <c r="D3167" s="27" t="s">
        <v>3824</v>
      </c>
      <c r="E3167" s="27" t="s">
        <v>3957</v>
      </c>
      <c r="F3167" s="28">
        <v>35497</v>
      </c>
      <c r="G3167" s="29">
        <v>0.80555555555555547</v>
      </c>
      <c r="H3167" s="28">
        <v>35497</v>
      </c>
      <c r="I3167" s="29">
        <v>0.81944444444444453</v>
      </c>
      <c r="J3167" s="27" t="s">
        <v>889</v>
      </c>
      <c r="K3167" s="27">
        <v>0</v>
      </c>
      <c r="L3167" s="27">
        <v>0.01</v>
      </c>
      <c r="M3167" s="27">
        <v>0.01</v>
      </c>
      <c r="N3167" s="27" t="s">
        <v>882</v>
      </c>
      <c r="O3167" s="30">
        <v>201908633</v>
      </c>
      <c r="P3167" s="22"/>
      <c r="Q3167" s="22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9"/>
    </row>
    <row r="3168" spans="1:29" x14ac:dyDescent="0.25">
      <c r="A3168" s="27">
        <v>1997</v>
      </c>
      <c r="B3168" s="27" t="s">
        <v>5775</v>
      </c>
      <c r="C3168" s="27" t="s">
        <v>674</v>
      </c>
      <c r="D3168" s="27" t="s">
        <v>3830</v>
      </c>
      <c r="E3168" s="27" t="s">
        <v>5710</v>
      </c>
      <c r="F3168" s="28">
        <v>35497</v>
      </c>
      <c r="G3168" s="29">
        <v>0.81597222222222221</v>
      </c>
      <c r="H3168" s="28">
        <v>35497</v>
      </c>
      <c r="I3168" s="29">
        <v>0.85416666666666663</v>
      </c>
      <c r="J3168" s="27" t="s">
        <v>889</v>
      </c>
      <c r="K3168" s="27">
        <v>0</v>
      </c>
      <c r="L3168" s="27">
        <v>0.05</v>
      </c>
      <c r="M3168" s="27">
        <v>0.05</v>
      </c>
      <c r="N3168" s="27" t="s">
        <v>882</v>
      </c>
      <c r="O3168" s="30">
        <v>202006753</v>
      </c>
      <c r="P3168" s="22"/>
      <c r="Q3168" s="22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9"/>
    </row>
    <row r="3169" spans="1:29" x14ac:dyDescent="0.25">
      <c r="A3169" s="27">
        <v>1997</v>
      </c>
      <c r="B3169" s="27" t="s">
        <v>5316</v>
      </c>
      <c r="C3169" s="27" t="s">
        <v>674</v>
      </c>
      <c r="D3169" s="27" t="s">
        <v>853</v>
      </c>
      <c r="E3169" s="27" t="s">
        <v>4601</v>
      </c>
      <c r="F3169" s="28">
        <v>35497</v>
      </c>
      <c r="G3169" s="29">
        <v>0.95138888888888884</v>
      </c>
      <c r="H3169" s="28">
        <v>35498</v>
      </c>
      <c r="I3169" s="29">
        <v>3.8194444444444441E-2</v>
      </c>
      <c r="J3169" s="27" t="s">
        <v>889</v>
      </c>
      <c r="K3169" s="27">
        <v>0</v>
      </c>
      <c r="L3169" s="27">
        <v>0.05</v>
      </c>
      <c r="M3169" s="27">
        <v>0.05</v>
      </c>
      <c r="N3169" s="27" t="s">
        <v>882</v>
      </c>
      <c r="O3169" s="30">
        <v>201806636</v>
      </c>
      <c r="P3169" s="22"/>
      <c r="Q3169" s="22"/>
      <c r="R3169" s="16"/>
      <c r="S3169" s="16"/>
      <c r="T3169" s="16"/>
      <c r="U3169" s="16"/>
      <c r="V3169" s="16"/>
      <c r="W3169" s="16"/>
      <c r="X3169" s="16"/>
      <c r="Y3169" s="16"/>
      <c r="Z3169" s="16"/>
      <c r="AA3169" s="16"/>
      <c r="AB3169" s="16"/>
      <c r="AC3169" s="19"/>
    </row>
    <row r="3170" spans="1:29" x14ac:dyDescent="0.25">
      <c r="A3170" s="27">
        <v>1997</v>
      </c>
      <c r="B3170" s="27" t="s">
        <v>2720</v>
      </c>
      <c r="C3170" s="27" t="s">
        <v>2231</v>
      </c>
      <c r="D3170" s="27" t="s">
        <v>2299</v>
      </c>
      <c r="E3170" s="27" t="s">
        <v>2300</v>
      </c>
      <c r="F3170" s="28">
        <v>35498</v>
      </c>
      <c r="G3170" s="29">
        <v>2.0833333333333332E-2</v>
      </c>
      <c r="H3170" s="28">
        <v>35498</v>
      </c>
      <c r="I3170" s="29">
        <v>0.125</v>
      </c>
      <c r="J3170" s="27" t="s">
        <v>889</v>
      </c>
      <c r="K3170" s="27">
        <v>2</v>
      </c>
      <c r="L3170" s="27">
        <v>2.5</v>
      </c>
      <c r="M3170" s="27">
        <v>4.5</v>
      </c>
      <c r="N3170" s="27" t="s">
        <v>882</v>
      </c>
      <c r="O3170" s="30">
        <v>200900568</v>
      </c>
      <c r="P3170" s="22"/>
      <c r="Q3170" s="22"/>
      <c r="R3170" s="16"/>
      <c r="S3170" s="16"/>
      <c r="T3170" s="16"/>
      <c r="U3170" s="16"/>
      <c r="V3170" s="16"/>
      <c r="W3170" s="16"/>
      <c r="X3170" s="16"/>
      <c r="Y3170" s="16"/>
      <c r="Z3170" s="16"/>
      <c r="AA3170" s="16"/>
      <c r="AB3170" s="16"/>
      <c r="AC3170" s="19"/>
    </row>
    <row r="3171" spans="1:29" x14ac:dyDescent="0.25">
      <c r="A3171" s="27">
        <v>1997</v>
      </c>
      <c r="B3171" s="27" t="s">
        <v>2157</v>
      </c>
      <c r="C3171" s="27" t="s">
        <v>676</v>
      </c>
      <c r="D3171" s="27" t="s">
        <v>991</v>
      </c>
      <c r="E3171" s="27" t="s">
        <v>1075</v>
      </c>
      <c r="F3171" s="28">
        <v>35498</v>
      </c>
      <c r="G3171" s="29">
        <v>8.3333333333333329E-2</v>
      </c>
      <c r="H3171" s="28">
        <v>35498</v>
      </c>
      <c r="I3171" s="29">
        <v>0.18402777777777779</v>
      </c>
      <c r="J3171" s="27" t="s">
        <v>889</v>
      </c>
      <c r="K3171" s="27">
        <v>0</v>
      </c>
      <c r="L3171" s="27">
        <v>2</v>
      </c>
      <c r="M3171" s="27">
        <v>2</v>
      </c>
      <c r="N3171" s="27" t="s">
        <v>882</v>
      </c>
      <c r="O3171" s="30">
        <v>202005599</v>
      </c>
      <c r="P3171" s="22"/>
      <c r="Q3171" s="22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9"/>
    </row>
    <row r="3172" spans="1:29" x14ac:dyDescent="0.25">
      <c r="A3172" s="27">
        <v>1997</v>
      </c>
      <c r="B3172" s="27" t="s">
        <v>2721</v>
      </c>
      <c r="C3172" s="27" t="s">
        <v>2231</v>
      </c>
      <c r="D3172" s="27" t="s">
        <v>2362</v>
      </c>
      <c r="E3172" s="27" t="s">
        <v>2362</v>
      </c>
      <c r="F3172" s="28">
        <v>35498</v>
      </c>
      <c r="G3172" s="29">
        <v>0.11458333333333333</v>
      </c>
      <c r="H3172" s="28">
        <v>35498</v>
      </c>
      <c r="I3172" s="29">
        <v>0.86597222222222225</v>
      </c>
      <c r="J3172" s="27" t="s">
        <v>889</v>
      </c>
      <c r="K3172" s="27">
        <v>6</v>
      </c>
      <c r="L3172" s="27">
        <v>0</v>
      </c>
      <c r="M3172" s="27">
        <v>6</v>
      </c>
      <c r="N3172" s="27" t="s">
        <v>882</v>
      </c>
      <c r="O3172" s="30">
        <v>201909935</v>
      </c>
      <c r="P3172" s="22"/>
      <c r="Q3172" s="22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9"/>
    </row>
    <row r="3173" spans="1:29" x14ac:dyDescent="0.25">
      <c r="A3173" s="27">
        <v>1997</v>
      </c>
      <c r="B3173" s="27" t="s">
        <v>2770</v>
      </c>
      <c r="C3173" s="27" t="s">
        <v>2231</v>
      </c>
      <c r="D3173" s="27" t="s">
        <v>2576</v>
      </c>
      <c r="E3173" s="27" t="s">
        <v>2576</v>
      </c>
      <c r="F3173" s="28">
        <v>35498</v>
      </c>
      <c r="G3173" s="29">
        <v>0.18541666666666667</v>
      </c>
      <c r="H3173" s="28">
        <v>35498</v>
      </c>
      <c r="I3173" s="29">
        <v>0.34791666666666665</v>
      </c>
      <c r="J3173" s="27" t="s">
        <v>889</v>
      </c>
      <c r="K3173" s="27">
        <v>0.01</v>
      </c>
      <c r="L3173" s="27">
        <v>0</v>
      </c>
      <c r="M3173" s="27">
        <v>0.01</v>
      </c>
      <c r="N3173" s="27" t="s">
        <v>882</v>
      </c>
      <c r="O3173" s="30">
        <v>202004968</v>
      </c>
      <c r="P3173" s="22"/>
      <c r="Q3173" s="22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9"/>
    </row>
    <row r="3174" spans="1:29" x14ac:dyDescent="0.25">
      <c r="A3174" s="27">
        <v>1997</v>
      </c>
      <c r="B3174" s="27" t="s">
        <v>2730</v>
      </c>
      <c r="C3174" s="27" t="s">
        <v>2231</v>
      </c>
      <c r="D3174" s="27" t="s">
        <v>2571</v>
      </c>
      <c r="E3174" s="27" t="s">
        <v>2468</v>
      </c>
      <c r="F3174" s="28">
        <v>35498</v>
      </c>
      <c r="G3174" s="29">
        <v>0.35416666666666669</v>
      </c>
      <c r="H3174" s="28">
        <v>35498</v>
      </c>
      <c r="I3174" s="29">
        <v>0.37986111111111115</v>
      </c>
      <c r="J3174" s="27"/>
      <c r="K3174" s="27">
        <v>0.15</v>
      </c>
      <c r="L3174" s="27">
        <v>0</v>
      </c>
      <c r="M3174" s="27">
        <v>0.15</v>
      </c>
      <c r="N3174" s="27" t="s">
        <v>2163</v>
      </c>
      <c r="O3174" s="30">
        <v>202000705</v>
      </c>
      <c r="P3174" s="22"/>
      <c r="Q3174" s="22"/>
      <c r="R3174" s="16"/>
      <c r="S3174" s="16"/>
      <c r="T3174" s="16"/>
      <c r="U3174" s="16"/>
      <c r="V3174" s="16"/>
      <c r="W3174" s="16"/>
      <c r="X3174" s="16"/>
      <c r="Y3174" s="16"/>
      <c r="Z3174" s="16"/>
      <c r="AA3174" s="16"/>
      <c r="AB3174" s="16"/>
      <c r="AC3174" s="19"/>
    </row>
    <row r="3175" spans="1:29" x14ac:dyDescent="0.25">
      <c r="A3175" s="27">
        <v>1997</v>
      </c>
      <c r="B3175" s="27" t="s">
        <v>4984</v>
      </c>
      <c r="C3175" s="27" t="s">
        <v>674</v>
      </c>
      <c r="D3175" s="27" t="s">
        <v>3824</v>
      </c>
      <c r="E3175" s="27" t="s">
        <v>1560</v>
      </c>
      <c r="F3175" s="28">
        <v>35498</v>
      </c>
      <c r="G3175" s="29">
        <v>0.4826388888888889</v>
      </c>
      <c r="H3175" s="28">
        <v>35498</v>
      </c>
      <c r="I3175" s="29">
        <v>0.5</v>
      </c>
      <c r="J3175" s="27" t="s">
        <v>889</v>
      </c>
      <c r="K3175" s="27">
        <v>0</v>
      </c>
      <c r="L3175" s="27">
        <v>0.03</v>
      </c>
      <c r="M3175" s="27">
        <v>0.03</v>
      </c>
      <c r="N3175" s="27" t="s">
        <v>882</v>
      </c>
      <c r="O3175" s="30">
        <v>201705591</v>
      </c>
      <c r="P3175" s="22"/>
      <c r="Q3175" s="22"/>
      <c r="R3175" s="16"/>
      <c r="S3175" s="16"/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9"/>
    </row>
    <row r="3176" spans="1:29" x14ac:dyDescent="0.25">
      <c r="A3176" s="27">
        <v>1997</v>
      </c>
      <c r="B3176" s="27" t="s">
        <v>2720</v>
      </c>
      <c r="C3176" s="27" t="s">
        <v>2231</v>
      </c>
      <c r="D3176" s="27" t="s">
        <v>2299</v>
      </c>
      <c r="E3176" s="27" t="s">
        <v>2300</v>
      </c>
      <c r="F3176" s="28">
        <v>35498</v>
      </c>
      <c r="G3176" s="29">
        <v>0.53125</v>
      </c>
      <c r="H3176" s="28">
        <v>35498</v>
      </c>
      <c r="I3176" s="29">
        <v>0.57291666666666663</v>
      </c>
      <c r="J3176" s="27" t="s">
        <v>889</v>
      </c>
      <c r="K3176" s="27">
        <v>0</v>
      </c>
      <c r="L3176" s="27">
        <v>0.1</v>
      </c>
      <c r="M3176" s="27">
        <v>0.1</v>
      </c>
      <c r="N3176" s="27" t="s">
        <v>882</v>
      </c>
      <c r="O3176" s="30">
        <v>201705812</v>
      </c>
      <c r="P3176" s="22"/>
      <c r="Q3176" s="22"/>
      <c r="R3176" s="16"/>
      <c r="S3176" s="16"/>
      <c r="T3176" s="16"/>
      <c r="U3176" s="16"/>
      <c r="V3176" s="16"/>
      <c r="W3176" s="16"/>
      <c r="X3176" s="16"/>
      <c r="Y3176" s="16"/>
      <c r="Z3176" s="16"/>
      <c r="AA3176" s="16"/>
      <c r="AB3176" s="16"/>
      <c r="AC3176" s="19"/>
    </row>
    <row r="3177" spans="1:29" x14ac:dyDescent="0.25">
      <c r="A3177" s="27">
        <v>1997</v>
      </c>
      <c r="B3177" s="27" t="s">
        <v>2602</v>
      </c>
      <c r="C3177" s="27" t="s">
        <v>2231</v>
      </c>
      <c r="D3177" s="27" t="s">
        <v>2581</v>
      </c>
      <c r="E3177" s="27" t="s">
        <v>2603</v>
      </c>
      <c r="F3177" s="28">
        <v>35498</v>
      </c>
      <c r="G3177" s="29">
        <v>0.54166666666666663</v>
      </c>
      <c r="H3177" s="28">
        <v>35498</v>
      </c>
      <c r="I3177" s="29">
        <v>0.60763888888888895</v>
      </c>
      <c r="J3177" s="27"/>
      <c r="K3177" s="27">
        <v>0.8</v>
      </c>
      <c r="L3177" s="27">
        <v>0</v>
      </c>
      <c r="M3177" s="27">
        <v>0.8</v>
      </c>
      <c r="N3177" s="27" t="s">
        <v>2163</v>
      </c>
      <c r="O3177" s="30">
        <v>202004926</v>
      </c>
      <c r="P3177" s="22"/>
      <c r="Q3177" s="22"/>
      <c r="R3177" s="16"/>
      <c r="S3177" s="16"/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9"/>
    </row>
    <row r="3178" spans="1:29" x14ac:dyDescent="0.25">
      <c r="A3178" s="27">
        <v>1997</v>
      </c>
      <c r="B3178" s="27" t="s">
        <v>2770</v>
      </c>
      <c r="C3178" s="27" t="s">
        <v>2231</v>
      </c>
      <c r="D3178" s="27" t="s">
        <v>2576</v>
      </c>
      <c r="E3178" s="27" t="s">
        <v>2576</v>
      </c>
      <c r="F3178" s="28">
        <v>35498</v>
      </c>
      <c r="G3178" s="29">
        <v>0.54652777777777783</v>
      </c>
      <c r="H3178" s="28">
        <v>35498</v>
      </c>
      <c r="I3178" s="29">
        <v>0.59861111111111109</v>
      </c>
      <c r="J3178" s="27" t="s">
        <v>889</v>
      </c>
      <c r="K3178" s="27">
        <v>0.01</v>
      </c>
      <c r="L3178" s="27">
        <v>0</v>
      </c>
      <c r="M3178" s="27">
        <v>0.01</v>
      </c>
      <c r="N3178" s="27" t="s">
        <v>882</v>
      </c>
      <c r="O3178" s="30">
        <v>202110057</v>
      </c>
      <c r="P3178" s="22"/>
      <c r="Q3178" s="22"/>
      <c r="R3178" s="16"/>
      <c r="S3178" s="16"/>
      <c r="T3178" s="16"/>
      <c r="U3178" s="16"/>
      <c r="V3178" s="16"/>
      <c r="W3178" s="16"/>
      <c r="X3178" s="16"/>
      <c r="Y3178" s="16"/>
      <c r="Z3178" s="16"/>
      <c r="AA3178" s="16"/>
      <c r="AB3178" s="16"/>
      <c r="AC3178" s="19"/>
    </row>
    <row r="3179" spans="1:29" x14ac:dyDescent="0.25">
      <c r="A3179" s="27">
        <v>1997</v>
      </c>
      <c r="B3179" s="27" t="s">
        <v>2737</v>
      </c>
      <c r="C3179" s="27" t="s">
        <v>2231</v>
      </c>
      <c r="D3179" s="27" t="s">
        <v>2560</v>
      </c>
      <c r="E3179" s="27" t="s">
        <v>2560</v>
      </c>
      <c r="F3179" s="28">
        <v>35498</v>
      </c>
      <c r="G3179" s="29">
        <v>0.59375</v>
      </c>
      <c r="H3179" s="28">
        <v>35498</v>
      </c>
      <c r="I3179" s="29">
        <v>0.78125</v>
      </c>
      <c r="J3179" s="27"/>
      <c r="K3179" s="27">
        <v>0.8</v>
      </c>
      <c r="L3179" s="27">
        <v>0.2</v>
      </c>
      <c r="M3179" s="27">
        <v>1</v>
      </c>
      <c r="N3179" s="27" t="s">
        <v>2163</v>
      </c>
      <c r="O3179" s="30">
        <v>202007163</v>
      </c>
      <c r="P3179" s="22"/>
      <c r="Q3179" s="22"/>
      <c r="R3179" s="16"/>
      <c r="S3179" s="16"/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9"/>
    </row>
    <row r="3180" spans="1:29" x14ac:dyDescent="0.25">
      <c r="A3180" s="27">
        <v>1997</v>
      </c>
      <c r="B3180" s="27" t="s">
        <v>5770</v>
      </c>
      <c r="C3180" s="27" t="s">
        <v>674</v>
      </c>
      <c r="D3180" s="27" t="s">
        <v>3824</v>
      </c>
      <c r="E3180" s="27" t="s">
        <v>4140</v>
      </c>
      <c r="F3180" s="28">
        <v>35498</v>
      </c>
      <c r="G3180" s="29">
        <v>0.78472222222222221</v>
      </c>
      <c r="H3180" s="28">
        <v>35498</v>
      </c>
      <c r="I3180" s="29">
        <v>0.95833333333333337</v>
      </c>
      <c r="J3180" s="27" t="s">
        <v>889</v>
      </c>
      <c r="K3180" s="27">
        <v>0</v>
      </c>
      <c r="L3180" s="27">
        <v>0.15</v>
      </c>
      <c r="M3180" s="27">
        <v>0.15</v>
      </c>
      <c r="N3180" s="27" t="s">
        <v>882</v>
      </c>
      <c r="O3180" s="30">
        <v>201907107</v>
      </c>
      <c r="P3180" s="22"/>
      <c r="Q3180" s="22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9"/>
    </row>
    <row r="3181" spans="1:29" x14ac:dyDescent="0.25">
      <c r="A3181" s="27">
        <v>1997</v>
      </c>
      <c r="B3181" s="27" t="s">
        <v>5768</v>
      </c>
      <c r="C3181" s="27" t="s">
        <v>674</v>
      </c>
      <c r="D3181" s="27" t="s">
        <v>3841</v>
      </c>
      <c r="E3181" s="27" t="s">
        <v>3969</v>
      </c>
      <c r="F3181" s="28">
        <v>35498</v>
      </c>
      <c r="G3181" s="29">
        <v>0.79513888888888884</v>
      </c>
      <c r="H3181" s="28">
        <v>35498</v>
      </c>
      <c r="I3181" s="29">
        <v>0.85416666666666663</v>
      </c>
      <c r="J3181" s="27" t="s">
        <v>889</v>
      </c>
      <c r="K3181" s="27">
        <v>0</v>
      </c>
      <c r="L3181" s="27">
        <v>0.15</v>
      </c>
      <c r="M3181" s="27">
        <v>0.15</v>
      </c>
      <c r="N3181" s="27" t="s">
        <v>882</v>
      </c>
      <c r="O3181" s="30">
        <v>201904507</v>
      </c>
      <c r="P3181" s="22"/>
      <c r="Q3181" s="22"/>
      <c r="R3181" s="16"/>
      <c r="S3181" s="16"/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9"/>
    </row>
    <row r="3182" spans="1:29" x14ac:dyDescent="0.25">
      <c r="A3182" s="27">
        <v>1997</v>
      </c>
      <c r="B3182" s="27" t="s">
        <v>2156</v>
      </c>
      <c r="C3182" s="27" t="s">
        <v>676</v>
      </c>
      <c r="D3182" s="27" t="s">
        <v>925</v>
      </c>
      <c r="E3182" s="27" t="s">
        <v>1539</v>
      </c>
      <c r="F3182" s="28">
        <v>35498</v>
      </c>
      <c r="G3182" s="29">
        <v>0.87152777777777779</v>
      </c>
      <c r="H3182" s="28">
        <v>35498</v>
      </c>
      <c r="I3182" s="29">
        <v>0.95833333333333337</v>
      </c>
      <c r="J3182" s="27" t="s">
        <v>889</v>
      </c>
      <c r="K3182" s="27">
        <v>0</v>
      </c>
      <c r="L3182" s="27">
        <v>1</v>
      </c>
      <c r="M3182" s="27">
        <v>1</v>
      </c>
      <c r="N3182" s="27" t="s">
        <v>882</v>
      </c>
      <c r="O3182" s="30">
        <v>202005986</v>
      </c>
      <c r="P3182" s="22"/>
      <c r="Q3182" s="22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9"/>
    </row>
    <row r="3183" spans="1:29" x14ac:dyDescent="0.25">
      <c r="A3183" s="27">
        <v>1997</v>
      </c>
      <c r="B3183" s="27" t="s">
        <v>2624</v>
      </c>
      <c r="C3183" s="27" t="s">
        <v>2231</v>
      </c>
      <c r="D3183" s="27" t="s">
        <v>2268</v>
      </c>
      <c r="E3183" s="27" t="s">
        <v>2591</v>
      </c>
      <c r="F3183" s="28">
        <v>35498</v>
      </c>
      <c r="G3183" s="29">
        <v>0.90625</v>
      </c>
      <c r="H3183" s="28">
        <v>35498</v>
      </c>
      <c r="I3183" s="29">
        <v>0.96875</v>
      </c>
      <c r="J3183" s="27"/>
      <c r="K3183" s="27">
        <v>0</v>
      </c>
      <c r="L3183" s="27">
        <v>0.02</v>
      </c>
      <c r="M3183" s="27">
        <v>0.02</v>
      </c>
      <c r="N3183" s="27" t="s">
        <v>2163</v>
      </c>
      <c r="O3183" s="30">
        <v>202003219</v>
      </c>
      <c r="P3183" s="22"/>
      <c r="Q3183" s="22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9"/>
    </row>
    <row r="3184" spans="1:29" x14ac:dyDescent="0.25">
      <c r="A3184" s="27">
        <v>1997</v>
      </c>
      <c r="B3184" s="27" t="s">
        <v>5205</v>
      </c>
      <c r="C3184" s="27" t="s">
        <v>674</v>
      </c>
      <c r="D3184" s="27" t="s">
        <v>3821</v>
      </c>
      <c r="E3184" s="27" t="s">
        <v>4921</v>
      </c>
      <c r="F3184" s="28">
        <v>35498</v>
      </c>
      <c r="G3184" s="29">
        <v>0.95486111111111116</v>
      </c>
      <c r="H3184" s="28">
        <v>35499</v>
      </c>
      <c r="I3184" s="29">
        <v>6.9444444444444441E-3</v>
      </c>
      <c r="J3184" s="27" t="s">
        <v>889</v>
      </c>
      <c r="K3184" s="27">
        <v>0</v>
      </c>
      <c r="L3184" s="27">
        <v>0.01</v>
      </c>
      <c r="M3184" s="27">
        <v>0.01</v>
      </c>
      <c r="N3184" s="27" t="s">
        <v>882</v>
      </c>
      <c r="O3184" s="30">
        <v>201208138</v>
      </c>
      <c r="P3184" s="22"/>
      <c r="Q3184" s="22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9"/>
    </row>
    <row r="3185" spans="1:29" x14ac:dyDescent="0.25">
      <c r="A3185" s="27">
        <v>1997</v>
      </c>
      <c r="B3185" s="27" t="s">
        <v>5141</v>
      </c>
      <c r="C3185" s="27" t="s">
        <v>674</v>
      </c>
      <c r="D3185" s="27" t="s">
        <v>853</v>
      </c>
      <c r="E3185" s="27" t="s">
        <v>4280</v>
      </c>
      <c r="F3185" s="28">
        <v>35499</v>
      </c>
      <c r="G3185" s="29">
        <v>3.8194444444444441E-2</v>
      </c>
      <c r="H3185" s="28">
        <v>35499</v>
      </c>
      <c r="I3185" s="29">
        <v>6.9444444444444434E-2</v>
      </c>
      <c r="J3185" s="27" t="s">
        <v>889</v>
      </c>
      <c r="K3185" s="27">
        <v>0</v>
      </c>
      <c r="L3185" s="27">
        <v>0.05</v>
      </c>
      <c r="M3185" s="27">
        <v>0.05</v>
      </c>
      <c r="N3185" s="27" t="s">
        <v>882</v>
      </c>
      <c r="O3185" s="30">
        <v>201900359</v>
      </c>
      <c r="P3185" s="22"/>
      <c r="Q3185" s="22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9"/>
    </row>
    <row r="3186" spans="1:29" x14ac:dyDescent="0.25">
      <c r="A3186" s="27">
        <v>1997</v>
      </c>
      <c r="B3186" s="27" t="s">
        <v>2770</v>
      </c>
      <c r="C3186" s="27" t="s">
        <v>2231</v>
      </c>
      <c r="D3186" s="27" t="s">
        <v>2576</v>
      </c>
      <c r="E3186" s="27" t="s">
        <v>2576</v>
      </c>
      <c r="F3186" s="28">
        <v>35499</v>
      </c>
      <c r="G3186" s="29">
        <v>0.2951388888888889</v>
      </c>
      <c r="H3186" s="28">
        <v>35499</v>
      </c>
      <c r="I3186" s="29">
        <v>0.34722222222222227</v>
      </c>
      <c r="J3186" s="27" t="s">
        <v>889</v>
      </c>
      <c r="K3186" s="27">
        <v>0.01</v>
      </c>
      <c r="L3186" s="27">
        <v>0</v>
      </c>
      <c r="M3186" s="27">
        <v>0.01</v>
      </c>
      <c r="N3186" s="27" t="s">
        <v>882</v>
      </c>
      <c r="O3186" s="30">
        <v>201907425</v>
      </c>
      <c r="P3186" s="22"/>
      <c r="Q3186" s="22"/>
      <c r="R3186" s="16"/>
      <c r="S3186" s="16"/>
      <c r="T3186" s="16"/>
      <c r="U3186" s="16"/>
      <c r="V3186" s="16"/>
      <c r="W3186" s="16"/>
      <c r="X3186" s="16"/>
      <c r="Y3186" s="16"/>
      <c r="Z3186" s="16"/>
      <c r="AA3186" s="16"/>
      <c r="AB3186" s="16"/>
      <c r="AC3186" s="19"/>
    </row>
    <row r="3187" spans="1:29" x14ac:dyDescent="0.25">
      <c r="A3187" s="27">
        <v>1997</v>
      </c>
      <c r="B3187" s="27" t="s">
        <v>2720</v>
      </c>
      <c r="C3187" s="27" t="s">
        <v>2231</v>
      </c>
      <c r="D3187" s="27" t="s">
        <v>2299</v>
      </c>
      <c r="E3187" s="27" t="s">
        <v>2300</v>
      </c>
      <c r="F3187" s="28">
        <v>35499</v>
      </c>
      <c r="G3187" s="29">
        <v>0.40625</v>
      </c>
      <c r="H3187" s="28">
        <v>35499</v>
      </c>
      <c r="I3187" s="29">
        <v>0.44791666666666669</v>
      </c>
      <c r="J3187" s="27" t="s">
        <v>889</v>
      </c>
      <c r="K3187" s="27">
        <v>0</v>
      </c>
      <c r="L3187" s="27">
        <v>0.1</v>
      </c>
      <c r="M3187" s="27">
        <v>0.1</v>
      </c>
      <c r="N3187" s="27" t="s">
        <v>882</v>
      </c>
      <c r="O3187" s="30">
        <v>201907538</v>
      </c>
      <c r="P3187" s="22"/>
      <c r="Q3187" s="22"/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9"/>
    </row>
    <row r="3188" spans="1:29" x14ac:dyDescent="0.25">
      <c r="A3188" s="27">
        <v>1997</v>
      </c>
      <c r="B3188" s="27" t="s">
        <v>2770</v>
      </c>
      <c r="C3188" s="27" t="s">
        <v>2231</v>
      </c>
      <c r="D3188" s="27" t="s">
        <v>2576</v>
      </c>
      <c r="E3188" s="27" t="s">
        <v>2576</v>
      </c>
      <c r="F3188" s="28">
        <v>35499</v>
      </c>
      <c r="G3188" s="29">
        <v>0.46527777777777773</v>
      </c>
      <c r="H3188" s="28">
        <v>35499</v>
      </c>
      <c r="I3188" s="29">
        <v>0.49652777777777773</v>
      </c>
      <c r="J3188" s="27" t="s">
        <v>889</v>
      </c>
      <c r="K3188" s="27">
        <v>0.01</v>
      </c>
      <c r="L3188" s="27">
        <v>0</v>
      </c>
      <c r="M3188" s="27">
        <v>0.01</v>
      </c>
      <c r="N3188" s="27" t="s">
        <v>882</v>
      </c>
      <c r="O3188" s="30">
        <v>202005536</v>
      </c>
      <c r="P3188" s="22"/>
      <c r="Q3188" s="22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6"/>
      <c r="AC3188" s="19"/>
    </row>
    <row r="3189" spans="1:29" x14ac:dyDescent="0.25">
      <c r="A3189" s="27">
        <v>1997</v>
      </c>
      <c r="B3189" s="27" t="s">
        <v>2735</v>
      </c>
      <c r="C3189" s="27" t="s">
        <v>2231</v>
      </c>
      <c r="D3189" s="27" t="s">
        <v>2362</v>
      </c>
      <c r="E3189" s="27" t="s">
        <v>2362</v>
      </c>
      <c r="F3189" s="28">
        <v>35499</v>
      </c>
      <c r="G3189" s="29">
        <v>0.4861111111111111</v>
      </c>
      <c r="H3189" s="28">
        <v>35500</v>
      </c>
      <c r="I3189" s="29">
        <v>4.9305555555555554E-2</v>
      </c>
      <c r="J3189" s="27" t="s">
        <v>889</v>
      </c>
      <c r="K3189" s="27">
        <v>107</v>
      </c>
      <c r="L3189" s="27">
        <v>282</v>
      </c>
      <c r="M3189" s="27">
        <v>389</v>
      </c>
      <c r="N3189" s="27" t="s">
        <v>882</v>
      </c>
      <c r="O3189" s="30">
        <v>201910371</v>
      </c>
      <c r="P3189" s="22"/>
      <c r="Q3189" s="22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9"/>
    </row>
    <row r="3190" spans="1:29" x14ac:dyDescent="0.25">
      <c r="A3190" s="27">
        <v>1997</v>
      </c>
      <c r="B3190" s="27" t="s">
        <v>2737</v>
      </c>
      <c r="C3190" s="27" t="s">
        <v>2231</v>
      </c>
      <c r="D3190" s="27" t="s">
        <v>2560</v>
      </c>
      <c r="E3190" s="27" t="s">
        <v>2560</v>
      </c>
      <c r="F3190" s="28">
        <v>35499</v>
      </c>
      <c r="G3190" s="29">
        <v>0.59027777777777779</v>
      </c>
      <c r="H3190" s="28">
        <v>35499</v>
      </c>
      <c r="I3190" s="29">
        <v>0.79861111111111116</v>
      </c>
      <c r="J3190" s="27" t="s">
        <v>889</v>
      </c>
      <c r="K3190" s="27">
        <v>1.7</v>
      </c>
      <c r="L3190" s="27">
        <v>0.3</v>
      </c>
      <c r="M3190" s="27">
        <v>2</v>
      </c>
      <c r="N3190" s="27" t="s">
        <v>882</v>
      </c>
      <c r="O3190" s="30">
        <v>202005954</v>
      </c>
      <c r="P3190" s="22"/>
      <c r="Q3190" s="22"/>
      <c r="R3190" s="16"/>
      <c r="S3190" s="16"/>
      <c r="T3190" s="16"/>
      <c r="U3190" s="16"/>
      <c r="V3190" s="16"/>
      <c r="W3190" s="16"/>
      <c r="X3190" s="16"/>
      <c r="Y3190" s="16"/>
      <c r="Z3190" s="16"/>
      <c r="AA3190" s="16"/>
      <c r="AB3190" s="16"/>
      <c r="AC3190" s="19"/>
    </row>
    <row r="3191" spans="1:29" x14ac:dyDescent="0.25">
      <c r="A3191" s="27">
        <v>1997</v>
      </c>
      <c r="B3191" s="27" t="s">
        <v>2770</v>
      </c>
      <c r="C3191" s="27" t="s">
        <v>2231</v>
      </c>
      <c r="D3191" s="27" t="s">
        <v>2576</v>
      </c>
      <c r="E3191" s="27" t="s">
        <v>2576</v>
      </c>
      <c r="F3191" s="28">
        <v>35499</v>
      </c>
      <c r="G3191" s="29">
        <v>0.61458333333333337</v>
      </c>
      <c r="H3191" s="28">
        <v>35499</v>
      </c>
      <c r="I3191" s="29">
        <v>0.65972222222222221</v>
      </c>
      <c r="J3191" s="27" t="s">
        <v>889</v>
      </c>
      <c r="K3191" s="27">
        <v>0.01</v>
      </c>
      <c r="L3191" s="27">
        <v>0</v>
      </c>
      <c r="M3191" s="27">
        <v>0.01</v>
      </c>
      <c r="N3191" s="27" t="s">
        <v>882</v>
      </c>
      <c r="O3191" s="30">
        <v>202103628</v>
      </c>
      <c r="P3191" s="22"/>
      <c r="Q3191" s="22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9"/>
    </row>
    <row r="3192" spans="1:29" x14ac:dyDescent="0.25">
      <c r="A3192" s="27">
        <v>1997</v>
      </c>
      <c r="B3192" s="27" t="s">
        <v>5045</v>
      </c>
      <c r="C3192" s="27" t="s">
        <v>674</v>
      </c>
      <c r="D3192" s="27" t="s">
        <v>3824</v>
      </c>
      <c r="E3192" s="27" t="s">
        <v>829</v>
      </c>
      <c r="F3192" s="28">
        <v>35499</v>
      </c>
      <c r="G3192" s="29">
        <v>0.61805555555555558</v>
      </c>
      <c r="H3192" s="28">
        <v>35499</v>
      </c>
      <c r="I3192" s="29">
        <v>0.72222222222222221</v>
      </c>
      <c r="J3192" s="27" t="s">
        <v>889</v>
      </c>
      <c r="K3192" s="27">
        <v>0</v>
      </c>
      <c r="L3192" s="27">
        <v>0.3</v>
      </c>
      <c r="M3192" s="27">
        <v>0.3</v>
      </c>
      <c r="N3192" s="27" t="s">
        <v>882</v>
      </c>
      <c r="O3192" s="30">
        <v>201806798</v>
      </c>
      <c r="P3192" s="22"/>
      <c r="Q3192" s="22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9"/>
    </row>
    <row r="3193" spans="1:29" x14ac:dyDescent="0.25">
      <c r="A3193" s="27">
        <v>1997</v>
      </c>
      <c r="B3193" s="27" t="s">
        <v>5075</v>
      </c>
      <c r="C3193" s="27" t="s">
        <v>674</v>
      </c>
      <c r="D3193" s="27" t="s">
        <v>802</v>
      </c>
      <c r="E3193" s="27" t="s">
        <v>818</v>
      </c>
      <c r="F3193" s="28">
        <v>35499</v>
      </c>
      <c r="G3193" s="29">
        <v>0.72569444444444453</v>
      </c>
      <c r="H3193" s="28">
        <v>35499</v>
      </c>
      <c r="I3193" s="29">
        <v>0.76736111111111116</v>
      </c>
      <c r="J3193" s="27" t="s">
        <v>889</v>
      </c>
      <c r="K3193" s="27">
        <v>0</v>
      </c>
      <c r="L3193" s="27">
        <v>0.01</v>
      </c>
      <c r="M3193" s="27">
        <v>0.01</v>
      </c>
      <c r="N3193" s="27" t="s">
        <v>882</v>
      </c>
      <c r="O3193" s="30">
        <v>202002811</v>
      </c>
      <c r="P3193" s="22"/>
      <c r="Q3193" s="22"/>
      <c r="R3193" s="16"/>
      <c r="S3193" s="16"/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9"/>
    </row>
    <row r="3194" spans="1:29" x14ac:dyDescent="0.25">
      <c r="A3194" s="27">
        <v>1997</v>
      </c>
      <c r="B3194" s="27" t="s">
        <v>5767</v>
      </c>
      <c r="C3194" s="27" t="s">
        <v>674</v>
      </c>
      <c r="D3194" s="27" t="s">
        <v>802</v>
      </c>
      <c r="E3194" s="27" t="s">
        <v>4125</v>
      </c>
      <c r="F3194" s="28">
        <v>35499</v>
      </c>
      <c r="G3194" s="29">
        <v>0.89236111111111116</v>
      </c>
      <c r="H3194" s="28">
        <v>35499</v>
      </c>
      <c r="I3194" s="29">
        <v>0.92708333333333337</v>
      </c>
      <c r="J3194" s="27" t="s">
        <v>889</v>
      </c>
      <c r="K3194" s="27">
        <v>0</v>
      </c>
      <c r="L3194" s="27">
        <v>0.01</v>
      </c>
      <c r="M3194" s="27">
        <v>0.01</v>
      </c>
      <c r="N3194" s="27" t="s">
        <v>882</v>
      </c>
      <c r="O3194" s="30">
        <v>201806411</v>
      </c>
      <c r="P3194" s="22"/>
      <c r="Q3194" s="22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9"/>
    </row>
    <row r="3195" spans="1:29" x14ac:dyDescent="0.25">
      <c r="A3195" s="27">
        <v>1997</v>
      </c>
      <c r="B3195" s="27" t="s">
        <v>2577</v>
      </c>
      <c r="C3195" s="27" t="s">
        <v>2231</v>
      </c>
      <c r="D3195" s="27" t="s">
        <v>2276</v>
      </c>
      <c r="E3195" s="27" t="s">
        <v>2494</v>
      </c>
      <c r="F3195" s="28">
        <v>35499</v>
      </c>
      <c r="G3195" s="29">
        <v>0.89930555555555547</v>
      </c>
      <c r="H3195" s="28">
        <v>35499</v>
      </c>
      <c r="I3195" s="29">
        <v>0.99930555555555556</v>
      </c>
      <c r="J3195" s="27"/>
      <c r="K3195" s="27">
        <v>7</v>
      </c>
      <c r="L3195" s="27">
        <v>17</v>
      </c>
      <c r="M3195" s="27">
        <v>24</v>
      </c>
      <c r="N3195" s="27" t="s">
        <v>2163</v>
      </c>
      <c r="O3195" s="30">
        <v>201806360</v>
      </c>
      <c r="P3195" s="22"/>
      <c r="Q3195" s="22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9"/>
    </row>
    <row r="3196" spans="1:29" x14ac:dyDescent="0.25">
      <c r="A3196" s="27">
        <v>1997</v>
      </c>
      <c r="B3196" s="27" t="s">
        <v>2577</v>
      </c>
      <c r="C3196" s="27" t="s">
        <v>2231</v>
      </c>
      <c r="D3196" s="27" t="s">
        <v>2576</v>
      </c>
      <c r="E3196" s="27" t="s">
        <v>790</v>
      </c>
      <c r="F3196" s="28">
        <v>35499</v>
      </c>
      <c r="G3196" s="29">
        <v>0.89930555555555547</v>
      </c>
      <c r="H3196" s="28">
        <v>35499</v>
      </c>
      <c r="I3196" s="29">
        <v>0.99930555555555556</v>
      </c>
      <c r="J3196" s="27"/>
      <c r="K3196" s="27">
        <v>23</v>
      </c>
      <c r="L3196" s="27">
        <v>46</v>
      </c>
      <c r="M3196" s="27">
        <v>69</v>
      </c>
      <c r="N3196" s="27" t="s">
        <v>2163</v>
      </c>
      <c r="O3196" s="30">
        <v>201503738</v>
      </c>
      <c r="P3196" s="22"/>
      <c r="Q3196" s="22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9"/>
    </row>
    <row r="3197" spans="1:29" x14ac:dyDescent="0.25">
      <c r="A3197" s="27">
        <v>1997</v>
      </c>
      <c r="B3197" s="27" t="s">
        <v>2623</v>
      </c>
      <c r="C3197" s="27" t="s">
        <v>2231</v>
      </c>
      <c r="D3197" s="27" t="s">
        <v>2268</v>
      </c>
      <c r="E3197" s="27" t="s">
        <v>2317</v>
      </c>
      <c r="F3197" s="28">
        <v>35499</v>
      </c>
      <c r="G3197" s="29">
        <v>0.99513888888888891</v>
      </c>
      <c r="H3197" s="28">
        <v>35500</v>
      </c>
      <c r="I3197" s="29">
        <v>7.3611111111111113E-2</v>
      </c>
      <c r="J3197" s="27"/>
      <c r="K3197" s="27">
        <v>0.24</v>
      </c>
      <c r="L3197" s="27">
        <v>0</v>
      </c>
      <c r="M3197" s="27">
        <v>0.24</v>
      </c>
      <c r="N3197" s="27" t="s">
        <v>2163</v>
      </c>
      <c r="O3197" s="30">
        <v>201905682</v>
      </c>
      <c r="P3197" s="22"/>
      <c r="Q3197" s="22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9"/>
    </row>
    <row r="3198" spans="1:29" x14ac:dyDescent="0.25">
      <c r="A3198" s="27">
        <v>1997</v>
      </c>
      <c r="B3198" s="27" t="s">
        <v>2778</v>
      </c>
      <c r="C3198" s="27" t="s">
        <v>2231</v>
      </c>
      <c r="D3198" s="27" t="s">
        <v>2232</v>
      </c>
      <c r="E3198" s="27" t="s">
        <v>2255</v>
      </c>
      <c r="F3198" s="28">
        <v>35500</v>
      </c>
      <c r="G3198" s="29">
        <v>0.56736111111111109</v>
      </c>
      <c r="H3198" s="28">
        <v>35500</v>
      </c>
      <c r="I3198" s="29">
        <v>0.60069444444444442</v>
      </c>
      <c r="J3198" s="27" t="s">
        <v>889</v>
      </c>
      <c r="K3198" s="27">
        <v>0</v>
      </c>
      <c r="L3198" s="27">
        <v>0.01</v>
      </c>
      <c r="M3198" s="27">
        <v>0.01</v>
      </c>
      <c r="N3198" s="27" t="s">
        <v>882</v>
      </c>
      <c r="O3198" s="30">
        <v>201604666</v>
      </c>
      <c r="P3198" s="22"/>
      <c r="Q3198" s="22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9"/>
    </row>
    <row r="3199" spans="1:29" x14ac:dyDescent="0.25">
      <c r="A3199" s="27">
        <v>1997</v>
      </c>
      <c r="B3199" s="27" t="s">
        <v>5764</v>
      </c>
      <c r="C3199" s="27" t="s">
        <v>674</v>
      </c>
      <c r="D3199" s="27" t="s">
        <v>3841</v>
      </c>
      <c r="E3199" s="27" t="s">
        <v>4307</v>
      </c>
      <c r="F3199" s="28">
        <v>35500</v>
      </c>
      <c r="G3199" s="29">
        <v>0.74652777777777779</v>
      </c>
      <c r="H3199" s="28">
        <v>35500</v>
      </c>
      <c r="I3199" s="29">
        <v>0.81597222222222221</v>
      </c>
      <c r="J3199" s="27" t="s">
        <v>889</v>
      </c>
      <c r="K3199" s="27">
        <v>0</v>
      </c>
      <c r="L3199" s="27">
        <v>0.02</v>
      </c>
      <c r="M3199" s="27">
        <v>0.02</v>
      </c>
      <c r="N3199" s="27" t="s">
        <v>882</v>
      </c>
      <c r="O3199" s="30">
        <v>201403686</v>
      </c>
      <c r="P3199" s="22"/>
      <c r="Q3199" s="22"/>
      <c r="R3199" s="16"/>
      <c r="S3199" s="16"/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9"/>
    </row>
    <row r="3200" spans="1:29" x14ac:dyDescent="0.25">
      <c r="A3200" s="27">
        <v>1997</v>
      </c>
      <c r="B3200" s="27" t="s">
        <v>2577</v>
      </c>
      <c r="C3200" s="27" t="s">
        <v>2231</v>
      </c>
      <c r="D3200" s="27" t="s">
        <v>2576</v>
      </c>
      <c r="E3200" s="27" t="s">
        <v>790</v>
      </c>
      <c r="F3200" s="28">
        <v>35501</v>
      </c>
      <c r="G3200" s="29">
        <v>0.54166666666666663</v>
      </c>
      <c r="H3200" s="28">
        <v>35501</v>
      </c>
      <c r="I3200" s="29">
        <v>0.55902777777777779</v>
      </c>
      <c r="J3200" s="27" t="s">
        <v>889</v>
      </c>
      <c r="K3200" s="27">
        <v>0</v>
      </c>
      <c r="L3200" s="27">
        <v>0.01</v>
      </c>
      <c r="M3200" s="27">
        <v>0.01</v>
      </c>
      <c r="N3200" s="27" t="s">
        <v>882</v>
      </c>
      <c r="O3200" s="30">
        <v>201907768</v>
      </c>
      <c r="P3200" s="22"/>
      <c r="Q3200" s="22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9"/>
    </row>
    <row r="3201" spans="1:29" x14ac:dyDescent="0.25">
      <c r="A3201" s="27">
        <v>1997</v>
      </c>
      <c r="B3201" s="27" t="s">
        <v>2577</v>
      </c>
      <c r="C3201" s="27" t="s">
        <v>2231</v>
      </c>
      <c r="D3201" s="27" t="s">
        <v>2576</v>
      </c>
      <c r="E3201" s="27" t="s">
        <v>790</v>
      </c>
      <c r="F3201" s="28">
        <v>35501</v>
      </c>
      <c r="G3201" s="29">
        <v>0.58333333333333337</v>
      </c>
      <c r="H3201" s="28">
        <v>35501</v>
      </c>
      <c r="I3201" s="29">
        <v>0.625</v>
      </c>
      <c r="J3201" s="27" t="s">
        <v>889</v>
      </c>
      <c r="K3201" s="27">
        <v>0</v>
      </c>
      <c r="L3201" s="27">
        <v>0.01</v>
      </c>
      <c r="M3201" s="27">
        <v>0.01</v>
      </c>
      <c r="N3201" s="27" t="s">
        <v>882</v>
      </c>
      <c r="O3201" s="30">
        <v>201708804</v>
      </c>
      <c r="P3201" s="22"/>
      <c r="Q3201" s="22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9"/>
    </row>
    <row r="3202" spans="1:29" x14ac:dyDescent="0.25">
      <c r="A3202" s="27">
        <v>1997</v>
      </c>
      <c r="B3202" s="27" t="s">
        <v>5252</v>
      </c>
      <c r="C3202" s="27" t="s">
        <v>674</v>
      </c>
      <c r="D3202" s="27" t="s">
        <v>802</v>
      </c>
      <c r="E3202" s="27" t="s">
        <v>3916</v>
      </c>
      <c r="F3202" s="28">
        <v>35501</v>
      </c>
      <c r="G3202" s="29">
        <v>0.6875</v>
      </c>
      <c r="H3202" s="28">
        <v>35501</v>
      </c>
      <c r="I3202" s="29">
        <v>0.71875</v>
      </c>
      <c r="J3202" s="27" t="s">
        <v>889</v>
      </c>
      <c r="K3202" s="27">
        <v>0</v>
      </c>
      <c r="L3202" s="27">
        <v>0.02</v>
      </c>
      <c r="M3202" s="27">
        <v>0.02</v>
      </c>
      <c r="N3202" s="27" t="s">
        <v>882</v>
      </c>
      <c r="O3202" s="30">
        <v>201907288</v>
      </c>
      <c r="P3202" s="22"/>
      <c r="Q3202" s="22"/>
      <c r="R3202" s="16"/>
      <c r="S3202" s="16"/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9"/>
    </row>
    <row r="3203" spans="1:29" x14ac:dyDescent="0.25">
      <c r="A3203" s="27">
        <v>1997</v>
      </c>
      <c r="B3203" s="27" t="s">
        <v>5769</v>
      </c>
      <c r="C3203" s="27" t="s">
        <v>674</v>
      </c>
      <c r="D3203" s="27" t="s">
        <v>802</v>
      </c>
      <c r="E3203" s="27" t="s">
        <v>3863</v>
      </c>
      <c r="F3203" s="28">
        <v>35501</v>
      </c>
      <c r="G3203" s="29">
        <v>0.77777777777777779</v>
      </c>
      <c r="H3203" s="28">
        <v>35501</v>
      </c>
      <c r="I3203" s="29">
        <v>0.80555555555555547</v>
      </c>
      <c r="J3203" s="27" t="s">
        <v>889</v>
      </c>
      <c r="K3203" s="27">
        <v>0</v>
      </c>
      <c r="L3203" s="27">
        <v>0.02</v>
      </c>
      <c r="M3203" s="27">
        <v>0.02</v>
      </c>
      <c r="N3203" s="27" t="s">
        <v>882</v>
      </c>
      <c r="O3203" s="30">
        <v>201509918</v>
      </c>
      <c r="P3203" s="22"/>
      <c r="Q3203" s="22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9"/>
    </row>
    <row r="3204" spans="1:29" x14ac:dyDescent="0.25">
      <c r="A3204" s="27">
        <v>1997</v>
      </c>
      <c r="B3204" s="27" t="s">
        <v>5766</v>
      </c>
      <c r="C3204" s="27" t="s">
        <v>674</v>
      </c>
      <c r="D3204" s="27" t="s">
        <v>3830</v>
      </c>
      <c r="E3204" s="27" t="s">
        <v>840</v>
      </c>
      <c r="F3204" s="28">
        <v>35501</v>
      </c>
      <c r="G3204" s="29">
        <v>0.83680555555555547</v>
      </c>
      <c r="H3204" s="28">
        <v>35501</v>
      </c>
      <c r="I3204" s="29">
        <v>0.86458333333333337</v>
      </c>
      <c r="J3204" s="27" t="s">
        <v>889</v>
      </c>
      <c r="K3204" s="27">
        <v>0</v>
      </c>
      <c r="L3204" s="27">
        <v>0.01</v>
      </c>
      <c r="M3204" s="27">
        <v>0.01</v>
      </c>
      <c r="N3204" s="27" t="s">
        <v>882</v>
      </c>
      <c r="O3204" s="30">
        <v>202005026</v>
      </c>
      <c r="P3204" s="22"/>
      <c r="Q3204" s="22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9"/>
    </row>
    <row r="3205" spans="1:29" x14ac:dyDescent="0.25">
      <c r="A3205" s="27">
        <v>1997</v>
      </c>
      <c r="B3205" s="27" t="s">
        <v>5763</v>
      </c>
      <c r="C3205" s="27" t="s">
        <v>674</v>
      </c>
      <c r="D3205" s="27" t="s">
        <v>752</v>
      </c>
      <c r="E3205" s="27" t="s">
        <v>4271</v>
      </c>
      <c r="F3205" s="28">
        <v>35501</v>
      </c>
      <c r="G3205" s="29">
        <v>0.84722222222222221</v>
      </c>
      <c r="H3205" s="28">
        <v>35501</v>
      </c>
      <c r="I3205" s="29">
        <v>0.89583333333333337</v>
      </c>
      <c r="J3205" s="27" t="s">
        <v>889</v>
      </c>
      <c r="K3205" s="27">
        <v>0</v>
      </c>
      <c r="L3205" s="27">
        <v>0.1</v>
      </c>
      <c r="M3205" s="27">
        <v>0.1</v>
      </c>
      <c r="N3205" s="27" t="s">
        <v>882</v>
      </c>
      <c r="O3205" s="30">
        <v>201005231</v>
      </c>
      <c r="P3205" s="22"/>
      <c r="Q3205" s="22"/>
      <c r="R3205" s="16"/>
      <c r="S3205" s="16"/>
      <c r="T3205" s="16"/>
      <c r="U3205" s="16"/>
      <c r="V3205" s="16"/>
      <c r="W3205" s="16"/>
      <c r="X3205" s="16"/>
      <c r="Y3205" s="16"/>
      <c r="Z3205" s="16"/>
      <c r="AA3205" s="16"/>
      <c r="AB3205" s="16"/>
      <c r="AC3205" s="19"/>
    </row>
    <row r="3206" spans="1:29" x14ac:dyDescent="0.25">
      <c r="A3206" s="27">
        <v>1997</v>
      </c>
      <c r="B3206" s="27" t="s">
        <v>5131</v>
      </c>
      <c r="C3206" s="27" t="s">
        <v>674</v>
      </c>
      <c r="D3206" s="27" t="s">
        <v>3824</v>
      </c>
      <c r="E3206" s="27" t="s">
        <v>3957</v>
      </c>
      <c r="F3206" s="28">
        <v>35501</v>
      </c>
      <c r="G3206" s="29">
        <v>0.9375</v>
      </c>
      <c r="H3206" s="28">
        <v>35501</v>
      </c>
      <c r="I3206" s="29">
        <v>0.95833333333333337</v>
      </c>
      <c r="J3206" s="27" t="s">
        <v>889</v>
      </c>
      <c r="K3206" s="27">
        <v>0</v>
      </c>
      <c r="L3206" s="27">
        <v>0.05</v>
      </c>
      <c r="M3206" s="27">
        <v>0.05</v>
      </c>
      <c r="N3206" s="27" t="s">
        <v>882</v>
      </c>
      <c r="O3206" s="30">
        <v>201904908</v>
      </c>
      <c r="P3206" s="22"/>
      <c r="Q3206" s="22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9"/>
    </row>
    <row r="3207" spans="1:29" x14ac:dyDescent="0.25">
      <c r="A3207" s="27">
        <v>1997</v>
      </c>
      <c r="B3207" s="27" t="s">
        <v>5518</v>
      </c>
      <c r="C3207" s="27" t="s">
        <v>674</v>
      </c>
      <c r="D3207" s="27" t="s">
        <v>802</v>
      </c>
      <c r="E3207" s="27" t="s">
        <v>746</v>
      </c>
      <c r="F3207" s="28">
        <v>35501</v>
      </c>
      <c r="G3207" s="29">
        <v>0.96875</v>
      </c>
      <c r="H3207" s="28">
        <v>35501</v>
      </c>
      <c r="I3207" s="29">
        <v>0.99305555555555547</v>
      </c>
      <c r="J3207" s="27" t="s">
        <v>889</v>
      </c>
      <c r="K3207" s="27">
        <v>0</v>
      </c>
      <c r="L3207" s="27">
        <v>0.02</v>
      </c>
      <c r="M3207" s="27">
        <v>0.02</v>
      </c>
      <c r="N3207" s="27" t="s">
        <v>882</v>
      </c>
      <c r="O3207" s="30">
        <v>200304815</v>
      </c>
      <c r="P3207" s="22"/>
      <c r="Q3207" s="22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9"/>
    </row>
    <row r="3208" spans="1:29" x14ac:dyDescent="0.25">
      <c r="A3208" s="27">
        <v>1997</v>
      </c>
      <c r="B3208" s="27" t="s">
        <v>5131</v>
      </c>
      <c r="C3208" s="27" t="s">
        <v>674</v>
      </c>
      <c r="D3208" s="27" t="s">
        <v>3824</v>
      </c>
      <c r="E3208" s="27" t="s">
        <v>3957</v>
      </c>
      <c r="F3208" s="28">
        <v>35502</v>
      </c>
      <c r="G3208" s="29">
        <v>8.6805555555555566E-2</v>
      </c>
      <c r="H3208" s="28">
        <v>35502</v>
      </c>
      <c r="I3208" s="29">
        <v>0.14583333333333334</v>
      </c>
      <c r="J3208" s="27" t="s">
        <v>889</v>
      </c>
      <c r="K3208" s="27">
        <v>0</v>
      </c>
      <c r="L3208" s="27">
        <v>0.03</v>
      </c>
      <c r="M3208" s="27">
        <v>0.03</v>
      </c>
      <c r="N3208" s="27" t="s">
        <v>882</v>
      </c>
      <c r="O3208" s="30">
        <v>201208089</v>
      </c>
      <c r="P3208" s="22"/>
      <c r="Q3208" s="22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9"/>
    </row>
    <row r="3209" spans="1:29" x14ac:dyDescent="0.25">
      <c r="A3209" s="27">
        <v>1997</v>
      </c>
      <c r="B3209" s="27" t="s">
        <v>2154</v>
      </c>
      <c r="C3209" s="27" t="s">
        <v>676</v>
      </c>
      <c r="D3209" s="27" t="s">
        <v>887</v>
      </c>
      <c r="E3209" s="27" t="s">
        <v>888</v>
      </c>
      <c r="F3209" s="28">
        <v>35502</v>
      </c>
      <c r="G3209" s="29">
        <v>0.57291666666666663</v>
      </c>
      <c r="H3209" s="28">
        <v>35502</v>
      </c>
      <c r="I3209" s="29">
        <v>0.61111111111111105</v>
      </c>
      <c r="J3209" s="27" t="s">
        <v>889</v>
      </c>
      <c r="K3209" s="27">
        <v>0</v>
      </c>
      <c r="L3209" s="27">
        <v>0.1</v>
      </c>
      <c r="M3209" s="27">
        <v>0.1</v>
      </c>
      <c r="N3209" s="27" t="s">
        <v>882</v>
      </c>
      <c r="O3209" s="30">
        <v>201801012</v>
      </c>
      <c r="P3209" s="22"/>
      <c r="Q3209" s="22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9"/>
    </row>
    <row r="3210" spans="1:29" x14ac:dyDescent="0.25">
      <c r="A3210" s="27">
        <v>1997</v>
      </c>
      <c r="B3210" s="27" t="s">
        <v>5252</v>
      </c>
      <c r="C3210" s="27" t="s">
        <v>674</v>
      </c>
      <c r="D3210" s="27" t="s">
        <v>802</v>
      </c>
      <c r="E3210" s="27" t="s">
        <v>3916</v>
      </c>
      <c r="F3210" s="28">
        <v>35502</v>
      </c>
      <c r="G3210" s="29">
        <v>0.58680555555555558</v>
      </c>
      <c r="H3210" s="28">
        <v>35502</v>
      </c>
      <c r="I3210" s="29">
        <v>0.61805555555555558</v>
      </c>
      <c r="J3210" s="27" t="s">
        <v>889</v>
      </c>
      <c r="K3210" s="27">
        <v>0</v>
      </c>
      <c r="L3210" s="27">
        <v>0.03</v>
      </c>
      <c r="M3210" s="27">
        <v>0.03</v>
      </c>
      <c r="N3210" s="27" t="s">
        <v>882</v>
      </c>
      <c r="O3210" s="30">
        <v>202008021</v>
      </c>
      <c r="P3210" s="22"/>
      <c r="Q3210" s="22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9"/>
    </row>
    <row r="3211" spans="1:29" x14ac:dyDescent="0.25">
      <c r="A3211" s="27">
        <v>1997</v>
      </c>
      <c r="B3211" s="27" t="s">
        <v>5774</v>
      </c>
      <c r="C3211" s="27" t="s">
        <v>674</v>
      </c>
      <c r="D3211" s="27" t="s">
        <v>3824</v>
      </c>
      <c r="E3211" s="27" t="s">
        <v>5697</v>
      </c>
      <c r="F3211" s="28">
        <v>35502</v>
      </c>
      <c r="G3211" s="29">
        <v>0.96180555555555547</v>
      </c>
      <c r="H3211" s="28">
        <v>35503</v>
      </c>
      <c r="I3211" s="29">
        <v>0</v>
      </c>
      <c r="J3211" s="27" t="s">
        <v>889</v>
      </c>
      <c r="K3211" s="27">
        <v>0</v>
      </c>
      <c r="L3211" s="27">
        <v>0.04</v>
      </c>
      <c r="M3211" s="27">
        <v>0.04</v>
      </c>
      <c r="N3211" s="27" t="s">
        <v>882</v>
      </c>
      <c r="O3211" s="30">
        <v>201905861</v>
      </c>
      <c r="P3211" s="22"/>
      <c r="Q3211" s="22"/>
      <c r="R3211" s="16"/>
      <c r="S3211" s="16"/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9"/>
    </row>
    <row r="3212" spans="1:29" x14ac:dyDescent="0.25">
      <c r="A3212" s="27">
        <v>1997</v>
      </c>
      <c r="B3212" s="27" t="s">
        <v>5765</v>
      </c>
      <c r="C3212" s="27" t="s">
        <v>674</v>
      </c>
      <c r="D3212" s="27" t="s">
        <v>752</v>
      </c>
      <c r="E3212" s="27" t="s">
        <v>4184</v>
      </c>
      <c r="F3212" s="28">
        <v>35503</v>
      </c>
      <c r="G3212" s="29">
        <v>0.57291666666666663</v>
      </c>
      <c r="H3212" s="28">
        <v>35503</v>
      </c>
      <c r="I3212" s="29">
        <v>0.69791666666666663</v>
      </c>
      <c r="J3212" s="27" t="s">
        <v>889</v>
      </c>
      <c r="K3212" s="27">
        <v>0</v>
      </c>
      <c r="L3212" s="27">
        <v>0.5</v>
      </c>
      <c r="M3212" s="27">
        <v>0.5</v>
      </c>
      <c r="N3212" s="27" t="s">
        <v>882</v>
      </c>
      <c r="O3212" s="30">
        <v>202003320</v>
      </c>
      <c r="P3212" s="22"/>
      <c r="Q3212" s="22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9"/>
    </row>
    <row r="3213" spans="1:29" x14ac:dyDescent="0.25">
      <c r="A3213" s="27">
        <v>1997</v>
      </c>
      <c r="B3213" s="27" t="s">
        <v>5777</v>
      </c>
      <c r="C3213" s="27" t="s">
        <v>674</v>
      </c>
      <c r="D3213" s="27" t="s">
        <v>3824</v>
      </c>
      <c r="E3213" s="27" t="s">
        <v>3825</v>
      </c>
      <c r="F3213" s="28">
        <v>35503</v>
      </c>
      <c r="G3213" s="29">
        <v>0.625</v>
      </c>
      <c r="H3213" s="28">
        <v>35503</v>
      </c>
      <c r="I3213" s="29">
        <v>0.77083333333333337</v>
      </c>
      <c r="J3213" s="27" t="s">
        <v>889</v>
      </c>
      <c r="K3213" s="27">
        <v>0</v>
      </c>
      <c r="L3213" s="27">
        <v>2</v>
      </c>
      <c r="M3213" s="27">
        <v>2</v>
      </c>
      <c r="N3213" s="27" t="s">
        <v>882</v>
      </c>
      <c r="O3213" s="30">
        <v>202008029</v>
      </c>
      <c r="P3213" s="22"/>
      <c r="Q3213" s="22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9"/>
    </row>
    <row r="3214" spans="1:29" x14ac:dyDescent="0.25">
      <c r="A3214" s="27">
        <v>1997</v>
      </c>
      <c r="B3214" s="27" t="s">
        <v>5761</v>
      </c>
      <c r="C3214" s="27" t="s">
        <v>674</v>
      </c>
      <c r="D3214" s="27" t="s">
        <v>4049</v>
      </c>
      <c r="E3214" s="27" t="s">
        <v>814</v>
      </c>
      <c r="F3214" s="28">
        <v>35503</v>
      </c>
      <c r="G3214" s="29">
        <v>0.69930555555555562</v>
      </c>
      <c r="H3214" s="28">
        <v>35503</v>
      </c>
      <c r="I3214" s="29">
        <v>0.76041666666666663</v>
      </c>
      <c r="J3214" s="27" t="s">
        <v>889</v>
      </c>
      <c r="K3214" s="27">
        <v>0</v>
      </c>
      <c r="L3214" s="27">
        <v>0.1</v>
      </c>
      <c r="M3214" s="27">
        <v>0.1</v>
      </c>
      <c r="N3214" s="27" t="s">
        <v>882</v>
      </c>
      <c r="O3214" s="30">
        <v>201907737</v>
      </c>
      <c r="P3214" s="22"/>
      <c r="Q3214" s="22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9"/>
    </row>
    <row r="3215" spans="1:29" x14ac:dyDescent="0.25">
      <c r="A3215" s="27">
        <v>1997</v>
      </c>
      <c r="B3215" s="27" t="s">
        <v>5759</v>
      </c>
      <c r="C3215" s="27" t="s">
        <v>674</v>
      </c>
      <c r="D3215" s="27" t="s">
        <v>752</v>
      </c>
      <c r="E3215" s="27" t="s">
        <v>5111</v>
      </c>
      <c r="F3215" s="28">
        <v>35503</v>
      </c>
      <c r="G3215" s="29">
        <v>0.74861111111111101</v>
      </c>
      <c r="H3215" s="28">
        <v>35503</v>
      </c>
      <c r="I3215" s="29">
        <v>0.82638888888888884</v>
      </c>
      <c r="J3215" s="27" t="s">
        <v>889</v>
      </c>
      <c r="K3215" s="27">
        <v>0</v>
      </c>
      <c r="L3215" s="27">
        <v>0.04</v>
      </c>
      <c r="M3215" s="27">
        <v>0.04</v>
      </c>
      <c r="N3215" s="27" t="s">
        <v>882</v>
      </c>
      <c r="O3215" s="30">
        <v>201605389</v>
      </c>
      <c r="P3215" s="22"/>
      <c r="Q3215" s="22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6"/>
      <c r="AC3215" s="19"/>
    </row>
    <row r="3216" spans="1:29" x14ac:dyDescent="0.25">
      <c r="A3216" s="27">
        <v>1997</v>
      </c>
      <c r="B3216" s="27" t="s">
        <v>5771</v>
      </c>
      <c r="C3216" s="27" t="s">
        <v>674</v>
      </c>
      <c r="D3216" s="27" t="s">
        <v>3859</v>
      </c>
      <c r="E3216" s="27" t="s">
        <v>3993</v>
      </c>
      <c r="F3216" s="28">
        <v>35503</v>
      </c>
      <c r="G3216" s="29">
        <v>0.77083333333333337</v>
      </c>
      <c r="H3216" s="28">
        <v>35503</v>
      </c>
      <c r="I3216" s="29">
        <v>0.85416666666666663</v>
      </c>
      <c r="J3216" s="27" t="s">
        <v>889</v>
      </c>
      <c r="K3216" s="27">
        <v>0</v>
      </c>
      <c r="L3216" s="27">
        <v>0.2</v>
      </c>
      <c r="M3216" s="27">
        <v>0.2</v>
      </c>
      <c r="N3216" s="27" t="s">
        <v>882</v>
      </c>
      <c r="O3216" s="30">
        <v>201905376</v>
      </c>
      <c r="P3216" s="22"/>
      <c r="Q3216" s="22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9"/>
    </row>
    <row r="3217" spans="1:29" x14ac:dyDescent="0.25">
      <c r="A3217" s="27">
        <v>1997</v>
      </c>
      <c r="B3217" s="27" t="s">
        <v>5756</v>
      </c>
      <c r="C3217" s="27" t="s">
        <v>674</v>
      </c>
      <c r="D3217" s="27" t="s">
        <v>3841</v>
      </c>
      <c r="E3217" s="27" t="s">
        <v>3937</v>
      </c>
      <c r="F3217" s="28">
        <v>35503</v>
      </c>
      <c r="G3217" s="29">
        <v>0.79722222222222217</v>
      </c>
      <c r="H3217" s="28">
        <v>35503</v>
      </c>
      <c r="I3217" s="29">
        <v>0.83333333333333337</v>
      </c>
      <c r="J3217" s="27" t="s">
        <v>889</v>
      </c>
      <c r="K3217" s="27">
        <v>0</v>
      </c>
      <c r="L3217" s="27">
        <v>0.05</v>
      </c>
      <c r="M3217" s="27">
        <v>0.05</v>
      </c>
      <c r="N3217" s="27" t="s">
        <v>882</v>
      </c>
      <c r="O3217" s="30">
        <v>201905443</v>
      </c>
      <c r="P3217" s="22"/>
      <c r="Q3217" s="22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9"/>
    </row>
    <row r="3218" spans="1:29" x14ac:dyDescent="0.25">
      <c r="A3218" s="27">
        <v>1997</v>
      </c>
      <c r="B3218" s="27" t="s">
        <v>5757</v>
      </c>
      <c r="C3218" s="27" t="s">
        <v>674</v>
      </c>
      <c r="D3218" s="27" t="s">
        <v>3884</v>
      </c>
      <c r="E3218" s="27" t="s">
        <v>4297</v>
      </c>
      <c r="F3218" s="28">
        <v>35503</v>
      </c>
      <c r="G3218" s="29">
        <v>0.97222222222222221</v>
      </c>
      <c r="H3218" s="28">
        <v>35504</v>
      </c>
      <c r="I3218" s="29">
        <v>1.3888888888888888E-2</v>
      </c>
      <c r="J3218" s="27" t="s">
        <v>889</v>
      </c>
      <c r="K3218" s="27">
        <v>0</v>
      </c>
      <c r="L3218" s="27">
        <v>0.05</v>
      </c>
      <c r="M3218" s="27">
        <v>0.05</v>
      </c>
      <c r="N3218" s="27" t="s">
        <v>882</v>
      </c>
      <c r="O3218" s="30">
        <v>202003218</v>
      </c>
      <c r="P3218" s="22"/>
      <c r="Q3218" s="22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9"/>
    </row>
    <row r="3219" spans="1:29" x14ac:dyDescent="0.25">
      <c r="A3219" s="27">
        <v>1997</v>
      </c>
      <c r="B3219" s="27" t="s">
        <v>5755</v>
      </c>
      <c r="C3219" s="27" t="s">
        <v>674</v>
      </c>
      <c r="D3219" s="27" t="s">
        <v>3939</v>
      </c>
      <c r="E3219" s="27" t="s">
        <v>4232</v>
      </c>
      <c r="F3219" s="28">
        <v>35503</v>
      </c>
      <c r="G3219" s="29">
        <v>0.9902777777777777</v>
      </c>
      <c r="H3219" s="28">
        <v>35504</v>
      </c>
      <c r="I3219" s="29">
        <v>4.1666666666666664E-2</v>
      </c>
      <c r="J3219" s="27" t="s">
        <v>889</v>
      </c>
      <c r="K3219" s="27">
        <v>0</v>
      </c>
      <c r="L3219" s="27">
        <v>0.5</v>
      </c>
      <c r="M3219" s="27">
        <v>0.5</v>
      </c>
      <c r="N3219" s="27" t="s">
        <v>882</v>
      </c>
      <c r="O3219" s="30">
        <v>202005283</v>
      </c>
      <c r="P3219" s="22"/>
      <c r="Q3219" s="22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9"/>
    </row>
    <row r="3220" spans="1:29" x14ac:dyDescent="0.25">
      <c r="A3220" s="27">
        <v>1997</v>
      </c>
      <c r="B3220" s="27" t="s">
        <v>5406</v>
      </c>
      <c r="C3220" s="27" t="s">
        <v>674</v>
      </c>
      <c r="D3220" s="27" t="s">
        <v>4988</v>
      </c>
      <c r="E3220" s="27" t="s">
        <v>1173</v>
      </c>
      <c r="F3220" s="28">
        <v>35504</v>
      </c>
      <c r="G3220" s="29">
        <v>0.46180555555555558</v>
      </c>
      <c r="H3220" s="28">
        <v>35504</v>
      </c>
      <c r="I3220" s="29">
        <v>0.50694444444444442</v>
      </c>
      <c r="J3220" s="27" t="s">
        <v>889</v>
      </c>
      <c r="K3220" s="27">
        <v>0</v>
      </c>
      <c r="L3220" s="27">
        <v>0.02</v>
      </c>
      <c r="M3220" s="27">
        <v>0.02</v>
      </c>
      <c r="N3220" s="27" t="s">
        <v>882</v>
      </c>
      <c r="O3220" s="30">
        <v>202006280</v>
      </c>
      <c r="P3220" s="22"/>
      <c r="Q3220" s="22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9"/>
    </row>
    <row r="3221" spans="1:29" x14ac:dyDescent="0.25">
      <c r="A3221" s="27">
        <v>1997</v>
      </c>
      <c r="B3221" s="27" t="s">
        <v>5759</v>
      </c>
      <c r="C3221" s="27" t="s">
        <v>674</v>
      </c>
      <c r="D3221" s="27" t="s">
        <v>752</v>
      </c>
      <c r="E3221" s="27" t="s">
        <v>5111</v>
      </c>
      <c r="F3221" s="28">
        <v>35504</v>
      </c>
      <c r="G3221" s="29">
        <v>0.55138888888888882</v>
      </c>
      <c r="H3221" s="28">
        <v>35504</v>
      </c>
      <c r="I3221" s="29">
        <v>0.59722222222222221</v>
      </c>
      <c r="J3221" s="27" t="s">
        <v>889</v>
      </c>
      <c r="K3221" s="27">
        <v>0</v>
      </c>
      <c r="L3221" s="27">
        <v>0.1</v>
      </c>
      <c r="M3221" s="27">
        <v>0.1</v>
      </c>
      <c r="N3221" s="27" t="s">
        <v>882</v>
      </c>
      <c r="O3221" s="30">
        <v>201704961</v>
      </c>
      <c r="P3221" s="22"/>
      <c r="Q3221" s="22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9"/>
    </row>
    <row r="3222" spans="1:29" x14ac:dyDescent="0.25">
      <c r="A3222" s="27">
        <v>1997</v>
      </c>
      <c r="B3222" s="27" t="s">
        <v>5762</v>
      </c>
      <c r="C3222" s="27" t="s">
        <v>674</v>
      </c>
      <c r="D3222" s="27" t="s">
        <v>802</v>
      </c>
      <c r="E3222" s="27" t="s">
        <v>3844</v>
      </c>
      <c r="F3222" s="28">
        <v>35504</v>
      </c>
      <c r="G3222" s="29">
        <v>0.56597222222222221</v>
      </c>
      <c r="H3222" s="28">
        <v>35504</v>
      </c>
      <c r="I3222" s="29">
        <v>0.625</v>
      </c>
      <c r="J3222" s="27" t="s">
        <v>889</v>
      </c>
      <c r="K3222" s="27">
        <v>0</v>
      </c>
      <c r="L3222" s="27">
        <v>0.05</v>
      </c>
      <c r="M3222" s="27">
        <v>0.05</v>
      </c>
      <c r="N3222" s="27" t="s">
        <v>882</v>
      </c>
      <c r="O3222" s="30">
        <v>201607944</v>
      </c>
      <c r="P3222" s="22"/>
      <c r="Q3222" s="22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9"/>
    </row>
    <row r="3223" spans="1:29" x14ac:dyDescent="0.25">
      <c r="A3223" s="27">
        <v>1997</v>
      </c>
      <c r="B3223" s="27" t="s">
        <v>5759</v>
      </c>
      <c r="C3223" s="27" t="s">
        <v>674</v>
      </c>
      <c r="D3223" s="27" t="s">
        <v>752</v>
      </c>
      <c r="E3223" s="27" t="s">
        <v>5111</v>
      </c>
      <c r="F3223" s="28">
        <v>35504</v>
      </c>
      <c r="G3223" s="29">
        <v>0.59722222222222221</v>
      </c>
      <c r="H3223" s="28">
        <v>35504</v>
      </c>
      <c r="I3223" s="29">
        <v>0.64930555555555558</v>
      </c>
      <c r="J3223" s="27" t="s">
        <v>889</v>
      </c>
      <c r="K3223" s="27">
        <v>0</v>
      </c>
      <c r="L3223" s="27">
        <v>0.03</v>
      </c>
      <c r="M3223" s="27">
        <v>0.03</v>
      </c>
      <c r="N3223" s="27" t="s">
        <v>882</v>
      </c>
      <c r="O3223" s="30">
        <v>201909914</v>
      </c>
      <c r="P3223" s="22"/>
      <c r="Q3223" s="22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9"/>
    </row>
    <row r="3224" spans="1:29" x14ac:dyDescent="0.25">
      <c r="A3224" s="27">
        <v>1997</v>
      </c>
      <c r="B3224" s="27" t="s">
        <v>5772</v>
      </c>
      <c r="C3224" s="27" t="s">
        <v>674</v>
      </c>
      <c r="D3224" s="27" t="s">
        <v>802</v>
      </c>
      <c r="E3224" s="27" t="s">
        <v>778</v>
      </c>
      <c r="F3224" s="28">
        <v>35504</v>
      </c>
      <c r="G3224" s="29">
        <v>0.625</v>
      </c>
      <c r="H3224" s="28">
        <v>35504</v>
      </c>
      <c r="I3224" s="29">
        <v>0.69444444444444453</v>
      </c>
      <c r="J3224" s="27" t="s">
        <v>889</v>
      </c>
      <c r="K3224" s="27">
        <v>0</v>
      </c>
      <c r="L3224" s="27">
        <v>0.03</v>
      </c>
      <c r="M3224" s="27">
        <v>0.03</v>
      </c>
      <c r="N3224" s="27" t="s">
        <v>882</v>
      </c>
      <c r="O3224" s="30">
        <v>201503093</v>
      </c>
      <c r="P3224" s="22"/>
      <c r="Q3224" s="22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9"/>
    </row>
    <row r="3225" spans="1:29" x14ac:dyDescent="0.25">
      <c r="A3225" s="27">
        <v>1997</v>
      </c>
      <c r="B3225" s="27" t="s">
        <v>5056</v>
      </c>
      <c r="C3225" s="27" t="s">
        <v>674</v>
      </c>
      <c r="D3225" s="27" t="s">
        <v>802</v>
      </c>
      <c r="E3225" s="27" t="s">
        <v>794</v>
      </c>
      <c r="F3225" s="28">
        <v>35504</v>
      </c>
      <c r="G3225" s="29">
        <v>0.68402777777777779</v>
      </c>
      <c r="H3225" s="28">
        <v>35504</v>
      </c>
      <c r="I3225" s="29">
        <v>0.73958333333333337</v>
      </c>
      <c r="J3225" s="27" t="s">
        <v>889</v>
      </c>
      <c r="K3225" s="27">
        <v>0</v>
      </c>
      <c r="L3225" s="27">
        <v>0.02</v>
      </c>
      <c r="M3225" s="27">
        <v>0.02</v>
      </c>
      <c r="N3225" s="27" t="s">
        <v>882</v>
      </c>
      <c r="O3225" s="30">
        <v>201605775</v>
      </c>
      <c r="P3225" s="22"/>
      <c r="Q3225" s="22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9"/>
    </row>
    <row r="3226" spans="1:29" x14ac:dyDescent="0.25">
      <c r="A3226" s="27">
        <v>1997</v>
      </c>
      <c r="B3226" s="27" t="s">
        <v>5751</v>
      </c>
      <c r="C3226" s="27" t="s">
        <v>674</v>
      </c>
      <c r="D3226" s="27" t="s">
        <v>3841</v>
      </c>
      <c r="E3226" s="27" t="s">
        <v>3937</v>
      </c>
      <c r="F3226" s="28">
        <v>35504</v>
      </c>
      <c r="G3226" s="29">
        <v>0.6875</v>
      </c>
      <c r="H3226" s="28">
        <v>35504</v>
      </c>
      <c r="I3226" s="29">
        <v>0.70833333333333337</v>
      </c>
      <c r="J3226" s="27" t="s">
        <v>889</v>
      </c>
      <c r="K3226" s="27">
        <v>0</v>
      </c>
      <c r="L3226" s="27">
        <v>0.01</v>
      </c>
      <c r="M3226" s="27">
        <v>0.01</v>
      </c>
      <c r="N3226" s="27" t="s">
        <v>882</v>
      </c>
      <c r="O3226" s="30">
        <v>202004377</v>
      </c>
      <c r="P3226" s="22"/>
      <c r="Q3226" s="22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9"/>
    </row>
    <row r="3227" spans="1:29" x14ac:dyDescent="0.25">
      <c r="A3227" s="27">
        <v>1997</v>
      </c>
      <c r="B3227" s="27" t="s">
        <v>5091</v>
      </c>
      <c r="C3227" s="27" t="s">
        <v>674</v>
      </c>
      <c r="D3227" s="27" t="s">
        <v>3830</v>
      </c>
      <c r="E3227" s="27" t="s">
        <v>4028</v>
      </c>
      <c r="F3227" s="28">
        <v>35504</v>
      </c>
      <c r="G3227" s="29">
        <v>0.73263888888888884</v>
      </c>
      <c r="H3227" s="28">
        <v>35504</v>
      </c>
      <c r="I3227" s="29">
        <v>0.75694444444444453</v>
      </c>
      <c r="J3227" s="27" t="s">
        <v>889</v>
      </c>
      <c r="K3227" s="27">
        <v>0</v>
      </c>
      <c r="L3227" s="27">
        <v>0.3</v>
      </c>
      <c r="M3227" s="27">
        <v>0.3</v>
      </c>
      <c r="N3227" s="27" t="s">
        <v>882</v>
      </c>
      <c r="O3227" s="30">
        <v>201603619</v>
      </c>
      <c r="P3227" s="22"/>
      <c r="Q3227" s="22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9"/>
    </row>
    <row r="3228" spans="1:29" x14ac:dyDescent="0.25">
      <c r="A3228" s="27">
        <v>1997</v>
      </c>
      <c r="B3228" s="27" t="s">
        <v>5754</v>
      </c>
      <c r="C3228" s="27" t="s">
        <v>674</v>
      </c>
      <c r="D3228" s="27" t="s">
        <v>802</v>
      </c>
      <c r="E3228" s="27" t="s">
        <v>3863</v>
      </c>
      <c r="F3228" s="28">
        <v>35504</v>
      </c>
      <c r="G3228" s="29">
        <v>0.78125</v>
      </c>
      <c r="H3228" s="28">
        <v>35504</v>
      </c>
      <c r="I3228" s="29">
        <v>0.8125</v>
      </c>
      <c r="J3228" s="27" t="s">
        <v>889</v>
      </c>
      <c r="K3228" s="27">
        <v>0</v>
      </c>
      <c r="L3228" s="27">
        <v>0.06</v>
      </c>
      <c r="M3228" s="27">
        <v>0.06</v>
      </c>
      <c r="N3228" s="27" t="s">
        <v>882</v>
      </c>
      <c r="O3228" s="30">
        <v>202004999</v>
      </c>
      <c r="P3228" s="22"/>
      <c r="Q3228" s="22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9"/>
    </row>
    <row r="3229" spans="1:29" x14ac:dyDescent="0.25">
      <c r="A3229" s="27">
        <v>1997</v>
      </c>
      <c r="B3229" s="27" t="s">
        <v>5752</v>
      </c>
      <c r="C3229" s="27" t="s">
        <v>674</v>
      </c>
      <c r="D3229" s="27" t="s">
        <v>802</v>
      </c>
      <c r="E3229" s="27" t="s">
        <v>5753</v>
      </c>
      <c r="F3229" s="28">
        <v>35504</v>
      </c>
      <c r="G3229" s="29">
        <v>0.78472222222222221</v>
      </c>
      <c r="H3229" s="28">
        <v>35504</v>
      </c>
      <c r="I3229" s="29">
        <v>0.80902777777777779</v>
      </c>
      <c r="J3229" s="27" t="s">
        <v>889</v>
      </c>
      <c r="K3229" s="27">
        <v>0</v>
      </c>
      <c r="L3229" s="27">
        <v>0.02</v>
      </c>
      <c r="M3229" s="27">
        <v>0.02</v>
      </c>
      <c r="N3229" s="27" t="s">
        <v>882</v>
      </c>
      <c r="O3229" s="30">
        <v>201905061</v>
      </c>
      <c r="P3229" s="22"/>
      <c r="Q3229" s="22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9"/>
    </row>
    <row r="3230" spans="1:29" x14ac:dyDescent="0.25">
      <c r="A3230" s="27">
        <v>1997</v>
      </c>
      <c r="B3230" s="27" t="s">
        <v>5760</v>
      </c>
      <c r="C3230" s="27" t="s">
        <v>674</v>
      </c>
      <c r="D3230" s="27" t="s">
        <v>752</v>
      </c>
      <c r="E3230" s="27" t="s">
        <v>752</v>
      </c>
      <c r="F3230" s="28">
        <v>35504</v>
      </c>
      <c r="G3230" s="29">
        <v>0.84027777777777779</v>
      </c>
      <c r="H3230" s="28">
        <v>35504</v>
      </c>
      <c r="I3230" s="29">
        <v>0.86111111111111116</v>
      </c>
      <c r="J3230" s="27" t="s">
        <v>889</v>
      </c>
      <c r="K3230" s="27">
        <v>0</v>
      </c>
      <c r="L3230" s="27">
        <v>0.1</v>
      </c>
      <c r="M3230" s="27">
        <v>0.1</v>
      </c>
      <c r="N3230" s="27" t="s">
        <v>882</v>
      </c>
      <c r="O3230" s="30">
        <v>201906792</v>
      </c>
      <c r="P3230" s="22"/>
      <c r="Q3230" s="22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9"/>
    </row>
    <row r="3231" spans="1:29" x14ac:dyDescent="0.25">
      <c r="A3231" s="27">
        <v>1997</v>
      </c>
      <c r="B3231" s="27" t="s">
        <v>5006</v>
      </c>
      <c r="C3231" s="27" t="s">
        <v>674</v>
      </c>
      <c r="D3231" s="27" t="s">
        <v>3859</v>
      </c>
      <c r="E3231" s="27" t="s">
        <v>3897</v>
      </c>
      <c r="F3231" s="28">
        <v>35504</v>
      </c>
      <c r="G3231" s="29">
        <v>0.85763888888888884</v>
      </c>
      <c r="H3231" s="28">
        <v>35504</v>
      </c>
      <c r="I3231" s="29">
        <v>0.88541666666666663</v>
      </c>
      <c r="J3231" s="27" t="s">
        <v>889</v>
      </c>
      <c r="K3231" s="27">
        <v>0</v>
      </c>
      <c r="L3231" s="27">
        <v>0.02</v>
      </c>
      <c r="M3231" s="27">
        <v>0.02</v>
      </c>
      <c r="N3231" s="27" t="s">
        <v>882</v>
      </c>
      <c r="O3231" s="30">
        <v>201906750</v>
      </c>
      <c r="P3231" s="22"/>
      <c r="Q3231" s="22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9"/>
    </row>
    <row r="3232" spans="1:29" x14ac:dyDescent="0.25">
      <c r="A3232" s="27">
        <v>1997</v>
      </c>
      <c r="B3232" s="27" t="s">
        <v>2153</v>
      </c>
      <c r="C3232" s="27" t="s">
        <v>676</v>
      </c>
      <c r="D3232" s="27" t="s">
        <v>1070</v>
      </c>
      <c r="E3232" s="27" t="s">
        <v>2136</v>
      </c>
      <c r="F3232" s="28">
        <v>35505</v>
      </c>
      <c r="G3232" s="29">
        <v>0.44791666666666669</v>
      </c>
      <c r="H3232" s="28">
        <v>35505</v>
      </c>
      <c r="I3232" s="29">
        <v>0.50694444444444442</v>
      </c>
      <c r="J3232" s="27" t="s">
        <v>889</v>
      </c>
      <c r="K3232" s="27">
        <v>0</v>
      </c>
      <c r="L3232" s="27">
        <v>0.01</v>
      </c>
      <c r="M3232" s="27">
        <v>0.01</v>
      </c>
      <c r="N3232" s="27" t="s">
        <v>882</v>
      </c>
      <c r="O3232" s="30">
        <v>202005285</v>
      </c>
      <c r="P3232" s="22"/>
      <c r="Q3232" s="22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9"/>
    </row>
    <row r="3233" spans="1:29" x14ac:dyDescent="0.25">
      <c r="A3233" s="27">
        <v>1997</v>
      </c>
      <c r="B3233" s="27" t="s">
        <v>5760</v>
      </c>
      <c r="C3233" s="27" t="s">
        <v>674</v>
      </c>
      <c r="D3233" s="27" t="s">
        <v>752</v>
      </c>
      <c r="E3233" s="27" t="s">
        <v>752</v>
      </c>
      <c r="F3233" s="28">
        <v>35505</v>
      </c>
      <c r="G3233" s="29">
        <v>0.4861111111111111</v>
      </c>
      <c r="H3233" s="28">
        <v>35505</v>
      </c>
      <c r="I3233" s="29">
        <v>0.51736111111111105</v>
      </c>
      <c r="J3233" s="27" t="s">
        <v>889</v>
      </c>
      <c r="K3233" s="27">
        <v>0</v>
      </c>
      <c r="L3233" s="27">
        <v>0.05</v>
      </c>
      <c r="M3233" s="27">
        <v>0.05</v>
      </c>
      <c r="N3233" s="27" t="s">
        <v>882</v>
      </c>
      <c r="O3233" s="30">
        <v>202005485</v>
      </c>
      <c r="P3233" s="22"/>
      <c r="Q3233" s="22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9"/>
    </row>
    <row r="3234" spans="1:29" x14ac:dyDescent="0.25">
      <c r="A3234" s="27">
        <v>1997</v>
      </c>
      <c r="B3234" s="27" t="s">
        <v>2731</v>
      </c>
      <c r="C3234" s="27" t="s">
        <v>2231</v>
      </c>
      <c r="D3234" s="27" t="s">
        <v>2560</v>
      </c>
      <c r="E3234" s="27" t="s">
        <v>2560</v>
      </c>
      <c r="F3234" s="28">
        <v>35505</v>
      </c>
      <c r="G3234" s="29">
        <v>0.5</v>
      </c>
      <c r="H3234" s="28">
        <v>35505</v>
      </c>
      <c r="I3234" s="29">
        <v>0.63541666666666663</v>
      </c>
      <c r="J3234" s="27"/>
      <c r="K3234" s="27">
        <v>0.3</v>
      </c>
      <c r="L3234" s="27">
        <v>4</v>
      </c>
      <c r="M3234" s="27">
        <v>4.3</v>
      </c>
      <c r="N3234" s="27" t="s">
        <v>2163</v>
      </c>
      <c r="O3234" s="30">
        <v>202008021</v>
      </c>
      <c r="P3234" s="22"/>
      <c r="Q3234" s="22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9"/>
    </row>
    <row r="3235" spans="1:29" x14ac:dyDescent="0.25">
      <c r="A3235" s="27">
        <v>1997</v>
      </c>
      <c r="B3235" s="27" t="s">
        <v>2586</v>
      </c>
      <c r="C3235" s="27" t="s">
        <v>2231</v>
      </c>
      <c r="D3235" s="27" t="s">
        <v>2268</v>
      </c>
      <c r="E3235" s="27" t="s">
        <v>727</v>
      </c>
      <c r="F3235" s="28">
        <v>35505</v>
      </c>
      <c r="G3235" s="29">
        <v>0.57222222222222219</v>
      </c>
      <c r="H3235" s="28">
        <v>35505</v>
      </c>
      <c r="I3235" s="29">
        <v>0.60069444444444442</v>
      </c>
      <c r="J3235" s="27"/>
      <c r="K3235" s="27">
        <v>0.02</v>
      </c>
      <c r="L3235" s="27">
        <v>0</v>
      </c>
      <c r="M3235" s="27">
        <v>0.02</v>
      </c>
      <c r="N3235" s="27" t="s">
        <v>2163</v>
      </c>
      <c r="O3235" s="30">
        <v>201808543</v>
      </c>
      <c r="P3235" s="22"/>
      <c r="Q3235" s="22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9"/>
    </row>
    <row r="3236" spans="1:29" x14ac:dyDescent="0.25">
      <c r="A3236" s="27">
        <v>1997</v>
      </c>
      <c r="B3236" s="27" t="s">
        <v>5750</v>
      </c>
      <c r="C3236" s="27" t="s">
        <v>674</v>
      </c>
      <c r="D3236" s="27" t="s">
        <v>3841</v>
      </c>
      <c r="E3236" s="27" t="s">
        <v>3937</v>
      </c>
      <c r="F3236" s="28">
        <v>35505</v>
      </c>
      <c r="G3236" s="29">
        <v>0.75347222222222221</v>
      </c>
      <c r="H3236" s="28">
        <v>35505</v>
      </c>
      <c r="I3236" s="29">
        <v>0.79513888888888884</v>
      </c>
      <c r="J3236" s="27" t="s">
        <v>889</v>
      </c>
      <c r="K3236" s="27">
        <v>0</v>
      </c>
      <c r="L3236" s="27">
        <v>0.25</v>
      </c>
      <c r="M3236" s="27">
        <v>0.25</v>
      </c>
      <c r="N3236" s="27" t="s">
        <v>882</v>
      </c>
      <c r="O3236" s="30">
        <v>201706052</v>
      </c>
      <c r="P3236" s="22"/>
      <c r="Q3236" s="22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9"/>
    </row>
    <row r="3237" spans="1:29" x14ac:dyDescent="0.25">
      <c r="A3237" s="27">
        <v>1997</v>
      </c>
      <c r="B3237" s="27" t="s">
        <v>5750</v>
      </c>
      <c r="C3237" s="27" t="s">
        <v>674</v>
      </c>
      <c r="D3237" s="27" t="s">
        <v>3841</v>
      </c>
      <c r="E3237" s="27" t="s">
        <v>3937</v>
      </c>
      <c r="F3237" s="28">
        <v>35505</v>
      </c>
      <c r="G3237" s="29">
        <v>0.77777777777777779</v>
      </c>
      <c r="H3237" s="28">
        <v>35505</v>
      </c>
      <c r="I3237" s="29">
        <v>0.82291666666666663</v>
      </c>
      <c r="J3237" s="27" t="s">
        <v>889</v>
      </c>
      <c r="K3237" s="27">
        <v>0</v>
      </c>
      <c r="L3237" s="27">
        <v>0.04</v>
      </c>
      <c r="M3237" s="27">
        <v>0.04</v>
      </c>
      <c r="N3237" s="27" t="s">
        <v>882</v>
      </c>
      <c r="O3237" s="30">
        <v>202102698</v>
      </c>
      <c r="P3237" s="22"/>
      <c r="Q3237" s="22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9"/>
    </row>
    <row r="3238" spans="1:29" x14ac:dyDescent="0.25">
      <c r="A3238" s="27">
        <v>1997</v>
      </c>
      <c r="B3238" s="27" t="s">
        <v>5017</v>
      </c>
      <c r="C3238" s="27" t="s">
        <v>674</v>
      </c>
      <c r="D3238" s="27" t="s">
        <v>3841</v>
      </c>
      <c r="E3238" s="27" t="s">
        <v>5018</v>
      </c>
      <c r="F3238" s="28">
        <v>35505</v>
      </c>
      <c r="G3238" s="29">
        <v>0.80555555555555547</v>
      </c>
      <c r="H3238" s="28">
        <v>35505</v>
      </c>
      <c r="I3238" s="29">
        <v>0.91666666666666663</v>
      </c>
      <c r="J3238" s="27" t="s">
        <v>889</v>
      </c>
      <c r="K3238" s="27">
        <v>0</v>
      </c>
      <c r="L3238" s="27">
        <v>1</v>
      </c>
      <c r="M3238" s="27">
        <v>1</v>
      </c>
      <c r="N3238" s="27" t="s">
        <v>882</v>
      </c>
      <c r="O3238" s="30">
        <v>201906910</v>
      </c>
      <c r="P3238" s="22"/>
      <c r="Q3238" s="22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9"/>
    </row>
    <row r="3239" spans="1:29" x14ac:dyDescent="0.25">
      <c r="A3239" s="27">
        <v>1997</v>
      </c>
      <c r="B3239" s="27" t="s">
        <v>5747</v>
      </c>
      <c r="C3239" s="27" t="s">
        <v>674</v>
      </c>
      <c r="D3239" s="27" t="s">
        <v>3841</v>
      </c>
      <c r="E3239" s="27" t="s">
        <v>3937</v>
      </c>
      <c r="F3239" s="28">
        <v>35505</v>
      </c>
      <c r="G3239" s="29">
        <v>0.92361111111111116</v>
      </c>
      <c r="H3239" s="28">
        <v>35505</v>
      </c>
      <c r="I3239" s="29">
        <v>0.96527777777777779</v>
      </c>
      <c r="J3239" s="27" t="s">
        <v>889</v>
      </c>
      <c r="K3239" s="27">
        <v>0</v>
      </c>
      <c r="L3239" s="27">
        <v>0.04</v>
      </c>
      <c r="M3239" s="27">
        <v>0.04</v>
      </c>
      <c r="N3239" s="27" t="s">
        <v>882</v>
      </c>
      <c r="O3239" s="30">
        <v>201905166</v>
      </c>
      <c r="P3239" s="22"/>
      <c r="Q3239" s="22"/>
      <c r="R3239" s="16"/>
      <c r="S3239" s="16"/>
      <c r="T3239" s="16"/>
      <c r="U3239" s="16"/>
      <c r="V3239" s="16"/>
      <c r="W3239" s="16"/>
      <c r="X3239" s="16"/>
      <c r="Y3239" s="16"/>
      <c r="Z3239" s="16"/>
      <c r="AA3239" s="16"/>
      <c r="AB3239" s="16"/>
      <c r="AC3239" s="19"/>
    </row>
    <row r="3240" spans="1:29" x14ac:dyDescent="0.25">
      <c r="A3240" s="27">
        <v>1997</v>
      </c>
      <c r="B3240" s="27" t="s">
        <v>2152</v>
      </c>
      <c r="C3240" s="27" t="s">
        <v>676</v>
      </c>
      <c r="D3240" s="27" t="s">
        <v>891</v>
      </c>
      <c r="E3240" s="27" t="s">
        <v>923</v>
      </c>
      <c r="F3240" s="28">
        <v>35506</v>
      </c>
      <c r="G3240" s="29">
        <v>0.60902777777777783</v>
      </c>
      <c r="H3240" s="28">
        <v>35506</v>
      </c>
      <c r="I3240" s="29">
        <v>0.69097222222222221</v>
      </c>
      <c r="J3240" s="27" t="s">
        <v>889</v>
      </c>
      <c r="K3240" s="27">
        <v>1</v>
      </c>
      <c r="L3240" s="27">
        <v>0</v>
      </c>
      <c r="M3240" s="27">
        <v>1</v>
      </c>
      <c r="N3240" s="27" t="s">
        <v>882</v>
      </c>
      <c r="O3240" s="30">
        <v>201907058</v>
      </c>
      <c r="P3240" s="22"/>
      <c r="Q3240" s="22"/>
      <c r="R3240" s="16"/>
      <c r="S3240" s="16"/>
      <c r="T3240" s="16"/>
      <c r="U3240" s="16"/>
      <c r="V3240" s="16"/>
      <c r="W3240" s="16"/>
      <c r="X3240" s="16"/>
      <c r="Y3240" s="16"/>
      <c r="Z3240" s="16"/>
      <c r="AA3240" s="16"/>
      <c r="AB3240" s="16"/>
      <c r="AC3240" s="19"/>
    </row>
    <row r="3241" spans="1:29" x14ac:dyDescent="0.25">
      <c r="A3241" s="27">
        <v>1997</v>
      </c>
      <c r="B3241" s="27" t="s">
        <v>5747</v>
      </c>
      <c r="C3241" s="27" t="s">
        <v>674</v>
      </c>
      <c r="D3241" s="27" t="s">
        <v>3841</v>
      </c>
      <c r="E3241" s="27" t="s">
        <v>3937</v>
      </c>
      <c r="F3241" s="28">
        <v>35506</v>
      </c>
      <c r="G3241" s="29">
        <v>0.63888888888888895</v>
      </c>
      <c r="H3241" s="28">
        <v>35506</v>
      </c>
      <c r="I3241" s="29">
        <v>0.69097222222222221</v>
      </c>
      <c r="J3241" s="27" t="s">
        <v>889</v>
      </c>
      <c r="K3241" s="27">
        <v>0</v>
      </c>
      <c r="L3241" s="27">
        <v>0.2</v>
      </c>
      <c r="M3241" s="27">
        <v>0.2</v>
      </c>
      <c r="N3241" s="27" t="s">
        <v>882</v>
      </c>
      <c r="O3241" s="30">
        <v>201606166</v>
      </c>
      <c r="P3241" s="22"/>
      <c r="Q3241" s="22"/>
      <c r="R3241" s="16"/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9"/>
    </row>
    <row r="3242" spans="1:29" x14ac:dyDescent="0.25">
      <c r="A3242" s="27">
        <v>1997</v>
      </c>
      <c r="B3242" s="27" t="s">
        <v>2599</v>
      </c>
      <c r="C3242" s="27" t="s">
        <v>2231</v>
      </c>
      <c r="D3242" s="27" t="s">
        <v>2560</v>
      </c>
      <c r="E3242" s="27" t="s">
        <v>2560</v>
      </c>
      <c r="F3242" s="28">
        <v>35507</v>
      </c>
      <c r="G3242" s="29">
        <v>0.6875</v>
      </c>
      <c r="H3242" s="28">
        <v>35507</v>
      </c>
      <c r="I3242" s="29">
        <v>0.72569444444444453</v>
      </c>
      <c r="J3242" s="27"/>
      <c r="K3242" s="27">
        <v>0.3</v>
      </c>
      <c r="L3242" s="27">
        <v>0</v>
      </c>
      <c r="M3242" s="27">
        <v>0.3</v>
      </c>
      <c r="N3242" s="27" t="s">
        <v>2163</v>
      </c>
      <c r="O3242" s="30">
        <v>201704003</v>
      </c>
      <c r="P3242" s="22"/>
      <c r="Q3242" s="22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9"/>
    </row>
    <row r="3243" spans="1:29" x14ac:dyDescent="0.25">
      <c r="A3243" s="27">
        <v>1997</v>
      </c>
      <c r="B3243" s="27" t="s">
        <v>5746</v>
      </c>
      <c r="C3243" s="27" t="s">
        <v>674</v>
      </c>
      <c r="D3243" s="27" t="s">
        <v>4988</v>
      </c>
      <c r="E3243" s="27" t="s">
        <v>3865</v>
      </c>
      <c r="F3243" s="28">
        <v>35507</v>
      </c>
      <c r="G3243" s="29">
        <v>0.88888888888888884</v>
      </c>
      <c r="H3243" s="28">
        <v>35507</v>
      </c>
      <c r="I3243" s="29">
        <v>0.96527777777777779</v>
      </c>
      <c r="J3243" s="27" t="s">
        <v>889</v>
      </c>
      <c r="K3243" s="27">
        <v>0</v>
      </c>
      <c r="L3243" s="27">
        <v>0.05</v>
      </c>
      <c r="M3243" s="27">
        <v>0.05</v>
      </c>
      <c r="N3243" s="27" t="s">
        <v>882</v>
      </c>
      <c r="O3243" s="30">
        <v>202006059</v>
      </c>
      <c r="P3243" s="22"/>
      <c r="Q3243" s="22"/>
      <c r="R3243" s="16"/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9"/>
    </row>
    <row r="3244" spans="1:29" x14ac:dyDescent="0.25">
      <c r="A3244" s="27">
        <v>1997</v>
      </c>
      <c r="B3244" s="27" t="s">
        <v>2613</v>
      </c>
      <c r="C3244" s="27" t="s">
        <v>2231</v>
      </c>
      <c r="D3244" s="27" t="s">
        <v>2299</v>
      </c>
      <c r="E3244" s="27" t="s">
        <v>2614</v>
      </c>
      <c r="F3244" s="28">
        <v>35507</v>
      </c>
      <c r="G3244" s="29">
        <v>0.94652777777777775</v>
      </c>
      <c r="H3244" s="28">
        <v>35508</v>
      </c>
      <c r="I3244" s="29">
        <v>3.1944444444444449E-2</v>
      </c>
      <c r="J3244" s="27"/>
      <c r="K3244" s="27">
        <v>0.02</v>
      </c>
      <c r="L3244" s="27">
        <v>0.6</v>
      </c>
      <c r="M3244" s="27">
        <v>0.62</v>
      </c>
      <c r="N3244" s="27" t="s">
        <v>2163</v>
      </c>
      <c r="O3244" s="30">
        <v>201908119</v>
      </c>
      <c r="P3244" s="22"/>
      <c r="Q3244" s="22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9"/>
    </row>
    <row r="3245" spans="1:29" x14ac:dyDescent="0.25">
      <c r="A3245" s="27">
        <v>1997</v>
      </c>
      <c r="B3245" s="27" t="s">
        <v>5746</v>
      </c>
      <c r="C3245" s="27" t="s">
        <v>674</v>
      </c>
      <c r="D3245" s="27" t="s">
        <v>4988</v>
      </c>
      <c r="E3245" s="27" t="s">
        <v>3865</v>
      </c>
      <c r="F3245" s="28">
        <v>35508</v>
      </c>
      <c r="G3245" s="29">
        <v>0.30208333333333331</v>
      </c>
      <c r="H3245" s="28">
        <v>35508</v>
      </c>
      <c r="I3245" s="29">
        <v>0.36458333333333331</v>
      </c>
      <c r="J3245" s="27" t="s">
        <v>889</v>
      </c>
      <c r="K3245" s="27">
        <v>0</v>
      </c>
      <c r="L3245" s="27">
        <v>7.0000000000000007E-2</v>
      </c>
      <c r="M3245" s="27">
        <v>7.0000000000000007E-2</v>
      </c>
      <c r="N3245" s="27" t="s">
        <v>882</v>
      </c>
      <c r="O3245" s="30">
        <v>202004225</v>
      </c>
      <c r="P3245" s="22"/>
      <c r="Q3245" s="22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9"/>
    </row>
    <row r="3246" spans="1:29" x14ac:dyDescent="0.25">
      <c r="A3246" s="27">
        <v>1997</v>
      </c>
      <c r="B3246" s="27" t="s">
        <v>5745</v>
      </c>
      <c r="C3246" s="27" t="s">
        <v>674</v>
      </c>
      <c r="D3246" s="27" t="s">
        <v>3824</v>
      </c>
      <c r="E3246" s="27" t="s">
        <v>3957</v>
      </c>
      <c r="F3246" s="28">
        <v>35508</v>
      </c>
      <c r="G3246" s="29">
        <v>0.46527777777777773</v>
      </c>
      <c r="H3246" s="28">
        <v>35508</v>
      </c>
      <c r="I3246" s="29">
        <v>0.49305555555555558</v>
      </c>
      <c r="J3246" s="27" t="s">
        <v>889</v>
      </c>
      <c r="K3246" s="27">
        <v>0</v>
      </c>
      <c r="L3246" s="27">
        <v>0.05</v>
      </c>
      <c r="M3246" s="27">
        <v>0.05</v>
      </c>
      <c r="N3246" s="27" t="s">
        <v>882</v>
      </c>
      <c r="O3246" s="30">
        <v>201405015</v>
      </c>
      <c r="P3246" s="22"/>
      <c r="Q3246" s="22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9"/>
    </row>
    <row r="3247" spans="1:29" x14ac:dyDescent="0.25">
      <c r="A3247" s="27">
        <v>1997</v>
      </c>
      <c r="B3247" s="27" t="s">
        <v>2595</v>
      </c>
      <c r="C3247" s="27" t="s">
        <v>2231</v>
      </c>
      <c r="D3247" s="27" t="s">
        <v>2268</v>
      </c>
      <c r="E3247" s="27" t="s">
        <v>2359</v>
      </c>
      <c r="F3247" s="28">
        <v>35508</v>
      </c>
      <c r="G3247" s="29">
        <v>0.52430555555555558</v>
      </c>
      <c r="H3247" s="28">
        <v>35508</v>
      </c>
      <c r="I3247" s="29">
        <v>0.60763888888888895</v>
      </c>
      <c r="J3247" s="27"/>
      <c r="K3247" s="27">
        <v>0.23</v>
      </c>
      <c r="L3247" s="27">
        <v>0.52</v>
      </c>
      <c r="M3247" s="27">
        <v>0.75</v>
      </c>
      <c r="N3247" s="27" t="s">
        <v>2163</v>
      </c>
      <c r="O3247" s="30">
        <v>201905831</v>
      </c>
      <c r="P3247" s="22"/>
      <c r="Q3247" s="22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9"/>
    </row>
    <row r="3248" spans="1:29" x14ac:dyDescent="0.25">
      <c r="A3248" s="27">
        <v>1997</v>
      </c>
      <c r="B3248" s="27" t="s">
        <v>5744</v>
      </c>
      <c r="C3248" s="27" t="s">
        <v>674</v>
      </c>
      <c r="D3248" s="27" t="s">
        <v>4037</v>
      </c>
      <c r="E3248" s="27" t="s">
        <v>4044</v>
      </c>
      <c r="F3248" s="28">
        <v>35508</v>
      </c>
      <c r="G3248" s="29">
        <v>0.54513888888888895</v>
      </c>
      <c r="H3248" s="28">
        <v>35508</v>
      </c>
      <c r="I3248" s="29">
        <v>0.63888888888888895</v>
      </c>
      <c r="J3248" s="27" t="s">
        <v>889</v>
      </c>
      <c r="K3248" s="27">
        <v>0</v>
      </c>
      <c r="L3248" s="27">
        <v>0.3</v>
      </c>
      <c r="M3248" s="27">
        <v>0.3</v>
      </c>
      <c r="N3248" s="27" t="s">
        <v>882</v>
      </c>
      <c r="O3248" s="30">
        <v>202007769</v>
      </c>
      <c r="P3248" s="22"/>
      <c r="Q3248" s="22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9"/>
    </row>
    <row r="3249" spans="1:29" x14ac:dyDescent="0.25">
      <c r="A3249" s="27">
        <v>1997</v>
      </c>
      <c r="B3249" s="27" t="s">
        <v>2740</v>
      </c>
      <c r="C3249" s="27" t="s">
        <v>2231</v>
      </c>
      <c r="D3249" s="27" t="s">
        <v>2299</v>
      </c>
      <c r="E3249" s="27" t="s">
        <v>2299</v>
      </c>
      <c r="F3249" s="28">
        <v>35508</v>
      </c>
      <c r="G3249" s="29">
        <v>0.54861111111111105</v>
      </c>
      <c r="H3249" s="28">
        <v>35508</v>
      </c>
      <c r="I3249" s="29">
        <v>0.6020833333333333</v>
      </c>
      <c r="J3249" s="27"/>
      <c r="K3249" s="27">
        <v>0</v>
      </c>
      <c r="L3249" s="27">
        <v>3.0000000000000001E-3</v>
      </c>
      <c r="M3249" s="27">
        <v>3.0000000000000001E-3</v>
      </c>
      <c r="N3249" s="27" t="s">
        <v>2163</v>
      </c>
      <c r="O3249" s="30">
        <v>201900139</v>
      </c>
      <c r="P3249" s="22"/>
      <c r="Q3249" s="22"/>
      <c r="R3249" s="16"/>
      <c r="S3249" s="16"/>
      <c r="T3249" s="16"/>
      <c r="U3249" s="16"/>
      <c r="V3249" s="16"/>
      <c r="W3249" s="16"/>
      <c r="X3249" s="16"/>
      <c r="Y3249" s="16"/>
      <c r="Z3249" s="16"/>
      <c r="AA3249" s="16"/>
      <c r="AB3249" s="16"/>
      <c r="AC3249" s="19"/>
    </row>
    <row r="3250" spans="1:29" x14ac:dyDescent="0.25">
      <c r="A3250" s="27">
        <v>1997</v>
      </c>
      <c r="B3250" s="27" t="s">
        <v>5743</v>
      </c>
      <c r="C3250" s="27" t="s">
        <v>674</v>
      </c>
      <c r="D3250" s="27" t="s">
        <v>752</v>
      </c>
      <c r="E3250" s="27" t="s">
        <v>4271</v>
      </c>
      <c r="F3250" s="28">
        <v>35508</v>
      </c>
      <c r="G3250" s="29">
        <v>0.62152777777777779</v>
      </c>
      <c r="H3250" s="28">
        <v>35508</v>
      </c>
      <c r="I3250" s="29">
        <v>0.68055555555555547</v>
      </c>
      <c r="J3250" s="27" t="s">
        <v>889</v>
      </c>
      <c r="K3250" s="27">
        <v>0</v>
      </c>
      <c r="L3250" s="27">
        <v>0.2</v>
      </c>
      <c r="M3250" s="27">
        <v>0.2</v>
      </c>
      <c r="N3250" s="27" t="s">
        <v>882</v>
      </c>
      <c r="O3250" s="30">
        <v>201405742</v>
      </c>
      <c r="P3250" s="22"/>
      <c r="Q3250" s="22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9"/>
    </row>
    <row r="3251" spans="1:29" x14ac:dyDescent="0.25">
      <c r="A3251" s="27">
        <v>1997</v>
      </c>
      <c r="B3251" s="27" t="s">
        <v>5744</v>
      </c>
      <c r="C3251" s="27" t="s">
        <v>674</v>
      </c>
      <c r="D3251" s="27" t="s">
        <v>4037</v>
      </c>
      <c r="E3251" s="27" t="s">
        <v>4044</v>
      </c>
      <c r="F3251" s="28">
        <v>35508</v>
      </c>
      <c r="G3251" s="29">
        <v>0.67708333333333337</v>
      </c>
      <c r="H3251" s="28">
        <v>35508</v>
      </c>
      <c r="I3251" s="29">
        <v>0.70833333333333337</v>
      </c>
      <c r="J3251" s="27" t="s">
        <v>889</v>
      </c>
      <c r="K3251" s="27">
        <v>0</v>
      </c>
      <c r="L3251" s="27">
        <v>0.01</v>
      </c>
      <c r="M3251" s="27">
        <v>0.01</v>
      </c>
      <c r="N3251" s="27" t="s">
        <v>882</v>
      </c>
      <c r="O3251" s="30">
        <v>201604257</v>
      </c>
      <c r="P3251" s="22"/>
      <c r="Q3251" s="22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9"/>
    </row>
    <row r="3252" spans="1:29" x14ac:dyDescent="0.25">
      <c r="A3252" s="27">
        <v>1997</v>
      </c>
      <c r="B3252" s="27" t="s">
        <v>2615</v>
      </c>
      <c r="C3252" s="27" t="s">
        <v>2231</v>
      </c>
      <c r="D3252" s="27" t="s">
        <v>2268</v>
      </c>
      <c r="E3252" s="27" t="s">
        <v>2268</v>
      </c>
      <c r="F3252" s="28">
        <v>35508</v>
      </c>
      <c r="G3252" s="29">
        <v>0.78819444444444453</v>
      </c>
      <c r="H3252" s="28">
        <v>35508</v>
      </c>
      <c r="I3252" s="29">
        <v>0.82291666666666663</v>
      </c>
      <c r="J3252" s="27"/>
      <c r="K3252" s="27">
        <v>0.02</v>
      </c>
      <c r="L3252" s="27">
        <v>0</v>
      </c>
      <c r="M3252" s="27">
        <v>0.02</v>
      </c>
      <c r="N3252" s="27" t="s">
        <v>2163</v>
      </c>
      <c r="O3252" s="30">
        <v>201603822</v>
      </c>
      <c r="P3252" s="22"/>
      <c r="Q3252" s="22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9"/>
    </row>
    <row r="3253" spans="1:29" x14ac:dyDescent="0.25">
      <c r="A3253" s="27">
        <v>1997</v>
      </c>
      <c r="B3253" s="27" t="s">
        <v>2608</v>
      </c>
      <c r="C3253" s="27" t="s">
        <v>2231</v>
      </c>
      <c r="D3253" s="27" t="s">
        <v>2268</v>
      </c>
      <c r="E3253" s="27" t="s">
        <v>2591</v>
      </c>
      <c r="F3253" s="28">
        <v>35508</v>
      </c>
      <c r="G3253" s="29">
        <v>0.93263888888888891</v>
      </c>
      <c r="H3253" s="28">
        <v>35508</v>
      </c>
      <c r="I3253" s="29">
        <v>0.98958333333333337</v>
      </c>
      <c r="J3253" s="27"/>
      <c r="K3253" s="27">
        <v>0.06</v>
      </c>
      <c r="L3253" s="27">
        <v>0.02</v>
      </c>
      <c r="M3253" s="27">
        <v>0.08</v>
      </c>
      <c r="N3253" s="27" t="s">
        <v>2163</v>
      </c>
      <c r="O3253" s="30">
        <v>201706780</v>
      </c>
      <c r="P3253" s="22"/>
      <c r="Q3253" s="22"/>
      <c r="R3253" s="16"/>
      <c r="S3253" s="16"/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9"/>
    </row>
    <row r="3254" spans="1:29" x14ac:dyDescent="0.25">
      <c r="A3254" s="27">
        <v>1997</v>
      </c>
      <c r="B3254" s="27" t="s">
        <v>5741</v>
      </c>
      <c r="C3254" s="27" t="s">
        <v>674</v>
      </c>
      <c r="D3254" s="27" t="s">
        <v>752</v>
      </c>
      <c r="E3254" s="27" t="s">
        <v>4184</v>
      </c>
      <c r="F3254" s="28">
        <v>35509</v>
      </c>
      <c r="G3254" s="29">
        <v>0.55555555555555558</v>
      </c>
      <c r="H3254" s="28">
        <v>35509</v>
      </c>
      <c r="I3254" s="29">
        <v>0.61805555555555558</v>
      </c>
      <c r="J3254" s="27" t="s">
        <v>889</v>
      </c>
      <c r="K3254" s="27">
        <v>0</v>
      </c>
      <c r="L3254" s="27">
        <v>0.3</v>
      </c>
      <c r="M3254" s="27">
        <v>0.3</v>
      </c>
      <c r="N3254" s="27" t="s">
        <v>882</v>
      </c>
      <c r="O3254" s="30">
        <v>201606201</v>
      </c>
      <c r="P3254" s="22"/>
      <c r="Q3254" s="22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9"/>
    </row>
    <row r="3255" spans="1:29" x14ac:dyDescent="0.25">
      <c r="A3255" s="27">
        <v>1997</v>
      </c>
      <c r="B3255" s="27" t="s">
        <v>5739</v>
      </c>
      <c r="C3255" s="27" t="s">
        <v>674</v>
      </c>
      <c r="D3255" s="27" t="s">
        <v>802</v>
      </c>
      <c r="E3255" s="27" t="s">
        <v>3844</v>
      </c>
      <c r="F3255" s="28">
        <v>35509</v>
      </c>
      <c r="G3255" s="29">
        <v>0.60416666666666663</v>
      </c>
      <c r="H3255" s="28">
        <v>35509</v>
      </c>
      <c r="I3255" s="29">
        <v>0.625</v>
      </c>
      <c r="J3255" s="27" t="s">
        <v>889</v>
      </c>
      <c r="K3255" s="27">
        <v>0</v>
      </c>
      <c r="L3255" s="27">
        <v>0.03</v>
      </c>
      <c r="M3255" s="27">
        <v>0.03</v>
      </c>
      <c r="N3255" s="27" t="s">
        <v>882</v>
      </c>
      <c r="O3255" s="30">
        <v>202007895</v>
      </c>
      <c r="P3255" s="22"/>
      <c r="Q3255" s="22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9"/>
    </row>
    <row r="3256" spans="1:29" x14ac:dyDescent="0.25">
      <c r="A3256" s="27">
        <v>1997</v>
      </c>
      <c r="B3256" s="27" t="s">
        <v>5749</v>
      </c>
      <c r="C3256" s="27" t="s">
        <v>674</v>
      </c>
      <c r="D3256" s="27" t="s">
        <v>3859</v>
      </c>
      <c r="E3256" s="27" t="s">
        <v>4161</v>
      </c>
      <c r="F3256" s="28">
        <v>35509</v>
      </c>
      <c r="G3256" s="29">
        <v>0.64583333333333337</v>
      </c>
      <c r="H3256" s="28">
        <v>35509</v>
      </c>
      <c r="I3256" s="29">
        <v>0.67708333333333337</v>
      </c>
      <c r="J3256" s="27" t="s">
        <v>889</v>
      </c>
      <c r="K3256" s="27">
        <v>0</v>
      </c>
      <c r="L3256" s="27">
        <v>0.01</v>
      </c>
      <c r="M3256" s="27">
        <v>0.01</v>
      </c>
      <c r="N3256" s="27" t="s">
        <v>882</v>
      </c>
      <c r="O3256" s="30">
        <v>201905200</v>
      </c>
      <c r="P3256" s="22"/>
      <c r="Q3256" s="22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9"/>
    </row>
    <row r="3257" spans="1:29" x14ac:dyDescent="0.25">
      <c r="A3257" s="27">
        <v>1997</v>
      </c>
      <c r="B3257" s="27" t="s">
        <v>5740</v>
      </c>
      <c r="C3257" s="27" t="s">
        <v>674</v>
      </c>
      <c r="D3257" s="27" t="s">
        <v>752</v>
      </c>
      <c r="E3257" s="27" t="s">
        <v>4271</v>
      </c>
      <c r="F3257" s="28">
        <v>35509</v>
      </c>
      <c r="G3257" s="29">
        <v>0.69444444444444453</v>
      </c>
      <c r="H3257" s="28">
        <v>35509</v>
      </c>
      <c r="I3257" s="29">
        <v>0.76736111111111116</v>
      </c>
      <c r="J3257" s="27" t="s">
        <v>889</v>
      </c>
      <c r="K3257" s="27">
        <v>0</v>
      </c>
      <c r="L3257" s="27">
        <v>0.6</v>
      </c>
      <c r="M3257" s="27">
        <v>0.6</v>
      </c>
      <c r="N3257" s="27" t="s">
        <v>882</v>
      </c>
      <c r="O3257" s="30">
        <v>202006407</v>
      </c>
      <c r="P3257" s="22"/>
      <c r="Q3257" s="22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9"/>
    </row>
    <row r="3258" spans="1:29" x14ac:dyDescent="0.25">
      <c r="A3258" s="27">
        <v>1997</v>
      </c>
      <c r="B3258" s="27" t="s">
        <v>2600</v>
      </c>
      <c r="C3258" s="27" t="s">
        <v>2231</v>
      </c>
      <c r="D3258" s="27" t="s">
        <v>2560</v>
      </c>
      <c r="E3258" s="27" t="s">
        <v>2560</v>
      </c>
      <c r="F3258" s="28">
        <v>35509</v>
      </c>
      <c r="G3258" s="29">
        <v>0.75</v>
      </c>
      <c r="H3258" s="28">
        <v>35509</v>
      </c>
      <c r="I3258" s="29">
        <v>0.82291666666666663</v>
      </c>
      <c r="J3258" s="27"/>
      <c r="K3258" s="27">
        <v>4.4999999999999998E-2</v>
      </c>
      <c r="L3258" s="27">
        <v>0</v>
      </c>
      <c r="M3258" s="27">
        <v>4.4999999999999998E-2</v>
      </c>
      <c r="N3258" s="27" t="s">
        <v>2163</v>
      </c>
      <c r="O3258" s="30">
        <v>201905354</v>
      </c>
      <c r="P3258" s="22"/>
      <c r="Q3258" s="22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9"/>
    </row>
    <row r="3259" spans="1:29" x14ac:dyDescent="0.25">
      <c r="A3259" s="27">
        <v>1997</v>
      </c>
      <c r="B3259" s="27" t="s">
        <v>5740</v>
      </c>
      <c r="C3259" s="27" t="s">
        <v>674</v>
      </c>
      <c r="D3259" s="27" t="s">
        <v>752</v>
      </c>
      <c r="E3259" s="27" t="s">
        <v>4271</v>
      </c>
      <c r="F3259" s="28">
        <v>35509</v>
      </c>
      <c r="G3259" s="29">
        <v>0.96319444444444446</v>
      </c>
      <c r="H3259" s="28">
        <v>35510</v>
      </c>
      <c r="I3259" s="29">
        <v>6.9444444444444441E-3</v>
      </c>
      <c r="J3259" s="27" t="s">
        <v>889</v>
      </c>
      <c r="K3259" s="27">
        <v>0</v>
      </c>
      <c r="L3259" s="27">
        <v>0.15</v>
      </c>
      <c r="M3259" s="27">
        <v>0.15</v>
      </c>
      <c r="N3259" s="27" t="s">
        <v>882</v>
      </c>
      <c r="O3259" s="30">
        <v>202004288</v>
      </c>
      <c r="P3259" s="22"/>
      <c r="Q3259" s="22"/>
      <c r="R3259" s="16"/>
      <c r="S3259" s="16"/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9"/>
    </row>
    <row r="3260" spans="1:29" x14ac:dyDescent="0.25">
      <c r="A3260" s="27">
        <v>1997</v>
      </c>
      <c r="B3260" s="27" t="s">
        <v>5737</v>
      </c>
      <c r="C3260" s="27" t="s">
        <v>674</v>
      </c>
      <c r="D3260" s="27" t="s">
        <v>752</v>
      </c>
      <c r="E3260" s="27" t="s">
        <v>771</v>
      </c>
      <c r="F3260" s="28">
        <v>35509</v>
      </c>
      <c r="G3260" s="29">
        <v>0.96527777777777779</v>
      </c>
      <c r="H3260" s="28">
        <v>35510</v>
      </c>
      <c r="I3260" s="29">
        <v>8.6805555555555566E-2</v>
      </c>
      <c r="J3260" s="27" t="s">
        <v>889</v>
      </c>
      <c r="K3260" s="27">
        <v>0</v>
      </c>
      <c r="L3260" s="27">
        <v>0.4</v>
      </c>
      <c r="M3260" s="27">
        <v>0.4</v>
      </c>
      <c r="N3260" s="27" t="s">
        <v>882</v>
      </c>
      <c r="O3260" s="30">
        <v>202103629</v>
      </c>
      <c r="P3260" s="22"/>
      <c r="Q3260" s="22"/>
      <c r="R3260" s="16"/>
      <c r="S3260" s="16"/>
      <c r="T3260" s="16"/>
      <c r="U3260" s="16"/>
      <c r="V3260" s="16"/>
      <c r="W3260" s="16"/>
      <c r="X3260" s="16"/>
      <c r="Y3260" s="16"/>
      <c r="Z3260" s="16"/>
      <c r="AA3260" s="16"/>
      <c r="AB3260" s="16"/>
      <c r="AC3260" s="19"/>
    </row>
    <row r="3261" spans="1:29" x14ac:dyDescent="0.25">
      <c r="A3261" s="27">
        <v>1997</v>
      </c>
      <c r="B3261" s="27" t="s">
        <v>5738</v>
      </c>
      <c r="C3261" s="27" t="s">
        <v>674</v>
      </c>
      <c r="D3261" s="27" t="s">
        <v>3859</v>
      </c>
      <c r="E3261" s="27" t="s">
        <v>3984</v>
      </c>
      <c r="F3261" s="28">
        <v>35510</v>
      </c>
      <c r="G3261" s="29">
        <v>0.38541666666666669</v>
      </c>
      <c r="H3261" s="28">
        <v>35510</v>
      </c>
      <c r="I3261" s="29">
        <v>0.40972222222222227</v>
      </c>
      <c r="J3261" s="27" t="s">
        <v>889</v>
      </c>
      <c r="K3261" s="27">
        <v>0</v>
      </c>
      <c r="L3261" s="27">
        <v>0.01</v>
      </c>
      <c r="M3261" s="27">
        <v>0.01</v>
      </c>
      <c r="N3261" s="27" t="s">
        <v>882</v>
      </c>
      <c r="O3261" s="30">
        <v>202003484</v>
      </c>
      <c r="P3261" s="22"/>
      <c r="Q3261" s="22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9"/>
    </row>
    <row r="3262" spans="1:29" x14ac:dyDescent="0.25">
      <c r="A3262" s="27">
        <v>1997</v>
      </c>
      <c r="B3262" s="27" t="s">
        <v>5748</v>
      </c>
      <c r="C3262" s="27" t="s">
        <v>674</v>
      </c>
      <c r="D3262" s="27" t="s">
        <v>3821</v>
      </c>
      <c r="E3262" s="27" t="s">
        <v>5077</v>
      </c>
      <c r="F3262" s="28">
        <v>35510</v>
      </c>
      <c r="G3262" s="29">
        <v>0.68055555555555547</v>
      </c>
      <c r="H3262" s="28">
        <v>35510</v>
      </c>
      <c r="I3262" s="29">
        <v>0.75</v>
      </c>
      <c r="J3262" s="27" t="s">
        <v>889</v>
      </c>
      <c r="K3262" s="27">
        <v>0</v>
      </c>
      <c r="L3262" s="27">
        <v>0.5</v>
      </c>
      <c r="M3262" s="27">
        <v>0.5</v>
      </c>
      <c r="N3262" s="27" t="s">
        <v>882</v>
      </c>
      <c r="O3262" s="30">
        <v>202102204</v>
      </c>
      <c r="P3262" s="22"/>
      <c r="Q3262" s="22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9"/>
    </row>
    <row r="3263" spans="1:29" x14ac:dyDescent="0.25">
      <c r="A3263" s="27">
        <v>1997</v>
      </c>
      <c r="B3263" s="27" t="s">
        <v>5737</v>
      </c>
      <c r="C3263" s="27" t="s">
        <v>674</v>
      </c>
      <c r="D3263" s="27" t="s">
        <v>752</v>
      </c>
      <c r="E3263" s="27" t="s">
        <v>771</v>
      </c>
      <c r="F3263" s="28">
        <v>35510</v>
      </c>
      <c r="G3263" s="29">
        <v>0.69791666666666663</v>
      </c>
      <c r="H3263" s="28">
        <v>35510</v>
      </c>
      <c r="I3263" s="29">
        <v>0.88194444444444453</v>
      </c>
      <c r="J3263" s="27" t="s">
        <v>889</v>
      </c>
      <c r="K3263" s="27">
        <v>0</v>
      </c>
      <c r="L3263" s="27">
        <v>5</v>
      </c>
      <c r="M3263" s="27">
        <v>5</v>
      </c>
      <c r="N3263" s="27" t="s">
        <v>882</v>
      </c>
      <c r="O3263" s="30">
        <v>201804904</v>
      </c>
      <c r="P3263" s="22"/>
      <c r="Q3263" s="22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9"/>
    </row>
    <row r="3264" spans="1:29" x14ac:dyDescent="0.25">
      <c r="A3264" s="27">
        <v>1997</v>
      </c>
      <c r="B3264" s="27" t="s">
        <v>2150</v>
      </c>
      <c r="C3264" s="27" t="s">
        <v>676</v>
      </c>
      <c r="D3264" s="27" t="s">
        <v>891</v>
      </c>
      <c r="E3264" s="27" t="s">
        <v>923</v>
      </c>
      <c r="F3264" s="28">
        <v>35510</v>
      </c>
      <c r="G3264" s="29">
        <v>0.91319444444444453</v>
      </c>
      <c r="H3264" s="28">
        <v>35511</v>
      </c>
      <c r="I3264" s="29">
        <v>6.9444444444444441E-3</v>
      </c>
      <c r="J3264" s="27" t="s">
        <v>889</v>
      </c>
      <c r="K3264" s="27">
        <v>0</v>
      </c>
      <c r="L3264" s="27">
        <v>3</v>
      </c>
      <c r="M3264" s="27">
        <v>3</v>
      </c>
      <c r="N3264" s="27" t="s">
        <v>882</v>
      </c>
      <c r="O3264" s="30">
        <v>201508216</v>
      </c>
      <c r="P3264" s="22"/>
      <c r="Q3264" s="22"/>
      <c r="R3264" s="16"/>
      <c r="S3264" s="16"/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9"/>
    </row>
    <row r="3265" spans="1:29" x14ac:dyDescent="0.25">
      <c r="A3265" s="27">
        <v>1997</v>
      </c>
      <c r="B3265" s="27" t="s">
        <v>2590</v>
      </c>
      <c r="C3265" s="27" t="s">
        <v>2231</v>
      </c>
      <c r="D3265" s="27" t="s">
        <v>2268</v>
      </c>
      <c r="E3265" s="27" t="s">
        <v>2591</v>
      </c>
      <c r="F3265" s="28">
        <v>35510</v>
      </c>
      <c r="G3265" s="29">
        <v>0.9375</v>
      </c>
      <c r="H3265" s="28">
        <v>35511</v>
      </c>
      <c r="I3265" s="29">
        <v>1.5277777777777777E-2</v>
      </c>
      <c r="J3265" s="27"/>
      <c r="K3265" s="27">
        <v>0.02</v>
      </c>
      <c r="L3265" s="27">
        <v>0</v>
      </c>
      <c r="M3265" s="27">
        <v>0.02</v>
      </c>
      <c r="N3265" s="27" t="s">
        <v>2163</v>
      </c>
      <c r="O3265" s="30">
        <v>201907601</v>
      </c>
      <c r="P3265" s="22"/>
      <c r="Q3265" s="22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9"/>
    </row>
    <row r="3266" spans="1:29" x14ac:dyDescent="0.25">
      <c r="A3266" s="27">
        <v>1997</v>
      </c>
      <c r="B3266" s="27" t="s">
        <v>2150</v>
      </c>
      <c r="C3266" s="27" t="s">
        <v>676</v>
      </c>
      <c r="D3266" s="27" t="s">
        <v>891</v>
      </c>
      <c r="E3266" s="27" t="s">
        <v>923</v>
      </c>
      <c r="F3266" s="28">
        <v>35511</v>
      </c>
      <c r="G3266" s="29">
        <v>0.13194444444444445</v>
      </c>
      <c r="H3266" s="28">
        <v>35511</v>
      </c>
      <c r="I3266" s="29">
        <v>0.2986111111111111</v>
      </c>
      <c r="J3266" s="27" t="s">
        <v>889</v>
      </c>
      <c r="K3266" s="27">
        <v>4</v>
      </c>
      <c r="L3266" s="27">
        <v>0</v>
      </c>
      <c r="M3266" s="27">
        <v>4</v>
      </c>
      <c r="N3266" s="27" t="s">
        <v>882</v>
      </c>
      <c r="O3266" s="30">
        <v>201705494</v>
      </c>
      <c r="P3266" s="22"/>
      <c r="Q3266" s="22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9"/>
    </row>
    <row r="3267" spans="1:29" x14ac:dyDescent="0.25">
      <c r="A3267" s="27">
        <v>1997</v>
      </c>
      <c r="B3267" s="27" t="s">
        <v>2149</v>
      </c>
      <c r="C3267" s="27" t="s">
        <v>676</v>
      </c>
      <c r="D3267" s="27" t="s">
        <v>887</v>
      </c>
      <c r="E3267" s="27" t="s">
        <v>754</v>
      </c>
      <c r="F3267" s="28">
        <v>35511</v>
      </c>
      <c r="G3267" s="29">
        <v>0.42708333333333331</v>
      </c>
      <c r="H3267" s="28">
        <v>35511</v>
      </c>
      <c r="I3267" s="29">
        <v>0.81597222222222221</v>
      </c>
      <c r="J3267" s="27" t="s">
        <v>889</v>
      </c>
      <c r="K3267" s="27">
        <v>0</v>
      </c>
      <c r="L3267" s="27">
        <v>3</v>
      </c>
      <c r="M3267" s="27">
        <v>3</v>
      </c>
      <c r="N3267" s="27" t="s">
        <v>882</v>
      </c>
      <c r="O3267" s="30">
        <v>202008107</v>
      </c>
      <c r="P3267" s="22"/>
      <c r="Q3267" s="22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9"/>
    </row>
    <row r="3268" spans="1:29" x14ac:dyDescent="0.25">
      <c r="A3268" s="27">
        <v>1997</v>
      </c>
      <c r="B3268" s="27" t="s">
        <v>2726</v>
      </c>
      <c r="C3268" s="27" t="s">
        <v>2231</v>
      </c>
      <c r="D3268" s="27" t="s">
        <v>2571</v>
      </c>
      <c r="E3268" s="27" t="s">
        <v>766</v>
      </c>
      <c r="F3268" s="28">
        <v>35511</v>
      </c>
      <c r="G3268" s="29">
        <v>0.6020833333333333</v>
      </c>
      <c r="H3268" s="28">
        <v>35511</v>
      </c>
      <c r="I3268" s="29">
        <v>0.63750000000000007</v>
      </c>
      <c r="J3268" s="27"/>
      <c r="K3268" s="27">
        <v>0</v>
      </c>
      <c r="L3268" s="27">
        <v>0.02</v>
      </c>
      <c r="M3268" s="27">
        <v>0.02</v>
      </c>
      <c r="N3268" s="27" t="s">
        <v>2163</v>
      </c>
      <c r="O3268" s="30">
        <v>201907106</v>
      </c>
      <c r="P3268" s="22"/>
      <c r="Q3268" s="22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9"/>
    </row>
    <row r="3269" spans="1:29" x14ac:dyDescent="0.25">
      <c r="A3269" s="27">
        <v>1997</v>
      </c>
      <c r="B3269" s="27" t="s">
        <v>2592</v>
      </c>
      <c r="C3269" s="27" t="s">
        <v>2231</v>
      </c>
      <c r="D3269" s="27" t="s">
        <v>2268</v>
      </c>
      <c r="E3269" s="27" t="s">
        <v>2271</v>
      </c>
      <c r="F3269" s="28">
        <v>35511</v>
      </c>
      <c r="G3269" s="29">
        <v>0.66666666666666663</v>
      </c>
      <c r="H3269" s="28">
        <v>35511</v>
      </c>
      <c r="I3269" s="29">
        <v>0.70347222222222217</v>
      </c>
      <c r="J3269" s="27"/>
      <c r="K3269" s="27">
        <v>0.02</v>
      </c>
      <c r="L3269" s="27">
        <v>0</v>
      </c>
      <c r="M3269" s="27">
        <v>0.02</v>
      </c>
      <c r="N3269" s="27" t="s">
        <v>2163</v>
      </c>
      <c r="O3269" s="30">
        <v>201906961</v>
      </c>
      <c r="P3269" s="22"/>
      <c r="Q3269" s="22"/>
      <c r="R3269" s="16"/>
      <c r="S3269" s="16"/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9"/>
    </row>
    <row r="3270" spans="1:29" x14ac:dyDescent="0.25">
      <c r="A3270" s="27">
        <v>1997</v>
      </c>
      <c r="B3270" s="27" t="s">
        <v>5736</v>
      </c>
      <c r="C3270" s="27" t="s">
        <v>674</v>
      </c>
      <c r="D3270" s="27" t="s">
        <v>752</v>
      </c>
      <c r="E3270" s="27" t="s">
        <v>5015</v>
      </c>
      <c r="F3270" s="28">
        <v>35511</v>
      </c>
      <c r="G3270" s="29">
        <v>0.66666666666666663</v>
      </c>
      <c r="H3270" s="28">
        <v>35511</v>
      </c>
      <c r="I3270" s="29">
        <v>0.72083333333333333</v>
      </c>
      <c r="J3270" s="27" t="s">
        <v>889</v>
      </c>
      <c r="K3270" s="27">
        <v>0</v>
      </c>
      <c r="L3270" s="27">
        <v>0.03</v>
      </c>
      <c r="M3270" s="27">
        <v>0.03</v>
      </c>
      <c r="N3270" s="27" t="s">
        <v>882</v>
      </c>
      <c r="O3270" s="30">
        <v>202004499</v>
      </c>
      <c r="P3270" s="22"/>
      <c r="Q3270" s="22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9"/>
    </row>
    <row r="3271" spans="1:29" x14ac:dyDescent="0.25">
      <c r="A3271" s="27">
        <v>1997</v>
      </c>
      <c r="B3271" s="27" t="s">
        <v>2150</v>
      </c>
      <c r="C3271" s="27" t="s">
        <v>676</v>
      </c>
      <c r="D3271" s="27" t="s">
        <v>891</v>
      </c>
      <c r="E3271" s="27" t="s">
        <v>923</v>
      </c>
      <c r="F3271" s="28">
        <v>35511</v>
      </c>
      <c r="G3271" s="29">
        <v>0.6875</v>
      </c>
      <c r="H3271" s="28">
        <v>35511</v>
      </c>
      <c r="I3271" s="29">
        <v>0.89236111111111116</v>
      </c>
      <c r="J3271" s="27" t="s">
        <v>889</v>
      </c>
      <c r="K3271" s="27">
        <v>5</v>
      </c>
      <c r="L3271" s="27">
        <v>0</v>
      </c>
      <c r="M3271" s="27">
        <v>5</v>
      </c>
      <c r="N3271" s="27" t="s">
        <v>882</v>
      </c>
      <c r="O3271" s="30">
        <v>201905130</v>
      </c>
      <c r="P3271" s="22"/>
      <c r="Q3271" s="22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9"/>
    </row>
    <row r="3272" spans="1:29" x14ac:dyDescent="0.25">
      <c r="A3272" s="27">
        <v>1997</v>
      </c>
      <c r="B3272" s="27" t="s">
        <v>5735</v>
      </c>
      <c r="C3272" s="27" t="s">
        <v>674</v>
      </c>
      <c r="D3272" s="27" t="s">
        <v>802</v>
      </c>
      <c r="E3272" s="27" t="s">
        <v>816</v>
      </c>
      <c r="F3272" s="28">
        <v>35511</v>
      </c>
      <c r="G3272" s="29">
        <v>0.69791666666666663</v>
      </c>
      <c r="H3272" s="28">
        <v>35511</v>
      </c>
      <c r="I3272" s="29">
        <v>0.83333333333333337</v>
      </c>
      <c r="J3272" s="27" t="s">
        <v>889</v>
      </c>
      <c r="K3272" s="27">
        <v>0</v>
      </c>
      <c r="L3272" s="27">
        <v>0.7</v>
      </c>
      <c r="M3272" s="27">
        <v>0.7</v>
      </c>
      <c r="N3272" s="27" t="s">
        <v>882</v>
      </c>
      <c r="O3272" s="30">
        <v>202103312</v>
      </c>
      <c r="P3272" s="22"/>
      <c r="Q3272" s="22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9"/>
    </row>
    <row r="3273" spans="1:29" x14ac:dyDescent="0.25">
      <c r="A3273" s="27">
        <v>1997</v>
      </c>
      <c r="B3273" s="27" t="s">
        <v>2732</v>
      </c>
      <c r="C3273" s="27" t="s">
        <v>2231</v>
      </c>
      <c r="D3273" s="27" t="s">
        <v>2560</v>
      </c>
      <c r="E3273" s="27" t="s">
        <v>2560</v>
      </c>
      <c r="F3273" s="28">
        <v>35511</v>
      </c>
      <c r="G3273" s="29">
        <v>0.76736111111111116</v>
      </c>
      <c r="H3273" s="28">
        <v>35511</v>
      </c>
      <c r="I3273" s="29">
        <v>0.89374999999999993</v>
      </c>
      <c r="J3273" s="27"/>
      <c r="K3273" s="27">
        <v>0.15</v>
      </c>
      <c r="L3273" s="27">
        <v>0</v>
      </c>
      <c r="M3273" s="27">
        <v>0.15</v>
      </c>
      <c r="N3273" s="27" t="s">
        <v>2163</v>
      </c>
      <c r="O3273" s="30">
        <v>201907288</v>
      </c>
      <c r="P3273" s="22"/>
      <c r="Q3273" s="22"/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9"/>
    </row>
    <row r="3274" spans="1:29" x14ac:dyDescent="0.25">
      <c r="A3274" s="27">
        <v>1997</v>
      </c>
      <c r="B3274" s="27" t="s">
        <v>2149</v>
      </c>
      <c r="C3274" s="27" t="s">
        <v>676</v>
      </c>
      <c r="D3274" s="27" t="s">
        <v>887</v>
      </c>
      <c r="E3274" s="27" t="s">
        <v>754</v>
      </c>
      <c r="F3274" s="28">
        <v>35511</v>
      </c>
      <c r="G3274" s="29">
        <v>0.88888888888888884</v>
      </c>
      <c r="H3274" s="28">
        <v>35511</v>
      </c>
      <c r="I3274" s="29">
        <v>0.97916666666666663</v>
      </c>
      <c r="J3274" s="27" t="s">
        <v>889</v>
      </c>
      <c r="K3274" s="27">
        <v>0</v>
      </c>
      <c r="L3274" s="27">
        <v>0.5</v>
      </c>
      <c r="M3274" s="27">
        <v>0.5</v>
      </c>
      <c r="N3274" s="27" t="s">
        <v>882</v>
      </c>
      <c r="O3274" s="30">
        <v>202007031</v>
      </c>
      <c r="P3274" s="22"/>
      <c r="Q3274" s="22"/>
      <c r="R3274" s="16"/>
      <c r="S3274" s="16"/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9"/>
    </row>
    <row r="3275" spans="1:29" x14ac:dyDescent="0.25">
      <c r="A3275" s="27">
        <v>1997</v>
      </c>
      <c r="B3275" s="27" t="s">
        <v>2147</v>
      </c>
      <c r="C3275" s="27" t="s">
        <v>676</v>
      </c>
      <c r="D3275" s="27" t="s">
        <v>930</v>
      </c>
      <c r="E3275" s="27" t="s">
        <v>2148</v>
      </c>
      <c r="F3275" s="28">
        <v>35511</v>
      </c>
      <c r="G3275" s="29">
        <v>0.96180555555555547</v>
      </c>
      <c r="H3275" s="28">
        <v>35512</v>
      </c>
      <c r="I3275" s="29">
        <v>1.0416666666666666E-2</v>
      </c>
      <c r="J3275" s="27" t="s">
        <v>889</v>
      </c>
      <c r="K3275" s="27">
        <v>0</v>
      </c>
      <c r="L3275" s="27">
        <v>0.05</v>
      </c>
      <c r="M3275" s="27">
        <v>0.05</v>
      </c>
      <c r="N3275" s="27" t="s">
        <v>882</v>
      </c>
      <c r="O3275" s="30">
        <v>201906117</v>
      </c>
      <c r="P3275" s="22"/>
      <c r="Q3275" s="22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9"/>
    </row>
    <row r="3276" spans="1:29" x14ac:dyDescent="0.25">
      <c r="A3276" s="27">
        <v>1997</v>
      </c>
      <c r="B3276" s="27" t="s">
        <v>5735</v>
      </c>
      <c r="C3276" s="27" t="s">
        <v>674</v>
      </c>
      <c r="D3276" s="27" t="s">
        <v>802</v>
      </c>
      <c r="E3276" s="27" t="s">
        <v>816</v>
      </c>
      <c r="F3276" s="28">
        <v>35512</v>
      </c>
      <c r="G3276" s="29">
        <v>0.125</v>
      </c>
      <c r="H3276" s="28">
        <v>35512</v>
      </c>
      <c r="I3276" s="29">
        <v>0.15625</v>
      </c>
      <c r="J3276" s="27" t="s">
        <v>889</v>
      </c>
      <c r="K3276" s="27">
        <v>0</v>
      </c>
      <c r="L3276" s="27">
        <v>0.02</v>
      </c>
      <c r="M3276" s="27">
        <v>0.02</v>
      </c>
      <c r="N3276" s="27" t="s">
        <v>882</v>
      </c>
      <c r="O3276" s="30">
        <v>201907347</v>
      </c>
      <c r="P3276" s="22"/>
      <c r="Q3276" s="22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9"/>
    </row>
    <row r="3277" spans="1:29" x14ac:dyDescent="0.25">
      <c r="A3277" s="27">
        <v>1997</v>
      </c>
      <c r="B3277" s="27" t="s">
        <v>2149</v>
      </c>
      <c r="C3277" s="27" t="s">
        <v>676</v>
      </c>
      <c r="D3277" s="27" t="s">
        <v>887</v>
      </c>
      <c r="E3277" s="27" t="s">
        <v>754</v>
      </c>
      <c r="F3277" s="28">
        <v>35512</v>
      </c>
      <c r="G3277" s="29">
        <v>0.29166666666666669</v>
      </c>
      <c r="H3277" s="28">
        <v>35512</v>
      </c>
      <c r="I3277" s="29">
        <v>0.3888888888888889</v>
      </c>
      <c r="J3277" s="27" t="s">
        <v>889</v>
      </c>
      <c r="K3277" s="27">
        <v>0</v>
      </c>
      <c r="L3277" s="27">
        <v>0.25</v>
      </c>
      <c r="M3277" s="27">
        <v>0.25</v>
      </c>
      <c r="N3277" s="27" t="s">
        <v>882</v>
      </c>
      <c r="O3277" s="30">
        <v>202006923</v>
      </c>
      <c r="P3277" s="22"/>
      <c r="Q3277" s="22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9"/>
    </row>
    <row r="3278" spans="1:29" x14ac:dyDescent="0.25">
      <c r="A3278" s="27">
        <v>1997</v>
      </c>
      <c r="B3278" s="27" t="s">
        <v>2776</v>
      </c>
      <c r="C3278" s="27" t="s">
        <v>2231</v>
      </c>
      <c r="D3278" s="27" t="s">
        <v>2232</v>
      </c>
      <c r="E3278" s="27" t="s">
        <v>2253</v>
      </c>
      <c r="F3278" s="28">
        <v>35512</v>
      </c>
      <c r="G3278" s="29">
        <v>0.48958333333333331</v>
      </c>
      <c r="H3278" s="28">
        <v>35512</v>
      </c>
      <c r="I3278" s="29">
        <v>0.50902777777777775</v>
      </c>
      <c r="J3278" s="27" t="s">
        <v>889</v>
      </c>
      <c r="K3278" s="27">
        <v>0.02</v>
      </c>
      <c r="L3278" s="27">
        <v>0</v>
      </c>
      <c r="M3278" s="27">
        <v>0.02</v>
      </c>
      <c r="N3278" s="27" t="s">
        <v>882</v>
      </c>
      <c r="O3278" s="30">
        <v>202006562</v>
      </c>
      <c r="P3278" s="22"/>
      <c r="Q3278" s="22"/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9"/>
    </row>
    <row r="3279" spans="1:29" x14ac:dyDescent="0.25">
      <c r="A3279" s="27">
        <v>1997</v>
      </c>
      <c r="B3279" s="27" t="s">
        <v>2587</v>
      </c>
      <c r="C3279" s="27" t="s">
        <v>2231</v>
      </c>
      <c r="D3279" s="27" t="s">
        <v>2268</v>
      </c>
      <c r="E3279" s="27" t="s">
        <v>727</v>
      </c>
      <c r="F3279" s="28">
        <v>35512</v>
      </c>
      <c r="G3279" s="29">
        <v>0.53472222222222221</v>
      </c>
      <c r="H3279" s="28">
        <v>35512</v>
      </c>
      <c r="I3279" s="29">
        <v>0.5854166666666667</v>
      </c>
      <c r="J3279" s="27"/>
      <c r="K3279" s="27">
        <v>0.06</v>
      </c>
      <c r="L3279" s="27">
        <v>0</v>
      </c>
      <c r="M3279" s="27">
        <v>0.06</v>
      </c>
      <c r="N3279" s="27" t="s">
        <v>2163</v>
      </c>
      <c r="O3279" s="30">
        <v>201909873</v>
      </c>
      <c r="P3279" s="22"/>
      <c r="Q3279" s="22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9"/>
    </row>
    <row r="3280" spans="1:29" x14ac:dyDescent="0.25">
      <c r="A3280" s="27">
        <v>1997</v>
      </c>
      <c r="B3280" s="27" t="s">
        <v>2604</v>
      </c>
      <c r="C3280" s="27" t="s">
        <v>2231</v>
      </c>
      <c r="D3280" s="27" t="s">
        <v>2581</v>
      </c>
      <c r="E3280" s="27" t="s">
        <v>2603</v>
      </c>
      <c r="F3280" s="28">
        <v>35512</v>
      </c>
      <c r="G3280" s="29">
        <v>0.53472222222222221</v>
      </c>
      <c r="H3280" s="28">
        <v>35512</v>
      </c>
      <c r="I3280" s="29">
        <v>0.64236111111111105</v>
      </c>
      <c r="J3280" s="27"/>
      <c r="K3280" s="27">
        <v>6.5</v>
      </c>
      <c r="L3280" s="27">
        <v>0</v>
      </c>
      <c r="M3280" s="27">
        <v>6.5</v>
      </c>
      <c r="N3280" s="27" t="s">
        <v>2163</v>
      </c>
      <c r="O3280" s="30">
        <v>201705985</v>
      </c>
      <c r="P3280" s="22"/>
      <c r="Q3280" s="22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9"/>
    </row>
    <row r="3281" spans="1:29" x14ac:dyDescent="0.25">
      <c r="A3281" s="27">
        <v>1997</v>
      </c>
      <c r="B3281" s="27" t="s">
        <v>5731</v>
      </c>
      <c r="C3281" s="27" t="s">
        <v>674</v>
      </c>
      <c r="D3281" s="27" t="s">
        <v>3824</v>
      </c>
      <c r="E3281" s="27" t="s">
        <v>831</v>
      </c>
      <c r="F3281" s="28">
        <v>35512</v>
      </c>
      <c r="G3281" s="29">
        <v>0.54513888888888895</v>
      </c>
      <c r="H3281" s="28">
        <v>35512</v>
      </c>
      <c r="I3281" s="29">
        <v>0.55902777777777779</v>
      </c>
      <c r="J3281" s="27" t="s">
        <v>889</v>
      </c>
      <c r="K3281" s="27">
        <v>0</v>
      </c>
      <c r="L3281" s="27">
        <v>0.05</v>
      </c>
      <c r="M3281" s="27">
        <v>0.05</v>
      </c>
      <c r="N3281" s="27" t="s">
        <v>882</v>
      </c>
      <c r="O3281" s="30">
        <v>202102695</v>
      </c>
      <c r="P3281" s="22"/>
      <c r="Q3281" s="22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9"/>
    </row>
    <row r="3282" spans="1:29" x14ac:dyDescent="0.25">
      <c r="A3282" s="27">
        <v>1997</v>
      </c>
      <c r="B3282" s="27" t="s">
        <v>5731</v>
      </c>
      <c r="C3282" s="27" t="s">
        <v>674</v>
      </c>
      <c r="D3282" s="27" t="s">
        <v>3824</v>
      </c>
      <c r="E3282" s="27" t="s">
        <v>831</v>
      </c>
      <c r="F3282" s="28">
        <v>35512</v>
      </c>
      <c r="G3282" s="29">
        <v>0.60763888888888895</v>
      </c>
      <c r="H3282" s="28">
        <v>35512</v>
      </c>
      <c r="I3282" s="29">
        <v>0.64236111111111105</v>
      </c>
      <c r="J3282" s="27" t="s">
        <v>889</v>
      </c>
      <c r="K3282" s="27">
        <v>0</v>
      </c>
      <c r="L3282" s="27">
        <v>0.06</v>
      </c>
      <c r="M3282" s="27">
        <v>0.06</v>
      </c>
      <c r="N3282" s="27" t="s">
        <v>882</v>
      </c>
      <c r="O3282" s="30">
        <v>201908687</v>
      </c>
      <c r="P3282" s="22"/>
      <c r="Q3282" s="22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9"/>
    </row>
    <row r="3283" spans="1:29" x14ac:dyDescent="0.25">
      <c r="A3283" s="27">
        <v>1997</v>
      </c>
      <c r="B3283" s="27" t="s">
        <v>2593</v>
      </c>
      <c r="C3283" s="27" t="s">
        <v>2231</v>
      </c>
      <c r="D3283" s="27" t="s">
        <v>2268</v>
      </c>
      <c r="E3283" s="27" t="s">
        <v>2271</v>
      </c>
      <c r="F3283" s="28">
        <v>35512</v>
      </c>
      <c r="G3283" s="29">
        <v>0.69791666666666663</v>
      </c>
      <c r="H3283" s="28">
        <v>35512</v>
      </c>
      <c r="I3283" s="29">
        <v>0.72499999999999998</v>
      </c>
      <c r="J3283" s="27"/>
      <c r="K3283" s="27">
        <v>0.06</v>
      </c>
      <c r="L3283" s="27">
        <v>0</v>
      </c>
      <c r="M3283" s="27">
        <v>0.06</v>
      </c>
      <c r="N3283" s="27" t="s">
        <v>2163</v>
      </c>
      <c r="O3283" s="30">
        <v>201404459</v>
      </c>
      <c r="P3283" s="22"/>
      <c r="Q3283" s="22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9"/>
    </row>
    <row r="3284" spans="1:29" x14ac:dyDescent="0.25">
      <c r="A3284" s="27">
        <v>1997</v>
      </c>
      <c r="B3284" s="27" t="s">
        <v>5730</v>
      </c>
      <c r="C3284" s="27" t="s">
        <v>674</v>
      </c>
      <c r="D3284" s="27" t="s">
        <v>3884</v>
      </c>
      <c r="E3284" s="27" t="s">
        <v>4268</v>
      </c>
      <c r="F3284" s="28">
        <v>35512</v>
      </c>
      <c r="G3284" s="29">
        <v>0.79861111111111116</v>
      </c>
      <c r="H3284" s="28">
        <v>35512</v>
      </c>
      <c r="I3284" s="29">
        <v>0.86805555555555547</v>
      </c>
      <c r="J3284" s="27" t="s">
        <v>889</v>
      </c>
      <c r="K3284" s="27">
        <v>0</v>
      </c>
      <c r="L3284" s="27">
        <v>0.01</v>
      </c>
      <c r="M3284" s="27">
        <v>0.01</v>
      </c>
      <c r="N3284" s="27" t="s">
        <v>882</v>
      </c>
      <c r="O3284" s="30">
        <v>201706117</v>
      </c>
      <c r="P3284" s="22"/>
      <c r="Q3284" s="22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9"/>
    </row>
    <row r="3285" spans="1:29" x14ac:dyDescent="0.25">
      <c r="A3285" s="27">
        <v>1997</v>
      </c>
      <c r="B3285" s="27" t="s">
        <v>2142</v>
      </c>
      <c r="C3285" s="27" t="s">
        <v>676</v>
      </c>
      <c r="D3285" s="27" t="s">
        <v>905</v>
      </c>
      <c r="E3285" s="27" t="s">
        <v>912</v>
      </c>
      <c r="F3285" s="28">
        <v>35512</v>
      </c>
      <c r="G3285" s="29">
        <v>0.83333333333333337</v>
      </c>
      <c r="H3285" s="28">
        <v>35512</v>
      </c>
      <c r="I3285" s="29">
        <v>0.93055555555555547</v>
      </c>
      <c r="J3285" s="27" t="s">
        <v>889</v>
      </c>
      <c r="K3285" s="27">
        <v>0</v>
      </c>
      <c r="L3285" s="27">
        <v>0.3</v>
      </c>
      <c r="M3285" s="27">
        <v>0.3</v>
      </c>
      <c r="N3285" s="27" t="s">
        <v>882</v>
      </c>
      <c r="O3285" s="30">
        <v>201907779</v>
      </c>
      <c r="P3285" s="22"/>
      <c r="Q3285" s="22"/>
      <c r="R3285" s="16"/>
      <c r="S3285" s="16"/>
      <c r="T3285" s="16"/>
      <c r="U3285" s="16"/>
      <c r="V3285" s="16"/>
      <c r="W3285" s="16"/>
      <c r="X3285" s="16"/>
      <c r="Y3285" s="16"/>
      <c r="Z3285" s="16"/>
      <c r="AA3285" s="16"/>
      <c r="AB3285" s="16"/>
      <c r="AC3285" s="19"/>
    </row>
    <row r="3286" spans="1:29" x14ac:dyDescent="0.25">
      <c r="A3286" s="27">
        <v>1997</v>
      </c>
      <c r="B3286" s="27" t="s">
        <v>2143</v>
      </c>
      <c r="C3286" s="27" t="s">
        <v>676</v>
      </c>
      <c r="D3286" s="27" t="s">
        <v>991</v>
      </c>
      <c r="E3286" s="27" t="s">
        <v>1920</v>
      </c>
      <c r="F3286" s="28">
        <v>35512</v>
      </c>
      <c r="G3286" s="29">
        <v>0.875</v>
      </c>
      <c r="H3286" s="28">
        <v>35513</v>
      </c>
      <c r="I3286" s="29">
        <v>0</v>
      </c>
      <c r="J3286" s="27" t="s">
        <v>889</v>
      </c>
      <c r="K3286" s="27">
        <v>7</v>
      </c>
      <c r="L3286" s="27">
        <v>0</v>
      </c>
      <c r="M3286" s="27">
        <v>7</v>
      </c>
      <c r="N3286" s="27" t="s">
        <v>882</v>
      </c>
      <c r="O3286" s="30">
        <v>201504936</v>
      </c>
      <c r="P3286" s="22"/>
      <c r="Q3286" s="22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9"/>
    </row>
    <row r="3287" spans="1:29" x14ac:dyDescent="0.25">
      <c r="A3287" s="27">
        <v>1997</v>
      </c>
      <c r="B3287" s="27" t="s">
        <v>5729</v>
      </c>
      <c r="C3287" s="27" t="s">
        <v>674</v>
      </c>
      <c r="D3287" s="27" t="s">
        <v>3827</v>
      </c>
      <c r="E3287" s="27" t="s">
        <v>1223</v>
      </c>
      <c r="F3287" s="28">
        <v>35512</v>
      </c>
      <c r="G3287" s="29">
        <v>0.97916666666666663</v>
      </c>
      <c r="H3287" s="28">
        <v>35513</v>
      </c>
      <c r="I3287" s="29">
        <v>0</v>
      </c>
      <c r="J3287" s="27" t="s">
        <v>889</v>
      </c>
      <c r="K3287" s="27">
        <v>0</v>
      </c>
      <c r="L3287" s="27">
        <v>0.1</v>
      </c>
      <c r="M3287" s="27">
        <v>0.1</v>
      </c>
      <c r="N3287" s="27" t="s">
        <v>882</v>
      </c>
      <c r="O3287" s="30">
        <v>201904810</v>
      </c>
      <c r="P3287" s="22"/>
      <c r="Q3287" s="22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9"/>
    </row>
    <row r="3288" spans="1:29" x14ac:dyDescent="0.25">
      <c r="A3288" s="27">
        <v>1997</v>
      </c>
      <c r="B3288" s="27" t="s">
        <v>2141</v>
      </c>
      <c r="C3288" s="27" t="s">
        <v>676</v>
      </c>
      <c r="D3288" s="27" t="s">
        <v>930</v>
      </c>
      <c r="E3288" s="27" t="s">
        <v>862</v>
      </c>
      <c r="F3288" s="28">
        <v>35513</v>
      </c>
      <c r="G3288" s="29">
        <v>0.47916666666666669</v>
      </c>
      <c r="H3288" s="28">
        <v>35513</v>
      </c>
      <c r="I3288" s="29">
        <v>0.52083333333333337</v>
      </c>
      <c r="J3288" s="27" t="s">
        <v>889</v>
      </c>
      <c r="K3288" s="27">
        <v>0</v>
      </c>
      <c r="L3288" s="27">
        <v>0.01</v>
      </c>
      <c r="M3288" s="27">
        <v>0.01</v>
      </c>
      <c r="N3288" s="27" t="s">
        <v>882</v>
      </c>
      <c r="O3288" s="30">
        <v>202006867</v>
      </c>
      <c r="P3288" s="22"/>
      <c r="Q3288" s="22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9"/>
    </row>
    <row r="3289" spans="1:29" x14ac:dyDescent="0.25">
      <c r="A3289" s="27">
        <v>1997</v>
      </c>
      <c r="B3289" s="27" t="s">
        <v>2144</v>
      </c>
      <c r="C3289" s="27" t="s">
        <v>676</v>
      </c>
      <c r="D3289" s="27" t="s">
        <v>905</v>
      </c>
      <c r="E3289" s="27" t="s">
        <v>1721</v>
      </c>
      <c r="F3289" s="28">
        <v>35513</v>
      </c>
      <c r="G3289" s="29">
        <v>0.53819444444444442</v>
      </c>
      <c r="H3289" s="28">
        <v>35513</v>
      </c>
      <c r="I3289" s="29">
        <v>0.75694444444444453</v>
      </c>
      <c r="J3289" s="27" t="s">
        <v>889</v>
      </c>
      <c r="K3289" s="27">
        <v>0</v>
      </c>
      <c r="L3289" s="27">
        <v>6</v>
      </c>
      <c r="M3289" s="27">
        <v>6</v>
      </c>
      <c r="N3289" s="27" t="s">
        <v>882</v>
      </c>
      <c r="O3289" s="30">
        <v>201705971</v>
      </c>
      <c r="P3289" s="22"/>
      <c r="Q3289" s="22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9"/>
    </row>
    <row r="3290" spans="1:29" x14ac:dyDescent="0.25">
      <c r="A3290" s="27">
        <v>1997</v>
      </c>
      <c r="B3290" s="27" t="s">
        <v>1924</v>
      </c>
      <c r="C3290" s="27" t="s">
        <v>676</v>
      </c>
      <c r="D3290" s="27" t="s">
        <v>891</v>
      </c>
      <c r="E3290" s="27" t="s">
        <v>921</v>
      </c>
      <c r="F3290" s="28">
        <v>35513</v>
      </c>
      <c r="G3290" s="29">
        <v>0.62152777777777779</v>
      </c>
      <c r="H3290" s="28">
        <v>35513</v>
      </c>
      <c r="I3290" s="29">
        <v>0.65972222222222221</v>
      </c>
      <c r="J3290" s="27" t="s">
        <v>889</v>
      </c>
      <c r="K3290" s="27">
        <v>0</v>
      </c>
      <c r="L3290" s="27">
        <v>0.1</v>
      </c>
      <c r="M3290" s="27">
        <v>0.1</v>
      </c>
      <c r="N3290" s="27" t="s">
        <v>882</v>
      </c>
      <c r="O3290" s="30">
        <v>201705985</v>
      </c>
      <c r="P3290" s="22"/>
      <c r="Q3290" s="22"/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9"/>
    </row>
    <row r="3291" spans="1:29" x14ac:dyDescent="0.25">
      <c r="A3291" s="27">
        <v>1997</v>
      </c>
      <c r="B3291" s="27" t="s">
        <v>5728</v>
      </c>
      <c r="C3291" s="27" t="s">
        <v>674</v>
      </c>
      <c r="D3291" s="27" t="s">
        <v>4037</v>
      </c>
      <c r="E3291" s="27" t="s">
        <v>4538</v>
      </c>
      <c r="F3291" s="28">
        <v>35513</v>
      </c>
      <c r="G3291" s="29">
        <v>0.63958333333333328</v>
      </c>
      <c r="H3291" s="28">
        <v>35513</v>
      </c>
      <c r="I3291" s="29">
        <v>0.70138888888888884</v>
      </c>
      <c r="J3291" s="27" t="s">
        <v>889</v>
      </c>
      <c r="K3291" s="27">
        <v>0</v>
      </c>
      <c r="L3291" s="27">
        <v>0.1</v>
      </c>
      <c r="M3291" s="27">
        <v>0.1</v>
      </c>
      <c r="N3291" s="27" t="s">
        <v>882</v>
      </c>
      <c r="O3291" s="30">
        <v>201808541</v>
      </c>
      <c r="P3291" s="22"/>
      <c r="Q3291" s="22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9"/>
    </row>
    <row r="3292" spans="1:29" x14ac:dyDescent="0.25">
      <c r="A3292" s="27">
        <v>1997</v>
      </c>
      <c r="B3292" s="27" t="s">
        <v>5725</v>
      </c>
      <c r="C3292" s="27" t="s">
        <v>674</v>
      </c>
      <c r="D3292" s="27" t="s">
        <v>3933</v>
      </c>
      <c r="E3292" s="27" t="s">
        <v>5237</v>
      </c>
      <c r="F3292" s="28">
        <v>35513</v>
      </c>
      <c r="G3292" s="29">
        <v>0.66319444444444442</v>
      </c>
      <c r="H3292" s="28">
        <v>35513</v>
      </c>
      <c r="I3292" s="29">
        <v>0.73611111111111116</v>
      </c>
      <c r="J3292" s="27" t="s">
        <v>889</v>
      </c>
      <c r="K3292" s="27">
        <v>0</v>
      </c>
      <c r="L3292" s="27">
        <v>0.2</v>
      </c>
      <c r="M3292" s="27">
        <v>0.2</v>
      </c>
      <c r="N3292" s="27" t="s">
        <v>882</v>
      </c>
      <c r="O3292" s="30">
        <v>201806306</v>
      </c>
      <c r="P3292" s="22"/>
      <c r="Q3292" s="22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9"/>
    </row>
    <row r="3293" spans="1:29" x14ac:dyDescent="0.25">
      <c r="A3293" s="27">
        <v>1997</v>
      </c>
      <c r="B3293" s="27" t="s">
        <v>5732</v>
      </c>
      <c r="C3293" s="27" t="s">
        <v>674</v>
      </c>
      <c r="D3293" s="27" t="s">
        <v>1248</v>
      </c>
      <c r="E3293" s="27" t="s">
        <v>5028</v>
      </c>
      <c r="F3293" s="28">
        <v>35513</v>
      </c>
      <c r="G3293" s="29">
        <v>0.71875</v>
      </c>
      <c r="H3293" s="28">
        <v>35513</v>
      </c>
      <c r="I3293" s="29">
        <v>0.75</v>
      </c>
      <c r="J3293" s="27" t="s">
        <v>889</v>
      </c>
      <c r="K3293" s="27">
        <v>0</v>
      </c>
      <c r="L3293" s="27">
        <v>0.05</v>
      </c>
      <c r="M3293" s="27">
        <v>0.05</v>
      </c>
      <c r="N3293" s="27" t="s">
        <v>882</v>
      </c>
      <c r="O3293" s="30">
        <v>202102696</v>
      </c>
      <c r="P3293" s="22"/>
      <c r="Q3293" s="22"/>
      <c r="R3293" s="16"/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9"/>
    </row>
    <row r="3294" spans="1:29" x14ac:dyDescent="0.25">
      <c r="A3294" s="27">
        <v>1997</v>
      </c>
      <c r="B3294" s="27" t="s">
        <v>5723</v>
      </c>
      <c r="C3294" s="27" t="s">
        <v>674</v>
      </c>
      <c r="D3294" s="27" t="s">
        <v>752</v>
      </c>
      <c r="E3294" s="27" t="s">
        <v>5724</v>
      </c>
      <c r="F3294" s="28">
        <v>35513</v>
      </c>
      <c r="G3294" s="29">
        <v>0.72569444444444453</v>
      </c>
      <c r="H3294" s="28">
        <v>35513</v>
      </c>
      <c r="I3294" s="29">
        <v>0.75</v>
      </c>
      <c r="J3294" s="27" t="s">
        <v>889</v>
      </c>
      <c r="K3294" s="27">
        <v>0</v>
      </c>
      <c r="L3294" s="27">
        <v>0.1</v>
      </c>
      <c r="M3294" s="27">
        <v>0.1</v>
      </c>
      <c r="N3294" s="27" t="s">
        <v>882</v>
      </c>
      <c r="O3294" s="30">
        <v>201909935</v>
      </c>
      <c r="P3294" s="22"/>
      <c r="Q3294" s="22"/>
      <c r="R3294" s="16"/>
      <c r="S3294" s="16"/>
      <c r="T3294" s="16"/>
      <c r="U3294" s="16"/>
      <c r="V3294" s="16"/>
      <c r="W3294" s="16"/>
      <c r="X3294" s="16"/>
      <c r="Y3294" s="16"/>
      <c r="Z3294" s="16"/>
      <c r="AA3294" s="16"/>
      <c r="AB3294" s="16"/>
      <c r="AC3294" s="19"/>
    </row>
    <row r="3295" spans="1:29" x14ac:dyDescent="0.25">
      <c r="A3295" s="27">
        <v>1997</v>
      </c>
      <c r="B3295" s="27" t="s">
        <v>5727</v>
      </c>
      <c r="C3295" s="27" t="s">
        <v>674</v>
      </c>
      <c r="D3295" s="27" t="s">
        <v>3827</v>
      </c>
      <c r="E3295" s="27" t="s">
        <v>754</v>
      </c>
      <c r="F3295" s="28">
        <v>35513</v>
      </c>
      <c r="G3295" s="29">
        <v>0.74652777777777779</v>
      </c>
      <c r="H3295" s="28">
        <v>35513</v>
      </c>
      <c r="I3295" s="29">
        <v>0.76388888888888884</v>
      </c>
      <c r="J3295" s="27" t="s">
        <v>889</v>
      </c>
      <c r="K3295" s="27">
        <v>0</v>
      </c>
      <c r="L3295" s="27">
        <v>0.2</v>
      </c>
      <c r="M3295" s="27">
        <v>0.2</v>
      </c>
      <c r="N3295" s="27" t="s">
        <v>882</v>
      </c>
      <c r="O3295" s="30">
        <v>201910371</v>
      </c>
      <c r="P3295" s="22"/>
      <c r="Q3295" s="22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9"/>
    </row>
    <row r="3296" spans="1:29" x14ac:dyDescent="0.25">
      <c r="A3296" s="27">
        <v>1997</v>
      </c>
      <c r="B3296" s="27" t="s">
        <v>5726</v>
      </c>
      <c r="C3296" s="27" t="s">
        <v>674</v>
      </c>
      <c r="D3296" s="27" t="s">
        <v>853</v>
      </c>
      <c r="E3296" s="27" t="s">
        <v>4946</v>
      </c>
      <c r="F3296" s="28">
        <v>35513</v>
      </c>
      <c r="G3296" s="29">
        <v>0.86805555555555547</v>
      </c>
      <c r="H3296" s="28">
        <v>35513</v>
      </c>
      <c r="I3296" s="29">
        <v>0.92361111111111116</v>
      </c>
      <c r="J3296" s="27" t="s">
        <v>889</v>
      </c>
      <c r="K3296" s="27">
        <v>0</v>
      </c>
      <c r="L3296" s="27">
        <v>0.2</v>
      </c>
      <c r="M3296" s="27">
        <v>0.2</v>
      </c>
      <c r="N3296" s="27" t="s">
        <v>882</v>
      </c>
      <c r="O3296" s="30">
        <v>202006562</v>
      </c>
      <c r="P3296" s="22"/>
      <c r="Q3296" s="22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9"/>
    </row>
    <row r="3297" spans="1:29" x14ac:dyDescent="0.25">
      <c r="A3297" s="27">
        <v>1997</v>
      </c>
      <c r="B3297" s="27" t="s">
        <v>2139</v>
      </c>
      <c r="C3297" s="27" t="s">
        <v>676</v>
      </c>
      <c r="D3297" s="27" t="s">
        <v>930</v>
      </c>
      <c r="E3297" s="27" t="s">
        <v>862</v>
      </c>
      <c r="F3297" s="28">
        <v>35513</v>
      </c>
      <c r="G3297" s="29">
        <v>0.94444444444444453</v>
      </c>
      <c r="H3297" s="28">
        <v>35514</v>
      </c>
      <c r="I3297" s="29">
        <v>2.4305555555555556E-2</v>
      </c>
      <c r="J3297" s="27" t="s">
        <v>889</v>
      </c>
      <c r="K3297" s="27">
        <v>1</v>
      </c>
      <c r="L3297" s="27">
        <v>0</v>
      </c>
      <c r="M3297" s="27">
        <v>1</v>
      </c>
      <c r="N3297" s="27" t="s">
        <v>882</v>
      </c>
      <c r="O3297" s="30">
        <v>201805203</v>
      </c>
      <c r="P3297" s="22"/>
      <c r="Q3297" s="22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9"/>
    </row>
    <row r="3298" spans="1:29" x14ac:dyDescent="0.25">
      <c r="A3298" s="27">
        <v>1997</v>
      </c>
      <c r="B3298" s="27" t="s">
        <v>5722</v>
      </c>
      <c r="C3298" s="27" t="s">
        <v>674</v>
      </c>
      <c r="D3298" s="27" t="s">
        <v>3841</v>
      </c>
      <c r="E3298" s="27" t="s">
        <v>4089</v>
      </c>
      <c r="F3298" s="28">
        <v>35513</v>
      </c>
      <c r="G3298" s="29">
        <v>0.97222222222222221</v>
      </c>
      <c r="H3298" s="28">
        <v>35514</v>
      </c>
      <c r="I3298" s="29">
        <v>3.125E-2</v>
      </c>
      <c r="J3298" s="27" t="s">
        <v>889</v>
      </c>
      <c r="K3298" s="27">
        <v>0</v>
      </c>
      <c r="L3298" s="27">
        <v>0.05</v>
      </c>
      <c r="M3298" s="27">
        <v>0.05</v>
      </c>
      <c r="N3298" s="27" t="s">
        <v>882</v>
      </c>
      <c r="O3298" s="30">
        <v>201700494</v>
      </c>
      <c r="P3298" s="22"/>
      <c r="Q3298" s="22"/>
      <c r="R3298" s="16"/>
      <c r="S3298" s="16"/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9"/>
    </row>
    <row r="3299" spans="1:29" x14ac:dyDescent="0.25">
      <c r="A3299" s="27">
        <v>1997</v>
      </c>
      <c r="B3299" s="27" t="s">
        <v>2140</v>
      </c>
      <c r="C3299" s="27" t="s">
        <v>676</v>
      </c>
      <c r="D3299" s="27" t="s">
        <v>930</v>
      </c>
      <c r="E3299" s="27" t="s">
        <v>1928</v>
      </c>
      <c r="F3299" s="28">
        <v>35514</v>
      </c>
      <c r="G3299" s="29">
        <v>4.8611111111111112E-2</v>
      </c>
      <c r="H3299" s="28">
        <v>35514</v>
      </c>
      <c r="I3299" s="29">
        <v>0.23611111111111113</v>
      </c>
      <c r="J3299" s="27" t="s">
        <v>889</v>
      </c>
      <c r="K3299" s="27">
        <v>0</v>
      </c>
      <c r="L3299" s="27">
        <v>5</v>
      </c>
      <c r="M3299" s="27">
        <v>5</v>
      </c>
      <c r="N3299" s="27" t="s">
        <v>882</v>
      </c>
      <c r="O3299" s="30">
        <v>202007028</v>
      </c>
      <c r="P3299" s="22"/>
      <c r="Q3299" s="22"/>
      <c r="R3299" s="16"/>
      <c r="S3299" s="16"/>
      <c r="T3299" s="16"/>
      <c r="U3299" s="16"/>
      <c r="V3299" s="16"/>
      <c r="W3299" s="16"/>
      <c r="X3299" s="16"/>
      <c r="Y3299" s="16"/>
      <c r="Z3299" s="16"/>
      <c r="AA3299" s="16"/>
      <c r="AB3299" s="16"/>
      <c r="AC3299" s="19"/>
    </row>
    <row r="3300" spans="1:29" x14ac:dyDescent="0.25">
      <c r="A3300" s="27">
        <v>1997</v>
      </c>
      <c r="B3300" s="27" t="s">
        <v>2585</v>
      </c>
      <c r="C3300" s="27" t="s">
        <v>2231</v>
      </c>
      <c r="D3300" s="27" t="s">
        <v>2340</v>
      </c>
      <c r="E3300" s="27" t="s">
        <v>2437</v>
      </c>
      <c r="F3300" s="28">
        <v>35514</v>
      </c>
      <c r="G3300" s="29">
        <v>0.5541666666666667</v>
      </c>
      <c r="H3300" s="28">
        <v>35514</v>
      </c>
      <c r="I3300" s="29">
        <v>0.64236111111111105</v>
      </c>
      <c r="J3300" s="27"/>
      <c r="K3300" s="27">
        <v>0.5</v>
      </c>
      <c r="L3300" s="27">
        <v>0.5</v>
      </c>
      <c r="M3300" s="27">
        <v>1</v>
      </c>
      <c r="N3300" s="27" t="s">
        <v>2163</v>
      </c>
      <c r="O3300" s="30">
        <v>201606499</v>
      </c>
      <c r="P3300" s="22"/>
      <c r="Q3300" s="22"/>
      <c r="R3300" s="16"/>
      <c r="S3300" s="16"/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9"/>
    </row>
    <row r="3301" spans="1:29" x14ac:dyDescent="0.25">
      <c r="A3301" s="27">
        <v>1997</v>
      </c>
      <c r="B3301" s="27" t="s">
        <v>2135</v>
      </c>
      <c r="C3301" s="27" t="s">
        <v>676</v>
      </c>
      <c r="D3301" s="27" t="s">
        <v>1070</v>
      </c>
      <c r="E3301" s="27" t="s">
        <v>2136</v>
      </c>
      <c r="F3301" s="28">
        <v>35514</v>
      </c>
      <c r="G3301" s="29">
        <v>0.57986111111111105</v>
      </c>
      <c r="H3301" s="28">
        <v>35514</v>
      </c>
      <c r="I3301" s="29">
        <v>0.69097222222222221</v>
      </c>
      <c r="J3301" s="27" t="s">
        <v>889</v>
      </c>
      <c r="K3301" s="27">
        <v>0.5</v>
      </c>
      <c r="L3301" s="27">
        <v>0</v>
      </c>
      <c r="M3301" s="27">
        <v>0.5</v>
      </c>
      <c r="N3301" s="27" t="s">
        <v>882</v>
      </c>
      <c r="O3301" s="30">
        <v>201704335</v>
      </c>
      <c r="P3301" s="22"/>
      <c r="Q3301" s="22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9"/>
    </row>
    <row r="3302" spans="1:29" x14ac:dyDescent="0.25">
      <c r="A3302" s="27">
        <v>1997</v>
      </c>
      <c r="B3302" s="27" t="s">
        <v>5732</v>
      </c>
      <c r="C3302" s="27" t="s">
        <v>674</v>
      </c>
      <c r="D3302" s="27" t="s">
        <v>1248</v>
      </c>
      <c r="E3302" s="27" t="s">
        <v>5028</v>
      </c>
      <c r="F3302" s="28">
        <v>35514</v>
      </c>
      <c r="G3302" s="29">
        <v>0.60416666666666663</v>
      </c>
      <c r="H3302" s="28">
        <v>35514</v>
      </c>
      <c r="I3302" s="29">
        <v>0.65625</v>
      </c>
      <c r="J3302" s="27" t="s">
        <v>889</v>
      </c>
      <c r="K3302" s="27">
        <v>0</v>
      </c>
      <c r="L3302" s="27">
        <v>0.3</v>
      </c>
      <c r="M3302" s="27">
        <v>0.3</v>
      </c>
      <c r="N3302" s="27" t="s">
        <v>882</v>
      </c>
      <c r="O3302" s="30">
        <v>202006302</v>
      </c>
      <c r="P3302" s="22"/>
      <c r="Q3302" s="22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9"/>
    </row>
    <row r="3303" spans="1:29" x14ac:dyDescent="0.25">
      <c r="A3303" s="27">
        <v>1997</v>
      </c>
      <c r="B3303" s="27" t="s">
        <v>2138</v>
      </c>
      <c r="C3303" s="27" t="s">
        <v>676</v>
      </c>
      <c r="D3303" s="27" t="s">
        <v>891</v>
      </c>
      <c r="E3303" s="27" t="s">
        <v>923</v>
      </c>
      <c r="F3303" s="28">
        <v>35514</v>
      </c>
      <c r="G3303" s="29">
        <v>0.75347222222222221</v>
      </c>
      <c r="H3303" s="28">
        <v>35514</v>
      </c>
      <c r="I3303" s="29">
        <v>0.86805555555555547</v>
      </c>
      <c r="J3303" s="27" t="s">
        <v>889</v>
      </c>
      <c r="K3303" s="27">
        <v>2</v>
      </c>
      <c r="L3303" s="27">
        <v>0</v>
      </c>
      <c r="M3303" s="27">
        <v>2</v>
      </c>
      <c r="N3303" s="27" t="s">
        <v>882</v>
      </c>
      <c r="O3303" s="30">
        <v>202004907</v>
      </c>
      <c r="P3303" s="22"/>
      <c r="Q3303" s="22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9"/>
    </row>
    <row r="3304" spans="1:29" x14ac:dyDescent="0.25">
      <c r="A3304" s="27">
        <v>1997</v>
      </c>
      <c r="B3304" s="27" t="s">
        <v>5733</v>
      </c>
      <c r="C3304" s="27" t="s">
        <v>674</v>
      </c>
      <c r="D3304" s="27" t="s">
        <v>3841</v>
      </c>
      <c r="E3304" s="27" t="s">
        <v>3937</v>
      </c>
      <c r="F3304" s="28">
        <v>35514</v>
      </c>
      <c r="G3304" s="29">
        <v>0.80902777777777779</v>
      </c>
      <c r="H3304" s="28">
        <v>35514</v>
      </c>
      <c r="I3304" s="29">
        <v>0.86805555555555547</v>
      </c>
      <c r="J3304" s="27" t="s">
        <v>889</v>
      </c>
      <c r="K3304" s="27">
        <v>0</v>
      </c>
      <c r="L3304" s="27">
        <v>0.1</v>
      </c>
      <c r="M3304" s="27">
        <v>0.1</v>
      </c>
      <c r="N3304" s="27" t="s">
        <v>882</v>
      </c>
      <c r="O3304" s="30">
        <v>201706766</v>
      </c>
      <c r="P3304" s="22"/>
      <c r="Q3304" s="22"/>
      <c r="R3304" s="16"/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9"/>
    </row>
    <row r="3305" spans="1:29" x14ac:dyDescent="0.25">
      <c r="A3305" s="27">
        <v>1997</v>
      </c>
      <c r="B3305" s="27" t="s">
        <v>5727</v>
      </c>
      <c r="C3305" s="27" t="s">
        <v>674</v>
      </c>
      <c r="D3305" s="27" t="s">
        <v>3827</v>
      </c>
      <c r="E3305" s="27" t="s">
        <v>754</v>
      </c>
      <c r="F3305" s="28">
        <v>35514</v>
      </c>
      <c r="G3305" s="29">
        <v>0.95833333333333337</v>
      </c>
      <c r="H3305" s="28">
        <v>35515</v>
      </c>
      <c r="I3305" s="29">
        <v>0</v>
      </c>
      <c r="J3305" s="27" t="s">
        <v>889</v>
      </c>
      <c r="K3305" s="27">
        <v>0</v>
      </c>
      <c r="L3305" s="27">
        <v>0.1</v>
      </c>
      <c r="M3305" s="27">
        <v>0.1</v>
      </c>
      <c r="N3305" s="27" t="s">
        <v>882</v>
      </c>
      <c r="O3305" s="30">
        <v>201604666</v>
      </c>
      <c r="P3305" s="22"/>
      <c r="Q3305" s="22"/>
      <c r="R3305" s="16"/>
      <c r="S3305" s="16"/>
      <c r="T3305" s="16"/>
      <c r="U3305" s="16"/>
      <c r="V3305" s="16"/>
      <c r="W3305" s="16"/>
      <c r="X3305" s="16"/>
      <c r="Y3305" s="16"/>
      <c r="Z3305" s="16"/>
      <c r="AA3305" s="16"/>
      <c r="AB3305" s="16"/>
      <c r="AC3305" s="19"/>
    </row>
    <row r="3306" spans="1:29" x14ac:dyDescent="0.25">
      <c r="A3306" s="27">
        <v>1997</v>
      </c>
      <c r="B3306" s="27" t="s">
        <v>5727</v>
      </c>
      <c r="C3306" s="27" t="s">
        <v>674</v>
      </c>
      <c r="D3306" s="27" t="s">
        <v>3827</v>
      </c>
      <c r="E3306" s="27" t="s">
        <v>754</v>
      </c>
      <c r="F3306" s="28">
        <v>35515</v>
      </c>
      <c r="G3306" s="29">
        <v>8.3333333333333329E-2</v>
      </c>
      <c r="H3306" s="28">
        <v>35515</v>
      </c>
      <c r="I3306" s="29">
        <v>0.125</v>
      </c>
      <c r="J3306" s="27" t="s">
        <v>889</v>
      </c>
      <c r="K3306" s="27">
        <v>0</v>
      </c>
      <c r="L3306" s="27">
        <v>0.2</v>
      </c>
      <c r="M3306" s="27">
        <v>0.2</v>
      </c>
      <c r="N3306" s="27" t="s">
        <v>882</v>
      </c>
      <c r="O3306" s="30">
        <v>201905328</v>
      </c>
      <c r="P3306" s="22"/>
      <c r="Q3306" s="22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9"/>
    </row>
    <row r="3307" spans="1:29" x14ac:dyDescent="0.25">
      <c r="A3307" s="27">
        <v>1997</v>
      </c>
      <c r="B3307" s="27" t="s">
        <v>5721</v>
      </c>
      <c r="C3307" s="27" t="s">
        <v>674</v>
      </c>
      <c r="D3307" s="27" t="s">
        <v>752</v>
      </c>
      <c r="E3307" s="27" t="s">
        <v>4271</v>
      </c>
      <c r="F3307" s="28">
        <v>35515</v>
      </c>
      <c r="G3307" s="29">
        <v>0.14583333333333334</v>
      </c>
      <c r="H3307" s="28">
        <v>35515</v>
      </c>
      <c r="I3307" s="29">
        <v>0.18055555555555555</v>
      </c>
      <c r="J3307" s="27" t="s">
        <v>889</v>
      </c>
      <c r="K3307" s="27">
        <v>0</v>
      </c>
      <c r="L3307" s="27">
        <v>0.1</v>
      </c>
      <c r="M3307" s="27">
        <v>0.1</v>
      </c>
      <c r="N3307" s="27" t="s">
        <v>882</v>
      </c>
      <c r="O3307" s="30">
        <v>201706083</v>
      </c>
      <c r="P3307" s="22"/>
      <c r="Q3307" s="22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9"/>
    </row>
    <row r="3308" spans="1:29" x14ac:dyDescent="0.25">
      <c r="A3308" s="27">
        <v>1997</v>
      </c>
      <c r="B3308" s="27" t="s">
        <v>2133</v>
      </c>
      <c r="C3308" s="27" t="s">
        <v>676</v>
      </c>
      <c r="D3308" s="27" t="s">
        <v>891</v>
      </c>
      <c r="E3308" s="27" t="s">
        <v>2134</v>
      </c>
      <c r="F3308" s="28">
        <v>35515</v>
      </c>
      <c r="G3308" s="29">
        <v>0.5625</v>
      </c>
      <c r="H3308" s="28">
        <v>35515</v>
      </c>
      <c r="I3308" s="29">
        <v>0.61111111111111105</v>
      </c>
      <c r="J3308" s="27" t="s">
        <v>889</v>
      </c>
      <c r="K3308" s="27">
        <v>0</v>
      </c>
      <c r="L3308" s="27">
        <v>0.1</v>
      </c>
      <c r="M3308" s="27">
        <v>0.1</v>
      </c>
      <c r="N3308" s="27" t="s">
        <v>882</v>
      </c>
      <c r="O3308" s="30">
        <v>201900174</v>
      </c>
      <c r="P3308" s="22"/>
      <c r="Q3308" s="22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9"/>
    </row>
    <row r="3309" spans="1:29" x14ac:dyDescent="0.25">
      <c r="A3309" s="27">
        <v>1997</v>
      </c>
      <c r="B3309" s="27" t="s">
        <v>2738</v>
      </c>
      <c r="C3309" s="27" t="s">
        <v>2231</v>
      </c>
      <c r="D3309" s="27" t="s">
        <v>2299</v>
      </c>
      <c r="E3309" s="27" t="s">
        <v>2739</v>
      </c>
      <c r="F3309" s="28">
        <v>35515</v>
      </c>
      <c r="G3309" s="29">
        <v>0.5625</v>
      </c>
      <c r="H3309" s="28">
        <v>35515</v>
      </c>
      <c r="I3309" s="29">
        <v>0.56944444444444442</v>
      </c>
      <c r="J3309" s="27"/>
      <c r="K3309" s="27">
        <v>0.06</v>
      </c>
      <c r="L3309" s="27">
        <v>0</v>
      </c>
      <c r="M3309" s="27">
        <v>0.06</v>
      </c>
      <c r="N3309" s="27" t="s">
        <v>2163</v>
      </c>
      <c r="O3309" s="30">
        <v>201806178</v>
      </c>
      <c r="P3309" s="22"/>
      <c r="Q3309" s="22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9"/>
    </row>
    <row r="3310" spans="1:29" x14ac:dyDescent="0.25">
      <c r="A3310" s="27">
        <v>1997</v>
      </c>
      <c r="B3310" s="27" t="s">
        <v>2131</v>
      </c>
      <c r="C3310" s="27" t="s">
        <v>676</v>
      </c>
      <c r="D3310" s="27" t="s">
        <v>891</v>
      </c>
      <c r="E3310" s="27" t="s">
        <v>1090</v>
      </c>
      <c r="F3310" s="28">
        <v>35515</v>
      </c>
      <c r="G3310" s="29">
        <v>0.63888888888888895</v>
      </c>
      <c r="H3310" s="28">
        <v>35515</v>
      </c>
      <c r="I3310" s="29">
        <v>0.69444444444444453</v>
      </c>
      <c r="J3310" s="27" t="s">
        <v>889</v>
      </c>
      <c r="K3310" s="27">
        <v>1</v>
      </c>
      <c r="L3310" s="27">
        <v>0</v>
      </c>
      <c r="M3310" s="27">
        <v>1</v>
      </c>
      <c r="N3310" s="27" t="s">
        <v>882</v>
      </c>
      <c r="O3310" s="30">
        <v>202006837</v>
      </c>
      <c r="P3310" s="22"/>
      <c r="Q3310" s="22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9"/>
    </row>
    <row r="3311" spans="1:29" x14ac:dyDescent="0.25">
      <c r="A3311" s="27">
        <v>1997</v>
      </c>
      <c r="B3311" s="27" t="s">
        <v>5720</v>
      </c>
      <c r="C3311" s="27" t="s">
        <v>674</v>
      </c>
      <c r="D3311" s="27" t="s">
        <v>3841</v>
      </c>
      <c r="E3311" s="27" t="s">
        <v>3937</v>
      </c>
      <c r="F3311" s="28">
        <v>35515</v>
      </c>
      <c r="G3311" s="29">
        <v>0.66319444444444442</v>
      </c>
      <c r="H3311" s="28">
        <v>35515</v>
      </c>
      <c r="I3311" s="29">
        <v>0.69097222222222221</v>
      </c>
      <c r="J3311" s="27" t="s">
        <v>889</v>
      </c>
      <c r="K3311" s="27">
        <v>0</v>
      </c>
      <c r="L3311" s="27">
        <v>0.05</v>
      </c>
      <c r="M3311" s="27">
        <v>0.05</v>
      </c>
      <c r="N3311" s="27" t="s">
        <v>882</v>
      </c>
      <c r="O3311" s="30">
        <v>201907538</v>
      </c>
      <c r="P3311" s="22"/>
      <c r="Q3311" s="22"/>
      <c r="R3311" s="16"/>
      <c r="S3311" s="16"/>
      <c r="T3311" s="16"/>
      <c r="U3311" s="16"/>
      <c r="V3311" s="16"/>
      <c r="W3311" s="16"/>
      <c r="X3311" s="16"/>
      <c r="Y3311" s="16"/>
      <c r="Z3311" s="16"/>
      <c r="AA3311" s="16"/>
      <c r="AB3311" s="16"/>
      <c r="AC3311" s="19"/>
    </row>
    <row r="3312" spans="1:29" x14ac:dyDescent="0.25">
      <c r="A3312" s="27">
        <v>1997</v>
      </c>
      <c r="B3312" s="27" t="s">
        <v>2130</v>
      </c>
      <c r="C3312" s="27" t="s">
        <v>676</v>
      </c>
      <c r="D3312" s="27" t="s">
        <v>891</v>
      </c>
      <c r="E3312" s="27" t="s">
        <v>1090</v>
      </c>
      <c r="F3312" s="28">
        <v>35515</v>
      </c>
      <c r="G3312" s="29">
        <v>0.69444444444444453</v>
      </c>
      <c r="H3312" s="28">
        <v>35515</v>
      </c>
      <c r="I3312" s="29">
        <v>0.76041666666666663</v>
      </c>
      <c r="J3312" s="27" t="s">
        <v>889</v>
      </c>
      <c r="K3312" s="27">
        <v>2</v>
      </c>
      <c r="L3312" s="27">
        <v>0</v>
      </c>
      <c r="M3312" s="27">
        <v>2</v>
      </c>
      <c r="N3312" s="27" t="s">
        <v>882</v>
      </c>
      <c r="O3312" s="30">
        <v>201809896</v>
      </c>
      <c r="P3312" s="22"/>
      <c r="Q3312" s="22"/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9"/>
    </row>
    <row r="3313" spans="1:29" x14ac:dyDescent="0.25">
      <c r="A3313" s="27">
        <v>1997</v>
      </c>
      <c r="B3313" s="27" t="s">
        <v>1763</v>
      </c>
      <c r="C3313" s="27" t="s">
        <v>676</v>
      </c>
      <c r="D3313" s="27" t="s">
        <v>905</v>
      </c>
      <c r="E3313" s="27" t="s">
        <v>1764</v>
      </c>
      <c r="F3313" s="28">
        <v>35515</v>
      </c>
      <c r="G3313" s="29">
        <v>0.74305555555555547</v>
      </c>
      <c r="H3313" s="28">
        <v>35515</v>
      </c>
      <c r="I3313" s="29">
        <v>0.78125</v>
      </c>
      <c r="J3313" s="27" t="s">
        <v>889</v>
      </c>
      <c r="K3313" s="27">
        <v>0</v>
      </c>
      <c r="L3313" s="27">
        <v>0.1</v>
      </c>
      <c r="M3313" s="27">
        <v>0.1</v>
      </c>
      <c r="N3313" s="27" t="s">
        <v>882</v>
      </c>
      <c r="O3313" s="30">
        <v>201706910</v>
      </c>
      <c r="P3313" s="22"/>
      <c r="Q3313" s="22"/>
      <c r="R3313" s="16"/>
      <c r="S3313" s="16"/>
      <c r="T3313" s="16"/>
      <c r="U3313" s="16"/>
      <c r="V3313" s="16"/>
      <c r="W3313" s="16"/>
      <c r="X3313" s="16"/>
      <c r="Y3313" s="16"/>
      <c r="Z3313" s="16"/>
      <c r="AA3313" s="16"/>
      <c r="AB3313" s="16"/>
      <c r="AC3313" s="19"/>
    </row>
    <row r="3314" spans="1:29" x14ac:dyDescent="0.25">
      <c r="A3314" s="27">
        <v>1997</v>
      </c>
      <c r="B3314" s="27" t="s">
        <v>5718</v>
      </c>
      <c r="C3314" s="27" t="s">
        <v>674</v>
      </c>
      <c r="D3314" s="27" t="s">
        <v>1248</v>
      </c>
      <c r="E3314" s="27" t="s">
        <v>5028</v>
      </c>
      <c r="F3314" s="28">
        <v>35515</v>
      </c>
      <c r="G3314" s="29">
        <v>0.88194444444444453</v>
      </c>
      <c r="H3314" s="28">
        <v>35515</v>
      </c>
      <c r="I3314" s="29">
        <v>0.91666666666666663</v>
      </c>
      <c r="J3314" s="27" t="s">
        <v>889</v>
      </c>
      <c r="K3314" s="27">
        <v>0</v>
      </c>
      <c r="L3314" s="27">
        <v>0.15</v>
      </c>
      <c r="M3314" s="27">
        <v>0.15</v>
      </c>
      <c r="N3314" s="27" t="s">
        <v>882</v>
      </c>
      <c r="O3314" s="30">
        <v>200900568</v>
      </c>
      <c r="P3314" s="22"/>
      <c r="Q3314" s="22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9"/>
    </row>
    <row r="3315" spans="1:29" x14ac:dyDescent="0.25">
      <c r="A3315" s="27">
        <v>1997</v>
      </c>
      <c r="B3315" s="27" t="s">
        <v>2132</v>
      </c>
      <c r="C3315" s="27" t="s">
        <v>676</v>
      </c>
      <c r="D3315" s="27" t="s">
        <v>887</v>
      </c>
      <c r="E3315" s="27" t="s">
        <v>850</v>
      </c>
      <c r="F3315" s="28">
        <v>35516</v>
      </c>
      <c r="G3315" s="29">
        <v>8.3333333333333329E-2</v>
      </c>
      <c r="H3315" s="28">
        <v>35516</v>
      </c>
      <c r="I3315" s="29">
        <v>0.13541666666666666</v>
      </c>
      <c r="J3315" s="27" t="s">
        <v>889</v>
      </c>
      <c r="K3315" s="27">
        <v>0</v>
      </c>
      <c r="L3315" s="27">
        <v>0.05</v>
      </c>
      <c r="M3315" s="27">
        <v>0.05</v>
      </c>
      <c r="N3315" s="27" t="s">
        <v>882</v>
      </c>
      <c r="O3315" s="30">
        <v>201907445</v>
      </c>
      <c r="P3315" s="22"/>
      <c r="Q3315" s="22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9"/>
    </row>
    <row r="3316" spans="1:29" x14ac:dyDescent="0.25">
      <c r="A3316" s="27">
        <v>1997</v>
      </c>
      <c r="B3316" s="27" t="s">
        <v>5742</v>
      </c>
      <c r="C3316" s="27" t="s">
        <v>674</v>
      </c>
      <c r="D3316" s="27" t="s">
        <v>752</v>
      </c>
      <c r="E3316" s="27" t="s">
        <v>738</v>
      </c>
      <c r="F3316" s="28">
        <v>35516</v>
      </c>
      <c r="G3316" s="29">
        <v>0.4826388888888889</v>
      </c>
      <c r="H3316" s="28">
        <v>35516</v>
      </c>
      <c r="I3316" s="29">
        <v>0.52430555555555558</v>
      </c>
      <c r="J3316" s="27" t="s">
        <v>889</v>
      </c>
      <c r="K3316" s="27">
        <v>0</v>
      </c>
      <c r="L3316" s="27">
        <v>0.05</v>
      </c>
      <c r="M3316" s="27">
        <v>0.05</v>
      </c>
      <c r="N3316" s="27" t="s">
        <v>882</v>
      </c>
      <c r="O3316" s="30">
        <v>201704991</v>
      </c>
      <c r="P3316" s="22"/>
      <c r="Q3316" s="22"/>
      <c r="R3316" s="16"/>
      <c r="S3316" s="16"/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9"/>
    </row>
    <row r="3317" spans="1:29" x14ac:dyDescent="0.25">
      <c r="A3317" s="27">
        <v>1997</v>
      </c>
      <c r="B3317" s="27" t="s">
        <v>5716</v>
      </c>
      <c r="C3317" s="27" t="s">
        <v>674</v>
      </c>
      <c r="D3317" s="27" t="s">
        <v>3841</v>
      </c>
      <c r="E3317" s="27" t="s">
        <v>3937</v>
      </c>
      <c r="F3317" s="28">
        <v>35516</v>
      </c>
      <c r="G3317" s="29">
        <v>0.50486111111111109</v>
      </c>
      <c r="H3317" s="28">
        <v>35516</v>
      </c>
      <c r="I3317" s="29">
        <v>0.53472222222222221</v>
      </c>
      <c r="J3317" s="27" t="s">
        <v>889</v>
      </c>
      <c r="K3317" s="27">
        <v>0</v>
      </c>
      <c r="L3317" s="27">
        <v>0.01</v>
      </c>
      <c r="M3317" s="27">
        <v>0.01</v>
      </c>
      <c r="N3317" s="27" t="s">
        <v>882</v>
      </c>
      <c r="O3317" s="30">
        <v>201900188</v>
      </c>
      <c r="P3317" s="22"/>
      <c r="Q3317" s="22"/>
      <c r="R3317" s="16"/>
      <c r="S3317" s="16"/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9"/>
    </row>
    <row r="3318" spans="1:29" x14ac:dyDescent="0.25">
      <c r="A3318" s="27">
        <v>1997</v>
      </c>
      <c r="B3318" s="27" t="s">
        <v>2132</v>
      </c>
      <c r="C3318" s="27" t="s">
        <v>676</v>
      </c>
      <c r="D3318" s="27" t="s">
        <v>887</v>
      </c>
      <c r="E3318" s="27" t="s">
        <v>850</v>
      </c>
      <c r="F3318" s="28">
        <v>35516</v>
      </c>
      <c r="G3318" s="29">
        <v>0.60763888888888895</v>
      </c>
      <c r="H3318" s="28">
        <v>35516</v>
      </c>
      <c r="I3318" s="29">
        <v>0.68402777777777779</v>
      </c>
      <c r="J3318" s="27" t="s">
        <v>889</v>
      </c>
      <c r="K3318" s="27">
        <v>0</v>
      </c>
      <c r="L3318" s="27">
        <v>0.2</v>
      </c>
      <c r="M3318" s="27">
        <v>0.2</v>
      </c>
      <c r="N3318" s="27" t="s">
        <v>882</v>
      </c>
      <c r="O3318" s="30">
        <v>201704067</v>
      </c>
      <c r="P3318" s="22"/>
      <c r="Q3318" s="22"/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9"/>
    </row>
    <row r="3319" spans="1:29" x14ac:dyDescent="0.25">
      <c r="A3319" s="27">
        <v>1997</v>
      </c>
      <c r="B3319" s="27" t="s">
        <v>2151</v>
      </c>
      <c r="C3319" s="27" t="s">
        <v>676</v>
      </c>
      <c r="D3319" s="27" t="s">
        <v>905</v>
      </c>
      <c r="E3319" s="27" t="s">
        <v>1387</v>
      </c>
      <c r="F3319" s="28">
        <v>35516</v>
      </c>
      <c r="G3319" s="29">
        <v>0.625</v>
      </c>
      <c r="H3319" s="28">
        <v>35516</v>
      </c>
      <c r="I3319" s="29">
        <v>0.63888888888888895</v>
      </c>
      <c r="J3319" s="27" t="s">
        <v>889</v>
      </c>
      <c r="K3319" s="27">
        <v>0</v>
      </c>
      <c r="L3319" s="27">
        <v>0.05</v>
      </c>
      <c r="M3319" s="27">
        <v>0.05</v>
      </c>
      <c r="N3319" s="27" t="s">
        <v>882</v>
      </c>
      <c r="O3319" s="30">
        <v>201806836</v>
      </c>
      <c r="P3319" s="22"/>
      <c r="Q3319" s="22"/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9"/>
    </row>
    <row r="3320" spans="1:29" x14ac:dyDescent="0.25">
      <c r="A3320" s="27">
        <v>1997</v>
      </c>
      <c r="B3320" s="27" t="s">
        <v>5742</v>
      </c>
      <c r="C3320" s="27" t="s">
        <v>674</v>
      </c>
      <c r="D3320" s="27" t="s">
        <v>752</v>
      </c>
      <c r="E3320" s="27" t="s">
        <v>738</v>
      </c>
      <c r="F3320" s="28">
        <v>35516</v>
      </c>
      <c r="G3320" s="29">
        <v>0.84236111111111101</v>
      </c>
      <c r="H3320" s="28">
        <v>35516</v>
      </c>
      <c r="I3320" s="29">
        <v>0.89236111111111116</v>
      </c>
      <c r="J3320" s="27" t="s">
        <v>889</v>
      </c>
      <c r="K3320" s="27">
        <v>0</v>
      </c>
      <c r="L3320" s="27">
        <v>0.1</v>
      </c>
      <c r="M3320" s="27">
        <v>0.1</v>
      </c>
      <c r="N3320" s="27" t="s">
        <v>882</v>
      </c>
      <c r="O3320" s="30">
        <v>201806321</v>
      </c>
      <c r="P3320" s="22"/>
      <c r="Q3320" s="22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9"/>
    </row>
    <row r="3321" spans="1:29" x14ac:dyDescent="0.25">
      <c r="A3321" s="27">
        <v>1997</v>
      </c>
      <c r="B3321" s="27" t="s">
        <v>2132</v>
      </c>
      <c r="C3321" s="27" t="s">
        <v>676</v>
      </c>
      <c r="D3321" s="27" t="s">
        <v>887</v>
      </c>
      <c r="E3321" s="27" t="s">
        <v>850</v>
      </c>
      <c r="F3321" s="28">
        <v>35516</v>
      </c>
      <c r="G3321" s="29">
        <v>0.94791666666666663</v>
      </c>
      <c r="H3321" s="28">
        <v>35516</v>
      </c>
      <c r="I3321" s="29">
        <v>0.99305555555555547</v>
      </c>
      <c r="J3321" s="27" t="s">
        <v>889</v>
      </c>
      <c r="K3321" s="27">
        <v>0</v>
      </c>
      <c r="L3321" s="27">
        <v>0.04</v>
      </c>
      <c r="M3321" s="27">
        <v>0.04</v>
      </c>
      <c r="N3321" s="27" t="s">
        <v>882</v>
      </c>
      <c r="O3321" s="30">
        <v>202000140</v>
      </c>
      <c r="P3321" s="22"/>
      <c r="Q3321" s="22"/>
      <c r="R3321" s="16"/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9"/>
    </row>
    <row r="3322" spans="1:29" x14ac:dyDescent="0.25">
      <c r="A3322" s="27">
        <v>1997</v>
      </c>
      <c r="B3322" s="27" t="s">
        <v>5709</v>
      </c>
      <c r="C3322" s="27" t="s">
        <v>674</v>
      </c>
      <c r="D3322" s="27" t="s">
        <v>3830</v>
      </c>
      <c r="E3322" s="27" t="s">
        <v>5710</v>
      </c>
      <c r="F3322" s="28">
        <v>35516</v>
      </c>
      <c r="G3322" s="29">
        <v>0.96527777777777779</v>
      </c>
      <c r="H3322" s="28">
        <v>35517</v>
      </c>
      <c r="I3322" s="29">
        <v>2.0833333333333332E-2</v>
      </c>
      <c r="J3322" s="27" t="s">
        <v>889</v>
      </c>
      <c r="K3322" s="27">
        <v>0</v>
      </c>
      <c r="L3322" s="27">
        <v>0.5</v>
      </c>
      <c r="M3322" s="27">
        <v>0.5</v>
      </c>
      <c r="N3322" s="27" t="s">
        <v>882</v>
      </c>
      <c r="O3322" s="30">
        <v>202103628</v>
      </c>
      <c r="P3322" s="22"/>
      <c r="Q3322" s="22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9"/>
    </row>
    <row r="3323" spans="1:29" x14ac:dyDescent="0.25">
      <c r="A3323" s="27">
        <v>1997</v>
      </c>
      <c r="B3323" s="27" t="s">
        <v>5742</v>
      </c>
      <c r="C3323" s="27" t="s">
        <v>674</v>
      </c>
      <c r="D3323" s="27" t="s">
        <v>752</v>
      </c>
      <c r="E3323" s="27" t="s">
        <v>738</v>
      </c>
      <c r="F3323" s="28">
        <v>35516</v>
      </c>
      <c r="G3323" s="29">
        <v>0.9819444444444444</v>
      </c>
      <c r="H3323" s="28">
        <v>35517</v>
      </c>
      <c r="I3323" s="29">
        <v>3.125E-2</v>
      </c>
      <c r="J3323" s="27" t="s">
        <v>889</v>
      </c>
      <c r="K3323" s="27">
        <v>0</v>
      </c>
      <c r="L3323" s="27">
        <v>0.05</v>
      </c>
      <c r="M3323" s="27">
        <v>0.05</v>
      </c>
      <c r="N3323" s="27" t="s">
        <v>882</v>
      </c>
      <c r="O3323" s="30">
        <v>201806636</v>
      </c>
      <c r="P3323" s="22"/>
      <c r="Q3323" s="22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9"/>
    </row>
    <row r="3324" spans="1:29" x14ac:dyDescent="0.25">
      <c r="A3324" s="27">
        <v>1997</v>
      </c>
      <c r="B3324" s="27" t="s">
        <v>5719</v>
      </c>
      <c r="C3324" s="27" t="s">
        <v>674</v>
      </c>
      <c r="D3324" s="27" t="s">
        <v>3859</v>
      </c>
      <c r="E3324" s="27" t="s">
        <v>4052</v>
      </c>
      <c r="F3324" s="28">
        <v>35517</v>
      </c>
      <c r="G3324" s="29">
        <v>0.3611111111111111</v>
      </c>
      <c r="H3324" s="28">
        <v>35517</v>
      </c>
      <c r="I3324" s="29">
        <v>0.43402777777777773</v>
      </c>
      <c r="J3324" s="27" t="s">
        <v>889</v>
      </c>
      <c r="K3324" s="27">
        <v>0</v>
      </c>
      <c r="L3324" s="27">
        <v>0.3</v>
      </c>
      <c r="M3324" s="27">
        <v>0.3</v>
      </c>
      <c r="N3324" s="27" t="s">
        <v>882</v>
      </c>
      <c r="O3324" s="30">
        <v>201705812</v>
      </c>
      <c r="P3324" s="22"/>
      <c r="Q3324" s="22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9"/>
    </row>
    <row r="3325" spans="1:29" x14ac:dyDescent="0.25">
      <c r="A3325" s="27">
        <v>1997</v>
      </c>
      <c r="B3325" s="27" t="s">
        <v>2137</v>
      </c>
      <c r="C3325" s="27" t="s">
        <v>676</v>
      </c>
      <c r="D3325" s="27" t="s">
        <v>905</v>
      </c>
      <c r="E3325" s="27" t="s">
        <v>823</v>
      </c>
      <c r="F3325" s="28">
        <v>35517</v>
      </c>
      <c r="G3325" s="29">
        <v>0.4548611111111111</v>
      </c>
      <c r="H3325" s="28">
        <v>35517</v>
      </c>
      <c r="I3325" s="29">
        <v>0.52083333333333337</v>
      </c>
      <c r="J3325" s="27" t="s">
        <v>889</v>
      </c>
      <c r="K3325" s="27">
        <v>0</v>
      </c>
      <c r="L3325" s="27">
        <v>0.3</v>
      </c>
      <c r="M3325" s="27">
        <v>0.3</v>
      </c>
      <c r="N3325" s="27" t="s">
        <v>882</v>
      </c>
      <c r="O3325" s="30">
        <v>202008581</v>
      </c>
      <c r="P3325" s="22"/>
      <c r="Q3325" s="22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9"/>
    </row>
    <row r="3326" spans="1:29" x14ac:dyDescent="0.25">
      <c r="A3326" s="27">
        <v>1997</v>
      </c>
      <c r="B3326" s="27" t="s">
        <v>2132</v>
      </c>
      <c r="C3326" s="27" t="s">
        <v>676</v>
      </c>
      <c r="D3326" s="27" t="s">
        <v>887</v>
      </c>
      <c r="E3326" s="27" t="s">
        <v>850</v>
      </c>
      <c r="F3326" s="28">
        <v>35517</v>
      </c>
      <c r="G3326" s="29">
        <v>0.52430555555555558</v>
      </c>
      <c r="H3326" s="28">
        <v>35517</v>
      </c>
      <c r="I3326" s="29">
        <v>0.54861111111111105</v>
      </c>
      <c r="J3326" s="27" t="s">
        <v>889</v>
      </c>
      <c r="K3326" s="27">
        <v>0</v>
      </c>
      <c r="L3326" s="27">
        <v>0.05</v>
      </c>
      <c r="M3326" s="27">
        <v>0.05</v>
      </c>
      <c r="N3326" s="27" t="s">
        <v>882</v>
      </c>
      <c r="O3326" s="30">
        <v>201900573</v>
      </c>
      <c r="P3326" s="22"/>
      <c r="Q3326" s="22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9"/>
    </row>
    <row r="3327" spans="1:29" x14ac:dyDescent="0.25">
      <c r="A3327" s="27">
        <v>1997</v>
      </c>
      <c r="B3327" s="27" t="s">
        <v>5708</v>
      </c>
      <c r="C3327" s="27" t="s">
        <v>674</v>
      </c>
      <c r="D3327" s="27" t="s">
        <v>853</v>
      </c>
      <c r="E3327" s="27" t="s">
        <v>795</v>
      </c>
      <c r="F3327" s="28">
        <v>35517</v>
      </c>
      <c r="G3327" s="29">
        <v>0.57986111111111105</v>
      </c>
      <c r="H3327" s="28">
        <v>35517</v>
      </c>
      <c r="I3327" s="29">
        <v>0.62152777777777779</v>
      </c>
      <c r="J3327" s="27" t="s">
        <v>889</v>
      </c>
      <c r="K3327" s="27">
        <v>0</v>
      </c>
      <c r="L3327" s="27">
        <v>0.3</v>
      </c>
      <c r="M3327" s="27">
        <v>0.3</v>
      </c>
      <c r="N3327" s="27" t="s">
        <v>882</v>
      </c>
      <c r="O3327" s="30">
        <v>202110057</v>
      </c>
      <c r="P3327" s="22"/>
      <c r="Q3327" s="22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9"/>
    </row>
    <row r="3328" spans="1:29" x14ac:dyDescent="0.25">
      <c r="A3328" s="27">
        <v>1997</v>
      </c>
      <c r="B3328" s="27" t="s">
        <v>5712</v>
      </c>
      <c r="C3328" s="27" t="s">
        <v>674</v>
      </c>
      <c r="D3328" s="27" t="s">
        <v>752</v>
      </c>
      <c r="E3328" s="27" t="s">
        <v>4815</v>
      </c>
      <c r="F3328" s="28">
        <v>35517</v>
      </c>
      <c r="G3328" s="29">
        <v>0.58333333333333337</v>
      </c>
      <c r="H3328" s="28">
        <v>35517</v>
      </c>
      <c r="I3328" s="29">
        <v>0.60416666666666663</v>
      </c>
      <c r="J3328" s="27" t="s">
        <v>889</v>
      </c>
      <c r="K3328" s="27">
        <v>0</v>
      </c>
      <c r="L3328" s="27">
        <v>0.05</v>
      </c>
      <c r="M3328" s="27">
        <v>0.05</v>
      </c>
      <c r="N3328" s="27" t="s">
        <v>882</v>
      </c>
      <c r="O3328" s="30">
        <v>201101522</v>
      </c>
      <c r="P3328" s="22"/>
      <c r="Q3328" s="22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9"/>
    </row>
    <row r="3329" spans="1:29" x14ac:dyDescent="0.25">
      <c r="A3329" s="27">
        <v>1997</v>
      </c>
      <c r="B3329" s="27" t="s">
        <v>1620</v>
      </c>
      <c r="C3329" s="27" t="s">
        <v>676</v>
      </c>
      <c r="D3329" s="27" t="s">
        <v>925</v>
      </c>
      <c r="E3329" s="27" t="s">
        <v>1534</v>
      </c>
      <c r="F3329" s="28">
        <v>35517</v>
      </c>
      <c r="G3329" s="29">
        <v>0.625</v>
      </c>
      <c r="H3329" s="28">
        <v>35517</v>
      </c>
      <c r="I3329" s="29">
        <v>0.67013888888888884</v>
      </c>
      <c r="J3329" s="27" t="s">
        <v>889</v>
      </c>
      <c r="K3329" s="27">
        <v>0.01</v>
      </c>
      <c r="L3329" s="27">
        <v>0</v>
      </c>
      <c r="M3329" s="27">
        <v>0.01</v>
      </c>
      <c r="N3329" s="27" t="s">
        <v>882</v>
      </c>
      <c r="O3329" s="30">
        <v>201704067</v>
      </c>
      <c r="P3329" s="22"/>
      <c r="Q3329" s="22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9"/>
    </row>
    <row r="3330" spans="1:29" x14ac:dyDescent="0.25">
      <c r="A3330" s="27">
        <v>1997</v>
      </c>
      <c r="B3330" s="27" t="s">
        <v>5716</v>
      </c>
      <c r="C3330" s="27" t="s">
        <v>674</v>
      </c>
      <c r="D3330" s="27" t="s">
        <v>3841</v>
      </c>
      <c r="E3330" s="27" t="s">
        <v>3937</v>
      </c>
      <c r="F3330" s="28">
        <v>35517</v>
      </c>
      <c r="G3330" s="29">
        <v>0.65972222222222221</v>
      </c>
      <c r="H3330" s="28">
        <v>35517</v>
      </c>
      <c r="I3330" s="29">
        <v>0.70138888888888884</v>
      </c>
      <c r="J3330" s="27" t="s">
        <v>889</v>
      </c>
      <c r="K3330" s="27">
        <v>0</v>
      </c>
      <c r="L3330" s="27">
        <v>0.25</v>
      </c>
      <c r="M3330" s="27">
        <v>0.25</v>
      </c>
      <c r="N3330" s="27" t="s">
        <v>882</v>
      </c>
      <c r="O3330" s="30">
        <v>202102694</v>
      </c>
      <c r="P3330" s="22"/>
      <c r="Q3330" s="22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9"/>
    </row>
    <row r="3331" spans="1:29" x14ac:dyDescent="0.25">
      <c r="A3331" s="27">
        <v>1997</v>
      </c>
      <c r="B3331" s="27" t="s">
        <v>5707</v>
      </c>
      <c r="C3331" s="27" t="s">
        <v>674</v>
      </c>
      <c r="D3331" s="27" t="s">
        <v>752</v>
      </c>
      <c r="E3331" s="27" t="s">
        <v>4271</v>
      </c>
      <c r="F3331" s="28">
        <v>35517</v>
      </c>
      <c r="G3331" s="29">
        <v>0.66666666666666663</v>
      </c>
      <c r="H3331" s="28">
        <v>35517</v>
      </c>
      <c r="I3331" s="29">
        <v>0.73958333333333337</v>
      </c>
      <c r="J3331" s="27" t="s">
        <v>889</v>
      </c>
      <c r="K3331" s="27">
        <v>0</v>
      </c>
      <c r="L3331" s="27">
        <v>0.3</v>
      </c>
      <c r="M3331" s="27">
        <v>0.3</v>
      </c>
      <c r="N3331" s="27" t="s">
        <v>882</v>
      </c>
      <c r="O3331" s="30">
        <v>202004968</v>
      </c>
      <c r="P3331" s="22"/>
      <c r="Q3331" s="22"/>
      <c r="R3331" s="16"/>
      <c r="S3331" s="16"/>
      <c r="T3331" s="16"/>
      <c r="U3331" s="16"/>
      <c r="V3331" s="16"/>
      <c r="W3331" s="16"/>
      <c r="X3331" s="16"/>
      <c r="Y3331" s="16"/>
      <c r="Z3331" s="16"/>
      <c r="AA3331" s="16"/>
      <c r="AB3331" s="16"/>
      <c r="AC3331" s="19"/>
    </row>
    <row r="3332" spans="1:29" x14ac:dyDescent="0.25">
      <c r="A3332" s="27">
        <v>1997</v>
      </c>
      <c r="B3332" s="27" t="s">
        <v>2129</v>
      </c>
      <c r="C3332" s="27" t="s">
        <v>676</v>
      </c>
      <c r="D3332" s="27" t="s">
        <v>891</v>
      </c>
      <c r="E3332" s="27" t="s">
        <v>1073</v>
      </c>
      <c r="F3332" s="28">
        <v>35517</v>
      </c>
      <c r="G3332" s="29">
        <v>0.72569444444444453</v>
      </c>
      <c r="H3332" s="28">
        <v>35517</v>
      </c>
      <c r="I3332" s="29">
        <v>0.77430555555555547</v>
      </c>
      <c r="J3332" s="27" t="s">
        <v>889</v>
      </c>
      <c r="K3332" s="27">
        <v>0</v>
      </c>
      <c r="L3332" s="27">
        <v>0.1</v>
      </c>
      <c r="M3332" s="27">
        <v>0.1</v>
      </c>
      <c r="N3332" s="27" t="s">
        <v>882</v>
      </c>
      <c r="O3332" s="30">
        <v>200904191</v>
      </c>
      <c r="P3332" s="22"/>
      <c r="Q3332" s="22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9"/>
    </row>
    <row r="3333" spans="1:29" x14ac:dyDescent="0.25">
      <c r="A3333" s="27">
        <v>1997</v>
      </c>
      <c r="B3333" s="27" t="s">
        <v>5706</v>
      </c>
      <c r="C3333" s="27" t="s">
        <v>674</v>
      </c>
      <c r="D3333" s="27" t="s">
        <v>1248</v>
      </c>
      <c r="E3333" s="27" t="s">
        <v>5028</v>
      </c>
      <c r="F3333" s="28">
        <v>35517</v>
      </c>
      <c r="G3333" s="29">
        <v>0.74305555555555547</v>
      </c>
      <c r="H3333" s="28">
        <v>35517</v>
      </c>
      <c r="I3333" s="29">
        <v>0.79166666666666663</v>
      </c>
      <c r="J3333" s="27" t="s">
        <v>889</v>
      </c>
      <c r="K3333" s="27">
        <v>0</v>
      </c>
      <c r="L3333" s="27">
        <v>0.15</v>
      </c>
      <c r="M3333" s="27">
        <v>0.15</v>
      </c>
      <c r="N3333" s="27" t="s">
        <v>882</v>
      </c>
      <c r="O3333" s="30">
        <v>201905810</v>
      </c>
      <c r="P3333" s="22"/>
      <c r="Q3333" s="22"/>
      <c r="R3333" s="16"/>
      <c r="S3333" s="16"/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9"/>
    </row>
    <row r="3334" spans="1:29" x14ac:dyDescent="0.25">
      <c r="A3334" s="27">
        <v>1997</v>
      </c>
      <c r="B3334" s="27" t="s">
        <v>5716</v>
      </c>
      <c r="C3334" s="27" t="s">
        <v>674</v>
      </c>
      <c r="D3334" s="27" t="s">
        <v>3841</v>
      </c>
      <c r="E3334" s="27" t="s">
        <v>3937</v>
      </c>
      <c r="F3334" s="28">
        <v>35517</v>
      </c>
      <c r="G3334" s="29">
        <v>0.76736111111111116</v>
      </c>
      <c r="H3334" s="28">
        <v>35517</v>
      </c>
      <c r="I3334" s="29">
        <v>0.81944444444444453</v>
      </c>
      <c r="J3334" s="27" t="s">
        <v>889</v>
      </c>
      <c r="K3334" s="27">
        <v>0</v>
      </c>
      <c r="L3334" s="27">
        <v>0.02</v>
      </c>
      <c r="M3334" s="27">
        <v>0.02</v>
      </c>
      <c r="N3334" s="27" t="s">
        <v>882</v>
      </c>
      <c r="O3334" s="30">
        <v>201907321</v>
      </c>
      <c r="P3334" s="22"/>
      <c r="Q3334" s="22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9"/>
    </row>
    <row r="3335" spans="1:29" x14ac:dyDescent="0.25">
      <c r="A3335" s="27">
        <v>1997</v>
      </c>
      <c r="B3335" s="27" t="s">
        <v>2030</v>
      </c>
      <c r="C3335" s="27" t="s">
        <v>676</v>
      </c>
      <c r="D3335" s="27" t="s">
        <v>891</v>
      </c>
      <c r="E3335" s="27" t="s">
        <v>2031</v>
      </c>
      <c r="F3335" s="28">
        <v>35517</v>
      </c>
      <c r="G3335" s="29">
        <v>0.79861111111111116</v>
      </c>
      <c r="H3335" s="28">
        <v>35517</v>
      </c>
      <c r="I3335" s="29">
        <v>0.97916666666666663</v>
      </c>
      <c r="J3335" s="27" t="s">
        <v>889</v>
      </c>
      <c r="K3335" s="27">
        <v>2</v>
      </c>
      <c r="L3335" s="27">
        <v>1</v>
      </c>
      <c r="M3335" s="27">
        <v>3</v>
      </c>
      <c r="N3335" s="27" t="s">
        <v>882</v>
      </c>
      <c r="O3335" s="30">
        <v>201706405</v>
      </c>
      <c r="P3335" s="22"/>
      <c r="Q3335" s="22"/>
      <c r="R3335" s="16"/>
      <c r="S3335" s="16"/>
      <c r="T3335" s="16"/>
      <c r="U3335" s="16"/>
      <c r="V3335" s="16"/>
      <c r="W3335" s="16"/>
      <c r="X3335" s="16"/>
      <c r="Y3335" s="16"/>
      <c r="Z3335" s="16"/>
      <c r="AA3335" s="16"/>
      <c r="AB3335" s="16"/>
      <c r="AC3335" s="19"/>
    </row>
    <row r="3336" spans="1:29" x14ac:dyDescent="0.25">
      <c r="A3336" s="27">
        <v>1997</v>
      </c>
      <c r="B3336" s="27" t="s">
        <v>5709</v>
      </c>
      <c r="C3336" s="27" t="s">
        <v>674</v>
      </c>
      <c r="D3336" s="27" t="s">
        <v>3830</v>
      </c>
      <c r="E3336" s="27" t="s">
        <v>5710</v>
      </c>
      <c r="F3336" s="28">
        <v>35517</v>
      </c>
      <c r="G3336" s="29">
        <v>0.86111111111111116</v>
      </c>
      <c r="H3336" s="28">
        <v>35517</v>
      </c>
      <c r="I3336" s="29">
        <v>0.94444444444444453</v>
      </c>
      <c r="J3336" s="27" t="s">
        <v>889</v>
      </c>
      <c r="K3336" s="27">
        <v>1</v>
      </c>
      <c r="L3336" s="27">
        <v>0</v>
      </c>
      <c r="M3336" s="27">
        <v>1</v>
      </c>
      <c r="N3336" s="27" t="s">
        <v>882</v>
      </c>
      <c r="O3336" s="30">
        <v>202005536</v>
      </c>
      <c r="P3336" s="22"/>
      <c r="Q3336" s="22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9"/>
    </row>
    <row r="3337" spans="1:29" x14ac:dyDescent="0.25">
      <c r="A3337" s="27">
        <v>1997</v>
      </c>
      <c r="B3337" s="27" t="s">
        <v>2132</v>
      </c>
      <c r="C3337" s="27" t="s">
        <v>676</v>
      </c>
      <c r="D3337" s="27" t="s">
        <v>887</v>
      </c>
      <c r="E3337" s="27" t="s">
        <v>850</v>
      </c>
      <c r="F3337" s="28">
        <v>35517</v>
      </c>
      <c r="G3337" s="29">
        <v>0.95624999999999993</v>
      </c>
      <c r="H3337" s="28">
        <v>35517</v>
      </c>
      <c r="I3337" s="29">
        <v>0.9770833333333333</v>
      </c>
      <c r="J3337" s="27" t="s">
        <v>889</v>
      </c>
      <c r="K3337" s="27">
        <v>0</v>
      </c>
      <c r="L3337" s="27">
        <v>0.04</v>
      </c>
      <c r="M3337" s="27">
        <v>0.04</v>
      </c>
      <c r="N3337" s="27" t="s">
        <v>882</v>
      </c>
      <c r="O3337" s="30">
        <v>201504395</v>
      </c>
      <c r="P3337" s="22"/>
      <c r="Q3337" s="22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9"/>
    </row>
    <row r="3338" spans="1:29" x14ac:dyDescent="0.25">
      <c r="A3338" s="27">
        <v>1997</v>
      </c>
      <c r="B3338" s="27" t="s">
        <v>5704</v>
      </c>
      <c r="C3338" s="27" t="s">
        <v>674</v>
      </c>
      <c r="D3338" s="27" t="s">
        <v>802</v>
      </c>
      <c r="E3338" s="27" t="s">
        <v>778</v>
      </c>
      <c r="F3338" s="28">
        <v>35517</v>
      </c>
      <c r="G3338" s="29">
        <v>0.96527777777777779</v>
      </c>
      <c r="H3338" s="28">
        <v>35518</v>
      </c>
      <c r="I3338" s="29">
        <v>3.125E-2</v>
      </c>
      <c r="J3338" s="27" t="s">
        <v>889</v>
      </c>
      <c r="K3338" s="27">
        <v>0</v>
      </c>
      <c r="L3338" s="27">
        <v>0.03</v>
      </c>
      <c r="M3338" s="27">
        <v>0.03</v>
      </c>
      <c r="N3338" s="27" t="s">
        <v>882</v>
      </c>
      <c r="O3338" s="30">
        <v>201706405</v>
      </c>
      <c r="P3338" s="22"/>
      <c r="Q3338" s="22"/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9"/>
    </row>
    <row r="3339" spans="1:29" x14ac:dyDescent="0.25">
      <c r="A3339" s="27">
        <v>1997</v>
      </c>
      <c r="B3339" s="27" t="s">
        <v>5711</v>
      </c>
      <c r="C3339" s="27" t="s">
        <v>674</v>
      </c>
      <c r="D3339" s="27" t="s">
        <v>3884</v>
      </c>
      <c r="E3339" s="27" t="s">
        <v>4297</v>
      </c>
      <c r="F3339" s="28">
        <v>35517</v>
      </c>
      <c r="G3339" s="29">
        <v>0.98958333333333337</v>
      </c>
      <c r="H3339" s="28">
        <v>35518</v>
      </c>
      <c r="I3339" s="29">
        <v>5.2083333333333336E-2</v>
      </c>
      <c r="J3339" s="27" t="s">
        <v>889</v>
      </c>
      <c r="K3339" s="27">
        <v>0</v>
      </c>
      <c r="L3339" s="27">
        <v>0.09</v>
      </c>
      <c r="M3339" s="27">
        <v>0.09</v>
      </c>
      <c r="N3339" s="27" t="s">
        <v>882</v>
      </c>
      <c r="O3339" s="30">
        <v>201904573</v>
      </c>
      <c r="P3339" s="22"/>
      <c r="Q3339" s="22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9"/>
    </row>
    <row r="3340" spans="1:29" x14ac:dyDescent="0.25">
      <c r="A3340" s="27">
        <v>1997</v>
      </c>
      <c r="B3340" s="27" t="s">
        <v>5734</v>
      </c>
      <c r="C3340" s="27" t="s">
        <v>674</v>
      </c>
      <c r="D3340" s="27" t="s">
        <v>1248</v>
      </c>
      <c r="E3340" s="27" t="s">
        <v>4042</v>
      </c>
      <c r="F3340" s="28">
        <v>35518</v>
      </c>
      <c r="G3340" s="29">
        <v>6.25E-2</v>
      </c>
      <c r="H3340" s="28">
        <v>35518</v>
      </c>
      <c r="I3340" s="29">
        <v>0.1111111111111111</v>
      </c>
      <c r="J3340" s="27" t="s">
        <v>889</v>
      </c>
      <c r="K3340" s="27">
        <v>0</v>
      </c>
      <c r="L3340" s="27">
        <v>0.1</v>
      </c>
      <c r="M3340" s="27">
        <v>0.1</v>
      </c>
      <c r="N3340" s="27" t="s">
        <v>882</v>
      </c>
      <c r="O3340" s="30">
        <v>201911913</v>
      </c>
      <c r="P3340" s="22"/>
      <c r="Q3340" s="22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9"/>
    </row>
    <row r="3341" spans="1:29" x14ac:dyDescent="0.25">
      <c r="A3341" s="27">
        <v>1997</v>
      </c>
      <c r="B3341" s="27" t="s">
        <v>5711</v>
      </c>
      <c r="C3341" s="27" t="s">
        <v>674</v>
      </c>
      <c r="D3341" s="27" t="s">
        <v>3884</v>
      </c>
      <c r="E3341" s="27" t="s">
        <v>4297</v>
      </c>
      <c r="F3341" s="28">
        <v>35518</v>
      </c>
      <c r="G3341" s="29">
        <v>0.27083333333333331</v>
      </c>
      <c r="H3341" s="28">
        <v>35518</v>
      </c>
      <c r="I3341" s="29">
        <v>0.3298611111111111</v>
      </c>
      <c r="J3341" s="27" t="s">
        <v>889</v>
      </c>
      <c r="K3341" s="27">
        <v>0</v>
      </c>
      <c r="L3341" s="27">
        <v>0.03</v>
      </c>
      <c r="M3341" s="27">
        <v>0.03</v>
      </c>
      <c r="N3341" s="27" t="s">
        <v>882</v>
      </c>
      <c r="O3341" s="30">
        <v>201906638</v>
      </c>
      <c r="P3341" s="22"/>
      <c r="Q3341" s="22"/>
      <c r="R3341" s="16"/>
      <c r="S3341" s="16"/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9"/>
    </row>
    <row r="3342" spans="1:29" x14ac:dyDescent="0.25">
      <c r="A3342" s="27">
        <v>1997</v>
      </c>
      <c r="B3342" s="27" t="s">
        <v>2132</v>
      </c>
      <c r="C3342" s="27" t="s">
        <v>676</v>
      </c>
      <c r="D3342" s="27" t="s">
        <v>887</v>
      </c>
      <c r="E3342" s="27" t="s">
        <v>850</v>
      </c>
      <c r="F3342" s="28">
        <v>35518</v>
      </c>
      <c r="G3342" s="29">
        <v>0.28125</v>
      </c>
      <c r="H3342" s="28">
        <v>35518</v>
      </c>
      <c r="I3342" s="29">
        <v>0.36805555555555558</v>
      </c>
      <c r="J3342" s="27" t="s">
        <v>889</v>
      </c>
      <c r="K3342" s="27">
        <v>0</v>
      </c>
      <c r="L3342" s="27">
        <v>0.08</v>
      </c>
      <c r="M3342" s="27">
        <v>0.08</v>
      </c>
      <c r="N3342" s="27" t="s">
        <v>882</v>
      </c>
      <c r="O3342" s="30">
        <v>201908253</v>
      </c>
      <c r="P3342" s="22"/>
      <c r="Q3342" s="22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9"/>
    </row>
    <row r="3343" spans="1:29" x14ac:dyDescent="0.25">
      <c r="A3343" s="27">
        <v>1997</v>
      </c>
      <c r="B3343" s="27" t="s">
        <v>5734</v>
      </c>
      <c r="C3343" s="27" t="s">
        <v>674</v>
      </c>
      <c r="D3343" s="27" t="s">
        <v>1248</v>
      </c>
      <c r="E3343" s="27" t="s">
        <v>4042</v>
      </c>
      <c r="F3343" s="28">
        <v>35518</v>
      </c>
      <c r="G3343" s="29">
        <v>0.33680555555555558</v>
      </c>
      <c r="H3343" s="28">
        <v>35518</v>
      </c>
      <c r="I3343" s="29">
        <v>0.3611111111111111</v>
      </c>
      <c r="J3343" s="27" t="s">
        <v>889</v>
      </c>
      <c r="K3343" s="27">
        <v>0</v>
      </c>
      <c r="L3343" s="27">
        <v>0.05</v>
      </c>
      <c r="M3343" s="27">
        <v>0.05</v>
      </c>
      <c r="N3343" s="27" t="s">
        <v>882</v>
      </c>
      <c r="O3343" s="30">
        <v>201503392</v>
      </c>
      <c r="P3343" s="22"/>
      <c r="Q3343" s="22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9"/>
    </row>
    <row r="3344" spans="1:29" x14ac:dyDescent="0.25">
      <c r="A3344" s="27">
        <v>1997</v>
      </c>
      <c r="B3344" s="27" t="s">
        <v>5700</v>
      </c>
      <c r="C3344" s="27" t="s">
        <v>674</v>
      </c>
      <c r="D3344" s="27" t="s">
        <v>3841</v>
      </c>
      <c r="E3344" s="27" t="s">
        <v>3937</v>
      </c>
      <c r="F3344" s="28">
        <v>35518</v>
      </c>
      <c r="G3344" s="29">
        <v>0.35625000000000001</v>
      </c>
      <c r="H3344" s="28">
        <v>35518</v>
      </c>
      <c r="I3344" s="29">
        <v>0.42708333333333331</v>
      </c>
      <c r="J3344" s="27" t="s">
        <v>889</v>
      </c>
      <c r="K3344" s="27">
        <v>0</v>
      </c>
      <c r="L3344" s="27">
        <v>0.05</v>
      </c>
      <c r="M3344" s="27">
        <v>0.05</v>
      </c>
      <c r="N3344" s="27" t="s">
        <v>882</v>
      </c>
      <c r="O3344" s="30">
        <v>201907768</v>
      </c>
      <c r="P3344" s="22"/>
      <c r="Q3344" s="22"/>
      <c r="R3344" s="16"/>
      <c r="S3344" s="16"/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9"/>
    </row>
    <row r="3345" spans="1:29" x14ac:dyDescent="0.25">
      <c r="A3345" s="27">
        <v>1997</v>
      </c>
      <c r="B3345" s="27" t="s">
        <v>5707</v>
      </c>
      <c r="C3345" s="27" t="s">
        <v>674</v>
      </c>
      <c r="D3345" s="27" t="s">
        <v>752</v>
      </c>
      <c r="E3345" s="27" t="s">
        <v>4271</v>
      </c>
      <c r="F3345" s="28">
        <v>35518</v>
      </c>
      <c r="G3345" s="29">
        <v>0.3923611111111111</v>
      </c>
      <c r="H3345" s="28">
        <v>35518</v>
      </c>
      <c r="I3345" s="29">
        <v>0.4548611111111111</v>
      </c>
      <c r="J3345" s="27" t="s">
        <v>889</v>
      </c>
      <c r="K3345" s="27">
        <v>0</v>
      </c>
      <c r="L3345" s="27">
        <v>0.3</v>
      </c>
      <c r="M3345" s="27">
        <v>0.3</v>
      </c>
      <c r="N3345" s="27" t="s">
        <v>882</v>
      </c>
      <c r="O3345" s="30">
        <v>201907771</v>
      </c>
      <c r="P3345" s="22"/>
      <c r="Q3345" s="22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9"/>
    </row>
    <row r="3346" spans="1:29" x14ac:dyDescent="0.25">
      <c r="A3346" s="27">
        <v>1997</v>
      </c>
      <c r="B3346" s="27" t="s">
        <v>5703</v>
      </c>
      <c r="C3346" s="27" t="s">
        <v>674</v>
      </c>
      <c r="D3346" s="27" t="s">
        <v>3841</v>
      </c>
      <c r="E3346" s="27" t="s">
        <v>3946</v>
      </c>
      <c r="F3346" s="28">
        <v>35518</v>
      </c>
      <c r="G3346" s="29">
        <v>0.45</v>
      </c>
      <c r="H3346" s="28">
        <v>35518</v>
      </c>
      <c r="I3346" s="29">
        <v>0.49305555555555558</v>
      </c>
      <c r="J3346" s="27" t="s">
        <v>889</v>
      </c>
      <c r="K3346" s="27">
        <v>0</v>
      </c>
      <c r="L3346" s="27">
        <v>0.1</v>
      </c>
      <c r="M3346" s="27">
        <v>0.1</v>
      </c>
      <c r="N3346" s="27" t="s">
        <v>882</v>
      </c>
      <c r="O3346" s="30">
        <v>199803795</v>
      </c>
      <c r="P3346" s="22"/>
      <c r="Q3346" s="22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9"/>
    </row>
    <row r="3347" spans="1:29" x14ac:dyDescent="0.25">
      <c r="A3347" s="27">
        <v>1997</v>
      </c>
      <c r="B3347" s="27" t="s">
        <v>5758</v>
      </c>
      <c r="C3347" s="27" t="s">
        <v>674</v>
      </c>
      <c r="D3347" s="27" t="s">
        <v>3841</v>
      </c>
      <c r="E3347" s="27" t="s">
        <v>4065</v>
      </c>
      <c r="F3347" s="28">
        <v>35518</v>
      </c>
      <c r="G3347" s="29">
        <v>0.45624999999999999</v>
      </c>
      <c r="H3347" s="28">
        <v>35518</v>
      </c>
      <c r="I3347" s="29">
        <v>0.49652777777777773</v>
      </c>
      <c r="J3347" s="27" t="s">
        <v>889</v>
      </c>
      <c r="K3347" s="27">
        <v>0</v>
      </c>
      <c r="L3347" s="27">
        <v>0.03</v>
      </c>
      <c r="M3347" s="27">
        <v>0.03</v>
      </c>
      <c r="N3347" s="27" t="s">
        <v>882</v>
      </c>
      <c r="O3347" s="30">
        <v>202007009</v>
      </c>
      <c r="P3347" s="22"/>
      <c r="Q3347" s="22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9"/>
    </row>
    <row r="3348" spans="1:29" x14ac:dyDescent="0.25">
      <c r="A3348" s="27">
        <v>1997</v>
      </c>
      <c r="B3348" s="27" t="s">
        <v>5702</v>
      </c>
      <c r="C3348" s="27" t="s">
        <v>674</v>
      </c>
      <c r="D3348" s="27" t="s">
        <v>3841</v>
      </c>
      <c r="E3348" s="27" t="s">
        <v>4073</v>
      </c>
      <c r="F3348" s="28">
        <v>35518</v>
      </c>
      <c r="G3348" s="29">
        <v>0.4826388888888889</v>
      </c>
      <c r="H3348" s="28">
        <v>35518</v>
      </c>
      <c r="I3348" s="29">
        <v>0.54166666666666663</v>
      </c>
      <c r="J3348" s="27" t="s">
        <v>889</v>
      </c>
      <c r="K3348" s="27">
        <v>0</v>
      </c>
      <c r="L3348" s="27">
        <v>0.1</v>
      </c>
      <c r="M3348" s="27">
        <v>0.1</v>
      </c>
      <c r="N3348" s="27" t="s">
        <v>882</v>
      </c>
      <c r="O3348" s="30">
        <v>201705341</v>
      </c>
      <c r="P3348" s="22"/>
      <c r="Q3348" s="22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9"/>
    </row>
    <row r="3349" spans="1:29" x14ac:dyDescent="0.25">
      <c r="A3349" s="27">
        <v>1997</v>
      </c>
      <c r="B3349" s="27" t="s">
        <v>5714</v>
      </c>
      <c r="C3349" s="27" t="s">
        <v>674</v>
      </c>
      <c r="D3349" s="27" t="s">
        <v>4037</v>
      </c>
      <c r="E3349" s="27" t="s">
        <v>4038</v>
      </c>
      <c r="F3349" s="28">
        <v>35518</v>
      </c>
      <c r="G3349" s="29">
        <v>0.49652777777777773</v>
      </c>
      <c r="H3349" s="28">
        <v>35518</v>
      </c>
      <c r="I3349" s="29">
        <v>0.72569444444444453</v>
      </c>
      <c r="J3349" s="27" t="s">
        <v>889</v>
      </c>
      <c r="K3349" s="27">
        <v>0</v>
      </c>
      <c r="L3349" s="27">
        <v>1</v>
      </c>
      <c r="M3349" s="27">
        <v>1</v>
      </c>
      <c r="N3349" s="27" t="s">
        <v>882</v>
      </c>
      <c r="O3349" s="30">
        <v>202008444</v>
      </c>
      <c r="P3349" s="22"/>
      <c r="Q3349" s="22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9"/>
    </row>
    <row r="3350" spans="1:29" x14ac:dyDescent="0.25">
      <c r="A3350" s="27">
        <v>1997</v>
      </c>
      <c r="B3350" s="27" t="s">
        <v>5705</v>
      </c>
      <c r="C3350" s="27" t="s">
        <v>674</v>
      </c>
      <c r="D3350" s="27" t="s">
        <v>4037</v>
      </c>
      <c r="E3350" s="27" t="s">
        <v>4538</v>
      </c>
      <c r="F3350" s="28">
        <v>35518</v>
      </c>
      <c r="G3350" s="29">
        <v>0.55902777777777779</v>
      </c>
      <c r="H3350" s="28">
        <v>35518</v>
      </c>
      <c r="I3350" s="29">
        <v>0.63888888888888895</v>
      </c>
      <c r="J3350" s="27" t="s">
        <v>889</v>
      </c>
      <c r="K3350" s="27">
        <v>0</v>
      </c>
      <c r="L3350" s="27">
        <v>0.15</v>
      </c>
      <c r="M3350" s="27">
        <v>0.15</v>
      </c>
      <c r="N3350" s="27" t="s">
        <v>882</v>
      </c>
      <c r="O3350" s="30">
        <v>201907693</v>
      </c>
      <c r="P3350" s="22"/>
      <c r="Q3350" s="22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9"/>
    </row>
    <row r="3351" spans="1:29" x14ac:dyDescent="0.25">
      <c r="A3351" s="27">
        <v>1997</v>
      </c>
      <c r="B3351" s="27" t="s">
        <v>5700</v>
      </c>
      <c r="C3351" s="27" t="s">
        <v>674</v>
      </c>
      <c r="D3351" s="27" t="s">
        <v>3841</v>
      </c>
      <c r="E3351" s="27" t="s">
        <v>3937</v>
      </c>
      <c r="F3351" s="28">
        <v>35518</v>
      </c>
      <c r="G3351" s="29">
        <v>0.56597222222222221</v>
      </c>
      <c r="H3351" s="28">
        <v>35518</v>
      </c>
      <c r="I3351" s="29">
        <v>0.60069444444444442</v>
      </c>
      <c r="J3351" s="27" t="s">
        <v>889</v>
      </c>
      <c r="K3351" s="27">
        <v>0</v>
      </c>
      <c r="L3351" s="27">
        <v>0.05</v>
      </c>
      <c r="M3351" s="27">
        <v>0.05</v>
      </c>
      <c r="N3351" s="27" t="s">
        <v>882</v>
      </c>
      <c r="O3351" s="30">
        <v>202005954</v>
      </c>
      <c r="P3351" s="22"/>
      <c r="Q3351" s="22"/>
      <c r="R3351" s="16"/>
      <c r="S3351" s="16"/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9"/>
    </row>
    <row r="3352" spans="1:29" x14ac:dyDescent="0.25">
      <c r="A3352" s="27">
        <v>1997</v>
      </c>
      <c r="B3352" s="27" t="s">
        <v>5701</v>
      </c>
      <c r="C3352" s="27" t="s">
        <v>674</v>
      </c>
      <c r="D3352" s="27" t="s">
        <v>3821</v>
      </c>
      <c r="E3352" s="27" t="s">
        <v>3839</v>
      </c>
      <c r="F3352" s="28">
        <v>35518</v>
      </c>
      <c r="G3352" s="29">
        <v>0.59722222222222221</v>
      </c>
      <c r="H3352" s="28">
        <v>35518</v>
      </c>
      <c r="I3352" s="29">
        <v>0.76388888888888884</v>
      </c>
      <c r="J3352" s="27" t="s">
        <v>889</v>
      </c>
      <c r="K3352" s="27">
        <v>0</v>
      </c>
      <c r="L3352" s="27">
        <v>5</v>
      </c>
      <c r="M3352" s="27">
        <v>5</v>
      </c>
      <c r="N3352" s="27" t="s">
        <v>882</v>
      </c>
      <c r="O3352" s="30">
        <v>201708804</v>
      </c>
      <c r="P3352" s="22"/>
      <c r="Q3352" s="22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9"/>
    </row>
    <row r="3353" spans="1:29" x14ac:dyDescent="0.25">
      <c r="A3353" s="27">
        <v>1997</v>
      </c>
      <c r="B3353" s="27" t="s">
        <v>5699</v>
      </c>
      <c r="C3353" s="27" t="s">
        <v>674</v>
      </c>
      <c r="D3353" s="27" t="s">
        <v>3859</v>
      </c>
      <c r="E3353" s="27" t="s">
        <v>4488</v>
      </c>
      <c r="F3353" s="28">
        <v>35518</v>
      </c>
      <c r="G3353" s="29">
        <v>0.69444444444444453</v>
      </c>
      <c r="H3353" s="28">
        <v>35518</v>
      </c>
      <c r="I3353" s="29">
        <v>0.75</v>
      </c>
      <c r="J3353" s="27" t="s">
        <v>889</v>
      </c>
      <c r="K3353" s="27">
        <v>0</v>
      </c>
      <c r="L3353" s="27">
        <v>0.15</v>
      </c>
      <c r="M3353" s="27">
        <v>0.15</v>
      </c>
      <c r="N3353" s="27" t="s">
        <v>882</v>
      </c>
      <c r="O3353" s="30">
        <v>201004304</v>
      </c>
      <c r="P3353" s="22"/>
      <c r="Q3353" s="22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9"/>
    </row>
    <row r="3354" spans="1:29" x14ac:dyDescent="0.25">
      <c r="A3354" s="27">
        <v>1997</v>
      </c>
      <c r="B3354" s="27" t="s">
        <v>2127</v>
      </c>
      <c r="C3354" s="27" t="s">
        <v>676</v>
      </c>
      <c r="D3354" s="27" t="s">
        <v>887</v>
      </c>
      <c r="E3354" s="27" t="s">
        <v>2128</v>
      </c>
      <c r="F3354" s="28">
        <v>35518</v>
      </c>
      <c r="G3354" s="29">
        <v>0.73611111111111116</v>
      </c>
      <c r="H3354" s="28">
        <v>35518</v>
      </c>
      <c r="I3354" s="29">
        <v>0.77430555555555547</v>
      </c>
      <c r="J3354" s="27" t="s">
        <v>889</v>
      </c>
      <c r="K3354" s="27">
        <v>0</v>
      </c>
      <c r="L3354" s="27">
        <v>0.1</v>
      </c>
      <c r="M3354" s="27">
        <v>0.1</v>
      </c>
      <c r="N3354" s="27" t="s">
        <v>882</v>
      </c>
      <c r="O3354" s="30">
        <v>202007911</v>
      </c>
      <c r="P3354" s="22"/>
      <c r="Q3354" s="22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9"/>
    </row>
    <row r="3355" spans="1:29" x14ac:dyDescent="0.25">
      <c r="A3355" s="27">
        <v>1997</v>
      </c>
      <c r="B3355" s="27" t="s">
        <v>5696</v>
      </c>
      <c r="C3355" s="27" t="s">
        <v>674</v>
      </c>
      <c r="D3355" s="27" t="s">
        <v>3824</v>
      </c>
      <c r="E3355" s="27" t="s">
        <v>5697</v>
      </c>
      <c r="F3355" s="28">
        <v>35518</v>
      </c>
      <c r="G3355" s="29">
        <v>0.77083333333333337</v>
      </c>
      <c r="H3355" s="28">
        <v>35518</v>
      </c>
      <c r="I3355" s="29">
        <v>0.84375</v>
      </c>
      <c r="J3355" s="27" t="s">
        <v>889</v>
      </c>
      <c r="K3355" s="27">
        <v>0</v>
      </c>
      <c r="L3355" s="27">
        <v>0.03</v>
      </c>
      <c r="M3355" s="27">
        <v>0.03</v>
      </c>
      <c r="N3355" s="27" t="s">
        <v>882</v>
      </c>
      <c r="O3355" s="30">
        <v>201806305</v>
      </c>
      <c r="P3355" s="22"/>
      <c r="Q3355" s="22"/>
      <c r="R3355" s="16"/>
      <c r="S3355" s="16"/>
      <c r="T3355" s="16"/>
      <c r="U3355" s="16"/>
      <c r="V3355" s="16"/>
      <c r="W3355" s="16"/>
      <c r="X3355" s="16"/>
      <c r="Y3355" s="16"/>
      <c r="Z3355" s="16"/>
      <c r="AA3355" s="16"/>
      <c r="AB3355" s="16"/>
      <c r="AC3355" s="19"/>
    </row>
    <row r="3356" spans="1:29" x14ac:dyDescent="0.25">
      <c r="A3356" s="27">
        <v>1997</v>
      </c>
      <c r="B3356" s="27" t="s">
        <v>2126</v>
      </c>
      <c r="C3356" s="27" t="s">
        <v>676</v>
      </c>
      <c r="D3356" s="27" t="s">
        <v>930</v>
      </c>
      <c r="E3356" s="27" t="s">
        <v>1223</v>
      </c>
      <c r="F3356" s="28">
        <v>35518</v>
      </c>
      <c r="G3356" s="29">
        <v>0.94791666666666663</v>
      </c>
      <c r="H3356" s="28">
        <v>35518</v>
      </c>
      <c r="I3356" s="29">
        <v>0.99305555555555547</v>
      </c>
      <c r="J3356" s="27" t="s">
        <v>889</v>
      </c>
      <c r="K3356" s="27">
        <v>0</v>
      </c>
      <c r="L3356" s="27">
        <v>0.02</v>
      </c>
      <c r="M3356" s="27">
        <v>0.02</v>
      </c>
      <c r="N3356" s="27" t="s">
        <v>882</v>
      </c>
      <c r="O3356" s="30">
        <v>202006533</v>
      </c>
      <c r="P3356" s="22"/>
      <c r="Q3356" s="22"/>
      <c r="R3356" s="16"/>
      <c r="S3356" s="16"/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9"/>
    </row>
    <row r="3357" spans="1:29" x14ac:dyDescent="0.25">
      <c r="A3357" s="27">
        <v>1997</v>
      </c>
      <c r="B3357" s="27" t="s">
        <v>2160</v>
      </c>
      <c r="C3357" s="27" t="s">
        <v>676</v>
      </c>
      <c r="D3357" s="27" t="s">
        <v>925</v>
      </c>
      <c r="E3357" s="27" t="s">
        <v>926</v>
      </c>
      <c r="F3357" s="28">
        <v>35519</v>
      </c>
      <c r="G3357" s="29">
        <v>1.1111111111111112E-2</v>
      </c>
      <c r="H3357" s="28">
        <v>35519</v>
      </c>
      <c r="I3357" s="29">
        <v>0.18055555555555555</v>
      </c>
      <c r="J3357" s="27" t="s">
        <v>889</v>
      </c>
      <c r="K3357" s="27">
        <v>0.5</v>
      </c>
      <c r="L3357" s="27">
        <v>0.5</v>
      </c>
      <c r="M3357" s="27">
        <v>1</v>
      </c>
      <c r="N3357" s="27" t="s">
        <v>882</v>
      </c>
      <c r="O3357" s="30">
        <v>202004186</v>
      </c>
      <c r="P3357" s="22"/>
      <c r="Q3357" s="22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9"/>
    </row>
    <row r="3358" spans="1:29" x14ac:dyDescent="0.25">
      <c r="A3358" s="27">
        <v>1997</v>
      </c>
      <c r="B3358" s="27" t="s">
        <v>5692</v>
      </c>
      <c r="C3358" s="27" t="s">
        <v>674</v>
      </c>
      <c r="D3358" s="27" t="s">
        <v>3939</v>
      </c>
      <c r="E3358" s="27" t="s">
        <v>777</v>
      </c>
      <c r="F3358" s="28">
        <v>35519</v>
      </c>
      <c r="G3358" s="29">
        <v>0.40625</v>
      </c>
      <c r="H3358" s="28">
        <v>35519</v>
      </c>
      <c r="I3358" s="29">
        <v>0.46875</v>
      </c>
      <c r="J3358" s="27" t="s">
        <v>889</v>
      </c>
      <c r="K3358" s="27">
        <v>0</v>
      </c>
      <c r="L3358" s="27">
        <v>0.1</v>
      </c>
      <c r="M3358" s="27">
        <v>0.1</v>
      </c>
      <c r="N3358" s="27" t="s">
        <v>882</v>
      </c>
      <c r="O3358" s="30">
        <v>201900728</v>
      </c>
      <c r="P3358" s="22"/>
      <c r="Q3358" s="22"/>
      <c r="R3358" s="16"/>
      <c r="S3358" s="16"/>
      <c r="T3358" s="16"/>
      <c r="U3358" s="16"/>
      <c r="V3358" s="16"/>
      <c r="W3358" s="16"/>
      <c r="X3358" s="16"/>
      <c r="Y3358" s="16"/>
      <c r="Z3358" s="16"/>
      <c r="AA3358" s="16"/>
      <c r="AB3358" s="16"/>
      <c r="AC3358" s="19"/>
    </row>
    <row r="3359" spans="1:29" x14ac:dyDescent="0.25">
      <c r="A3359" s="27">
        <v>1997</v>
      </c>
      <c r="B3359" s="27" t="s">
        <v>5707</v>
      </c>
      <c r="C3359" s="27" t="s">
        <v>674</v>
      </c>
      <c r="D3359" s="27" t="s">
        <v>752</v>
      </c>
      <c r="E3359" s="27" t="s">
        <v>4271</v>
      </c>
      <c r="F3359" s="28">
        <v>35519</v>
      </c>
      <c r="G3359" s="29">
        <v>0.42708333333333331</v>
      </c>
      <c r="H3359" s="28">
        <v>35519</v>
      </c>
      <c r="I3359" s="29">
        <v>0.47569444444444442</v>
      </c>
      <c r="J3359" s="27" t="s">
        <v>889</v>
      </c>
      <c r="K3359" s="27">
        <v>0</v>
      </c>
      <c r="L3359" s="27">
        <v>0.2</v>
      </c>
      <c r="M3359" s="27">
        <v>0.2</v>
      </c>
      <c r="N3359" s="27" t="s">
        <v>882</v>
      </c>
      <c r="O3359" s="30">
        <v>201706966</v>
      </c>
      <c r="P3359" s="22"/>
      <c r="Q3359" s="22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9"/>
    </row>
    <row r="3360" spans="1:29" x14ac:dyDescent="0.25">
      <c r="A3360" s="27">
        <v>1997</v>
      </c>
      <c r="B3360" s="27" t="s">
        <v>5694</v>
      </c>
      <c r="C3360" s="27" t="s">
        <v>674</v>
      </c>
      <c r="D3360" s="27" t="s">
        <v>752</v>
      </c>
      <c r="E3360" s="27" t="s">
        <v>752</v>
      </c>
      <c r="F3360" s="28">
        <v>35519</v>
      </c>
      <c r="G3360" s="29">
        <v>0.58333333333333337</v>
      </c>
      <c r="H3360" s="28">
        <v>35519</v>
      </c>
      <c r="I3360" s="29">
        <v>0.64583333333333337</v>
      </c>
      <c r="J3360" s="27" t="s">
        <v>889</v>
      </c>
      <c r="K3360" s="27">
        <v>0</v>
      </c>
      <c r="L3360" s="27">
        <v>0.1</v>
      </c>
      <c r="M3360" s="27">
        <v>0.1</v>
      </c>
      <c r="N3360" s="27" t="s">
        <v>882</v>
      </c>
      <c r="O3360" s="30">
        <v>201706044</v>
      </c>
      <c r="P3360" s="22"/>
      <c r="Q3360" s="22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9"/>
    </row>
    <row r="3361" spans="1:29" x14ac:dyDescent="0.25">
      <c r="A3361" s="27">
        <v>1997</v>
      </c>
      <c r="B3361" s="27" t="s">
        <v>5684</v>
      </c>
      <c r="C3361" s="27" t="s">
        <v>674</v>
      </c>
      <c r="D3361" s="27" t="s">
        <v>1248</v>
      </c>
      <c r="E3361" s="27" t="s">
        <v>5028</v>
      </c>
      <c r="F3361" s="28">
        <v>35519</v>
      </c>
      <c r="G3361" s="29">
        <v>0.59027777777777779</v>
      </c>
      <c r="H3361" s="28">
        <v>35519</v>
      </c>
      <c r="I3361" s="29">
        <v>0.63888888888888895</v>
      </c>
      <c r="J3361" s="27" t="s">
        <v>889</v>
      </c>
      <c r="K3361" s="27">
        <v>0</v>
      </c>
      <c r="L3361" s="27">
        <v>0.05</v>
      </c>
      <c r="M3361" s="27">
        <v>0.05</v>
      </c>
      <c r="N3361" s="27" t="s">
        <v>882</v>
      </c>
      <c r="O3361" s="30">
        <v>201806581</v>
      </c>
      <c r="P3361" s="22"/>
      <c r="Q3361" s="22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9"/>
    </row>
    <row r="3362" spans="1:29" x14ac:dyDescent="0.25">
      <c r="A3362" s="27">
        <v>1997</v>
      </c>
      <c r="B3362" s="27" t="s">
        <v>5691</v>
      </c>
      <c r="C3362" s="27" t="s">
        <v>674</v>
      </c>
      <c r="D3362" s="27" t="s">
        <v>3841</v>
      </c>
      <c r="E3362" s="27" t="s">
        <v>4089</v>
      </c>
      <c r="F3362" s="28">
        <v>35519</v>
      </c>
      <c r="G3362" s="29">
        <v>0.60763888888888895</v>
      </c>
      <c r="H3362" s="28">
        <v>35519</v>
      </c>
      <c r="I3362" s="29">
        <v>0.64930555555555558</v>
      </c>
      <c r="J3362" s="27" t="s">
        <v>889</v>
      </c>
      <c r="K3362" s="27">
        <v>0</v>
      </c>
      <c r="L3362" s="27">
        <v>0.05</v>
      </c>
      <c r="M3362" s="27">
        <v>0.05</v>
      </c>
      <c r="N3362" s="27" t="s">
        <v>882</v>
      </c>
      <c r="O3362" s="30">
        <v>201907474</v>
      </c>
      <c r="P3362" s="22"/>
      <c r="Q3362" s="22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9"/>
    </row>
    <row r="3363" spans="1:29" x14ac:dyDescent="0.25">
      <c r="A3363" s="27">
        <v>1997</v>
      </c>
      <c r="B3363" s="27" t="s">
        <v>5689</v>
      </c>
      <c r="C3363" s="27" t="s">
        <v>674</v>
      </c>
      <c r="D3363" s="27" t="s">
        <v>4037</v>
      </c>
      <c r="E3363" s="27" t="s">
        <v>4038</v>
      </c>
      <c r="F3363" s="28">
        <v>35519</v>
      </c>
      <c r="G3363" s="29">
        <v>0.63888888888888895</v>
      </c>
      <c r="H3363" s="28">
        <v>35519</v>
      </c>
      <c r="I3363" s="29">
        <v>0.74861111111111101</v>
      </c>
      <c r="J3363" s="27" t="s">
        <v>889</v>
      </c>
      <c r="K3363" s="27">
        <v>0</v>
      </c>
      <c r="L3363" s="27">
        <v>0.2</v>
      </c>
      <c r="M3363" s="27">
        <v>0.2</v>
      </c>
      <c r="N3363" s="27" t="s">
        <v>882</v>
      </c>
      <c r="O3363" s="30">
        <v>202006012</v>
      </c>
      <c r="P3363" s="22"/>
      <c r="Q3363" s="22"/>
      <c r="R3363" s="16"/>
      <c r="S3363" s="16"/>
      <c r="T3363" s="16"/>
      <c r="U3363" s="16"/>
      <c r="V3363" s="16"/>
      <c r="W3363" s="16"/>
      <c r="X3363" s="16"/>
      <c r="Y3363" s="16"/>
      <c r="Z3363" s="16"/>
      <c r="AA3363" s="16"/>
      <c r="AB3363" s="16"/>
      <c r="AC3363" s="19"/>
    </row>
    <row r="3364" spans="1:29" x14ac:dyDescent="0.25">
      <c r="A3364" s="27">
        <v>1997</v>
      </c>
      <c r="B3364" s="27" t="s">
        <v>5686</v>
      </c>
      <c r="C3364" s="27" t="s">
        <v>674</v>
      </c>
      <c r="D3364" s="27" t="s">
        <v>3830</v>
      </c>
      <c r="E3364" s="27" t="s">
        <v>808</v>
      </c>
      <c r="F3364" s="28">
        <v>35519</v>
      </c>
      <c r="G3364" s="29">
        <v>0.6875</v>
      </c>
      <c r="H3364" s="28">
        <v>35519</v>
      </c>
      <c r="I3364" s="29">
        <v>0.73611111111111116</v>
      </c>
      <c r="J3364" s="27" t="s">
        <v>889</v>
      </c>
      <c r="K3364" s="27">
        <v>0.2</v>
      </c>
      <c r="L3364" s="27">
        <v>0.2</v>
      </c>
      <c r="M3364" s="27">
        <v>0.4</v>
      </c>
      <c r="N3364" s="27" t="s">
        <v>882</v>
      </c>
      <c r="O3364" s="30">
        <v>201907297</v>
      </c>
      <c r="P3364" s="22"/>
      <c r="Q3364" s="22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9"/>
    </row>
    <row r="3365" spans="1:29" x14ac:dyDescent="0.25">
      <c r="A3365" s="27">
        <v>1997</v>
      </c>
      <c r="B3365" s="27" t="s">
        <v>5695</v>
      </c>
      <c r="C3365" s="27" t="s">
        <v>674</v>
      </c>
      <c r="D3365" s="27" t="s">
        <v>3859</v>
      </c>
      <c r="E3365" s="27" t="s">
        <v>4061</v>
      </c>
      <c r="F3365" s="28">
        <v>35519</v>
      </c>
      <c r="G3365" s="29">
        <v>0.71875</v>
      </c>
      <c r="H3365" s="28">
        <v>35519</v>
      </c>
      <c r="I3365" s="29">
        <v>0.75</v>
      </c>
      <c r="J3365" s="27" t="s">
        <v>889</v>
      </c>
      <c r="K3365" s="27">
        <v>0</v>
      </c>
      <c r="L3365" s="27">
        <v>0.02</v>
      </c>
      <c r="M3365" s="27">
        <v>0.02</v>
      </c>
      <c r="N3365" s="27" t="s">
        <v>882</v>
      </c>
      <c r="O3365" s="30">
        <v>201908178</v>
      </c>
      <c r="P3365" s="22"/>
      <c r="Q3365" s="22"/>
      <c r="R3365" s="16"/>
      <c r="S3365" s="16"/>
      <c r="T3365" s="16"/>
      <c r="U3365" s="16"/>
      <c r="V3365" s="16"/>
      <c r="W3365" s="16"/>
      <c r="X3365" s="16"/>
      <c r="Y3365" s="16"/>
      <c r="Z3365" s="16"/>
      <c r="AA3365" s="16"/>
      <c r="AB3365" s="16"/>
      <c r="AC3365" s="19"/>
    </row>
    <row r="3366" spans="1:29" x14ac:dyDescent="0.25">
      <c r="A3366" s="27">
        <v>1997</v>
      </c>
      <c r="B3366" s="27" t="s">
        <v>5683</v>
      </c>
      <c r="C3366" s="27" t="s">
        <v>674</v>
      </c>
      <c r="D3366" s="27" t="s">
        <v>3827</v>
      </c>
      <c r="E3366" s="27" t="s">
        <v>810</v>
      </c>
      <c r="F3366" s="28">
        <v>35519</v>
      </c>
      <c r="G3366" s="29">
        <v>0.73611111111111116</v>
      </c>
      <c r="H3366" s="28">
        <v>35519</v>
      </c>
      <c r="I3366" s="29">
        <v>0.81944444444444453</v>
      </c>
      <c r="J3366" s="27" t="s">
        <v>889</v>
      </c>
      <c r="K3366" s="27">
        <v>0</v>
      </c>
      <c r="L3366" s="27">
        <v>0.3</v>
      </c>
      <c r="M3366" s="27">
        <v>0.3</v>
      </c>
      <c r="N3366" s="27" t="s">
        <v>882</v>
      </c>
      <c r="O3366" s="30">
        <v>201505640</v>
      </c>
      <c r="P3366" s="22"/>
      <c r="Q3366" s="22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9"/>
    </row>
    <row r="3367" spans="1:29" x14ac:dyDescent="0.25">
      <c r="A3367" s="27">
        <v>1997</v>
      </c>
      <c r="B3367" s="27" t="s">
        <v>5709</v>
      </c>
      <c r="C3367" s="27" t="s">
        <v>674</v>
      </c>
      <c r="D3367" s="27" t="s">
        <v>3830</v>
      </c>
      <c r="E3367" s="27" t="s">
        <v>5710</v>
      </c>
      <c r="F3367" s="28">
        <v>35519</v>
      </c>
      <c r="G3367" s="29">
        <v>0.73958333333333337</v>
      </c>
      <c r="H3367" s="28">
        <v>35519</v>
      </c>
      <c r="I3367" s="29">
        <v>0.77777777777777779</v>
      </c>
      <c r="J3367" s="27" t="s">
        <v>889</v>
      </c>
      <c r="K3367" s="27">
        <v>0</v>
      </c>
      <c r="L3367" s="27">
        <v>0.1</v>
      </c>
      <c r="M3367" s="27">
        <v>0.1</v>
      </c>
      <c r="N3367" s="27" t="s">
        <v>882</v>
      </c>
      <c r="O3367" s="30">
        <v>201907425</v>
      </c>
      <c r="P3367" s="22"/>
      <c r="Q3367" s="22"/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9"/>
    </row>
    <row r="3368" spans="1:29" x14ac:dyDescent="0.25">
      <c r="A3368" s="27">
        <v>1997</v>
      </c>
      <c r="B3368" s="27" t="s">
        <v>5694</v>
      </c>
      <c r="C3368" s="27" t="s">
        <v>674</v>
      </c>
      <c r="D3368" s="27" t="s">
        <v>752</v>
      </c>
      <c r="E3368" s="27" t="s">
        <v>752</v>
      </c>
      <c r="F3368" s="28">
        <v>35519</v>
      </c>
      <c r="G3368" s="29">
        <v>0.74305555555555547</v>
      </c>
      <c r="H3368" s="28">
        <v>35519</v>
      </c>
      <c r="I3368" s="29">
        <v>0.76041666666666663</v>
      </c>
      <c r="J3368" s="27" t="s">
        <v>889</v>
      </c>
      <c r="K3368" s="27">
        <v>0</v>
      </c>
      <c r="L3368" s="27">
        <v>0.05</v>
      </c>
      <c r="M3368" s="27">
        <v>0.05</v>
      </c>
      <c r="N3368" s="27" t="s">
        <v>882</v>
      </c>
      <c r="O3368" s="30">
        <v>202102693</v>
      </c>
      <c r="P3368" s="22"/>
      <c r="Q3368" s="22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9"/>
    </row>
    <row r="3369" spans="1:29" x14ac:dyDescent="0.25">
      <c r="A3369" s="27">
        <v>1997</v>
      </c>
      <c r="B3369" s="27" t="s">
        <v>2124</v>
      </c>
      <c r="C3369" s="27" t="s">
        <v>676</v>
      </c>
      <c r="D3369" s="27" t="s">
        <v>891</v>
      </c>
      <c r="E3369" s="27" t="s">
        <v>2125</v>
      </c>
      <c r="F3369" s="28">
        <v>35519</v>
      </c>
      <c r="G3369" s="29">
        <v>0.75</v>
      </c>
      <c r="H3369" s="28">
        <v>35519</v>
      </c>
      <c r="I3369" s="29">
        <v>0.98472222222222217</v>
      </c>
      <c r="J3369" s="27" t="s">
        <v>889</v>
      </c>
      <c r="K3369" s="27">
        <v>8</v>
      </c>
      <c r="L3369" s="27">
        <v>0</v>
      </c>
      <c r="M3369" s="27">
        <v>8</v>
      </c>
      <c r="N3369" s="27" t="s">
        <v>882</v>
      </c>
      <c r="O3369" s="30">
        <v>202007723</v>
      </c>
      <c r="P3369" s="22"/>
      <c r="Q3369" s="22"/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9"/>
    </row>
    <row r="3370" spans="1:29" x14ac:dyDescent="0.25">
      <c r="A3370" s="27">
        <v>1997</v>
      </c>
      <c r="B3370" s="27" t="s">
        <v>5717</v>
      </c>
      <c r="C3370" s="27" t="s">
        <v>674</v>
      </c>
      <c r="D3370" s="27" t="s">
        <v>3841</v>
      </c>
      <c r="E3370" s="27" t="s">
        <v>3842</v>
      </c>
      <c r="F3370" s="28">
        <v>35519</v>
      </c>
      <c r="G3370" s="29">
        <v>0.77777777777777779</v>
      </c>
      <c r="H3370" s="28">
        <v>35519</v>
      </c>
      <c r="I3370" s="29">
        <v>0.80208333333333337</v>
      </c>
      <c r="J3370" s="27" t="s">
        <v>889</v>
      </c>
      <c r="K3370" s="27">
        <v>0</v>
      </c>
      <c r="L3370" s="27">
        <v>0.05</v>
      </c>
      <c r="M3370" s="27">
        <v>0.05</v>
      </c>
      <c r="N3370" s="27" t="s">
        <v>882</v>
      </c>
      <c r="O3370" s="30">
        <v>201900131</v>
      </c>
      <c r="P3370" s="22"/>
      <c r="Q3370" s="22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9"/>
    </row>
    <row r="3371" spans="1:29" x14ac:dyDescent="0.25">
      <c r="A3371" s="27">
        <v>1997</v>
      </c>
      <c r="B3371" s="27" t="s">
        <v>2122</v>
      </c>
      <c r="C3371" s="27" t="s">
        <v>676</v>
      </c>
      <c r="D3371" s="27" t="s">
        <v>887</v>
      </c>
      <c r="E3371" s="27" t="s">
        <v>2123</v>
      </c>
      <c r="F3371" s="28">
        <v>35519</v>
      </c>
      <c r="G3371" s="29">
        <v>0.78125</v>
      </c>
      <c r="H3371" s="28">
        <v>35519</v>
      </c>
      <c r="I3371" s="29">
        <v>0.84375</v>
      </c>
      <c r="J3371" s="27" t="s">
        <v>889</v>
      </c>
      <c r="K3371" s="27">
        <v>0</v>
      </c>
      <c r="L3371" s="27">
        <v>0.2</v>
      </c>
      <c r="M3371" s="27">
        <v>0.2</v>
      </c>
      <c r="N3371" s="27" t="s">
        <v>882</v>
      </c>
      <c r="O3371" s="30">
        <v>201906235</v>
      </c>
      <c r="P3371" s="22"/>
      <c r="Q3371" s="22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9"/>
    </row>
    <row r="3372" spans="1:29" x14ac:dyDescent="0.25">
      <c r="A3372" s="27">
        <v>1997</v>
      </c>
      <c r="B3372" s="27" t="s">
        <v>5692</v>
      </c>
      <c r="C3372" s="27" t="s">
        <v>674</v>
      </c>
      <c r="D3372" s="27" t="s">
        <v>3939</v>
      </c>
      <c r="E3372" s="27" t="s">
        <v>777</v>
      </c>
      <c r="F3372" s="28">
        <v>35519</v>
      </c>
      <c r="G3372" s="29">
        <v>0.81597222222222221</v>
      </c>
      <c r="H3372" s="28">
        <v>35519</v>
      </c>
      <c r="I3372" s="29">
        <v>0.86805555555555547</v>
      </c>
      <c r="J3372" s="27" t="s">
        <v>889</v>
      </c>
      <c r="K3372" s="27">
        <v>0</v>
      </c>
      <c r="L3372" s="27">
        <v>0.2</v>
      </c>
      <c r="M3372" s="27">
        <v>0.2</v>
      </c>
      <c r="N3372" s="27" t="s">
        <v>882</v>
      </c>
      <c r="O3372" s="30">
        <v>201800328</v>
      </c>
      <c r="P3372" s="22"/>
      <c r="Q3372" s="22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9"/>
    </row>
    <row r="3373" spans="1:29" x14ac:dyDescent="0.25">
      <c r="A3373" s="27">
        <v>1997</v>
      </c>
      <c r="B3373" s="27" t="s">
        <v>5681</v>
      </c>
      <c r="C3373" s="27" t="s">
        <v>674</v>
      </c>
      <c r="D3373" s="27" t="s">
        <v>1248</v>
      </c>
      <c r="E3373" s="27" t="s">
        <v>4042</v>
      </c>
      <c r="F3373" s="28">
        <v>35519</v>
      </c>
      <c r="G3373" s="29">
        <v>0.89930555555555547</v>
      </c>
      <c r="H3373" s="28">
        <v>35519</v>
      </c>
      <c r="I3373" s="29">
        <v>0.93402777777777779</v>
      </c>
      <c r="J3373" s="27" t="s">
        <v>889</v>
      </c>
      <c r="K3373" s="27">
        <v>0</v>
      </c>
      <c r="L3373" s="27">
        <v>0.1</v>
      </c>
      <c r="M3373" s="27">
        <v>0.1</v>
      </c>
      <c r="N3373" s="27" t="s">
        <v>882</v>
      </c>
      <c r="O3373" s="30">
        <v>201705641</v>
      </c>
      <c r="P3373" s="22"/>
      <c r="Q3373" s="22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9"/>
    </row>
    <row r="3374" spans="1:29" x14ac:dyDescent="0.25">
      <c r="A3374" s="27">
        <v>1997</v>
      </c>
      <c r="B3374" s="27" t="s">
        <v>5698</v>
      </c>
      <c r="C3374" s="27" t="s">
        <v>674</v>
      </c>
      <c r="D3374" s="27" t="s">
        <v>1248</v>
      </c>
      <c r="E3374" s="27" t="s">
        <v>4461</v>
      </c>
      <c r="F3374" s="28">
        <v>35519</v>
      </c>
      <c r="G3374" s="29">
        <v>0.90625</v>
      </c>
      <c r="H3374" s="28">
        <v>35519</v>
      </c>
      <c r="I3374" s="29">
        <v>0.95833333333333337</v>
      </c>
      <c r="J3374" s="27" t="s">
        <v>889</v>
      </c>
      <c r="K3374" s="27">
        <v>0</v>
      </c>
      <c r="L3374" s="27">
        <v>0.05</v>
      </c>
      <c r="M3374" s="27">
        <v>0.05</v>
      </c>
      <c r="N3374" s="27" t="s">
        <v>882</v>
      </c>
      <c r="O3374" s="30">
        <v>201907942</v>
      </c>
      <c r="P3374" s="22"/>
      <c r="Q3374" s="22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9"/>
    </row>
    <row r="3375" spans="1:29" x14ac:dyDescent="0.25">
      <c r="A3375" s="27">
        <v>1997</v>
      </c>
      <c r="B3375" s="27" t="s">
        <v>5682</v>
      </c>
      <c r="C3375" s="27" t="s">
        <v>674</v>
      </c>
      <c r="D3375" s="27" t="s">
        <v>802</v>
      </c>
      <c r="E3375" s="27" t="s">
        <v>4125</v>
      </c>
      <c r="F3375" s="28">
        <v>35519</v>
      </c>
      <c r="G3375" s="29">
        <v>0.90972222222222221</v>
      </c>
      <c r="H3375" s="28">
        <v>35519</v>
      </c>
      <c r="I3375" s="29">
        <v>0.96527777777777779</v>
      </c>
      <c r="J3375" s="27" t="s">
        <v>889</v>
      </c>
      <c r="K3375" s="27">
        <v>0</v>
      </c>
      <c r="L3375" s="27">
        <v>0.02</v>
      </c>
      <c r="M3375" s="27">
        <v>0.02</v>
      </c>
      <c r="N3375" s="27" t="s">
        <v>882</v>
      </c>
      <c r="O3375" s="30">
        <v>201806776</v>
      </c>
      <c r="P3375" s="22"/>
      <c r="Q3375" s="22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9"/>
    </row>
    <row r="3376" spans="1:29" x14ac:dyDescent="0.25">
      <c r="A3376" s="27">
        <v>1997</v>
      </c>
      <c r="B3376" s="27" t="s">
        <v>5679</v>
      </c>
      <c r="C3376" s="27" t="s">
        <v>674</v>
      </c>
      <c r="D3376" s="27" t="s">
        <v>853</v>
      </c>
      <c r="E3376" s="27" t="s">
        <v>3891</v>
      </c>
      <c r="F3376" s="28">
        <v>35519</v>
      </c>
      <c r="G3376" s="29">
        <v>0.91319444444444453</v>
      </c>
      <c r="H3376" s="28">
        <v>35519</v>
      </c>
      <c r="I3376" s="29">
        <v>0.96180555555555547</v>
      </c>
      <c r="J3376" s="27" t="s">
        <v>889</v>
      </c>
      <c r="K3376" s="27">
        <v>0</v>
      </c>
      <c r="L3376" s="27">
        <v>0.05</v>
      </c>
      <c r="M3376" s="27">
        <v>0.05</v>
      </c>
      <c r="N3376" s="27" t="s">
        <v>882</v>
      </c>
      <c r="O3376" s="30">
        <v>201806092</v>
      </c>
      <c r="P3376" s="22"/>
      <c r="Q3376" s="22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9"/>
    </row>
    <row r="3377" spans="1:29" x14ac:dyDescent="0.25">
      <c r="A3377" s="27">
        <v>1997</v>
      </c>
      <c r="B3377" s="27" t="s">
        <v>5680</v>
      </c>
      <c r="C3377" s="27" t="s">
        <v>674</v>
      </c>
      <c r="D3377" s="27" t="s">
        <v>752</v>
      </c>
      <c r="E3377" s="27" t="s">
        <v>5111</v>
      </c>
      <c r="F3377" s="28">
        <v>35519</v>
      </c>
      <c r="G3377" s="29">
        <v>0.94444444444444453</v>
      </c>
      <c r="H3377" s="28">
        <v>35519</v>
      </c>
      <c r="I3377" s="29">
        <v>0.97569444444444453</v>
      </c>
      <c r="J3377" s="27" t="s">
        <v>889</v>
      </c>
      <c r="K3377" s="27">
        <v>0</v>
      </c>
      <c r="L3377" s="27">
        <v>0.1</v>
      </c>
      <c r="M3377" s="27">
        <v>0.1</v>
      </c>
      <c r="N3377" s="27" t="s">
        <v>882</v>
      </c>
      <c r="O3377" s="30">
        <v>201900139</v>
      </c>
      <c r="P3377" s="22"/>
      <c r="Q3377" s="22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9"/>
    </row>
    <row r="3378" spans="1:29" x14ac:dyDescent="0.25">
      <c r="A3378" s="27">
        <v>1997</v>
      </c>
      <c r="B3378" s="27" t="s">
        <v>5679</v>
      </c>
      <c r="C3378" s="27" t="s">
        <v>674</v>
      </c>
      <c r="D3378" s="27" t="s">
        <v>853</v>
      </c>
      <c r="E3378" s="27" t="s">
        <v>3891</v>
      </c>
      <c r="F3378" s="28">
        <v>35519</v>
      </c>
      <c r="G3378" s="29">
        <v>0.98611111111111116</v>
      </c>
      <c r="H3378" s="28">
        <v>35520</v>
      </c>
      <c r="I3378" s="29">
        <v>4.8611111111111112E-2</v>
      </c>
      <c r="J3378" s="27" t="s">
        <v>889</v>
      </c>
      <c r="K3378" s="27">
        <v>0.15</v>
      </c>
      <c r="L3378" s="27">
        <v>0.15</v>
      </c>
      <c r="M3378" s="27">
        <v>0.3</v>
      </c>
      <c r="N3378" s="27" t="s">
        <v>882</v>
      </c>
      <c r="O3378" s="30">
        <v>201705783</v>
      </c>
      <c r="P3378" s="22"/>
      <c r="Q3378" s="22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9"/>
    </row>
    <row r="3379" spans="1:29" x14ac:dyDescent="0.25">
      <c r="A3379" s="27">
        <v>1997</v>
      </c>
      <c r="B3379" s="27" t="s">
        <v>5685</v>
      </c>
      <c r="C3379" s="27" t="s">
        <v>674</v>
      </c>
      <c r="D3379" s="27" t="s">
        <v>3859</v>
      </c>
      <c r="E3379" s="27" t="s">
        <v>4052</v>
      </c>
      <c r="F3379" s="28">
        <v>35520</v>
      </c>
      <c r="G3379" s="29">
        <v>3.472222222222222E-3</v>
      </c>
      <c r="H3379" s="28">
        <v>35520</v>
      </c>
      <c r="I3379" s="29">
        <v>3.4722222222222224E-2</v>
      </c>
      <c r="J3379" s="27" t="s">
        <v>889</v>
      </c>
      <c r="K3379" s="27">
        <v>0</v>
      </c>
      <c r="L3379" s="27">
        <v>0.03</v>
      </c>
      <c r="M3379" s="27">
        <v>0.03</v>
      </c>
      <c r="N3379" s="27" t="s">
        <v>882</v>
      </c>
      <c r="O3379" s="30">
        <v>201909521</v>
      </c>
      <c r="P3379" s="22"/>
      <c r="Q3379" s="22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9"/>
    </row>
    <row r="3380" spans="1:29" x14ac:dyDescent="0.25">
      <c r="A3380" s="27">
        <v>1997</v>
      </c>
      <c r="B3380" s="27" t="s">
        <v>5690</v>
      </c>
      <c r="C3380" s="27" t="s">
        <v>674</v>
      </c>
      <c r="D3380" s="27" t="s">
        <v>3939</v>
      </c>
      <c r="E3380" s="27" t="s">
        <v>4232</v>
      </c>
      <c r="F3380" s="28">
        <v>35520</v>
      </c>
      <c r="G3380" s="29">
        <v>4.1666666666666664E-2</v>
      </c>
      <c r="H3380" s="28">
        <v>35520</v>
      </c>
      <c r="I3380" s="29">
        <v>6.9444444444444434E-2</v>
      </c>
      <c r="J3380" s="27" t="s">
        <v>889</v>
      </c>
      <c r="K3380" s="27">
        <v>0</v>
      </c>
      <c r="L3380" s="27">
        <v>0.1</v>
      </c>
      <c r="M3380" s="27">
        <v>0.1</v>
      </c>
      <c r="N3380" s="27" t="s">
        <v>882</v>
      </c>
      <c r="O3380" s="30">
        <v>201906634</v>
      </c>
      <c r="P3380" s="22"/>
      <c r="Q3380" s="22"/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9"/>
    </row>
    <row r="3381" spans="1:29" x14ac:dyDescent="0.25">
      <c r="A3381" s="27">
        <v>1997</v>
      </c>
      <c r="B3381" s="27" t="s">
        <v>5676</v>
      </c>
      <c r="C3381" s="27" t="s">
        <v>674</v>
      </c>
      <c r="D3381" s="27" t="s">
        <v>3827</v>
      </c>
      <c r="E3381" s="27" t="s">
        <v>780</v>
      </c>
      <c r="F3381" s="28">
        <v>35520</v>
      </c>
      <c r="G3381" s="29">
        <v>0.10416666666666667</v>
      </c>
      <c r="H3381" s="28">
        <v>35520</v>
      </c>
      <c r="I3381" s="29">
        <v>0.15625</v>
      </c>
      <c r="J3381" s="27" t="s">
        <v>889</v>
      </c>
      <c r="K3381" s="27">
        <v>0</v>
      </c>
      <c r="L3381" s="27">
        <v>0.01</v>
      </c>
      <c r="M3381" s="27">
        <v>0.01</v>
      </c>
      <c r="N3381" s="27" t="s">
        <v>882</v>
      </c>
      <c r="O3381" s="30">
        <v>202008021</v>
      </c>
      <c r="P3381" s="22"/>
      <c r="Q3381" s="22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9"/>
    </row>
    <row r="3382" spans="1:29" x14ac:dyDescent="0.25">
      <c r="A3382" s="27">
        <v>1997</v>
      </c>
      <c r="B3382" s="27" t="s">
        <v>5679</v>
      </c>
      <c r="C3382" s="27" t="s">
        <v>674</v>
      </c>
      <c r="D3382" s="27" t="s">
        <v>853</v>
      </c>
      <c r="E3382" s="27" t="s">
        <v>3891</v>
      </c>
      <c r="F3382" s="28">
        <v>35520</v>
      </c>
      <c r="G3382" s="29">
        <v>0.19097222222222221</v>
      </c>
      <c r="H3382" s="28">
        <v>35520</v>
      </c>
      <c r="I3382" s="29">
        <v>0.33333333333333331</v>
      </c>
      <c r="J3382" s="27" t="s">
        <v>889</v>
      </c>
      <c r="K3382" s="27">
        <v>0</v>
      </c>
      <c r="L3382" s="27">
        <v>0.15</v>
      </c>
      <c r="M3382" s="27">
        <v>0.15</v>
      </c>
      <c r="N3382" s="27" t="s">
        <v>882</v>
      </c>
      <c r="O3382" s="30">
        <v>201806544</v>
      </c>
      <c r="P3382" s="22"/>
      <c r="Q3382" s="22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9"/>
    </row>
    <row r="3383" spans="1:29" x14ac:dyDescent="0.25">
      <c r="A3383" s="27">
        <v>1997</v>
      </c>
      <c r="B3383" s="27" t="s">
        <v>2115</v>
      </c>
      <c r="C3383" s="27" t="s">
        <v>676</v>
      </c>
      <c r="D3383" s="27" t="s">
        <v>930</v>
      </c>
      <c r="E3383" s="27" t="s">
        <v>1367</v>
      </c>
      <c r="F3383" s="28">
        <v>35520</v>
      </c>
      <c r="G3383" s="29">
        <v>0.28472222222222221</v>
      </c>
      <c r="H3383" s="28">
        <v>35520</v>
      </c>
      <c r="I3383" s="29">
        <v>0.3298611111111111</v>
      </c>
      <c r="J3383" s="27" t="s">
        <v>889</v>
      </c>
      <c r="K3383" s="27">
        <v>0.02</v>
      </c>
      <c r="L3383" s="27">
        <v>0</v>
      </c>
      <c r="M3383" s="27">
        <v>0.02</v>
      </c>
      <c r="N3383" s="27" t="s">
        <v>882</v>
      </c>
      <c r="O3383" s="30">
        <v>200806079</v>
      </c>
      <c r="P3383" s="22"/>
      <c r="Q3383" s="22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9"/>
    </row>
    <row r="3384" spans="1:29" x14ac:dyDescent="0.25">
      <c r="A3384" s="27">
        <v>1997</v>
      </c>
      <c r="B3384" s="27" t="s">
        <v>5677</v>
      </c>
      <c r="C3384" s="27" t="s">
        <v>674</v>
      </c>
      <c r="D3384" s="27" t="s">
        <v>802</v>
      </c>
      <c r="E3384" s="27" t="s">
        <v>3863</v>
      </c>
      <c r="F3384" s="28">
        <v>35520</v>
      </c>
      <c r="G3384" s="29">
        <v>0.35416666666666669</v>
      </c>
      <c r="H3384" s="28">
        <v>35520</v>
      </c>
      <c r="I3384" s="29">
        <v>0.39583333333333331</v>
      </c>
      <c r="J3384" s="27" t="s">
        <v>889</v>
      </c>
      <c r="K3384" s="27">
        <v>0</v>
      </c>
      <c r="L3384" s="27">
        <v>0.02</v>
      </c>
      <c r="M3384" s="27">
        <v>0.02</v>
      </c>
      <c r="N3384" s="27" t="s">
        <v>882</v>
      </c>
      <c r="O3384" s="30">
        <v>201907288</v>
      </c>
      <c r="P3384" s="22"/>
      <c r="Q3384" s="22"/>
      <c r="R3384" s="16"/>
      <c r="S3384" s="16"/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9"/>
    </row>
    <row r="3385" spans="1:29" x14ac:dyDescent="0.25">
      <c r="A3385" s="27">
        <v>1997</v>
      </c>
      <c r="B3385" s="27" t="s">
        <v>5687</v>
      </c>
      <c r="C3385" s="27" t="s">
        <v>674</v>
      </c>
      <c r="D3385" s="27" t="s">
        <v>802</v>
      </c>
      <c r="E3385" s="27" t="s">
        <v>5688</v>
      </c>
      <c r="F3385" s="28">
        <v>35520</v>
      </c>
      <c r="G3385" s="29">
        <v>0.43402777777777773</v>
      </c>
      <c r="H3385" s="28">
        <v>35520</v>
      </c>
      <c r="I3385" s="29">
        <v>0.5625</v>
      </c>
      <c r="J3385" s="27" t="s">
        <v>889</v>
      </c>
      <c r="K3385" s="27">
        <v>0</v>
      </c>
      <c r="L3385" s="27">
        <v>0.2</v>
      </c>
      <c r="M3385" s="27">
        <v>0.2</v>
      </c>
      <c r="N3385" s="27" t="s">
        <v>882</v>
      </c>
      <c r="O3385" s="30">
        <v>201706534</v>
      </c>
      <c r="P3385" s="22"/>
      <c r="Q3385" s="22"/>
      <c r="R3385" s="16"/>
      <c r="S3385" s="16"/>
      <c r="T3385" s="16"/>
      <c r="U3385" s="16"/>
      <c r="V3385" s="16"/>
      <c r="W3385" s="16"/>
      <c r="X3385" s="16"/>
      <c r="Y3385" s="16"/>
      <c r="Z3385" s="16"/>
      <c r="AA3385" s="16"/>
      <c r="AB3385" s="16"/>
      <c r="AC3385" s="19"/>
    </row>
    <row r="3386" spans="1:29" x14ac:dyDescent="0.25">
      <c r="A3386" s="27">
        <v>1997</v>
      </c>
      <c r="B3386" s="27" t="s">
        <v>2724</v>
      </c>
      <c r="C3386" s="27" t="s">
        <v>2231</v>
      </c>
      <c r="D3386" s="27" t="s">
        <v>2581</v>
      </c>
      <c r="E3386" s="27" t="s">
        <v>2635</v>
      </c>
      <c r="F3386" s="28">
        <v>35520</v>
      </c>
      <c r="G3386" s="29">
        <v>0.48958333333333331</v>
      </c>
      <c r="H3386" s="28">
        <v>35520</v>
      </c>
      <c r="I3386" s="29">
        <v>0.625</v>
      </c>
      <c r="J3386" s="27"/>
      <c r="K3386" s="27">
        <v>0.6</v>
      </c>
      <c r="L3386" s="27">
        <v>0</v>
      </c>
      <c r="M3386" s="27">
        <v>0.6</v>
      </c>
      <c r="N3386" s="27" t="s">
        <v>2163</v>
      </c>
      <c r="O3386" s="30">
        <v>202003466</v>
      </c>
      <c r="P3386" s="22"/>
      <c r="Q3386" s="22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9"/>
    </row>
    <row r="3387" spans="1:29" x14ac:dyDescent="0.25">
      <c r="A3387" s="27">
        <v>1997</v>
      </c>
      <c r="B3387" s="27" t="s">
        <v>5676</v>
      </c>
      <c r="C3387" s="27" t="s">
        <v>674</v>
      </c>
      <c r="D3387" s="27" t="s">
        <v>3827</v>
      </c>
      <c r="E3387" s="27" t="s">
        <v>780</v>
      </c>
      <c r="F3387" s="28">
        <v>35520</v>
      </c>
      <c r="G3387" s="29">
        <v>0.58333333333333337</v>
      </c>
      <c r="H3387" s="28">
        <v>35520</v>
      </c>
      <c r="I3387" s="29">
        <v>0.625</v>
      </c>
      <c r="J3387" s="27" t="s">
        <v>889</v>
      </c>
      <c r="K3387" s="27">
        <v>0</v>
      </c>
      <c r="L3387" s="27">
        <v>0.02</v>
      </c>
      <c r="M3387" s="27">
        <v>0.02</v>
      </c>
      <c r="N3387" s="27" t="s">
        <v>882</v>
      </c>
      <c r="O3387" s="30">
        <v>202000705</v>
      </c>
      <c r="P3387" s="22"/>
      <c r="Q3387" s="22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9"/>
    </row>
    <row r="3388" spans="1:29" x14ac:dyDescent="0.25">
      <c r="A3388" s="27">
        <v>1997</v>
      </c>
      <c r="B3388" s="27" t="s">
        <v>2774</v>
      </c>
      <c r="C3388" s="27" t="s">
        <v>2231</v>
      </c>
      <c r="D3388" s="27" t="s">
        <v>2232</v>
      </c>
      <c r="E3388" s="27" t="s">
        <v>2233</v>
      </c>
      <c r="F3388" s="28">
        <v>35520</v>
      </c>
      <c r="G3388" s="29">
        <v>0.58680555555555558</v>
      </c>
      <c r="H3388" s="28">
        <v>35520</v>
      </c>
      <c r="I3388" s="29">
        <v>0.62847222222222221</v>
      </c>
      <c r="J3388" s="27" t="s">
        <v>889</v>
      </c>
      <c r="K3388" s="27">
        <v>0</v>
      </c>
      <c r="L3388" s="27">
        <v>0.01</v>
      </c>
      <c r="M3388" s="27">
        <v>0.01</v>
      </c>
      <c r="N3388" s="27" t="s">
        <v>882</v>
      </c>
      <c r="O3388" s="30">
        <v>201900188</v>
      </c>
      <c r="P3388" s="22"/>
      <c r="Q3388" s="22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6"/>
      <c r="AC3388" s="19"/>
    </row>
    <row r="3389" spans="1:29" x14ac:dyDescent="0.25">
      <c r="A3389" s="27">
        <v>1997</v>
      </c>
      <c r="B3389" s="27" t="s">
        <v>5674</v>
      </c>
      <c r="C3389" s="27" t="s">
        <v>674</v>
      </c>
      <c r="D3389" s="27" t="s">
        <v>802</v>
      </c>
      <c r="E3389" s="27" t="s">
        <v>3863</v>
      </c>
      <c r="F3389" s="28">
        <v>35520</v>
      </c>
      <c r="G3389" s="29">
        <v>0.58680555555555558</v>
      </c>
      <c r="H3389" s="28">
        <v>35520</v>
      </c>
      <c r="I3389" s="29">
        <v>0.99652777777777779</v>
      </c>
      <c r="J3389" s="27" t="s">
        <v>889</v>
      </c>
      <c r="K3389" s="27">
        <v>0.5</v>
      </c>
      <c r="L3389" s="27">
        <v>1</v>
      </c>
      <c r="M3389" s="27">
        <v>1.5</v>
      </c>
      <c r="N3389" s="27" t="s">
        <v>882</v>
      </c>
      <c r="O3389" s="30">
        <v>201407691</v>
      </c>
      <c r="P3389" s="22"/>
      <c r="Q3389" s="22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9"/>
    </row>
    <row r="3390" spans="1:29" x14ac:dyDescent="0.25">
      <c r="A3390" s="27">
        <v>1997</v>
      </c>
      <c r="B3390" s="27" t="s">
        <v>2120</v>
      </c>
      <c r="C3390" s="27" t="s">
        <v>676</v>
      </c>
      <c r="D3390" s="27" t="s">
        <v>887</v>
      </c>
      <c r="E3390" s="27" t="s">
        <v>850</v>
      </c>
      <c r="F3390" s="28">
        <v>35520</v>
      </c>
      <c r="G3390" s="29">
        <v>0.60416666666666663</v>
      </c>
      <c r="H3390" s="28">
        <v>35520</v>
      </c>
      <c r="I3390" s="29">
        <v>0.67361111111111116</v>
      </c>
      <c r="J3390" s="27" t="s">
        <v>889</v>
      </c>
      <c r="K3390" s="27">
        <v>0</v>
      </c>
      <c r="L3390" s="27">
        <v>0.03</v>
      </c>
      <c r="M3390" s="27">
        <v>0.03</v>
      </c>
      <c r="N3390" s="27" t="s">
        <v>882</v>
      </c>
      <c r="O3390" s="30">
        <v>201706200</v>
      </c>
      <c r="P3390" s="22"/>
      <c r="Q3390" s="22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9"/>
    </row>
    <row r="3391" spans="1:29" x14ac:dyDescent="0.25">
      <c r="A3391" s="27">
        <v>1997</v>
      </c>
      <c r="B3391" s="27" t="s">
        <v>2121</v>
      </c>
      <c r="C3391" s="27" t="s">
        <v>676</v>
      </c>
      <c r="D3391" s="27" t="s">
        <v>891</v>
      </c>
      <c r="E3391" s="27" t="s">
        <v>2031</v>
      </c>
      <c r="F3391" s="28">
        <v>35520</v>
      </c>
      <c r="G3391" s="29">
        <v>0.62847222222222221</v>
      </c>
      <c r="H3391" s="28">
        <v>35520</v>
      </c>
      <c r="I3391" s="29">
        <v>0.69097222222222221</v>
      </c>
      <c r="J3391" s="27" t="s">
        <v>889</v>
      </c>
      <c r="K3391" s="27">
        <v>0.1</v>
      </c>
      <c r="L3391" s="27">
        <v>0</v>
      </c>
      <c r="M3391" s="27">
        <v>0.1</v>
      </c>
      <c r="N3391" s="27" t="s">
        <v>882</v>
      </c>
      <c r="O3391" s="30">
        <v>201704560</v>
      </c>
      <c r="P3391" s="22"/>
      <c r="Q3391" s="22"/>
      <c r="R3391" s="16"/>
      <c r="S3391" s="16"/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9"/>
    </row>
    <row r="3392" spans="1:29" x14ac:dyDescent="0.25">
      <c r="A3392" s="27">
        <v>1997</v>
      </c>
      <c r="B3392" s="27" t="s">
        <v>5675</v>
      </c>
      <c r="C3392" s="27" t="s">
        <v>674</v>
      </c>
      <c r="D3392" s="27" t="s">
        <v>3827</v>
      </c>
      <c r="E3392" s="27" t="s">
        <v>3828</v>
      </c>
      <c r="F3392" s="28">
        <v>35520</v>
      </c>
      <c r="G3392" s="29">
        <v>0.66319444444444442</v>
      </c>
      <c r="H3392" s="28">
        <v>35520</v>
      </c>
      <c r="I3392" s="29">
        <v>0.74652777777777779</v>
      </c>
      <c r="J3392" s="27" t="s">
        <v>889</v>
      </c>
      <c r="K3392" s="27">
        <v>0</v>
      </c>
      <c r="L3392" s="27">
        <v>0.05</v>
      </c>
      <c r="M3392" s="27">
        <v>0.05</v>
      </c>
      <c r="N3392" s="27" t="s">
        <v>882</v>
      </c>
      <c r="O3392" s="30">
        <v>201907287</v>
      </c>
      <c r="P3392" s="22"/>
      <c r="Q3392" s="22"/>
      <c r="R3392" s="16"/>
      <c r="S3392" s="16"/>
      <c r="T3392" s="16"/>
      <c r="U3392" s="16"/>
      <c r="V3392" s="16"/>
      <c r="W3392" s="16"/>
      <c r="X3392" s="16"/>
      <c r="Y3392" s="16"/>
      <c r="Z3392" s="16"/>
      <c r="AA3392" s="16"/>
      <c r="AB3392" s="16"/>
      <c r="AC3392" s="19"/>
    </row>
    <row r="3393" spans="1:29" x14ac:dyDescent="0.25">
      <c r="A3393" s="27">
        <v>1997</v>
      </c>
      <c r="B3393" s="27" t="s">
        <v>2118</v>
      </c>
      <c r="C3393" s="27" t="s">
        <v>676</v>
      </c>
      <c r="D3393" s="27" t="s">
        <v>887</v>
      </c>
      <c r="E3393" s="27" t="s">
        <v>2119</v>
      </c>
      <c r="F3393" s="28">
        <v>35520</v>
      </c>
      <c r="G3393" s="29">
        <v>0.69097222222222221</v>
      </c>
      <c r="H3393" s="28">
        <v>35520</v>
      </c>
      <c r="I3393" s="29">
        <v>0.71875</v>
      </c>
      <c r="J3393" s="27" t="s">
        <v>889</v>
      </c>
      <c r="K3393" s="27">
        <v>0</v>
      </c>
      <c r="L3393" s="27">
        <v>0.1</v>
      </c>
      <c r="M3393" s="27">
        <v>0.1</v>
      </c>
      <c r="N3393" s="27" t="s">
        <v>882</v>
      </c>
      <c r="O3393" s="30">
        <v>201704790</v>
      </c>
      <c r="P3393" s="22"/>
      <c r="Q3393" s="22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9"/>
    </row>
    <row r="3394" spans="1:29" x14ac:dyDescent="0.25">
      <c r="A3394" s="27">
        <v>1997</v>
      </c>
      <c r="B3394" s="27" t="s">
        <v>5673</v>
      </c>
      <c r="C3394" s="27" t="s">
        <v>674</v>
      </c>
      <c r="D3394" s="27" t="s">
        <v>4988</v>
      </c>
      <c r="E3394" s="27" t="s">
        <v>3865</v>
      </c>
      <c r="F3394" s="28">
        <v>35520</v>
      </c>
      <c r="G3394" s="29">
        <v>0.73263888888888884</v>
      </c>
      <c r="H3394" s="28">
        <v>35520</v>
      </c>
      <c r="I3394" s="29">
        <v>0.79166666666666663</v>
      </c>
      <c r="J3394" s="27" t="s">
        <v>889</v>
      </c>
      <c r="K3394" s="27">
        <v>0</v>
      </c>
      <c r="L3394" s="27">
        <v>0.5</v>
      </c>
      <c r="M3394" s="27">
        <v>0.5</v>
      </c>
      <c r="N3394" s="27" t="s">
        <v>882</v>
      </c>
      <c r="O3394" s="30">
        <v>202008856</v>
      </c>
      <c r="P3394" s="22"/>
      <c r="Q3394" s="22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9"/>
    </row>
    <row r="3395" spans="1:29" x14ac:dyDescent="0.25">
      <c r="A3395" s="27">
        <v>1997</v>
      </c>
      <c r="B3395" s="27" t="s">
        <v>5680</v>
      </c>
      <c r="C3395" s="27" t="s">
        <v>674</v>
      </c>
      <c r="D3395" s="27" t="s">
        <v>752</v>
      </c>
      <c r="E3395" s="27" t="s">
        <v>5111</v>
      </c>
      <c r="F3395" s="28">
        <v>35520</v>
      </c>
      <c r="G3395" s="29">
        <v>0.7729166666666667</v>
      </c>
      <c r="H3395" s="28">
        <v>35520</v>
      </c>
      <c r="I3395" s="29">
        <v>0.80208333333333337</v>
      </c>
      <c r="J3395" s="27" t="s">
        <v>889</v>
      </c>
      <c r="K3395" s="27">
        <v>0</v>
      </c>
      <c r="L3395" s="27">
        <v>0.01</v>
      </c>
      <c r="M3395" s="27">
        <v>0.01</v>
      </c>
      <c r="N3395" s="27" t="s">
        <v>882</v>
      </c>
      <c r="O3395" s="30">
        <v>201806178</v>
      </c>
      <c r="P3395" s="22"/>
      <c r="Q3395" s="22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9"/>
    </row>
    <row r="3396" spans="1:29" x14ac:dyDescent="0.25">
      <c r="A3396" s="27">
        <v>1997</v>
      </c>
      <c r="B3396" s="27" t="s">
        <v>2117</v>
      </c>
      <c r="C3396" s="27" t="s">
        <v>676</v>
      </c>
      <c r="D3396" s="27" t="s">
        <v>887</v>
      </c>
      <c r="E3396" s="27" t="s">
        <v>887</v>
      </c>
      <c r="F3396" s="28">
        <v>35520</v>
      </c>
      <c r="G3396" s="29">
        <v>0.78472222222222221</v>
      </c>
      <c r="H3396" s="28">
        <v>35520</v>
      </c>
      <c r="I3396" s="29">
        <v>0.80555555555555547</v>
      </c>
      <c r="J3396" s="27" t="s">
        <v>889</v>
      </c>
      <c r="K3396" s="27">
        <v>0</v>
      </c>
      <c r="L3396" s="27">
        <v>0.05</v>
      </c>
      <c r="M3396" s="27">
        <v>0.05</v>
      </c>
      <c r="N3396" s="27" t="s">
        <v>882</v>
      </c>
      <c r="O3396" s="30">
        <v>202102699</v>
      </c>
      <c r="P3396" s="22"/>
      <c r="Q3396" s="22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9"/>
    </row>
    <row r="3397" spans="1:29" x14ac:dyDescent="0.25">
      <c r="A3397" s="27">
        <v>1997</v>
      </c>
      <c r="B3397" s="27" t="s">
        <v>2114</v>
      </c>
      <c r="C3397" s="27" t="s">
        <v>676</v>
      </c>
      <c r="D3397" s="27" t="s">
        <v>905</v>
      </c>
      <c r="E3397" s="27" t="s">
        <v>1149</v>
      </c>
      <c r="F3397" s="28">
        <v>35520</v>
      </c>
      <c r="G3397" s="29">
        <v>0.81597222222222221</v>
      </c>
      <c r="H3397" s="28">
        <v>35520</v>
      </c>
      <c r="I3397" s="29">
        <v>0.85416666666666663</v>
      </c>
      <c r="J3397" s="27" t="s">
        <v>889</v>
      </c>
      <c r="K3397" s="27">
        <v>0</v>
      </c>
      <c r="L3397" s="27">
        <v>0.2</v>
      </c>
      <c r="M3397" s="27">
        <v>0.2</v>
      </c>
      <c r="N3397" s="27" t="s">
        <v>882</v>
      </c>
      <c r="O3397" s="30">
        <v>202006381</v>
      </c>
      <c r="P3397" s="22"/>
      <c r="Q3397" s="22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9"/>
    </row>
    <row r="3398" spans="1:29" x14ac:dyDescent="0.25">
      <c r="A3398" s="27">
        <v>1997</v>
      </c>
      <c r="B3398" s="27" t="s">
        <v>5698</v>
      </c>
      <c r="C3398" s="27" t="s">
        <v>674</v>
      </c>
      <c r="D3398" s="27" t="s">
        <v>1248</v>
      </c>
      <c r="E3398" s="27" t="s">
        <v>4461</v>
      </c>
      <c r="F3398" s="28">
        <v>35520</v>
      </c>
      <c r="G3398" s="29">
        <v>0.83680555555555547</v>
      </c>
      <c r="H3398" s="28">
        <v>35520</v>
      </c>
      <c r="I3398" s="29">
        <v>0.92013888888888884</v>
      </c>
      <c r="J3398" s="27" t="s">
        <v>889</v>
      </c>
      <c r="K3398" s="27">
        <v>0</v>
      </c>
      <c r="L3398" s="27">
        <v>1</v>
      </c>
      <c r="M3398" s="27">
        <v>1</v>
      </c>
      <c r="N3398" s="27" t="s">
        <v>882</v>
      </c>
      <c r="O3398" s="30">
        <v>201904798</v>
      </c>
      <c r="P3398" s="22"/>
      <c r="Q3398" s="22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9"/>
    </row>
    <row r="3399" spans="1:29" x14ac:dyDescent="0.25">
      <c r="A3399" s="27">
        <v>1997</v>
      </c>
      <c r="B3399" s="27" t="s">
        <v>5680</v>
      </c>
      <c r="C3399" s="27" t="s">
        <v>674</v>
      </c>
      <c r="D3399" s="27" t="s">
        <v>752</v>
      </c>
      <c r="E3399" s="27" t="s">
        <v>5111</v>
      </c>
      <c r="F3399" s="28">
        <v>35520</v>
      </c>
      <c r="G3399" s="29">
        <v>0.8833333333333333</v>
      </c>
      <c r="H3399" s="28">
        <v>35520</v>
      </c>
      <c r="I3399" s="29">
        <v>0.95833333333333337</v>
      </c>
      <c r="J3399" s="27" t="s">
        <v>889</v>
      </c>
      <c r="K3399" s="27">
        <v>0</v>
      </c>
      <c r="L3399" s="27">
        <v>0.12</v>
      </c>
      <c r="M3399" s="27">
        <v>0.12</v>
      </c>
      <c r="N3399" s="27" t="s">
        <v>882</v>
      </c>
      <c r="O3399" s="30">
        <v>202007163</v>
      </c>
      <c r="P3399" s="22"/>
      <c r="Q3399" s="22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9"/>
    </row>
    <row r="3400" spans="1:29" x14ac:dyDescent="0.25">
      <c r="A3400" s="27">
        <v>1997</v>
      </c>
      <c r="B3400" s="27" t="s">
        <v>5678</v>
      </c>
      <c r="C3400" s="27" t="s">
        <v>674</v>
      </c>
      <c r="D3400" s="27" t="s">
        <v>3827</v>
      </c>
      <c r="E3400" s="27" t="s">
        <v>4237</v>
      </c>
      <c r="F3400" s="28">
        <v>35520</v>
      </c>
      <c r="G3400" s="29">
        <v>0.91666666666666663</v>
      </c>
      <c r="H3400" s="28">
        <v>35520</v>
      </c>
      <c r="I3400" s="29">
        <v>0.97916666666666663</v>
      </c>
      <c r="J3400" s="27" t="s">
        <v>889</v>
      </c>
      <c r="K3400" s="27">
        <v>0</v>
      </c>
      <c r="L3400" s="27">
        <v>0.03</v>
      </c>
      <c r="M3400" s="27">
        <v>0.03</v>
      </c>
      <c r="N3400" s="27" t="s">
        <v>882</v>
      </c>
      <c r="O3400" s="30">
        <v>202004735</v>
      </c>
      <c r="P3400" s="22"/>
      <c r="Q3400" s="22"/>
      <c r="R3400" s="16"/>
      <c r="S3400" s="16"/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9"/>
    </row>
    <row r="3401" spans="1:29" x14ac:dyDescent="0.25">
      <c r="A3401" s="27">
        <v>1997</v>
      </c>
      <c r="B3401" s="27" t="s">
        <v>2116</v>
      </c>
      <c r="C3401" s="27" t="s">
        <v>676</v>
      </c>
      <c r="D3401" s="27" t="s">
        <v>891</v>
      </c>
      <c r="E3401" s="27" t="s">
        <v>1305</v>
      </c>
      <c r="F3401" s="28">
        <v>35520</v>
      </c>
      <c r="G3401" s="29">
        <v>0.94444444444444453</v>
      </c>
      <c r="H3401" s="28">
        <v>35520</v>
      </c>
      <c r="I3401" s="29">
        <v>0.96875</v>
      </c>
      <c r="J3401" s="27" t="s">
        <v>889</v>
      </c>
      <c r="K3401" s="27">
        <v>0.03</v>
      </c>
      <c r="L3401" s="27">
        <v>0</v>
      </c>
      <c r="M3401" s="27">
        <v>0.03</v>
      </c>
      <c r="N3401" s="27" t="s">
        <v>882</v>
      </c>
      <c r="O3401" s="30">
        <v>201806326</v>
      </c>
      <c r="P3401" s="22"/>
      <c r="Q3401" s="22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9"/>
    </row>
    <row r="3402" spans="1:29" x14ac:dyDescent="0.25">
      <c r="A3402" s="27">
        <v>1997</v>
      </c>
      <c r="B3402" s="27" t="s">
        <v>5672</v>
      </c>
      <c r="C3402" s="27" t="s">
        <v>674</v>
      </c>
      <c r="D3402" s="27" t="s">
        <v>3830</v>
      </c>
      <c r="E3402" s="27" t="s">
        <v>727</v>
      </c>
      <c r="F3402" s="28">
        <v>35521</v>
      </c>
      <c r="G3402" s="29">
        <v>1.3888888888888888E-2</v>
      </c>
      <c r="H3402" s="28">
        <v>35521</v>
      </c>
      <c r="I3402" s="29">
        <v>0.10069444444444443</v>
      </c>
      <c r="J3402" s="27" t="s">
        <v>889</v>
      </c>
      <c r="K3402" s="27">
        <v>0</v>
      </c>
      <c r="L3402" s="27">
        <v>0.6</v>
      </c>
      <c r="M3402" s="27">
        <v>0.6</v>
      </c>
      <c r="N3402" s="27" t="s">
        <v>882</v>
      </c>
      <c r="O3402" s="30">
        <v>201907106</v>
      </c>
      <c r="P3402" s="22"/>
      <c r="Q3402" s="22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9"/>
    </row>
    <row r="3403" spans="1:29" x14ac:dyDescent="0.25">
      <c r="A3403" s="27">
        <v>1997</v>
      </c>
      <c r="B3403" s="27" t="s">
        <v>2113</v>
      </c>
      <c r="C3403" s="27" t="s">
        <v>676</v>
      </c>
      <c r="D3403" s="27" t="s">
        <v>891</v>
      </c>
      <c r="E3403" s="27" t="s">
        <v>923</v>
      </c>
      <c r="F3403" s="28">
        <v>35521</v>
      </c>
      <c r="G3403" s="29">
        <v>0.14861111111111111</v>
      </c>
      <c r="H3403" s="28">
        <v>35521</v>
      </c>
      <c r="I3403" s="29">
        <v>0.21875</v>
      </c>
      <c r="J3403" s="27" t="s">
        <v>889</v>
      </c>
      <c r="K3403" s="27">
        <v>0.2</v>
      </c>
      <c r="L3403" s="27">
        <v>0</v>
      </c>
      <c r="M3403" s="27">
        <v>0.2</v>
      </c>
      <c r="N3403" s="27" t="s">
        <v>882</v>
      </c>
      <c r="O3403" s="30">
        <v>202004864</v>
      </c>
      <c r="P3403" s="22"/>
      <c r="Q3403" s="22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9"/>
    </row>
    <row r="3404" spans="1:29" x14ac:dyDescent="0.25">
      <c r="A3404" s="27">
        <v>1997</v>
      </c>
      <c r="B3404" s="27" t="s">
        <v>5669</v>
      </c>
      <c r="C3404" s="27" t="s">
        <v>674</v>
      </c>
      <c r="D3404" s="27" t="s">
        <v>3827</v>
      </c>
      <c r="E3404" s="27" t="s">
        <v>3828</v>
      </c>
      <c r="F3404" s="28">
        <v>35521</v>
      </c>
      <c r="G3404" s="29">
        <v>0.55208333333333337</v>
      </c>
      <c r="H3404" s="28">
        <v>35521</v>
      </c>
      <c r="I3404" s="29">
        <v>0.63541666666666663</v>
      </c>
      <c r="J3404" s="27" t="s">
        <v>889</v>
      </c>
      <c r="K3404" s="27">
        <v>0.1</v>
      </c>
      <c r="L3404" s="27">
        <v>0.15</v>
      </c>
      <c r="M3404" s="27">
        <v>0.25</v>
      </c>
      <c r="N3404" s="27" t="s">
        <v>882</v>
      </c>
      <c r="O3404" s="30">
        <v>201806860</v>
      </c>
      <c r="P3404" s="22"/>
      <c r="Q3404" s="22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9"/>
    </row>
    <row r="3405" spans="1:29" x14ac:dyDescent="0.25">
      <c r="A3405" s="27">
        <v>1997</v>
      </c>
      <c r="B3405" s="27" t="s">
        <v>2113</v>
      </c>
      <c r="C3405" s="27" t="s">
        <v>676</v>
      </c>
      <c r="D3405" s="27" t="s">
        <v>891</v>
      </c>
      <c r="E3405" s="27" t="s">
        <v>923</v>
      </c>
      <c r="F3405" s="28">
        <v>35521</v>
      </c>
      <c r="G3405" s="29">
        <v>0.60069444444444442</v>
      </c>
      <c r="H3405" s="28">
        <v>35521</v>
      </c>
      <c r="I3405" s="29">
        <v>0.67361111111111116</v>
      </c>
      <c r="J3405" s="27" t="s">
        <v>889</v>
      </c>
      <c r="K3405" s="27">
        <v>0.3</v>
      </c>
      <c r="L3405" s="27">
        <v>0</v>
      </c>
      <c r="M3405" s="27">
        <v>0.3</v>
      </c>
      <c r="N3405" s="27" t="s">
        <v>882</v>
      </c>
      <c r="O3405" s="30">
        <v>202008029</v>
      </c>
      <c r="P3405" s="22"/>
      <c r="Q3405" s="22"/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9"/>
    </row>
    <row r="3406" spans="1:29" x14ac:dyDescent="0.25">
      <c r="A3406" s="27">
        <v>1997</v>
      </c>
      <c r="B3406" s="27" t="s">
        <v>5671</v>
      </c>
      <c r="C3406" s="27" t="s">
        <v>674</v>
      </c>
      <c r="D3406" s="27" t="s">
        <v>4988</v>
      </c>
      <c r="E3406" s="27" t="s">
        <v>866</v>
      </c>
      <c r="F3406" s="28">
        <v>35521</v>
      </c>
      <c r="G3406" s="29">
        <v>0.66319444444444442</v>
      </c>
      <c r="H3406" s="28">
        <v>35521</v>
      </c>
      <c r="I3406" s="29">
        <v>0.69097222222222221</v>
      </c>
      <c r="J3406" s="27" t="s">
        <v>889</v>
      </c>
      <c r="K3406" s="27">
        <v>0</v>
      </c>
      <c r="L3406" s="27">
        <v>0.02</v>
      </c>
      <c r="M3406" s="27">
        <v>0.02</v>
      </c>
      <c r="N3406" s="27" t="s">
        <v>882</v>
      </c>
      <c r="O3406" s="30">
        <v>201706430</v>
      </c>
      <c r="P3406" s="22"/>
      <c r="Q3406" s="22"/>
      <c r="R3406" s="16"/>
      <c r="S3406" s="16"/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9"/>
    </row>
    <row r="3407" spans="1:29" x14ac:dyDescent="0.25">
      <c r="A3407" s="27">
        <v>1997</v>
      </c>
      <c r="B3407" s="27" t="s">
        <v>5666</v>
      </c>
      <c r="C3407" s="27" t="s">
        <v>674</v>
      </c>
      <c r="D3407" s="27" t="s">
        <v>3884</v>
      </c>
      <c r="E3407" s="27" t="s">
        <v>4035</v>
      </c>
      <c r="F3407" s="28">
        <v>35521</v>
      </c>
      <c r="G3407" s="29">
        <v>0.75</v>
      </c>
      <c r="H3407" s="28">
        <v>35521</v>
      </c>
      <c r="I3407" s="29">
        <v>0.79166666666666663</v>
      </c>
      <c r="J3407" s="27" t="s">
        <v>889</v>
      </c>
      <c r="K3407" s="27">
        <v>0</v>
      </c>
      <c r="L3407" s="27">
        <v>0.02</v>
      </c>
      <c r="M3407" s="27">
        <v>0.02</v>
      </c>
      <c r="N3407" s="27" t="s">
        <v>882</v>
      </c>
      <c r="O3407" s="30">
        <v>201904499</v>
      </c>
      <c r="P3407" s="22"/>
      <c r="Q3407" s="22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9"/>
    </row>
    <row r="3408" spans="1:29" x14ac:dyDescent="0.25">
      <c r="A3408" s="27">
        <v>1997</v>
      </c>
      <c r="B3408" s="27" t="s">
        <v>2588</v>
      </c>
      <c r="C3408" s="27" t="s">
        <v>2231</v>
      </c>
      <c r="D3408" s="27" t="s">
        <v>2560</v>
      </c>
      <c r="E3408" s="27" t="s">
        <v>2560</v>
      </c>
      <c r="F3408" s="28">
        <v>35521</v>
      </c>
      <c r="G3408" s="29">
        <v>0.77777777777777779</v>
      </c>
      <c r="H3408" s="28">
        <v>35521</v>
      </c>
      <c r="I3408" s="29">
        <v>0.80902777777777779</v>
      </c>
      <c r="J3408" s="27"/>
      <c r="K3408" s="27">
        <v>0.01</v>
      </c>
      <c r="L3408" s="27">
        <v>0</v>
      </c>
      <c r="M3408" s="27">
        <v>0.01</v>
      </c>
      <c r="N3408" s="27" t="s">
        <v>2163</v>
      </c>
      <c r="O3408" s="30">
        <v>202000772</v>
      </c>
      <c r="P3408" s="22"/>
      <c r="Q3408" s="22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9"/>
    </row>
    <row r="3409" spans="1:29" x14ac:dyDescent="0.25">
      <c r="A3409" s="27">
        <v>1997</v>
      </c>
      <c r="B3409" s="27" t="s">
        <v>5670</v>
      </c>
      <c r="C3409" s="27" t="s">
        <v>674</v>
      </c>
      <c r="D3409" s="27" t="s">
        <v>1248</v>
      </c>
      <c r="E3409" s="27" t="s">
        <v>5028</v>
      </c>
      <c r="F3409" s="28">
        <v>35521</v>
      </c>
      <c r="G3409" s="29">
        <v>0.77777777777777779</v>
      </c>
      <c r="H3409" s="28">
        <v>35521</v>
      </c>
      <c r="I3409" s="29">
        <v>0.79861111111111116</v>
      </c>
      <c r="J3409" s="27" t="s">
        <v>889</v>
      </c>
      <c r="K3409" s="27">
        <v>0</v>
      </c>
      <c r="L3409" s="27">
        <v>0.2</v>
      </c>
      <c r="M3409" s="27">
        <v>0.2</v>
      </c>
      <c r="N3409" s="27" t="s">
        <v>882</v>
      </c>
      <c r="O3409" s="30">
        <v>202003466</v>
      </c>
      <c r="P3409" s="22"/>
      <c r="Q3409" s="22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9"/>
    </row>
    <row r="3410" spans="1:29" x14ac:dyDescent="0.25">
      <c r="A3410" s="27">
        <v>1997</v>
      </c>
      <c r="B3410" s="27" t="s">
        <v>5667</v>
      </c>
      <c r="C3410" s="27" t="s">
        <v>674</v>
      </c>
      <c r="D3410" s="27" t="s">
        <v>802</v>
      </c>
      <c r="E3410" s="27" t="s">
        <v>3916</v>
      </c>
      <c r="F3410" s="28">
        <v>35521</v>
      </c>
      <c r="G3410" s="29">
        <v>0.95486111111111116</v>
      </c>
      <c r="H3410" s="28">
        <v>35521</v>
      </c>
      <c r="I3410" s="29">
        <v>0.98958333333333337</v>
      </c>
      <c r="J3410" s="27" t="s">
        <v>889</v>
      </c>
      <c r="K3410" s="27">
        <v>0</v>
      </c>
      <c r="L3410" s="27">
        <v>0.01</v>
      </c>
      <c r="M3410" s="27">
        <v>0.01</v>
      </c>
      <c r="N3410" s="27" t="s">
        <v>882</v>
      </c>
      <c r="O3410" s="30">
        <v>202007398</v>
      </c>
      <c r="P3410" s="22"/>
      <c r="Q3410" s="22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9"/>
    </row>
    <row r="3411" spans="1:29" x14ac:dyDescent="0.25">
      <c r="A3411" s="27">
        <v>1997</v>
      </c>
      <c r="B3411" s="27" t="s">
        <v>2110</v>
      </c>
      <c r="C3411" s="27" t="s">
        <v>676</v>
      </c>
      <c r="D3411" s="27" t="s">
        <v>1070</v>
      </c>
      <c r="E3411" s="27" t="s">
        <v>2111</v>
      </c>
      <c r="F3411" s="28">
        <v>35522</v>
      </c>
      <c r="G3411" s="29">
        <v>0.4201388888888889</v>
      </c>
      <c r="H3411" s="28">
        <v>35522</v>
      </c>
      <c r="I3411" s="29">
        <v>0.54513888888888895</v>
      </c>
      <c r="J3411" s="27" t="s">
        <v>889</v>
      </c>
      <c r="K3411" s="27">
        <v>2</v>
      </c>
      <c r="L3411" s="27">
        <v>0</v>
      </c>
      <c r="M3411" s="27">
        <v>2</v>
      </c>
      <c r="N3411" s="27" t="s">
        <v>882</v>
      </c>
      <c r="O3411" s="30">
        <v>202006753</v>
      </c>
      <c r="P3411" s="22"/>
      <c r="Q3411" s="22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9"/>
    </row>
    <row r="3412" spans="1:29" x14ac:dyDescent="0.25">
      <c r="A3412" s="27">
        <v>1997</v>
      </c>
      <c r="B3412" s="27" t="s">
        <v>5668</v>
      </c>
      <c r="C3412" s="27" t="s">
        <v>674</v>
      </c>
      <c r="D3412" s="27" t="s">
        <v>853</v>
      </c>
      <c r="E3412" s="27" t="s">
        <v>3979</v>
      </c>
      <c r="F3412" s="28">
        <v>35522</v>
      </c>
      <c r="G3412" s="29">
        <v>0.46736111111111112</v>
      </c>
      <c r="H3412" s="28">
        <v>35522</v>
      </c>
      <c r="I3412" s="29">
        <v>0.50902777777777775</v>
      </c>
      <c r="J3412" s="27" t="s">
        <v>889</v>
      </c>
      <c r="K3412" s="27">
        <v>0</v>
      </c>
      <c r="L3412" s="27">
        <v>0.03</v>
      </c>
      <c r="M3412" s="27">
        <v>0.03</v>
      </c>
      <c r="N3412" s="27" t="s">
        <v>882</v>
      </c>
      <c r="O3412" s="30">
        <v>201707056</v>
      </c>
      <c r="P3412" s="22"/>
      <c r="Q3412" s="22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9"/>
    </row>
    <row r="3413" spans="1:29" x14ac:dyDescent="0.25">
      <c r="A3413" s="27">
        <v>1997</v>
      </c>
      <c r="B3413" s="27" t="s">
        <v>5664</v>
      </c>
      <c r="C3413" s="27" t="s">
        <v>674</v>
      </c>
      <c r="D3413" s="27" t="s">
        <v>3841</v>
      </c>
      <c r="E3413" s="27" t="s">
        <v>3937</v>
      </c>
      <c r="F3413" s="28">
        <v>35522</v>
      </c>
      <c r="G3413" s="29">
        <v>0.47222222222222227</v>
      </c>
      <c r="H3413" s="28">
        <v>35522</v>
      </c>
      <c r="I3413" s="29">
        <v>0.52083333333333337</v>
      </c>
      <c r="J3413" s="27" t="s">
        <v>889</v>
      </c>
      <c r="K3413" s="27">
        <v>0</v>
      </c>
      <c r="L3413" s="27">
        <v>0.02</v>
      </c>
      <c r="M3413" s="27">
        <v>0.02</v>
      </c>
      <c r="N3413" s="27" t="s">
        <v>882</v>
      </c>
      <c r="O3413" s="30">
        <v>201606703</v>
      </c>
      <c r="P3413" s="22"/>
      <c r="Q3413" s="22"/>
      <c r="R3413" s="16"/>
      <c r="S3413" s="16"/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9"/>
    </row>
    <row r="3414" spans="1:29" x14ac:dyDescent="0.25">
      <c r="A3414" s="27">
        <v>1997</v>
      </c>
      <c r="B3414" s="27" t="s">
        <v>5663</v>
      </c>
      <c r="C3414" s="27" t="s">
        <v>674</v>
      </c>
      <c r="D3414" s="27" t="s">
        <v>752</v>
      </c>
      <c r="E3414" s="27" t="s">
        <v>4271</v>
      </c>
      <c r="F3414" s="28">
        <v>35522</v>
      </c>
      <c r="G3414" s="29">
        <v>0.5625</v>
      </c>
      <c r="H3414" s="28">
        <v>35522</v>
      </c>
      <c r="I3414" s="29">
        <v>0.64930555555555558</v>
      </c>
      <c r="J3414" s="27" t="s">
        <v>889</v>
      </c>
      <c r="K3414" s="27">
        <v>0</v>
      </c>
      <c r="L3414" s="27">
        <v>0.6</v>
      </c>
      <c r="M3414" s="27">
        <v>0.6</v>
      </c>
      <c r="N3414" s="27" t="s">
        <v>882</v>
      </c>
      <c r="O3414" s="30">
        <v>202008418</v>
      </c>
      <c r="P3414" s="22"/>
      <c r="Q3414" s="22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9"/>
    </row>
    <row r="3415" spans="1:29" x14ac:dyDescent="0.25">
      <c r="A3415" s="27">
        <v>1997</v>
      </c>
      <c r="B3415" s="27" t="s">
        <v>2109</v>
      </c>
      <c r="C3415" s="27" t="s">
        <v>676</v>
      </c>
      <c r="D3415" s="27" t="s">
        <v>887</v>
      </c>
      <c r="E3415" s="27" t="s">
        <v>850</v>
      </c>
      <c r="F3415" s="28">
        <v>35522</v>
      </c>
      <c r="G3415" s="29">
        <v>0.61805555555555558</v>
      </c>
      <c r="H3415" s="28">
        <v>35522</v>
      </c>
      <c r="I3415" s="29">
        <v>0.69097222222222221</v>
      </c>
      <c r="J3415" s="27" t="s">
        <v>889</v>
      </c>
      <c r="K3415" s="27">
        <v>0</v>
      </c>
      <c r="L3415" s="27">
        <v>0.1</v>
      </c>
      <c r="M3415" s="27">
        <v>0.1</v>
      </c>
      <c r="N3415" s="27" t="s">
        <v>882</v>
      </c>
      <c r="O3415" s="30">
        <v>201905861</v>
      </c>
      <c r="P3415" s="22"/>
      <c r="Q3415" s="22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9"/>
    </row>
    <row r="3416" spans="1:29" x14ac:dyDescent="0.25">
      <c r="A3416" s="27">
        <v>1997</v>
      </c>
      <c r="B3416" s="27" t="s">
        <v>5661</v>
      </c>
      <c r="C3416" s="27" t="s">
        <v>674</v>
      </c>
      <c r="D3416" s="27" t="s">
        <v>3827</v>
      </c>
      <c r="E3416" s="27" t="s">
        <v>3828</v>
      </c>
      <c r="F3416" s="28">
        <v>35522</v>
      </c>
      <c r="G3416" s="29">
        <v>0.71875</v>
      </c>
      <c r="H3416" s="28">
        <v>35522</v>
      </c>
      <c r="I3416" s="29">
        <v>0.76041666666666663</v>
      </c>
      <c r="J3416" s="27" t="s">
        <v>889</v>
      </c>
      <c r="K3416" s="27">
        <v>0</v>
      </c>
      <c r="L3416" s="27">
        <v>0.02</v>
      </c>
      <c r="M3416" s="27">
        <v>0.02</v>
      </c>
      <c r="N3416" s="27" t="s">
        <v>882</v>
      </c>
      <c r="O3416" s="30">
        <v>201302823</v>
      </c>
      <c r="P3416" s="22"/>
      <c r="Q3416" s="22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9"/>
    </row>
    <row r="3417" spans="1:29" x14ac:dyDescent="0.25">
      <c r="A3417" s="27">
        <v>1997</v>
      </c>
      <c r="B3417" s="27" t="s">
        <v>5663</v>
      </c>
      <c r="C3417" s="27" t="s">
        <v>674</v>
      </c>
      <c r="D3417" s="27" t="s">
        <v>752</v>
      </c>
      <c r="E3417" s="27" t="s">
        <v>4271</v>
      </c>
      <c r="F3417" s="28">
        <v>35522</v>
      </c>
      <c r="G3417" s="29">
        <v>0.72222222222222221</v>
      </c>
      <c r="H3417" s="28">
        <v>35522</v>
      </c>
      <c r="I3417" s="29">
        <v>0.78125</v>
      </c>
      <c r="J3417" s="27" t="s">
        <v>889</v>
      </c>
      <c r="K3417" s="27">
        <v>0</v>
      </c>
      <c r="L3417" s="27">
        <v>0.2</v>
      </c>
      <c r="M3417" s="27">
        <v>0.2</v>
      </c>
      <c r="N3417" s="27" t="s">
        <v>882</v>
      </c>
      <c r="O3417" s="30">
        <v>201806629</v>
      </c>
      <c r="P3417" s="22"/>
      <c r="Q3417" s="22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9"/>
    </row>
    <row r="3418" spans="1:29" x14ac:dyDescent="0.25">
      <c r="A3418" s="27">
        <v>1997</v>
      </c>
      <c r="B3418" s="27" t="s">
        <v>2108</v>
      </c>
      <c r="C3418" s="27" t="s">
        <v>676</v>
      </c>
      <c r="D3418" s="27" t="s">
        <v>887</v>
      </c>
      <c r="E3418" s="27" t="s">
        <v>888</v>
      </c>
      <c r="F3418" s="28">
        <v>35522</v>
      </c>
      <c r="G3418" s="29">
        <v>0.72916666666666663</v>
      </c>
      <c r="H3418" s="28">
        <v>35522</v>
      </c>
      <c r="I3418" s="29">
        <v>0.77430555555555547</v>
      </c>
      <c r="J3418" s="27" t="s">
        <v>889</v>
      </c>
      <c r="K3418" s="27">
        <v>0</v>
      </c>
      <c r="L3418" s="27">
        <v>0.2</v>
      </c>
      <c r="M3418" s="27">
        <v>0.2</v>
      </c>
      <c r="N3418" s="27" t="s">
        <v>882</v>
      </c>
      <c r="O3418" s="30">
        <v>202004229</v>
      </c>
      <c r="P3418" s="22"/>
      <c r="Q3418" s="22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9"/>
    </row>
    <row r="3419" spans="1:29" x14ac:dyDescent="0.25">
      <c r="A3419" s="27">
        <v>1997</v>
      </c>
      <c r="B3419" s="27" t="s">
        <v>5665</v>
      </c>
      <c r="C3419" s="27" t="s">
        <v>674</v>
      </c>
      <c r="D3419" s="27" t="s">
        <v>1248</v>
      </c>
      <c r="E3419" s="27" t="s">
        <v>3913</v>
      </c>
      <c r="F3419" s="28">
        <v>35522</v>
      </c>
      <c r="G3419" s="29">
        <v>0.73263888888888884</v>
      </c>
      <c r="H3419" s="28">
        <v>35522</v>
      </c>
      <c r="I3419" s="29">
        <v>0.77083333333333337</v>
      </c>
      <c r="J3419" s="27" t="s">
        <v>889</v>
      </c>
      <c r="K3419" s="27">
        <v>0</v>
      </c>
      <c r="L3419" s="27">
        <v>0.05</v>
      </c>
      <c r="M3419" s="27">
        <v>0.05</v>
      </c>
      <c r="N3419" s="27" t="s">
        <v>882</v>
      </c>
      <c r="O3419" s="30">
        <v>201710579</v>
      </c>
      <c r="P3419" s="22"/>
      <c r="Q3419" s="22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9"/>
    </row>
    <row r="3420" spans="1:29" x14ac:dyDescent="0.25">
      <c r="A3420" s="27">
        <v>1997</v>
      </c>
      <c r="B3420" s="27" t="s">
        <v>2734</v>
      </c>
      <c r="C3420" s="27" t="s">
        <v>2231</v>
      </c>
      <c r="D3420" s="27" t="s">
        <v>2571</v>
      </c>
      <c r="E3420" s="27" t="s">
        <v>2305</v>
      </c>
      <c r="F3420" s="28">
        <v>35522</v>
      </c>
      <c r="G3420" s="29">
        <v>0.81944444444444453</v>
      </c>
      <c r="H3420" s="28">
        <v>35522</v>
      </c>
      <c r="I3420" s="29">
        <v>0.90625</v>
      </c>
      <c r="J3420" s="27"/>
      <c r="K3420" s="27">
        <v>0.02</v>
      </c>
      <c r="L3420" s="27">
        <v>0.18</v>
      </c>
      <c r="M3420" s="27">
        <v>0.2</v>
      </c>
      <c r="N3420" s="27" t="s">
        <v>2163</v>
      </c>
      <c r="O3420" s="30">
        <v>201806544</v>
      </c>
      <c r="P3420" s="22"/>
      <c r="Q3420" s="22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9"/>
    </row>
    <row r="3421" spans="1:29" x14ac:dyDescent="0.25">
      <c r="A3421" s="27">
        <v>1997</v>
      </c>
      <c r="B3421" s="27" t="s">
        <v>2107</v>
      </c>
      <c r="C3421" s="27" t="s">
        <v>676</v>
      </c>
      <c r="D3421" s="27" t="s">
        <v>887</v>
      </c>
      <c r="E3421" s="27" t="s">
        <v>1392</v>
      </c>
      <c r="F3421" s="28">
        <v>35522</v>
      </c>
      <c r="G3421" s="29">
        <v>0.91666666666666663</v>
      </c>
      <c r="H3421" s="28">
        <v>35522</v>
      </c>
      <c r="I3421" s="29">
        <v>0.92361111111111116</v>
      </c>
      <c r="J3421" s="27" t="s">
        <v>889</v>
      </c>
      <c r="K3421" s="27">
        <v>0</v>
      </c>
      <c r="L3421" s="27">
        <v>0.1</v>
      </c>
      <c r="M3421" s="27">
        <v>0.1</v>
      </c>
      <c r="N3421" s="27" t="s">
        <v>882</v>
      </c>
      <c r="O3421" s="30">
        <v>201503093</v>
      </c>
      <c r="P3421" s="22"/>
      <c r="Q3421" s="22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9"/>
    </row>
    <row r="3422" spans="1:29" x14ac:dyDescent="0.25">
      <c r="A3422" s="27">
        <v>1997</v>
      </c>
      <c r="B3422" s="27" t="s">
        <v>5662</v>
      </c>
      <c r="C3422" s="27" t="s">
        <v>674</v>
      </c>
      <c r="D3422" s="27" t="s">
        <v>3821</v>
      </c>
      <c r="E3422" s="27" t="s">
        <v>3837</v>
      </c>
      <c r="F3422" s="28">
        <v>35522</v>
      </c>
      <c r="G3422" s="29">
        <v>0.97569444444444453</v>
      </c>
      <c r="H3422" s="28">
        <v>35523</v>
      </c>
      <c r="I3422" s="29">
        <v>2.7777777777777776E-2</v>
      </c>
      <c r="J3422" s="27" t="s">
        <v>889</v>
      </c>
      <c r="K3422" s="27">
        <v>0.15</v>
      </c>
      <c r="L3422" s="27">
        <v>0</v>
      </c>
      <c r="M3422" s="27">
        <v>0.15</v>
      </c>
      <c r="N3422" s="27" t="s">
        <v>882</v>
      </c>
      <c r="O3422" s="30">
        <v>202007602</v>
      </c>
      <c r="P3422" s="22"/>
      <c r="Q3422" s="22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9"/>
    </row>
    <row r="3423" spans="1:29" x14ac:dyDescent="0.25">
      <c r="A3423" s="27">
        <v>1997</v>
      </c>
      <c r="B3423" s="27" t="s">
        <v>5662</v>
      </c>
      <c r="C3423" s="27" t="s">
        <v>674</v>
      </c>
      <c r="D3423" s="27" t="s">
        <v>3821</v>
      </c>
      <c r="E3423" s="27" t="s">
        <v>3837</v>
      </c>
      <c r="F3423" s="28">
        <v>35523</v>
      </c>
      <c r="G3423" s="29">
        <v>3.9583333333333331E-2</v>
      </c>
      <c r="H3423" s="28">
        <v>35523</v>
      </c>
      <c r="I3423" s="29">
        <v>0.12013888888888889</v>
      </c>
      <c r="J3423" s="27" t="s">
        <v>889</v>
      </c>
      <c r="K3423" s="27">
        <v>0.5</v>
      </c>
      <c r="L3423" s="27">
        <v>0.5</v>
      </c>
      <c r="M3423" s="27">
        <v>1</v>
      </c>
      <c r="N3423" s="27" t="s">
        <v>882</v>
      </c>
      <c r="O3423" s="30">
        <v>201905097</v>
      </c>
      <c r="P3423" s="22"/>
      <c r="Q3423" s="22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9"/>
    </row>
    <row r="3424" spans="1:29" x14ac:dyDescent="0.25">
      <c r="A3424" s="27">
        <v>1997</v>
      </c>
      <c r="B3424" s="27" t="s">
        <v>5658</v>
      </c>
      <c r="C3424" s="27" t="s">
        <v>674</v>
      </c>
      <c r="D3424" s="27" t="s">
        <v>3830</v>
      </c>
      <c r="E3424" s="27" t="s">
        <v>833</v>
      </c>
      <c r="F3424" s="28">
        <v>35523</v>
      </c>
      <c r="G3424" s="29">
        <v>7.9861111111111105E-2</v>
      </c>
      <c r="H3424" s="28">
        <v>35523</v>
      </c>
      <c r="I3424" s="29">
        <v>0.1111111111111111</v>
      </c>
      <c r="J3424" s="27" t="s">
        <v>889</v>
      </c>
      <c r="K3424" s="27">
        <v>0.15</v>
      </c>
      <c r="L3424" s="27">
        <v>0.15</v>
      </c>
      <c r="M3424" s="27">
        <v>0.3</v>
      </c>
      <c r="N3424" s="27" t="s">
        <v>882</v>
      </c>
      <c r="O3424" s="30">
        <v>201605240</v>
      </c>
      <c r="P3424" s="22"/>
      <c r="Q3424" s="22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9"/>
    </row>
    <row r="3425" spans="1:29" x14ac:dyDescent="0.25">
      <c r="A3425" s="27">
        <v>1997</v>
      </c>
      <c r="B3425" s="27" t="s">
        <v>5657</v>
      </c>
      <c r="C3425" s="27" t="s">
        <v>674</v>
      </c>
      <c r="D3425" s="27" t="s">
        <v>3827</v>
      </c>
      <c r="E3425" s="27" t="s">
        <v>5062</v>
      </c>
      <c r="F3425" s="28">
        <v>35523</v>
      </c>
      <c r="G3425" s="29">
        <v>0.3888888888888889</v>
      </c>
      <c r="H3425" s="28">
        <v>35523</v>
      </c>
      <c r="I3425" s="29">
        <v>0.4201388888888889</v>
      </c>
      <c r="J3425" s="27" t="s">
        <v>889</v>
      </c>
      <c r="K3425" s="27">
        <v>0</v>
      </c>
      <c r="L3425" s="27">
        <v>0.1</v>
      </c>
      <c r="M3425" s="27">
        <v>0.1</v>
      </c>
      <c r="N3425" s="27" t="s">
        <v>882</v>
      </c>
      <c r="O3425" s="30">
        <v>202008410</v>
      </c>
      <c r="P3425" s="22"/>
      <c r="Q3425" s="22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9"/>
    </row>
    <row r="3426" spans="1:29" x14ac:dyDescent="0.25">
      <c r="A3426" s="27">
        <v>1997</v>
      </c>
      <c r="B3426" s="27" t="s">
        <v>2106</v>
      </c>
      <c r="C3426" s="27" t="s">
        <v>676</v>
      </c>
      <c r="D3426" s="27" t="s">
        <v>887</v>
      </c>
      <c r="E3426" s="27" t="s">
        <v>888</v>
      </c>
      <c r="F3426" s="28">
        <v>35523</v>
      </c>
      <c r="G3426" s="29">
        <v>0.48958333333333331</v>
      </c>
      <c r="H3426" s="28">
        <v>35523</v>
      </c>
      <c r="I3426" s="29">
        <v>0.58333333333333337</v>
      </c>
      <c r="J3426" s="27" t="s">
        <v>889</v>
      </c>
      <c r="K3426" s="27">
        <v>0</v>
      </c>
      <c r="L3426" s="27">
        <v>0.05</v>
      </c>
      <c r="M3426" s="27">
        <v>0.05</v>
      </c>
      <c r="N3426" s="27" t="s">
        <v>882</v>
      </c>
      <c r="O3426" s="30">
        <v>201905376</v>
      </c>
      <c r="P3426" s="22"/>
      <c r="Q3426" s="22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9"/>
    </row>
    <row r="3427" spans="1:29" x14ac:dyDescent="0.25">
      <c r="A3427" s="27">
        <v>1997</v>
      </c>
      <c r="B3427" s="27" t="s">
        <v>5664</v>
      </c>
      <c r="C3427" s="27" t="s">
        <v>674</v>
      </c>
      <c r="D3427" s="27" t="s">
        <v>3841</v>
      </c>
      <c r="E3427" s="27" t="s">
        <v>3937</v>
      </c>
      <c r="F3427" s="28">
        <v>35523</v>
      </c>
      <c r="G3427" s="29">
        <v>0.55555555555555558</v>
      </c>
      <c r="H3427" s="28">
        <v>35523</v>
      </c>
      <c r="I3427" s="29">
        <v>0.62847222222222221</v>
      </c>
      <c r="J3427" s="27" t="s">
        <v>889</v>
      </c>
      <c r="K3427" s="27">
        <v>0</v>
      </c>
      <c r="L3427" s="27">
        <v>0.1</v>
      </c>
      <c r="M3427" s="27">
        <v>0.1</v>
      </c>
      <c r="N3427" s="27" t="s">
        <v>882</v>
      </c>
      <c r="O3427" s="30">
        <v>201704289</v>
      </c>
      <c r="P3427" s="22"/>
      <c r="Q3427" s="22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9"/>
    </row>
    <row r="3428" spans="1:29" x14ac:dyDescent="0.25">
      <c r="A3428" s="27">
        <v>1997</v>
      </c>
      <c r="B3428" s="27" t="s">
        <v>5656</v>
      </c>
      <c r="C3428" s="27" t="s">
        <v>674</v>
      </c>
      <c r="D3428" s="27" t="s">
        <v>1248</v>
      </c>
      <c r="E3428" s="27" t="s">
        <v>4461</v>
      </c>
      <c r="F3428" s="28">
        <v>35523</v>
      </c>
      <c r="G3428" s="29">
        <v>0.58333333333333337</v>
      </c>
      <c r="H3428" s="28">
        <v>35523</v>
      </c>
      <c r="I3428" s="29">
        <v>0.71527777777777779</v>
      </c>
      <c r="J3428" s="27" t="s">
        <v>889</v>
      </c>
      <c r="K3428" s="27">
        <v>0</v>
      </c>
      <c r="L3428" s="27">
        <v>3</v>
      </c>
      <c r="M3428" s="27">
        <v>3</v>
      </c>
      <c r="N3428" s="27" t="s">
        <v>882</v>
      </c>
      <c r="O3428" s="30">
        <v>202004155</v>
      </c>
      <c r="P3428" s="22"/>
      <c r="Q3428" s="22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9"/>
    </row>
    <row r="3429" spans="1:29" x14ac:dyDescent="0.25">
      <c r="A3429" s="27">
        <v>1997</v>
      </c>
      <c r="B3429" s="27" t="s">
        <v>5662</v>
      </c>
      <c r="C3429" s="27" t="s">
        <v>674</v>
      </c>
      <c r="D3429" s="27" t="s">
        <v>3821</v>
      </c>
      <c r="E3429" s="27" t="s">
        <v>3837</v>
      </c>
      <c r="F3429" s="28">
        <v>35523</v>
      </c>
      <c r="G3429" s="29">
        <v>0.625</v>
      </c>
      <c r="H3429" s="28">
        <v>35523</v>
      </c>
      <c r="I3429" s="29">
        <v>0.69444444444444453</v>
      </c>
      <c r="J3429" s="27" t="s">
        <v>889</v>
      </c>
      <c r="K3429" s="27">
        <v>0</v>
      </c>
      <c r="L3429" s="27">
        <v>1</v>
      </c>
      <c r="M3429" s="27">
        <v>1</v>
      </c>
      <c r="N3429" s="27" t="s">
        <v>882</v>
      </c>
      <c r="O3429" s="30">
        <v>201906031</v>
      </c>
      <c r="P3429" s="22"/>
      <c r="Q3429" s="22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9"/>
    </row>
    <row r="3430" spans="1:29" x14ac:dyDescent="0.25">
      <c r="A3430" s="27">
        <v>1997</v>
      </c>
      <c r="B3430" s="27" t="s">
        <v>5659</v>
      </c>
      <c r="C3430" s="27" t="s">
        <v>674</v>
      </c>
      <c r="D3430" s="27" t="s">
        <v>3841</v>
      </c>
      <c r="E3430" s="27" t="s">
        <v>3946</v>
      </c>
      <c r="F3430" s="28">
        <v>35523</v>
      </c>
      <c r="G3430" s="29">
        <v>0.70138888888888884</v>
      </c>
      <c r="H3430" s="28">
        <v>35523</v>
      </c>
      <c r="I3430" s="29">
        <v>0.75</v>
      </c>
      <c r="J3430" s="27" t="s">
        <v>889</v>
      </c>
      <c r="K3430" s="27">
        <v>0</v>
      </c>
      <c r="L3430" s="27">
        <v>0.05</v>
      </c>
      <c r="M3430" s="27">
        <v>0.05</v>
      </c>
      <c r="N3430" s="27" t="s">
        <v>882</v>
      </c>
      <c r="O3430" s="30">
        <v>202008413</v>
      </c>
      <c r="P3430" s="22"/>
      <c r="Q3430" s="22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9"/>
    </row>
    <row r="3431" spans="1:29" x14ac:dyDescent="0.25">
      <c r="A3431" s="27">
        <v>1997</v>
      </c>
      <c r="B3431" s="27" t="s">
        <v>5668</v>
      </c>
      <c r="C3431" s="27" t="s">
        <v>674</v>
      </c>
      <c r="D3431" s="27" t="s">
        <v>853</v>
      </c>
      <c r="E3431" s="27" t="s">
        <v>3979</v>
      </c>
      <c r="F3431" s="28">
        <v>35523</v>
      </c>
      <c r="G3431" s="29">
        <v>0.74305555555555547</v>
      </c>
      <c r="H3431" s="28">
        <v>35523</v>
      </c>
      <c r="I3431" s="29">
        <v>0.80208333333333337</v>
      </c>
      <c r="J3431" s="27" t="s">
        <v>889</v>
      </c>
      <c r="K3431" s="27">
        <v>0</v>
      </c>
      <c r="L3431" s="27">
        <v>0.1</v>
      </c>
      <c r="M3431" s="27">
        <v>0.1</v>
      </c>
      <c r="N3431" s="27" t="s">
        <v>882</v>
      </c>
      <c r="O3431" s="30">
        <v>201407896</v>
      </c>
      <c r="P3431" s="22"/>
      <c r="Q3431" s="22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9"/>
    </row>
    <row r="3432" spans="1:29" x14ac:dyDescent="0.25">
      <c r="A3432" s="27">
        <v>1997</v>
      </c>
      <c r="B3432" s="27" t="s">
        <v>5655</v>
      </c>
      <c r="C3432" s="27" t="s">
        <v>674</v>
      </c>
      <c r="D3432" s="27" t="s">
        <v>3827</v>
      </c>
      <c r="E3432" s="27" t="s">
        <v>4403</v>
      </c>
      <c r="F3432" s="28">
        <v>35523</v>
      </c>
      <c r="G3432" s="29">
        <v>0.84027777777777779</v>
      </c>
      <c r="H3432" s="28">
        <v>35523</v>
      </c>
      <c r="I3432" s="29">
        <v>0.89583333333333337</v>
      </c>
      <c r="J3432" s="27" t="s">
        <v>889</v>
      </c>
      <c r="K3432" s="27">
        <v>0</v>
      </c>
      <c r="L3432" s="27">
        <v>0.4</v>
      </c>
      <c r="M3432" s="27">
        <v>0.4</v>
      </c>
      <c r="N3432" s="27" t="s">
        <v>882</v>
      </c>
      <c r="O3432" s="30">
        <v>202109456</v>
      </c>
      <c r="P3432" s="22"/>
      <c r="Q3432" s="22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9"/>
    </row>
    <row r="3433" spans="1:29" x14ac:dyDescent="0.25">
      <c r="A3433" s="27">
        <v>1997</v>
      </c>
      <c r="B3433" s="27" t="s">
        <v>5653</v>
      </c>
      <c r="C3433" s="27" t="s">
        <v>674</v>
      </c>
      <c r="D3433" s="27" t="s">
        <v>853</v>
      </c>
      <c r="E3433" s="27" t="s">
        <v>853</v>
      </c>
      <c r="F3433" s="28">
        <v>35523</v>
      </c>
      <c r="G3433" s="29">
        <v>0.86111111111111116</v>
      </c>
      <c r="H3433" s="28">
        <v>35523</v>
      </c>
      <c r="I3433" s="29">
        <v>0.88611111111111107</v>
      </c>
      <c r="J3433" s="27" t="s">
        <v>889</v>
      </c>
      <c r="K3433" s="27">
        <v>0</v>
      </c>
      <c r="L3433" s="27">
        <v>0.01</v>
      </c>
      <c r="M3433" s="27">
        <v>0.01</v>
      </c>
      <c r="N3433" s="27" t="s">
        <v>882</v>
      </c>
      <c r="O3433" s="30">
        <v>202006613</v>
      </c>
      <c r="P3433" s="22"/>
      <c r="Q3433" s="22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9"/>
    </row>
    <row r="3434" spans="1:29" x14ac:dyDescent="0.25">
      <c r="A3434" s="27">
        <v>1997</v>
      </c>
      <c r="B3434" s="27" t="s">
        <v>5652</v>
      </c>
      <c r="C3434" s="27" t="s">
        <v>674</v>
      </c>
      <c r="D3434" s="27" t="s">
        <v>1248</v>
      </c>
      <c r="E3434" s="27" t="s">
        <v>4461</v>
      </c>
      <c r="F3434" s="28">
        <v>35524</v>
      </c>
      <c r="G3434" s="29">
        <v>0.14583333333333334</v>
      </c>
      <c r="H3434" s="28">
        <v>35524</v>
      </c>
      <c r="I3434" s="29">
        <v>0.19791666666666666</v>
      </c>
      <c r="J3434" s="27" t="s">
        <v>889</v>
      </c>
      <c r="K3434" s="27">
        <v>0</v>
      </c>
      <c r="L3434" s="27">
        <v>0.1</v>
      </c>
      <c r="M3434" s="27">
        <v>0.1</v>
      </c>
      <c r="N3434" s="27" t="s">
        <v>882</v>
      </c>
      <c r="O3434" s="30">
        <v>201906837</v>
      </c>
      <c r="P3434" s="22"/>
      <c r="Q3434" s="22"/>
      <c r="R3434" s="16"/>
      <c r="S3434" s="16"/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9"/>
    </row>
    <row r="3435" spans="1:29" x14ac:dyDescent="0.25">
      <c r="A3435" s="27">
        <v>1997</v>
      </c>
      <c r="B3435" s="27" t="s">
        <v>5668</v>
      </c>
      <c r="C3435" s="27" t="s">
        <v>674</v>
      </c>
      <c r="D3435" s="27" t="s">
        <v>853</v>
      </c>
      <c r="E3435" s="27" t="s">
        <v>3979</v>
      </c>
      <c r="F3435" s="28">
        <v>35524</v>
      </c>
      <c r="G3435" s="29">
        <v>0.18402777777777779</v>
      </c>
      <c r="H3435" s="28">
        <v>35524</v>
      </c>
      <c r="I3435" s="29">
        <v>0.34722222222222227</v>
      </c>
      <c r="J3435" s="27" t="s">
        <v>889</v>
      </c>
      <c r="K3435" s="27">
        <v>0</v>
      </c>
      <c r="L3435" s="27">
        <v>0.02</v>
      </c>
      <c r="M3435" s="27">
        <v>0.02</v>
      </c>
      <c r="N3435" s="27" t="s">
        <v>882</v>
      </c>
      <c r="O3435" s="30">
        <v>202005303</v>
      </c>
      <c r="P3435" s="22"/>
      <c r="Q3435" s="22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9"/>
    </row>
    <row r="3436" spans="1:29" x14ac:dyDescent="0.25">
      <c r="A3436" s="27">
        <v>1997</v>
      </c>
      <c r="B3436" s="27" t="s">
        <v>5651</v>
      </c>
      <c r="C3436" s="27" t="s">
        <v>674</v>
      </c>
      <c r="D3436" s="27" t="s">
        <v>3933</v>
      </c>
      <c r="E3436" s="27" t="s">
        <v>2136</v>
      </c>
      <c r="F3436" s="28">
        <v>35524</v>
      </c>
      <c r="G3436" s="29">
        <v>0.35416666666666669</v>
      </c>
      <c r="H3436" s="28">
        <v>35524</v>
      </c>
      <c r="I3436" s="29">
        <v>0.41319444444444442</v>
      </c>
      <c r="J3436" s="27" t="s">
        <v>889</v>
      </c>
      <c r="K3436" s="27">
        <v>0</v>
      </c>
      <c r="L3436" s="27">
        <v>0.1</v>
      </c>
      <c r="M3436" s="27">
        <v>0.1</v>
      </c>
      <c r="N3436" s="27" t="s">
        <v>882</v>
      </c>
      <c r="O3436" s="30">
        <v>201909162</v>
      </c>
      <c r="P3436" s="22"/>
      <c r="Q3436" s="22"/>
      <c r="R3436" s="16"/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9"/>
    </row>
    <row r="3437" spans="1:29" x14ac:dyDescent="0.25">
      <c r="A3437" s="27">
        <v>1997</v>
      </c>
      <c r="B3437" s="27" t="s">
        <v>5648</v>
      </c>
      <c r="C3437" s="27" t="s">
        <v>674</v>
      </c>
      <c r="D3437" s="27" t="s">
        <v>1248</v>
      </c>
      <c r="E3437" s="27" t="s">
        <v>4461</v>
      </c>
      <c r="F3437" s="28">
        <v>35524</v>
      </c>
      <c r="G3437" s="29">
        <v>0.44444444444444442</v>
      </c>
      <c r="H3437" s="28">
        <v>35524</v>
      </c>
      <c r="I3437" s="29">
        <v>0.5</v>
      </c>
      <c r="J3437" s="27" t="s">
        <v>889</v>
      </c>
      <c r="K3437" s="27">
        <v>0</v>
      </c>
      <c r="L3437" s="27">
        <v>1.5</v>
      </c>
      <c r="M3437" s="27">
        <v>1.5</v>
      </c>
      <c r="N3437" s="27" t="s">
        <v>882</v>
      </c>
      <c r="O3437" s="30">
        <v>202005148</v>
      </c>
      <c r="P3437" s="22"/>
      <c r="Q3437" s="22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9"/>
    </row>
    <row r="3438" spans="1:29" x14ac:dyDescent="0.25">
      <c r="A3438" s="27">
        <v>1997</v>
      </c>
      <c r="B3438" s="27" t="s">
        <v>5641</v>
      </c>
      <c r="C3438" s="27" t="s">
        <v>674</v>
      </c>
      <c r="D3438" s="27" t="s">
        <v>1248</v>
      </c>
      <c r="E3438" s="27" t="s">
        <v>5028</v>
      </c>
      <c r="F3438" s="28">
        <v>35524</v>
      </c>
      <c r="G3438" s="29">
        <v>0.51736111111111105</v>
      </c>
      <c r="H3438" s="28">
        <v>35524</v>
      </c>
      <c r="I3438" s="29">
        <v>0.77777777777777779</v>
      </c>
      <c r="J3438" s="27" t="s">
        <v>889</v>
      </c>
      <c r="K3438" s="27">
        <v>0</v>
      </c>
      <c r="L3438" s="27">
        <v>2</v>
      </c>
      <c r="M3438" s="27">
        <v>2</v>
      </c>
      <c r="N3438" s="27" t="s">
        <v>882</v>
      </c>
      <c r="O3438" s="30">
        <v>202003574</v>
      </c>
      <c r="P3438" s="22"/>
      <c r="Q3438" s="22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9"/>
    </row>
    <row r="3439" spans="1:29" x14ac:dyDescent="0.25">
      <c r="A3439" s="27">
        <v>1997</v>
      </c>
      <c r="B3439" s="27" t="s">
        <v>5668</v>
      </c>
      <c r="C3439" s="27" t="s">
        <v>674</v>
      </c>
      <c r="D3439" s="27" t="s">
        <v>853</v>
      </c>
      <c r="E3439" s="27" t="s">
        <v>3979</v>
      </c>
      <c r="F3439" s="28">
        <v>35524</v>
      </c>
      <c r="G3439" s="29">
        <v>0.5625</v>
      </c>
      <c r="H3439" s="28">
        <v>35524</v>
      </c>
      <c r="I3439" s="29">
        <v>0.61111111111111105</v>
      </c>
      <c r="J3439" s="27" t="s">
        <v>889</v>
      </c>
      <c r="K3439" s="27">
        <v>0</v>
      </c>
      <c r="L3439" s="27">
        <v>0.15</v>
      </c>
      <c r="M3439" s="27">
        <v>0.15</v>
      </c>
      <c r="N3439" s="27" t="s">
        <v>882</v>
      </c>
      <c r="O3439" s="30">
        <v>201407776</v>
      </c>
      <c r="P3439" s="22"/>
      <c r="Q3439" s="22"/>
      <c r="R3439" s="16"/>
      <c r="S3439" s="16"/>
      <c r="T3439" s="16"/>
      <c r="U3439" s="16"/>
      <c r="V3439" s="16"/>
      <c r="W3439" s="16"/>
      <c r="X3439" s="16"/>
      <c r="Y3439" s="16"/>
      <c r="Z3439" s="16"/>
      <c r="AA3439" s="16"/>
      <c r="AB3439" s="16"/>
      <c r="AC3439" s="19"/>
    </row>
    <row r="3440" spans="1:29" x14ac:dyDescent="0.25">
      <c r="A3440" s="27">
        <v>1997</v>
      </c>
      <c r="B3440" s="27" t="s">
        <v>5654</v>
      </c>
      <c r="C3440" s="27" t="s">
        <v>674</v>
      </c>
      <c r="D3440" s="27" t="s">
        <v>752</v>
      </c>
      <c r="E3440" s="27" t="s">
        <v>4815</v>
      </c>
      <c r="F3440" s="28">
        <v>35524</v>
      </c>
      <c r="G3440" s="29">
        <v>0.56944444444444442</v>
      </c>
      <c r="H3440" s="28">
        <v>35524</v>
      </c>
      <c r="I3440" s="29">
        <v>0.61111111111111105</v>
      </c>
      <c r="J3440" s="27" t="s">
        <v>889</v>
      </c>
      <c r="K3440" s="27">
        <v>0</v>
      </c>
      <c r="L3440" s="27">
        <v>0.15</v>
      </c>
      <c r="M3440" s="27">
        <v>0.15</v>
      </c>
      <c r="N3440" s="27" t="s">
        <v>882</v>
      </c>
      <c r="O3440" s="30">
        <v>202009538</v>
      </c>
      <c r="P3440" s="22"/>
      <c r="Q3440" s="22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9"/>
    </row>
    <row r="3441" spans="1:29" x14ac:dyDescent="0.25">
      <c r="A3441" s="27">
        <v>1997</v>
      </c>
      <c r="B3441" s="27" t="s">
        <v>5643</v>
      </c>
      <c r="C3441" s="27" t="s">
        <v>674</v>
      </c>
      <c r="D3441" s="27" t="s">
        <v>3841</v>
      </c>
      <c r="E3441" s="27" t="s">
        <v>4063</v>
      </c>
      <c r="F3441" s="28">
        <v>35524</v>
      </c>
      <c r="G3441" s="29">
        <v>0.58680555555555558</v>
      </c>
      <c r="H3441" s="28">
        <v>35524</v>
      </c>
      <c r="I3441" s="29">
        <v>0.64930555555555558</v>
      </c>
      <c r="J3441" s="27" t="s">
        <v>889</v>
      </c>
      <c r="K3441" s="27">
        <v>0</v>
      </c>
      <c r="L3441" s="27">
        <v>0.2</v>
      </c>
      <c r="M3441" s="27">
        <v>0.2</v>
      </c>
      <c r="N3441" s="27" t="s">
        <v>882</v>
      </c>
      <c r="O3441" s="30">
        <v>201804514</v>
      </c>
      <c r="P3441" s="22"/>
      <c r="Q3441" s="22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9"/>
    </row>
    <row r="3442" spans="1:29" x14ac:dyDescent="0.25">
      <c r="A3442" s="27">
        <v>1997</v>
      </c>
      <c r="B3442" s="27" t="s">
        <v>5645</v>
      </c>
      <c r="C3442" s="27" t="s">
        <v>674</v>
      </c>
      <c r="D3442" s="27" t="s">
        <v>3841</v>
      </c>
      <c r="E3442" s="27" t="s">
        <v>4307</v>
      </c>
      <c r="F3442" s="28">
        <v>35524</v>
      </c>
      <c r="G3442" s="29">
        <v>0.58680555555555558</v>
      </c>
      <c r="H3442" s="28">
        <v>35524</v>
      </c>
      <c r="I3442" s="29">
        <v>0.67013888888888884</v>
      </c>
      <c r="J3442" s="27" t="s">
        <v>889</v>
      </c>
      <c r="K3442" s="27">
        <v>0</v>
      </c>
      <c r="L3442" s="27">
        <v>0.2</v>
      </c>
      <c r="M3442" s="27">
        <v>0.2</v>
      </c>
      <c r="N3442" s="27" t="s">
        <v>882</v>
      </c>
      <c r="O3442" s="30">
        <v>202004461</v>
      </c>
      <c r="P3442" s="22"/>
      <c r="Q3442" s="22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9"/>
    </row>
    <row r="3443" spans="1:29" x14ac:dyDescent="0.25">
      <c r="A3443" s="27">
        <v>1997</v>
      </c>
      <c r="B3443" s="27" t="s">
        <v>5649</v>
      </c>
      <c r="C3443" s="27" t="s">
        <v>674</v>
      </c>
      <c r="D3443" s="27" t="s">
        <v>752</v>
      </c>
      <c r="E3443" s="27" t="s">
        <v>752</v>
      </c>
      <c r="F3443" s="28">
        <v>35524</v>
      </c>
      <c r="G3443" s="29">
        <v>0.59027777777777779</v>
      </c>
      <c r="H3443" s="28">
        <v>35524</v>
      </c>
      <c r="I3443" s="29">
        <v>0.64583333333333337</v>
      </c>
      <c r="J3443" s="27" t="s">
        <v>889</v>
      </c>
      <c r="K3443" s="27">
        <v>0</v>
      </c>
      <c r="L3443" s="27">
        <v>0.3</v>
      </c>
      <c r="M3443" s="27">
        <v>0.3</v>
      </c>
      <c r="N3443" s="27" t="s">
        <v>882</v>
      </c>
      <c r="O3443" s="30">
        <v>201907329</v>
      </c>
      <c r="P3443" s="22"/>
      <c r="Q3443" s="22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9"/>
    </row>
    <row r="3444" spans="1:29" x14ac:dyDescent="0.25">
      <c r="A3444" s="27">
        <v>1997</v>
      </c>
      <c r="B3444" s="27" t="s">
        <v>5635</v>
      </c>
      <c r="C3444" s="27" t="s">
        <v>674</v>
      </c>
      <c r="D3444" s="27" t="s">
        <v>3884</v>
      </c>
      <c r="E3444" s="27" t="s">
        <v>4028</v>
      </c>
      <c r="F3444" s="28">
        <v>35524</v>
      </c>
      <c r="G3444" s="29">
        <v>0.59722222222222221</v>
      </c>
      <c r="H3444" s="28">
        <v>35524</v>
      </c>
      <c r="I3444" s="29">
        <v>0.68055555555555547</v>
      </c>
      <c r="J3444" s="27" t="s">
        <v>889</v>
      </c>
      <c r="K3444" s="27">
        <v>0</v>
      </c>
      <c r="L3444" s="27">
        <v>0.25</v>
      </c>
      <c r="M3444" s="27">
        <v>0.25</v>
      </c>
      <c r="N3444" s="27" t="s">
        <v>882</v>
      </c>
      <c r="O3444" s="30">
        <v>201208138</v>
      </c>
      <c r="P3444" s="22"/>
      <c r="Q3444" s="22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9"/>
    </row>
    <row r="3445" spans="1:29" x14ac:dyDescent="0.25">
      <c r="A3445" s="27">
        <v>1997</v>
      </c>
      <c r="B3445" s="27" t="s">
        <v>5637</v>
      </c>
      <c r="C3445" s="27" t="s">
        <v>674</v>
      </c>
      <c r="D3445" s="27" t="s">
        <v>3884</v>
      </c>
      <c r="E3445" s="27" t="s">
        <v>4297</v>
      </c>
      <c r="F3445" s="28">
        <v>35524</v>
      </c>
      <c r="G3445" s="29">
        <v>0.64930555555555558</v>
      </c>
      <c r="H3445" s="28">
        <v>35524</v>
      </c>
      <c r="I3445" s="29">
        <v>0.69791666666666663</v>
      </c>
      <c r="J3445" s="27" t="s">
        <v>889</v>
      </c>
      <c r="K3445" s="27">
        <v>0</v>
      </c>
      <c r="L3445" s="27">
        <v>0.02</v>
      </c>
      <c r="M3445" s="27">
        <v>0.02</v>
      </c>
      <c r="N3445" s="27" t="s">
        <v>882</v>
      </c>
      <c r="O3445" s="30">
        <v>202005358</v>
      </c>
      <c r="P3445" s="22"/>
      <c r="Q3445" s="22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9"/>
    </row>
    <row r="3446" spans="1:29" x14ac:dyDescent="0.25">
      <c r="A3446" s="27">
        <v>1997</v>
      </c>
      <c r="B3446" s="27" t="s">
        <v>5639</v>
      </c>
      <c r="C3446" s="27" t="s">
        <v>674</v>
      </c>
      <c r="D3446" s="27" t="s">
        <v>752</v>
      </c>
      <c r="E3446" s="27" t="s">
        <v>5015</v>
      </c>
      <c r="F3446" s="28">
        <v>35524</v>
      </c>
      <c r="G3446" s="29">
        <v>0.65625</v>
      </c>
      <c r="H3446" s="28">
        <v>35524</v>
      </c>
      <c r="I3446" s="29">
        <v>0.70833333333333337</v>
      </c>
      <c r="J3446" s="27" t="s">
        <v>889</v>
      </c>
      <c r="K3446" s="27">
        <v>0</v>
      </c>
      <c r="L3446" s="27">
        <v>0.15</v>
      </c>
      <c r="M3446" s="27">
        <v>0.15</v>
      </c>
      <c r="N3446" s="27" t="s">
        <v>882</v>
      </c>
      <c r="O3446" s="30">
        <v>201603694</v>
      </c>
      <c r="P3446" s="22"/>
      <c r="Q3446" s="22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9"/>
    </row>
    <row r="3447" spans="1:29" x14ac:dyDescent="0.25">
      <c r="A3447" s="27">
        <v>1997</v>
      </c>
      <c r="B3447" s="27" t="s">
        <v>5646</v>
      </c>
      <c r="C3447" s="27" t="s">
        <v>674</v>
      </c>
      <c r="D3447" s="27" t="s">
        <v>3827</v>
      </c>
      <c r="E3447" s="27" t="s">
        <v>5647</v>
      </c>
      <c r="F3447" s="28">
        <v>35524</v>
      </c>
      <c r="G3447" s="29">
        <v>0.65625</v>
      </c>
      <c r="H3447" s="28">
        <v>35524</v>
      </c>
      <c r="I3447" s="29">
        <v>0.67361111111111116</v>
      </c>
      <c r="J3447" s="27" t="s">
        <v>889</v>
      </c>
      <c r="K3447" s="27">
        <v>0</v>
      </c>
      <c r="L3447" s="27">
        <v>0.02</v>
      </c>
      <c r="M3447" s="27">
        <v>0.02</v>
      </c>
      <c r="N3447" s="27" t="s">
        <v>882</v>
      </c>
      <c r="O3447" s="30">
        <v>201907424</v>
      </c>
      <c r="P3447" s="22"/>
      <c r="Q3447" s="22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9"/>
    </row>
    <row r="3448" spans="1:29" x14ac:dyDescent="0.25">
      <c r="A3448" s="27">
        <v>1997</v>
      </c>
      <c r="B3448" s="27" t="s">
        <v>2103</v>
      </c>
      <c r="C3448" s="27" t="s">
        <v>676</v>
      </c>
      <c r="D3448" s="27" t="s">
        <v>930</v>
      </c>
      <c r="E3448" s="27" t="s">
        <v>2104</v>
      </c>
      <c r="F3448" s="28">
        <v>35524</v>
      </c>
      <c r="G3448" s="29">
        <v>0.67361111111111116</v>
      </c>
      <c r="H3448" s="28">
        <v>35524</v>
      </c>
      <c r="I3448" s="29">
        <v>0.71875</v>
      </c>
      <c r="J3448" s="27" t="s">
        <v>889</v>
      </c>
      <c r="K3448" s="27">
        <v>0</v>
      </c>
      <c r="L3448" s="27">
        <v>1</v>
      </c>
      <c r="M3448" s="27">
        <v>1</v>
      </c>
      <c r="N3448" s="27" t="s">
        <v>882</v>
      </c>
      <c r="O3448" s="30">
        <v>201904507</v>
      </c>
      <c r="P3448" s="22"/>
      <c r="Q3448" s="22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9"/>
    </row>
    <row r="3449" spans="1:29" x14ac:dyDescent="0.25">
      <c r="A3449" s="27">
        <v>1997</v>
      </c>
      <c r="B3449" s="27" t="s">
        <v>5640</v>
      </c>
      <c r="C3449" s="27" t="s">
        <v>674</v>
      </c>
      <c r="D3449" s="27" t="s">
        <v>3884</v>
      </c>
      <c r="E3449" s="27" t="s">
        <v>5488</v>
      </c>
      <c r="F3449" s="28">
        <v>35524</v>
      </c>
      <c r="G3449" s="29">
        <v>0.69097222222222221</v>
      </c>
      <c r="H3449" s="28">
        <v>35524</v>
      </c>
      <c r="I3449" s="29">
        <v>0.78125</v>
      </c>
      <c r="J3449" s="27" t="s">
        <v>889</v>
      </c>
      <c r="K3449" s="27">
        <v>0</v>
      </c>
      <c r="L3449" s="27">
        <v>0.2</v>
      </c>
      <c r="M3449" s="27">
        <v>0.2</v>
      </c>
      <c r="N3449" s="27" t="s">
        <v>882</v>
      </c>
      <c r="O3449" s="30">
        <v>201809988</v>
      </c>
      <c r="P3449" s="22"/>
      <c r="Q3449" s="22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9"/>
    </row>
    <row r="3450" spans="1:29" x14ac:dyDescent="0.25">
      <c r="A3450" s="27">
        <v>1997</v>
      </c>
      <c r="B3450" s="27" t="s">
        <v>5650</v>
      </c>
      <c r="C3450" s="27" t="s">
        <v>674</v>
      </c>
      <c r="D3450" s="27" t="s">
        <v>752</v>
      </c>
      <c r="E3450" s="27" t="s">
        <v>5554</v>
      </c>
      <c r="F3450" s="28">
        <v>35524</v>
      </c>
      <c r="G3450" s="29">
        <v>0.72222222222222221</v>
      </c>
      <c r="H3450" s="28">
        <v>35524</v>
      </c>
      <c r="I3450" s="29">
        <v>0.75</v>
      </c>
      <c r="J3450" s="27" t="s">
        <v>889</v>
      </c>
      <c r="K3450" s="27">
        <v>0</v>
      </c>
      <c r="L3450" s="27">
        <v>0.2</v>
      </c>
      <c r="M3450" s="27">
        <v>0.2</v>
      </c>
      <c r="N3450" s="27" t="s">
        <v>882</v>
      </c>
      <c r="O3450" s="30">
        <v>201604526</v>
      </c>
      <c r="P3450" s="22"/>
      <c r="Q3450" s="22"/>
      <c r="R3450" s="16"/>
      <c r="S3450" s="16"/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9"/>
    </row>
    <row r="3451" spans="1:29" x14ac:dyDescent="0.25">
      <c r="A3451" s="27">
        <v>1997</v>
      </c>
      <c r="B3451" s="27" t="s">
        <v>2616</v>
      </c>
      <c r="C3451" s="27" t="s">
        <v>2231</v>
      </c>
      <c r="D3451" s="27" t="s">
        <v>2268</v>
      </c>
      <c r="E3451" s="27" t="s">
        <v>2268</v>
      </c>
      <c r="F3451" s="28">
        <v>35524</v>
      </c>
      <c r="G3451" s="29">
        <v>0.72916666666666663</v>
      </c>
      <c r="H3451" s="28">
        <v>35524</v>
      </c>
      <c r="I3451" s="29">
        <v>0.80625000000000002</v>
      </c>
      <c r="J3451" s="27"/>
      <c r="K3451" s="27">
        <v>0.5</v>
      </c>
      <c r="L3451" s="27">
        <v>0.5</v>
      </c>
      <c r="M3451" s="27">
        <v>1</v>
      </c>
      <c r="N3451" s="27" t="s">
        <v>2163</v>
      </c>
      <c r="O3451" s="30">
        <v>202006641</v>
      </c>
      <c r="P3451" s="22"/>
      <c r="Q3451" s="22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9"/>
    </row>
    <row r="3452" spans="1:29" x14ac:dyDescent="0.25">
      <c r="A3452" s="27">
        <v>1997</v>
      </c>
      <c r="B3452" s="27" t="s">
        <v>2101</v>
      </c>
      <c r="C3452" s="27" t="s">
        <v>676</v>
      </c>
      <c r="D3452" s="27" t="s">
        <v>887</v>
      </c>
      <c r="E3452" s="27" t="s">
        <v>888</v>
      </c>
      <c r="F3452" s="28">
        <v>35524</v>
      </c>
      <c r="G3452" s="29">
        <v>0.73958333333333337</v>
      </c>
      <c r="H3452" s="28">
        <v>35524</v>
      </c>
      <c r="I3452" s="29">
        <v>0.80555555555555547</v>
      </c>
      <c r="J3452" s="27" t="s">
        <v>889</v>
      </c>
      <c r="K3452" s="27">
        <v>0</v>
      </c>
      <c r="L3452" s="27">
        <v>0.05</v>
      </c>
      <c r="M3452" s="27">
        <v>0.05</v>
      </c>
      <c r="N3452" s="27" t="s">
        <v>882</v>
      </c>
      <c r="O3452" s="30">
        <v>202005026</v>
      </c>
      <c r="P3452" s="22"/>
      <c r="Q3452" s="22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9"/>
    </row>
    <row r="3453" spans="1:29" x14ac:dyDescent="0.25">
      <c r="A3453" s="27">
        <v>1997</v>
      </c>
      <c r="B3453" s="27" t="s">
        <v>5640</v>
      </c>
      <c r="C3453" s="27" t="s">
        <v>674</v>
      </c>
      <c r="D3453" s="27" t="s">
        <v>3884</v>
      </c>
      <c r="E3453" s="27" t="s">
        <v>5488</v>
      </c>
      <c r="F3453" s="28">
        <v>35524</v>
      </c>
      <c r="G3453" s="29">
        <v>0.79513888888888884</v>
      </c>
      <c r="H3453" s="28">
        <v>35524</v>
      </c>
      <c r="I3453" s="29">
        <v>0.97222222222222221</v>
      </c>
      <c r="J3453" s="27" t="s">
        <v>889</v>
      </c>
      <c r="K3453" s="27">
        <v>0</v>
      </c>
      <c r="L3453" s="27">
        <v>1</v>
      </c>
      <c r="M3453" s="27">
        <v>1</v>
      </c>
      <c r="N3453" s="27" t="s">
        <v>882</v>
      </c>
      <c r="O3453" s="30">
        <v>201800698</v>
      </c>
      <c r="P3453" s="22"/>
      <c r="Q3453" s="22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9"/>
    </row>
    <row r="3454" spans="1:29" x14ac:dyDescent="0.25">
      <c r="A3454" s="27">
        <v>1997</v>
      </c>
      <c r="B3454" s="27" t="s">
        <v>5630</v>
      </c>
      <c r="C3454" s="27" t="s">
        <v>674</v>
      </c>
      <c r="D3454" s="27" t="s">
        <v>3841</v>
      </c>
      <c r="E3454" s="27" t="s">
        <v>4063</v>
      </c>
      <c r="F3454" s="28">
        <v>35524</v>
      </c>
      <c r="G3454" s="29">
        <v>0.80902777777777779</v>
      </c>
      <c r="H3454" s="28">
        <v>35524</v>
      </c>
      <c r="I3454" s="29">
        <v>0.86111111111111116</v>
      </c>
      <c r="J3454" s="27" t="s">
        <v>889</v>
      </c>
      <c r="K3454" s="27">
        <v>0</v>
      </c>
      <c r="L3454" s="27">
        <v>0.03</v>
      </c>
      <c r="M3454" s="27">
        <v>0.03</v>
      </c>
      <c r="N3454" s="27" t="s">
        <v>882</v>
      </c>
      <c r="O3454" s="30">
        <v>201505519</v>
      </c>
      <c r="P3454" s="22"/>
      <c r="Q3454" s="22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9"/>
    </row>
    <row r="3455" spans="1:29" x14ac:dyDescent="0.25">
      <c r="A3455" s="27">
        <v>1997</v>
      </c>
      <c r="B3455" s="27" t="s">
        <v>5642</v>
      </c>
      <c r="C3455" s="27" t="s">
        <v>674</v>
      </c>
      <c r="D3455" s="27" t="s">
        <v>853</v>
      </c>
      <c r="E3455" s="27" t="s">
        <v>758</v>
      </c>
      <c r="F3455" s="28">
        <v>35524</v>
      </c>
      <c r="G3455" s="29">
        <v>0.81597222222222221</v>
      </c>
      <c r="H3455" s="28">
        <v>35524</v>
      </c>
      <c r="I3455" s="29">
        <v>0.84722222222222221</v>
      </c>
      <c r="J3455" s="27" t="s">
        <v>889</v>
      </c>
      <c r="K3455" s="27">
        <v>0</v>
      </c>
      <c r="L3455" s="27">
        <v>0.02</v>
      </c>
      <c r="M3455" s="27">
        <v>0.02</v>
      </c>
      <c r="N3455" s="27" t="s">
        <v>882</v>
      </c>
      <c r="O3455" s="30">
        <v>201707165</v>
      </c>
      <c r="P3455" s="22"/>
      <c r="Q3455" s="22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9"/>
    </row>
    <row r="3456" spans="1:29" x14ac:dyDescent="0.25">
      <c r="A3456" s="27">
        <v>1997</v>
      </c>
      <c r="B3456" s="27" t="s">
        <v>2101</v>
      </c>
      <c r="C3456" s="27" t="s">
        <v>676</v>
      </c>
      <c r="D3456" s="27" t="s">
        <v>887</v>
      </c>
      <c r="E3456" s="27" t="s">
        <v>888</v>
      </c>
      <c r="F3456" s="28">
        <v>35524</v>
      </c>
      <c r="G3456" s="29">
        <v>0.82638888888888884</v>
      </c>
      <c r="H3456" s="28">
        <v>35524</v>
      </c>
      <c r="I3456" s="29">
        <v>0.85763888888888884</v>
      </c>
      <c r="J3456" s="27" t="s">
        <v>889</v>
      </c>
      <c r="K3456" s="27">
        <v>0</v>
      </c>
      <c r="L3456" s="27">
        <v>0.2</v>
      </c>
      <c r="M3456" s="27">
        <v>0.2</v>
      </c>
      <c r="N3456" s="27" t="s">
        <v>882</v>
      </c>
      <c r="O3456" s="30">
        <v>202003320</v>
      </c>
      <c r="P3456" s="22"/>
      <c r="Q3456" s="22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9"/>
    </row>
    <row r="3457" spans="1:29" x14ac:dyDescent="0.25">
      <c r="A3457" s="27">
        <v>1997</v>
      </c>
      <c r="B3457" s="27" t="s">
        <v>5638</v>
      </c>
      <c r="C3457" s="27" t="s">
        <v>674</v>
      </c>
      <c r="D3457" s="27" t="s">
        <v>1248</v>
      </c>
      <c r="E3457" s="27" t="s">
        <v>4461</v>
      </c>
      <c r="F3457" s="28">
        <v>35524</v>
      </c>
      <c r="G3457" s="29">
        <v>0.83333333333333337</v>
      </c>
      <c r="H3457" s="28">
        <v>35524</v>
      </c>
      <c r="I3457" s="29">
        <v>0.96875</v>
      </c>
      <c r="J3457" s="27" t="s">
        <v>889</v>
      </c>
      <c r="K3457" s="27">
        <v>0</v>
      </c>
      <c r="L3457" s="27">
        <v>2</v>
      </c>
      <c r="M3457" s="27">
        <v>2</v>
      </c>
      <c r="N3457" s="27" t="s">
        <v>882</v>
      </c>
      <c r="O3457" s="30">
        <v>201703602</v>
      </c>
      <c r="P3457" s="22"/>
      <c r="Q3457" s="22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9"/>
    </row>
    <row r="3458" spans="1:29" x14ac:dyDescent="0.25">
      <c r="A3458" s="27">
        <v>1997</v>
      </c>
      <c r="B3458" s="27" t="s">
        <v>5650</v>
      </c>
      <c r="C3458" s="27" t="s">
        <v>674</v>
      </c>
      <c r="D3458" s="27" t="s">
        <v>752</v>
      </c>
      <c r="E3458" s="27" t="s">
        <v>5554</v>
      </c>
      <c r="F3458" s="28">
        <v>35524</v>
      </c>
      <c r="G3458" s="29">
        <v>0.84027777777777779</v>
      </c>
      <c r="H3458" s="28">
        <v>35524</v>
      </c>
      <c r="I3458" s="29">
        <v>0.85763888888888884</v>
      </c>
      <c r="J3458" s="27" t="s">
        <v>889</v>
      </c>
      <c r="K3458" s="27">
        <v>0</v>
      </c>
      <c r="L3458" s="27">
        <v>0.1</v>
      </c>
      <c r="M3458" s="27">
        <v>0.1</v>
      </c>
      <c r="N3458" s="27" t="s">
        <v>882</v>
      </c>
      <c r="O3458" s="30">
        <v>201504108</v>
      </c>
      <c r="P3458" s="22"/>
      <c r="Q3458" s="22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9"/>
    </row>
    <row r="3459" spans="1:29" x14ac:dyDescent="0.25">
      <c r="A3459" s="27">
        <v>1997</v>
      </c>
      <c r="B3459" s="27" t="s">
        <v>2101</v>
      </c>
      <c r="C3459" s="27" t="s">
        <v>676</v>
      </c>
      <c r="D3459" s="27" t="s">
        <v>887</v>
      </c>
      <c r="E3459" s="27" t="s">
        <v>888</v>
      </c>
      <c r="F3459" s="28">
        <v>35524</v>
      </c>
      <c r="G3459" s="29">
        <v>0.92361111111111116</v>
      </c>
      <c r="H3459" s="28">
        <v>35524</v>
      </c>
      <c r="I3459" s="29">
        <v>0.99305555555555547</v>
      </c>
      <c r="J3459" s="27" t="s">
        <v>889</v>
      </c>
      <c r="K3459" s="27">
        <v>0</v>
      </c>
      <c r="L3459" s="27">
        <v>0.15</v>
      </c>
      <c r="M3459" s="27">
        <v>0.15</v>
      </c>
      <c r="N3459" s="27" t="s">
        <v>882</v>
      </c>
      <c r="O3459" s="30">
        <v>201403686</v>
      </c>
      <c r="P3459" s="22"/>
      <c r="Q3459" s="22"/>
      <c r="R3459" s="16"/>
      <c r="S3459" s="16"/>
      <c r="T3459" s="16"/>
      <c r="U3459" s="16"/>
      <c r="V3459" s="16"/>
      <c r="W3459" s="16"/>
      <c r="X3459" s="16"/>
      <c r="Y3459" s="16"/>
      <c r="Z3459" s="16"/>
      <c r="AA3459" s="16"/>
      <c r="AB3459" s="16"/>
      <c r="AC3459" s="19"/>
    </row>
    <row r="3460" spans="1:29" x14ac:dyDescent="0.25">
      <c r="A3460" s="27">
        <v>1997</v>
      </c>
      <c r="B3460" s="27" t="s">
        <v>2598</v>
      </c>
      <c r="C3460" s="27" t="s">
        <v>2231</v>
      </c>
      <c r="D3460" s="27" t="s">
        <v>2268</v>
      </c>
      <c r="E3460" s="27" t="s">
        <v>2320</v>
      </c>
      <c r="F3460" s="28">
        <v>35524</v>
      </c>
      <c r="G3460" s="29">
        <v>0.95833333333333337</v>
      </c>
      <c r="H3460" s="28">
        <v>35524</v>
      </c>
      <c r="I3460" s="29">
        <v>0.98819444444444438</v>
      </c>
      <c r="J3460" s="27"/>
      <c r="K3460" s="27">
        <v>0</v>
      </c>
      <c r="L3460" s="27">
        <v>4.0000000000000001E-3</v>
      </c>
      <c r="M3460" s="27">
        <v>4.0000000000000001E-3</v>
      </c>
      <c r="N3460" s="27" t="s">
        <v>2163</v>
      </c>
      <c r="O3460" s="30">
        <v>202004374</v>
      </c>
      <c r="P3460" s="22"/>
      <c r="Q3460" s="22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9"/>
    </row>
    <row r="3461" spans="1:29" x14ac:dyDescent="0.25">
      <c r="A3461" s="27">
        <v>1997</v>
      </c>
      <c r="B3461" s="27" t="s">
        <v>5631</v>
      </c>
      <c r="C3461" s="27" t="s">
        <v>674</v>
      </c>
      <c r="D3461" s="27" t="s">
        <v>802</v>
      </c>
      <c r="E3461" s="27" t="s">
        <v>3916</v>
      </c>
      <c r="F3461" s="28">
        <v>35524</v>
      </c>
      <c r="G3461" s="29">
        <v>0.98263888888888884</v>
      </c>
      <c r="H3461" s="28">
        <v>35525</v>
      </c>
      <c r="I3461" s="29">
        <v>0</v>
      </c>
      <c r="J3461" s="27" t="s">
        <v>889</v>
      </c>
      <c r="K3461" s="27">
        <v>0</v>
      </c>
      <c r="L3461" s="27">
        <v>0.02</v>
      </c>
      <c r="M3461" s="27">
        <v>0.02</v>
      </c>
      <c r="N3461" s="27" t="s">
        <v>882</v>
      </c>
      <c r="O3461" s="30">
        <v>201900198</v>
      </c>
      <c r="P3461" s="22"/>
      <c r="Q3461" s="22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6"/>
      <c r="AC3461" s="19"/>
    </row>
    <row r="3462" spans="1:29" x14ac:dyDescent="0.25">
      <c r="A3462" s="27">
        <v>1997</v>
      </c>
      <c r="B3462" s="27" t="s">
        <v>5629</v>
      </c>
      <c r="C3462" s="27" t="s">
        <v>674</v>
      </c>
      <c r="D3462" s="27" t="s">
        <v>3859</v>
      </c>
      <c r="E3462" s="27" t="s">
        <v>4239</v>
      </c>
      <c r="F3462" s="28">
        <v>35524</v>
      </c>
      <c r="G3462" s="29">
        <v>0.99305555555555547</v>
      </c>
      <c r="H3462" s="28">
        <v>35525</v>
      </c>
      <c r="I3462" s="29">
        <v>9.7222222222222224E-2</v>
      </c>
      <c r="J3462" s="27" t="s">
        <v>889</v>
      </c>
      <c r="K3462" s="27">
        <v>0</v>
      </c>
      <c r="L3462" s="27">
        <v>0.5</v>
      </c>
      <c r="M3462" s="27">
        <v>0.5</v>
      </c>
      <c r="N3462" s="27" t="s">
        <v>882</v>
      </c>
      <c r="O3462" s="30">
        <v>201806846</v>
      </c>
      <c r="P3462" s="22"/>
      <c r="Q3462" s="22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9"/>
    </row>
    <row r="3463" spans="1:29" x14ac:dyDescent="0.25">
      <c r="A3463" s="27">
        <v>1997</v>
      </c>
      <c r="B3463" s="27" t="s">
        <v>5638</v>
      </c>
      <c r="C3463" s="27" t="s">
        <v>674</v>
      </c>
      <c r="D3463" s="27" t="s">
        <v>1248</v>
      </c>
      <c r="E3463" s="27" t="s">
        <v>4461</v>
      </c>
      <c r="F3463" s="28">
        <v>35525</v>
      </c>
      <c r="G3463" s="29">
        <v>2.7777777777777776E-2</v>
      </c>
      <c r="H3463" s="28">
        <v>35525</v>
      </c>
      <c r="I3463" s="29">
        <v>0.12847222222222224</v>
      </c>
      <c r="J3463" s="27" t="s">
        <v>889</v>
      </c>
      <c r="K3463" s="27">
        <v>0</v>
      </c>
      <c r="L3463" s="27">
        <v>1</v>
      </c>
      <c r="M3463" s="27">
        <v>1</v>
      </c>
      <c r="N3463" s="27" t="s">
        <v>882</v>
      </c>
      <c r="O3463" s="30">
        <v>202005319</v>
      </c>
      <c r="P3463" s="22"/>
      <c r="Q3463" s="22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9"/>
    </row>
    <row r="3464" spans="1:29" x14ac:dyDescent="0.25">
      <c r="A3464" s="27">
        <v>1997</v>
      </c>
      <c r="B3464" s="27" t="s">
        <v>5604</v>
      </c>
      <c r="C3464" s="27" t="s">
        <v>674</v>
      </c>
      <c r="D3464" s="27" t="s">
        <v>3824</v>
      </c>
      <c r="E3464" s="27" t="s">
        <v>3825</v>
      </c>
      <c r="F3464" s="28">
        <v>35525</v>
      </c>
      <c r="G3464" s="29">
        <v>4.9999999999999996E-2</v>
      </c>
      <c r="H3464" s="28">
        <v>35525</v>
      </c>
      <c r="I3464" s="29">
        <v>0.12986111111111112</v>
      </c>
      <c r="J3464" s="27" t="s">
        <v>889</v>
      </c>
      <c r="K3464" s="27">
        <v>0</v>
      </c>
      <c r="L3464" s="27">
        <v>0.5</v>
      </c>
      <c r="M3464" s="27">
        <v>0.5</v>
      </c>
      <c r="N3464" s="27" t="s">
        <v>882</v>
      </c>
      <c r="O3464" s="30">
        <v>201806151</v>
      </c>
      <c r="P3464" s="22"/>
      <c r="Q3464" s="22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9"/>
    </row>
    <row r="3465" spans="1:29" x14ac:dyDescent="0.25">
      <c r="A3465" s="27">
        <v>1997</v>
      </c>
      <c r="B3465" s="27" t="s">
        <v>5628</v>
      </c>
      <c r="C3465" s="27" t="s">
        <v>674</v>
      </c>
      <c r="D3465" s="27" t="s">
        <v>1248</v>
      </c>
      <c r="E3465" s="27" t="s">
        <v>5028</v>
      </c>
      <c r="F3465" s="28">
        <v>35525</v>
      </c>
      <c r="G3465" s="29">
        <v>6.25E-2</v>
      </c>
      <c r="H3465" s="28">
        <v>35525</v>
      </c>
      <c r="I3465" s="29">
        <v>0.11805555555555557</v>
      </c>
      <c r="J3465" s="27" t="s">
        <v>889</v>
      </c>
      <c r="K3465" s="27">
        <v>0</v>
      </c>
      <c r="L3465" s="27">
        <v>0.2</v>
      </c>
      <c r="M3465" s="27">
        <v>0.2</v>
      </c>
      <c r="N3465" s="27" t="s">
        <v>882</v>
      </c>
      <c r="O3465" s="30">
        <v>202004395</v>
      </c>
      <c r="P3465" s="22"/>
      <c r="Q3465" s="22"/>
      <c r="R3465" s="16"/>
      <c r="S3465" s="16"/>
      <c r="T3465" s="16"/>
      <c r="U3465" s="16"/>
      <c r="V3465" s="16"/>
      <c r="W3465" s="16"/>
      <c r="X3465" s="16"/>
      <c r="Y3465" s="16"/>
      <c r="Z3465" s="16"/>
      <c r="AA3465" s="16"/>
      <c r="AB3465" s="16"/>
      <c r="AC3465" s="19"/>
    </row>
    <row r="3466" spans="1:29" x14ac:dyDescent="0.25">
      <c r="A3466" s="27">
        <v>1997</v>
      </c>
      <c r="B3466" s="27" t="s">
        <v>5638</v>
      </c>
      <c r="C3466" s="27" t="s">
        <v>674</v>
      </c>
      <c r="D3466" s="27" t="s">
        <v>1248</v>
      </c>
      <c r="E3466" s="27" t="s">
        <v>4461</v>
      </c>
      <c r="F3466" s="28">
        <v>35525</v>
      </c>
      <c r="G3466" s="29">
        <v>6.5972222222222224E-2</v>
      </c>
      <c r="H3466" s="28">
        <v>35525</v>
      </c>
      <c r="I3466" s="29">
        <v>0.3888888888888889</v>
      </c>
      <c r="J3466" s="27" t="s">
        <v>889</v>
      </c>
      <c r="K3466" s="27">
        <v>0</v>
      </c>
      <c r="L3466" s="27">
        <v>100</v>
      </c>
      <c r="M3466" s="27">
        <v>100</v>
      </c>
      <c r="N3466" s="27" t="s">
        <v>882</v>
      </c>
      <c r="O3466" s="30">
        <v>202007042</v>
      </c>
      <c r="P3466" s="22"/>
      <c r="Q3466" s="22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9"/>
    </row>
    <row r="3467" spans="1:29" x14ac:dyDescent="0.25">
      <c r="A3467" s="27">
        <v>1997</v>
      </c>
      <c r="B3467" s="27" t="s">
        <v>5625</v>
      </c>
      <c r="C3467" s="27" t="s">
        <v>674</v>
      </c>
      <c r="D3467" s="27" t="s">
        <v>802</v>
      </c>
      <c r="E3467" s="27" t="s">
        <v>3931</v>
      </c>
      <c r="F3467" s="28">
        <v>35525</v>
      </c>
      <c r="G3467" s="29">
        <v>6.9444444444444434E-2</v>
      </c>
      <c r="H3467" s="28">
        <v>35525</v>
      </c>
      <c r="I3467" s="29">
        <v>0.15277777777777776</v>
      </c>
      <c r="J3467" s="27" t="s">
        <v>889</v>
      </c>
      <c r="K3467" s="27">
        <v>0</v>
      </c>
      <c r="L3467" s="27">
        <v>0.1</v>
      </c>
      <c r="M3467" s="27">
        <v>0.1</v>
      </c>
      <c r="N3467" s="27" t="s">
        <v>882</v>
      </c>
      <c r="O3467" s="30">
        <v>201905325</v>
      </c>
      <c r="P3467" s="22"/>
      <c r="Q3467" s="22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6"/>
      <c r="AC3467" s="19"/>
    </row>
    <row r="3468" spans="1:29" x14ac:dyDescent="0.25">
      <c r="A3468" s="27">
        <v>1997</v>
      </c>
      <c r="B3468" s="27" t="s">
        <v>5633</v>
      </c>
      <c r="C3468" s="27" t="s">
        <v>674</v>
      </c>
      <c r="D3468" s="27" t="s">
        <v>3933</v>
      </c>
      <c r="E3468" s="27" t="s">
        <v>5237</v>
      </c>
      <c r="F3468" s="28">
        <v>35525</v>
      </c>
      <c r="G3468" s="29">
        <v>6.9444444444444434E-2</v>
      </c>
      <c r="H3468" s="28">
        <v>35525</v>
      </c>
      <c r="I3468" s="29">
        <v>0.125</v>
      </c>
      <c r="J3468" s="27" t="s">
        <v>889</v>
      </c>
      <c r="K3468" s="27">
        <v>0</v>
      </c>
      <c r="L3468" s="27">
        <v>0.25</v>
      </c>
      <c r="M3468" s="27">
        <v>0.25</v>
      </c>
      <c r="N3468" s="27" t="s">
        <v>882</v>
      </c>
      <c r="O3468" s="30">
        <v>202008703</v>
      </c>
      <c r="P3468" s="22"/>
      <c r="Q3468" s="22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9"/>
    </row>
    <row r="3469" spans="1:29" x14ac:dyDescent="0.25">
      <c r="A3469" s="27">
        <v>1997</v>
      </c>
      <c r="B3469" s="27" t="s">
        <v>5649</v>
      </c>
      <c r="C3469" s="27" t="s">
        <v>674</v>
      </c>
      <c r="D3469" s="27" t="s">
        <v>752</v>
      </c>
      <c r="E3469" s="27" t="s">
        <v>752</v>
      </c>
      <c r="F3469" s="28">
        <v>35525</v>
      </c>
      <c r="G3469" s="29">
        <v>0.10416666666666667</v>
      </c>
      <c r="H3469" s="28">
        <v>35525</v>
      </c>
      <c r="I3469" s="29">
        <v>0.12152777777777778</v>
      </c>
      <c r="J3469" s="27" t="s">
        <v>889</v>
      </c>
      <c r="K3469" s="27">
        <v>0</v>
      </c>
      <c r="L3469" s="27">
        <v>0.05</v>
      </c>
      <c r="M3469" s="27">
        <v>0.05</v>
      </c>
      <c r="N3469" s="27" t="s">
        <v>882</v>
      </c>
      <c r="O3469" s="30">
        <v>202004554</v>
      </c>
      <c r="P3469" s="22"/>
      <c r="Q3469" s="22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9"/>
    </row>
    <row r="3470" spans="1:29" x14ac:dyDescent="0.25">
      <c r="A3470" s="27">
        <v>1997</v>
      </c>
      <c r="B3470" s="27" t="s">
        <v>5622</v>
      </c>
      <c r="C3470" s="27" t="s">
        <v>674</v>
      </c>
      <c r="D3470" s="27" t="s">
        <v>3841</v>
      </c>
      <c r="E3470" s="27" t="s">
        <v>4063</v>
      </c>
      <c r="F3470" s="28">
        <v>35525</v>
      </c>
      <c r="G3470" s="29">
        <v>0.11805555555555557</v>
      </c>
      <c r="H3470" s="28">
        <v>35525</v>
      </c>
      <c r="I3470" s="29">
        <v>0.15625</v>
      </c>
      <c r="J3470" s="27" t="s">
        <v>889</v>
      </c>
      <c r="K3470" s="27">
        <v>0</v>
      </c>
      <c r="L3470" s="27">
        <v>0.2</v>
      </c>
      <c r="M3470" s="27">
        <v>0.2</v>
      </c>
      <c r="N3470" s="27" t="s">
        <v>882</v>
      </c>
      <c r="O3470" s="30">
        <v>201908119</v>
      </c>
      <c r="P3470" s="22"/>
      <c r="Q3470" s="22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9"/>
    </row>
    <row r="3471" spans="1:29" x14ac:dyDescent="0.25">
      <c r="A3471" s="27">
        <v>1997</v>
      </c>
      <c r="B3471" s="27" t="s">
        <v>5619</v>
      </c>
      <c r="C3471" s="27" t="s">
        <v>674</v>
      </c>
      <c r="D3471" s="27" t="s">
        <v>3841</v>
      </c>
      <c r="E3471" s="27" t="s">
        <v>3937</v>
      </c>
      <c r="F3471" s="28">
        <v>35525</v>
      </c>
      <c r="G3471" s="29">
        <v>0.15277777777777776</v>
      </c>
      <c r="H3471" s="28">
        <v>35525</v>
      </c>
      <c r="I3471" s="29">
        <v>0.22569444444444445</v>
      </c>
      <c r="J3471" s="27" t="s">
        <v>889</v>
      </c>
      <c r="K3471" s="27">
        <v>0</v>
      </c>
      <c r="L3471" s="27">
        <v>0.6</v>
      </c>
      <c r="M3471" s="27">
        <v>0.6</v>
      </c>
      <c r="N3471" s="27" t="s">
        <v>882</v>
      </c>
      <c r="O3471" s="30">
        <v>202005567</v>
      </c>
      <c r="P3471" s="22"/>
      <c r="Q3471" s="22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9"/>
    </row>
    <row r="3472" spans="1:29" x14ac:dyDescent="0.25">
      <c r="A3472" s="27">
        <v>1997</v>
      </c>
      <c r="B3472" s="27" t="s">
        <v>5668</v>
      </c>
      <c r="C3472" s="27" t="s">
        <v>674</v>
      </c>
      <c r="D3472" s="27" t="s">
        <v>853</v>
      </c>
      <c r="E3472" s="27" t="s">
        <v>3979</v>
      </c>
      <c r="F3472" s="28">
        <v>35525</v>
      </c>
      <c r="G3472" s="29">
        <v>0.17916666666666667</v>
      </c>
      <c r="H3472" s="28">
        <v>35525</v>
      </c>
      <c r="I3472" s="29">
        <v>0.21527777777777779</v>
      </c>
      <c r="J3472" s="27" t="s">
        <v>889</v>
      </c>
      <c r="K3472" s="27">
        <v>0</v>
      </c>
      <c r="L3472" s="27">
        <v>0.05</v>
      </c>
      <c r="M3472" s="27">
        <v>0.05</v>
      </c>
      <c r="N3472" s="27" t="s">
        <v>882</v>
      </c>
      <c r="O3472" s="30">
        <v>201700493</v>
      </c>
      <c r="P3472" s="22"/>
      <c r="Q3472" s="22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9"/>
    </row>
    <row r="3473" spans="1:29" x14ac:dyDescent="0.25">
      <c r="A3473" s="27">
        <v>1997</v>
      </c>
      <c r="B3473" s="27" t="s">
        <v>5624</v>
      </c>
      <c r="C3473" s="27" t="s">
        <v>674</v>
      </c>
      <c r="D3473" s="27" t="s">
        <v>4988</v>
      </c>
      <c r="E3473" s="27" t="s">
        <v>1173</v>
      </c>
      <c r="F3473" s="28">
        <v>35525</v>
      </c>
      <c r="G3473" s="29">
        <v>0.18055555555555555</v>
      </c>
      <c r="H3473" s="28">
        <v>35525</v>
      </c>
      <c r="I3473" s="29">
        <v>0.23750000000000002</v>
      </c>
      <c r="J3473" s="27" t="s">
        <v>889</v>
      </c>
      <c r="K3473" s="27">
        <v>0</v>
      </c>
      <c r="L3473" s="27">
        <v>0.1</v>
      </c>
      <c r="M3473" s="27">
        <v>0.1</v>
      </c>
      <c r="N3473" s="27" t="s">
        <v>882</v>
      </c>
      <c r="O3473" s="30">
        <v>202005356</v>
      </c>
      <c r="P3473" s="22"/>
      <c r="Q3473" s="22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9"/>
    </row>
    <row r="3474" spans="1:29" x14ac:dyDescent="0.25">
      <c r="A3474" s="27">
        <v>1997</v>
      </c>
      <c r="B3474" s="27" t="s">
        <v>2098</v>
      </c>
      <c r="C3474" s="27" t="s">
        <v>676</v>
      </c>
      <c r="D3474" s="27" t="s">
        <v>887</v>
      </c>
      <c r="E3474" s="27" t="s">
        <v>2099</v>
      </c>
      <c r="F3474" s="28">
        <v>35525</v>
      </c>
      <c r="G3474" s="29">
        <v>0.1875</v>
      </c>
      <c r="H3474" s="28">
        <v>35525</v>
      </c>
      <c r="I3474" s="29">
        <v>0.1875</v>
      </c>
      <c r="J3474" s="27" t="s">
        <v>889</v>
      </c>
      <c r="K3474" s="27">
        <v>0</v>
      </c>
      <c r="L3474" s="27">
        <v>1</v>
      </c>
      <c r="M3474" s="27">
        <v>1</v>
      </c>
      <c r="N3474" s="27" t="s">
        <v>882</v>
      </c>
      <c r="O3474" s="30">
        <v>201907737</v>
      </c>
      <c r="P3474" s="22"/>
      <c r="Q3474" s="22"/>
      <c r="R3474" s="16"/>
      <c r="S3474" s="16"/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9"/>
    </row>
    <row r="3475" spans="1:29" x14ac:dyDescent="0.25">
      <c r="A3475" s="27">
        <v>1997</v>
      </c>
      <c r="B3475" s="27" t="s">
        <v>5618</v>
      </c>
      <c r="C3475" s="27" t="s">
        <v>674</v>
      </c>
      <c r="D3475" s="27" t="s">
        <v>1248</v>
      </c>
      <c r="E3475" s="27" t="s">
        <v>4359</v>
      </c>
      <c r="F3475" s="28">
        <v>35525</v>
      </c>
      <c r="G3475" s="29">
        <v>0.1875</v>
      </c>
      <c r="H3475" s="28">
        <v>35525</v>
      </c>
      <c r="I3475" s="29">
        <v>0.22916666666666666</v>
      </c>
      <c r="J3475" s="27" t="s">
        <v>889</v>
      </c>
      <c r="K3475" s="27">
        <v>0</v>
      </c>
      <c r="L3475" s="27">
        <v>0.05</v>
      </c>
      <c r="M3475" s="27">
        <v>0.05</v>
      </c>
      <c r="N3475" s="27" t="s">
        <v>882</v>
      </c>
      <c r="O3475" s="30">
        <v>201905179</v>
      </c>
      <c r="P3475" s="22"/>
      <c r="Q3475" s="22"/>
      <c r="R3475" s="16"/>
      <c r="S3475" s="16"/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9"/>
    </row>
    <row r="3476" spans="1:29" x14ac:dyDescent="0.25">
      <c r="A3476" s="27">
        <v>1997</v>
      </c>
      <c r="B3476" s="27" t="s">
        <v>5589</v>
      </c>
      <c r="C3476" s="27" t="s">
        <v>674</v>
      </c>
      <c r="D3476" s="27" t="s">
        <v>3859</v>
      </c>
      <c r="E3476" s="27" t="s">
        <v>792</v>
      </c>
      <c r="F3476" s="28">
        <v>35525</v>
      </c>
      <c r="G3476" s="29">
        <v>0.19999999999999998</v>
      </c>
      <c r="H3476" s="28">
        <v>35525</v>
      </c>
      <c r="I3476" s="29">
        <v>0.23124999999999998</v>
      </c>
      <c r="J3476" s="27" t="s">
        <v>889</v>
      </c>
      <c r="K3476" s="27">
        <v>0</v>
      </c>
      <c r="L3476" s="27">
        <v>0.1</v>
      </c>
      <c r="M3476" s="27">
        <v>0.1</v>
      </c>
      <c r="N3476" s="27" t="s">
        <v>882</v>
      </c>
      <c r="O3476" s="30">
        <v>202005108</v>
      </c>
      <c r="P3476" s="22"/>
      <c r="Q3476" s="22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9"/>
    </row>
    <row r="3477" spans="1:29" x14ac:dyDescent="0.25">
      <c r="A3477" s="27">
        <v>1997</v>
      </c>
      <c r="B3477" s="27" t="s">
        <v>2102</v>
      </c>
      <c r="C3477" s="27" t="s">
        <v>676</v>
      </c>
      <c r="D3477" s="27" t="s">
        <v>905</v>
      </c>
      <c r="E3477" s="27" t="s">
        <v>1363</v>
      </c>
      <c r="F3477" s="28">
        <v>35525</v>
      </c>
      <c r="G3477" s="29">
        <v>0.21875</v>
      </c>
      <c r="H3477" s="28">
        <v>35525</v>
      </c>
      <c r="I3477" s="29">
        <v>0.25</v>
      </c>
      <c r="J3477" s="27" t="s">
        <v>889</v>
      </c>
      <c r="K3477" s="27">
        <v>0</v>
      </c>
      <c r="L3477" s="27">
        <v>0.1</v>
      </c>
      <c r="M3477" s="27">
        <v>0.1</v>
      </c>
      <c r="N3477" s="27" t="s">
        <v>882</v>
      </c>
      <c r="O3477" s="30">
        <v>201806411</v>
      </c>
      <c r="P3477" s="22"/>
      <c r="Q3477" s="22"/>
      <c r="R3477" s="16"/>
      <c r="S3477" s="16"/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9"/>
    </row>
    <row r="3478" spans="1:29" x14ac:dyDescent="0.25">
      <c r="A3478" s="27">
        <v>1997</v>
      </c>
      <c r="B3478" s="27" t="s">
        <v>5625</v>
      </c>
      <c r="C3478" s="27" t="s">
        <v>674</v>
      </c>
      <c r="D3478" s="27" t="s">
        <v>802</v>
      </c>
      <c r="E3478" s="27" t="s">
        <v>3931</v>
      </c>
      <c r="F3478" s="28">
        <v>35525</v>
      </c>
      <c r="G3478" s="29">
        <v>0.21875</v>
      </c>
      <c r="H3478" s="28">
        <v>35525</v>
      </c>
      <c r="I3478" s="29">
        <v>0.32291666666666669</v>
      </c>
      <c r="J3478" s="27" t="s">
        <v>889</v>
      </c>
      <c r="K3478" s="27">
        <v>0</v>
      </c>
      <c r="L3478" s="27">
        <v>0.2</v>
      </c>
      <c r="M3478" s="27">
        <v>0.2</v>
      </c>
      <c r="N3478" s="27" t="s">
        <v>882</v>
      </c>
      <c r="O3478" s="30">
        <v>201907483</v>
      </c>
      <c r="P3478" s="22"/>
      <c r="Q3478" s="22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9"/>
    </row>
    <row r="3479" spans="1:29" x14ac:dyDescent="0.25">
      <c r="A3479" s="27">
        <v>1997</v>
      </c>
      <c r="B3479" s="27" t="s">
        <v>2100</v>
      </c>
      <c r="C3479" s="27" t="s">
        <v>676</v>
      </c>
      <c r="D3479" s="27" t="s">
        <v>930</v>
      </c>
      <c r="E3479" s="27" t="s">
        <v>941</v>
      </c>
      <c r="F3479" s="28">
        <v>35525</v>
      </c>
      <c r="G3479" s="29">
        <v>0.22569444444444445</v>
      </c>
      <c r="H3479" s="28">
        <v>35525</v>
      </c>
      <c r="I3479" s="29">
        <v>0.3125</v>
      </c>
      <c r="J3479" s="27" t="s">
        <v>889</v>
      </c>
      <c r="K3479" s="27">
        <v>0</v>
      </c>
      <c r="L3479" s="27">
        <v>0.2</v>
      </c>
      <c r="M3479" s="27">
        <v>0.2</v>
      </c>
      <c r="N3479" s="27" t="s">
        <v>882</v>
      </c>
      <c r="O3479" s="30">
        <v>201607944</v>
      </c>
      <c r="P3479" s="22"/>
      <c r="Q3479" s="22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9"/>
    </row>
    <row r="3480" spans="1:29" x14ac:dyDescent="0.25">
      <c r="A3480" s="27">
        <v>1997</v>
      </c>
      <c r="B3480" s="27" t="s">
        <v>5629</v>
      </c>
      <c r="C3480" s="27" t="s">
        <v>674</v>
      </c>
      <c r="D3480" s="27" t="s">
        <v>3859</v>
      </c>
      <c r="E3480" s="27" t="s">
        <v>4239</v>
      </c>
      <c r="F3480" s="28">
        <v>35525</v>
      </c>
      <c r="G3480" s="29">
        <v>0.22916666666666666</v>
      </c>
      <c r="H3480" s="28">
        <v>35525</v>
      </c>
      <c r="I3480" s="29">
        <v>0.3611111111111111</v>
      </c>
      <c r="J3480" s="27" t="s">
        <v>889</v>
      </c>
      <c r="K3480" s="27">
        <v>0</v>
      </c>
      <c r="L3480" s="27">
        <v>2</v>
      </c>
      <c r="M3480" s="27">
        <v>2</v>
      </c>
      <c r="N3480" s="27" t="s">
        <v>882</v>
      </c>
      <c r="O3480" s="30">
        <v>201303517</v>
      </c>
      <c r="P3480" s="22"/>
      <c r="Q3480" s="22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9"/>
    </row>
    <row r="3481" spans="1:29" x14ac:dyDescent="0.25">
      <c r="A3481" s="27">
        <v>1997</v>
      </c>
      <c r="B3481" s="27" t="s">
        <v>5612</v>
      </c>
      <c r="C3481" s="27" t="s">
        <v>674</v>
      </c>
      <c r="D3481" s="27" t="s">
        <v>3933</v>
      </c>
      <c r="E3481" s="27" t="s">
        <v>4698</v>
      </c>
      <c r="F3481" s="28">
        <v>35525</v>
      </c>
      <c r="G3481" s="29">
        <v>0.29166666666666669</v>
      </c>
      <c r="H3481" s="28">
        <v>35525</v>
      </c>
      <c r="I3481" s="29">
        <v>0.33680555555555558</v>
      </c>
      <c r="J3481" s="27" t="s">
        <v>889</v>
      </c>
      <c r="K3481" s="27">
        <v>0</v>
      </c>
      <c r="L3481" s="27">
        <v>0.05</v>
      </c>
      <c r="M3481" s="27">
        <v>0.05</v>
      </c>
      <c r="N3481" s="27" t="s">
        <v>882</v>
      </c>
      <c r="O3481" s="30">
        <v>202004852</v>
      </c>
      <c r="P3481" s="22"/>
      <c r="Q3481" s="22"/>
      <c r="R3481" s="16"/>
      <c r="S3481" s="16"/>
      <c r="T3481" s="16"/>
      <c r="U3481" s="16"/>
      <c r="V3481" s="16"/>
      <c r="W3481" s="16"/>
      <c r="X3481" s="16"/>
      <c r="Y3481" s="16"/>
      <c r="Z3481" s="16"/>
      <c r="AA3481" s="16"/>
      <c r="AB3481" s="16"/>
      <c r="AC3481" s="19"/>
    </row>
    <row r="3482" spans="1:29" x14ac:dyDescent="0.25">
      <c r="A3482" s="27">
        <v>1997</v>
      </c>
      <c r="B3482" s="27" t="s">
        <v>5624</v>
      </c>
      <c r="C3482" s="27" t="s">
        <v>674</v>
      </c>
      <c r="D3482" s="27" t="s">
        <v>4988</v>
      </c>
      <c r="E3482" s="27" t="s">
        <v>1173</v>
      </c>
      <c r="F3482" s="28">
        <v>35525</v>
      </c>
      <c r="G3482" s="29">
        <v>0.3611111111111111</v>
      </c>
      <c r="H3482" s="28">
        <v>35525</v>
      </c>
      <c r="I3482" s="29">
        <v>0.54166666666666663</v>
      </c>
      <c r="J3482" s="27" t="s">
        <v>889</v>
      </c>
      <c r="K3482" s="27">
        <v>1</v>
      </c>
      <c r="L3482" s="27">
        <v>1</v>
      </c>
      <c r="M3482" s="27">
        <v>2</v>
      </c>
      <c r="N3482" s="27" t="s">
        <v>882</v>
      </c>
      <c r="O3482" s="30">
        <v>202006641</v>
      </c>
      <c r="P3482" s="22"/>
      <c r="Q3482" s="22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9"/>
    </row>
    <row r="3483" spans="1:29" x14ac:dyDescent="0.25">
      <c r="A3483" s="27">
        <v>1997</v>
      </c>
      <c r="B3483" s="27" t="s">
        <v>5625</v>
      </c>
      <c r="C3483" s="27" t="s">
        <v>674</v>
      </c>
      <c r="D3483" s="27" t="s">
        <v>802</v>
      </c>
      <c r="E3483" s="27" t="s">
        <v>3931</v>
      </c>
      <c r="F3483" s="28">
        <v>35525</v>
      </c>
      <c r="G3483" s="29">
        <v>0.3923611111111111</v>
      </c>
      <c r="H3483" s="28">
        <v>35525</v>
      </c>
      <c r="I3483" s="29">
        <v>0.51388888888888895</v>
      </c>
      <c r="J3483" s="27" t="s">
        <v>889</v>
      </c>
      <c r="K3483" s="27">
        <v>0</v>
      </c>
      <c r="L3483" s="27">
        <v>0.4</v>
      </c>
      <c r="M3483" s="27">
        <v>0.4</v>
      </c>
      <c r="N3483" s="27" t="s">
        <v>882</v>
      </c>
      <c r="O3483" s="30">
        <v>201800165</v>
      </c>
      <c r="P3483" s="22"/>
      <c r="Q3483" s="22"/>
      <c r="R3483" s="16"/>
      <c r="S3483" s="16"/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9"/>
    </row>
    <row r="3484" spans="1:29" x14ac:dyDescent="0.25">
      <c r="A3484" s="27">
        <v>1997</v>
      </c>
      <c r="B3484" s="27" t="s">
        <v>2095</v>
      </c>
      <c r="C3484" s="27" t="s">
        <v>676</v>
      </c>
      <c r="D3484" s="27" t="s">
        <v>1070</v>
      </c>
      <c r="E3484" s="27" t="s">
        <v>2096</v>
      </c>
      <c r="F3484" s="28">
        <v>35525</v>
      </c>
      <c r="G3484" s="29">
        <v>0.43055555555555558</v>
      </c>
      <c r="H3484" s="28">
        <v>35525</v>
      </c>
      <c r="I3484" s="29">
        <v>0.4826388888888889</v>
      </c>
      <c r="J3484" s="27" t="s">
        <v>889</v>
      </c>
      <c r="K3484" s="27">
        <v>0</v>
      </c>
      <c r="L3484" s="27">
        <v>0.01</v>
      </c>
      <c r="M3484" s="27">
        <v>0.01</v>
      </c>
      <c r="N3484" s="27" t="s">
        <v>882</v>
      </c>
      <c r="O3484" s="30">
        <v>201704961</v>
      </c>
      <c r="P3484" s="22"/>
      <c r="Q3484" s="22"/>
      <c r="R3484" s="16"/>
      <c r="S3484" s="16"/>
      <c r="T3484" s="16"/>
      <c r="U3484" s="16"/>
      <c r="V3484" s="16"/>
      <c r="W3484" s="16"/>
      <c r="X3484" s="16"/>
      <c r="Y3484" s="16"/>
      <c r="Z3484" s="16"/>
      <c r="AA3484" s="16"/>
      <c r="AB3484" s="16"/>
      <c r="AC3484" s="19"/>
    </row>
    <row r="3485" spans="1:29" x14ac:dyDescent="0.25">
      <c r="A3485" s="27">
        <v>1997</v>
      </c>
      <c r="B3485" s="27" t="s">
        <v>2093</v>
      </c>
      <c r="C3485" s="27" t="s">
        <v>676</v>
      </c>
      <c r="D3485" s="27" t="s">
        <v>891</v>
      </c>
      <c r="E3485" s="27" t="s">
        <v>2094</v>
      </c>
      <c r="F3485" s="28">
        <v>35525</v>
      </c>
      <c r="G3485" s="29">
        <v>0.43402777777777773</v>
      </c>
      <c r="H3485" s="28">
        <v>35525</v>
      </c>
      <c r="I3485" s="29">
        <v>0.51736111111111105</v>
      </c>
      <c r="J3485" s="27" t="s">
        <v>889</v>
      </c>
      <c r="K3485" s="27">
        <v>1</v>
      </c>
      <c r="L3485" s="27">
        <v>0</v>
      </c>
      <c r="M3485" s="27">
        <v>1</v>
      </c>
      <c r="N3485" s="27" t="s">
        <v>882</v>
      </c>
      <c r="O3485" s="30">
        <v>201909914</v>
      </c>
      <c r="P3485" s="22"/>
      <c r="Q3485" s="22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9"/>
    </row>
    <row r="3486" spans="1:29" x14ac:dyDescent="0.25">
      <c r="A3486" s="27">
        <v>1997</v>
      </c>
      <c r="B3486" s="27" t="s">
        <v>5617</v>
      </c>
      <c r="C3486" s="27" t="s">
        <v>674</v>
      </c>
      <c r="D3486" s="27" t="s">
        <v>1248</v>
      </c>
      <c r="E3486" s="27" t="s">
        <v>5028</v>
      </c>
      <c r="F3486" s="28">
        <v>35525</v>
      </c>
      <c r="G3486" s="29">
        <v>0.44097222222222227</v>
      </c>
      <c r="H3486" s="28">
        <v>35525</v>
      </c>
      <c r="I3486" s="29">
        <v>0.47222222222222227</v>
      </c>
      <c r="J3486" s="27" t="s">
        <v>889</v>
      </c>
      <c r="K3486" s="27">
        <v>0</v>
      </c>
      <c r="L3486" s="27">
        <v>0.2</v>
      </c>
      <c r="M3486" s="27">
        <v>0.2</v>
      </c>
      <c r="N3486" s="27" t="s">
        <v>882</v>
      </c>
      <c r="O3486" s="30">
        <v>202004926</v>
      </c>
      <c r="P3486" s="22"/>
      <c r="Q3486" s="22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9"/>
    </row>
    <row r="3487" spans="1:29" x14ac:dyDescent="0.25">
      <c r="A3487" s="27">
        <v>1997</v>
      </c>
      <c r="B3487" s="27" t="s">
        <v>5649</v>
      </c>
      <c r="C3487" s="27" t="s">
        <v>674</v>
      </c>
      <c r="D3487" s="27" t="s">
        <v>752</v>
      </c>
      <c r="E3487" s="27" t="s">
        <v>752</v>
      </c>
      <c r="F3487" s="28">
        <v>35525</v>
      </c>
      <c r="G3487" s="29">
        <v>0.4861111111111111</v>
      </c>
      <c r="H3487" s="28">
        <v>35525</v>
      </c>
      <c r="I3487" s="29">
        <v>0.55555555555555558</v>
      </c>
      <c r="J3487" s="27" t="s">
        <v>889</v>
      </c>
      <c r="K3487" s="27">
        <v>0</v>
      </c>
      <c r="L3487" s="27">
        <v>0.15</v>
      </c>
      <c r="M3487" s="27">
        <v>0.15</v>
      </c>
      <c r="N3487" s="27" t="s">
        <v>882</v>
      </c>
      <c r="O3487" s="30">
        <v>201905129</v>
      </c>
      <c r="P3487" s="22"/>
      <c r="Q3487" s="22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9"/>
    </row>
    <row r="3488" spans="1:29" x14ac:dyDescent="0.25">
      <c r="A3488" s="27">
        <v>1997</v>
      </c>
      <c r="B3488" s="27" t="s">
        <v>5618</v>
      </c>
      <c r="C3488" s="27" t="s">
        <v>674</v>
      </c>
      <c r="D3488" s="27" t="s">
        <v>1248</v>
      </c>
      <c r="E3488" s="27" t="s">
        <v>4359</v>
      </c>
      <c r="F3488" s="28">
        <v>35525</v>
      </c>
      <c r="G3488" s="29">
        <v>0.51041666666666663</v>
      </c>
      <c r="H3488" s="28">
        <v>35525</v>
      </c>
      <c r="I3488" s="29">
        <v>0.54513888888888895</v>
      </c>
      <c r="J3488" s="27" t="s">
        <v>889</v>
      </c>
      <c r="K3488" s="27">
        <v>0</v>
      </c>
      <c r="L3488" s="27">
        <v>1</v>
      </c>
      <c r="M3488" s="27">
        <v>1</v>
      </c>
      <c r="N3488" s="27" t="s">
        <v>882</v>
      </c>
      <c r="O3488" s="30">
        <v>201705985</v>
      </c>
      <c r="P3488" s="22"/>
      <c r="Q3488" s="22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9"/>
    </row>
    <row r="3489" spans="1:29" x14ac:dyDescent="0.25">
      <c r="A3489" s="27">
        <v>1997</v>
      </c>
      <c r="B3489" s="27" t="s">
        <v>5629</v>
      </c>
      <c r="C3489" s="27" t="s">
        <v>674</v>
      </c>
      <c r="D3489" s="27" t="s">
        <v>3859</v>
      </c>
      <c r="E3489" s="27" t="s">
        <v>4239</v>
      </c>
      <c r="F3489" s="28">
        <v>35525</v>
      </c>
      <c r="G3489" s="29">
        <v>0.51388888888888895</v>
      </c>
      <c r="H3489" s="28">
        <v>35525</v>
      </c>
      <c r="I3489" s="29">
        <v>0.52430555555555558</v>
      </c>
      <c r="J3489" s="27" t="s">
        <v>889</v>
      </c>
      <c r="K3489" s="27">
        <v>0</v>
      </c>
      <c r="L3489" s="27">
        <v>0.03</v>
      </c>
      <c r="M3489" s="27">
        <v>0.03</v>
      </c>
      <c r="N3489" s="27" t="s">
        <v>882</v>
      </c>
      <c r="O3489" s="30">
        <v>202102717</v>
      </c>
      <c r="P3489" s="22"/>
      <c r="Q3489" s="22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9"/>
    </row>
    <row r="3490" spans="1:29" x14ac:dyDescent="0.25">
      <c r="A3490" s="27">
        <v>1997</v>
      </c>
      <c r="B3490" s="27" t="s">
        <v>5650</v>
      </c>
      <c r="C3490" s="27" t="s">
        <v>674</v>
      </c>
      <c r="D3490" s="27" t="s">
        <v>752</v>
      </c>
      <c r="E3490" s="27" t="s">
        <v>5554</v>
      </c>
      <c r="F3490" s="28">
        <v>35525</v>
      </c>
      <c r="G3490" s="29">
        <v>0.52430555555555558</v>
      </c>
      <c r="H3490" s="28">
        <v>35525</v>
      </c>
      <c r="I3490" s="29">
        <v>0.54166666666666663</v>
      </c>
      <c r="J3490" s="27" t="s">
        <v>889</v>
      </c>
      <c r="K3490" s="27">
        <v>0</v>
      </c>
      <c r="L3490" s="27">
        <v>0.05</v>
      </c>
      <c r="M3490" s="27">
        <v>0.05</v>
      </c>
      <c r="N3490" s="27" t="s">
        <v>882</v>
      </c>
      <c r="O3490" s="30">
        <v>201503727</v>
      </c>
      <c r="P3490" s="22"/>
      <c r="Q3490" s="22"/>
      <c r="R3490" s="16"/>
      <c r="S3490" s="16"/>
      <c r="T3490" s="16"/>
      <c r="U3490" s="16"/>
      <c r="V3490" s="16"/>
      <c r="W3490" s="16"/>
      <c r="X3490" s="16"/>
      <c r="Y3490" s="16"/>
      <c r="Z3490" s="16"/>
      <c r="AA3490" s="16"/>
      <c r="AB3490" s="16"/>
      <c r="AC3490" s="19"/>
    </row>
    <row r="3491" spans="1:29" x14ac:dyDescent="0.25">
      <c r="A3491" s="27">
        <v>1997</v>
      </c>
      <c r="B3491" s="27" t="s">
        <v>5625</v>
      </c>
      <c r="C3491" s="27" t="s">
        <v>674</v>
      </c>
      <c r="D3491" s="27" t="s">
        <v>802</v>
      </c>
      <c r="E3491" s="27" t="s">
        <v>3931</v>
      </c>
      <c r="F3491" s="28">
        <v>35525</v>
      </c>
      <c r="G3491" s="29">
        <v>0.53472222222222221</v>
      </c>
      <c r="H3491" s="28">
        <v>35525</v>
      </c>
      <c r="I3491" s="29">
        <v>0.64236111111111105</v>
      </c>
      <c r="J3491" s="27" t="s">
        <v>889</v>
      </c>
      <c r="K3491" s="27">
        <v>0</v>
      </c>
      <c r="L3491" s="27">
        <v>0.1</v>
      </c>
      <c r="M3491" s="27">
        <v>0.1</v>
      </c>
      <c r="N3491" s="27" t="s">
        <v>882</v>
      </c>
      <c r="O3491" s="30">
        <v>202004393</v>
      </c>
      <c r="P3491" s="22"/>
      <c r="Q3491" s="22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9"/>
    </row>
    <row r="3492" spans="1:29" x14ac:dyDescent="0.25">
      <c r="A3492" s="27">
        <v>1997</v>
      </c>
      <c r="B3492" s="27" t="s">
        <v>5604</v>
      </c>
      <c r="C3492" s="27" t="s">
        <v>674</v>
      </c>
      <c r="D3492" s="27" t="s">
        <v>3824</v>
      </c>
      <c r="E3492" s="27" t="s">
        <v>3825</v>
      </c>
      <c r="F3492" s="28">
        <v>35525</v>
      </c>
      <c r="G3492" s="29">
        <v>0.5444444444444444</v>
      </c>
      <c r="H3492" s="28">
        <v>35525</v>
      </c>
      <c r="I3492" s="29">
        <v>0.625</v>
      </c>
      <c r="J3492" s="27" t="s">
        <v>889</v>
      </c>
      <c r="K3492" s="27">
        <v>0</v>
      </c>
      <c r="L3492" s="27">
        <v>0.15</v>
      </c>
      <c r="M3492" s="27">
        <v>0.15</v>
      </c>
      <c r="N3492" s="27" t="s">
        <v>882</v>
      </c>
      <c r="O3492" s="30">
        <v>201806691</v>
      </c>
      <c r="P3492" s="22"/>
      <c r="Q3492" s="22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9"/>
    </row>
    <row r="3493" spans="1:29" x14ac:dyDescent="0.25">
      <c r="A3493" s="27">
        <v>1997</v>
      </c>
      <c r="B3493" s="27" t="s">
        <v>5609</v>
      </c>
      <c r="C3493" s="27" t="s">
        <v>674</v>
      </c>
      <c r="D3493" s="27" t="s">
        <v>1248</v>
      </c>
      <c r="E3493" s="27" t="s">
        <v>4461</v>
      </c>
      <c r="F3493" s="28">
        <v>35525</v>
      </c>
      <c r="G3493" s="29">
        <v>0.54513888888888895</v>
      </c>
      <c r="H3493" s="28">
        <v>35525</v>
      </c>
      <c r="I3493" s="29">
        <v>0.64583333333333337</v>
      </c>
      <c r="J3493" s="27" t="s">
        <v>889</v>
      </c>
      <c r="K3493" s="27">
        <v>0</v>
      </c>
      <c r="L3493" s="27">
        <v>25</v>
      </c>
      <c r="M3493" s="27">
        <v>25</v>
      </c>
      <c r="N3493" s="27" t="s">
        <v>882</v>
      </c>
      <c r="O3493" s="30">
        <v>201806406</v>
      </c>
      <c r="P3493" s="22"/>
      <c r="Q3493" s="22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9"/>
    </row>
    <row r="3494" spans="1:29" x14ac:dyDescent="0.25">
      <c r="A3494" s="27">
        <v>1997</v>
      </c>
      <c r="B3494" s="27" t="s">
        <v>5606</v>
      </c>
      <c r="C3494" s="27" t="s">
        <v>674</v>
      </c>
      <c r="D3494" s="27" t="s">
        <v>802</v>
      </c>
      <c r="E3494" s="27" t="s">
        <v>816</v>
      </c>
      <c r="F3494" s="28">
        <v>35525</v>
      </c>
      <c r="G3494" s="29">
        <v>0.5625</v>
      </c>
      <c r="H3494" s="28">
        <v>35525</v>
      </c>
      <c r="I3494" s="29">
        <v>0.58680555555555558</v>
      </c>
      <c r="J3494" s="27" t="s">
        <v>889</v>
      </c>
      <c r="K3494" s="27">
        <v>0</v>
      </c>
      <c r="L3494" s="27">
        <v>0.05</v>
      </c>
      <c r="M3494" s="27">
        <v>0.05</v>
      </c>
      <c r="N3494" s="27" t="s">
        <v>882</v>
      </c>
      <c r="O3494" s="30">
        <v>201606499</v>
      </c>
      <c r="P3494" s="22"/>
      <c r="Q3494" s="22"/>
      <c r="R3494" s="16"/>
      <c r="S3494" s="16"/>
      <c r="T3494" s="16"/>
      <c r="U3494" s="16"/>
      <c r="V3494" s="16"/>
      <c r="W3494" s="16"/>
      <c r="X3494" s="16"/>
      <c r="Y3494" s="16"/>
      <c r="Z3494" s="16"/>
      <c r="AA3494" s="16"/>
      <c r="AB3494" s="16"/>
      <c r="AC3494" s="19"/>
    </row>
    <row r="3495" spans="1:29" x14ac:dyDescent="0.25">
      <c r="A3495" s="27">
        <v>1997</v>
      </c>
      <c r="B3495" s="27" t="s">
        <v>5616</v>
      </c>
      <c r="C3495" s="27" t="s">
        <v>674</v>
      </c>
      <c r="D3495" s="27" t="s">
        <v>3841</v>
      </c>
      <c r="E3495" s="27" t="s">
        <v>3927</v>
      </c>
      <c r="F3495" s="28">
        <v>35525</v>
      </c>
      <c r="G3495" s="29">
        <v>0.56597222222222221</v>
      </c>
      <c r="H3495" s="28">
        <v>35525</v>
      </c>
      <c r="I3495" s="29">
        <v>0.65972222222222221</v>
      </c>
      <c r="J3495" s="27" t="s">
        <v>889</v>
      </c>
      <c r="K3495" s="27">
        <v>0</v>
      </c>
      <c r="L3495" s="27">
        <v>0.15</v>
      </c>
      <c r="M3495" s="27">
        <v>0.15</v>
      </c>
      <c r="N3495" s="27" t="s">
        <v>882</v>
      </c>
      <c r="O3495" s="30">
        <v>201904639</v>
      </c>
      <c r="P3495" s="22"/>
      <c r="Q3495" s="22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6"/>
      <c r="AC3495" s="19"/>
    </row>
    <row r="3496" spans="1:29" x14ac:dyDescent="0.25">
      <c r="A3496" s="27">
        <v>1997</v>
      </c>
      <c r="B3496" s="27" t="s">
        <v>5650</v>
      </c>
      <c r="C3496" s="27" t="s">
        <v>674</v>
      </c>
      <c r="D3496" s="27" t="s">
        <v>752</v>
      </c>
      <c r="E3496" s="27" t="s">
        <v>5554</v>
      </c>
      <c r="F3496" s="28">
        <v>35525</v>
      </c>
      <c r="G3496" s="29">
        <v>0.57291666666666663</v>
      </c>
      <c r="H3496" s="28">
        <v>35525</v>
      </c>
      <c r="I3496" s="29">
        <v>0.62847222222222221</v>
      </c>
      <c r="J3496" s="27" t="s">
        <v>889</v>
      </c>
      <c r="K3496" s="27">
        <v>0</v>
      </c>
      <c r="L3496" s="27">
        <v>0.05</v>
      </c>
      <c r="M3496" s="27">
        <v>0.05</v>
      </c>
      <c r="N3496" s="27" t="s">
        <v>882</v>
      </c>
      <c r="O3496" s="30">
        <v>201904969</v>
      </c>
      <c r="P3496" s="22"/>
      <c r="Q3496" s="22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9"/>
    </row>
    <row r="3497" spans="1:29" x14ac:dyDescent="0.25">
      <c r="A3497" s="27">
        <v>1997</v>
      </c>
      <c r="B3497" s="27" t="s">
        <v>5644</v>
      </c>
      <c r="C3497" s="27" t="s">
        <v>674</v>
      </c>
      <c r="D3497" s="27" t="s">
        <v>3884</v>
      </c>
      <c r="E3497" s="27" t="s">
        <v>3949</v>
      </c>
      <c r="F3497" s="28">
        <v>35525</v>
      </c>
      <c r="G3497" s="29">
        <v>0.57638888888888895</v>
      </c>
      <c r="H3497" s="28">
        <v>35525</v>
      </c>
      <c r="I3497" s="29">
        <v>0.59722222222222221</v>
      </c>
      <c r="J3497" s="27" t="s">
        <v>889</v>
      </c>
      <c r="K3497" s="27">
        <v>0</v>
      </c>
      <c r="L3497" s="27">
        <v>0.01</v>
      </c>
      <c r="M3497" s="27">
        <v>0.01</v>
      </c>
      <c r="N3497" s="27" t="s">
        <v>882</v>
      </c>
      <c r="O3497" s="30">
        <v>201905483</v>
      </c>
      <c r="P3497" s="22"/>
      <c r="Q3497" s="22"/>
      <c r="R3497" s="16"/>
      <c r="S3497" s="16"/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9"/>
    </row>
    <row r="3498" spans="1:29" x14ac:dyDescent="0.25">
      <c r="A3498" s="27">
        <v>1997</v>
      </c>
      <c r="B3498" s="27" t="s">
        <v>2093</v>
      </c>
      <c r="C3498" s="27" t="s">
        <v>676</v>
      </c>
      <c r="D3498" s="27" t="s">
        <v>891</v>
      </c>
      <c r="E3498" s="27" t="s">
        <v>2094</v>
      </c>
      <c r="F3498" s="28">
        <v>35525</v>
      </c>
      <c r="G3498" s="29">
        <v>0.58680555555555558</v>
      </c>
      <c r="H3498" s="28">
        <v>35525</v>
      </c>
      <c r="I3498" s="29">
        <v>0.63194444444444442</v>
      </c>
      <c r="J3498" s="27" t="s">
        <v>889</v>
      </c>
      <c r="K3498" s="27">
        <v>0.05</v>
      </c>
      <c r="L3498" s="27">
        <v>0</v>
      </c>
      <c r="M3498" s="27">
        <v>0.05</v>
      </c>
      <c r="N3498" s="27" t="s">
        <v>882</v>
      </c>
      <c r="O3498" s="30">
        <v>202007009</v>
      </c>
      <c r="P3498" s="22"/>
      <c r="Q3498" s="22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9"/>
    </row>
    <row r="3499" spans="1:29" x14ac:dyDescent="0.25">
      <c r="A3499" s="27">
        <v>1997</v>
      </c>
      <c r="B3499" s="27" t="s">
        <v>5634</v>
      </c>
      <c r="C3499" s="27" t="s">
        <v>674</v>
      </c>
      <c r="D3499" s="27" t="s">
        <v>3841</v>
      </c>
      <c r="E3499" s="27" t="s">
        <v>4113</v>
      </c>
      <c r="F3499" s="28">
        <v>35525</v>
      </c>
      <c r="G3499" s="29">
        <v>0.58680555555555558</v>
      </c>
      <c r="H3499" s="28">
        <v>35525</v>
      </c>
      <c r="I3499" s="29">
        <v>0.66666666666666663</v>
      </c>
      <c r="J3499" s="27" t="s">
        <v>889</v>
      </c>
      <c r="K3499" s="27">
        <v>0</v>
      </c>
      <c r="L3499" s="27">
        <v>0.8</v>
      </c>
      <c r="M3499" s="27">
        <v>0.8</v>
      </c>
      <c r="N3499" s="27" t="s">
        <v>882</v>
      </c>
      <c r="O3499" s="30">
        <v>201604605</v>
      </c>
      <c r="P3499" s="22"/>
      <c r="Q3499" s="22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9"/>
    </row>
    <row r="3500" spans="1:29" x14ac:dyDescent="0.25">
      <c r="A3500" s="27">
        <v>1997</v>
      </c>
      <c r="B3500" s="27" t="s">
        <v>5621</v>
      </c>
      <c r="C3500" s="27" t="s">
        <v>674</v>
      </c>
      <c r="D3500" s="27" t="s">
        <v>3841</v>
      </c>
      <c r="E3500" s="27" t="s">
        <v>800</v>
      </c>
      <c r="F3500" s="28">
        <v>35525</v>
      </c>
      <c r="G3500" s="29">
        <v>0.59166666666666667</v>
      </c>
      <c r="H3500" s="28">
        <v>35525</v>
      </c>
      <c r="I3500" s="29">
        <v>0.65277777777777779</v>
      </c>
      <c r="J3500" s="27" t="s">
        <v>889</v>
      </c>
      <c r="K3500" s="27">
        <v>0</v>
      </c>
      <c r="L3500" s="27">
        <v>0.05</v>
      </c>
      <c r="M3500" s="27">
        <v>0.05</v>
      </c>
      <c r="N3500" s="27" t="s">
        <v>882</v>
      </c>
      <c r="O3500" s="30">
        <v>201800700</v>
      </c>
      <c r="P3500" s="22"/>
      <c r="Q3500" s="22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9"/>
    </row>
    <row r="3501" spans="1:29" x14ac:dyDescent="0.25">
      <c r="A3501" s="27">
        <v>1997</v>
      </c>
      <c r="B3501" s="27" t="s">
        <v>5603</v>
      </c>
      <c r="C3501" s="27" t="s">
        <v>674</v>
      </c>
      <c r="D3501" s="27" t="s">
        <v>3859</v>
      </c>
      <c r="E3501" s="27" t="s">
        <v>4052</v>
      </c>
      <c r="F3501" s="28">
        <v>35525</v>
      </c>
      <c r="G3501" s="29">
        <v>0.60416666666666663</v>
      </c>
      <c r="H3501" s="28">
        <v>35525</v>
      </c>
      <c r="I3501" s="29">
        <v>0.625</v>
      </c>
      <c r="J3501" s="27" t="s">
        <v>889</v>
      </c>
      <c r="K3501" s="27">
        <v>0</v>
      </c>
      <c r="L3501" s="27">
        <v>0.03</v>
      </c>
      <c r="M3501" s="27">
        <v>0.03</v>
      </c>
      <c r="N3501" s="27" t="s">
        <v>882</v>
      </c>
      <c r="O3501" s="30">
        <v>201905034</v>
      </c>
      <c r="P3501" s="22"/>
      <c r="Q3501" s="22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9"/>
    </row>
    <row r="3502" spans="1:29" x14ac:dyDescent="0.25">
      <c r="A3502" s="27">
        <v>1997</v>
      </c>
      <c r="B3502" s="27" t="s">
        <v>5611</v>
      </c>
      <c r="C3502" s="27" t="s">
        <v>674</v>
      </c>
      <c r="D3502" s="27" t="s">
        <v>3841</v>
      </c>
      <c r="E3502" s="27" t="s">
        <v>1047</v>
      </c>
      <c r="F3502" s="28">
        <v>35525</v>
      </c>
      <c r="G3502" s="29">
        <v>0.61805555555555558</v>
      </c>
      <c r="H3502" s="28">
        <v>35525</v>
      </c>
      <c r="I3502" s="29">
        <v>0.70833333333333337</v>
      </c>
      <c r="J3502" s="27" t="s">
        <v>889</v>
      </c>
      <c r="K3502" s="27">
        <v>0</v>
      </c>
      <c r="L3502" s="27">
        <v>0.2</v>
      </c>
      <c r="M3502" s="27">
        <v>0.2</v>
      </c>
      <c r="N3502" s="27" t="s">
        <v>882</v>
      </c>
      <c r="O3502" s="30">
        <v>201404459</v>
      </c>
      <c r="P3502" s="22"/>
      <c r="Q3502" s="22"/>
      <c r="R3502" s="16"/>
      <c r="S3502" s="16"/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9"/>
    </row>
    <row r="3503" spans="1:29" x14ac:dyDescent="0.25">
      <c r="A3503" s="27">
        <v>1997</v>
      </c>
      <c r="B3503" s="27" t="s">
        <v>5636</v>
      </c>
      <c r="C3503" s="27" t="s">
        <v>674</v>
      </c>
      <c r="D3503" s="27" t="s">
        <v>3939</v>
      </c>
      <c r="E3503" s="27" t="s">
        <v>777</v>
      </c>
      <c r="F3503" s="28">
        <v>35525</v>
      </c>
      <c r="G3503" s="29">
        <v>0.63888888888888895</v>
      </c>
      <c r="H3503" s="28">
        <v>35525</v>
      </c>
      <c r="I3503" s="29">
        <v>0.68819444444444444</v>
      </c>
      <c r="J3503" s="27" t="s">
        <v>889</v>
      </c>
      <c r="K3503" s="27">
        <v>0</v>
      </c>
      <c r="L3503" s="27">
        <v>0.01</v>
      </c>
      <c r="M3503" s="27">
        <v>0.01</v>
      </c>
      <c r="N3503" s="27" t="s">
        <v>882</v>
      </c>
      <c r="O3503" s="30">
        <v>201906665</v>
      </c>
      <c r="P3503" s="22"/>
      <c r="Q3503" s="22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9"/>
    </row>
    <row r="3504" spans="1:29" x14ac:dyDescent="0.25">
      <c r="A3504" s="27">
        <v>1997</v>
      </c>
      <c r="B3504" s="27" t="s">
        <v>5693</v>
      </c>
      <c r="C3504" s="27" t="s">
        <v>674</v>
      </c>
      <c r="D3504" s="27" t="s">
        <v>752</v>
      </c>
      <c r="E3504" s="27" t="s">
        <v>5147</v>
      </c>
      <c r="F3504" s="28">
        <v>35525</v>
      </c>
      <c r="G3504" s="29">
        <v>0.63888888888888895</v>
      </c>
      <c r="H3504" s="28">
        <v>35525</v>
      </c>
      <c r="I3504" s="29">
        <v>0.6875</v>
      </c>
      <c r="J3504" s="27" t="s">
        <v>889</v>
      </c>
      <c r="K3504" s="27">
        <v>0</v>
      </c>
      <c r="L3504" s="27">
        <v>0.05</v>
      </c>
      <c r="M3504" s="27">
        <v>0.05</v>
      </c>
      <c r="N3504" s="27" t="s">
        <v>882</v>
      </c>
      <c r="O3504" s="30">
        <v>200707284</v>
      </c>
      <c r="P3504" s="22"/>
      <c r="Q3504" s="22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9"/>
    </row>
    <row r="3505" spans="1:29" x14ac:dyDescent="0.25">
      <c r="A3505" s="27">
        <v>1997</v>
      </c>
      <c r="B3505" s="27" t="s">
        <v>2578</v>
      </c>
      <c r="C3505" s="27" t="s">
        <v>2231</v>
      </c>
      <c r="D3505" s="27" t="s">
        <v>2362</v>
      </c>
      <c r="E3505" s="27" t="s">
        <v>2579</v>
      </c>
      <c r="F3505" s="28">
        <v>35525</v>
      </c>
      <c r="G3505" s="29">
        <v>0.64930555555555558</v>
      </c>
      <c r="H3505" s="28">
        <v>35525</v>
      </c>
      <c r="I3505" s="29">
        <v>0.68819444444444444</v>
      </c>
      <c r="J3505" s="27"/>
      <c r="K3505" s="27">
        <v>0</v>
      </c>
      <c r="L3505" s="27">
        <v>0.01</v>
      </c>
      <c r="M3505" s="27">
        <v>0.01</v>
      </c>
      <c r="N3505" s="27" t="s">
        <v>2163</v>
      </c>
      <c r="O3505" s="30">
        <v>201806691</v>
      </c>
      <c r="P3505" s="22"/>
      <c r="Q3505" s="22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9"/>
    </row>
    <row r="3506" spans="1:29" x14ac:dyDescent="0.25">
      <c r="A3506" s="27">
        <v>1997</v>
      </c>
      <c r="B3506" s="27" t="s">
        <v>5607</v>
      </c>
      <c r="C3506" s="27" t="s">
        <v>674</v>
      </c>
      <c r="D3506" s="27" t="s">
        <v>1248</v>
      </c>
      <c r="E3506" s="27" t="s">
        <v>4042</v>
      </c>
      <c r="F3506" s="28">
        <v>35525</v>
      </c>
      <c r="G3506" s="29">
        <v>0.64930555555555558</v>
      </c>
      <c r="H3506" s="28">
        <v>35525</v>
      </c>
      <c r="I3506" s="29">
        <v>0.67708333333333337</v>
      </c>
      <c r="J3506" s="27" t="s">
        <v>889</v>
      </c>
      <c r="K3506" s="27">
        <v>0</v>
      </c>
      <c r="L3506" s="27">
        <v>0.5</v>
      </c>
      <c r="M3506" s="27">
        <v>0.5</v>
      </c>
      <c r="N3506" s="27" t="s">
        <v>882</v>
      </c>
      <c r="O3506" s="30">
        <v>201909873</v>
      </c>
      <c r="P3506" s="22"/>
      <c r="Q3506" s="22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9"/>
    </row>
    <row r="3507" spans="1:29" x14ac:dyDescent="0.25">
      <c r="A3507" s="27">
        <v>1997</v>
      </c>
      <c r="B3507" s="27" t="s">
        <v>2091</v>
      </c>
      <c r="C3507" s="27" t="s">
        <v>676</v>
      </c>
      <c r="D3507" s="27" t="s">
        <v>963</v>
      </c>
      <c r="E3507" s="27" t="s">
        <v>963</v>
      </c>
      <c r="F3507" s="28">
        <v>35525</v>
      </c>
      <c r="G3507" s="29">
        <v>0.65972222222222221</v>
      </c>
      <c r="H3507" s="28">
        <v>35525</v>
      </c>
      <c r="I3507" s="29">
        <v>0.67013888888888884</v>
      </c>
      <c r="J3507" s="27" t="s">
        <v>889</v>
      </c>
      <c r="K3507" s="27">
        <v>0</v>
      </c>
      <c r="L3507" s="27">
        <v>0.05</v>
      </c>
      <c r="M3507" s="27">
        <v>0.05</v>
      </c>
      <c r="N3507" s="27" t="s">
        <v>882</v>
      </c>
      <c r="O3507" s="30">
        <v>202005283</v>
      </c>
      <c r="P3507" s="22"/>
      <c r="Q3507" s="22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9"/>
    </row>
    <row r="3508" spans="1:29" x14ac:dyDescent="0.25">
      <c r="A3508" s="27">
        <v>1997</v>
      </c>
      <c r="B3508" s="27" t="s">
        <v>5607</v>
      </c>
      <c r="C3508" s="27" t="s">
        <v>674</v>
      </c>
      <c r="D3508" s="27" t="s">
        <v>1248</v>
      </c>
      <c r="E3508" s="27" t="s">
        <v>4042</v>
      </c>
      <c r="F3508" s="28">
        <v>35525</v>
      </c>
      <c r="G3508" s="29">
        <v>0.66319444444444442</v>
      </c>
      <c r="H3508" s="28">
        <v>35525</v>
      </c>
      <c r="I3508" s="29">
        <v>0.69444444444444453</v>
      </c>
      <c r="J3508" s="27" t="s">
        <v>889</v>
      </c>
      <c r="K3508" s="27">
        <v>0</v>
      </c>
      <c r="L3508" s="27">
        <v>0.5</v>
      </c>
      <c r="M3508" s="27">
        <v>0.5</v>
      </c>
      <c r="N3508" s="27" t="s">
        <v>882</v>
      </c>
      <c r="O3508" s="30">
        <v>201808543</v>
      </c>
      <c r="P3508" s="22"/>
      <c r="Q3508" s="22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9"/>
    </row>
    <row r="3509" spans="1:29" x14ac:dyDescent="0.25">
      <c r="A3509" s="27">
        <v>1997</v>
      </c>
      <c r="B3509" s="27" t="s">
        <v>5625</v>
      </c>
      <c r="C3509" s="27" t="s">
        <v>674</v>
      </c>
      <c r="D3509" s="27" t="s">
        <v>802</v>
      </c>
      <c r="E3509" s="27" t="s">
        <v>3931</v>
      </c>
      <c r="F3509" s="28">
        <v>35525</v>
      </c>
      <c r="G3509" s="29">
        <v>0.67708333333333337</v>
      </c>
      <c r="H3509" s="28">
        <v>35525</v>
      </c>
      <c r="I3509" s="29">
        <v>0.8125</v>
      </c>
      <c r="J3509" s="27" t="s">
        <v>889</v>
      </c>
      <c r="K3509" s="27">
        <v>0</v>
      </c>
      <c r="L3509" s="27">
        <v>0.8</v>
      </c>
      <c r="M3509" s="27">
        <v>0.8</v>
      </c>
      <c r="N3509" s="27" t="s">
        <v>882</v>
      </c>
      <c r="O3509" s="30">
        <v>202008319</v>
      </c>
      <c r="P3509" s="22"/>
      <c r="Q3509" s="22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9"/>
    </row>
    <row r="3510" spans="1:29" x14ac:dyDescent="0.25">
      <c r="A3510" s="27">
        <v>1997</v>
      </c>
      <c r="B3510" s="27" t="s">
        <v>5601</v>
      </c>
      <c r="C3510" s="27" t="s">
        <v>674</v>
      </c>
      <c r="D3510" s="27" t="s">
        <v>3859</v>
      </c>
      <c r="E3510" s="27" t="s">
        <v>807</v>
      </c>
      <c r="F3510" s="28">
        <v>35525</v>
      </c>
      <c r="G3510" s="29">
        <v>0.70486111111111116</v>
      </c>
      <c r="H3510" s="28">
        <v>35525</v>
      </c>
      <c r="I3510" s="29">
        <v>0.73611111111111116</v>
      </c>
      <c r="J3510" s="27" t="s">
        <v>889</v>
      </c>
      <c r="K3510" s="27">
        <v>0</v>
      </c>
      <c r="L3510" s="27">
        <v>0.1</v>
      </c>
      <c r="M3510" s="27">
        <v>0.1</v>
      </c>
      <c r="N3510" s="27" t="s">
        <v>882</v>
      </c>
      <c r="O3510" s="30">
        <v>201603173</v>
      </c>
      <c r="P3510" s="22"/>
      <c r="Q3510" s="22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9"/>
    </row>
    <row r="3511" spans="1:29" x14ac:dyDescent="0.25">
      <c r="A3511" s="27">
        <v>1997</v>
      </c>
      <c r="B3511" s="27" t="s">
        <v>5604</v>
      </c>
      <c r="C3511" s="27" t="s">
        <v>674</v>
      </c>
      <c r="D3511" s="27" t="s">
        <v>3824</v>
      </c>
      <c r="E3511" s="27" t="s">
        <v>3825</v>
      </c>
      <c r="F3511" s="28">
        <v>35525</v>
      </c>
      <c r="G3511" s="29">
        <v>0.70486111111111116</v>
      </c>
      <c r="H3511" s="28">
        <v>35525</v>
      </c>
      <c r="I3511" s="29">
        <v>0.80208333333333337</v>
      </c>
      <c r="J3511" s="27" t="s">
        <v>889</v>
      </c>
      <c r="K3511" s="27">
        <v>0</v>
      </c>
      <c r="L3511" s="27">
        <v>1</v>
      </c>
      <c r="M3511" s="27">
        <v>1</v>
      </c>
      <c r="N3511" s="27" t="s">
        <v>882</v>
      </c>
      <c r="O3511" s="30">
        <v>201503738</v>
      </c>
      <c r="P3511" s="22"/>
      <c r="Q3511" s="22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9"/>
    </row>
    <row r="3512" spans="1:29" x14ac:dyDescent="0.25">
      <c r="A3512" s="27">
        <v>1997</v>
      </c>
      <c r="B3512" s="27" t="s">
        <v>5615</v>
      </c>
      <c r="C3512" s="27" t="s">
        <v>674</v>
      </c>
      <c r="D3512" s="27" t="s">
        <v>3884</v>
      </c>
      <c r="E3512" s="27" t="s">
        <v>4297</v>
      </c>
      <c r="F3512" s="28">
        <v>35525</v>
      </c>
      <c r="G3512" s="29">
        <v>0.71875</v>
      </c>
      <c r="H3512" s="28">
        <v>35525</v>
      </c>
      <c r="I3512" s="29">
        <v>0.78819444444444453</v>
      </c>
      <c r="J3512" s="27" t="s">
        <v>889</v>
      </c>
      <c r="K3512" s="27">
        <v>0</v>
      </c>
      <c r="L3512" s="27">
        <v>0.05</v>
      </c>
      <c r="M3512" s="27">
        <v>0.05</v>
      </c>
      <c r="N3512" s="27" t="s">
        <v>882</v>
      </c>
      <c r="O3512" s="30">
        <v>202005418</v>
      </c>
      <c r="P3512" s="22"/>
      <c r="Q3512" s="22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9"/>
    </row>
    <row r="3513" spans="1:29" x14ac:dyDescent="0.25">
      <c r="A3513" s="27">
        <v>1997</v>
      </c>
      <c r="B3513" s="27" t="s">
        <v>5608</v>
      </c>
      <c r="C3513" s="27" t="s">
        <v>674</v>
      </c>
      <c r="D3513" s="27" t="s">
        <v>4037</v>
      </c>
      <c r="E3513" s="27" t="s">
        <v>825</v>
      </c>
      <c r="F3513" s="28">
        <v>35525</v>
      </c>
      <c r="G3513" s="29">
        <v>0.72013888888888899</v>
      </c>
      <c r="H3513" s="28">
        <v>35525</v>
      </c>
      <c r="I3513" s="29">
        <v>0.77083333333333337</v>
      </c>
      <c r="J3513" s="27" t="s">
        <v>889</v>
      </c>
      <c r="K3513" s="27">
        <v>0</v>
      </c>
      <c r="L3513" s="27">
        <v>0.1</v>
      </c>
      <c r="M3513" s="27">
        <v>0.1</v>
      </c>
      <c r="N3513" s="27" t="s">
        <v>882</v>
      </c>
      <c r="O3513" s="30">
        <v>202000772</v>
      </c>
      <c r="P3513" s="22"/>
      <c r="Q3513" s="22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9"/>
    </row>
    <row r="3514" spans="1:29" x14ac:dyDescent="0.25">
      <c r="A3514" s="27">
        <v>1997</v>
      </c>
      <c r="B3514" s="27" t="s">
        <v>5634</v>
      </c>
      <c r="C3514" s="27" t="s">
        <v>674</v>
      </c>
      <c r="D3514" s="27" t="s">
        <v>3841</v>
      </c>
      <c r="E3514" s="27" t="s">
        <v>4113</v>
      </c>
      <c r="F3514" s="28">
        <v>35525</v>
      </c>
      <c r="G3514" s="29">
        <v>0.72499999999999998</v>
      </c>
      <c r="H3514" s="28">
        <v>35525</v>
      </c>
      <c r="I3514" s="29">
        <v>0.78125</v>
      </c>
      <c r="J3514" s="27" t="s">
        <v>889</v>
      </c>
      <c r="K3514" s="27">
        <v>0</v>
      </c>
      <c r="L3514" s="27">
        <v>0.2</v>
      </c>
      <c r="M3514" s="27">
        <v>0.2</v>
      </c>
      <c r="N3514" s="27" t="s">
        <v>882</v>
      </c>
      <c r="O3514" s="30">
        <v>202008323</v>
      </c>
      <c r="P3514" s="22"/>
      <c r="Q3514" s="22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9"/>
    </row>
    <row r="3515" spans="1:29" x14ac:dyDescent="0.25">
      <c r="A3515" s="27">
        <v>1997</v>
      </c>
      <c r="B3515" s="27" t="s">
        <v>5626</v>
      </c>
      <c r="C3515" s="27" t="s">
        <v>674</v>
      </c>
      <c r="D3515" s="27" t="s">
        <v>752</v>
      </c>
      <c r="E3515" s="27" t="s">
        <v>4271</v>
      </c>
      <c r="F3515" s="28">
        <v>35525</v>
      </c>
      <c r="G3515" s="29">
        <v>0.72569444444444453</v>
      </c>
      <c r="H3515" s="28">
        <v>35525</v>
      </c>
      <c r="I3515" s="29">
        <v>0.77083333333333337</v>
      </c>
      <c r="J3515" s="27" t="s">
        <v>889</v>
      </c>
      <c r="K3515" s="27">
        <v>0</v>
      </c>
      <c r="L3515" s="27">
        <v>0.5</v>
      </c>
      <c r="M3515" s="27">
        <v>0.5</v>
      </c>
      <c r="N3515" s="27" t="s">
        <v>882</v>
      </c>
      <c r="O3515" s="30">
        <v>201104122</v>
      </c>
      <c r="P3515" s="22"/>
      <c r="Q3515" s="22"/>
      <c r="R3515" s="16"/>
      <c r="S3515" s="16"/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9"/>
    </row>
    <row r="3516" spans="1:29" x14ac:dyDescent="0.25">
      <c r="A3516" s="27">
        <v>1997</v>
      </c>
      <c r="B3516" s="27" t="s">
        <v>2105</v>
      </c>
      <c r="C3516" s="27" t="s">
        <v>676</v>
      </c>
      <c r="D3516" s="27" t="s">
        <v>887</v>
      </c>
      <c r="E3516" s="27" t="s">
        <v>1392</v>
      </c>
      <c r="F3516" s="28">
        <v>35525</v>
      </c>
      <c r="G3516" s="29">
        <v>0.72916666666666663</v>
      </c>
      <c r="H3516" s="28">
        <v>35525</v>
      </c>
      <c r="I3516" s="29">
        <v>0.75694444444444453</v>
      </c>
      <c r="J3516" s="27" t="s">
        <v>889</v>
      </c>
      <c r="K3516" s="27">
        <v>0</v>
      </c>
      <c r="L3516" s="27">
        <v>0.15</v>
      </c>
      <c r="M3516" s="27">
        <v>0.15</v>
      </c>
      <c r="N3516" s="27" t="s">
        <v>882</v>
      </c>
      <c r="O3516" s="30">
        <v>201907107</v>
      </c>
      <c r="P3516" s="22"/>
      <c r="Q3516" s="22"/>
      <c r="R3516" s="16"/>
      <c r="S3516" s="16"/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9"/>
    </row>
    <row r="3517" spans="1:29" x14ac:dyDescent="0.25">
      <c r="A3517" s="27">
        <v>1997</v>
      </c>
      <c r="B3517" s="27" t="s">
        <v>5610</v>
      </c>
      <c r="C3517" s="27" t="s">
        <v>674</v>
      </c>
      <c r="D3517" s="27" t="s">
        <v>3841</v>
      </c>
      <c r="E3517" s="27" t="s">
        <v>3925</v>
      </c>
      <c r="F3517" s="28">
        <v>35525</v>
      </c>
      <c r="G3517" s="29">
        <v>0.77430555555555547</v>
      </c>
      <c r="H3517" s="28">
        <v>35525</v>
      </c>
      <c r="I3517" s="29">
        <v>0.88611111111111107</v>
      </c>
      <c r="J3517" s="27" t="s">
        <v>889</v>
      </c>
      <c r="K3517" s="27">
        <v>0</v>
      </c>
      <c r="L3517" s="27">
        <v>0.4</v>
      </c>
      <c r="M3517" s="27">
        <v>0.4</v>
      </c>
      <c r="N3517" s="27" t="s">
        <v>882</v>
      </c>
      <c r="O3517" s="30">
        <v>201906961</v>
      </c>
      <c r="P3517" s="22"/>
      <c r="Q3517" s="22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6"/>
      <c r="AC3517" s="19"/>
    </row>
    <row r="3518" spans="1:29" x14ac:dyDescent="0.25">
      <c r="A3518" s="27">
        <v>1997</v>
      </c>
      <c r="B3518" s="27" t="s">
        <v>5597</v>
      </c>
      <c r="C3518" s="27" t="s">
        <v>674</v>
      </c>
      <c r="D3518" s="27" t="s">
        <v>3824</v>
      </c>
      <c r="E3518" s="27" t="s">
        <v>3957</v>
      </c>
      <c r="F3518" s="28">
        <v>35525</v>
      </c>
      <c r="G3518" s="29">
        <v>0.80902777777777779</v>
      </c>
      <c r="H3518" s="28">
        <v>35525</v>
      </c>
      <c r="I3518" s="29">
        <v>0.85416666666666663</v>
      </c>
      <c r="J3518" s="27" t="s">
        <v>889</v>
      </c>
      <c r="K3518" s="27">
        <v>0</v>
      </c>
      <c r="L3518" s="27">
        <v>0.25</v>
      </c>
      <c r="M3518" s="27">
        <v>0.25</v>
      </c>
      <c r="N3518" s="27" t="s">
        <v>882</v>
      </c>
      <c r="O3518" s="30">
        <v>201603270</v>
      </c>
      <c r="P3518" s="22"/>
      <c r="Q3518" s="22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9"/>
    </row>
    <row r="3519" spans="1:29" x14ac:dyDescent="0.25">
      <c r="A3519" s="27">
        <v>1997</v>
      </c>
      <c r="B3519" s="27" t="s">
        <v>5602</v>
      </c>
      <c r="C3519" s="27" t="s">
        <v>674</v>
      </c>
      <c r="D3519" s="27" t="s">
        <v>3841</v>
      </c>
      <c r="E3519" s="27" t="s">
        <v>4085</v>
      </c>
      <c r="F3519" s="28">
        <v>35525</v>
      </c>
      <c r="G3519" s="29">
        <v>0.8125</v>
      </c>
      <c r="H3519" s="28">
        <v>35525</v>
      </c>
      <c r="I3519" s="29">
        <v>0.90972222222222221</v>
      </c>
      <c r="J3519" s="27" t="s">
        <v>889</v>
      </c>
      <c r="K3519" s="27">
        <v>0</v>
      </c>
      <c r="L3519" s="27">
        <v>0.1</v>
      </c>
      <c r="M3519" s="27">
        <v>0.1</v>
      </c>
      <c r="N3519" s="27" t="s">
        <v>882</v>
      </c>
      <c r="O3519" s="30">
        <v>201704066</v>
      </c>
      <c r="P3519" s="22"/>
      <c r="Q3519" s="22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9"/>
    </row>
    <row r="3520" spans="1:29" x14ac:dyDescent="0.25">
      <c r="A3520" s="27">
        <v>1997</v>
      </c>
      <c r="B3520" s="27" t="s">
        <v>5601</v>
      </c>
      <c r="C3520" s="27" t="s">
        <v>674</v>
      </c>
      <c r="D3520" s="27" t="s">
        <v>3859</v>
      </c>
      <c r="E3520" s="27" t="s">
        <v>807</v>
      </c>
      <c r="F3520" s="28">
        <v>35525</v>
      </c>
      <c r="G3520" s="29">
        <v>0.83333333333333337</v>
      </c>
      <c r="H3520" s="28">
        <v>35525</v>
      </c>
      <c r="I3520" s="29">
        <v>0.86111111111111116</v>
      </c>
      <c r="J3520" s="27" t="s">
        <v>889</v>
      </c>
      <c r="K3520" s="27">
        <v>0</v>
      </c>
      <c r="L3520" s="27">
        <v>0.02</v>
      </c>
      <c r="M3520" s="27">
        <v>0.02</v>
      </c>
      <c r="N3520" s="27" t="s">
        <v>882</v>
      </c>
      <c r="O3520" s="30">
        <v>201907198</v>
      </c>
      <c r="P3520" s="22"/>
      <c r="Q3520" s="22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9"/>
    </row>
    <row r="3521" spans="1:29" x14ac:dyDescent="0.25">
      <c r="A3521" s="27">
        <v>1997</v>
      </c>
      <c r="B3521" s="27" t="s">
        <v>5619</v>
      </c>
      <c r="C3521" s="27" t="s">
        <v>674</v>
      </c>
      <c r="D3521" s="27" t="s">
        <v>3841</v>
      </c>
      <c r="E3521" s="27" t="s">
        <v>3937</v>
      </c>
      <c r="F3521" s="28">
        <v>35525</v>
      </c>
      <c r="G3521" s="29">
        <v>0.84375</v>
      </c>
      <c r="H3521" s="28">
        <v>35525</v>
      </c>
      <c r="I3521" s="29">
        <v>0.93402777777777779</v>
      </c>
      <c r="J3521" s="27" t="s">
        <v>889</v>
      </c>
      <c r="K3521" s="27">
        <v>0</v>
      </c>
      <c r="L3521" s="27">
        <v>0.4</v>
      </c>
      <c r="M3521" s="27">
        <v>0.4</v>
      </c>
      <c r="N3521" s="27" t="s">
        <v>882</v>
      </c>
      <c r="O3521" s="30">
        <v>201706780</v>
      </c>
      <c r="P3521" s="22"/>
      <c r="Q3521" s="22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9"/>
    </row>
    <row r="3522" spans="1:29" x14ac:dyDescent="0.25">
      <c r="A3522" s="27">
        <v>1997</v>
      </c>
      <c r="B3522" s="27" t="s">
        <v>5627</v>
      </c>
      <c r="C3522" s="27" t="s">
        <v>674</v>
      </c>
      <c r="D3522" s="27" t="s">
        <v>802</v>
      </c>
      <c r="E3522" s="27" t="s">
        <v>4775</v>
      </c>
      <c r="F3522" s="28">
        <v>35525</v>
      </c>
      <c r="G3522" s="29">
        <v>0.86805555555555547</v>
      </c>
      <c r="H3522" s="28">
        <v>35525</v>
      </c>
      <c r="I3522" s="29">
        <v>0.90277777777777779</v>
      </c>
      <c r="J3522" s="27" t="s">
        <v>889</v>
      </c>
      <c r="K3522" s="27">
        <v>0</v>
      </c>
      <c r="L3522" s="27">
        <v>0.02</v>
      </c>
      <c r="M3522" s="27">
        <v>0.02</v>
      </c>
      <c r="N3522" s="27" t="s">
        <v>882</v>
      </c>
      <c r="O3522" s="30">
        <v>202109486</v>
      </c>
      <c r="P3522" s="22"/>
      <c r="Q3522" s="22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9"/>
    </row>
    <row r="3523" spans="1:29" x14ac:dyDescent="0.25">
      <c r="A3523" s="27">
        <v>1997</v>
      </c>
      <c r="B3523" s="27" t="s">
        <v>5604</v>
      </c>
      <c r="C3523" s="27" t="s">
        <v>674</v>
      </c>
      <c r="D3523" s="27" t="s">
        <v>3824</v>
      </c>
      <c r="E3523" s="27" t="s">
        <v>3825</v>
      </c>
      <c r="F3523" s="28">
        <v>35525</v>
      </c>
      <c r="G3523" s="29">
        <v>0.87847222222222221</v>
      </c>
      <c r="H3523" s="28">
        <v>35525</v>
      </c>
      <c r="I3523" s="29">
        <v>0.93055555555555547</v>
      </c>
      <c r="J3523" s="27" t="s">
        <v>889</v>
      </c>
      <c r="K3523" s="27">
        <v>0</v>
      </c>
      <c r="L3523" s="27">
        <v>0.2</v>
      </c>
      <c r="M3523" s="27">
        <v>0.2</v>
      </c>
      <c r="N3523" s="27" t="s">
        <v>882</v>
      </c>
      <c r="O3523" s="30">
        <v>201806360</v>
      </c>
      <c r="P3523" s="22"/>
      <c r="Q3523" s="22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9"/>
    </row>
    <row r="3524" spans="1:29" x14ac:dyDescent="0.25">
      <c r="A3524" s="27">
        <v>1997</v>
      </c>
      <c r="B3524" s="27" t="s">
        <v>5619</v>
      </c>
      <c r="C3524" s="27" t="s">
        <v>674</v>
      </c>
      <c r="D3524" s="27" t="s">
        <v>3841</v>
      </c>
      <c r="E3524" s="27" t="s">
        <v>3937</v>
      </c>
      <c r="F3524" s="28">
        <v>35525</v>
      </c>
      <c r="G3524" s="29">
        <v>0.89583333333333337</v>
      </c>
      <c r="H3524" s="28">
        <v>35525</v>
      </c>
      <c r="I3524" s="29">
        <v>0.96388888888888891</v>
      </c>
      <c r="J3524" s="27" t="s">
        <v>889</v>
      </c>
      <c r="K3524" s="27">
        <v>0</v>
      </c>
      <c r="L3524" s="27">
        <v>0.5</v>
      </c>
      <c r="M3524" s="27">
        <v>0.5</v>
      </c>
      <c r="N3524" s="27" t="s">
        <v>882</v>
      </c>
      <c r="O3524" s="30">
        <v>202004996</v>
      </c>
      <c r="P3524" s="22"/>
      <c r="Q3524" s="22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9"/>
    </row>
    <row r="3525" spans="1:29" x14ac:dyDescent="0.25">
      <c r="A3525" s="27">
        <v>1997</v>
      </c>
      <c r="B3525" s="27" t="s">
        <v>5625</v>
      </c>
      <c r="C3525" s="27" t="s">
        <v>674</v>
      </c>
      <c r="D3525" s="27" t="s">
        <v>802</v>
      </c>
      <c r="E3525" s="27" t="s">
        <v>3931</v>
      </c>
      <c r="F3525" s="28">
        <v>35525</v>
      </c>
      <c r="G3525" s="29">
        <v>0.91666666666666663</v>
      </c>
      <c r="H3525" s="28">
        <v>35525</v>
      </c>
      <c r="I3525" s="29">
        <v>0.95833333333333337</v>
      </c>
      <c r="J3525" s="27" t="s">
        <v>889</v>
      </c>
      <c r="K3525" s="27">
        <v>0</v>
      </c>
      <c r="L3525" s="27">
        <v>0.02</v>
      </c>
      <c r="M3525" s="27">
        <v>0.02</v>
      </c>
      <c r="N3525" s="27" t="s">
        <v>882</v>
      </c>
      <c r="O3525" s="30">
        <v>202003219</v>
      </c>
      <c r="P3525" s="22"/>
      <c r="Q3525" s="22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9"/>
    </row>
    <row r="3526" spans="1:29" x14ac:dyDescent="0.25">
      <c r="A3526" s="27">
        <v>1997</v>
      </c>
      <c r="B3526" s="27" t="s">
        <v>5633</v>
      </c>
      <c r="C3526" s="27" t="s">
        <v>674</v>
      </c>
      <c r="D3526" s="27" t="s">
        <v>3933</v>
      </c>
      <c r="E3526" s="27" t="s">
        <v>5237</v>
      </c>
      <c r="F3526" s="28">
        <v>35525</v>
      </c>
      <c r="G3526" s="29">
        <v>0.91666666666666663</v>
      </c>
      <c r="H3526" s="28">
        <v>35525</v>
      </c>
      <c r="I3526" s="29">
        <v>0.95138888888888884</v>
      </c>
      <c r="J3526" s="27" t="s">
        <v>889</v>
      </c>
      <c r="K3526" s="27">
        <v>0</v>
      </c>
      <c r="L3526" s="27">
        <v>0.1</v>
      </c>
      <c r="M3526" s="27">
        <v>0.1</v>
      </c>
      <c r="N3526" s="27" t="s">
        <v>882</v>
      </c>
      <c r="O3526" s="30">
        <v>202007519</v>
      </c>
      <c r="P3526" s="22"/>
      <c r="Q3526" s="22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9"/>
    </row>
    <row r="3527" spans="1:29" x14ac:dyDescent="0.25">
      <c r="A3527" s="27">
        <v>1997</v>
      </c>
      <c r="B3527" s="27" t="s">
        <v>5599</v>
      </c>
      <c r="C3527" s="27" t="s">
        <v>674</v>
      </c>
      <c r="D3527" s="27" t="s">
        <v>802</v>
      </c>
      <c r="E3527" s="27" t="s">
        <v>794</v>
      </c>
      <c r="F3527" s="28">
        <v>35525</v>
      </c>
      <c r="G3527" s="29">
        <v>0.94444444444444453</v>
      </c>
      <c r="H3527" s="28">
        <v>35525</v>
      </c>
      <c r="I3527" s="29">
        <v>0.97569444444444453</v>
      </c>
      <c r="J3527" s="27" t="s">
        <v>889</v>
      </c>
      <c r="K3527" s="27">
        <v>0</v>
      </c>
      <c r="L3527" s="27">
        <v>0.02</v>
      </c>
      <c r="M3527" s="27">
        <v>0.02</v>
      </c>
      <c r="N3527" s="27" t="s">
        <v>882</v>
      </c>
      <c r="O3527" s="30">
        <v>202005388</v>
      </c>
      <c r="P3527" s="22"/>
      <c r="Q3527" s="22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9"/>
    </row>
    <row r="3528" spans="1:29" x14ac:dyDescent="0.25">
      <c r="A3528" s="27">
        <v>1997</v>
      </c>
      <c r="B3528" s="27" t="s">
        <v>5598</v>
      </c>
      <c r="C3528" s="27" t="s">
        <v>674</v>
      </c>
      <c r="D3528" s="27" t="s">
        <v>3884</v>
      </c>
      <c r="E3528" s="27" t="s">
        <v>3967</v>
      </c>
      <c r="F3528" s="28">
        <v>35525</v>
      </c>
      <c r="G3528" s="29">
        <v>0.95624999999999993</v>
      </c>
      <c r="H3528" s="28">
        <v>35526</v>
      </c>
      <c r="I3528" s="29">
        <v>9.7222222222222224E-2</v>
      </c>
      <c r="J3528" s="27" t="s">
        <v>889</v>
      </c>
      <c r="K3528" s="27">
        <v>0</v>
      </c>
      <c r="L3528" s="27">
        <v>0.5</v>
      </c>
      <c r="M3528" s="27">
        <v>0.5</v>
      </c>
      <c r="N3528" s="27" t="s">
        <v>882</v>
      </c>
      <c r="O3528" s="30">
        <v>202003142</v>
      </c>
      <c r="P3528" s="22"/>
      <c r="Q3528" s="22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9"/>
    </row>
    <row r="3529" spans="1:29" x14ac:dyDescent="0.25">
      <c r="A3529" s="27">
        <v>1997</v>
      </c>
      <c r="B3529" s="27" t="s">
        <v>5592</v>
      </c>
      <c r="C3529" s="27" t="s">
        <v>674</v>
      </c>
      <c r="D3529" s="27" t="s">
        <v>3841</v>
      </c>
      <c r="E3529" s="27" t="s">
        <v>4085</v>
      </c>
      <c r="F3529" s="28">
        <v>35525</v>
      </c>
      <c r="G3529" s="29">
        <v>0.96527777777777779</v>
      </c>
      <c r="H3529" s="28">
        <v>35526</v>
      </c>
      <c r="I3529" s="29">
        <v>3.4722222222222224E-2</v>
      </c>
      <c r="J3529" s="27" t="s">
        <v>889</v>
      </c>
      <c r="K3529" s="27">
        <v>0</v>
      </c>
      <c r="L3529" s="27">
        <v>0.02</v>
      </c>
      <c r="M3529" s="27">
        <v>0.02</v>
      </c>
      <c r="N3529" s="27" t="s">
        <v>882</v>
      </c>
      <c r="O3529" s="30">
        <v>201909920</v>
      </c>
      <c r="P3529" s="22"/>
      <c r="Q3529" s="22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9"/>
    </row>
    <row r="3530" spans="1:29" x14ac:dyDescent="0.25">
      <c r="A3530" s="27">
        <v>1997</v>
      </c>
      <c r="B3530" s="27" t="s">
        <v>2089</v>
      </c>
      <c r="C3530" s="27" t="s">
        <v>676</v>
      </c>
      <c r="D3530" s="27" t="s">
        <v>887</v>
      </c>
      <c r="E3530" s="27" t="s">
        <v>2090</v>
      </c>
      <c r="F3530" s="28">
        <v>35525</v>
      </c>
      <c r="G3530" s="29">
        <v>0.97916666666666663</v>
      </c>
      <c r="H3530" s="28">
        <v>35526</v>
      </c>
      <c r="I3530" s="29">
        <v>6.25E-2</v>
      </c>
      <c r="J3530" s="27" t="s">
        <v>889</v>
      </c>
      <c r="K3530" s="27">
        <v>0</v>
      </c>
      <c r="L3530" s="27">
        <v>0.2</v>
      </c>
      <c r="M3530" s="27">
        <v>0.2</v>
      </c>
      <c r="N3530" s="27" t="s">
        <v>882</v>
      </c>
      <c r="O3530" s="30">
        <v>202004999</v>
      </c>
      <c r="P3530" s="22"/>
      <c r="Q3530" s="22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9"/>
    </row>
    <row r="3531" spans="1:29" x14ac:dyDescent="0.25">
      <c r="A3531" s="27">
        <v>1997</v>
      </c>
      <c r="B3531" s="27" t="s">
        <v>5614</v>
      </c>
      <c r="C3531" s="27" t="s">
        <v>674</v>
      </c>
      <c r="D3531" s="27" t="s">
        <v>3827</v>
      </c>
      <c r="E3531" s="27" t="s">
        <v>3828</v>
      </c>
      <c r="F3531" s="28">
        <v>35525</v>
      </c>
      <c r="G3531" s="29">
        <v>0.97916666666666663</v>
      </c>
      <c r="H3531" s="28">
        <v>35526</v>
      </c>
      <c r="I3531" s="29">
        <v>8.3333333333333329E-2</v>
      </c>
      <c r="J3531" s="27" t="s">
        <v>889</v>
      </c>
      <c r="K3531" s="27">
        <v>0</v>
      </c>
      <c r="L3531" s="27">
        <v>3</v>
      </c>
      <c r="M3531" s="27">
        <v>3</v>
      </c>
      <c r="N3531" s="27" t="s">
        <v>882</v>
      </c>
      <c r="O3531" s="30">
        <v>202009533</v>
      </c>
      <c r="P3531" s="22"/>
      <c r="Q3531" s="22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9"/>
    </row>
    <row r="3532" spans="1:29" x14ac:dyDescent="0.25">
      <c r="A3532" s="27">
        <v>1997</v>
      </c>
      <c r="B3532" s="27" t="s">
        <v>5605</v>
      </c>
      <c r="C3532" s="27" t="s">
        <v>674</v>
      </c>
      <c r="D3532" s="27" t="s">
        <v>3827</v>
      </c>
      <c r="E3532" s="27" t="s">
        <v>810</v>
      </c>
      <c r="F3532" s="28">
        <v>35526</v>
      </c>
      <c r="G3532" s="29">
        <v>0</v>
      </c>
      <c r="H3532" s="28">
        <v>35526</v>
      </c>
      <c r="I3532" s="29">
        <v>5.2083333333333336E-2</v>
      </c>
      <c r="J3532" s="27" t="s">
        <v>889</v>
      </c>
      <c r="K3532" s="27">
        <v>0</v>
      </c>
      <c r="L3532" s="27">
        <v>0.1</v>
      </c>
      <c r="M3532" s="27">
        <v>0.1</v>
      </c>
      <c r="N3532" s="27" t="s">
        <v>882</v>
      </c>
      <c r="O3532" s="30">
        <v>201907201</v>
      </c>
      <c r="P3532" s="22"/>
      <c r="Q3532" s="22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9"/>
    </row>
    <row r="3533" spans="1:29" x14ac:dyDescent="0.25">
      <c r="A3533" s="27">
        <v>1997</v>
      </c>
      <c r="B3533" s="27" t="s">
        <v>5590</v>
      </c>
      <c r="C3533" s="27" t="s">
        <v>674</v>
      </c>
      <c r="D3533" s="27" t="s">
        <v>3859</v>
      </c>
      <c r="E3533" s="27" t="s">
        <v>4299</v>
      </c>
      <c r="F3533" s="28">
        <v>35526</v>
      </c>
      <c r="G3533" s="29">
        <v>3.472222222222222E-3</v>
      </c>
      <c r="H3533" s="28">
        <v>35526</v>
      </c>
      <c r="I3533" s="29">
        <v>3.4722222222222224E-2</v>
      </c>
      <c r="J3533" s="27" t="s">
        <v>889</v>
      </c>
      <c r="K3533" s="27">
        <v>0</v>
      </c>
      <c r="L3533" s="27">
        <v>0.05</v>
      </c>
      <c r="M3533" s="27">
        <v>0.05</v>
      </c>
      <c r="N3533" s="27" t="s">
        <v>882</v>
      </c>
      <c r="O3533" s="30">
        <v>201204970</v>
      </c>
      <c r="P3533" s="22"/>
      <c r="Q3533" s="22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9"/>
    </row>
    <row r="3534" spans="1:29" x14ac:dyDescent="0.25">
      <c r="A3534" s="27">
        <v>1997</v>
      </c>
      <c r="B3534" s="27" t="s">
        <v>5625</v>
      </c>
      <c r="C3534" s="27" t="s">
        <v>674</v>
      </c>
      <c r="D3534" s="27" t="s">
        <v>802</v>
      </c>
      <c r="E3534" s="27" t="s">
        <v>3931</v>
      </c>
      <c r="F3534" s="28">
        <v>35526</v>
      </c>
      <c r="G3534" s="29">
        <v>3.472222222222222E-3</v>
      </c>
      <c r="H3534" s="28">
        <v>35526</v>
      </c>
      <c r="I3534" s="29">
        <v>6.25E-2</v>
      </c>
      <c r="J3534" s="27" t="s">
        <v>889</v>
      </c>
      <c r="K3534" s="27">
        <v>0</v>
      </c>
      <c r="L3534" s="27">
        <v>0.01</v>
      </c>
      <c r="M3534" s="27">
        <v>0.01</v>
      </c>
      <c r="N3534" s="27" t="s">
        <v>882</v>
      </c>
      <c r="O3534" s="30">
        <v>201905682</v>
      </c>
      <c r="P3534" s="22"/>
      <c r="Q3534" s="22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9"/>
    </row>
    <row r="3535" spans="1:29" x14ac:dyDescent="0.25">
      <c r="A3535" s="27">
        <v>1997</v>
      </c>
      <c r="B3535" s="27" t="s">
        <v>5591</v>
      </c>
      <c r="C3535" s="27" t="s">
        <v>674</v>
      </c>
      <c r="D3535" s="27" t="s">
        <v>1248</v>
      </c>
      <c r="E3535" s="27" t="s">
        <v>4042</v>
      </c>
      <c r="F3535" s="28">
        <v>35526</v>
      </c>
      <c r="G3535" s="29">
        <v>1.7361111111111112E-2</v>
      </c>
      <c r="H3535" s="28">
        <v>35526</v>
      </c>
      <c r="I3535" s="29">
        <v>5.2083333333333336E-2</v>
      </c>
      <c r="J3535" s="27" t="s">
        <v>889</v>
      </c>
      <c r="K3535" s="27">
        <v>0</v>
      </c>
      <c r="L3535" s="27">
        <v>7.0000000000000007E-2</v>
      </c>
      <c r="M3535" s="27">
        <v>7.0000000000000007E-2</v>
      </c>
      <c r="N3535" s="27" t="s">
        <v>882</v>
      </c>
      <c r="O3535" s="30">
        <v>202007539</v>
      </c>
      <c r="P3535" s="22"/>
      <c r="Q3535" s="22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9"/>
    </row>
    <row r="3536" spans="1:29" x14ac:dyDescent="0.25">
      <c r="A3536" s="27">
        <v>1997</v>
      </c>
      <c r="B3536" s="27" t="s">
        <v>5596</v>
      </c>
      <c r="C3536" s="27" t="s">
        <v>674</v>
      </c>
      <c r="D3536" s="27" t="s">
        <v>752</v>
      </c>
      <c r="E3536" s="27" t="s">
        <v>849</v>
      </c>
      <c r="F3536" s="28">
        <v>35526</v>
      </c>
      <c r="G3536" s="29">
        <v>2.4305555555555556E-2</v>
      </c>
      <c r="H3536" s="28">
        <v>35526</v>
      </c>
      <c r="I3536" s="29">
        <v>7.0833333333333331E-2</v>
      </c>
      <c r="J3536" s="27" t="s">
        <v>889</v>
      </c>
      <c r="K3536" s="27">
        <v>0</v>
      </c>
      <c r="L3536" s="27">
        <v>0.03</v>
      </c>
      <c r="M3536" s="27">
        <v>0.03</v>
      </c>
      <c r="N3536" s="27" t="s">
        <v>882</v>
      </c>
      <c r="O3536" s="30">
        <v>202103631</v>
      </c>
      <c r="P3536" s="22"/>
      <c r="Q3536" s="22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9"/>
    </row>
    <row r="3537" spans="1:29" x14ac:dyDescent="0.25">
      <c r="A3537" s="27">
        <v>1997</v>
      </c>
      <c r="B3537" s="27" t="s">
        <v>5610</v>
      </c>
      <c r="C3537" s="27" t="s">
        <v>674</v>
      </c>
      <c r="D3537" s="27" t="s">
        <v>3841</v>
      </c>
      <c r="E3537" s="27" t="s">
        <v>3925</v>
      </c>
      <c r="F3537" s="28">
        <v>35526</v>
      </c>
      <c r="G3537" s="29">
        <v>2.6388888888888889E-2</v>
      </c>
      <c r="H3537" s="28">
        <v>35526</v>
      </c>
      <c r="I3537" s="29">
        <v>6.9444444444444434E-2</v>
      </c>
      <c r="J3537" s="27" t="s">
        <v>889</v>
      </c>
      <c r="K3537" s="27">
        <v>0</v>
      </c>
      <c r="L3537" s="27">
        <v>0.01</v>
      </c>
      <c r="M3537" s="27">
        <v>0.01</v>
      </c>
      <c r="N3537" s="27" t="s">
        <v>882</v>
      </c>
      <c r="O3537" s="30">
        <v>201907601</v>
      </c>
      <c r="P3537" s="22"/>
      <c r="Q3537" s="22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9"/>
    </row>
    <row r="3538" spans="1:29" x14ac:dyDescent="0.25">
      <c r="A3538" s="27">
        <v>1997</v>
      </c>
      <c r="B3538" s="27" t="s">
        <v>5620</v>
      </c>
      <c r="C3538" s="27" t="s">
        <v>674</v>
      </c>
      <c r="D3538" s="27" t="s">
        <v>1248</v>
      </c>
      <c r="E3538" s="27" t="s">
        <v>3913</v>
      </c>
      <c r="F3538" s="28">
        <v>35526</v>
      </c>
      <c r="G3538" s="29">
        <v>3.8194444444444441E-2</v>
      </c>
      <c r="H3538" s="28">
        <v>35526</v>
      </c>
      <c r="I3538" s="29">
        <v>6.5972222222222224E-2</v>
      </c>
      <c r="J3538" s="27" t="s">
        <v>889</v>
      </c>
      <c r="K3538" s="27">
        <v>0</v>
      </c>
      <c r="L3538" s="27">
        <v>0.1</v>
      </c>
      <c r="M3538" s="27">
        <v>0.1</v>
      </c>
      <c r="N3538" s="27" t="s">
        <v>882</v>
      </c>
      <c r="O3538" s="30">
        <v>201907351</v>
      </c>
      <c r="P3538" s="22"/>
      <c r="Q3538" s="22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9"/>
    </row>
    <row r="3539" spans="1:29" x14ac:dyDescent="0.25">
      <c r="A3539" s="27">
        <v>1997</v>
      </c>
      <c r="B3539" s="27" t="s">
        <v>5626</v>
      </c>
      <c r="C3539" s="27" t="s">
        <v>674</v>
      </c>
      <c r="D3539" s="27" t="s">
        <v>752</v>
      </c>
      <c r="E3539" s="27" t="s">
        <v>4271</v>
      </c>
      <c r="F3539" s="28">
        <v>35526</v>
      </c>
      <c r="G3539" s="29">
        <v>0.125</v>
      </c>
      <c r="H3539" s="28">
        <v>35526</v>
      </c>
      <c r="I3539" s="29">
        <v>0.16319444444444445</v>
      </c>
      <c r="J3539" s="27" t="s">
        <v>889</v>
      </c>
      <c r="K3539" s="27">
        <v>0</v>
      </c>
      <c r="L3539" s="27">
        <v>0.05</v>
      </c>
      <c r="M3539" s="27">
        <v>0.05</v>
      </c>
      <c r="N3539" s="27" t="s">
        <v>882</v>
      </c>
      <c r="O3539" s="30">
        <v>202005146</v>
      </c>
      <c r="P3539" s="22"/>
      <c r="Q3539" s="22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9"/>
    </row>
    <row r="3540" spans="1:29" x14ac:dyDescent="0.25">
      <c r="A3540" s="27">
        <v>1997</v>
      </c>
      <c r="B3540" s="27" t="s">
        <v>5616</v>
      </c>
      <c r="C3540" s="27" t="s">
        <v>674</v>
      </c>
      <c r="D3540" s="27" t="s">
        <v>3841</v>
      </c>
      <c r="E3540" s="27" t="s">
        <v>3927</v>
      </c>
      <c r="F3540" s="28">
        <v>35526</v>
      </c>
      <c r="G3540" s="29">
        <v>0.1423611111111111</v>
      </c>
      <c r="H3540" s="28">
        <v>35526</v>
      </c>
      <c r="I3540" s="29">
        <v>0.1875</v>
      </c>
      <c r="J3540" s="27" t="s">
        <v>889</v>
      </c>
      <c r="K3540" s="27">
        <v>0</v>
      </c>
      <c r="L3540" s="27">
        <v>0.3</v>
      </c>
      <c r="M3540" s="27">
        <v>0.3</v>
      </c>
      <c r="N3540" s="27" t="s">
        <v>882</v>
      </c>
      <c r="O3540" s="30">
        <v>201905354</v>
      </c>
      <c r="P3540" s="22"/>
      <c r="Q3540" s="22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9"/>
    </row>
    <row r="3541" spans="1:29" x14ac:dyDescent="0.25">
      <c r="A3541" s="27">
        <v>1997</v>
      </c>
      <c r="B3541" s="27" t="s">
        <v>5693</v>
      </c>
      <c r="C3541" s="27" t="s">
        <v>674</v>
      </c>
      <c r="D3541" s="27" t="s">
        <v>752</v>
      </c>
      <c r="E3541" s="27" t="s">
        <v>5147</v>
      </c>
      <c r="F3541" s="28">
        <v>35526</v>
      </c>
      <c r="G3541" s="29">
        <v>0.15625</v>
      </c>
      <c r="H3541" s="28">
        <v>35526</v>
      </c>
      <c r="I3541" s="29">
        <v>0.1875</v>
      </c>
      <c r="J3541" s="27" t="s">
        <v>889</v>
      </c>
      <c r="K3541" s="27">
        <v>0</v>
      </c>
      <c r="L3541" s="27">
        <v>0.15</v>
      </c>
      <c r="M3541" s="27">
        <v>0.15</v>
      </c>
      <c r="N3541" s="27" t="s">
        <v>882</v>
      </c>
      <c r="O3541" s="30">
        <v>201905604</v>
      </c>
      <c r="P3541" s="22"/>
      <c r="Q3541" s="22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9"/>
    </row>
    <row r="3542" spans="1:29" x14ac:dyDescent="0.25">
      <c r="A3542" s="27">
        <v>1997</v>
      </c>
      <c r="B3542" s="27" t="s">
        <v>5583</v>
      </c>
      <c r="C3542" s="27" t="s">
        <v>674</v>
      </c>
      <c r="D3542" s="27" t="s">
        <v>1248</v>
      </c>
      <c r="E3542" s="27" t="s">
        <v>3913</v>
      </c>
      <c r="F3542" s="28">
        <v>35526</v>
      </c>
      <c r="G3542" s="29">
        <v>0.19097222222222221</v>
      </c>
      <c r="H3542" s="28">
        <v>35526</v>
      </c>
      <c r="I3542" s="29">
        <v>0.22916666666666666</v>
      </c>
      <c r="J3542" s="27" t="s">
        <v>889</v>
      </c>
      <c r="K3542" s="27">
        <v>0</v>
      </c>
      <c r="L3542" s="27">
        <v>0.2</v>
      </c>
      <c r="M3542" s="27">
        <v>0.2</v>
      </c>
      <c r="N3542" s="27" t="s">
        <v>882</v>
      </c>
      <c r="O3542" s="30">
        <v>201900359</v>
      </c>
      <c r="P3542" s="22"/>
      <c r="Q3542" s="22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9"/>
    </row>
    <row r="3543" spans="1:29" x14ac:dyDescent="0.25">
      <c r="A3543" s="27">
        <v>1997</v>
      </c>
      <c r="B3543" s="27" t="s">
        <v>5651</v>
      </c>
      <c r="C3543" s="27" t="s">
        <v>674</v>
      </c>
      <c r="D3543" s="27" t="s">
        <v>3933</v>
      </c>
      <c r="E3543" s="27" t="s">
        <v>2136</v>
      </c>
      <c r="F3543" s="28">
        <v>35526</v>
      </c>
      <c r="G3543" s="29">
        <v>0.20486111111111113</v>
      </c>
      <c r="H3543" s="28">
        <v>35526</v>
      </c>
      <c r="I3543" s="29">
        <v>0.22916666666666666</v>
      </c>
      <c r="J3543" s="27" t="s">
        <v>889</v>
      </c>
      <c r="K3543" s="27">
        <v>0</v>
      </c>
      <c r="L3543" s="27">
        <v>0.01</v>
      </c>
      <c r="M3543" s="27">
        <v>0.01</v>
      </c>
      <c r="N3543" s="27" t="s">
        <v>882</v>
      </c>
      <c r="O3543" s="30">
        <v>202004753</v>
      </c>
      <c r="P3543" s="22"/>
      <c r="Q3543" s="22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9"/>
    </row>
    <row r="3544" spans="1:29" x14ac:dyDescent="0.25">
      <c r="A3544" s="27">
        <v>1997</v>
      </c>
      <c r="B3544" s="27" t="s">
        <v>5588</v>
      </c>
      <c r="C3544" s="27" t="s">
        <v>674</v>
      </c>
      <c r="D3544" s="27" t="s">
        <v>3884</v>
      </c>
      <c r="E3544" s="27" t="s">
        <v>4169</v>
      </c>
      <c r="F3544" s="28">
        <v>35526</v>
      </c>
      <c r="G3544" s="29">
        <v>0.22916666666666666</v>
      </c>
      <c r="H3544" s="28">
        <v>35526</v>
      </c>
      <c r="I3544" s="29">
        <v>0.28819444444444448</v>
      </c>
      <c r="J3544" s="27" t="s">
        <v>889</v>
      </c>
      <c r="K3544" s="27">
        <v>0</v>
      </c>
      <c r="L3544" s="27">
        <v>0.15</v>
      </c>
      <c r="M3544" s="27">
        <v>0.15</v>
      </c>
      <c r="N3544" s="27" t="s">
        <v>882</v>
      </c>
      <c r="O3544" s="30">
        <v>202005107</v>
      </c>
      <c r="P3544" s="22"/>
      <c r="Q3544" s="22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9"/>
    </row>
    <row r="3545" spans="1:29" x14ac:dyDescent="0.25">
      <c r="A3545" s="27">
        <v>1997</v>
      </c>
      <c r="B3545" s="27" t="s">
        <v>5605</v>
      </c>
      <c r="C3545" s="27" t="s">
        <v>674</v>
      </c>
      <c r="D3545" s="27" t="s">
        <v>3827</v>
      </c>
      <c r="E3545" s="27" t="s">
        <v>810</v>
      </c>
      <c r="F3545" s="28">
        <v>35526</v>
      </c>
      <c r="G3545" s="29">
        <v>0.25694444444444448</v>
      </c>
      <c r="H3545" s="28">
        <v>35526</v>
      </c>
      <c r="I3545" s="29">
        <v>0.33333333333333331</v>
      </c>
      <c r="J3545" s="27" t="s">
        <v>889</v>
      </c>
      <c r="K3545" s="27">
        <v>0</v>
      </c>
      <c r="L3545" s="27">
        <v>0.5</v>
      </c>
      <c r="M3545" s="27">
        <v>0.5</v>
      </c>
      <c r="N3545" s="27" t="s">
        <v>882</v>
      </c>
      <c r="O3545" s="30">
        <v>202005845</v>
      </c>
      <c r="P3545" s="22"/>
      <c r="Q3545" s="22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9"/>
    </row>
    <row r="3546" spans="1:29" x14ac:dyDescent="0.25">
      <c r="A3546" s="27">
        <v>1997</v>
      </c>
      <c r="B3546" s="27" t="s">
        <v>5715</v>
      </c>
      <c r="C3546" s="27" t="s">
        <v>674</v>
      </c>
      <c r="D3546" s="27" t="s">
        <v>3884</v>
      </c>
      <c r="E3546" s="27" t="s">
        <v>3885</v>
      </c>
      <c r="F3546" s="28">
        <v>35526</v>
      </c>
      <c r="G3546" s="29">
        <v>0.3611111111111111</v>
      </c>
      <c r="H3546" s="28">
        <v>35526</v>
      </c>
      <c r="I3546" s="29">
        <v>0.44097222222222227</v>
      </c>
      <c r="J3546" s="27" t="s">
        <v>889</v>
      </c>
      <c r="K3546" s="27">
        <v>0</v>
      </c>
      <c r="L3546" s="27">
        <v>0.09</v>
      </c>
      <c r="M3546" s="27">
        <v>0.09</v>
      </c>
      <c r="N3546" s="27" t="s">
        <v>882</v>
      </c>
      <c r="O3546" s="30">
        <v>201905948</v>
      </c>
      <c r="P3546" s="22"/>
      <c r="Q3546" s="22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9"/>
    </row>
    <row r="3547" spans="1:29" x14ac:dyDescent="0.25">
      <c r="A3547" s="27">
        <v>1997</v>
      </c>
      <c r="B3547" s="27" t="s">
        <v>5587</v>
      </c>
      <c r="C3547" s="27" t="s">
        <v>674</v>
      </c>
      <c r="D3547" s="27" t="s">
        <v>802</v>
      </c>
      <c r="E3547" s="27" t="s">
        <v>794</v>
      </c>
      <c r="F3547" s="28">
        <v>35526</v>
      </c>
      <c r="G3547" s="29">
        <v>0.40277777777777773</v>
      </c>
      <c r="H3547" s="28">
        <v>35526</v>
      </c>
      <c r="I3547" s="29">
        <v>0.4201388888888889</v>
      </c>
      <c r="J3547" s="27" t="s">
        <v>889</v>
      </c>
      <c r="K3547" s="27">
        <v>0</v>
      </c>
      <c r="L3547" s="27">
        <v>0.01</v>
      </c>
      <c r="M3547" s="27">
        <v>0.01</v>
      </c>
      <c r="N3547" s="27" t="s">
        <v>882</v>
      </c>
      <c r="O3547" s="30">
        <v>201800318</v>
      </c>
      <c r="P3547" s="22"/>
      <c r="Q3547" s="22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9"/>
    </row>
    <row r="3548" spans="1:29" x14ac:dyDescent="0.25">
      <c r="A3548" s="27">
        <v>1997</v>
      </c>
      <c r="B3548" s="27" t="s">
        <v>5585</v>
      </c>
      <c r="C3548" s="27" t="s">
        <v>674</v>
      </c>
      <c r="D3548" s="27" t="s">
        <v>3884</v>
      </c>
      <c r="E3548" s="27" t="s">
        <v>4297</v>
      </c>
      <c r="F3548" s="28">
        <v>35526</v>
      </c>
      <c r="G3548" s="29">
        <v>0.41666666666666669</v>
      </c>
      <c r="H3548" s="28">
        <v>35526</v>
      </c>
      <c r="I3548" s="29">
        <v>0.44097222222222227</v>
      </c>
      <c r="J3548" s="27" t="s">
        <v>889</v>
      </c>
      <c r="K3548" s="27">
        <v>0</v>
      </c>
      <c r="L3548" s="27">
        <v>0.05</v>
      </c>
      <c r="M3548" s="27">
        <v>0.05</v>
      </c>
      <c r="N3548" s="27" t="s">
        <v>882</v>
      </c>
      <c r="O3548" s="30">
        <v>201508246</v>
      </c>
      <c r="P3548" s="22"/>
      <c r="Q3548" s="22"/>
      <c r="R3548" s="16"/>
      <c r="S3548" s="16"/>
      <c r="T3548" s="16"/>
      <c r="U3548" s="16"/>
      <c r="V3548" s="16"/>
      <c r="W3548" s="16"/>
      <c r="X3548" s="16"/>
      <c r="Y3548" s="16"/>
      <c r="Z3548" s="16"/>
      <c r="AA3548" s="16"/>
      <c r="AB3548" s="16"/>
      <c r="AC3548" s="19"/>
    </row>
    <row r="3549" spans="1:29" x14ac:dyDescent="0.25">
      <c r="A3549" s="27">
        <v>1997</v>
      </c>
      <c r="B3549" s="27" t="s">
        <v>5600</v>
      </c>
      <c r="C3549" s="27" t="s">
        <v>674</v>
      </c>
      <c r="D3549" s="27" t="s">
        <v>3933</v>
      </c>
      <c r="E3549" s="27" t="s">
        <v>5570</v>
      </c>
      <c r="F3549" s="28">
        <v>35526</v>
      </c>
      <c r="G3549" s="29">
        <v>0.42708333333333331</v>
      </c>
      <c r="H3549" s="28">
        <v>35526</v>
      </c>
      <c r="I3549" s="29">
        <v>0.46875</v>
      </c>
      <c r="J3549" s="27" t="s">
        <v>889</v>
      </c>
      <c r="K3549" s="27">
        <v>0</v>
      </c>
      <c r="L3549" s="27">
        <v>0.05</v>
      </c>
      <c r="M3549" s="27">
        <v>0.05</v>
      </c>
      <c r="N3549" s="27" t="s">
        <v>882</v>
      </c>
      <c r="O3549" s="30">
        <v>201704684</v>
      </c>
      <c r="P3549" s="22"/>
      <c r="Q3549" s="22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9"/>
    </row>
    <row r="3550" spans="1:29" x14ac:dyDescent="0.25">
      <c r="A3550" s="27">
        <v>1997</v>
      </c>
      <c r="B3550" s="27" t="s">
        <v>2087</v>
      </c>
      <c r="C3550" s="27" t="s">
        <v>676</v>
      </c>
      <c r="D3550" s="27" t="s">
        <v>905</v>
      </c>
      <c r="E3550" s="27" t="s">
        <v>1149</v>
      </c>
      <c r="F3550" s="28">
        <v>35526</v>
      </c>
      <c r="G3550" s="29">
        <v>0.4375</v>
      </c>
      <c r="H3550" s="28">
        <v>35526</v>
      </c>
      <c r="I3550" s="29">
        <v>0.48958333333333331</v>
      </c>
      <c r="J3550" s="27" t="s">
        <v>889</v>
      </c>
      <c r="K3550" s="27">
        <v>0</v>
      </c>
      <c r="L3550" s="27">
        <v>0.4</v>
      </c>
      <c r="M3550" s="27">
        <v>0.4</v>
      </c>
      <c r="N3550" s="27" t="s">
        <v>882</v>
      </c>
      <c r="O3550" s="30">
        <v>201706052</v>
      </c>
      <c r="P3550" s="22"/>
      <c r="Q3550" s="22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9"/>
    </row>
    <row r="3551" spans="1:29" x14ac:dyDescent="0.25">
      <c r="A3551" s="27">
        <v>1997</v>
      </c>
      <c r="B3551" s="27" t="s">
        <v>2105</v>
      </c>
      <c r="C3551" s="27" t="s">
        <v>676</v>
      </c>
      <c r="D3551" s="27" t="s">
        <v>887</v>
      </c>
      <c r="E3551" s="27" t="s">
        <v>1392</v>
      </c>
      <c r="F3551" s="28">
        <v>35526</v>
      </c>
      <c r="G3551" s="29">
        <v>0.44444444444444442</v>
      </c>
      <c r="H3551" s="28">
        <v>35526</v>
      </c>
      <c r="I3551" s="29">
        <v>0.51388888888888895</v>
      </c>
      <c r="J3551" s="27" t="s">
        <v>889</v>
      </c>
      <c r="K3551" s="27">
        <v>0</v>
      </c>
      <c r="L3551" s="27">
        <v>0.1</v>
      </c>
      <c r="M3551" s="27">
        <v>0.1</v>
      </c>
      <c r="N3551" s="27" t="s">
        <v>882</v>
      </c>
      <c r="O3551" s="30">
        <v>201509918</v>
      </c>
      <c r="P3551" s="22"/>
      <c r="Q3551" s="22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9"/>
    </row>
    <row r="3552" spans="1:29" x14ac:dyDescent="0.25">
      <c r="A3552" s="27">
        <v>1997</v>
      </c>
      <c r="B3552" s="27" t="s">
        <v>5625</v>
      </c>
      <c r="C3552" s="27" t="s">
        <v>674</v>
      </c>
      <c r="D3552" s="27" t="s">
        <v>802</v>
      </c>
      <c r="E3552" s="27" t="s">
        <v>3931</v>
      </c>
      <c r="F3552" s="28">
        <v>35526</v>
      </c>
      <c r="G3552" s="29">
        <v>0.51388888888888895</v>
      </c>
      <c r="H3552" s="28">
        <v>35526</v>
      </c>
      <c r="I3552" s="29">
        <v>0.52430555555555558</v>
      </c>
      <c r="J3552" s="27" t="s">
        <v>889</v>
      </c>
      <c r="K3552" s="27">
        <v>0</v>
      </c>
      <c r="L3552" s="27">
        <v>0.01</v>
      </c>
      <c r="M3552" s="27">
        <v>0.01</v>
      </c>
      <c r="N3552" s="27" t="s">
        <v>882</v>
      </c>
      <c r="O3552" s="30">
        <v>201704976</v>
      </c>
      <c r="P3552" s="22"/>
      <c r="Q3552" s="22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9"/>
    </row>
    <row r="3553" spans="1:29" x14ac:dyDescent="0.25">
      <c r="A3553" s="27">
        <v>1997</v>
      </c>
      <c r="B3553" s="27" t="s">
        <v>2101</v>
      </c>
      <c r="C3553" s="27" t="s">
        <v>676</v>
      </c>
      <c r="D3553" s="27" t="s">
        <v>887</v>
      </c>
      <c r="E3553" s="27" t="s">
        <v>888</v>
      </c>
      <c r="F3553" s="28">
        <v>35526</v>
      </c>
      <c r="G3553" s="29">
        <v>0.56944444444444442</v>
      </c>
      <c r="H3553" s="28">
        <v>35526</v>
      </c>
      <c r="I3553" s="29">
        <v>0.60069444444444442</v>
      </c>
      <c r="J3553" s="27" t="s">
        <v>889</v>
      </c>
      <c r="K3553" s="27">
        <v>0</v>
      </c>
      <c r="L3553" s="27">
        <v>0.05</v>
      </c>
      <c r="M3553" s="27">
        <v>0.05</v>
      </c>
      <c r="N3553" s="27" t="s">
        <v>882</v>
      </c>
      <c r="O3553" s="30">
        <v>201005231</v>
      </c>
      <c r="P3553" s="22"/>
      <c r="Q3553" s="22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9"/>
    </row>
    <row r="3554" spans="1:29" x14ac:dyDescent="0.25">
      <c r="A3554" s="27">
        <v>1997</v>
      </c>
      <c r="B3554" s="27" t="s">
        <v>5613</v>
      </c>
      <c r="C3554" s="27" t="s">
        <v>674</v>
      </c>
      <c r="D3554" s="27" t="s">
        <v>3933</v>
      </c>
      <c r="E3554" s="27" t="s">
        <v>808</v>
      </c>
      <c r="F3554" s="28">
        <v>35526</v>
      </c>
      <c r="G3554" s="29">
        <v>0.56944444444444442</v>
      </c>
      <c r="H3554" s="28">
        <v>35526</v>
      </c>
      <c r="I3554" s="29">
        <v>0.65972222222222221</v>
      </c>
      <c r="J3554" s="27" t="s">
        <v>889</v>
      </c>
      <c r="K3554" s="27">
        <v>0</v>
      </c>
      <c r="L3554" s="27">
        <v>0.1</v>
      </c>
      <c r="M3554" s="27">
        <v>0.1</v>
      </c>
      <c r="N3554" s="27" t="s">
        <v>882</v>
      </c>
      <c r="O3554" s="30">
        <v>201905831</v>
      </c>
      <c r="P3554" s="22"/>
      <c r="Q3554" s="22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9"/>
    </row>
    <row r="3555" spans="1:29" x14ac:dyDescent="0.25">
      <c r="A3555" s="27">
        <v>1997</v>
      </c>
      <c r="B3555" s="27" t="s">
        <v>5580</v>
      </c>
      <c r="C3555" s="27" t="s">
        <v>674</v>
      </c>
      <c r="D3555" s="27" t="s">
        <v>802</v>
      </c>
      <c r="E3555" s="27" t="s">
        <v>794</v>
      </c>
      <c r="F3555" s="28">
        <v>35526</v>
      </c>
      <c r="G3555" s="29">
        <v>0.58333333333333337</v>
      </c>
      <c r="H3555" s="28">
        <v>35526</v>
      </c>
      <c r="I3555" s="29">
        <v>0.61805555555555558</v>
      </c>
      <c r="J3555" s="27" t="s">
        <v>889</v>
      </c>
      <c r="K3555" s="27">
        <v>0</v>
      </c>
      <c r="L3555" s="27">
        <v>0.05</v>
      </c>
      <c r="M3555" s="27">
        <v>0.05</v>
      </c>
      <c r="N3555" s="27" t="s">
        <v>882</v>
      </c>
      <c r="O3555" s="30">
        <v>201907337</v>
      </c>
      <c r="P3555" s="22"/>
      <c r="Q3555" s="22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9"/>
    </row>
    <row r="3556" spans="1:29" x14ac:dyDescent="0.25">
      <c r="A3556" s="27">
        <v>1997</v>
      </c>
      <c r="B3556" s="27" t="s">
        <v>2084</v>
      </c>
      <c r="C3556" s="27" t="s">
        <v>676</v>
      </c>
      <c r="D3556" s="27" t="s">
        <v>905</v>
      </c>
      <c r="E3556" s="27" t="s">
        <v>1363</v>
      </c>
      <c r="F3556" s="28">
        <v>35526</v>
      </c>
      <c r="G3556" s="29">
        <v>0.61111111111111105</v>
      </c>
      <c r="H3556" s="28">
        <v>35526</v>
      </c>
      <c r="I3556" s="29">
        <v>0.67708333333333337</v>
      </c>
      <c r="J3556" s="27" t="s">
        <v>889</v>
      </c>
      <c r="K3556" s="27">
        <v>0</v>
      </c>
      <c r="L3556" s="27">
        <v>0.05</v>
      </c>
      <c r="M3556" s="27">
        <v>0.05</v>
      </c>
      <c r="N3556" s="27" t="s">
        <v>882</v>
      </c>
      <c r="O3556" s="30">
        <v>201905166</v>
      </c>
      <c r="P3556" s="22"/>
      <c r="Q3556" s="22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  <c r="AB3556" s="16"/>
      <c r="AC3556" s="19"/>
    </row>
    <row r="3557" spans="1:29" x14ac:dyDescent="0.25">
      <c r="A3557" s="27">
        <v>1997</v>
      </c>
      <c r="B3557" s="27" t="s">
        <v>2085</v>
      </c>
      <c r="C3557" s="27" t="s">
        <v>676</v>
      </c>
      <c r="D3557" s="27" t="s">
        <v>905</v>
      </c>
      <c r="E3557" s="27" t="s">
        <v>1149</v>
      </c>
      <c r="F3557" s="28">
        <v>35526</v>
      </c>
      <c r="G3557" s="29">
        <v>0.61805555555555558</v>
      </c>
      <c r="H3557" s="28">
        <v>35526</v>
      </c>
      <c r="I3557" s="29">
        <v>0.67708333333333337</v>
      </c>
      <c r="J3557" s="27" t="s">
        <v>889</v>
      </c>
      <c r="K3557" s="27">
        <v>0</v>
      </c>
      <c r="L3557" s="27">
        <v>0.1</v>
      </c>
      <c r="M3557" s="27">
        <v>0.1</v>
      </c>
      <c r="N3557" s="27" t="s">
        <v>882</v>
      </c>
      <c r="O3557" s="30">
        <v>201905200</v>
      </c>
      <c r="P3557" s="22"/>
      <c r="Q3557" s="22"/>
      <c r="R3557" s="16"/>
      <c r="S3557" s="16"/>
      <c r="T3557" s="16"/>
      <c r="U3557" s="16"/>
      <c r="V3557" s="16"/>
      <c r="W3557" s="16"/>
      <c r="X3557" s="16"/>
      <c r="Y3557" s="16"/>
      <c r="Z3557" s="16"/>
      <c r="AA3557" s="16"/>
      <c r="AB3557" s="16"/>
      <c r="AC3557" s="19"/>
    </row>
    <row r="3558" spans="1:29" x14ac:dyDescent="0.25">
      <c r="A3558" s="27">
        <v>1997</v>
      </c>
      <c r="B3558" s="27" t="s">
        <v>5595</v>
      </c>
      <c r="C3558" s="27" t="s">
        <v>674</v>
      </c>
      <c r="D3558" s="27" t="s">
        <v>3884</v>
      </c>
      <c r="E3558" s="27" t="s">
        <v>3884</v>
      </c>
      <c r="F3558" s="28">
        <v>35526</v>
      </c>
      <c r="G3558" s="29">
        <v>0.62152777777777779</v>
      </c>
      <c r="H3558" s="28">
        <v>35526</v>
      </c>
      <c r="I3558" s="29">
        <v>0.66666666666666663</v>
      </c>
      <c r="J3558" s="27" t="s">
        <v>889</v>
      </c>
      <c r="K3558" s="27">
        <v>0</v>
      </c>
      <c r="L3558" s="27">
        <v>0.5</v>
      </c>
      <c r="M3558" s="27">
        <v>0.5</v>
      </c>
      <c r="N3558" s="27" t="s">
        <v>882</v>
      </c>
      <c r="O3558" s="30">
        <v>201707001</v>
      </c>
      <c r="P3558" s="22"/>
      <c r="Q3558" s="22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9"/>
    </row>
    <row r="3559" spans="1:29" x14ac:dyDescent="0.25">
      <c r="A3559" s="27">
        <v>1997</v>
      </c>
      <c r="B3559" s="27" t="s">
        <v>2092</v>
      </c>
      <c r="C3559" s="27" t="s">
        <v>676</v>
      </c>
      <c r="D3559" s="27" t="s">
        <v>925</v>
      </c>
      <c r="E3559" s="27" t="s">
        <v>1539</v>
      </c>
      <c r="F3559" s="28">
        <v>35526</v>
      </c>
      <c r="G3559" s="29">
        <v>0.625</v>
      </c>
      <c r="H3559" s="28">
        <v>35526</v>
      </c>
      <c r="I3559" s="29">
        <v>0.77500000000000002</v>
      </c>
      <c r="J3559" s="27" t="s">
        <v>889</v>
      </c>
      <c r="K3559" s="27">
        <v>3</v>
      </c>
      <c r="L3559" s="27">
        <v>0</v>
      </c>
      <c r="M3559" s="27">
        <v>3</v>
      </c>
      <c r="N3559" s="27" t="s">
        <v>882</v>
      </c>
      <c r="O3559" s="30">
        <v>202003218</v>
      </c>
      <c r="P3559" s="22"/>
      <c r="Q3559" s="22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9"/>
    </row>
    <row r="3560" spans="1:29" x14ac:dyDescent="0.25">
      <c r="A3560" s="27">
        <v>1997</v>
      </c>
      <c r="B3560" s="27" t="s">
        <v>5586</v>
      </c>
      <c r="C3560" s="27" t="s">
        <v>674</v>
      </c>
      <c r="D3560" s="27" t="s">
        <v>3859</v>
      </c>
      <c r="E3560" s="27" t="s">
        <v>4061</v>
      </c>
      <c r="F3560" s="28">
        <v>35526</v>
      </c>
      <c r="G3560" s="29">
        <v>0.625</v>
      </c>
      <c r="H3560" s="28">
        <v>35526</v>
      </c>
      <c r="I3560" s="29">
        <v>0.64583333333333337</v>
      </c>
      <c r="J3560" s="27" t="s">
        <v>889</v>
      </c>
      <c r="K3560" s="27">
        <v>0</v>
      </c>
      <c r="L3560" s="27">
        <v>0.03</v>
      </c>
      <c r="M3560" s="27">
        <v>0.03</v>
      </c>
      <c r="N3560" s="27" t="s">
        <v>882</v>
      </c>
      <c r="O3560" s="30">
        <v>201904531</v>
      </c>
      <c r="P3560" s="22"/>
      <c r="Q3560" s="22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9"/>
    </row>
    <row r="3561" spans="1:29" x14ac:dyDescent="0.25">
      <c r="A3561" s="27">
        <v>1997</v>
      </c>
      <c r="B3561" s="27" t="s">
        <v>5582</v>
      </c>
      <c r="C3561" s="27" t="s">
        <v>674</v>
      </c>
      <c r="D3561" s="27" t="s">
        <v>3827</v>
      </c>
      <c r="E3561" s="27" t="s">
        <v>810</v>
      </c>
      <c r="F3561" s="28">
        <v>35526</v>
      </c>
      <c r="G3561" s="29">
        <v>0.62847222222222221</v>
      </c>
      <c r="H3561" s="28">
        <v>35526</v>
      </c>
      <c r="I3561" s="29">
        <v>0.67708333333333337</v>
      </c>
      <c r="J3561" s="27" t="s">
        <v>889</v>
      </c>
      <c r="K3561" s="27">
        <v>0</v>
      </c>
      <c r="L3561" s="27">
        <v>0.05</v>
      </c>
      <c r="M3561" s="27">
        <v>0.05</v>
      </c>
      <c r="N3561" s="27" t="s">
        <v>882</v>
      </c>
      <c r="O3561" s="30">
        <v>202006773</v>
      </c>
      <c r="P3561" s="22"/>
      <c r="Q3561" s="22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9"/>
    </row>
    <row r="3562" spans="1:29" x14ac:dyDescent="0.25">
      <c r="A3562" s="27">
        <v>1997</v>
      </c>
      <c r="B3562" s="27" t="s">
        <v>5715</v>
      </c>
      <c r="C3562" s="27" t="s">
        <v>674</v>
      </c>
      <c r="D3562" s="27" t="s">
        <v>3884</v>
      </c>
      <c r="E3562" s="27" t="s">
        <v>3885</v>
      </c>
      <c r="F3562" s="28">
        <v>35526</v>
      </c>
      <c r="G3562" s="29">
        <v>0.64236111111111105</v>
      </c>
      <c r="H3562" s="28">
        <v>35526</v>
      </c>
      <c r="I3562" s="29">
        <v>0.69444444444444453</v>
      </c>
      <c r="J3562" s="27" t="s">
        <v>889</v>
      </c>
      <c r="K3562" s="27">
        <v>0</v>
      </c>
      <c r="L3562" s="27">
        <v>0.05</v>
      </c>
      <c r="M3562" s="27">
        <v>0.05</v>
      </c>
      <c r="N3562" s="27" t="s">
        <v>882</v>
      </c>
      <c r="O3562" s="30">
        <v>201704136</v>
      </c>
      <c r="P3562" s="22"/>
      <c r="Q3562" s="22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9"/>
    </row>
    <row r="3563" spans="1:29" x14ac:dyDescent="0.25">
      <c r="A3563" s="27">
        <v>1997</v>
      </c>
      <c r="B3563" s="27" t="s">
        <v>5593</v>
      </c>
      <c r="C3563" s="27" t="s">
        <v>674</v>
      </c>
      <c r="D3563" s="27" t="s">
        <v>1248</v>
      </c>
      <c r="E3563" s="27" t="s">
        <v>4359</v>
      </c>
      <c r="F3563" s="28">
        <v>35526</v>
      </c>
      <c r="G3563" s="29">
        <v>0.66319444444444442</v>
      </c>
      <c r="H3563" s="28">
        <v>35526</v>
      </c>
      <c r="I3563" s="29">
        <v>0.70833333333333337</v>
      </c>
      <c r="J3563" s="27" t="s">
        <v>889</v>
      </c>
      <c r="K3563" s="27">
        <v>0</v>
      </c>
      <c r="L3563" s="27">
        <v>0.1</v>
      </c>
      <c r="M3563" s="27">
        <v>0.1</v>
      </c>
      <c r="N3563" s="27" t="s">
        <v>882</v>
      </c>
      <c r="O3563" s="30">
        <v>201806508</v>
      </c>
      <c r="P3563" s="22"/>
      <c r="Q3563" s="22"/>
      <c r="R3563" s="16"/>
      <c r="S3563" s="16"/>
      <c r="T3563" s="16"/>
      <c r="U3563" s="16"/>
      <c r="V3563" s="16"/>
      <c r="W3563" s="16"/>
      <c r="X3563" s="16"/>
      <c r="Y3563" s="16"/>
      <c r="Z3563" s="16"/>
      <c r="AA3563" s="16"/>
      <c r="AB3563" s="16"/>
      <c r="AC3563" s="19"/>
    </row>
    <row r="3564" spans="1:29" x14ac:dyDescent="0.25">
      <c r="A3564" s="27">
        <v>1997</v>
      </c>
      <c r="B3564" s="27" t="s">
        <v>2086</v>
      </c>
      <c r="C3564" s="27" t="s">
        <v>676</v>
      </c>
      <c r="D3564" s="27" t="s">
        <v>963</v>
      </c>
      <c r="E3564" s="27" t="s">
        <v>2007</v>
      </c>
      <c r="F3564" s="28">
        <v>35526</v>
      </c>
      <c r="G3564" s="29">
        <v>0.67013888888888884</v>
      </c>
      <c r="H3564" s="28">
        <v>35526</v>
      </c>
      <c r="I3564" s="29">
        <v>0.72222222222222221</v>
      </c>
      <c r="J3564" s="27" t="s">
        <v>889</v>
      </c>
      <c r="K3564" s="27">
        <v>0</v>
      </c>
      <c r="L3564" s="27">
        <v>0.03</v>
      </c>
      <c r="M3564" s="27">
        <v>0.03</v>
      </c>
      <c r="N3564" s="27" t="s">
        <v>882</v>
      </c>
      <c r="O3564" s="30">
        <v>202102698</v>
      </c>
      <c r="P3564" s="22"/>
      <c r="Q3564" s="22"/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9"/>
    </row>
    <row r="3565" spans="1:29" x14ac:dyDescent="0.25">
      <c r="A3565" s="27">
        <v>1997</v>
      </c>
      <c r="B3565" s="27" t="s">
        <v>5633</v>
      </c>
      <c r="C3565" s="27" t="s">
        <v>674</v>
      </c>
      <c r="D3565" s="27" t="s">
        <v>3933</v>
      </c>
      <c r="E3565" s="27" t="s">
        <v>5237</v>
      </c>
      <c r="F3565" s="28">
        <v>35526</v>
      </c>
      <c r="G3565" s="29">
        <v>0.67013888888888884</v>
      </c>
      <c r="H3565" s="28">
        <v>35526</v>
      </c>
      <c r="I3565" s="29">
        <v>0.71180555555555547</v>
      </c>
      <c r="J3565" s="27" t="s">
        <v>889</v>
      </c>
      <c r="K3565" s="27">
        <v>0</v>
      </c>
      <c r="L3565" s="27">
        <v>0.25</v>
      </c>
      <c r="M3565" s="27">
        <v>0.25</v>
      </c>
      <c r="N3565" s="27" t="s">
        <v>882</v>
      </c>
      <c r="O3565" s="27">
        <v>202112345</v>
      </c>
      <c r="P3565" s="22"/>
      <c r="Q3565" s="22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9"/>
    </row>
    <row r="3566" spans="1:29" x14ac:dyDescent="0.25">
      <c r="A3566" s="27">
        <v>1997</v>
      </c>
      <c r="B3566" s="27" t="s">
        <v>5636</v>
      </c>
      <c r="C3566" s="27" t="s">
        <v>674</v>
      </c>
      <c r="D3566" s="27" t="s">
        <v>3939</v>
      </c>
      <c r="E3566" s="27" t="s">
        <v>777</v>
      </c>
      <c r="F3566" s="28">
        <v>35526</v>
      </c>
      <c r="G3566" s="29">
        <v>0.67361111111111116</v>
      </c>
      <c r="H3566" s="28">
        <v>35526</v>
      </c>
      <c r="I3566" s="29">
        <v>0.91319444444444453</v>
      </c>
      <c r="J3566" s="27" t="s">
        <v>889</v>
      </c>
      <c r="K3566" s="27">
        <v>0</v>
      </c>
      <c r="L3566" s="27">
        <v>5</v>
      </c>
      <c r="M3566" s="27">
        <v>5</v>
      </c>
      <c r="N3566" s="27" t="s">
        <v>882</v>
      </c>
      <c r="O3566" s="30">
        <v>202004304</v>
      </c>
      <c r="P3566" s="22"/>
      <c r="Q3566" s="22"/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9"/>
    </row>
    <row r="3567" spans="1:29" x14ac:dyDescent="0.25">
      <c r="A3567" s="27">
        <v>1997</v>
      </c>
      <c r="B3567" s="27" t="s">
        <v>5601</v>
      </c>
      <c r="C3567" s="27" t="s">
        <v>674</v>
      </c>
      <c r="D3567" s="27" t="s">
        <v>3859</v>
      </c>
      <c r="E3567" s="27" t="s">
        <v>807</v>
      </c>
      <c r="F3567" s="28">
        <v>35526</v>
      </c>
      <c r="G3567" s="29">
        <v>0.6875</v>
      </c>
      <c r="H3567" s="28">
        <v>35526</v>
      </c>
      <c r="I3567" s="29">
        <v>0.70486111111111116</v>
      </c>
      <c r="J3567" s="27" t="s">
        <v>889</v>
      </c>
      <c r="K3567" s="27">
        <v>0</v>
      </c>
      <c r="L3567" s="27">
        <v>0.01</v>
      </c>
      <c r="M3567" s="27">
        <v>0.01</v>
      </c>
      <c r="N3567" s="27" t="s">
        <v>882</v>
      </c>
      <c r="O3567" s="30">
        <v>202008484</v>
      </c>
      <c r="P3567" s="22"/>
      <c r="Q3567" s="22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9"/>
    </row>
    <row r="3568" spans="1:29" x14ac:dyDescent="0.25">
      <c r="A3568" s="27">
        <v>1997</v>
      </c>
      <c r="B3568" s="27" t="s">
        <v>2097</v>
      </c>
      <c r="C3568" s="27" t="s">
        <v>676</v>
      </c>
      <c r="D3568" s="27" t="s">
        <v>891</v>
      </c>
      <c r="E3568" s="27" t="s">
        <v>961</v>
      </c>
      <c r="F3568" s="28">
        <v>35526</v>
      </c>
      <c r="G3568" s="29">
        <v>0.69097222222222221</v>
      </c>
      <c r="H3568" s="28">
        <v>35526</v>
      </c>
      <c r="I3568" s="29">
        <v>0.76041666666666663</v>
      </c>
      <c r="J3568" s="27" t="s">
        <v>889</v>
      </c>
      <c r="K3568" s="27">
        <v>0.2</v>
      </c>
      <c r="L3568" s="27">
        <v>0</v>
      </c>
      <c r="M3568" s="27">
        <v>0.2</v>
      </c>
      <c r="N3568" s="27" t="s">
        <v>882</v>
      </c>
      <c r="O3568" s="30">
        <v>201605389</v>
      </c>
      <c r="P3568" s="22"/>
      <c r="Q3568" s="22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9"/>
    </row>
    <row r="3569" spans="1:29" x14ac:dyDescent="0.25">
      <c r="A3569" s="27">
        <v>1997</v>
      </c>
      <c r="B3569" s="27" t="s">
        <v>2085</v>
      </c>
      <c r="C3569" s="27" t="s">
        <v>676</v>
      </c>
      <c r="D3569" s="27" t="s">
        <v>905</v>
      </c>
      <c r="E3569" s="27" t="s">
        <v>1149</v>
      </c>
      <c r="F3569" s="28">
        <v>35526</v>
      </c>
      <c r="G3569" s="29">
        <v>0.72222222222222221</v>
      </c>
      <c r="H3569" s="28">
        <v>35526</v>
      </c>
      <c r="I3569" s="29">
        <v>0.76041666666666663</v>
      </c>
      <c r="J3569" s="27" t="s">
        <v>889</v>
      </c>
      <c r="K3569" s="27">
        <v>0</v>
      </c>
      <c r="L3569" s="27">
        <v>0.2</v>
      </c>
      <c r="M3569" s="27">
        <v>0.2</v>
      </c>
      <c r="N3569" s="27" t="s">
        <v>882</v>
      </c>
      <c r="O3569" s="30">
        <v>202102204</v>
      </c>
      <c r="P3569" s="22"/>
      <c r="Q3569" s="22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9"/>
    </row>
    <row r="3570" spans="1:29" x14ac:dyDescent="0.25">
      <c r="A3570" s="27">
        <v>1997</v>
      </c>
      <c r="B3570" s="27" t="s">
        <v>5579</v>
      </c>
      <c r="C3570" s="27" t="s">
        <v>674</v>
      </c>
      <c r="D3570" s="27" t="s">
        <v>802</v>
      </c>
      <c r="E3570" s="27" t="s">
        <v>3863</v>
      </c>
      <c r="F3570" s="28">
        <v>35526</v>
      </c>
      <c r="G3570" s="29">
        <v>0.73958333333333337</v>
      </c>
      <c r="H3570" s="28">
        <v>35526</v>
      </c>
      <c r="I3570" s="29">
        <v>0.79166666666666663</v>
      </c>
      <c r="J3570" s="27" t="s">
        <v>889</v>
      </c>
      <c r="K3570" s="27">
        <v>0</v>
      </c>
      <c r="L3570" s="27">
        <v>0.05</v>
      </c>
      <c r="M3570" s="27">
        <v>0.05</v>
      </c>
      <c r="N3570" s="27" t="s">
        <v>882</v>
      </c>
      <c r="O3570" s="30">
        <v>201906454</v>
      </c>
      <c r="P3570" s="22"/>
      <c r="Q3570" s="22"/>
      <c r="R3570" s="16"/>
      <c r="S3570" s="16"/>
      <c r="T3570" s="16"/>
      <c r="U3570" s="16"/>
      <c r="V3570" s="16"/>
      <c r="W3570" s="16"/>
      <c r="X3570" s="16"/>
      <c r="Y3570" s="16"/>
      <c r="Z3570" s="16"/>
      <c r="AA3570" s="16"/>
      <c r="AB3570" s="16"/>
      <c r="AC3570" s="19"/>
    </row>
    <row r="3571" spans="1:29" x14ac:dyDescent="0.25">
      <c r="A3571" s="27">
        <v>1997</v>
      </c>
      <c r="B3571" s="27" t="s">
        <v>5632</v>
      </c>
      <c r="C3571" s="27" t="s">
        <v>674</v>
      </c>
      <c r="D3571" s="27" t="s">
        <v>4037</v>
      </c>
      <c r="E3571" s="27" t="s">
        <v>4044</v>
      </c>
      <c r="F3571" s="28">
        <v>35526</v>
      </c>
      <c r="G3571" s="29">
        <v>0.77638888888888891</v>
      </c>
      <c r="H3571" s="28">
        <v>35526</v>
      </c>
      <c r="I3571" s="29">
        <v>0.81666666666666676</v>
      </c>
      <c r="J3571" s="27" t="s">
        <v>889</v>
      </c>
      <c r="K3571" s="27">
        <v>0</v>
      </c>
      <c r="L3571" s="27">
        <v>0.02</v>
      </c>
      <c r="M3571" s="27">
        <v>0.02</v>
      </c>
      <c r="N3571" s="27" t="s">
        <v>882</v>
      </c>
      <c r="O3571" s="30">
        <v>201405811</v>
      </c>
      <c r="P3571" s="22"/>
      <c r="Q3571" s="22"/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9"/>
    </row>
    <row r="3572" spans="1:29" x14ac:dyDescent="0.25">
      <c r="A3572" s="27">
        <v>1997</v>
      </c>
      <c r="B3572" s="27" t="s">
        <v>5577</v>
      </c>
      <c r="C3572" s="27" t="s">
        <v>674</v>
      </c>
      <c r="D3572" s="27" t="s">
        <v>3939</v>
      </c>
      <c r="E3572" s="27" t="s">
        <v>3940</v>
      </c>
      <c r="F3572" s="28">
        <v>35526</v>
      </c>
      <c r="G3572" s="29">
        <v>0.80555555555555547</v>
      </c>
      <c r="H3572" s="28">
        <v>35526</v>
      </c>
      <c r="I3572" s="29">
        <v>0.82638888888888884</v>
      </c>
      <c r="J3572" s="27" t="s">
        <v>889</v>
      </c>
      <c r="K3572" s="27">
        <v>0</v>
      </c>
      <c r="L3572" s="27">
        <v>0.01</v>
      </c>
      <c r="M3572" s="27">
        <v>0.01</v>
      </c>
      <c r="N3572" s="27" t="s">
        <v>882</v>
      </c>
      <c r="O3572" s="30">
        <v>201907035</v>
      </c>
      <c r="P3572" s="22"/>
      <c r="Q3572" s="22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9"/>
    </row>
    <row r="3573" spans="1:29" x14ac:dyDescent="0.25">
      <c r="A3573" s="27">
        <v>1997</v>
      </c>
      <c r="B3573" s="27" t="s">
        <v>5581</v>
      </c>
      <c r="C3573" s="27" t="s">
        <v>674</v>
      </c>
      <c r="D3573" s="27" t="s">
        <v>802</v>
      </c>
      <c r="E3573" s="27" t="s">
        <v>3916</v>
      </c>
      <c r="F3573" s="28">
        <v>35526</v>
      </c>
      <c r="G3573" s="29">
        <v>0.83680555555555547</v>
      </c>
      <c r="H3573" s="28">
        <v>35526</v>
      </c>
      <c r="I3573" s="29">
        <v>0.85763888888888884</v>
      </c>
      <c r="J3573" s="27" t="s">
        <v>889</v>
      </c>
      <c r="K3573" s="27">
        <v>0</v>
      </c>
      <c r="L3573" s="27">
        <v>0.02</v>
      </c>
      <c r="M3573" s="27">
        <v>0.02</v>
      </c>
      <c r="N3573" s="27" t="s">
        <v>882</v>
      </c>
      <c r="O3573" s="30">
        <v>201703964</v>
      </c>
      <c r="P3573" s="22"/>
      <c r="Q3573" s="22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9"/>
    </row>
    <row r="3574" spans="1:29" x14ac:dyDescent="0.25">
      <c r="A3574" s="27">
        <v>1997</v>
      </c>
      <c r="B3574" s="27" t="s">
        <v>5586</v>
      </c>
      <c r="C3574" s="27" t="s">
        <v>674</v>
      </c>
      <c r="D3574" s="27" t="s">
        <v>3859</v>
      </c>
      <c r="E3574" s="27" t="s">
        <v>4061</v>
      </c>
      <c r="F3574" s="28">
        <v>35526</v>
      </c>
      <c r="G3574" s="29">
        <v>0.87152777777777779</v>
      </c>
      <c r="H3574" s="28">
        <v>35526</v>
      </c>
      <c r="I3574" s="29">
        <v>0.90972222222222221</v>
      </c>
      <c r="J3574" s="27" t="s">
        <v>889</v>
      </c>
      <c r="K3574" s="27">
        <v>0</v>
      </c>
      <c r="L3574" s="27">
        <v>0.05</v>
      </c>
      <c r="M3574" s="27">
        <v>0.05</v>
      </c>
      <c r="N3574" s="27" t="s">
        <v>882</v>
      </c>
      <c r="O3574" s="30">
        <v>202005216</v>
      </c>
      <c r="P3574" s="22"/>
      <c r="Q3574" s="22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  <c r="AB3574" s="16"/>
      <c r="AC3574" s="19"/>
    </row>
    <row r="3575" spans="1:29" x14ac:dyDescent="0.25">
      <c r="A3575" s="27">
        <v>1997</v>
      </c>
      <c r="B3575" s="27" t="s">
        <v>2098</v>
      </c>
      <c r="C3575" s="27" t="s">
        <v>676</v>
      </c>
      <c r="D3575" s="27" t="s">
        <v>887</v>
      </c>
      <c r="E3575" s="27" t="s">
        <v>2099</v>
      </c>
      <c r="F3575" s="28">
        <v>35526</v>
      </c>
      <c r="G3575" s="29">
        <v>0.89930555555555547</v>
      </c>
      <c r="H3575" s="28">
        <v>35526</v>
      </c>
      <c r="I3575" s="29">
        <v>0.94444444444444453</v>
      </c>
      <c r="J3575" s="27" t="s">
        <v>889</v>
      </c>
      <c r="K3575" s="27">
        <v>0</v>
      </c>
      <c r="L3575" s="27">
        <v>0.1</v>
      </c>
      <c r="M3575" s="27">
        <v>0.1</v>
      </c>
      <c r="N3575" s="27" t="s">
        <v>882</v>
      </c>
      <c r="O3575" s="30">
        <v>201906792</v>
      </c>
      <c r="P3575" s="22"/>
      <c r="Q3575" s="22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9"/>
    </row>
    <row r="3576" spans="1:29" x14ac:dyDescent="0.25">
      <c r="A3576" s="27">
        <v>1997</v>
      </c>
      <c r="B3576" s="27" t="s">
        <v>5577</v>
      </c>
      <c r="C3576" s="27" t="s">
        <v>674</v>
      </c>
      <c r="D3576" s="27" t="s">
        <v>3939</v>
      </c>
      <c r="E3576" s="27" t="s">
        <v>3940</v>
      </c>
      <c r="F3576" s="28">
        <v>35526</v>
      </c>
      <c r="G3576" s="29">
        <v>0.91666666666666663</v>
      </c>
      <c r="H3576" s="28">
        <v>35526</v>
      </c>
      <c r="I3576" s="29">
        <v>0.96180555555555547</v>
      </c>
      <c r="J3576" s="27" t="s">
        <v>889</v>
      </c>
      <c r="K3576" s="27">
        <v>0</v>
      </c>
      <c r="L3576" s="27">
        <v>0.05</v>
      </c>
      <c r="M3576" s="27">
        <v>0.05</v>
      </c>
      <c r="N3576" s="27" t="s">
        <v>882</v>
      </c>
      <c r="O3576" s="30">
        <v>201907594</v>
      </c>
      <c r="P3576" s="22"/>
      <c r="Q3576" s="22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9"/>
    </row>
    <row r="3577" spans="1:29" x14ac:dyDescent="0.25">
      <c r="A3577" s="27">
        <v>1997</v>
      </c>
      <c r="B3577" s="27" t="s">
        <v>5581</v>
      </c>
      <c r="C3577" s="27" t="s">
        <v>674</v>
      </c>
      <c r="D3577" s="27" t="s">
        <v>802</v>
      </c>
      <c r="E3577" s="27" t="s">
        <v>3916</v>
      </c>
      <c r="F3577" s="28">
        <v>35526</v>
      </c>
      <c r="G3577" s="29">
        <v>0.95486111111111116</v>
      </c>
      <c r="H3577" s="28">
        <v>35527</v>
      </c>
      <c r="I3577" s="29">
        <v>0</v>
      </c>
      <c r="J3577" s="27" t="s">
        <v>889</v>
      </c>
      <c r="K3577" s="27">
        <v>0</v>
      </c>
      <c r="L3577" s="27">
        <v>0.02</v>
      </c>
      <c r="M3577" s="27">
        <v>0.02</v>
      </c>
      <c r="N3577" s="27" t="s">
        <v>882</v>
      </c>
      <c r="O3577" s="30">
        <v>201905793</v>
      </c>
      <c r="P3577" s="22"/>
      <c r="Q3577" s="22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9"/>
    </row>
    <row r="3578" spans="1:29" x14ac:dyDescent="0.25">
      <c r="A3578" s="27">
        <v>1997</v>
      </c>
      <c r="B3578" s="27" t="s">
        <v>2092</v>
      </c>
      <c r="C3578" s="27" t="s">
        <v>676</v>
      </c>
      <c r="D3578" s="27" t="s">
        <v>925</v>
      </c>
      <c r="E3578" s="27" t="s">
        <v>1539</v>
      </c>
      <c r="F3578" s="28">
        <v>35526</v>
      </c>
      <c r="G3578" s="29">
        <v>0.95833333333333337</v>
      </c>
      <c r="H3578" s="28">
        <v>35527</v>
      </c>
      <c r="I3578" s="29">
        <v>2.4305555555555556E-2</v>
      </c>
      <c r="J3578" s="27" t="s">
        <v>889</v>
      </c>
      <c r="K3578" s="27">
        <v>0</v>
      </c>
      <c r="L3578" s="27">
        <v>0.05</v>
      </c>
      <c r="M3578" s="27">
        <v>0.05</v>
      </c>
      <c r="N3578" s="27" t="s">
        <v>882</v>
      </c>
      <c r="O3578" s="30">
        <v>201905443</v>
      </c>
      <c r="P3578" s="22"/>
      <c r="Q3578" s="22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9"/>
    </row>
    <row r="3579" spans="1:29" x14ac:dyDescent="0.25">
      <c r="A3579" s="27">
        <v>1997</v>
      </c>
      <c r="B3579" s="27" t="s">
        <v>5668</v>
      </c>
      <c r="C3579" s="27" t="s">
        <v>674</v>
      </c>
      <c r="D3579" s="27" t="s">
        <v>853</v>
      </c>
      <c r="E3579" s="27" t="s">
        <v>3979</v>
      </c>
      <c r="F3579" s="28">
        <v>35526</v>
      </c>
      <c r="G3579" s="29">
        <v>0.96180555555555547</v>
      </c>
      <c r="H3579" s="28">
        <v>35526</v>
      </c>
      <c r="I3579" s="29">
        <v>0.98263888888888884</v>
      </c>
      <c r="J3579" s="27" t="s">
        <v>889</v>
      </c>
      <c r="K3579" s="27">
        <v>0</v>
      </c>
      <c r="L3579" s="27">
        <v>0.01</v>
      </c>
      <c r="M3579" s="27">
        <v>0.01</v>
      </c>
      <c r="N3579" s="27" t="s">
        <v>882</v>
      </c>
      <c r="O3579" s="30">
        <v>202000138</v>
      </c>
      <c r="P3579" s="22"/>
      <c r="Q3579" s="22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9"/>
    </row>
    <row r="3580" spans="1:29" x14ac:dyDescent="0.25">
      <c r="A3580" s="27">
        <v>1997</v>
      </c>
      <c r="B3580" s="27" t="s">
        <v>5713</v>
      </c>
      <c r="C3580" s="27" t="s">
        <v>674</v>
      </c>
      <c r="D3580" s="27" t="s">
        <v>3933</v>
      </c>
      <c r="E3580" s="27" t="s">
        <v>4464</v>
      </c>
      <c r="F3580" s="28">
        <v>35526</v>
      </c>
      <c r="G3580" s="29">
        <v>0.96250000000000002</v>
      </c>
      <c r="H3580" s="28">
        <v>35526</v>
      </c>
      <c r="I3580" s="29">
        <v>0.99305555555555547</v>
      </c>
      <c r="J3580" s="27" t="s">
        <v>889</v>
      </c>
      <c r="K3580" s="27">
        <v>0</v>
      </c>
      <c r="L3580" s="27">
        <v>0.02</v>
      </c>
      <c r="M3580" s="27">
        <v>0.02</v>
      </c>
      <c r="N3580" s="27" t="s">
        <v>882</v>
      </c>
      <c r="O3580" s="30">
        <v>201706828</v>
      </c>
      <c r="P3580" s="22"/>
      <c r="Q3580" s="22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9"/>
    </row>
    <row r="3581" spans="1:29" x14ac:dyDescent="0.25">
      <c r="A3581" s="27">
        <v>1997</v>
      </c>
      <c r="B3581" s="27" t="s">
        <v>5578</v>
      </c>
      <c r="C3581" s="27" t="s">
        <v>674</v>
      </c>
      <c r="D3581" s="27" t="s">
        <v>3884</v>
      </c>
      <c r="E3581" s="27" t="s">
        <v>3967</v>
      </c>
      <c r="F3581" s="28">
        <v>35526</v>
      </c>
      <c r="G3581" s="29">
        <v>0.96527777777777779</v>
      </c>
      <c r="H3581" s="28">
        <v>35526</v>
      </c>
      <c r="I3581" s="29">
        <v>0.99652777777777779</v>
      </c>
      <c r="J3581" s="27" t="s">
        <v>889</v>
      </c>
      <c r="K3581" s="27">
        <v>0</v>
      </c>
      <c r="L3581" s="27">
        <v>0.02</v>
      </c>
      <c r="M3581" s="27">
        <v>0.02</v>
      </c>
      <c r="N3581" s="27" t="s">
        <v>882</v>
      </c>
      <c r="O3581" s="30">
        <v>201905228</v>
      </c>
      <c r="P3581" s="22"/>
      <c r="Q3581" s="22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9"/>
    </row>
    <row r="3582" spans="1:29" x14ac:dyDescent="0.25">
      <c r="A3582" s="27">
        <v>1997</v>
      </c>
      <c r="B3582" s="27" t="s">
        <v>2082</v>
      </c>
      <c r="C3582" s="27" t="s">
        <v>676</v>
      </c>
      <c r="D3582" s="27" t="s">
        <v>905</v>
      </c>
      <c r="E3582" s="27" t="s">
        <v>2083</v>
      </c>
      <c r="F3582" s="28">
        <v>35526</v>
      </c>
      <c r="G3582" s="29">
        <v>0.98958333333333337</v>
      </c>
      <c r="H3582" s="28">
        <v>35527</v>
      </c>
      <c r="I3582" s="29">
        <v>0.29166666666666669</v>
      </c>
      <c r="J3582" s="27" t="s">
        <v>889</v>
      </c>
      <c r="K3582" s="27">
        <v>13</v>
      </c>
      <c r="L3582" s="27">
        <v>0</v>
      </c>
      <c r="M3582" s="27">
        <v>13</v>
      </c>
      <c r="N3582" s="27" t="s">
        <v>882</v>
      </c>
      <c r="O3582" s="30">
        <v>201606166</v>
      </c>
      <c r="P3582" s="22"/>
      <c r="Q3582" s="22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9"/>
    </row>
    <row r="3583" spans="1:29" x14ac:dyDescent="0.25">
      <c r="A3583" s="27">
        <v>1997</v>
      </c>
      <c r="B3583" s="27" t="s">
        <v>5588</v>
      </c>
      <c r="C3583" s="27" t="s">
        <v>674</v>
      </c>
      <c r="D3583" s="27" t="s">
        <v>3884</v>
      </c>
      <c r="E3583" s="27" t="s">
        <v>4169</v>
      </c>
      <c r="F3583" s="28">
        <v>35526</v>
      </c>
      <c r="G3583" s="29">
        <v>0.99305555555555547</v>
      </c>
      <c r="H3583" s="28">
        <v>35527</v>
      </c>
      <c r="I3583" s="29">
        <v>2.0833333333333332E-2</v>
      </c>
      <c r="J3583" s="27" t="s">
        <v>889</v>
      </c>
      <c r="K3583" s="27">
        <v>0</v>
      </c>
      <c r="L3583" s="27">
        <v>0.01</v>
      </c>
      <c r="M3583" s="27">
        <v>0.01</v>
      </c>
      <c r="N3583" s="27" t="s">
        <v>882</v>
      </c>
      <c r="O3583" s="30">
        <v>201806128</v>
      </c>
      <c r="P3583" s="22"/>
      <c r="Q3583" s="22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9"/>
    </row>
    <row r="3584" spans="1:29" x14ac:dyDescent="0.25">
      <c r="A3584" s="27">
        <v>1997</v>
      </c>
      <c r="B3584" s="27" t="s">
        <v>5593</v>
      </c>
      <c r="C3584" s="27" t="s">
        <v>674</v>
      </c>
      <c r="D3584" s="27" t="s">
        <v>1248</v>
      </c>
      <c r="E3584" s="27" t="s">
        <v>4359</v>
      </c>
      <c r="F3584" s="28">
        <v>35527</v>
      </c>
      <c r="G3584" s="29">
        <v>2.7777777777777776E-2</v>
      </c>
      <c r="H3584" s="28">
        <v>35527</v>
      </c>
      <c r="I3584" s="29">
        <v>6.9444444444444434E-2</v>
      </c>
      <c r="J3584" s="27" t="s">
        <v>889</v>
      </c>
      <c r="K3584" s="27">
        <v>0</v>
      </c>
      <c r="L3584" s="27">
        <v>0.1</v>
      </c>
      <c r="M3584" s="27">
        <v>0.1</v>
      </c>
      <c r="N3584" s="27" t="s">
        <v>882</v>
      </c>
      <c r="O3584" s="30">
        <v>202005950</v>
      </c>
      <c r="P3584" s="22"/>
      <c r="Q3584" s="22"/>
      <c r="R3584" s="16"/>
      <c r="S3584" s="16"/>
      <c r="T3584" s="16"/>
      <c r="U3584" s="16"/>
      <c r="V3584" s="16"/>
      <c r="W3584" s="16"/>
      <c r="X3584" s="16"/>
      <c r="Y3584" s="16"/>
      <c r="Z3584" s="16"/>
      <c r="AA3584" s="16"/>
      <c r="AB3584" s="16"/>
      <c r="AC3584" s="19"/>
    </row>
    <row r="3585" spans="1:29" x14ac:dyDescent="0.25">
      <c r="A3585" s="27">
        <v>1997</v>
      </c>
      <c r="B3585" s="27" t="s">
        <v>5625</v>
      </c>
      <c r="C3585" s="27" t="s">
        <v>674</v>
      </c>
      <c r="D3585" s="27" t="s">
        <v>802</v>
      </c>
      <c r="E3585" s="27" t="s">
        <v>3931</v>
      </c>
      <c r="F3585" s="28">
        <v>35527</v>
      </c>
      <c r="G3585" s="29">
        <v>5.7638888888888885E-2</v>
      </c>
      <c r="H3585" s="28">
        <v>35527</v>
      </c>
      <c r="I3585" s="29">
        <v>0.11458333333333333</v>
      </c>
      <c r="J3585" s="27" t="s">
        <v>889</v>
      </c>
      <c r="K3585" s="27">
        <v>0</v>
      </c>
      <c r="L3585" s="27">
        <v>0.05</v>
      </c>
      <c r="M3585" s="27">
        <v>0.05</v>
      </c>
      <c r="N3585" s="27" t="s">
        <v>882</v>
      </c>
      <c r="O3585" s="30">
        <v>202007590</v>
      </c>
      <c r="P3585" s="22"/>
      <c r="Q3585" s="22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9"/>
    </row>
    <row r="3586" spans="1:29" x14ac:dyDescent="0.25">
      <c r="A3586" s="27">
        <v>1997</v>
      </c>
      <c r="B3586" s="27" t="s">
        <v>5625</v>
      </c>
      <c r="C3586" s="27" t="s">
        <v>674</v>
      </c>
      <c r="D3586" s="27" t="s">
        <v>802</v>
      </c>
      <c r="E3586" s="27" t="s">
        <v>3931</v>
      </c>
      <c r="F3586" s="28">
        <v>35527</v>
      </c>
      <c r="G3586" s="29">
        <v>0.1875</v>
      </c>
      <c r="H3586" s="28">
        <v>35527</v>
      </c>
      <c r="I3586" s="29">
        <v>0.23958333333333334</v>
      </c>
      <c r="J3586" s="27" t="s">
        <v>889</v>
      </c>
      <c r="K3586" s="27">
        <v>0</v>
      </c>
      <c r="L3586" s="27">
        <v>0.15</v>
      </c>
      <c r="M3586" s="27">
        <v>0.15</v>
      </c>
      <c r="N3586" s="27" t="s">
        <v>882</v>
      </c>
      <c r="O3586" s="30">
        <v>202008551</v>
      </c>
      <c r="P3586" s="22"/>
      <c r="Q3586" s="22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9"/>
    </row>
    <row r="3587" spans="1:29" x14ac:dyDescent="0.25">
      <c r="A3587" s="27">
        <v>1997</v>
      </c>
      <c r="B3587" s="27" t="s">
        <v>5575</v>
      </c>
      <c r="C3587" s="27" t="s">
        <v>674</v>
      </c>
      <c r="D3587" s="27" t="s">
        <v>802</v>
      </c>
      <c r="E3587" s="27" t="s">
        <v>778</v>
      </c>
      <c r="F3587" s="28">
        <v>35527</v>
      </c>
      <c r="G3587" s="29">
        <v>0.43402777777777773</v>
      </c>
      <c r="H3587" s="28">
        <v>35527</v>
      </c>
      <c r="I3587" s="29">
        <v>0.49652777777777773</v>
      </c>
      <c r="J3587" s="27" t="s">
        <v>889</v>
      </c>
      <c r="K3587" s="27">
        <v>0</v>
      </c>
      <c r="L3587" s="27">
        <v>0.02</v>
      </c>
      <c r="M3587" s="27">
        <v>0.02</v>
      </c>
      <c r="N3587" s="27" t="s">
        <v>882</v>
      </c>
      <c r="O3587" s="30">
        <v>202007629</v>
      </c>
      <c r="P3587" s="22"/>
      <c r="Q3587" s="22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9"/>
    </row>
    <row r="3588" spans="1:29" x14ac:dyDescent="0.25">
      <c r="A3588" s="27">
        <v>1997</v>
      </c>
      <c r="B3588" s="27" t="s">
        <v>5575</v>
      </c>
      <c r="C3588" s="27" t="s">
        <v>674</v>
      </c>
      <c r="D3588" s="27" t="s">
        <v>802</v>
      </c>
      <c r="E3588" s="27" t="s">
        <v>778</v>
      </c>
      <c r="F3588" s="28">
        <v>35527</v>
      </c>
      <c r="G3588" s="29">
        <v>0.53125</v>
      </c>
      <c r="H3588" s="28">
        <v>35527</v>
      </c>
      <c r="I3588" s="29">
        <v>0.70833333333333337</v>
      </c>
      <c r="J3588" s="27" t="s">
        <v>889</v>
      </c>
      <c r="K3588" s="27">
        <v>1</v>
      </c>
      <c r="L3588" s="27">
        <v>2</v>
      </c>
      <c r="M3588" s="27">
        <v>3</v>
      </c>
      <c r="N3588" s="27" t="s">
        <v>882</v>
      </c>
      <c r="O3588" s="30">
        <v>201308099</v>
      </c>
      <c r="P3588" s="22"/>
      <c r="Q3588" s="22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9"/>
    </row>
    <row r="3589" spans="1:29" x14ac:dyDescent="0.25">
      <c r="A3589" s="27">
        <v>1997</v>
      </c>
      <c r="B3589" s="27" t="s">
        <v>5601</v>
      </c>
      <c r="C3589" s="27" t="s">
        <v>674</v>
      </c>
      <c r="D3589" s="27" t="s">
        <v>3859</v>
      </c>
      <c r="E3589" s="27" t="s">
        <v>807</v>
      </c>
      <c r="F3589" s="28">
        <v>35527</v>
      </c>
      <c r="G3589" s="29">
        <v>0.55208333333333337</v>
      </c>
      <c r="H3589" s="28">
        <v>35527</v>
      </c>
      <c r="I3589" s="29">
        <v>0.57638888888888895</v>
      </c>
      <c r="J3589" s="27" t="s">
        <v>889</v>
      </c>
      <c r="K3589" s="27">
        <v>0</v>
      </c>
      <c r="L3589" s="27">
        <v>0.01</v>
      </c>
      <c r="M3589" s="27">
        <v>0.01</v>
      </c>
      <c r="N3589" s="27" t="s">
        <v>882</v>
      </c>
      <c r="O3589" s="30">
        <v>201809221</v>
      </c>
      <c r="P3589" s="22"/>
      <c r="Q3589" s="22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9"/>
    </row>
    <row r="3590" spans="1:29" x14ac:dyDescent="0.25">
      <c r="A3590" s="27">
        <v>1997</v>
      </c>
      <c r="B3590" s="27" t="s">
        <v>2098</v>
      </c>
      <c r="C3590" s="27" t="s">
        <v>676</v>
      </c>
      <c r="D3590" s="27" t="s">
        <v>887</v>
      </c>
      <c r="E3590" s="27" t="s">
        <v>2099</v>
      </c>
      <c r="F3590" s="28">
        <v>35527</v>
      </c>
      <c r="G3590" s="29">
        <v>0.56944444444444442</v>
      </c>
      <c r="H3590" s="28">
        <v>35527</v>
      </c>
      <c r="I3590" s="29">
        <v>0.61111111111111105</v>
      </c>
      <c r="J3590" s="27" t="s">
        <v>889</v>
      </c>
      <c r="K3590" s="27">
        <v>0</v>
      </c>
      <c r="L3590" s="27">
        <v>0.1</v>
      </c>
      <c r="M3590" s="27">
        <v>0.1</v>
      </c>
      <c r="N3590" s="27" t="s">
        <v>882</v>
      </c>
      <c r="O3590" s="30">
        <v>202005485</v>
      </c>
      <c r="P3590" s="22"/>
      <c r="Q3590" s="22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9"/>
    </row>
    <row r="3591" spans="1:29" x14ac:dyDescent="0.25">
      <c r="A3591" s="27">
        <v>1997</v>
      </c>
      <c r="B3591" s="27" t="s">
        <v>5632</v>
      </c>
      <c r="C3591" s="27" t="s">
        <v>674</v>
      </c>
      <c r="D3591" s="27" t="s">
        <v>4037</v>
      </c>
      <c r="E3591" s="27" t="s">
        <v>4044</v>
      </c>
      <c r="F3591" s="28">
        <v>35527</v>
      </c>
      <c r="G3591" s="29">
        <v>0.56944444444444442</v>
      </c>
      <c r="H3591" s="28">
        <v>35527</v>
      </c>
      <c r="I3591" s="29">
        <v>0.63541666666666663</v>
      </c>
      <c r="J3591" s="27" t="s">
        <v>889</v>
      </c>
      <c r="K3591" s="27">
        <v>0</v>
      </c>
      <c r="L3591" s="27">
        <v>0.03</v>
      </c>
      <c r="M3591" s="27">
        <v>0.03</v>
      </c>
      <c r="N3591" s="27" t="s">
        <v>882</v>
      </c>
      <c r="O3591" s="30">
        <v>201703591</v>
      </c>
      <c r="P3591" s="22"/>
      <c r="Q3591" s="22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9"/>
    </row>
    <row r="3592" spans="1:29" x14ac:dyDescent="0.25">
      <c r="A3592" s="27">
        <v>1997</v>
      </c>
      <c r="B3592" s="27" t="s">
        <v>5668</v>
      </c>
      <c r="C3592" s="27" t="s">
        <v>674</v>
      </c>
      <c r="D3592" s="27" t="s">
        <v>853</v>
      </c>
      <c r="E3592" s="27" t="s">
        <v>3979</v>
      </c>
      <c r="F3592" s="28">
        <v>35527</v>
      </c>
      <c r="G3592" s="29">
        <v>0.58333333333333337</v>
      </c>
      <c r="H3592" s="28">
        <v>35527</v>
      </c>
      <c r="I3592" s="29">
        <v>0.70138888888888884</v>
      </c>
      <c r="J3592" s="27" t="s">
        <v>889</v>
      </c>
      <c r="K3592" s="27">
        <v>0</v>
      </c>
      <c r="L3592" s="27">
        <v>2</v>
      </c>
      <c r="M3592" s="27">
        <v>2</v>
      </c>
      <c r="N3592" s="27" t="s">
        <v>882</v>
      </c>
      <c r="O3592" s="30">
        <v>202006767</v>
      </c>
      <c r="P3592" s="22"/>
      <c r="Q3592" s="22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9"/>
    </row>
    <row r="3593" spans="1:29" x14ac:dyDescent="0.25">
      <c r="A3593" s="27">
        <v>1997</v>
      </c>
      <c r="B3593" s="27" t="s">
        <v>5633</v>
      </c>
      <c r="C3593" s="27" t="s">
        <v>674</v>
      </c>
      <c r="D3593" s="27" t="s">
        <v>3933</v>
      </c>
      <c r="E3593" s="27" t="s">
        <v>5237</v>
      </c>
      <c r="F3593" s="28">
        <v>35527</v>
      </c>
      <c r="G3593" s="29">
        <v>0.59375</v>
      </c>
      <c r="H3593" s="28">
        <v>35527</v>
      </c>
      <c r="I3593" s="29">
        <v>0.63888888888888895</v>
      </c>
      <c r="J3593" s="27" t="s">
        <v>889</v>
      </c>
      <c r="K3593" s="27">
        <v>0</v>
      </c>
      <c r="L3593" s="27">
        <v>0.05</v>
      </c>
      <c r="M3593" s="27">
        <v>0.05</v>
      </c>
      <c r="N3593" s="27" t="s">
        <v>882</v>
      </c>
      <c r="O3593" s="30">
        <v>201205991</v>
      </c>
      <c r="P3593" s="22"/>
      <c r="Q3593" s="22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9"/>
    </row>
    <row r="3594" spans="1:29" x14ac:dyDescent="0.25">
      <c r="A3594" s="27">
        <v>1997</v>
      </c>
      <c r="B3594" s="27" t="s">
        <v>5573</v>
      </c>
      <c r="C3594" s="27" t="s">
        <v>674</v>
      </c>
      <c r="D3594" s="27" t="s">
        <v>802</v>
      </c>
      <c r="E3594" s="27" t="s">
        <v>3931</v>
      </c>
      <c r="F3594" s="28">
        <v>35527</v>
      </c>
      <c r="G3594" s="29">
        <v>0.60069444444444442</v>
      </c>
      <c r="H3594" s="28">
        <v>35527</v>
      </c>
      <c r="I3594" s="29">
        <v>0.73958333333333337</v>
      </c>
      <c r="J3594" s="27" t="s">
        <v>889</v>
      </c>
      <c r="K3594" s="27">
        <v>0</v>
      </c>
      <c r="L3594" s="27">
        <v>0.05</v>
      </c>
      <c r="M3594" s="27">
        <v>0.05</v>
      </c>
      <c r="N3594" s="27" t="s">
        <v>882</v>
      </c>
      <c r="O3594" s="30">
        <v>201604686</v>
      </c>
      <c r="P3594" s="22"/>
      <c r="Q3594" s="22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9"/>
    </row>
    <row r="3595" spans="1:29" x14ac:dyDescent="0.25">
      <c r="A3595" s="27">
        <v>1997</v>
      </c>
      <c r="B3595" s="27" t="s">
        <v>2777</v>
      </c>
      <c r="C3595" s="27" t="s">
        <v>2231</v>
      </c>
      <c r="D3595" s="27" t="s">
        <v>2232</v>
      </c>
      <c r="E3595" s="27" t="s">
        <v>2253</v>
      </c>
      <c r="F3595" s="28">
        <v>35527</v>
      </c>
      <c r="G3595" s="29">
        <v>0.60277777777777775</v>
      </c>
      <c r="H3595" s="28">
        <v>35527</v>
      </c>
      <c r="I3595" s="29">
        <v>0.625</v>
      </c>
      <c r="J3595" s="27" t="s">
        <v>889</v>
      </c>
      <c r="K3595" s="27">
        <v>0</v>
      </c>
      <c r="L3595" s="27">
        <v>0.05</v>
      </c>
      <c r="M3595" s="27">
        <v>0.05</v>
      </c>
      <c r="N3595" s="27" t="s">
        <v>882</v>
      </c>
      <c r="O3595" s="30">
        <v>201905328</v>
      </c>
      <c r="P3595" s="22"/>
      <c r="Q3595" s="22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9"/>
    </row>
    <row r="3596" spans="1:29" x14ac:dyDescent="0.25">
      <c r="A3596" s="27">
        <v>1997</v>
      </c>
      <c r="B3596" s="27" t="s">
        <v>5574</v>
      </c>
      <c r="C3596" s="27" t="s">
        <v>674</v>
      </c>
      <c r="D3596" s="27" t="s">
        <v>3827</v>
      </c>
      <c r="E3596" s="27" t="s">
        <v>810</v>
      </c>
      <c r="F3596" s="28">
        <v>35527</v>
      </c>
      <c r="G3596" s="29">
        <v>0.625</v>
      </c>
      <c r="H3596" s="28">
        <v>35527</v>
      </c>
      <c r="I3596" s="29">
        <v>0.77430555555555547</v>
      </c>
      <c r="J3596" s="27" t="s">
        <v>889</v>
      </c>
      <c r="K3596" s="27">
        <v>0</v>
      </c>
      <c r="L3596" s="27">
        <v>3</v>
      </c>
      <c r="M3596" s="27">
        <v>3</v>
      </c>
      <c r="N3596" s="27" t="s">
        <v>882</v>
      </c>
      <c r="O3596" s="30">
        <v>201806849</v>
      </c>
      <c r="P3596" s="22"/>
      <c r="Q3596" s="22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9"/>
    </row>
    <row r="3597" spans="1:29" x14ac:dyDescent="0.25">
      <c r="A3597" s="27">
        <v>1997</v>
      </c>
      <c r="B3597" s="27" t="s">
        <v>2081</v>
      </c>
      <c r="C3597" s="27" t="s">
        <v>676</v>
      </c>
      <c r="D3597" s="27" t="s">
        <v>905</v>
      </c>
      <c r="E3597" s="27" t="s">
        <v>912</v>
      </c>
      <c r="F3597" s="28">
        <v>35527</v>
      </c>
      <c r="G3597" s="29">
        <v>0.67638888888888893</v>
      </c>
      <c r="H3597" s="28">
        <v>35527</v>
      </c>
      <c r="I3597" s="29">
        <v>0.70138888888888884</v>
      </c>
      <c r="J3597" s="27" t="s">
        <v>889</v>
      </c>
      <c r="K3597" s="27">
        <v>0</v>
      </c>
      <c r="L3597" s="27">
        <v>0.05</v>
      </c>
      <c r="M3597" s="27">
        <v>0.05</v>
      </c>
      <c r="N3597" s="27" t="s">
        <v>882</v>
      </c>
      <c r="O3597" s="30">
        <v>202006059</v>
      </c>
      <c r="P3597" s="22"/>
      <c r="Q3597" s="22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9"/>
    </row>
    <row r="3598" spans="1:29" x14ac:dyDescent="0.25">
      <c r="A3598" s="27">
        <v>1997</v>
      </c>
      <c r="B3598" s="27" t="s">
        <v>2080</v>
      </c>
      <c r="C3598" s="27" t="s">
        <v>676</v>
      </c>
      <c r="D3598" s="27" t="s">
        <v>930</v>
      </c>
      <c r="E3598" s="27" t="s">
        <v>1573</v>
      </c>
      <c r="F3598" s="28">
        <v>35527</v>
      </c>
      <c r="G3598" s="29">
        <v>0.72569444444444453</v>
      </c>
      <c r="H3598" s="28">
        <v>35527</v>
      </c>
      <c r="I3598" s="29">
        <v>0.77083333333333337</v>
      </c>
      <c r="J3598" s="27" t="s">
        <v>889</v>
      </c>
      <c r="K3598" s="27">
        <v>0</v>
      </c>
      <c r="L3598" s="27">
        <v>1</v>
      </c>
      <c r="M3598" s="27">
        <v>1</v>
      </c>
      <c r="N3598" s="27" t="s">
        <v>882</v>
      </c>
      <c r="O3598" s="30">
        <v>202004225</v>
      </c>
      <c r="P3598" s="22"/>
      <c r="Q3598" s="22"/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9"/>
    </row>
    <row r="3599" spans="1:29" x14ac:dyDescent="0.25">
      <c r="A3599" s="27">
        <v>1997</v>
      </c>
      <c r="B3599" s="27" t="s">
        <v>5584</v>
      </c>
      <c r="C3599" s="27" t="s">
        <v>674</v>
      </c>
      <c r="D3599" s="27" t="s">
        <v>3939</v>
      </c>
      <c r="E3599" s="27" t="s">
        <v>3987</v>
      </c>
      <c r="F3599" s="28">
        <v>35527</v>
      </c>
      <c r="G3599" s="29">
        <v>0.75138888888888899</v>
      </c>
      <c r="H3599" s="28">
        <v>35527</v>
      </c>
      <c r="I3599" s="29">
        <v>0.78472222222222221</v>
      </c>
      <c r="J3599" s="27" t="s">
        <v>889</v>
      </c>
      <c r="K3599" s="27">
        <v>0</v>
      </c>
      <c r="L3599" s="27">
        <v>0.1</v>
      </c>
      <c r="M3599" s="27">
        <v>0.1</v>
      </c>
      <c r="N3599" s="27" t="s">
        <v>882</v>
      </c>
      <c r="O3599" s="30">
        <v>201905308</v>
      </c>
      <c r="P3599" s="22"/>
      <c r="Q3599" s="22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9"/>
    </row>
    <row r="3600" spans="1:29" x14ac:dyDescent="0.25">
      <c r="A3600" s="27">
        <v>1997</v>
      </c>
      <c r="B3600" s="27" t="s">
        <v>5586</v>
      </c>
      <c r="C3600" s="27" t="s">
        <v>674</v>
      </c>
      <c r="D3600" s="27" t="s">
        <v>3859</v>
      </c>
      <c r="E3600" s="27" t="s">
        <v>4061</v>
      </c>
      <c r="F3600" s="28">
        <v>35527</v>
      </c>
      <c r="G3600" s="29">
        <v>0.75347222222222221</v>
      </c>
      <c r="H3600" s="28">
        <v>35527</v>
      </c>
      <c r="I3600" s="29">
        <v>0.77083333333333337</v>
      </c>
      <c r="J3600" s="27" t="s">
        <v>889</v>
      </c>
      <c r="K3600" s="27">
        <v>0</v>
      </c>
      <c r="L3600" s="27">
        <v>0.02</v>
      </c>
      <c r="M3600" s="27">
        <v>0.02</v>
      </c>
      <c r="N3600" s="27" t="s">
        <v>882</v>
      </c>
      <c r="O3600" s="30">
        <v>202004269</v>
      </c>
      <c r="P3600" s="22"/>
      <c r="Q3600" s="22"/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9"/>
    </row>
    <row r="3601" spans="1:29" x14ac:dyDescent="0.25">
      <c r="A3601" s="27">
        <v>1997</v>
      </c>
      <c r="B3601" s="27" t="s">
        <v>5572</v>
      </c>
      <c r="C3601" s="27" t="s">
        <v>674</v>
      </c>
      <c r="D3601" s="27" t="s">
        <v>3859</v>
      </c>
      <c r="E3601" s="27" t="s">
        <v>3993</v>
      </c>
      <c r="F3601" s="28">
        <v>35527</v>
      </c>
      <c r="G3601" s="29">
        <v>0.78125</v>
      </c>
      <c r="H3601" s="28">
        <v>35527</v>
      </c>
      <c r="I3601" s="29">
        <v>0.8125</v>
      </c>
      <c r="J3601" s="27" t="s">
        <v>889</v>
      </c>
      <c r="K3601" s="27">
        <v>0</v>
      </c>
      <c r="L3601" s="27">
        <v>0.1</v>
      </c>
      <c r="M3601" s="27">
        <v>0.1</v>
      </c>
      <c r="N3601" s="27" t="s">
        <v>882</v>
      </c>
      <c r="O3601" s="30">
        <v>202110018</v>
      </c>
      <c r="P3601" s="22"/>
      <c r="Q3601" s="22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9"/>
    </row>
    <row r="3602" spans="1:29" x14ac:dyDescent="0.25">
      <c r="A3602" s="27">
        <v>1997</v>
      </c>
      <c r="B3602" s="27" t="s">
        <v>5572</v>
      </c>
      <c r="C3602" s="27" t="s">
        <v>674</v>
      </c>
      <c r="D3602" s="27" t="s">
        <v>3859</v>
      </c>
      <c r="E3602" s="27" t="s">
        <v>3993</v>
      </c>
      <c r="F3602" s="28">
        <v>35527</v>
      </c>
      <c r="G3602" s="29">
        <v>0.88194444444444453</v>
      </c>
      <c r="H3602" s="28">
        <v>35527</v>
      </c>
      <c r="I3602" s="29">
        <v>0.90625</v>
      </c>
      <c r="J3602" s="27" t="s">
        <v>889</v>
      </c>
      <c r="K3602" s="27">
        <v>0</v>
      </c>
      <c r="L3602" s="27">
        <v>0.01</v>
      </c>
      <c r="M3602" s="27">
        <v>0.01</v>
      </c>
      <c r="N3602" s="27" t="s">
        <v>882</v>
      </c>
      <c r="O3602" s="30">
        <v>201908633</v>
      </c>
      <c r="P3602" s="22"/>
      <c r="Q3602" s="22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9"/>
    </row>
    <row r="3603" spans="1:29" x14ac:dyDescent="0.25">
      <c r="A3603" s="27">
        <v>1997</v>
      </c>
      <c r="B3603" s="27" t="s">
        <v>5616</v>
      </c>
      <c r="C3603" s="27" t="s">
        <v>674</v>
      </c>
      <c r="D3603" s="27" t="s">
        <v>3841</v>
      </c>
      <c r="E3603" s="27" t="s">
        <v>3927</v>
      </c>
      <c r="F3603" s="28">
        <v>35527</v>
      </c>
      <c r="G3603" s="29">
        <v>0.89236111111111116</v>
      </c>
      <c r="H3603" s="28">
        <v>35527</v>
      </c>
      <c r="I3603" s="29">
        <v>0.93055555555555547</v>
      </c>
      <c r="J3603" s="27" t="s">
        <v>889</v>
      </c>
      <c r="K3603" s="27">
        <v>0.15</v>
      </c>
      <c r="L3603" s="27">
        <v>0.1</v>
      </c>
      <c r="M3603" s="27">
        <v>0.25</v>
      </c>
      <c r="N3603" s="27" t="s">
        <v>882</v>
      </c>
      <c r="O3603" s="30">
        <v>201704003</v>
      </c>
      <c r="P3603" s="22"/>
      <c r="Q3603" s="22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9"/>
    </row>
    <row r="3604" spans="1:29" x14ac:dyDescent="0.25">
      <c r="A3604" s="27">
        <v>1997</v>
      </c>
      <c r="B3604" s="27" t="s">
        <v>5633</v>
      </c>
      <c r="C3604" s="27" t="s">
        <v>674</v>
      </c>
      <c r="D3604" s="27" t="s">
        <v>3933</v>
      </c>
      <c r="E3604" s="27" t="s">
        <v>5237</v>
      </c>
      <c r="F3604" s="28">
        <v>35527</v>
      </c>
      <c r="G3604" s="29">
        <v>0.95138888888888884</v>
      </c>
      <c r="H3604" s="28">
        <v>35528</v>
      </c>
      <c r="I3604" s="29">
        <v>3.472222222222222E-3</v>
      </c>
      <c r="J3604" s="27" t="s">
        <v>889</v>
      </c>
      <c r="K3604" s="27">
        <v>0.3</v>
      </c>
      <c r="L3604" s="27">
        <v>0.02</v>
      </c>
      <c r="M3604" s="27">
        <v>0.32</v>
      </c>
      <c r="N3604" s="27" t="s">
        <v>882</v>
      </c>
      <c r="O3604" s="30">
        <v>202005528</v>
      </c>
      <c r="P3604" s="22"/>
      <c r="Q3604" s="22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9"/>
    </row>
    <row r="3605" spans="1:29" x14ac:dyDescent="0.25">
      <c r="A3605" s="27">
        <v>1997</v>
      </c>
      <c r="B3605" s="27" t="s">
        <v>5576</v>
      </c>
      <c r="C3605" s="27" t="s">
        <v>674</v>
      </c>
      <c r="D3605" s="27" t="s">
        <v>1248</v>
      </c>
      <c r="E3605" s="27" t="s">
        <v>3913</v>
      </c>
      <c r="F3605" s="28">
        <v>35527</v>
      </c>
      <c r="G3605" s="29">
        <v>0.96875</v>
      </c>
      <c r="H3605" s="28">
        <v>35527</v>
      </c>
      <c r="I3605" s="29">
        <v>0.99305555555555547</v>
      </c>
      <c r="J3605" s="27" t="s">
        <v>889</v>
      </c>
      <c r="K3605" s="27">
        <v>0.15</v>
      </c>
      <c r="L3605" s="27">
        <v>0</v>
      </c>
      <c r="M3605" s="27">
        <v>0.15</v>
      </c>
      <c r="N3605" s="27" t="s">
        <v>882</v>
      </c>
      <c r="O3605" s="30">
        <v>201907281</v>
      </c>
      <c r="P3605" s="22"/>
      <c r="Q3605" s="22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9"/>
    </row>
    <row r="3606" spans="1:29" x14ac:dyDescent="0.25">
      <c r="A3606" s="27">
        <v>1997</v>
      </c>
      <c r="B3606" s="27" t="s">
        <v>2088</v>
      </c>
      <c r="C3606" s="27" t="s">
        <v>676</v>
      </c>
      <c r="D3606" s="27" t="s">
        <v>905</v>
      </c>
      <c r="E3606" s="27" t="s">
        <v>1986</v>
      </c>
      <c r="F3606" s="28">
        <v>35528</v>
      </c>
      <c r="G3606" s="29">
        <v>0.42708333333333331</v>
      </c>
      <c r="H3606" s="28">
        <v>35528</v>
      </c>
      <c r="I3606" s="29">
        <v>0.53472222222222221</v>
      </c>
      <c r="J3606" s="27" t="s">
        <v>889</v>
      </c>
      <c r="K3606" s="27">
        <v>0.2</v>
      </c>
      <c r="L3606" s="27">
        <v>0</v>
      </c>
      <c r="M3606" s="27">
        <v>0.2</v>
      </c>
      <c r="N3606" s="27" t="s">
        <v>882</v>
      </c>
      <c r="O3606" s="30">
        <v>201905061</v>
      </c>
      <c r="P3606" s="22"/>
      <c r="Q3606" s="22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9"/>
    </row>
    <row r="3607" spans="1:29" x14ac:dyDescent="0.25">
      <c r="A3607" s="27">
        <v>1997</v>
      </c>
      <c r="B3607" s="27" t="s">
        <v>5569</v>
      </c>
      <c r="C3607" s="27" t="s">
        <v>674</v>
      </c>
      <c r="D3607" s="27" t="s">
        <v>3933</v>
      </c>
      <c r="E3607" s="27" t="s">
        <v>5570</v>
      </c>
      <c r="F3607" s="28">
        <v>35528</v>
      </c>
      <c r="G3607" s="29">
        <v>0.4513888888888889</v>
      </c>
      <c r="H3607" s="28">
        <v>35528</v>
      </c>
      <c r="I3607" s="29">
        <v>0.52083333333333337</v>
      </c>
      <c r="J3607" s="27" t="s">
        <v>889</v>
      </c>
      <c r="K3607" s="27">
        <v>0.05</v>
      </c>
      <c r="L3607" s="27">
        <v>0.05</v>
      </c>
      <c r="M3607" s="27">
        <v>0.1</v>
      </c>
      <c r="N3607" s="27" t="s">
        <v>882</v>
      </c>
      <c r="O3607" s="30">
        <v>201208089</v>
      </c>
      <c r="P3607" s="22"/>
      <c r="Q3607" s="22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9"/>
    </row>
    <row r="3608" spans="1:29" x14ac:dyDescent="0.25">
      <c r="A3608" s="27">
        <v>1997</v>
      </c>
      <c r="B3608" s="27" t="s">
        <v>2079</v>
      </c>
      <c r="C3608" s="27" t="s">
        <v>676</v>
      </c>
      <c r="D3608" s="27" t="s">
        <v>887</v>
      </c>
      <c r="E3608" s="27" t="s">
        <v>1641</v>
      </c>
      <c r="F3608" s="28">
        <v>35528</v>
      </c>
      <c r="G3608" s="29">
        <v>0.55208333333333337</v>
      </c>
      <c r="H3608" s="28">
        <v>35528</v>
      </c>
      <c r="I3608" s="29">
        <v>0.58680555555555558</v>
      </c>
      <c r="J3608" s="27" t="s">
        <v>889</v>
      </c>
      <c r="K3608" s="27">
        <v>0</v>
      </c>
      <c r="L3608" s="27">
        <v>0.1</v>
      </c>
      <c r="M3608" s="27">
        <v>0.1</v>
      </c>
      <c r="N3608" s="27" t="s">
        <v>882</v>
      </c>
      <c r="O3608" s="30">
        <v>201405015</v>
      </c>
      <c r="P3608" s="22"/>
      <c r="Q3608" s="22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9"/>
    </row>
    <row r="3609" spans="1:29" x14ac:dyDescent="0.25">
      <c r="A3609" s="27">
        <v>1997</v>
      </c>
      <c r="B3609" s="27" t="s">
        <v>5632</v>
      </c>
      <c r="C3609" s="27" t="s">
        <v>674</v>
      </c>
      <c r="D3609" s="27" t="s">
        <v>4037</v>
      </c>
      <c r="E3609" s="27" t="s">
        <v>4044</v>
      </c>
      <c r="F3609" s="28">
        <v>35528</v>
      </c>
      <c r="G3609" s="29">
        <v>0.60416666666666663</v>
      </c>
      <c r="H3609" s="28">
        <v>35528</v>
      </c>
      <c r="I3609" s="29">
        <v>0.69444444444444453</v>
      </c>
      <c r="J3609" s="27" t="s">
        <v>889</v>
      </c>
      <c r="K3609" s="27">
        <v>0.05</v>
      </c>
      <c r="L3609" s="27">
        <v>0.08</v>
      </c>
      <c r="M3609" s="27">
        <v>0.13</v>
      </c>
      <c r="N3609" s="27" t="s">
        <v>882</v>
      </c>
      <c r="O3609" s="30">
        <v>201706403</v>
      </c>
      <c r="P3609" s="22"/>
      <c r="Q3609" s="22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9"/>
    </row>
    <row r="3610" spans="1:29" x14ac:dyDescent="0.25">
      <c r="A3610" s="27">
        <v>1997</v>
      </c>
      <c r="B3610" s="27" t="s">
        <v>5616</v>
      </c>
      <c r="C3610" s="27" t="s">
        <v>674</v>
      </c>
      <c r="D3610" s="27" t="s">
        <v>3841</v>
      </c>
      <c r="E3610" s="27" t="s">
        <v>3927</v>
      </c>
      <c r="F3610" s="28">
        <v>35528</v>
      </c>
      <c r="G3610" s="29">
        <v>0.67361111111111116</v>
      </c>
      <c r="H3610" s="28">
        <v>35528</v>
      </c>
      <c r="I3610" s="29">
        <v>0.73958333333333337</v>
      </c>
      <c r="J3610" s="27" t="s">
        <v>889</v>
      </c>
      <c r="K3610" s="27">
        <v>0.05</v>
      </c>
      <c r="L3610" s="27">
        <v>0.1</v>
      </c>
      <c r="M3610" s="27">
        <v>0.15</v>
      </c>
      <c r="N3610" s="27" t="s">
        <v>882</v>
      </c>
      <c r="O3610" s="30">
        <v>202004374</v>
      </c>
      <c r="P3610" s="22"/>
      <c r="Q3610" s="22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9"/>
    </row>
    <row r="3611" spans="1:29" x14ac:dyDescent="0.25">
      <c r="A3611" s="27">
        <v>1997</v>
      </c>
      <c r="B3611" s="27" t="s">
        <v>5632</v>
      </c>
      <c r="C3611" s="27" t="s">
        <v>674</v>
      </c>
      <c r="D3611" s="27" t="s">
        <v>4037</v>
      </c>
      <c r="E3611" s="27" t="s">
        <v>4044</v>
      </c>
      <c r="F3611" s="28">
        <v>35528</v>
      </c>
      <c r="G3611" s="29">
        <v>0.69097222222222221</v>
      </c>
      <c r="H3611" s="28">
        <v>35528</v>
      </c>
      <c r="I3611" s="29">
        <v>0.74305555555555547</v>
      </c>
      <c r="J3611" s="27" t="s">
        <v>889</v>
      </c>
      <c r="K3611" s="27">
        <v>0</v>
      </c>
      <c r="L3611" s="27">
        <v>0.04</v>
      </c>
      <c r="M3611" s="27">
        <v>0.04</v>
      </c>
      <c r="N3611" s="27" t="s">
        <v>882</v>
      </c>
      <c r="O3611" s="30">
        <v>202007888</v>
      </c>
      <c r="P3611" s="22"/>
      <c r="Q3611" s="22"/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9"/>
    </row>
    <row r="3612" spans="1:29" x14ac:dyDescent="0.25">
      <c r="A3612" s="27">
        <v>1997</v>
      </c>
      <c r="B3612" s="27" t="s">
        <v>5571</v>
      </c>
      <c r="C3612" s="27" t="s">
        <v>674</v>
      </c>
      <c r="D3612" s="27" t="s">
        <v>752</v>
      </c>
      <c r="E3612" s="27" t="s">
        <v>5073</v>
      </c>
      <c r="F3612" s="28">
        <v>35528</v>
      </c>
      <c r="G3612" s="29">
        <v>0.72569444444444453</v>
      </c>
      <c r="H3612" s="28">
        <v>35528</v>
      </c>
      <c r="I3612" s="29">
        <v>0.75</v>
      </c>
      <c r="J3612" s="27" t="s">
        <v>889</v>
      </c>
      <c r="K3612" s="27">
        <v>0</v>
      </c>
      <c r="L3612" s="27">
        <v>0.1</v>
      </c>
      <c r="M3612" s="27">
        <v>0.1</v>
      </c>
      <c r="N3612" s="27" t="s">
        <v>882</v>
      </c>
      <c r="O3612" s="30">
        <v>201904908</v>
      </c>
      <c r="P3612" s="22"/>
      <c r="Q3612" s="22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9"/>
    </row>
    <row r="3613" spans="1:29" x14ac:dyDescent="0.25">
      <c r="A3613" s="27">
        <v>1997</v>
      </c>
      <c r="B3613" s="27" t="s">
        <v>5567</v>
      </c>
      <c r="C3613" s="27" t="s">
        <v>674</v>
      </c>
      <c r="D3613" s="27" t="s">
        <v>853</v>
      </c>
      <c r="E3613" s="27" t="s">
        <v>5568</v>
      </c>
      <c r="F3613" s="28">
        <v>35528</v>
      </c>
      <c r="G3613" s="29">
        <v>0.72916666666666663</v>
      </c>
      <c r="H3613" s="28">
        <v>35528</v>
      </c>
      <c r="I3613" s="29">
        <v>0.76736111111111116</v>
      </c>
      <c r="J3613" s="27" t="s">
        <v>889</v>
      </c>
      <c r="K3613" s="27">
        <v>0</v>
      </c>
      <c r="L3613" s="27">
        <v>0.03</v>
      </c>
      <c r="M3613" s="27">
        <v>0.03</v>
      </c>
      <c r="N3613" s="27" t="s">
        <v>882</v>
      </c>
      <c r="O3613" s="30">
        <v>201906937</v>
      </c>
      <c r="P3613" s="22"/>
      <c r="Q3613" s="22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9"/>
    </row>
    <row r="3614" spans="1:29" x14ac:dyDescent="0.25">
      <c r="A3614" s="27">
        <v>1997</v>
      </c>
      <c r="B3614" s="27" t="s">
        <v>2078</v>
      </c>
      <c r="C3614" s="27" t="s">
        <v>676</v>
      </c>
      <c r="D3614" s="27" t="s">
        <v>887</v>
      </c>
      <c r="E3614" s="27" t="s">
        <v>1641</v>
      </c>
      <c r="F3614" s="28">
        <v>35528</v>
      </c>
      <c r="G3614" s="29">
        <v>0.77777777777777779</v>
      </c>
      <c r="H3614" s="28">
        <v>35528</v>
      </c>
      <c r="I3614" s="29">
        <v>0.8125</v>
      </c>
      <c r="J3614" s="27" t="s">
        <v>889</v>
      </c>
      <c r="K3614" s="27">
        <v>0</v>
      </c>
      <c r="L3614" s="27">
        <v>0.05</v>
      </c>
      <c r="M3614" s="27">
        <v>0.05</v>
      </c>
      <c r="N3614" s="27" t="s">
        <v>882</v>
      </c>
      <c r="O3614" s="30">
        <v>202007769</v>
      </c>
      <c r="P3614" s="22"/>
      <c r="Q3614" s="22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9"/>
    </row>
    <row r="3615" spans="1:29" x14ac:dyDescent="0.25">
      <c r="A3615" s="27">
        <v>1997</v>
      </c>
      <c r="B3615" s="27" t="s">
        <v>5566</v>
      </c>
      <c r="C3615" s="27" t="s">
        <v>674</v>
      </c>
      <c r="D3615" s="27" t="s">
        <v>3827</v>
      </c>
      <c r="E3615" s="27" t="s">
        <v>1424</v>
      </c>
      <c r="F3615" s="28">
        <v>35529</v>
      </c>
      <c r="G3615" s="29">
        <v>0.54166666666666663</v>
      </c>
      <c r="H3615" s="28">
        <v>35529</v>
      </c>
      <c r="I3615" s="29">
        <v>0.60416666666666663</v>
      </c>
      <c r="J3615" s="27" t="s">
        <v>889</v>
      </c>
      <c r="K3615" s="27">
        <v>0</v>
      </c>
      <c r="L3615" s="27">
        <v>0.25</v>
      </c>
      <c r="M3615" s="27">
        <v>0.25</v>
      </c>
      <c r="N3615" s="27" t="s">
        <v>882</v>
      </c>
      <c r="O3615" s="30">
        <v>201806757</v>
      </c>
      <c r="P3615" s="22"/>
      <c r="Q3615" s="22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9"/>
    </row>
    <row r="3616" spans="1:29" x14ac:dyDescent="0.25">
      <c r="A3616" s="27">
        <v>1997</v>
      </c>
      <c r="B3616" s="27" t="s">
        <v>5668</v>
      </c>
      <c r="C3616" s="27" t="s">
        <v>674</v>
      </c>
      <c r="D3616" s="27" t="s">
        <v>853</v>
      </c>
      <c r="E3616" s="27" t="s">
        <v>3979</v>
      </c>
      <c r="F3616" s="28">
        <v>35529</v>
      </c>
      <c r="G3616" s="29">
        <v>0.55555555555555558</v>
      </c>
      <c r="H3616" s="28">
        <v>35529</v>
      </c>
      <c r="I3616" s="29">
        <v>0.64930555555555558</v>
      </c>
      <c r="J3616" s="27" t="s">
        <v>889</v>
      </c>
      <c r="K3616" s="27">
        <v>0</v>
      </c>
      <c r="L3616" s="27">
        <v>2</v>
      </c>
      <c r="M3616" s="27">
        <v>2</v>
      </c>
      <c r="N3616" s="27" t="s">
        <v>882</v>
      </c>
      <c r="O3616" s="30">
        <v>201905634</v>
      </c>
      <c r="P3616" s="22"/>
      <c r="Q3616" s="22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9"/>
    </row>
    <row r="3617" spans="1:29" x14ac:dyDescent="0.25">
      <c r="A3617" s="27">
        <v>1997</v>
      </c>
      <c r="B3617" s="27" t="s">
        <v>5668</v>
      </c>
      <c r="C3617" s="27" t="s">
        <v>674</v>
      </c>
      <c r="D3617" s="27" t="s">
        <v>853</v>
      </c>
      <c r="E3617" s="27" t="s">
        <v>3979</v>
      </c>
      <c r="F3617" s="28">
        <v>35529</v>
      </c>
      <c r="G3617" s="29">
        <v>0.66527777777777775</v>
      </c>
      <c r="H3617" s="28">
        <v>35529</v>
      </c>
      <c r="I3617" s="29">
        <v>0.70833333333333337</v>
      </c>
      <c r="J3617" s="27" t="s">
        <v>889</v>
      </c>
      <c r="K3617" s="27">
        <v>0</v>
      </c>
      <c r="L3617" s="27">
        <v>0.01</v>
      </c>
      <c r="M3617" s="27">
        <v>0.01</v>
      </c>
      <c r="N3617" s="27" t="s">
        <v>882</v>
      </c>
      <c r="O3617" s="30">
        <v>202004159</v>
      </c>
      <c r="P3617" s="22"/>
      <c r="Q3617" s="22"/>
      <c r="R3617" s="16"/>
      <c r="S3617" s="16"/>
      <c r="T3617" s="16"/>
      <c r="U3617" s="16"/>
      <c r="V3617" s="16"/>
      <c r="W3617" s="16"/>
      <c r="X3617" s="16"/>
      <c r="Y3617" s="16"/>
      <c r="Z3617" s="16"/>
      <c r="AA3617" s="16"/>
      <c r="AB3617" s="16"/>
      <c r="AC3617" s="19"/>
    </row>
    <row r="3618" spans="1:29" x14ac:dyDescent="0.25">
      <c r="A3618" s="27">
        <v>1997</v>
      </c>
      <c r="B3618" s="27" t="s">
        <v>2088</v>
      </c>
      <c r="C3618" s="27" t="s">
        <v>676</v>
      </c>
      <c r="D3618" s="27" t="s">
        <v>905</v>
      </c>
      <c r="E3618" s="27" t="s">
        <v>1986</v>
      </c>
      <c r="F3618" s="28">
        <v>35529</v>
      </c>
      <c r="G3618" s="29">
        <v>0.69097222222222221</v>
      </c>
      <c r="H3618" s="28">
        <v>35529</v>
      </c>
      <c r="I3618" s="29">
        <v>0.85416666666666663</v>
      </c>
      <c r="J3618" s="27" t="s">
        <v>889</v>
      </c>
      <c r="K3618" s="27">
        <v>0</v>
      </c>
      <c r="L3618" s="27">
        <v>0.3</v>
      </c>
      <c r="M3618" s="27">
        <v>0.3</v>
      </c>
      <c r="N3618" s="27" t="s">
        <v>882</v>
      </c>
      <c r="O3618" s="30">
        <v>202004377</v>
      </c>
      <c r="P3618" s="22"/>
      <c r="Q3618" s="22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9"/>
    </row>
    <row r="3619" spans="1:29" x14ac:dyDescent="0.25">
      <c r="A3619" s="27">
        <v>1997</v>
      </c>
      <c r="B3619" s="27" t="s">
        <v>5563</v>
      </c>
      <c r="C3619" s="27" t="s">
        <v>674</v>
      </c>
      <c r="D3619" s="27" t="s">
        <v>802</v>
      </c>
      <c r="E3619" s="27" t="s">
        <v>3931</v>
      </c>
      <c r="F3619" s="28">
        <v>35529</v>
      </c>
      <c r="G3619" s="29">
        <v>0.80208333333333337</v>
      </c>
      <c r="H3619" s="28">
        <v>35529</v>
      </c>
      <c r="I3619" s="29">
        <v>0.93402777777777779</v>
      </c>
      <c r="J3619" s="27" t="s">
        <v>889</v>
      </c>
      <c r="K3619" s="27">
        <v>0</v>
      </c>
      <c r="L3619" s="27">
        <v>0.05</v>
      </c>
      <c r="M3619" s="27">
        <v>0.05</v>
      </c>
      <c r="N3619" s="27" t="s">
        <v>882</v>
      </c>
      <c r="O3619" s="30">
        <v>202000166</v>
      </c>
      <c r="P3619" s="22"/>
      <c r="Q3619" s="22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9"/>
    </row>
    <row r="3620" spans="1:29" x14ac:dyDescent="0.25">
      <c r="A3620" s="27">
        <v>1997</v>
      </c>
      <c r="B3620" s="27" t="s">
        <v>5594</v>
      </c>
      <c r="C3620" s="27" t="s">
        <v>674</v>
      </c>
      <c r="D3620" s="27" t="s">
        <v>3841</v>
      </c>
      <c r="E3620" s="27" t="s">
        <v>4063</v>
      </c>
      <c r="F3620" s="28">
        <v>35529</v>
      </c>
      <c r="G3620" s="29">
        <v>0.84722222222222221</v>
      </c>
      <c r="H3620" s="28">
        <v>35529</v>
      </c>
      <c r="I3620" s="29">
        <v>0.86111111111111116</v>
      </c>
      <c r="J3620" s="27" t="s">
        <v>889</v>
      </c>
      <c r="K3620" s="27">
        <v>0</v>
      </c>
      <c r="L3620" s="27">
        <v>0.05</v>
      </c>
      <c r="M3620" s="27">
        <v>0.05</v>
      </c>
      <c r="N3620" s="27" t="s">
        <v>882</v>
      </c>
      <c r="O3620" s="30">
        <v>201806095</v>
      </c>
      <c r="P3620" s="22"/>
      <c r="Q3620" s="22"/>
      <c r="R3620" s="16"/>
      <c r="S3620" s="16"/>
      <c r="T3620" s="16"/>
      <c r="U3620" s="16"/>
      <c r="V3620" s="16"/>
      <c r="W3620" s="16"/>
      <c r="X3620" s="16"/>
      <c r="Y3620" s="16"/>
      <c r="Z3620" s="16"/>
      <c r="AA3620" s="16"/>
      <c r="AB3620" s="16"/>
      <c r="AC3620" s="19"/>
    </row>
    <row r="3621" spans="1:29" x14ac:dyDescent="0.25">
      <c r="A3621" s="27">
        <v>1997</v>
      </c>
      <c r="B3621" s="27" t="s">
        <v>2076</v>
      </c>
      <c r="C3621" s="27" t="s">
        <v>676</v>
      </c>
      <c r="D3621" s="27" t="s">
        <v>887</v>
      </c>
      <c r="E3621" s="27" t="s">
        <v>2077</v>
      </c>
      <c r="F3621" s="28">
        <v>35529</v>
      </c>
      <c r="G3621" s="29">
        <v>0.97222222222222221</v>
      </c>
      <c r="H3621" s="28">
        <v>35530</v>
      </c>
      <c r="I3621" s="29">
        <v>1.0416666666666666E-2</v>
      </c>
      <c r="J3621" s="27" t="s">
        <v>889</v>
      </c>
      <c r="K3621" s="27">
        <v>0</v>
      </c>
      <c r="L3621" s="27">
        <v>0.05</v>
      </c>
      <c r="M3621" s="27">
        <v>0.05</v>
      </c>
      <c r="N3621" s="27" t="s">
        <v>882</v>
      </c>
      <c r="O3621" s="30">
        <v>201604257</v>
      </c>
      <c r="P3621" s="22"/>
      <c r="Q3621" s="22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9"/>
    </row>
    <row r="3622" spans="1:29" x14ac:dyDescent="0.25">
      <c r="A3622" s="27">
        <v>1997</v>
      </c>
      <c r="B3622" s="27" t="s">
        <v>5563</v>
      </c>
      <c r="C3622" s="27" t="s">
        <v>674</v>
      </c>
      <c r="D3622" s="27" t="s">
        <v>802</v>
      </c>
      <c r="E3622" s="27" t="s">
        <v>3931</v>
      </c>
      <c r="F3622" s="28">
        <v>35530</v>
      </c>
      <c r="G3622" s="29">
        <v>0.51388888888888895</v>
      </c>
      <c r="H3622" s="28">
        <v>35530</v>
      </c>
      <c r="I3622" s="29">
        <v>0.55208333333333337</v>
      </c>
      <c r="J3622" s="27" t="s">
        <v>889</v>
      </c>
      <c r="K3622" s="27">
        <v>0</v>
      </c>
      <c r="L3622" s="27">
        <v>0.02</v>
      </c>
      <c r="M3622" s="27">
        <v>0.02</v>
      </c>
      <c r="N3622" s="27" t="s">
        <v>882</v>
      </c>
      <c r="O3622" s="30">
        <v>201506449</v>
      </c>
      <c r="P3622" s="22"/>
      <c r="Q3622" s="22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9"/>
    </row>
    <row r="3623" spans="1:29" x14ac:dyDescent="0.25">
      <c r="A3623" s="27">
        <v>1997</v>
      </c>
      <c r="B3623" s="27" t="s">
        <v>2073</v>
      </c>
      <c r="C3623" s="27" t="s">
        <v>676</v>
      </c>
      <c r="D3623" s="27" t="s">
        <v>905</v>
      </c>
      <c r="E3623" s="27" t="s">
        <v>823</v>
      </c>
      <c r="F3623" s="28">
        <v>35530</v>
      </c>
      <c r="G3623" s="29">
        <v>0.63888888888888895</v>
      </c>
      <c r="H3623" s="28">
        <v>35530</v>
      </c>
      <c r="I3623" s="29">
        <v>0.66666666666666663</v>
      </c>
      <c r="J3623" s="27" t="s">
        <v>889</v>
      </c>
      <c r="K3623" s="27">
        <v>0</v>
      </c>
      <c r="L3623" s="27">
        <v>0.05</v>
      </c>
      <c r="M3623" s="27">
        <v>0.05</v>
      </c>
      <c r="N3623" s="27" t="s">
        <v>882</v>
      </c>
      <c r="O3623" s="30">
        <v>201606201</v>
      </c>
      <c r="P3623" s="22"/>
      <c r="Q3623" s="22"/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  <c r="AB3623" s="16"/>
      <c r="AC3623" s="19"/>
    </row>
    <row r="3624" spans="1:29" x14ac:dyDescent="0.25">
      <c r="A3624" s="27">
        <v>1997</v>
      </c>
      <c r="B3624" s="27" t="s">
        <v>2075</v>
      </c>
      <c r="C3624" s="27" t="s">
        <v>676</v>
      </c>
      <c r="D3624" s="27" t="s">
        <v>887</v>
      </c>
      <c r="E3624" s="27" t="s">
        <v>1348</v>
      </c>
      <c r="F3624" s="28">
        <v>35530</v>
      </c>
      <c r="G3624" s="29">
        <v>0.64236111111111105</v>
      </c>
      <c r="H3624" s="28">
        <v>35530</v>
      </c>
      <c r="I3624" s="29">
        <v>0.72222222222222221</v>
      </c>
      <c r="J3624" s="27" t="s">
        <v>889</v>
      </c>
      <c r="K3624" s="27">
        <v>0.15</v>
      </c>
      <c r="L3624" s="27">
        <v>0</v>
      </c>
      <c r="M3624" s="27">
        <v>0.15</v>
      </c>
      <c r="N3624" s="27" t="s">
        <v>882</v>
      </c>
      <c r="O3624" s="30">
        <v>201405742</v>
      </c>
      <c r="P3624" s="22"/>
      <c r="Q3624" s="22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9"/>
    </row>
    <row r="3625" spans="1:29" x14ac:dyDescent="0.25">
      <c r="A3625" s="27">
        <v>1997</v>
      </c>
      <c r="B3625" s="27" t="s">
        <v>1617</v>
      </c>
      <c r="C3625" s="27" t="s">
        <v>676</v>
      </c>
      <c r="D3625" s="27" t="s">
        <v>898</v>
      </c>
      <c r="E3625" s="27" t="s">
        <v>767</v>
      </c>
      <c r="F3625" s="28">
        <v>35530</v>
      </c>
      <c r="G3625" s="29">
        <v>0.65277777777777779</v>
      </c>
      <c r="H3625" s="28">
        <v>35530</v>
      </c>
      <c r="I3625" s="29">
        <v>0.6875</v>
      </c>
      <c r="J3625" s="27" t="s">
        <v>889</v>
      </c>
      <c r="K3625" s="27">
        <v>0.02</v>
      </c>
      <c r="L3625" s="27">
        <v>0</v>
      </c>
      <c r="M3625" s="27">
        <v>0.02</v>
      </c>
      <c r="N3625" s="27" t="s">
        <v>882</v>
      </c>
      <c r="O3625" s="30">
        <v>201504395</v>
      </c>
      <c r="P3625" s="22"/>
      <c r="Q3625" s="22"/>
      <c r="R3625" s="16"/>
      <c r="S3625" s="16"/>
      <c r="T3625" s="16"/>
      <c r="U3625" s="16"/>
      <c r="V3625" s="16"/>
      <c r="W3625" s="16"/>
      <c r="X3625" s="16"/>
      <c r="Y3625" s="16"/>
      <c r="Z3625" s="16"/>
      <c r="AA3625" s="16"/>
      <c r="AB3625" s="16"/>
      <c r="AC3625" s="19"/>
    </row>
    <row r="3626" spans="1:29" x14ac:dyDescent="0.25">
      <c r="A3626" s="27">
        <v>1997</v>
      </c>
      <c r="B3626" s="27" t="s">
        <v>5562</v>
      </c>
      <c r="C3626" s="27" t="s">
        <v>674</v>
      </c>
      <c r="D3626" s="27" t="s">
        <v>1248</v>
      </c>
      <c r="E3626" s="27" t="s">
        <v>4461</v>
      </c>
      <c r="F3626" s="28">
        <v>35530</v>
      </c>
      <c r="G3626" s="29">
        <v>0.69791666666666663</v>
      </c>
      <c r="H3626" s="28">
        <v>35530</v>
      </c>
      <c r="I3626" s="29">
        <v>0.78125</v>
      </c>
      <c r="J3626" s="27" t="s">
        <v>889</v>
      </c>
      <c r="K3626" s="27">
        <v>0</v>
      </c>
      <c r="L3626" s="27">
        <v>0.1</v>
      </c>
      <c r="M3626" s="27">
        <v>0.1</v>
      </c>
      <c r="N3626" s="27" t="s">
        <v>882</v>
      </c>
      <c r="O3626" s="30">
        <v>202102713</v>
      </c>
      <c r="P3626" s="22"/>
      <c r="Q3626" s="22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9"/>
    </row>
    <row r="3627" spans="1:29" x14ac:dyDescent="0.25">
      <c r="A3627" s="27">
        <v>1997</v>
      </c>
      <c r="B3627" s="27" t="s">
        <v>5563</v>
      </c>
      <c r="C3627" s="27" t="s">
        <v>674</v>
      </c>
      <c r="D3627" s="27" t="s">
        <v>802</v>
      </c>
      <c r="E3627" s="27" t="s">
        <v>3931</v>
      </c>
      <c r="F3627" s="28">
        <v>35530</v>
      </c>
      <c r="G3627" s="29">
        <v>0.84722222222222221</v>
      </c>
      <c r="H3627" s="28">
        <v>35530</v>
      </c>
      <c r="I3627" s="29">
        <v>0.89236111111111116</v>
      </c>
      <c r="J3627" s="27" t="s">
        <v>889</v>
      </c>
      <c r="K3627" s="27">
        <v>0</v>
      </c>
      <c r="L3627" s="27">
        <v>0.01</v>
      </c>
      <c r="M3627" s="27">
        <v>0.01</v>
      </c>
      <c r="N3627" s="27" t="s">
        <v>882</v>
      </c>
      <c r="O3627" s="30">
        <v>201700122</v>
      </c>
      <c r="P3627" s="22"/>
      <c r="Q3627" s="22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9"/>
    </row>
    <row r="3628" spans="1:29" x14ac:dyDescent="0.25">
      <c r="A3628" s="27">
        <v>1997</v>
      </c>
      <c r="B3628" s="27" t="s">
        <v>2073</v>
      </c>
      <c r="C3628" s="27" t="s">
        <v>676</v>
      </c>
      <c r="D3628" s="27" t="s">
        <v>905</v>
      </c>
      <c r="E3628" s="27" t="s">
        <v>823</v>
      </c>
      <c r="F3628" s="28">
        <v>35530</v>
      </c>
      <c r="G3628" s="29">
        <v>0.875</v>
      </c>
      <c r="H3628" s="28">
        <v>35530</v>
      </c>
      <c r="I3628" s="29">
        <v>0.90625</v>
      </c>
      <c r="J3628" s="27" t="s">
        <v>889</v>
      </c>
      <c r="K3628" s="27">
        <v>0</v>
      </c>
      <c r="L3628" s="27">
        <v>0.02</v>
      </c>
      <c r="M3628" s="27">
        <v>0.02</v>
      </c>
      <c r="N3628" s="27" t="s">
        <v>882</v>
      </c>
      <c r="O3628" s="30">
        <v>202006407</v>
      </c>
      <c r="P3628" s="22"/>
      <c r="Q3628" s="22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9"/>
    </row>
    <row r="3629" spans="1:29" x14ac:dyDescent="0.25">
      <c r="A3629" s="27">
        <v>1997</v>
      </c>
      <c r="B3629" s="27" t="s">
        <v>2075</v>
      </c>
      <c r="C3629" s="27" t="s">
        <v>676</v>
      </c>
      <c r="D3629" s="27" t="s">
        <v>887</v>
      </c>
      <c r="E3629" s="27" t="s">
        <v>1348</v>
      </c>
      <c r="F3629" s="28">
        <v>35530</v>
      </c>
      <c r="G3629" s="29">
        <v>0.94791666666666663</v>
      </c>
      <c r="H3629" s="28">
        <v>35531</v>
      </c>
      <c r="I3629" s="29">
        <v>1.0416666666666666E-2</v>
      </c>
      <c r="J3629" s="27" t="s">
        <v>889</v>
      </c>
      <c r="K3629" s="27">
        <v>0</v>
      </c>
      <c r="L3629" s="27">
        <v>0.1</v>
      </c>
      <c r="M3629" s="27">
        <v>0.1</v>
      </c>
      <c r="N3629" s="27" t="s">
        <v>882</v>
      </c>
      <c r="O3629" s="30">
        <v>201704991</v>
      </c>
      <c r="P3629" s="22"/>
      <c r="Q3629" s="22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9"/>
    </row>
    <row r="3630" spans="1:29" x14ac:dyDescent="0.25">
      <c r="A3630" s="27">
        <v>1997</v>
      </c>
      <c r="B3630" s="27" t="s">
        <v>1599</v>
      </c>
      <c r="C3630" s="27" t="s">
        <v>676</v>
      </c>
      <c r="D3630" s="27" t="s">
        <v>1004</v>
      </c>
      <c r="E3630" s="27" t="s">
        <v>1005</v>
      </c>
      <c r="F3630" s="28">
        <v>35530</v>
      </c>
      <c r="G3630" s="29">
        <v>0.95138888888888884</v>
      </c>
      <c r="H3630" s="28">
        <v>35531</v>
      </c>
      <c r="I3630" s="29">
        <v>1.0416666666666666E-2</v>
      </c>
      <c r="J3630" s="27" t="s">
        <v>889</v>
      </c>
      <c r="K3630" s="27">
        <v>0</v>
      </c>
      <c r="L3630" s="27">
        <v>0.5</v>
      </c>
      <c r="M3630" s="27">
        <v>0.5</v>
      </c>
      <c r="N3630" s="27" t="s">
        <v>882</v>
      </c>
      <c r="O3630" s="30">
        <v>202008029</v>
      </c>
      <c r="P3630" s="22"/>
      <c r="Q3630" s="22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9"/>
    </row>
    <row r="3631" spans="1:29" x14ac:dyDescent="0.25">
      <c r="A3631" s="27">
        <v>1997</v>
      </c>
      <c r="B3631" s="27" t="s">
        <v>2073</v>
      </c>
      <c r="C3631" s="27" t="s">
        <v>676</v>
      </c>
      <c r="D3631" s="27" t="s">
        <v>905</v>
      </c>
      <c r="E3631" s="27" t="s">
        <v>823</v>
      </c>
      <c r="F3631" s="28">
        <v>35531</v>
      </c>
      <c r="G3631" s="29">
        <v>6.9444444444444434E-2</v>
      </c>
      <c r="H3631" s="28">
        <v>35531</v>
      </c>
      <c r="I3631" s="29">
        <v>0.10416666666666667</v>
      </c>
      <c r="J3631" s="27" t="s">
        <v>889</v>
      </c>
      <c r="K3631" s="27">
        <v>0</v>
      </c>
      <c r="L3631" s="27">
        <v>0.05</v>
      </c>
      <c r="M3631" s="27">
        <v>0.05</v>
      </c>
      <c r="N3631" s="27" t="s">
        <v>882</v>
      </c>
      <c r="O3631" s="30">
        <v>202004288</v>
      </c>
      <c r="P3631" s="22"/>
      <c r="Q3631" s="22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9"/>
    </row>
    <row r="3632" spans="1:29" x14ac:dyDescent="0.25">
      <c r="A3632" s="27">
        <v>1997</v>
      </c>
      <c r="B3632" s="27" t="s">
        <v>5561</v>
      </c>
      <c r="C3632" s="27" t="s">
        <v>674</v>
      </c>
      <c r="D3632" s="27" t="s">
        <v>802</v>
      </c>
      <c r="E3632" s="27" t="s">
        <v>3863</v>
      </c>
      <c r="F3632" s="28">
        <v>35531</v>
      </c>
      <c r="G3632" s="29">
        <v>0.13541666666666666</v>
      </c>
      <c r="H3632" s="28">
        <v>35531</v>
      </c>
      <c r="I3632" s="29">
        <v>0.16666666666666666</v>
      </c>
      <c r="J3632" s="27" t="s">
        <v>889</v>
      </c>
      <c r="K3632" s="27">
        <v>0</v>
      </c>
      <c r="L3632" s="27">
        <v>0.02</v>
      </c>
      <c r="M3632" s="27">
        <v>0.02</v>
      </c>
      <c r="N3632" s="27" t="s">
        <v>882</v>
      </c>
      <c r="O3632" s="30">
        <v>202007531</v>
      </c>
      <c r="P3632" s="22"/>
      <c r="Q3632" s="22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9"/>
    </row>
    <row r="3633" spans="1:29" x14ac:dyDescent="0.25">
      <c r="A3633" s="27">
        <v>1997</v>
      </c>
      <c r="B3633" s="27" t="s">
        <v>2075</v>
      </c>
      <c r="C3633" s="27" t="s">
        <v>676</v>
      </c>
      <c r="D3633" s="27" t="s">
        <v>887</v>
      </c>
      <c r="E3633" s="27" t="s">
        <v>1348</v>
      </c>
      <c r="F3633" s="28">
        <v>35531</v>
      </c>
      <c r="G3633" s="29">
        <v>0.44444444444444442</v>
      </c>
      <c r="H3633" s="28">
        <v>35531</v>
      </c>
      <c r="I3633" s="29">
        <v>0.57291666666666663</v>
      </c>
      <c r="J3633" s="27" t="s">
        <v>889</v>
      </c>
      <c r="K3633" s="27">
        <v>2.5</v>
      </c>
      <c r="L3633" s="27">
        <v>0</v>
      </c>
      <c r="M3633" s="27">
        <v>2.5</v>
      </c>
      <c r="N3633" s="27" t="s">
        <v>882</v>
      </c>
      <c r="O3633" s="30">
        <v>201806321</v>
      </c>
      <c r="P3633" s="22"/>
      <c r="Q3633" s="22"/>
      <c r="R3633" s="16"/>
      <c r="S3633" s="16"/>
      <c r="T3633" s="16"/>
      <c r="U3633" s="16"/>
      <c r="V3633" s="16"/>
      <c r="W3633" s="16"/>
      <c r="X3633" s="16"/>
      <c r="Y3633" s="16"/>
      <c r="Z3633" s="16"/>
      <c r="AA3633" s="16"/>
      <c r="AB3633" s="16"/>
      <c r="AC3633" s="19"/>
    </row>
    <row r="3634" spans="1:29" x14ac:dyDescent="0.25">
      <c r="A3634" s="27">
        <v>1997</v>
      </c>
      <c r="B3634" s="27" t="s">
        <v>5563</v>
      </c>
      <c r="C3634" s="27" t="s">
        <v>674</v>
      </c>
      <c r="D3634" s="27" t="s">
        <v>802</v>
      </c>
      <c r="E3634" s="27" t="s">
        <v>3931</v>
      </c>
      <c r="F3634" s="28">
        <v>35531</v>
      </c>
      <c r="G3634" s="29">
        <v>0.54861111111111105</v>
      </c>
      <c r="H3634" s="28">
        <v>35531</v>
      </c>
      <c r="I3634" s="29">
        <v>0.63194444444444442</v>
      </c>
      <c r="J3634" s="27" t="s">
        <v>889</v>
      </c>
      <c r="K3634" s="27">
        <v>0</v>
      </c>
      <c r="L3634" s="27">
        <v>0.2</v>
      </c>
      <c r="M3634" s="27">
        <v>0.2</v>
      </c>
      <c r="N3634" s="27" t="s">
        <v>882</v>
      </c>
      <c r="O3634" s="30">
        <v>202004325</v>
      </c>
      <c r="P3634" s="22"/>
      <c r="Q3634" s="22"/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9"/>
    </row>
    <row r="3635" spans="1:29" x14ac:dyDescent="0.25">
      <c r="A3635" s="27">
        <v>1997</v>
      </c>
      <c r="B3635" s="27" t="s">
        <v>5559</v>
      </c>
      <c r="C3635" s="27" t="s">
        <v>674</v>
      </c>
      <c r="D3635" s="27" t="s">
        <v>3884</v>
      </c>
      <c r="E3635" s="27" t="s">
        <v>4268</v>
      </c>
      <c r="F3635" s="28">
        <v>35531</v>
      </c>
      <c r="G3635" s="29">
        <v>0.5541666666666667</v>
      </c>
      <c r="H3635" s="28">
        <v>35532</v>
      </c>
      <c r="I3635" s="29">
        <v>6.25E-2</v>
      </c>
      <c r="J3635" s="27" t="s">
        <v>889</v>
      </c>
      <c r="K3635" s="27">
        <v>2</v>
      </c>
      <c r="L3635" s="27">
        <v>20</v>
      </c>
      <c r="M3635" s="27">
        <v>22</v>
      </c>
      <c r="N3635" s="27" t="s">
        <v>882</v>
      </c>
      <c r="O3635" s="30">
        <v>201704658</v>
      </c>
      <c r="P3635" s="22"/>
      <c r="Q3635" s="22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9"/>
    </row>
    <row r="3636" spans="1:29" x14ac:dyDescent="0.25">
      <c r="A3636" s="27">
        <v>1997</v>
      </c>
      <c r="B3636" s="27" t="s">
        <v>5553</v>
      </c>
      <c r="C3636" s="27" t="s">
        <v>674</v>
      </c>
      <c r="D3636" s="27" t="s">
        <v>752</v>
      </c>
      <c r="E3636" s="27" t="s">
        <v>5554</v>
      </c>
      <c r="F3636" s="28">
        <v>35531</v>
      </c>
      <c r="G3636" s="29">
        <v>0.55902777777777779</v>
      </c>
      <c r="H3636" s="28">
        <v>35531</v>
      </c>
      <c r="I3636" s="29">
        <v>0.57986111111111105</v>
      </c>
      <c r="J3636" s="27" t="s">
        <v>889</v>
      </c>
      <c r="K3636" s="27">
        <v>0.2</v>
      </c>
      <c r="L3636" s="27">
        <v>0.1</v>
      </c>
      <c r="M3636" s="27">
        <v>0.3</v>
      </c>
      <c r="N3636" s="27" t="s">
        <v>882</v>
      </c>
      <c r="O3636" s="30">
        <v>201003016</v>
      </c>
      <c r="P3636" s="22"/>
      <c r="Q3636" s="22"/>
      <c r="R3636" s="16"/>
      <c r="S3636" s="16"/>
      <c r="T3636" s="16"/>
      <c r="U3636" s="16"/>
      <c r="V3636" s="16"/>
      <c r="W3636" s="16"/>
      <c r="X3636" s="16"/>
      <c r="Y3636" s="16"/>
      <c r="Z3636" s="16"/>
      <c r="AA3636" s="16"/>
      <c r="AB3636" s="16"/>
      <c r="AC3636" s="19"/>
    </row>
    <row r="3637" spans="1:29" x14ac:dyDescent="0.25">
      <c r="A3637" s="27">
        <v>1997</v>
      </c>
      <c r="B3637" s="27" t="s">
        <v>5556</v>
      </c>
      <c r="C3637" s="27" t="s">
        <v>674</v>
      </c>
      <c r="D3637" s="27" t="s">
        <v>752</v>
      </c>
      <c r="E3637" s="27" t="s">
        <v>5010</v>
      </c>
      <c r="F3637" s="28">
        <v>35531</v>
      </c>
      <c r="G3637" s="29">
        <v>0.57986111111111105</v>
      </c>
      <c r="H3637" s="28">
        <v>35531</v>
      </c>
      <c r="I3637" s="29">
        <v>0.59375</v>
      </c>
      <c r="J3637" s="27" t="s">
        <v>889</v>
      </c>
      <c r="K3637" s="27">
        <v>0.3</v>
      </c>
      <c r="L3637" s="27">
        <v>0.05</v>
      </c>
      <c r="M3637" s="27">
        <v>0.35</v>
      </c>
      <c r="N3637" s="27" t="s">
        <v>882</v>
      </c>
      <c r="O3637" s="30">
        <v>201705208</v>
      </c>
      <c r="P3637" s="22"/>
      <c r="Q3637" s="22"/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9"/>
    </row>
    <row r="3638" spans="1:29" x14ac:dyDescent="0.25">
      <c r="A3638" s="27">
        <v>1997</v>
      </c>
      <c r="B3638" s="27" t="s">
        <v>5555</v>
      </c>
      <c r="C3638" s="27" t="s">
        <v>674</v>
      </c>
      <c r="D3638" s="27" t="s">
        <v>3859</v>
      </c>
      <c r="E3638" s="27" t="s">
        <v>4052</v>
      </c>
      <c r="F3638" s="28">
        <v>35531</v>
      </c>
      <c r="G3638" s="29">
        <v>0.61111111111111105</v>
      </c>
      <c r="H3638" s="28">
        <v>35531</v>
      </c>
      <c r="I3638" s="29">
        <v>0.6333333333333333</v>
      </c>
      <c r="J3638" s="27" t="s">
        <v>889</v>
      </c>
      <c r="K3638" s="27">
        <v>0</v>
      </c>
      <c r="L3638" s="27">
        <v>0.01</v>
      </c>
      <c r="M3638" s="27">
        <v>0.01</v>
      </c>
      <c r="N3638" s="27" t="s">
        <v>882</v>
      </c>
      <c r="O3638" s="30">
        <v>201904649</v>
      </c>
      <c r="P3638" s="22"/>
      <c r="Q3638" s="22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9"/>
    </row>
    <row r="3639" spans="1:29" x14ac:dyDescent="0.25">
      <c r="A3639" s="27">
        <v>1997</v>
      </c>
      <c r="B3639" s="27" t="s">
        <v>2072</v>
      </c>
      <c r="C3639" s="27" t="s">
        <v>676</v>
      </c>
      <c r="D3639" s="27" t="s">
        <v>893</v>
      </c>
      <c r="E3639" s="27" t="s">
        <v>903</v>
      </c>
      <c r="F3639" s="28">
        <v>35531</v>
      </c>
      <c r="G3639" s="29">
        <v>0.625</v>
      </c>
      <c r="H3639" s="28">
        <v>35531</v>
      </c>
      <c r="I3639" s="29">
        <v>0.72916666666666663</v>
      </c>
      <c r="J3639" s="27" t="s">
        <v>889</v>
      </c>
      <c r="K3639" s="27">
        <v>0</v>
      </c>
      <c r="L3639" s="27">
        <v>0.5</v>
      </c>
      <c r="M3639" s="27">
        <v>0.5</v>
      </c>
      <c r="N3639" s="27" t="s">
        <v>882</v>
      </c>
      <c r="O3639" s="30">
        <v>202007895</v>
      </c>
      <c r="P3639" s="22"/>
      <c r="Q3639" s="22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9"/>
    </row>
    <row r="3640" spans="1:29" x14ac:dyDescent="0.25">
      <c r="A3640" s="27">
        <v>1997</v>
      </c>
      <c r="B3640" s="27" t="s">
        <v>5660</v>
      </c>
      <c r="C3640" s="27" t="s">
        <v>674</v>
      </c>
      <c r="D3640" s="27" t="s">
        <v>3884</v>
      </c>
      <c r="E3640" s="27" t="s">
        <v>4295</v>
      </c>
      <c r="F3640" s="28">
        <v>35531</v>
      </c>
      <c r="G3640" s="29">
        <v>0.65277777777777779</v>
      </c>
      <c r="H3640" s="28">
        <v>35531</v>
      </c>
      <c r="I3640" s="29">
        <v>0.70486111111111116</v>
      </c>
      <c r="J3640" s="27" t="s">
        <v>889</v>
      </c>
      <c r="K3640" s="27">
        <v>0</v>
      </c>
      <c r="L3640" s="27">
        <v>0.15</v>
      </c>
      <c r="M3640" s="27">
        <v>0.15</v>
      </c>
      <c r="N3640" s="27" t="s">
        <v>882</v>
      </c>
      <c r="O3640" s="30">
        <v>201707122</v>
      </c>
      <c r="P3640" s="22"/>
      <c r="Q3640" s="22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9"/>
    </row>
    <row r="3641" spans="1:29" x14ac:dyDescent="0.25">
      <c r="A3641" s="27">
        <v>1997</v>
      </c>
      <c r="B3641" s="27" t="s">
        <v>5558</v>
      </c>
      <c r="C3641" s="27" t="s">
        <v>674</v>
      </c>
      <c r="D3641" s="27" t="s">
        <v>853</v>
      </c>
      <c r="E3641" s="27" t="s">
        <v>4601</v>
      </c>
      <c r="F3641" s="28">
        <v>35531</v>
      </c>
      <c r="G3641" s="29">
        <v>0.69097222222222221</v>
      </c>
      <c r="H3641" s="28">
        <v>35531</v>
      </c>
      <c r="I3641" s="29">
        <v>0.74305555555555547</v>
      </c>
      <c r="J3641" s="27" t="s">
        <v>889</v>
      </c>
      <c r="K3641" s="27">
        <v>0</v>
      </c>
      <c r="L3641" s="27">
        <v>0.1</v>
      </c>
      <c r="M3641" s="27">
        <v>0.1</v>
      </c>
      <c r="N3641" s="27" t="s">
        <v>882</v>
      </c>
      <c r="O3641" s="30">
        <v>201707234</v>
      </c>
      <c r="P3641" s="22"/>
      <c r="Q3641" s="22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9"/>
    </row>
    <row r="3642" spans="1:29" x14ac:dyDescent="0.25">
      <c r="A3642" s="27">
        <v>1997</v>
      </c>
      <c r="B3642" s="27" t="s">
        <v>2070</v>
      </c>
      <c r="C3642" s="27" t="s">
        <v>676</v>
      </c>
      <c r="D3642" s="27" t="s">
        <v>887</v>
      </c>
      <c r="E3642" s="27" t="s">
        <v>2071</v>
      </c>
      <c r="F3642" s="28">
        <v>35531</v>
      </c>
      <c r="G3642" s="29">
        <v>0.69444444444444453</v>
      </c>
      <c r="H3642" s="28">
        <v>35531</v>
      </c>
      <c r="I3642" s="29">
        <v>0.75</v>
      </c>
      <c r="J3642" s="27" t="s">
        <v>889</v>
      </c>
      <c r="K3642" s="27">
        <v>0</v>
      </c>
      <c r="L3642" s="27">
        <v>0.1</v>
      </c>
      <c r="M3642" s="27">
        <v>0.1</v>
      </c>
      <c r="N3642" s="27" t="s">
        <v>882</v>
      </c>
      <c r="O3642" s="30">
        <v>201804904</v>
      </c>
      <c r="P3642" s="22"/>
      <c r="Q3642" s="22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9"/>
    </row>
    <row r="3643" spans="1:29" x14ac:dyDescent="0.25">
      <c r="A3643" s="27">
        <v>1997</v>
      </c>
      <c r="B3643" s="27" t="s">
        <v>1600</v>
      </c>
      <c r="C3643" s="27" t="s">
        <v>676</v>
      </c>
      <c r="D3643" s="27" t="s">
        <v>901</v>
      </c>
      <c r="E3643" s="27" t="s">
        <v>824</v>
      </c>
      <c r="F3643" s="28">
        <v>35531</v>
      </c>
      <c r="G3643" s="29">
        <v>0.73263888888888884</v>
      </c>
      <c r="H3643" s="28">
        <v>35531</v>
      </c>
      <c r="I3643" s="29">
        <v>0.79861111111111116</v>
      </c>
      <c r="J3643" s="27" t="s">
        <v>889</v>
      </c>
      <c r="K3643" s="27">
        <v>0</v>
      </c>
      <c r="L3643" s="27">
        <v>0.05</v>
      </c>
      <c r="M3643" s="27">
        <v>0.05</v>
      </c>
      <c r="N3643" s="27" t="s">
        <v>882</v>
      </c>
      <c r="O3643" s="30">
        <v>200806079</v>
      </c>
      <c r="P3643" s="22"/>
      <c r="Q3643" s="22"/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9"/>
    </row>
    <row r="3644" spans="1:29" x14ac:dyDescent="0.25">
      <c r="A3644" s="27">
        <v>1997</v>
      </c>
      <c r="B3644" s="27" t="s">
        <v>5549</v>
      </c>
      <c r="C3644" s="27" t="s">
        <v>674</v>
      </c>
      <c r="D3644" s="27" t="s">
        <v>3841</v>
      </c>
      <c r="E3644" s="27" t="s">
        <v>4113</v>
      </c>
      <c r="F3644" s="28">
        <v>35531</v>
      </c>
      <c r="G3644" s="29">
        <v>0.75208333333333333</v>
      </c>
      <c r="H3644" s="28">
        <v>35531</v>
      </c>
      <c r="I3644" s="29">
        <v>0.79861111111111116</v>
      </c>
      <c r="J3644" s="27" t="s">
        <v>889</v>
      </c>
      <c r="K3644" s="27">
        <v>0</v>
      </c>
      <c r="L3644" s="27">
        <v>0.3</v>
      </c>
      <c r="M3644" s="27">
        <v>0.3</v>
      </c>
      <c r="N3644" s="27" t="s">
        <v>882</v>
      </c>
      <c r="O3644" s="30">
        <v>201507838</v>
      </c>
      <c r="P3644" s="22"/>
      <c r="Q3644" s="22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9"/>
    </row>
    <row r="3645" spans="1:29" x14ac:dyDescent="0.25">
      <c r="A3645" s="27">
        <v>1997</v>
      </c>
      <c r="B3645" s="27" t="s">
        <v>5550</v>
      </c>
      <c r="C3645" s="27" t="s">
        <v>674</v>
      </c>
      <c r="D3645" s="27" t="s">
        <v>3939</v>
      </c>
      <c r="E3645" s="27" t="s">
        <v>3987</v>
      </c>
      <c r="F3645" s="28">
        <v>35531</v>
      </c>
      <c r="G3645" s="29">
        <v>0.81111111111111101</v>
      </c>
      <c r="H3645" s="28">
        <v>35531</v>
      </c>
      <c r="I3645" s="29">
        <v>0.84375</v>
      </c>
      <c r="J3645" s="27" t="s">
        <v>889</v>
      </c>
      <c r="K3645" s="27">
        <v>0</v>
      </c>
      <c r="L3645" s="27">
        <v>0.15</v>
      </c>
      <c r="M3645" s="27">
        <v>0.15</v>
      </c>
      <c r="N3645" s="27" t="s">
        <v>882</v>
      </c>
      <c r="O3645" s="30">
        <v>201904865</v>
      </c>
      <c r="P3645" s="22"/>
      <c r="Q3645" s="22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9"/>
    </row>
    <row r="3646" spans="1:29" x14ac:dyDescent="0.25">
      <c r="A3646" s="27">
        <v>1997</v>
      </c>
      <c r="B3646" s="27" t="s">
        <v>5558</v>
      </c>
      <c r="C3646" s="27" t="s">
        <v>674</v>
      </c>
      <c r="D3646" s="27" t="s">
        <v>853</v>
      </c>
      <c r="E3646" s="27" t="s">
        <v>4601</v>
      </c>
      <c r="F3646" s="28">
        <v>35531</v>
      </c>
      <c r="G3646" s="29">
        <v>0.83333333333333337</v>
      </c>
      <c r="H3646" s="28">
        <v>35531</v>
      </c>
      <c r="I3646" s="29">
        <v>0.89583333333333337</v>
      </c>
      <c r="J3646" s="27" t="s">
        <v>889</v>
      </c>
      <c r="K3646" s="27">
        <v>0</v>
      </c>
      <c r="L3646" s="27">
        <v>0.05</v>
      </c>
      <c r="M3646" s="27">
        <v>0.05</v>
      </c>
      <c r="N3646" s="27" t="s">
        <v>882</v>
      </c>
      <c r="O3646" s="30">
        <v>201806802</v>
      </c>
      <c r="P3646" s="22"/>
      <c r="Q3646" s="22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9"/>
    </row>
    <row r="3647" spans="1:29" x14ac:dyDescent="0.25">
      <c r="A3647" s="27">
        <v>1997</v>
      </c>
      <c r="B3647" s="27" t="s">
        <v>5560</v>
      </c>
      <c r="C3647" s="27" t="s">
        <v>674</v>
      </c>
      <c r="D3647" s="27" t="s">
        <v>3841</v>
      </c>
      <c r="E3647" s="27" t="s">
        <v>4215</v>
      </c>
      <c r="F3647" s="28">
        <v>35531</v>
      </c>
      <c r="G3647" s="29">
        <v>0.89583333333333337</v>
      </c>
      <c r="H3647" s="28">
        <v>35531</v>
      </c>
      <c r="I3647" s="29">
        <v>0.96180555555555547</v>
      </c>
      <c r="J3647" s="27" t="s">
        <v>889</v>
      </c>
      <c r="K3647" s="27">
        <v>0</v>
      </c>
      <c r="L3647" s="27">
        <v>0.3</v>
      </c>
      <c r="M3647" s="27">
        <v>0.3</v>
      </c>
      <c r="N3647" s="27" t="s">
        <v>882</v>
      </c>
      <c r="O3647" s="30">
        <v>201904952</v>
      </c>
      <c r="P3647" s="22"/>
      <c r="Q3647" s="22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9"/>
    </row>
    <row r="3648" spans="1:29" x14ac:dyDescent="0.25">
      <c r="A3648" s="27">
        <v>1997</v>
      </c>
      <c r="B3648" s="27" t="s">
        <v>5552</v>
      </c>
      <c r="C3648" s="27" t="s">
        <v>674</v>
      </c>
      <c r="D3648" s="27" t="s">
        <v>3821</v>
      </c>
      <c r="E3648" s="27" t="s">
        <v>739</v>
      </c>
      <c r="F3648" s="28">
        <v>35531</v>
      </c>
      <c r="G3648" s="29">
        <v>0.93055555555555547</v>
      </c>
      <c r="H3648" s="28">
        <v>35531</v>
      </c>
      <c r="I3648" s="29">
        <v>0.97916666666666663</v>
      </c>
      <c r="J3648" s="27" t="s">
        <v>889</v>
      </c>
      <c r="K3648" s="27">
        <v>0</v>
      </c>
      <c r="L3648" s="27">
        <v>0.5</v>
      </c>
      <c r="M3648" s="27">
        <v>0.5</v>
      </c>
      <c r="N3648" s="27" t="s">
        <v>882</v>
      </c>
      <c r="O3648" s="30">
        <v>202005097</v>
      </c>
      <c r="P3648" s="22"/>
      <c r="Q3648" s="22"/>
      <c r="R3648" s="16"/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9"/>
    </row>
    <row r="3649" spans="1:29" x14ac:dyDescent="0.25">
      <c r="A3649" s="27">
        <v>1997</v>
      </c>
      <c r="B3649" s="27" t="s">
        <v>5551</v>
      </c>
      <c r="C3649" s="27" t="s">
        <v>674</v>
      </c>
      <c r="D3649" s="27" t="s">
        <v>752</v>
      </c>
      <c r="E3649" s="27" t="s">
        <v>4475</v>
      </c>
      <c r="F3649" s="28">
        <v>35531</v>
      </c>
      <c r="G3649" s="29">
        <v>0.97222222222222221</v>
      </c>
      <c r="H3649" s="28">
        <v>35532</v>
      </c>
      <c r="I3649" s="29">
        <v>1.7361111111111112E-2</v>
      </c>
      <c r="J3649" s="27" t="s">
        <v>889</v>
      </c>
      <c r="K3649" s="27">
        <v>0</v>
      </c>
      <c r="L3649" s="27">
        <v>0.1</v>
      </c>
      <c r="M3649" s="27">
        <v>0.1</v>
      </c>
      <c r="N3649" s="27" t="s">
        <v>882</v>
      </c>
      <c r="O3649" s="30">
        <v>201905711</v>
      </c>
      <c r="P3649" s="22"/>
      <c r="Q3649" s="22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9"/>
    </row>
    <row r="3650" spans="1:29" x14ac:dyDescent="0.25">
      <c r="A3650" s="27">
        <v>1997</v>
      </c>
      <c r="B3650" s="27" t="s">
        <v>5553</v>
      </c>
      <c r="C3650" s="27" t="s">
        <v>674</v>
      </c>
      <c r="D3650" s="27" t="s">
        <v>752</v>
      </c>
      <c r="E3650" s="27" t="s">
        <v>5554</v>
      </c>
      <c r="F3650" s="28">
        <v>35532</v>
      </c>
      <c r="G3650" s="29">
        <v>0.15972222222222224</v>
      </c>
      <c r="H3650" s="28">
        <v>35532</v>
      </c>
      <c r="I3650" s="29">
        <v>0.18055555555555555</v>
      </c>
      <c r="J3650" s="27" t="s">
        <v>889</v>
      </c>
      <c r="K3650" s="27">
        <v>0</v>
      </c>
      <c r="L3650" s="27">
        <v>0.05</v>
      </c>
      <c r="M3650" s="27">
        <v>0.05</v>
      </c>
      <c r="N3650" s="27" t="s">
        <v>882</v>
      </c>
      <c r="O3650" s="30">
        <v>201700101</v>
      </c>
      <c r="P3650" s="22"/>
      <c r="Q3650" s="22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9"/>
    </row>
    <row r="3651" spans="1:29" x14ac:dyDescent="0.25">
      <c r="A3651" s="27">
        <v>1997</v>
      </c>
      <c r="B3651" s="27" t="s">
        <v>5552</v>
      </c>
      <c r="C3651" s="27" t="s">
        <v>674</v>
      </c>
      <c r="D3651" s="27" t="s">
        <v>3821</v>
      </c>
      <c r="E3651" s="27" t="s">
        <v>739</v>
      </c>
      <c r="F3651" s="28">
        <v>35532</v>
      </c>
      <c r="G3651" s="29">
        <v>0.37847222222222227</v>
      </c>
      <c r="H3651" s="28">
        <v>35532</v>
      </c>
      <c r="I3651" s="29">
        <v>0.49305555555555558</v>
      </c>
      <c r="J3651" s="27" t="s">
        <v>889</v>
      </c>
      <c r="K3651" s="27">
        <v>0</v>
      </c>
      <c r="L3651" s="27">
        <v>3</v>
      </c>
      <c r="M3651" s="27">
        <v>3</v>
      </c>
      <c r="N3651" s="27" t="s">
        <v>882</v>
      </c>
      <c r="O3651" s="30">
        <v>201806082</v>
      </c>
      <c r="P3651" s="22"/>
      <c r="Q3651" s="22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9"/>
    </row>
    <row r="3652" spans="1:29" x14ac:dyDescent="0.25">
      <c r="A3652" s="27">
        <v>1997</v>
      </c>
      <c r="B3652" s="27" t="s">
        <v>1600</v>
      </c>
      <c r="C3652" s="27" t="s">
        <v>676</v>
      </c>
      <c r="D3652" s="27" t="s">
        <v>901</v>
      </c>
      <c r="E3652" s="27" t="s">
        <v>824</v>
      </c>
      <c r="F3652" s="28">
        <v>35532</v>
      </c>
      <c r="G3652" s="29">
        <v>0.44791666666666669</v>
      </c>
      <c r="H3652" s="28">
        <v>35532</v>
      </c>
      <c r="I3652" s="29">
        <v>0.53472222222222221</v>
      </c>
      <c r="J3652" s="27" t="s">
        <v>889</v>
      </c>
      <c r="K3652" s="27">
        <v>0</v>
      </c>
      <c r="L3652" s="27">
        <v>0.25</v>
      </c>
      <c r="M3652" s="27">
        <v>0.25</v>
      </c>
      <c r="N3652" s="27" t="s">
        <v>882</v>
      </c>
      <c r="O3652" s="30">
        <v>202006381</v>
      </c>
      <c r="P3652" s="22"/>
      <c r="Q3652" s="22"/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9"/>
    </row>
    <row r="3653" spans="1:29" x14ac:dyDescent="0.25">
      <c r="A3653" s="27">
        <v>1997</v>
      </c>
      <c r="B3653" s="27" t="s">
        <v>5553</v>
      </c>
      <c r="C3653" s="27" t="s">
        <v>674</v>
      </c>
      <c r="D3653" s="27" t="s">
        <v>752</v>
      </c>
      <c r="E3653" s="27" t="s">
        <v>5554</v>
      </c>
      <c r="F3653" s="28">
        <v>35532</v>
      </c>
      <c r="G3653" s="29">
        <v>0.5</v>
      </c>
      <c r="H3653" s="28">
        <v>35532</v>
      </c>
      <c r="I3653" s="29">
        <v>0.54513888888888895</v>
      </c>
      <c r="J3653" s="27" t="s">
        <v>889</v>
      </c>
      <c r="K3653" s="27">
        <v>0</v>
      </c>
      <c r="L3653" s="27">
        <v>0.15</v>
      </c>
      <c r="M3653" s="27">
        <v>0.15</v>
      </c>
      <c r="N3653" s="27" t="s">
        <v>882</v>
      </c>
      <c r="O3653" s="30">
        <v>201907254</v>
      </c>
      <c r="P3653" s="22"/>
      <c r="Q3653" s="22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9"/>
    </row>
    <row r="3654" spans="1:29" x14ac:dyDescent="0.25">
      <c r="A3654" s="27">
        <v>1997</v>
      </c>
      <c r="B3654" s="27" t="s">
        <v>2074</v>
      </c>
      <c r="C3654" s="27" t="s">
        <v>676</v>
      </c>
      <c r="D3654" s="27" t="s">
        <v>887</v>
      </c>
      <c r="E3654" s="27" t="s">
        <v>1641</v>
      </c>
      <c r="F3654" s="28">
        <v>35532</v>
      </c>
      <c r="G3654" s="29">
        <v>0.5625</v>
      </c>
      <c r="H3654" s="28">
        <v>35532</v>
      </c>
      <c r="I3654" s="29">
        <v>0.58680555555555558</v>
      </c>
      <c r="J3654" s="27" t="s">
        <v>889</v>
      </c>
      <c r="K3654" s="27">
        <v>0</v>
      </c>
      <c r="L3654" s="27">
        <v>0.05</v>
      </c>
      <c r="M3654" s="27">
        <v>0.05</v>
      </c>
      <c r="N3654" s="27" t="s">
        <v>882</v>
      </c>
      <c r="O3654" s="30">
        <v>201806636</v>
      </c>
      <c r="P3654" s="22"/>
      <c r="Q3654" s="22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9"/>
    </row>
    <row r="3655" spans="1:29" x14ac:dyDescent="0.25">
      <c r="A3655" s="27">
        <v>1997</v>
      </c>
      <c r="B3655" s="27" t="s">
        <v>5565</v>
      </c>
      <c r="C3655" s="27" t="s">
        <v>674</v>
      </c>
      <c r="D3655" s="27" t="s">
        <v>3939</v>
      </c>
      <c r="E3655" s="27" t="s">
        <v>3940</v>
      </c>
      <c r="F3655" s="28">
        <v>35532</v>
      </c>
      <c r="G3655" s="29">
        <v>0.5625</v>
      </c>
      <c r="H3655" s="28">
        <v>35532</v>
      </c>
      <c r="I3655" s="29">
        <v>0.61111111111111105</v>
      </c>
      <c r="J3655" s="27" t="s">
        <v>889</v>
      </c>
      <c r="K3655" s="27">
        <v>0</v>
      </c>
      <c r="L3655" s="27">
        <v>0.1</v>
      </c>
      <c r="M3655" s="27">
        <v>0.1</v>
      </c>
      <c r="N3655" s="27" t="s">
        <v>882</v>
      </c>
      <c r="O3655" s="30">
        <v>202005330</v>
      </c>
      <c r="P3655" s="22"/>
      <c r="Q3655" s="22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9"/>
    </row>
    <row r="3656" spans="1:29" x14ac:dyDescent="0.25">
      <c r="A3656" s="27">
        <v>1997</v>
      </c>
      <c r="B3656" s="27" t="s">
        <v>2072</v>
      </c>
      <c r="C3656" s="27" t="s">
        <v>676</v>
      </c>
      <c r="D3656" s="27" t="s">
        <v>893</v>
      </c>
      <c r="E3656" s="27" t="s">
        <v>903</v>
      </c>
      <c r="F3656" s="28">
        <v>35532</v>
      </c>
      <c r="G3656" s="29">
        <v>0.59027777777777779</v>
      </c>
      <c r="H3656" s="28">
        <v>35532</v>
      </c>
      <c r="I3656" s="29">
        <v>0.68055555555555547</v>
      </c>
      <c r="J3656" s="27" t="s">
        <v>889</v>
      </c>
      <c r="K3656" s="27">
        <v>0.2</v>
      </c>
      <c r="L3656" s="27">
        <v>0</v>
      </c>
      <c r="M3656" s="27">
        <v>0.2</v>
      </c>
      <c r="N3656" s="27" t="s">
        <v>882</v>
      </c>
      <c r="O3656" s="30">
        <v>202003484</v>
      </c>
      <c r="P3656" s="22"/>
      <c r="Q3656" s="22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9"/>
    </row>
    <row r="3657" spans="1:29" x14ac:dyDescent="0.25">
      <c r="A3657" s="27">
        <v>1997</v>
      </c>
      <c r="B3657" s="27" t="s">
        <v>5552</v>
      </c>
      <c r="C3657" s="27" t="s">
        <v>674</v>
      </c>
      <c r="D3657" s="27" t="s">
        <v>3821</v>
      </c>
      <c r="E3657" s="27" t="s">
        <v>739</v>
      </c>
      <c r="F3657" s="28">
        <v>35532</v>
      </c>
      <c r="G3657" s="29">
        <v>0.62152777777777779</v>
      </c>
      <c r="H3657" s="28">
        <v>35532</v>
      </c>
      <c r="I3657" s="29">
        <v>0.66180555555555554</v>
      </c>
      <c r="J3657" s="27" t="s">
        <v>889</v>
      </c>
      <c r="K3657" s="27">
        <v>0</v>
      </c>
      <c r="L3657" s="27">
        <v>0.02</v>
      </c>
      <c r="M3657" s="27">
        <v>0.02</v>
      </c>
      <c r="N3657" s="27" t="s">
        <v>882</v>
      </c>
      <c r="O3657" s="30">
        <v>202004324</v>
      </c>
      <c r="P3657" s="22"/>
      <c r="Q3657" s="22"/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9"/>
    </row>
    <row r="3658" spans="1:29" x14ac:dyDescent="0.25">
      <c r="A3658" s="27">
        <v>1997</v>
      </c>
      <c r="B3658" s="27" t="s">
        <v>2745</v>
      </c>
      <c r="C3658" s="27" t="s">
        <v>2231</v>
      </c>
      <c r="D3658" s="27" t="s">
        <v>2246</v>
      </c>
      <c r="E3658" s="27" t="s">
        <v>827</v>
      </c>
      <c r="F3658" s="28">
        <v>35532</v>
      </c>
      <c r="G3658" s="29">
        <v>0.62222222222222223</v>
      </c>
      <c r="H3658" s="28">
        <v>35532</v>
      </c>
      <c r="I3658" s="29">
        <v>0.70833333333333337</v>
      </c>
      <c r="J3658" s="27"/>
      <c r="K3658" s="27">
        <v>0</v>
      </c>
      <c r="L3658" s="27">
        <v>0.1</v>
      </c>
      <c r="M3658" s="27">
        <v>0.1</v>
      </c>
      <c r="N3658" s="27" t="s">
        <v>2163</v>
      </c>
      <c r="O3658" s="30">
        <v>201909521</v>
      </c>
      <c r="P3658" s="22"/>
      <c r="Q3658" s="22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9"/>
    </row>
    <row r="3659" spans="1:29" x14ac:dyDescent="0.25">
      <c r="A3659" s="27">
        <v>1997</v>
      </c>
      <c r="B3659" s="27" t="s">
        <v>2068</v>
      </c>
      <c r="C3659" s="27" t="s">
        <v>676</v>
      </c>
      <c r="D3659" s="27" t="s">
        <v>905</v>
      </c>
      <c r="E3659" s="27" t="s">
        <v>2069</v>
      </c>
      <c r="F3659" s="28">
        <v>35532</v>
      </c>
      <c r="G3659" s="29">
        <v>0.68055555555555547</v>
      </c>
      <c r="H3659" s="28">
        <v>35532</v>
      </c>
      <c r="I3659" s="29">
        <v>0.70833333333333337</v>
      </c>
      <c r="J3659" s="27" t="s">
        <v>889</v>
      </c>
      <c r="K3659" s="27">
        <v>0</v>
      </c>
      <c r="L3659" s="27">
        <v>0.01</v>
      </c>
      <c r="M3659" s="27">
        <v>0.01</v>
      </c>
      <c r="N3659" s="27" t="s">
        <v>882</v>
      </c>
      <c r="O3659" s="30">
        <v>202004499</v>
      </c>
      <c r="P3659" s="22"/>
      <c r="Q3659" s="22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9"/>
    </row>
    <row r="3660" spans="1:29" x14ac:dyDescent="0.25">
      <c r="A3660" s="27">
        <v>1997</v>
      </c>
      <c r="B3660" s="27" t="s">
        <v>5553</v>
      </c>
      <c r="C3660" s="27" t="s">
        <v>674</v>
      </c>
      <c r="D3660" s="27" t="s">
        <v>752</v>
      </c>
      <c r="E3660" s="27" t="s">
        <v>5554</v>
      </c>
      <c r="F3660" s="28">
        <v>35532</v>
      </c>
      <c r="G3660" s="29">
        <v>0.70486111111111116</v>
      </c>
      <c r="H3660" s="28">
        <v>35532</v>
      </c>
      <c r="I3660" s="29">
        <v>0.74652777777777779</v>
      </c>
      <c r="J3660" s="27" t="s">
        <v>889</v>
      </c>
      <c r="K3660" s="27">
        <v>0</v>
      </c>
      <c r="L3660" s="27">
        <v>0.1</v>
      </c>
      <c r="M3660" s="27">
        <v>0.1</v>
      </c>
      <c r="N3660" s="27" t="s">
        <v>882</v>
      </c>
      <c r="O3660" s="30">
        <v>201806507</v>
      </c>
      <c r="P3660" s="22"/>
      <c r="Q3660" s="22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9"/>
    </row>
    <row r="3661" spans="1:29" x14ac:dyDescent="0.25">
      <c r="A3661" s="27">
        <v>1997</v>
      </c>
      <c r="B3661" s="27" t="s">
        <v>2155</v>
      </c>
      <c r="C3661" s="27" t="s">
        <v>676</v>
      </c>
      <c r="D3661" s="27" t="s">
        <v>905</v>
      </c>
      <c r="E3661" s="27" t="s">
        <v>1258</v>
      </c>
      <c r="F3661" s="28">
        <v>35532</v>
      </c>
      <c r="G3661" s="29">
        <v>0.72569444444444453</v>
      </c>
      <c r="H3661" s="28">
        <v>35532</v>
      </c>
      <c r="I3661" s="29">
        <v>0.78472222222222221</v>
      </c>
      <c r="J3661" s="27" t="s">
        <v>889</v>
      </c>
      <c r="K3661" s="27">
        <v>0</v>
      </c>
      <c r="L3661" s="27">
        <v>0.1</v>
      </c>
      <c r="M3661" s="27">
        <v>0.1</v>
      </c>
      <c r="N3661" s="27" t="s">
        <v>882</v>
      </c>
      <c r="O3661" s="30">
        <v>202007375</v>
      </c>
      <c r="P3661" s="22"/>
      <c r="Q3661" s="22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9"/>
    </row>
    <row r="3662" spans="1:29" x14ac:dyDescent="0.25">
      <c r="A3662" s="27">
        <v>1997</v>
      </c>
      <c r="B3662" s="27" t="s">
        <v>2068</v>
      </c>
      <c r="C3662" s="27" t="s">
        <v>676</v>
      </c>
      <c r="D3662" s="27" t="s">
        <v>905</v>
      </c>
      <c r="E3662" s="27" t="s">
        <v>2069</v>
      </c>
      <c r="F3662" s="28">
        <v>35532</v>
      </c>
      <c r="G3662" s="29">
        <v>0.72916666666666663</v>
      </c>
      <c r="H3662" s="28">
        <v>35532</v>
      </c>
      <c r="I3662" s="29">
        <v>0.77083333333333337</v>
      </c>
      <c r="J3662" s="27" t="s">
        <v>889</v>
      </c>
      <c r="K3662" s="27">
        <v>0</v>
      </c>
      <c r="L3662" s="27">
        <v>0.02</v>
      </c>
      <c r="M3662" s="27">
        <v>0.02</v>
      </c>
      <c r="N3662" s="27" t="s">
        <v>882</v>
      </c>
      <c r="O3662" s="30">
        <v>202103312</v>
      </c>
      <c r="P3662" s="22"/>
      <c r="Q3662" s="22"/>
      <c r="R3662" s="16"/>
      <c r="S3662" s="16"/>
      <c r="T3662" s="16"/>
      <c r="U3662" s="16"/>
      <c r="V3662" s="16"/>
      <c r="W3662" s="16"/>
      <c r="X3662" s="16"/>
      <c r="Y3662" s="16"/>
      <c r="Z3662" s="16"/>
      <c r="AA3662" s="16"/>
      <c r="AB3662" s="16"/>
      <c r="AC3662" s="19"/>
    </row>
    <row r="3663" spans="1:29" x14ac:dyDescent="0.25">
      <c r="A3663" s="27">
        <v>1997</v>
      </c>
      <c r="B3663" s="27" t="s">
        <v>5544</v>
      </c>
      <c r="C3663" s="27" t="s">
        <v>674</v>
      </c>
      <c r="D3663" s="27" t="s">
        <v>3884</v>
      </c>
      <c r="E3663" s="27" t="s">
        <v>4117</v>
      </c>
      <c r="F3663" s="28">
        <v>35532</v>
      </c>
      <c r="G3663" s="29">
        <v>0.76736111111111116</v>
      </c>
      <c r="H3663" s="28">
        <v>35532</v>
      </c>
      <c r="I3663" s="29">
        <v>0.79861111111111116</v>
      </c>
      <c r="J3663" s="27" t="s">
        <v>889</v>
      </c>
      <c r="K3663" s="27">
        <v>0</v>
      </c>
      <c r="L3663" s="27">
        <v>0.05</v>
      </c>
      <c r="M3663" s="27">
        <v>0.05</v>
      </c>
      <c r="N3663" s="27" t="s">
        <v>882</v>
      </c>
      <c r="O3663" s="30">
        <v>201504772</v>
      </c>
      <c r="P3663" s="22"/>
      <c r="Q3663" s="22"/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9"/>
    </row>
    <row r="3664" spans="1:29" x14ac:dyDescent="0.25">
      <c r="A3664" s="27">
        <v>1997</v>
      </c>
      <c r="B3664" s="27" t="s">
        <v>5557</v>
      </c>
      <c r="C3664" s="27" t="s">
        <v>674</v>
      </c>
      <c r="D3664" s="27" t="s">
        <v>3884</v>
      </c>
      <c r="E3664" s="27" t="s">
        <v>3885</v>
      </c>
      <c r="F3664" s="28">
        <v>35532</v>
      </c>
      <c r="G3664" s="29">
        <v>0.78819444444444453</v>
      </c>
      <c r="H3664" s="28">
        <v>35532</v>
      </c>
      <c r="I3664" s="29">
        <v>0.83333333333333337</v>
      </c>
      <c r="J3664" s="27" t="s">
        <v>889</v>
      </c>
      <c r="K3664" s="27">
        <v>0</v>
      </c>
      <c r="L3664" s="27">
        <v>0.15</v>
      </c>
      <c r="M3664" s="27">
        <v>0.15</v>
      </c>
      <c r="N3664" s="27" t="s">
        <v>882</v>
      </c>
      <c r="O3664" s="30">
        <v>201904529</v>
      </c>
      <c r="P3664" s="22"/>
      <c r="Q3664" s="22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9"/>
    </row>
    <row r="3665" spans="1:29" x14ac:dyDescent="0.25">
      <c r="A3665" s="27">
        <v>1997</v>
      </c>
      <c r="B3665" s="27" t="s">
        <v>5546</v>
      </c>
      <c r="C3665" s="27" t="s">
        <v>674</v>
      </c>
      <c r="D3665" s="27" t="s">
        <v>3827</v>
      </c>
      <c r="E3665" s="27" t="s">
        <v>3828</v>
      </c>
      <c r="F3665" s="28">
        <v>35532</v>
      </c>
      <c r="G3665" s="29">
        <v>0.82291666666666663</v>
      </c>
      <c r="H3665" s="28">
        <v>35532</v>
      </c>
      <c r="I3665" s="29">
        <v>0.88541666666666663</v>
      </c>
      <c r="J3665" s="27" t="s">
        <v>889</v>
      </c>
      <c r="K3665" s="27">
        <v>0</v>
      </c>
      <c r="L3665" s="27">
        <v>1</v>
      </c>
      <c r="M3665" s="27">
        <v>1</v>
      </c>
      <c r="N3665" s="27" t="s">
        <v>882</v>
      </c>
      <c r="O3665" s="30">
        <v>202005096</v>
      </c>
      <c r="P3665" s="22"/>
      <c r="Q3665" s="22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9"/>
    </row>
    <row r="3666" spans="1:29" x14ac:dyDescent="0.25">
      <c r="A3666" s="27">
        <v>1997</v>
      </c>
      <c r="B3666" s="27" t="s">
        <v>5548</v>
      </c>
      <c r="C3666" s="27" t="s">
        <v>674</v>
      </c>
      <c r="D3666" s="27" t="s">
        <v>1248</v>
      </c>
      <c r="E3666" s="27" t="s">
        <v>3913</v>
      </c>
      <c r="F3666" s="28">
        <v>35532</v>
      </c>
      <c r="G3666" s="29">
        <v>0.95138888888888884</v>
      </c>
      <c r="H3666" s="28">
        <v>35532</v>
      </c>
      <c r="I3666" s="29">
        <v>0.97222222222222221</v>
      </c>
      <c r="J3666" s="27" t="s">
        <v>889</v>
      </c>
      <c r="K3666" s="27">
        <v>0</v>
      </c>
      <c r="L3666" s="27">
        <v>0.05</v>
      </c>
      <c r="M3666" s="27">
        <v>0.05</v>
      </c>
      <c r="N3666" s="27" t="s">
        <v>882</v>
      </c>
      <c r="O3666" s="30">
        <v>201806246</v>
      </c>
      <c r="P3666" s="22"/>
      <c r="Q3666" s="22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9"/>
    </row>
    <row r="3667" spans="1:29" x14ac:dyDescent="0.25">
      <c r="A3667" s="27">
        <v>1997</v>
      </c>
      <c r="B3667" s="27" t="s">
        <v>2072</v>
      </c>
      <c r="C3667" s="27" t="s">
        <v>676</v>
      </c>
      <c r="D3667" s="27" t="s">
        <v>893</v>
      </c>
      <c r="E3667" s="27" t="s">
        <v>903</v>
      </c>
      <c r="F3667" s="28">
        <v>35533</v>
      </c>
      <c r="G3667" s="29">
        <v>1.0416666666666666E-2</v>
      </c>
      <c r="H3667" s="28">
        <v>35533</v>
      </c>
      <c r="I3667" s="29">
        <v>4.1666666666666664E-2</v>
      </c>
      <c r="J3667" s="27" t="s">
        <v>889</v>
      </c>
      <c r="K3667" s="27">
        <v>0.02</v>
      </c>
      <c r="L3667" s="27">
        <v>0</v>
      </c>
      <c r="M3667" s="27">
        <v>0.02</v>
      </c>
      <c r="N3667" s="27" t="s">
        <v>882</v>
      </c>
      <c r="O3667" s="30">
        <v>202103629</v>
      </c>
      <c r="P3667" s="22"/>
      <c r="Q3667" s="22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9"/>
    </row>
    <row r="3668" spans="1:29" x14ac:dyDescent="0.25">
      <c r="A3668" s="27">
        <v>1997</v>
      </c>
      <c r="B3668" s="27" t="s">
        <v>5541</v>
      </c>
      <c r="C3668" s="27" t="s">
        <v>674</v>
      </c>
      <c r="D3668" s="27" t="s">
        <v>3884</v>
      </c>
      <c r="E3668" s="27" t="s">
        <v>3967</v>
      </c>
      <c r="F3668" s="28">
        <v>35533</v>
      </c>
      <c r="G3668" s="29">
        <v>1.3888888888888888E-2</v>
      </c>
      <c r="H3668" s="28">
        <v>35533</v>
      </c>
      <c r="I3668" s="29">
        <v>9.375E-2</v>
      </c>
      <c r="J3668" s="27" t="s">
        <v>889</v>
      </c>
      <c r="K3668" s="27">
        <v>0</v>
      </c>
      <c r="L3668" s="27">
        <v>0.2</v>
      </c>
      <c r="M3668" s="27">
        <v>0.2</v>
      </c>
      <c r="N3668" s="27" t="s">
        <v>882</v>
      </c>
      <c r="O3668" s="30">
        <v>201705616</v>
      </c>
      <c r="P3668" s="22"/>
      <c r="Q3668" s="22"/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9"/>
    </row>
    <row r="3669" spans="1:29" x14ac:dyDescent="0.25">
      <c r="A3669" s="27">
        <v>1997</v>
      </c>
      <c r="B3669" s="27" t="s">
        <v>1648</v>
      </c>
      <c r="C3669" s="27" t="s">
        <v>676</v>
      </c>
      <c r="D3669" s="27" t="s">
        <v>901</v>
      </c>
      <c r="E3669" s="27" t="s">
        <v>1649</v>
      </c>
      <c r="F3669" s="28">
        <v>35533</v>
      </c>
      <c r="G3669" s="29">
        <v>0.19097222222222221</v>
      </c>
      <c r="H3669" s="28">
        <v>35533</v>
      </c>
      <c r="I3669" s="29">
        <v>0.29166666666666669</v>
      </c>
      <c r="J3669" s="27" t="s">
        <v>889</v>
      </c>
      <c r="K3669" s="27">
        <v>0</v>
      </c>
      <c r="L3669" s="27">
        <v>0.4</v>
      </c>
      <c r="M3669" s="27">
        <v>0.4</v>
      </c>
      <c r="N3669" s="27" t="s">
        <v>882</v>
      </c>
      <c r="O3669" s="30">
        <v>201800185</v>
      </c>
      <c r="P3669" s="22"/>
      <c r="Q3669" s="22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9"/>
    </row>
    <row r="3670" spans="1:29" x14ac:dyDescent="0.25">
      <c r="A3670" s="27">
        <v>1997</v>
      </c>
      <c r="B3670" s="27" t="s">
        <v>1648</v>
      </c>
      <c r="C3670" s="27" t="s">
        <v>676</v>
      </c>
      <c r="D3670" s="27" t="s">
        <v>901</v>
      </c>
      <c r="E3670" s="27" t="s">
        <v>1649</v>
      </c>
      <c r="F3670" s="28">
        <v>35533</v>
      </c>
      <c r="G3670" s="29">
        <v>0.3125</v>
      </c>
      <c r="H3670" s="28">
        <v>35533</v>
      </c>
      <c r="I3670" s="29">
        <v>0.33333333333333331</v>
      </c>
      <c r="J3670" s="27" t="s">
        <v>889</v>
      </c>
      <c r="K3670" s="27">
        <v>0</v>
      </c>
      <c r="L3670" s="27">
        <v>0.02</v>
      </c>
      <c r="M3670" s="27">
        <v>0.02</v>
      </c>
      <c r="N3670" s="27" t="s">
        <v>882</v>
      </c>
      <c r="O3670" s="30">
        <v>202004186</v>
      </c>
      <c r="P3670" s="22"/>
      <c r="Q3670" s="22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9"/>
    </row>
    <row r="3671" spans="1:29" x14ac:dyDescent="0.25">
      <c r="A3671" s="27">
        <v>1997</v>
      </c>
      <c r="B3671" s="27" t="s">
        <v>2063</v>
      </c>
      <c r="C3671" s="27" t="s">
        <v>676</v>
      </c>
      <c r="D3671" s="27" t="s">
        <v>905</v>
      </c>
      <c r="E3671" s="27" t="s">
        <v>912</v>
      </c>
      <c r="F3671" s="28">
        <v>35533</v>
      </c>
      <c r="G3671" s="29">
        <v>0.37847222222222227</v>
      </c>
      <c r="H3671" s="28">
        <v>35533</v>
      </c>
      <c r="I3671" s="29">
        <v>0.39930555555555558</v>
      </c>
      <c r="J3671" s="27" t="s">
        <v>889</v>
      </c>
      <c r="K3671" s="27">
        <v>0</v>
      </c>
      <c r="L3671" s="27">
        <v>0.05</v>
      </c>
      <c r="M3671" s="27">
        <v>0.05</v>
      </c>
      <c r="N3671" s="27" t="s">
        <v>882</v>
      </c>
      <c r="O3671" s="30">
        <v>202006302</v>
      </c>
      <c r="P3671" s="22"/>
      <c r="Q3671" s="22"/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9"/>
    </row>
    <row r="3672" spans="1:29" x14ac:dyDescent="0.25">
      <c r="A3672" s="27">
        <v>1997</v>
      </c>
      <c r="B3672" s="27" t="s">
        <v>5531</v>
      </c>
      <c r="C3672" s="27" t="s">
        <v>674</v>
      </c>
      <c r="D3672" s="27" t="s">
        <v>3841</v>
      </c>
      <c r="E3672" s="27" t="s">
        <v>3927</v>
      </c>
      <c r="F3672" s="28">
        <v>35533</v>
      </c>
      <c r="G3672" s="29">
        <v>0.39999999999999997</v>
      </c>
      <c r="H3672" s="28">
        <v>35533</v>
      </c>
      <c r="I3672" s="29">
        <v>0.47638888888888892</v>
      </c>
      <c r="J3672" s="27" t="s">
        <v>889</v>
      </c>
      <c r="K3672" s="27">
        <v>0</v>
      </c>
      <c r="L3672" s="27">
        <v>0.2</v>
      </c>
      <c r="M3672" s="27">
        <v>0.2</v>
      </c>
      <c r="N3672" s="27" t="s">
        <v>882</v>
      </c>
      <c r="O3672" s="30">
        <v>201907345</v>
      </c>
      <c r="P3672" s="22"/>
      <c r="Q3672" s="22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9"/>
    </row>
    <row r="3673" spans="1:29" x14ac:dyDescent="0.25">
      <c r="A3673" s="27">
        <v>1997</v>
      </c>
      <c r="B3673" s="27" t="s">
        <v>5547</v>
      </c>
      <c r="C3673" s="27" t="s">
        <v>674</v>
      </c>
      <c r="D3673" s="27" t="s">
        <v>802</v>
      </c>
      <c r="E3673" s="27" t="s">
        <v>3931</v>
      </c>
      <c r="F3673" s="28">
        <v>35533</v>
      </c>
      <c r="G3673" s="29">
        <v>0.39999999999999997</v>
      </c>
      <c r="H3673" s="28">
        <v>35533</v>
      </c>
      <c r="I3673" s="29">
        <v>0.43472222222222223</v>
      </c>
      <c r="J3673" s="27" t="s">
        <v>889</v>
      </c>
      <c r="K3673" s="27">
        <v>0</v>
      </c>
      <c r="L3673" s="27">
        <v>0.04</v>
      </c>
      <c r="M3673" s="27">
        <v>0.04</v>
      </c>
      <c r="N3673" s="27" t="s">
        <v>882</v>
      </c>
      <c r="O3673" s="30">
        <v>202005942</v>
      </c>
      <c r="P3673" s="22"/>
      <c r="Q3673" s="22"/>
      <c r="R3673" s="16"/>
      <c r="S3673" s="16"/>
      <c r="T3673" s="16"/>
      <c r="U3673" s="16"/>
      <c r="V3673" s="16"/>
      <c r="W3673" s="16"/>
      <c r="X3673" s="16"/>
      <c r="Y3673" s="16"/>
      <c r="Z3673" s="16"/>
      <c r="AA3673" s="16"/>
      <c r="AB3673" s="16"/>
      <c r="AC3673" s="19"/>
    </row>
    <row r="3674" spans="1:29" x14ac:dyDescent="0.25">
      <c r="A3674" s="27">
        <v>1997</v>
      </c>
      <c r="B3674" s="27" t="s">
        <v>5540</v>
      </c>
      <c r="C3674" s="27" t="s">
        <v>674</v>
      </c>
      <c r="D3674" s="27" t="s">
        <v>3884</v>
      </c>
      <c r="E3674" s="27" t="s">
        <v>4268</v>
      </c>
      <c r="F3674" s="28">
        <v>35533</v>
      </c>
      <c r="G3674" s="29">
        <v>0.43055555555555558</v>
      </c>
      <c r="H3674" s="28">
        <v>35533</v>
      </c>
      <c r="I3674" s="29">
        <v>0.54513888888888895</v>
      </c>
      <c r="J3674" s="27" t="s">
        <v>889</v>
      </c>
      <c r="K3674" s="27">
        <v>0</v>
      </c>
      <c r="L3674" s="27">
        <v>0.5</v>
      </c>
      <c r="M3674" s="27">
        <v>0.5</v>
      </c>
      <c r="N3674" s="27" t="s">
        <v>882</v>
      </c>
      <c r="O3674" s="30">
        <v>201704710</v>
      </c>
      <c r="P3674" s="22"/>
      <c r="Q3674" s="22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9"/>
    </row>
    <row r="3675" spans="1:29" x14ac:dyDescent="0.25">
      <c r="A3675" s="27">
        <v>1997</v>
      </c>
      <c r="B3675" s="27" t="s">
        <v>5545</v>
      </c>
      <c r="C3675" s="27" t="s">
        <v>674</v>
      </c>
      <c r="D3675" s="27" t="s">
        <v>4037</v>
      </c>
      <c r="E3675" s="27" t="s">
        <v>4319</v>
      </c>
      <c r="F3675" s="28">
        <v>35533</v>
      </c>
      <c r="G3675" s="29">
        <v>0.47569444444444442</v>
      </c>
      <c r="H3675" s="28">
        <v>35533</v>
      </c>
      <c r="I3675" s="29">
        <v>0.57638888888888895</v>
      </c>
      <c r="J3675" s="27" t="s">
        <v>889</v>
      </c>
      <c r="K3675" s="27">
        <v>0</v>
      </c>
      <c r="L3675" s="27">
        <v>1</v>
      </c>
      <c r="M3675" s="27">
        <v>1</v>
      </c>
      <c r="N3675" s="27" t="s">
        <v>882</v>
      </c>
      <c r="O3675" s="30">
        <v>202007525</v>
      </c>
      <c r="P3675" s="22"/>
      <c r="Q3675" s="22"/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9"/>
    </row>
    <row r="3676" spans="1:29" x14ac:dyDescent="0.25">
      <c r="A3676" s="27">
        <v>1997</v>
      </c>
      <c r="B3676" s="27" t="s">
        <v>5548</v>
      </c>
      <c r="C3676" s="27" t="s">
        <v>674</v>
      </c>
      <c r="D3676" s="27" t="s">
        <v>1248</v>
      </c>
      <c r="E3676" s="27" t="s">
        <v>3913</v>
      </c>
      <c r="F3676" s="28">
        <v>35533</v>
      </c>
      <c r="G3676" s="29">
        <v>0.52083333333333337</v>
      </c>
      <c r="H3676" s="28">
        <v>35533</v>
      </c>
      <c r="I3676" s="29">
        <v>0.55208333333333337</v>
      </c>
      <c r="J3676" s="27" t="s">
        <v>889</v>
      </c>
      <c r="K3676" s="27">
        <v>0</v>
      </c>
      <c r="L3676" s="27">
        <v>0.06</v>
      </c>
      <c r="M3676" s="27">
        <v>0.06</v>
      </c>
      <c r="N3676" s="27" t="s">
        <v>882</v>
      </c>
      <c r="O3676" s="30">
        <v>201604360</v>
      </c>
      <c r="P3676" s="22"/>
      <c r="Q3676" s="22"/>
      <c r="R3676" s="16"/>
      <c r="S3676" s="16"/>
      <c r="T3676" s="16"/>
      <c r="U3676" s="16"/>
      <c r="V3676" s="16"/>
      <c r="W3676" s="16"/>
      <c r="X3676" s="16"/>
      <c r="Y3676" s="16"/>
      <c r="Z3676" s="16"/>
      <c r="AA3676" s="16"/>
      <c r="AB3676" s="16"/>
      <c r="AC3676" s="19"/>
    </row>
    <row r="3677" spans="1:29" x14ac:dyDescent="0.25">
      <c r="A3677" s="27">
        <v>1997</v>
      </c>
      <c r="B3677" s="27" t="s">
        <v>2155</v>
      </c>
      <c r="C3677" s="27" t="s">
        <v>676</v>
      </c>
      <c r="D3677" s="27" t="s">
        <v>905</v>
      </c>
      <c r="E3677" s="27" t="s">
        <v>1258</v>
      </c>
      <c r="F3677" s="28">
        <v>35533</v>
      </c>
      <c r="G3677" s="29">
        <v>0.55208333333333337</v>
      </c>
      <c r="H3677" s="28">
        <v>35533</v>
      </c>
      <c r="I3677" s="29">
        <v>0.57986111111111105</v>
      </c>
      <c r="J3677" s="27" t="s">
        <v>889</v>
      </c>
      <c r="K3677" s="27">
        <v>0</v>
      </c>
      <c r="L3677" s="27">
        <v>0.25</v>
      </c>
      <c r="M3677" s="27">
        <v>0.25</v>
      </c>
      <c r="N3677" s="27" t="s">
        <v>882</v>
      </c>
      <c r="O3677" s="30">
        <v>202008866</v>
      </c>
      <c r="P3677" s="22"/>
      <c r="Q3677" s="22"/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9"/>
    </row>
    <row r="3678" spans="1:29" x14ac:dyDescent="0.25">
      <c r="A3678" s="27">
        <v>1997</v>
      </c>
      <c r="B3678" s="27" t="s">
        <v>1648</v>
      </c>
      <c r="C3678" s="27" t="s">
        <v>676</v>
      </c>
      <c r="D3678" s="27" t="s">
        <v>901</v>
      </c>
      <c r="E3678" s="27" t="s">
        <v>1649</v>
      </c>
      <c r="F3678" s="28">
        <v>35533</v>
      </c>
      <c r="G3678" s="29">
        <v>0.5625</v>
      </c>
      <c r="H3678" s="28">
        <v>35533</v>
      </c>
      <c r="I3678" s="29">
        <v>0.58680555555555558</v>
      </c>
      <c r="J3678" s="27" t="s">
        <v>889</v>
      </c>
      <c r="K3678" s="27">
        <v>0</v>
      </c>
      <c r="L3678" s="27">
        <v>0.04</v>
      </c>
      <c r="M3678" s="27">
        <v>0.04</v>
      </c>
      <c r="N3678" s="27" t="s">
        <v>882</v>
      </c>
      <c r="O3678" s="30">
        <v>202007036</v>
      </c>
      <c r="P3678" s="22"/>
      <c r="Q3678" s="22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9"/>
    </row>
    <row r="3679" spans="1:29" x14ac:dyDescent="0.25">
      <c r="A3679" s="27">
        <v>1997</v>
      </c>
      <c r="B3679" s="27" t="s">
        <v>2064</v>
      </c>
      <c r="C3679" s="27" t="s">
        <v>676</v>
      </c>
      <c r="D3679" s="27" t="s">
        <v>1004</v>
      </c>
      <c r="E3679" s="27" t="s">
        <v>1005</v>
      </c>
      <c r="F3679" s="28">
        <v>35533</v>
      </c>
      <c r="G3679" s="29">
        <v>0.56597222222222221</v>
      </c>
      <c r="H3679" s="28">
        <v>35533</v>
      </c>
      <c r="I3679" s="29">
        <v>0.64583333333333337</v>
      </c>
      <c r="J3679" s="27" t="s">
        <v>889</v>
      </c>
      <c r="K3679" s="27">
        <v>0</v>
      </c>
      <c r="L3679" s="27">
        <v>0.5</v>
      </c>
      <c r="M3679" s="27">
        <v>0.5</v>
      </c>
      <c r="N3679" s="27" t="s">
        <v>882</v>
      </c>
      <c r="O3679" s="30">
        <v>201706766</v>
      </c>
      <c r="P3679" s="22"/>
      <c r="Q3679" s="22"/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  <c r="AB3679" s="16"/>
      <c r="AC3679" s="19"/>
    </row>
    <row r="3680" spans="1:29" x14ac:dyDescent="0.25">
      <c r="A3680" s="27">
        <v>1997</v>
      </c>
      <c r="B3680" s="27" t="s">
        <v>5540</v>
      </c>
      <c r="C3680" s="27" t="s">
        <v>674</v>
      </c>
      <c r="D3680" s="27" t="s">
        <v>3884</v>
      </c>
      <c r="E3680" s="27" t="s">
        <v>4268</v>
      </c>
      <c r="F3680" s="28">
        <v>35533</v>
      </c>
      <c r="G3680" s="29">
        <v>0.57638888888888895</v>
      </c>
      <c r="H3680" s="28">
        <v>35533</v>
      </c>
      <c r="I3680" s="29">
        <v>0.81944444444444453</v>
      </c>
      <c r="J3680" s="27" t="s">
        <v>889</v>
      </c>
      <c r="K3680" s="27">
        <v>0</v>
      </c>
      <c r="L3680" s="27">
        <v>0.15</v>
      </c>
      <c r="M3680" s="27">
        <v>0.15</v>
      </c>
      <c r="N3680" s="27" t="s">
        <v>882</v>
      </c>
      <c r="O3680" s="30">
        <v>201506045</v>
      </c>
      <c r="P3680" s="22"/>
      <c r="Q3680" s="22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9"/>
    </row>
    <row r="3681" spans="1:29" x14ac:dyDescent="0.25">
      <c r="A3681" s="27">
        <v>1997</v>
      </c>
      <c r="B3681" s="27" t="s">
        <v>2617</v>
      </c>
      <c r="C3681" s="27" t="s">
        <v>2231</v>
      </c>
      <c r="D3681" s="27" t="s">
        <v>2268</v>
      </c>
      <c r="E3681" s="27" t="s">
        <v>2271</v>
      </c>
      <c r="F3681" s="28">
        <v>35533</v>
      </c>
      <c r="G3681" s="29">
        <v>0.61805555555555558</v>
      </c>
      <c r="H3681" s="28">
        <v>35533</v>
      </c>
      <c r="I3681" s="29">
        <v>0.65972222222222221</v>
      </c>
      <c r="J3681" s="27"/>
      <c r="K3681" s="27">
        <v>0.1</v>
      </c>
      <c r="L3681" s="27">
        <v>0</v>
      </c>
      <c r="M3681" s="27">
        <v>0.1</v>
      </c>
      <c r="N3681" s="27" t="s">
        <v>2163</v>
      </c>
      <c r="O3681" s="30">
        <v>202005356</v>
      </c>
      <c r="P3681" s="22"/>
      <c r="Q3681" s="22"/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9"/>
    </row>
    <row r="3682" spans="1:29" x14ac:dyDescent="0.25">
      <c r="A3682" s="27">
        <v>1997</v>
      </c>
      <c r="B3682" s="27" t="s">
        <v>5539</v>
      </c>
      <c r="C3682" s="27" t="s">
        <v>674</v>
      </c>
      <c r="D3682" s="27" t="s">
        <v>3859</v>
      </c>
      <c r="E3682" s="27" t="s">
        <v>807</v>
      </c>
      <c r="F3682" s="28">
        <v>35533</v>
      </c>
      <c r="G3682" s="29">
        <v>0.65625</v>
      </c>
      <c r="H3682" s="28">
        <v>35533</v>
      </c>
      <c r="I3682" s="29">
        <v>0.67361111111111116</v>
      </c>
      <c r="J3682" s="27" t="s">
        <v>889</v>
      </c>
      <c r="K3682" s="27">
        <v>0</v>
      </c>
      <c r="L3682" s="27">
        <v>0.03</v>
      </c>
      <c r="M3682" s="27">
        <v>0.03</v>
      </c>
      <c r="N3682" s="27" t="s">
        <v>882</v>
      </c>
      <c r="O3682" s="30">
        <v>201904692</v>
      </c>
      <c r="P3682" s="22"/>
      <c r="Q3682" s="22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9"/>
    </row>
    <row r="3683" spans="1:29" x14ac:dyDescent="0.25">
      <c r="A3683" s="27">
        <v>1997</v>
      </c>
      <c r="B3683" s="27" t="s">
        <v>2155</v>
      </c>
      <c r="C3683" s="27" t="s">
        <v>676</v>
      </c>
      <c r="D3683" s="27" t="s">
        <v>905</v>
      </c>
      <c r="E3683" s="27" t="s">
        <v>1258</v>
      </c>
      <c r="F3683" s="28">
        <v>35533</v>
      </c>
      <c r="G3683" s="29">
        <v>0.65972222222222221</v>
      </c>
      <c r="H3683" s="28">
        <v>35533</v>
      </c>
      <c r="I3683" s="29">
        <v>0.69791666666666663</v>
      </c>
      <c r="J3683" s="27" t="s">
        <v>889</v>
      </c>
      <c r="K3683" s="27">
        <v>0</v>
      </c>
      <c r="L3683" s="27">
        <v>0.2</v>
      </c>
      <c r="M3683" s="27">
        <v>0.2</v>
      </c>
      <c r="N3683" s="27" t="s">
        <v>882</v>
      </c>
      <c r="O3683" s="30">
        <v>201909929</v>
      </c>
      <c r="P3683" s="22"/>
      <c r="Q3683" s="22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9"/>
    </row>
    <row r="3684" spans="1:29" x14ac:dyDescent="0.25">
      <c r="A3684" s="27">
        <v>1997</v>
      </c>
      <c r="B3684" s="27" t="s">
        <v>1648</v>
      </c>
      <c r="C3684" s="27" t="s">
        <v>676</v>
      </c>
      <c r="D3684" s="27" t="s">
        <v>901</v>
      </c>
      <c r="E3684" s="27" t="s">
        <v>1649</v>
      </c>
      <c r="F3684" s="28">
        <v>35533</v>
      </c>
      <c r="G3684" s="29">
        <v>0.66666666666666663</v>
      </c>
      <c r="H3684" s="28">
        <v>35533</v>
      </c>
      <c r="I3684" s="29">
        <v>0.76388888888888884</v>
      </c>
      <c r="J3684" s="27" t="s">
        <v>889</v>
      </c>
      <c r="K3684" s="27">
        <v>0</v>
      </c>
      <c r="L3684" s="27">
        <v>0.2</v>
      </c>
      <c r="M3684" s="27">
        <v>0.2</v>
      </c>
      <c r="N3684" s="27" t="s">
        <v>882</v>
      </c>
      <c r="O3684" s="30">
        <v>202008110</v>
      </c>
      <c r="P3684" s="22"/>
      <c r="Q3684" s="22"/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9"/>
    </row>
    <row r="3685" spans="1:29" x14ac:dyDescent="0.25">
      <c r="A3685" s="27">
        <v>1997</v>
      </c>
      <c r="B3685" s="27" t="s">
        <v>2065</v>
      </c>
      <c r="C3685" s="27" t="s">
        <v>676</v>
      </c>
      <c r="D3685" s="27" t="s">
        <v>991</v>
      </c>
      <c r="E3685" s="27" t="s">
        <v>1127</v>
      </c>
      <c r="F3685" s="28">
        <v>35533</v>
      </c>
      <c r="G3685" s="29">
        <v>0.68055555555555547</v>
      </c>
      <c r="H3685" s="28">
        <v>35533</v>
      </c>
      <c r="I3685" s="29">
        <v>0.74305555555555547</v>
      </c>
      <c r="J3685" s="27" t="s">
        <v>889</v>
      </c>
      <c r="K3685" s="27">
        <v>0</v>
      </c>
      <c r="L3685" s="27">
        <v>0.01</v>
      </c>
      <c r="M3685" s="27">
        <v>0.01</v>
      </c>
      <c r="N3685" s="27" t="s">
        <v>882</v>
      </c>
      <c r="O3685" s="30">
        <v>201503392</v>
      </c>
      <c r="P3685" s="22"/>
      <c r="Q3685" s="22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9"/>
    </row>
    <row r="3686" spans="1:29" x14ac:dyDescent="0.25">
      <c r="A3686" s="27">
        <v>1997</v>
      </c>
      <c r="B3686" s="27" t="s">
        <v>5542</v>
      </c>
      <c r="C3686" s="27" t="s">
        <v>674</v>
      </c>
      <c r="D3686" s="27" t="s">
        <v>3841</v>
      </c>
      <c r="E3686" s="27" t="s">
        <v>3937</v>
      </c>
      <c r="F3686" s="28">
        <v>35533</v>
      </c>
      <c r="G3686" s="29">
        <v>0.6875</v>
      </c>
      <c r="H3686" s="28">
        <v>35533</v>
      </c>
      <c r="I3686" s="29">
        <v>0.72916666666666663</v>
      </c>
      <c r="J3686" s="27" t="s">
        <v>889</v>
      </c>
      <c r="K3686" s="27">
        <v>0</v>
      </c>
      <c r="L3686" s="27">
        <v>0.05</v>
      </c>
      <c r="M3686" s="27">
        <v>0.05</v>
      </c>
      <c r="N3686" s="27" t="s">
        <v>882</v>
      </c>
      <c r="O3686" s="30">
        <v>200802871</v>
      </c>
      <c r="P3686" s="22"/>
      <c r="Q3686" s="22"/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9"/>
    </row>
    <row r="3687" spans="1:29" x14ac:dyDescent="0.25">
      <c r="A3687" s="27">
        <v>1997</v>
      </c>
      <c r="B3687" s="27" t="s">
        <v>5550</v>
      </c>
      <c r="C3687" s="27" t="s">
        <v>674</v>
      </c>
      <c r="D3687" s="27" t="s">
        <v>3939</v>
      </c>
      <c r="E3687" s="27" t="s">
        <v>3987</v>
      </c>
      <c r="F3687" s="28">
        <v>35533</v>
      </c>
      <c r="G3687" s="29">
        <v>0.70694444444444438</v>
      </c>
      <c r="H3687" s="28">
        <v>35533</v>
      </c>
      <c r="I3687" s="29">
        <v>0.76041666666666663</v>
      </c>
      <c r="J3687" s="27" t="s">
        <v>889</v>
      </c>
      <c r="K3687" s="27">
        <v>0</v>
      </c>
      <c r="L3687" s="27">
        <v>1.5</v>
      </c>
      <c r="M3687" s="27">
        <v>1.5</v>
      </c>
      <c r="N3687" s="27" t="s">
        <v>882</v>
      </c>
      <c r="O3687" s="30">
        <v>201907316</v>
      </c>
      <c r="P3687" s="22"/>
      <c r="Q3687" s="22"/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9"/>
    </row>
    <row r="3688" spans="1:29" x14ac:dyDescent="0.25">
      <c r="A3688" s="27">
        <v>1997</v>
      </c>
      <c r="B3688" s="27" t="s">
        <v>5534</v>
      </c>
      <c r="C3688" s="27" t="s">
        <v>674</v>
      </c>
      <c r="D3688" s="27" t="s">
        <v>853</v>
      </c>
      <c r="E3688" s="27" t="s">
        <v>4601</v>
      </c>
      <c r="F3688" s="28">
        <v>35533</v>
      </c>
      <c r="G3688" s="29">
        <v>0.77083333333333337</v>
      </c>
      <c r="H3688" s="28">
        <v>35533</v>
      </c>
      <c r="I3688" s="29">
        <v>0.8305555555555556</v>
      </c>
      <c r="J3688" s="27" t="s">
        <v>889</v>
      </c>
      <c r="K3688" s="27">
        <v>0</v>
      </c>
      <c r="L3688" s="27">
        <v>0.1</v>
      </c>
      <c r="M3688" s="27">
        <v>0.1</v>
      </c>
      <c r="N3688" s="27" t="s">
        <v>882</v>
      </c>
      <c r="O3688" s="30">
        <v>201906834</v>
      </c>
      <c r="P3688" s="22"/>
      <c r="Q3688" s="22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9"/>
    </row>
    <row r="3689" spans="1:29" x14ac:dyDescent="0.25">
      <c r="A3689" s="27">
        <v>1997</v>
      </c>
      <c r="B3689" s="27" t="s">
        <v>2064</v>
      </c>
      <c r="C3689" s="27" t="s">
        <v>676</v>
      </c>
      <c r="D3689" s="27" t="s">
        <v>1004</v>
      </c>
      <c r="E3689" s="27" t="s">
        <v>1005</v>
      </c>
      <c r="F3689" s="28">
        <v>35533</v>
      </c>
      <c r="G3689" s="29">
        <v>0.80555555555555547</v>
      </c>
      <c r="H3689" s="28">
        <v>35533</v>
      </c>
      <c r="I3689" s="29">
        <v>0.88194444444444453</v>
      </c>
      <c r="J3689" s="27" t="s">
        <v>889</v>
      </c>
      <c r="K3689" s="27">
        <v>0</v>
      </c>
      <c r="L3689" s="27">
        <v>0.5</v>
      </c>
      <c r="M3689" s="27">
        <v>0.5</v>
      </c>
      <c r="N3689" s="27" t="s">
        <v>882</v>
      </c>
      <c r="O3689" s="30">
        <v>202102696</v>
      </c>
      <c r="P3689" s="22"/>
      <c r="Q3689" s="22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9"/>
    </row>
    <row r="3690" spans="1:29" x14ac:dyDescent="0.25">
      <c r="A3690" s="27">
        <v>1997</v>
      </c>
      <c r="B3690" s="27" t="s">
        <v>5543</v>
      </c>
      <c r="C3690" s="27" t="s">
        <v>674</v>
      </c>
      <c r="D3690" s="27" t="s">
        <v>4037</v>
      </c>
      <c r="E3690" s="27" t="s">
        <v>825</v>
      </c>
      <c r="F3690" s="28">
        <v>35533</v>
      </c>
      <c r="G3690" s="29">
        <v>0.81597222222222221</v>
      </c>
      <c r="H3690" s="28">
        <v>35533</v>
      </c>
      <c r="I3690" s="29">
        <v>0.89583333333333337</v>
      </c>
      <c r="J3690" s="27" t="s">
        <v>889</v>
      </c>
      <c r="K3690" s="27">
        <v>0</v>
      </c>
      <c r="L3690" s="27">
        <v>0.04</v>
      </c>
      <c r="M3690" s="27">
        <v>0.04</v>
      </c>
      <c r="N3690" s="27" t="s">
        <v>882</v>
      </c>
      <c r="O3690" s="30">
        <v>200700267</v>
      </c>
      <c r="P3690" s="22"/>
      <c r="Q3690" s="22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9"/>
    </row>
    <row r="3691" spans="1:29" x14ac:dyDescent="0.25">
      <c r="A3691" s="27">
        <v>1997</v>
      </c>
      <c r="B3691" s="27" t="s">
        <v>5538</v>
      </c>
      <c r="C3691" s="27" t="s">
        <v>674</v>
      </c>
      <c r="D3691" s="27" t="s">
        <v>3884</v>
      </c>
      <c r="E3691" s="27" t="s">
        <v>5488</v>
      </c>
      <c r="F3691" s="28">
        <v>35533</v>
      </c>
      <c r="G3691" s="29">
        <v>0.81944444444444453</v>
      </c>
      <c r="H3691" s="28">
        <v>35533</v>
      </c>
      <c r="I3691" s="29">
        <v>0.875</v>
      </c>
      <c r="J3691" s="27" t="s">
        <v>889</v>
      </c>
      <c r="K3691" s="27">
        <v>0</v>
      </c>
      <c r="L3691" s="27">
        <v>0.02</v>
      </c>
      <c r="M3691" s="27">
        <v>0.02</v>
      </c>
      <c r="N3691" s="27" t="s">
        <v>882</v>
      </c>
      <c r="O3691" s="30">
        <v>201706415</v>
      </c>
      <c r="P3691" s="22"/>
      <c r="Q3691" s="22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9"/>
    </row>
    <row r="3692" spans="1:29" x14ac:dyDescent="0.25">
      <c r="A3692" s="27">
        <v>1997</v>
      </c>
      <c r="B3692" s="27" t="s">
        <v>5531</v>
      </c>
      <c r="C3692" s="27" t="s">
        <v>674</v>
      </c>
      <c r="D3692" s="27" t="s">
        <v>3841</v>
      </c>
      <c r="E3692" s="27" t="s">
        <v>3927</v>
      </c>
      <c r="F3692" s="28">
        <v>35533</v>
      </c>
      <c r="G3692" s="29">
        <v>0.84027777777777779</v>
      </c>
      <c r="H3692" s="28">
        <v>35533</v>
      </c>
      <c r="I3692" s="29">
        <v>0.89236111111111116</v>
      </c>
      <c r="J3692" s="27" t="s">
        <v>889</v>
      </c>
      <c r="K3692" s="27">
        <v>0</v>
      </c>
      <c r="L3692" s="27">
        <v>0.3</v>
      </c>
      <c r="M3692" s="27">
        <v>0.3</v>
      </c>
      <c r="N3692" s="27" t="s">
        <v>882</v>
      </c>
      <c r="O3692" s="30">
        <v>201906051</v>
      </c>
      <c r="P3692" s="22"/>
      <c r="Q3692" s="22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9"/>
    </row>
    <row r="3693" spans="1:29" x14ac:dyDescent="0.25">
      <c r="A3693" s="27">
        <v>1997</v>
      </c>
      <c r="B3693" s="27" t="s">
        <v>5532</v>
      </c>
      <c r="C3693" s="27" t="s">
        <v>674</v>
      </c>
      <c r="D3693" s="27" t="s">
        <v>3827</v>
      </c>
      <c r="E3693" s="27" t="s">
        <v>1223</v>
      </c>
      <c r="F3693" s="28">
        <v>35533</v>
      </c>
      <c r="G3693" s="29">
        <v>0.84375</v>
      </c>
      <c r="H3693" s="28">
        <v>35533</v>
      </c>
      <c r="I3693" s="29">
        <v>0.88194444444444453</v>
      </c>
      <c r="J3693" s="27" t="s">
        <v>889</v>
      </c>
      <c r="K3693" s="27">
        <v>0</v>
      </c>
      <c r="L3693" s="27">
        <v>0.05</v>
      </c>
      <c r="M3693" s="27">
        <v>0.05</v>
      </c>
      <c r="N3693" s="27" t="s">
        <v>882</v>
      </c>
      <c r="O3693" s="30">
        <v>201907457</v>
      </c>
      <c r="P3693" s="22"/>
      <c r="Q3693" s="22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9"/>
    </row>
    <row r="3694" spans="1:29" x14ac:dyDescent="0.25">
      <c r="A3694" s="27">
        <v>1997</v>
      </c>
      <c r="B3694" s="27" t="s">
        <v>5565</v>
      </c>
      <c r="C3694" s="27" t="s">
        <v>674</v>
      </c>
      <c r="D3694" s="27" t="s">
        <v>3939</v>
      </c>
      <c r="E3694" s="27" t="s">
        <v>3940</v>
      </c>
      <c r="F3694" s="28">
        <v>35533</v>
      </c>
      <c r="G3694" s="29">
        <v>0.84375</v>
      </c>
      <c r="H3694" s="28">
        <v>35533</v>
      </c>
      <c r="I3694" s="29">
        <v>0.87152777777777779</v>
      </c>
      <c r="J3694" s="27" t="s">
        <v>889</v>
      </c>
      <c r="K3694" s="27">
        <v>0</v>
      </c>
      <c r="L3694" s="27">
        <v>0.05</v>
      </c>
      <c r="M3694" s="27">
        <v>0.05</v>
      </c>
      <c r="N3694" s="27" t="s">
        <v>882</v>
      </c>
      <c r="O3694" s="30">
        <v>201608611</v>
      </c>
      <c r="P3694" s="22"/>
      <c r="Q3694" s="22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9"/>
    </row>
    <row r="3695" spans="1:29" x14ac:dyDescent="0.25">
      <c r="A3695" s="27">
        <v>1997</v>
      </c>
      <c r="B3695" s="27" t="s">
        <v>5536</v>
      </c>
      <c r="C3695" s="27" t="s">
        <v>674</v>
      </c>
      <c r="D3695" s="27" t="s">
        <v>4037</v>
      </c>
      <c r="E3695" s="27" t="s">
        <v>4207</v>
      </c>
      <c r="F3695" s="28">
        <v>35533</v>
      </c>
      <c r="G3695" s="29">
        <v>0.875</v>
      </c>
      <c r="H3695" s="28">
        <v>35533</v>
      </c>
      <c r="I3695" s="29">
        <v>0.91319444444444453</v>
      </c>
      <c r="J3695" s="27" t="s">
        <v>889</v>
      </c>
      <c r="K3695" s="27">
        <v>0</v>
      </c>
      <c r="L3695" s="27">
        <v>0.03</v>
      </c>
      <c r="M3695" s="27">
        <v>0.03</v>
      </c>
      <c r="N3695" s="27" t="s">
        <v>882</v>
      </c>
      <c r="O3695" s="30">
        <v>201805238</v>
      </c>
      <c r="P3695" s="22"/>
      <c r="Q3695" s="22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9"/>
    </row>
    <row r="3696" spans="1:29" x14ac:dyDescent="0.25">
      <c r="A3696" s="27">
        <v>1997</v>
      </c>
      <c r="B3696" s="27" t="s">
        <v>5531</v>
      </c>
      <c r="C3696" s="27" t="s">
        <v>674</v>
      </c>
      <c r="D3696" s="27" t="s">
        <v>3841</v>
      </c>
      <c r="E3696" s="27" t="s">
        <v>3927</v>
      </c>
      <c r="F3696" s="28">
        <v>35533</v>
      </c>
      <c r="G3696" s="29">
        <v>0.89583333333333337</v>
      </c>
      <c r="H3696" s="28">
        <v>35533</v>
      </c>
      <c r="I3696" s="29">
        <v>0.9375</v>
      </c>
      <c r="J3696" s="27" t="s">
        <v>889</v>
      </c>
      <c r="K3696" s="27">
        <v>0</v>
      </c>
      <c r="L3696" s="27">
        <v>0.15</v>
      </c>
      <c r="M3696" s="27">
        <v>0.15</v>
      </c>
      <c r="N3696" s="27" t="s">
        <v>882</v>
      </c>
      <c r="O3696" s="30">
        <v>201505938</v>
      </c>
      <c r="P3696" s="22"/>
      <c r="Q3696" s="22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9"/>
    </row>
    <row r="3697" spans="1:29" x14ac:dyDescent="0.25">
      <c r="A3697" s="27">
        <v>1997</v>
      </c>
      <c r="B3697" s="27" t="s">
        <v>2066</v>
      </c>
      <c r="C3697" s="27" t="s">
        <v>676</v>
      </c>
      <c r="D3697" s="27" t="s">
        <v>1004</v>
      </c>
      <c r="E3697" s="27" t="s">
        <v>746</v>
      </c>
      <c r="F3697" s="28">
        <v>35533</v>
      </c>
      <c r="G3697" s="29">
        <v>0.96875</v>
      </c>
      <c r="H3697" s="28">
        <v>35534</v>
      </c>
      <c r="I3697" s="29">
        <v>6.9444444444444441E-3</v>
      </c>
      <c r="J3697" s="27" t="s">
        <v>889</v>
      </c>
      <c r="K3697" s="27">
        <v>0</v>
      </c>
      <c r="L3697" s="27">
        <v>0.02</v>
      </c>
      <c r="M3697" s="27">
        <v>0.02</v>
      </c>
      <c r="N3697" s="27" t="s">
        <v>882</v>
      </c>
      <c r="O3697" s="30">
        <v>201911913</v>
      </c>
      <c r="P3697" s="22"/>
      <c r="Q3697" s="22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9"/>
    </row>
    <row r="3698" spans="1:29" x14ac:dyDescent="0.25">
      <c r="A3698" s="27">
        <v>1997</v>
      </c>
      <c r="B3698" s="27" t="s">
        <v>2061</v>
      </c>
      <c r="C3698" s="27" t="s">
        <v>676</v>
      </c>
      <c r="D3698" s="27" t="s">
        <v>930</v>
      </c>
      <c r="E3698" s="27" t="s">
        <v>941</v>
      </c>
      <c r="F3698" s="28">
        <v>35534</v>
      </c>
      <c r="G3698" s="29">
        <v>7.6388888888888895E-2</v>
      </c>
      <c r="H3698" s="28">
        <v>35534</v>
      </c>
      <c r="I3698" s="29">
        <v>0.12847222222222224</v>
      </c>
      <c r="J3698" s="27" t="s">
        <v>889</v>
      </c>
      <c r="K3698" s="27">
        <v>0</v>
      </c>
      <c r="L3698" s="27">
        <v>0.06</v>
      </c>
      <c r="M3698" s="27">
        <v>0.06</v>
      </c>
      <c r="N3698" s="27" t="s">
        <v>882</v>
      </c>
      <c r="O3698" s="30">
        <v>201908687</v>
      </c>
      <c r="P3698" s="22"/>
      <c r="Q3698" s="22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9"/>
    </row>
    <row r="3699" spans="1:29" x14ac:dyDescent="0.25">
      <c r="A3699" s="27">
        <v>1997</v>
      </c>
      <c r="B3699" s="27" t="s">
        <v>5528</v>
      </c>
      <c r="C3699" s="27" t="s">
        <v>674</v>
      </c>
      <c r="D3699" s="27" t="s">
        <v>3884</v>
      </c>
      <c r="E3699" s="27" t="s">
        <v>4117</v>
      </c>
      <c r="F3699" s="28">
        <v>35534</v>
      </c>
      <c r="G3699" s="29">
        <v>0.19791666666666666</v>
      </c>
      <c r="H3699" s="28">
        <v>35534</v>
      </c>
      <c r="I3699" s="29">
        <v>0.25694444444444448</v>
      </c>
      <c r="J3699" s="27" t="s">
        <v>889</v>
      </c>
      <c r="K3699" s="27">
        <v>0</v>
      </c>
      <c r="L3699" s="27">
        <v>0.03</v>
      </c>
      <c r="M3699" s="27">
        <v>0.03</v>
      </c>
      <c r="N3699" s="27" t="s">
        <v>882</v>
      </c>
      <c r="O3699" s="30">
        <v>201707329</v>
      </c>
      <c r="P3699" s="22"/>
      <c r="Q3699" s="22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9"/>
    </row>
    <row r="3700" spans="1:29" x14ac:dyDescent="0.25">
      <c r="A3700" s="27">
        <v>1997</v>
      </c>
      <c r="B3700" s="27" t="s">
        <v>2060</v>
      </c>
      <c r="C3700" s="27" t="s">
        <v>676</v>
      </c>
      <c r="D3700" s="27" t="s">
        <v>930</v>
      </c>
      <c r="E3700" s="27" t="s">
        <v>1428</v>
      </c>
      <c r="F3700" s="28">
        <v>35534</v>
      </c>
      <c r="G3700" s="29">
        <v>0.28125</v>
      </c>
      <c r="H3700" s="28">
        <v>35534</v>
      </c>
      <c r="I3700" s="29">
        <v>0.35069444444444442</v>
      </c>
      <c r="J3700" s="27" t="s">
        <v>889</v>
      </c>
      <c r="K3700" s="27">
        <v>0.25</v>
      </c>
      <c r="L3700" s="27">
        <v>0.25</v>
      </c>
      <c r="M3700" s="27">
        <v>0.5</v>
      </c>
      <c r="N3700" s="27" t="s">
        <v>882</v>
      </c>
      <c r="O3700" s="30">
        <v>201706117</v>
      </c>
      <c r="P3700" s="22"/>
      <c r="Q3700" s="22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9"/>
    </row>
    <row r="3701" spans="1:29" x14ac:dyDescent="0.25">
      <c r="A3701" s="27">
        <v>1997</v>
      </c>
      <c r="B3701" s="27" t="s">
        <v>5537</v>
      </c>
      <c r="C3701" s="27" t="s">
        <v>674</v>
      </c>
      <c r="D3701" s="27" t="s">
        <v>3939</v>
      </c>
      <c r="E3701" s="27" t="s">
        <v>777</v>
      </c>
      <c r="F3701" s="28">
        <v>35534</v>
      </c>
      <c r="G3701" s="29">
        <v>0.37152777777777773</v>
      </c>
      <c r="H3701" s="28">
        <v>35534</v>
      </c>
      <c r="I3701" s="29">
        <v>0.4548611111111111</v>
      </c>
      <c r="J3701" s="27" t="s">
        <v>889</v>
      </c>
      <c r="K3701" s="27">
        <v>0</v>
      </c>
      <c r="L3701" s="27">
        <v>0.05</v>
      </c>
      <c r="M3701" s="27">
        <v>0.05</v>
      </c>
      <c r="N3701" s="27" t="s">
        <v>882</v>
      </c>
      <c r="O3701" s="30">
        <v>201900135</v>
      </c>
      <c r="P3701" s="22"/>
      <c r="Q3701" s="22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9"/>
    </row>
    <row r="3702" spans="1:29" x14ac:dyDescent="0.25">
      <c r="A3702" s="27">
        <v>1997</v>
      </c>
      <c r="B3702" s="27" t="s">
        <v>5537</v>
      </c>
      <c r="C3702" s="27" t="s">
        <v>674</v>
      </c>
      <c r="D3702" s="27" t="s">
        <v>3939</v>
      </c>
      <c r="E3702" s="27" t="s">
        <v>777</v>
      </c>
      <c r="F3702" s="28">
        <v>35534</v>
      </c>
      <c r="G3702" s="29">
        <v>0.4826388888888889</v>
      </c>
      <c r="H3702" s="28">
        <v>35534</v>
      </c>
      <c r="I3702" s="29">
        <v>0.53472222222222221</v>
      </c>
      <c r="J3702" s="27" t="s">
        <v>889</v>
      </c>
      <c r="K3702" s="27">
        <v>0</v>
      </c>
      <c r="L3702" s="27">
        <v>0.06</v>
      </c>
      <c r="M3702" s="27">
        <v>0.06</v>
      </c>
      <c r="N3702" s="27" t="s">
        <v>882</v>
      </c>
      <c r="O3702" s="30">
        <v>202008902</v>
      </c>
      <c r="P3702" s="22"/>
      <c r="Q3702" s="22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9"/>
    </row>
    <row r="3703" spans="1:29" x14ac:dyDescent="0.25">
      <c r="A3703" s="27">
        <v>1997</v>
      </c>
      <c r="B3703" s="27" t="s">
        <v>5533</v>
      </c>
      <c r="C3703" s="27" t="s">
        <v>674</v>
      </c>
      <c r="D3703" s="27" t="s">
        <v>752</v>
      </c>
      <c r="E3703" s="27" t="s">
        <v>1996</v>
      </c>
      <c r="F3703" s="28">
        <v>35534</v>
      </c>
      <c r="G3703" s="29">
        <v>0.5</v>
      </c>
      <c r="H3703" s="28">
        <v>35534</v>
      </c>
      <c r="I3703" s="29">
        <v>0.52777777777777779</v>
      </c>
      <c r="J3703" s="27" t="s">
        <v>889</v>
      </c>
      <c r="K3703" s="27">
        <v>0</v>
      </c>
      <c r="L3703" s="27">
        <v>0.05</v>
      </c>
      <c r="M3703" s="27">
        <v>0.05</v>
      </c>
      <c r="N3703" s="27" t="s">
        <v>882</v>
      </c>
      <c r="O3703" s="30">
        <v>201603619</v>
      </c>
      <c r="P3703" s="22"/>
      <c r="Q3703" s="22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9"/>
    </row>
    <row r="3704" spans="1:29" x14ac:dyDescent="0.25">
      <c r="A3704" s="27">
        <v>1997</v>
      </c>
      <c r="B3704" s="27" t="s">
        <v>1648</v>
      </c>
      <c r="C3704" s="27" t="s">
        <v>676</v>
      </c>
      <c r="D3704" s="27" t="s">
        <v>901</v>
      </c>
      <c r="E3704" s="27" t="s">
        <v>1649</v>
      </c>
      <c r="F3704" s="28">
        <v>35534</v>
      </c>
      <c r="G3704" s="29">
        <v>0.51041666666666663</v>
      </c>
      <c r="H3704" s="28">
        <v>35534</v>
      </c>
      <c r="I3704" s="29">
        <v>0.53472222222222221</v>
      </c>
      <c r="J3704" s="27" t="s">
        <v>889</v>
      </c>
      <c r="K3704" s="27">
        <v>0</v>
      </c>
      <c r="L3704" s="27">
        <v>0.03</v>
      </c>
      <c r="M3704" s="27">
        <v>0.03</v>
      </c>
      <c r="N3704" s="27" t="s">
        <v>882</v>
      </c>
      <c r="O3704" s="30">
        <v>202005599</v>
      </c>
      <c r="P3704" s="22"/>
      <c r="Q3704" s="22"/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9"/>
    </row>
    <row r="3705" spans="1:29" x14ac:dyDescent="0.25">
      <c r="A3705" s="27">
        <v>1997</v>
      </c>
      <c r="B3705" s="27" t="s">
        <v>5527</v>
      </c>
      <c r="C3705" s="27" t="s">
        <v>674</v>
      </c>
      <c r="D3705" s="27" t="s">
        <v>3884</v>
      </c>
      <c r="E3705" s="27" t="s">
        <v>4117</v>
      </c>
      <c r="F3705" s="28">
        <v>35534</v>
      </c>
      <c r="G3705" s="29">
        <v>0.51736111111111105</v>
      </c>
      <c r="H3705" s="28">
        <v>35534</v>
      </c>
      <c r="I3705" s="29">
        <v>0.66666666666666663</v>
      </c>
      <c r="J3705" s="27" t="s">
        <v>889</v>
      </c>
      <c r="K3705" s="27">
        <v>0</v>
      </c>
      <c r="L3705" s="27">
        <v>0.2</v>
      </c>
      <c r="M3705" s="27">
        <v>0.2</v>
      </c>
      <c r="N3705" s="27" t="s">
        <v>882</v>
      </c>
      <c r="O3705" s="30">
        <v>202008862</v>
      </c>
      <c r="P3705" s="22"/>
      <c r="Q3705" s="22"/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9"/>
    </row>
    <row r="3706" spans="1:29" x14ac:dyDescent="0.25">
      <c r="A3706" s="27">
        <v>1997</v>
      </c>
      <c r="B3706" s="27" t="s">
        <v>5529</v>
      </c>
      <c r="C3706" s="27" t="s">
        <v>674</v>
      </c>
      <c r="D3706" s="27" t="s">
        <v>3859</v>
      </c>
      <c r="E3706" s="27" t="s">
        <v>5530</v>
      </c>
      <c r="F3706" s="28">
        <v>35534</v>
      </c>
      <c r="G3706" s="29">
        <v>0.54166666666666663</v>
      </c>
      <c r="H3706" s="28">
        <v>35534</v>
      </c>
      <c r="I3706" s="29">
        <v>0.59027777777777779</v>
      </c>
      <c r="J3706" s="27" t="s">
        <v>889</v>
      </c>
      <c r="K3706" s="27">
        <v>0</v>
      </c>
      <c r="L3706" s="27">
        <v>0.1</v>
      </c>
      <c r="M3706" s="27">
        <v>0.1</v>
      </c>
      <c r="N3706" s="27" t="s">
        <v>882</v>
      </c>
      <c r="O3706" s="30">
        <v>202005209</v>
      </c>
      <c r="P3706" s="22"/>
      <c r="Q3706" s="22"/>
      <c r="R3706" s="16"/>
      <c r="S3706" s="16"/>
      <c r="T3706" s="16"/>
      <c r="U3706" s="16"/>
      <c r="V3706" s="16"/>
      <c r="W3706" s="16"/>
      <c r="X3706" s="16"/>
      <c r="Y3706" s="16"/>
      <c r="Z3706" s="16"/>
      <c r="AA3706" s="16"/>
      <c r="AB3706" s="16"/>
      <c r="AC3706" s="19"/>
    </row>
    <row r="3707" spans="1:29" x14ac:dyDescent="0.25">
      <c r="A3707" s="27">
        <v>1997</v>
      </c>
      <c r="B3707" s="27" t="s">
        <v>2062</v>
      </c>
      <c r="C3707" s="27" t="s">
        <v>676</v>
      </c>
      <c r="D3707" s="27" t="s">
        <v>893</v>
      </c>
      <c r="E3707" s="27" t="s">
        <v>944</v>
      </c>
      <c r="F3707" s="28">
        <v>35534</v>
      </c>
      <c r="G3707" s="29">
        <v>0.54513888888888895</v>
      </c>
      <c r="H3707" s="28">
        <v>35534</v>
      </c>
      <c r="I3707" s="29">
        <v>0.58333333333333337</v>
      </c>
      <c r="J3707" s="27" t="s">
        <v>889</v>
      </c>
      <c r="K3707" s="27">
        <v>0.01</v>
      </c>
      <c r="L3707" s="27">
        <v>0</v>
      </c>
      <c r="M3707" s="27">
        <v>0.01</v>
      </c>
      <c r="N3707" s="27" t="s">
        <v>882</v>
      </c>
      <c r="O3707" s="30">
        <v>202102695</v>
      </c>
      <c r="P3707" s="22"/>
      <c r="Q3707" s="22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9"/>
    </row>
    <row r="3708" spans="1:29" x14ac:dyDescent="0.25">
      <c r="A3708" s="27">
        <v>1997</v>
      </c>
      <c r="B3708" s="27" t="s">
        <v>2059</v>
      </c>
      <c r="C3708" s="27" t="s">
        <v>676</v>
      </c>
      <c r="D3708" s="27" t="s">
        <v>901</v>
      </c>
      <c r="E3708" s="27" t="s">
        <v>1334</v>
      </c>
      <c r="F3708" s="28">
        <v>35534</v>
      </c>
      <c r="G3708" s="29">
        <v>0.57638888888888895</v>
      </c>
      <c r="H3708" s="28">
        <v>35534</v>
      </c>
      <c r="I3708" s="29">
        <v>0.65972222222222221</v>
      </c>
      <c r="J3708" s="27" t="s">
        <v>889</v>
      </c>
      <c r="K3708" s="27">
        <v>0</v>
      </c>
      <c r="L3708" s="27">
        <v>0.2</v>
      </c>
      <c r="M3708" s="27">
        <v>0.2</v>
      </c>
      <c r="N3708" s="27" t="s">
        <v>882</v>
      </c>
      <c r="O3708" s="30">
        <v>201904810</v>
      </c>
      <c r="P3708" s="22"/>
      <c r="Q3708" s="22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9"/>
    </row>
    <row r="3709" spans="1:29" x14ac:dyDescent="0.25">
      <c r="A3709" s="27">
        <v>1997</v>
      </c>
      <c r="B3709" s="27" t="s">
        <v>1648</v>
      </c>
      <c r="C3709" s="27" t="s">
        <v>676</v>
      </c>
      <c r="D3709" s="27" t="s">
        <v>901</v>
      </c>
      <c r="E3709" s="27" t="s">
        <v>1649</v>
      </c>
      <c r="F3709" s="28">
        <v>35534</v>
      </c>
      <c r="G3709" s="29">
        <v>0.60069444444444442</v>
      </c>
      <c r="H3709" s="28">
        <v>35534</v>
      </c>
      <c r="I3709" s="29">
        <v>0.66666666666666663</v>
      </c>
      <c r="J3709" s="27" t="s">
        <v>889</v>
      </c>
      <c r="K3709" s="27">
        <v>0</v>
      </c>
      <c r="L3709" s="27">
        <v>0.05</v>
      </c>
      <c r="M3709" s="27">
        <v>0.05</v>
      </c>
      <c r="N3709" s="27" t="s">
        <v>882</v>
      </c>
      <c r="O3709" s="30">
        <v>202005986</v>
      </c>
      <c r="P3709" s="22"/>
      <c r="Q3709" s="22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9"/>
    </row>
    <row r="3710" spans="1:29" x14ac:dyDescent="0.25">
      <c r="A3710" s="27">
        <v>1997</v>
      </c>
      <c r="B3710" s="27" t="s">
        <v>2058</v>
      </c>
      <c r="C3710" s="27" t="s">
        <v>676</v>
      </c>
      <c r="D3710" s="27" t="s">
        <v>930</v>
      </c>
      <c r="E3710" s="27" t="s">
        <v>1428</v>
      </c>
      <c r="F3710" s="28">
        <v>35534</v>
      </c>
      <c r="G3710" s="29">
        <v>0.625</v>
      </c>
      <c r="H3710" s="28">
        <v>35534</v>
      </c>
      <c r="I3710" s="29">
        <v>0.80208333333333337</v>
      </c>
      <c r="J3710" s="27" t="s">
        <v>889</v>
      </c>
      <c r="K3710" s="27">
        <v>2</v>
      </c>
      <c r="L3710" s="27">
        <v>2</v>
      </c>
      <c r="M3710" s="27">
        <v>4</v>
      </c>
      <c r="N3710" s="27" t="s">
        <v>882</v>
      </c>
      <c r="O3710" s="30">
        <v>201808541</v>
      </c>
      <c r="P3710" s="22"/>
      <c r="Q3710" s="22"/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9"/>
    </row>
    <row r="3711" spans="1:29" x14ac:dyDescent="0.25">
      <c r="A3711" s="27">
        <v>1997</v>
      </c>
      <c r="B3711" s="27" t="s">
        <v>2612</v>
      </c>
      <c r="C3711" s="27" t="s">
        <v>2231</v>
      </c>
      <c r="D3711" s="27" t="s">
        <v>2268</v>
      </c>
      <c r="E3711" s="27" t="s">
        <v>2371</v>
      </c>
      <c r="F3711" s="28">
        <v>35534</v>
      </c>
      <c r="G3711" s="29">
        <v>0.62708333333333333</v>
      </c>
      <c r="H3711" s="28">
        <v>35534</v>
      </c>
      <c r="I3711" s="29">
        <v>0.68680555555555556</v>
      </c>
      <c r="J3711" s="27"/>
      <c r="K3711" s="27">
        <v>0.1</v>
      </c>
      <c r="L3711" s="27">
        <v>0</v>
      </c>
      <c r="M3711" s="27">
        <v>0.1</v>
      </c>
      <c r="N3711" s="27" t="s">
        <v>2163</v>
      </c>
      <c r="O3711" s="30">
        <v>201800700</v>
      </c>
      <c r="P3711" s="22"/>
      <c r="Q3711" s="22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9"/>
    </row>
    <row r="3712" spans="1:29" x14ac:dyDescent="0.25">
      <c r="A3712" s="27">
        <v>1997</v>
      </c>
      <c r="B3712" s="27" t="s">
        <v>5526</v>
      </c>
      <c r="C3712" s="27" t="s">
        <v>674</v>
      </c>
      <c r="D3712" s="27" t="s">
        <v>4037</v>
      </c>
      <c r="E3712" s="27" t="s">
        <v>822</v>
      </c>
      <c r="F3712" s="28">
        <v>35534</v>
      </c>
      <c r="G3712" s="29">
        <v>0.63541666666666663</v>
      </c>
      <c r="H3712" s="28">
        <v>35534</v>
      </c>
      <c r="I3712" s="29">
        <v>0.70833333333333337</v>
      </c>
      <c r="J3712" s="27" t="s">
        <v>889</v>
      </c>
      <c r="K3712" s="27">
        <v>0</v>
      </c>
      <c r="L3712" s="27">
        <v>0.02</v>
      </c>
      <c r="M3712" s="27">
        <v>0.02</v>
      </c>
      <c r="N3712" s="27" t="s">
        <v>882</v>
      </c>
      <c r="O3712" s="30">
        <v>201706956</v>
      </c>
      <c r="P3712" s="22"/>
      <c r="Q3712" s="22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9"/>
    </row>
    <row r="3713" spans="1:29" x14ac:dyDescent="0.25">
      <c r="A3713" s="27">
        <v>1997</v>
      </c>
      <c r="B3713" s="27" t="s">
        <v>5531</v>
      </c>
      <c r="C3713" s="27" t="s">
        <v>674</v>
      </c>
      <c r="D3713" s="27" t="s">
        <v>3841</v>
      </c>
      <c r="E3713" s="27" t="s">
        <v>3927</v>
      </c>
      <c r="F3713" s="28">
        <v>35534</v>
      </c>
      <c r="G3713" s="29">
        <v>0.65138888888888891</v>
      </c>
      <c r="H3713" s="28">
        <v>35534</v>
      </c>
      <c r="I3713" s="29">
        <v>0.69791666666666663</v>
      </c>
      <c r="J3713" s="27" t="s">
        <v>889</v>
      </c>
      <c r="K3713" s="27">
        <v>0</v>
      </c>
      <c r="L3713" s="27">
        <v>0.05</v>
      </c>
      <c r="M3713" s="27">
        <v>0.05</v>
      </c>
      <c r="N3713" s="27" t="s">
        <v>882</v>
      </c>
      <c r="O3713" s="30">
        <v>199703280</v>
      </c>
      <c r="P3713" s="22"/>
      <c r="Q3713" s="22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9"/>
    </row>
    <row r="3714" spans="1:29" x14ac:dyDescent="0.25">
      <c r="A3714" s="27">
        <v>1997</v>
      </c>
      <c r="B3714" s="27" t="s">
        <v>5565</v>
      </c>
      <c r="C3714" s="27" t="s">
        <v>674</v>
      </c>
      <c r="D3714" s="27" t="s">
        <v>3939</v>
      </c>
      <c r="E3714" s="27" t="s">
        <v>3940</v>
      </c>
      <c r="F3714" s="28">
        <v>35534</v>
      </c>
      <c r="G3714" s="29">
        <v>0.66666666666666663</v>
      </c>
      <c r="H3714" s="28">
        <v>35534</v>
      </c>
      <c r="I3714" s="29">
        <v>0.69791666666666663</v>
      </c>
      <c r="J3714" s="27" t="s">
        <v>889</v>
      </c>
      <c r="K3714" s="27">
        <v>0</v>
      </c>
      <c r="L3714" s="27">
        <v>0.05</v>
      </c>
      <c r="M3714" s="27">
        <v>0.05</v>
      </c>
      <c r="N3714" s="27" t="s">
        <v>882</v>
      </c>
      <c r="O3714" s="30">
        <v>202102714</v>
      </c>
      <c r="P3714" s="22"/>
      <c r="Q3714" s="22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9"/>
    </row>
    <row r="3715" spans="1:29" x14ac:dyDescent="0.25">
      <c r="A3715" s="27">
        <v>1997</v>
      </c>
      <c r="B3715" s="27" t="s">
        <v>5535</v>
      </c>
      <c r="C3715" s="27" t="s">
        <v>674</v>
      </c>
      <c r="D3715" s="27" t="s">
        <v>1248</v>
      </c>
      <c r="E3715" s="27" t="s">
        <v>4042</v>
      </c>
      <c r="F3715" s="28">
        <v>35534</v>
      </c>
      <c r="G3715" s="29">
        <v>0.69097222222222221</v>
      </c>
      <c r="H3715" s="28">
        <v>35534</v>
      </c>
      <c r="I3715" s="29">
        <v>0.72569444444444453</v>
      </c>
      <c r="J3715" s="27" t="s">
        <v>889</v>
      </c>
      <c r="K3715" s="27">
        <v>0</v>
      </c>
      <c r="L3715" s="27">
        <v>0.05</v>
      </c>
      <c r="M3715" s="27">
        <v>0.05</v>
      </c>
      <c r="N3715" s="27" t="s">
        <v>882</v>
      </c>
      <c r="O3715" s="30">
        <v>202007866</v>
      </c>
      <c r="P3715" s="22"/>
      <c r="Q3715" s="22"/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  <c r="AB3715" s="16"/>
      <c r="AC3715" s="19"/>
    </row>
    <row r="3716" spans="1:29" x14ac:dyDescent="0.25">
      <c r="A3716" s="27">
        <v>1997</v>
      </c>
      <c r="B3716" s="27" t="s">
        <v>5531</v>
      </c>
      <c r="C3716" s="27" t="s">
        <v>674</v>
      </c>
      <c r="D3716" s="27" t="s">
        <v>3841</v>
      </c>
      <c r="E3716" s="27" t="s">
        <v>3927</v>
      </c>
      <c r="F3716" s="28">
        <v>35534</v>
      </c>
      <c r="G3716" s="29">
        <v>0.69444444444444453</v>
      </c>
      <c r="H3716" s="28">
        <v>35534</v>
      </c>
      <c r="I3716" s="29">
        <v>0.74305555555555547</v>
      </c>
      <c r="J3716" s="27" t="s">
        <v>889</v>
      </c>
      <c r="K3716" s="27">
        <v>0</v>
      </c>
      <c r="L3716" s="27">
        <v>0.05</v>
      </c>
      <c r="M3716" s="27">
        <v>0.05</v>
      </c>
      <c r="N3716" s="27" t="s">
        <v>882</v>
      </c>
      <c r="O3716" s="30">
        <v>201808613</v>
      </c>
      <c r="P3716" s="22"/>
      <c r="Q3716" s="22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9"/>
    </row>
    <row r="3717" spans="1:29" x14ac:dyDescent="0.25">
      <c r="A3717" s="27">
        <v>1997</v>
      </c>
      <c r="B3717" s="27" t="s">
        <v>5565</v>
      </c>
      <c r="C3717" s="27" t="s">
        <v>674</v>
      </c>
      <c r="D3717" s="27" t="s">
        <v>3939</v>
      </c>
      <c r="E3717" s="27" t="s">
        <v>3940</v>
      </c>
      <c r="F3717" s="28">
        <v>35534</v>
      </c>
      <c r="G3717" s="29">
        <v>0.73611111111111116</v>
      </c>
      <c r="H3717" s="28">
        <v>35534</v>
      </c>
      <c r="I3717" s="29">
        <v>0.82291666666666663</v>
      </c>
      <c r="J3717" s="27" t="s">
        <v>889</v>
      </c>
      <c r="K3717" s="27">
        <v>0</v>
      </c>
      <c r="L3717" s="27">
        <v>0.4</v>
      </c>
      <c r="M3717" s="27">
        <v>0.4</v>
      </c>
      <c r="N3717" s="27" t="s">
        <v>882</v>
      </c>
      <c r="O3717" s="30">
        <v>202006757</v>
      </c>
      <c r="P3717" s="22"/>
      <c r="Q3717" s="22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9"/>
    </row>
    <row r="3718" spans="1:29" x14ac:dyDescent="0.25">
      <c r="A3718" s="27">
        <v>1997</v>
      </c>
      <c r="B3718" s="27" t="s">
        <v>5526</v>
      </c>
      <c r="C3718" s="27" t="s">
        <v>674</v>
      </c>
      <c r="D3718" s="27" t="s">
        <v>4037</v>
      </c>
      <c r="E3718" s="27" t="s">
        <v>822</v>
      </c>
      <c r="F3718" s="28">
        <v>35534</v>
      </c>
      <c r="G3718" s="29">
        <v>0.80555555555555547</v>
      </c>
      <c r="H3718" s="28">
        <v>35534</v>
      </c>
      <c r="I3718" s="29">
        <v>0.86458333333333337</v>
      </c>
      <c r="J3718" s="27" t="s">
        <v>889</v>
      </c>
      <c r="K3718" s="27">
        <v>0</v>
      </c>
      <c r="L3718" s="27">
        <v>0.03</v>
      </c>
      <c r="M3718" s="27">
        <v>0.03</v>
      </c>
      <c r="N3718" s="27" t="s">
        <v>882</v>
      </c>
      <c r="O3718" s="30">
        <v>201504403</v>
      </c>
      <c r="P3718" s="22"/>
      <c r="Q3718" s="22"/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  <c r="AB3718" s="16"/>
      <c r="AC3718" s="19"/>
    </row>
    <row r="3719" spans="1:29" x14ac:dyDescent="0.25">
      <c r="A3719" s="27">
        <v>1997</v>
      </c>
      <c r="B3719" s="27" t="s">
        <v>2058</v>
      </c>
      <c r="C3719" s="27" t="s">
        <v>676</v>
      </c>
      <c r="D3719" s="27" t="s">
        <v>930</v>
      </c>
      <c r="E3719" s="27" t="s">
        <v>1428</v>
      </c>
      <c r="F3719" s="28">
        <v>35534</v>
      </c>
      <c r="G3719" s="29">
        <v>0.8125</v>
      </c>
      <c r="H3719" s="28">
        <v>35534</v>
      </c>
      <c r="I3719" s="29">
        <v>0.90972222222222221</v>
      </c>
      <c r="J3719" s="27" t="s">
        <v>889</v>
      </c>
      <c r="K3719" s="27">
        <v>0.1</v>
      </c>
      <c r="L3719" s="27">
        <v>0</v>
      </c>
      <c r="M3719" s="27">
        <v>0.1</v>
      </c>
      <c r="N3719" s="27" t="s">
        <v>882</v>
      </c>
      <c r="O3719" s="30">
        <v>201910371</v>
      </c>
      <c r="P3719" s="22"/>
      <c r="Q3719" s="22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9"/>
    </row>
    <row r="3720" spans="1:29" x14ac:dyDescent="0.25">
      <c r="A3720" s="27">
        <v>1997</v>
      </c>
      <c r="B3720" s="27" t="s">
        <v>5525</v>
      </c>
      <c r="C3720" s="27" t="s">
        <v>674</v>
      </c>
      <c r="D3720" s="27" t="s">
        <v>752</v>
      </c>
      <c r="E3720" s="27" t="s">
        <v>5073</v>
      </c>
      <c r="F3720" s="28">
        <v>35534</v>
      </c>
      <c r="G3720" s="29">
        <v>0.83680555555555547</v>
      </c>
      <c r="H3720" s="28">
        <v>35534</v>
      </c>
      <c r="I3720" s="29">
        <v>0.875</v>
      </c>
      <c r="J3720" s="27" t="s">
        <v>889</v>
      </c>
      <c r="K3720" s="27">
        <v>0</v>
      </c>
      <c r="L3720" s="27">
        <v>0.05</v>
      </c>
      <c r="M3720" s="27">
        <v>0.05</v>
      </c>
      <c r="N3720" s="27" t="s">
        <v>882</v>
      </c>
      <c r="O3720" s="30">
        <v>201907089</v>
      </c>
      <c r="P3720" s="22"/>
      <c r="Q3720" s="22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9"/>
    </row>
    <row r="3721" spans="1:29" x14ac:dyDescent="0.25">
      <c r="A3721" s="27">
        <v>1997</v>
      </c>
      <c r="B3721" s="27" t="s">
        <v>5779</v>
      </c>
      <c r="C3721" s="27" t="s">
        <v>674</v>
      </c>
      <c r="D3721" s="27" t="s">
        <v>3933</v>
      </c>
      <c r="E3721" s="27" t="s">
        <v>5780</v>
      </c>
      <c r="F3721" s="28">
        <v>35534</v>
      </c>
      <c r="G3721" s="29">
        <v>0.88541666666666663</v>
      </c>
      <c r="H3721" s="28">
        <v>35534</v>
      </c>
      <c r="I3721" s="29">
        <v>0.93402777777777779</v>
      </c>
      <c r="J3721" s="27" t="s">
        <v>889</v>
      </c>
      <c r="K3721" s="27">
        <v>0</v>
      </c>
      <c r="L3721" s="27">
        <v>0.05</v>
      </c>
      <c r="M3721" s="27">
        <v>0.05</v>
      </c>
      <c r="N3721" s="27" t="s">
        <v>882</v>
      </c>
      <c r="O3721" s="30">
        <v>200806079</v>
      </c>
      <c r="P3721" s="22"/>
      <c r="Q3721" s="22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9"/>
    </row>
    <row r="3722" spans="1:29" x14ac:dyDescent="0.25">
      <c r="A3722" s="27">
        <v>1997</v>
      </c>
      <c r="B3722" s="27" t="s">
        <v>5534</v>
      </c>
      <c r="C3722" s="27" t="s">
        <v>674</v>
      </c>
      <c r="D3722" s="27" t="s">
        <v>853</v>
      </c>
      <c r="E3722" s="27" t="s">
        <v>4601</v>
      </c>
      <c r="F3722" s="28">
        <v>35534</v>
      </c>
      <c r="G3722" s="29">
        <v>0.88888888888888884</v>
      </c>
      <c r="H3722" s="28">
        <v>35534</v>
      </c>
      <c r="I3722" s="29">
        <v>0.93055555555555547</v>
      </c>
      <c r="J3722" s="27" t="s">
        <v>889</v>
      </c>
      <c r="K3722" s="27">
        <v>0</v>
      </c>
      <c r="L3722" s="27">
        <v>0.05</v>
      </c>
      <c r="M3722" s="27">
        <v>0.05</v>
      </c>
      <c r="N3722" s="27" t="s">
        <v>882</v>
      </c>
      <c r="O3722" s="30">
        <v>202008227</v>
      </c>
      <c r="P3722" s="22"/>
      <c r="Q3722" s="22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9"/>
    </row>
    <row r="3723" spans="1:29" x14ac:dyDescent="0.25">
      <c r="A3723" s="27">
        <v>1997</v>
      </c>
      <c r="B3723" s="27" t="s">
        <v>5565</v>
      </c>
      <c r="C3723" s="27" t="s">
        <v>674</v>
      </c>
      <c r="D3723" s="27" t="s">
        <v>3939</v>
      </c>
      <c r="E3723" s="27" t="s">
        <v>3940</v>
      </c>
      <c r="F3723" s="28">
        <v>35534</v>
      </c>
      <c r="G3723" s="29">
        <v>0.88888888888888884</v>
      </c>
      <c r="H3723" s="28">
        <v>35534</v>
      </c>
      <c r="I3723" s="29">
        <v>0.90972222222222221</v>
      </c>
      <c r="J3723" s="27" t="s">
        <v>889</v>
      </c>
      <c r="K3723" s="27">
        <v>0</v>
      </c>
      <c r="L3723" s="27">
        <v>0.02</v>
      </c>
      <c r="M3723" s="27">
        <v>0.02</v>
      </c>
      <c r="N3723" s="27" t="s">
        <v>882</v>
      </c>
      <c r="O3723" s="30">
        <v>201707235</v>
      </c>
      <c r="P3723" s="22"/>
      <c r="Q3723" s="22"/>
      <c r="R3723" s="16"/>
      <c r="S3723" s="16"/>
      <c r="T3723" s="16"/>
      <c r="U3723" s="16"/>
      <c r="V3723" s="16"/>
      <c r="W3723" s="16"/>
      <c r="X3723" s="16"/>
      <c r="Y3723" s="16"/>
      <c r="Z3723" s="16"/>
      <c r="AA3723" s="16"/>
      <c r="AB3723" s="16"/>
      <c r="AC3723" s="19"/>
    </row>
    <row r="3724" spans="1:29" x14ac:dyDescent="0.25">
      <c r="A3724" s="27">
        <v>1997</v>
      </c>
      <c r="B3724" s="27" t="s">
        <v>5524</v>
      </c>
      <c r="C3724" s="27" t="s">
        <v>674</v>
      </c>
      <c r="D3724" s="27" t="s">
        <v>3859</v>
      </c>
      <c r="E3724" s="27" t="s">
        <v>4299</v>
      </c>
      <c r="F3724" s="28">
        <v>35534</v>
      </c>
      <c r="G3724" s="29">
        <v>0.90625</v>
      </c>
      <c r="H3724" s="28">
        <v>35534</v>
      </c>
      <c r="I3724" s="29">
        <v>0.94097222222222221</v>
      </c>
      <c r="J3724" s="27" t="s">
        <v>889</v>
      </c>
      <c r="K3724" s="27">
        <v>0</v>
      </c>
      <c r="L3724" s="27">
        <v>0.03</v>
      </c>
      <c r="M3724" s="27">
        <v>0.03</v>
      </c>
      <c r="N3724" s="27" t="s">
        <v>882</v>
      </c>
      <c r="O3724" s="30">
        <v>202006670</v>
      </c>
      <c r="P3724" s="22"/>
      <c r="Q3724" s="22"/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  <c r="AB3724" s="16"/>
      <c r="AC3724" s="19"/>
    </row>
    <row r="3725" spans="1:29" x14ac:dyDescent="0.25">
      <c r="A3725" s="27">
        <v>1997</v>
      </c>
      <c r="B3725" s="27" t="s">
        <v>5523</v>
      </c>
      <c r="C3725" s="27" t="s">
        <v>674</v>
      </c>
      <c r="D3725" s="27" t="s">
        <v>3884</v>
      </c>
      <c r="E3725" s="27" t="s">
        <v>3967</v>
      </c>
      <c r="F3725" s="28">
        <v>35535</v>
      </c>
      <c r="G3725" s="29">
        <v>2.7777777777777776E-2</v>
      </c>
      <c r="H3725" s="28">
        <v>35535</v>
      </c>
      <c r="I3725" s="29">
        <v>4.8611111111111112E-2</v>
      </c>
      <c r="J3725" s="27" t="s">
        <v>889</v>
      </c>
      <c r="K3725" s="27">
        <v>0</v>
      </c>
      <c r="L3725" s="27">
        <v>0.2</v>
      </c>
      <c r="M3725" s="27">
        <v>0.2</v>
      </c>
      <c r="N3725" s="27" t="s">
        <v>882</v>
      </c>
      <c r="O3725" s="30">
        <v>202103369</v>
      </c>
      <c r="P3725" s="22"/>
      <c r="Q3725" s="22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9"/>
    </row>
    <row r="3726" spans="1:29" x14ac:dyDescent="0.25">
      <c r="A3726" s="27">
        <v>1997</v>
      </c>
      <c r="B3726" s="27" t="s">
        <v>2057</v>
      </c>
      <c r="C3726" s="27" t="s">
        <v>676</v>
      </c>
      <c r="D3726" s="27" t="s">
        <v>905</v>
      </c>
      <c r="E3726" s="27" t="s">
        <v>1149</v>
      </c>
      <c r="F3726" s="28">
        <v>35535</v>
      </c>
      <c r="G3726" s="29">
        <v>3.4722222222222224E-2</v>
      </c>
      <c r="H3726" s="28">
        <v>35535</v>
      </c>
      <c r="I3726" s="29">
        <v>6.9444444444444434E-2</v>
      </c>
      <c r="J3726" s="27" t="s">
        <v>889</v>
      </c>
      <c r="K3726" s="27">
        <v>0</v>
      </c>
      <c r="L3726" s="27">
        <v>0.1</v>
      </c>
      <c r="M3726" s="27">
        <v>0.1</v>
      </c>
      <c r="N3726" s="27" t="s">
        <v>882</v>
      </c>
      <c r="O3726" s="30">
        <v>202006562</v>
      </c>
      <c r="P3726" s="22"/>
      <c r="Q3726" s="22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9"/>
    </row>
    <row r="3727" spans="1:29" x14ac:dyDescent="0.25">
      <c r="A3727" s="27">
        <v>1997</v>
      </c>
      <c r="B3727" s="27" t="s">
        <v>5522</v>
      </c>
      <c r="C3727" s="27" t="s">
        <v>674</v>
      </c>
      <c r="D3727" s="27" t="s">
        <v>4037</v>
      </c>
      <c r="E3727" s="27" t="s">
        <v>4319</v>
      </c>
      <c r="F3727" s="28">
        <v>35535</v>
      </c>
      <c r="G3727" s="29">
        <v>0.4201388888888889</v>
      </c>
      <c r="H3727" s="28">
        <v>35535</v>
      </c>
      <c r="I3727" s="29">
        <v>0.49305555555555558</v>
      </c>
      <c r="J3727" s="27" t="s">
        <v>889</v>
      </c>
      <c r="K3727" s="27">
        <v>0</v>
      </c>
      <c r="L3727" s="27">
        <v>0.02</v>
      </c>
      <c r="M3727" s="27">
        <v>0.02</v>
      </c>
      <c r="N3727" s="27" t="s">
        <v>882</v>
      </c>
      <c r="O3727" s="30">
        <v>201605380</v>
      </c>
      <c r="P3727" s="22"/>
      <c r="Q3727" s="22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9"/>
    </row>
    <row r="3728" spans="1:29" x14ac:dyDescent="0.25">
      <c r="A3728" s="27">
        <v>1997</v>
      </c>
      <c r="B3728" s="27" t="s">
        <v>2719</v>
      </c>
      <c r="C3728" s="27" t="s">
        <v>2231</v>
      </c>
      <c r="D3728" s="27" t="s">
        <v>2340</v>
      </c>
      <c r="E3728" s="27" t="s">
        <v>2340</v>
      </c>
      <c r="F3728" s="28">
        <v>35535</v>
      </c>
      <c r="G3728" s="29">
        <v>0.46875</v>
      </c>
      <c r="H3728" s="28">
        <v>35535</v>
      </c>
      <c r="I3728" s="29">
        <v>0.75763888888888886</v>
      </c>
      <c r="J3728" s="27"/>
      <c r="K3728" s="27">
        <v>30</v>
      </c>
      <c r="L3728" s="27">
        <v>0</v>
      </c>
      <c r="M3728" s="27">
        <v>30</v>
      </c>
      <c r="N3728" s="27" t="s">
        <v>2163</v>
      </c>
      <c r="O3728" s="30">
        <v>201407776</v>
      </c>
      <c r="P3728" s="22"/>
      <c r="Q3728" s="22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9"/>
    </row>
    <row r="3729" spans="1:29" x14ac:dyDescent="0.25">
      <c r="A3729" s="27">
        <v>1997</v>
      </c>
      <c r="B3729" s="27" t="s">
        <v>5522</v>
      </c>
      <c r="C3729" s="27" t="s">
        <v>674</v>
      </c>
      <c r="D3729" s="27" t="s">
        <v>4037</v>
      </c>
      <c r="E3729" s="27" t="s">
        <v>4319</v>
      </c>
      <c r="F3729" s="28">
        <v>35535</v>
      </c>
      <c r="G3729" s="29">
        <v>0.51527777777777783</v>
      </c>
      <c r="H3729" s="28">
        <v>35535</v>
      </c>
      <c r="I3729" s="29">
        <v>0.57986111111111105</v>
      </c>
      <c r="J3729" s="27" t="s">
        <v>889</v>
      </c>
      <c r="K3729" s="27">
        <v>0</v>
      </c>
      <c r="L3729" s="27">
        <v>0.3</v>
      </c>
      <c r="M3729" s="27">
        <v>0.3</v>
      </c>
      <c r="N3729" s="27" t="s">
        <v>882</v>
      </c>
      <c r="O3729" s="30">
        <v>201806627</v>
      </c>
      <c r="P3729" s="22"/>
      <c r="Q3729" s="22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9"/>
    </row>
    <row r="3730" spans="1:29" x14ac:dyDescent="0.25">
      <c r="A3730" s="27">
        <v>1997</v>
      </c>
      <c r="B3730" s="27" t="s">
        <v>5779</v>
      </c>
      <c r="C3730" s="27" t="s">
        <v>674</v>
      </c>
      <c r="D3730" s="27" t="s">
        <v>3933</v>
      </c>
      <c r="E3730" s="27" t="s">
        <v>5780</v>
      </c>
      <c r="F3730" s="28">
        <v>35535</v>
      </c>
      <c r="G3730" s="29">
        <v>0.51736111111111105</v>
      </c>
      <c r="H3730" s="28">
        <v>35535</v>
      </c>
      <c r="I3730" s="29">
        <v>0.57986111111111105</v>
      </c>
      <c r="J3730" s="27" t="s">
        <v>889</v>
      </c>
      <c r="K3730" s="27">
        <v>0</v>
      </c>
      <c r="L3730" s="27">
        <v>7.0000000000000007E-2</v>
      </c>
      <c r="M3730" s="27">
        <v>7.0000000000000007E-2</v>
      </c>
      <c r="N3730" s="27" t="s">
        <v>882</v>
      </c>
      <c r="O3730" s="30">
        <v>202006381</v>
      </c>
      <c r="P3730" s="22"/>
      <c r="Q3730" s="22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9"/>
    </row>
    <row r="3731" spans="1:29" x14ac:dyDescent="0.25">
      <c r="A3731" s="27">
        <v>1997</v>
      </c>
      <c r="B3731" s="27" t="s">
        <v>2053</v>
      </c>
      <c r="C3731" s="27" t="s">
        <v>676</v>
      </c>
      <c r="D3731" s="27" t="s">
        <v>905</v>
      </c>
      <c r="E3731" s="27" t="s">
        <v>912</v>
      </c>
      <c r="F3731" s="28">
        <v>35535</v>
      </c>
      <c r="G3731" s="29">
        <v>0.61111111111111105</v>
      </c>
      <c r="H3731" s="28">
        <v>35535</v>
      </c>
      <c r="I3731" s="29">
        <v>0.6875</v>
      </c>
      <c r="J3731" s="27" t="s">
        <v>889</v>
      </c>
      <c r="K3731" s="27">
        <v>0</v>
      </c>
      <c r="L3731" s="27">
        <v>0.2</v>
      </c>
      <c r="M3731" s="27">
        <v>0.2</v>
      </c>
      <c r="N3731" s="27" t="s">
        <v>882</v>
      </c>
      <c r="O3731" s="30">
        <v>201706083</v>
      </c>
      <c r="P3731" s="22"/>
      <c r="Q3731" s="22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9"/>
    </row>
    <row r="3732" spans="1:29" x14ac:dyDescent="0.25">
      <c r="A3732" s="27">
        <v>1997</v>
      </c>
      <c r="B3732" s="27" t="s">
        <v>2051</v>
      </c>
      <c r="C3732" s="27" t="s">
        <v>676</v>
      </c>
      <c r="D3732" s="27" t="s">
        <v>901</v>
      </c>
      <c r="E3732" s="27" t="s">
        <v>1649</v>
      </c>
      <c r="F3732" s="28">
        <v>35535</v>
      </c>
      <c r="G3732" s="29">
        <v>0.62847222222222221</v>
      </c>
      <c r="H3732" s="28">
        <v>35535</v>
      </c>
      <c r="I3732" s="29">
        <v>0.66666666666666663</v>
      </c>
      <c r="J3732" s="27" t="s">
        <v>889</v>
      </c>
      <c r="K3732" s="27">
        <v>0</v>
      </c>
      <c r="L3732" s="27">
        <v>0.02</v>
      </c>
      <c r="M3732" s="27">
        <v>0.02</v>
      </c>
      <c r="N3732" s="27" t="s">
        <v>882</v>
      </c>
      <c r="O3732" s="30">
        <v>201705812</v>
      </c>
      <c r="P3732" s="22"/>
      <c r="Q3732" s="22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9"/>
    </row>
    <row r="3733" spans="1:29" x14ac:dyDescent="0.25">
      <c r="A3733" s="27">
        <v>1997</v>
      </c>
      <c r="B3733" s="27" t="s">
        <v>2056</v>
      </c>
      <c r="C3733" s="27" t="s">
        <v>676</v>
      </c>
      <c r="D3733" s="27" t="s">
        <v>914</v>
      </c>
      <c r="E3733" s="27" t="s">
        <v>985</v>
      </c>
      <c r="F3733" s="28">
        <v>35535</v>
      </c>
      <c r="G3733" s="29">
        <v>0.67361111111111116</v>
      </c>
      <c r="H3733" s="28">
        <v>35535</v>
      </c>
      <c r="I3733" s="29">
        <v>0.71527777777777779</v>
      </c>
      <c r="J3733" s="27" t="s">
        <v>889</v>
      </c>
      <c r="K3733" s="27">
        <v>0</v>
      </c>
      <c r="L3733" s="27">
        <v>0.03</v>
      </c>
      <c r="M3733" s="27">
        <v>0.03</v>
      </c>
      <c r="N3733" s="27" t="s">
        <v>882</v>
      </c>
      <c r="O3733" s="30">
        <v>201806306</v>
      </c>
      <c r="P3733" s="22"/>
      <c r="Q3733" s="22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9"/>
    </row>
    <row r="3734" spans="1:29" x14ac:dyDescent="0.25">
      <c r="A3734" s="27">
        <v>1997</v>
      </c>
      <c r="B3734" s="27" t="s">
        <v>1600</v>
      </c>
      <c r="C3734" s="27" t="s">
        <v>676</v>
      </c>
      <c r="D3734" s="27" t="s">
        <v>901</v>
      </c>
      <c r="E3734" s="27" t="s">
        <v>824</v>
      </c>
      <c r="F3734" s="28">
        <v>35535</v>
      </c>
      <c r="G3734" s="29">
        <v>0.6875</v>
      </c>
      <c r="H3734" s="28">
        <v>35535</v>
      </c>
      <c r="I3734" s="29">
        <v>0.72222222222222221</v>
      </c>
      <c r="J3734" s="27" t="s">
        <v>889</v>
      </c>
      <c r="K3734" s="27">
        <v>0</v>
      </c>
      <c r="L3734" s="27">
        <v>0.05</v>
      </c>
      <c r="M3734" s="27">
        <v>0.05</v>
      </c>
      <c r="N3734" s="27" t="s">
        <v>882</v>
      </c>
      <c r="O3734" s="30">
        <v>202004864</v>
      </c>
      <c r="P3734" s="22"/>
      <c r="Q3734" s="22"/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  <c r="AB3734" s="16"/>
      <c r="AC3734" s="19"/>
    </row>
    <row r="3735" spans="1:29" x14ac:dyDescent="0.25">
      <c r="A3735" s="27">
        <v>1997</v>
      </c>
      <c r="B3735" s="27" t="s">
        <v>2067</v>
      </c>
      <c r="C3735" s="27" t="s">
        <v>676</v>
      </c>
      <c r="D3735" s="27" t="s">
        <v>891</v>
      </c>
      <c r="E3735" s="27" t="s">
        <v>806</v>
      </c>
      <c r="F3735" s="28">
        <v>35535</v>
      </c>
      <c r="G3735" s="29">
        <v>0.69791666666666663</v>
      </c>
      <c r="H3735" s="28">
        <v>35535</v>
      </c>
      <c r="I3735" s="29">
        <v>0.8125</v>
      </c>
      <c r="J3735" s="27" t="s">
        <v>889</v>
      </c>
      <c r="K3735" s="27">
        <v>2</v>
      </c>
      <c r="L3735" s="27">
        <v>0</v>
      </c>
      <c r="M3735" s="27">
        <v>2</v>
      </c>
      <c r="N3735" s="27" t="s">
        <v>882</v>
      </c>
      <c r="O3735" s="30">
        <v>201907347</v>
      </c>
      <c r="P3735" s="22"/>
      <c r="Q3735" s="22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9"/>
    </row>
    <row r="3736" spans="1:29" x14ac:dyDescent="0.25">
      <c r="A3736" s="27">
        <v>1997</v>
      </c>
      <c r="B3736" s="27" t="s">
        <v>5522</v>
      </c>
      <c r="C3736" s="27" t="s">
        <v>674</v>
      </c>
      <c r="D3736" s="27" t="s">
        <v>4037</v>
      </c>
      <c r="E3736" s="27" t="s">
        <v>4319</v>
      </c>
      <c r="F3736" s="28">
        <v>35535</v>
      </c>
      <c r="G3736" s="29">
        <v>0.70486111111111116</v>
      </c>
      <c r="H3736" s="28">
        <v>35535</v>
      </c>
      <c r="I3736" s="29">
        <v>0.73611111111111116</v>
      </c>
      <c r="J3736" s="27" t="s">
        <v>889</v>
      </c>
      <c r="K3736" s="27">
        <v>0</v>
      </c>
      <c r="L3736" s="27">
        <v>0.01</v>
      </c>
      <c r="M3736" s="27">
        <v>0.01</v>
      </c>
      <c r="N3736" s="27" t="s">
        <v>882</v>
      </c>
      <c r="O3736" s="30">
        <v>201307032</v>
      </c>
      <c r="P3736" s="22"/>
      <c r="Q3736" s="22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9"/>
    </row>
    <row r="3737" spans="1:29" x14ac:dyDescent="0.25">
      <c r="A3737" s="27">
        <v>1997</v>
      </c>
      <c r="B3737" s="27" t="s">
        <v>2052</v>
      </c>
      <c r="C3737" s="27" t="s">
        <v>676</v>
      </c>
      <c r="D3737" s="27" t="s">
        <v>1004</v>
      </c>
      <c r="E3737" s="27" t="s">
        <v>1695</v>
      </c>
      <c r="F3737" s="28">
        <v>35535</v>
      </c>
      <c r="G3737" s="29">
        <v>0.72222222222222221</v>
      </c>
      <c r="H3737" s="28">
        <v>35535</v>
      </c>
      <c r="I3737" s="29">
        <v>0.78819444444444453</v>
      </c>
      <c r="J3737" s="27" t="s">
        <v>889</v>
      </c>
      <c r="K3737" s="27">
        <v>0</v>
      </c>
      <c r="L3737" s="27">
        <v>0.03</v>
      </c>
      <c r="M3737" s="27">
        <v>0.03</v>
      </c>
      <c r="N3737" s="27" t="s">
        <v>882</v>
      </c>
      <c r="O3737" s="30">
        <v>201907538</v>
      </c>
      <c r="P3737" s="22"/>
      <c r="Q3737" s="22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9"/>
    </row>
    <row r="3738" spans="1:29" x14ac:dyDescent="0.25">
      <c r="A3738" s="27">
        <v>1997</v>
      </c>
      <c r="B3738" s="27" t="s">
        <v>2054</v>
      </c>
      <c r="C3738" s="27" t="s">
        <v>676</v>
      </c>
      <c r="D3738" s="27" t="s">
        <v>905</v>
      </c>
      <c r="E3738" s="27" t="s">
        <v>905</v>
      </c>
      <c r="F3738" s="28">
        <v>35535</v>
      </c>
      <c r="G3738" s="29">
        <v>0.77430555555555547</v>
      </c>
      <c r="H3738" s="28">
        <v>35535</v>
      </c>
      <c r="I3738" s="29">
        <v>0.8125</v>
      </c>
      <c r="J3738" s="27" t="s">
        <v>889</v>
      </c>
      <c r="K3738" s="27">
        <v>0</v>
      </c>
      <c r="L3738" s="27">
        <v>0.1</v>
      </c>
      <c r="M3738" s="27">
        <v>0.1</v>
      </c>
      <c r="N3738" s="27" t="s">
        <v>882</v>
      </c>
      <c r="O3738" s="30">
        <v>201700494</v>
      </c>
      <c r="P3738" s="22"/>
      <c r="Q3738" s="22"/>
      <c r="R3738" s="16"/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9"/>
    </row>
    <row r="3739" spans="1:29" x14ac:dyDescent="0.25">
      <c r="A3739" s="27">
        <v>1997</v>
      </c>
      <c r="B3739" s="27" t="s">
        <v>2583</v>
      </c>
      <c r="C3739" s="27" t="s">
        <v>2231</v>
      </c>
      <c r="D3739" s="27" t="s">
        <v>2299</v>
      </c>
      <c r="E3739" s="27" t="s">
        <v>2584</v>
      </c>
      <c r="F3739" s="28">
        <v>35535</v>
      </c>
      <c r="G3739" s="29">
        <v>0.79861111111111116</v>
      </c>
      <c r="H3739" s="28">
        <v>35535</v>
      </c>
      <c r="I3739" s="29">
        <v>0.81666666666666676</v>
      </c>
      <c r="J3739" s="27"/>
      <c r="K3739" s="27">
        <v>0.01</v>
      </c>
      <c r="L3739" s="27">
        <v>0</v>
      </c>
      <c r="M3739" s="27">
        <v>0.01</v>
      </c>
      <c r="N3739" s="27" t="s">
        <v>2163</v>
      </c>
      <c r="O3739" s="30">
        <v>201907201</v>
      </c>
      <c r="P3739" s="22"/>
      <c r="Q3739" s="22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9"/>
    </row>
    <row r="3740" spans="1:29" x14ac:dyDescent="0.25">
      <c r="A3740" s="27">
        <v>1997</v>
      </c>
      <c r="B3740" s="27" t="s">
        <v>2050</v>
      </c>
      <c r="C3740" s="27" t="s">
        <v>676</v>
      </c>
      <c r="D3740" s="27" t="s">
        <v>905</v>
      </c>
      <c r="E3740" s="27" t="s">
        <v>1149</v>
      </c>
      <c r="F3740" s="28">
        <v>35535</v>
      </c>
      <c r="G3740" s="29">
        <v>0.83333333333333337</v>
      </c>
      <c r="H3740" s="28">
        <v>35535</v>
      </c>
      <c r="I3740" s="29">
        <v>0.88194444444444453</v>
      </c>
      <c r="J3740" s="27" t="s">
        <v>889</v>
      </c>
      <c r="K3740" s="27">
        <v>0</v>
      </c>
      <c r="L3740" s="27">
        <v>0.1</v>
      </c>
      <c r="M3740" s="27">
        <v>0.1</v>
      </c>
      <c r="N3740" s="27" t="s">
        <v>882</v>
      </c>
      <c r="O3740" s="30">
        <v>201900131</v>
      </c>
      <c r="P3740" s="22"/>
      <c r="Q3740" s="22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9"/>
    </row>
    <row r="3741" spans="1:29" x14ac:dyDescent="0.25">
      <c r="A3741" s="27">
        <v>1997</v>
      </c>
      <c r="B3741" s="27" t="s">
        <v>2151</v>
      </c>
      <c r="C3741" s="27" t="s">
        <v>676</v>
      </c>
      <c r="D3741" s="27" t="s">
        <v>905</v>
      </c>
      <c r="E3741" s="27" t="s">
        <v>1387</v>
      </c>
      <c r="F3741" s="28">
        <v>35535</v>
      </c>
      <c r="G3741" s="29">
        <v>0.85763888888888884</v>
      </c>
      <c r="H3741" s="28">
        <v>35535</v>
      </c>
      <c r="I3741" s="29">
        <v>0.875</v>
      </c>
      <c r="J3741" s="27" t="s">
        <v>889</v>
      </c>
      <c r="K3741" s="27">
        <v>0</v>
      </c>
      <c r="L3741" s="27">
        <v>0.05</v>
      </c>
      <c r="M3741" s="27">
        <v>0.05</v>
      </c>
      <c r="N3741" s="27" t="s">
        <v>882</v>
      </c>
      <c r="O3741" s="30">
        <v>201907396</v>
      </c>
      <c r="P3741" s="22"/>
      <c r="Q3741" s="22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9"/>
    </row>
    <row r="3742" spans="1:29" x14ac:dyDescent="0.25">
      <c r="A3742" s="27">
        <v>1997</v>
      </c>
      <c r="B3742" s="27" t="s">
        <v>5521</v>
      </c>
      <c r="C3742" s="27" t="s">
        <v>674</v>
      </c>
      <c r="D3742" s="27" t="s">
        <v>3841</v>
      </c>
      <c r="E3742" s="27" t="s">
        <v>3937</v>
      </c>
      <c r="F3742" s="28">
        <v>35535</v>
      </c>
      <c r="G3742" s="29">
        <v>0.875</v>
      </c>
      <c r="H3742" s="28">
        <v>35535</v>
      </c>
      <c r="I3742" s="29">
        <v>0.97222222222222221</v>
      </c>
      <c r="J3742" s="27" t="s">
        <v>889</v>
      </c>
      <c r="K3742" s="27">
        <v>0</v>
      </c>
      <c r="L3742" s="27">
        <v>0.05</v>
      </c>
      <c r="M3742" s="27">
        <v>0.05</v>
      </c>
      <c r="N3742" s="27" t="s">
        <v>882</v>
      </c>
      <c r="O3742" s="30">
        <v>201705206</v>
      </c>
      <c r="P3742" s="22"/>
      <c r="Q3742" s="22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6"/>
      <c r="AC3742" s="19"/>
    </row>
    <row r="3743" spans="1:29" x14ac:dyDescent="0.25">
      <c r="A3743" s="27">
        <v>1997</v>
      </c>
      <c r="B3743" s="27" t="s">
        <v>5520</v>
      </c>
      <c r="C3743" s="27" t="s">
        <v>674</v>
      </c>
      <c r="D3743" s="27" t="s">
        <v>3841</v>
      </c>
      <c r="E3743" s="27" t="s">
        <v>3927</v>
      </c>
      <c r="F3743" s="28">
        <v>35535</v>
      </c>
      <c r="G3743" s="29">
        <v>0.89930555555555547</v>
      </c>
      <c r="H3743" s="28">
        <v>35535</v>
      </c>
      <c r="I3743" s="29">
        <v>0.93402777777777779</v>
      </c>
      <c r="J3743" s="27" t="s">
        <v>889</v>
      </c>
      <c r="K3743" s="27">
        <v>0</v>
      </c>
      <c r="L3743" s="27">
        <v>0.3</v>
      </c>
      <c r="M3743" s="27">
        <v>0.3</v>
      </c>
      <c r="N3743" s="27" t="s">
        <v>882</v>
      </c>
      <c r="O3743" s="30">
        <v>201708809</v>
      </c>
      <c r="P3743" s="22"/>
      <c r="Q3743" s="22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9"/>
    </row>
    <row r="3744" spans="1:29" x14ac:dyDescent="0.25">
      <c r="A3744" s="27">
        <v>1997</v>
      </c>
      <c r="B3744" s="27" t="s">
        <v>2051</v>
      </c>
      <c r="C3744" s="27" t="s">
        <v>676</v>
      </c>
      <c r="D3744" s="27" t="s">
        <v>901</v>
      </c>
      <c r="E3744" s="27" t="s">
        <v>1649</v>
      </c>
      <c r="F3744" s="28">
        <v>35535</v>
      </c>
      <c r="G3744" s="29">
        <v>0.92708333333333337</v>
      </c>
      <c r="H3744" s="28">
        <v>35535</v>
      </c>
      <c r="I3744" s="29">
        <v>0.96180555555555547</v>
      </c>
      <c r="J3744" s="27" t="s">
        <v>889</v>
      </c>
      <c r="K3744" s="27">
        <v>0.02</v>
      </c>
      <c r="L3744" s="27">
        <v>0</v>
      </c>
      <c r="M3744" s="27">
        <v>0.02</v>
      </c>
      <c r="N3744" s="27" t="s">
        <v>882</v>
      </c>
      <c r="O3744" s="30">
        <v>200900568</v>
      </c>
      <c r="P3744" s="22"/>
      <c r="Q3744" s="22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9"/>
    </row>
    <row r="3745" spans="1:29" x14ac:dyDescent="0.25">
      <c r="A3745" s="27">
        <v>1997</v>
      </c>
      <c r="B3745" s="27" t="s">
        <v>2058</v>
      </c>
      <c r="C3745" s="27" t="s">
        <v>676</v>
      </c>
      <c r="D3745" s="27" t="s">
        <v>930</v>
      </c>
      <c r="E3745" s="27" t="s">
        <v>1428</v>
      </c>
      <c r="F3745" s="28">
        <v>35536</v>
      </c>
      <c r="G3745" s="29">
        <v>0.1076388888888889</v>
      </c>
      <c r="H3745" s="28">
        <v>35536</v>
      </c>
      <c r="I3745" s="29">
        <v>0.23958333333333334</v>
      </c>
      <c r="J3745" s="27" t="s">
        <v>889</v>
      </c>
      <c r="K3745" s="27">
        <v>1.5</v>
      </c>
      <c r="L3745" s="27">
        <v>0.5</v>
      </c>
      <c r="M3745" s="27">
        <v>2</v>
      </c>
      <c r="N3745" s="27" t="s">
        <v>882</v>
      </c>
      <c r="O3745" s="30">
        <v>201604666</v>
      </c>
      <c r="P3745" s="22"/>
      <c r="Q3745" s="22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9"/>
    </row>
    <row r="3746" spans="1:29" x14ac:dyDescent="0.25">
      <c r="A3746" s="27">
        <v>1997</v>
      </c>
      <c r="B3746" s="27" t="s">
        <v>2049</v>
      </c>
      <c r="C3746" s="27" t="s">
        <v>676</v>
      </c>
      <c r="D3746" s="27" t="s">
        <v>914</v>
      </c>
      <c r="E3746" s="27" t="s">
        <v>692</v>
      </c>
      <c r="F3746" s="28">
        <v>35536</v>
      </c>
      <c r="G3746" s="29">
        <v>0.47916666666666669</v>
      </c>
      <c r="H3746" s="28">
        <v>35536</v>
      </c>
      <c r="I3746" s="29">
        <v>0.54166666666666663</v>
      </c>
      <c r="J3746" s="27" t="s">
        <v>889</v>
      </c>
      <c r="K3746" s="27">
        <v>0.3</v>
      </c>
      <c r="L3746" s="27">
        <v>0</v>
      </c>
      <c r="M3746" s="27">
        <v>0.3</v>
      </c>
      <c r="N3746" s="27" t="s">
        <v>882</v>
      </c>
      <c r="O3746" s="30">
        <v>201900188</v>
      </c>
      <c r="P3746" s="22"/>
      <c r="Q3746" s="22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9"/>
    </row>
    <row r="3747" spans="1:29" x14ac:dyDescent="0.25">
      <c r="A3747" s="27">
        <v>1997</v>
      </c>
      <c r="B3747" s="27" t="s">
        <v>5534</v>
      </c>
      <c r="C3747" s="27" t="s">
        <v>674</v>
      </c>
      <c r="D3747" s="27" t="s">
        <v>853</v>
      </c>
      <c r="E3747" s="27" t="s">
        <v>4601</v>
      </c>
      <c r="F3747" s="28">
        <v>35536</v>
      </c>
      <c r="G3747" s="29">
        <v>0.53125</v>
      </c>
      <c r="H3747" s="28">
        <v>35536</v>
      </c>
      <c r="I3747" s="29">
        <v>0.59930555555555554</v>
      </c>
      <c r="J3747" s="27" t="s">
        <v>889</v>
      </c>
      <c r="K3747" s="27">
        <v>0</v>
      </c>
      <c r="L3747" s="27">
        <v>2</v>
      </c>
      <c r="M3747" s="27">
        <v>2</v>
      </c>
      <c r="N3747" s="27" t="s">
        <v>882</v>
      </c>
      <c r="O3747" s="30">
        <v>201404676</v>
      </c>
      <c r="P3747" s="22"/>
      <c r="Q3747" s="22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9"/>
    </row>
    <row r="3748" spans="1:29" x14ac:dyDescent="0.25">
      <c r="A3748" s="27">
        <v>1997</v>
      </c>
      <c r="B3748" s="27" t="s">
        <v>5516</v>
      </c>
      <c r="C3748" s="27" t="s">
        <v>674</v>
      </c>
      <c r="D3748" s="27" t="s">
        <v>853</v>
      </c>
      <c r="E3748" s="27" t="s">
        <v>836</v>
      </c>
      <c r="F3748" s="28">
        <v>35536</v>
      </c>
      <c r="G3748" s="29">
        <v>0.53888888888888886</v>
      </c>
      <c r="H3748" s="28">
        <v>35536</v>
      </c>
      <c r="I3748" s="29">
        <v>0.59930555555555554</v>
      </c>
      <c r="J3748" s="27" t="s">
        <v>889</v>
      </c>
      <c r="K3748" s="27">
        <v>0</v>
      </c>
      <c r="L3748" s="27">
        <v>0.5</v>
      </c>
      <c r="M3748" s="27">
        <v>0.5</v>
      </c>
      <c r="N3748" s="27" t="s">
        <v>882</v>
      </c>
      <c r="O3748" s="30">
        <v>202103636</v>
      </c>
      <c r="P3748" s="22"/>
      <c r="Q3748" s="22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6"/>
      <c r="AC3748" s="19"/>
    </row>
    <row r="3749" spans="1:29" x14ac:dyDescent="0.25">
      <c r="A3749" s="27">
        <v>1997</v>
      </c>
      <c r="B3749" s="27" t="s">
        <v>5515</v>
      </c>
      <c r="C3749" s="27" t="s">
        <v>674</v>
      </c>
      <c r="D3749" s="27" t="s">
        <v>3841</v>
      </c>
      <c r="E3749" s="27" t="s">
        <v>3925</v>
      </c>
      <c r="F3749" s="28">
        <v>35536</v>
      </c>
      <c r="G3749" s="29">
        <v>0.58333333333333337</v>
      </c>
      <c r="H3749" s="28">
        <v>35536</v>
      </c>
      <c r="I3749" s="29">
        <v>0.73263888888888884</v>
      </c>
      <c r="J3749" s="27" t="s">
        <v>889</v>
      </c>
      <c r="K3749" s="27">
        <v>0</v>
      </c>
      <c r="L3749" s="27">
        <v>1</v>
      </c>
      <c r="M3749" s="27">
        <v>1</v>
      </c>
      <c r="N3749" s="27" t="s">
        <v>882</v>
      </c>
      <c r="O3749" s="30">
        <v>202005208</v>
      </c>
      <c r="P3749" s="22"/>
      <c r="Q3749" s="22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9"/>
    </row>
    <row r="3750" spans="1:29" x14ac:dyDescent="0.25">
      <c r="A3750" s="27">
        <v>1997</v>
      </c>
      <c r="B3750" s="27" t="s">
        <v>5534</v>
      </c>
      <c r="C3750" s="27" t="s">
        <v>674</v>
      </c>
      <c r="D3750" s="27" t="s">
        <v>853</v>
      </c>
      <c r="E3750" s="27" t="s">
        <v>4601</v>
      </c>
      <c r="F3750" s="28">
        <v>35536</v>
      </c>
      <c r="G3750" s="29">
        <v>0.63194444444444442</v>
      </c>
      <c r="H3750" s="28">
        <v>35536</v>
      </c>
      <c r="I3750" s="29">
        <v>0.65694444444444444</v>
      </c>
      <c r="J3750" s="27" t="s">
        <v>889</v>
      </c>
      <c r="K3750" s="27">
        <v>0</v>
      </c>
      <c r="L3750" s="27">
        <v>0.03</v>
      </c>
      <c r="M3750" s="27">
        <v>0.03</v>
      </c>
      <c r="N3750" s="27" t="s">
        <v>882</v>
      </c>
      <c r="O3750" s="30">
        <v>201706162</v>
      </c>
      <c r="P3750" s="22"/>
      <c r="Q3750" s="22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9"/>
    </row>
    <row r="3751" spans="1:29" x14ac:dyDescent="0.25">
      <c r="A3751" s="27">
        <v>1997</v>
      </c>
      <c r="B3751" s="27" t="s">
        <v>5517</v>
      </c>
      <c r="C3751" s="27" t="s">
        <v>674</v>
      </c>
      <c r="D3751" s="27" t="s">
        <v>3933</v>
      </c>
      <c r="E3751" s="27" t="s">
        <v>3934</v>
      </c>
      <c r="F3751" s="28">
        <v>35536</v>
      </c>
      <c r="G3751" s="29">
        <v>0.64583333333333337</v>
      </c>
      <c r="H3751" s="28">
        <v>35536</v>
      </c>
      <c r="I3751" s="29">
        <v>0.68402777777777779</v>
      </c>
      <c r="J3751" s="27" t="s">
        <v>889</v>
      </c>
      <c r="K3751" s="27">
        <v>0</v>
      </c>
      <c r="L3751" s="27">
        <v>0.3</v>
      </c>
      <c r="M3751" s="27">
        <v>0.3</v>
      </c>
      <c r="N3751" s="27" t="s">
        <v>882</v>
      </c>
      <c r="O3751" s="30">
        <v>201907455</v>
      </c>
      <c r="P3751" s="22"/>
      <c r="Q3751" s="22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9"/>
    </row>
    <row r="3752" spans="1:29" x14ac:dyDescent="0.25">
      <c r="A3752" s="27">
        <v>1997</v>
      </c>
      <c r="B3752" s="27" t="s">
        <v>2058</v>
      </c>
      <c r="C3752" s="27" t="s">
        <v>676</v>
      </c>
      <c r="D3752" s="27" t="s">
        <v>930</v>
      </c>
      <c r="E3752" s="27" t="s">
        <v>1428</v>
      </c>
      <c r="F3752" s="28">
        <v>35536</v>
      </c>
      <c r="G3752" s="29">
        <v>0.65277777777777779</v>
      </c>
      <c r="H3752" s="28">
        <v>35536</v>
      </c>
      <c r="I3752" s="29">
        <v>0.72916666666666663</v>
      </c>
      <c r="J3752" s="27" t="s">
        <v>889</v>
      </c>
      <c r="K3752" s="27">
        <v>0.05</v>
      </c>
      <c r="L3752" s="27">
        <v>0</v>
      </c>
      <c r="M3752" s="27">
        <v>0.05</v>
      </c>
      <c r="N3752" s="27" t="s">
        <v>882</v>
      </c>
      <c r="O3752" s="30">
        <v>201905328</v>
      </c>
      <c r="P3752" s="22"/>
      <c r="Q3752" s="22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9"/>
    </row>
    <row r="3753" spans="1:29" x14ac:dyDescent="0.25">
      <c r="A3753" s="27">
        <v>1997</v>
      </c>
      <c r="B3753" s="27" t="s">
        <v>2047</v>
      </c>
      <c r="C3753" s="27" t="s">
        <v>676</v>
      </c>
      <c r="D3753" s="27" t="s">
        <v>901</v>
      </c>
      <c r="E3753" s="27" t="s">
        <v>816</v>
      </c>
      <c r="F3753" s="28">
        <v>35536</v>
      </c>
      <c r="G3753" s="29">
        <v>0.66666666666666663</v>
      </c>
      <c r="H3753" s="28">
        <v>35536</v>
      </c>
      <c r="I3753" s="29">
        <v>0.73611111111111116</v>
      </c>
      <c r="J3753" s="27" t="s">
        <v>889</v>
      </c>
      <c r="K3753" s="27">
        <v>1</v>
      </c>
      <c r="L3753" s="27">
        <v>1</v>
      </c>
      <c r="M3753" s="27">
        <v>2</v>
      </c>
      <c r="N3753" s="27" t="s">
        <v>882</v>
      </c>
      <c r="O3753" s="30">
        <v>201907321</v>
      </c>
      <c r="P3753" s="22"/>
      <c r="Q3753" s="22"/>
      <c r="R3753" s="16"/>
      <c r="S3753" s="16"/>
      <c r="T3753" s="16"/>
      <c r="U3753" s="16"/>
      <c r="V3753" s="16"/>
      <c r="W3753" s="16"/>
      <c r="X3753" s="16"/>
      <c r="Y3753" s="16"/>
      <c r="Z3753" s="16"/>
      <c r="AA3753" s="16"/>
      <c r="AB3753" s="16"/>
      <c r="AC3753" s="19"/>
    </row>
    <row r="3754" spans="1:29" x14ac:dyDescent="0.25">
      <c r="A3754" s="27">
        <v>1997</v>
      </c>
      <c r="B3754" s="27" t="s">
        <v>2048</v>
      </c>
      <c r="C3754" s="27" t="s">
        <v>676</v>
      </c>
      <c r="D3754" s="27" t="s">
        <v>905</v>
      </c>
      <c r="E3754" s="27" t="s">
        <v>912</v>
      </c>
      <c r="F3754" s="28">
        <v>35536</v>
      </c>
      <c r="G3754" s="29">
        <v>0.66666666666666663</v>
      </c>
      <c r="H3754" s="28">
        <v>35536</v>
      </c>
      <c r="I3754" s="29">
        <v>0.69791666666666663</v>
      </c>
      <c r="J3754" s="27" t="s">
        <v>889</v>
      </c>
      <c r="K3754" s="27">
        <v>0</v>
      </c>
      <c r="L3754" s="27">
        <v>0.05</v>
      </c>
      <c r="M3754" s="27">
        <v>0.05</v>
      </c>
      <c r="N3754" s="27" t="s">
        <v>882</v>
      </c>
      <c r="O3754" s="30">
        <v>202102694</v>
      </c>
      <c r="P3754" s="22"/>
      <c r="Q3754" s="22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  <c r="AB3754" s="16"/>
      <c r="AC3754" s="19"/>
    </row>
    <row r="3755" spans="1:29" x14ac:dyDescent="0.25">
      <c r="A3755" s="27">
        <v>1997</v>
      </c>
      <c r="B3755" s="27" t="s">
        <v>5516</v>
      </c>
      <c r="C3755" s="27" t="s">
        <v>674</v>
      </c>
      <c r="D3755" s="27" t="s">
        <v>853</v>
      </c>
      <c r="E3755" s="27" t="s">
        <v>836</v>
      </c>
      <c r="F3755" s="28">
        <v>35536</v>
      </c>
      <c r="G3755" s="29">
        <v>0.69097222222222221</v>
      </c>
      <c r="H3755" s="28">
        <v>35536</v>
      </c>
      <c r="I3755" s="29">
        <v>0.75</v>
      </c>
      <c r="J3755" s="27" t="s">
        <v>889</v>
      </c>
      <c r="K3755" s="27">
        <v>0</v>
      </c>
      <c r="L3755" s="27">
        <v>0.1</v>
      </c>
      <c r="M3755" s="27">
        <v>0.1</v>
      </c>
      <c r="N3755" s="27" t="s">
        <v>882</v>
      </c>
      <c r="O3755" s="30">
        <v>202002811</v>
      </c>
      <c r="P3755" s="22"/>
      <c r="Q3755" s="22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9"/>
    </row>
    <row r="3756" spans="1:29" x14ac:dyDescent="0.25">
      <c r="A3756" s="27">
        <v>1997</v>
      </c>
      <c r="B3756" s="27" t="s">
        <v>2046</v>
      </c>
      <c r="C3756" s="27" t="s">
        <v>676</v>
      </c>
      <c r="D3756" s="27" t="s">
        <v>887</v>
      </c>
      <c r="E3756" s="27" t="s">
        <v>1828</v>
      </c>
      <c r="F3756" s="28">
        <v>35550</v>
      </c>
      <c r="G3756" s="29">
        <v>0.39583333333333331</v>
      </c>
      <c r="H3756" s="28">
        <v>35550</v>
      </c>
      <c r="I3756" s="29">
        <v>0.45833333333333331</v>
      </c>
      <c r="J3756" s="27" t="s">
        <v>889</v>
      </c>
      <c r="K3756" s="27">
        <v>0</v>
      </c>
      <c r="L3756" s="27">
        <v>0.05</v>
      </c>
      <c r="M3756" s="27">
        <v>0.05</v>
      </c>
      <c r="N3756" s="27" t="s">
        <v>882</v>
      </c>
      <c r="O3756" s="30">
        <v>201905948</v>
      </c>
      <c r="P3756" s="22"/>
      <c r="Q3756" s="22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9"/>
    </row>
    <row r="3757" spans="1:29" x14ac:dyDescent="0.25">
      <c r="A3757" s="27">
        <v>1997</v>
      </c>
      <c r="B3757" s="27" t="s">
        <v>2046</v>
      </c>
      <c r="C3757" s="27" t="s">
        <v>676</v>
      </c>
      <c r="D3757" s="27" t="s">
        <v>887</v>
      </c>
      <c r="E3757" s="27" t="s">
        <v>1828</v>
      </c>
      <c r="F3757" s="28">
        <v>35550</v>
      </c>
      <c r="G3757" s="29">
        <v>0.57986111111111105</v>
      </c>
      <c r="H3757" s="28">
        <v>35550</v>
      </c>
      <c r="I3757" s="29">
        <v>0.86458333333333337</v>
      </c>
      <c r="J3757" s="27" t="s">
        <v>889</v>
      </c>
      <c r="K3757" s="27">
        <v>0</v>
      </c>
      <c r="L3757" s="27">
        <v>1.0900000000000001</v>
      </c>
      <c r="M3757" s="27">
        <v>1.0900000000000001</v>
      </c>
      <c r="N3757" s="27" t="s">
        <v>882</v>
      </c>
      <c r="O3757" s="30">
        <v>201704136</v>
      </c>
      <c r="P3757" s="22"/>
      <c r="Q3757" s="22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  <c r="AB3757" s="16"/>
      <c r="AC3757" s="19"/>
    </row>
    <row r="3758" spans="1:29" x14ac:dyDescent="0.25">
      <c r="A3758" s="27">
        <v>1997</v>
      </c>
      <c r="B3758" s="27" t="s">
        <v>2743</v>
      </c>
      <c r="C3758" s="27" t="s">
        <v>2231</v>
      </c>
      <c r="D3758" s="27" t="s">
        <v>2268</v>
      </c>
      <c r="E3758" s="27" t="s">
        <v>2359</v>
      </c>
      <c r="F3758" s="28">
        <v>35550</v>
      </c>
      <c r="G3758" s="29">
        <v>0.69097222222222221</v>
      </c>
      <c r="H3758" s="28">
        <v>35550</v>
      </c>
      <c r="I3758" s="29">
        <v>0.7895833333333333</v>
      </c>
      <c r="J3758" s="27"/>
      <c r="K3758" s="27">
        <v>1.5</v>
      </c>
      <c r="L3758" s="27">
        <v>1.5</v>
      </c>
      <c r="M3758" s="27">
        <v>3</v>
      </c>
      <c r="N3758" s="27" t="s">
        <v>2163</v>
      </c>
      <c r="O3758" s="30">
        <v>201505640</v>
      </c>
      <c r="P3758" s="22"/>
      <c r="Q3758" s="22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  <c r="AB3758" s="16"/>
      <c r="AC3758" s="19"/>
    </row>
    <row r="3759" spans="1:29" x14ac:dyDescent="0.25">
      <c r="A3759" s="27">
        <v>1997</v>
      </c>
      <c r="B3759" s="27" t="s">
        <v>5519</v>
      </c>
      <c r="C3759" s="27" t="s">
        <v>674</v>
      </c>
      <c r="D3759" s="27" t="s">
        <v>3884</v>
      </c>
      <c r="E3759" s="27" t="s">
        <v>3885</v>
      </c>
      <c r="F3759" s="28">
        <v>35551</v>
      </c>
      <c r="G3759" s="29">
        <v>0.40972222222222227</v>
      </c>
      <c r="H3759" s="28">
        <v>35551</v>
      </c>
      <c r="I3759" s="29">
        <v>0.43402777777777773</v>
      </c>
      <c r="J3759" s="27" t="s">
        <v>889</v>
      </c>
      <c r="K3759" s="27">
        <v>0</v>
      </c>
      <c r="L3759" s="27">
        <v>0.3</v>
      </c>
      <c r="M3759" s="27">
        <v>0.3</v>
      </c>
      <c r="N3759" s="27" t="s">
        <v>882</v>
      </c>
      <c r="O3759" s="30">
        <v>202007516</v>
      </c>
      <c r="P3759" s="22"/>
      <c r="Q3759" s="22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9"/>
    </row>
    <row r="3760" spans="1:29" x14ac:dyDescent="0.25">
      <c r="A3760" s="27">
        <v>1997</v>
      </c>
      <c r="B3760" s="27" t="s">
        <v>5513</v>
      </c>
      <c r="C3760" s="27" t="s">
        <v>674</v>
      </c>
      <c r="D3760" s="27" t="s">
        <v>853</v>
      </c>
      <c r="E3760" s="27" t="s">
        <v>5514</v>
      </c>
      <c r="F3760" s="28">
        <v>35551</v>
      </c>
      <c r="G3760" s="29">
        <v>0.46875</v>
      </c>
      <c r="H3760" s="28">
        <v>35551</v>
      </c>
      <c r="I3760" s="29">
        <v>0.49652777777777773</v>
      </c>
      <c r="J3760" s="27" t="s">
        <v>889</v>
      </c>
      <c r="K3760" s="27">
        <v>0</v>
      </c>
      <c r="L3760" s="27">
        <v>0.02</v>
      </c>
      <c r="M3760" s="27">
        <v>0.02</v>
      </c>
      <c r="N3760" s="27" t="s">
        <v>882</v>
      </c>
      <c r="O3760" s="30">
        <v>201906200</v>
      </c>
      <c r="P3760" s="22"/>
      <c r="Q3760" s="22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9"/>
    </row>
    <row r="3761" spans="1:29" x14ac:dyDescent="0.25">
      <c r="A3761" s="27">
        <v>1997</v>
      </c>
      <c r="B3761" s="27" t="s">
        <v>2044</v>
      </c>
      <c r="C3761" s="27" t="s">
        <v>676</v>
      </c>
      <c r="D3761" s="27" t="s">
        <v>901</v>
      </c>
      <c r="E3761" s="27" t="s">
        <v>2045</v>
      </c>
      <c r="F3761" s="28">
        <v>35551</v>
      </c>
      <c r="G3761" s="29">
        <v>0.91666666666666663</v>
      </c>
      <c r="H3761" s="28">
        <v>35551</v>
      </c>
      <c r="I3761" s="29">
        <v>0.94444444444444453</v>
      </c>
      <c r="J3761" s="27" t="s">
        <v>889</v>
      </c>
      <c r="K3761" s="27">
        <v>0</v>
      </c>
      <c r="L3761" s="27">
        <v>0.05</v>
      </c>
      <c r="M3761" s="27">
        <v>0.05</v>
      </c>
      <c r="N3761" s="27" t="s">
        <v>882</v>
      </c>
      <c r="O3761" s="30">
        <v>202008444</v>
      </c>
      <c r="P3761" s="22"/>
      <c r="Q3761" s="22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9"/>
    </row>
    <row r="3762" spans="1:29" x14ac:dyDescent="0.25">
      <c r="A3762" s="27">
        <v>1997</v>
      </c>
      <c r="B3762" s="27" t="s">
        <v>5512</v>
      </c>
      <c r="C3762" s="27" t="s">
        <v>674</v>
      </c>
      <c r="D3762" s="27" t="s">
        <v>3841</v>
      </c>
      <c r="E3762" s="27" t="s">
        <v>5309</v>
      </c>
      <c r="F3762" s="28">
        <v>35551</v>
      </c>
      <c r="G3762" s="29">
        <v>0.95138888888888884</v>
      </c>
      <c r="H3762" s="28">
        <v>35552</v>
      </c>
      <c r="I3762" s="29">
        <v>1.3888888888888888E-2</v>
      </c>
      <c r="J3762" s="27" t="s">
        <v>889</v>
      </c>
      <c r="K3762" s="27">
        <v>0</v>
      </c>
      <c r="L3762" s="27">
        <v>0.2</v>
      </c>
      <c r="M3762" s="27">
        <v>0.2</v>
      </c>
      <c r="N3762" s="27" t="s">
        <v>882</v>
      </c>
      <c r="O3762" s="30">
        <v>202007667</v>
      </c>
      <c r="P3762" s="22"/>
      <c r="Q3762" s="22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9"/>
    </row>
    <row r="3763" spans="1:29" x14ac:dyDescent="0.25">
      <c r="A3763" s="27">
        <v>1997</v>
      </c>
      <c r="B3763" s="27" t="s">
        <v>5512</v>
      </c>
      <c r="C3763" s="27" t="s">
        <v>674</v>
      </c>
      <c r="D3763" s="27" t="s">
        <v>3841</v>
      </c>
      <c r="E3763" s="27" t="s">
        <v>5309</v>
      </c>
      <c r="F3763" s="28">
        <v>35552</v>
      </c>
      <c r="G3763" s="29">
        <v>0.9375</v>
      </c>
      <c r="H3763" s="28">
        <v>35552</v>
      </c>
      <c r="I3763" s="29">
        <v>0.95833333333333337</v>
      </c>
      <c r="J3763" s="27" t="s">
        <v>889</v>
      </c>
      <c r="K3763" s="27">
        <v>0</v>
      </c>
      <c r="L3763" s="27">
        <v>0.02</v>
      </c>
      <c r="M3763" s="27">
        <v>0.02</v>
      </c>
      <c r="N3763" s="27" t="s">
        <v>882</v>
      </c>
      <c r="O3763" s="30">
        <v>201800990</v>
      </c>
      <c r="P3763" s="22"/>
      <c r="Q3763" s="22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9"/>
    </row>
    <row r="3764" spans="1:29" x14ac:dyDescent="0.25">
      <c r="A3764" s="27">
        <v>1997</v>
      </c>
      <c r="B3764" s="27" t="s">
        <v>2042</v>
      </c>
      <c r="C3764" s="27" t="s">
        <v>676</v>
      </c>
      <c r="D3764" s="27" t="s">
        <v>1004</v>
      </c>
      <c r="E3764" s="27" t="s">
        <v>2043</v>
      </c>
      <c r="F3764" s="28">
        <v>35553</v>
      </c>
      <c r="G3764" s="29">
        <v>0.59375</v>
      </c>
      <c r="H3764" s="28">
        <v>35553</v>
      </c>
      <c r="I3764" s="29">
        <v>0.61458333333333337</v>
      </c>
      <c r="J3764" s="27" t="s">
        <v>889</v>
      </c>
      <c r="K3764" s="27">
        <v>0</v>
      </c>
      <c r="L3764" s="27">
        <v>0.01</v>
      </c>
      <c r="M3764" s="27">
        <v>0.01</v>
      </c>
      <c r="N3764" s="27" t="s">
        <v>882</v>
      </c>
      <c r="O3764" s="30">
        <v>201706828</v>
      </c>
      <c r="P3764" s="22"/>
      <c r="Q3764" s="22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9"/>
    </row>
    <row r="3765" spans="1:29" x14ac:dyDescent="0.25">
      <c r="A3765" s="27">
        <v>1997</v>
      </c>
      <c r="B3765" s="27" t="s">
        <v>2746</v>
      </c>
      <c r="C3765" s="27" t="s">
        <v>2231</v>
      </c>
      <c r="D3765" s="27" t="s">
        <v>2560</v>
      </c>
      <c r="E3765" s="27" t="s">
        <v>2560</v>
      </c>
      <c r="F3765" s="28">
        <v>35563</v>
      </c>
      <c r="G3765" s="29">
        <v>0.43055555555555558</v>
      </c>
      <c r="H3765" s="28">
        <v>35563</v>
      </c>
      <c r="I3765" s="29">
        <v>0.54861111111111105</v>
      </c>
      <c r="J3765" s="27"/>
      <c r="K3765" s="27">
        <v>0.8</v>
      </c>
      <c r="L3765" s="27">
        <v>0</v>
      </c>
      <c r="M3765" s="27">
        <v>0.8</v>
      </c>
      <c r="N3765" s="27" t="s">
        <v>2163</v>
      </c>
      <c r="O3765" s="30">
        <v>201907297</v>
      </c>
      <c r="P3765" s="22"/>
      <c r="Q3765" s="22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9"/>
    </row>
    <row r="3766" spans="1:29" x14ac:dyDescent="0.25">
      <c r="A3766" s="27">
        <v>1997</v>
      </c>
      <c r="B3766" s="27" t="s">
        <v>2684</v>
      </c>
      <c r="C3766" s="27" t="s">
        <v>2231</v>
      </c>
      <c r="D3766" s="27" t="s">
        <v>2571</v>
      </c>
      <c r="E3766" s="27" t="s">
        <v>2685</v>
      </c>
      <c r="F3766" s="28">
        <v>35563</v>
      </c>
      <c r="G3766" s="29">
        <v>0.56736111111111109</v>
      </c>
      <c r="H3766" s="28">
        <v>35563</v>
      </c>
      <c r="I3766" s="29">
        <v>0.61111111111111105</v>
      </c>
      <c r="J3766" s="27"/>
      <c r="K3766" s="27">
        <v>0</v>
      </c>
      <c r="L3766" s="27">
        <v>0.02</v>
      </c>
      <c r="M3766" s="27">
        <v>0.02</v>
      </c>
      <c r="N3766" s="27" t="s">
        <v>2163</v>
      </c>
      <c r="O3766" s="30">
        <v>202004753</v>
      </c>
      <c r="P3766" s="22"/>
      <c r="Q3766" s="22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  <c r="AB3766" s="16"/>
      <c r="AC3766" s="19"/>
    </row>
    <row r="3767" spans="1:29" x14ac:dyDescent="0.25">
      <c r="A3767" s="27">
        <v>1997</v>
      </c>
      <c r="B3767" s="27" t="s">
        <v>2757</v>
      </c>
      <c r="C3767" s="27" t="s">
        <v>2231</v>
      </c>
      <c r="D3767" s="27" t="s">
        <v>2246</v>
      </c>
      <c r="E3767" s="27" t="s">
        <v>2628</v>
      </c>
      <c r="F3767" s="28">
        <v>35563</v>
      </c>
      <c r="G3767" s="29">
        <v>0.59375</v>
      </c>
      <c r="H3767" s="28">
        <v>35563</v>
      </c>
      <c r="I3767" s="29">
        <v>0</v>
      </c>
      <c r="J3767" s="27"/>
      <c r="K3767" s="27">
        <v>0</v>
      </c>
      <c r="L3767" s="27">
        <v>0.3</v>
      </c>
      <c r="M3767" s="27">
        <v>0.3</v>
      </c>
      <c r="N3767" s="27" t="s">
        <v>2163</v>
      </c>
      <c r="O3767" s="30">
        <v>200707284</v>
      </c>
      <c r="P3767" s="22"/>
      <c r="Q3767" s="22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9"/>
    </row>
    <row r="3768" spans="1:29" x14ac:dyDescent="0.25">
      <c r="A3768" s="27">
        <v>1997</v>
      </c>
      <c r="B3768" s="27" t="s">
        <v>5512</v>
      </c>
      <c r="C3768" s="27" t="s">
        <v>674</v>
      </c>
      <c r="D3768" s="27" t="s">
        <v>3841</v>
      </c>
      <c r="E3768" s="27" t="s">
        <v>5309</v>
      </c>
      <c r="F3768" s="28">
        <v>35563</v>
      </c>
      <c r="G3768" s="29">
        <v>0.91666666666666663</v>
      </c>
      <c r="H3768" s="28">
        <v>35563</v>
      </c>
      <c r="I3768" s="29">
        <v>0.95833333333333337</v>
      </c>
      <c r="J3768" s="27" t="s">
        <v>889</v>
      </c>
      <c r="K3768" s="27">
        <v>0</v>
      </c>
      <c r="L3768" s="27">
        <v>0.01</v>
      </c>
      <c r="M3768" s="27">
        <v>0.01</v>
      </c>
      <c r="N3768" s="27" t="s">
        <v>882</v>
      </c>
      <c r="O3768" s="30">
        <v>202004421</v>
      </c>
      <c r="P3768" s="22"/>
      <c r="Q3768" s="22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9"/>
    </row>
    <row r="3769" spans="1:29" x14ac:dyDescent="0.25">
      <c r="A3769" s="27">
        <v>1997</v>
      </c>
      <c r="B3769" s="27" t="s">
        <v>2754</v>
      </c>
      <c r="C3769" s="27" t="s">
        <v>2231</v>
      </c>
      <c r="D3769" s="27" t="s">
        <v>2246</v>
      </c>
      <c r="E3769" s="27" t="s">
        <v>2755</v>
      </c>
      <c r="F3769" s="28">
        <v>35580</v>
      </c>
      <c r="G3769" s="29">
        <v>0.63541666666666663</v>
      </c>
      <c r="H3769" s="28">
        <v>35580</v>
      </c>
      <c r="I3769" s="29">
        <v>0.84027777777777779</v>
      </c>
      <c r="J3769" s="27"/>
      <c r="K3769" s="27">
        <v>0</v>
      </c>
      <c r="L3769" s="27">
        <v>0.5</v>
      </c>
      <c r="M3769" s="27">
        <v>0.5</v>
      </c>
      <c r="N3769" s="27" t="s">
        <v>2163</v>
      </c>
      <c r="O3769" s="30">
        <v>201900728</v>
      </c>
      <c r="P3769" s="22"/>
      <c r="Q3769" s="22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9"/>
    </row>
    <row r="3770" spans="1:29" x14ac:dyDescent="0.25">
      <c r="A3770" s="27">
        <v>1997</v>
      </c>
      <c r="B3770" s="27" t="s">
        <v>2687</v>
      </c>
      <c r="C3770" s="27" t="s">
        <v>2231</v>
      </c>
      <c r="D3770" s="27" t="s">
        <v>2268</v>
      </c>
      <c r="E3770" s="27" t="s">
        <v>727</v>
      </c>
      <c r="F3770" s="28">
        <v>35606</v>
      </c>
      <c r="G3770" s="29">
        <v>6.9444444444444434E-2</v>
      </c>
      <c r="H3770" s="28">
        <v>35606</v>
      </c>
      <c r="I3770" s="29">
        <v>0.13194444444444445</v>
      </c>
      <c r="J3770" s="27"/>
      <c r="K3770" s="27">
        <v>7.0000000000000007E-2</v>
      </c>
      <c r="L3770" s="27">
        <v>0</v>
      </c>
      <c r="M3770" s="27">
        <v>7.0000000000000007E-2</v>
      </c>
      <c r="N3770" s="27" t="s">
        <v>2163</v>
      </c>
      <c r="O3770" s="30">
        <v>201906837</v>
      </c>
      <c r="P3770" s="22"/>
      <c r="Q3770" s="22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  <c r="AB3770" s="16"/>
      <c r="AC3770" s="19"/>
    </row>
    <row r="3771" spans="1:29" x14ac:dyDescent="0.25">
      <c r="A3771" s="27">
        <v>1997</v>
      </c>
      <c r="B3771" s="27" t="s">
        <v>2744</v>
      </c>
      <c r="C3771" s="27" t="s">
        <v>2231</v>
      </c>
      <c r="D3771" s="27" t="s">
        <v>2268</v>
      </c>
      <c r="E3771" s="27" t="s">
        <v>2317</v>
      </c>
      <c r="F3771" s="28">
        <v>35606</v>
      </c>
      <c r="G3771" s="29">
        <v>0.53125</v>
      </c>
      <c r="H3771" s="28">
        <v>35606</v>
      </c>
      <c r="I3771" s="29">
        <v>0.60416666666666663</v>
      </c>
      <c r="J3771" s="27"/>
      <c r="K3771" s="27">
        <v>0.4</v>
      </c>
      <c r="L3771" s="27">
        <v>1.1000000000000001</v>
      </c>
      <c r="M3771" s="27">
        <v>1.5</v>
      </c>
      <c r="N3771" s="27" t="s">
        <v>2163</v>
      </c>
      <c r="O3771" s="30">
        <v>201806581</v>
      </c>
      <c r="P3771" s="22"/>
      <c r="Q3771" s="22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  <c r="AB3771" s="16"/>
      <c r="AC3771" s="19"/>
    </row>
    <row r="3772" spans="1:29" x14ac:dyDescent="0.25">
      <c r="A3772" s="27">
        <v>1997</v>
      </c>
      <c r="B3772" s="27" t="s">
        <v>5510</v>
      </c>
      <c r="C3772" s="27" t="s">
        <v>674</v>
      </c>
      <c r="D3772" s="27" t="s">
        <v>3841</v>
      </c>
      <c r="E3772" s="27" t="s">
        <v>3937</v>
      </c>
      <c r="F3772" s="28">
        <v>35609</v>
      </c>
      <c r="G3772" s="29">
        <v>0.83819444444444446</v>
      </c>
      <c r="H3772" s="28">
        <v>35609</v>
      </c>
      <c r="I3772" s="29">
        <v>0.88194444444444453</v>
      </c>
      <c r="J3772" s="27" t="s">
        <v>889</v>
      </c>
      <c r="K3772" s="27">
        <v>0</v>
      </c>
      <c r="L3772" s="27">
        <v>0.1</v>
      </c>
      <c r="M3772" s="27">
        <v>0.1</v>
      </c>
      <c r="N3772" s="27" t="s">
        <v>882</v>
      </c>
      <c r="O3772" s="30">
        <v>202008401</v>
      </c>
      <c r="P3772" s="22"/>
      <c r="Q3772" s="22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9"/>
    </row>
    <row r="3773" spans="1:29" x14ac:dyDescent="0.25">
      <c r="A3773" s="27">
        <v>1997</v>
      </c>
      <c r="B3773" s="27" t="s">
        <v>5509</v>
      </c>
      <c r="C3773" s="27" t="s">
        <v>674</v>
      </c>
      <c r="D3773" s="27" t="s">
        <v>1248</v>
      </c>
      <c r="E3773" s="27" t="s">
        <v>4359</v>
      </c>
      <c r="F3773" s="28">
        <v>35609</v>
      </c>
      <c r="G3773" s="29">
        <v>0.92708333333333337</v>
      </c>
      <c r="H3773" s="28">
        <v>35609</v>
      </c>
      <c r="I3773" s="29">
        <v>0.97916666666666663</v>
      </c>
      <c r="J3773" s="27" t="s">
        <v>889</v>
      </c>
      <c r="K3773" s="27">
        <v>0</v>
      </c>
      <c r="L3773" s="27">
        <v>0.1</v>
      </c>
      <c r="M3773" s="27">
        <v>0.1</v>
      </c>
      <c r="N3773" s="27" t="s">
        <v>882</v>
      </c>
      <c r="O3773" s="30">
        <v>202009549</v>
      </c>
      <c r="P3773" s="22"/>
      <c r="Q3773" s="22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6"/>
      <c r="AC3773" s="19"/>
    </row>
    <row r="3774" spans="1:29" x14ac:dyDescent="0.25">
      <c r="A3774" s="27">
        <v>1997</v>
      </c>
      <c r="B3774" s="27" t="s">
        <v>5508</v>
      </c>
      <c r="C3774" s="27" t="s">
        <v>674</v>
      </c>
      <c r="D3774" s="27" t="s">
        <v>1248</v>
      </c>
      <c r="E3774" s="27" t="s">
        <v>4359</v>
      </c>
      <c r="F3774" s="28">
        <v>35610</v>
      </c>
      <c r="G3774" s="29">
        <v>0.57986111111111105</v>
      </c>
      <c r="H3774" s="28">
        <v>35610</v>
      </c>
      <c r="I3774" s="29">
        <v>0.61458333333333337</v>
      </c>
      <c r="J3774" s="27" t="s">
        <v>889</v>
      </c>
      <c r="K3774" s="27">
        <v>0</v>
      </c>
      <c r="L3774" s="27">
        <v>0.03</v>
      </c>
      <c r="M3774" s="27">
        <v>0.03</v>
      </c>
      <c r="N3774" s="27" t="s">
        <v>882</v>
      </c>
      <c r="O3774" s="30">
        <v>201802653</v>
      </c>
      <c r="P3774" s="22"/>
      <c r="Q3774" s="22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6"/>
      <c r="AC3774" s="19"/>
    </row>
    <row r="3775" spans="1:29" x14ac:dyDescent="0.25">
      <c r="A3775" s="27">
        <v>1997</v>
      </c>
      <c r="B3775" s="27" t="s">
        <v>5507</v>
      </c>
      <c r="C3775" s="27" t="s">
        <v>674</v>
      </c>
      <c r="D3775" s="27" t="s">
        <v>1248</v>
      </c>
      <c r="E3775" s="27" t="s">
        <v>3913</v>
      </c>
      <c r="F3775" s="28">
        <v>35611</v>
      </c>
      <c r="G3775" s="29">
        <v>1.0416666666666666E-2</v>
      </c>
      <c r="H3775" s="28">
        <v>35611</v>
      </c>
      <c r="I3775" s="29">
        <v>4.1666666666666664E-2</v>
      </c>
      <c r="J3775" s="27" t="s">
        <v>889</v>
      </c>
      <c r="K3775" s="27">
        <v>0</v>
      </c>
      <c r="L3775" s="27">
        <v>0.2</v>
      </c>
      <c r="M3775" s="27">
        <v>0.2</v>
      </c>
      <c r="N3775" s="27" t="s">
        <v>882</v>
      </c>
      <c r="O3775" s="30">
        <v>202004849</v>
      </c>
      <c r="P3775" s="22"/>
      <c r="Q3775" s="22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9"/>
    </row>
    <row r="3776" spans="1:29" x14ac:dyDescent="0.25">
      <c r="A3776" s="27">
        <v>1997</v>
      </c>
      <c r="B3776" s="27" t="s">
        <v>5505</v>
      </c>
      <c r="C3776" s="27" t="s">
        <v>674</v>
      </c>
      <c r="D3776" s="27" t="s">
        <v>3933</v>
      </c>
      <c r="E3776" s="27" t="s">
        <v>2136</v>
      </c>
      <c r="F3776" s="28">
        <v>35613</v>
      </c>
      <c r="G3776" s="29">
        <v>0.58680555555555558</v>
      </c>
      <c r="H3776" s="28">
        <v>35613</v>
      </c>
      <c r="I3776" s="29">
        <v>0.61805555555555558</v>
      </c>
      <c r="J3776" s="27" t="s">
        <v>889</v>
      </c>
      <c r="K3776" s="27">
        <v>0</v>
      </c>
      <c r="L3776" s="27">
        <v>0.2</v>
      </c>
      <c r="M3776" s="27">
        <v>0.2</v>
      </c>
      <c r="N3776" s="27" t="s">
        <v>882</v>
      </c>
      <c r="O3776" s="30">
        <v>201908126</v>
      </c>
      <c r="P3776" s="22"/>
      <c r="Q3776" s="22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9"/>
    </row>
    <row r="3777" spans="1:29" x14ac:dyDescent="0.25">
      <c r="A3777" s="27">
        <v>1997</v>
      </c>
      <c r="B3777" s="27" t="s">
        <v>5503</v>
      </c>
      <c r="C3777" s="27" t="s">
        <v>674</v>
      </c>
      <c r="D3777" s="27" t="s">
        <v>3884</v>
      </c>
      <c r="E3777" s="27" t="s">
        <v>4035</v>
      </c>
      <c r="F3777" s="28">
        <v>35613</v>
      </c>
      <c r="G3777" s="29">
        <v>0.77430555555555547</v>
      </c>
      <c r="H3777" s="28">
        <v>35613</v>
      </c>
      <c r="I3777" s="29">
        <v>0.80208333333333337</v>
      </c>
      <c r="J3777" s="27" t="s">
        <v>889</v>
      </c>
      <c r="K3777" s="27">
        <v>0</v>
      </c>
      <c r="L3777" s="27">
        <v>0.05</v>
      </c>
      <c r="M3777" s="27">
        <v>0.05</v>
      </c>
      <c r="N3777" s="27" t="s">
        <v>882</v>
      </c>
      <c r="O3777" s="30">
        <v>202003072</v>
      </c>
      <c r="P3777" s="22"/>
      <c r="Q3777" s="22"/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9"/>
    </row>
    <row r="3778" spans="1:29" x14ac:dyDescent="0.25">
      <c r="A3778" s="27">
        <v>1997</v>
      </c>
      <c r="B3778" s="27" t="s">
        <v>5503</v>
      </c>
      <c r="C3778" s="27" t="s">
        <v>674</v>
      </c>
      <c r="D3778" s="27" t="s">
        <v>3884</v>
      </c>
      <c r="E3778" s="27" t="s">
        <v>4035</v>
      </c>
      <c r="F3778" s="28">
        <v>35613</v>
      </c>
      <c r="G3778" s="29">
        <v>0.83333333333333337</v>
      </c>
      <c r="H3778" s="28">
        <v>35613</v>
      </c>
      <c r="I3778" s="29">
        <v>0.89930555555555547</v>
      </c>
      <c r="J3778" s="27" t="s">
        <v>889</v>
      </c>
      <c r="K3778" s="27">
        <v>0</v>
      </c>
      <c r="L3778" s="27">
        <v>0.03</v>
      </c>
      <c r="M3778" s="27">
        <v>0.03</v>
      </c>
      <c r="N3778" s="27" t="s">
        <v>882</v>
      </c>
      <c r="O3778" s="30">
        <v>201905705</v>
      </c>
      <c r="P3778" s="22"/>
      <c r="Q3778" s="22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9"/>
    </row>
    <row r="3779" spans="1:29" x14ac:dyDescent="0.25">
      <c r="A3779" s="27">
        <v>1997</v>
      </c>
      <c r="B3779" s="27" t="s">
        <v>5503</v>
      </c>
      <c r="C3779" s="27" t="s">
        <v>674</v>
      </c>
      <c r="D3779" s="27" t="s">
        <v>3884</v>
      </c>
      <c r="E3779" s="27" t="s">
        <v>4035</v>
      </c>
      <c r="F3779" s="28">
        <v>35614</v>
      </c>
      <c r="G3779" s="29">
        <v>0.1388888888888889</v>
      </c>
      <c r="H3779" s="28">
        <v>35614</v>
      </c>
      <c r="I3779" s="29">
        <v>0.18055555555555555</v>
      </c>
      <c r="J3779" s="27" t="s">
        <v>889</v>
      </c>
      <c r="K3779" s="27">
        <v>0</v>
      </c>
      <c r="L3779" s="27">
        <v>0.01</v>
      </c>
      <c r="M3779" s="27">
        <v>0.01</v>
      </c>
      <c r="N3779" s="27" t="s">
        <v>882</v>
      </c>
      <c r="O3779" s="30">
        <v>202004893</v>
      </c>
      <c r="P3779" s="22"/>
      <c r="Q3779" s="22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9"/>
    </row>
    <row r="3780" spans="1:29" x14ac:dyDescent="0.25">
      <c r="A3780" s="27">
        <v>1997</v>
      </c>
      <c r="B3780" s="27" t="s">
        <v>5501</v>
      </c>
      <c r="C3780" s="27" t="s">
        <v>674</v>
      </c>
      <c r="D3780" s="27" t="s">
        <v>3884</v>
      </c>
      <c r="E3780" s="27" t="s">
        <v>3885</v>
      </c>
      <c r="F3780" s="28">
        <v>35614</v>
      </c>
      <c r="G3780" s="29">
        <v>0.18402777777777779</v>
      </c>
      <c r="H3780" s="28">
        <v>35614</v>
      </c>
      <c r="I3780" s="29">
        <v>0.27083333333333331</v>
      </c>
      <c r="J3780" s="27" t="s">
        <v>889</v>
      </c>
      <c r="K3780" s="27">
        <v>0</v>
      </c>
      <c r="L3780" s="27">
        <v>1</v>
      </c>
      <c r="M3780" s="27">
        <v>1</v>
      </c>
      <c r="N3780" s="27" t="s">
        <v>882</v>
      </c>
      <c r="O3780" s="30">
        <v>202006792</v>
      </c>
      <c r="P3780" s="22"/>
      <c r="Q3780" s="22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9"/>
    </row>
    <row r="3781" spans="1:29" x14ac:dyDescent="0.25">
      <c r="A3781" s="27">
        <v>1997</v>
      </c>
      <c r="B3781" s="27" t="s">
        <v>5502</v>
      </c>
      <c r="C3781" s="27" t="s">
        <v>674</v>
      </c>
      <c r="D3781" s="27" t="s">
        <v>3841</v>
      </c>
      <c r="E3781" s="27" t="s">
        <v>4113</v>
      </c>
      <c r="F3781" s="28">
        <v>35614</v>
      </c>
      <c r="G3781" s="29">
        <v>0.66597222222222219</v>
      </c>
      <c r="H3781" s="28">
        <v>35614</v>
      </c>
      <c r="I3781" s="29">
        <v>0.71180555555555547</v>
      </c>
      <c r="J3781" s="27" t="s">
        <v>889</v>
      </c>
      <c r="K3781" s="27">
        <v>0</v>
      </c>
      <c r="L3781" s="27">
        <v>0.03</v>
      </c>
      <c r="M3781" s="27">
        <v>0.03</v>
      </c>
      <c r="N3781" s="27" t="s">
        <v>882</v>
      </c>
      <c r="O3781" s="30">
        <v>202006582</v>
      </c>
      <c r="P3781" s="22"/>
      <c r="Q3781" s="22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9"/>
    </row>
    <row r="3782" spans="1:29" x14ac:dyDescent="0.25">
      <c r="A3782" s="27">
        <v>1997</v>
      </c>
      <c r="B3782" s="27" t="s">
        <v>2145</v>
      </c>
      <c r="C3782" s="27" t="s">
        <v>676</v>
      </c>
      <c r="D3782" s="27" t="s">
        <v>887</v>
      </c>
      <c r="E3782" s="27" t="s">
        <v>2146</v>
      </c>
      <c r="F3782" s="28">
        <v>35615</v>
      </c>
      <c r="G3782" s="29">
        <v>0.83333333333333337</v>
      </c>
      <c r="H3782" s="28">
        <v>35615</v>
      </c>
      <c r="I3782" s="29">
        <v>0.86805555555555547</v>
      </c>
      <c r="J3782" s="27" t="s">
        <v>889</v>
      </c>
      <c r="K3782" s="27">
        <v>0</v>
      </c>
      <c r="L3782" s="27">
        <v>0.1</v>
      </c>
      <c r="M3782" s="27">
        <v>0.1</v>
      </c>
      <c r="N3782" s="27" t="s">
        <v>882</v>
      </c>
      <c r="O3782" s="30">
        <v>201906116</v>
      </c>
      <c r="P3782" s="22"/>
      <c r="Q3782" s="22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9"/>
    </row>
    <row r="3783" spans="1:29" x14ac:dyDescent="0.25">
      <c r="A3783" s="27">
        <v>1997</v>
      </c>
      <c r="B3783" s="27" t="s">
        <v>5500</v>
      </c>
      <c r="C3783" s="27" t="s">
        <v>674</v>
      </c>
      <c r="D3783" s="27" t="s">
        <v>1248</v>
      </c>
      <c r="E3783" s="27" t="s">
        <v>4461</v>
      </c>
      <c r="F3783" s="28">
        <v>35615</v>
      </c>
      <c r="G3783" s="29">
        <v>0.95486111111111116</v>
      </c>
      <c r="H3783" s="28">
        <v>35615</v>
      </c>
      <c r="I3783" s="29">
        <v>0.99305555555555547</v>
      </c>
      <c r="J3783" s="27" t="s">
        <v>889</v>
      </c>
      <c r="K3783" s="27">
        <v>0</v>
      </c>
      <c r="L3783" s="27">
        <v>0.05</v>
      </c>
      <c r="M3783" s="27">
        <v>0.05</v>
      </c>
      <c r="N3783" s="27" t="s">
        <v>882</v>
      </c>
      <c r="O3783" s="30">
        <v>202009548</v>
      </c>
      <c r="P3783" s="22"/>
      <c r="Q3783" s="22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9"/>
    </row>
    <row r="3784" spans="1:29" x14ac:dyDescent="0.25">
      <c r="A3784" s="27">
        <v>1997</v>
      </c>
      <c r="B3784" s="27" t="s">
        <v>5498</v>
      </c>
      <c r="C3784" s="27" t="s">
        <v>674</v>
      </c>
      <c r="D3784" s="27" t="s">
        <v>752</v>
      </c>
      <c r="E3784" s="27" t="s">
        <v>4271</v>
      </c>
      <c r="F3784" s="28">
        <v>35616</v>
      </c>
      <c r="G3784" s="29">
        <v>0.59722222222222221</v>
      </c>
      <c r="H3784" s="28">
        <v>35616</v>
      </c>
      <c r="I3784" s="29">
        <v>0.61111111111111105</v>
      </c>
      <c r="J3784" s="27" t="s">
        <v>889</v>
      </c>
      <c r="K3784" s="27">
        <v>0</v>
      </c>
      <c r="L3784" s="27">
        <v>0.05</v>
      </c>
      <c r="M3784" s="27">
        <v>0.05</v>
      </c>
      <c r="N3784" s="27" t="s">
        <v>882</v>
      </c>
      <c r="O3784" s="30">
        <v>202007344</v>
      </c>
      <c r="P3784" s="22"/>
      <c r="Q3784" s="22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9"/>
    </row>
    <row r="3785" spans="1:29" x14ac:dyDescent="0.25">
      <c r="A3785" s="27">
        <v>1997</v>
      </c>
      <c r="B3785" s="27" t="s">
        <v>2041</v>
      </c>
      <c r="C3785" s="27" t="s">
        <v>676</v>
      </c>
      <c r="D3785" s="27" t="s">
        <v>901</v>
      </c>
      <c r="E3785" s="27" t="s">
        <v>855</v>
      </c>
      <c r="F3785" s="28">
        <v>35616</v>
      </c>
      <c r="G3785" s="29">
        <v>0.75</v>
      </c>
      <c r="H3785" s="28">
        <v>35616</v>
      </c>
      <c r="I3785" s="29">
        <v>0.80555555555555547</v>
      </c>
      <c r="J3785" s="27" t="s">
        <v>889</v>
      </c>
      <c r="K3785" s="27">
        <v>0</v>
      </c>
      <c r="L3785" s="27">
        <v>0.1</v>
      </c>
      <c r="M3785" s="27">
        <v>0.1</v>
      </c>
      <c r="N3785" s="27" t="s">
        <v>882</v>
      </c>
      <c r="O3785" s="30">
        <v>201101522</v>
      </c>
      <c r="P3785" s="22"/>
      <c r="Q3785" s="22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9"/>
    </row>
    <row r="3786" spans="1:29" x14ac:dyDescent="0.25">
      <c r="A3786" s="27">
        <v>1997</v>
      </c>
      <c r="B3786" s="27" t="s">
        <v>5492</v>
      </c>
      <c r="C3786" s="27" t="s">
        <v>674</v>
      </c>
      <c r="D3786" s="27" t="s">
        <v>1248</v>
      </c>
      <c r="E3786" s="27" t="s">
        <v>835</v>
      </c>
      <c r="F3786" s="28">
        <v>35616</v>
      </c>
      <c r="G3786" s="29">
        <v>0.79166666666666663</v>
      </c>
      <c r="H3786" s="28">
        <v>35616</v>
      </c>
      <c r="I3786" s="29">
        <v>0.85416666666666663</v>
      </c>
      <c r="J3786" s="27" t="s">
        <v>889</v>
      </c>
      <c r="K3786" s="27">
        <v>0</v>
      </c>
      <c r="L3786" s="27">
        <v>0.2</v>
      </c>
      <c r="M3786" s="27">
        <v>0.2</v>
      </c>
      <c r="N3786" s="27" t="s">
        <v>882</v>
      </c>
      <c r="O3786" s="30">
        <v>202008396</v>
      </c>
      <c r="P3786" s="22"/>
      <c r="Q3786" s="22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9"/>
    </row>
    <row r="3787" spans="1:29" x14ac:dyDescent="0.25">
      <c r="A3787" s="27">
        <v>1997</v>
      </c>
      <c r="B3787" s="27" t="s">
        <v>5496</v>
      </c>
      <c r="C3787" s="27" t="s">
        <v>674</v>
      </c>
      <c r="D3787" s="27" t="s">
        <v>1248</v>
      </c>
      <c r="E3787" s="27" t="s">
        <v>4461</v>
      </c>
      <c r="F3787" s="28">
        <v>35616</v>
      </c>
      <c r="G3787" s="29">
        <v>0.89930555555555547</v>
      </c>
      <c r="H3787" s="28">
        <v>35617</v>
      </c>
      <c r="I3787" s="29">
        <v>3.472222222222222E-3</v>
      </c>
      <c r="J3787" s="27" t="s">
        <v>889</v>
      </c>
      <c r="K3787" s="27">
        <v>0</v>
      </c>
      <c r="L3787" s="27">
        <v>0.3</v>
      </c>
      <c r="M3787" s="27">
        <v>0.3</v>
      </c>
      <c r="N3787" s="27" t="s">
        <v>882</v>
      </c>
      <c r="O3787" s="30">
        <v>201704515</v>
      </c>
      <c r="P3787" s="22"/>
      <c r="Q3787" s="22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9"/>
    </row>
    <row r="3788" spans="1:29" x14ac:dyDescent="0.25">
      <c r="A3788" s="27">
        <v>1997</v>
      </c>
      <c r="B3788" s="27" t="s">
        <v>5497</v>
      </c>
      <c r="C3788" s="27" t="s">
        <v>674</v>
      </c>
      <c r="D3788" s="27" t="s">
        <v>1248</v>
      </c>
      <c r="E3788" s="27" t="s">
        <v>3913</v>
      </c>
      <c r="F3788" s="28">
        <v>35617</v>
      </c>
      <c r="G3788" s="29">
        <v>2.4305555555555556E-2</v>
      </c>
      <c r="H3788" s="28">
        <v>35617</v>
      </c>
      <c r="I3788" s="29">
        <v>6.5972222222222224E-2</v>
      </c>
      <c r="J3788" s="27" t="s">
        <v>889</v>
      </c>
      <c r="K3788" s="27">
        <v>0</v>
      </c>
      <c r="L3788" s="27">
        <v>0.5</v>
      </c>
      <c r="M3788" s="27">
        <v>0.5</v>
      </c>
      <c r="N3788" s="27" t="s">
        <v>882</v>
      </c>
      <c r="O3788" s="30">
        <v>201907507</v>
      </c>
      <c r="P3788" s="22"/>
      <c r="Q3788" s="22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9"/>
    </row>
    <row r="3789" spans="1:29" x14ac:dyDescent="0.25">
      <c r="A3789" s="27">
        <v>1997</v>
      </c>
      <c r="B3789" s="27" t="s">
        <v>2609</v>
      </c>
      <c r="C3789" s="27" t="s">
        <v>2231</v>
      </c>
      <c r="D3789" s="27" t="s">
        <v>2268</v>
      </c>
      <c r="E3789" s="27" t="s">
        <v>2371</v>
      </c>
      <c r="F3789" s="28">
        <v>35617</v>
      </c>
      <c r="G3789" s="29">
        <v>4.5138888888888888E-2</v>
      </c>
      <c r="H3789" s="28">
        <v>35617</v>
      </c>
      <c r="I3789" s="29">
        <v>9.375E-2</v>
      </c>
      <c r="J3789" s="27"/>
      <c r="K3789" s="27">
        <v>0</v>
      </c>
      <c r="L3789" s="27">
        <v>0.01</v>
      </c>
      <c r="M3789" s="27">
        <v>0.01</v>
      </c>
      <c r="N3789" s="27" t="s">
        <v>2163</v>
      </c>
      <c r="O3789" s="30">
        <v>202005567</v>
      </c>
      <c r="P3789" s="22"/>
      <c r="Q3789" s="22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9"/>
    </row>
    <row r="3790" spans="1:29" x14ac:dyDescent="0.25">
      <c r="A3790" s="27">
        <v>1997</v>
      </c>
      <c r="B3790" s="27" t="s">
        <v>5490</v>
      </c>
      <c r="C3790" s="27" t="s">
        <v>674</v>
      </c>
      <c r="D3790" s="27" t="s">
        <v>3821</v>
      </c>
      <c r="E3790" s="27" t="s">
        <v>849</v>
      </c>
      <c r="F3790" s="28">
        <v>35617</v>
      </c>
      <c r="G3790" s="29">
        <v>0.24305555555555555</v>
      </c>
      <c r="H3790" s="28">
        <v>35617</v>
      </c>
      <c r="I3790" s="29">
        <v>0.29166666666666669</v>
      </c>
      <c r="J3790" s="27" t="s">
        <v>889</v>
      </c>
      <c r="K3790" s="27">
        <v>0</v>
      </c>
      <c r="L3790" s="27">
        <v>1</v>
      </c>
      <c r="M3790" s="27">
        <v>1</v>
      </c>
      <c r="N3790" s="27" t="s">
        <v>882</v>
      </c>
      <c r="O3790" s="30">
        <v>201906942</v>
      </c>
      <c r="P3790" s="22"/>
      <c r="Q3790" s="22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9"/>
    </row>
    <row r="3791" spans="1:29" x14ac:dyDescent="0.25">
      <c r="A3791" s="27">
        <v>1997</v>
      </c>
      <c r="B3791" s="27" t="s">
        <v>5487</v>
      </c>
      <c r="C3791" s="27" t="s">
        <v>674</v>
      </c>
      <c r="D3791" s="27" t="s">
        <v>3884</v>
      </c>
      <c r="E3791" s="27" t="s">
        <v>5488</v>
      </c>
      <c r="F3791" s="28">
        <v>35617</v>
      </c>
      <c r="G3791" s="29">
        <v>0.4861111111111111</v>
      </c>
      <c r="H3791" s="28">
        <v>35617</v>
      </c>
      <c r="I3791" s="29">
        <v>0.57986111111111105</v>
      </c>
      <c r="J3791" s="27" t="s">
        <v>889</v>
      </c>
      <c r="K3791" s="27">
        <v>0</v>
      </c>
      <c r="L3791" s="27">
        <v>0.02</v>
      </c>
      <c r="M3791" s="27">
        <v>0.02</v>
      </c>
      <c r="N3791" s="27" t="s">
        <v>882</v>
      </c>
      <c r="O3791" s="30">
        <v>201704507</v>
      </c>
      <c r="P3791" s="22"/>
      <c r="Q3791" s="22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9"/>
    </row>
    <row r="3792" spans="1:29" x14ac:dyDescent="0.25">
      <c r="A3792" s="27">
        <v>1997</v>
      </c>
      <c r="B3792" s="27" t="s">
        <v>2040</v>
      </c>
      <c r="C3792" s="27" t="s">
        <v>676</v>
      </c>
      <c r="D3792" s="27" t="s">
        <v>930</v>
      </c>
      <c r="E3792" s="27" t="s">
        <v>1573</v>
      </c>
      <c r="F3792" s="28">
        <v>35617</v>
      </c>
      <c r="G3792" s="29">
        <v>0.5</v>
      </c>
      <c r="H3792" s="28">
        <v>35617</v>
      </c>
      <c r="I3792" s="29">
        <v>0.56597222222222221</v>
      </c>
      <c r="J3792" s="27" t="s">
        <v>889</v>
      </c>
      <c r="K3792" s="27">
        <v>0</v>
      </c>
      <c r="L3792" s="27">
        <v>0.05</v>
      </c>
      <c r="M3792" s="27">
        <v>0.05</v>
      </c>
      <c r="N3792" s="27" t="s">
        <v>882</v>
      </c>
      <c r="O3792" s="30">
        <v>201906638</v>
      </c>
      <c r="P3792" s="22"/>
      <c r="Q3792" s="22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9"/>
    </row>
    <row r="3793" spans="1:29" x14ac:dyDescent="0.25">
      <c r="A3793" s="27">
        <v>1997</v>
      </c>
      <c r="B3793" s="27" t="s">
        <v>5486</v>
      </c>
      <c r="C3793" s="27" t="s">
        <v>674</v>
      </c>
      <c r="D3793" s="27" t="s">
        <v>1248</v>
      </c>
      <c r="E3793" s="27" t="s">
        <v>4461</v>
      </c>
      <c r="F3793" s="28">
        <v>35617</v>
      </c>
      <c r="G3793" s="29">
        <v>0.53472222222222221</v>
      </c>
      <c r="H3793" s="28">
        <v>35617</v>
      </c>
      <c r="I3793" s="29">
        <v>0.69444444444444453</v>
      </c>
      <c r="J3793" s="27" t="s">
        <v>889</v>
      </c>
      <c r="K3793" s="27">
        <v>0</v>
      </c>
      <c r="L3793" s="27">
        <v>1.5</v>
      </c>
      <c r="M3793" s="27">
        <v>1.5</v>
      </c>
      <c r="N3793" s="27" t="s">
        <v>882</v>
      </c>
      <c r="O3793" s="30">
        <v>202000130</v>
      </c>
      <c r="P3793" s="22"/>
      <c r="Q3793" s="22"/>
      <c r="R3793" s="16"/>
      <c r="S3793" s="16"/>
      <c r="T3793" s="16"/>
      <c r="U3793" s="16"/>
      <c r="V3793" s="16"/>
      <c r="W3793" s="16"/>
      <c r="X3793" s="16"/>
      <c r="Y3793" s="16"/>
      <c r="Z3793" s="16"/>
      <c r="AA3793" s="16"/>
      <c r="AB3793" s="16"/>
      <c r="AC3793" s="19"/>
    </row>
    <row r="3794" spans="1:29" x14ac:dyDescent="0.25">
      <c r="A3794" s="27">
        <v>1997</v>
      </c>
      <c r="B3794" s="27" t="s">
        <v>2041</v>
      </c>
      <c r="C3794" s="27" t="s">
        <v>676</v>
      </c>
      <c r="D3794" s="27" t="s">
        <v>901</v>
      </c>
      <c r="E3794" s="27" t="s">
        <v>855</v>
      </c>
      <c r="F3794" s="28">
        <v>35617</v>
      </c>
      <c r="G3794" s="29">
        <v>0.56944444444444442</v>
      </c>
      <c r="H3794" s="28">
        <v>35617</v>
      </c>
      <c r="I3794" s="29">
        <v>0.625</v>
      </c>
      <c r="J3794" s="27" t="s">
        <v>889</v>
      </c>
      <c r="K3794" s="27">
        <v>0.55000000000000004</v>
      </c>
      <c r="L3794" s="27">
        <v>0</v>
      </c>
      <c r="M3794" s="27">
        <v>0.55000000000000004</v>
      </c>
      <c r="N3794" s="27" t="s">
        <v>882</v>
      </c>
      <c r="O3794" s="30">
        <v>201904573</v>
      </c>
      <c r="P3794" s="22"/>
      <c r="Q3794" s="22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9"/>
    </row>
    <row r="3795" spans="1:29" x14ac:dyDescent="0.25">
      <c r="A3795" s="27">
        <v>1997</v>
      </c>
      <c r="B3795" s="27" t="s">
        <v>5484</v>
      </c>
      <c r="C3795" s="27" t="s">
        <v>674</v>
      </c>
      <c r="D3795" s="27" t="s">
        <v>3933</v>
      </c>
      <c r="E3795" s="27" t="s">
        <v>5237</v>
      </c>
      <c r="F3795" s="28">
        <v>35617</v>
      </c>
      <c r="G3795" s="29">
        <v>0.57986111111111105</v>
      </c>
      <c r="H3795" s="28">
        <v>35617</v>
      </c>
      <c r="I3795" s="29">
        <v>0.64583333333333337</v>
      </c>
      <c r="J3795" s="27" t="s">
        <v>889</v>
      </c>
      <c r="K3795" s="27">
        <v>0</v>
      </c>
      <c r="L3795" s="27">
        <v>0.02</v>
      </c>
      <c r="M3795" s="27">
        <v>0.02</v>
      </c>
      <c r="N3795" s="27" t="s">
        <v>882</v>
      </c>
      <c r="O3795" s="30">
        <v>201704532</v>
      </c>
      <c r="P3795" s="22"/>
      <c r="Q3795" s="22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9"/>
    </row>
    <row r="3796" spans="1:29" x14ac:dyDescent="0.25">
      <c r="A3796" s="27">
        <v>1997</v>
      </c>
      <c r="B3796" s="27" t="s">
        <v>5494</v>
      </c>
      <c r="C3796" s="27" t="s">
        <v>674</v>
      </c>
      <c r="D3796" s="27" t="s">
        <v>3933</v>
      </c>
      <c r="E3796" s="27" t="s">
        <v>5495</v>
      </c>
      <c r="F3796" s="28">
        <v>35617</v>
      </c>
      <c r="G3796" s="29">
        <v>0.67361111111111116</v>
      </c>
      <c r="H3796" s="28">
        <v>35617</v>
      </c>
      <c r="I3796" s="29">
        <v>0.77430555555555547</v>
      </c>
      <c r="J3796" s="27" t="s">
        <v>889</v>
      </c>
      <c r="K3796" s="27">
        <v>0</v>
      </c>
      <c r="L3796" s="27">
        <v>0.5</v>
      </c>
      <c r="M3796" s="27">
        <v>0.5</v>
      </c>
      <c r="N3796" s="27" t="s">
        <v>882</v>
      </c>
      <c r="O3796" s="30">
        <v>201808533</v>
      </c>
      <c r="P3796" s="22"/>
      <c r="Q3796" s="22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9"/>
    </row>
    <row r="3797" spans="1:29" x14ac:dyDescent="0.25">
      <c r="A3797" s="27">
        <v>1997</v>
      </c>
      <c r="B3797" s="27" t="s">
        <v>5487</v>
      </c>
      <c r="C3797" s="27" t="s">
        <v>674</v>
      </c>
      <c r="D3797" s="27" t="s">
        <v>3884</v>
      </c>
      <c r="E3797" s="27" t="s">
        <v>5488</v>
      </c>
      <c r="F3797" s="28">
        <v>35617</v>
      </c>
      <c r="G3797" s="29">
        <v>0.72916666666666663</v>
      </c>
      <c r="H3797" s="28">
        <v>35617</v>
      </c>
      <c r="I3797" s="29">
        <v>0.90277777777777779</v>
      </c>
      <c r="J3797" s="27" t="s">
        <v>889</v>
      </c>
      <c r="K3797" s="27">
        <v>0</v>
      </c>
      <c r="L3797" s="27">
        <v>0.5</v>
      </c>
      <c r="M3797" s="27">
        <v>0.5</v>
      </c>
      <c r="N3797" s="27" t="s">
        <v>882</v>
      </c>
      <c r="O3797" s="30">
        <v>202005692</v>
      </c>
      <c r="P3797" s="22"/>
      <c r="Q3797" s="22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9"/>
    </row>
    <row r="3798" spans="1:29" x14ac:dyDescent="0.25">
      <c r="A3798" s="27">
        <v>1997</v>
      </c>
      <c r="B3798" s="27" t="s">
        <v>5491</v>
      </c>
      <c r="C3798" s="27" t="s">
        <v>674</v>
      </c>
      <c r="D3798" s="27" t="s">
        <v>3933</v>
      </c>
      <c r="E3798" s="27" t="s">
        <v>845</v>
      </c>
      <c r="F3798" s="28">
        <v>35617</v>
      </c>
      <c r="G3798" s="29">
        <v>0.72916666666666663</v>
      </c>
      <c r="H3798" s="28">
        <v>35617</v>
      </c>
      <c r="I3798" s="29">
        <v>0.84375</v>
      </c>
      <c r="J3798" s="27" t="s">
        <v>889</v>
      </c>
      <c r="K3798" s="27">
        <v>0</v>
      </c>
      <c r="L3798" s="27">
        <v>0.4</v>
      </c>
      <c r="M3798" s="27">
        <v>0.4</v>
      </c>
      <c r="N3798" s="27" t="s">
        <v>882</v>
      </c>
      <c r="O3798" s="30">
        <v>201806798</v>
      </c>
      <c r="P3798" s="22"/>
      <c r="Q3798" s="22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9"/>
    </row>
    <row r="3799" spans="1:29" x14ac:dyDescent="0.25">
      <c r="A3799" s="27">
        <v>1997</v>
      </c>
      <c r="B3799" s="27" t="s">
        <v>5497</v>
      </c>
      <c r="C3799" s="27" t="s">
        <v>674</v>
      </c>
      <c r="D3799" s="27" t="s">
        <v>1248</v>
      </c>
      <c r="E3799" s="27" t="s">
        <v>3913</v>
      </c>
      <c r="F3799" s="28">
        <v>35617</v>
      </c>
      <c r="G3799" s="29">
        <v>0.75347222222222221</v>
      </c>
      <c r="H3799" s="28">
        <v>35617</v>
      </c>
      <c r="I3799" s="29">
        <v>0.78472222222222221</v>
      </c>
      <c r="J3799" s="27" t="s">
        <v>889</v>
      </c>
      <c r="K3799" s="27">
        <v>0</v>
      </c>
      <c r="L3799" s="27">
        <v>0.1</v>
      </c>
      <c r="M3799" s="27">
        <v>0.1</v>
      </c>
      <c r="N3799" s="27" t="s">
        <v>882</v>
      </c>
      <c r="O3799" s="30">
        <v>201907506</v>
      </c>
      <c r="P3799" s="22"/>
      <c r="Q3799" s="22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9"/>
    </row>
    <row r="3800" spans="1:29" x14ac:dyDescent="0.25">
      <c r="A3800" s="27">
        <v>1997</v>
      </c>
      <c r="B3800" s="27" t="s">
        <v>5481</v>
      </c>
      <c r="C3800" s="27" t="s">
        <v>674</v>
      </c>
      <c r="D3800" s="27" t="s">
        <v>3884</v>
      </c>
      <c r="E3800" s="27" t="s">
        <v>4295</v>
      </c>
      <c r="F3800" s="28">
        <v>35617</v>
      </c>
      <c r="G3800" s="29">
        <v>0.79861111111111116</v>
      </c>
      <c r="H3800" s="28">
        <v>35617</v>
      </c>
      <c r="I3800" s="29">
        <v>0.86458333333333337</v>
      </c>
      <c r="J3800" s="27" t="s">
        <v>889</v>
      </c>
      <c r="K3800" s="27">
        <v>0</v>
      </c>
      <c r="L3800" s="27">
        <v>0.03</v>
      </c>
      <c r="M3800" s="27">
        <v>0.03</v>
      </c>
      <c r="N3800" s="27" t="s">
        <v>882</v>
      </c>
      <c r="O3800" s="30">
        <v>201907619</v>
      </c>
      <c r="P3800" s="22"/>
      <c r="Q3800" s="22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  <c r="AB3800" s="16"/>
      <c r="AC3800" s="19"/>
    </row>
    <row r="3801" spans="1:29" x14ac:dyDescent="0.25">
      <c r="A3801" s="27">
        <v>1997</v>
      </c>
      <c r="B3801" s="27" t="s">
        <v>5493</v>
      </c>
      <c r="C3801" s="27" t="s">
        <v>674</v>
      </c>
      <c r="D3801" s="27" t="s">
        <v>3841</v>
      </c>
      <c r="E3801" s="27" t="s">
        <v>800</v>
      </c>
      <c r="F3801" s="28">
        <v>35617</v>
      </c>
      <c r="G3801" s="29">
        <v>0.80902777777777779</v>
      </c>
      <c r="H3801" s="28">
        <v>35617</v>
      </c>
      <c r="I3801" s="29">
        <v>0.88541666666666663</v>
      </c>
      <c r="J3801" s="27" t="s">
        <v>889</v>
      </c>
      <c r="K3801" s="27">
        <v>0</v>
      </c>
      <c r="L3801" s="27">
        <v>0.5</v>
      </c>
      <c r="M3801" s="27">
        <v>0.5</v>
      </c>
      <c r="N3801" s="27" t="s">
        <v>882</v>
      </c>
      <c r="O3801" s="30">
        <v>202006471</v>
      </c>
      <c r="P3801" s="22"/>
      <c r="Q3801" s="22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9"/>
    </row>
    <row r="3802" spans="1:29" x14ac:dyDescent="0.25">
      <c r="A3802" s="27">
        <v>1997</v>
      </c>
      <c r="B3802" s="27" t="s">
        <v>2619</v>
      </c>
      <c r="C3802" s="27" t="s">
        <v>2231</v>
      </c>
      <c r="D3802" s="27" t="s">
        <v>2571</v>
      </c>
      <c r="E3802" s="27" t="s">
        <v>2620</v>
      </c>
      <c r="F3802" s="28">
        <v>35617</v>
      </c>
      <c r="G3802" s="29">
        <v>0.97916666666666663</v>
      </c>
      <c r="H3802" s="28">
        <v>35618</v>
      </c>
      <c r="I3802" s="29">
        <v>4.8611111111111112E-2</v>
      </c>
      <c r="J3802" s="27"/>
      <c r="K3802" s="27">
        <v>0</v>
      </c>
      <c r="L3802" s="27">
        <v>0.01</v>
      </c>
      <c r="M3802" s="27">
        <v>0.01</v>
      </c>
      <c r="N3802" s="27" t="s">
        <v>2163</v>
      </c>
      <c r="O3802" s="30">
        <v>202007590</v>
      </c>
      <c r="P3802" s="22"/>
      <c r="Q3802" s="22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9"/>
    </row>
    <row r="3803" spans="1:29" x14ac:dyDescent="0.25">
      <c r="A3803" s="27">
        <v>1997</v>
      </c>
      <c r="B3803" s="27" t="s">
        <v>5489</v>
      </c>
      <c r="C3803" s="27" t="s">
        <v>674</v>
      </c>
      <c r="D3803" s="27" t="s">
        <v>802</v>
      </c>
      <c r="E3803" s="27" t="s">
        <v>3863</v>
      </c>
      <c r="F3803" s="28">
        <v>35617</v>
      </c>
      <c r="G3803" s="29">
        <v>0.98958333333333337</v>
      </c>
      <c r="H3803" s="28">
        <v>35618</v>
      </c>
      <c r="I3803" s="29">
        <v>3.4722222222222224E-2</v>
      </c>
      <c r="J3803" s="27" t="s">
        <v>889</v>
      </c>
      <c r="K3803" s="27">
        <v>0</v>
      </c>
      <c r="L3803" s="27">
        <v>0.03</v>
      </c>
      <c r="M3803" s="27">
        <v>0.03</v>
      </c>
      <c r="N3803" s="27" t="s">
        <v>882</v>
      </c>
      <c r="O3803" s="30">
        <v>201605335</v>
      </c>
      <c r="P3803" s="22"/>
      <c r="Q3803" s="22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9"/>
    </row>
    <row r="3804" spans="1:29" x14ac:dyDescent="0.25">
      <c r="A3804" s="27">
        <v>1997</v>
      </c>
      <c r="B3804" s="27" t="s">
        <v>2625</v>
      </c>
      <c r="C3804" s="27" t="s">
        <v>2231</v>
      </c>
      <c r="D3804" s="27" t="s">
        <v>2571</v>
      </c>
      <c r="E3804" s="27" t="s">
        <v>766</v>
      </c>
      <c r="F3804" s="28">
        <v>35618</v>
      </c>
      <c r="G3804" s="29">
        <v>5.9027777777777783E-2</v>
      </c>
      <c r="H3804" s="28">
        <v>35618</v>
      </c>
      <c r="I3804" s="29">
        <v>0.12847222222222224</v>
      </c>
      <c r="J3804" s="27"/>
      <c r="K3804" s="27">
        <v>0</v>
      </c>
      <c r="L3804" s="27">
        <v>0.01</v>
      </c>
      <c r="M3804" s="27">
        <v>0.01</v>
      </c>
      <c r="N3804" s="27" t="s">
        <v>2163</v>
      </c>
      <c r="O3804" s="30">
        <v>202008319</v>
      </c>
      <c r="P3804" s="22"/>
      <c r="Q3804" s="22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9"/>
    </row>
    <row r="3805" spans="1:29" x14ac:dyDescent="0.25">
      <c r="A3805" s="27">
        <v>1997</v>
      </c>
      <c r="B3805" s="27" t="s">
        <v>5494</v>
      </c>
      <c r="C3805" s="27" t="s">
        <v>674</v>
      </c>
      <c r="D3805" s="27" t="s">
        <v>3933</v>
      </c>
      <c r="E3805" s="27" t="s">
        <v>5495</v>
      </c>
      <c r="F3805" s="28">
        <v>35618</v>
      </c>
      <c r="G3805" s="29">
        <v>0.375</v>
      </c>
      <c r="H3805" s="28">
        <v>35618</v>
      </c>
      <c r="I3805" s="29">
        <v>0.42708333333333331</v>
      </c>
      <c r="J3805" s="27" t="s">
        <v>889</v>
      </c>
      <c r="K3805" s="27">
        <v>0</v>
      </c>
      <c r="L3805" s="27">
        <v>0.05</v>
      </c>
      <c r="M3805" s="27">
        <v>0.05</v>
      </c>
      <c r="N3805" s="27" t="s">
        <v>882</v>
      </c>
      <c r="O3805" s="30">
        <v>202008397</v>
      </c>
      <c r="P3805" s="22"/>
      <c r="Q3805" s="22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9"/>
    </row>
    <row r="3806" spans="1:29" x14ac:dyDescent="0.25">
      <c r="A3806" s="27">
        <v>1997</v>
      </c>
      <c r="B3806" s="27" t="s">
        <v>5483</v>
      </c>
      <c r="C3806" s="27" t="s">
        <v>674</v>
      </c>
      <c r="D3806" s="27" t="s">
        <v>1248</v>
      </c>
      <c r="E3806" s="27" t="s">
        <v>5028</v>
      </c>
      <c r="F3806" s="28">
        <v>35618</v>
      </c>
      <c r="G3806" s="29">
        <v>0.4375</v>
      </c>
      <c r="H3806" s="28">
        <v>35618</v>
      </c>
      <c r="I3806" s="29">
        <v>0.4513888888888889</v>
      </c>
      <c r="J3806" s="27" t="s">
        <v>889</v>
      </c>
      <c r="K3806" s="27">
        <v>0</v>
      </c>
      <c r="L3806" s="27">
        <v>0.05</v>
      </c>
      <c r="M3806" s="27">
        <v>0.05</v>
      </c>
      <c r="N3806" s="27" t="s">
        <v>882</v>
      </c>
      <c r="O3806" s="30">
        <v>201705720</v>
      </c>
      <c r="P3806" s="22"/>
      <c r="Q3806" s="22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9"/>
    </row>
    <row r="3807" spans="1:29" x14ac:dyDescent="0.25">
      <c r="A3807" s="27">
        <v>1997</v>
      </c>
      <c r="B3807" s="27" t="s">
        <v>5491</v>
      </c>
      <c r="C3807" s="27" t="s">
        <v>674</v>
      </c>
      <c r="D3807" s="27" t="s">
        <v>3933</v>
      </c>
      <c r="E3807" s="27" t="s">
        <v>845</v>
      </c>
      <c r="F3807" s="28">
        <v>35618</v>
      </c>
      <c r="G3807" s="29">
        <v>0.49305555555555558</v>
      </c>
      <c r="H3807" s="28">
        <v>35618</v>
      </c>
      <c r="I3807" s="29">
        <v>0.81597222222222221</v>
      </c>
      <c r="J3807" s="27" t="s">
        <v>889</v>
      </c>
      <c r="K3807" s="27">
        <v>0</v>
      </c>
      <c r="L3807" s="27">
        <v>3</v>
      </c>
      <c r="M3807" s="27">
        <v>3</v>
      </c>
      <c r="N3807" s="27" t="s">
        <v>882</v>
      </c>
      <c r="O3807" s="30">
        <v>201603268</v>
      </c>
      <c r="P3807" s="22"/>
      <c r="Q3807" s="22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9"/>
    </row>
    <row r="3808" spans="1:29" x14ac:dyDescent="0.25">
      <c r="A3808" s="27">
        <v>1997</v>
      </c>
      <c r="B3808" s="27" t="s">
        <v>2037</v>
      </c>
      <c r="C3808" s="27" t="s">
        <v>676</v>
      </c>
      <c r="D3808" s="27" t="s">
        <v>991</v>
      </c>
      <c r="E3808" s="27" t="s">
        <v>1486</v>
      </c>
      <c r="F3808" s="28">
        <v>35618</v>
      </c>
      <c r="G3808" s="29">
        <v>0.55555555555555558</v>
      </c>
      <c r="H3808" s="28">
        <v>35618</v>
      </c>
      <c r="I3808" s="29">
        <v>0.64583333333333337</v>
      </c>
      <c r="J3808" s="27" t="s">
        <v>889</v>
      </c>
      <c r="K3808" s="27">
        <v>0</v>
      </c>
      <c r="L3808" s="27">
        <v>0.01</v>
      </c>
      <c r="M3808" s="27">
        <v>0.01</v>
      </c>
      <c r="N3808" s="27" t="s">
        <v>882</v>
      </c>
      <c r="O3808" s="30">
        <v>202005536</v>
      </c>
      <c r="P3808" s="22"/>
      <c r="Q3808" s="22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9"/>
    </row>
    <row r="3809" spans="1:29" x14ac:dyDescent="0.25">
      <c r="A3809" s="27">
        <v>1997</v>
      </c>
      <c r="B3809" s="27" t="s">
        <v>5479</v>
      </c>
      <c r="C3809" s="27" t="s">
        <v>674</v>
      </c>
      <c r="D3809" s="27" t="s">
        <v>3933</v>
      </c>
      <c r="E3809" s="27" t="s">
        <v>4230</v>
      </c>
      <c r="F3809" s="28">
        <v>35618</v>
      </c>
      <c r="G3809" s="29">
        <v>0.56597222222222221</v>
      </c>
      <c r="H3809" s="28">
        <v>35618</v>
      </c>
      <c r="I3809" s="29">
        <v>0.59027777777777779</v>
      </c>
      <c r="J3809" s="27" t="s">
        <v>889</v>
      </c>
      <c r="K3809" s="27">
        <v>0</v>
      </c>
      <c r="L3809" s="27">
        <v>0.05</v>
      </c>
      <c r="M3809" s="27">
        <v>0.05</v>
      </c>
      <c r="N3809" s="27" t="s">
        <v>882</v>
      </c>
      <c r="O3809" s="30">
        <v>201909858</v>
      </c>
      <c r="P3809" s="22"/>
      <c r="Q3809" s="22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9"/>
    </row>
    <row r="3810" spans="1:29" x14ac:dyDescent="0.25">
      <c r="A3810" s="27">
        <v>1997</v>
      </c>
      <c r="B3810" s="27" t="s">
        <v>5485</v>
      </c>
      <c r="C3810" s="27" t="s">
        <v>674</v>
      </c>
      <c r="D3810" s="27" t="s">
        <v>752</v>
      </c>
      <c r="E3810" s="27" t="s">
        <v>5015</v>
      </c>
      <c r="F3810" s="28">
        <v>35618</v>
      </c>
      <c r="G3810" s="29">
        <v>0.61458333333333337</v>
      </c>
      <c r="H3810" s="28">
        <v>35618</v>
      </c>
      <c r="I3810" s="29">
        <v>0.63541666666666663</v>
      </c>
      <c r="J3810" s="27" t="s">
        <v>889</v>
      </c>
      <c r="K3810" s="27">
        <v>0</v>
      </c>
      <c r="L3810" s="27">
        <v>0.01</v>
      </c>
      <c r="M3810" s="27">
        <v>0.01</v>
      </c>
      <c r="N3810" s="27" t="s">
        <v>882</v>
      </c>
      <c r="O3810" s="30">
        <v>202007463</v>
      </c>
      <c r="P3810" s="22"/>
      <c r="Q3810" s="22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9"/>
    </row>
    <row r="3811" spans="1:29" x14ac:dyDescent="0.25">
      <c r="A3811" s="27">
        <v>1997</v>
      </c>
      <c r="B3811" s="27" t="s">
        <v>5478</v>
      </c>
      <c r="C3811" s="27" t="s">
        <v>674</v>
      </c>
      <c r="D3811" s="27" t="s">
        <v>3841</v>
      </c>
      <c r="E3811" s="27" t="s">
        <v>4142</v>
      </c>
      <c r="F3811" s="28">
        <v>35618</v>
      </c>
      <c r="G3811" s="29">
        <v>0.62847222222222221</v>
      </c>
      <c r="H3811" s="28">
        <v>35618</v>
      </c>
      <c r="I3811" s="29">
        <v>0.69097222222222221</v>
      </c>
      <c r="J3811" s="27" t="s">
        <v>889</v>
      </c>
      <c r="K3811" s="27">
        <v>0</v>
      </c>
      <c r="L3811" s="27">
        <v>0.02</v>
      </c>
      <c r="M3811" s="27">
        <v>0.02</v>
      </c>
      <c r="N3811" s="27" t="s">
        <v>882</v>
      </c>
      <c r="O3811" s="30">
        <v>202008206</v>
      </c>
      <c r="P3811" s="22"/>
      <c r="Q3811" s="22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9"/>
    </row>
    <row r="3812" spans="1:29" x14ac:dyDescent="0.25">
      <c r="A3812" s="27">
        <v>1997</v>
      </c>
      <c r="B3812" s="27" t="s">
        <v>5478</v>
      </c>
      <c r="C3812" s="27" t="s">
        <v>674</v>
      </c>
      <c r="D3812" s="27" t="s">
        <v>3841</v>
      </c>
      <c r="E3812" s="27" t="s">
        <v>4142</v>
      </c>
      <c r="F3812" s="28">
        <v>35618</v>
      </c>
      <c r="G3812" s="29">
        <v>0.71875</v>
      </c>
      <c r="H3812" s="28">
        <v>35618</v>
      </c>
      <c r="I3812" s="29">
        <v>0.79166666666666663</v>
      </c>
      <c r="J3812" s="27" t="s">
        <v>889</v>
      </c>
      <c r="K3812" s="27">
        <v>0</v>
      </c>
      <c r="L3812" s="27">
        <v>0.5</v>
      </c>
      <c r="M3812" s="27">
        <v>0.5</v>
      </c>
      <c r="N3812" s="27" t="s">
        <v>882</v>
      </c>
      <c r="O3812" s="30">
        <v>201709304</v>
      </c>
      <c r="P3812" s="22"/>
      <c r="Q3812" s="22"/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  <c r="AB3812" s="16"/>
      <c r="AC3812" s="19"/>
    </row>
    <row r="3813" spans="1:29" x14ac:dyDescent="0.25">
      <c r="A3813" s="27">
        <v>1997</v>
      </c>
      <c r="B3813" s="27" t="s">
        <v>2610</v>
      </c>
      <c r="C3813" s="27" t="s">
        <v>2231</v>
      </c>
      <c r="D3813" s="27" t="s">
        <v>2571</v>
      </c>
      <c r="E3813" s="27" t="s">
        <v>2611</v>
      </c>
      <c r="F3813" s="28">
        <v>35618</v>
      </c>
      <c r="G3813" s="29">
        <v>0.90972222222222221</v>
      </c>
      <c r="H3813" s="28">
        <v>35618</v>
      </c>
      <c r="I3813" s="29">
        <v>0.98958333333333337</v>
      </c>
      <c r="J3813" s="27"/>
      <c r="K3813" s="27">
        <v>7.0000000000000007E-2</v>
      </c>
      <c r="L3813" s="27">
        <v>0</v>
      </c>
      <c r="M3813" s="27">
        <v>7.0000000000000007E-2</v>
      </c>
      <c r="N3813" s="27" t="s">
        <v>2163</v>
      </c>
      <c r="O3813" s="30">
        <v>201907351</v>
      </c>
      <c r="P3813" s="22"/>
      <c r="Q3813" s="22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9"/>
    </row>
    <row r="3814" spans="1:29" x14ac:dyDescent="0.25">
      <c r="A3814" s="27">
        <v>1997</v>
      </c>
      <c r="B3814" s="27" t="s">
        <v>5511</v>
      </c>
      <c r="C3814" s="27" t="s">
        <v>674</v>
      </c>
      <c r="D3814" s="27" t="s">
        <v>3939</v>
      </c>
      <c r="E3814" s="27" t="s">
        <v>3987</v>
      </c>
      <c r="F3814" s="28">
        <v>35618</v>
      </c>
      <c r="G3814" s="29">
        <v>0.9375</v>
      </c>
      <c r="H3814" s="28">
        <v>35618</v>
      </c>
      <c r="I3814" s="29">
        <v>0.96180555555555547</v>
      </c>
      <c r="J3814" s="27" t="s">
        <v>889</v>
      </c>
      <c r="K3814" s="27">
        <v>0.05</v>
      </c>
      <c r="L3814" s="27">
        <v>0</v>
      </c>
      <c r="M3814" s="27">
        <v>0.05</v>
      </c>
      <c r="N3814" s="27" t="s">
        <v>882</v>
      </c>
      <c r="O3814" s="30">
        <v>202006289</v>
      </c>
      <c r="P3814" s="22"/>
      <c r="Q3814" s="22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9"/>
    </row>
    <row r="3815" spans="1:29" x14ac:dyDescent="0.25">
      <c r="A3815" s="27">
        <v>1997</v>
      </c>
      <c r="B3815" s="27" t="s">
        <v>5511</v>
      </c>
      <c r="C3815" s="27" t="s">
        <v>674</v>
      </c>
      <c r="D3815" s="27" t="s">
        <v>3939</v>
      </c>
      <c r="E3815" s="27" t="s">
        <v>3987</v>
      </c>
      <c r="F3815" s="28">
        <v>35619</v>
      </c>
      <c r="G3815" s="29">
        <v>0.50138888888888888</v>
      </c>
      <c r="H3815" s="28">
        <v>35619</v>
      </c>
      <c r="I3815" s="29">
        <v>0.51736111111111105</v>
      </c>
      <c r="J3815" s="27" t="s">
        <v>889</v>
      </c>
      <c r="K3815" s="27">
        <v>0</v>
      </c>
      <c r="L3815" s="27">
        <v>0.05</v>
      </c>
      <c r="M3815" s="27">
        <v>0.05</v>
      </c>
      <c r="N3815" s="27" t="s">
        <v>882</v>
      </c>
      <c r="O3815" s="30">
        <v>201907859</v>
      </c>
      <c r="P3815" s="22"/>
      <c r="Q3815" s="22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9"/>
    </row>
    <row r="3816" spans="1:29" x14ac:dyDescent="0.25">
      <c r="A3816" s="27">
        <v>1997</v>
      </c>
      <c r="B3816" s="27" t="s">
        <v>5473</v>
      </c>
      <c r="C3816" s="27" t="s">
        <v>674</v>
      </c>
      <c r="D3816" s="27" t="s">
        <v>4988</v>
      </c>
      <c r="E3816" s="27" t="s">
        <v>5403</v>
      </c>
      <c r="F3816" s="28">
        <v>35619</v>
      </c>
      <c r="G3816" s="29">
        <v>0.59027777777777779</v>
      </c>
      <c r="H3816" s="28">
        <v>35619</v>
      </c>
      <c r="I3816" s="29">
        <v>0.63541666666666663</v>
      </c>
      <c r="J3816" s="27" t="s">
        <v>889</v>
      </c>
      <c r="K3816" s="27">
        <v>0</v>
      </c>
      <c r="L3816" s="27">
        <v>0.02</v>
      </c>
      <c r="M3816" s="27">
        <v>0.02</v>
      </c>
      <c r="N3816" s="27" t="s">
        <v>882</v>
      </c>
      <c r="O3816" s="30">
        <v>201807575</v>
      </c>
      <c r="P3816" s="22"/>
      <c r="Q3816" s="22"/>
      <c r="R3816" s="16"/>
      <c r="S3816" s="16"/>
      <c r="T3816" s="16"/>
      <c r="U3816" s="16"/>
      <c r="V3816" s="16"/>
      <c r="W3816" s="16"/>
      <c r="X3816" s="16"/>
      <c r="Y3816" s="16"/>
      <c r="Z3816" s="16"/>
      <c r="AA3816" s="16"/>
      <c r="AB3816" s="16"/>
      <c r="AC3816" s="19"/>
    </row>
    <row r="3817" spans="1:29" x14ac:dyDescent="0.25">
      <c r="A3817" s="27">
        <v>1997</v>
      </c>
      <c r="B3817" s="27" t="s">
        <v>2621</v>
      </c>
      <c r="C3817" s="27" t="s">
        <v>2231</v>
      </c>
      <c r="D3817" s="27" t="s">
        <v>2560</v>
      </c>
      <c r="E3817" s="27" t="s">
        <v>2622</v>
      </c>
      <c r="F3817" s="28">
        <v>35619</v>
      </c>
      <c r="G3817" s="29">
        <v>0.60902777777777783</v>
      </c>
      <c r="H3817" s="28">
        <v>35619</v>
      </c>
      <c r="I3817" s="29">
        <v>0.71527777777777779</v>
      </c>
      <c r="J3817" s="27"/>
      <c r="K3817" s="27">
        <v>0.15</v>
      </c>
      <c r="L3817" s="27">
        <v>0</v>
      </c>
      <c r="M3817" s="27">
        <v>0.15</v>
      </c>
      <c r="N3817" s="27" t="s">
        <v>2163</v>
      </c>
      <c r="O3817" s="30">
        <v>201704976</v>
      </c>
      <c r="P3817" s="22"/>
      <c r="Q3817" s="22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9"/>
    </row>
    <row r="3818" spans="1:29" x14ac:dyDescent="0.25">
      <c r="A3818" s="27">
        <v>1997</v>
      </c>
      <c r="B3818" s="27" t="s">
        <v>5491</v>
      </c>
      <c r="C3818" s="27" t="s">
        <v>674</v>
      </c>
      <c r="D3818" s="27" t="s">
        <v>3933</v>
      </c>
      <c r="E3818" s="27" t="s">
        <v>845</v>
      </c>
      <c r="F3818" s="28">
        <v>35619</v>
      </c>
      <c r="G3818" s="29">
        <v>0.625</v>
      </c>
      <c r="H3818" s="28">
        <v>35619</v>
      </c>
      <c r="I3818" s="29">
        <v>0.70138888888888884</v>
      </c>
      <c r="J3818" s="27" t="s">
        <v>889</v>
      </c>
      <c r="K3818" s="27">
        <v>0</v>
      </c>
      <c r="L3818" s="27">
        <v>0.1</v>
      </c>
      <c r="M3818" s="27">
        <v>0.1</v>
      </c>
      <c r="N3818" s="27" t="s">
        <v>882</v>
      </c>
      <c r="O3818" s="30">
        <v>201907264</v>
      </c>
      <c r="P3818" s="22"/>
      <c r="Q3818" s="22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6"/>
      <c r="AC3818" s="19"/>
    </row>
    <row r="3819" spans="1:29" x14ac:dyDescent="0.25">
      <c r="A3819" s="27">
        <v>1997</v>
      </c>
      <c r="B3819" s="27" t="s">
        <v>5473</v>
      </c>
      <c r="C3819" s="27" t="s">
        <v>674</v>
      </c>
      <c r="D3819" s="27" t="s">
        <v>4988</v>
      </c>
      <c r="E3819" s="27" t="s">
        <v>5403</v>
      </c>
      <c r="F3819" s="28">
        <v>35619</v>
      </c>
      <c r="G3819" s="29">
        <v>0.73611111111111116</v>
      </c>
      <c r="H3819" s="28">
        <v>35619</v>
      </c>
      <c r="I3819" s="29">
        <v>0.79166666666666663</v>
      </c>
      <c r="J3819" s="27" t="s">
        <v>889</v>
      </c>
      <c r="K3819" s="27">
        <v>0</v>
      </c>
      <c r="L3819" s="27">
        <v>1.4999999999999999E-2</v>
      </c>
      <c r="M3819" s="27">
        <v>1.4999999999999999E-2</v>
      </c>
      <c r="N3819" s="27" t="s">
        <v>882</v>
      </c>
      <c r="O3819" s="30">
        <v>202004891</v>
      </c>
      <c r="P3819" s="22"/>
      <c r="Q3819" s="22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9"/>
    </row>
    <row r="3820" spans="1:29" x14ac:dyDescent="0.25">
      <c r="A3820" s="27">
        <v>1997</v>
      </c>
      <c r="B3820" s="27" t="s">
        <v>5475</v>
      </c>
      <c r="C3820" s="27" t="s">
        <v>674</v>
      </c>
      <c r="D3820" s="27" t="s">
        <v>1248</v>
      </c>
      <c r="E3820" s="27" t="s">
        <v>4461</v>
      </c>
      <c r="F3820" s="28">
        <v>35619</v>
      </c>
      <c r="G3820" s="29">
        <v>0.77777777777777779</v>
      </c>
      <c r="H3820" s="28">
        <v>35619</v>
      </c>
      <c r="I3820" s="29">
        <v>0.92361111111111116</v>
      </c>
      <c r="J3820" s="27" t="s">
        <v>889</v>
      </c>
      <c r="K3820" s="27">
        <v>0</v>
      </c>
      <c r="L3820" s="27">
        <v>1.5</v>
      </c>
      <c r="M3820" s="27">
        <v>1.5</v>
      </c>
      <c r="N3820" s="27" t="s">
        <v>882</v>
      </c>
      <c r="O3820" s="30">
        <v>202004298</v>
      </c>
      <c r="P3820" s="22"/>
      <c r="Q3820" s="22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9"/>
    </row>
    <row r="3821" spans="1:29" x14ac:dyDescent="0.25">
      <c r="A3821" s="27">
        <v>1997</v>
      </c>
      <c r="B3821" s="27" t="s">
        <v>5474</v>
      </c>
      <c r="C3821" s="27" t="s">
        <v>674</v>
      </c>
      <c r="D3821" s="27" t="s">
        <v>3933</v>
      </c>
      <c r="E3821" s="27" t="s">
        <v>4698</v>
      </c>
      <c r="F3821" s="28">
        <v>35619</v>
      </c>
      <c r="G3821" s="29">
        <v>0.78125</v>
      </c>
      <c r="H3821" s="28">
        <v>35619</v>
      </c>
      <c r="I3821" s="29">
        <v>0.84722222222222221</v>
      </c>
      <c r="J3821" s="27" t="s">
        <v>889</v>
      </c>
      <c r="K3821" s="27">
        <v>0</v>
      </c>
      <c r="L3821" s="27">
        <v>0.55000000000000004</v>
      </c>
      <c r="M3821" s="27">
        <v>0.55000000000000004</v>
      </c>
      <c r="N3821" s="27" t="s">
        <v>882</v>
      </c>
      <c r="O3821" s="30">
        <v>201704599</v>
      </c>
      <c r="P3821" s="22"/>
      <c r="Q3821" s="22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9"/>
    </row>
    <row r="3822" spans="1:29" x14ac:dyDescent="0.25">
      <c r="A3822" s="27">
        <v>1997</v>
      </c>
      <c r="B3822" s="27" t="s">
        <v>5476</v>
      </c>
      <c r="C3822" s="27" t="s">
        <v>674</v>
      </c>
      <c r="D3822" s="27" t="s">
        <v>3859</v>
      </c>
      <c r="E3822" s="27" t="s">
        <v>4052</v>
      </c>
      <c r="F3822" s="28">
        <v>35619</v>
      </c>
      <c r="G3822" s="29">
        <v>0.84722222222222221</v>
      </c>
      <c r="H3822" s="28">
        <v>35619</v>
      </c>
      <c r="I3822" s="29">
        <v>0.88194444444444453</v>
      </c>
      <c r="J3822" s="27" t="s">
        <v>889</v>
      </c>
      <c r="K3822" s="27">
        <v>0</v>
      </c>
      <c r="L3822" s="27">
        <v>0.01</v>
      </c>
      <c r="M3822" s="27">
        <v>0.01</v>
      </c>
      <c r="N3822" s="27" t="s">
        <v>882</v>
      </c>
      <c r="O3822" s="30">
        <v>202007751</v>
      </c>
      <c r="P3822" s="22"/>
      <c r="Q3822" s="22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9"/>
    </row>
    <row r="3823" spans="1:29" x14ac:dyDescent="0.25">
      <c r="A3823" s="27">
        <v>1997</v>
      </c>
      <c r="B3823" s="27" t="s">
        <v>2036</v>
      </c>
      <c r="C3823" s="27" t="s">
        <v>676</v>
      </c>
      <c r="D3823" s="27" t="s">
        <v>930</v>
      </c>
      <c r="E3823" s="27" t="s">
        <v>1573</v>
      </c>
      <c r="F3823" s="28">
        <v>35619</v>
      </c>
      <c r="G3823" s="29">
        <v>0.92013888888888884</v>
      </c>
      <c r="H3823" s="28">
        <v>35619</v>
      </c>
      <c r="I3823" s="29">
        <v>0.95833333333333337</v>
      </c>
      <c r="J3823" s="27" t="s">
        <v>889</v>
      </c>
      <c r="K3823" s="27">
        <v>0</v>
      </c>
      <c r="L3823" s="27">
        <v>0.02</v>
      </c>
      <c r="M3823" s="27">
        <v>0.02</v>
      </c>
      <c r="N3823" s="27" t="s">
        <v>882</v>
      </c>
      <c r="O3823" s="30">
        <v>201907425</v>
      </c>
      <c r="P3823" s="22"/>
      <c r="Q3823" s="22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9"/>
    </row>
    <row r="3824" spans="1:29" x14ac:dyDescent="0.25">
      <c r="A3824" s="27">
        <v>1997</v>
      </c>
      <c r="B3824" s="27" t="s">
        <v>5472</v>
      </c>
      <c r="C3824" s="27" t="s">
        <v>674</v>
      </c>
      <c r="D3824" s="27" t="s">
        <v>3933</v>
      </c>
      <c r="E3824" s="27" t="s">
        <v>2136</v>
      </c>
      <c r="F3824" s="28">
        <v>35620</v>
      </c>
      <c r="G3824" s="29">
        <v>0.30208333333333331</v>
      </c>
      <c r="H3824" s="28">
        <v>35620</v>
      </c>
      <c r="I3824" s="29">
        <v>0.40625</v>
      </c>
      <c r="J3824" s="27" t="s">
        <v>889</v>
      </c>
      <c r="K3824" s="27">
        <v>0</v>
      </c>
      <c r="L3824" s="27">
        <v>0.3</v>
      </c>
      <c r="M3824" s="27">
        <v>0.3</v>
      </c>
      <c r="N3824" s="27" t="s">
        <v>882</v>
      </c>
      <c r="O3824" s="30">
        <v>201904493</v>
      </c>
      <c r="P3824" s="22"/>
      <c r="Q3824" s="22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9"/>
    </row>
    <row r="3825" spans="1:29" x14ac:dyDescent="0.25">
      <c r="A3825" s="27">
        <v>1997</v>
      </c>
      <c r="B3825" s="27" t="s">
        <v>5471</v>
      </c>
      <c r="C3825" s="27" t="s">
        <v>674</v>
      </c>
      <c r="D3825" s="27" t="s">
        <v>1248</v>
      </c>
      <c r="E3825" s="27" t="s">
        <v>4461</v>
      </c>
      <c r="F3825" s="28">
        <v>35620</v>
      </c>
      <c r="G3825" s="29">
        <v>0.35416666666666669</v>
      </c>
      <c r="H3825" s="28">
        <v>35620</v>
      </c>
      <c r="I3825" s="29">
        <v>0.40277777777777773</v>
      </c>
      <c r="J3825" s="27" t="s">
        <v>889</v>
      </c>
      <c r="K3825" s="27">
        <v>0</v>
      </c>
      <c r="L3825" s="27">
        <v>0.02</v>
      </c>
      <c r="M3825" s="27">
        <v>0.02</v>
      </c>
      <c r="N3825" s="27" t="s">
        <v>882</v>
      </c>
      <c r="O3825" s="30">
        <v>202101913</v>
      </c>
      <c r="P3825" s="22"/>
      <c r="Q3825" s="22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9"/>
    </row>
    <row r="3826" spans="1:29" x14ac:dyDescent="0.25">
      <c r="A3826" s="27">
        <v>1997</v>
      </c>
      <c r="B3826" s="27" t="s">
        <v>5473</v>
      </c>
      <c r="C3826" s="27" t="s">
        <v>674</v>
      </c>
      <c r="D3826" s="27" t="s">
        <v>4988</v>
      </c>
      <c r="E3826" s="27" t="s">
        <v>5403</v>
      </c>
      <c r="F3826" s="28">
        <v>35620</v>
      </c>
      <c r="G3826" s="29">
        <v>0.44791666666666669</v>
      </c>
      <c r="H3826" s="28">
        <v>35620</v>
      </c>
      <c r="I3826" s="29">
        <v>0.47916666666666669</v>
      </c>
      <c r="J3826" s="27" t="s">
        <v>889</v>
      </c>
      <c r="K3826" s="27">
        <v>0</v>
      </c>
      <c r="L3826" s="27">
        <v>0.1</v>
      </c>
      <c r="M3826" s="27">
        <v>0.1</v>
      </c>
      <c r="N3826" s="27" t="s">
        <v>882</v>
      </c>
      <c r="O3826" s="30">
        <v>201806392</v>
      </c>
      <c r="P3826" s="22"/>
      <c r="Q3826" s="22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9"/>
    </row>
    <row r="3827" spans="1:29" x14ac:dyDescent="0.25">
      <c r="A3827" s="27">
        <v>1997</v>
      </c>
      <c r="B3827" s="27" t="s">
        <v>5472</v>
      </c>
      <c r="C3827" s="27" t="s">
        <v>674</v>
      </c>
      <c r="D3827" s="27" t="s">
        <v>3933</v>
      </c>
      <c r="E3827" s="27" t="s">
        <v>2136</v>
      </c>
      <c r="F3827" s="28">
        <v>35620</v>
      </c>
      <c r="G3827" s="29">
        <v>0.52777777777777779</v>
      </c>
      <c r="H3827" s="28">
        <v>35620</v>
      </c>
      <c r="I3827" s="29">
        <v>0.57986111111111105</v>
      </c>
      <c r="J3827" s="27" t="s">
        <v>889</v>
      </c>
      <c r="K3827" s="27">
        <v>0</v>
      </c>
      <c r="L3827" s="27">
        <v>0.1</v>
      </c>
      <c r="M3827" s="27">
        <v>0.1</v>
      </c>
      <c r="N3827" s="27" t="s">
        <v>882</v>
      </c>
      <c r="O3827" s="30">
        <v>201603903</v>
      </c>
      <c r="P3827" s="22"/>
      <c r="Q3827" s="22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9"/>
    </row>
    <row r="3828" spans="1:29" x14ac:dyDescent="0.25">
      <c r="A3828" s="27">
        <v>1997</v>
      </c>
      <c r="B3828" s="27" t="s">
        <v>5470</v>
      </c>
      <c r="C3828" s="27" t="s">
        <v>674</v>
      </c>
      <c r="D3828" s="27" t="s">
        <v>1248</v>
      </c>
      <c r="E3828" s="27" t="s">
        <v>4042</v>
      </c>
      <c r="F3828" s="28">
        <v>35620</v>
      </c>
      <c r="G3828" s="29">
        <v>0.57986111111111105</v>
      </c>
      <c r="H3828" s="28">
        <v>35620</v>
      </c>
      <c r="I3828" s="29">
        <v>0.6875</v>
      </c>
      <c r="J3828" s="27" t="s">
        <v>889</v>
      </c>
      <c r="K3828" s="27">
        <v>0</v>
      </c>
      <c r="L3828" s="27">
        <v>0.15</v>
      </c>
      <c r="M3828" s="27">
        <v>0.15</v>
      </c>
      <c r="N3828" s="27" t="s">
        <v>882</v>
      </c>
      <c r="O3828" s="30">
        <v>202007323</v>
      </c>
      <c r="P3828" s="22"/>
      <c r="Q3828" s="22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9"/>
    </row>
    <row r="3829" spans="1:29" x14ac:dyDescent="0.25">
      <c r="A3829" s="27">
        <v>1997</v>
      </c>
      <c r="B3829" s="27" t="s">
        <v>2627</v>
      </c>
      <c r="C3829" s="27" t="s">
        <v>2231</v>
      </c>
      <c r="D3829" s="27" t="s">
        <v>2246</v>
      </c>
      <c r="E3829" s="27" t="s">
        <v>2628</v>
      </c>
      <c r="F3829" s="28">
        <v>35620</v>
      </c>
      <c r="G3829" s="29">
        <v>0.64583333333333337</v>
      </c>
      <c r="H3829" s="28">
        <v>35620</v>
      </c>
      <c r="I3829" s="29">
        <v>0.71180555555555547</v>
      </c>
      <c r="J3829" s="27"/>
      <c r="K3829" s="27">
        <v>0</v>
      </c>
      <c r="L3829" s="27">
        <v>0.02</v>
      </c>
      <c r="M3829" s="27">
        <v>0.02</v>
      </c>
      <c r="N3829" s="27" t="s">
        <v>2163</v>
      </c>
      <c r="O3829" s="30">
        <v>201800165</v>
      </c>
      <c r="P3829" s="22"/>
      <c r="Q3829" s="22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9"/>
    </row>
    <row r="3830" spans="1:29" x14ac:dyDescent="0.25">
      <c r="A3830" s="27">
        <v>1997</v>
      </c>
      <c r="B3830" s="27" t="s">
        <v>5469</v>
      </c>
      <c r="C3830" s="27" t="s">
        <v>674</v>
      </c>
      <c r="D3830" s="27" t="s">
        <v>1248</v>
      </c>
      <c r="E3830" s="27" t="s">
        <v>4461</v>
      </c>
      <c r="F3830" s="28">
        <v>35620</v>
      </c>
      <c r="G3830" s="29">
        <v>0.66319444444444442</v>
      </c>
      <c r="H3830" s="28">
        <v>35620</v>
      </c>
      <c r="I3830" s="29">
        <v>0.74305555555555547</v>
      </c>
      <c r="J3830" s="27" t="s">
        <v>889</v>
      </c>
      <c r="K3830" s="27">
        <v>0</v>
      </c>
      <c r="L3830" s="27">
        <v>0.2</v>
      </c>
      <c r="M3830" s="27">
        <v>0.2</v>
      </c>
      <c r="N3830" s="27" t="s">
        <v>882</v>
      </c>
      <c r="O3830" s="30">
        <v>201906883</v>
      </c>
      <c r="P3830" s="22"/>
      <c r="Q3830" s="22"/>
      <c r="R3830" s="16"/>
      <c r="S3830" s="16"/>
      <c r="T3830" s="16"/>
      <c r="U3830" s="16"/>
      <c r="V3830" s="16"/>
      <c r="W3830" s="16"/>
      <c r="X3830" s="16"/>
      <c r="Y3830" s="16"/>
      <c r="Z3830" s="16"/>
      <c r="AA3830" s="16"/>
      <c r="AB3830" s="16"/>
      <c r="AC3830" s="19"/>
    </row>
    <row r="3831" spans="1:29" x14ac:dyDescent="0.25">
      <c r="A3831" s="27">
        <v>1997</v>
      </c>
      <c r="B3831" s="27" t="s">
        <v>5473</v>
      </c>
      <c r="C3831" s="27" t="s">
        <v>674</v>
      </c>
      <c r="D3831" s="27" t="s">
        <v>4988</v>
      </c>
      <c r="E3831" s="27" t="s">
        <v>5403</v>
      </c>
      <c r="F3831" s="28">
        <v>35620</v>
      </c>
      <c r="G3831" s="29">
        <v>0.68055555555555547</v>
      </c>
      <c r="H3831" s="28">
        <v>35620</v>
      </c>
      <c r="I3831" s="29">
        <v>0.77083333333333337</v>
      </c>
      <c r="J3831" s="27" t="s">
        <v>889</v>
      </c>
      <c r="K3831" s="27">
        <v>0</v>
      </c>
      <c r="L3831" s="27">
        <v>0.15</v>
      </c>
      <c r="M3831" s="27">
        <v>0.15</v>
      </c>
      <c r="N3831" s="27" t="s">
        <v>882</v>
      </c>
      <c r="O3831" s="30">
        <v>201706065</v>
      </c>
      <c r="P3831" s="22"/>
      <c r="Q3831" s="22"/>
      <c r="R3831" s="16"/>
      <c r="S3831" s="16"/>
      <c r="T3831" s="16"/>
      <c r="U3831" s="16"/>
      <c r="V3831" s="16"/>
      <c r="W3831" s="16"/>
      <c r="X3831" s="16"/>
      <c r="Y3831" s="16"/>
      <c r="Z3831" s="16"/>
      <c r="AA3831" s="16"/>
      <c r="AB3831" s="16"/>
      <c r="AC3831" s="19"/>
    </row>
    <row r="3832" spans="1:29" x14ac:dyDescent="0.25">
      <c r="A3832" s="27">
        <v>1997</v>
      </c>
      <c r="B3832" s="27" t="s">
        <v>5476</v>
      </c>
      <c r="C3832" s="27" t="s">
        <v>674</v>
      </c>
      <c r="D3832" s="27" t="s">
        <v>3859</v>
      </c>
      <c r="E3832" s="27" t="s">
        <v>4052</v>
      </c>
      <c r="F3832" s="28">
        <v>35620</v>
      </c>
      <c r="G3832" s="29">
        <v>0.78472222222222221</v>
      </c>
      <c r="H3832" s="28">
        <v>35620</v>
      </c>
      <c r="I3832" s="29">
        <v>0.80902777777777779</v>
      </c>
      <c r="J3832" s="27" t="s">
        <v>889</v>
      </c>
      <c r="K3832" s="27">
        <v>0</v>
      </c>
      <c r="L3832" s="27">
        <v>0.01</v>
      </c>
      <c r="M3832" s="27">
        <v>0.01</v>
      </c>
      <c r="N3832" s="27" t="s">
        <v>882</v>
      </c>
      <c r="O3832" s="30">
        <v>202008094</v>
      </c>
      <c r="P3832" s="22"/>
      <c r="Q3832" s="22"/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9"/>
    </row>
    <row r="3833" spans="1:29" x14ac:dyDescent="0.25">
      <c r="A3833" s="27">
        <v>1997</v>
      </c>
      <c r="B3833" s="27" t="s">
        <v>5467</v>
      </c>
      <c r="C3833" s="27" t="s">
        <v>674</v>
      </c>
      <c r="D3833" s="27" t="s">
        <v>3821</v>
      </c>
      <c r="E3833" s="27" t="s">
        <v>849</v>
      </c>
      <c r="F3833" s="28">
        <v>35621</v>
      </c>
      <c r="G3833" s="29">
        <v>9.7222222222222224E-2</v>
      </c>
      <c r="H3833" s="28">
        <v>35621</v>
      </c>
      <c r="I3833" s="29">
        <v>0.16666666666666666</v>
      </c>
      <c r="J3833" s="27" t="s">
        <v>889</v>
      </c>
      <c r="K3833" s="27">
        <v>0</v>
      </c>
      <c r="L3833" s="27">
        <v>0.05</v>
      </c>
      <c r="M3833" s="27">
        <v>0.05</v>
      </c>
      <c r="N3833" s="27" t="s">
        <v>882</v>
      </c>
      <c r="O3833" s="30">
        <v>202007485</v>
      </c>
      <c r="P3833" s="22"/>
      <c r="Q3833" s="22"/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  <c r="AB3833" s="16"/>
      <c r="AC3833" s="19"/>
    </row>
    <row r="3834" spans="1:29" x14ac:dyDescent="0.25">
      <c r="A3834" s="27">
        <v>1997</v>
      </c>
      <c r="B3834" s="27" t="s">
        <v>5466</v>
      </c>
      <c r="C3834" s="27" t="s">
        <v>674</v>
      </c>
      <c r="D3834" s="27" t="s">
        <v>752</v>
      </c>
      <c r="E3834" s="27" t="s">
        <v>5147</v>
      </c>
      <c r="F3834" s="28">
        <v>35621</v>
      </c>
      <c r="G3834" s="29">
        <v>0.12847222222222224</v>
      </c>
      <c r="H3834" s="28">
        <v>35621</v>
      </c>
      <c r="I3834" s="29">
        <v>0.15625</v>
      </c>
      <c r="J3834" s="27" t="s">
        <v>889</v>
      </c>
      <c r="K3834" s="27">
        <v>0</v>
      </c>
      <c r="L3834" s="27">
        <v>0.05</v>
      </c>
      <c r="M3834" s="27">
        <v>0.05</v>
      </c>
      <c r="N3834" s="27" t="s">
        <v>882</v>
      </c>
      <c r="O3834" s="30">
        <v>201805273</v>
      </c>
      <c r="P3834" s="22"/>
      <c r="Q3834" s="22"/>
      <c r="R3834" s="16"/>
      <c r="S3834" s="16"/>
      <c r="T3834" s="16"/>
      <c r="U3834" s="16"/>
      <c r="V3834" s="16"/>
      <c r="W3834" s="16"/>
      <c r="X3834" s="16"/>
      <c r="Y3834" s="16"/>
      <c r="Z3834" s="16"/>
      <c r="AA3834" s="16"/>
      <c r="AB3834" s="16"/>
      <c r="AC3834" s="19"/>
    </row>
    <row r="3835" spans="1:29" x14ac:dyDescent="0.25">
      <c r="A3835" s="27">
        <v>1997</v>
      </c>
      <c r="B3835" s="27" t="s">
        <v>5466</v>
      </c>
      <c r="C3835" s="27" t="s">
        <v>674</v>
      </c>
      <c r="D3835" s="27" t="s">
        <v>752</v>
      </c>
      <c r="E3835" s="27" t="s">
        <v>5147</v>
      </c>
      <c r="F3835" s="28">
        <v>35621</v>
      </c>
      <c r="G3835" s="29">
        <v>0.51388888888888895</v>
      </c>
      <c r="H3835" s="28">
        <v>35621</v>
      </c>
      <c r="I3835" s="29">
        <v>0.55555555555555558</v>
      </c>
      <c r="J3835" s="27" t="s">
        <v>889</v>
      </c>
      <c r="K3835" s="27">
        <v>0</v>
      </c>
      <c r="L3835" s="27">
        <v>0.15</v>
      </c>
      <c r="M3835" s="27">
        <v>0.15</v>
      </c>
      <c r="N3835" s="27" t="s">
        <v>882</v>
      </c>
      <c r="O3835" s="30">
        <v>201906910</v>
      </c>
      <c r="P3835" s="22"/>
      <c r="Q3835" s="22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9"/>
    </row>
    <row r="3836" spans="1:29" x14ac:dyDescent="0.25">
      <c r="A3836" s="27">
        <v>1997</v>
      </c>
      <c r="B3836" s="27" t="s">
        <v>2035</v>
      </c>
      <c r="C3836" s="27" t="s">
        <v>676</v>
      </c>
      <c r="D3836" s="27" t="s">
        <v>905</v>
      </c>
      <c r="E3836" s="27" t="s">
        <v>1354</v>
      </c>
      <c r="F3836" s="28">
        <v>35621</v>
      </c>
      <c r="G3836" s="29">
        <v>0.5625</v>
      </c>
      <c r="H3836" s="28">
        <v>35621</v>
      </c>
      <c r="I3836" s="29">
        <v>0.69791666666666663</v>
      </c>
      <c r="J3836" s="27" t="s">
        <v>889</v>
      </c>
      <c r="K3836" s="27">
        <v>0</v>
      </c>
      <c r="L3836" s="27">
        <v>2</v>
      </c>
      <c r="M3836" s="27">
        <v>2</v>
      </c>
      <c r="N3836" s="27" t="s">
        <v>882</v>
      </c>
      <c r="O3836" s="30">
        <v>202110057</v>
      </c>
      <c r="P3836" s="22"/>
      <c r="Q3836" s="22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9"/>
    </row>
    <row r="3837" spans="1:29" x14ac:dyDescent="0.25">
      <c r="A3837" s="27">
        <v>1997</v>
      </c>
      <c r="B3837" s="27" t="s">
        <v>5467</v>
      </c>
      <c r="C3837" s="27" t="s">
        <v>674</v>
      </c>
      <c r="D3837" s="27" t="s">
        <v>3821</v>
      </c>
      <c r="E3837" s="27" t="s">
        <v>849</v>
      </c>
      <c r="F3837" s="28">
        <v>35621</v>
      </c>
      <c r="G3837" s="29">
        <v>0.57291666666666663</v>
      </c>
      <c r="H3837" s="28">
        <v>35621</v>
      </c>
      <c r="I3837" s="29">
        <v>0.78125</v>
      </c>
      <c r="J3837" s="27" t="s">
        <v>889</v>
      </c>
      <c r="K3837" s="27">
        <v>0</v>
      </c>
      <c r="L3837" s="27">
        <v>2</v>
      </c>
      <c r="M3837" s="27">
        <v>2</v>
      </c>
      <c r="N3837" s="27" t="s">
        <v>882</v>
      </c>
      <c r="O3837" s="30">
        <v>201806391</v>
      </c>
      <c r="P3837" s="22"/>
      <c r="Q3837" s="22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9"/>
    </row>
    <row r="3838" spans="1:29" x14ac:dyDescent="0.25">
      <c r="A3838" s="27">
        <v>1997</v>
      </c>
      <c r="B3838" s="27" t="s">
        <v>5468</v>
      </c>
      <c r="C3838" s="27" t="s">
        <v>674</v>
      </c>
      <c r="D3838" s="27" t="s">
        <v>853</v>
      </c>
      <c r="E3838" s="27" t="s">
        <v>5399</v>
      </c>
      <c r="F3838" s="28">
        <v>35621</v>
      </c>
      <c r="G3838" s="29">
        <v>0.59722222222222221</v>
      </c>
      <c r="H3838" s="28">
        <v>35621</v>
      </c>
      <c r="I3838" s="29">
        <v>0.64236111111111105</v>
      </c>
      <c r="J3838" s="27" t="s">
        <v>889</v>
      </c>
      <c r="K3838" s="27">
        <v>0</v>
      </c>
      <c r="L3838" s="27">
        <v>0.05</v>
      </c>
      <c r="M3838" s="27">
        <v>0.05</v>
      </c>
      <c r="N3838" s="27" t="s">
        <v>882</v>
      </c>
      <c r="O3838" s="30">
        <v>201906014</v>
      </c>
      <c r="P3838" s="22"/>
      <c r="Q3838" s="22"/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  <c r="AB3838" s="16"/>
      <c r="AC3838" s="19"/>
    </row>
    <row r="3839" spans="1:29" x14ac:dyDescent="0.25">
      <c r="A3839" s="27">
        <v>1997</v>
      </c>
      <c r="B3839" s="27" t="s">
        <v>5465</v>
      </c>
      <c r="C3839" s="27" t="s">
        <v>674</v>
      </c>
      <c r="D3839" s="27" t="s">
        <v>4037</v>
      </c>
      <c r="E3839" s="27" t="s">
        <v>4044</v>
      </c>
      <c r="F3839" s="28">
        <v>35621</v>
      </c>
      <c r="G3839" s="29">
        <v>0.6958333333333333</v>
      </c>
      <c r="H3839" s="28">
        <v>35621</v>
      </c>
      <c r="I3839" s="29">
        <v>0.79166666666666663</v>
      </c>
      <c r="J3839" s="27" t="s">
        <v>889</v>
      </c>
      <c r="K3839" s="27">
        <v>0</v>
      </c>
      <c r="L3839" s="27">
        <v>0.25</v>
      </c>
      <c r="M3839" s="27">
        <v>0.25</v>
      </c>
      <c r="N3839" s="27" t="s">
        <v>882</v>
      </c>
      <c r="O3839" s="30">
        <v>202007568</v>
      </c>
      <c r="P3839" s="22"/>
      <c r="Q3839" s="22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9"/>
    </row>
    <row r="3840" spans="1:29" x14ac:dyDescent="0.25">
      <c r="A3840" s="27">
        <v>1997</v>
      </c>
      <c r="B3840" s="27" t="s">
        <v>5466</v>
      </c>
      <c r="C3840" s="27" t="s">
        <v>674</v>
      </c>
      <c r="D3840" s="27" t="s">
        <v>752</v>
      </c>
      <c r="E3840" s="27" t="s">
        <v>5147</v>
      </c>
      <c r="F3840" s="28">
        <v>35621</v>
      </c>
      <c r="G3840" s="29">
        <v>0.77430555555555547</v>
      </c>
      <c r="H3840" s="28">
        <v>35621</v>
      </c>
      <c r="I3840" s="29">
        <v>0.80208333333333337</v>
      </c>
      <c r="J3840" s="27" t="s">
        <v>889</v>
      </c>
      <c r="K3840" s="27">
        <v>0</v>
      </c>
      <c r="L3840" s="27">
        <v>0.02</v>
      </c>
      <c r="M3840" s="27">
        <v>0.02</v>
      </c>
      <c r="N3840" s="27" t="s">
        <v>882</v>
      </c>
      <c r="O3840" s="30">
        <v>201402718</v>
      </c>
      <c r="P3840" s="22"/>
      <c r="Q3840" s="22"/>
      <c r="R3840" s="16"/>
      <c r="S3840" s="16"/>
      <c r="T3840" s="16"/>
      <c r="U3840" s="16"/>
      <c r="V3840" s="16"/>
      <c r="W3840" s="16"/>
      <c r="X3840" s="16"/>
      <c r="Y3840" s="16"/>
      <c r="Z3840" s="16"/>
      <c r="AA3840" s="16"/>
      <c r="AB3840" s="16"/>
      <c r="AC3840" s="19"/>
    </row>
    <row r="3841" spans="1:29" x14ac:dyDescent="0.25">
      <c r="A3841" s="27">
        <v>1997</v>
      </c>
      <c r="B3841" s="27" t="s">
        <v>2038</v>
      </c>
      <c r="C3841" s="27" t="s">
        <v>676</v>
      </c>
      <c r="D3841" s="27" t="s">
        <v>887</v>
      </c>
      <c r="E3841" s="27" t="s">
        <v>2039</v>
      </c>
      <c r="F3841" s="28">
        <v>35621</v>
      </c>
      <c r="G3841" s="29">
        <v>0.88194444444444453</v>
      </c>
      <c r="H3841" s="28">
        <v>35621</v>
      </c>
      <c r="I3841" s="29">
        <v>0.89583333333333337</v>
      </c>
      <c r="J3841" s="27" t="s">
        <v>889</v>
      </c>
      <c r="K3841" s="27">
        <v>0</v>
      </c>
      <c r="L3841" s="27">
        <v>0.03</v>
      </c>
      <c r="M3841" s="27">
        <v>0.03</v>
      </c>
      <c r="N3841" s="27" t="s">
        <v>882</v>
      </c>
      <c r="O3841" s="30">
        <v>202103628</v>
      </c>
      <c r="P3841" s="22"/>
      <c r="Q3841" s="22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9"/>
    </row>
    <row r="3842" spans="1:29" x14ac:dyDescent="0.25">
      <c r="A3842" s="27">
        <v>1997</v>
      </c>
      <c r="B3842" s="27" t="s">
        <v>5463</v>
      </c>
      <c r="C3842" s="27" t="s">
        <v>674</v>
      </c>
      <c r="D3842" s="27" t="s">
        <v>4049</v>
      </c>
      <c r="E3842" s="27" t="s">
        <v>814</v>
      </c>
      <c r="F3842" s="28">
        <v>35622</v>
      </c>
      <c r="G3842" s="29">
        <v>0.4055555555555555</v>
      </c>
      <c r="H3842" s="28">
        <v>35622</v>
      </c>
      <c r="I3842" s="29">
        <v>0.52083333333333337</v>
      </c>
      <c r="J3842" s="27" t="s">
        <v>889</v>
      </c>
      <c r="K3842" s="27">
        <v>0</v>
      </c>
      <c r="L3842" s="27">
        <v>1</v>
      </c>
      <c r="M3842" s="27">
        <v>1</v>
      </c>
      <c r="N3842" s="27" t="s">
        <v>882</v>
      </c>
      <c r="O3842" s="30">
        <v>201807609</v>
      </c>
      <c r="P3842" s="22"/>
      <c r="Q3842" s="22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9"/>
    </row>
    <row r="3843" spans="1:29" x14ac:dyDescent="0.25">
      <c r="A3843" s="27">
        <v>1997</v>
      </c>
      <c r="B3843" s="27" t="s">
        <v>2729</v>
      </c>
      <c r="C3843" s="27" t="s">
        <v>2231</v>
      </c>
      <c r="D3843" s="27" t="s">
        <v>2246</v>
      </c>
      <c r="E3843" s="27" t="s">
        <v>2246</v>
      </c>
      <c r="F3843" s="28">
        <v>35622</v>
      </c>
      <c r="G3843" s="29">
        <v>0.49652777777777773</v>
      </c>
      <c r="H3843" s="28">
        <v>35622</v>
      </c>
      <c r="I3843" s="29">
        <v>0.54513888888888895</v>
      </c>
      <c r="J3843" s="27"/>
      <c r="K3843" s="27">
        <v>0.03</v>
      </c>
      <c r="L3843" s="27">
        <v>0.02</v>
      </c>
      <c r="M3843" s="27">
        <v>0.05</v>
      </c>
      <c r="N3843" s="27" t="s">
        <v>2163</v>
      </c>
      <c r="O3843" s="30">
        <v>201907287</v>
      </c>
      <c r="P3843" s="22"/>
      <c r="Q3843" s="22"/>
      <c r="R3843" s="16"/>
      <c r="S3843" s="16"/>
      <c r="T3843" s="16"/>
      <c r="U3843" s="16"/>
      <c r="V3843" s="16"/>
      <c r="W3843" s="16"/>
      <c r="X3843" s="16"/>
      <c r="Y3843" s="16"/>
      <c r="Z3843" s="16"/>
      <c r="AA3843" s="16"/>
      <c r="AB3843" s="16"/>
      <c r="AC3843" s="19"/>
    </row>
    <row r="3844" spans="1:29" x14ac:dyDescent="0.25">
      <c r="A3844" s="27">
        <v>1997</v>
      </c>
      <c r="B3844" s="27" t="s">
        <v>2555</v>
      </c>
      <c r="C3844" s="27" t="s">
        <v>2231</v>
      </c>
      <c r="D3844" s="27" t="s">
        <v>2235</v>
      </c>
      <c r="E3844" s="27" t="s">
        <v>2235</v>
      </c>
      <c r="F3844" s="28">
        <v>35622</v>
      </c>
      <c r="G3844" s="29">
        <v>0.67013888888888884</v>
      </c>
      <c r="H3844" s="28">
        <v>35622</v>
      </c>
      <c r="I3844" s="29">
        <v>0.81944444444444453</v>
      </c>
      <c r="J3844" s="27"/>
      <c r="K3844" s="27">
        <v>0</v>
      </c>
      <c r="L3844" s="27">
        <v>0.15</v>
      </c>
      <c r="M3844" s="27">
        <v>0.15</v>
      </c>
      <c r="N3844" s="27" t="s">
        <v>2163</v>
      </c>
      <c r="O3844" s="30">
        <v>201707001</v>
      </c>
      <c r="P3844" s="22"/>
      <c r="Q3844" s="22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9"/>
    </row>
    <row r="3845" spans="1:29" x14ac:dyDescent="0.25">
      <c r="A3845" s="27">
        <v>1997</v>
      </c>
      <c r="B3845" s="27" t="s">
        <v>5461</v>
      </c>
      <c r="C3845" s="27" t="s">
        <v>674</v>
      </c>
      <c r="D3845" s="27" t="s">
        <v>4037</v>
      </c>
      <c r="E3845" s="27" t="s">
        <v>4044</v>
      </c>
      <c r="F3845" s="28">
        <v>35622</v>
      </c>
      <c r="G3845" s="29">
        <v>0.71180555555555547</v>
      </c>
      <c r="H3845" s="28">
        <v>35622</v>
      </c>
      <c r="I3845" s="29">
        <v>0.76736111111111116</v>
      </c>
      <c r="J3845" s="27" t="s">
        <v>889</v>
      </c>
      <c r="K3845" s="27">
        <v>0</v>
      </c>
      <c r="L3845" s="27">
        <v>0.1</v>
      </c>
      <c r="M3845" s="27">
        <v>0.1</v>
      </c>
      <c r="N3845" s="27" t="s">
        <v>882</v>
      </c>
      <c r="O3845" s="30">
        <v>201706253</v>
      </c>
      <c r="P3845" s="22"/>
      <c r="Q3845" s="22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9"/>
    </row>
    <row r="3846" spans="1:29" x14ac:dyDescent="0.25">
      <c r="A3846" s="27">
        <v>1997</v>
      </c>
      <c r="B3846" s="27" t="s">
        <v>5515</v>
      </c>
      <c r="C3846" s="27" t="s">
        <v>674</v>
      </c>
      <c r="D3846" s="27" t="s">
        <v>3841</v>
      </c>
      <c r="E3846" s="27" t="s">
        <v>3925</v>
      </c>
      <c r="F3846" s="28">
        <v>35622</v>
      </c>
      <c r="G3846" s="29">
        <v>0.79513888888888884</v>
      </c>
      <c r="H3846" s="28">
        <v>35622</v>
      </c>
      <c r="I3846" s="29">
        <v>0.89583333333333337</v>
      </c>
      <c r="J3846" s="27" t="s">
        <v>889</v>
      </c>
      <c r="K3846" s="27">
        <v>0</v>
      </c>
      <c r="L3846" s="27">
        <v>0.2</v>
      </c>
      <c r="M3846" s="27">
        <v>0.2</v>
      </c>
      <c r="N3846" s="27" t="s">
        <v>882</v>
      </c>
      <c r="O3846" s="30">
        <v>201904803</v>
      </c>
      <c r="P3846" s="22"/>
      <c r="Q3846" s="22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9"/>
    </row>
    <row r="3847" spans="1:29" x14ac:dyDescent="0.25">
      <c r="A3847" s="27">
        <v>1997</v>
      </c>
      <c r="B3847" s="27" t="s">
        <v>5515</v>
      </c>
      <c r="C3847" s="27" t="s">
        <v>674</v>
      </c>
      <c r="D3847" s="27" t="s">
        <v>3841</v>
      </c>
      <c r="E3847" s="27" t="s">
        <v>3925</v>
      </c>
      <c r="F3847" s="28">
        <v>35622</v>
      </c>
      <c r="G3847" s="29">
        <v>0.82777777777777783</v>
      </c>
      <c r="H3847" s="28">
        <v>35622</v>
      </c>
      <c r="I3847" s="29">
        <v>0.90277777777777779</v>
      </c>
      <c r="J3847" s="27" t="s">
        <v>889</v>
      </c>
      <c r="K3847" s="27">
        <v>0</v>
      </c>
      <c r="L3847" s="27">
        <v>0.2</v>
      </c>
      <c r="M3847" s="27">
        <v>0.2</v>
      </c>
      <c r="N3847" s="27" t="s">
        <v>882</v>
      </c>
      <c r="O3847" s="30">
        <v>202007623</v>
      </c>
      <c r="P3847" s="22"/>
      <c r="Q3847" s="22"/>
      <c r="R3847" s="16"/>
      <c r="S3847" s="16"/>
      <c r="T3847" s="16"/>
      <c r="U3847" s="16"/>
      <c r="V3847" s="16"/>
      <c r="W3847" s="16"/>
      <c r="X3847" s="16"/>
      <c r="Y3847" s="16"/>
      <c r="Z3847" s="16"/>
      <c r="AA3847" s="16"/>
      <c r="AB3847" s="16"/>
      <c r="AC3847" s="19"/>
    </row>
    <row r="3848" spans="1:29" x14ac:dyDescent="0.25">
      <c r="A3848" s="27">
        <v>1997</v>
      </c>
      <c r="B3848" s="27" t="s">
        <v>5457</v>
      </c>
      <c r="C3848" s="27" t="s">
        <v>674</v>
      </c>
      <c r="D3848" s="27" t="s">
        <v>853</v>
      </c>
      <c r="E3848" s="27" t="s">
        <v>3891</v>
      </c>
      <c r="F3848" s="28">
        <v>35622</v>
      </c>
      <c r="G3848" s="29">
        <v>0.92708333333333337</v>
      </c>
      <c r="H3848" s="28">
        <v>35622</v>
      </c>
      <c r="I3848" s="29">
        <v>0.96875</v>
      </c>
      <c r="J3848" s="27" t="s">
        <v>889</v>
      </c>
      <c r="K3848" s="27">
        <v>0</v>
      </c>
      <c r="L3848" s="27">
        <v>0.05</v>
      </c>
      <c r="M3848" s="27">
        <v>0.05</v>
      </c>
      <c r="N3848" s="27" t="s">
        <v>882</v>
      </c>
      <c r="O3848" s="30">
        <v>201704093</v>
      </c>
      <c r="P3848" s="22"/>
      <c r="Q3848" s="22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9"/>
    </row>
    <row r="3849" spans="1:29" x14ac:dyDescent="0.25">
      <c r="A3849" s="27">
        <v>1997</v>
      </c>
      <c r="B3849" s="27" t="s">
        <v>5493</v>
      </c>
      <c r="C3849" s="27" t="s">
        <v>674</v>
      </c>
      <c r="D3849" s="27" t="s">
        <v>3841</v>
      </c>
      <c r="E3849" s="27" t="s">
        <v>800</v>
      </c>
      <c r="F3849" s="28">
        <v>35622</v>
      </c>
      <c r="G3849" s="29">
        <v>0.94097222222222221</v>
      </c>
      <c r="H3849" s="28">
        <v>35623</v>
      </c>
      <c r="I3849" s="29">
        <v>0</v>
      </c>
      <c r="J3849" s="27" t="s">
        <v>889</v>
      </c>
      <c r="K3849" s="27">
        <v>0</v>
      </c>
      <c r="L3849" s="27">
        <v>0.05</v>
      </c>
      <c r="M3849" s="27">
        <v>0.05</v>
      </c>
      <c r="N3849" s="27" t="s">
        <v>882</v>
      </c>
      <c r="O3849" s="30">
        <v>201308512</v>
      </c>
      <c r="P3849" s="22"/>
      <c r="Q3849" s="22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9"/>
    </row>
    <row r="3850" spans="1:29" x14ac:dyDescent="0.25">
      <c r="A3850" s="27">
        <v>1997</v>
      </c>
      <c r="B3850" s="27" t="s">
        <v>5457</v>
      </c>
      <c r="C3850" s="27" t="s">
        <v>674</v>
      </c>
      <c r="D3850" s="27" t="s">
        <v>853</v>
      </c>
      <c r="E3850" s="27" t="s">
        <v>3891</v>
      </c>
      <c r="F3850" s="28">
        <v>35622</v>
      </c>
      <c r="G3850" s="29">
        <v>0.97916666666666663</v>
      </c>
      <c r="H3850" s="28">
        <v>35623</v>
      </c>
      <c r="I3850" s="29">
        <v>3.125E-2</v>
      </c>
      <c r="J3850" s="27" t="s">
        <v>889</v>
      </c>
      <c r="K3850" s="27">
        <v>0</v>
      </c>
      <c r="L3850" s="27">
        <v>0.05</v>
      </c>
      <c r="M3850" s="27">
        <v>0.05</v>
      </c>
      <c r="N3850" s="27" t="s">
        <v>882</v>
      </c>
      <c r="O3850" s="30">
        <v>201806340</v>
      </c>
      <c r="P3850" s="22"/>
      <c r="Q3850" s="22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6"/>
      <c r="AC3850" s="19"/>
    </row>
    <row r="3851" spans="1:29" x14ac:dyDescent="0.25">
      <c r="A3851" s="27">
        <v>1997</v>
      </c>
      <c r="B3851" s="27" t="s">
        <v>5458</v>
      </c>
      <c r="C3851" s="27" t="s">
        <v>674</v>
      </c>
      <c r="D3851" s="27" t="s">
        <v>1248</v>
      </c>
      <c r="E3851" s="27" t="s">
        <v>835</v>
      </c>
      <c r="F3851" s="28">
        <v>35623</v>
      </c>
      <c r="G3851" s="29">
        <v>5.0694444444444452E-2</v>
      </c>
      <c r="H3851" s="28">
        <v>35623</v>
      </c>
      <c r="I3851" s="29">
        <v>9.7222222222222224E-2</v>
      </c>
      <c r="J3851" s="27" t="s">
        <v>889</v>
      </c>
      <c r="K3851" s="27">
        <v>0</v>
      </c>
      <c r="L3851" s="27">
        <v>0.2</v>
      </c>
      <c r="M3851" s="27">
        <v>0.2</v>
      </c>
      <c r="N3851" s="27" t="s">
        <v>882</v>
      </c>
      <c r="O3851" s="30">
        <v>202005592</v>
      </c>
      <c r="P3851" s="22"/>
      <c r="Q3851" s="22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  <c r="AB3851" s="16"/>
      <c r="AC3851" s="19"/>
    </row>
    <row r="3852" spans="1:29" x14ac:dyDescent="0.25">
      <c r="A3852" s="27">
        <v>1997</v>
      </c>
      <c r="B3852" s="27" t="s">
        <v>5462</v>
      </c>
      <c r="C3852" s="27" t="s">
        <v>674</v>
      </c>
      <c r="D3852" s="27" t="s">
        <v>802</v>
      </c>
      <c r="E3852" s="27" t="s">
        <v>3844</v>
      </c>
      <c r="F3852" s="28">
        <v>35623</v>
      </c>
      <c r="G3852" s="29">
        <v>0.5</v>
      </c>
      <c r="H3852" s="28">
        <v>35623</v>
      </c>
      <c r="I3852" s="29">
        <v>0.54166666666666663</v>
      </c>
      <c r="J3852" s="27" t="s">
        <v>889</v>
      </c>
      <c r="K3852" s="27">
        <v>0</v>
      </c>
      <c r="L3852" s="27">
        <v>0.05</v>
      </c>
      <c r="M3852" s="27">
        <v>0.05</v>
      </c>
      <c r="N3852" s="27" t="s">
        <v>882</v>
      </c>
      <c r="O3852" s="30">
        <v>201406189</v>
      </c>
      <c r="P3852" s="22"/>
      <c r="Q3852" s="22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9"/>
    </row>
    <row r="3853" spans="1:29" x14ac:dyDescent="0.25">
      <c r="A3853" s="27">
        <v>1997</v>
      </c>
      <c r="B3853" s="27" t="s">
        <v>5459</v>
      </c>
      <c r="C3853" s="27" t="s">
        <v>674</v>
      </c>
      <c r="D3853" s="27" t="s">
        <v>4988</v>
      </c>
      <c r="E3853" s="27" t="s">
        <v>5403</v>
      </c>
      <c r="F3853" s="28">
        <v>35623</v>
      </c>
      <c r="G3853" s="29">
        <v>0.54166666666666663</v>
      </c>
      <c r="H3853" s="28">
        <v>35623</v>
      </c>
      <c r="I3853" s="29">
        <v>0.64236111111111105</v>
      </c>
      <c r="J3853" s="27" t="s">
        <v>889</v>
      </c>
      <c r="K3853" s="27">
        <v>0</v>
      </c>
      <c r="L3853" s="27">
        <v>0.08</v>
      </c>
      <c r="M3853" s="27">
        <v>0.08</v>
      </c>
      <c r="N3853" s="27" t="s">
        <v>882</v>
      </c>
      <c r="O3853" s="30">
        <v>202006094</v>
      </c>
      <c r="P3853" s="22"/>
      <c r="Q3853" s="22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9"/>
    </row>
    <row r="3854" spans="1:29" x14ac:dyDescent="0.25">
      <c r="A3854" s="27">
        <v>1997</v>
      </c>
      <c r="B3854" s="27" t="s">
        <v>5457</v>
      </c>
      <c r="C3854" s="27" t="s">
        <v>674</v>
      </c>
      <c r="D3854" s="27" t="s">
        <v>853</v>
      </c>
      <c r="E3854" s="27" t="s">
        <v>3891</v>
      </c>
      <c r="F3854" s="28">
        <v>35623</v>
      </c>
      <c r="G3854" s="29">
        <v>0.61805555555555558</v>
      </c>
      <c r="H3854" s="28">
        <v>35623</v>
      </c>
      <c r="I3854" s="29">
        <v>0.66666666666666663</v>
      </c>
      <c r="J3854" s="27" t="s">
        <v>889</v>
      </c>
      <c r="K3854" s="27">
        <v>0</v>
      </c>
      <c r="L3854" s="27">
        <v>0.01</v>
      </c>
      <c r="M3854" s="27">
        <v>0.01</v>
      </c>
      <c r="N3854" s="27" t="s">
        <v>882</v>
      </c>
      <c r="O3854" s="30">
        <v>201504441</v>
      </c>
      <c r="P3854" s="22"/>
      <c r="Q3854" s="22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9"/>
    </row>
    <row r="3855" spans="1:29" x14ac:dyDescent="0.25">
      <c r="A3855" s="27">
        <v>1997</v>
      </c>
      <c r="B3855" s="27" t="s">
        <v>5461</v>
      </c>
      <c r="C3855" s="27" t="s">
        <v>674</v>
      </c>
      <c r="D3855" s="27" t="s">
        <v>4037</v>
      </c>
      <c r="E3855" s="27" t="s">
        <v>4044</v>
      </c>
      <c r="F3855" s="28">
        <v>35623</v>
      </c>
      <c r="G3855" s="29">
        <v>0.67638888888888893</v>
      </c>
      <c r="H3855" s="28">
        <v>35623</v>
      </c>
      <c r="I3855" s="29">
        <v>0.72222222222222221</v>
      </c>
      <c r="J3855" s="27" t="s">
        <v>889</v>
      </c>
      <c r="K3855" s="27">
        <v>0</v>
      </c>
      <c r="L3855" s="27">
        <v>0.03</v>
      </c>
      <c r="M3855" s="27">
        <v>0.03</v>
      </c>
      <c r="N3855" s="27" t="s">
        <v>882</v>
      </c>
      <c r="O3855" s="30">
        <v>201306340</v>
      </c>
      <c r="P3855" s="22"/>
      <c r="Q3855" s="22"/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  <c r="AB3855" s="16"/>
      <c r="AC3855" s="19"/>
    </row>
    <row r="3856" spans="1:29" x14ac:dyDescent="0.25">
      <c r="A3856" s="27">
        <v>1997</v>
      </c>
      <c r="B3856" s="27" t="s">
        <v>2032</v>
      </c>
      <c r="C3856" s="27" t="s">
        <v>676</v>
      </c>
      <c r="D3856" s="27" t="s">
        <v>901</v>
      </c>
      <c r="E3856" s="27" t="s">
        <v>1524</v>
      </c>
      <c r="F3856" s="28">
        <v>35623</v>
      </c>
      <c r="G3856" s="29">
        <v>0.68055555555555547</v>
      </c>
      <c r="H3856" s="28">
        <v>35623</v>
      </c>
      <c r="I3856" s="29">
        <v>0.70138888888888884</v>
      </c>
      <c r="J3856" s="27" t="s">
        <v>889</v>
      </c>
      <c r="K3856" s="27">
        <v>0</v>
      </c>
      <c r="L3856" s="27">
        <v>0.1</v>
      </c>
      <c r="M3856" s="27">
        <v>0.1</v>
      </c>
      <c r="N3856" s="27" t="s">
        <v>882</v>
      </c>
      <c r="O3856" s="30">
        <v>201907693</v>
      </c>
      <c r="P3856" s="22"/>
      <c r="Q3856" s="22"/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  <c r="AB3856" s="16"/>
      <c r="AC3856" s="19"/>
    </row>
    <row r="3857" spans="1:29" x14ac:dyDescent="0.25">
      <c r="A3857" s="27">
        <v>1997</v>
      </c>
      <c r="B3857" s="27" t="s">
        <v>5454</v>
      </c>
      <c r="C3857" s="27" t="s">
        <v>674</v>
      </c>
      <c r="D3857" s="27" t="s">
        <v>1248</v>
      </c>
      <c r="E3857" s="27" t="s">
        <v>4359</v>
      </c>
      <c r="F3857" s="28">
        <v>35623</v>
      </c>
      <c r="G3857" s="29">
        <v>0.72916666666666663</v>
      </c>
      <c r="H3857" s="28">
        <v>35623</v>
      </c>
      <c r="I3857" s="29">
        <v>0.76041666666666663</v>
      </c>
      <c r="J3857" s="27" t="s">
        <v>889</v>
      </c>
      <c r="K3857" s="27">
        <v>0</v>
      </c>
      <c r="L3857" s="27">
        <v>0.05</v>
      </c>
      <c r="M3857" s="27">
        <v>0.05</v>
      </c>
      <c r="N3857" s="27" t="s">
        <v>882</v>
      </c>
      <c r="O3857" s="30">
        <v>202000145</v>
      </c>
      <c r="P3857" s="22"/>
      <c r="Q3857" s="22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9"/>
    </row>
    <row r="3858" spans="1:29" x14ac:dyDescent="0.25">
      <c r="A3858" s="27">
        <v>1997</v>
      </c>
      <c r="B3858" s="27" t="s">
        <v>5460</v>
      </c>
      <c r="C3858" s="27" t="s">
        <v>674</v>
      </c>
      <c r="D3858" s="27" t="s">
        <v>3841</v>
      </c>
      <c r="E3858" s="27" t="s">
        <v>4307</v>
      </c>
      <c r="F3858" s="28">
        <v>35623</v>
      </c>
      <c r="G3858" s="29">
        <v>0.74652777777777779</v>
      </c>
      <c r="H3858" s="28">
        <v>35623</v>
      </c>
      <c r="I3858" s="29">
        <v>0.80208333333333337</v>
      </c>
      <c r="J3858" s="27" t="s">
        <v>889</v>
      </c>
      <c r="K3858" s="27">
        <v>0</v>
      </c>
      <c r="L3858" s="27">
        <v>0.5</v>
      </c>
      <c r="M3858" s="27">
        <v>0.5</v>
      </c>
      <c r="N3858" s="27" t="s">
        <v>882</v>
      </c>
      <c r="O3858" s="30">
        <v>201806167</v>
      </c>
      <c r="P3858" s="22"/>
      <c r="Q3858" s="22"/>
      <c r="R3858" s="16"/>
      <c r="S3858" s="16"/>
      <c r="T3858" s="16"/>
      <c r="U3858" s="16"/>
      <c r="V3858" s="16"/>
      <c r="W3858" s="16"/>
      <c r="X3858" s="16"/>
      <c r="Y3858" s="16"/>
      <c r="Z3858" s="16"/>
      <c r="AA3858" s="16"/>
      <c r="AB3858" s="16"/>
      <c r="AC3858" s="19"/>
    </row>
    <row r="3859" spans="1:29" x14ac:dyDescent="0.25">
      <c r="A3859" s="27">
        <v>1997</v>
      </c>
      <c r="B3859" s="27" t="s">
        <v>5456</v>
      </c>
      <c r="C3859" s="27" t="s">
        <v>674</v>
      </c>
      <c r="D3859" s="27" t="s">
        <v>4988</v>
      </c>
      <c r="E3859" s="27" t="s">
        <v>3887</v>
      </c>
      <c r="F3859" s="28">
        <v>35623</v>
      </c>
      <c r="G3859" s="29">
        <v>0.75</v>
      </c>
      <c r="H3859" s="28">
        <v>35623</v>
      </c>
      <c r="I3859" s="29">
        <v>0.79861111111111116</v>
      </c>
      <c r="J3859" s="27" t="s">
        <v>889</v>
      </c>
      <c r="K3859" s="27">
        <v>0</v>
      </c>
      <c r="L3859" s="27">
        <v>0.05</v>
      </c>
      <c r="M3859" s="27">
        <v>0.05</v>
      </c>
      <c r="N3859" s="27" t="s">
        <v>882</v>
      </c>
      <c r="O3859" s="30">
        <v>201806927</v>
      </c>
      <c r="P3859" s="22"/>
      <c r="Q3859" s="22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9"/>
    </row>
    <row r="3860" spans="1:29" x14ac:dyDescent="0.25">
      <c r="A3860" s="27">
        <v>1997</v>
      </c>
      <c r="B3860" s="27" t="s">
        <v>3644</v>
      </c>
      <c r="C3860" s="27" t="s">
        <v>3569</v>
      </c>
      <c r="D3860" s="27" t="s">
        <v>3605</v>
      </c>
      <c r="E3860" s="27" t="s">
        <v>3607</v>
      </c>
      <c r="F3860" s="28">
        <v>35623</v>
      </c>
      <c r="G3860" s="29">
        <v>0.75416666666666676</v>
      </c>
      <c r="H3860" s="28">
        <v>35623</v>
      </c>
      <c r="I3860" s="29">
        <v>0.79513888888888884</v>
      </c>
      <c r="J3860" s="27" t="s">
        <v>889</v>
      </c>
      <c r="K3860" s="27">
        <v>0.45</v>
      </c>
      <c r="L3860" s="27">
        <v>0</v>
      </c>
      <c r="M3860" s="27">
        <v>0.45</v>
      </c>
      <c r="N3860" s="27" t="s">
        <v>882</v>
      </c>
      <c r="O3860" s="30">
        <v>201504870</v>
      </c>
      <c r="P3860" s="22"/>
      <c r="Q3860" s="22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9"/>
    </row>
    <row r="3861" spans="1:29" x14ac:dyDescent="0.25">
      <c r="A3861" s="27">
        <v>1997</v>
      </c>
      <c r="B3861" s="27" t="s">
        <v>2033</v>
      </c>
      <c r="C3861" s="27" t="s">
        <v>676</v>
      </c>
      <c r="D3861" s="27" t="s">
        <v>905</v>
      </c>
      <c r="E3861" s="27" t="s">
        <v>821</v>
      </c>
      <c r="F3861" s="28">
        <v>35623</v>
      </c>
      <c r="G3861" s="29">
        <v>0.78472222222222221</v>
      </c>
      <c r="H3861" s="28">
        <v>35623</v>
      </c>
      <c r="I3861" s="29">
        <v>0.79861111111111116</v>
      </c>
      <c r="J3861" s="27" t="s">
        <v>889</v>
      </c>
      <c r="K3861" s="27">
        <v>0</v>
      </c>
      <c r="L3861" s="27">
        <v>0.05</v>
      </c>
      <c r="M3861" s="27">
        <v>0.05</v>
      </c>
      <c r="N3861" s="27" t="s">
        <v>882</v>
      </c>
      <c r="O3861" s="30">
        <v>201907771</v>
      </c>
      <c r="P3861" s="22"/>
      <c r="Q3861" s="22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9"/>
    </row>
    <row r="3862" spans="1:29" x14ac:dyDescent="0.25">
      <c r="A3862" s="27">
        <v>1997</v>
      </c>
      <c r="B3862" s="27" t="s">
        <v>5452</v>
      </c>
      <c r="C3862" s="27" t="s">
        <v>674</v>
      </c>
      <c r="D3862" s="27" t="s">
        <v>3830</v>
      </c>
      <c r="E3862" s="27" t="s">
        <v>5453</v>
      </c>
      <c r="F3862" s="28">
        <v>35623</v>
      </c>
      <c r="G3862" s="29">
        <v>0.91666666666666663</v>
      </c>
      <c r="H3862" s="28">
        <v>35623</v>
      </c>
      <c r="I3862" s="29">
        <v>0.9472222222222223</v>
      </c>
      <c r="J3862" s="27" t="s">
        <v>889</v>
      </c>
      <c r="K3862" s="27">
        <v>0</v>
      </c>
      <c r="L3862" s="27">
        <v>0.05</v>
      </c>
      <c r="M3862" s="27">
        <v>0.05</v>
      </c>
      <c r="N3862" s="27" t="s">
        <v>882</v>
      </c>
      <c r="O3862" s="30">
        <v>201900564</v>
      </c>
      <c r="P3862" s="22"/>
      <c r="Q3862" s="22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9"/>
    </row>
    <row r="3863" spans="1:29" x14ac:dyDescent="0.25">
      <c r="A3863" s="27">
        <v>1997</v>
      </c>
      <c r="B3863" s="27" t="s">
        <v>2029</v>
      </c>
      <c r="C3863" s="27" t="s">
        <v>676</v>
      </c>
      <c r="D3863" s="27" t="s">
        <v>901</v>
      </c>
      <c r="E3863" s="27" t="s">
        <v>1377</v>
      </c>
      <c r="F3863" s="28">
        <v>35624</v>
      </c>
      <c r="G3863" s="29">
        <v>0.51944444444444449</v>
      </c>
      <c r="H3863" s="28">
        <v>35624</v>
      </c>
      <c r="I3863" s="29">
        <v>0.54861111111111105</v>
      </c>
      <c r="J3863" s="27" t="s">
        <v>889</v>
      </c>
      <c r="K3863" s="27">
        <v>0</v>
      </c>
      <c r="L3863" s="27">
        <v>0.1</v>
      </c>
      <c r="M3863" s="27">
        <v>0.1</v>
      </c>
      <c r="N3863" s="27" t="s">
        <v>882</v>
      </c>
      <c r="O3863" s="30">
        <v>199803795</v>
      </c>
      <c r="P3863" s="22"/>
      <c r="Q3863" s="22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9"/>
    </row>
    <row r="3864" spans="1:29" x14ac:dyDescent="0.25">
      <c r="A3864" s="27">
        <v>1997</v>
      </c>
      <c r="B3864" s="27" t="s">
        <v>2033</v>
      </c>
      <c r="C3864" s="27" t="s">
        <v>676</v>
      </c>
      <c r="D3864" s="27" t="s">
        <v>905</v>
      </c>
      <c r="E3864" s="27" t="s">
        <v>821</v>
      </c>
      <c r="F3864" s="28">
        <v>35624</v>
      </c>
      <c r="G3864" s="29">
        <v>0.52430555555555558</v>
      </c>
      <c r="H3864" s="28">
        <v>35624</v>
      </c>
      <c r="I3864" s="29">
        <v>0.54166666666666663</v>
      </c>
      <c r="J3864" s="27" t="s">
        <v>889</v>
      </c>
      <c r="K3864" s="27">
        <v>0</v>
      </c>
      <c r="L3864" s="27">
        <v>0.01</v>
      </c>
      <c r="M3864" s="27">
        <v>0.01</v>
      </c>
      <c r="N3864" s="27" t="s">
        <v>882</v>
      </c>
      <c r="O3864" s="30">
        <v>201706966</v>
      </c>
      <c r="P3864" s="22"/>
      <c r="Q3864" s="22"/>
      <c r="R3864" s="16"/>
      <c r="S3864" s="16"/>
      <c r="T3864" s="16"/>
      <c r="U3864" s="16"/>
      <c r="V3864" s="16"/>
      <c r="W3864" s="16"/>
      <c r="X3864" s="16"/>
      <c r="Y3864" s="16"/>
      <c r="Z3864" s="16"/>
      <c r="AA3864" s="16"/>
      <c r="AB3864" s="16"/>
      <c r="AC3864" s="19"/>
    </row>
    <row r="3865" spans="1:29" x14ac:dyDescent="0.25">
      <c r="A3865" s="27">
        <v>1997</v>
      </c>
      <c r="B3865" s="27" t="s">
        <v>5455</v>
      </c>
      <c r="C3865" s="27" t="s">
        <v>674</v>
      </c>
      <c r="D3865" s="27" t="s">
        <v>3933</v>
      </c>
      <c r="E3865" s="27" t="s">
        <v>4230</v>
      </c>
      <c r="F3865" s="28">
        <v>35624</v>
      </c>
      <c r="G3865" s="29">
        <v>0.58680555555555558</v>
      </c>
      <c r="H3865" s="28">
        <v>35624</v>
      </c>
      <c r="I3865" s="29">
        <v>0.66666666666666663</v>
      </c>
      <c r="J3865" s="27" t="s">
        <v>889</v>
      </c>
      <c r="K3865" s="27">
        <v>0</v>
      </c>
      <c r="L3865" s="27">
        <v>0.2</v>
      </c>
      <c r="M3865" s="27">
        <v>0.2</v>
      </c>
      <c r="N3865" s="27" t="s">
        <v>882</v>
      </c>
      <c r="O3865" s="30">
        <v>201900181</v>
      </c>
      <c r="P3865" s="22"/>
      <c r="Q3865" s="22"/>
      <c r="R3865" s="16"/>
      <c r="S3865" s="16"/>
      <c r="T3865" s="16"/>
      <c r="U3865" s="16"/>
      <c r="V3865" s="16"/>
      <c r="W3865" s="16"/>
      <c r="X3865" s="16"/>
      <c r="Y3865" s="16"/>
      <c r="Z3865" s="16"/>
      <c r="AA3865" s="16"/>
      <c r="AB3865" s="16"/>
      <c r="AC3865" s="19"/>
    </row>
    <row r="3866" spans="1:29" x14ac:dyDescent="0.25">
      <c r="A3866" s="27">
        <v>1997</v>
      </c>
      <c r="B3866" s="27" t="s">
        <v>2607</v>
      </c>
      <c r="C3866" s="27" t="s">
        <v>2231</v>
      </c>
      <c r="D3866" s="27" t="s">
        <v>2581</v>
      </c>
      <c r="E3866" s="27" t="s">
        <v>2582</v>
      </c>
      <c r="F3866" s="28">
        <v>35624</v>
      </c>
      <c r="G3866" s="29">
        <v>0.63194444444444442</v>
      </c>
      <c r="H3866" s="28">
        <v>35624</v>
      </c>
      <c r="I3866" s="29">
        <v>0.79513888888888884</v>
      </c>
      <c r="J3866" s="27"/>
      <c r="K3866" s="27">
        <v>0.18</v>
      </c>
      <c r="L3866" s="27">
        <v>0.08</v>
      </c>
      <c r="M3866" s="27">
        <v>0.26</v>
      </c>
      <c r="N3866" s="27" t="s">
        <v>2163</v>
      </c>
      <c r="O3866" s="30">
        <v>202004996</v>
      </c>
      <c r="P3866" s="22"/>
      <c r="Q3866" s="22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9"/>
    </row>
    <row r="3867" spans="1:29" x14ac:dyDescent="0.25">
      <c r="A3867" s="27">
        <v>1997</v>
      </c>
      <c r="B3867" s="27" t="s">
        <v>2029</v>
      </c>
      <c r="C3867" s="27" t="s">
        <v>676</v>
      </c>
      <c r="D3867" s="27" t="s">
        <v>901</v>
      </c>
      <c r="E3867" s="27" t="s">
        <v>1377</v>
      </c>
      <c r="F3867" s="28">
        <v>35624</v>
      </c>
      <c r="G3867" s="29">
        <v>0.65416666666666667</v>
      </c>
      <c r="H3867" s="28">
        <v>35624</v>
      </c>
      <c r="I3867" s="29">
        <v>0.70833333333333337</v>
      </c>
      <c r="J3867" s="27" t="s">
        <v>889</v>
      </c>
      <c r="K3867" s="27">
        <v>0</v>
      </c>
      <c r="L3867" s="27">
        <v>0.1</v>
      </c>
      <c r="M3867" s="27">
        <v>0.1</v>
      </c>
      <c r="N3867" s="27" t="s">
        <v>882</v>
      </c>
      <c r="O3867" s="30">
        <v>201705341</v>
      </c>
      <c r="P3867" s="22"/>
      <c r="Q3867" s="22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9"/>
    </row>
    <row r="3868" spans="1:29" x14ac:dyDescent="0.25">
      <c r="A3868" s="27">
        <v>1997</v>
      </c>
      <c r="B3868" s="27" t="s">
        <v>5459</v>
      </c>
      <c r="C3868" s="27" t="s">
        <v>674</v>
      </c>
      <c r="D3868" s="27" t="s">
        <v>4988</v>
      </c>
      <c r="E3868" s="27" t="s">
        <v>5403</v>
      </c>
      <c r="F3868" s="28">
        <v>35624</v>
      </c>
      <c r="G3868" s="29">
        <v>0.67708333333333337</v>
      </c>
      <c r="H3868" s="28">
        <v>35624</v>
      </c>
      <c r="I3868" s="29">
        <v>0.73611111111111116</v>
      </c>
      <c r="J3868" s="27" t="s">
        <v>889</v>
      </c>
      <c r="K3868" s="27">
        <v>0</v>
      </c>
      <c r="L3868" s="27">
        <v>0.5</v>
      </c>
      <c r="M3868" s="27">
        <v>0.5</v>
      </c>
      <c r="N3868" s="27" t="s">
        <v>882</v>
      </c>
      <c r="O3868" s="30">
        <v>200703548</v>
      </c>
      <c r="P3868" s="22"/>
      <c r="Q3868" s="22"/>
      <c r="R3868" s="16"/>
      <c r="S3868" s="16"/>
      <c r="T3868" s="16"/>
      <c r="U3868" s="16"/>
      <c r="V3868" s="16"/>
      <c r="W3868" s="16"/>
      <c r="X3868" s="16"/>
      <c r="Y3868" s="16"/>
      <c r="Z3868" s="16"/>
      <c r="AA3868" s="16"/>
      <c r="AB3868" s="16"/>
      <c r="AC3868" s="19"/>
    </row>
    <row r="3869" spans="1:29" x14ac:dyDescent="0.25">
      <c r="A3869" s="27">
        <v>1997</v>
      </c>
      <c r="B3869" s="27" t="s">
        <v>2033</v>
      </c>
      <c r="C3869" s="27" t="s">
        <v>676</v>
      </c>
      <c r="D3869" s="27" t="s">
        <v>905</v>
      </c>
      <c r="E3869" s="27" t="s">
        <v>821</v>
      </c>
      <c r="F3869" s="28">
        <v>35624</v>
      </c>
      <c r="G3869" s="29">
        <v>0.73055555555555562</v>
      </c>
      <c r="H3869" s="28">
        <v>35624</v>
      </c>
      <c r="I3869" s="29">
        <v>0.77083333333333337</v>
      </c>
      <c r="J3869" s="27" t="s">
        <v>889</v>
      </c>
      <c r="K3869" s="27">
        <v>0.05</v>
      </c>
      <c r="L3869" s="27">
        <v>0</v>
      </c>
      <c r="M3869" s="27">
        <v>0.05</v>
      </c>
      <c r="N3869" s="27" t="s">
        <v>882</v>
      </c>
      <c r="O3869" s="30">
        <v>201905810</v>
      </c>
      <c r="P3869" s="22"/>
      <c r="Q3869" s="22"/>
      <c r="R3869" s="16"/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9"/>
    </row>
    <row r="3870" spans="1:29" x14ac:dyDescent="0.25">
      <c r="A3870" s="27">
        <v>1997</v>
      </c>
      <c r="B3870" s="27" t="s">
        <v>5449</v>
      </c>
      <c r="C3870" s="27" t="s">
        <v>674</v>
      </c>
      <c r="D3870" s="27" t="s">
        <v>3933</v>
      </c>
      <c r="E3870" s="27" t="s">
        <v>5237</v>
      </c>
      <c r="F3870" s="28">
        <v>35624</v>
      </c>
      <c r="G3870" s="29">
        <v>0.74305555555555547</v>
      </c>
      <c r="H3870" s="28">
        <v>35624</v>
      </c>
      <c r="I3870" s="29">
        <v>0.83333333333333337</v>
      </c>
      <c r="J3870" s="27" t="s">
        <v>889</v>
      </c>
      <c r="K3870" s="27">
        <v>0</v>
      </c>
      <c r="L3870" s="27">
        <v>0.3</v>
      </c>
      <c r="M3870" s="27">
        <v>0.3</v>
      </c>
      <c r="N3870" s="27" t="s">
        <v>882</v>
      </c>
      <c r="O3870" s="30">
        <v>202005042</v>
      </c>
      <c r="P3870" s="22"/>
      <c r="Q3870" s="22"/>
      <c r="R3870" s="16"/>
      <c r="S3870" s="16"/>
      <c r="T3870" s="16"/>
      <c r="U3870" s="16"/>
      <c r="V3870" s="16"/>
      <c r="W3870" s="16"/>
      <c r="X3870" s="16"/>
      <c r="Y3870" s="16"/>
      <c r="Z3870" s="16"/>
      <c r="AA3870" s="16"/>
      <c r="AB3870" s="16"/>
      <c r="AC3870" s="19"/>
    </row>
    <row r="3871" spans="1:29" x14ac:dyDescent="0.25">
      <c r="A3871" s="27">
        <v>1997</v>
      </c>
      <c r="B3871" s="27" t="s">
        <v>5459</v>
      </c>
      <c r="C3871" s="27" t="s">
        <v>674</v>
      </c>
      <c r="D3871" s="27" t="s">
        <v>4988</v>
      </c>
      <c r="E3871" s="27" t="s">
        <v>5403</v>
      </c>
      <c r="F3871" s="28">
        <v>35624</v>
      </c>
      <c r="G3871" s="29">
        <v>0.75347222222222221</v>
      </c>
      <c r="H3871" s="28">
        <v>35624</v>
      </c>
      <c r="I3871" s="29">
        <v>0.79861111111111116</v>
      </c>
      <c r="J3871" s="27" t="s">
        <v>889</v>
      </c>
      <c r="K3871" s="27">
        <v>0</v>
      </c>
      <c r="L3871" s="27">
        <v>0.02</v>
      </c>
      <c r="M3871" s="27">
        <v>0.02</v>
      </c>
      <c r="N3871" s="27" t="s">
        <v>882</v>
      </c>
      <c r="O3871" s="30">
        <v>201706910</v>
      </c>
      <c r="P3871" s="22"/>
      <c r="Q3871" s="22"/>
      <c r="R3871" s="16"/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9"/>
    </row>
    <row r="3872" spans="1:29" x14ac:dyDescent="0.25">
      <c r="A3872" s="27">
        <v>1997</v>
      </c>
      <c r="B3872" s="27" t="s">
        <v>2028</v>
      </c>
      <c r="C3872" s="27" t="s">
        <v>676</v>
      </c>
      <c r="D3872" s="27" t="s">
        <v>893</v>
      </c>
      <c r="E3872" s="27" t="s">
        <v>973</v>
      </c>
      <c r="F3872" s="28">
        <v>35624</v>
      </c>
      <c r="G3872" s="29">
        <v>0.77777777777777779</v>
      </c>
      <c r="H3872" s="28">
        <v>35624</v>
      </c>
      <c r="I3872" s="29">
        <v>0.79861111111111116</v>
      </c>
      <c r="J3872" s="27" t="s">
        <v>889</v>
      </c>
      <c r="K3872" s="27">
        <v>0</v>
      </c>
      <c r="L3872" s="27">
        <v>0.01</v>
      </c>
      <c r="M3872" s="27">
        <v>0.01</v>
      </c>
      <c r="N3872" s="27" t="s">
        <v>882</v>
      </c>
      <c r="O3872" s="30">
        <v>201708804</v>
      </c>
      <c r="P3872" s="22"/>
      <c r="Q3872" s="22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9"/>
    </row>
    <row r="3873" spans="1:29" x14ac:dyDescent="0.25">
      <c r="A3873" s="27">
        <v>1997</v>
      </c>
      <c r="B3873" s="27" t="s">
        <v>5482</v>
      </c>
      <c r="C3873" s="27" t="s">
        <v>674</v>
      </c>
      <c r="D3873" s="27" t="s">
        <v>3841</v>
      </c>
      <c r="E3873" s="27" t="s">
        <v>4073</v>
      </c>
      <c r="F3873" s="28">
        <v>35624</v>
      </c>
      <c r="G3873" s="29">
        <v>0.90486111111111101</v>
      </c>
      <c r="H3873" s="28">
        <v>35624</v>
      </c>
      <c r="I3873" s="29">
        <v>0.96527777777777779</v>
      </c>
      <c r="J3873" s="27" t="s">
        <v>889</v>
      </c>
      <c r="K3873" s="27">
        <v>0</v>
      </c>
      <c r="L3873" s="27">
        <v>0.1</v>
      </c>
      <c r="M3873" s="27">
        <v>0.1</v>
      </c>
      <c r="N3873" s="27" t="s">
        <v>882</v>
      </c>
      <c r="O3873" s="30">
        <v>202005428</v>
      </c>
      <c r="P3873" s="22"/>
      <c r="Q3873" s="22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9"/>
    </row>
    <row r="3874" spans="1:29" x14ac:dyDescent="0.25">
      <c r="A3874" s="27">
        <v>1997</v>
      </c>
      <c r="B3874" s="27" t="s">
        <v>2027</v>
      </c>
      <c r="C3874" s="27" t="s">
        <v>676</v>
      </c>
      <c r="D3874" s="27" t="s">
        <v>914</v>
      </c>
      <c r="E3874" s="27" t="s">
        <v>915</v>
      </c>
      <c r="F3874" s="28">
        <v>35624</v>
      </c>
      <c r="G3874" s="29">
        <v>0.95833333333333337</v>
      </c>
      <c r="H3874" s="28">
        <v>35625</v>
      </c>
      <c r="I3874" s="29">
        <v>1.3888888888888888E-2</v>
      </c>
      <c r="J3874" s="27" t="s">
        <v>889</v>
      </c>
      <c r="K3874" s="27">
        <v>0</v>
      </c>
      <c r="L3874" s="27">
        <v>0.02</v>
      </c>
      <c r="M3874" s="27">
        <v>0.02</v>
      </c>
      <c r="N3874" s="27" t="s">
        <v>882</v>
      </c>
      <c r="O3874" s="30">
        <v>201907768</v>
      </c>
      <c r="P3874" s="22"/>
      <c r="Q3874" s="22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9"/>
    </row>
    <row r="3875" spans="1:29" x14ac:dyDescent="0.25">
      <c r="A3875" s="27">
        <v>1997</v>
      </c>
      <c r="B3875" s="27" t="s">
        <v>5447</v>
      </c>
      <c r="C3875" s="27" t="s">
        <v>674</v>
      </c>
      <c r="D3875" s="27" t="s">
        <v>752</v>
      </c>
      <c r="E3875" s="27" t="s">
        <v>752</v>
      </c>
      <c r="F3875" s="28">
        <v>35625</v>
      </c>
      <c r="G3875" s="29">
        <v>4.1666666666666664E-2</v>
      </c>
      <c r="H3875" s="28">
        <v>35625</v>
      </c>
      <c r="I3875" s="29">
        <v>6.5972222222222224E-2</v>
      </c>
      <c r="J3875" s="27" t="s">
        <v>889</v>
      </c>
      <c r="K3875" s="27">
        <v>0</v>
      </c>
      <c r="L3875" s="27">
        <v>0.1</v>
      </c>
      <c r="M3875" s="27">
        <v>0.1</v>
      </c>
      <c r="N3875" s="27" t="s">
        <v>882</v>
      </c>
      <c r="O3875" s="30">
        <v>202109484</v>
      </c>
      <c r="P3875" s="22"/>
      <c r="Q3875" s="22"/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9"/>
    </row>
    <row r="3876" spans="1:29" x14ac:dyDescent="0.25">
      <c r="A3876" s="27">
        <v>1997</v>
      </c>
      <c r="B3876" s="27" t="s">
        <v>5450</v>
      </c>
      <c r="C3876" s="27" t="s">
        <v>674</v>
      </c>
      <c r="D3876" s="27" t="s">
        <v>4049</v>
      </c>
      <c r="E3876" s="27" t="s">
        <v>814</v>
      </c>
      <c r="F3876" s="28">
        <v>35625</v>
      </c>
      <c r="G3876" s="29">
        <v>0.48819444444444443</v>
      </c>
      <c r="H3876" s="28">
        <v>35625</v>
      </c>
      <c r="I3876" s="29">
        <v>0.56944444444444442</v>
      </c>
      <c r="J3876" s="27" t="s">
        <v>889</v>
      </c>
      <c r="K3876" s="27">
        <v>0</v>
      </c>
      <c r="L3876" s="27">
        <v>0.5</v>
      </c>
      <c r="M3876" s="27">
        <v>0.5</v>
      </c>
      <c r="N3876" s="27" t="s">
        <v>882</v>
      </c>
      <c r="O3876" s="30">
        <v>201907063</v>
      </c>
      <c r="P3876" s="22"/>
      <c r="Q3876" s="22"/>
      <c r="R3876" s="16"/>
      <c r="S3876" s="16"/>
      <c r="T3876" s="16"/>
      <c r="U3876" s="16"/>
      <c r="V3876" s="16"/>
      <c r="W3876" s="16"/>
      <c r="X3876" s="16"/>
      <c r="Y3876" s="16"/>
      <c r="Z3876" s="16"/>
      <c r="AA3876" s="16"/>
      <c r="AB3876" s="16"/>
      <c r="AC3876" s="19"/>
    </row>
    <row r="3877" spans="1:29" x14ac:dyDescent="0.25">
      <c r="A3877" s="27">
        <v>1997</v>
      </c>
      <c r="B3877" s="27" t="s">
        <v>5446</v>
      </c>
      <c r="C3877" s="27" t="s">
        <v>674</v>
      </c>
      <c r="D3877" s="27" t="s">
        <v>3933</v>
      </c>
      <c r="E3877" s="27" t="s">
        <v>731</v>
      </c>
      <c r="F3877" s="28">
        <v>35625</v>
      </c>
      <c r="G3877" s="29">
        <v>0.61458333333333337</v>
      </c>
      <c r="H3877" s="28">
        <v>35625</v>
      </c>
      <c r="I3877" s="29">
        <v>0.69444444444444453</v>
      </c>
      <c r="J3877" s="27" t="s">
        <v>889</v>
      </c>
      <c r="K3877" s="27">
        <v>0</v>
      </c>
      <c r="L3877" s="27">
        <v>0.05</v>
      </c>
      <c r="M3877" s="27">
        <v>0.05</v>
      </c>
      <c r="N3877" s="27" t="s">
        <v>882</v>
      </c>
      <c r="O3877" s="30">
        <v>201700150</v>
      </c>
      <c r="P3877" s="22"/>
      <c r="Q3877" s="22"/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9"/>
    </row>
    <row r="3878" spans="1:29" x14ac:dyDescent="0.25">
      <c r="A3878" s="27">
        <v>1997</v>
      </c>
      <c r="B3878" s="27" t="s">
        <v>2026</v>
      </c>
      <c r="C3878" s="27" t="s">
        <v>676</v>
      </c>
      <c r="D3878" s="27" t="s">
        <v>1070</v>
      </c>
      <c r="E3878" s="27" t="s">
        <v>1250</v>
      </c>
      <c r="F3878" s="28">
        <v>35625</v>
      </c>
      <c r="G3878" s="29">
        <v>0.78819444444444453</v>
      </c>
      <c r="H3878" s="28">
        <v>35625</v>
      </c>
      <c r="I3878" s="29">
        <v>0.8125</v>
      </c>
      <c r="J3878" s="27" t="s">
        <v>889</v>
      </c>
      <c r="K3878" s="27">
        <v>0</v>
      </c>
      <c r="L3878" s="27">
        <v>0.02</v>
      </c>
      <c r="M3878" s="27">
        <v>0.02</v>
      </c>
      <c r="N3878" s="27" t="s">
        <v>882</v>
      </c>
      <c r="O3878" s="30">
        <v>202005954</v>
      </c>
      <c r="P3878" s="22"/>
      <c r="Q3878" s="22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9"/>
    </row>
    <row r="3879" spans="1:29" x14ac:dyDescent="0.25">
      <c r="A3879" s="27">
        <v>1997</v>
      </c>
      <c r="B3879" s="27" t="s">
        <v>5448</v>
      </c>
      <c r="C3879" s="27" t="s">
        <v>674</v>
      </c>
      <c r="D3879" s="27" t="s">
        <v>3841</v>
      </c>
      <c r="E3879" s="27" t="s">
        <v>3937</v>
      </c>
      <c r="F3879" s="28">
        <v>35625</v>
      </c>
      <c r="G3879" s="29">
        <v>0.79166666666666663</v>
      </c>
      <c r="H3879" s="28">
        <v>35625</v>
      </c>
      <c r="I3879" s="29">
        <v>0.82986111111111116</v>
      </c>
      <c r="J3879" s="27" t="s">
        <v>889</v>
      </c>
      <c r="K3879" s="27">
        <v>0</v>
      </c>
      <c r="L3879" s="27">
        <v>0.1</v>
      </c>
      <c r="M3879" s="27">
        <v>0.1</v>
      </c>
      <c r="N3879" s="27" t="s">
        <v>882</v>
      </c>
      <c r="O3879" s="30">
        <v>202007460</v>
      </c>
      <c r="P3879" s="22"/>
      <c r="Q3879" s="22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9"/>
    </row>
    <row r="3880" spans="1:29" x14ac:dyDescent="0.25">
      <c r="A3880" s="27">
        <v>1997</v>
      </c>
      <c r="B3880" s="27" t="s">
        <v>5445</v>
      </c>
      <c r="C3880" s="27" t="s">
        <v>674</v>
      </c>
      <c r="D3880" s="27" t="s">
        <v>3884</v>
      </c>
      <c r="E3880" s="27" t="s">
        <v>5239</v>
      </c>
      <c r="F3880" s="28">
        <v>35625</v>
      </c>
      <c r="G3880" s="29">
        <v>0.79513888888888884</v>
      </c>
      <c r="H3880" s="28">
        <v>35625</v>
      </c>
      <c r="I3880" s="29">
        <v>0.85416666666666663</v>
      </c>
      <c r="J3880" s="27" t="s">
        <v>889</v>
      </c>
      <c r="K3880" s="27">
        <v>0</v>
      </c>
      <c r="L3880" s="27">
        <v>0.05</v>
      </c>
      <c r="M3880" s="27">
        <v>0.05</v>
      </c>
      <c r="N3880" s="27" t="s">
        <v>882</v>
      </c>
      <c r="O3880" s="30">
        <v>201706907</v>
      </c>
      <c r="P3880" s="22"/>
      <c r="Q3880" s="22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9"/>
    </row>
    <row r="3881" spans="1:29" x14ac:dyDescent="0.25">
      <c r="A3881" s="27">
        <v>1997</v>
      </c>
      <c r="B3881" s="27" t="s">
        <v>5448</v>
      </c>
      <c r="C3881" s="27" t="s">
        <v>674</v>
      </c>
      <c r="D3881" s="27" t="s">
        <v>3841</v>
      </c>
      <c r="E3881" s="27" t="s">
        <v>3937</v>
      </c>
      <c r="F3881" s="28">
        <v>35625</v>
      </c>
      <c r="G3881" s="29">
        <v>0.85763888888888884</v>
      </c>
      <c r="H3881" s="28">
        <v>35625</v>
      </c>
      <c r="I3881" s="29">
        <v>0.91319444444444453</v>
      </c>
      <c r="J3881" s="27" t="s">
        <v>889</v>
      </c>
      <c r="K3881" s="27">
        <v>0</v>
      </c>
      <c r="L3881" s="27">
        <v>0.06</v>
      </c>
      <c r="M3881" s="27">
        <v>0.06</v>
      </c>
      <c r="N3881" s="27" t="s">
        <v>882</v>
      </c>
      <c r="O3881" s="30">
        <v>201909927</v>
      </c>
      <c r="P3881" s="22"/>
      <c r="Q3881" s="22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9"/>
    </row>
    <row r="3882" spans="1:29" x14ac:dyDescent="0.25">
      <c r="A3882" s="27">
        <v>1997</v>
      </c>
      <c r="B3882" s="27" t="s">
        <v>5485</v>
      </c>
      <c r="C3882" s="27" t="s">
        <v>674</v>
      </c>
      <c r="D3882" s="27" t="s">
        <v>752</v>
      </c>
      <c r="E3882" s="27" t="s">
        <v>5015</v>
      </c>
      <c r="F3882" s="28">
        <v>35625</v>
      </c>
      <c r="G3882" s="29">
        <v>0.93055555555555547</v>
      </c>
      <c r="H3882" s="28">
        <v>35626</v>
      </c>
      <c r="I3882" s="29">
        <v>0</v>
      </c>
      <c r="J3882" s="27" t="s">
        <v>889</v>
      </c>
      <c r="K3882" s="27">
        <v>0</v>
      </c>
      <c r="L3882" s="27">
        <v>0.2</v>
      </c>
      <c r="M3882" s="27">
        <v>0.2</v>
      </c>
      <c r="N3882" s="27" t="s">
        <v>882</v>
      </c>
      <c r="O3882" s="30">
        <v>202103367</v>
      </c>
      <c r="P3882" s="22"/>
      <c r="Q3882" s="22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9"/>
    </row>
    <row r="3883" spans="1:29" x14ac:dyDescent="0.25">
      <c r="A3883" s="27">
        <v>1997</v>
      </c>
      <c r="B3883" s="27" t="s">
        <v>5485</v>
      </c>
      <c r="C3883" s="27" t="s">
        <v>674</v>
      </c>
      <c r="D3883" s="27" t="s">
        <v>752</v>
      </c>
      <c r="E3883" s="27" t="s">
        <v>5015</v>
      </c>
      <c r="F3883" s="28">
        <v>35626</v>
      </c>
      <c r="G3883" s="29">
        <v>2.1527777777777781E-2</v>
      </c>
      <c r="H3883" s="28">
        <v>35626</v>
      </c>
      <c r="I3883" s="29">
        <v>0.13194444444444445</v>
      </c>
      <c r="J3883" s="27" t="s">
        <v>889</v>
      </c>
      <c r="K3883" s="27">
        <v>0</v>
      </c>
      <c r="L3883" s="27">
        <v>0.15</v>
      </c>
      <c r="M3883" s="27">
        <v>0.15</v>
      </c>
      <c r="N3883" s="27" t="s">
        <v>882</v>
      </c>
      <c r="O3883" s="30">
        <v>201806820</v>
      </c>
      <c r="P3883" s="22"/>
      <c r="Q3883" s="22"/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9"/>
    </row>
    <row r="3884" spans="1:29" x14ac:dyDescent="0.25">
      <c r="A3884" s="27">
        <v>1997</v>
      </c>
      <c r="B3884" s="27" t="s">
        <v>5443</v>
      </c>
      <c r="C3884" s="27" t="s">
        <v>674</v>
      </c>
      <c r="D3884" s="27" t="s">
        <v>1248</v>
      </c>
      <c r="E3884" s="27" t="s">
        <v>4359</v>
      </c>
      <c r="F3884" s="28">
        <v>35628</v>
      </c>
      <c r="G3884" s="29">
        <v>0.45833333333333331</v>
      </c>
      <c r="H3884" s="28">
        <v>35628</v>
      </c>
      <c r="I3884" s="29">
        <v>0.49305555555555558</v>
      </c>
      <c r="J3884" s="27" t="s">
        <v>889</v>
      </c>
      <c r="K3884" s="27">
        <v>0</v>
      </c>
      <c r="L3884" s="27">
        <v>0.05</v>
      </c>
      <c r="M3884" s="27">
        <v>0.05</v>
      </c>
      <c r="N3884" s="27" t="s">
        <v>882</v>
      </c>
      <c r="O3884" s="30">
        <v>201900178</v>
      </c>
      <c r="P3884" s="22"/>
      <c r="Q3884" s="22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9"/>
    </row>
    <row r="3885" spans="1:29" x14ac:dyDescent="0.25">
      <c r="A3885" s="27">
        <v>1997</v>
      </c>
      <c r="B3885" s="27" t="s">
        <v>2112</v>
      </c>
      <c r="C3885" s="27" t="s">
        <v>676</v>
      </c>
      <c r="D3885" s="27" t="s">
        <v>891</v>
      </c>
      <c r="E3885" s="27" t="s">
        <v>891</v>
      </c>
      <c r="F3885" s="28">
        <v>35628</v>
      </c>
      <c r="G3885" s="29">
        <v>0.60069444444444442</v>
      </c>
      <c r="H3885" s="28">
        <v>35628</v>
      </c>
      <c r="I3885" s="29">
        <v>0.64236111111111105</v>
      </c>
      <c r="J3885" s="27" t="s">
        <v>889</v>
      </c>
      <c r="K3885" s="27">
        <v>0</v>
      </c>
      <c r="L3885" s="27">
        <v>0.1</v>
      </c>
      <c r="M3885" s="27">
        <v>0.1</v>
      </c>
      <c r="N3885" s="27" t="s">
        <v>882</v>
      </c>
      <c r="O3885" s="30">
        <v>202005140</v>
      </c>
      <c r="P3885" s="22"/>
      <c r="Q3885" s="22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9"/>
    </row>
    <row r="3886" spans="1:29" x14ac:dyDescent="0.25">
      <c r="A3886" s="27">
        <v>1997</v>
      </c>
      <c r="B3886" s="27" t="s">
        <v>5441</v>
      </c>
      <c r="C3886" s="27" t="s">
        <v>674</v>
      </c>
      <c r="D3886" s="27" t="s">
        <v>3939</v>
      </c>
      <c r="E3886" s="27" t="s">
        <v>3939</v>
      </c>
      <c r="F3886" s="28">
        <v>35628</v>
      </c>
      <c r="G3886" s="29">
        <v>0.87847222222222221</v>
      </c>
      <c r="H3886" s="28">
        <v>35628</v>
      </c>
      <c r="I3886" s="29">
        <v>0.92708333333333337</v>
      </c>
      <c r="J3886" s="27" t="s">
        <v>889</v>
      </c>
      <c r="K3886" s="27">
        <v>0</v>
      </c>
      <c r="L3886" s="27">
        <v>0.05</v>
      </c>
      <c r="M3886" s="27">
        <v>0.05</v>
      </c>
      <c r="N3886" s="27" t="s">
        <v>882</v>
      </c>
      <c r="O3886" s="30">
        <v>201705255</v>
      </c>
      <c r="P3886" s="22"/>
      <c r="Q3886" s="22"/>
      <c r="R3886" s="16"/>
      <c r="S3886" s="16"/>
      <c r="T3886" s="16"/>
      <c r="U3886" s="16"/>
      <c r="V3886" s="16"/>
      <c r="W3886" s="16"/>
      <c r="X3886" s="16"/>
      <c r="Y3886" s="16"/>
      <c r="Z3886" s="16"/>
      <c r="AA3886" s="16"/>
      <c r="AB3886" s="16"/>
      <c r="AC3886" s="19"/>
    </row>
    <row r="3887" spans="1:29" x14ac:dyDescent="0.25">
      <c r="A3887" s="27">
        <v>1997</v>
      </c>
      <c r="B3887" s="27" t="s">
        <v>5512</v>
      </c>
      <c r="C3887" s="27" t="s">
        <v>674</v>
      </c>
      <c r="D3887" s="27" t="s">
        <v>3841</v>
      </c>
      <c r="E3887" s="27" t="s">
        <v>5309</v>
      </c>
      <c r="F3887" s="28">
        <v>35628</v>
      </c>
      <c r="G3887" s="29">
        <v>0.95486111111111116</v>
      </c>
      <c r="H3887" s="28">
        <v>35628</v>
      </c>
      <c r="I3887" s="29">
        <v>0.99305555555555547</v>
      </c>
      <c r="J3887" s="27" t="s">
        <v>889</v>
      </c>
      <c r="K3887" s="27">
        <v>0</v>
      </c>
      <c r="L3887" s="27">
        <v>0.01</v>
      </c>
      <c r="M3887" s="27">
        <v>0.01</v>
      </c>
      <c r="N3887" s="27" t="s">
        <v>882</v>
      </c>
      <c r="O3887" s="30">
        <v>201705205</v>
      </c>
      <c r="P3887" s="22"/>
      <c r="Q3887" s="22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9"/>
    </row>
    <row r="3888" spans="1:29" x14ac:dyDescent="0.25">
      <c r="A3888" s="27">
        <v>1997</v>
      </c>
      <c r="B3888" s="27" t="s">
        <v>2024</v>
      </c>
      <c r="C3888" s="27" t="s">
        <v>676</v>
      </c>
      <c r="D3888" s="27" t="s">
        <v>901</v>
      </c>
      <c r="E3888" s="27" t="s">
        <v>1666</v>
      </c>
      <c r="F3888" s="28">
        <v>35630</v>
      </c>
      <c r="G3888" s="29">
        <v>6.9444444444444434E-2</v>
      </c>
      <c r="H3888" s="28">
        <v>35630</v>
      </c>
      <c r="I3888" s="29">
        <v>9.7222222222222224E-2</v>
      </c>
      <c r="J3888" s="27" t="s">
        <v>889</v>
      </c>
      <c r="K3888" s="27">
        <v>0</v>
      </c>
      <c r="L3888" s="27">
        <v>0.1</v>
      </c>
      <c r="M3888" s="27">
        <v>0.1</v>
      </c>
      <c r="N3888" s="27" t="s">
        <v>882</v>
      </c>
      <c r="O3888" s="30">
        <v>201907942</v>
      </c>
      <c r="P3888" s="22"/>
      <c r="Q3888" s="22"/>
      <c r="R3888" s="16"/>
      <c r="S3888" s="16"/>
      <c r="T3888" s="16"/>
      <c r="U3888" s="16"/>
      <c r="V3888" s="16"/>
      <c r="W3888" s="16"/>
      <c r="X3888" s="16"/>
      <c r="Y3888" s="16"/>
      <c r="Z3888" s="16"/>
      <c r="AA3888" s="16"/>
      <c r="AB3888" s="16"/>
      <c r="AC3888" s="19"/>
    </row>
    <row r="3889" spans="1:29" x14ac:dyDescent="0.25">
      <c r="A3889" s="27">
        <v>1997</v>
      </c>
      <c r="B3889" s="27" t="s">
        <v>5442</v>
      </c>
      <c r="C3889" s="27" t="s">
        <v>674</v>
      </c>
      <c r="D3889" s="27" t="s">
        <v>3841</v>
      </c>
      <c r="E3889" s="27" t="s">
        <v>800</v>
      </c>
      <c r="F3889" s="28">
        <v>35630</v>
      </c>
      <c r="G3889" s="29">
        <v>7.2916666666666671E-2</v>
      </c>
      <c r="H3889" s="28">
        <v>35630</v>
      </c>
      <c r="I3889" s="29">
        <v>0.11458333333333333</v>
      </c>
      <c r="J3889" s="27" t="s">
        <v>889</v>
      </c>
      <c r="K3889" s="27">
        <v>0</v>
      </c>
      <c r="L3889" s="27">
        <v>0.01</v>
      </c>
      <c r="M3889" s="27">
        <v>0.01</v>
      </c>
      <c r="N3889" s="27" t="s">
        <v>882</v>
      </c>
      <c r="O3889" s="30">
        <v>201706583</v>
      </c>
      <c r="P3889" s="22"/>
      <c r="Q3889" s="22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9"/>
    </row>
    <row r="3890" spans="1:29" x14ac:dyDescent="0.25">
      <c r="A3890" s="27">
        <v>1997</v>
      </c>
      <c r="B3890" s="27" t="s">
        <v>1730</v>
      </c>
      <c r="C3890" s="27" t="s">
        <v>676</v>
      </c>
      <c r="D3890" s="27" t="s">
        <v>893</v>
      </c>
      <c r="E3890" s="27" t="s">
        <v>969</v>
      </c>
      <c r="F3890" s="28">
        <v>35630</v>
      </c>
      <c r="G3890" s="29">
        <v>0.19097222222222221</v>
      </c>
      <c r="H3890" s="28">
        <v>35630</v>
      </c>
      <c r="I3890" s="29">
        <v>0.22569444444444445</v>
      </c>
      <c r="J3890" s="27" t="s">
        <v>889</v>
      </c>
      <c r="K3890" s="27">
        <v>0</v>
      </c>
      <c r="L3890" s="27">
        <v>0.2</v>
      </c>
      <c r="M3890" s="27">
        <v>0.2</v>
      </c>
      <c r="N3890" s="27" t="s">
        <v>882</v>
      </c>
      <c r="O3890" s="30">
        <v>201907581</v>
      </c>
      <c r="P3890" s="22"/>
      <c r="Q3890" s="22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9"/>
    </row>
    <row r="3891" spans="1:29" x14ac:dyDescent="0.25">
      <c r="A3891" s="27">
        <v>1997</v>
      </c>
      <c r="B3891" s="27" t="s">
        <v>2632</v>
      </c>
      <c r="C3891" s="27" t="s">
        <v>2231</v>
      </c>
      <c r="D3891" s="27" t="s">
        <v>2243</v>
      </c>
      <c r="E3891" s="27" t="s">
        <v>2633</v>
      </c>
      <c r="F3891" s="28">
        <v>35630</v>
      </c>
      <c r="G3891" s="29">
        <v>0.5395833333333333</v>
      </c>
      <c r="H3891" s="28">
        <v>35630</v>
      </c>
      <c r="I3891" s="29">
        <v>0.68125000000000002</v>
      </c>
      <c r="J3891" s="27"/>
      <c r="K3891" s="27">
        <v>0.42</v>
      </c>
      <c r="L3891" s="27">
        <v>0</v>
      </c>
      <c r="M3891" s="27">
        <v>0.42</v>
      </c>
      <c r="N3891" s="27" t="s">
        <v>2163</v>
      </c>
      <c r="O3891" s="30">
        <v>201104122</v>
      </c>
      <c r="P3891" s="22"/>
      <c r="Q3891" s="22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9"/>
    </row>
    <row r="3892" spans="1:29" x14ac:dyDescent="0.25">
      <c r="A3892" s="27">
        <v>1997</v>
      </c>
      <c r="B3892" s="27" t="s">
        <v>1730</v>
      </c>
      <c r="C3892" s="27" t="s">
        <v>676</v>
      </c>
      <c r="D3892" s="27" t="s">
        <v>893</v>
      </c>
      <c r="E3892" s="27" t="s">
        <v>969</v>
      </c>
      <c r="F3892" s="28">
        <v>35630</v>
      </c>
      <c r="G3892" s="29">
        <v>0.62152777777777779</v>
      </c>
      <c r="H3892" s="28">
        <v>35630</v>
      </c>
      <c r="I3892" s="29">
        <v>0.64583333333333337</v>
      </c>
      <c r="J3892" s="27" t="s">
        <v>889</v>
      </c>
      <c r="K3892" s="27">
        <v>0</v>
      </c>
      <c r="L3892" s="27">
        <v>0.01</v>
      </c>
      <c r="M3892" s="27">
        <v>0.01</v>
      </c>
      <c r="N3892" s="27" t="s">
        <v>882</v>
      </c>
      <c r="O3892" s="30">
        <v>201908075</v>
      </c>
      <c r="P3892" s="22"/>
      <c r="Q3892" s="22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9"/>
    </row>
    <row r="3893" spans="1:29" x14ac:dyDescent="0.25">
      <c r="A3893" s="27">
        <v>1997</v>
      </c>
      <c r="B3893" s="27" t="s">
        <v>1730</v>
      </c>
      <c r="C3893" s="27" t="s">
        <v>676</v>
      </c>
      <c r="D3893" s="27" t="s">
        <v>893</v>
      </c>
      <c r="E3893" s="27" t="s">
        <v>969</v>
      </c>
      <c r="F3893" s="28">
        <v>35630</v>
      </c>
      <c r="G3893" s="29">
        <v>0.68055555555555547</v>
      </c>
      <c r="H3893" s="28">
        <v>35630</v>
      </c>
      <c r="I3893" s="29">
        <v>0.69791666666666663</v>
      </c>
      <c r="J3893" s="27" t="s">
        <v>889</v>
      </c>
      <c r="K3893" s="27">
        <v>0</v>
      </c>
      <c r="L3893" s="27">
        <v>0.05</v>
      </c>
      <c r="M3893" s="27">
        <v>0.05</v>
      </c>
      <c r="N3893" s="27" t="s">
        <v>882</v>
      </c>
      <c r="O3893" s="30">
        <v>202000416</v>
      </c>
      <c r="P3893" s="22"/>
      <c r="Q3893" s="22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9"/>
    </row>
    <row r="3894" spans="1:29" x14ac:dyDescent="0.25">
      <c r="A3894" s="27">
        <v>1997</v>
      </c>
      <c r="B3894" s="27" t="s">
        <v>5439</v>
      </c>
      <c r="C3894" s="27" t="s">
        <v>674</v>
      </c>
      <c r="D3894" s="27" t="s">
        <v>802</v>
      </c>
      <c r="E3894" s="27" t="s">
        <v>818</v>
      </c>
      <c r="F3894" s="28">
        <v>35630</v>
      </c>
      <c r="G3894" s="29">
        <v>0.70833333333333337</v>
      </c>
      <c r="H3894" s="28">
        <v>35630</v>
      </c>
      <c r="I3894" s="29">
        <v>0.74305555555555547</v>
      </c>
      <c r="J3894" s="27" t="s">
        <v>889</v>
      </c>
      <c r="K3894" s="27">
        <v>0</v>
      </c>
      <c r="L3894" s="27">
        <v>0.03</v>
      </c>
      <c r="M3894" s="27">
        <v>0.03</v>
      </c>
      <c r="N3894" s="27" t="s">
        <v>882</v>
      </c>
      <c r="O3894" s="30">
        <v>201605976</v>
      </c>
      <c r="P3894" s="22"/>
      <c r="Q3894" s="22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9"/>
    </row>
    <row r="3895" spans="1:29" x14ac:dyDescent="0.25">
      <c r="A3895" s="27">
        <v>1997</v>
      </c>
      <c r="B3895" s="27" t="s">
        <v>5440</v>
      </c>
      <c r="C3895" s="27" t="s">
        <v>674</v>
      </c>
      <c r="D3895" s="27" t="s">
        <v>802</v>
      </c>
      <c r="E3895" s="27" t="s">
        <v>3844</v>
      </c>
      <c r="F3895" s="28">
        <v>35630</v>
      </c>
      <c r="G3895" s="29">
        <v>0.71875</v>
      </c>
      <c r="H3895" s="28">
        <v>35630</v>
      </c>
      <c r="I3895" s="29">
        <v>0.78125</v>
      </c>
      <c r="J3895" s="27" t="s">
        <v>889</v>
      </c>
      <c r="K3895" s="27">
        <v>0</v>
      </c>
      <c r="L3895" s="27">
        <v>0.2</v>
      </c>
      <c r="M3895" s="27">
        <v>0.2</v>
      </c>
      <c r="N3895" s="27" t="s">
        <v>882</v>
      </c>
      <c r="O3895" s="30">
        <v>202008062</v>
      </c>
      <c r="P3895" s="22"/>
      <c r="Q3895" s="22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9"/>
    </row>
    <row r="3896" spans="1:29" x14ac:dyDescent="0.25">
      <c r="A3896" s="27">
        <v>1997</v>
      </c>
      <c r="B3896" s="27" t="s">
        <v>5435</v>
      </c>
      <c r="C3896" s="27" t="s">
        <v>674</v>
      </c>
      <c r="D3896" s="27" t="s">
        <v>1248</v>
      </c>
      <c r="E3896" s="27" t="s">
        <v>3911</v>
      </c>
      <c r="F3896" s="28">
        <v>35630</v>
      </c>
      <c r="G3896" s="29">
        <v>0.88888888888888884</v>
      </c>
      <c r="H3896" s="28">
        <v>35630</v>
      </c>
      <c r="I3896" s="29">
        <v>0.91319444444444453</v>
      </c>
      <c r="J3896" s="27" t="s">
        <v>889</v>
      </c>
      <c r="K3896" s="27">
        <v>0</v>
      </c>
      <c r="L3896" s="27">
        <v>0.01</v>
      </c>
      <c r="M3896" s="27">
        <v>0.01</v>
      </c>
      <c r="N3896" s="27" t="s">
        <v>882</v>
      </c>
      <c r="O3896" s="30">
        <v>202102705</v>
      </c>
      <c r="P3896" s="22"/>
      <c r="Q3896" s="22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9"/>
    </row>
    <row r="3897" spans="1:29" x14ac:dyDescent="0.25">
      <c r="A3897" s="27">
        <v>1997</v>
      </c>
      <c r="B3897" s="27" t="s">
        <v>5437</v>
      </c>
      <c r="C3897" s="27" t="s">
        <v>674</v>
      </c>
      <c r="D3897" s="27" t="s">
        <v>3939</v>
      </c>
      <c r="E3897" s="27" t="s">
        <v>3939</v>
      </c>
      <c r="F3897" s="28">
        <v>35630</v>
      </c>
      <c r="G3897" s="29">
        <v>0.99305555555555547</v>
      </c>
      <c r="H3897" s="28">
        <v>35631</v>
      </c>
      <c r="I3897" s="29">
        <v>3.125E-2</v>
      </c>
      <c r="J3897" s="27" t="s">
        <v>889</v>
      </c>
      <c r="K3897" s="27">
        <v>0</v>
      </c>
      <c r="L3897" s="27">
        <v>0.25</v>
      </c>
      <c r="M3897" s="27">
        <v>0.25</v>
      </c>
      <c r="N3897" s="27" t="s">
        <v>882</v>
      </c>
      <c r="O3897" s="30">
        <v>202103344</v>
      </c>
      <c r="P3897" s="22"/>
      <c r="Q3897" s="22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9"/>
    </row>
    <row r="3898" spans="1:29" x14ac:dyDescent="0.25">
      <c r="A3898" s="27">
        <v>1997</v>
      </c>
      <c r="B3898" s="27" t="s">
        <v>5440</v>
      </c>
      <c r="C3898" s="27" t="s">
        <v>674</v>
      </c>
      <c r="D3898" s="27" t="s">
        <v>802</v>
      </c>
      <c r="E3898" s="27" t="s">
        <v>3844</v>
      </c>
      <c r="F3898" s="28">
        <v>35631</v>
      </c>
      <c r="G3898" s="29">
        <v>3.472222222222222E-3</v>
      </c>
      <c r="H3898" s="28">
        <v>35631</v>
      </c>
      <c r="I3898" s="29">
        <v>6.25E-2</v>
      </c>
      <c r="J3898" s="27" t="s">
        <v>889</v>
      </c>
      <c r="K3898" s="27">
        <v>0</v>
      </c>
      <c r="L3898" s="27">
        <v>0.05</v>
      </c>
      <c r="M3898" s="27">
        <v>0.05</v>
      </c>
      <c r="N3898" s="27" t="s">
        <v>882</v>
      </c>
      <c r="O3898" s="30">
        <v>201605497</v>
      </c>
      <c r="P3898" s="22"/>
      <c r="Q3898" s="22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9"/>
    </row>
    <row r="3899" spans="1:29" x14ac:dyDescent="0.25">
      <c r="A3899" s="27">
        <v>1997</v>
      </c>
      <c r="B3899" s="27" t="s">
        <v>5434</v>
      </c>
      <c r="C3899" s="27" t="s">
        <v>674</v>
      </c>
      <c r="D3899" s="27" t="s">
        <v>752</v>
      </c>
      <c r="E3899" s="27" t="s">
        <v>752</v>
      </c>
      <c r="F3899" s="28">
        <v>35631</v>
      </c>
      <c r="G3899" s="29">
        <v>0.1423611111111111</v>
      </c>
      <c r="H3899" s="28">
        <v>35631</v>
      </c>
      <c r="I3899" s="29">
        <v>0.18402777777777779</v>
      </c>
      <c r="J3899" s="27" t="s">
        <v>889</v>
      </c>
      <c r="K3899" s="27">
        <v>0</v>
      </c>
      <c r="L3899" s="27">
        <v>0.15</v>
      </c>
      <c r="M3899" s="27">
        <v>0.15</v>
      </c>
      <c r="N3899" s="27" t="s">
        <v>882</v>
      </c>
      <c r="O3899" s="30">
        <v>201908014</v>
      </c>
      <c r="P3899" s="22"/>
      <c r="Q3899" s="22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9"/>
    </row>
    <row r="3900" spans="1:29" x14ac:dyDescent="0.25">
      <c r="A3900" s="27">
        <v>1997</v>
      </c>
      <c r="B3900" s="27" t="s">
        <v>2767</v>
      </c>
      <c r="C3900" s="27" t="s">
        <v>2231</v>
      </c>
      <c r="D3900" s="27" t="s">
        <v>2232</v>
      </c>
      <c r="E3900" s="27" t="s">
        <v>2233</v>
      </c>
      <c r="F3900" s="28">
        <v>35631</v>
      </c>
      <c r="G3900" s="29">
        <v>0.19097222222222221</v>
      </c>
      <c r="H3900" s="28">
        <v>35631</v>
      </c>
      <c r="I3900" s="29">
        <v>0.21180555555555555</v>
      </c>
      <c r="J3900" s="27" t="s">
        <v>889</v>
      </c>
      <c r="K3900" s="27">
        <v>0</v>
      </c>
      <c r="L3900" s="27">
        <v>0.01</v>
      </c>
      <c r="M3900" s="27">
        <v>0.01</v>
      </c>
      <c r="N3900" s="27" t="s">
        <v>882</v>
      </c>
      <c r="O3900" s="30">
        <v>201907693</v>
      </c>
      <c r="P3900" s="22"/>
      <c r="Q3900" s="22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9"/>
    </row>
    <row r="3901" spans="1:29" x14ac:dyDescent="0.25">
      <c r="A3901" s="27">
        <v>1997</v>
      </c>
      <c r="B3901" s="27" t="s">
        <v>5431</v>
      </c>
      <c r="C3901" s="27" t="s">
        <v>674</v>
      </c>
      <c r="D3901" s="27" t="s">
        <v>1248</v>
      </c>
      <c r="E3901" s="27" t="s">
        <v>4389</v>
      </c>
      <c r="F3901" s="28">
        <v>35631</v>
      </c>
      <c r="G3901" s="29">
        <v>0.5625</v>
      </c>
      <c r="H3901" s="28">
        <v>35631</v>
      </c>
      <c r="I3901" s="29">
        <v>0.875</v>
      </c>
      <c r="J3901" s="27" t="s">
        <v>889</v>
      </c>
      <c r="K3901" s="27">
        <v>0</v>
      </c>
      <c r="L3901" s="27">
        <v>0.2</v>
      </c>
      <c r="M3901" s="27">
        <v>0.2</v>
      </c>
      <c r="N3901" s="27" t="s">
        <v>882</v>
      </c>
      <c r="O3901" s="30">
        <v>201706421</v>
      </c>
      <c r="P3901" s="22"/>
      <c r="Q3901" s="22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9"/>
    </row>
    <row r="3902" spans="1:29" x14ac:dyDescent="0.25">
      <c r="A3902" s="27">
        <v>1997</v>
      </c>
      <c r="B3902" s="27" t="s">
        <v>2021</v>
      </c>
      <c r="C3902" s="27" t="s">
        <v>676</v>
      </c>
      <c r="D3902" s="27" t="s">
        <v>893</v>
      </c>
      <c r="E3902" s="27" t="s">
        <v>903</v>
      </c>
      <c r="F3902" s="28">
        <v>35631</v>
      </c>
      <c r="G3902" s="29">
        <v>0.57986111111111105</v>
      </c>
      <c r="H3902" s="28">
        <v>35631</v>
      </c>
      <c r="I3902" s="29">
        <v>0.64583333333333337</v>
      </c>
      <c r="J3902" s="27" t="s">
        <v>889</v>
      </c>
      <c r="K3902" s="27">
        <v>0</v>
      </c>
      <c r="L3902" s="27">
        <v>0.02</v>
      </c>
      <c r="M3902" s="27">
        <v>0.02</v>
      </c>
      <c r="N3902" s="27" t="s">
        <v>882</v>
      </c>
      <c r="O3902" s="30">
        <v>201706044</v>
      </c>
      <c r="P3902" s="22"/>
      <c r="Q3902" s="22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9"/>
    </row>
    <row r="3903" spans="1:29" x14ac:dyDescent="0.25">
      <c r="A3903" s="27">
        <v>1997</v>
      </c>
      <c r="B3903" s="27" t="s">
        <v>2636</v>
      </c>
      <c r="C3903" s="27" t="s">
        <v>2231</v>
      </c>
      <c r="D3903" s="27" t="s">
        <v>2243</v>
      </c>
      <c r="E3903" s="27" t="s">
        <v>2244</v>
      </c>
      <c r="F3903" s="28">
        <v>35631</v>
      </c>
      <c r="G3903" s="29">
        <v>0.5854166666666667</v>
      </c>
      <c r="H3903" s="28">
        <v>35631</v>
      </c>
      <c r="I3903" s="29">
        <v>0.7680555555555556</v>
      </c>
      <c r="J3903" s="27"/>
      <c r="K3903" s="27">
        <v>1.7</v>
      </c>
      <c r="L3903" s="27">
        <v>0</v>
      </c>
      <c r="M3903" s="27">
        <v>1.7</v>
      </c>
      <c r="N3903" s="27" t="s">
        <v>2163</v>
      </c>
      <c r="O3903" s="30">
        <v>202004395</v>
      </c>
      <c r="P3903" s="22"/>
      <c r="Q3903" s="22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9"/>
    </row>
    <row r="3904" spans="1:29" x14ac:dyDescent="0.25">
      <c r="A3904" s="27">
        <v>1997</v>
      </c>
      <c r="B3904" s="27" t="s">
        <v>5432</v>
      </c>
      <c r="C3904" s="27" t="s">
        <v>674</v>
      </c>
      <c r="D3904" s="27" t="s">
        <v>853</v>
      </c>
      <c r="E3904" s="27" t="s">
        <v>4440</v>
      </c>
      <c r="F3904" s="28">
        <v>35631</v>
      </c>
      <c r="G3904" s="29">
        <v>0.60069444444444442</v>
      </c>
      <c r="H3904" s="28">
        <v>35631</v>
      </c>
      <c r="I3904" s="29">
        <v>0.76736111111111116</v>
      </c>
      <c r="J3904" s="27" t="s">
        <v>889</v>
      </c>
      <c r="K3904" s="27">
        <v>0</v>
      </c>
      <c r="L3904" s="27">
        <v>1</v>
      </c>
      <c r="M3904" s="27">
        <v>1</v>
      </c>
      <c r="N3904" s="27" t="s">
        <v>882</v>
      </c>
      <c r="O3904" s="30">
        <v>202000163</v>
      </c>
      <c r="P3904" s="22"/>
      <c r="Q3904" s="22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9"/>
    </row>
    <row r="3905" spans="1:29" x14ac:dyDescent="0.25">
      <c r="A3905" s="27">
        <v>1997</v>
      </c>
      <c r="B3905" s="27" t="s">
        <v>5430</v>
      </c>
      <c r="C3905" s="27" t="s">
        <v>674</v>
      </c>
      <c r="D3905" s="27" t="s">
        <v>752</v>
      </c>
      <c r="E3905" s="27" t="s">
        <v>5073</v>
      </c>
      <c r="F3905" s="28">
        <v>35631</v>
      </c>
      <c r="G3905" s="29">
        <v>0.63194444444444442</v>
      </c>
      <c r="H3905" s="28">
        <v>35631</v>
      </c>
      <c r="I3905" s="29">
        <v>0.6875</v>
      </c>
      <c r="J3905" s="27" t="s">
        <v>889</v>
      </c>
      <c r="K3905" s="27">
        <v>0</v>
      </c>
      <c r="L3905" s="27">
        <v>0.03</v>
      </c>
      <c r="M3905" s="27">
        <v>0.03</v>
      </c>
      <c r="N3905" s="27" t="s">
        <v>882</v>
      </c>
      <c r="O3905" s="30">
        <v>201709436</v>
      </c>
      <c r="P3905" s="22"/>
      <c r="Q3905" s="22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9"/>
    </row>
    <row r="3906" spans="1:29" x14ac:dyDescent="0.25">
      <c r="A3906" s="27">
        <v>1997</v>
      </c>
      <c r="B3906" s="27" t="s">
        <v>5497</v>
      </c>
      <c r="C3906" s="27" t="s">
        <v>674</v>
      </c>
      <c r="D3906" s="27" t="s">
        <v>1248</v>
      </c>
      <c r="E3906" s="27" t="s">
        <v>3913</v>
      </c>
      <c r="F3906" s="28">
        <v>35631</v>
      </c>
      <c r="G3906" s="29">
        <v>0.64583333333333337</v>
      </c>
      <c r="H3906" s="28">
        <v>35631</v>
      </c>
      <c r="I3906" s="29">
        <v>0.6875</v>
      </c>
      <c r="J3906" s="27" t="s">
        <v>889</v>
      </c>
      <c r="K3906" s="27">
        <v>0</v>
      </c>
      <c r="L3906" s="27">
        <v>0.1</v>
      </c>
      <c r="M3906" s="27">
        <v>0.1</v>
      </c>
      <c r="N3906" s="27" t="s">
        <v>882</v>
      </c>
      <c r="O3906" s="30">
        <v>201906945</v>
      </c>
      <c r="P3906" s="22"/>
      <c r="Q3906" s="22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9"/>
    </row>
    <row r="3907" spans="1:29" x14ac:dyDescent="0.25">
      <c r="A3907" s="27">
        <v>1997</v>
      </c>
      <c r="B3907" s="27" t="s">
        <v>2750</v>
      </c>
      <c r="C3907" s="27" t="s">
        <v>2231</v>
      </c>
      <c r="D3907" s="27" t="s">
        <v>2751</v>
      </c>
      <c r="E3907" s="27" t="s">
        <v>2752</v>
      </c>
      <c r="F3907" s="28">
        <v>35631</v>
      </c>
      <c r="G3907" s="29">
        <v>0.70833333333333337</v>
      </c>
      <c r="H3907" s="28">
        <v>35631</v>
      </c>
      <c r="I3907" s="29">
        <v>0.75486111111111109</v>
      </c>
      <c r="J3907" s="27"/>
      <c r="K3907" s="27">
        <v>0.05</v>
      </c>
      <c r="L3907" s="27">
        <v>0</v>
      </c>
      <c r="M3907" s="27">
        <v>0.05</v>
      </c>
      <c r="N3907" s="27" t="s">
        <v>2163</v>
      </c>
      <c r="O3907" s="30">
        <v>201907474</v>
      </c>
      <c r="P3907" s="22"/>
      <c r="Q3907" s="22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9"/>
    </row>
    <row r="3908" spans="1:29" x14ac:dyDescent="0.25">
      <c r="A3908" s="27">
        <v>1997</v>
      </c>
      <c r="B3908" s="27" t="s">
        <v>2020</v>
      </c>
      <c r="C3908" s="27" t="s">
        <v>676</v>
      </c>
      <c r="D3908" s="27" t="s">
        <v>901</v>
      </c>
      <c r="E3908" s="27" t="s">
        <v>1377</v>
      </c>
      <c r="F3908" s="28">
        <v>35631</v>
      </c>
      <c r="G3908" s="29">
        <v>0.7104166666666667</v>
      </c>
      <c r="H3908" s="28">
        <v>35631</v>
      </c>
      <c r="I3908" s="29">
        <v>0.79166666666666663</v>
      </c>
      <c r="J3908" s="27" t="s">
        <v>889</v>
      </c>
      <c r="K3908" s="27">
        <v>0</v>
      </c>
      <c r="L3908" s="27">
        <v>0.3</v>
      </c>
      <c r="M3908" s="27">
        <v>0.3</v>
      </c>
      <c r="N3908" s="27" t="s">
        <v>882</v>
      </c>
      <c r="O3908" s="30">
        <v>202102693</v>
      </c>
      <c r="P3908" s="22"/>
      <c r="Q3908" s="22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9"/>
    </row>
    <row r="3909" spans="1:29" x14ac:dyDescent="0.25">
      <c r="A3909" s="27">
        <v>1997</v>
      </c>
      <c r="B3909" s="27" t="s">
        <v>5433</v>
      </c>
      <c r="C3909" s="27" t="s">
        <v>674</v>
      </c>
      <c r="D3909" s="27" t="s">
        <v>1248</v>
      </c>
      <c r="E3909" s="27" t="s">
        <v>4042</v>
      </c>
      <c r="F3909" s="28">
        <v>35631</v>
      </c>
      <c r="G3909" s="29">
        <v>0.73611111111111116</v>
      </c>
      <c r="H3909" s="28">
        <v>35631</v>
      </c>
      <c r="I3909" s="29">
        <v>0.77777777777777779</v>
      </c>
      <c r="J3909" s="27" t="s">
        <v>889</v>
      </c>
      <c r="K3909" s="27">
        <v>0</v>
      </c>
      <c r="L3909" s="27">
        <v>0.05</v>
      </c>
      <c r="M3909" s="27">
        <v>0.05</v>
      </c>
      <c r="N3909" s="27" t="s">
        <v>882</v>
      </c>
      <c r="O3909" s="30">
        <v>201905451</v>
      </c>
      <c r="P3909" s="22"/>
      <c r="Q3909" s="22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9"/>
    </row>
    <row r="3910" spans="1:29" x14ac:dyDescent="0.25">
      <c r="A3910" s="27">
        <v>1997</v>
      </c>
      <c r="B3910" s="27" t="s">
        <v>5428</v>
      </c>
      <c r="C3910" s="27" t="s">
        <v>674</v>
      </c>
      <c r="D3910" s="27" t="s">
        <v>4037</v>
      </c>
      <c r="E3910" s="27" t="s">
        <v>4319</v>
      </c>
      <c r="F3910" s="28">
        <v>35631</v>
      </c>
      <c r="G3910" s="29">
        <v>0.74236111111111114</v>
      </c>
      <c r="H3910" s="28">
        <v>35631</v>
      </c>
      <c r="I3910" s="29">
        <v>0.77777777777777779</v>
      </c>
      <c r="J3910" s="27" t="s">
        <v>889</v>
      </c>
      <c r="K3910" s="27">
        <v>0</v>
      </c>
      <c r="L3910" s="27">
        <v>0.05</v>
      </c>
      <c r="M3910" s="27">
        <v>0.05</v>
      </c>
      <c r="N3910" s="27" t="s">
        <v>882</v>
      </c>
      <c r="O3910" s="30">
        <v>201907581</v>
      </c>
      <c r="P3910" s="22"/>
      <c r="Q3910" s="22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9"/>
    </row>
    <row r="3911" spans="1:29" x14ac:dyDescent="0.25">
      <c r="A3911" s="27">
        <v>1997</v>
      </c>
      <c r="B3911" s="27" t="s">
        <v>2634</v>
      </c>
      <c r="C3911" s="27" t="s">
        <v>2231</v>
      </c>
      <c r="D3911" s="27" t="s">
        <v>2581</v>
      </c>
      <c r="E3911" s="27" t="s">
        <v>2635</v>
      </c>
      <c r="F3911" s="28">
        <v>35631</v>
      </c>
      <c r="G3911" s="29">
        <v>0.7583333333333333</v>
      </c>
      <c r="H3911" s="28">
        <v>35631</v>
      </c>
      <c r="I3911" s="29">
        <v>0.79305555555555562</v>
      </c>
      <c r="J3911" s="27"/>
      <c r="K3911" s="27">
        <v>1.2E-2</v>
      </c>
      <c r="L3911" s="27">
        <v>0</v>
      </c>
      <c r="M3911" s="27">
        <v>1.2E-2</v>
      </c>
      <c r="N3911" s="27" t="s">
        <v>2163</v>
      </c>
      <c r="O3911" s="30">
        <v>202109486</v>
      </c>
      <c r="P3911" s="22"/>
      <c r="Q3911" s="22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9"/>
    </row>
    <row r="3912" spans="1:29" x14ac:dyDescent="0.25">
      <c r="A3912" s="27">
        <v>1997</v>
      </c>
      <c r="B3912" s="27" t="s">
        <v>5432</v>
      </c>
      <c r="C3912" s="27" t="s">
        <v>674</v>
      </c>
      <c r="D3912" s="27" t="s">
        <v>853</v>
      </c>
      <c r="E3912" s="27" t="s">
        <v>4440</v>
      </c>
      <c r="F3912" s="28">
        <v>35631</v>
      </c>
      <c r="G3912" s="29">
        <v>0.79166666666666663</v>
      </c>
      <c r="H3912" s="28">
        <v>35631</v>
      </c>
      <c r="I3912" s="29">
        <v>0.82638888888888884</v>
      </c>
      <c r="J3912" s="27" t="s">
        <v>889</v>
      </c>
      <c r="K3912" s="27">
        <v>0</v>
      </c>
      <c r="L3912" s="27">
        <v>0.01</v>
      </c>
      <c r="M3912" s="27">
        <v>0.01</v>
      </c>
      <c r="N3912" s="27" t="s">
        <v>882</v>
      </c>
      <c r="O3912" s="30">
        <v>201206120</v>
      </c>
      <c r="P3912" s="22"/>
      <c r="Q3912" s="22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9"/>
    </row>
    <row r="3913" spans="1:29" x14ac:dyDescent="0.25">
      <c r="A3913" s="27">
        <v>1997</v>
      </c>
      <c r="B3913" s="27" t="s">
        <v>5429</v>
      </c>
      <c r="C3913" s="27" t="s">
        <v>674</v>
      </c>
      <c r="D3913" s="27" t="s">
        <v>752</v>
      </c>
      <c r="E3913" s="27" t="s">
        <v>1996</v>
      </c>
      <c r="F3913" s="28">
        <v>35631</v>
      </c>
      <c r="G3913" s="29">
        <v>0.80555555555555547</v>
      </c>
      <c r="H3913" s="28">
        <v>35631</v>
      </c>
      <c r="I3913" s="29">
        <v>0.84722222222222221</v>
      </c>
      <c r="J3913" s="27" t="s">
        <v>889</v>
      </c>
      <c r="K3913" s="27">
        <v>0</v>
      </c>
      <c r="L3913" s="27">
        <v>0.3</v>
      </c>
      <c r="M3913" s="27">
        <v>0.3</v>
      </c>
      <c r="N3913" s="27" t="s">
        <v>882</v>
      </c>
      <c r="O3913" s="30">
        <v>202102704</v>
      </c>
      <c r="P3913" s="22"/>
      <c r="Q3913" s="22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9"/>
    </row>
    <row r="3914" spans="1:29" x14ac:dyDescent="0.25">
      <c r="A3914" s="27">
        <v>1997</v>
      </c>
      <c r="B3914" s="27" t="s">
        <v>5431</v>
      </c>
      <c r="C3914" s="27" t="s">
        <v>674</v>
      </c>
      <c r="D3914" s="27" t="s">
        <v>1248</v>
      </c>
      <c r="E3914" s="27" t="s">
        <v>4389</v>
      </c>
      <c r="F3914" s="28">
        <v>35631</v>
      </c>
      <c r="G3914" s="29">
        <v>0.88194444444444453</v>
      </c>
      <c r="H3914" s="28">
        <v>35632</v>
      </c>
      <c r="I3914" s="29">
        <v>2.0833333333333332E-2</v>
      </c>
      <c r="J3914" s="27" t="s">
        <v>889</v>
      </c>
      <c r="K3914" s="27">
        <v>0</v>
      </c>
      <c r="L3914" s="27">
        <v>0.05</v>
      </c>
      <c r="M3914" s="27">
        <v>0.05</v>
      </c>
      <c r="N3914" s="27" t="s">
        <v>882</v>
      </c>
      <c r="O3914" s="30">
        <v>201606590</v>
      </c>
      <c r="P3914" s="22"/>
      <c r="Q3914" s="22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9"/>
    </row>
    <row r="3915" spans="1:29" x14ac:dyDescent="0.25">
      <c r="A3915" s="27">
        <v>1997</v>
      </c>
      <c r="B3915" s="27" t="s">
        <v>5430</v>
      </c>
      <c r="C3915" s="27" t="s">
        <v>674</v>
      </c>
      <c r="D3915" s="27" t="s">
        <v>752</v>
      </c>
      <c r="E3915" s="27" t="s">
        <v>5073</v>
      </c>
      <c r="F3915" s="28">
        <v>35631</v>
      </c>
      <c r="G3915" s="29">
        <v>0.97916666666666663</v>
      </c>
      <c r="H3915" s="28">
        <v>35632</v>
      </c>
      <c r="I3915" s="29">
        <v>6.9444444444444441E-3</v>
      </c>
      <c r="J3915" s="27" t="s">
        <v>889</v>
      </c>
      <c r="K3915" s="27">
        <v>0</v>
      </c>
      <c r="L3915" s="27">
        <v>0.1</v>
      </c>
      <c r="M3915" s="27">
        <v>0.1</v>
      </c>
      <c r="N3915" s="27" t="s">
        <v>882</v>
      </c>
      <c r="O3915" s="30">
        <v>201705754</v>
      </c>
      <c r="P3915" s="22"/>
      <c r="Q3915" s="22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9"/>
    </row>
    <row r="3916" spans="1:29" x14ac:dyDescent="0.25">
      <c r="A3916" s="27">
        <v>1997</v>
      </c>
      <c r="B3916" s="27" t="s">
        <v>2638</v>
      </c>
      <c r="C3916" s="27" t="s">
        <v>2231</v>
      </c>
      <c r="D3916" s="27" t="s">
        <v>2273</v>
      </c>
      <c r="E3916" s="27" t="s">
        <v>2418</v>
      </c>
      <c r="F3916" s="28">
        <v>35632</v>
      </c>
      <c r="G3916" s="29">
        <v>0.12083333333333333</v>
      </c>
      <c r="H3916" s="28">
        <v>35632</v>
      </c>
      <c r="I3916" s="29">
        <v>0.20138888888888887</v>
      </c>
      <c r="J3916" s="27"/>
      <c r="K3916" s="27">
        <v>0.12</v>
      </c>
      <c r="L3916" s="27">
        <v>0</v>
      </c>
      <c r="M3916" s="27">
        <v>0.12</v>
      </c>
      <c r="N3916" s="27" t="s">
        <v>2163</v>
      </c>
      <c r="O3916" s="30">
        <v>201303517</v>
      </c>
      <c r="P3916" s="22"/>
      <c r="Q3916" s="22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9"/>
    </row>
    <row r="3917" spans="1:29" x14ac:dyDescent="0.25">
      <c r="A3917" s="27">
        <v>1997</v>
      </c>
      <c r="B3917" s="27" t="s">
        <v>2640</v>
      </c>
      <c r="C3917" s="27" t="s">
        <v>2231</v>
      </c>
      <c r="D3917" s="27" t="s">
        <v>2246</v>
      </c>
      <c r="E3917" s="27" t="s">
        <v>2568</v>
      </c>
      <c r="F3917" s="28">
        <v>35632</v>
      </c>
      <c r="G3917" s="29">
        <v>0.44027777777777777</v>
      </c>
      <c r="H3917" s="28">
        <v>35632</v>
      </c>
      <c r="I3917" s="29">
        <v>0.54236111111111118</v>
      </c>
      <c r="J3917" s="27"/>
      <c r="K3917" s="27">
        <v>0.2</v>
      </c>
      <c r="L3917" s="27">
        <v>0</v>
      </c>
      <c r="M3917" s="27">
        <v>0.2</v>
      </c>
      <c r="N3917" s="27" t="s">
        <v>2163</v>
      </c>
      <c r="O3917" s="30">
        <v>201505519</v>
      </c>
      <c r="P3917" s="22"/>
      <c r="Q3917" s="22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9"/>
    </row>
    <row r="3918" spans="1:29" x14ac:dyDescent="0.25">
      <c r="A3918" s="27">
        <v>1997</v>
      </c>
      <c r="B3918" s="27" t="s">
        <v>2639</v>
      </c>
      <c r="C3918" s="27" t="s">
        <v>2231</v>
      </c>
      <c r="D3918" s="27" t="s">
        <v>2246</v>
      </c>
      <c r="E3918" s="27" t="s">
        <v>2568</v>
      </c>
      <c r="F3918" s="28">
        <v>35632</v>
      </c>
      <c r="G3918" s="29">
        <v>0.44097222222222227</v>
      </c>
      <c r="H3918" s="28">
        <v>35632</v>
      </c>
      <c r="I3918" s="29">
        <v>0.59722222222222221</v>
      </c>
      <c r="J3918" s="27"/>
      <c r="K3918" s="27">
        <v>0.15</v>
      </c>
      <c r="L3918" s="27">
        <v>0</v>
      </c>
      <c r="M3918" s="27">
        <v>0.15</v>
      </c>
      <c r="N3918" s="27" t="s">
        <v>2163</v>
      </c>
      <c r="O3918" s="30">
        <v>201806846</v>
      </c>
      <c r="P3918" s="22"/>
      <c r="Q3918" s="22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9"/>
    </row>
    <row r="3919" spans="1:29" x14ac:dyDescent="0.25">
      <c r="A3919" s="27">
        <v>1997</v>
      </c>
      <c r="B3919" s="27" t="s">
        <v>5440</v>
      </c>
      <c r="C3919" s="27" t="s">
        <v>674</v>
      </c>
      <c r="D3919" s="27" t="s">
        <v>802</v>
      </c>
      <c r="E3919" s="27" t="s">
        <v>3844</v>
      </c>
      <c r="F3919" s="28">
        <v>35632</v>
      </c>
      <c r="G3919" s="29">
        <v>0.59375</v>
      </c>
      <c r="H3919" s="28">
        <v>35632</v>
      </c>
      <c r="I3919" s="29">
        <v>0.66666666666666663</v>
      </c>
      <c r="J3919" s="27" t="s">
        <v>889</v>
      </c>
      <c r="K3919" s="27">
        <v>0</v>
      </c>
      <c r="L3919" s="27">
        <v>0.15</v>
      </c>
      <c r="M3919" s="27">
        <v>0.15</v>
      </c>
      <c r="N3919" s="27" t="s">
        <v>882</v>
      </c>
      <c r="O3919" s="30">
        <v>201705591</v>
      </c>
      <c r="P3919" s="22"/>
      <c r="Q3919" s="22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9"/>
    </row>
    <row r="3920" spans="1:29" x14ac:dyDescent="0.25">
      <c r="A3920" s="27">
        <v>1997</v>
      </c>
      <c r="B3920" s="27" t="s">
        <v>2016</v>
      </c>
      <c r="C3920" s="27" t="s">
        <v>676</v>
      </c>
      <c r="D3920" s="27" t="s">
        <v>901</v>
      </c>
      <c r="E3920" s="27" t="s">
        <v>1666</v>
      </c>
      <c r="F3920" s="28">
        <v>35633</v>
      </c>
      <c r="G3920" s="29">
        <v>0.95833333333333337</v>
      </c>
      <c r="H3920" s="28">
        <v>35633</v>
      </c>
      <c r="I3920" s="29">
        <v>0.97916666666666663</v>
      </c>
      <c r="J3920" s="27" t="s">
        <v>889</v>
      </c>
      <c r="K3920" s="27">
        <v>0</v>
      </c>
      <c r="L3920" s="27">
        <v>0.03</v>
      </c>
      <c r="M3920" s="27">
        <v>0.03</v>
      </c>
      <c r="N3920" s="27" t="s">
        <v>882</v>
      </c>
      <c r="O3920" s="30">
        <v>201800328</v>
      </c>
      <c r="P3920" s="22"/>
      <c r="Q3920" s="22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9"/>
    </row>
    <row r="3921" spans="1:29" x14ac:dyDescent="0.25">
      <c r="A3921" s="27">
        <v>1997</v>
      </c>
      <c r="B3921" s="27" t="s">
        <v>2055</v>
      </c>
      <c r="C3921" s="27" t="s">
        <v>676</v>
      </c>
      <c r="D3921" s="27" t="s">
        <v>891</v>
      </c>
      <c r="E3921" s="27" t="s">
        <v>979</v>
      </c>
      <c r="F3921" s="28">
        <v>35635</v>
      </c>
      <c r="G3921" s="29">
        <v>1.7361111111111112E-2</v>
      </c>
      <c r="H3921" s="28">
        <v>35635</v>
      </c>
      <c r="I3921" s="29">
        <v>5.9027777777777783E-2</v>
      </c>
      <c r="J3921" s="27" t="s">
        <v>889</v>
      </c>
      <c r="K3921" s="27">
        <v>0.1</v>
      </c>
      <c r="L3921" s="27">
        <v>0</v>
      </c>
      <c r="M3921" s="27">
        <v>0.1</v>
      </c>
      <c r="N3921" s="27" t="s">
        <v>882</v>
      </c>
      <c r="O3921" s="30">
        <v>201909935</v>
      </c>
      <c r="P3921" s="22"/>
      <c r="Q3921" s="22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9"/>
    </row>
    <row r="3922" spans="1:29" x14ac:dyDescent="0.25">
      <c r="A3922" s="27">
        <v>1997</v>
      </c>
      <c r="B3922" s="27" t="s">
        <v>2643</v>
      </c>
      <c r="C3922" s="27" t="s">
        <v>2231</v>
      </c>
      <c r="D3922" s="27" t="s">
        <v>2268</v>
      </c>
      <c r="E3922" s="27" t="s">
        <v>1007</v>
      </c>
      <c r="F3922" s="28">
        <v>35635</v>
      </c>
      <c r="G3922" s="29">
        <v>0.51388888888888895</v>
      </c>
      <c r="H3922" s="28">
        <v>35635</v>
      </c>
      <c r="I3922" s="29">
        <v>0.60416666666666663</v>
      </c>
      <c r="J3922" s="27"/>
      <c r="K3922" s="27">
        <v>0.3</v>
      </c>
      <c r="L3922" s="27">
        <v>0.7</v>
      </c>
      <c r="M3922" s="27">
        <v>1</v>
      </c>
      <c r="N3922" s="27" t="s">
        <v>2163</v>
      </c>
      <c r="O3922" s="30">
        <v>202007888</v>
      </c>
      <c r="P3922" s="22"/>
      <c r="Q3922" s="22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9"/>
    </row>
    <row r="3923" spans="1:29" x14ac:dyDescent="0.25">
      <c r="A3923" s="27">
        <v>1997</v>
      </c>
      <c r="B3923" s="27" t="s">
        <v>5423</v>
      </c>
      <c r="C3923" s="27" t="s">
        <v>674</v>
      </c>
      <c r="D3923" s="27" t="s">
        <v>752</v>
      </c>
      <c r="E3923" s="27" t="s">
        <v>4815</v>
      </c>
      <c r="F3923" s="28">
        <v>35635</v>
      </c>
      <c r="G3923" s="29">
        <v>0.63888888888888895</v>
      </c>
      <c r="H3923" s="28">
        <v>35635</v>
      </c>
      <c r="I3923" s="29">
        <v>0.66666666666666663</v>
      </c>
      <c r="J3923" s="27" t="s">
        <v>889</v>
      </c>
      <c r="K3923" s="27">
        <v>0</v>
      </c>
      <c r="L3923" s="27">
        <v>0.2</v>
      </c>
      <c r="M3923" s="27">
        <v>0.2</v>
      </c>
      <c r="N3923" s="27" t="s">
        <v>882</v>
      </c>
      <c r="O3923" s="30">
        <v>202007614</v>
      </c>
      <c r="P3923" s="22"/>
      <c r="Q3923" s="22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9"/>
    </row>
    <row r="3924" spans="1:29" x14ac:dyDescent="0.25">
      <c r="A3924" s="27">
        <v>1997</v>
      </c>
      <c r="B3924" s="27" t="s">
        <v>5506</v>
      </c>
      <c r="C3924" s="27" t="s">
        <v>674</v>
      </c>
      <c r="D3924" s="27" t="s">
        <v>3841</v>
      </c>
      <c r="E3924" s="27" t="s">
        <v>4085</v>
      </c>
      <c r="F3924" s="28">
        <v>35635</v>
      </c>
      <c r="G3924" s="29">
        <v>0.67013888888888884</v>
      </c>
      <c r="H3924" s="28">
        <v>35635</v>
      </c>
      <c r="I3924" s="29">
        <v>0.70833333333333337</v>
      </c>
      <c r="J3924" s="27" t="s">
        <v>889</v>
      </c>
      <c r="K3924" s="27">
        <v>0</v>
      </c>
      <c r="L3924" s="27">
        <v>0.02</v>
      </c>
      <c r="M3924" s="27">
        <v>0.02</v>
      </c>
      <c r="N3924" s="27" t="s">
        <v>882</v>
      </c>
      <c r="O3924" s="30">
        <v>201900565</v>
      </c>
      <c r="P3924" s="22"/>
      <c r="Q3924" s="22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9"/>
    </row>
    <row r="3925" spans="1:29" x14ac:dyDescent="0.25">
      <c r="A3925" s="27">
        <v>1997</v>
      </c>
      <c r="B3925" s="27" t="s">
        <v>2643</v>
      </c>
      <c r="C3925" s="27" t="s">
        <v>2231</v>
      </c>
      <c r="D3925" s="27" t="s">
        <v>2268</v>
      </c>
      <c r="E3925" s="27" t="s">
        <v>1007</v>
      </c>
      <c r="F3925" s="28">
        <v>35635</v>
      </c>
      <c r="G3925" s="29">
        <v>0.70138888888888884</v>
      </c>
      <c r="H3925" s="28">
        <v>35635</v>
      </c>
      <c r="I3925" s="29">
        <v>0.77083333333333337</v>
      </c>
      <c r="J3925" s="27" t="s">
        <v>889</v>
      </c>
      <c r="K3925" s="27">
        <v>0.1</v>
      </c>
      <c r="L3925" s="27">
        <v>0.4</v>
      </c>
      <c r="M3925" s="27">
        <v>0.5</v>
      </c>
      <c r="N3925" s="27" t="s">
        <v>882</v>
      </c>
      <c r="O3925" s="30">
        <v>201905810</v>
      </c>
      <c r="P3925" s="22"/>
      <c r="Q3925" s="22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9"/>
    </row>
    <row r="3926" spans="1:29" x14ac:dyDescent="0.25">
      <c r="A3926" s="27">
        <v>1997</v>
      </c>
      <c r="B3926" s="27" t="s">
        <v>5422</v>
      </c>
      <c r="C3926" s="27" t="s">
        <v>674</v>
      </c>
      <c r="D3926" s="27" t="s">
        <v>853</v>
      </c>
      <c r="E3926" s="27" t="s">
        <v>819</v>
      </c>
      <c r="F3926" s="28">
        <v>35635</v>
      </c>
      <c r="G3926" s="29">
        <v>0.90277777777777779</v>
      </c>
      <c r="H3926" s="28">
        <v>35635</v>
      </c>
      <c r="I3926" s="29">
        <v>0.95833333333333337</v>
      </c>
      <c r="J3926" s="27" t="s">
        <v>889</v>
      </c>
      <c r="K3926" s="27">
        <v>0</v>
      </c>
      <c r="L3926" s="27">
        <v>0.25</v>
      </c>
      <c r="M3926" s="27">
        <v>0.25</v>
      </c>
      <c r="N3926" s="27" t="s">
        <v>882</v>
      </c>
      <c r="O3926" s="30">
        <v>201706072</v>
      </c>
      <c r="P3926" s="22"/>
      <c r="Q3926" s="22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9"/>
    </row>
    <row r="3927" spans="1:29" x14ac:dyDescent="0.25">
      <c r="A3927" s="27">
        <v>1997</v>
      </c>
      <c r="B3927" s="27" t="s">
        <v>5422</v>
      </c>
      <c r="C3927" s="27" t="s">
        <v>674</v>
      </c>
      <c r="D3927" s="27" t="s">
        <v>853</v>
      </c>
      <c r="E3927" s="27" t="s">
        <v>819</v>
      </c>
      <c r="F3927" s="28">
        <v>35635</v>
      </c>
      <c r="G3927" s="29">
        <v>0.98125000000000007</v>
      </c>
      <c r="H3927" s="28">
        <v>35636</v>
      </c>
      <c r="I3927" s="29">
        <v>4.1666666666666664E-2</v>
      </c>
      <c r="J3927" s="27" t="s">
        <v>889</v>
      </c>
      <c r="K3927" s="27">
        <v>0</v>
      </c>
      <c r="L3927" s="27">
        <v>0.1</v>
      </c>
      <c r="M3927" s="27">
        <v>0.1</v>
      </c>
      <c r="N3927" s="27" t="s">
        <v>882</v>
      </c>
      <c r="O3927" s="30">
        <v>201907357</v>
      </c>
      <c r="P3927" s="22"/>
      <c r="Q3927" s="22"/>
      <c r="R3927" s="16"/>
      <c r="S3927" s="16"/>
      <c r="T3927" s="16"/>
      <c r="U3927" s="16"/>
      <c r="V3927" s="16"/>
      <c r="W3927" s="16"/>
      <c r="X3927" s="16"/>
      <c r="Y3927" s="16"/>
      <c r="Z3927" s="16"/>
      <c r="AA3927" s="16"/>
      <c r="AB3927" s="16"/>
      <c r="AC3927" s="19"/>
    </row>
    <row r="3928" spans="1:29" x14ac:dyDescent="0.25">
      <c r="A3928" s="27">
        <v>1997</v>
      </c>
      <c r="B3928" s="27" t="s">
        <v>5420</v>
      </c>
      <c r="C3928" s="27" t="s">
        <v>674</v>
      </c>
      <c r="D3928" s="27" t="s">
        <v>802</v>
      </c>
      <c r="E3928" s="27" t="s">
        <v>3916</v>
      </c>
      <c r="F3928" s="28">
        <v>35636</v>
      </c>
      <c r="G3928" s="29">
        <v>3.8194444444444441E-2</v>
      </c>
      <c r="H3928" s="28">
        <v>35636</v>
      </c>
      <c r="I3928" s="29">
        <v>6.25E-2</v>
      </c>
      <c r="J3928" s="27" t="s">
        <v>889</v>
      </c>
      <c r="K3928" s="27">
        <v>0</v>
      </c>
      <c r="L3928" s="27">
        <v>0.01</v>
      </c>
      <c r="M3928" s="27">
        <v>0.01</v>
      </c>
      <c r="N3928" s="27" t="s">
        <v>882</v>
      </c>
      <c r="O3928" s="30">
        <v>202004558</v>
      </c>
      <c r="P3928" s="22"/>
      <c r="Q3928" s="22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9"/>
    </row>
    <row r="3929" spans="1:29" x14ac:dyDescent="0.25">
      <c r="A3929" s="27">
        <v>1997</v>
      </c>
      <c r="B3929" s="27" t="s">
        <v>5422</v>
      </c>
      <c r="C3929" s="27" t="s">
        <v>674</v>
      </c>
      <c r="D3929" s="27" t="s">
        <v>853</v>
      </c>
      <c r="E3929" s="27" t="s">
        <v>819</v>
      </c>
      <c r="F3929" s="28">
        <v>35636</v>
      </c>
      <c r="G3929" s="29">
        <v>6.25E-2</v>
      </c>
      <c r="H3929" s="28">
        <v>35636</v>
      </c>
      <c r="I3929" s="29">
        <v>0.11805555555555557</v>
      </c>
      <c r="J3929" s="27" t="s">
        <v>889</v>
      </c>
      <c r="K3929" s="27">
        <v>0</v>
      </c>
      <c r="L3929" s="27">
        <v>0.05</v>
      </c>
      <c r="M3929" s="27">
        <v>0.05</v>
      </c>
      <c r="N3929" s="27" t="s">
        <v>882</v>
      </c>
      <c r="O3929" s="30">
        <v>202006607</v>
      </c>
      <c r="P3929" s="22"/>
      <c r="Q3929" s="22"/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9"/>
    </row>
    <row r="3930" spans="1:29" x14ac:dyDescent="0.25">
      <c r="A3930" s="27">
        <v>1997</v>
      </c>
      <c r="B3930" s="27" t="s">
        <v>2644</v>
      </c>
      <c r="C3930" s="27" t="s">
        <v>2231</v>
      </c>
      <c r="D3930" s="27" t="s">
        <v>2576</v>
      </c>
      <c r="E3930" s="27" t="s">
        <v>2645</v>
      </c>
      <c r="F3930" s="28">
        <v>35636</v>
      </c>
      <c r="G3930" s="29">
        <v>0.15486111111111112</v>
      </c>
      <c r="H3930" s="28">
        <v>35636</v>
      </c>
      <c r="I3930" s="29">
        <v>0.3576388888888889</v>
      </c>
      <c r="J3930" s="27"/>
      <c r="K3930" s="27">
        <v>0.25</v>
      </c>
      <c r="L3930" s="27">
        <v>0</v>
      </c>
      <c r="M3930" s="27">
        <v>0.25</v>
      </c>
      <c r="N3930" s="27" t="s">
        <v>2163</v>
      </c>
      <c r="O3930" s="30">
        <v>201706403</v>
      </c>
      <c r="P3930" s="22"/>
      <c r="Q3930" s="22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6"/>
      <c r="AC3930" s="19"/>
    </row>
    <row r="3931" spans="1:29" x14ac:dyDescent="0.25">
      <c r="A3931" s="27">
        <v>1997</v>
      </c>
      <c r="B3931" s="27" t="s">
        <v>5422</v>
      </c>
      <c r="C3931" s="27" t="s">
        <v>674</v>
      </c>
      <c r="D3931" s="27" t="s">
        <v>853</v>
      </c>
      <c r="E3931" s="27" t="s">
        <v>819</v>
      </c>
      <c r="F3931" s="28">
        <v>35636</v>
      </c>
      <c r="G3931" s="29">
        <v>0.4284722222222222</v>
      </c>
      <c r="H3931" s="28">
        <v>35636</v>
      </c>
      <c r="I3931" s="29">
        <v>0.46875</v>
      </c>
      <c r="J3931" s="27" t="s">
        <v>889</v>
      </c>
      <c r="K3931" s="27">
        <v>0</v>
      </c>
      <c r="L3931" s="27">
        <v>0.02</v>
      </c>
      <c r="M3931" s="27">
        <v>0.02</v>
      </c>
      <c r="N3931" s="27" t="s">
        <v>882</v>
      </c>
      <c r="O3931" s="30">
        <v>201705254</v>
      </c>
      <c r="P3931" s="22"/>
      <c r="Q3931" s="22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9"/>
    </row>
    <row r="3932" spans="1:29" x14ac:dyDescent="0.25">
      <c r="A3932" s="27">
        <v>1997</v>
      </c>
      <c r="B3932" s="27" t="s">
        <v>5419</v>
      </c>
      <c r="C3932" s="27" t="s">
        <v>674</v>
      </c>
      <c r="D3932" s="27" t="s">
        <v>802</v>
      </c>
      <c r="E3932" s="27" t="s">
        <v>3844</v>
      </c>
      <c r="F3932" s="28">
        <v>35636</v>
      </c>
      <c r="G3932" s="29">
        <v>0.57291666666666663</v>
      </c>
      <c r="H3932" s="28">
        <v>35636</v>
      </c>
      <c r="I3932" s="29">
        <v>0.66666666666666663</v>
      </c>
      <c r="J3932" s="27" t="s">
        <v>889</v>
      </c>
      <c r="K3932" s="27">
        <v>0</v>
      </c>
      <c r="L3932" s="27">
        <v>0.05</v>
      </c>
      <c r="M3932" s="27">
        <v>0.05</v>
      </c>
      <c r="N3932" s="27" t="s">
        <v>882</v>
      </c>
      <c r="O3932" s="30">
        <v>201908050</v>
      </c>
      <c r="P3932" s="22"/>
      <c r="Q3932" s="22"/>
      <c r="R3932" s="16"/>
      <c r="S3932" s="16"/>
      <c r="T3932" s="16"/>
      <c r="U3932" s="16"/>
      <c r="V3932" s="16"/>
      <c r="W3932" s="16"/>
      <c r="X3932" s="16"/>
      <c r="Y3932" s="16"/>
      <c r="Z3932" s="16"/>
      <c r="AA3932" s="16"/>
      <c r="AB3932" s="16"/>
      <c r="AC3932" s="19"/>
    </row>
    <row r="3933" spans="1:29" x14ac:dyDescent="0.25">
      <c r="A3933" s="27">
        <v>1997</v>
      </c>
      <c r="B3933" s="27" t="s">
        <v>5422</v>
      </c>
      <c r="C3933" s="27" t="s">
        <v>674</v>
      </c>
      <c r="D3933" s="27" t="s">
        <v>853</v>
      </c>
      <c r="E3933" s="27" t="s">
        <v>819</v>
      </c>
      <c r="F3933" s="28">
        <v>35636</v>
      </c>
      <c r="G3933" s="29">
        <v>0.59722222222222221</v>
      </c>
      <c r="H3933" s="28">
        <v>35636</v>
      </c>
      <c r="I3933" s="29">
        <v>0.6875</v>
      </c>
      <c r="J3933" s="27" t="s">
        <v>889</v>
      </c>
      <c r="K3933" s="27">
        <v>0</v>
      </c>
      <c r="L3933" s="27">
        <v>0.1</v>
      </c>
      <c r="M3933" s="27">
        <v>0.1</v>
      </c>
      <c r="N3933" s="27" t="s">
        <v>882</v>
      </c>
      <c r="O3933" s="30">
        <v>202007855</v>
      </c>
      <c r="P3933" s="22"/>
      <c r="Q3933" s="22"/>
      <c r="R3933" s="16"/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9"/>
    </row>
    <row r="3934" spans="1:29" x14ac:dyDescent="0.25">
      <c r="A3934" s="27">
        <v>1997</v>
      </c>
      <c r="B3934" s="27" t="s">
        <v>2644</v>
      </c>
      <c r="C3934" s="27" t="s">
        <v>2231</v>
      </c>
      <c r="D3934" s="27" t="s">
        <v>2576</v>
      </c>
      <c r="E3934" s="27" t="s">
        <v>2645</v>
      </c>
      <c r="F3934" s="28">
        <v>35636</v>
      </c>
      <c r="G3934" s="29">
        <v>0.625</v>
      </c>
      <c r="H3934" s="28">
        <v>35636</v>
      </c>
      <c r="I3934" s="29">
        <v>0.63888888888888895</v>
      </c>
      <c r="J3934" s="27" t="s">
        <v>889</v>
      </c>
      <c r="K3934" s="27">
        <v>2.5000000000000001E-2</v>
      </c>
      <c r="L3934" s="27">
        <v>0</v>
      </c>
      <c r="M3934" s="27">
        <v>2.5000000000000001E-2</v>
      </c>
      <c r="N3934" s="27" t="s">
        <v>882</v>
      </c>
      <c r="O3934" s="30">
        <v>201706966</v>
      </c>
      <c r="P3934" s="22"/>
      <c r="Q3934" s="22"/>
      <c r="R3934" s="16"/>
      <c r="S3934" s="16"/>
      <c r="T3934" s="16"/>
      <c r="U3934" s="16"/>
      <c r="V3934" s="16"/>
      <c r="W3934" s="16"/>
      <c r="X3934" s="16"/>
      <c r="Y3934" s="16"/>
      <c r="Z3934" s="16"/>
      <c r="AA3934" s="16"/>
      <c r="AB3934" s="16"/>
      <c r="AC3934" s="19"/>
    </row>
    <row r="3935" spans="1:29" x14ac:dyDescent="0.25">
      <c r="A3935" s="27">
        <v>1997</v>
      </c>
      <c r="B3935" s="27" t="s">
        <v>5418</v>
      </c>
      <c r="C3935" s="27" t="s">
        <v>674</v>
      </c>
      <c r="D3935" s="27" t="s">
        <v>752</v>
      </c>
      <c r="E3935" s="27" t="s">
        <v>4184</v>
      </c>
      <c r="F3935" s="28">
        <v>35636</v>
      </c>
      <c r="G3935" s="29">
        <v>0.63888888888888895</v>
      </c>
      <c r="H3935" s="28">
        <v>35636</v>
      </c>
      <c r="I3935" s="29">
        <v>0.69097222222222221</v>
      </c>
      <c r="J3935" s="27" t="s">
        <v>889</v>
      </c>
      <c r="K3935" s="27">
        <v>0</v>
      </c>
      <c r="L3935" s="27">
        <v>0.08</v>
      </c>
      <c r="M3935" s="27">
        <v>0.08</v>
      </c>
      <c r="N3935" s="27" t="s">
        <v>882</v>
      </c>
      <c r="O3935" s="30">
        <v>201705312</v>
      </c>
      <c r="P3935" s="22"/>
      <c r="Q3935" s="22"/>
      <c r="R3935" s="16"/>
      <c r="S3935" s="16"/>
      <c r="T3935" s="16"/>
      <c r="U3935" s="16"/>
      <c r="V3935" s="16"/>
      <c r="W3935" s="16"/>
      <c r="X3935" s="16"/>
      <c r="Y3935" s="16"/>
      <c r="Z3935" s="16"/>
      <c r="AA3935" s="16"/>
      <c r="AB3935" s="16"/>
      <c r="AC3935" s="19"/>
    </row>
    <row r="3936" spans="1:29" x14ac:dyDescent="0.25">
      <c r="A3936" s="27">
        <v>1997</v>
      </c>
      <c r="B3936" s="27" t="s">
        <v>5416</v>
      </c>
      <c r="C3936" s="27" t="s">
        <v>674</v>
      </c>
      <c r="D3936" s="27" t="s">
        <v>3933</v>
      </c>
      <c r="E3936" s="27" t="s">
        <v>4464</v>
      </c>
      <c r="F3936" s="28">
        <v>35636</v>
      </c>
      <c r="G3936" s="29">
        <v>0.69097222222222221</v>
      </c>
      <c r="H3936" s="28">
        <v>35636</v>
      </c>
      <c r="I3936" s="29">
        <v>0.72222222222222221</v>
      </c>
      <c r="J3936" s="27" t="s">
        <v>889</v>
      </c>
      <c r="K3936" s="27">
        <v>0</v>
      </c>
      <c r="L3936" s="27">
        <v>0.05</v>
      </c>
      <c r="M3936" s="27">
        <v>0.05</v>
      </c>
      <c r="N3936" s="27" t="s">
        <v>882</v>
      </c>
      <c r="O3936" s="30">
        <v>201706412</v>
      </c>
      <c r="P3936" s="22"/>
      <c r="Q3936" s="22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9"/>
    </row>
    <row r="3937" spans="1:29" x14ac:dyDescent="0.25">
      <c r="A3937" s="27">
        <v>1997</v>
      </c>
      <c r="B3937" s="27" t="s">
        <v>5422</v>
      </c>
      <c r="C3937" s="27" t="s">
        <v>674</v>
      </c>
      <c r="D3937" s="27" t="s">
        <v>853</v>
      </c>
      <c r="E3937" s="27" t="s">
        <v>819</v>
      </c>
      <c r="F3937" s="28">
        <v>35636</v>
      </c>
      <c r="G3937" s="29">
        <v>0.72916666666666663</v>
      </c>
      <c r="H3937" s="28">
        <v>35636</v>
      </c>
      <c r="I3937" s="29">
        <v>0.77430555555555547</v>
      </c>
      <c r="J3937" s="27" t="s">
        <v>889</v>
      </c>
      <c r="K3937" s="27">
        <v>0</v>
      </c>
      <c r="L3937" s="27">
        <v>0.08</v>
      </c>
      <c r="M3937" s="27">
        <v>0.08</v>
      </c>
      <c r="N3937" s="27" t="s">
        <v>882</v>
      </c>
      <c r="O3937" s="30">
        <v>201601879</v>
      </c>
      <c r="P3937" s="22"/>
      <c r="Q3937" s="22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9"/>
    </row>
    <row r="3938" spans="1:29" x14ac:dyDescent="0.25">
      <c r="A3938" s="27">
        <v>1997</v>
      </c>
      <c r="B3938" s="27" t="s">
        <v>2015</v>
      </c>
      <c r="C3938" s="27" t="s">
        <v>676</v>
      </c>
      <c r="D3938" s="27" t="s">
        <v>887</v>
      </c>
      <c r="E3938" s="27" t="s">
        <v>1558</v>
      </c>
      <c r="F3938" s="28">
        <v>35636</v>
      </c>
      <c r="G3938" s="29">
        <v>0.73263888888888884</v>
      </c>
      <c r="H3938" s="28">
        <v>35636</v>
      </c>
      <c r="I3938" s="29">
        <v>0.875</v>
      </c>
      <c r="J3938" s="27" t="s">
        <v>889</v>
      </c>
      <c r="K3938" s="27">
        <v>0</v>
      </c>
      <c r="L3938" s="27">
        <v>1</v>
      </c>
      <c r="M3938" s="27">
        <v>1</v>
      </c>
      <c r="N3938" s="27" t="s">
        <v>882</v>
      </c>
      <c r="O3938" s="30">
        <v>201907474</v>
      </c>
      <c r="P3938" s="22"/>
      <c r="Q3938" s="22"/>
      <c r="R3938" s="16"/>
      <c r="S3938" s="16"/>
      <c r="T3938" s="16"/>
      <c r="U3938" s="16"/>
      <c r="V3938" s="16"/>
      <c r="W3938" s="16"/>
      <c r="X3938" s="16"/>
      <c r="Y3938" s="16"/>
      <c r="Z3938" s="16"/>
      <c r="AA3938" s="16"/>
      <c r="AB3938" s="16"/>
      <c r="AC3938" s="19"/>
    </row>
    <row r="3939" spans="1:29" x14ac:dyDescent="0.25">
      <c r="A3939" s="27">
        <v>1997</v>
      </c>
      <c r="B3939" s="27" t="s">
        <v>5421</v>
      </c>
      <c r="C3939" s="27" t="s">
        <v>674</v>
      </c>
      <c r="D3939" s="27" t="s">
        <v>3884</v>
      </c>
      <c r="E3939" s="27" t="s">
        <v>5239</v>
      </c>
      <c r="F3939" s="28">
        <v>35636</v>
      </c>
      <c r="G3939" s="29">
        <v>0.73958333333333337</v>
      </c>
      <c r="H3939" s="28">
        <v>35636</v>
      </c>
      <c r="I3939" s="29">
        <v>0.8125</v>
      </c>
      <c r="J3939" s="27" t="s">
        <v>889</v>
      </c>
      <c r="K3939" s="27">
        <v>0</v>
      </c>
      <c r="L3939" s="27">
        <v>0.02</v>
      </c>
      <c r="M3939" s="27">
        <v>0.02</v>
      </c>
      <c r="N3939" s="27" t="s">
        <v>882</v>
      </c>
      <c r="O3939" s="30">
        <v>201900148</v>
      </c>
      <c r="P3939" s="22"/>
      <c r="Q3939" s="22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9"/>
    </row>
    <row r="3940" spans="1:29" x14ac:dyDescent="0.25">
      <c r="A3940" s="27">
        <v>1997</v>
      </c>
      <c r="B3940" s="27" t="s">
        <v>5422</v>
      </c>
      <c r="C3940" s="27" t="s">
        <v>674</v>
      </c>
      <c r="D3940" s="27" t="s">
        <v>853</v>
      </c>
      <c r="E3940" s="27" t="s">
        <v>819</v>
      </c>
      <c r="F3940" s="28">
        <v>35636</v>
      </c>
      <c r="G3940" s="29">
        <v>0.79166666666666663</v>
      </c>
      <c r="H3940" s="28">
        <v>35636</v>
      </c>
      <c r="I3940" s="29">
        <v>0.83333333333333337</v>
      </c>
      <c r="J3940" s="27" t="s">
        <v>889</v>
      </c>
      <c r="K3940" s="27">
        <v>0</v>
      </c>
      <c r="L3940" s="27">
        <v>0.1</v>
      </c>
      <c r="M3940" s="27">
        <v>0.1</v>
      </c>
      <c r="N3940" s="27" t="s">
        <v>882</v>
      </c>
      <c r="O3940" s="30">
        <v>201704851</v>
      </c>
      <c r="P3940" s="22"/>
      <c r="Q3940" s="22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9"/>
    </row>
    <row r="3941" spans="1:29" x14ac:dyDescent="0.25">
      <c r="A3941" s="27">
        <v>1997</v>
      </c>
      <c r="B3941" s="27" t="s">
        <v>5419</v>
      </c>
      <c r="C3941" s="27" t="s">
        <v>674</v>
      </c>
      <c r="D3941" s="27" t="s">
        <v>802</v>
      </c>
      <c r="E3941" s="27" t="s">
        <v>3844</v>
      </c>
      <c r="F3941" s="28">
        <v>35636</v>
      </c>
      <c r="G3941" s="29">
        <v>0.82638888888888884</v>
      </c>
      <c r="H3941" s="28">
        <v>35636</v>
      </c>
      <c r="I3941" s="29">
        <v>0.90277777777777779</v>
      </c>
      <c r="J3941" s="27" t="s">
        <v>889</v>
      </c>
      <c r="K3941" s="27">
        <v>0</v>
      </c>
      <c r="L3941" s="27">
        <v>0.1</v>
      </c>
      <c r="M3941" s="27">
        <v>0.1</v>
      </c>
      <c r="N3941" s="27" t="s">
        <v>882</v>
      </c>
      <c r="O3941" s="30">
        <v>202009360</v>
      </c>
      <c r="P3941" s="22"/>
      <c r="Q3941" s="22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9"/>
    </row>
    <row r="3942" spans="1:29" x14ac:dyDescent="0.25">
      <c r="A3942" s="27">
        <v>1997</v>
      </c>
      <c r="B3942" s="27" t="s">
        <v>2025</v>
      </c>
      <c r="C3942" s="27" t="s">
        <v>676</v>
      </c>
      <c r="D3942" s="27" t="s">
        <v>901</v>
      </c>
      <c r="E3942" s="27" t="s">
        <v>816</v>
      </c>
      <c r="F3942" s="28">
        <v>35636</v>
      </c>
      <c r="G3942" s="29">
        <v>0.84027777777777779</v>
      </c>
      <c r="H3942" s="28">
        <v>35636</v>
      </c>
      <c r="I3942" s="29">
        <v>0.86458333333333337</v>
      </c>
      <c r="J3942" s="27" t="s">
        <v>889</v>
      </c>
      <c r="K3942" s="27">
        <v>0</v>
      </c>
      <c r="L3942" s="27">
        <v>0.05</v>
      </c>
      <c r="M3942" s="27">
        <v>0.05</v>
      </c>
      <c r="N3942" s="27" t="s">
        <v>882</v>
      </c>
      <c r="O3942" s="30">
        <v>201004304</v>
      </c>
      <c r="P3942" s="22"/>
      <c r="Q3942" s="22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9"/>
    </row>
    <row r="3943" spans="1:29" x14ac:dyDescent="0.25">
      <c r="A3943" s="27">
        <v>1997</v>
      </c>
      <c r="B3943" s="27" t="s">
        <v>5422</v>
      </c>
      <c r="C3943" s="27" t="s">
        <v>674</v>
      </c>
      <c r="D3943" s="27" t="s">
        <v>853</v>
      </c>
      <c r="E3943" s="27" t="s">
        <v>819</v>
      </c>
      <c r="F3943" s="28">
        <v>35636</v>
      </c>
      <c r="G3943" s="29">
        <v>0.90972222222222221</v>
      </c>
      <c r="H3943" s="28">
        <v>35636</v>
      </c>
      <c r="I3943" s="29">
        <v>0.93402777777777779</v>
      </c>
      <c r="J3943" s="27" t="s">
        <v>889</v>
      </c>
      <c r="K3943" s="27">
        <v>0</v>
      </c>
      <c r="L3943" s="27">
        <v>0.02</v>
      </c>
      <c r="M3943" s="27">
        <v>0.02</v>
      </c>
      <c r="N3943" s="27" t="s">
        <v>882</v>
      </c>
      <c r="O3943" s="30">
        <v>202005035</v>
      </c>
      <c r="P3943" s="22"/>
      <c r="Q3943" s="22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9"/>
    </row>
    <row r="3944" spans="1:29" x14ac:dyDescent="0.25">
      <c r="A3944" s="27">
        <v>1997</v>
      </c>
      <c r="B3944" s="27" t="s">
        <v>5415</v>
      </c>
      <c r="C3944" s="27" t="s">
        <v>674</v>
      </c>
      <c r="D3944" s="27" t="s">
        <v>3841</v>
      </c>
      <c r="E3944" s="27" t="s">
        <v>3946</v>
      </c>
      <c r="F3944" s="28">
        <v>35636</v>
      </c>
      <c r="G3944" s="29">
        <v>0.97222222222222221</v>
      </c>
      <c r="H3944" s="28">
        <v>35636</v>
      </c>
      <c r="I3944" s="29">
        <v>0.99652777777777779</v>
      </c>
      <c r="J3944" s="27" t="s">
        <v>889</v>
      </c>
      <c r="K3944" s="27">
        <v>0</v>
      </c>
      <c r="L3944" s="27">
        <v>0.01</v>
      </c>
      <c r="M3944" s="27">
        <v>0.01</v>
      </c>
      <c r="N3944" s="27" t="s">
        <v>882</v>
      </c>
      <c r="O3944" s="30">
        <v>201906108</v>
      </c>
      <c r="P3944" s="22"/>
      <c r="Q3944" s="22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9"/>
    </row>
    <row r="3945" spans="1:29" x14ac:dyDescent="0.25">
      <c r="A3945" s="27">
        <v>1997</v>
      </c>
      <c r="B3945" s="27" t="s">
        <v>5412</v>
      </c>
      <c r="C3945" s="27" t="s">
        <v>674</v>
      </c>
      <c r="D3945" s="27" t="s">
        <v>802</v>
      </c>
      <c r="E3945" s="27" t="s">
        <v>3916</v>
      </c>
      <c r="F3945" s="28">
        <v>35637</v>
      </c>
      <c r="G3945" s="29">
        <v>2.7777777777777776E-2</v>
      </c>
      <c r="H3945" s="28">
        <v>35637</v>
      </c>
      <c r="I3945" s="29">
        <v>7.2916666666666671E-2</v>
      </c>
      <c r="J3945" s="27" t="s">
        <v>889</v>
      </c>
      <c r="K3945" s="27">
        <v>0</v>
      </c>
      <c r="L3945" s="27">
        <v>0.03</v>
      </c>
      <c r="M3945" s="27">
        <v>0.03</v>
      </c>
      <c r="N3945" s="27" t="s">
        <v>882</v>
      </c>
      <c r="O3945" s="30">
        <v>201907915</v>
      </c>
      <c r="P3945" s="22"/>
      <c r="Q3945" s="22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9"/>
    </row>
    <row r="3946" spans="1:29" x14ac:dyDescent="0.25">
      <c r="A3946" s="27">
        <v>1997</v>
      </c>
      <c r="B3946" s="27" t="s">
        <v>5412</v>
      </c>
      <c r="C3946" s="27" t="s">
        <v>674</v>
      </c>
      <c r="D3946" s="27" t="s">
        <v>802</v>
      </c>
      <c r="E3946" s="27" t="s">
        <v>3916</v>
      </c>
      <c r="F3946" s="28">
        <v>35637</v>
      </c>
      <c r="G3946" s="29">
        <v>2.7777777777777776E-2</v>
      </c>
      <c r="H3946" s="28">
        <v>35637</v>
      </c>
      <c r="I3946" s="29">
        <v>7.2916666666666671E-2</v>
      </c>
      <c r="J3946" s="27" t="s">
        <v>889</v>
      </c>
      <c r="K3946" s="27">
        <v>0</v>
      </c>
      <c r="L3946" s="27">
        <v>0.03</v>
      </c>
      <c r="M3946" s="27">
        <v>0.03</v>
      </c>
      <c r="N3946" s="27" t="s">
        <v>882</v>
      </c>
      <c r="O3946" s="30">
        <v>201907007</v>
      </c>
      <c r="P3946" s="22"/>
      <c r="Q3946" s="22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9"/>
    </row>
    <row r="3947" spans="1:29" x14ac:dyDescent="0.25">
      <c r="A3947" s="27">
        <v>1997</v>
      </c>
      <c r="B3947" s="27" t="s">
        <v>5411</v>
      </c>
      <c r="C3947" s="27" t="s">
        <v>674</v>
      </c>
      <c r="D3947" s="27" t="s">
        <v>853</v>
      </c>
      <c r="E3947" s="27" t="s">
        <v>819</v>
      </c>
      <c r="F3947" s="28">
        <v>35637</v>
      </c>
      <c r="G3947" s="29">
        <v>0.23958333333333334</v>
      </c>
      <c r="H3947" s="28">
        <v>35637</v>
      </c>
      <c r="I3947" s="29">
        <v>0.29166666666666669</v>
      </c>
      <c r="J3947" s="27" t="s">
        <v>889</v>
      </c>
      <c r="K3947" s="27">
        <v>0</v>
      </c>
      <c r="L3947" s="27">
        <v>0.02</v>
      </c>
      <c r="M3947" s="27">
        <v>0.02</v>
      </c>
      <c r="N3947" s="27" t="s">
        <v>882</v>
      </c>
      <c r="O3947" s="30">
        <v>201806673</v>
      </c>
      <c r="P3947" s="22"/>
      <c r="Q3947" s="22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9"/>
    </row>
    <row r="3948" spans="1:29" x14ac:dyDescent="0.25">
      <c r="A3948" s="27">
        <v>1997</v>
      </c>
      <c r="B3948" s="27" t="s">
        <v>2768</v>
      </c>
      <c r="C3948" s="27" t="s">
        <v>2231</v>
      </c>
      <c r="D3948" s="27" t="s">
        <v>2581</v>
      </c>
      <c r="E3948" s="27" t="s">
        <v>2769</v>
      </c>
      <c r="F3948" s="28">
        <v>35637</v>
      </c>
      <c r="G3948" s="29">
        <v>0.27986111111111112</v>
      </c>
      <c r="H3948" s="28">
        <v>35637</v>
      </c>
      <c r="I3948" s="29">
        <v>0.31805555555555554</v>
      </c>
      <c r="J3948" s="27" t="s">
        <v>889</v>
      </c>
      <c r="K3948" s="27">
        <v>0.02</v>
      </c>
      <c r="L3948" s="27">
        <v>0</v>
      </c>
      <c r="M3948" s="27">
        <v>0.02</v>
      </c>
      <c r="N3948" s="27" t="s">
        <v>882</v>
      </c>
      <c r="O3948" s="30">
        <v>201907771</v>
      </c>
      <c r="P3948" s="22"/>
      <c r="Q3948" s="22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9"/>
    </row>
    <row r="3949" spans="1:29" x14ac:dyDescent="0.25">
      <c r="A3949" s="27">
        <v>1997</v>
      </c>
      <c r="B3949" s="27" t="s">
        <v>5409</v>
      </c>
      <c r="C3949" s="27" t="s">
        <v>674</v>
      </c>
      <c r="D3949" s="27" t="s">
        <v>853</v>
      </c>
      <c r="E3949" s="27" t="s">
        <v>5399</v>
      </c>
      <c r="F3949" s="28">
        <v>35637</v>
      </c>
      <c r="G3949" s="29">
        <v>0.53472222222222221</v>
      </c>
      <c r="H3949" s="28">
        <v>35637</v>
      </c>
      <c r="I3949" s="29">
        <v>0.55555555555555558</v>
      </c>
      <c r="J3949" s="27" t="s">
        <v>889</v>
      </c>
      <c r="K3949" s="27">
        <v>0</v>
      </c>
      <c r="L3949" s="27">
        <v>0.05</v>
      </c>
      <c r="M3949" s="27">
        <v>0.05</v>
      </c>
      <c r="N3949" s="27" t="s">
        <v>882</v>
      </c>
      <c r="O3949" s="30">
        <v>202007216</v>
      </c>
      <c r="P3949" s="22"/>
      <c r="Q3949" s="22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9"/>
    </row>
    <row r="3950" spans="1:29" x14ac:dyDescent="0.25">
      <c r="A3950" s="27">
        <v>1997</v>
      </c>
      <c r="B3950" s="27" t="s">
        <v>5451</v>
      </c>
      <c r="C3950" s="27" t="s">
        <v>674</v>
      </c>
      <c r="D3950" s="27" t="s">
        <v>3859</v>
      </c>
      <c r="E3950" s="27" t="s">
        <v>807</v>
      </c>
      <c r="F3950" s="28">
        <v>35637</v>
      </c>
      <c r="G3950" s="29">
        <v>0.53819444444444442</v>
      </c>
      <c r="H3950" s="28">
        <v>35637</v>
      </c>
      <c r="I3950" s="29">
        <v>0.5625</v>
      </c>
      <c r="J3950" s="27" t="s">
        <v>889</v>
      </c>
      <c r="K3950" s="27">
        <v>0</v>
      </c>
      <c r="L3950" s="27">
        <v>0.06</v>
      </c>
      <c r="M3950" s="27">
        <v>0.06</v>
      </c>
      <c r="N3950" s="27" t="s">
        <v>882</v>
      </c>
      <c r="O3950" s="30">
        <v>202004816</v>
      </c>
      <c r="P3950" s="22"/>
      <c r="Q3950" s="22"/>
      <c r="R3950" s="16"/>
      <c r="S3950" s="16"/>
      <c r="T3950" s="16"/>
      <c r="U3950" s="16"/>
      <c r="V3950" s="16"/>
      <c r="W3950" s="16"/>
      <c r="X3950" s="16"/>
      <c r="Y3950" s="16"/>
      <c r="Z3950" s="16"/>
      <c r="AA3950" s="16"/>
      <c r="AB3950" s="16"/>
      <c r="AC3950" s="19"/>
    </row>
    <row r="3951" spans="1:29" x14ac:dyDescent="0.25">
      <c r="A3951" s="27">
        <v>1997</v>
      </c>
      <c r="B3951" s="27" t="s">
        <v>5564</v>
      </c>
      <c r="C3951" s="27" t="s">
        <v>674</v>
      </c>
      <c r="D3951" s="27" t="s">
        <v>4988</v>
      </c>
      <c r="E3951" s="27" t="s">
        <v>3865</v>
      </c>
      <c r="F3951" s="28">
        <v>35637</v>
      </c>
      <c r="G3951" s="29">
        <v>0.57638888888888895</v>
      </c>
      <c r="H3951" s="28">
        <v>35637</v>
      </c>
      <c r="I3951" s="29">
        <v>0.61805555555555558</v>
      </c>
      <c r="J3951" s="27" t="s">
        <v>889</v>
      </c>
      <c r="K3951" s="27">
        <v>0</v>
      </c>
      <c r="L3951" s="27">
        <v>0.01</v>
      </c>
      <c r="M3951" s="27">
        <v>0.01</v>
      </c>
      <c r="N3951" s="27" t="s">
        <v>882</v>
      </c>
      <c r="O3951" s="30">
        <v>202006427</v>
      </c>
      <c r="P3951" s="22"/>
      <c r="Q3951" s="22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9"/>
    </row>
    <row r="3952" spans="1:29" x14ac:dyDescent="0.25">
      <c r="A3952" s="27">
        <v>1997</v>
      </c>
      <c r="B3952" s="27" t="s">
        <v>2747</v>
      </c>
      <c r="C3952" s="27" t="s">
        <v>2231</v>
      </c>
      <c r="D3952" s="27" t="s">
        <v>2576</v>
      </c>
      <c r="E3952" s="27" t="s">
        <v>2576</v>
      </c>
      <c r="F3952" s="28">
        <v>35637</v>
      </c>
      <c r="G3952" s="29">
        <v>0.57986111111111105</v>
      </c>
      <c r="H3952" s="28">
        <v>35637</v>
      </c>
      <c r="I3952" s="29">
        <v>0.64236111111111105</v>
      </c>
      <c r="J3952" s="27"/>
      <c r="K3952" s="27">
        <v>0.26</v>
      </c>
      <c r="L3952" s="27">
        <v>0</v>
      </c>
      <c r="M3952" s="27">
        <v>0.26</v>
      </c>
      <c r="N3952" s="27" t="s">
        <v>2163</v>
      </c>
      <c r="O3952" s="30">
        <v>201706534</v>
      </c>
      <c r="P3952" s="22"/>
      <c r="Q3952" s="22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9"/>
    </row>
    <row r="3953" spans="1:29" x14ac:dyDescent="0.25">
      <c r="A3953" s="27">
        <v>1997</v>
      </c>
      <c r="B3953" s="27" t="s">
        <v>5419</v>
      </c>
      <c r="C3953" s="27" t="s">
        <v>674</v>
      </c>
      <c r="D3953" s="27" t="s">
        <v>802</v>
      </c>
      <c r="E3953" s="27" t="s">
        <v>3844</v>
      </c>
      <c r="F3953" s="28">
        <v>35637</v>
      </c>
      <c r="G3953" s="29">
        <v>0.58680555555555558</v>
      </c>
      <c r="H3953" s="28">
        <v>35637</v>
      </c>
      <c r="I3953" s="29">
        <v>0.62152777777777779</v>
      </c>
      <c r="J3953" s="27" t="s">
        <v>889</v>
      </c>
      <c r="K3953" s="27">
        <v>0</v>
      </c>
      <c r="L3953" s="27">
        <v>0.03</v>
      </c>
      <c r="M3953" s="27">
        <v>0.03</v>
      </c>
      <c r="N3953" s="27" t="s">
        <v>882</v>
      </c>
      <c r="O3953" s="30">
        <v>202004293</v>
      </c>
      <c r="P3953" s="22"/>
      <c r="Q3953" s="22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9"/>
    </row>
    <row r="3954" spans="1:29" x14ac:dyDescent="0.25">
      <c r="A3954" s="27">
        <v>1997</v>
      </c>
      <c r="B3954" s="27" t="s">
        <v>5419</v>
      </c>
      <c r="C3954" s="27" t="s">
        <v>674</v>
      </c>
      <c r="D3954" s="27" t="s">
        <v>802</v>
      </c>
      <c r="E3954" s="27" t="s">
        <v>3844</v>
      </c>
      <c r="F3954" s="28">
        <v>35637</v>
      </c>
      <c r="G3954" s="29">
        <v>0.58680555555555558</v>
      </c>
      <c r="H3954" s="28">
        <v>35637</v>
      </c>
      <c r="I3954" s="29">
        <v>0.62152777777777779</v>
      </c>
      <c r="J3954" s="27" t="s">
        <v>889</v>
      </c>
      <c r="K3954" s="27">
        <v>0</v>
      </c>
      <c r="L3954" s="27">
        <v>0.03</v>
      </c>
      <c r="M3954" s="27">
        <v>0.03</v>
      </c>
      <c r="N3954" s="27" t="s">
        <v>882</v>
      </c>
      <c r="O3954" s="30">
        <v>201705457</v>
      </c>
      <c r="P3954" s="22"/>
      <c r="Q3954" s="22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9"/>
    </row>
    <row r="3955" spans="1:29" x14ac:dyDescent="0.25">
      <c r="A3955" s="27">
        <v>1997</v>
      </c>
      <c r="B3955" s="27" t="s">
        <v>5410</v>
      </c>
      <c r="C3955" s="27" t="s">
        <v>674</v>
      </c>
      <c r="D3955" s="27" t="s">
        <v>853</v>
      </c>
      <c r="E3955" s="27" t="s">
        <v>819</v>
      </c>
      <c r="F3955" s="28">
        <v>35637</v>
      </c>
      <c r="G3955" s="29">
        <v>0.59722222222222221</v>
      </c>
      <c r="H3955" s="28">
        <v>35637</v>
      </c>
      <c r="I3955" s="29">
        <v>0.8125</v>
      </c>
      <c r="J3955" s="27" t="s">
        <v>889</v>
      </c>
      <c r="K3955" s="27">
        <v>3</v>
      </c>
      <c r="L3955" s="27">
        <v>7</v>
      </c>
      <c r="M3955" s="27">
        <v>10</v>
      </c>
      <c r="N3955" s="27" t="s">
        <v>882</v>
      </c>
      <c r="O3955" s="30">
        <v>202004258</v>
      </c>
      <c r="P3955" s="22"/>
      <c r="Q3955" s="22"/>
      <c r="R3955" s="16"/>
      <c r="S3955" s="16"/>
      <c r="T3955" s="16"/>
      <c r="U3955" s="16"/>
      <c r="V3955" s="16"/>
      <c r="W3955" s="16"/>
      <c r="X3955" s="16"/>
      <c r="Y3955" s="16"/>
      <c r="Z3955" s="16"/>
      <c r="AA3955" s="16"/>
      <c r="AB3955" s="16"/>
      <c r="AC3955" s="19"/>
    </row>
    <row r="3956" spans="1:29" x14ac:dyDescent="0.25">
      <c r="A3956" s="27">
        <v>1997</v>
      </c>
      <c r="B3956" s="27" t="s">
        <v>5410</v>
      </c>
      <c r="C3956" s="27" t="s">
        <v>674</v>
      </c>
      <c r="D3956" s="27" t="s">
        <v>853</v>
      </c>
      <c r="E3956" s="27" t="s">
        <v>819</v>
      </c>
      <c r="F3956" s="28">
        <v>35637</v>
      </c>
      <c r="G3956" s="29">
        <v>0.59722222222222221</v>
      </c>
      <c r="H3956" s="28">
        <v>35637</v>
      </c>
      <c r="I3956" s="29">
        <v>0.97916666666666663</v>
      </c>
      <c r="J3956" s="27" t="s">
        <v>889</v>
      </c>
      <c r="K3956" s="27">
        <v>3</v>
      </c>
      <c r="L3956" s="27">
        <v>7</v>
      </c>
      <c r="M3956" s="27">
        <v>10</v>
      </c>
      <c r="N3956" s="27" t="s">
        <v>882</v>
      </c>
      <c r="O3956" s="30">
        <v>201805000</v>
      </c>
      <c r="P3956" s="22"/>
      <c r="Q3956" s="22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9"/>
    </row>
    <row r="3957" spans="1:29" x14ac:dyDescent="0.25">
      <c r="A3957" s="27">
        <v>1997</v>
      </c>
      <c r="B3957" s="27" t="s">
        <v>2650</v>
      </c>
      <c r="C3957" s="27" t="s">
        <v>2231</v>
      </c>
      <c r="D3957" s="27" t="s">
        <v>2581</v>
      </c>
      <c r="E3957" s="27" t="s">
        <v>2635</v>
      </c>
      <c r="F3957" s="28">
        <v>35637</v>
      </c>
      <c r="G3957" s="29">
        <v>0.61041666666666672</v>
      </c>
      <c r="H3957" s="28">
        <v>35637</v>
      </c>
      <c r="I3957" s="29">
        <v>0.6875</v>
      </c>
      <c r="J3957" s="27"/>
      <c r="K3957" s="27">
        <v>0.57999999999999996</v>
      </c>
      <c r="L3957" s="27">
        <v>0</v>
      </c>
      <c r="M3957" s="27">
        <v>0.57999999999999996</v>
      </c>
      <c r="N3957" s="27" t="s">
        <v>2163</v>
      </c>
      <c r="O3957" s="30">
        <v>201205991</v>
      </c>
      <c r="P3957" s="22"/>
      <c r="Q3957" s="22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9"/>
    </row>
    <row r="3958" spans="1:29" x14ac:dyDescent="0.25">
      <c r="A3958" s="27">
        <v>1997</v>
      </c>
      <c r="B3958" s="27" t="s">
        <v>5425</v>
      </c>
      <c r="C3958" s="27" t="s">
        <v>674</v>
      </c>
      <c r="D3958" s="27" t="s">
        <v>853</v>
      </c>
      <c r="E3958" s="27" t="s">
        <v>5426</v>
      </c>
      <c r="F3958" s="28">
        <v>35637</v>
      </c>
      <c r="G3958" s="29">
        <v>0.61111111111111105</v>
      </c>
      <c r="H3958" s="28">
        <v>35637</v>
      </c>
      <c r="I3958" s="29">
        <v>0.63194444444444442</v>
      </c>
      <c r="J3958" s="27" t="s">
        <v>889</v>
      </c>
      <c r="K3958" s="27">
        <v>0</v>
      </c>
      <c r="L3958" s="27">
        <v>0.05</v>
      </c>
      <c r="M3958" s="27">
        <v>0.05</v>
      </c>
      <c r="N3958" s="27" t="s">
        <v>882</v>
      </c>
      <c r="O3958" s="30">
        <v>202008867</v>
      </c>
      <c r="P3958" s="22"/>
      <c r="Q3958" s="22"/>
      <c r="R3958" s="16"/>
      <c r="S3958" s="16"/>
      <c r="T3958" s="16"/>
      <c r="U3958" s="16"/>
      <c r="V3958" s="16"/>
      <c r="W3958" s="16"/>
      <c r="X3958" s="16"/>
      <c r="Y3958" s="16"/>
      <c r="Z3958" s="16"/>
      <c r="AA3958" s="16"/>
      <c r="AB3958" s="16"/>
      <c r="AC3958" s="19"/>
    </row>
    <row r="3959" spans="1:29" x14ac:dyDescent="0.25">
      <c r="A3959" s="27">
        <v>1997</v>
      </c>
      <c r="B3959" s="27" t="s">
        <v>5425</v>
      </c>
      <c r="C3959" s="27" t="s">
        <v>674</v>
      </c>
      <c r="D3959" s="27" t="s">
        <v>853</v>
      </c>
      <c r="E3959" s="27" t="s">
        <v>5426</v>
      </c>
      <c r="F3959" s="28">
        <v>35637</v>
      </c>
      <c r="G3959" s="29">
        <v>0.61111111111111105</v>
      </c>
      <c r="H3959" s="28">
        <v>35637</v>
      </c>
      <c r="I3959" s="29">
        <v>0.63194444444444442</v>
      </c>
      <c r="J3959" s="27" t="s">
        <v>889</v>
      </c>
      <c r="K3959" s="27">
        <v>0</v>
      </c>
      <c r="L3959" s="27">
        <v>0.05</v>
      </c>
      <c r="M3959" s="27">
        <v>0.05</v>
      </c>
      <c r="N3959" s="27" t="s">
        <v>882</v>
      </c>
      <c r="O3959" s="30">
        <v>202000416</v>
      </c>
      <c r="P3959" s="22"/>
      <c r="Q3959" s="22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9"/>
    </row>
    <row r="3960" spans="1:29" x14ac:dyDescent="0.25">
      <c r="A3960" s="27">
        <v>1997</v>
      </c>
      <c r="B3960" s="27" t="s">
        <v>2010</v>
      </c>
      <c r="C3960" s="27" t="s">
        <v>676</v>
      </c>
      <c r="D3960" s="27" t="s">
        <v>905</v>
      </c>
      <c r="E3960" s="27" t="s">
        <v>1363</v>
      </c>
      <c r="F3960" s="28">
        <v>35637</v>
      </c>
      <c r="G3960" s="29">
        <v>0.61458333333333337</v>
      </c>
      <c r="H3960" s="28">
        <v>35637</v>
      </c>
      <c r="I3960" s="29">
        <v>0.70138888888888884</v>
      </c>
      <c r="J3960" s="27" t="s">
        <v>889</v>
      </c>
      <c r="K3960" s="27">
        <v>0</v>
      </c>
      <c r="L3960" s="27">
        <v>0.09</v>
      </c>
      <c r="M3960" s="27">
        <v>0.09</v>
      </c>
      <c r="N3960" s="27" t="s">
        <v>882</v>
      </c>
      <c r="O3960" s="30">
        <v>201909521</v>
      </c>
      <c r="P3960" s="22"/>
      <c r="Q3960" s="22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9"/>
    </row>
    <row r="3961" spans="1:29" x14ac:dyDescent="0.25">
      <c r="A3961" s="27">
        <v>1997</v>
      </c>
      <c r="B3961" s="27" t="s">
        <v>5417</v>
      </c>
      <c r="C3961" s="27" t="s">
        <v>674</v>
      </c>
      <c r="D3961" s="27" t="s">
        <v>3859</v>
      </c>
      <c r="E3961" s="27" t="s">
        <v>3993</v>
      </c>
      <c r="F3961" s="28">
        <v>35637</v>
      </c>
      <c r="G3961" s="29">
        <v>0.63194444444444442</v>
      </c>
      <c r="H3961" s="28">
        <v>35637</v>
      </c>
      <c r="I3961" s="29">
        <v>0.65972222222222221</v>
      </c>
      <c r="J3961" s="27" t="s">
        <v>889</v>
      </c>
      <c r="K3961" s="27">
        <v>0</v>
      </c>
      <c r="L3961" s="27">
        <v>0.05</v>
      </c>
      <c r="M3961" s="27">
        <v>0.05</v>
      </c>
      <c r="N3961" s="27" t="s">
        <v>882</v>
      </c>
      <c r="O3961" s="30">
        <v>201407779</v>
      </c>
      <c r="P3961" s="22"/>
      <c r="Q3961" s="22"/>
      <c r="R3961" s="16"/>
      <c r="S3961" s="16"/>
      <c r="T3961" s="16"/>
      <c r="U3961" s="16"/>
      <c r="V3961" s="16"/>
      <c r="W3961" s="16"/>
      <c r="X3961" s="16"/>
      <c r="Y3961" s="16"/>
      <c r="Z3961" s="16"/>
      <c r="AA3961" s="16"/>
      <c r="AB3961" s="16"/>
      <c r="AC3961" s="19"/>
    </row>
    <row r="3962" spans="1:29" x14ac:dyDescent="0.25">
      <c r="A3962" s="27">
        <v>1997</v>
      </c>
      <c r="B3962" s="27" t="s">
        <v>2651</v>
      </c>
      <c r="C3962" s="27" t="s">
        <v>2231</v>
      </c>
      <c r="D3962" s="27" t="s">
        <v>2299</v>
      </c>
      <c r="E3962" s="27" t="s">
        <v>2300</v>
      </c>
      <c r="F3962" s="28">
        <v>35637</v>
      </c>
      <c r="G3962" s="29">
        <v>0.63888888888888895</v>
      </c>
      <c r="H3962" s="28">
        <v>35637</v>
      </c>
      <c r="I3962" s="29">
        <v>0.70833333333333337</v>
      </c>
      <c r="J3962" s="27"/>
      <c r="K3962" s="27">
        <v>0</v>
      </c>
      <c r="L3962" s="27">
        <v>0.04</v>
      </c>
      <c r="M3962" s="27">
        <v>0.04</v>
      </c>
      <c r="N3962" s="27" t="s">
        <v>2163</v>
      </c>
      <c r="O3962" s="27">
        <v>202112345</v>
      </c>
      <c r="P3962" s="22"/>
      <c r="Q3962" s="22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9"/>
    </row>
    <row r="3963" spans="1:29" x14ac:dyDescent="0.25">
      <c r="A3963" s="27">
        <v>1997</v>
      </c>
      <c r="B3963" s="27" t="s">
        <v>5464</v>
      </c>
      <c r="C3963" s="27" t="s">
        <v>674</v>
      </c>
      <c r="D3963" s="27" t="s">
        <v>3859</v>
      </c>
      <c r="E3963" s="27" t="s">
        <v>3984</v>
      </c>
      <c r="F3963" s="28">
        <v>35637</v>
      </c>
      <c r="G3963" s="29">
        <v>0.66666666666666663</v>
      </c>
      <c r="H3963" s="28">
        <v>35637</v>
      </c>
      <c r="I3963" s="29">
        <v>0.69791666666666663</v>
      </c>
      <c r="J3963" s="27" t="s">
        <v>889</v>
      </c>
      <c r="K3963" s="27">
        <v>0</v>
      </c>
      <c r="L3963" s="27">
        <v>0.03</v>
      </c>
      <c r="M3963" s="27">
        <v>0.03</v>
      </c>
      <c r="N3963" s="27" t="s">
        <v>882</v>
      </c>
      <c r="O3963" s="30">
        <v>202008127</v>
      </c>
      <c r="P3963" s="22"/>
      <c r="Q3963" s="22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9"/>
    </row>
    <row r="3964" spans="1:29" x14ac:dyDescent="0.25">
      <c r="A3964" s="27">
        <v>1997</v>
      </c>
      <c r="B3964" s="27" t="s">
        <v>2596</v>
      </c>
      <c r="C3964" s="27" t="s">
        <v>2231</v>
      </c>
      <c r="D3964" s="27" t="s">
        <v>2232</v>
      </c>
      <c r="E3964" s="27" t="s">
        <v>2233</v>
      </c>
      <c r="F3964" s="28">
        <v>35637</v>
      </c>
      <c r="G3964" s="29">
        <v>0.67152777777777783</v>
      </c>
      <c r="H3964" s="28">
        <v>35637</v>
      </c>
      <c r="I3964" s="29">
        <v>0.71527777777777779</v>
      </c>
      <c r="J3964" s="27"/>
      <c r="K3964" s="27">
        <v>0</v>
      </c>
      <c r="L3964" s="27">
        <v>0.3</v>
      </c>
      <c r="M3964" s="27">
        <v>0.3</v>
      </c>
      <c r="N3964" s="27" t="s">
        <v>2163</v>
      </c>
      <c r="O3964" s="30">
        <v>202009533</v>
      </c>
      <c r="P3964" s="22"/>
      <c r="Q3964" s="22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9"/>
    </row>
    <row r="3965" spans="1:29" x14ac:dyDescent="0.25">
      <c r="A3965" s="27">
        <v>1997</v>
      </c>
      <c r="B3965" s="27" t="s">
        <v>5414</v>
      </c>
      <c r="C3965" s="27" t="s">
        <v>674</v>
      </c>
      <c r="D3965" s="27" t="s">
        <v>3830</v>
      </c>
      <c r="E3965" s="27" t="s">
        <v>702</v>
      </c>
      <c r="F3965" s="28">
        <v>35637</v>
      </c>
      <c r="G3965" s="29">
        <v>0.67708333333333337</v>
      </c>
      <c r="H3965" s="28">
        <v>35637</v>
      </c>
      <c r="I3965" s="29">
        <v>0.74791666666666667</v>
      </c>
      <c r="J3965" s="27" t="s">
        <v>889</v>
      </c>
      <c r="K3965" s="27">
        <v>0</v>
      </c>
      <c r="L3965" s="27">
        <v>0.15</v>
      </c>
      <c r="M3965" s="27">
        <v>0.15</v>
      </c>
      <c r="N3965" s="27" t="s">
        <v>882</v>
      </c>
      <c r="O3965" s="30">
        <v>201909653</v>
      </c>
      <c r="P3965" s="22"/>
      <c r="Q3965" s="22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9"/>
    </row>
    <row r="3966" spans="1:29" x14ac:dyDescent="0.25">
      <c r="A3966" s="27">
        <v>1997</v>
      </c>
      <c r="B3966" s="27" t="s">
        <v>5414</v>
      </c>
      <c r="C3966" s="27" t="s">
        <v>674</v>
      </c>
      <c r="D3966" s="27" t="s">
        <v>3830</v>
      </c>
      <c r="E3966" s="27" t="s">
        <v>702</v>
      </c>
      <c r="F3966" s="28">
        <v>35637</v>
      </c>
      <c r="G3966" s="29">
        <v>0.6791666666666667</v>
      </c>
      <c r="H3966" s="28">
        <v>35637</v>
      </c>
      <c r="I3966" s="29">
        <v>0.75</v>
      </c>
      <c r="J3966" s="27" t="s">
        <v>889</v>
      </c>
      <c r="K3966" s="27">
        <v>0</v>
      </c>
      <c r="L3966" s="27">
        <v>0.15</v>
      </c>
      <c r="M3966" s="27">
        <v>0.15</v>
      </c>
      <c r="N3966" s="27" t="s">
        <v>882</v>
      </c>
      <c r="O3966" s="30">
        <v>201705580</v>
      </c>
      <c r="P3966" s="22"/>
      <c r="Q3966" s="22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9"/>
    </row>
    <row r="3967" spans="1:29" x14ac:dyDescent="0.25">
      <c r="A3967" s="27">
        <v>1997</v>
      </c>
      <c r="B3967" s="27" t="s">
        <v>2009</v>
      </c>
      <c r="C3967" s="27" t="s">
        <v>676</v>
      </c>
      <c r="D3967" s="27" t="s">
        <v>901</v>
      </c>
      <c r="E3967" s="27" t="s">
        <v>1382</v>
      </c>
      <c r="F3967" s="28">
        <v>35637</v>
      </c>
      <c r="G3967" s="29">
        <v>0.69791666666666663</v>
      </c>
      <c r="H3967" s="28">
        <v>35637</v>
      </c>
      <c r="I3967" s="29">
        <v>0.75</v>
      </c>
      <c r="J3967" s="27" t="s">
        <v>889</v>
      </c>
      <c r="K3967" s="27">
        <v>0</v>
      </c>
      <c r="L3967" s="27">
        <v>0.2</v>
      </c>
      <c r="M3967" s="27">
        <v>0.2</v>
      </c>
      <c r="N3967" s="27" t="s">
        <v>882</v>
      </c>
      <c r="O3967" s="30">
        <v>201806581</v>
      </c>
      <c r="P3967" s="22"/>
      <c r="Q3967" s="22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9"/>
    </row>
    <row r="3968" spans="1:29" x14ac:dyDescent="0.25">
      <c r="A3968" s="27">
        <v>1997</v>
      </c>
      <c r="B3968" s="27" t="s">
        <v>5413</v>
      </c>
      <c r="C3968" s="27" t="s">
        <v>674</v>
      </c>
      <c r="D3968" s="27" t="s">
        <v>802</v>
      </c>
      <c r="E3968" s="27" t="s">
        <v>3931</v>
      </c>
      <c r="F3968" s="28">
        <v>35637</v>
      </c>
      <c r="G3968" s="29">
        <v>0.78819444444444453</v>
      </c>
      <c r="H3968" s="28">
        <v>35637</v>
      </c>
      <c r="I3968" s="29">
        <v>0.84375</v>
      </c>
      <c r="J3968" s="27" t="s">
        <v>889</v>
      </c>
      <c r="K3968" s="27">
        <v>0</v>
      </c>
      <c r="L3968" s="27">
        <v>0.1</v>
      </c>
      <c r="M3968" s="27">
        <v>0.1</v>
      </c>
      <c r="N3968" s="27" t="s">
        <v>882</v>
      </c>
      <c r="O3968" s="30">
        <v>201806416</v>
      </c>
      <c r="P3968" s="22"/>
      <c r="Q3968" s="22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9"/>
    </row>
    <row r="3969" spans="1:29" x14ac:dyDescent="0.25">
      <c r="A3969" s="27">
        <v>1997</v>
      </c>
      <c r="B3969" s="27" t="s">
        <v>5408</v>
      </c>
      <c r="C3969" s="27" t="s">
        <v>674</v>
      </c>
      <c r="D3969" s="27" t="s">
        <v>802</v>
      </c>
      <c r="E3969" s="27" t="s">
        <v>816</v>
      </c>
      <c r="F3969" s="28">
        <v>35637</v>
      </c>
      <c r="G3969" s="29">
        <v>0.80555555555555547</v>
      </c>
      <c r="H3969" s="28">
        <v>35637</v>
      </c>
      <c r="I3969" s="29">
        <v>0.82638888888888884</v>
      </c>
      <c r="J3969" s="27" t="s">
        <v>889</v>
      </c>
      <c r="K3969" s="27">
        <v>0</v>
      </c>
      <c r="L3969" s="27">
        <v>0.05</v>
      </c>
      <c r="M3969" s="27">
        <v>0.05</v>
      </c>
      <c r="N3969" s="27" t="s">
        <v>882</v>
      </c>
      <c r="O3969" s="30">
        <v>202004244</v>
      </c>
      <c r="P3969" s="22"/>
      <c r="Q3969" s="22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9"/>
    </row>
    <row r="3970" spans="1:29" x14ac:dyDescent="0.25">
      <c r="A3970" s="27">
        <v>1997</v>
      </c>
      <c r="B3970" s="27" t="s">
        <v>2012</v>
      </c>
      <c r="C3970" s="27" t="s">
        <v>676</v>
      </c>
      <c r="D3970" s="27" t="s">
        <v>901</v>
      </c>
      <c r="E3970" s="27" t="s">
        <v>1643</v>
      </c>
      <c r="F3970" s="28">
        <v>35637</v>
      </c>
      <c r="G3970" s="29">
        <v>0.82986111111111116</v>
      </c>
      <c r="H3970" s="28">
        <v>35637</v>
      </c>
      <c r="I3970" s="29">
        <v>0.89930555555555547</v>
      </c>
      <c r="J3970" s="27" t="s">
        <v>889</v>
      </c>
      <c r="K3970" s="27">
        <v>0</v>
      </c>
      <c r="L3970" s="27">
        <v>0.5</v>
      </c>
      <c r="M3970" s="27">
        <v>0.5</v>
      </c>
      <c r="N3970" s="27" t="s">
        <v>882</v>
      </c>
      <c r="O3970" s="30">
        <v>201706534</v>
      </c>
      <c r="P3970" s="22"/>
      <c r="Q3970" s="22"/>
      <c r="R3970" s="16"/>
      <c r="S3970" s="16"/>
      <c r="T3970" s="16"/>
      <c r="U3970" s="16"/>
      <c r="V3970" s="16"/>
      <c r="W3970" s="16"/>
      <c r="X3970" s="16"/>
      <c r="Y3970" s="16"/>
      <c r="Z3970" s="16"/>
      <c r="AA3970" s="16"/>
      <c r="AB3970" s="16"/>
      <c r="AC3970" s="19"/>
    </row>
    <row r="3971" spans="1:29" x14ac:dyDescent="0.25">
      <c r="A3971" s="27">
        <v>1997</v>
      </c>
      <c r="B3971" s="27" t="s">
        <v>4987</v>
      </c>
      <c r="C3971" s="27" t="s">
        <v>674</v>
      </c>
      <c r="D3971" s="27" t="s">
        <v>4988</v>
      </c>
      <c r="E3971" s="27" t="s">
        <v>809</v>
      </c>
      <c r="F3971" s="28">
        <v>35637</v>
      </c>
      <c r="G3971" s="29">
        <v>0.84722222222222221</v>
      </c>
      <c r="H3971" s="28">
        <v>35637</v>
      </c>
      <c r="I3971" s="29">
        <v>0.92361111111111116</v>
      </c>
      <c r="J3971" s="27" t="s">
        <v>889</v>
      </c>
      <c r="K3971" s="27">
        <v>0</v>
      </c>
      <c r="L3971" s="27">
        <v>0.2</v>
      </c>
      <c r="M3971" s="27">
        <v>0.2</v>
      </c>
      <c r="N3971" s="27" t="s">
        <v>882</v>
      </c>
      <c r="O3971" s="30">
        <v>201705255</v>
      </c>
      <c r="P3971" s="22"/>
      <c r="Q3971" s="22"/>
      <c r="R3971" s="16"/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9"/>
    </row>
    <row r="3972" spans="1:29" x14ac:dyDescent="0.25">
      <c r="A3972" s="27">
        <v>1997</v>
      </c>
      <c r="B3972" s="27" t="s">
        <v>5405</v>
      </c>
      <c r="C3972" s="27" t="s">
        <v>674</v>
      </c>
      <c r="D3972" s="27" t="s">
        <v>853</v>
      </c>
      <c r="E3972" s="27" t="s">
        <v>819</v>
      </c>
      <c r="F3972" s="28">
        <v>35637</v>
      </c>
      <c r="G3972" s="29">
        <v>0.85069444444444453</v>
      </c>
      <c r="H3972" s="28">
        <v>35637</v>
      </c>
      <c r="I3972" s="29">
        <v>0.86805555555555547</v>
      </c>
      <c r="J3972" s="27" t="s">
        <v>889</v>
      </c>
      <c r="K3972" s="27">
        <v>0</v>
      </c>
      <c r="L3972" s="27">
        <v>0.2</v>
      </c>
      <c r="M3972" s="27">
        <v>0.2</v>
      </c>
      <c r="N3972" s="27" t="s">
        <v>882</v>
      </c>
      <c r="O3972" s="30">
        <v>201608551</v>
      </c>
      <c r="P3972" s="22"/>
      <c r="Q3972" s="22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9"/>
    </row>
    <row r="3973" spans="1:29" x14ac:dyDescent="0.25">
      <c r="A3973" s="27">
        <v>1997</v>
      </c>
      <c r="B3973" s="27" t="s">
        <v>5407</v>
      </c>
      <c r="C3973" s="27" t="s">
        <v>674</v>
      </c>
      <c r="D3973" s="27" t="s">
        <v>802</v>
      </c>
      <c r="E3973" s="27" t="s">
        <v>816</v>
      </c>
      <c r="F3973" s="28">
        <v>35637</v>
      </c>
      <c r="G3973" s="29">
        <v>0.85416666666666663</v>
      </c>
      <c r="H3973" s="28">
        <v>35637</v>
      </c>
      <c r="I3973" s="29">
        <v>0.90277777777777779</v>
      </c>
      <c r="J3973" s="27" t="s">
        <v>889</v>
      </c>
      <c r="K3973" s="27">
        <v>0</v>
      </c>
      <c r="L3973" s="27">
        <v>0.1</v>
      </c>
      <c r="M3973" s="27">
        <v>0.1</v>
      </c>
      <c r="N3973" s="27" t="s">
        <v>882</v>
      </c>
      <c r="O3973" s="30">
        <v>201705577</v>
      </c>
      <c r="P3973" s="22"/>
      <c r="Q3973" s="22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9"/>
    </row>
    <row r="3974" spans="1:29" x14ac:dyDescent="0.25">
      <c r="A3974" s="27">
        <v>1997</v>
      </c>
      <c r="B3974" s="27" t="s">
        <v>2646</v>
      </c>
      <c r="C3974" s="27" t="s">
        <v>2231</v>
      </c>
      <c r="D3974" s="27" t="s">
        <v>2340</v>
      </c>
      <c r="E3974" s="27" t="s">
        <v>2647</v>
      </c>
      <c r="F3974" s="28">
        <v>35637</v>
      </c>
      <c r="G3974" s="29">
        <v>0.85555555555555562</v>
      </c>
      <c r="H3974" s="28">
        <v>35637</v>
      </c>
      <c r="I3974" s="29">
        <v>0.88402777777777775</v>
      </c>
      <c r="J3974" s="27"/>
      <c r="K3974" s="27">
        <v>0</v>
      </c>
      <c r="L3974" s="27">
        <v>0.1</v>
      </c>
      <c r="M3974" s="27">
        <v>0.1</v>
      </c>
      <c r="N3974" s="27" t="s">
        <v>2163</v>
      </c>
      <c r="O3974" s="30">
        <v>201703591</v>
      </c>
      <c r="P3974" s="22"/>
      <c r="Q3974" s="22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9"/>
    </row>
    <row r="3975" spans="1:29" x14ac:dyDescent="0.25">
      <c r="A3975" s="27">
        <v>1997</v>
      </c>
      <c r="B3975" s="27" t="s">
        <v>5459</v>
      </c>
      <c r="C3975" s="27" t="s">
        <v>674</v>
      </c>
      <c r="D3975" s="27" t="s">
        <v>4988</v>
      </c>
      <c r="E3975" s="27" t="s">
        <v>5403</v>
      </c>
      <c r="F3975" s="28">
        <v>35637</v>
      </c>
      <c r="G3975" s="29">
        <v>0.87152777777777779</v>
      </c>
      <c r="H3975" s="28">
        <v>35637</v>
      </c>
      <c r="I3975" s="29">
        <v>0.89930555555555547</v>
      </c>
      <c r="J3975" s="27" t="s">
        <v>889</v>
      </c>
      <c r="K3975" s="27">
        <v>0</v>
      </c>
      <c r="L3975" s="27">
        <v>0.05</v>
      </c>
      <c r="M3975" s="27">
        <v>0.05</v>
      </c>
      <c r="N3975" s="27" t="s">
        <v>882</v>
      </c>
      <c r="O3975" s="30">
        <v>201906750</v>
      </c>
      <c r="P3975" s="22"/>
      <c r="Q3975" s="22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9"/>
    </row>
    <row r="3976" spans="1:29" x14ac:dyDescent="0.25">
      <c r="A3976" s="27">
        <v>1997</v>
      </c>
      <c r="B3976" s="27" t="s">
        <v>2580</v>
      </c>
      <c r="C3976" s="27" t="s">
        <v>2231</v>
      </c>
      <c r="D3976" s="27" t="s">
        <v>2581</v>
      </c>
      <c r="E3976" s="27" t="s">
        <v>2582</v>
      </c>
      <c r="F3976" s="28">
        <v>35637</v>
      </c>
      <c r="G3976" s="29">
        <v>0.94097222222222221</v>
      </c>
      <c r="H3976" s="28">
        <v>35638</v>
      </c>
      <c r="I3976" s="29">
        <v>0.72222222222222221</v>
      </c>
      <c r="J3976" s="27"/>
      <c r="K3976" s="27">
        <v>1.4</v>
      </c>
      <c r="L3976" s="27">
        <v>0</v>
      </c>
      <c r="M3976" s="27">
        <v>1.4</v>
      </c>
      <c r="N3976" s="27" t="s">
        <v>2163</v>
      </c>
      <c r="O3976" s="30">
        <v>202005845</v>
      </c>
      <c r="P3976" s="22"/>
      <c r="Q3976" s="22"/>
      <c r="R3976" s="16"/>
      <c r="S3976" s="16"/>
      <c r="T3976" s="16"/>
      <c r="U3976" s="16"/>
      <c r="V3976" s="16"/>
      <c r="W3976" s="16"/>
      <c r="X3976" s="16"/>
      <c r="Y3976" s="16"/>
      <c r="Z3976" s="16"/>
      <c r="AA3976" s="16"/>
      <c r="AB3976" s="16"/>
      <c r="AC3976" s="19"/>
    </row>
    <row r="3977" spans="1:29" x14ac:dyDescent="0.25">
      <c r="A3977" s="27">
        <v>1997</v>
      </c>
      <c r="B3977" s="27" t="s">
        <v>2589</v>
      </c>
      <c r="C3977" s="27" t="s">
        <v>2231</v>
      </c>
      <c r="D3977" s="27" t="s">
        <v>2581</v>
      </c>
      <c r="E3977" s="27" t="s">
        <v>2582</v>
      </c>
      <c r="F3977" s="28">
        <v>35637</v>
      </c>
      <c r="G3977" s="29">
        <v>0.94097222222222221</v>
      </c>
      <c r="H3977" s="28">
        <v>35638</v>
      </c>
      <c r="I3977" s="29">
        <v>0.72222222222222221</v>
      </c>
      <c r="J3977" s="27"/>
      <c r="K3977" s="27">
        <v>0.2</v>
      </c>
      <c r="L3977" s="27">
        <v>0</v>
      </c>
      <c r="M3977" s="27">
        <v>0.2</v>
      </c>
      <c r="N3977" s="27" t="s">
        <v>2163</v>
      </c>
      <c r="O3977" s="30">
        <v>201806406</v>
      </c>
      <c r="P3977" s="22"/>
      <c r="Q3977" s="22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9"/>
    </row>
    <row r="3978" spans="1:29" x14ac:dyDescent="0.25">
      <c r="A3978" s="27">
        <v>1997</v>
      </c>
      <c r="B3978" s="27" t="s">
        <v>2597</v>
      </c>
      <c r="C3978" s="27" t="s">
        <v>2231</v>
      </c>
      <c r="D3978" s="27" t="s">
        <v>2581</v>
      </c>
      <c r="E3978" s="27" t="s">
        <v>2582</v>
      </c>
      <c r="F3978" s="28">
        <v>35637</v>
      </c>
      <c r="G3978" s="29">
        <v>0.94097222222222221</v>
      </c>
      <c r="H3978" s="28">
        <v>35638</v>
      </c>
      <c r="I3978" s="29">
        <v>0.72222222222222221</v>
      </c>
      <c r="J3978" s="27"/>
      <c r="K3978" s="27">
        <v>0.4</v>
      </c>
      <c r="L3978" s="27">
        <v>0</v>
      </c>
      <c r="M3978" s="27">
        <v>0.4</v>
      </c>
      <c r="N3978" s="27" t="s">
        <v>2163</v>
      </c>
      <c r="O3978" s="30">
        <v>202005418</v>
      </c>
      <c r="P3978" s="22"/>
      <c r="Q3978" s="22"/>
      <c r="R3978" s="16"/>
      <c r="S3978" s="16"/>
      <c r="T3978" s="16"/>
      <c r="U3978" s="16"/>
      <c r="V3978" s="16"/>
      <c r="W3978" s="16"/>
      <c r="X3978" s="16"/>
      <c r="Y3978" s="16"/>
      <c r="Z3978" s="16"/>
      <c r="AA3978" s="16"/>
      <c r="AB3978" s="16"/>
      <c r="AC3978" s="19"/>
    </row>
    <row r="3979" spans="1:29" x14ac:dyDescent="0.25">
      <c r="A3979" s="27">
        <v>1997</v>
      </c>
      <c r="B3979" s="27" t="s">
        <v>2601</v>
      </c>
      <c r="C3979" s="27" t="s">
        <v>2231</v>
      </c>
      <c r="D3979" s="27" t="s">
        <v>2581</v>
      </c>
      <c r="E3979" s="27" t="s">
        <v>2582</v>
      </c>
      <c r="F3979" s="28">
        <v>35637</v>
      </c>
      <c r="G3979" s="29">
        <v>0.94097222222222221</v>
      </c>
      <c r="H3979" s="28">
        <v>35638</v>
      </c>
      <c r="I3979" s="29">
        <v>0.72222222222222221</v>
      </c>
      <c r="J3979" s="27"/>
      <c r="K3979" s="27">
        <v>0.24</v>
      </c>
      <c r="L3979" s="27">
        <v>0</v>
      </c>
      <c r="M3979" s="27">
        <v>0.24</v>
      </c>
      <c r="N3979" s="27" t="s">
        <v>2163</v>
      </c>
      <c r="O3979" s="30">
        <v>201904639</v>
      </c>
      <c r="P3979" s="22"/>
      <c r="Q3979" s="22"/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9"/>
    </row>
    <row r="3980" spans="1:29" x14ac:dyDescent="0.25">
      <c r="A3980" s="27">
        <v>1997</v>
      </c>
      <c r="B3980" s="27" t="s">
        <v>2626</v>
      </c>
      <c r="C3980" s="27" t="s">
        <v>2231</v>
      </c>
      <c r="D3980" s="27" t="s">
        <v>2581</v>
      </c>
      <c r="E3980" s="27" t="s">
        <v>2582</v>
      </c>
      <c r="F3980" s="28">
        <v>35637</v>
      </c>
      <c r="G3980" s="29">
        <v>0.94097222222222221</v>
      </c>
      <c r="H3980" s="28">
        <v>35638</v>
      </c>
      <c r="I3980" s="29">
        <v>0.72222222222222221</v>
      </c>
      <c r="J3980" s="27"/>
      <c r="K3980" s="27">
        <v>0.1</v>
      </c>
      <c r="L3980" s="27">
        <v>0</v>
      </c>
      <c r="M3980" s="27">
        <v>0.1</v>
      </c>
      <c r="N3980" s="27" t="s">
        <v>2163</v>
      </c>
      <c r="O3980" s="30">
        <v>202004393</v>
      </c>
      <c r="P3980" s="22"/>
      <c r="Q3980" s="22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9"/>
    </row>
    <row r="3981" spans="1:29" x14ac:dyDescent="0.25">
      <c r="A3981" s="27">
        <v>1997</v>
      </c>
      <c r="B3981" s="27" t="s">
        <v>2653</v>
      </c>
      <c r="C3981" s="27" t="s">
        <v>2231</v>
      </c>
      <c r="D3981" s="27" t="s">
        <v>2581</v>
      </c>
      <c r="E3981" s="27" t="s">
        <v>2582</v>
      </c>
      <c r="F3981" s="28">
        <v>35637</v>
      </c>
      <c r="G3981" s="29">
        <v>0.94097222222222221</v>
      </c>
      <c r="H3981" s="28">
        <v>35638</v>
      </c>
      <c r="I3981" s="29">
        <v>0.72222222222222221</v>
      </c>
      <c r="J3981" s="27"/>
      <c r="K3981" s="27">
        <v>0.09</v>
      </c>
      <c r="L3981" s="27">
        <v>0</v>
      </c>
      <c r="M3981" s="27">
        <v>0.09</v>
      </c>
      <c r="N3981" s="27" t="s">
        <v>2163</v>
      </c>
      <c r="O3981" s="30">
        <v>202008703</v>
      </c>
      <c r="P3981" s="22"/>
      <c r="Q3981" s="22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9"/>
    </row>
    <row r="3982" spans="1:29" x14ac:dyDescent="0.25">
      <c r="A3982" s="27">
        <v>1997</v>
      </c>
      <c r="B3982" s="27" t="s">
        <v>2648</v>
      </c>
      <c r="C3982" s="27" t="s">
        <v>2231</v>
      </c>
      <c r="D3982" s="27" t="s">
        <v>2246</v>
      </c>
      <c r="E3982" s="27" t="s">
        <v>2628</v>
      </c>
      <c r="F3982" s="28">
        <v>35637</v>
      </c>
      <c r="G3982" s="29">
        <v>0.95763888888888893</v>
      </c>
      <c r="H3982" s="28">
        <v>35637</v>
      </c>
      <c r="I3982" s="29">
        <v>3.125E-2</v>
      </c>
      <c r="J3982" s="27"/>
      <c r="K3982" s="27">
        <v>0.01</v>
      </c>
      <c r="L3982" s="27">
        <v>0</v>
      </c>
      <c r="M3982" s="27">
        <v>0.01</v>
      </c>
      <c r="N3982" s="27" t="s">
        <v>2163</v>
      </c>
      <c r="O3982" s="30">
        <v>201405811</v>
      </c>
      <c r="P3982" s="22"/>
      <c r="Q3982" s="22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9"/>
    </row>
    <row r="3983" spans="1:29" x14ac:dyDescent="0.25">
      <c r="A3983" s="27">
        <v>1997</v>
      </c>
      <c r="B3983" s="27" t="s">
        <v>5427</v>
      </c>
      <c r="C3983" s="27" t="s">
        <v>674</v>
      </c>
      <c r="D3983" s="27" t="s">
        <v>3859</v>
      </c>
      <c r="E3983" s="27" t="s">
        <v>4161</v>
      </c>
      <c r="F3983" s="28">
        <v>35637</v>
      </c>
      <c r="G3983" s="29">
        <v>0.95833333333333337</v>
      </c>
      <c r="H3983" s="28">
        <v>35638</v>
      </c>
      <c r="I3983" s="29">
        <v>2.0833333333333332E-2</v>
      </c>
      <c r="J3983" s="27" t="s">
        <v>889</v>
      </c>
      <c r="K3983" s="27">
        <v>0</v>
      </c>
      <c r="L3983" s="27">
        <v>0.3</v>
      </c>
      <c r="M3983" s="27">
        <v>0.3</v>
      </c>
      <c r="N3983" s="27" t="s">
        <v>882</v>
      </c>
      <c r="O3983" s="30">
        <v>201908075</v>
      </c>
      <c r="P3983" s="22"/>
      <c r="Q3983" s="22"/>
      <c r="R3983" s="16"/>
      <c r="S3983" s="16"/>
      <c r="T3983" s="16"/>
      <c r="U3983" s="16"/>
      <c r="V3983" s="16"/>
      <c r="W3983" s="16"/>
      <c r="X3983" s="16"/>
      <c r="Y3983" s="16"/>
      <c r="Z3983" s="16"/>
      <c r="AA3983" s="16"/>
      <c r="AB3983" s="16"/>
      <c r="AC3983" s="19"/>
    </row>
    <row r="3984" spans="1:29" x14ac:dyDescent="0.25">
      <c r="A3984" s="27">
        <v>1997</v>
      </c>
      <c r="B3984" s="27" t="s">
        <v>5432</v>
      </c>
      <c r="C3984" s="27" t="s">
        <v>674</v>
      </c>
      <c r="D3984" s="27" t="s">
        <v>853</v>
      </c>
      <c r="E3984" s="27" t="s">
        <v>4440</v>
      </c>
      <c r="F3984" s="28">
        <v>35637</v>
      </c>
      <c r="G3984" s="29">
        <v>0.97916666666666663</v>
      </c>
      <c r="H3984" s="28">
        <v>35638</v>
      </c>
      <c r="I3984" s="29">
        <v>3.472222222222222E-3</v>
      </c>
      <c r="J3984" s="27" t="s">
        <v>889</v>
      </c>
      <c r="K3984" s="27">
        <v>0</v>
      </c>
      <c r="L3984" s="27">
        <v>0.03</v>
      </c>
      <c r="M3984" s="27">
        <v>0.03</v>
      </c>
      <c r="N3984" s="27" t="s">
        <v>882</v>
      </c>
      <c r="O3984" s="30">
        <v>202004823</v>
      </c>
      <c r="P3984" s="22"/>
      <c r="Q3984" s="22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9"/>
    </row>
    <row r="3985" spans="1:29" x14ac:dyDescent="0.25">
      <c r="A3985" s="27">
        <v>1997</v>
      </c>
      <c r="B3985" s="27" t="s">
        <v>5272</v>
      </c>
      <c r="C3985" s="27" t="s">
        <v>674</v>
      </c>
      <c r="D3985" s="27" t="s">
        <v>3830</v>
      </c>
      <c r="E3985" s="27" t="s">
        <v>852</v>
      </c>
      <c r="F3985" s="28">
        <v>35638</v>
      </c>
      <c r="G3985" s="29">
        <v>6.9444444444444441E-3</v>
      </c>
      <c r="H3985" s="28">
        <v>35638</v>
      </c>
      <c r="I3985" s="29">
        <v>6.9444444444444434E-2</v>
      </c>
      <c r="J3985" s="27" t="s">
        <v>889</v>
      </c>
      <c r="K3985" s="27">
        <v>0</v>
      </c>
      <c r="L3985" s="27">
        <v>0.65</v>
      </c>
      <c r="M3985" s="27">
        <v>0.65</v>
      </c>
      <c r="N3985" s="27" t="s">
        <v>882</v>
      </c>
      <c r="O3985" s="30">
        <v>201806305</v>
      </c>
      <c r="P3985" s="22"/>
      <c r="Q3985" s="22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9"/>
    </row>
    <row r="3986" spans="1:29" x14ac:dyDescent="0.25">
      <c r="A3986" s="27">
        <v>1997</v>
      </c>
      <c r="B3986" s="27" t="s">
        <v>5404</v>
      </c>
      <c r="C3986" s="27" t="s">
        <v>674</v>
      </c>
      <c r="D3986" s="27" t="s">
        <v>802</v>
      </c>
      <c r="E3986" s="27" t="s">
        <v>816</v>
      </c>
      <c r="F3986" s="28">
        <v>35638</v>
      </c>
      <c r="G3986" s="29">
        <v>1.3888888888888888E-2</v>
      </c>
      <c r="H3986" s="28">
        <v>35638</v>
      </c>
      <c r="I3986" s="29">
        <v>3.8194444444444441E-2</v>
      </c>
      <c r="J3986" s="27" t="s">
        <v>889</v>
      </c>
      <c r="K3986" s="27">
        <v>0</v>
      </c>
      <c r="L3986" s="27">
        <v>0.03</v>
      </c>
      <c r="M3986" s="27">
        <v>0.03</v>
      </c>
      <c r="N3986" s="27" t="s">
        <v>882</v>
      </c>
      <c r="O3986" s="30">
        <v>201907477</v>
      </c>
      <c r="P3986" s="22"/>
      <c r="Q3986" s="22"/>
      <c r="R3986" s="16"/>
      <c r="S3986" s="16"/>
      <c r="T3986" s="16"/>
      <c r="U3986" s="16"/>
      <c r="V3986" s="16"/>
      <c r="W3986" s="16"/>
      <c r="X3986" s="16"/>
      <c r="Y3986" s="16"/>
      <c r="Z3986" s="16"/>
      <c r="AA3986" s="16"/>
      <c r="AB3986" s="16"/>
      <c r="AC3986" s="19"/>
    </row>
    <row r="3987" spans="1:29" x14ac:dyDescent="0.25">
      <c r="A3987" s="27">
        <v>1997</v>
      </c>
      <c r="B3987" s="27" t="s">
        <v>5404</v>
      </c>
      <c r="C3987" s="27" t="s">
        <v>674</v>
      </c>
      <c r="D3987" s="27" t="s">
        <v>802</v>
      </c>
      <c r="E3987" s="27" t="s">
        <v>816</v>
      </c>
      <c r="F3987" s="28">
        <v>35638</v>
      </c>
      <c r="G3987" s="29">
        <v>1.3888888888888888E-2</v>
      </c>
      <c r="H3987" s="28">
        <v>35638</v>
      </c>
      <c r="I3987" s="29">
        <v>3.8194444444444441E-2</v>
      </c>
      <c r="J3987" s="27" t="s">
        <v>889</v>
      </c>
      <c r="K3987" s="27">
        <v>0</v>
      </c>
      <c r="L3987" s="27">
        <v>0.03</v>
      </c>
      <c r="M3987" s="27">
        <v>0.03</v>
      </c>
      <c r="N3987" s="27" t="s">
        <v>882</v>
      </c>
      <c r="O3987" s="30">
        <v>202007797</v>
      </c>
      <c r="P3987" s="22"/>
      <c r="Q3987" s="22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9"/>
    </row>
    <row r="3988" spans="1:29" x14ac:dyDescent="0.25">
      <c r="A3988" s="27">
        <v>1997</v>
      </c>
      <c r="B3988" s="27" t="s">
        <v>5398</v>
      </c>
      <c r="C3988" s="27" t="s">
        <v>674</v>
      </c>
      <c r="D3988" s="27" t="s">
        <v>853</v>
      </c>
      <c r="E3988" s="27" t="s">
        <v>5399</v>
      </c>
      <c r="F3988" s="28">
        <v>35638</v>
      </c>
      <c r="G3988" s="29">
        <v>9.0277777777777776E-2</v>
      </c>
      <c r="H3988" s="28">
        <v>35638</v>
      </c>
      <c r="I3988" s="29">
        <v>0.12152777777777778</v>
      </c>
      <c r="J3988" s="27" t="s">
        <v>889</v>
      </c>
      <c r="K3988" s="27">
        <v>0</v>
      </c>
      <c r="L3988" s="27">
        <v>0.1</v>
      </c>
      <c r="M3988" s="27">
        <v>0.1</v>
      </c>
      <c r="N3988" s="27" t="s">
        <v>882</v>
      </c>
      <c r="O3988" s="30">
        <v>202102702</v>
      </c>
      <c r="P3988" s="22"/>
      <c r="Q3988" s="22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9"/>
    </row>
    <row r="3989" spans="1:29" x14ac:dyDescent="0.25">
      <c r="A3989" s="27">
        <v>1997</v>
      </c>
      <c r="B3989" s="27" t="s">
        <v>2657</v>
      </c>
      <c r="C3989" s="27" t="s">
        <v>2231</v>
      </c>
      <c r="D3989" s="27" t="s">
        <v>2268</v>
      </c>
      <c r="E3989" s="27" t="s">
        <v>779</v>
      </c>
      <c r="F3989" s="28">
        <v>35638</v>
      </c>
      <c r="G3989" s="29">
        <v>0.19305555555555554</v>
      </c>
      <c r="H3989" s="28">
        <v>35638</v>
      </c>
      <c r="I3989" s="29">
        <v>0.26597222222222222</v>
      </c>
      <c r="J3989" s="27"/>
      <c r="K3989" s="27">
        <v>0.1</v>
      </c>
      <c r="L3989" s="27">
        <v>0</v>
      </c>
      <c r="M3989" s="27">
        <v>0.1</v>
      </c>
      <c r="N3989" s="27" t="s">
        <v>2163</v>
      </c>
      <c r="O3989" s="30">
        <v>201208138</v>
      </c>
      <c r="P3989" s="22"/>
      <c r="Q3989" s="22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9"/>
    </row>
    <row r="3990" spans="1:29" x14ac:dyDescent="0.25">
      <c r="A3990" s="27">
        <v>1997</v>
      </c>
      <c r="B3990" s="27" t="s">
        <v>5400</v>
      </c>
      <c r="C3990" s="27" t="s">
        <v>674</v>
      </c>
      <c r="D3990" s="27" t="s">
        <v>3830</v>
      </c>
      <c r="E3990" s="27" t="s">
        <v>702</v>
      </c>
      <c r="F3990" s="28">
        <v>35638</v>
      </c>
      <c r="G3990" s="29">
        <v>0.21875</v>
      </c>
      <c r="H3990" s="28">
        <v>35638</v>
      </c>
      <c r="I3990" s="29">
        <v>0.24652777777777779</v>
      </c>
      <c r="J3990" s="27" t="s">
        <v>889</v>
      </c>
      <c r="K3990" s="27">
        <v>0</v>
      </c>
      <c r="L3990" s="27">
        <v>0.05</v>
      </c>
      <c r="M3990" s="27">
        <v>0.05</v>
      </c>
      <c r="N3990" s="27" t="s">
        <v>882</v>
      </c>
      <c r="O3990" s="30">
        <v>201605373</v>
      </c>
      <c r="P3990" s="22"/>
      <c r="Q3990" s="22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9"/>
    </row>
    <row r="3991" spans="1:29" x14ac:dyDescent="0.25">
      <c r="A3991" s="27">
        <v>1997</v>
      </c>
      <c r="B3991" s="27" t="s">
        <v>2008</v>
      </c>
      <c r="C3991" s="27" t="s">
        <v>676</v>
      </c>
      <c r="D3991" s="27" t="s">
        <v>901</v>
      </c>
      <c r="E3991" s="27" t="s">
        <v>1398</v>
      </c>
      <c r="F3991" s="28">
        <v>35638</v>
      </c>
      <c r="G3991" s="29">
        <v>0.27430555555555552</v>
      </c>
      <c r="H3991" s="28">
        <v>35638</v>
      </c>
      <c r="I3991" s="29">
        <v>0.3125</v>
      </c>
      <c r="J3991" s="27" t="s">
        <v>889</v>
      </c>
      <c r="K3991" s="27">
        <v>0</v>
      </c>
      <c r="L3991" s="27">
        <v>0.1</v>
      </c>
      <c r="M3991" s="27">
        <v>0.1</v>
      </c>
      <c r="N3991" s="27" t="s">
        <v>882</v>
      </c>
      <c r="O3991" s="30">
        <v>201505640</v>
      </c>
      <c r="P3991" s="22"/>
      <c r="Q3991" s="22"/>
      <c r="R3991" s="16"/>
      <c r="S3991" s="16"/>
      <c r="T3991" s="16"/>
      <c r="U3991" s="16"/>
      <c r="V3991" s="16"/>
      <c r="W3991" s="16"/>
      <c r="X3991" s="16"/>
      <c r="Y3991" s="16"/>
      <c r="Z3991" s="16"/>
      <c r="AA3991" s="16"/>
      <c r="AB3991" s="16"/>
      <c r="AC3991" s="19"/>
    </row>
    <row r="3992" spans="1:29" x14ac:dyDescent="0.25">
      <c r="A3992" s="27">
        <v>1997</v>
      </c>
      <c r="B3992" s="27" t="s">
        <v>5401</v>
      </c>
      <c r="C3992" s="27" t="s">
        <v>674</v>
      </c>
      <c r="D3992" s="27" t="s">
        <v>3830</v>
      </c>
      <c r="E3992" s="27" t="s">
        <v>852</v>
      </c>
      <c r="F3992" s="28">
        <v>35638</v>
      </c>
      <c r="G3992" s="29">
        <v>0.27430555555555552</v>
      </c>
      <c r="H3992" s="28">
        <v>35638</v>
      </c>
      <c r="I3992" s="29">
        <v>0.32291666666666669</v>
      </c>
      <c r="J3992" s="27" t="s">
        <v>889</v>
      </c>
      <c r="K3992" s="27">
        <v>0</v>
      </c>
      <c r="L3992" s="27">
        <v>0.09</v>
      </c>
      <c r="M3992" s="27">
        <v>0.09</v>
      </c>
      <c r="N3992" s="27" t="s">
        <v>882</v>
      </c>
      <c r="O3992" s="30">
        <v>202007969</v>
      </c>
      <c r="P3992" s="22"/>
      <c r="Q3992" s="22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9"/>
    </row>
    <row r="3993" spans="1:29" x14ac:dyDescent="0.25">
      <c r="A3993" s="27">
        <v>1997</v>
      </c>
      <c r="B3993" s="27" t="s">
        <v>5401</v>
      </c>
      <c r="C3993" s="27" t="s">
        <v>674</v>
      </c>
      <c r="D3993" s="27" t="s">
        <v>3830</v>
      </c>
      <c r="E3993" s="27" t="s">
        <v>852</v>
      </c>
      <c r="F3993" s="28">
        <v>35638</v>
      </c>
      <c r="G3993" s="29">
        <v>0.27430555555555552</v>
      </c>
      <c r="H3993" s="28">
        <v>35638</v>
      </c>
      <c r="I3993" s="29">
        <v>0.3743055555555555</v>
      </c>
      <c r="J3993" s="27" t="s">
        <v>889</v>
      </c>
      <c r="K3993" s="27">
        <v>0</v>
      </c>
      <c r="L3993" s="27">
        <v>0.09</v>
      </c>
      <c r="M3993" s="27">
        <v>0.09</v>
      </c>
      <c r="N3993" s="27" t="s">
        <v>882</v>
      </c>
      <c r="O3993" s="30">
        <v>201906648</v>
      </c>
      <c r="P3993" s="22"/>
      <c r="Q3993" s="22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9"/>
    </row>
    <row r="3994" spans="1:29" x14ac:dyDescent="0.25">
      <c r="A3994" s="27">
        <v>1997</v>
      </c>
      <c r="B3994" s="27" t="s">
        <v>5480</v>
      </c>
      <c r="C3994" s="27" t="s">
        <v>674</v>
      </c>
      <c r="D3994" s="27" t="s">
        <v>853</v>
      </c>
      <c r="E3994" s="27" t="s">
        <v>4241</v>
      </c>
      <c r="F3994" s="28">
        <v>35638</v>
      </c>
      <c r="G3994" s="29">
        <v>0.36805555555555558</v>
      </c>
      <c r="H3994" s="28">
        <v>35638</v>
      </c>
      <c r="I3994" s="29">
        <v>0.42708333333333331</v>
      </c>
      <c r="J3994" s="27" t="s">
        <v>889</v>
      </c>
      <c r="K3994" s="27">
        <v>0</v>
      </c>
      <c r="L3994" s="27">
        <v>0.03</v>
      </c>
      <c r="M3994" s="27">
        <v>0.03</v>
      </c>
      <c r="N3994" s="27" t="s">
        <v>882</v>
      </c>
      <c r="O3994" s="30">
        <v>201704951</v>
      </c>
      <c r="P3994" s="22"/>
      <c r="Q3994" s="22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9"/>
    </row>
    <row r="3995" spans="1:29" x14ac:dyDescent="0.25">
      <c r="A3995" s="27">
        <v>1997</v>
      </c>
      <c r="B3995" s="27" t="s">
        <v>5623</v>
      </c>
      <c r="C3995" s="27" t="s">
        <v>674</v>
      </c>
      <c r="D3995" s="27" t="s">
        <v>4988</v>
      </c>
      <c r="E3995" s="27" t="s">
        <v>5135</v>
      </c>
      <c r="F3995" s="28">
        <v>35638</v>
      </c>
      <c r="G3995" s="29">
        <v>0.42708333333333331</v>
      </c>
      <c r="H3995" s="28">
        <v>35638</v>
      </c>
      <c r="I3995" s="29">
        <v>0.56944444444444442</v>
      </c>
      <c r="J3995" s="27" t="s">
        <v>889</v>
      </c>
      <c r="K3995" s="27">
        <v>0</v>
      </c>
      <c r="L3995" s="27">
        <v>4</v>
      </c>
      <c r="M3995" s="27">
        <v>4</v>
      </c>
      <c r="N3995" s="27" t="s">
        <v>882</v>
      </c>
      <c r="O3995" s="30">
        <v>201603822</v>
      </c>
      <c r="P3995" s="22"/>
      <c r="Q3995" s="22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9"/>
    </row>
    <row r="3996" spans="1:29" x14ac:dyDescent="0.25">
      <c r="A3996" s="27">
        <v>1997</v>
      </c>
      <c r="B3996" s="27" t="s">
        <v>5424</v>
      </c>
      <c r="C3996" s="27" t="s">
        <v>674</v>
      </c>
      <c r="D3996" s="27" t="s">
        <v>802</v>
      </c>
      <c r="E3996" s="27" t="s">
        <v>3982</v>
      </c>
      <c r="F3996" s="28">
        <v>35638</v>
      </c>
      <c r="G3996" s="29">
        <v>0.44444444444444442</v>
      </c>
      <c r="H3996" s="28">
        <v>35638</v>
      </c>
      <c r="I3996" s="29">
        <v>0.47222222222222227</v>
      </c>
      <c r="J3996" s="27" t="s">
        <v>889</v>
      </c>
      <c r="K3996" s="27">
        <v>0</v>
      </c>
      <c r="L3996" s="27">
        <v>0.03</v>
      </c>
      <c r="M3996" s="27">
        <v>0.03</v>
      </c>
      <c r="N3996" s="27" t="s">
        <v>882</v>
      </c>
      <c r="O3996" s="30">
        <v>201705149</v>
      </c>
      <c r="P3996" s="22"/>
      <c r="Q3996" s="22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9"/>
    </row>
    <row r="3997" spans="1:29" x14ac:dyDescent="0.25">
      <c r="A3997" s="27">
        <v>1997</v>
      </c>
      <c r="B3997" s="27" t="s">
        <v>2580</v>
      </c>
      <c r="C3997" s="27" t="s">
        <v>2231</v>
      </c>
      <c r="D3997" s="27" t="s">
        <v>2581</v>
      </c>
      <c r="E3997" s="27" t="s">
        <v>2582</v>
      </c>
      <c r="F3997" s="28">
        <v>35638</v>
      </c>
      <c r="G3997" s="29">
        <v>0.4861111111111111</v>
      </c>
      <c r="H3997" s="28">
        <v>35638</v>
      </c>
      <c r="I3997" s="29">
        <v>0.82291666666666663</v>
      </c>
      <c r="J3997" s="27" t="s">
        <v>889</v>
      </c>
      <c r="K3997" s="27">
        <v>1.9</v>
      </c>
      <c r="L3997" s="27">
        <v>0</v>
      </c>
      <c r="M3997" s="27">
        <v>1.9</v>
      </c>
      <c r="N3997" s="27" t="s">
        <v>882</v>
      </c>
      <c r="O3997" s="30">
        <v>201705341</v>
      </c>
      <c r="P3997" s="22"/>
      <c r="Q3997" s="22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9"/>
    </row>
    <row r="3998" spans="1:29" x14ac:dyDescent="0.25">
      <c r="A3998" s="27">
        <v>1997</v>
      </c>
      <c r="B3998" s="27" t="s">
        <v>2589</v>
      </c>
      <c r="C3998" s="27" t="s">
        <v>2231</v>
      </c>
      <c r="D3998" s="27" t="s">
        <v>2581</v>
      </c>
      <c r="E3998" s="27" t="s">
        <v>2582</v>
      </c>
      <c r="F3998" s="28">
        <v>35638</v>
      </c>
      <c r="G3998" s="29">
        <v>0.4861111111111111</v>
      </c>
      <c r="H3998" s="28">
        <v>35638</v>
      </c>
      <c r="I3998" s="29">
        <v>0.82291666666666663</v>
      </c>
      <c r="J3998" s="27" t="s">
        <v>889</v>
      </c>
      <c r="K3998" s="27">
        <v>0.12</v>
      </c>
      <c r="L3998" s="27">
        <v>0</v>
      </c>
      <c r="M3998" s="27">
        <v>0.12</v>
      </c>
      <c r="N3998" s="27" t="s">
        <v>882</v>
      </c>
      <c r="O3998" s="30">
        <v>201806306</v>
      </c>
      <c r="P3998" s="22"/>
      <c r="Q3998" s="22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9"/>
    </row>
    <row r="3999" spans="1:29" x14ac:dyDescent="0.25">
      <c r="A3999" s="27">
        <v>1997</v>
      </c>
      <c r="B3999" s="27" t="s">
        <v>2006</v>
      </c>
      <c r="C3999" s="27" t="s">
        <v>676</v>
      </c>
      <c r="D3999" s="27" t="s">
        <v>963</v>
      </c>
      <c r="E3999" s="27" t="s">
        <v>2007</v>
      </c>
      <c r="F3999" s="28">
        <v>35638</v>
      </c>
      <c r="G3999" s="29">
        <v>0.52083333333333337</v>
      </c>
      <c r="H3999" s="28">
        <v>35638</v>
      </c>
      <c r="I3999" s="29">
        <v>0.625</v>
      </c>
      <c r="J3999" s="27" t="s">
        <v>889</v>
      </c>
      <c r="K3999" s="27">
        <v>0</v>
      </c>
      <c r="L3999" s="27">
        <v>1</v>
      </c>
      <c r="M3999" s="27">
        <v>1</v>
      </c>
      <c r="N3999" s="27" t="s">
        <v>882</v>
      </c>
      <c r="O3999" s="30">
        <v>201806776</v>
      </c>
      <c r="P3999" s="22"/>
      <c r="Q3999" s="22"/>
      <c r="R3999" s="16"/>
      <c r="S3999" s="16"/>
      <c r="T3999" s="16"/>
      <c r="U3999" s="16"/>
      <c r="V3999" s="16"/>
      <c r="W3999" s="16"/>
      <c r="X3999" s="16"/>
      <c r="Y3999" s="16"/>
      <c r="Z3999" s="16"/>
      <c r="AA3999" s="16"/>
      <c r="AB3999" s="16"/>
      <c r="AC3999" s="19"/>
    </row>
    <row r="4000" spans="1:29" x14ac:dyDescent="0.25">
      <c r="A4000" s="27">
        <v>1997</v>
      </c>
      <c r="B4000" s="27" t="s">
        <v>5404</v>
      </c>
      <c r="C4000" s="27" t="s">
        <v>674</v>
      </c>
      <c r="D4000" s="27" t="s">
        <v>802</v>
      </c>
      <c r="E4000" s="27" t="s">
        <v>816</v>
      </c>
      <c r="F4000" s="28">
        <v>35638</v>
      </c>
      <c r="G4000" s="29">
        <v>0.53819444444444442</v>
      </c>
      <c r="H4000" s="28">
        <v>35638</v>
      </c>
      <c r="I4000" s="29">
        <v>0.56597222222222221</v>
      </c>
      <c r="J4000" s="27" t="s">
        <v>889</v>
      </c>
      <c r="K4000" s="27">
        <v>0</v>
      </c>
      <c r="L4000" s="27">
        <v>0.1</v>
      </c>
      <c r="M4000" s="27">
        <v>0.1</v>
      </c>
      <c r="N4000" s="27" t="s">
        <v>882</v>
      </c>
      <c r="O4000" s="30">
        <v>201704797</v>
      </c>
      <c r="P4000" s="22"/>
      <c r="Q4000" s="22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9"/>
    </row>
    <row r="4001" spans="1:29" x14ac:dyDescent="0.25">
      <c r="A4001" s="27">
        <v>1997</v>
      </c>
      <c r="B4001" s="27" t="s">
        <v>5396</v>
      </c>
      <c r="C4001" s="27" t="s">
        <v>674</v>
      </c>
      <c r="D4001" s="27" t="s">
        <v>853</v>
      </c>
      <c r="E4001" s="27" t="s">
        <v>819</v>
      </c>
      <c r="F4001" s="28">
        <v>35638</v>
      </c>
      <c r="G4001" s="29">
        <v>0.54166666666666663</v>
      </c>
      <c r="H4001" s="28">
        <v>35638</v>
      </c>
      <c r="I4001" s="29">
        <v>0.57013888888888886</v>
      </c>
      <c r="J4001" s="27" t="s">
        <v>889</v>
      </c>
      <c r="K4001" s="27">
        <v>0</v>
      </c>
      <c r="L4001" s="27">
        <v>0.05</v>
      </c>
      <c r="M4001" s="27">
        <v>0.05</v>
      </c>
      <c r="N4001" s="27" t="s">
        <v>882</v>
      </c>
      <c r="O4001" s="30">
        <v>201905727</v>
      </c>
      <c r="P4001" s="22"/>
      <c r="Q4001" s="22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9"/>
    </row>
    <row r="4002" spans="1:29" x14ac:dyDescent="0.25">
      <c r="A4002" s="27">
        <v>1997</v>
      </c>
      <c r="B4002" s="27" t="s">
        <v>2656</v>
      </c>
      <c r="C4002" s="27" t="s">
        <v>2231</v>
      </c>
      <c r="D4002" s="27" t="s">
        <v>2268</v>
      </c>
      <c r="E4002" s="27" t="s">
        <v>2642</v>
      </c>
      <c r="F4002" s="28">
        <v>35638</v>
      </c>
      <c r="G4002" s="29">
        <v>0.55208333333333337</v>
      </c>
      <c r="H4002" s="28">
        <v>35638</v>
      </c>
      <c r="I4002" s="29">
        <v>0.59027777777777779</v>
      </c>
      <c r="J4002" s="27"/>
      <c r="K4002" s="27">
        <v>0.01</v>
      </c>
      <c r="L4002" s="27">
        <v>0.01</v>
      </c>
      <c r="M4002" s="27">
        <v>0.02</v>
      </c>
      <c r="N4002" s="27" t="s">
        <v>2163</v>
      </c>
      <c r="O4002" s="30">
        <v>201604605</v>
      </c>
      <c r="P4002" s="22"/>
      <c r="Q4002" s="22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9"/>
    </row>
    <row r="4003" spans="1:29" x14ac:dyDescent="0.25">
      <c r="A4003" s="27">
        <v>1997</v>
      </c>
      <c r="B4003" s="27" t="s">
        <v>5499</v>
      </c>
      <c r="C4003" s="27" t="s">
        <v>674</v>
      </c>
      <c r="D4003" s="27" t="s">
        <v>3830</v>
      </c>
      <c r="E4003" s="27" t="s">
        <v>833</v>
      </c>
      <c r="F4003" s="28">
        <v>35638</v>
      </c>
      <c r="G4003" s="29">
        <v>0.55902777777777779</v>
      </c>
      <c r="H4003" s="28">
        <v>35638</v>
      </c>
      <c r="I4003" s="29">
        <v>0.58680555555555558</v>
      </c>
      <c r="J4003" s="27" t="s">
        <v>889</v>
      </c>
      <c r="K4003" s="27">
        <v>0</v>
      </c>
      <c r="L4003" s="27">
        <v>0.05</v>
      </c>
      <c r="M4003" s="27">
        <v>0.05</v>
      </c>
      <c r="N4003" s="27" t="s">
        <v>882</v>
      </c>
      <c r="O4003" s="30">
        <v>201605775</v>
      </c>
      <c r="P4003" s="22"/>
      <c r="Q4003" s="22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9"/>
    </row>
    <row r="4004" spans="1:29" x14ac:dyDescent="0.25">
      <c r="A4004" s="27">
        <v>1997</v>
      </c>
      <c r="B4004" s="27" t="s">
        <v>5395</v>
      </c>
      <c r="C4004" s="27" t="s">
        <v>674</v>
      </c>
      <c r="D4004" s="27" t="s">
        <v>853</v>
      </c>
      <c r="E4004" s="27" t="s">
        <v>819</v>
      </c>
      <c r="F4004" s="28">
        <v>35638</v>
      </c>
      <c r="G4004" s="29">
        <v>0.57013888888888886</v>
      </c>
      <c r="H4004" s="28">
        <v>35638</v>
      </c>
      <c r="I4004" s="29">
        <v>0.58194444444444449</v>
      </c>
      <c r="J4004" s="27" t="s">
        <v>889</v>
      </c>
      <c r="K4004" s="27">
        <v>0</v>
      </c>
      <c r="L4004" s="27">
        <v>0.02</v>
      </c>
      <c r="M4004" s="27">
        <v>0.02</v>
      </c>
      <c r="N4004" s="27" t="s">
        <v>882</v>
      </c>
      <c r="O4004" s="30">
        <v>201904881</v>
      </c>
      <c r="P4004" s="22"/>
      <c r="Q4004" s="22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9"/>
    </row>
    <row r="4005" spans="1:29" x14ac:dyDescent="0.25">
      <c r="A4005" s="27">
        <v>1997</v>
      </c>
      <c r="B4005" s="27" t="s">
        <v>5402</v>
      </c>
      <c r="C4005" s="27" t="s">
        <v>674</v>
      </c>
      <c r="D4005" s="27" t="s">
        <v>4988</v>
      </c>
      <c r="E4005" s="27" t="s">
        <v>5403</v>
      </c>
      <c r="F4005" s="28">
        <v>35638</v>
      </c>
      <c r="G4005" s="29">
        <v>0.58333333333333337</v>
      </c>
      <c r="H4005" s="28">
        <v>35638</v>
      </c>
      <c r="I4005" s="29">
        <v>0.625</v>
      </c>
      <c r="J4005" s="27" t="s">
        <v>889</v>
      </c>
      <c r="K4005" s="27">
        <v>0</v>
      </c>
      <c r="L4005" s="27">
        <v>7.0000000000000007E-2</v>
      </c>
      <c r="M4005" s="27">
        <v>7.0000000000000007E-2</v>
      </c>
      <c r="N4005" s="27" t="s">
        <v>882</v>
      </c>
      <c r="O4005" s="30">
        <v>201904634</v>
      </c>
      <c r="P4005" s="22"/>
      <c r="Q4005" s="22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9"/>
    </row>
    <row r="4006" spans="1:29" x14ac:dyDescent="0.25">
      <c r="A4006" s="27">
        <v>1997</v>
      </c>
      <c r="B4006" s="27" t="s">
        <v>5402</v>
      </c>
      <c r="C4006" s="27" t="s">
        <v>674</v>
      </c>
      <c r="D4006" s="27" t="s">
        <v>4988</v>
      </c>
      <c r="E4006" s="27" t="s">
        <v>5403</v>
      </c>
      <c r="F4006" s="28">
        <v>35638</v>
      </c>
      <c r="G4006" s="29">
        <v>0.58333333333333337</v>
      </c>
      <c r="H4006" s="28">
        <v>35638</v>
      </c>
      <c r="I4006" s="29">
        <v>0.625</v>
      </c>
      <c r="J4006" s="27" t="s">
        <v>889</v>
      </c>
      <c r="K4006" s="27">
        <v>0</v>
      </c>
      <c r="L4006" s="27">
        <v>7.0000000000000007E-2</v>
      </c>
      <c r="M4006" s="27">
        <v>7.0000000000000007E-2</v>
      </c>
      <c r="N4006" s="27" t="s">
        <v>882</v>
      </c>
      <c r="O4006" s="30">
        <v>202008116</v>
      </c>
      <c r="P4006" s="22"/>
      <c r="Q4006" s="22"/>
      <c r="R4006" s="16"/>
      <c r="S4006" s="16"/>
      <c r="T4006" s="16"/>
      <c r="U4006" s="16"/>
      <c r="V4006" s="16"/>
      <c r="W4006" s="16"/>
      <c r="X4006" s="16"/>
      <c r="Y4006" s="16"/>
      <c r="Z4006" s="16"/>
      <c r="AA4006" s="16"/>
      <c r="AB4006" s="16"/>
      <c r="AC4006" s="19"/>
    </row>
    <row r="4007" spans="1:29" x14ac:dyDescent="0.25">
      <c r="A4007" s="27">
        <v>1997</v>
      </c>
      <c r="B4007" s="27" t="s">
        <v>2654</v>
      </c>
      <c r="C4007" s="27" t="s">
        <v>2231</v>
      </c>
      <c r="D4007" s="27" t="s">
        <v>2243</v>
      </c>
      <c r="E4007" s="27" t="s">
        <v>2655</v>
      </c>
      <c r="F4007" s="28">
        <v>35638</v>
      </c>
      <c r="G4007" s="29">
        <v>0.62777777777777777</v>
      </c>
      <c r="H4007" s="28">
        <v>35638</v>
      </c>
      <c r="I4007" s="29">
        <v>0.71180555555555547</v>
      </c>
      <c r="J4007" s="27"/>
      <c r="K4007" s="27">
        <v>0.3</v>
      </c>
      <c r="L4007" s="27">
        <v>0</v>
      </c>
      <c r="M4007" s="27">
        <v>0.3</v>
      </c>
      <c r="N4007" s="27" t="s">
        <v>2163</v>
      </c>
      <c r="O4007" s="30">
        <v>202008323</v>
      </c>
      <c r="P4007" s="22"/>
      <c r="Q4007" s="22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9"/>
    </row>
    <row r="4008" spans="1:29" x14ac:dyDescent="0.25">
      <c r="A4008" s="27">
        <v>1997</v>
      </c>
      <c r="B4008" s="27" t="s">
        <v>2017</v>
      </c>
      <c r="C4008" s="27" t="s">
        <v>676</v>
      </c>
      <c r="D4008" s="27" t="s">
        <v>991</v>
      </c>
      <c r="E4008" s="27" t="s">
        <v>1124</v>
      </c>
      <c r="F4008" s="28">
        <v>35638</v>
      </c>
      <c r="G4008" s="29">
        <v>0.67361111111111116</v>
      </c>
      <c r="H4008" s="28">
        <v>35638</v>
      </c>
      <c r="I4008" s="29">
        <v>0.77083333333333337</v>
      </c>
      <c r="J4008" s="27" t="s">
        <v>889</v>
      </c>
      <c r="K4008" s="27">
        <v>0</v>
      </c>
      <c r="L4008" s="27">
        <v>0.05</v>
      </c>
      <c r="M4008" s="27">
        <v>0.05</v>
      </c>
      <c r="N4008" s="27" t="s">
        <v>882</v>
      </c>
      <c r="O4008" s="30">
        <v>201905604</v>
      </c>
      <c r="P4008" s="22"/>
      <c r="Q4008" s="22"/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9"/>
    </row>
    <row r="4009" spans="1:29" x14ac:dyDescent="0.25">
      <c r="A4009" s="27">
        <v>1997</v>
      </c>
      <c r="B4009" s="27" t="s">
        <v>2753</v>
      </c>
      <c r="C4009" s="27" t="s">
        <v>2231</v>
      </c>
      <c r="D4009" s="27" t="s">
        <v>2581</v>
      </c>
      <c r="E4009" s="27" t="s">
        <v>2635</v>
      </c>
      <c r="F4009" s="28">
        <v>35638</v>
      </c>
      <c r="G4009" s="29">
        <v>0.68402777777777779</v>
      </c>
      <c r="H4009" s="28">
        <v>35638</v>
      </c>
      <c r="I4009" s="29">
        <v>0.6875</v>
      </c>
      <c r="J4009" s="27"/>
      <c r="K4009" s="27">
        <v>0.05</v>
      </c>
      <c r="L4009" s="27">
        <v>0</v>
      </c>
      <c r="M4009" s="27">
        <v>0.05</v>
      </c>
      <c r="N4009" s="27" t="s">
        <v>2163</v>
      </c>
      <c r="O4009" s="30">
        <v>201800328</v>
      </c>
      <c r="P4009" s="22"/>
      <c r="Q4009" s="22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9"/>
    </row>
    <row r="4010" spans="1:29" x14ac:dyDescent="0.25">
      <c r="A4010" s="27">
        <v>1997</v>
      </c>
      <c r="B4010" s="27" t="s">
        <v>5397</v>
      </c>
      <c r="C4010" s="27" t="s">
        <v>674</v>
      </c>
      <c r="D4010" s="27" t="s">
        <v>802</v>
      </c>
      <c r="E4010" s="27" t="s">
        <v>816</v>
      </c>
      <c r="F4010" s="28">
        <v>35638</v>
      </c>
      <c r="G4010" s="29">
        <v>0.71527777777777779</v>
      </c>
      <c r="H4010" s="28">
        <v>35638</v>
      </c>
      <c r="I4010" s="29">
        <v>0.73263888888888884</v>
      </c>
      <c r="J4010" s="27" t="s">
        <v>889</v>
      </c>
      <c r="K4010" s="27">
        <v>0</v>
      </c>
      <c r="L4010" s="27">
        <v>0.03</v>
      </c>
      <c r="M4010" s="27">
        <v>0.03</v>
      </c>
      <c r="N4010" s="27" t="s">
        <v>882</v>
      </c>
      <c r="O4010" s="30">
        <v>202007145</v>
      </c>
      <c r="P4010" s="22"/>
      <c r="Q4010" s="22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9"/>
    </row>
    <row r="4011" spans="1:29" x14ac:dyDescent="0.25">
      <c r="A4011" s="27">
        <v>1997</v>
      </c>
      <c r="B4011" s="27" t="s">
        <v>2014</v>
      </c>
      <c r="C4011" s="27" t="s">
        <v>676</v>
      </c>
      <c r="D4011" s="27" t="s">
        <v>901</v>
      </c>
      <c r="E4011" s="27" t="s">
        <v>855</v>
      </c>
      <c r="F4011" s="28">
        <v>35638</v>
      </c>
      <c r="G4011" s="29">
        <v>0.71666666666666667</v>
      </c>
      <c r="H4011" s="28">
        <v>35638</v>
      </c>
      <c r="I4011" s="29">
        <v>0.79166666666666663</v>
      </c>
      <c r="J4011" s="27" t="s">
        <v>889</v>
      </c>
      <c r="K4011" s="27">
        <v>0</v>
      </c>
      <c r="L4011" s="27">
        <v>0.5</v>
      </c>
      <c r="M4011" s="27">
        <v>0.5</v>
      </c>
      <c r="N4011" s="27" t="s">
        <v>882</v>
      </c>
      <c r="O4011" s="30">
        <v>201906634</v>
      </c>
      <c r="P4011" s="22"/>
      <c r="Q4011" s="22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9"/>
    </row>
    <row r="4012" spans="1:29" x14ac:dyDescent="0.25">
      <c r="A4012" s="27">
        <v>1997</v>
      </c>
      <c r="B4012" s="27" t="s">
        <v>2011</v>
      </c>
      <c r="C4012" s="27" t="s">
        <v>676</v>
      </c>
      <c r="D4012" s="27" t="s">
        <v>891</v>
      </c>
      <c r="E4012" s="27" t="s">
        <v>961</v>
      </c>
      <c r="F4012" s="28">
        <v>35638</v>
      </c>
      <c r="G4012" s="29">
        <v>0.97222222222222221</v>
      </c>
      <c r="H4012" s="28">
        <v>35639</v>
      </c>
      <c r="I4012" s="29">
        <v>6.9444444444444441E-3</v>
      </c>
      <c r="J4012" s="27" t="s">
        <v>889</v>
      </c>
      <c r="K4012" s="27">
        <v>0</v>
      </c>
      <c r="L4012" s="27">
        <v>0.05</v>
      </c>
      <c r="M4012" s="27">
        <v>0.05</v>
      </c>
      <c r="N4012" s="27" t="s">
        <v>882</v>
      </c>
      <c r="O4012" s="30">
        <v>201907297</v>
      </c>
      <c r="P4012" s="22"/>
      <c r="Q4012" s="22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9"/>
    </row>
    <row r="4013" spans="1:29" x14ac:dyDescent="0.25">
      <c r="A4013" s="27">
        <v>1997</v>
      </c>
      <c r="B4013" s="27" t="s">
        <v>5394</v>
      </c>
      <c r="C4013" s="27" t="s">
        <v>674</v>
      </c>
      <c r="D4013" s="27" t="s">
        <v>3830</v>
      </c>
      <c r="E4013" s="27" t="s">
        <v>852</v>
      </c>
      <c r="F4013" s="28">
        <v>35639</v>
      </c>
      <c r="G4013" s="29">
        <v>5.5555555555555552E-2</v>
      </c>
      <c r="H4013" s="28">
        <v>35639</v>
      </c>
      <c r="I4013" s="29">
        <v>6.25E-2</v>
      </c>
      <c r="J4013" s="27" t="s">
        <v>889</v>
      </c>
      <c r="K4013" s="27">
        <v>0</v>
      </c>
      <c r="L4013" s="27">
        <v>0.01</v>
      </c>
      <c r="M4013" s="27">
        <v>0.01</v>
      </c>
      <c r="N4013" s="27" t="s">
        <v>882</v>
      </c>
      <c r="O4013" s="30">
        <v>201905175</v>
      </c>
      <c r="P4013" s="22"/>
      <c r="Q4013" s="22"/>
      <c r="R4013" s="16"/>
      <c r="S4013" s="16"/>
      <c r="T4013" s="16"/>
      <c r="U4013" s="16"/>
      <c r="V4013" s="16"/>
      <c r="W4013" s="16"/>
      <c r="X4013" s="16"/>
      <c r="Y4013" s="16"/>
      <c r="Z4013" s="16"/>
      <c r="AA4013" s="16"/>
      <c r="AB4013" s="16"/>
      <c r="AC4013" s="19"/>
    </row>
    <row r="4014" spans="1:29" x14ac:dyDescent="0.25">
      <c r="A4014" s="27">
        <v>1997</v>
      </c>
      <c r="B4014" s="27" t="s">
        <v>2748</v>
      </c>
      <c r="C4014" s="27" t="s">
        <v>2231</v>
      </c>
      <c r="D4014" s="27" t="s">
        <v>2362</v>
      </c>
      <c r="E4014" s="27" t="s">
        <v>2579</v>
      </c>
      <c r="F4014" s="28">
        <v>35639</v>
      </c>
      <c r="G4014" s="29">
        <v>0.62986111111111109</v>
      </c>
      <c r="H4014" s="28">
        <v>35639</v>
      </c>
      <c r="I4014" s="29">
        <v>0.7583333333333333</v>
      </c>
      <c r="J4014" s="27"/>
      <c r="K4014" s="27">
        <v>0.2</v>
      </c>
      <c r="L4014" s="27">
        <v>0.05</v>
      </c>
      <c r="M4014" s="27">
        <v>0.25</v>
      </c>
      <c r="N4014" s="27" t="s">
        <v>2163</v>
      </c>
      <c r="O4014" s="30">
        <v>202006012</v>
      </c>
      <c r="P4014" s="22"/>
      <c r="Q4014" s="22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9"/>
    </row>
    <row r="4015" spans="1:29" x14ac:dyDescent="0.25">
      <c r="A4015" s="27">
        <v>1997</v>
      </c>
      <c r="B4015" s="27" t="s">
        <v>2005</v>
      </c>
      <c r="C4015" s="27" t="s">
        <v>676</v>
      </c>
      <c r="D4015" s="27" t="s">
        <v>901</v>
      </c>
      <c r="E4015" s="27" t="s">
        <v>805</v>
      </c>
      <c r="F4015" s="28">
        <v>35639</v>
      </c>
      <c r="G4015" s="29">
        <v>0.64652777777777781</v>
      </c>
      <c r="H4015" s="28">
        <v>35639</v>
      </c>
      <c r="I4015" s="29">
        <v>0.72569444444444453</v>
      </c>
      <c r="J4015" s="27" t="s">
        <v>889</v>
      </c>
      <c r="K4015" s="27">
        <v>0</v>
      </c>
      <c r="L4015" s="27">
        <v>0.1</v>
      </c>
      <c r="M4015" s="27">
        <v>0.1</v>
      </c>
      <c r="N4015" s="27" t="s">
        <v>882</v>
      </c>
      <c r="O4015" s="30">
        <v>201705641</v>
      </c>
      <c r="P4015" s="22"/>
      <c r="Q4015" s="22"/>
      <c r="R4015" s="16"/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9"/>
    </row>
    <row r="4016" spans="1:29" x14ac:dyDescent="0.25">
      <c r="A4016" s="27">
        <v>1997</v>
      </c>
      <c r="B4016" s="27" t="s">
        <v>5393</v>
      </c>
      <c r="C4016" s="27" t="s">
        <v>674</v>
      </c>
      <c r="D4016" s="27" t="s">
        <v>3859</v>
      </c>
      <c r="E4016" s="27" t="s">
        <v>4161</v>
      </c>
      <c r="F4016" s="28">
        <v>35639</v>
      </c>
      <c r="G4016" s="29">
        <v>0.66319444444444442</v>
      </c>
      <c r="H4016" s="28">
        <v>35640</v>
      </c>
      <c r="I4016" s="29">
        <v>0.64930555555555558</v>
      </c>
      <c r="J4016" s="27" t="s">
        <v>889</v>
      </c>
      <c r="K4016" s="27">
        <v>0</v>
      </c>
      <c r="L4016" s="27">
        <v>0.01</v>
      </c>
      <c r="M4016" s="27">
        <v>0.01</v>
      </c>
      <c r="N4016" s="27" t="s">
        <v>882</v>
      </c>
      <c r="O4016" s="30">
        <v>202006241</v>
      </c>
      <c r="P4016" s="22"/>
      <c r="Q4016" s="22"/>
      <c r="R4016" s="16"/>
      <c r="S4016" s="16"/>
      <c r="T4016" s="16"/>
      <c r="U4016" s="16"/>
      <c r="V4016" s="16"/>
      <c r="W4016" s="16"/>
      <c r="X4016" s="16"/>
      <c r="Y4016" s="16"/>
      <c r="Z4016" s="16"/>
      <c r="AA4016" s="16"/>
      <c r="AB4016" s="16"/>
      <c r="AC4016" s="19"/>
    </row>
    <row r="4017" spans="1:29" x14ac:dyDescent="0.25">
      <c r="A4017" s="27">
        <v>1997</v>
      </c>
      <c r="B4017" s="27" t="s">
        <v>5390</v>
      </c>
      <c r="C4017" s="27" t="s">
        <v>674</v>
      </c>
      <c r="D4017" s="27" t="s">
        <v>853</v>
      </c>
      <c r="E4017" s="27" t="s">
        <v>4280</v>
      </c>
      <c r="F4017" s="28">
        <v>35639</v>
      </c>
      <c r="G4017" s="29">
        <v>0.70138888888888884</v>
      </c>
      <c r="H4017" s="28">
        <v>35639</v>
      </c>
      <c r="I4017" s="29">
        <v>0.73958333333333337</v>
      </c>
      <c r="J4017" s="27" t="s">
        <v>889</v>
      </c>
      <c r="K4017" s="27">
        <v>0</v>
      </c>
      <c r="L4017" s="27">
        <v>0.05</v>
      </c>
      <c r="M4017" s="27">
        <v>0.05</v>
      </c>
      <c r="N4017" s="27" t="s">
        <v>882</v>
      </c>
      <c r="O4017" s="30">
        <v>201005457</v>
      </c>
      <c r="P4017" s="22"/>
      <c r="Q4017" s="22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9"/>
    </row>
    <row r="4018" spans="1:29" x14ac:dyDescent="0.25">
      <c r="A4018" s="27">
        <v>1997</v>
      </c>
      <c r="B4018" s="27" t="s">
        <v>2565</v>
      </c>
      <c r="C4018" s="27" t="s">
        <v>2231</v>
      </c>
      <c r="D4018" s="27" t="s">
        <v>2560</v>
      </c>
      <c r="E4018" s="27" t="s">
        <v>2566</v>
      </c>
      <c r="F4018" s="28">
        <v>35639</v>
      </c>
      <c r="G4018" s="29">
        <v>0.74305555555555547</v>
      </c>
      <c r="H4018" s="28">
        <v>35639</v>
      </c>
      <c r="I4018" s="29">
        <v>0.86111111111111116</v>
      </c>
      <c r="J4018" s="27"/>
      <c r="K4018" s="27">
        <v>0.1</v>
      </c>
      <c r="L4018" s="27">
        <v>0.1</v>
      </c>
      <c r="M4018" s="27">
        <v>0.2</v>
      </c>
      <c r="N4018" s="27" t="s">
        <v>2163</v>
      </c>
      <c r="O4018" s="30">
        <v>201809221</v>
      </c>
      <c r="P4018" s="22"/>
      <c r="Q4018" s="22"/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9"/>
    </row>
    <row r="4019" spans="1:29" x14ac:dyDescent="0.25">
      <c r="A4019" s="27">
        <v>1997</v>
      </c>
      <c r="B4019" s="27" t="s">
        <v>5390</v>
      </c>
      <c r="C4019" s="27" t="s">
        <v>674</v>
      </c>
      <c r="D4019" s="27" t="s">
        <v>853</v>
      </c>
      <c r="E4019" s="27" t="s">
        <v>4280</v>
      </c>
      <c r="F4019" s="28">
        <v>35639</v>
      </c>
      <c r="G4019" s="29">
        <v>0.78125</v>
      </c>
      <c r="H4019" s="28">
        <v>35639</v>
      </c>
      <c r="I4019" s="29">
        <v>0.82291666666666663</v>
      </c>
      <c r="J4019" s="27" t="s">
        <v>889</v>
      </c>
      <c r="K4019" s="27">
        <v>0</v>
      </c>
      <c r="L4019" s="27">
        <v>0.15</v>
      </c>
      <c r="M4019" s="27">
        <v>0.15</v>
      </c>
      <c r="N4019" s="27" t="s">
        <v>882</v>
      </c>
      <c r="O4019" s="30">
        <v>201304154</v>
      </c>
      <c r="P4019" s="22"/>
      <c r="Q4019" s="22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9"/>
    </row>
    <row r="4020" spans="1:29" x14ac:dyDescent="0.25">
      <c r="A4020" s="27">
        <v>1997</v>
      </c>
      <c r="B4020" s="27" t="s">
        <v>1999</v>
      </c>
      <c r="C4020" s="27" t="s">
        <v>676</v>
      </c>
      <c r="D4020" s="27" t="s">
        <v>905</v>
      </c>
      <c r="E4020" s="27" t="s">
        <v>751</v>
      </c>
      <c r="F4020" s="28">
        <v>35639</v>
      </c>
      <c r="G4020" s="29">
        <v>0.78819444444444453</v>
      </c>
      <c r="H4020" s="28">
        <v>35639</v>
      </c>
      <c r="I4020" s="29">
        <v>0.81597222222222221</v>
      </c>
      <c r="J4020" s="27" t="s">
        <v>889</v>
      </c>
      <c r="K4020" s="27">
        <v>0</v>
      </c>
      <c r="L4020" s="27">
        <v>0.2</v>
      </c>
      <c r="M4020" s="27">
        <v>0.2</v>
      </c>
      <c r="N4020" s="27" t="s">
        <v>882</v>
      </c>
      <c r="O4020" s="30">
        <v>201806544</v>
      </c>
      <c r="P4020" s="22"/>
      <c r="Q4020" s="22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9"/>
    </row>
    <row r="4021" spans="1:29" x14ac:dyDescent="0.25">
      <c r="A4021" s="27">
        <v>1997</v>
      </c>
      <c r="B4021" s="27" t="s">
        <v>2017</v>
      </c>
      <c r="C4021" s="27" t="s">
        <v>676</v>
      </c>
      <c r="D4021" s="27" t="s">
        <v>991</v>
      </c>
      <c r="E4021" s="27" t="s">
        <v>1124</v>
      </c>
      <c r="F4021" s="28">
        <v>35639</v>
      </c>
      <c r="G4021" s="29">
        <v>0.79513888888888884</v>
      </c>
      <c r="H4021" s="28">
        <v>35640</v>
      </c>
      <c r="I4021" s="29">
        <v>1.3888888888888888E-2</v>
      </c>
      <c r="J4021" s="27" t="s">
        <v>889</v>
      </c>
      <c r="K4021" s="27">
        <v>0.5</v>
      </c>
      <c r="L4021" s="27">
        <v>2.5</v>
      </c>
      <c r="M4021" s="27">
        <v>3</v>
      </c>
      <c r="N4021" s="27" t="s">
        <v>882</v>
      </c>
      <c r="O4021" s="30">
        <v>201900728</v>
      </c>
      <c r="P4021" s="22"/>
      <c r="Q4021" s="22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9"/>
    </row>
    <row r="4022" spans="1:29" x14ac:dyDescent="0.25">
      <c r="A4022" s="27">
        <v>1997</v>
      </c>
      <c r="B4022" s="27" t="s">
        <v>2000</v>
      </c>
      <c r="C4022" s="27" t="s">
        <v>676</v>
      </c>
      <c r="D4022" s="27" t="s">
        <v>898</v>
      </c>
      <c r="E4022" s="27" t="s">
        <v>1605</v>
      </c>
      <c r="F4022" s="28">
        <v>35639</v>
      </c>
      <c r="G4022" s="29">
        <v>0.81597222222222221</v>
      </c>
      <c r="H4022" s="28">
        <v>35639</v>
      </c>
      <c r="I4022" s="29">
        <v>0.95138888888888884</v>
      </c>
      <c r="J4022" s="27" t="s">
        <v>889</v>
      </c>
      <c r="K4022" s="27">
        <v>0</v>
      </c>
      <c r="L4022" s="27">
        <v>1</v>
      </c>
      <c r="M4022" s="27">
        <v>1</v>
      </c>
      <c r="N4022" s="27" t="s">
        <v>882</v>
      </c>
      <c r="O4022" s="30">
        <v>201705783</v>
      </c>
      <c r="P4022" s="22"/>
      <c r="Q4022" s="22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9"/>
    </row>
    <row r="4023" spans="1:29" x14ac:dyDescent="0.25">
      <c r="A4023" s="27">
        <v>1997</v>
      </c>
      <c r="B4023" s="27" t="s">
        <v>5392</v>
      </c>
      <c r="C4023" s="27" t="s">
        <v>674</v>
      </c>
      <c r="D4023" s="27" t="s">
        <v>802</v>
      </c>
      <c r="E4023" s="27" t="s">
        <v>854</v>
      </c>
      <c r="F4023" s="28">
        <v>35639</v>
      </c>
      <c r="G4023" s="29">
        <v>0.90277777777777779</v>
      </c>
      <c r="H4023" s="28">
        <v>35639</v>
      </c>
      <c r="I4023" s="29">
        <v>0.95833333333333337</v>
      </c>
      <c r="J4023" s="27" t="s">
        <v>889</v>
      </c>
      <c r="K4023" s="27">
        <v>0</v>
      </c>
      <c r="L4023" s="27">
        <v>0.03</v>
      </c>
      <c r="M4023" s="27">
        <v>0.03</v>
      </c>
      <c r="N4023" s="27" t="s">
        <v>882</v>
      </c>
      <c r="O4023" s="30">
        <v>201904660</v>
      </c>
      <c r="P4023" s="22"/>
      <c r="Q4023" s="22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9"/>
    </row>
    <row r="4024" spans="1:29" x14ac:dyDescent="0.25">
      <c r="A4024" s="27">
        <v>1997</v>
      </c>
      <c r="B4024" s="27" t="s">
        <v>5391</v>
      </c>
      <c r="C4024" s="27" t="s">
        <v>674</v>
      </c>
      <c r="D4024" s="27" t="s">
        <v>802</v>
      </c>
      <c r="E4024" s="27" t="s">
        <v>3916</v>
      </c>
      <c r="F4024" s="28">
        <v>35639</v>
      </c>
      <c r="G4024" s="29">
        <v>0.90625</v>
      </c>
      <c r="H4024" s="28">
        <v>35639</v>
      </c>
      <c r="I4024" s="29">
        <v>0.95138888888888884</v>
      </c>
      <c r="J4024" s="27" t="s">
        <v>889</v>
      </c>
      <c r="K4024" s="27">
        <v>0</v>
      </c>
      <c r="L4024" s="27">
        <v>0.01</v>
      </c>
      <c r="M4024" s="27">
        <v>0.01</v>
      </c>
      <c r="N4024" s="27" t="s">
        <v>882</v>
      </c>
      <c r="O4024" s="30">
        <v>201806161</v>
      </c>
      <c r="P4024" s="22"/>
      <c r="Q4024" s="22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9"/>
    </row>
    <row r="4025" spans="1:29" x14ac:dyDescent="0.25">
      <c r="A4025" s="27">
        <v>1997</v>
      </c>
      <c r="B4025" s="27" t="s">
        <v>2001</v>
      </c>
      <c r="C4025" s="27" t="s">
        <v>676</v>
      </c>
      <c r="D4025" s="27" t="s">
        <v>901</v>
      </c>
      <c r="E4025" s="27" t="s">
        <v>2002</v>
      </c>
      <c r="F4025" s="28">
        <v>35639</v>
      </c>
      <c r="G4025" s="29">
        <v>0.92708333333333337</v>
      </c>
      <c r="H4025" s="28">
        <v>35639</v>
      </c>
      <c r="I4025" s="29">
        <v>0.96875</v>
      </c>
      <c r="J4025" s="27" t="s">
        <v>889</v>
      </c>
      <c r="K4025" s="27">
        <v>0</v>
      </c>
      <c r="L4025" s="27">
        <v>0.01</v>
      </c>
      <c r="M4025" s="27">
        <v>0.01</v>
      </c>
      <c r="N4025" s="27" t="s">
        <v>882</v>
      </c>
      <c r="O4025" s="30">
        <v>201806092</v>
      </c>
      <c r="P4025" s="22"/>
      <c r="Q4025" s="22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9"/>
    </row>
    <row r="4026" spans="1:29" x14ac:dyDescent="0.25">
      <c r="A4026" s="27">
        <v>1997</v>
      </c>
      <c r="B4026" s="27" t="s">
        <v>2004</v>
      </c>
      <c r="C4026" s="27" t="s">
        <v>676</v>
      </c>
      <c r="D4026" s="27" t="s">
        <v>901</v>
      </c>
      <c r="E4026" s="27" t="s">
        <v>1666</v>
      </c>
      <c r="F4026" s="28">
        <v>35639</v>
      </c>
      <c r="G4026" s="29">
        <v>0.96875</v>
      </c>
      <c r="H4026" s="28">
        <v>35640</v>
      </c>
      <c r="I4026" s="29">
        <v>0</v>
      </c>
      <c r="J4026" s="27" t="s">
        <v>889</v>
      </c>
      <c r="K4026" s="27">
        <v>0</v>
      </c>
      <c r="L4026" s="27">
        <v>0.01</v>
      </c>
      <c r="M4026" s="27">
        <v>0.01</v>
      </c>
      <c r="N4026" s="27" t="s">
        <v>882</v>
      </c>
      <c r="O4026" s="30">
        <v>201900139</v>
      </c>
      <c r="P4026" s="22"/>
      <c r="Q4026" s="22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9"/>
    </row>
    <row r="4027" spans="1:29" x14ac:dyDescent="0.25">
      <c r="A4027" s="27">
        <v>1997</v>
      </c>
      <c r="B4027" s="27" t="s">
        <v>1631</v>
      </c>
      <c r="C4027" s="27" t="s">
        <v>676</v>
      </c>
      <c r="D4027" s="27" t="s">
        <v>914</v>
      </c>
      <c r="E4027" s="27" t="s">
        <v>1632</v>
      </c>
      <c r="F4027" s="28">
        <v>35640</v>
      </c>
      <c r="G4027" s="29">
        <v>0.42708333333333331</v>
      </c>
      <c r="H4027" s="28">
        <v>35640</v>
      </c>
      <c r="I4027" s="29">
        <v>0.4826388888888889</v>
      </c>
      <c r="J4027" s="27" t="s">
        <v>889</v>
      </c>
      <c r="K4027" s="27">
        <v>0.1</v>
      </c>
      <c r="L4027" s="27">
        <v>0</v>
      </c>
      <c r="M4027" s="27">
        <v>0.1</v>
      </c>
      <c r="N4027" s="27" t="s">
        <v>882</v>
      </c>
      <c r="O4027" s="30">
        <v>201906117</v>
      </c>
      <c r="P4027" s="22"/>
      <c r="Q4027" s="22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9"/>
    </row>
    <row r="4028" spans="1:29" x14ac:dyDescent="0.25">
      <c r="A4028" s="27">
        <v>1997</v>
      </c>
      <c r="B4028" s="27" t="s">
        <v>2559</v>
      </c>
      <c r="C4028" s="27" t="s">
        <v>2231</v>
      </c>
      <c r="D4028" s="27" t="s">
        <v>2560</v>
      </c>
      <c r="E4028" s="27" t="s">
        <v>2561</v>
      </c>
      <c r="F4028" s="28">
        <v>35640</v>
      </c>
      <c r="G4028" s="29">
        <v>0.6875</v>
      </c>
      <c r="H4028" s="28">
        <v>35640</v>
      </c>
      <c r="I4028" s="29">
        <v>0.74097222222222225</v>
      </c>
      <c r="J4028" s="27"/>
      <c r="K4028" s="27">
        <v>0</v>
      </c>
      <c r="L4028" s="27">
        <v>1E-3</v>
      </c>
      <c r="M4028" s="27">
        <v>1E-3</v>
      </c>
      <c r="N4028" s="27" t="s">
        <v>2163</v>
      </c>
      <c r="O4028" s="30">
        <v>202003142</v>
      </c>
      <c r="P4028" s="22"/>
      <c r="Q4028" s="22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9"/>
    </row>
    <row r="4029" spans="1:29" x14ac:dyDescent="0.25">
      <c r="A4029" s="27">
        <v>1997</v>
      </c>
      <c r="B4029" s="27" t="s">
        <v>5389</v>
      </c>
      <c r="C4029" s="27" t="s">
        <v>674</v>
      </c>
      <c r="D4029" s="27" t="s">
        <v>802</v>
      </c>
      <c r="E4029" s="27" t="s">
        <v>818</v>
      </c>
      <c r="F4029" s="28">
        <v>35640</v>
      </c>
      <c r="G4029" s="29">
        <v>0.69791666666666663</v>
      </c>
      <c r="H4029" s="28">
        <v>35640</v>
      </c>
      <c r="I4029" s="29">
        <v>0.78125</v>
      </c>
      <c r="J4029" s="27" t="s">
        <v>889</v>
      </c>
      <c r="K4029" s="27">
        <v>0</v>
      </c>
      <c r="L4029" s="27">
        <v>1</v>
      </c>
      <c r="M4029" s="27">
        <v>1</v>
      </c>
      <c r="N4029" s="27" t="s">
        <v>882</v>
      </c>
      <c r="O4029" s="30">
        <v>201908047</v>
      </c>
      <c r="P4029" s="22"/>
      <c r="Q4029" s="22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9"/>
    </row>
    <row r="4030" spans="1:29" x14ac:dyDescent="0.25">
      <c r="A4030" s="27">
        <v>1997</v>
      </c>
      <c r="B4030" s="27" t="s">
        <v>2663</v>
      </c>
      <c r="C4030" s="27" t="s">
        <v>2231</v>
      </c>
      <c r="D4030" s="27" t="s">
        <v>2571</v>
      </c>
      <c r="E4030" s="27" t="s">
        <v>766</v>
      </c>
      <c r="F4030" s="28">
        <v>35640</v>
      </c>
      <c r="G4030" s="29">
        <v>0.75</v>
      </c>
      <c r="H4030" s="28">
        <v>35640</v>
      </c>
      <c r="I4030" s="29">
        <v>0.86111111111111116</v>
      </c>
      <c r="J4030" s="27"/>
      <c r="K4030" s="27">
        <v>0.3</v>
      </c>
      <c r="L4030" s="27">
        <v>0.9</v>
      </c>
      <c r="M4030" s="27">
        <v>1.2</v>
      </c>
      <c r="N4030" s="27" t="s">
        <v>2163</v>
      </c>
      <c r="O4030" s="30">
        <v>202005319</v>
      </c>
      <c r="P4030" s="22"/>
      <c r="Q4030" s="22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9"/>
    </row>
    <row r="4031" spans="1:29" x14ac:dyDescent="0.25">
      <c r="A4031" s="27">
        <v>1997</v>
      </c>
      <c r="B4031" s="27" t="s">
        <v>2580</v>
      </c>
      <c r="C4031" s="27" t="s">
        <v>2231</v>
      </c>
      <c r="D4031" s="27" t="s">
        <v>2581</v>
      </c>
      <c r="E4031" s="27" t="s">
        <v>2582</v>
      </c>
      <c r="F4031" s="28">
        <v>35640</v>
      </c>
      <c r="G4031" s="29">
        <v>0.79513888888888884</v>
      </c>
      <c r="H4031" s="28">
        <v>35640</v>
      </c>
      <c r="I4031" s="29">
        <v>0.91666666666666663</v>
      </c>
      <c r="J4031" s="27" t="s">
        <v>889</v>
      </c>
      <c r="K4031" s="27">
        <v>0.55000000000000004</v>
      </c>
      <c r="L4031" s="27">
        <v>0</v>
      </c>
      <c r="M4031" s="27">
        <v>0.55000000000000004</v>
      </c>
      <c r="N4031" s="27" t="s">
        <v>882</v>
      </c>
      <c r="O4031" s="30">
        <v>199803795</v>
      </c>
      <c r="P4031" s="22"/>
      <c r="Q4031" s="22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9"/>
    </row>
    <row r="4032" spans="1:29" x14ac:dyDescent="0.25">
      <c r="A4032" s="27">
        <v>1997</v>
      </c>
      <c r="B4032" s="27" t="s">
        <v>2004</v>
      </c>
      <c r="C4032" s="27" t="s">
        <v>676</v>
      </c>
      <c r="D4032" s="27" t="s">
        <v>901</v>
      </c>
      <c r="E4032" s="27" t="s">
        <v>1666</v>
      </c>
      <c r="F4032" s="28">
        <v>35640</v>
      </c>
      <c r="G4032" s="29">
        <v>0.82986111111111116</v>
      </c>
      <c r="H4032" s="28">
        <v>35641</v>
      </c>
      <c r="I4032" s="29">
        <v>0.68055555555555547</v>
      </c>
      <c r="J4032" s="27" t="s">
        <v>889</v>
      </c>
      <c r="K4032" s="27">
        <v>0</v>
      </c>
      <c r="L4032" s="27">
        <v>0.05</v>
      </c>
      <c r="M4032" s="27">
        <v>0.05</v>
      </c>
      <c r="N4032" s="27" t="s">
        <v>882</v>
      </c>
      <c r="O4032" s="30">
        <v>201806178</v>
      </c>
      <c r="P4032" s="22"/>
      <c r="Q4032" s="22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9"/>
    </row>
    <row r="4033" spans="1:29" x14ac:dyDescent="0.25">
      <c r="A4033" s="27">
        <v>1997</v>
      </c>
      <c r="B4033" s="27" t="s">
        <v>2641</v>
      </c>
      <c r="C4033" s="27" t="s">
        <v>2231</v>
      </c>
      <c r="D4033" s="27" t="s">
        <v>2268</v>
      </c>
      <c r="E4033" s="27" t="s">
        <v>2642</v>
      </c>
      <c r="F4033" s="28">
        <v>35640</v>
      </c>
      <c r="G4033" s="29">
        <v>0.87361111111111101</v>
      </c>
      <c r="H4033" s="28">
        <v>35640</v>
      </c>
      <c r="I4033" s="29">
        <v>0.92013888888888884</v>
      </c>
      <c r="J4033" s="27"/>
      <c r="K4033" s="27">
        <v>0</v>
      </c>
      <c r="L4033" s="27">
        <v>0.02</v>
      </c>
      <c r="M4033" s="27">
        <v>0.02</v>
      </c>
      <c r="N4033" s="27" t="s">
        <v>2163</v>
      </c>
      <c r="O4033" s="30">
        <v>201900198</v>
      </c>
      <c r="P4033" s="22"/>
      <c r="Q4033" s="22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9"/>
    </row>
    <row r="4034" spans="1:29" x14ac:dyDescent="0.25">
      <c r="A4034" s="27">
        <v>1997</v>
      </c>
      <c r="B4034" s="27" t="s">
        <v>2658</v>
      </c>
      <c r="C4034" s="27" t="s">
        <v>2231</v>
      </c>
      <c r="D4034" s="27" t="s">
        <v>2362</v>
      </c>
      <c r="E4034" s="27" t="s">
        <v>2362</v>
      </c>
      <c r="F4034" s="28">
        <v>35640</v>
      </c>
      <c r="G4034" s="29">
        <v>0.88888888888888884</v>
      </c>
      <c r="H4034" s="28">
        <v>35640</v>
      </c>
      <c r="I4034" s="29">
        <v>0.90972222222222221</v>
      </c>
      <c r="J4034" s="27"/>
      <c r="K4034" s="27">
        <v>0</v>
      </c>
      <c r="L4034" s="27">
        <v>1E-3</v>
      </c>
      <c r="M4034" s="27">
        <v>1E-3</v>
      </c>
      <c r="N4034" s="27" t="s">
        <v>2163</v>
      </c>
      <c r="O4034" s="30">
        <v>202004304</v>
      </c>
      <c r="P4034" s="22"/>
      <c r="Q4034" s="22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9"/>
    </row>
    <row r="4035" spans="1:29" x14ac:dyDescent="0.25">
      <c r="A4035" s="27">
        <v>1997</v>
      </c>
      <c r="B4035" s="27" t="s">
        <v>2637</v>
      </c>
      <c r="C4035" s="27" t="s">
        <v>2231</v>
      </c>
      <c r="D4035" s="27" t="s">
        <v>2246</v>
      </c>
      <c r="E4035" s="27" t="s">
        <v>2628</v>
      </c>
      <c r="F4035" s="28">
        <v>35640</v>
      </c>
      <c r="G4035" s="29">
        <v>0.92361111111111116</v>
      </c>
      <c r="H4035" s="28">
        <v>35641</v>
      </c>
      <c r="I4035" s="29">
        <v>7.2916666666666671E-2</v>
      </c>
      <c r="J4035" s="27"/>
      <c r="K4035" s="27">
        <v>0</v>
      </c>
      <c r="L4035" s="27">
        <v>1E-3</v>
      </c>
      <c r="M4035" s="27">
        <v>1E-3</v>
      </c>
      <c r="N4035" s="27" t="s">
        <v>2163</v>
      </c>
      <c r="O4035" s="30">
        <v>202102717</v>
      </c>
      <c r="P4035" s="22"/>
      <c r="Q4035" s="22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9"/>
    </row>
    <row r="4036" spans="1:29" x14ac:dyDescent="0.25">
      <c r="A4036" s="27">
        <v>1997</v>
      </c>
      <c r="B4036" s="27" t="s">
        <v>5388</v>
      </c>
      <c r="C4036" s="27" t="s">
        <v>674</v>
      </c>
      <c r="D4036" s="27" t="s">
        <v>3859</v>
      </c>
      <c r="E4036" s="27" t="s">
        <v>807</v>
      </c>
      <c r="F4036" s="28">
        <v>35640</v>
      </c>
      <c r="G4036" s="29">
        <v>0.95138888888888884</v>
      </c>
      <c r="H4036" s="28">
        <v>35640</v>
      </c>
      <c r="I4036" s="29">
        <v>0.98263888888888884</v>
      </c>
      <c r="J4036" s="27" t="s">
        <v>889</v>
      </c>
      <c r="K4036" s="27">
        <v>0</v>
      </c>
      <c r="L4036" s="27">
        <v>0.01</v>
      </c>
      <c r="M4036" s="27">
        <v>0.01</v>
      </c>
      <c r="N4036" s="27" t="s">
        <v>882</v>
      </c>
      <c r="O4036" s="30">
        <v>201907872</v>
      </c>
      <c r="P4036" s="22"/>
      <c r="Q4036" s="22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9"/>
    </row>
    <row r="4037" spans="1:29" x14ac:dyDescent="0.25">
      <c r="A4037" s="27">
        <v>1997</v>
      </c>
      <c r="B4037" s="27" t="s">
        <v>2022</v>
      </c>
      <c r="C4037" s="27" t="s">
        <v>676</v>
      </c>
      <c r="D4037" s="27" t="s">
        <v>905</v>
      </c>
      <c r="E4037" s="27" t="s">
        <v>1149</v>
      </c>
      <c r="F4037" s="28">
        <v>35640</v>
      </c>
      <c r="G4037" s="29">
        <v>0.97569444444444453</v>
      </c>
      <c r="H4037" s="28">
        <v>35641</v>
      </c>
      <c r="I4037" s="29">
        <v>2.7777777777777776E-2</v>
      </c>
      <c r="J4037" s="27" t="s">
        <v>889</v>
      </c>
      <c r="K4037" s="27">
        <v>0</v>
      </c>
      <c r="L4037" s="27">
        <v>0.1</v>
      </c>
      <c r="M4037" s="27">
        <v>0.1</v>
      </c>
      <c r="N4037" s="27" t="s">
        <v>882</v>
      </c>
      <c r="O4037" s="30">
        <v>201908178</v>
      </c>
      <c r="P4037" s="22"/>
      <c r="Q4037" s="22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9"/>
    </row>
    <row r="4038" spans="1:29" x14ac:dyDescent="0.25">
      <c r="A4038" s="27">
        <v>1997</v>
      </c>
      <c r="B4038" s="27" t="s">
        <v>5386</v>
      </c>
      <c r="C4038" s="27" t="s">
        <v>674</v>
      </c>
      <c r="D4038" s="27" t="s">
        <v>802</v>
      </c>
      <c r="E4038" s="27" t="s">
        <v>3982</v>
      </c>
      <c r="F4038" s="28">
        <v>35640</v>
      </c>
      <c r="G4038" s="29">
        <v>0.99305555555555547</v>
      </c>
      <c r="H4038" s="28">
        <v>35641</v>
      </c>
      <c r="I4038" s="29">
        <v>1.3888888888888888E-2</v>
      </c>
      <c r="J4038" s="27" t="s">
        <v>889</v>
      </c>
      <c r="K4038" s="27">
        <v>0</v>
      </c>
      <c r="L4038" s="27">
        <v>0.02</v>
      </c>
      <c r="M4038" s="27">
        <v>0.02</v>
      </c>
      <c r="N4038" s="27" t="s">
        <v>882</v>
      </c>
      <c r="O4038" s="30">
        <v>201905119</v>
      </c>
      <c r="P4038" s="22"/>
      <c r="Q4038" s="22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9"/>
    </row>
    <row r="4039" spans="1:29" x14ac:dyDescent="0.25">
      <c r="A4039" s="27">
        <v>1997</v>
      </c>
      <c r="B4039" s="27" t="s">
        <v>2565</v>
      </c>
      <c r="C4039" s="27" t="s">
        <v>2231</v>
      </c>
      <c r="D4039" s="27" t="s">
        <v>2560</v>
      </c>
      <c r="E4039" s="27" t="s">
        <v>2566</v>
      </c>
      <c r="F4039" s="28">
        <v>35641</v>
      </c>
      <c r="G4039" s="29">
        <v>0.17708333333333334</v>
      </c>
      <c r="H4039" s="28">
        <v>35642</v>
      </c>
      <c r="I4039" s="29">
        <v>0</v>
      </c>
      <c r="J4039" s="27" t="s">
        <v>889</v>
      </c>
      <c r="K4039" s="27">
        <v>86.8</v>
      </c>
      <c r="L4039" s="27">
        <v>15.6</v>
      </c>
      <c r="M4039" s="27">
        <v>102.4</v>
      </c>
      <c r="N4039" s="27" t="s">
        <v>882</v>
      </c>
      <c r="O4039" s="30">
        <v>201906638</v>
      </c>
      <c r="P4039" s="22"/>
      <c r="Q4039" s="22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9"/>
    </row>
    <row r="4040" spans="1:29" x14ac:dyDescent="0.25">
      <c r="A4040" s="27">
        <v>1997</v>
      </c>
      <c r="B4040" s="27" t="s">
        <v>5380</v>
      </c>
      <c r="C4040" s="27" t="s">
        <v>674</v>
      </c>
      <c r="D4040" s="27" t="s">
        <v>752</v>
      </c>
      <c r="E4040" s="27" t="s">
        <v>5073</v>
      </c>
      <c r="F4040" s="28">
        <v>35641</v>
      </c>
      <c r="G4040" s="29">
        <v>0.56944444444444442</v>
      </c>
      <c r="H4040" s="28">
        <v>35641</v>
      </c>
      <c r="I4040" s="29">
        <v>0.80208333333333337</v>
      </c>
      <c r="J4040" s="27" t="s">
        <v>889</v>
      </c>
      <c r="K4040" s="27">
        <v>0</v>
      </c>
      <c r="L4040" s="27">
        <v>40</v>
      </c>
      <c r="M4040" s="27">
        <v>40</v>
      </c>
      <c r="N4040" s="27" t="s">
        <v>882</v>
      </c>
      <c r="O4040" s="30">
        <v>202000707</v>
      </c>
      <c r="P4040" s="22"/>
      <c r="Q4040" s="22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9"/>
    </row>
    <row r="4041" spans="1:29" x14ac:dyDescent="0.25">
      <c r="A4041" s="27">
        <v>1997</v>
      </c>
      <c r="B4041" s="27" t="s">
        <v>5385</v>
      </c>
      <c r="C4041" s="27" t="s">
        <v>674</v>
      </c>
      <c r="D4041" s="27" t="s">
        <v>3827</v>
      </c>
      <c r="E4041" s="27" t="s">
        <v>1223</v>
      </c>
      <c r="F4041" s="28">
        <v>35641</v>
      </c>
      <c r="G4041" s="29">
        <v>0.68402777777777779</v>
      </c>
      <c r="H4041" s="28">
        <v>35641</v>
      </c>
      <c r="I4041" s="29">
        <v>0.71527777777777779</v>
      </c>
      <c r="J4041" s="27" t="s">
        <v>889</v>
      </c>
      <c r="K4041" s="27">
        <v>0</v>
      </c>
      <c r="L4041" s="27">
        <v>0.05</v>
      </c>
      <c r="M4041" s="27">
        <v>0.05</v>
      </c>
      <c r="N4041" s="27" t="s">
        <v>882</v>
      </c>
      <c r="O4041" s="30">
        <v>202008076</v>
      </c>
      <c r="P4041" s="22"/>
      <c r="Q4041" s="22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9"/>
    </row>
    <row r="4042" spans="1:29" x14ac:dyDescent="0.25">
      <c r="A4042" s="27">
        <v>1997</v>
      </c>
      <c r="B4042" s="27" t="s">
        <v>5378</v>
      </c>
      <c r="C4042" s="27" t="s">
        <v>674</v>
      </c>
      <c r="D4042" s="27" t="s">
        <v>3884</v>
      </c>
      <c r="E4042" s="27" t="s">
        <v>3949</v>
      </c>
      <c r="F4042" s="28">
        <v>35641</v>
      </c>
      <c r="G4042" s="29">
        <v>0.69444444444444453</v>
      </c>
      <c r="H4042" s="28">
        <v>35641</v>
      </c>
      <c r="I4042" s="29">
        <v>0.80555555555555547</v>
      </c>
      <c r="J4042" s="27" t="s">
        <v>889</v>
      </c>
      <c r="K4042" s="27">
        <v>0</v>
      </c>
      <c r="L4042" s="27">
        <v>0.4</v>
      </c>
      <c r="M4042" s="27">
        <v>0.4</v>
      </c>
      <c r="N4042" s="27" t="s">
        <v>882</v>
      </c>
      <c r="O4042" s="30">
        <v>202006814</v>
      </c>
      <c r="P4042" s="22"/>
      <c r="Q4042" s="22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9"/>
    </row>
    <row r="4043" spans="1:29" x14ac:dyDescent="0.25">
      <c r="A4043" s="27">
        <v>1997</v>
      </c>
      <c r="B4043" s="27" t="s">
        <v>1997</v>
      </c>
      <c r="C4043" s="27" t="s">
        <v>676</v>
      </c>
      <c r="D4043" s="27" t="s">
        <v>901</v>
      </c>
      <c r="E4043" s="27" t="s">
        <v>1377</v>
      </c>
      <c r="F4043" s="28">
        <v>35641</v>
      </c>
      <c r="G4043" s="29">
        <v>0.71388888888888891</v>
      </c>
      <c r="H4043" s="28">
        <v>35641</v>
      </c>
      <c r="I4043" s="29">
        <v>0.79513888888888884</v>
      </c>
      <c r="J4043" s="27" t="s">
        <v>889</v>
      </c>
      <c r="K4043" s="27">
        <v>0</v>
      </c>
      <c r="L4043" s="27">
        <v>1</v>
      </c>
      <c r="M4043" s="27">
        <v>1</v>
      </c>
      <c r="N4043" s="27" t="s">
        <v>882</v>
      </c>
      <c r="O4043" s="30">
        <v>201407691</v>
      </c>
      <c r="P4043" s="22"/>
      <c r="Q4043" s="22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9"/>
    </row>
    <row r="4044" spans="1:29" x14ac:dyDescent="0.25">
      <c r="A4044" s="27">
        <v>1997</v>
      </c>
      <c r="B4044" s="27" t="s">
        <v>5389</v>
      </c>
      <c r="C4044" s="27" t="s">
        <v>674</v>
      </c>
      <c r="D4044" s="27" t="s">
        <v>802</v>
      </c>
      <c r="E4044" s="27" t="s">
        <v>818</v>
      </c>
      <c r="F4044" s="28">
        <v>35641</v>
      </c>
      <c r="G4044" s="29">
        <v>0.72569444444444453</v>
      </c>
      <c r="H4044" s="28">
        <v>35641</v>
      </c>
      <c r="I4044" s="29">
        <v>0.78472222222222221</v>
      </c>
      <c r="J4044" s="27" t="s">
        <v>889</v>
      </c>
      <c r="K4044" s="27">
        <v>0</v>
      </c>
      <c r="L4044" s="27">
        <v>0.05</v>
      </c>
      <c r="M4044" s="27">
        <v>0.05</v>
      </c>
      <c r="N4044" s="27" t="s">
        <v>882</v>
      </c>
      <c r="O4044" s="30">
        <v>201806175</v>
      </c>
      <c r="P4044" s="22"/>
      <c r="Q4044" s="22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9"/>
    </row>
    <row r="4045" spans="1:29" x14ac:dyDescent="0.25">
      <c r="A4045" s="27">
        <v>1997</v>
      </c>
      <c r="B4045" s="27" t="s">
        <v>1998</v>
      </c>
      <c r="C4045" s="27" t="s">
        <v>676</v>
      </c>
      <c r="D4045" s="27" t="s">
        <v>901</v>
      </c>
      <c r="E4045" s="27" t="s">
        <v>824</v>
      </c>
      <c r="F4045" s="28">
        <v>35641</v>
      </c>
      <c r="G4045" s="29">
        <v>0.74652777777777779</v>
      </c>
      <c r="H4045" s="28">
        <v>35641</v>
      </c>
      <c r="I4045" s="29">
        <v>0.79166666666666663</v>
      </c>
      <c r="J4045" s="27" t="s">
        <v>889</v>
      </c>
      <c r="K4045" s="27">
        <v>0</v>
      </c>
      <c r="L4045" s="27">
        <v>0.05</v>
      </c>
      <c r="M4045" s="27">
        <v>0.05</v>
      </c>
      <c r="N4045" s="27" t="s">
        <v>882</v>
      </c>
      <c r="O4045" s="30">
        <v>202004735</v>
      </c>
      <c r="P4045" s="22"/>
      <c r="Q4045" s="22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9"/>
    </row>
    <row r="4046" spans="1:29" x14ac:dyDescent="0.25">
      <c r="A4046" s="27">
        <v>1997</v>
      </c>
      <c r="B4046" s="27" t="s">
        <v>5384</v>
      </c>
      <c r="C4046" s="27" t="s">
        <v>674</v>
      </c>
      <c r="D4046" s="27" t="s">
        <v>752</v>
      </c>
      <c r="E4046" s="27" t="s">
        <v>752</v>
      </c>
      <c r="F4046" s="28">
        <v>35641</v>
      </c>
      <c r="G4046" s="29">
        <v>0.75</v>
      </c>
      <c r="H4046" s="28">
        <v>35641</v>
      </c>
      <c r="I4046" s="29">
        <v>0.80208333333333337</v>
      </c>
      <c r="J4046" s="27" t="s">
        <v>889</v>
      </c>
      <c r="K4046" s="27">
        <v>0</v>
      </c>
      <c r="L4046" s="27">
        <v>0.15</v>
      </c>
      <c r="M4046" s="27">
        <v>0.15</v>
      </c>
      <c r="N4046" s="27" t="s">
        <v>882</v>
      </c>
      <c r="O4046" s="30">
        <v>201905587</v>
      </c>
      <c r="P4046" s="22"/>
      <c r="Q4046" s="22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9"/>
    </row>
    <row r="4047" spans="1:29" x14ac:dyDescent="0.25">
      <c r="A4047" s="27">
        <v>1997</v>
      </c>
      <c r="B4047" s="27" t="s">
        <v>2618</v>
      </c>
      <c r="C4047" s="27" t="s">
        <v>2231</v>
      </c>
      <c r="D4047" s="27" t="s">
        <v>2232</v>
      </c>
      <c r="E4047" s="27" t="s">
        <v>2255</v>
      </c>
      <c r="F4047" s="28">
        <v>35641</v>
      </c>
      <c r="G4047" s="29">
        <v>0.75208333333333333</v>
      </c>
      <c r="H4047" s="28">
        <v>35641</v>
      </c>
      <c r="I4047" s="29">
        <v>0.8125</v>
      </c>
      <c r="J4047" s="27"/>
      <c r="K4047" s="27">
        <v>0</v>
      </c>
      <c r="L4047" s="27">
        <v>0.33</v>
      </c>
      <c r="M4047" s="27">
        <v>0.33</v>
      </c>
      <c r="N4047" s="27" t="s">
        <v>2163</v>
      </c>
      <c r="O4047" s="30">
        <v>202008551</v>
      </c>
      <c r="P4047" s="22"/>
      <c r="Q4047" s="22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9"/>
    </row>
    <row r="4048" spans="1:29" x14ac:dyDescent="0.25">
      <c r="A4048" s="27">
        <v>1997</v>
      </c>
      <c r="B4048" s="27" t="s">
        <v>5380</v>
      </c>
      <c r="C4048" s="27" t="s">
        <v>674</v>
      </c>
      <c r="D4048" s="27" t="s">
        <v>752</v>
      </c>
      <c r="E4048" s="27" t="s">
        <v>5073</v>
      </c>
      <c r="F4048" s="28">
        <v>35641</v>
      </c>
      <c r="G4048" s="29">
        <v>0.78125</v>
      </c>
      <c r="H4048" s="28">
        <v>35641</v>
      </c>
      <c r="I4048" s="29">
        <v>0.81944444444444453</v>
      </c>
      <c r="J4048" s="27" t="s">
        <v>889</v>
      </c>
      <c r="K4048" s="27">
        <v>0</v>
      </c>
      <c r="L4048" s="27">
        <v>0.2</v>
      </c>
      <c r="M4048" s="27">
        <v>0.2</v>
      </c>
      <c r="N4048" s="27" t="s">
        <v>882</v>
      </c>
      <c r="O4048" s="30">
        <v>201802646</v>
      </c>
      <c r="P4048" s="22"/>
      <c r="Q4048" s="22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9"/>
    </row>
    <row r="4049" spans="1:29" x14ac:dyDescent="0.25">
      <c r="A4049" s="27">
        <v>1997</v>
      </c>
      <c r="B4049" s="27" t="s">
        <v>5380</v>
      </c>
      <c r="C4049" s="27" t="s">
        <v>674</v>
      </c>
      <c r="D4049" s="27" t="s">
        <v>752</v>
      </c>
      <c r="E4049" s="27" t="s">
        <v>5073</v>
      </c>
      <c r="F4049" s="28">
        <v>35641</v>
      </c>
      <c r="G4049" s="29">
        <v>0.81944444444444453</v>
      </c>
      <c r="H4049" s="28">
        <v>35641</v>
      </c>
      <c r="I4049" s="29">
        <v>0.90972222222222221</v>
      </c>
      <c r="J4049" s="27" t="s">
        <v>889</v>
      </c>
      <c r="K4049" s="27">
        <v>0</v>
      </c>
      <c r="L4049" s="27">
        <v>2</v>
      </c>
      <c r="M4049" s="27">
        <v>2</v>
      </c>
      <c r="N4049" s="27" t="s">
        <v>882</v>
      </c>
      <c r="O4049" s="30">
        <v>201908143</v>
      </c>
      <c r="P4049" s="22"/>
      <c r="Q4049" s="22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9"/>
    </row>
    <row r="4050" spans="1:29" x14ac:dyDescent="0.25">
      <c r="A4050" s="27">
        <v>1997</v>
      </c>
      <c r="B4050" s="27" t="s">
        <v>5379</v>
      </c>
      <c r="C4050" s="27" t="s">
        <v>674</v>
      </c>
      <c r="D4050" s="27" t="s">
        <v>3841</v>
      </c>
      <c r="E4050" s="27" t="s">
        <v>3937</v>
      </c>
      <c r="F4050" s="28">
        <v>35641</v>
      </c>
      <c r="G4050" s="29">
        <v>0.84027777777777779</v>
      </c>
      <c r="H4050" s="28">
        <v>35641</v>
      </c>
      <c r="I4050" s="29">
        <v>0.89583333333333337</v>
      </c>
      <c r="J4050" s="27" t="s">
        <v>889</v>
      </c>
      <c r="K4050" s="27">
        <v>0</v>
      </c>
      <c r="L4050" s="27">
        <v>0.03</v>
      </c>
      <c r="M4050" s="27">
        <v>0.03</v>
      </c>
      <c r="N4050" s="27" t="s">
        <v>882</v>
      </c>
      <c r="O4050" s="30">
        <v>202004343</v>
      </c>
      <c r="P4050" s="22"/>
      <c r="Q4050" s="22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9"/>
    </row>
    <row r="4051" spans="1:29" x14ac:dyDescent="0.25">
      <c r="A4051" s="27">
        <v>1997</v>
      </c>
      <c r="B4051" s="27" t="s">
        <v>1998</v>
      </c>
      <c r="C4051" s="27" t="s">
        <v>676</v>
      </c>
      <c r="D4051" s="27" t="s">
        <v>901</v>
      </c>
      <c r="E4051" s="27" t="s">
        <v>824</v>
      </c>
      <c r="F4051" s="28">
        <v>35641</v>
      </c>
      <c r="G4051" s="29">
        <v>0.88888888888888884</v>
      </c>
      <c r="H4051" s="28">
        <v>35641</v>
      </c>
      <c r="I4051" s="29">
        <v>0.96527777777777779</v>
      </c>
      <c r="J4051" s="27" t="s">
        <v>889</v>
      </c>
      <c r="K4051" s="27">
        <v>0</v>
      </c>
      <c r="L4051" s="27">
        <v>0.2</v>
      </c>
      <c r="M4051" s="27">
        <v>0.2</v>
      </c>
      <c r="N4051" s="27" t="s">
        <v>882</v>
      </c>
      <c r="O4051" s="30">
        <v>201907288</v>
      </c>
      <c r="P4051" s="22"/>
      <c r="Q4051" s="22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9"/>
    </row>
    <row r="4052" spans="1:29" x14ac:dyDescent="0.25">
      <c r="A4052" s="27">
        <v>1997</v>
      </c>
      <c r="B4052" s="27" t="s">
        <v>2652</v>
      </c>
      <c r="C4052" s="27" t="s">
        <v>2231</v>
      </c>
      <c r="D4052" s="27" t="s">
        <v>2246</v>
      </c>
      <c r="E4052" s="27" t="s">
        <v>2628</v>
      </c>
      <c r="F4052" s="28">
        <v>35641</v>
      </c>
      <c r="G4052" s="29">
        <v>0.90277777777777779</v>
      </c>
      <c r="H4052" s="28">
        <v>35643</v>
      </c>
      <c r="I4052" s="29">
        <v>2.013888888888889E-2</v>
      </c>
      <c r="J4052" s="27"/>
      <c r="K4052" s="27">
        <v>0</v>
      </c>
      <c r="L4052" s="27">
        <v>0.02</v>
      </c>
      <c r="M4052" s="27">
        <v>0.02</v>
      </c>
      <c r="N4052" s="27" t="s">
        <v>2163</v>
      </c>
      <c r="O4052" s="30">
        <v>202007519</v>
      </c>
      <c r="P4052" s="22"/>
      <c r="Q4052" s="22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9"/>
    </row>
    <row r="4053" spans="1:29" x14ac:dyDescent="0.25">
      <c r="A4053" s="27">
        <v>1997</v>
      </c>
      <c r="B4053" s="27" t="s">
        <v>5382</v>
      </c>
      <c r="C4053" s="27" t="s">
        <v>674</v>
      </c>
      <c r="D4053" s="27" t="s">
        <v>802</v>
      </c>
      <c r="E4053" s="27" t="s">
        <v>854</v>
      </c>
      <c r="F4053" s="28">
        <v>35641</v>
      </c>
      <c r="G4053" s="29">
        <v>0.90972222222222221</v>
      </c>
      <c r="H4053" s="28">
        <v>35641</v>
      </c>
      <c r="I4053" s="29">
        <v>0.97916666666666663</v>
      </c>
      <c r="J4053" s="27" t="s">
        <v>889</v>
      </c>
      <c r="K4053" s="27">
        <v>0</v>
      </c>
      <c r="L4053" s="27">
        <v>0.05</v>
      </c>
      <c r="M4053" s="27">
        <v>0.05</v>
      </c>
      <c r="N4053" s="27" t="s">
        <v>882</v>
      </c>
      <c r="O4053" s="30">
        <v>201806278</v>
      </c>
      <c r="P4053" s="22"/>
      <c r="Q4053" s="22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9"/>
    </row>
    <row r="4054" spans="1:29" x14ac:dyDescent="0.25">
      <c r="A4054" s="27">
        <v>1997</v>
      </c>
      <c r="B4054" s="27" t="s">
        <v>5386</v>
      </c>
      <c r="C4054" s="27" t="s">
        <v>674</v>
      </c>
      <c r="D4054" s="27" t="s">
        <v>802</v>
      </c>
      <c r="E4054" s="27" t="s">
        <v>3982</v>
      </c>
      <c r="F4054" s="28">
        <v>35641</v>
      </c>
      <c r="G4054" s="29">
        <v>0.93402777777777779</v>
      </c>
      <c r="H4054" s="28">
        <v>35641</v>
      </c>
      <c r="I4054" s="29">
        <v>0.96875</v>
      </c>
      <c r="J4054" s="27" t="s">
        <v>889</v>
      </c>
      <c r="K4054" s="27">
        <v>0</v>
      </c>
      <c r="L4054" s="27">
        <v>0.02</v>
      </c>
      <c r="M4054" s="27">
        <v>0.02</v>
      </c>
      <c r="N4054" s="27" t="s">
        <v>882</v>
      </c>
      <c r="O4054" s="30">
        <v>201705127</v>
      </c>
      <c r="P4054" s="22"/>
      <c r="Q4054" s="22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9"/>
    </row>
    <row r="4055" spans="1:29" x14ac:dyDescent="0.25">
      <c r="A4055" s="27">
        <v>1997</v>
      </c>
      <c r="B4055" s="27" t="s">
        <v>2630</v>
      </c>
      <c r="C4055" s="27" t="s">
        <v>2231</v>
      </c>
      <c r="D4055" s="27" t="s">
        <v>2246</v>
      </c>
      <c r="E4055" s="27" t="s">
        <v>2628</v>
      </c>
      <c r="F4055" s="28">
        <v>35641</v>
      </c>
      <c r="G4055" s="29">
        <v>0.9375</v>
      </c>
      <c r="H4055" s="28">
        <v>35642</v>
      </c>
      <c r="I4055" s="29">
        <v>3.4027777777777775E-2</v>
      </c>
      <c r="J4055" s="27"/>
      <c r="K4055" s="27">
        <v>0.01</v>
      </c>
      <c r="L4055" s="27">
        <v>0.01</v>
      </c>
      <c r="M4055" s="27">
        <v>0.02</v>
      </c>
      <c r="N4055" s="27" t="s">
        <v>2163</v>
      </c>
      <c r="O4055" s="30">
        <v>201905325</v>
      </c>
      <c r="P4055" s="22"/>
      <c r="Q4055" s="22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9"/>
    </row>
    <row r="4056" spans="1:29" x14ac:dyDescent="0.25">
      <c r="A4056" s="27">
        <v>1997</v>
      </c>
      <c r="B4056" s="27" t="s">
        <v>5381</v>
      </c>
      <c r="C4056" s="27" t="s">
        <v>674</v>
      </c>
      <c r="D4056" s="27" t="s">
        <v>752</v>
      </c>
      <c r="E4056" s="27" t="s">
        <v>849</v>
      </c>
      <c r="F4056" s="28">
        <v>35641</v>
      </c>
      <c r="G4056" s="29">
        <v>0.94444444444444453</v>
      </c>
      <c r="H4056" s="28">
        <v>35641</v>
      </c>
      <c r="I4056" s="29">
        <v>0.95833333333333337</v>
      </c>
      <c r="J4056" s="27" t="s">
        <v>889</v>
      </c>
      <c r="K4056" s="27">
        <v>0</v>
      </c>
      <c r="L4056" s="27">
        <v>0.1</v>
      </c>
      <c r="M4056" s="27">
        <v>0.1</v>
      </c>
      <c r="N4056" s="27" t="s">
        <v>882</v>
      </c>
      <c r="O4056" s="30">
        <v>201806345</v>
      </c>
      <c r="P4056" s="22"/>
      <c r="Q4056" s="22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9"/>
    </row>
    <row r="4057" spans="1:29" x14ac:dyDescent="0.25">
      <c r="A4057" s="27">
        <v>1997</v>
      </c>
      <c r="B4057" s="27" t="s">
        <v>5380</v>
      </c>
      <c r="C4057" s="27" t="s">
        <v>674</v>
      </c>
      <c r="D4057" s="27" t="s">
        <v>752</v>
      </c>
      <c r="E4057" s="27" t="s">
        <v>5073</v>
      </c>
      <c r="F4057" s="28">
        <v>35641</v>
      </c>
      <c r="G4057" s="29">
        <v>0.94791666666666663</v>
      </c>
      <c r="H4057" s="28">
        <v>35641</v>
      </c>
      <c r="I4057" s="29">
        <v>0.97569444444444453</v>
      </c>
      <c r="J4057" s="27" t="s">
        <v>889</v>
      </c>
      <c r="K4057" s="27">
        <v>0</v>
      </c>
      <c r="L4057" s="27">
        <v>0.05</v>
      </c>
      <c r="M4057" s="27">
        <v>0.05</v>
      </c>
      <c r="N4057" s="27" t="s">
        <v>882</v>
      </c>
      <c r="O4057" s="30">
        <v>202006770</v>
      </c>
      <c r="P4057" s="22"/>
      <c r="Q4057" s="22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9"/>
    </row>
    <row r="4058" spans="1:29" x14ac:dyDescent="0.25">
      <c r="A4058" s="27">
        <v>1997</v>
      </c>
      <c r="B4058" s="27" t="s">
        <v>5383</v>
      </c>
      <c r="C4058" s="27" t="s">
        <v>674</v>
      </c>
      <c r="D4058" s="27" t="s">
        <v>4037</v>
      </c>
      <c r="E4058" s="27" t="s">
        <v>4319</v>
      </c>
      <c r="F4058" s="28">
        <v>35641</v>
      </c>
      <c r="G4058" s="29">
        <v>0.99375000000000002</v>
      </c>
      <c r="H4058" s="28">
        <v>35642</v>
      </c>
      <c r="I4058" s="29">
        <v>2.361111111111111E-2</v>
      </c>
      <c r="J4058" s="27" t="s">
        <v>889</v>
      </c>
      <c r="K4058" s="27">
        <v>0</v>
      </c>
      <c r="L4058" s="27">
        <v>0.03</v>
      </c>
      <c r="M4058" s="27">
        <v>0.03</v>
      </c>
      <c r="N4058" s="27" t="s">
        <v>882</v>
      </c>
      <c r="O4058" s="30">
        <v>201403695</v>
      </c>
      <c r="P4058" s="22"/>
      <c r="Q4058" s="22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9"/>
    </row>
    <row r="4059" spans="1:29" x14ac:dyDescent="0.25">
      <c r="A4059" s="27">
        <v>1997</v>
      </c>
      <c r="B4059" s="27" t="s">
        <v>1998</v>
      </c>
      <c r="C4059" s="27" t="s">
        <v>676</v>
      </c>
      <c r="D4059" s="27" t="s">
        <v>901</v>
      </c>
      <c r="E4059" s="27" t="s">
        <v>824</v>
      </c>
      <c r="F4059" s="28">
        <v>35642</v>
      </c>
      <c r="G4059" s="29">
        <v>1.8055555555555557E-2</v>
      </c>
      <c r="H4059" s="28">
        <v>35642</v>
      </c>
      <c r="I4059" s="29">
        <v>0.12847222222222224</v>
      </c>
      <c r="J4059" s="27" t="s">
        <v>889</v>
      </c>
      <c r="K4059" s="27">
        <v>0</v>
      </c>
      <c r="L4059" s="27">
        <v>0.1</v>
      </c>
      <c r="M4059" s="27">
        <v>0.1</v>
      </c>
      <c r="N4059" s="27" t="s">
        <v>882</v>
      </c>
      <c r="O4059" s="30">
        <v>202008021</v>
      </c>
      <c r="P4059" s="22"/>
      <c r="Q4059" s="22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9"/>
    </row>
    <row r="4060" spans="1:29" x14ac:dyDescent="0.25">
      <c r="A4060" s="27">
        <v>1997</v>
      </c>
      <c r="B4060" s="27" t="s">
        <v>2678</v>
      </c>
      <c r="C4060" s="27" t="s">
        <v>2231</v>
      </c>
      <c r="D4060" s="27" t="s">
        <v>2340</v>
      </c>
      <c r="E4060" s="27" t="s">
        <v>2437</v>
      </c>
      <c r="F4060" s="28">
        <v>35642</v>
      </c>
      <c r="G4060" s="29">
        <v>0.16666666666666666</v>
      </c>
      <c r="H4060" s="28">
        <v>35642</v>
      </c>
      <c r="I4060" s="29">
        <v>0.20833333333333334</v>
      </c>
      <c r="J4060" s="27"/>
      <c r="K4060" s="27">
        <v>0</v>
      </c>
      <c r="L4060" s="27">
        <v>0.03</v>
      </c>
      <c r="M4060" s="27">
        <v>0.03</v>
      </c>
      <c r="N4060" s="27" t="s">
        <v>2163</v>
      </c>
      <c r="O4060" s="30">
        <v>201907329</v>
      </c>
      <c r="P4060" s="22"/>
      <c r="Q4060" s="22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9"/>
    </row>
    <row r="4061" spans="1:29" x14ac:dyDescent="0.25">
      <c r="A4061" s="27">
        <v>1997</v>
      </c>
      <c r="B4061" s="27" t="s">
        <v>2661</v>
      </c>
      <c r="C4061" s="27" t="s">
        <v>2231</v>
      </c>
      <c r="D4061" s="27" t="s">
        <v>2560</v>
      </c>
      <c r="E4061" s="27" t="s">
        <v>2560</v>
      </c>
      <c r="F4061" s="28">
        <v>35642</v>
      </c>
      <c r="G4061" s="29">
        <v>0.35416666666666669</v>
      </c>
      <c r="H4061" s="28">
        <v>35642</v>
      </c>
      <c r="I4061" s="29">
        <v>0.43541666666666662</v>
      </c>
      <c r="J4061" s="27"/>
      <c r="K4061" s="27">
        <v>0</v>
      </c>
      <c r="L4061" s="27">
        <v>1.1999999999999999E-3</v>
      </c>
      <c r="M4061" s="27">
        <v>1.1999999999999999E-3</v>
      </c>
      <c r="N4061" s="27" t="s">
        <v>2163</v>
      </c>
      <c r="O4061" s="30">
        <v>202005358</v>
      </c>
      <c r="P4061" s="22"/>
      <c r="Q4061" s="22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9"/>
    </row>
    <row r="4062" spans="1:29" x14ac:dyDescent="0.25">
      <c r="A4062" s="27">
        <v>1997</v>
      </c>
      <c r="B4062" s="27" t="s">
        <v>5375</v>
      </c>
      <c r="C4062" s="27" t="s">
        <v>674</v>
      </c>
      <c r="D4062" s="27" t="s">
        <v>752</v>
      </c>
      <c r="E4062" s="27" t="s">
        <v>798</v>
      </c>
      <c r="F4062" s="28">
        <v>35642</v>
      </c>
      <c r="G4062" s="29">
        <v>0.37152777777777773</v>
      </c>
      <c r="H4062" s="28">
        <v>35642</v>
      </c>
      <c r="I4062" s="29">
        <v>0.4236111111111111</v>
      </c>
      <c r="J4062" s="27" t="s">
        <v>889</v>
      </c>
      <c r="K4062" s="27">
        <v>0</v>
      </c>
      <c r="L4062" s="27">
        <v>0.06</v>
      </c>
      <c r="M4062" s="27">
        <v>0.06</v>
      </c>
      <c r="N4062" s="27" t="s">
        <v>882</v>
      </c>
      <c r="O4062" s="30">
        <v>202007044</v>
      </c>
      <c r="P4062" s="22"/>
      <c r="Q4062" s="22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9"/>
    </row>
    <row r="4063" spans="1:29" x14ac:dyDescent="0.25">
      <c r="A4063" s="27">
        <v>1997</v>
      </c>
      <c r="B4063" s="27" t="s">
        <v>5377</v>
      </c>
      <c r="C4063" s="27" t="s">
        <v>674</v>
      </c>
      <c r="D4063" s="27" t="s">
        <v>802</v>
      </c>
      <c r="E4063" s="27" t="s">
        <v>3916</v>
      </c>
      <c r="F4063" s="28">
        <v>35642</v>
      </c>
      <c r="G4063" s="29">
        <v>0.4236111111111111</v>
      </c>
      <c r="H4063" s="28">
        <v>35642</v>
      </c>
      <c r="I4063" s="29">
        <v>0.5</v>
      </c>
      <c r="J4063" s="27" t="s">
        <v>889</v>
      </c>
      <c r="K4063" s="27">
        <v>0</v>
      </c>
      <c r="L4063" s="27">
        <v>0.2</v>
      </c>
      <c r="M4063" s="27">
        <v>0.2</v>
      </c>
      <c r="N4063" s="27" t="s">
        <v>882</v>
      </c>
      <c r="O4063" s="30">
        <v>201709916</v>
      </c>
      <c r="P4063" s="22"/>
      <c r="Q4063" s="22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9"/>
    </row>
    <row r="4064" spans="1:29" x14ac:dyDescent="0.25">
      <c r="A4064" s="27">
        <v>1997</v>
      </c>
      <c r="B4064" s="27" t="s">
        <v>5375</v>
      </c>
      <c r="C4064" s="27" t="s">
        <v>674</v>
      </c>
      <c r="D4064" s="27" t="s">
        <v>752</v>
      </c>
      <c r="E4064" s="27" t="s">
        <v>798</v>
      </c>
      <c r="F4064" s="28">
        <v>35642</v>
      </c>
      <c r="G4064" s="29">
        <v>0.46527777777777773</v>
      </c>
      <c r="H4064" s="28">
        <v>35642</v>
      </c>
      <c r="I4064" s="29">
        <v>0.53819444444444442</v>
      </c>
      <c r="J4064" s="27" t="s">
        <v>889</v>
      </c>
      <c r="K4064" s="27">
        <v>0</v>
      </c>
      <c r="L4064" s="27">
        <v>0.25</v>
      </c>
      <c r="M4064" s="27">
        <v>0.25</v>
      </c>
      <c r="N4064" s="27" t="s">
        <v>882</v>
      </c>
      <c r="O4064" s="30">
        <v>202007459</v>
      </c>
      <c r="P4064" s="22"/>
      <c r="Q4064" s="22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9"/>
    </row>
    <row r="4065" spans="1:29" x14ac:dyDescent="0.25">
      <c r="A4065" s="27">
        <v>1997</v>
      </c>
      <c r="B4065" s="27" t="s">
        <v>2565</v>
      </c>
      <c r="C4065" s="27" t="s">
        <v>2231</v>
      </c>
      <c r="D4065" s="27" t="s">
        <v>2560</v>
      </c>
      <c r="E4065" s="27" t="s">
        <v>2566</v>
      </c>
      <c r="F4065" s="28">
        <v>35642</v>
      </c>
      <c r="G4065" s="29">
        <v>0.51944444444444449</v>
      </c>
      <c r="H4065" s="28">
        <v>35642</v>
      </c>
      <c r="I4065" s="29">
        <v>0</v>
      </c>
      <c r="J4065" s="27" t="s">
        <v>889</v>
      </c>
      <c r="K4065" s="27">
        <v>1</v>
      </c>
      <c r="L4065" s="27">
        <v>0.5</v>
      </c>
      <c r="M4065" s="27">
        <v>1.5</v>
      </c>
      <c r="N4065" s="27" t="s">
        <v>882</v>
      </c>
      <c r="O4065" s="30">
        <v>201904573</v>
      </c>
      <c r="P4065" s="22"/>
      <c r="Q4065" s="22"/>
      <c r="R4065" s="16"/>
      <c r="S4065" s="16"/>
      <c r="T4065" s="16"/>
      <c r="U4065" s="16"/>
      <c r="V4065" s="16"/>
      <c r="W4065" s="16"/>
      <c r="X4065" s="16"/>
      <c r="Y4065" s="16"/>
      <c r="Z4065" s="16"/>
      <c r="AA4065" s="16"/>
      <c r="AB4065" s="16"/>
      <c r="AC4065" s="19"/>
    </row>
    <row r="4066" spans="1:29" x14ac:dyDescent="0.25">
      <c r="A4066" s="27">
        <v>1997</v>
      </c>
      <c r="B4066" s="27" t="s">
        <v>5375</v>
      </c>
      <c r="C4066" s="27" t="s">
        <v>674</v>
      </c>
      <c r="D4066" s="27" t="s">
        <v>752</v>
      </c>
      <c r="E4066" s="27" t="s">
        <v>798</v>
      </c>
      <c r="F4066" s="28">
        <v>35642</v>
      </c>
      <c r="G4066" s="29">
        <v>0.55208333333333337</v>
      </c>
      <c r="H4066" s="28">
        <v>35642</v>
      </c>
      <c r="I4066" s="29">
        <v>0.57291666666666663</v>
      </c>
      <c r="J4066" s="27" t="s">
        <v>889</v>
      </c>
      <c r="K4066" s="27">
        <v>0</v>
      </c>
      <c r="L4066" s="27">
        <v>0.05</v>
      </c>
      <c r="M4066" s="27">
        <v>0.05</v>
      </c>
      <c r="N4066" s="27" t="s">
        <v>882</v>
      </c>
      <c r="O4066" s="30">
        <v>202006450</v>
      </c>
      <c r="P4066" s="22"/>
      <c r="Q4066" s="22"/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9"/>
    </row>
    <row r="4067" spans="1:29" x14ac:dyDescent="0.25">
      <c r="A4067" s="27">
        <v>1997</v>
      </c>
      <c r="B4067" s="27" t="s">
        <v>1993</v>
      </c>
      <c r="C4067" s="27" t="s">
        <v>676</v>
      </c>
      <c r="D4067" s="27" t="s">
        <v>891</v>
      </c>
      <c r="E4067" s="27" t="s">
        <v>1994</v>
      </c>
      <c r="F4067" s="28">
        <v>35642</v>
      </c>
      <c r="G4067" s="29">
        <v>0.59722222222222221</v>
      </c>
      <c r="H4067" s="28">
        <v>35642</v>
      </c>
      <c r="I4067" s="29">
        <v>0.6875</v>
      </c>
      <c r="J4067" s="27" t="s">
        <v>889</v>
      </c>
      <c r="K4067" s="27">
        <v>0</v>
      </c>
      <c r="L4067" s="27">
        <v>2</v>
      </c>
      <c r="M4067" s="27">
        <v>2</v>
      </c>
      <c r="N4067" s="27" t="s">
        <v>882</v>
      </c>
      <c r="O4067" s="30">
        <v>201907106</v>
      </c>
      <c r="P4067" s="22"/>
      <c r="Q4067" s="22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6"/>
      <c r="AB4067" s="16"/>
      <c r="AC4067" s="19"/>
    </row>
    <row r="4068" spans="1:29" x14ac:dyDescent="0.25">
      <c r="A4068" s="27">
        <v>1997</v>
      </c>
      <c r="B4068" s="27" t="s">
        <v>1998</v>
      </c>
      <c r="C4068" s="27" t="s">
        <v>676</v>
      </c>
      <c r="D4068" s="27" t="s">
        <v>901</v>
      </c>
      <c r="E4068" s="27" t="s">
        <v>824</v>
      </c>
      <c r="F4068" s="28">
        <v>35642</v>
      </c>
      <c r="G4068" s="29">
        <v>0.61458333333333337</v>
      </c>
      <c r="H4068" s="28">
        <v>35642</v>
      </c>
      <c r="I4068" s="29">
        <v>0.67708333333333337</v>
      </c>
      <c r="J4068" s="27" t="s">
        <v>889</v>
      </c>
      <c r="K4068" s="27">
        <v>0</v>
      </c>
      <c r="L4068" s="27">
        <v>0.2</v>
      </c>
      <c r="M4068" s="27">
        <v>0.2</v>
      </c>
      <c r="N4068" s="27" t="s">
        <v>882</v>
      </c>
      <c r="O4068" s="30">
        <v>202000705</v>
      </c>
      <c r="P4068" s="22"/>
      <c r="Q4068" s="22"/>
      <c r="R4068" s="16"/>
      <c r="S4068" s="16"/>
      <c r="T4068" s="16"/>
      <c r="U4068" s="16"/>
      <c r="V4068" s="16"/>
      <c r="W4068" s="16"/>
      <c r="X4068" s="16"/>
      <c r="Y4068" s="16"/>
      <c r="Z4068" s="16"/>
      <c r="AA4068" s="16"/>
      <c r="AB4068" s="16"/>
      <c r="AC4068" s="19"/>
    </row>
    <row r="4069" spans="1:29" x14ac:dyDescent="0.25">
      <c r="A4069" s="27">
        <v>1997</v>
      </c>
      <c r="B4069" s="27" t="s">
        <v>2664</v>
      </c>
      <c r="C4069" s="27" t="s">
        <v>2231</v>
      </c>
      <c r="D4069" s="27" t="s">
        <v>2273</v>
      </c>
      <c r="E4069" s="27" t="s">
        <v>2418</v>
      </c>
      <c r="F4069" s="28">
        <v>35642</v>
      </c>
      <c r="G4069" s="29">
        <v>0.61736111111111114</v>
      </c>
      <c r="H4069" s="28">
        <v>35642</v>
      </c>
      <c r="I4069" s="29">
        <v>0.70138888888888884</v>
      </c>
      <c r="J4069" s="27"/>
      <c r="K4069" s="27">
        <v>0.315</v>
      </c>
      <c r="L4069" s="27">
        <v>0</v>
      </c>
      <c r="M4069" s="27">
        <v>0.315</v>
      </c>
      <c r="N4069" s="27" t="s">
        <v>2163</v>
      </c>
      <c r="O4069" s="30">
        <v>201703602</v>
      </c>
      <c r="P4069" s="22"/>
      <c r="Q4069" s="22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9"/>
    </row>
    <row r="4070" spans="1:29" x14ac:dyDescent="0.25">
      <c r="A4070" s="27">
        <v>1997</v>
      </c>
      <c r="B4070" s="27" t="s">
        <v>5384</v>
      </c>
      <c r="C4070" s="27" t="s">
        <v>674</v>
      </c>
      <c r="D4070" s="27" t="s">
        <v>752</v>
      </c>
      <c r="E4070" s="27" t="s">
        <v>752</v>
      </c>
      <c r="F4070" s="28">
        <v>35642</v>
      </c>
      <c r="G4070" s="29">
        <v>0.61805555555555558</v>
      </c>
      <c r="H4070" s="28">
        <v>35642</v>
      </c>
      <c r="I4070" s="29">
        <v>0.68402777777777779</v>
      </c>
      <c r="J4070" s="27" t="s">
        <v>889</v>
      </c>
      <c r="K4070" s="27">
        <v>0</v>
      </c>
      <c r="L4070" s="27">
        <v>0.15</v>
      </c>
      <c r="M4070" s="27">
        <v>0.15</v>
      </c>
      <c r="N4070" s="27" t="s">
        <v>882</v>
      </c>
      <c r="O4070" s="30">
        <v>201906104</v>
      </c>
      <c r="P4070" s="22"/>
      <c r="Q4070" s="22"/>
      <c r="R4070" s="16"/>
      <c r="S4070" s="16"/>
      <c r="T4070" s="16"/>
      <c r="U4070" s="16"/>
      <c r="V4070" s="16"/>
      <c r="W4070" s="16"/>
      <c r="X4070" s="16"/>
      <c r="Y4070" s="16"/>
      <c r="Z4070" s="16"/>
      <c r="AA4070" s="16"/>
      <c r="AB4070" s="16"/>
      <c r="AC4070" s="19"/>
    </row>
    <row r="4071" spans="1:29" x14ac:dyDescent="0.25">
      <c r="A4071" s="27">
        <v>1997</v>
      </c>
      <c r="B4071" s="27" t="s">
        <v>5367</v>
      </c>
      <c r="C4071" s="27" t="s">
        <v>674</v>
      </c>
      <c r="D4071" s="27" t="s">
        <v>752</v>
      </c>
      <c r="E4071" s="27" t="s">
        <v>5015</v>
      </c>
      <c r="F4071" s="28">
        <v>35642</v>
      </c>
      <c r="G4071" s="29">
        <v>0.62847222222222221</v>
      </c>
      <c r="H4071" s="28">
        <v>35642</v>
      </c>
      <c r="I4071" s="29">
        <v>0.67361111111111116</v>
      </c>
      <c r="J4071" s="27" t="s">
        <v>889</v>
      </c>
      <c r="K4071" s="27">
        <v>0</v>
      </c>
      <c r="L4071" s="27">
        <v>0.03</v>
      </c>
      <c r="M4071" s="27">
        <v>0.03</v>
      </c>
      <c r="N4071" s="27" t="s">
        <v>882</v>
      </c>
      <c r="O4071" s="30">
        <v>202005599</v>
      </c>
      <c r="P4071" s="22"/>
      <c r="Q4071" s="22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9"/>
    </row>
    <row r="4072" spans="1:29" x14ac:dyDescent="0.25">
      <c r="A4072" s="27">
        <v>1997</v>
      </c>
      <c r="B4072" s="27" t="s">
        <v>1995</v>
      </c>
      <c r="C4072" s="27" t="s">
        <v>676</v>
      </c>
      <c r="D4072" s="27" t="s">
        <v>887</v>
      </c>
      <c r="E4072" s="27" t="s">
        <v>1996</v>
      </c>
      <c r="F4072" s="28">
        <v>35642</v>
      </c>
      <c r="G4072" s="29">
        <v>0.64444444444444449</v>
      </c>
      <c r="H4072" s="28">
        <v>35642</v>
      </c>
      <c r="I4072" s="29">
        <v>0.70833333333333337</v>
      </c>
      <c r="J4072" s="27" t="s">
        <v>889</v>
      </c>
      <c r="K4072" s="27">
        <v>0</v>
      </c>
      <c r="L4072" s="27">
        <v>0.1</v>
      </c>
      <c r="M4072" s="27">
        <v>0.1</v>
      </c>
      <c r="N4072" s="27" t="s">
        <v>882</v>
      </c>
      <c r="O4072" s="30">
        <v>202008856</v>
      </c>
      <c r="P4072" s="22"/>
      <c r="Q4072" s="22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9"/>
    </row>
    <row r="4073" spans="1:29" x14ac:dyDescent="0.25">
      <c r="A4073" s="27">
        <v>1997</v>
      </c>
      <c r="B4073" s="27" t="s">
        <v>2659</v>
      </c>
      <c r="C4073" s="27" t="s">
        <v>2231</v>
      </c>
      <c r="D4073" s="27" t="s">
        <v>2268</v>
      </c>
      <c r="E4073" s="27" t="s">
        <v>2660</v>
      </c>
      <c r="F4073" s="28">
        <v>35642</v>
      </c>
      <c r="G4073" s="29">
        <v>0.67013888888888884</v>
      </c>
      <c r="H4073" s="28">
        <v>35643</v>
      </c>
      <c r="I4073" s="29">
        <v>3.888888888888889E-2</v>
      </c>
      <c r="J4073" s="27"/>
      <c r="K4073" s="27">
        <v>0.7</v>
      </c>
      <c r="L4073" s="27">
        <v>18</v>
      </c>
      <c r="M4073" s="27">
        <v>18.7</v>
      </c>
      <c r="N4073" s="27" t="s">
        <v>2163</v>
      </c>
      <c r="O4073" s="30">
        <v>201906665</v>
      </c>
      <c r="P4073" s="22"/>
      <c r="Q4073" s="22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9"/>
    </row>
    <row r="4074" spans="1:29" x14ac:dyDescent="0.25">
      <c r="A4074" s="27">
        <v>1997</v>
      </c>
      <c r="B4074" s="27" t="s">
        <v>5381</v>
      </c>
      <c r="C4074" s="27" t="s">
        <v>674</v>
      </c>
      <c r="D4074" s="27" t="s">
        <v>752</v>
      </c>
      <c r="E4074" s="27" t="s">
        <v>849</v>
      </c>
      <c r="F4074" s="28">
        <v>35642</v>
      </c>
      <c r="G4074" s="29">
        <v>0.67361111111111116</v>
      </c>
      <c r="H4074" s="28">
        <v>35642</v>
      </c>
      <c r="I4074" s="29">
        <v>0.77777777777777779</v>
      </c>
      <c r="J4074" s="27" t="s">
        <v>889</v>
      </c>
      <c r="K4074" s="27">
        <v>0</v>
      </c>
      <c r="L4074" s="27">
        <v>15</v>
      </c>
      <c r="M4074" s="27">
        <v>15</v>
      </c>
      <c r="N4074" s="27" t="s">
        <v>882</v>
      </c>
      <c r="O4074" s="30">
        <v>201907783</v>
      </c>
      <c r="P4074" s="22"/>
      <c r="Q4074" s="22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9"/>
    </row>
    <row r="4075" spans="1:29" x14ac:dyDescent="0.25">
      <c r="A4075" s="27">
        <v>1997</v>
      </c>
      <c r="B4075" s="27" t="s">
        <v>5371</v>
      </c>
      <c r="C4075" s="27" t="s">
        <v>674</v>
      </c>
      <c r="D4075" s="27" t="s">
        <v>752</v>
      </c>
      <c r="E4075" s="27" t="s">
        <v>4815</v>
      </c>
      <c r="F4075" s="28">
        <v>35642</v>
      </c>
      <c r="G4075" s="29">
        <v>0.69097222222222221</v>
      </c>
      <c r="H4075" s="28">
        <v>35642</v>
      </c>
      <c r="I4075" s="29">
        <v>0.71875</v>
      </c>
      <c r="J4075" s="27" t="s">
        <v>889</v>
      </c>
      <c r="K4075" s="27">
        <v>0</v>
      </c>
      <c r="L4075" s="27">
        <v>0.05</v>
      </c>
      <c r="M4075" s="27">
        <v>0.05</v>
      </c>
      <c r="N4075" s="27" t="s">
        <v>882</v>
      </c>
      <c r="O4075" s="30">
        <v>201404947</v>
      </c>
      <c r="P4075" s="22"/>
      <c r="Q4075" s="22"/>
      <c r="R4075" s="16"/>
      <c r="S4075" s="16"/>
      <c r="T4075" s="16"/>
      <c r="U4075" s="16"/>
      <c r="V4075" s="16"/>
      <c r="W4075" s="16"/>
      <c r="X4075" s="16"/>
      <c r="Y4075" s="16"/>
      <c r="Z4075" s="16"/>
      <c r="AA4075" s="16"/>
      <c r="AB4075" s="16"/>
      <c r="AC4075" s="19"/>
    </row>
    <row r="4076" spans="1:29" x14ac:dyDescent="0.25">
      <c r="A4076" s="27">
        <v>1997</v>
      </c>
      <c r="B4076" s="27" t="s">
        <v>5374</v>
      </c>
      <c r="C4076" s="27" t="s">
        <v>674</v>
      </c>
      <c r="D4076" s="27" t="s">
        <v>3824</v>
      </c>
      <c r="E4076" s="27" t="s">
        <v>829</v>
      </c>
      <c r="F4076" s="28">
        <v>35642</v>
      </c>
      <c r="G4076" s="29">
        <v>0.70138888888888884</v>
      </c>
      <c r="H4076" s="28">
        <v>35642</v>
      </c>
      <c r="I4076" s="29">
        <v>0.72916666666666663</v>
      </c>
      <c r="J4076" s="27" t="s">
        <v>889</v>
      </c>
      <c r="K4076" s="27">
        <v>0</v>
      </c>
      <c r="L4076" s="27">
        <v>0.01</v>
      </c>
      <c r="M4076" s="27">
        <v>0.01</v>
      </c>
      <c r="N4076" s="27" t="s">
        <v>882</v>
      </c>
      <c r="O4076" s="30">
        <v>202005321</v>
      </c>
      <c r="P4076" s="22"/>
      <c r="Q4076" s="22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9"/>
    </row>
    <row r="4077" spans="1:29" x14ac:dyDescent="0.25">
      <c r="A4077" s="27">
        <v>1997</v>
      </c>
      <c r="B4077" s="27" t="s">
        <v>1998</v>
      </c>
      <c r="C4077" s="27" t="s">
        <v>676</v>
      </c>
      <c r="D4077" s="27" t="s">
        <v>901</v>
      </c>
      <c r="E4077" s="27" t="s">
        <v>824</v>
      </c>
      <c r="F4077" s="28">
        <v>35642</v>
      </c>
      <c r="G4077" s="29">
        <v>0.72222222222222221</v>
      </c>
      <c r="H4077" s="28">
        <v>35642</v>
      </c>
      <c r="I4077" s="29">
        <v>0.79166666666666663</v>
      </c>
      <c r="J4077" s="27" t="s">
        <v>889</v>
      </c>
      <c r="K4077" s="27">
        <v>0</v>
      </c>
      <c r="L4077" s="27">
        <v>0.3</v>
      </c>
      <c r="M4077" s="27">
        <v>0.3</v>
      </c>
      <c r="N4077" s="27" t="s">
        <v>882</v>
      </c>
      <c r="O4077" s="30">
        <v>201907287</v>
      </c>
      <c r="P4077" s="22"/>
      <c r="Q4077" s="22"/>
      <c r="R4077" s="16"/>
      <c r="S4077" s="16"/>
      <c r="T4077" s="16"/>
      <c r="U4077" s="16"/>
      <c r="V4077" s="16"/>
      <c r="W4077" s="16"/>
      <c r="X4077" s="16"/>
      <c r="Y4077" s="16"/>
      <c r="Z4077" s="16"/>
      <c r="AA4077" s="16"/>
      <c r="AB4077" s="16"/>
      <c r="AC4077" s="19"/>
    </row>
    <row r="4078" spans="1:29" x14ac:dyDescent="0.25">
      <c r="A4078" s="27">
        <v>1997</v>
      </c>
      <c r="B4078" s="27" t="s">
        <v>5366</v>
      </c>
      <c r="C4078" s="27" t="s">
        <v>674</v>
      </c>
      <c r="D4078" s="27" t="s">
        <v>3939</v>
      </c>
      <c r="E4078" s="27" t="s">
        <v>3940</v>
      </c>
      <c r="F4078" s="28">
        <v>35642</v>
      </c>
      <c r="G4078" s="29">
        <v>0.73263888888888884</v>
      </c>
      <c r="H4078" s="28">
        <v>35642</v>
      </c>
      <c r="I4078" s="29">
        <v>0.77083333333333337</v>
      </c>
      <c r="J4078" s="27" t="s">
        <v>889</v>
      </c>
      <c r="K4078" s="27">
        <v>0</v>
      </c>
      <c r="L4078" s="27">
        <v>0.05</v>
      </c>
      <c r="M4078" s="27">
        <v>0.05</v>
      </c>
      <c r="N4078" s="27" t="s">
        <v>882</v>
      </c>
      <c r="O4078" s="30">
        <v>202007375</v>
      </c>
      <c r="P4078" s="22"/>
      <c r="Q4078" s="22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9"/>
    </row>
    <row r="4079" spans="1:29" x14ac:dyDescent="0.25">
      <c r="A4079" s="27">
        <v>1997</v>
      </c>
      <c r="B4079" s="27" t="s">
        <v>5373</v>
      </c>
      <c r="C4079" s="27" t="s">
        <v>674</v>
      </c>
      <c r="D4079" s="27" t="s">
        <v>3884</v>
      </c>
      <c r="E4079" s="27" t="s">
        <v>4323</v>
      </c>
      <c r="F4079" s="28">
        <v>35642</v>
      </c>
      <c r="G4079" s="29">
        <v>0.73958333333333337</v>
      </c>
      <c r="H4079" s="28">
        <v>35642</v>
      </c>
      <c r="I4079" s="29">
        <v>0.81944444444444453</v>
      </c>
      <c r="J4079" s="27" t="s">
        <v>889</v>
      </c>
      <c r="K4079" s="27">
        <v>0</v>
      </c>
      <c r="L4079" s="27">
        <v>0.1</v>
      </c>
      <c r="M4079" s="27">
        <v>0.1</v>
      </c>
      <c r="N4079" s="27" t="s">
        <v>882</v>
      </c>
      <c r="O4079" s="30">
        <v>201706264</v>
      </c>
      <c r="P4079" s="22"/>
      <c r="Q4079" s="22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9"/>
    </row>
    <row r="4080" spans="1:29" x14ac:dyDescent="0.25">
      <c r="A4080" s="27">
        <v>1997</v>
      </c>
      <c r="B4080" s="27" t="s">
        <v>5368</v>
      </c>
      <c r="C4080" s="27" t="s">
        <v>674</v>
      </c>
      <c r="D4080" s="27" t="s">
        <v>853</v>
      </c>
      <c r="E4080" s="27" t="s">
        <v>1625</v>
      </c>
      <c r="F4080" s="28">
        <v>35642</v>
      </c>
      <c r="G4080" s="29">
        <v>0.75694444444444453</v>
      </c>
      <c r="H4080" s="28">
        <v>35642</v>
      </c>
      <c r="I4080" s="29">
        <v>0.85069444444444453</v>
      </c>
      <c r="J4080" s="27" t="s">
        <v>889</v>
      </c>
      <c r="K4080" s="27">
        <v>0</v>
      </c>
      <c r="L4080" s="27">
        <v>0.5</v>
      </c>
      <c r="M4080" s="27">
        <v>0.5</v>
      </c>
      <c r="N4080" s="27" t="s">
        <v>882</v>
      </c>
      <c r="O4080" s="30">
        <v>202004186</v>
      </c>
      <c r="P4080" s="22"/>
      <c r="Q4080" s="22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9"/>
    </row>
    <row r="4081" spans="1:29" x14ac:dyDescent="0.25">
      <c r="A4081" s="27">
        <v>1997</v>
      </c>
      <c r="B4081" s="27" t="s">
        <v>5369</v>
      </c>
      <c r="C4081" s="27" t="s">
        <v>674</v>
      </c>
      <c r="D4081" s="27" t="s">
        <v>752</v>
      </c>
      <c r="E4081" s="27" t="s">
        <v>5073</v>
      </c>
      <c r="F4081" s="28">
        <v>35642</v>
      </c>
      <c r="G4081" s="29">
        <v>0.77083333333333337</v>
      </c>
      <c r="H4081" s="28">
        <v>35642</v>
      </c>
      <c r="I4081" s="29">
        <v>0.82291666666666663</v>
      </c>
      <c r="J4081" s="27" t="s">
        <v>889</v>
      </c>
      <c r="K4081" s="27">
        <v>0</v>
      </c>
      <c r="L4081" s="27">
        <v>0.2</v>
      </c>
      <c r="M4081" s="27">
        <v>0.2</v>
      </c>
      <c r="N4081" s="27" t="s">
        <v>882</v>
      </c>
      <c r="O4081" s="30">
        <v>201705072</v>
      </c>
      <c r="P4081" s="22"/>
      <c r="Q4081" s="22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9"/>
    </row>
    <row r="4082" spans="1:29" x14ac:dyDescent="0.25">
      <c r="A4082" s="27">
        <v>1997</v>
      </c>
      <c r="B4082" s="27" t="s">
        <v>5381</v>
      </c>
      <c r="C4082" s="27" t="s">
        <v>674</v>
      </c>
      <c r="D4082" s="27" t="s">
        <v>752</v>
      </c>
      <c r="E4082" s="27" t="s">
        <v>849</v>
      </c>
      <c r="F4082" s="28">
        <v>35642</v>
      </c>
      <c r="G4082" s="29">
        <v>0.79652777777777783</v>
      </c>
      <c r="H4082" s="28">
        <v>35642</v>
      </c>
      <c r="I4082" s="29">
        <v>0.83680555555555547</v>
      </c>
      <c r="J4082" s="27" t="s">
        <v>889</v>
      </c>
      <c r="K4082" s="27">
        <v>0</v>
      </c>
      <c r="L4082" s="27">
        <v>0.2</v>
      </c>
      <c r="M4082" s="27">
        <v>0.2</v>
      </c>
      <c r="N4082" s="27" t="s">
        <v>882</v>
      </c>
      <c r="O4082" s="30">
        <v>202000162</v>
      </c>
      <c r="P4082" s="22"/>
      <c r="Q4082" s="22"/>
      <c r="R4082" s="16"/>
      <c r="S4082" s="16"/>
      <c r="T4082" s="16"/>
      <c r="U4082" s="16"/>
      <c r="V4082" s="16"/>
      <c r="W4082" s="16"/>
      <c r="X4082" s="16"/>
      <c r="Y4082" s="16"/>
      <c r="Z4082" s="16"/>
      <c r="AA4082" s="16"/>
      <c r="AB4082" s="16"/>
      <c r="AC4082" s="19"/>
    </row>
    <row r="4083" spans="1:29" x14ac:dyDescent="0.25">
      <c r="A4083" s="27">
        <v>1997</v>
      </c>
      <c r="B4083" s="27" t="s">
        <v>5376</v>
      </c>
      <c r="C4083" s="27" t="s">
        <v>674</v>
      </c>
      <c r="D4083" s="27" t="s">
        <v>3884</v>
      </c>
      <c r="E4083" s="27" t="s">
        <v>3967</v>
      </c>
      <c r="F4083" s="28">
        <v>35642</v>
      </c>
      <c r="G4083" s="29">
        <v>0.79861111111111116</v>
      </c>
      <c r="H4083" s="28">
        <v>35642</v>
      </c>
      <c r="I4083" s="29">
        <v>0.83333333333333337</v>
      </c>
      <c r="J4083" s="27" t="s">
        <v>889</v>
      </c>
      <c r="K4083" s="27">
        <v>0</v>
      </c>
      <c r="L4083" s="27">
        <v>0.05</v>
      </c>
      <c r="M4083" s="27">
        <v>0.05</v>
      </c>
      <c r="N4083" s="27" t="s">
        <v>882</v>
      </c>
      <c r="O4083" s="30">
        <v>201907664</v>
      </c>
      <c r="P4083" s="22"/>
      <c r="Q4083" s="22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9"/>
    </row>
    <row r="4084" spans="1:29" x14ac:dyDescent="0.25">
      <c r="A4084" s="27">
        <v>1997</v>
      </c>
      <c r="B4084" s="27" t="s">
        <v>5438</v>
      </c>
      <c r="C4084" s="27" t="s">
        <v>674</v>
      </c>
      <c r="D4084" s="27" t="s">
        <v>1248</v>
      </c>
      <c r="E4084" s="27" t="s">
        <v>5028</v>
      </c>
      <c r="F4084" s="28">
        <v>35642</v>
      </c>
      <c r="G4084" s="29">
        <v>0.81597222222222221</v>
      </c>
      <c r="H4084" s="28">
        <v>35642</v>
      </c>
      <c r="I4084" s="29">
        <v>0.83333333333333337</v>
      </c>
      <c r="J4084" s="27" t="s">
        <v>889</v>
      </c>
      <c r="K4084" s="27">
        <v>0</v>
      </c>
      <c r="L4084" s="27">
        <v>0.1</v>
      </c>
      <c r="M4084" s="27">
        <v>0.1</v>
      </c>
      <c r="N4084" s="27" t="s">
        <v>882</v>
      </c>
      <c r="O4084" s="30">
        <v>202005827</v>
      </c>
      <c r="P4084" s="22"/>
      <c r="Q4084" s="22"/>
      <c r="R4084" s="16"/>
      <c r="S4084" s="16"/>
      <c r="T4084" s="16"/>
      <c r="U4084" s="16"/>
      <c r="V4084" s="16"/>
      <c r="W4084" s="16"/>
      <c r="X4084" s="16"/>
      <c r="Y4084" s="16"/>
      <c r="Z4084" s="16"/>
      <c r="AA4084" s="16"/>
      <c r="AB4084" s="16"/>
      <c r="AC4084" s="19"/>
    </row>
    <row r="4085" spans="1:29" x14ac:dyDescent="0.25">
      <c r="A4085" s="27">
        <v>1997</v>
      </c>
      <c r="B4085" s="27" t="s">
        <v>5370</v>
      </c>
      <c r="C4085" s="27" t="s">
        <v>674</v>
      </c>
      <c r="D4085" s="27" t="s">
        <v>802</v>
      </c>
      <c r="E4085" s="27" t="s">
        <v>3844</v>
      </c>
      <c r="F4085" s="28">
        <v>35642</v>
      </c>
      <c r="G4085" s="29">
        <v>0.83333333333333337</v>
      </c>
      <c r="H4085" s="28">
        <v>35642</v>
      </c>
      <c r="I4085" s="29">
        <v>0.86805555555555547</v>
      </c>
      <c r="J4085" s="27" t="s">
        <v>889</v>
      </c>
      <c r="K4085" s="27">
        <v>0</v>
      </c>
      <c r="L4085" s="27">
        <v>0.05</v>
      </c>
      <c r="M4085" s="27">
        <v>0.05</v>
      </c>
      <c r="N4085" s="27" t="s">
        <v>882</v>
      </c>
      <c r="O4085" s="30">
        <v>201800301</v>
      </c>
      <c r="P4085" s="22"/>
      <c r="Q4085" s="22"/>
      <c r="R4085" s="16"/>
      <c r="S4085" s="16"/>
      <c r="T4085" s="16"/>
      <c r="U4085" s="16"/>
      <c r="V4085" s="16"/>
      <c r="W4085" s="16"/>
      <c r="X4085" s="16"/>
      <c r="Y4085" s="16"/>
      <c r="Z4085" s="16"/>
      <c r="AA4085" s="16"/>
      <c r="AB4085" s="16"/>
      <c r="AC4085" s="19"/>
    </row>
    <row r="4086" spans="1:29" x14ac:dyDescent="0.25">
      <c r="A4086" s="27">
        <v>1997</v>
      </c>
      <c r="B4086" s="27" t="s">
        <v>5381</v>
      </c>
      <c r="C4086" s="27" t="s">
        <v>674</v>
      </c>
      <c r="D4086" s="27" t="s">
        <v>752</v>
      </c>
      <c r="E4086" s="27" t="s">
        <v>849</v>
      </c>
      <c r="F4086" s="28">
        <v>35642</v>
      </c>
      <c r="G4086" s="29">
        <v>0.83680555555555547</v>
      </c>
      <c r="H4086" s="28">
        <v>35642</v>
      </c>
      <c r="I4086" s="29">
        <v>0.85416666666666663</v>
      </c>
      <c r="J4086" s="27" t="s">
        <v>889</v>
      </c>
      <c r="K4086" s="27">
        <v>0</v>
      </c>
      <c r="L4086" s="27">
        <v>0.1</v>
      </c>
      <c r="M4086" s="27">
        <v>0.1</v>
      </c>
      <c r="N4086" s="27" t="s">
        <v>882</v>
      </c>
      <c r="O4086" s="30">
        <v>201900177</v>
      </c>
      <c r="P4086" s="22"/>
      <c r="Q4086" s="22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9"/>
    </row>
    <row r="4087" spans="1:29" x14ac:dyDescent="0.25">
      <c r="A4087" s="27">
        <v>1997</v>
      </c>
      <c r="B4087" s="27" t="s">
        <v>5369</v>
      </c>
      <c r="C4087" s="27" t="s">
        <v>674</v>
      </c>
      <c r="D4087" s="27" t="s">
        <v>752</v>
      </c>
      <c r="E4087" s="27" t="s">
        <v>5073</v>
      </c>
      <c r="F4087" s="28">
        <v>35642</v>
      </c>
      <c r="G4087" s="29">
        <v>0.85416666666666663</v>
      </c>
      <c r="H4087" s="28">
        <v>35642</v>
      </c>
      <c r="I4087" s="29">
        <v>0.89583333333333337</v>
      </c>
      <c r="J4087" s="27" t="s">
        <v>889</v>
      </c>
      <c r="K4087" s="27">
        <v>0</v>
      </c>
      <c r="L4087" s="27">
        <v>0.2</v>
      </c>
      <c r="M4087" s="27">
        <v>0.2</v>
      </c>
      <c r="N4087" s="27" t="s">
        <v>882</v>
      </c>
      <c r="O4087" s="30">
        <v>201800185</v>
      </c>
      <c r="P4087" s="22"/>
      <c r="Q4087" s="22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9"/>
    </row>
    <row r="4088" spans="1:29" x14ac:dyDescent="0.25">
      <c r="A4088" s="27">
        <v>1997</v>
      </c>
      <c r="B4088" s="27" t="s">
        <v>5365</v>
      </c>
      <c r="C4088" s="27" t="s">
        <v>674</v>
      </c>
      <c r="D4088" s="27" t="s">
        <v>802</v>
      </c>
      <c r="E4088" s="27" t="s">
        <v>854</v>
      </c>
      <c r="F4088" s="28">
        <v>35642</v>
      </c>
      <c r="G4088" s="29">
        <v>0.86111111111111116</v>
      </c>
      <c r="H4088" s="28">
        <v>35642</v>
      </c>
      <c r="I4088" s="29">
        <v>0.94444444444444453</v>
      </c>
      <c r="J4088" s="27" t="s">
        <v>889</v>
      </c>
      <c r="K4088" s="27">
        <v>0</v>
      </c>
      <c r="L4088" s="27">
        <v>0.15</v>
      </c>
      <c r="M4088" s="27">
        <v>0.15</v>
      </c>
      <c r="N4088" s="27" t="s">
        <v>882</v>
      </c>
      <c r="O4088" s="30">
        <v>201909929</v>
      </c>
      <c r="P4088" s="22"/>
      <c r="Q4088" s="22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9"/>
    </row>
    <row r="4089" spans="1:29" x14ac:dyDescent="0.25">
      <c r="A4089" s="27">
        <v>1997</v>
      </c>
      <c r="B4089" s="27" t="s">
        <v>5386</v>
      </c>
      <c r="C4089" s="27" t="s">
        <v>674</v>
      </c>
      <c r="D4089" s="27" t="s">
        <v>802</v>
      </c>
      <c r="E4089" s="27" t="s">
        <v>3982</v>
      </c>
      <c r="F4089" s="28">
        <v>35642</v>
      </c>
      <c r="G4089" s="29">
        <v>0.86111111111111116</v>
      </c>
      <c r="H4089" s="28">
        <v>35642</v>
      </c>
      <c r="I4089" s="29">
        <v>0.87152777777777779</v>
      </c>
      <c r="J4089" s="27" t="s">
        <v>889</v>
      </c>
      <c r="K4089" s="27">
        <v>0</v>
      </c>
      <c r="L4089" s="27">
        <v>0.05</v>
      </c>
      <c r="M4089" s="27">
        <v>0.05</v>
      </c>
      <c r="N4089" s="27" t="s">
        <v>882</v>
      </c>
      <c r="O4089" s="30">
        <v>201806155</v>
      </c>
      <c r="P4089" s="22"/>
      <c r="Q4089" s="22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9"/>
    </row>
    <row r="4090" spans="1:29" x14ac:dyDescent="0.25">
      <c r="A4090" s="27">
        <v>1997</v>
      </c>
      <c r="B4090" s="27" t="s">
        <v>5362</v>
      </c>
      <c r="C4090" s="27" t="s">
        <v>674</v>
      </c>
      <c r="D4090" s="27" t="s">
        <v>853</v>
      </c>
      <c r="E4090" s="27" t="s">
        <v>819</v>
      </c>
      <c r="F4090" s="28">
        <v>35642</v>
      </c>
      <c r="G4090" s="29">
        <v>0.86805555555555547</v>
      </c>
      <c r="H4090" s="28">
        <v>35643</v>
      </c>
      <c r="I4090" s="29">
        <v>0.16805555555555554</v>
      </c>
      <c r="J4090" s="27" t="s">
        <v>889</v>
      </c>
      <c r="K4090" s="27">
        <v>0</v>
      </c>
      <c r="L4090" s="27">
        <v>0.02</v>
      </c>
      <c r="M4090" s="27">
        <v>0.02</v>
      </c>
      <c r="N4090" s="27" t="s">
        <v>882</v>
      </c>
      <c r="O4090" s="30">
        <v>201907058</v>
      </c>
      <c r="P4090" s="22"/>
      <c r="Q4090" s="22"/>
      <c r="R4090" s="16"/>
      <c r="S4090" s="16"/>
      <c r="T4090" s="16"/>
      <c r="U4090" s="16"/>
      <c r="V4090" s="16"/>
      <c r="W4090" s="16"/>
      <c r="X4090" s="16"/>
      <c r="Y4090" s="16"/>
      <c r="Z4090" s="16"/>
      <c r="AA4090" s="16"/>
      <c r="AB4090" s="16"/>
      <c r="AC4090" s="19"/>
    </row>
    <row r="4091" spans="1:29" x14ac:dyDescent="0.25">
      <c r="A4091" s="27">
        <v>1997</v>
      </c>
      <c r="B4091" s="27" t="s">
        <v>5367</v>
      </c>
      <c r="C4091" s="27" t="s">
        <v>674</v>
      </c>
      <c r="D4091" s="27" t="s">
        <v>752</v>
      </c>
      <c r="E4091" s="27" t="s">
        <v>5015</v>
      </c>
      <c r="F4091" s="28">
        <v>35642</v>
      </c>
      <c r="G4091" s="29">
        <v>0.91527777777777775</v>
      </c>
      <c r="H4091" s="28">
        <v>35643</v>
      </c>
      <c r="I4091" s="29">
        <v>0</v>
      </c>
      <c r="J4091" s="27" t="s">
        <v>889</v>
      </c>
      <c r="K4091" s="27">
        <v>0</v>
      </c>
      <c r="L4091" s="27">
        <v>0.8</v>
      </c>
      <c r="M4091" s="27">
        <v>0.8</v>
      </c>
      <c r="N4091" s="27" t="s">
        <v>882</v>
      </c>
      <c r="O4091" s="30">
        <v>202005986</v>
      </c>
      <c r="P4091" s="22"/>
      <c r="Q4091" s="22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9"/>
    </row>
    <row r="4092" spans="1:29" x14ac:dyDescent="0.25">
      <c r="A4092" s="27">
        <v>1997</v>
      </c>
      <c r="B4092" s="27" t="s">
        <v>2662</v>
      </c>
      <c r="C4092" s="27" t="s">
        <v>2231</v>
      </c>
      <c r="D4092" s="27" t="s">
        <v>2232</v>
      </c>
      <c r="E4092" s="27" t="s">
        <v>2232</v>
      </c>
      <c r="F4092" s="28">
        <v>35642</v>
      </c>
      <c r="G4092" s="29">
        <v>0.92847222222222225</v>
      </c>
      <c r="H4092" s="28">
        <v>35643</v>
      </c>
      <c r="I4092" s="29">
        <v>4.7222222222222221E-2</v>
      </c>
      <c r="J4092" s="27"/>
      <c r="K4092" s="27">
        <v>0</v>
      </c>
      <c r="L4092" s="27">
        <v>0.15</v>
      </c>
      <c r="M4092" s="27">
        <v>0.15</v>
      </c>
      <c r="N4092" s="27" t="s">
        <v>2163</v>
      </c>
      <c r="O4092" s="30">
        <v>202007042</v>
      </c>
      <c r="P4092" s="22"/>
      <c r="Q4092" s="22"/>
      <c r="R4092" s="16"/>
      <c r="S4092" s="16"/>
      <c r="T4092" s="16"/>
      <c r="U4092" s="16"/>
      <c r="V4092" s="16"/>
      <c r="W4092" s="16"/>
      <c r="X4092" s="16"/>
      <c r="Y4092" s="16"/>
      <c r="Z4092" s="16"/>
      <c r="AA4092" s="16"/>
      <c r="AB4092" s="16"/>
      <c r="AC4092" s="19"/>
    </row>
    <row r="4093" spans="1:29" x14ac:dyDescent="0.25">
      <c r="A4093" s="27">
        <v>1997</v>
      </c>
      <c r="B4093" s="27" t="s">
        <v>5384</v>
      </c>
      <c r="C4093" s="27" t="s">
        <v>674</v>
      </c>
      <c r="D4093" s="27" t="s">
        <v>752</v>
      </c>
      <c r="E4093" s="27" t="s">
        <v>752</v>
      </c>
      <c r="F4093" s="28">
        <v>35643</v>
      </c>
      <c r="G4093" s="29">
        <v>3.125E-2</v>
      </c>
      <c r="H4093" s="28">
        <v>35643</v>
      </c>
      <c r="I4093" s="29">
        <v>5.2083333333333336E-2</v>
      </c>
      <c r="J4093" s="27" t="s">
        <v>889</v>
      </c>
      <c r="K4093" s="27">
        <v>0</v>
      </c>
      <c r="L4093" s="27">
        <v>0.1</v>
      </c>
      <c r="M4093" s="27">
        <v>0.1</v>
      </c>
      <c r="N4093" s="27" t="s">
        <v>882</v>
      </c>
      <c r="O4093" s="30">
        <v>202007122</v>
      </c>
      <c r="P4093" s="22"/>
      <c r="Q4093" s="22"/>
      <c r="R4093" s="16"/>
      <c r="S4093" s="16"/>
      <c r="T4093" s="16"/>
      <c r="U4093" s="16"/>
      <c r="V4093" s="16"/>
      <c r="W4093" s="16"/>
      <c r="X4093" s="16"/>
      <c r="Y4093" s="16"/>
      <c r="Z4093" s="16"/>
      <c r="AA4093" s="16"/>
      <c r="AB4093" s="16"/>
      <c r="AC4093" s="19"/>
    </row>
    <row r="4094" spans="1:29" x14ac:dyDescent="0.25">
      <c r="A4094" s="27">
        <v>1997</v>
      </c>
      <c r="B4094" s="27" t="s">
        <v>5360</v>
      </c>
      <c r="C4094" s="27" t="s">
        <v>674</v>
      </c>
      <c r="D4094" s="27" t="s">
        <v>3884</v>
      </c>
      <c r="E4094" s="27" t="s">
        <v>3949</v>
      </c>
      <c r="F4094" s="28">
        <v>35643</v>
      </c>
      <c r="G4094" s="29">
        <v>0.19791666666666666</v>
      </c>
      <c r="H4094" s="28">
        <v>35643</v>
      </c>
      <c r="I4094" s="29">
        <v>0.24652777777777779</v>
      </c>
      <c r="J4094" s="27" t="s">
        <v>889</v>
      </c>
      <c r="K4094" s="27">
        <v>0</v>
      </c>
      <c r="L4094" s="27">
        <v>5</v>
      </c>
      <c r="M4094" s="27">
        <v>5</v>
      </c>
      <c r="N4094" s="27" t="s">
        <v>882</v>
      </c>
      <c r="O4094" s="30">
        <v>201907396</v>
      </c>
      <c r="P4094" s="22"/>
      <c r="Q4094" s="22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9"/>
    </row>
    <row r="4095" spans="1:29" x14ac:dyDescent="0.25">
      <c r="A4095" s="27">
        <v>1997</v>
      </c>
      <c r="B4095" s="27" t="s">
        <v>5368</v>
      </c>
      <c r="C4095" s="27" t="s">
        <v>674</v>
      </c>
      <c r="D4095" s="27" t="s">
        <v>853</v>
      </c>
      <c r="E4095" s="27" t="s">
        <v>1625</v>
      </c>
      <c r="F4095" s="28">
        <v>35643</v>
      </c>
      <c r="G4095" s="29">
        <v>0.25</v>
      </c>
      <c r="H4095" s="28">
        <v>35643</v>
      </c>
      <c r="I4095" s="29">
        <v>0.3611111111111111</v>
      </c>
      <c r="J4095" s="27" t="s">
        <v>889</v>
      </c>
      <c r="K4095" s="27">
        <v>0</v>
      </c>
      <c r="L4095" s="27">
        <v>0.2</v>
      </c>
      <c r="M4095" s="27">
        <v>0.2</v>
      </c>
      <c r="N4095" s="27" t="s">
        <v>882</v>
      </c>
      <c r="O4095" s="30">
        <v>202007036</v>
      </c>
      <c r="P4095" s="22"/>
      <c r="Q4095" s="22"/>
      <c r="R4095" s="16"/>
      <c r="S4095" s="16"/>
      <c r="T4095" s="16"/>
      <c r="U4095" s="16"/>
      <c r="V4095" s="16"/>
      <c r="W4095" s="16"/>
      <c r="X4095" s="16"/>
      <c r="Y4095" s="16"/>
      <c r="Z4095" s="16"/>
      <c r="AA4095" s="16"/>
      <c r="AB4095" s="16"/>
      <c r="AC4095" s="19"/>
    </row>
    <row r="4096" spans="1:29" x14ac:dyDescent="0.25">
      <c r="A4096" s="27">
        <v>1997</v>
      </c>
      <c r="B4096" s="27" t="s">
        <v>5368</v>
      </c>
      <c r="C4096" s="27" t="s">
        <v>674</v>
      </c>
      <c r="D4096" s="27" t="s">
        <v>853</v>
      </c>
      <c r="E4096" s="27" t="s">
        <v>1625</v>
      </c>
      <c r="F4096" s="28">
        <v>35643</v>
      </c>
      <c r="G4096" s="29">
        <v>0.44444444444444442</v>
      </c>
      <c r="H4096" s="28">
        <v>35643</v>
      </c>
      <c r="I4096" s="29">
        <v>0.49305555555555558</v>
      </c>
      <c r="J4096" s="27" t="s">
        <v>889</v>
      </c>
      <c r="K4096" s="27">
        <v>0</v>
      </c>
      <c r="L4096" s="27">
        <v>0.05</v>
      </c>
      <c r="M4096" s="27">
        <v>0.05</v>
      </c>
      <c r="N4096" s="27" t="s">
        <v>882</v>
      </c>
      <c r="O4096" s="30">
        <v>202008110</v>
      </c>
      <c r="P4096" s="22"/>
      <c r="Q4096" s="22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9"/>
    </row>
    <row r="4097" spans="1:29" x14ac:dyDescent="0.25">
      <c r="A4097" s="27">
        <v>1997</v>
      </c>
      <c r="B4097" s="27" t="s">
        <v>5377</v>
      </c>
      <c r="C4097" s="27" t="s">
        <v>674</v>
      </c>
      <c r="D4097" s="27" t="s">
        <v>802</v>
      </c>
      <c r="E4097" s="27" t="s">
        <v>3916</v>
      </c>
      <c r="F4097" s="28">
        <v>35643</v>
      </c>
      <c r="G4097" s="29">
        <v>0.47222222222222227</v>
      </c>
      <c r="H4097" s="28">
        <v>35643</v>
      </c>
      <c r="I4097" s="29">
        <v>0.55208333333333337</v>
      </c>
      <c r="J4097" s="27" t="s">
        <v>889</v>
      </c>
      <c r="K4097" s="27">
        <v>0</v>
      </c>
      <c r="L4097" s="27">
        <v>0.01</v>
      </c>
      <c r="M4097" s="27">
        <v>0.01</v>
      </c>
      <c r="N4097" s="27" t="s">
        <v>882</v>
      </c>
      <c r="O4097" s="30">
        <v>201504870</v>
      </c>
      <c r="P4097" s="22"/>
      <c r="Q4097" s="22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9"/>
    </row>
    <row r="4098" spans="1:29" x14ac:dyDescent="0.25">
      <c r="A4098" s="27">
        <v>1997</v>
      </c>
      <c r="B4098" s="27" t="s">
        <v>1992</v>
      </c>
      <c r="C4098" s="27" t="s">
        <v>676</v>
      </c>
      <c r="D4098" s="27" t="s">
        <v>891</v>
      </c>
      <c r="E4098" s="27" t="s">
        <v>1305</v>
      </c>
      <c r="F4098" s="28">
        <v>35643</v>
      </c>
      <c r="G4098" s="29">
        <v>0.49305555555555558</v>
      </c>
      <c r="H4098" s="28">
        <v>35643</v>
      </c>
      <c r="I4098" s="29">
        <v>0.58680555555555558</v>
      </c>
      <c r="J4098" s="27" t="s">
        <v>889</v>
      </c>
      <c r="K4098" s="27">
        <v>0.15</v>
      </c>
      <c r="L4098" s="27">
        <v>0</v>
      </c>
      <c r="M4098" s="27">
        <v>0.15</v>
      </c>
      <c r="N4098" s="27" t="s">
        <v>882</v>
      </c>
      <c r="O4098" s="30">
        <v>201806860</v>
      </c>
      <c r="P4098" s="22"/>
      <c r="Q4098" s="22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9"/>
    </row>
    <row r="4099" spans="1:29" x14ac:dyDescent="0.25">
      <c r="A4099" s="27">
        <v>1997</v>
      </c>
      <c r="B4099" s="27" t="s">
        <v>5372</v>
      </c>
      <c r="C4099" s="27" t="s">
        <v>674</v>
      </c>
      <c r="D4099" s="27" t="s">
        <v>853</v>
      </c>
      <c r="E4099" s="27" t="s">
        <v>4241</v>
      </c>
      <c r="F4099" s="28">
        <v>35643</v>
      </c>
      <c r="G4099" s="29">
        <v>0.55208333333333337</v>
      </c>
      <c r="H4099" s="28">
        <v>35643</v>
      </c>
      <c r="I4099" s="29">
        <v>0.63194444444444442</v>
      </c>
      <c r="J4099" s="27" t="s">
        <v>889</v>
      </c>
      <c r="K4099" s="27">
        <v>0</v>
      </c>
      <c r="L4099" s="27">
        <v>0.4</v>
      </c>
      <c r="M4099" s="27">
        <v>0.4</v>
      </c>
      <c r="N4099" s="27" t="s">
        <v>882</v>
      </c>
      <c r="O4099" s="30">
        <v>202005242</v>
      </c>
      <c r="P4099" s="22"/>
      <c r="Q4099" s="22"/>
      <c r="R4099" s="16"/>
      <c r="S4099" s="16"/>
      <c r="T4099" s="16"/>
      <c r="U4099" s="16"/>
      <c r="V4099" s="16"/>
      <c r="W4099" s="16"/>
      <c r="X4099" s="16"/>
      <c r="Y4099" s="16"/>
      <c r="Z4099" s="16"/>
      <c r="AA4099" s="16"/>
      <c r="AB4099" s="16"/>
      <c r="AC4099" s="19"/>
    </row>
    <row r="4100" spans="1:29" x14ac:dyDescent="0.25">
      <c r="A4100" s="27">
        <v>1997</v>
      </c>
      <c r="B4100" s="27" t="s">
        <v>2677</v>
      </c>
      <c r="C4100" s="27" t="s">
        <v>2231</v>
      </c>
      <c r="D4100" s="27" t="s">
        <v>2340</v>
      </c>
      <c r="E4100" s="27" t="s">
        <v>2437</v>
      </c>
      <c r="F4100" s="28">
        <v>35643</v>
      </c>
      <c r="G4100" s="29">
        <v>0.56944444444444442</v>
      </c>
      <c r="H4100" s="28">
        <v>35643</v>
      </c>
      <c r="I4100" s="29">
        <v>0.59375</v>
      </c>
      <c r="J4100" s="27"/>
      <c r="K4100" s="27">
        <v>0</v>
      </c>
      <c r="L4100" s="27">
        <v>5.0000000000000001E-3</v>
      </c>
      <c r="M4100" s="27">
        <v>5.0000000000000001E-3</v>
      </c>
      <c r="N4100" s="27" t="s">
        <v>2163</v>
      </c>
      <c r="O4100" s="30">
        <v>202004554</v>
      </c>
      <c r="P4100" s="22"/>
      <c r="Q4100" s="22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9"/>
    </row>
    <row r="4101" spans="1:29" x14ac:dyDescent="0.25">
      <c r="A4101" s="27">
        <v>1997</v>
      </c>
      <c r="B4101" s="27" t="s">
        <v>5358</v>
      </c>
      <c r="C4101" s="27" t="s">
        <v>674</v>
      </c>
      <c r="D4101" s="27" t="s">
        <v>752</v>
      </c>
      <c r="E4101" s="27" t="s">
        <v>5073</v>
      </c>
      <c r="F4101" s="28">
        <v>35643</v>
      </c>
      <c r="G4101" s="29">
        <v>0.57638888888888895</v>
      </c>
      <c r="H4101" s="28">
        <v>35643</v>
      </c>
      <c r="I4101" s="29">
        <v>0.61458333333333337</v>
      </c>
      <c r="J4101" s="27" t="s">
        <v>889</v>
      </c>
      <c r="K4101" s="27">
        <v>0</v>
      </c>
      <c r="L4101" s="27">
        <v>0.15</v>
      </c>
      <c r="M4101" s="27">
        <v>0.15</v>
      </c>
      <c r="N4101" s="27" t="s">
        <v>882</v>
      </c>
      <c r="O4101" s="30">
        <v>201906117</v>
      </c>
      <c r="P4101" s="22"/>
      <c r="Q4101" s="22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9"/>
    </row>
    <row r="4102" spans="1:29" x14ac:dyDescent="0.25">
      <c r="A4102" s="27">
        <v>1997</v>
      </c>
      <c r="B4102" s="27" t="s">
        <v>2676</v>
      </c>
      <c r="C4102" s="27" t="s">
        <v>2231</v>
      </c>
      <c r="D4102" s="27" t="s">
        <v>2232</v>
      </c>
      <c r="E4102" s="27" t="s">
        <v>2233</v>
      </c>
      <c r="F4102" s="28">
        <v>35643</v>
      </c>
      <c r="G4102" s="29">
        <v>0.57847222222222217</v>
      </c>
      <c r="H4102" s="28">
        <v>35643</v>
      </c>
      <c r="I4102" s="29">
        <v>0.63611111111111118</v>
      </c>
      <c r="J4102" s="27"/>
      <c r="K4102" s="27">
        <v>0</v>
      </c>
      <c r="L4102" s="27">
        <v>0.17</v>
      </c>
      <c r="M4102" s="27">
        <v>0.17</v>
      </c>
      <c r="N4102" s="27" t="s">
        <v>2163</v>
      </c>
      <c r="O4102" s="30">
        <v>201905129</v>
      </c>
      <c r="P4102" s="22"/>
      <c r="Q4102" s="22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9"/>
    </row>
    <row r="4103" spans="1:29" x14ac:dyDescent="0.25">
      <c r="A4103" s="27">
        <v>1997</v>
      </c>
      <c r="B4103" s="27" t="s">
        <v>5364</v>
      </c>
      <c r="C4103" s="27" t="s">
        <v>674</v>
      </c>
      <c r="D4103" s="27" t="s">
        <v>4988</v>
      </c>
      <c r="E4103" s="27" t="s">
        <v>4096</v>
      </c>
      <c r="F4103" s="28">
        <v>35643</v>
      </c>
      <c r="G4103" s="29">
        <v>0.61111111111111105</v>
      </c>
      <c r="H4103" s="28">
        <v>35643</v>
      </c>
      <c r="I4103" s="29">
        <v>0.65277777777777779</v>
      </c>
      <c r="J4103" s="27" t="s">
        <v>889</v>
      </c>
      <c r="K4103" s="27">
        <v>0</v>
      </c>
      <c r="L4103" s="27">
        <v>7.0000000000000007E-2</v>
      </c>
      <c r="M4103" s="27">
        <v>7.0000000000000007E-2</v>
      </c>
      <c r="N4103" s="27" t="s">
        <v>882</v>
      </c>
      <c r="O4103" s="30">
        <v>201801012</v>
      </c>
      <c r="P4103" s="22"/>
      <c r="Q4103" s="22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9"/>
    </row>
    <row r="4104" spans="1:29" x14ac:dyDescent="0.25">
      <c r="A4104" s="27">
        <v>1997</v>
      </c>
      <c r="B4104" s="27" t="s">
        <v>5375</v>
      </c>
      <c r="C4104" s="27" t="s">
        <v>674</v>
      </c>
      <c r="D4104" s="27" t="s">
        <v>752</v>
      </c>
      <c r="E4104" s="27" t="s">
        <v>798</v>
      </c>
      <c r="F4104" s="28">
        <v>35643</v>
      </c>
      <c r="G4104" s="29">
        <v>0.625</v>
      </c>
      <c r="H4104" s="28">
        <v>35643</v>
      </c>
      <c r="I4104" s="29">
        <v>0.69097222222222221</v>
      </c>
      <c r="J4104" s="27" t="s">
        <v>889</v>
      </c>
      <c r="K4104" s="27">
        <v>0</v>
      </c>
      <c r="L4104" s="27">
        <v>0.5</v>
      </c>
      <c r="M4104" s="27">
        <v>0.5</v>
      </c>
      <c r="N4104" s="27" t="s">
        <v>882</v>
      </c>
      <c r="O4104" s="30">
        <v>202007242</v>
      </c>
      <c r="P4104" s="22"/>
      <c r="Q4104" s="22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9"/>
    </row>
    <row r="4105" spans="1:29" x14ac:dyDescent="0.25">
      <c r="A4105" s="27">
        <v>1997</v>
      </c>
      <c r="B4105" s="27" t="s">
        <v>5384</v>
      </c>
      <c r="C4105" s="27" t="s">
        <v>674</v>
      </c>
      <c r="D4105" s="27" t="s">
        <v>752</v>
      </c>
      <c r="E4105" s="27" t="s">
        <v>752</v>
      </c>
      <c r="F4105" s="28">
        <v>35643</v>
      </c>
      <c r="G4105" s="29">
        <v>0.63194444444444442</v>
      </c>
      <c r="H4105" s="28">
        <v>35643</v>
      </c>
      <c r="I4105" s="29">
        <v>0.67013888888888884</v>
      </c>
      <c r="J4105" s="27" t="s">
        <v>889</v>
      </c>
      <c r="K4105" s="27">
        <v>0</v>
      </c>
      <c r="L4105" s="27">
        <v>0.3</v>
      </c>
      <c r="M4105" s="27">
        <v>0.3</v>
      </c>
      <c r="N4105" s="27" t="s">
        <v>882</v>
      </c>
      <c r="O4105" s="30">
        <v>201806780</v>
      </c>
      <c r="P4105" s="22"/>
      <c r="Q4105" s="22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9"/>
    </row>
    <row r="4106" spans="1:29" x14ac:dyDescent="0.25">
      <c r="A4106" s="27">
        <v>1997</v>
      </c>
      <c r="B4106" s="27" t="s">
        <v>2680</v>
      </c>
      <c r="C4106" s="27" t="s">
        <v>2231</v>
      </c>
      <c r="D4106" s="27" t="s">
        <v>2246</v>
      </c>
      <c r="E4106" s="27" t="s">
        <v>2681</v>
      </c>
      <c r="F4106" s="28">
        <v>35643</v>
      </c>
      <c r="G4106" s="29">
        <v>0.64513888888888882</v>
      </c>
      <c r="H4106" s="28">
        <v>35643</v>
      </c>
      <c r="I4106" s="29">
        <v>0.70486111111111116</v>
      </c>
      <c r="J4106" s="27"/>
      <c r="K4106" s="27">
        <v>0.1</v>
      </c>
      <c r="L4106" s="27">
        <v>0</v>
      </c>
      <c r="M4106" s="27">
        <v>0.1</v>
      </c>
      <c r="N4106" s="27" t="s">
        <v>2163</v>
      </c>
      <c r="O4106" s="30">
        <v>201503727</v>
      </c>
      <c r="P4106" s="22"/>
      <c r="Q4106" s="22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9"/>
    </row>
    <row r="4107" spans="1:29" x14ac:dyDescent="0.25">
      <c r="A4107" s="27">
        <v>1997</v>
      </c>
      <c r="B4107" s="27" t="s">
        <v>5384</v>
      </c>
      <c r="C4107" s="27" t="s">
        <v>674</v>
      </c>
      <c r="D4107" s="27" t="s">
        <v>752</v>
      </c>
      <c r="E4107" s="27" t="s">
        <v>752</v>
      </c>
      <c r="F4107" s="28">
        <v>35643</v>
      </c>
      <c r="G4107" s="29">
        <v>0.64930555555555558</v>
      </c>
      <c r="H4107" s="28">
        <v>35643</v>
      </c>
      <c r="I4107" s="29">
        <v>0.67361111111111116</v>
      </c>
      <c r="J4107" s="27" t="s">
        <v>889</v>
      </c>
      <c r="K4107" s="27">
        <v>0</v>
      </c>
      <c r="L4107" s="27">
        <v>0.05</v>
      </c>
      <c r="M4107" s="27">
        <v>0.05</v>
      </c>
      <c r="N4107" s="27" t="s">
        <v>882</v>
      </c>
      <c r="O4107" s="30">
        <v>201907580</v>
      </c>
      <c r="P4107" s="22"/>
      <c r="Q4107" s="22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9"/>
    </row>
    <row r="4108" spans="1:29" x14ac:dyDescent="0.25">
      <c r="A4108" s="27">
        <v>1997</v>
      </c>
      <c r="B4108" s="27" t="s">
        <v>5355</v>
      </c>
      <c r="C4108" s="27" t="s">
        <v>674</v>
      </c>
      <c r="D4108" s="27" t="s">
        <v>752</v>
      </c>
      <c r="E4108" s="27" t="s">
        <v>5015</v>
      </c>
      <c r="F4108" s="28">
        <v>35643</v>
      </c>
      <c r="G4108" s="29">
        <v>0.65277777777777779</v>
      </c>
      <c r="H4108" s="28">
        <v>35643</v>
      </c>
      <c r="I4108" s="29">
        <v>0.68055555555555547</v>
      </c>
      <c r="J4108" s="27" t="s">
        <v>889</v>
      </c>
      <c r="K4108" s="27">
        <v>0</v>
      </c>
      <c r="L4108" s="27">
        <v>0.02</v>
      </c>
      <c r="M4108" s="27">
        <v>0.02</v>
      </c>
      <c r="N4108" s="27" t="s">
        <v>882</v>
      </c>
      <c r="O4108" s="30">
        <v>202004907</v>
      </c>
      <c r="P4108" s="22"/>
      <c r="Q4108" s="22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9"/>
    </row>
    <row r="4109" spans="1:29" x14ac:dyDescent="0.25">
      <c r="A4109" s="27">
        <v>1997</v>
      </c>
      <c r="B4109" s="27" t="s">
        <v>5357</v>
      </c>
      <c r="C4109" s="27" t="s">
        <v>674</v>
      </c>
      <c r="D4109" s="27" t="s">
        <v>802</v>
      </c>
      <c r="E4109" s="27" t="s">
        <v>794</v>
      </c>
      <c r="F4109" s="28">
        <v>35643</v>
      </c>
      <c r="G4109" s="29">
        <v>0.65277777777777779</v>
      </c>
      <c r="H4109" s="28">
        <v>35643</v>
      </c>
      <c r="I4109" s="29">
        <v>0.69097222222222221</v>
      </c>
      <c r="J4109" s="27" t="s">
        <v>889</v>
      </c>
      <c r="K4109" s="27">
        <v>0</v>
      </c>
      <c r="L4109" s="27">
        <v>0.04</v>
      </c>
      <c r="M4109" s="27">
        <v>0.04</v>
      </c>
      <c r="N4109" s="27" t="s">
        <v>882</v>
      </c>
      <c r="O4109" s="30">
        <v>201705971</v>
      </c>
      <c r="P4109" s="22"/>
      <c r="Q4109" s="22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9"/>
    </row>
    <row r="4110" spans="1:29" x14ac:dyDescent="0.25">
      <c r="A4110" s="27">
        <v>1997</v>
      </c>
      <c r="B4110" s="27" t="s">
        <v>2749</v>
      </c>
      <c r="C4110" s="27" t="s">
        <v>2231</v>
      </c>
      <c r="D4110" s="27" t="s">
        <v>2299</v>
      </c>
      <c r="E4110" s="27" t="s">
        <v>2300</v>
      </c>
      <c r="F4110" s="28">
        <v>35643</v>
      </c>
      <c r="G4110" s="29">
        <v>0.65416666666666667</v>
      </c>
      <c r="H4110" s="28">
        <v>35643</v>
      </c>
      <c r="I4110" s="29">
        <v>0.68541666666666667</v>
      </c>
      <c r="J4110" s="27"/>
      <c r="K4110" s="27">
        <v>0</v>
      </c>
      <c r="L4110" s="27">
        <v>0.1</v>
      </c>
      <c r="M4110" s="27">
        <v>0.1</v>
      </c>
      <c r="N4110" s="27" t="s">
        <v>2163</v>
      </c>
      <c r="O4110" s="30">
        <v>201906634</v>
      </c>
      <c r="P4110" s="22"/>
      <c r="Q4110" s="22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9"/>
    </row>
    <row r="4111" spans="1:29" x14ac:dyDescent="0.25">
      <c r="A4111" s="27">
        <v>1997</v>
      </c>
      <c r="B4111" s="27" t="s">
        <v>5358</v>
      </c>
      <c r="C4111" s="27" t="s">
        <v>674</v>
      </c>
      <c r="D4111" s="27" t="s">
        <v>752</v>
      </c>
      <c r="E4111" s="27" t="s">
        <v>5073</v>
      </c>
      <c r="F4111" s="28">
        <v>35643</v>
      </c>
      <c r="G4111" s="29">
        <v>0.67013888888888884</v>
      </c>
      <c r="H4111" s="28">
        <v>35643</v>
      </c>
      <c r="I4111" s="29">
        <v>0.71875</v>
      </c>
      <c r="J4111" s="27" t="s">
        <v>889</v>
      </c>
      <c r="K4111" s="27">
        <v>0</v>
      </c>
      <c r="L4111" s="27">
        <v>0.4</v>
      </c>
      <c r="M4111" s="27">
        <v>0.4</v>
      </c>
      <c r="N4111" s="27" t="s">
        <v>882</v>
      </c>
      <c r="O4111" s="30">
        <v>201906116</v>
      </c>
      <c r="P4111" s="22"/>
      <c r="Q4111" s="22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6"/>
      <c r="AC4111" s="19"/>
    </row>
    <row r="4112" spans="1:29" x14ac:dyDescent="0.25">
      <c r="A4112" s="27">
        <v>1997</v>
      </c>
      <c r="B4112" s="27" t="s">
        <v>2562</v>
      </c>
      <c r="C4112" s="27" t="s">
        <v>2231</v>
      </c>
      <c r="D4112" s="27" t="s">
        <v>2563</v>
      </c>
      <c r="E4112" s="27" t="s">
        <v>2481</v>
      </c>
      <c r="F4112" s="28">
        <v>35643</v>
      </c>
      <c r="G4112" s="29">
        <v>0.68055555555555547</v>
      </c>
      <c r="H4112" s="28">
        <v>35643</v>
      </c>
      <c r="I4112" s="29">
        <v>1.3888888888888888E-2</v>
      </c>
      <c r="J4112" s="27"/>
      <c r="K4112" s="27">
        <v>0</v>
      </c>
      <c r="L4112" s="27">
        <v>7.4999999999999997E-2</v>
      </c>
      <c r="M4112" s="27">
        <v>7.4999999999999997E-2</v>
      </c>
      <c r="N4112" s="27" t="s">
        <v>2163</v>
      </c>
      <c r="O4112" s="30">
        <v>202005388</v>
      </c>
      <c r="P4112" s="22"/>
      <c r="Q4112" s="22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9"/>
    </row>
    <row r="4113" spans="1:29" x14ac:dyDescent="0.25">
      <c r="A4113" s="27">
        <v>1997</v>
      </c>
      <c r="B4113" s="27" t="s">
        <v>2569</v>
      </c>
      <c r="C4113" s="27" t="s">
        <v>2231</v>
      </c>
      <c r="D4113" s="27" t="s">
        <v>2268</v>
      </c>
      <c r="E4113" s="27" t="s">
        <v>779</v>
      </c>
      <c r="F4113" s="28">
        <v>35643</v>
      </c>
      <c r="G4113" s="29">
        <v>0.68680555555555556</v>
      </c>
      <c r="H4113" s="28">
        <v>35643</v>
      </c>
      <c r="I4113" s="29">
        <v>0.78402777777777777</v>
      </c>
      <c r="J4113" s="27"/>
      <c r="K4113" s="27">
        <v>0.2</v>
      </c>
      <c r="L4113" s="27">
        <v>0.2</v>
      </c>
      <c r="M4113" s="27">
        <v>0.4</v>
      </c>
      <c r="N4113" s="27" t="s">
        <v>2163</v>
      </c>
      <c r="O4113" s="30">
        <v>201907198</v>
      </c>
      <c r="P4113" s="22"/>
      <c r="Q4113" s="22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9"/>
    </row>
    <row r="4114" spans="1:29" x14ac:dyDescent="0.25">
      <c r="A4114" s="27">
        <v>1997</v>
      </c>
      <c r="B4114" s="27" t="s">
        <v>2023</v>
      </c>
      <c r="C4114" s="27" t="s">
        <v>676</v>
      </c>
      <c r="D4114" s="27" t="s">
        <v>914</v>
      </c>
      <c r="E4114" s="27" t="s">
        <v>837</v>
      </c>
      <c r="F4114" s="28">
        <v>35643</v>
      </c>
      <c r="G4114" s="29">
        <v>0.6875</v>
      </c>
      <c r="H4114" s="28">
        <v>35643</v>
      </c>
      <c r="I4114" s="29">
        <v>0.72916666666666663</v>
      </c>
      <c r="J4114" s="27" t="s">
        <v>889</v>
      </c>
      <c r="K4114" s="27">
        <v>0</v>
      </c>
      <c r="L4114" s="27">
        <v>0.02</v>
      </c>
      <c r="M4114" s="27">
        <v>0.02</v>
      </c>
      <c r="N4114" s="27" t="s">
        <v>882</v>
      </c>
      <c r="O4114" s="30">
        <v>201904798</v>
      </c>
      <c r="P4114" s="22"/>
      <c r="Q4114" s="22"/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  <c r="AB4114" s="16"/>
      <c r="AC4114" s="19"/>
    </row>
    <row r="4115" spans="1:29" x14ac:dyDescent="0.25">
      <c r="A4115" s="27">
        <v>1997</v>
      </c>
      <c r="B4115" s="27" t="s">
        <v>2567</v>
      </c>
      <c r="C4115" s="27" t="s">
        <v>2231</v>
      </c>
      <c r="D4115" s="27" t="s">
        <v>2246</v>
      </c>
      <c r="E4115" s="27" t="s">
        <v>2568</v>
      </c>
      <c r="F4115" s="28">
        <v>35643</v>
      </c>
      <c r="G4115" s="29">
        <v>0.6875</v>
      </c>
      <c r="H4115" s="28">
        <v>35643</v>
      </c>
      <c r="I4115" s="29">
        <v>0.75</v>
      </c>
      <c r="J4115" s="27"/>
      <c r="K4115" s="27">
        <v>0.04</v>
      </c>
      <c r="L4115" s="27">
        <v>0</v>
      </c>
      <c r="M4115" s="27">
        <v>0.04</v>
      </c>
      <c r="N4115" s="27" t="s">
        <v>2163</v>
      </c>
      <c r="O4115" s="30">
        <v>202008484</v>
      </c>
      <c r="P4115" s="22"/>
      <c r="Q4115" s="22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9"/>
    </row>
    <row r="4116" spans="1:29" x14ac:dyDescent="0.25">
      <c r="A4116" s="27">
        <v>1997</v>
      </c>
      <c r="B4116" s="27" t="s">
        <v>1991</v>
      </c>
      <c r="C4116" s="27" t="s">
        <v>676</v>
      </c>
      <c r="D4116" s="27" t="s">
        <v>901</v>
      </c>
      <c r="E4116" s="27" t="s">
        <v>1405</v>
      </c>
      <c r="F4116" s="28">
        <v>35643</v>
      </c>
      <c r="G4116" s="29">
        <v>0.69791666666666663</v>
      </c>
      <c r="H4116" s="28">
        <v>35643</v>
      </c>
      <c r="I4116" s="29">
        <v>0.93402777777777779</v>
      </c>
      <c r="J4116" s="27" t="s">
        <v>889</v>
      </c>
      <c r="K4116" s="27">
        <v>0</v>
      </c>
      <c r="L4116" s="27">
        <v>10</v>
      </c>
      <c r="M4116" s="27">
        <v>10</v>
      </c>
      <c r="N4116" s="27" t="s">
        <v>882</v>
      </c>
      <c r="O4116" s="30">
        <v>201707056</v>
      </c>
      <c r="P4116" s="22"/>
      <c r="Q4116" s="22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9"/>
    </row>
    <row r="4117" spans="1:29" x14ac:dyDescent="0.25">
      <c r="A4117" s="27">
        <v>1997</v>
      </c>
      <c r="B4117" s="27" t="s">
        <v>2564</v>
      </c>
      <c r="C4117" s="27" t="s">
        <v>2231</v>
      </c>
      <c r="D4117" s="27" t="s">
        <v>2299</v>
      </c>
      <c r="E4117" s="27" t="s">
        <v>2299</v>
      </c>
      <c r="F4117" s="28">
        <v>35643</v>
      </c>
      <c r="G4117" s="29">
        <v>0.69791666666666663</v>
      </c>
      <c r="H4117" s="28">
        <v>35643</v>
      </c>
      <c r="I4117" s="29">
        <v>0.72291666666666676</v>
      </c>
      <c r="J4117" s="27"/>
      <c r="K4117" s="27">
        <v>0</v>
      </c>
      <c r="L4117" s="27">
        <v>1.5</v>
      </c>
      <c r="M4117" s="27">
        <v>1.5</v>
      </c>
      <c r="N4117" s="27" t="s">
        <v>2163</v>
      </c>
      <c r="O4117" s="30">
        <v>201704684</v>
      </c>
      <c r="P4117" s="22"/>
      <c r="Q4117" s="22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9"/>
    </row>
    <row r="4118" spans="1:29" x14ac:dyDescent="0.25">
      <c r="A4118" s="27">
        <v>1997</v>
      </c>
      <c r="B4118" s="27" t="s">
        <v>1988</v>
      </c>
      <c r="C4118" s="27" t="s">
        <v>676</v>
      </c>
      <c r="D4118" s="27" t="s">
        <v>901</v>
      </c>
      <c r="E4118" s="27" t="s">
        <v>1969</v>
      </c>
      <c r="F4118" s="28">
        <v>35643</v>
      </c>
      <c r="G4118" s="29">
        <v>0.70833333333333337</v>
      </c>
      <c r="H4118" s="28">
        <v>35643</v>
      </c>
      <c r="I4118" s="29">
        <v>0.72916666666666663</v>
      </c>
      <c r="J4118" s="27" t="s">
        <v>889</v>
      </c>
      <c r="K4118" s="27">
        <v>0</v>
      </c>
      <c r="L4118" s="27">
        <v>0.1</v>
      </c>
      <c r="M4118" s="27">
        <v>0.1</v>
      </c>
      <c r="N4118" s="27" t="s">
        <v>882</v>
      </c>
      <c r="O4118" s="30">
        <v>202006767</v>
      </c>
      <c r="P4118" s="22"/>
      <c r="Q4118" s="22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9"/>
    </row>
    <row r="4119" spans="1:29" x14ac:dyDescent="0.25">
      <c r="A4119" s="27">
        <v>1997</v>
      </c>
      <c r="B4119" s="27" t="s">
        <v>5366</v>
      </c>
      <c r="C4119" s="27" t="s">
        <v>674</v>
      </c>
      <c r="D4119" s="27" t="s">
        <v>3939</v>
      </c>
      <c r="E4119" s="27" t="s">
        <v>3940</v>
      </c>
      <c r="F4119" s="28">
        <v>35643</v>
      </c>
      <c r="G4119" s="29">
        <v>0.73611111111111116</v>
      </c>
      <c r="H4119" s="28">
        <v>35643</v>
      </c>
      <c r="I4119" s="29">
        <v>0.80902777777777779</v>
      </c>
      <c r="J4119" s="27" t="s">
        <v>889</v>
      </c>
      <c r="K4119" s="27">
        <v>0</v>
      </c>
      <c r="L4119" s="27">
        <v>0.2</v>
      </c>
      <c r="M4119" s="27">
        <v>0.2</v>
      </c>
      <c r="N4119" s="27" t="s">
        <v>882</v>
      </c>
      <c r="O4119" s="30">
        <v>202008866</v>
      </c>
      <c r="P4119" s="22"/>
      <c r="Q4119" s="22"/>
      <c r="R4119" s="16"/>
      <c r="S4119" s="16"/>
      <c r="T4119" s="16"/>
      <c r="U4119" s="16"/>
      <c r="V4119" s="16"/>
      <c r="W4119" s="16"/>
      <c r="X4119" s="16"/>
      <c r="Y4119" s="16"/>
      <c r="Z4119" s="16"/>
      <c r="AA4119" s="16"/>
      <c r="AB4119" s="16"/>
      <c r="AC4119" s="19"/>
    </row>
    <row r="4120" spans="1:29" x14ac:dyDescent="0.25">
      <c r="A4120" s="27">
        <v>1997</v>
      </c>
      <c r="B4120" s="27" t="s">
        <v>5359</v>
      </c>
      <c r="C4120" s="27" t="s">
        <v>674</v>
      </c>
      <c r="D4120" s="27" t="s">
        <v>1248</v>
      </c>
      <c r="E4120" s="27" t="s">
        <v>4389</v>
      </c>
      <c r="F4120" s="28">
        <v>35643</v>
      </c>
      <c r="G4120" s="29">
        <v>0.73958333333333337</v>
      </c>
      <c r="H4120" s="28">
        <v>35643</v>
      </c>
      <c r="I4120" s="29">
        <v>0.75347222222222221</v>
      </c>
      <c r="J4120" s="27" t="s">
        <v>889</v>
      </c>
      <c r="K4120" s="27">
        <v>0</v>
      </c>
      <c r="L4120" s="27">
        <v>0.05</v>
      </c>
      <c r="M4120" s="27">
        <v>0.05</v>
      </c>
      <c r="N4120" s="27" t="s">
        <v>882</v>
      </c>
      <c r="O4120" s="30">
        <v>201905130</v>
      </c>
      <c r="P4120" s="22"/>
      <c r="Q4120" s="22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9"/>
    </row>
    <row r="4121" spans="1:29" x14ac:dyDescent="0.25">
      <c r="A4121" s="27">
        <v>1997</v>
      </c>
      <c r="B4121" s="27" t="s">
        <v>1985</v>
      </c>
      <c r="C4121" s="27" t="s">
        <v>676</v>
      </c>
      <c r="D4121" s="27" t="s">
        <v>905</v>
      </c>
      <c r="E4121" s="27" t="s">
        <v>1986</v>
      </c>
      <c r="F4121" s="28">
        <v>35643</v>
      </c>
      <c r="G4121" s="29">
        <v>0.76388888888888884</v>
      </c>
      <c r="H4121" s="28">
        <v>35643</v>
      </c>
      <c r="I4121" s="29">
        <v>0.80208333333333337</v>
      </c>
      <c r="J4121" s="27" t="s">
        <v>889</v>
      </c>
      <c r="K4121" s="27">
        <v>0</v>
      </c>
      <c r="L4121" s="27">
        <v>0.1</v>
      </c>
      <c r="M4121" s="27">
        <v>0.1</v>
      </c>
      <c r="N4121" s="27" t="s">
        <v>882</v>
      </c>
      <c r="O4121" s="30">
        <v>202004159</v>
      </c>
      <c r="P4121" s="22"/>
      <c r="Q4121" s="22"/>
      <c r="R4121" s="16"/>
      <c r="S4121" s="16"/>
      <c r="T4121" s="16"/>
      <c r="U4121" s="16"/>
      <c r="V4121" s="16"/>
      <c r="W4121" s="16"/>
      <c r="X4121" s="16"/>
      <c r="Y4121" s="16"/>
      <c r="Z4121" s="16"/>
      <c r="AA4121" s="16"/>
      <c r="AB4121" s="16"/>
      <c r="AC4121" s="19"/>
    </row>
    <row r="4122" spans="1:29" x14ac:dyDescent="0.25">
      <c r="A4122" s="27">
        <v>1997</v>
      </c>
      <c r="B4122" s="27" t="s">
        <v>5477</v>
      </c>
      <c r="C4122" s="27" t="s">
        <v>674</v>
      </c>
      <c r="D4122" s="27" t="s">
        <v>3933</v>
      </c>
      <c r="E4122" s="27" t="s">
        <v>3933</v>
      </c>
      <c r="F4122" s="28">
        <v>35643</v>
      </c>
      <c r="G4122" s="29">
        <v>0.76736111111111116</v>
      </c>
      <c r="H4122" s="28">
        <v>35643</v>
      </c>
      <c r="I4122" s="29">
        <v>0.83680555555555547</v>
      </c>
      <c r="J4122" s="27" t="s">
        <v>889</v>
      </c>
      <c r="K4122" s="27">
        <v>0</v>
      </c>
      <c r="L4122" s="27">
        <v>0.2</v>
      </c>
      <c r="M4122" s="27">
        <v>0.2</v>
      </c>
      <c r="N4122" s="27" t="s">
        <v>882</v>
      </c>
      <c r="O4122" s="30">
        <v>201908209</v>
      </c>
      <c r="P4122" s="22"/>
      <c r="Q4122" s="22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9"/>
    </row>
    <row r="4123" spans="1:29" x14ac:dyDescent="0.25">
      <c r="A4123" s="27">
        <v>1997</v>
      </c>
      <c r="B4123" s="27" t="s">
        <v>5354</v>
      </c>
      <c r="C4123" s="27" t="s">
        <v>674</v>
      </c>
      <c r="D4123" s="27" t="s">
        <v>752</v>
      </c>
      <c r="E4123" s="27" t="s">
        <v>1996</v>
      </c>
      <c r="F4123" s="28">
        <v>35643</v>
      </c>
      <c r="G4123" s="29">
        <v>0.77083333333333337</v>
      </c>
      <c r="H4123" s="28">
        <v>35643</v>
      </c>
      <c r="I4123" s="29">
        <v>0.8125</v>
      </c>
      <c r="J4123" s="27" t="s">
        <v>889</v>
      </c>
      <c r="K4123" s="27">
        <v>0</v>
      </c>
      <c r="L4123" s="27">
        <v>0.05</v>
      </c>
      <c r="M4123" s="27">
        <v>0.05</v>
      </c>
      <c r="N4123" s="27" t="s">
        <v>882</v>
      </c>
      <c r="O4123" s="30">
        <v>202008581</v>
      </c>
      <c r="P4123" s="22"/>
      <c r="Q4123" s="22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9"/>
    </row>
    <row r="4124" spans="1:29" x14ac:dyDescent="0.25">
      <c r="A4124" s="27">
        <v>1997</v>
      </c>
      <c r="B4124" s="27" t="s">
        <v>5375</v>
      </c>
      <c r="C4124" s="27" t="s">
        <v>674</v>
      </c>
      <c r="D4124" s="27" t="s">
        <v>752</v>
      </c>
      <c r="E4124" s="27" t="s">
        <v>798</v>
      </c>
      <c r="F4124" s="28">
        <v>35643</v>
      </c>
      <c r="G4124" s="29">
        <v>0.77083333333333337</v>
      </c>
      <c r="H4124" s="28">
        <v>35643</v>
      </c>
      <c r="I4124" s="29">
        <v>0.82638888888888884</v>
      </c>
      <c r="J4124" s="27" t="s">
        <v>889</v>
      </c>
      <c r="K4124" s="27">
        <v>0</v>
      </c>
      <c r="L4124" s="27">
        <v>0.2</v>
      </c>
      <c r="M4124" s="27">
        <v>0.2</v>
      </c>
      <c r="N4124" s="27" t="s">
        <v>882</v>
      </c>
      <c r="O4124" s="30">
        <v>201707046</v>
      </c>
      <c r="P4124" s="22"/>
      <c r="Q4124" s="22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9"/>
    </row>
    <row r="4125" spans="1:29" x14ac:dyDescent="0.25">
      <c r="A4125" s="27">
        <v>1997</v>
      </c>
      <c r="B4125" s="27" t="s">
        <v>5361</v>
      </c>
      <c r="C4125" s="27" t="s">
        <v>674</v>
      </c>
      <c r="D4125" s="27" t="s">
        <v>853</v>
      </c>
      <c r="E4125" s="27" t="s">
        <v>770</v>
      </c>
      <c r="F4125" s="28">
        <v>35643</v>
      </c>
      <c r="G4125" s="29">
        <v>0.77430555555555547</v>
      </c>
      <c r="H4125" s="28">
        <v>35643</v>
      </c>
      <c r="I4125" s="29">
        <v>0.80208333333333337</v>
      </c>
      <c r="J4125" s="27" t="s">
        <v>889</v>
      </c>
      <c r="K4125" s="27">
        <v>0</v>
      </c>
      <c r="L4125" s="27">
        <v>0.01</v>
      </c>
      <c r="M4125" s="27">
        <v>0.01</v>
      </c>
      <c r="N4125" s="27" t="s">
        <v>882</v>
      </c>
      <c r="O4125" s="30">
        <v>201806836</v>
      </c>
      <c r="P4125" s="22"/>
      <c r="Q4125" s="22"/>
      <c r="R4125" s="16"/>
      <c r="S4125" s="16"/>
      <c r="T4125" s="16"/>
      <c r="U4125" s="16"/>
      <c r="V4125" s="16"/>
      <c r="W4125" s="16"/>
      <c r="X4125" s="16"/>
      <c r="Y4125" s="16"/>
      <c r="Z4125" s="16"/>
      <c r="AA4125" s="16"/>
      <c r="AB4125" s="16"/>
      <c r="AC4125" s="19"/>
    </row>
    <row r="4126" spans="1:29" x14ac:dyDescent="0.25">
      <c r="A4126" s="27">
        <v>1997</v>
      </c>
      <c r="B4126" s="27" t="s">
        <v>5357</v>
      </c>
      <c r="C4126" s="27" t="s">
        <v>674</v>
      </c>
      <c r="D4126" s="27" t="s">
        <v>802</v>
      </c>
      <c r="E4126" s="27" t="s">
        <v>794</v>
      </c>
      <c r="F4126" s="28">
        <v>35643</v>
      </c>
      <c r="G4126" s="29">
        <v>0.78125</v>
      </c>
      <c r="H4126" s="28">
        <v>35643</v>
      </c>
      <c r="I4126" s="29">
        <v>0.82291666666666663</v>
      </c>
      <c r="J4126" s="27" t="s">
        <v>889</v>
      </c>
      <c r="K4126" s="27">
        <v>0</v>
      </c>
      <c r="L4126" s="27">
        <v>0.04</v>
      </c>
      <c r="M4126" s="27">
        <v>0.04</v>
      </c>
      <c r="N4126" s="27" t="s">
        <v>882</v>
      </c>
      <c r="O4126" s="30">
        <v>201504936</v>
      </c>
      <c r="P4126" s="22"/>
      <c r="Q4126" s="22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9"/>
    </row>
    <row r="4127" spans="1:29" x14ac:dyDescent="0.25">
      <c r="A4127" s="27">
        <v>1997</v>
      </c>
      <c r="B4127" s="27" t="s">
        <v>1993</v>
      </c>
      <c r="C4127" s="27" t="s">
        <v>676</v>
      </c>
      <c r="D4127" s="27" t="s">
        <v>891</v>
      </c>
      <c r="E4127" s="27" t="s">
        <v>1994</v>
      </c>
      <c r="F4127" s="28">
        <v>35643</v>
      </c>
      <c r="G4127" s="29">
        <v>0.80347222222222225</v>
      </c>
      <c r="H4127" s="28">
        <v>35643</v>
      </c>
      <c r="I4127" s="29">
        <v>0.89930555555555547</v>
      </c>
      <c r="J4127" s="27" t="s">
        <v>889</v>
      </c>
      <c r="K4127" s="27">
        <v>0</v>
      </c>
      <c r="L4127" s="27">
        <v>0.15</v>
      </c>
      <c r="M4127" s="27">
        <v>0.15</v>
      </c>
      <c r="N4127" s="27" t="s">
        <v>882</v>
      </c>
      <c r="O4127" s="30">
        <v>201706430</v>
      </c>
      <c r="P4127" s="22"/>
      <c r="Q4127" s="22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9"/>
    </row>
    <row r="4128" spans="1:29" x14ac:dyDescent="0.25">
      <c r="A4128" s="27">
        <v>1997</v>
      </c>
      <c r="B4128" s="27" t="s">
        <v>5353</v>
      </c>
      <c r="C4128" s="27" t="s">
        <v>674</v>
      </c>
      <c r="D4128" s="27" t="s">
        <v>802</v>
      </c>
      <c r="E4128" s="27" t="s">
        <v>816</v>
      </c>
      <c r="F4128" s="28">
        <v>35643</v>
      </c>
      <c r="G4128" s="29">
        <v>0.85069444444444453</v>
      </c>
      <c r="H4128" s="28">
        <v>35643</v>
      </c>
      <c r="I4128" s="29">
        <v>0.875</v>
      </c>
      <c r="J4128" s="27" t="s">
        <v>889</v>
      </c>
      <c r="K4128" s="27">
        <v>0</v>
      </c>
      <c r="L4128" s="27">
        <v>0.02</v>
      </c>
      <c r="M4128" s="27">
        <v>0.02</v>
      </c>
      <c r="N4128" s="27" t="s">
        <v>882</v>
      </c>
      <c r="O4128" s="30">
        <v>201704335</v>
      </c>
      <c r="P4128" s="22"/>
      <c r="Q4128" s="22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9"/>
    </row>
    <row r="4129" spans="1:29" x14ac:dyDescent="0.25">
      <c r="A4129" s="27">
        <v>1997</v>
      </c>
      <c r="B4129" s="27" t="s">
        <v>1987</v>
      </c>
      <c r="C4129" s="27" t="s">
        <v>676</v>
      </c>
      <c r="D4129" s="27" t="s">
        <v>901</v>
      </c>
      <c r="E4129" s="27" t="s">
        <v>1758</v>
      </c>
      <c r="F4129" s="28">
        <v>35643</v>
      </c>
      <c r="G4129" s="29">
        <v>0.86458333333333337</v>
      </c>
      <c r="H4129" s="28">
        <v>35643</v>
      </c>
      <c r="I4129" s="29">
        <v>0.89930555555555547</v>
      </c>
      <c r="J4129" s="27" t="s">
        <v>889</v>
      </c>
      <c r="K4129" s="27">
        <v>0</v>
      </c>
      <c r="L4129" s="27">
        <v>0.02</v>
      </c>
      <c r="M4129" s="27">
        <v>0.02</v>
      </c>
      <c r="N4129" s="27" t="s">
        <v>882</v>
      </c>
      <c r="O4129" s="30">
        <v>201905634</v>
      </c>
      <c r="P4129" s="22"/>
      <c r="Q4129" s="22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9"/>
    </row>
    <row r="4130" spans="1:29" x14ac:dyDescent="0.25">
      <c r="A4130" s="27">
        <v>1997</v>
      </c>
      <c r="B4130" s="27" t="s">
        <v>5384</v>
      </c>
      <c r="C4130" s="27" t="s">
        <v>674</v>
      </c>
      <c r="D4130" s="27" t="s">
        <v>752</v>
      </c>
      <c r="E4130" s="27" t="s">
        <v>752</v>
      </c>
      <c r="F4130" s="28">
        <v>35643</v>
      </c>
      <c r="G4130" s="29">
        <v>0.94097222222222221</v>
      </c>
      <c r="H4130" s="28">
        <v>35644</v>
      </c>
      <c r="I4130" s="29">
        <v>2.0833333333333333E-3</v>
      </c>
      <c r="J4130" s="27" t="s">
        <v>889</v>
      </c>
      <c r="K4130" s="27">
        <v>0</v>
      </c>
      <c r="L4130" s="27">
        <v>0.05</v>
      </c>
      <c r="M4130" s="27">
        <v>0.05</v>
      </c>
      <c r="N4130" s="27" t="s">
        <v>882</v>
      </c>
      <c r="O4130" s="30">
        <v>202006388</v>
      </c>
      <c r="P4130" s="22"/>
      <c r="Q4130" s="22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9"/>
    </row>
    <row r="4131" spans="1:29" x14ac:dyDescent="0.25">
      <c r="A4131" s="27">
        <v>1997</v>
      </c>
      <c r="B4131" s="27" t="s">
        <v>5384</v>
      </c>
      <c r="C4131" s="27" t="s">
        <v>674</v>
      </c>
      <c r="D4131" s="27" t="s">
        <v>752</v>
      </c>
      <c r="E4131" s="27" t="s">
        <v>752</v>
      </c>
      <c r="F4131" s="28">
        <v>35643</v>
      </c>
      <c r="G4131" s="29">
        <v>0.94305555555555554</v>
      </c>
      <c r="H4131" s="28">
        <v>35643</v>
      </c>
      <c r="I4131" s="29">
        <v>0.9604166666666667</v>
      </c>
      <c r="J4131" s="27" t="s">
        <v>889</v>
      </c>
      <c r="K4131" s="27">
        <v>0</v>
      </c>
      <c r="L4131" s="27">
        <v>0.05</v>
      </c>
      <c r="M4131" s="27">
        <v>0.05</v>
      </c>
      <c r="N4131" s="27" t="s">
        <v>882</v>
      </c>
      <c r="O4131" s="30">
        <v>201905723</v>
      </c>
      <c r="P4131" s="22"/>
      <c r="Q4131" s="22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9"/>
    </row>
    <row r="4132" spans="1:29" x14ac:dyDescent="0.25">
      <c r="A4132" s="27">
        <v>1997</v>
      </c>
      <c r="B4132" s="27" t="s">
        <v>5357</v>
      </c>
      <c r="C4132" s="27" t="s">
        <v>674</v>
      </c>
      <c r="D4132" s="27" t="s">
        <v>802</v>
      </c>
      <c r="E4132" s="27" t="s">
        <v>794</v>
      </c>
      <c r="F4132" s="28">
        <v>35643</v>
      </c>
      <c r="G4132" s="29">
        <v>0.98263888888888884</v>
      </c>
      <c r="H4132" s="28">
        <v>35644</v>
      </c>
      <c r="I4132" s="29">
        <v>0</v>
      </c>
      <c r="J4132" s="27" t="s">
        <v>889</v>
      </c>
      <c r="K4132" s="27">
        <v>0</v>
      </c>
      <c r="L4132" s="27">
        <v>0.01</v>
      </c>
      <c r="M4132" s="27">
        <v>0.01</v>
      </c>
      <c r="N4132" s="27" t="s">
        <v>882</v>
      </c>
      <c r="O4132" s="30">
        <v>201907779</v>
      </c>
      <c r="P4132" s="22"/>
      <c r="Q4132" s="22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9"/>
    </row>
    <row r="4133" spans="1:29" x14ac:dyDescent="0.25">
      <c r="A4133" s="27">
        <v>1997</v>
      </c>
      <c r="B4133" s="27" t="s">
        <v>5375</v>
      </c>
      <c r="C4133" s="27" t="s">
        <v>674</v>
      </c>
      <c r="D4133" s="27" t="s">
        <v>752</v>
      </c>
      <c r="E4133" s="27" t="s">
        <v>798</v>
      </c>
      <c r="F4133" s="28">
        <v>35644</v>
      </c>
      <c r="G4133" s="29">
        <v>2.0833333333333333E-3</v>
      </c>
      <c r="H4133" s="28">
        <v>35644</v>
      </c>
      <c r="I4133" s="29">
        <v>2.4305555555555556E-2</v>
      </c>
      <c r="J4133" s="27" t="s">
        <v>889</v>
      </c>
      <c r="K4133" s="27">
        <v>0</v>
      </c>
      <c r="L4133" s="27">
        <v>0.1</v>
      </c>
      <c r="M4133" s="27">
        <v>0.1</v>
      </c>
      <c r="N4133" s="27" t="s">
        <v>882</v>
      </c>
      <c r="O4133" s="30">
        <v>201706898</v>
      </c>
      <c r="P4133" s="22"/>
      <c r="Q4133" s="22"/>
      <c r="R4133" s="16"/>
      <c r="S4133" s="16"/>
      <c r="T4133" s="16"/>
      <c r="U4133" s="16"/>
      <c r="V4133" s="16"/>
      <c r="W4133" s="16"/>
      <c r="X4133" s="16"/>
      <c r="Y4133" s="16"/>
      <c r="Z4133" s="16"/>
      <c r="AA4133" s="16"/>
      <c r="AB4133" s="16"/>
      <c r="AC4133" s="19"/>
    </row>
    <row r="4134" spans="1:29" x14ac:dyDescent="0.25">
      <c r="A4134" s="27">
        <v>1997</v>
      </c>
      <c r="B4134" s="27" t="s">
        <v>5359</v>
      </c>
      <c r="C4134" s="27" t="s">
        <v>674</v>
      </c>
      <c r="D4134" s="27" t="s">
        <v>1248</v>
      </c>
      <c r="E4134" s="27" t="s">
        <v>4389</v>
      </c>
      <c r="F4134" s="28">
        <v>35644</v>
      </c>
      <c r="G4134" s="29">
        <v>4.8611111111111112E-2</v>
      </c>
      <c r="H4134" s="28">
        <v>35644</v>
      </c>
      <c r="I4134" s="29">
        <v>0.22916666666666666</v>
      </c>
      <c r="J4134" s="27" t="s">
        <v>889</v>
      </c>
      <c r="K4134" s="27">
        <v>0</v>
      </c>
      <c r="L4134" s="27">
        <v>0.5</v>
      </c>
      <c r="M4134" s="27">
        <v>0.5</v>
      </c>
      <c r="N4134" s="27" t="s">
        <v>882</v>
      </c>
      <c r="O4134" s="30">
        <v>202008107</v>
      </c>
      <c r="P4134" s="22"/>
      <c r="Q4134" s="22"/>
      <c r="R4134" s="16"/>
      <c r="S4134" s="16"/>
      <c r="T4134" s="16"/>
      <c r="U4134" s="16"/>
      <c r="V4134" s="16"/>
      <c r="W4134" s="16"/>
      <c r="X4134" s="16"/>
      <c r="Y4134" s="16"/>
      <c r="Z4134" s="16"/>
      <c r="AA4134" s="16"/>
      <c r="AB4134" s="16"/>
      <c r="AC4134" s="19"/>
    </row>
    <row r="4135" spans="1:29" x14ac:dyDescent="0.25">
      <c r="A4135" s="27">
        <v>1997</v>
      </c>
      <c r="B4135" s="27" t="s">
        <v>5350</v>
      </c>
      <c r="C4135" s="27" t="s">
        <v>674</v>
      </c>
      <c r="D4135" s="27" t="s">
        <v>3859</v>
      </c>
      <c r="E4135" s="27" t="s">
        <v>3889</v>
      </c>
      <c r="F4135" s="28">
        <v>35644</v>
      </c>
      <c r="G4135" s="29">
        <v>9.0277777777777776E-2</v>
      </c>
      <c r="H4135" s="28">
        <v>35644</v>
      </c>
      <c r="I4135" s="29">
        <v>0.1423611111111111</v>
      </c>
      <c r="J4135" s="27" t="s">
        <v>889</v>
      </c>
      <c r="K4135" s="27">
        <v>0</v>
      </c>
      <c r="L4135" s="27">
        <v>0.1</v>
      </c>
      <c r="M4135" s="27">
        <v>0.1</v>
      </c>
      <c r="N4135" s="27" t="s">
        <v>882</v>
      </c>
      <c r="O4135" s="30">
        <v>200904191</v>
      </c>
      <c r="P4135" s="22"/>
      <c r="Q4135" s="22"/>
      <c r="R4135" s="16"/>
      <c r="S4135" s="16"/>
      <c r="T4135" s="16"/>
      <c r="U4135" s="16"/>
      <c r="V4135" s="16"/>
      <c r="W4135" s="16"/>
      <c r="X4135" s="16"/>
      <c r="Y4135" s="16"/>
      <c r="Z4135" s="16"/>
      <c r="AA4135" s="16"/>
      <c r="AB4135" s="16"/>
      <c r="AC4135" s="19"/>
    </row>
    <row r="4136" spans="1:29" x14ac:dyDescent="0.25">
      <c r="A4136" s="27">
        <v>1997</v>
      </c>
      <c r="B4136" s="27" t="s">
        <v>5360</v>
      </c>
      <c r="C4136" s="27" t="s">
        <v>674</v>
      </c>
      <c r="D4136" s="27" t="s">
        <v>3884</v>
      </c>
      <c r="E4136" s="27" t="s">
        <v>3949</v>
      </c>
      <c r="F4136" s="28">
        <v>35644</v>
      </c>
      <c r="G4136" s="29">
        <v>0.10416666666666667</v>
      </c>
      <c r="H4136" s="28">
        <v>35644</v>
      </c>
      <c r="I4136" s="29">
        <v>0.16666666666666666</v>
      </c>
      <c r="J4136" s="27" t="s">
        <v>889</v>
      </c>
      <c r="K4136" s="27">
        <v>0</v>
      </c>
      <c r="L4136" s="27">
        <v>0.01</v>
      </c>
      <c r="M4136" s="27">
        <v>0.01</v>
      </c>
      <c r="N4136" s="27" t="s">
        <v>882</v>
      </c>
      <c r="O4136" s="30">
        <v>201508216</v>
      </c>
      <c r="P4136" s="22"/>
      <c r="Q4136" s="22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9"/>
    </row>
    <row r="4137" spans="1:29" x14ac:dyDescent="0.25">
      <c r="A4137" s="27">
        <v>1997</v>
      </c>
      <c r="B4137" s="27" t="s">
        <v>2667</v>
      </c>
      <c r="C4137" s="27" t="s">
        <v>2231</v>
      </c>
      <c r="D4137" s="27" t="s">
        <v>2246</v>
      </c>
      <c r="E4137" s="27" t="s">
        <v>2628</v>
      </c>
      <c r="F4137" s="28">
        <v>35644</v>
      </c>
      <c r="G4137" s="29">
        <v>0.1388888888888889</v>
      </c>
      <c r="H4137" s="28">
        <v>35644</v>
      </c>
      <c r="I4137" s="29">
        <v>0.22291666666666665</v>
      </c>
      <c r="J4137" s="27"/>
      <c r="K4137" s="27">
        <v>0.03</v>
      </c>
      <c r="L4137" s="27">
        <v>0</v>
      </c>
      <c r="M4137" s="27">
        <v>0.03</v>
      </c>
      <c r="N4137" s="27" t="s">
        <v>2163</v>
      </c>
      <c r="O4137" s="30">
        <v>201809988</v>
      </c>
      <c r="P4137" s="22"/>
      <c r="Q4137" s="22"/>
      <c r="R4137" s="16"/>
      <c r="S4137" s="16"/>
      <c r="T4137" s="16"/>
      <c r="U4137" s="16"/>
      <c r="V4137" s="16"/>
      <c r="W4137" s="16"/>
      <c r="X4137" s="16"/>
      <c r="Y4137" s="16"/>
      <c r="Z4137" s="16"/>
      <c r="AA4137" s="16"/>
      <c r="AB4137" s="16"/>
      <c r="AC4137" s="19"/>
    </row>
    <row r="4138" spans="1:29" x14ac:dyDescent="0.25">
      <c r="A4138" s="27">
        <v>1997</v>
      </c>
      <c r="B4138" s="27" t="s">
        <v>1991</v>
      </c>
      <c r="C4138" s="27" t="s">
        <v>676</v>
      </c>
      <c r="D4138" s="27" t="s">
        <v>901</v>
      </c>
      <c r="E4138" s="27" t="s">
        <v>1405</v>
      </c>
      <c r="F4138" s="28">
        <v>35644</v>
      </c>
      <c r="G4138" s="29">
        <v>0.21180555555555555</v>
      </c>
      <c r="H4138" s="28">
        <v>35644</v>
      </c>
      <c r="I4138" s="29">
        <v>0.34027777777777773</v>
      </c>
      <c r="J4138" s="27" t="s">
        <v>889</v>
      </c>
      <c r="K4138" s="27">
        <v>0</v>
      </c>
      <c r="L4138" s="27">
        <v>0.5</v>
      </c>
      <c r="M4138" s="27">
        <v>0.5</v>
      </c>
      <c r="N4138" s="27" t="s">
        <v>882</v>
      </c>
      <c r="O4138" s="30">
        <v>201407896</v>
      </c>
      <c r="P4138" s="22"/>
      <c r="Q4138" s="22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9"/>
    </row>
    <row r="4139" spans="1:29" x14ac:dyDescent="0.25">
      <c r="A4139" s="27">
        <v>1997</v>
      </c>
      <c r="B4139" s="27" t="s">
        <v>1981</v>
      </c>
      <c r="C4139" s="27" t="s">
        <v>676</v>
      </c>
      <c r="D4139" s="27" t="s">
        <v>901</v>
      </c>
      <c r="E4139" s="27" t="s">
        <v>824</v>
      </c>
      <c r="F4139" s="28">
        <v>35644</v>
      </c>
      <c r="G4139" s="29">
        <v>0.33680555555555558</v>
      </c>
      <c r="H4139" s="28">
        <v>35644</v>
      </c>
      <c r="I4139" s="29">
        <v>0.38194444444444442</v>
      </c>
      <c r="J4139" s="27" t="s">
        <v>889</v>
      </c>
      <c r="K4139" s="27">
        <v>0</v>
      </c>
      <c r="L4139" s="27">
        <v>0.5</v>
      </c>
      <c r="M4139" s="27">
        <v>0.5</v>
      </c>
      <c r="N4139" s="27" t="s">
        <v>882</v>
      </c>
      <c r="O4139" s="30">
        <v>201906031</v>
      </c>
      <c r="P4139" s="22"/>
      <c r="Q4139" s="22"/>
      <c r="R4139" s="16"/>
      <c r="S4139" s="16"/>
      <c r="T4139" s="16"/>
      <c r="U4139" s="16"/>
      <c r="V4139" s="16"/>
      <c r="W4139" s="16"/>
      <c r="X4139" s="16"/>
      <c r="Y4139" s="16"/>
      <c r="Z4139" s="16"/>
      <c r="AA4139" s="16"/>
      <c r="AB4139" s="16"/>
      <c r="AC4139" s="19"/>
    </row>
    <row r="4140" spans="1:29" x14ac:dyDescent="0.25">
      <c r="A4140" s="27">
        <v>1997</v>
      </c>
      <c r="B4140" s="27" t="s">
        <v>1984</v>
      </c>
      <c r="C4140" s="27" t="s">
        <v>676</v>
      </c>
      <c r="D4140" s="27" t="s">
        <v>901</v>
      </c>
      <c r="E4140" s="27" t="s">
        <v>1636</v>
      </c>
      <c r="F4140" s="28">
        <v>35644</v>
      </c>
      <c r="G4140" s="29">
        <v>0.35138888888888892</v>
      </c>
      <c r="H4140" s="28">
        <v>35644</v>
      </c>
      <c r="I4140" s="29">
        <v>0.42708333333333331</v>
      </c>
      <c r="J4140" s="27" t="s">
        <v>889</v>
      </c>
      <c r="K4140" s="27">
        <v>0</v>
      </c>
      <c r="L4140" s="27">
        <v>0.4</v>
      </c>
      <c r="M4140" s="27">
        <v>0.4</v>
      </c>
      <c r="N4140" s="27" t="s">
        <v>882</v>
      </c>
      <c r="O4140" s="30">
        <v>202007398</v>
      </c>
      <c r="P4140" s="22"/>
      <c r="Q4140" s="22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9"/>
    </row>
    <row r="4141" spans="1:29" x14ac:dyDescent="0.25">
      <c r="A4141" s="27">
        <v>1997</v>
      </c>
      <c r="B4141" s="27" t="s">
        <v>5384</v>
      </c>
      <c r="C4141" s="27" t="s">
        <v>674</v>
      </c>
      <c r="D4141" s="27" t="s">
        <v>752</v>
      </c>
      <c r="E4141" s="27" t="s">
        <v>752</v>
      </c>
      <c r="F4141" s="28">
        <v>35644</v>
      </c>
      <c r="G4141" s="29">
        <v>0.37152777777777773</v>
      </c>
      <c r="H4141" s="28">
        <v>35644</v>
      </c>
      <c r="I4141" s="29">
        <v>0.43055555555555558</v>
      </c>
      <c r="J4141" s="27" t="s">
        <v>889</v>
      </c>
      <c r="K4141" s="27">
        <v>0</v>
      </c>
      <c r="L4141" s="27">
        <v>0.15</v>
      </c>
      <c r="M4141" s="27">
        <v>0.15</v>
      </c>
      <c r="N4141" s="27" t="s">
        <v>882</v>
      </c>
      <c r="O4141" s="30">
        <v>202004810</v>
      </c>
      <c r="P4141" s="22"/>
      <c r="Q4141" s="22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9"/>
    </row>
    <row r="4142" spans="1:29" x14ac:dyDescent="0.25">
      <c r="A4142" s="27">
        <v>1997</v>
      </c>
      <c r="B4142" s="27" t="s">
        <v>5356</v>
      </c>
      <c r="C4142" s="27" t="s">
        <v>674</v>
      </c>
      <c r="D4142" s="27" t="s">
        <v>853</v>
      </c>
      <c r="E4142" s="27" t="s">
        <v>3925</v>
      </c>
      <c r="F4142" s="28">
        <v>35644</v>
      </c>
      <c r="G4142" s="29">
        <v>0.37847222222222227</v>
      </c>
      <c r="H4142" s="28">
        <v>35644</v>
      </c>
      <c r="I4142" s="29">
        <v>0.44444444444444442</v>
      </c>
      <c r="J4142" s="27" t="s">
        <v>889</v>
      </c>
      <c r="K4142" s="27">
        <v>0</v>
      </c>
      <c r="L4142" s="27">
        <v>1</v>
      </c>
      <c r="M4142" s="27">
        <v>1</v>
      </c>
      <c r="N4142" s="27" t="s">
        <v>882</v>
      </c>
      <c r="O4142" s="30">
        <v>202007028</v>
      </c>
      <c r="P4142" s="22"/>
      <c r="Q4142" s="22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9"/>
    </row>
    <row r="4143" spans="1:29" x14ac:dyDescent="0.25">
      <c r="A4143" s="27">
        <v>1997</v>
      </c>
      <c r="B4143" s="27" t="s">
        <v>1982</v>
      </c>
      <c r="C4143" s="27" t="s">
        <v>676</v>
      </c>
      <c r="D4143" s="27" t="s">
        <v>930</v>
      </c>
      <c r="E4143" s="27" t="s">
        <v>977</v>
      </c>
      <c r="F4143" s="28">
        <v>35644</v>
      </c>
      <c r="G4143" s="29">
        <v>0.45833333333333331</v>
      </c>
      <c r="H4143" s="28">
        <v>35644</v>
      </c>
      <c r="I4143" s="29">
        <v>0.55555555555555558</v>
      </c>
      <c r="J4143" s="27" t="s">
        <v>889</v>
      </c>
      <c r="K4143" s="27">
        <v>0</v>
      </c>
      <c r="L4143" s="27">
        <v>0.3</v>
      </c>
      <c r="M4143" s="27">
        <v>0.3</v>
      </c>
      <c r="N4143" s="27" t="s">
        <v>882</v>
      </c>
      <c r="O4143" s="30">
        <v>201806629</v>
      </c>
      <c r="P4143" s="22"/>
      <c r="Q4143" s="22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9"/>
    </row>
    <row r="4144" spans="1:29" x14ac:dyDescent="0.25">
      <c r="A4144" s="27">
        <v>1997</v>
      </c>
      <c r="B4144" s="27" t="s">
        <v>5353</v>
      </c>
      <c r="C4144" s="27" t="s">
        <v>674</v>
      </c>
      <c r="D4144" s="27" t="s">
        <v>802</v>
      </c>
      <c r="E4144" s="27" t="s">
        <v>816</v>
      </c>
      <c r="F4144" s="28">
        <v>35644</v>
      </c>
      <c r="G4144" s="29">
        <v>0.4861111111111111</v>
      </c>
      <c r="H4144" s="28">
        <v>35644</v>
      </c>
      <c r="I4144" s="29">
        <v>0.51041666666666663</v>
      </c>
      <c r="J4144" s="27" t="s">
        <v>889</v>
      </c>
      <c r="K4144" s="27">
        <v>0</v>
      </c>
      <c r="L4144" s="27">
        <v>0.02</v>
      </c>
      <c r="M4144" s="27">
        <v>0.02</v>
      </c>
      <c r="N4144" s="27" t="s">
        <v>882</v>
      </c>
      <c r="O4144" s="30">
        <v>201900174</v>
      </c>
      <c r="P4144" s="22"/>
      <c r="Q4144" s="22"/>
      <c r="R4144" s="16"/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9"/>
    </row>
    <row r="4145" spans="1:29" x14ac:dyDescent="0.25">
      <c r="A4145" s="27">
        <v>1997</v>
      </c>
      <c r="B4145" s="27" t="s">
        <v>1991</v>
      </c>
      <c r="C4145" s="27" t="s">
        <v>676</v>
      </c>
      <c r="D4145" s="27" t="s">
        <v>901</v>
      </c>
      <c r="E4145" s="27" t="s">
        <v>1405</v>
      </c>
      <c r="F4145" s="28">
        <v>35644</v>
      </c>
      <c r="G4145" s="29">
        <v>0.4909722222222222</v>
      </c>
      <c r="H4145" s="28">
        <v>35644</v>
      </c>
      <c r="I4145" s="29">
        <v>0.70833333333333337</v>
      </c>
      <c r="J4145" s="27" t="s">
        <v>889</v>
      </c>
      <c r="K4145" s="27">
        <v>0</v>
      </c>
      <c r="L4145" s="27">
        <v>3</v>
      </c>
      <c r="M4145" s="27">
        <v>3</v>
      </c>
      <c r="N4145" s="27" t="s">
        <v>882</v>
      </c>
      <c r="O4145" s="30">
        <v>202005303</v>
      </c>
      <c r="P4145" s="22"/>
      <c r="Q4145" s="22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9"/>
    </row>
    <row r="4146" spans="1:29" x14ac:dyDescent="0.25">
      <c r="A4146" s="27">
        <v>1997</v>
      </c>
      <c r="B4146" s="27" t="s">
        <v>1984</v>
      </c>
      <c r="C4146" s="27" t="s">
        <v>676</v>
      </c>
      <c r="D4146" s="27" t="s">
        <v>901</v>
      </c>
      <c r="E4146" s="27" t="s">
        <v>1636</v>
      </c>
      <c r="F4146" s="28">
        <v>35644</v>
      </c>
      <c r="G4146" s="29">
        <v>0.49305555555555558</v>
      </c>
      <c r="H4146" s="28">
        <v>35644</v>
      </c>
      <c r="I4146" s="29">
        <v>0.61458333333333337</v>
      </c>
      <c r="J4146" s="27" t="s">
        <v>889</v>
      </c>
      <c r="K4146" s="27">
        <v>0</v>
      </c>
      <c r="L4146" s="27">
        <v>0.5</v>
      </c>
      <c r="M4146" s="27">
        <v>0.5</v>
      </c>
      <c r="N4146" s="27" t="s">
        <v>882</v>
      </c>
      <c r="O4146" s="30">
        <v>201904499</v>
      </c>
      <c r="P4146" s="22"/>
      <c r="Q4146" s="22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6"/>
      <c r="AB4146" s="16"/>
      <c r="AC4146" s="19"/>
    </row>
    <row r="4147" spans="1:29" x14ac:dyDescent="0.25">
      <c r="A4147" s="27">
        <v>1997</v>
      </c>
      <c r="B4147" s="27" t="s">
        <v>5357</v>
      </c>
      <c r="C4147" s="27" t="s">
        <v>674</v>
      </c>
      <c r="D4147" s="27" t="s">
        <v>802</v>
      </c>
      <c r="E4147" s="27" t="s">
        <v>794</v>
      </c>
      <c r="F4147" s="28">
        <v>35644</v>
      </c>
      <c r="G4147" s="29">
        <v>0.51041666666666663</v>
      </c>
      <c r="H4147" s="28">
        <v>35644</v>
      </c>
      <c r="I4147" s="29">
        <v>0.54166666666666663</v>
      </c>
      <c r="J4147" s="27" t="s">
        <v>889</v>
      </c>
      <c r="K4147" s="27">
        <v>0</v>
      </c>
      <c r="L4147" s="27">
        <v>0.03</v>
      </c>
      <c r="M4147" s="27">
        <v>0.03</v>
      </c>
      <c r="N4147" s="27" t="s">
        <v>882</v>
      </c>
      <c r="O4147" s="30">
        <v>202006867</v>
      </c>
      <c r="P4147" s="22"/>
      <c r="Q4147" s="22"/>
      <c r="R4147" s="16"/>
      <c r="S4147" s="16"/>
      <c r="T4147" s="16"/>
      <c r="U4147" s="16"/>
      <c r="V4147" s="16"/>
      <c r="W4147" s="16"/>
      <c r="X4147" s="16"/>
      <c r="Y4147" s="16"/>
      <c r="Z4147" s="16"/>
      <c r="AA4147" s="16"/>
      <c r="AB4147" s="16"/>
      <c r="AC4147" s="19"/>
    </row>
    <row r="4148" spans="1:29" x14ac:dyDescent="0.25">
      <c r="A4148" s="27">
        <v>1997</v>
      </c>
      <c r="B4148" s="27" t="s">
        <v>1982</v>
      </c>
      <c r="C4148" s="27" t="s">
        <v>676</v>
      </c>
      <c r="D4148" s="27" t="s">
        <v>930</v>
      </c>
      <c r="E4148" s="27" t="s">
        <v>977</v>
      </c>
      <c r="F4148" s="28">
        <v>35644</v>
      </c>
      <c r="G4148" s="29">
        <v>0.5625</v>
      </c>
      <c r="H4148" s="28">
        <v>35644</v>
      </c>
      <c r="I4148" s="29">
        <v>0.94444444444444453</v>
      </c>
      <c r="J4148" s="27" t="s">
        <v>889</v>
      </c>
      <c r="K4148" s="27">
        <v>2</v>
      </c>
      <c r="L4148" s="27">
        <v>4</v>
      </c>
      <c r="M4148" s="27">
        <v>6</v>
      </c>
      <c r="N4148" s="27" t="s">
        <v>882</v>
      </c>
      <c r="O4148" s="30">
        <v>202007602</v>
      </c>
      <c r="P4148" s="22"/>
      <c r="Q4148" s="22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9"/>
    </row>
    <row r="4149" spans="1:29" x14ac:dyDescent="0.25">
      <c r="A4149" s="27">
        <v>1997</v>
      </c>
      <c r="B4149" s="27" t="s">
        <v>5349</v>
      </c>
      <c r="C4149" s="27" t="s">
        <v>674</v>
      </c>
      <c r="D4149" s="27" t="s">
        <v>3884</v>
      </c>
      <c r="E4149" s="27" t="s">
        <v>4323</v>
      </c>
      <c r="F4149" s="28">
        <v>35644</v>
      </c>
      <c r="G4149" s="29">
        <v>0.57638888888888895</v>
      </c>
      <c r="H4149" s="28">
        <v>35644</v>
      </c>
      <c r="I4149" s="29">
        <v>0.625</v>
      </c>
      <c r="J4149" s="27" t="s">
        <v>889</v>
      </c>
      <c r="K4149" s="27">
        <v>0</v>
      </c>
      <c r="L4149" s="27">
        <v>0.03</v>
      </c>
      <c r="M4149" s="27">
        <v>0.03</v>
      </c>
      <c r="N4149" s="27" t="s">
        <v>882</v>
      </c>
      <c r="O4149" s="30">
        <v>202007911</v>
      </c>
      <c r="P4149" s="22"/>
      <c r="Q4149" s="22"/>
      <c r="R4149" s="16"/>
      <c r="S4149" s="16"/>
      <c r="T4149" s="16"/>
      <c r="U4149" s="16"/>
      <c r="V4149" s="16"/>
      <c r="W4149" s="16"/>
      <c r="X4149" s="16"/>
      <c r="Y4149" s="16"/>
      <c r="Z4149" s="16"/>
      <c r="AA4149" s="16"/>
      <c r="AB4149" s="16"/>
      <c r="AC4149" s="19"/>
    </row>
    <row r="4150" spans="1:29" x14ac:dyDescent="0.25">
      <c r="A4150" s="27">
        <v>1997</v>
      </c>
      <c r="B4150" s="27" t="s">
        <v>5356</v>
      </c>
      <c r="C4150" s="27" t="s">
        <v>674</v>
      </c>
      <c r="D4150" s="27" t="s">
        <v>853</v>
      </c>
      <c r="E4150" s="27" t="s">
        <v>3925</v>
      </c>
      <c r="F4150" s="28">
        <v>35644</v>
      </c>
      <c r="G4150" s="29">
        <v>0.58680555555555558</v>
      </c>
      <c r="H4150" s="28">
        <v>35644</v>
      </c>
      <c r="I4150" s="29">
        <v>0.69791666666666663</v>
      </c>
      <c r="J4150" s="27" t="s">
        <v>889</v>
      </c>
      <c r="K4150" s="27">
        <v>0</v>
      </c>
      <c r="L4150" s="27">
        <v>0.05</v>
      </c>
      <c r="M4150" s="27">
        <v>0.05</v>
      </c>
      <c r="N4150" s="27" t="s">
        <v>882</v>
      </c>
      <c r="O4150" s="30">
        <v>201805203</v>
      </c>
      <c r="P4150" s="22"/>
      <c r="Q4150" s="22"/>
      <c r="R4150" s="16"/>
      <c r="S4150" s="16"/>
      <c r="T4150" s="16"/>
      <c r="U4150" s="16"/>
      <c r="V4150" s="16"/>
      <c r="W4150" s="16"/>
      <c r="X4150" s="16"/>
      <c r="Y4150" s="16"/>
      <c r="Z4150" s="16"/>
      <c r="AA4150" s="16"/>
      <c r="AB4150" s="16"/>
      <c r="AC4150" s="19"/>
    </row>
    <row r="4151" spans="1:29" x14ac:dyDescent="0.25">
      <c r="A4151" s="27">
        <v>1997</v>
      </c>
      <c r="B4151" s="27" t="s">
        <v>2666</v>
      </c>
      <c r="C4151" s="27" t="s">
        <v>2231</v>
      </c>
      <c r="D4151" s="27" t="s">
        <v>2571</v>
      </c>
      <c r="E4151" s="27" t="s">
        <v>2393</v>
      </c>
      <c r="F4151" s="28">
        <v>35644</v>
      </c>
      <c r="G4151" s="29">
        <v>0.61736111111111114</v>
      </c>
      <c r="H4151" s="28">
        <v>35644</v>
      </c>
      <c r="I4151" s="29">
        <v>0.69097222222222221</v>
      </c>
      <c r="J4151" s="27"/>
      <c r="K4151" s="27">
        <v>0.3</v>
      </c>
      <c r="L4151" s="27">
        <v>0</v>
      </c>
      <c r="M4151" s="27">
        <v>0.3</v>
      </c>
      <c r="N4151" s="27" t="s">
        <v>2163</v>
      </c>
      <c r="O4151" s="30">
        <v>201800698</v>
      </c>
      <c r="P4151" s="22"/>
      <c r="Q4151" s="22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9"/>
    </row>
    <row r="4152" spans="1:29" x14ac:dyDescent="0.25">
      <c r="A4152" s="27">
        <v>1997</v>
      </c>
      <c r="B4152" s="27" t="s">
        <v>1989</v>
      </c>
      <c r="C4152" s="27" t="s">
        <v>676</v>
      </c>
      <c r="D4152" s="27" t="s">
        <v>887</v>
      </c>
      <c r="E4152" s="27" t="s">
        <v>1990</v>
      </c>
      <c r="F4152" s="28">
        <v>35644</v>
      </c>
      <c r="G4152" s="29">
        <v>0.62847222222222221</v>
      </c>
      <c r="H4152" s="28">
        <v>35644</v>
      </c>
      <c r="I4152" s="29">
        <v>0.75</v>
      </c>
      <c r="J4152" s="27" t="s">
        <v>889</v>
      </c>
      <c r="K4152" s="27">
        <v>0</v>
      </c>
      <c r="L4152" s="27">
        <v>1</v>
      </c>
      <c r="M4152" s="27">
        <v>1</v>
      </c>
      <c r="N4152" s="27" t="s">
        <v>882</v>
      </c>
      <c r="O4152" s="30">
        <v>201700493</v>
      </c>
      <c r="P4152" s="22"/>
      <c r="Q4152" s="22"/>
      <c r="R4152" s="16"/>
      <c r="S4152" s="16"/>
      <c r="T4152" s="16"/>
      <c r="U4152" s="16"/>
      <c r="V4152" s="16"/>
      <c r="W4152" s="16"/>
      <c r="X4152" s="16"/>
      <c r="Y4152" s="16"/>
      <c r="Z4152" s="16"/>
      <c r="AA4152" s="16"/>
      <c r="AB4152" s="16"/>
      <c r="AC4152" s="19"/>
    </row>
    <row r="4153" spans="1:29" x14ac:dyDescent="0.25">
      <c r="A4153" s="27">
        <v>1997</v>
      </c>
      <c r="B4153" s="27" t="s">
        <v>5438</v>
      </c>
      <c r="C4153" s="27" t="s">
        <v>674</v>
      </c>
      <c r="D4153" s="27" t="s">
        <v>1248</v>
      </c>
      <c r="E4153" s="27" t="s">
        <v>5028</v>
      </c>
      <c r="F4153" s="28">
        <v>35644</v>
      </c>
      <c r="G4153" s="29">
        <v>0.63888888888888895</v>
      </c>
      <c r="H4153" s="28">
        <v>35644</v>
      </c>
      <c r="I4153" s="29">
        <v>0.75347222222222221</v>
      </c>
      <c r="J4153" s="27" t="s">
        <v>889</v>
      </c>
      <c r="K4153" s="27">
        <v>0</v>
      </c>
      <c r="L4153" s="27">
        <v>0.3</v>
      </c>
      <c r="M4153" s="27">
        <v>0.3</v>
      </c>
      <c r="N4153" s="27" t="s">
        <v>882</v>
      </c>
      <c r="O4153" s="30">
        <v>201704317</v>
      </c>
      <c r="P4153" s="22"/>
      <c r="Q4153" s="22"/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9"/>
    </row>
    <row r="4154" spans="1:29" x14ac:dyDescent="0.25">
      <c r="A4154" s="27">
        <v>1997</v>
      </c>
      <c r="B4154" s="27" t="s">
        <v>5345</v>
      </c>
      <c r="C4154" s="27" t="s">
        <v>674</v>
      </c>
      <c r="D4154" s="27" t="s">
        <v>853</v>
      </c>
      <c r="E4154" s="27" t="s">
        <v>1625</v>
      </c>
      <c r="F4154" s="28">
        <v>35644</v>
      </c>
      <c r="G4154" s="29">
        <v>0.64583333333333337</v>
      </c>
      <c r="H4154" s="28">
        <v>35644</v>
      </c>
      <c r="I4154" s="29">
        <v>0.72916666666666663</v>
      </c>
      <c r="J4154" s="27" t="s">
        <v>889</v>
      </c>
      <c r="K4154" s="27">
        <v>0</v>
      </c>
      <c r="L4154" s="27">
        <v>0.05</v>
      </c>
      <c r="M4154" s="27">
        <v>0.05</v>
      </c>
      <c r="N4154" s="27" t="s">
        <v>882</v>
      </c>
      <c r="O4154" s="30">
        <v>202102699</v>
      </c>
      <c r="P4154" s="22"/>
      <c r="Q4154" s="22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9"/>
    </row>
    <row r="4155" spans="1:29" x14ac:dyDescent="0.25">
      <c r="A4155" s="27">
        <v>1997</v>
      </c>
      <c r="B4155" s="27" t="s">
        <v>5360</v>
      </c>
      <c r="C4155" s="27" t="s">
        <v>674</v>
      </c>
      <c r="D4155" s="27" t="s">
        <v>3884</v>
      </c>
      <c r="E4155" s="27" t="s">
        <v>3949</v>
      </c>
      <c r="F4155" s="28">
        <v>35644</v>
      </c>
      <c r="G4155" s="29">
        <v>0.65277777777777779</v>
      </c>
      <c r="H4155" s="28">
        <v>35644</v>
      </c>
      <c r="I4155" s="29">
        <v>0.79166666666666663</v>
      </c>
      <c r="J4155" s="27" t="s">
        <v>889</v>
      </c>
      <c r="K4155" s="27">
        <v>0</v>
      </c>
      <c r="L4155" s="27">
        <v>0.02</v>
      </c>
      <c r="M4155" s="27">
        <v>0.02</v>
      </c>
      <c r="N4155" s="27" t="s">
        <v>882</v>
      </c>
      <c r="O4155" s="30">
        <v>201705494</v>
      </c>
      <c r="P4155" s="22"/>
      <c r="Q4155" s="22"/>
      <c r="R4155" s="16"/>
      <c r="S4155" s="16"/>
      <c r="T4155" s="16"/>
      <c r="U4155" s="16"/>
      <c r="V4155" s="16"/>
      <c r="W4155" s="16"/>
      <c r="X4155" s="16"/>
      <c r="Y4155" s="16"/>
      <c r="Z4155" s="16"/>
      <c r="AA4155" s="16"/>
      <c r="AB4155" s="16"/>
      <c r="AC4155" s="19"/>
    </row>
    <row r="4156" spans="1:29" x14ac:dyDescent="0.25">
      <c r="A4156" s="27">
        <v>1997</v>
      </c>
      <c r="B4156" s="27" t="s">
        <v>1730</v>
      </c>
      <c r="C4156" s="27" t="s">
        <v>676</v>
      </c>
      <c r="D4156" s="27" t="s">
        <v>893</v>
      </c>
      <c r="E4156" s="27" t="s">
        <v>969</v>
      </c>
      <c r="F4156" s="28">
        <v>35644</v>
      </c>
      <c r="G4156" s="29">
        <v>0.67708333333333337</v>
      </c>
      <c r="H4156" s="28">
        <v>35644</v>
      </c>
      <c r="I4156" s="29">
        <v>0.72916666666666663</v>
      </c>
      <c r="J4156" s="27" t="s">
        <v>889</v>
      </c>
      <c r="K4156" s="27">
        <v>7.0000000000000007E-2</v>
      </c>
      <c r="L4156" s="27">
        <v>0</v>
      </c>
      <c r="M4156" s="27">
        <v>7.0000000000000007E-2</v>
      </c>
      <c r="N4156" s="27" t="s">
        <v>882</v>
      </c>
      <c r="O4156" s="30">
        <v>202008867</v>
      </c>
      <c r="P4156" s="22"/>
      <c r="Q4156" s="22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9"/>
    </row>
    <row r="4157" spans="1:29" x14ac:dyDescent="0.25">
      <c r="A4157" s="27">
        <v>1997</v>
      </c>
      <c r="B4157" s="27" t="s">
        <v>5346</v>
      </c>
      <c r="C4157" s="27" t="s">
        <v>674</v>
      </c>
      <c r="D4157" s="27" t="s">
        <v>3841</v>
      </c>
      <c r="E4157" s="27" t="s">
        <v>4618</v>
      </c>
      <c r="F4157" s="28">
        <v>35644</v>
      </c>
      <c r="G4157" s="29">
        <v>0.68055555555555547</v>
      </c>
      <c r="H4157" s="28">
        <v>35644</v>
      </c>
      <c r="I4157" s="29">
        <v>0.73611111111111116</v>
      </c>
      <c r="J4157" s="27" t="s">
        <v>889</v>
      </c>
      <c r="K4157" s="27">
        <v>0</v>
      </c>
      <c r="L4157" s="27">
        <v>5.8000000000000003E-2</v>
      </c>
      <c r="M4157" s="27">
        <v>5.8000000000000003E-2</v>
      </c>
      <c r="N4157" s="27" t="s">
        <v>882</v>
      </c>
      <c r="O4157" s="30">
        <v>201704790</v>
      </c>
      <c r="P4157" s="22"/>
      <c r="Q4157" s="22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9"/>
    </row>
    <row r="4158" spans="1:29" x14ac:dyDescent="0.25">
      <c r="A4158" s="27">
        <v>1997</v>
      </c>
      <c r="B4158" s="27" t="s">
        <v>5381</v>
      </c>
      <c r="C4158" s="27" t="s">
        <v>674</v>
      </c>
      <c r="D4158" s="27" t="s">
        <v>752</v>
      </c>
      <c r="E4158" s="27" t="s">
        <v>849</v>
      </c>
      <c r="F4158" s="28">
        <v>35644</v>
      </c>
      <c r="G4158" s="29">
        <v>0.68402777777777779</v>
      </c>
      <c r="H4158" s="28">
        <v>35644</v>
      </c>
      <c r="I4158" s="29">
        <v>0.73472222222222217</v>
      </c>
      <c r="J4158" s="27" t="s">
        <v>889</v>
      </c>
      <c r="K4158" s="27">
        <v>0</v>
      </c>
      <c r="L4158" s="27">
        <v>0.5</v>
      </c>
      <c r="M4158" s="27">
        <v>0.5</v>
      </c>
      <c r="N4158" s="27" t="s">
        <v>882</v>
      </c>
      <c r="O4158" s="30">
        <v>202000161</v>
      </c>
      <c r="P4158" s="22"/>
      <c r="Q4158" s="22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9"/>
    </row>
    <row r="4159" spans="1:29" x14ac:dyDescent="0.25">
      <c r="A4159" s="27">
        <v>1997</v>
      </c>
      <c r="B4159" s="27" t="s">
        <v>1981</v>
      </c>
      <c r="C4159" s="27" t="s">
        <v>676</v>
      </c>
      <c r="D4159" s="27" t="s">
        <v>901</v>
      </c>
      <c r="E4159" s="27" t="s">
        <v>824</v>
      </c>
      <c r="F4159" s="28">
        <v>35644</v>
      </c>
      <c r="G4159" s="29">
        <v>0.6875</v>
      </c>
      <c r="H4159" s="28">
        <v>35644</v>
      </c>
      <c r="I4159" s="29">
        <v>0.875</v>
      </c>
      <c r="J4159" s="27" t="s">
        <v>889</v>
      </c>
      <c r="K4159" s="27">
        <v>3</v>
      </c>
      <c r="L4159" s="27">
        <v>1</v>
      </c>
      <c r="M4159" s="27">
        <v>4</v>
      </c>
      <c r="N4159" s="27" t="s">
        <v>882</v>
      </c>
      <c r="O4159" s="30">
        <v>201905097</v>
      </c>
      <c r="P4159" s="22"/>
      <c r="Q4159" s="22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9"/>
    </row>
    <row r="4160" spans="1:29" x14ac:dyDescent="0.25">
      <c r="A4160" s="27">
        <v>1997</v>
      </c>
      <c r="B4160" s="27" t="s">
        <v>5351</v>
      </c>
      <c r="C4160" s="27" t="s">
        <v>674</v>
      </c>
      <c r="D4160" s="27" t="s">
        <v>3830</v>
      </c>
      <c r="E4160" s="27" t="s">
        <v>4470</v>
      </c>
      <c r="F4160" s="28">
        <v>35644</v>
      </c>
      <c r="G4160" s="29">
        <v>0.69097222222222221</v>
      </c>
      <c r="H4160" s="28">
        <v>35644</v>
      </c>
      <c r="I4160" s="29">
        <v>0.73611111111111116</v>
      </c>
      <c r="J4160" s="27" t="s">
        <v>889</v>
      </c>
      <c r="K4160" s="27">
        <v>0</v>
      </c>
      <c r="L4160" s="27">
        <v>0.15</v>
      </c>
      <c r="M4160" s="27">
        <v>0.15</v>
      </c>
      <c r="N4160" s="27" t="s">
        <v>882</v>
      </c>
      <c r="O4160" s="30">
        <v>201809896</v>
      </c>
      <c r="P4160" s="22"/>
      <c r="Q4160" s="22"/>
      <c r="R4160" s="16"/>
      <c r="S4160" s="16"/>
      <c r="T4160" s="16"/>
      <c r="U4160" s="16"/>
      <c r="V4160" s="16"/>
      <c r="W4160" s="16"/>
      <c r="X4160" s="16"/>
      <c r="Y4160" s="16"/>
      <c r="Z4160" s="16"/>
      <c r="AA4160" s="16"/>
      <c r="AB4160" s="16"/>
      <c r="AC4160" s="19"/>
    </row>
    <row r="4161" spans="1:29" x14ac:dyDescent="0.25">
      <c r="A4161" s="27">
        <v>1997</v>
      </c>
      <c r="B4161" s="27" t="s">
        <v>5352</v>
      </c>
      <c r="C4161" s="27" t="s">
        <v>674</v>
      </c>
      <c r="D4161" s="27" t="s">
        <v>3933</v>
      </c>
      <c r="E4161" s="27" t="s">
        <v>808</v>
      </c>
      <c r="F4161" s="28">
        <v>35644</v>
      </c>
      <c r="G4161" s="29">
        <v>0.71180555555555547</v>
      </c>
      <c r="H4161" s="28">
        <v>35644</v>
      </c>
      <c r="I4161" s="29">
        <v>0.78472222222222221</v>
      </c>
      <c r="J4161" s="27" t="s">
        <v>889</v>
      </c>
      <c r="K4161" s="27">
        <v>0</v>
      </c>
      <c r="L4161" s="27">
        <v>0.1</v>
      </c>
      <c r="M4161" s="27">
        <v>0.1</v>
      </c>
      <c r="N4161" s="27" t="s">
        <v>882</v>
      </c>
      <c r="O4161" s="30">
        <v>202006837</v>
      </c>
      <c r="P4161" s="22"/>
      <c r="Q4161" s="22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9"/>
    </row>
    <row r="4162" spans="1:29" x14ac:dyDescent="0.25">
      <c r="A4162" s="27">
        <v>1997</v>
      </c>
      <c r="B4162" s="27" t="s">
        <v>1991</v>
      </c>
      <c r="C4162" s="27" t="s">
        <v>676</v>
      </c>
      <c r="D4162" s="27" t="s">
        <v>901</v>
      </c>
      <c r="E4162" s="27" t="s">
        <v>1405</v>
      </c>
      <c r="F4162" s="28">
        <v>35644</v>
      </c>
      <c r="G4162" s="29">
        <v>0.71875</v>
      </c>
      <c r="H4162" s="28">
        <v>35645</v>
      </c>
      <c r="I4162" s="29">
        <v>0.13541666666666666</v>
      </c>
      <c r="J4162" s="27" t="s">
        <v>889</v>
      </c>
      <c r="K4162" s="27">
        <v>0</v>
      </c>
      <c r="L4162" s="27">
        <v>15</v>
      </c>
      <c r="M4162" s="27">
        <v>15</v>
      </c>
      <c r="N4162" s="27" t="s">
        <v>882</v>
      </c>
      <c r="O4162" s="30">
        <v>201407776</v>
      </c>
      <c r="P4162" s="22"/>
      <c r="Q4162" s="22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9"/>
    </row>
    <row r="4163" spans="1:29" x14ac:dyDescent="0.25">
      <c r="A4163" s="27">
        <v>1997</v>
      </c>
      <c r="B4163" s="27" t="s">
        <v>1984</v>
      </c>
      <c r="C4163" s="27" t="s">
        <v>676</v>
      </c>
      <c r="D4163" s="27" t="s">
        <v>901</v>
      </c>
      <c r="E4163" s="27" t="s">
        <v>1636</v>
      </c>
      <c r="F4163" s="28">
        <v>35644</v>
      </c>
      <c r="G4163" s="29">
        <v>0.73263888888888884</v>
      </c>
      <c r="H4163" s="28">
        <v>35644</v>
      </c>
      <c r="I4163" s="29">
        <v>0.8125</v>
      </c>
      <c r="J4163" s="27" t="s">
        <v>889</v>
      </c>
      <c r="K4163" s="27">
        <v>0</v>
      </c>
      <c r="L4163" s="27">
        <v>0.6</v>
      </c>
      <c r="M4163" s="27">
        <v>0.6</v>
      </c>
      <c r="N4163" s="27" t="s">
        <v>882</v>
      </c>
      <c r="O4163" s="30">
        <v>201710579</v>
      </c>
      <c r="P4163" s="22"/>
      <c r="Q4163" s="22"/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9"/>
    </row>
    <row r="4164" spans="1:29" x14ac:dyDescent="0.25">
      <c r="A4164" s="27">
        <v>1997</v>
      </c>
      <c r="B4164" s="27" t="s">
        <v>2668</v>
      </c>
      <c r="C4164" s="27" t="s">
        <v>2231</v>
      </c>
      <c r="D4164" s="27" t="s">
        <v>2268</v>
      </c>
      <c r="E4164" s="27" t="s">
        <v>2669</v>
      </c>
      <c r="F4164" s="28">
        <v>35644</v>
      </c>
      <c r="G4164" s="29">
        <v>0.73749999999999993</v>
      </c>
      <c r="H4164" s="28">
        <v>35644</v>
      </c>
      <c r="I4164" s="29">
        <v>0.92569444444444438</v>
      </c>
      <c r="J4164" s="27"/>
      <c r="K4164" s="27">
        <v>0.7</v>
      </c>
      <c r="L4164" s="27">
        <v>0</v>
      </c>
      <c r="M4164" s="27">
        <v>0.7</v>
      </c>
      <c r="N4164" s="27" t="s">
        <v>2163</v>
      </c>
      <c r="O4164" s="30">
        <v>202003574</v>
      </c>
      <c r="P4164" s="22"/>
      <c r="Q4164" s="22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9"/>
    </row>
    <row r="4165" spans="1:29" x14ac:dyDescent="0.25">
      <c r="A4165" s="27">
        <v>1997</v>
      </c>
      <c r="B4165" s="27" t="s">
        <v>5340</v>
      </c>
      <c r="C4165" s="27" t="s">
        <v>674</v>
      </c>
      <c r="D4165" s="27" t="s">
        <v>1248</v>
      </c>
      <c r="E4165" s="27" t="s">
        <v>3911</v>
      </c>
      <c r="F4165" s="28">
        <v>35644</v>
      </c>
      <c r="G4165" s="29">
        <v>0.73958333333333337</v>
      </c>
      <c r="H4165" s="28">
        <v>35644</v>
      </c>
      <c r="I4165" s="29">
        <v>0.81597222222222221</v>
      </c>
      <c r="J4165" s="27" t="s">
        <v>889</v>
      </c>
      <c r="K4165" s="27">
        <v>0</v>
      </c>
      <c r="L4165" s="27">
        <v>0.5</v>
      </c>
      <c r="M4165" s="27">
        <v>0.5</v>
      </c>
      <c r="N4165" s="27" t="s">
        <v>882</v>
      </c>
      <c r="O4165" s="30">
        <v>202005140</v>
      </c>
      <c r="P4165" s="22"/>
      <c r="Q4165" s="22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9"/>
    </row>
    <row r="4166" spans="1:29" x14ac:dyDescent="0.25">
      <c r="A4166" s="27">
        <v>1997</v>
      </c>
      <c r="B4166" s="27" t="s">
        <v>1975</v>
      </c>
      <c r="C4166" s="27" t="s">
        <v>676</v>
      </c>
      <c r="D4166" s="27" t="s">
        <v>914</v>
      </c>
      <c r="E4166" s="27" t="s">
        <v>1976</v>
      </c>
      <c r="F4166" s="28">
        <v>35644</v>
      </c>
      <c r="G4166" s="29">
        <v>0.76041666666666663</v>
      </c>
      <c r="H4166" s="28">
        <v>35644</v>
      </c>
      <c r="I4166" s="29">
        <v>0.81944444444444453</v>
      </c>
      <c r="J4166" s="27" t="s">
        <v>889</v>
      </c>
      <c r="K4166" s="27">
        <v>0.1</v>
      </c>
      <c r="L4166" s="27">
        <v>0</v>
      </c>
      <c r="M4166" s="27">
        <v>0.1</v>
      </c>
      <c r="N4166" s="27" t="s">
        <v>882</v>
      </c>
      <c r="O4166" s="30">
        <v>202004155</v>
      </c>
      <c r="P4166" s="22"/>
      <c r="Q4166" s="22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9"/>
    </row>
    <row r="4167" spans="1:29" x14ac:dyDescent="0.25">
      <c r="A4167" s="27">
        <v>1997</v>
      </c>
      <c r="B4167" s="27" t="s">
        <v>2665</v>
      </c>
      <c r="C4167" s="27" t="s">
        <v>2231</v>
      </c>
      <c r="D4167" s="27" t="s">
        <v>2268</v>
      </c>
      <c r="E4167" s="27" t="s">
        <v>2268</v>
      </c>
      <c r="F4167" s="28">
        <v>35644</v>
      </c>
      <c r="G4167" s="29">
        <v>0.79166666666666663</v>
      </c>
      <c r="H4167" s="28">
        <v>35644</v>
      </c>
      <c r="I4167" s="29">
        <v>0.8652777777777777</v>
      </c>
      <c r="J4167" s="27"/>
      <c r="K4167" s="27">
        <v>0</v>
      </c>
      <c r="L4167" s="27">
        <v>0.02</v>
      </c>
      <c r="M4167" s="27">
        <v>0.02</v>
      </c>
      <c r="N4167" s="27" t="s">
        <v>2163</v>
      </c>
      <c r="O4167" s="30">
        <v>201603694</v>
      </c>
      <c r="P4167" s="22"/>
      <c r="Q4167" s="22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9"/>
    </row>
    <row r="4168" spans="1:29" x14ac:dyDescent="0.25">
      <c r="A4168" s="27">
        <v>1997</v>
      </c>
      <c r="B4168" s="27" t="s">
        <v>1974</v>
      </c>
      <c r="C4168" s="27" t="s">
        <v>676</v>
      </c>
      <c r="D4168" s="27" t="s">
        <v>901</v>
      </c>
      <c r="E4168" s="27" t="s">
        <v>1666</v>
      </c>
      <c r="F4168" s="28">
        <v>35644</v>
      </c>
      <c r="G4168" s="29">
        <v>0.82291666666666663</v>
      </c>
      <c r="H4168" s="28">
        <v>35644</v>
      </c>
      <c r="I4168" s="29">
        <v>0.85069444444444453</v>
      </c>
      <c r="J4168" s="27" t="s">
        <v>889</v>
      </c>
      <c r="K4168" s="27">
        <v>0</v>
      </c>
      <c r="L4168" s="27">
        <v>0.02</v>
      </c>
      <c r="M4168" s="27">
        <v>0.02</v>
      </c>
      <c r="N4168" s="27" t="s">
        <v>882</v>
      </c>
      <c r="O4168" s="30">
        <v>202109456</v>
      </c>
      <c r="P4168" s="22"/>
      <c r="Q4168" s="22"/>
      <c r="R4168" s="16"/>
      <c r="S4168" s="16"/>
      <c r="T4168" s="16"/>
      <c r="U4168" s="16"/>
      <c r="V4168" s="16"/>
      <c r="W4168" s="16"/>
      <c r="X4168" s="16"/>
      <c r="Y4168" s="16"/>
      <c r="Z4168" s="16"/>
      <c r="AA4168" s="16"/>
      <c r="AB4168" s="16"/>
      <c r="AC4168" s="19"/>
    </row>
    <row r="4169" spans="1:29" x14ac:dyDescent="0.25">
      <c r="A4169" s="27">
        <v>1997</v>
      </c>
      <c r="B4169" s="27" t="s">
        <v>5339</v>
      </c>
      <c r="C4169" s="27" t="s">
        <v>674</v>
      </c>
      <c r="D4169" s="27" t="s">
        <v>3933</v>
      </c>
      <c r="E4169" s="27" t="s">
        <v>3933</v>
      </c>
      <c r="F4169" s="28">
        <v>35644</v>
      </c>
      <c r="G4169" s="29">
        <v>0.83333333333333337</v>
      </c>
      <c r="H4169" s="28">
        <v>35645</v>
      </c>
      <c r="I4169" s="29">
        <v>0.69791666666666663</v>
      </c>
      <c r="J4169" s="27" t="s">
        <v>889</v>
      </c>
      <c r="K4169" s="27">
        <v>0</v>
      </c>
      <c r="L4169" s="27">
        <v>0.05</v>
      </c>
      <c r="M4169" s="27">
        <v>0.05</v>
      </c>
      <c r="N4169" s="27" t="s">
        <v>882</v>
      </c>
      <c r="O4169" s="30">
        <v>202006753</v>
      </c>
      <c r="P4169" s="22"/>
      <c r="Q4169" s="22"/>
      <c r="R4169" s="16"/>
      <c r="S4169" s="16"/>
      <c r="T4169" s="16"/>
      <c r="U4169" s="16"/>
      <c r="V4169" s="16"/>
      <c r="W4169" s="16"/>
      <c r="X4169" s="16"/>
      <c r="Y4169" s="16"/>
      <c r="Z4169" s="16"/>
      <c r="AA4169" s="16"/>
      <c r="AB4169" s="16"/>
      <c r="AC4169" s="19"/>
    </row>
    <row r="4170" spans="1:29" x14ac:dyDescent="0.25">
      <c r="A4170" s="27">
        <v>1997</v>
      </c>
      <c r="B4170" s="27" t="s">
        <v>1981</v>
      </c>
      <c r="C4170" s="27" t="s">
        <v>676</v>
      </c>
      <c r="D4170" s="27" t="s">
        <v>901</v>
      </c>
      <c r="E4170" s="27" t="s">
        <v>824</v>
      </c>
      <c r="F4170" s="28">
        <v>35644</v>
      </c>
      <c r="G4170" s="29">
        <v>0.89583333333333337</v>
      </c>
      <c r="H4170" s="28">
        <v>35645</v>
      </c>
      <c r="I4170" s="29">
        <v>0.125</v>
      </c>
      <c r="J4170" s="27" t="s">
        <v>889</v>
      </c>
      <c r="K4170" s="27">
        <v>0</v>
      </c>
      <c r="L4170" s="27">
        <v>6</v>
      </c>
      <c r="M4170" s="27">
        <v>6</v>
      </c>
      <c r="N4170" s="27" t="s">
        <v>882</v>
      </c>
      <c r="O4170" s="30">
        <v>201302823</v>
      </c>
      <c r="P4170" s="22"/>
      <c r="Q4170" s="22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9"/>
    </row>
    <row r="4171" spans="1:29" x14ac:dyDescent="0.25">
      <c r="A4171" s="27">
        <v>1997</v>
      </c>
      <c r="B4171" s="27" t="s">
        <v>5338</v>
      </c>
      <c r="C4171" s="27" t="s">
        <v>674</v>
      </c>
      <c r="D4171" s="27" t="s">
        <v>3841</v>
      </c>
      <c r="E4171" s="27" t="s">
        <v>4215</v>
      </c>
      <c r="F4171" s="28">
        <v>35644</v>
      </c>
      <c r="G4171" s="29">
        <v>0.89583333333333337</v>
      </c>
      <c r="H4171" s="28">
        <v>35644</v>
      </c>
      <c r="I4171" s="29">
        <v>0.95138888888888884</v>
      </c>
      <c r="J4171" s="27" t="s">
        <v>889</v>
      </c>
      <c r="K4171" s="27">
        <v>0</v>
      </c>
      <c r="L4171" s="27">
        <v>0.1</v>
      </c>
      <c r="M4171" s="27">
        <v>0.1</v>
      </c>
      <c r="N4171" s="27" t="s">
        <v>882</v>
      </c>
      <c r="O4171" s="30">
        <v>201905861</v>
      </c>
      <c r="P4171" s="22"/>
      <c r="Q4171" s="22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9"/>
    </row>
    <row r="4172" spans="1:29" x14ac:dyDescent="0.25">
      <c r="A4172" s="27">
        <v>1997</v>
      </c>
      <c r="B4172" s="27" t="s">
        <v>1989</v>
      </c>
      <c r="C4172" s="27" t="s">
        <v>676</v>
      </c>
      <c r="D4172" s="27" t="s">
        <v>887</v>
      </c>
      <c r="E4172" s="27" t="s">
        <v>1990</v>
      </c>
      <c r="F4172" s="28">
        <v>35645</v>
      </c>
      <c r="G4172" s="29">
        <v>3.472222222222222E-3</v>
      </c>
      <c r="H4172" s="28">
        <v>35645</v>
      </c>
      <c r="I4172" s="29">
        <v>6.9444444444444434E-2</v>
      </c>
      <c r="J4172" s="27" t="s">
        <v>889</v>
      </c>
      <c r="K4172" s="27">
        <v>0</v>
      </c>
      <c r="L4172" s="27">
        <v>0.06</v>
      </c>
      <c r="M4172" s="27">
        <v>0.06</v>
      </c>
      <c r="N4172" s="27" t="s">
        <v>882</v>
      </c>
      <c r="O4172" s="30">
        <v>202000138</v>
      </c>
      <c r="P4172" s="22"/>
      <c r="Q4172" s="22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6"/>
      <c r="AB4172" s="16"/>
      <c r="AC4172" s="19"/>
    </row>
    <row r="4173" spans="1:29" x14ac:dyDescent="0.25">
      <c r="A4173" s="27">
        <v>1997</v>
      </c>
      <c r="B4173" s="27" t="s">
        <v>1984</v>
      </c>
      <c r="C4173" s="27" t="s">
        <v>676</v>
      </c>
      <c r="D4173" s="27" t="s">
        <v>901</v>
      </c>
      <c r="E4173" s="27" t="s">
        <v>1636</v>
      </c>
      <c r="F4173" s="28">
        <v>35645</v>
      </c>
      <c r="G4173" s="29">
        <v>1.1111111111111112E-2</v>
      </c>
      <c r="H4173" s="28">
        <v>35645</v>
      </c>
      <c r="I4173" s="29">
        <v>6.25E-2</v>
      </c>
      <c r="J4173" s="27" t="s">
        <v>889</v>
      </c>
      <c r="K4173" s="27">
        <v>0</v>
      </c>
      <c r="L4173" s="27">
        <v>0.2</v>
      </c>
      <c r="M4173" s="27">
        <v>0.2</v>
      </c>
      <c r="N4173" s="27" t="s">
        <v>882</v>
      </c>
      <c r="O4173" s="30">
        <v>201606703</v>
      </c>
      <c r="P4173" s="22"/>
      <c r="Q4173" s="22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9"/>
    </row>
    <row r="4174" spans="1:29" x14ac:dyDescent="0.25">
      <c r="A4174" s="27">
        <v>1997</v>
      </c>
      <c r="B4174" s="27" t="s">
        <v>5341</v>
      </c>
      <c r="C4174" s="27" t="s">
        <v>674</v>
      </c>
      <c r="D4174" s="27" t="s">
        <v>853</v>
      </c>
      <c r="E4174" s="27" t="s">
        <v>769</v>
      </c>
      <c r="F4174" s="28">
        <v>35645</v>
      </c>
      <c r="G4174" s="29">
        <v>2.0833333333333332E-2</v>
      </c>
      <c r="H4174" s="28">
        <v>35645</v>
      </c>
      <c r="I4174" s="29">
        <v>5.9027777777777783E-2</v>
      </c>
      <c r="J4174" s="27" t="s">
        <v>889</v>
      </c>
      <c r="K4174" s="27">
        <v>0</v>
      </c>
      <c r="L4174" s="27">
        <v>0.05</v>
      </c>
      <c r="M4174" s="27">
        <v>0.05</v>
      </c>
      <c r="N4174" s="27" t="s">
        <v>882</v>
      </c>
      <c r="O4174" s="30">
        <v>202008029</v>
      </c>
      <c r="P4174" s="22"/>
      <c r="Q4174" s="22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9"/>
    </row>
    <row r="4175" spans="1:29" x14ac:dyDescent="0.25">
      <c r="A4175" s="27">
        <v>1997</v>
      </c>
      <c r="B4175" s="27" t="s">
        <v>868</v>
      </c>
      <c r="C4175" s="27" t="s">
        <v>676</v>
      </c>
      <c r="D4175" s="27" t="s">
        <v>898</v>
      </c>
      <c r="E4175" s="27" t="s">
        <v>1973</v>
      </c>
      <c r="F4175" s="28">
        <v>35645</v>
      </c>
      <c r="G4175" s="29">
        <v>2.4305555555555556E-2</v>
      </c>
      <c r="H4175" s="28">
        <v>35645</v>
      </c>
      <c r="I4175" s="29">
        <v>3.4722222222222224E-2</v>
      </c>
      <c r="J4175" s="27" t="s">
        <v>889</v>
      </c>
      <c r="K4175" s="27">
        <v>0</v>
      </c>
      <c r="L4175" s="27">
        <v>0.05</v>
      </c>
      <c r="M4175" s="27">
        <v>0.05</v>
      </c>
      <c r="N4175" s="27" t="s">
        <v>882</v>
      </c>
      <c r="O4175" s="30">
        <v>202009538</v>
      </c>
      <c r="P4175" s="22"/>
      <c r="Q4175" s="22"/>
      <c r="R4175" s="16"/>
      <c r="S4175" s="16"/>
      <c r="T4175" s="16"/>
      <c r="U4175" s="16"/>
      <c r="V4175" s="16"/>
      <c r="W4175" s="16"/>
      <c r="X4175" s="16"/>
      <c r="Y4175" s="16"/>
      <c r="Z4175" s="16"/>
      <c r="AA4175" s="16"/>
      <c r="AB4175" s="16"/>
      <c r="AC4175" s="19"/>
    </row>
    <row r="4176" spans="1:29" x14ac:dyDescent="0.25">
      <c r="A4176" s="27">
        <v>1997</v>
      </c>
      <c r="B4176" s="27" t="s">
        <v>5359</v>
      </c>
      <c r="C4176" s="27" t="s">
        <v>674</v>
      </c>
      <c r="D4176" s="27" t="s">
        <v>1248</v>
      </c>
      <c r="E4176" s="27" t="s">
        <v>4389</v>
      </c>
      <c r="F4176" s="28">
        <v>35645</v>
      </c>
      <c r="G4176" s="29">
        <v>4.5138888888888888E-2</v>
      </c>
      <c r="H4176" s="28">
        <v>35645</v>
      </c>
      <c r="I4176" s="29">
        <v>0.16666666666666666</v>
      </c>
      <c r="J4176" s="27" t="s">
        <v>889</v>
      </c>
      <c r="K4176" s="27">
        <v>0</v>
      </c>
      <c r="L4176" s="27">
        <v>0.05</v>
      </c>
      <c r="M4176" s="27">
        <v>0.05</v>
      </c>
      <c r="N4176" s="27" t="s">
        <v>882</v>
      </c>
      <c r="O4176" s="30">
        <v>202007031</v>
      </c>
      <c r="P4176" s="22"/>
      <c r="Q4176" s="22"/>
      <c r="R4176" s="16"/>
      <c r="S4176" s="16"/>
      <c r="T4176" s="16"/>
      <c r="U4176" s="16"/>
      <c r="V4176" s="16"/>
      <c r="W4176" s="16"/>
      <c r="X4176" s="16"/>
      <c r="Y4176" s="16"/>
      <c r="Z4176" s="16"/>
      <c r="AA4176" s="16"/>
      <c r="AB4176" s="16"/>
      <c r="AC4176" s="19"/>
    </row>
    <row r="4177" spans="1:29" x14ac:dyDescent="0.25">
      <c r="A4177" s="27">
        <v>1997</v>
      </c>
      <c r="B4177" s="27" t="s">
        <v>5342</v>
      </c>
      <c r="C4177" s="27" t="s">
        <v>674</v>
      </c>
      <c r="D4177" s="27" t="s">
        <v>802</v>
      </c>
      <c r="E4177" s="27" t="s">
        <v>794</v>
      </c>
      <c r="F4177" s="28">
        <v>35645</v>
      </c>
      <c r="G4177" s="29">
        <v>7.6388888888888895E-2</v>
      </c>
      <c r="H4177" s="28">
        <v>35645</v>
      </c>
      <c r="I4177" s="29">
        <v>0.15972222222222224</v>
      </c>
      <c r="J4177" s="27" t="s">
        <v>889</v>
      </c>
      <c r="K4177" s="27">
        <v>0</v>
      </c>
      <c r="L4177" s="27">
        <v>0.08</v>
      </c>
      <c r="M4177" s="27">
        <v>0.08</v>
      </c>
      <c r="N4177" s="27" t="s">
        <v>882</v>
      </c>
      <c r="O4177" s="30">
        <v>202004864</v>
      </c>
      <c r="P4177" s="22"/>
      <c r="Q4177" s="22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9"/>
    </row>
    <row r="4178" spans="1:29" x14ac:dyDescent="0.25">
      <c r="A4178" s="27">
        <v>1997</v>
      </c>
      <c r="B4178" s="27" t="s">
        <v>865</v>
      </c>
      <c r="C4178" s="27" t="s">
        <v>674</v>
      </c>
      <c r="D4178" s="27" t="s">
        <v>3884</v>
      </c>
      <c r="E4178" s="27" t="s">
        <v>4268</v>
      </c>
      <c r="F4178" s="28">
        <v>35645</v>
      </c>
      <c r="G4178" s="29">
        <v>0.11458333333333333</v>
      </c>
      <c r="H4178" s="28">
        <v>35645</v>
      </c>
      <c r="I4178" s="29">
        <v>0.22916666666666666</v>
      </c>
      <c r="J4178" s="27" t="s">
        <v>889</v>
      </c>
      <c r="K4178" s="27">
        <v>0</v>
      </c>
      <c r="L4178" s="27">
        <v>0.3</v>
      </c>
      <c r="M4178" s="27">
        <v>0.3</v>
      </c>
      <c r="N4178" s="27" t="s">
        <v>882</v>
      </c>
      <c r="O4178" s="30">
        <v>201509918</v>
      </c>
      <c r="P4178" s="22"/>
      <c r="Q4178" s="22"/>
      <c r="R4178" s="16"/>
      <c r="S4178" s="16"/>
      <c r="T4178" s="16"/>
      <c r="U4178" s="16"/>
      <c r="V4178" s="16"/>
      <c r="W4178" s="16"/>
      <c r="X4178" s="16"/>
      <c r="Y4178" s="16"/>
      <c r="Z4178" s="16"/>
      <c r="AA4178" s="16"/>
      <c r="AB4178" s="16"/>
      <c r="AC4178" s="19"/>
    </row>
    <row r="4179" spans="1:29" x14ac:dyDescent="0.25">
      <c r="A4179" s="27">
        <v>1997</v>
      </c>
      <c r="B4179" s="27" t="s">
        <v>863</v>
      </c>
      <c r="C4179" s="27" t="s">
        <v>676</v>
      </c>
      <c r="D4179" s="27" t="s">
        <v>891</v>
      </c>
      <c r="E4179" s="27" t="s">
        <v>1972</v>
      </c>
      <c r="F4179" s="28">
        <v>35645</v>
      </c>
      <c r="G4179" s="29">
        <v>0.11805555555555557</v>
      </c>
      <c r="H4179" s="28">
        <v>35645</v>
      </c>
      <c r="I4179" s="29">
        <v>0.16319444444444445</v>
      </c>
      <c r="J4179" s="27" t="s">
        <v>889</v>
      </c>
      <c r="K4179" s="27">
        <v>0.05</v>
      </c>
      <c r="L4179" s="27">
        <v>0</v>
      </c>
      <c r="M4179" s="27">
        <v>0.05</v>
      </c>
      <c r="N4179" s="27" t="s">
        <v>882</v>
      </c>
      <c r="O4179" s="30">
        <v>201906837</v>
      </c>
      <c r="P4179" s="22"/>
      <c r="Q4179" s="22"/>
      <c r="R4179" s="16"/>
      <c r="S4179" s="16"/>
      <c r="T4179" s="16"/>
      <c r="U4179" s="16"/>
      <c r="V4179" s="16"/>
      <c r="W4179" s="16"/>
      <c r="X4179" s="16"/>
      <c r="Y4179" s="16"/>
      <c r="Z4179" s="16"/>
      <c r="AA4179" s="16"/>
      <c r="AB4179" s="16"/>
      <c r="AC4179" s="19"/>
    </row>
    <row r="4180" spans="1:29" x14ac:dyDescent="0.25">
      <c r="A4180" s="27">
        <v>1997</v>
      </c>
      <c r="B4180" s="27" t="s">
        <v>868</v>
      </c>
      <c r="C4180" s="27" t="s">
        <v>676</v>
      </c>
      <c r="D4180" s="27" t="s">
        <v>898</v>
      </c>
      <c r="E4180" s="27" t="s">
        <v>1973</v>
      </c>
      <c r="F4180" s="28">
        <v>35645</v>
      </c>
      <c r="G4180" s="29">
        <v>0.21875</v>
      </c>
      <c r="H4180" s="28">
        <v>35645</v>
      </c>
      <c r="I4180" s="29">
        <v>0.375</v>
      </c>
      <c r="J4180" s="27" t="s">
        <v>889</v>
      </c>
      <c r="K4180" s="27">
        <v>2</v>
      </c>
      <c r="L4180" s="27">
        <v>0</v>
      </c>
      <c r="M4180" s="27">
        <v>2</v>
      </c>
      <c r="N4180" s="27" t="s">
        <v>882</v>
      </c>
      <c r="O4180" s="30">
        <v>202006613</v>
      </c>
      <c r="P4180" s="22"/>
      <c r="Q4180" s="22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9"/>
    </row>
    <row r="4181" spans="1:29" x14ac:dyDescent="0.25">
      <c r="A4181" s="27">
        <v>1997</v>
      </c>
      <c r="B4181" s="27" t="s">
        <v>5328</v>
      </c>
      <c r="C4181" s="27" t="s">
        <v>674</v>
      </c>
      <c r="D4181" s="27" t="s">
        <v>3859</v>
      </c>
      <c r="E4181" s="27" t="s">
        <v>3889</v>
      </c>
      <c r="F4181" s="28">
        <v>35645</v>
      </c>
      <c r="G4181" s="29">
        <v>0.25</v>
      </c>
      <c r="H4181" s="28">
        <v>35645</v>
      </c>
      <c r="I4181" s="29">
        <v>0.31597222222222221</v>
      </c>
      <c r="J4181" s="27" t="s">
        <v>889</v>
      </c>
      <c r="K4181" s="27">
        <v>0</v>
      </c>
      <c r="L4181" s="27">
        <v>0.1</v>
      </c>
      <c r="M4181" s="27">
        <v>0.1</v>
      </c>
      <c r="N4181" s="27" t="s">
        <v>882</v>
      </c>
      <c r="O4181" s="30">
        <v>202003218</v>
      </c>
      <c r="P4181" s="22"/>
      <c r="Q4181" s="22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9"/>
    </row>
    <row r="4182" spans="1:29" x14ac:dyDescent="0.25">
      <c r="A4182" s="27">
        <v>1997</v>
      </c>
      <c r="B4182" s="27" t="s">
        <v>5334</v>
      </c>
      <c r="C4182" s="27" t="s">
        <v>674</v>
      </c>
      <c r="D4182" s="27" t="s">
        <v>3933</v>
      </c>
      <c r="E4182" s="27" t="s">
        <v>760</v>
      </c>
      <c r="F4182" s="28">
        <v>35645</v>
      </c>
      <c r="G4182" s="29">
        <v>0.3888888888888889</v>
      </c>
      <c r="H4182" s="28">
        <v>35645</v>
      </c>
      <c r="I4182" s="29">
        <v>0.50694444444444442</v>
      </c>
      <c r="J4182" s="27" t="s">
        <v>889</v>
      </c>
      <c r="K4182" s="27">
        <v>0</v>
      </c>
      <c r="L4182" s="27">
        <v>0.5</v>
      </c>
      <c r="M4182" s="27">
        <v>0.5</v>
      </c>
      <c r="N4182" s="27" t="s">
        <v>882</v>
      </c>
      <c r="O4182" s="30">
        <v>202003320</v>
      </c>
      <c r="P4182" s="22"/>
      <c r="Q4182" s="22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9"/>
    </row>
    <row r="4183" spans="1:29" x14ac:dyDescent="0.25">
      <c r="A4183" s="27">
        <v>1997</v>
      </c>
      <c r="B4183" s="27" t="s">
        <v>1980</v>
      </c>
      <c r="C4183" s="27" t="s">
        <v>676</v>
      </c>
      <c r="D4183" s="27" t="s">
        <v>925</v>
      </c>
      <c r="E4183" s="27" t="s">
        <v>684</v>
      </c>
      <c r="F4183" s="28">
        <v>35645</v>
      </c>
      <c r="G4183" s="29">
        <v>0.41666666666666669</v>
      </c>
      <c r="H4183" s="28">
        <v>35645</v>
      </c>
      <c r="I4183" s="29">
        <v>0.47569444444444442</v>
      </c>
      <c r="J4183" s="27" t="s">
        <v>889</v>
      </c>
      <c r="K4183" s="27">
        <v>0</v>
      </c>
      <c r="L4183" s="27">
        <v>0.05</v>
      </c>
      <c r="M4183" s="27">
        <v>0.05</v>
      </c>
      <c r="N4183" s="27" t="s">
        <v>882</v>
      </c>
      <c r="O4183" s="30">
        <v>201707122</v>
      </c>
      <c r="P4183" s="22"/>
      <c r="Q4183" s="22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16"/>
      <c r="AC4183" s="19"/>
    </row>
    <row r="4184" spans="1:29" x14ac:dyDescent="0.25">
      <c r="A4184" s="27">
        <v>1997</v>
      </c>
      <c r="B4184" s="27" t="s">
        <v>5349</v>
      </c>
      <c r="C4184" s="27" t="s">
        <v>674</v>
      </c>
      <c r="D4184" s="27" t="s">
        <v>3884</v>
      </c>
      <c r="E4184" s="27" t="s">
        <v>4323</v>
      </c>
      <c r="F4184" s="28">
        <v>35645</v>
      </c>
      <c r="G4184" s="29">
        <v>0.4513888888888889</v>
      </c>
      <c r="H4184" s="28">
        <v>35645</v>
      </c>
      <c r="I4184" s="29">
        <v>0.5625</v>
      </c>
      <c r="J4184" s="27" t="s">
        <v>889</v>
      </c>
      <c r="K4184" s="27">
        <v>0</v>
      </c>
      <c r="L4184" s="27">
        <v>0.5</v>
      </c>
      <c r="M4184" s="27">
        <v>0.5</v>
      </c>
      <c r="N4184" s="27" t="s">
        <v>882</v>
      </c>
      <c r="O4184" s="30">
        <v>202006533</v>
      </c>
      <c r="P4184" s="22"/>
      <c r="Q4184" s="22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16"/>
      <c r="AC4184" s="19"/>
    </row>
    <row r="4185" spans="1:29" x14ac:dyDescent="0.25">
      <c r="A4185" s="27">
        <v>1997</v>
      </c>
      <c r="B4185" s="27" t="s">
        <v>5343</v>
      </c>
      <c r="C4185" s="27" t="s">
        <v>674</v>
      </c>
      <c r="D4185" s="27" t="s">
        <v>3859</v>
      </c>
      <c r="E4185" s="27" t="s">
        <v>4052</v>
      </c>
      <c r="F4185" s="28">
        <v>35645</v>
      </c>
      <c r="G4185" s="29">
        <v>0.45833333333333331</v>
      </c>
      <c r="H4185" s="28">
        <v>35645</v>
      </c>
      <c r="I4185" s="29">
        <v>0.4861111111111111</v>
      </c>
      <c r="J4185" s="27" t="s">
        <v>889</v>
      </c>
      <c r="K4185" s="27">
        <v>0</v>
      </c>
      <c r="L4185" s="27">
        <v>0.02</v>
      </c>
      <c r="M4185" s="27">
        <v>0.02</v>
      </c>
      <c r="N4185" s="27" t="s">
        <v>882</v>
      </c>
      <c r="O4185" s="30">
        <v>200806079</v>
      </c>
      <c r="P4185" s="22"/>
      <c r="Q4185" s="22"/>
      <c r="R4185" s="16"/>
      <c r="S4185" s="16"/>
      <c r="T4185" s="16"/>
      <c r="U4185" s="16"/>
      <c r="V4185" s="16"/>
      <c r="W4185" s="16"/>
      <c r="X4185" s="16"/>
      <c r="Y4185" s="16"/>
      <c r="Z4185" s="16"/>
      <c r="AA4185" s="16"/>
      <c r="AB4185" s="16"/>
      <c r="AC4185" s="19"/>
    </row>
    <row r="4186" spans="1:29" x14ac:dyDescent="0.25">
      <c r="A4186" s="27">
        <v>1997</v>
      </c>
      <c r="B4186" s="27" t="s">
        <v>1984</v>
      </c>
      <c r="C4186" s="27" t="s">
        <v>676</v>
      </c>
      <c r="D4186" s="27" t="s">
        <v>901</v>
      </c>
      <c r="E4186" s="27" t="s">
        <v>1636</v>
      </c>
      <c r="F4186" s="28">
        <v>35645</v>
      </c>
      <c r="G4186" s="29">
        <v>0.4770833333333333</v>
      </c>
      <c r="H4186" s="28">
        <v>35645</v>
      </c>
      <c r="I4186" s="29">
        <v>0.65277777777777779</v>
      </c>
      <c r="J4186" s="27" t="s">
        <v>889</v>
      </c>
      <c r="K4186" s="27">
        <v>0</v>
      </c>
      <c r="L4186" s="27">
        <v>2</v>
      </c>
      <c r="M4186" s="27">
        <v>2</v>
      </c>
      <c r="N4186" s="27" t="s">
        <v>882</v>
      </c>
      <c r="O4186" s="30">
        <v>201704289</v>
      </c>
      <c r="P4186" s="22"/>
      <c r="Q4186" s="22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9"/>
    </row>
    <row r="4187" spans="1:29" x14ac:dyDescent="0.25">
      <c r="A4187" s="27">
        <v>1997</v>
      </c>
      <c r="B4187" s="27" t="s">
        <v>2565</v>
      </c>
      <c r="C4187" s="27" t="s">
        <v>2231</v>
      </c>
      <c r="D4187" s="27" t="s">
        <v>2560</v>
      </c>
      <c r="E4187" s="27" t="s">
        <v>2566</v>
      </c>
      <c r="F4187" s="28">
        <v>35645</v>
      </c>
      <c r="G4187" s="29">
        <v>0.53125</v>
      </c>
      <c r="H4187" s="28">
        <v>35645</v>
      </c>
      <c r="I4187" s="29">
        <v>0.96527777777777779</v>
      </c>
      <c r="J4187" s="27" t="s">
        <v>889</v>
      </c>
      <c r="K4187" s="27">
        <v>13.2</v>
      </c>
      <c r="L4187" s="27">
        <v>0</v>
      </c>
      <c r="M4187" s="27">
        <v>13.2</v>
      </c>
      <c r="N4187" s="27" t="s">
        <v>882</v>
      </c>
      <c r="O4187" s="30">
        <v>201101522</v>
      </c>
      <c r="P4187" s="22"/>
      <c r="Q4187" s="22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9"/>
    </row>
    <row r="4188" spans="1:29" x14ac:dyDescent="0.25">
      <c r="A4188" s="27">
        <v>1997</v>
      </c>
      <c r="B4188" s="27" t="s">
        <v>865</v>
      </c>
      <c r="C4188" s="27" t="s">
        <v>674</v>
      </c>
      <c r="D4188" s="27" t="s">
        <v>3884</v>
      </c>
      <c r="E4188" s="27" t="s">
        <v>4268</v>
      </c>
      <c r="F4188" s="28">
        <v>35645</v>
      </c>
      <c r="G4188" s="29">
        <v>0.56597222222222221</v>
      </c>
      <c r="H4188" s="28">
        <v>35645</v>
      </c>
      <c r="I4188" s="29">
        <v>0.61805555555555558</v>
      </c>
      <c r="J4188" s="27" t="s">
        <v>889</v>
      </c>
      <c r="K4188" s="27">
        <v>0</v>
      </c>
      <c r="L4188" s="27">
        <v>0.02</v>
      </c>
      <c r="M4188" s="27">
        <v>0.02</v>
      </c>
      <c r="N4188" s="27" t="s">
        <v>882</v>
      </c>
      <c r="O4188" s="30">
        <v>201904507</v>
      </c>
      <c r="P4188" s="22"/>
      <c r="Q4188" s="22"/>
      <c r="R4188" s="16"/>
      <c r="S4188" s="16"/>
      <c r="T4188" s="16"/>
      <c r="U4188" s="16"/>
      <c r="V4188" s="16"/>
      <c r="W4188" s="16"/>
      <c r="X4188" s="16"/>
      <c r="Y4188" s="16"/>
      <c r="Z4188" s="16"/>
      <c r="AA4188" s="16"/>
      <c r="AB4188" s="16"/>
      <c r="AC4188" s="19"/>
    </row>
    <row r="4189" spans="1:29" x14ac:dyDescent="0.25">
      <c r="A4189" s="27">
        <v>1997</v>
      </c>
      <c r="B4189" s="27" t="s">
        <v>5337</v>
      </c>
      <c r="C4189" s="27" t="s">
        <v>674</v>
      </c>
      <c r="D4189" s="27" t="s">
        <v>752</v>
      </c>
      <c r="E4189" s="27" t="s">
        <v>5073</v>
      </c>
      <c r="F4189" s="28">
        <v>35645</v>
      </c>
      <c r="G4189" s="29">
        <v>0.61111111111111105</v>
      </c>
      <c r="H4189" s="28">
        <v>35645</v>
      </c>
      <c r="I4189" s="29">
        <v>0.64583333333333337</v>
      </c>
      <c r="J4189" s="27" t="s">
        <v>889</v>
      </c>
      <c r="K4189" s="27">
        <v>0</v>
      </c>
      <c r="L4189" s="27">
        <v>0.1</v>
      </c>
      <c r="M4189" s="27">
        <v>0.1</v>
      </c>
      <c r="N4189" s="27" t="s">
        <v>882</v>
      </c>
      <c r="O4189" s="30">
        <v>202004229</v>
      </c>
      <c r="P4189" s="22"/>
      <c r="Q4189" s="22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9"/>
    </row>
    <row r="4190" spans="1:29" x14ac:dyDescent="0.25">
      <c r="A4190" s="27">
        <v>1997</v>
      </c>
      <c r="B4190" s="27" t="s">
        <v>1971</v>
      </c>
      <c r="C4190" s="27" t="s">
        <v>676</v>
      </c>
      <c r="D4190" s="27" t="s">
        <v>914</v>
      </c>
      <c r="E4190" s="27" t="s">
        <v>720</v>
      </c>
      <c r="F4190" s="28">
        <v>35645</v>
      </c>
      <c r="G4190" s="29">
        <v>0.625</v>
      </c>
      <c r="H4190" s="28">
        <v>35645</v>
      </c>
      <c r="I4190" s="29">
        <v>0.74652777777777779</v>
      </c>
      <c r="J4190" s="27" t="s">
        <v>889</v>
      </c>
      <c r="K4190" s="27">
        <v>0.5</v>
      </c>
      <c r="L4190" s="27">
        <v>0</v>
      </c>
      <c r="M4190" s="27">
        <v>0.5</v>
      </c>
      <c r="N4190" s="27" t="s">
        <v>882</v>
      </c>
      <c r="O4190" s="30">
        <v>201909162</v>
      </c>
      <c r="P4190" s="22"/>
      <c r="Q4190" s="22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9"/>
    </row>
    <row r="4191" spans="1:29" x14ac:dyDescent="0.25">
      <c r="A4191" s="27">
        <v>1997</v>
      </c>
      <c r="B4191" s="27" t="s">
        <v>2672</v>
      </c>
      <c r="C4191" s="27" t="s">
        <v>2231</v>
      </c>
      <c r="D4191" s="27" t="s">
        <v>2571</v>
      </c>
      <c r="E4191" s="27" t="s">
        <v>2393</v>
      </c>
      <c r="F4191" s="28">
        <v>35645</v>
      </c>
      <c r="G4191" s="29">
        <v>0.64583333333333337</v>
      </c>
      <c r="H4191" s="28">
        <v>35645</v>
      </c>
      <c r="I4191" s="29">
        <v>0.77569444444444446</v>
      </c>
      <c r="J4191" s="27"/>
      <c r="K4191" s="27">
        <v>0.7</v>
      </c>
      <c r="L4191" s="27">
        <v>3.9874999999999998</v>
      </c>
      <c r="M4191" s="27">
        <v>4.6875</v>
      </c>
      <c r="N4191" s="27" t="s">
        <v>2163</v>
      </c>
      <c r="O4191" s="30">
        <v>201905483</v>
      </c>
      <c r="P4191" s="22"/>
      <c r="Q4191" s="22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9"/>
    </row>
    <row r="4192" spans="1:29" x14ac:dyDescent="0.25">
      <c r="A4192" s="27">
        <v>1997</v>
      </c>
      <c r="B4192" s="27" t="s">
        <v>5347</v>
      </c>
      <c r="C4192" s="27" t="s">
        <v>674</v>
      </c>
      <c r="D4192" s="27" t="s">
        <v>3841</v>
      </c>
      <c r="E4192" s="27" t="s">
        <v>800</v>
      </c>
      <c r="F4192" s="28">
        <v>35645</v>
      </c>
      <c r="G4192" s="29">
        <v>0.64583333333333337</v>
      </c>
      <c r="H4192" s="28">
        <v>35645</v>
      </c>
      <c r="I4192" s="29">
        <v>0.6875</v>
      </c>
      <c r="J4192" s="27" t="s">
        <v>889</v>
      </c>
      <c r="K4192" s="27">
        <v>0</v>
      </c>
      <c r="L4192" s="27">
        <v>0.02</v>
      </c>
      <c r="M4192" s="27">
        <v>0.02</v>
      </c>
      <c r="N4192" s="27" t="s">
        <v>882</v>
      </c>
      <c r="O4192" s="30">
        <v>201906235</v>
      </c>
      <c r="P4192" s="22"/>
      <c r="Q4192" s="22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9"/>
    </row>
    <row r="4193" spans="1:29" x14ac:dyDescent="0.25">
      <c r="A4193" s="27">
        <v>1997</v>
      </c>
      <c r="B4193" s="27" t="s">
        <v>5337</v>
      </c>
      <c r="C4193" s="27" t="s">
        <v>674</v>
      </c>
      <c r="D4193" s="27" t="s">
        <v>752</v>
      </c>
      <c r="E4193" s="27" t="s">
        <v>5073</v>
      </c>
      <c r="F4193" s="28">
        <v>35645</v>
      </c>
      <c r="G4193" s="29">
        <v>0.65972222222222221</v>
      </c>
      <c r="H4193" s="28">
        <v>35645</v>
      </c>
      <c r="I4193" s="29">
        <v>0.6875</v>
      </c>
      <c r="J4193" s="27" t="s">
        <v>889</v>
      </c>
      <c r="K4193" s="27">
        <v>0</v>
      </c>
      <c r="L4193" s="27">
        <v>0.1</v>
      </c>
      <c r="M4193" s="27">
        <v>0.1</v>
      </c>
      <c r="N4193" s="27" t="s">
        <v>882</v>
      </c>
      <c r="O4193" s="30">
        <v>201503093</v>
      </c>
      <c r="P4193" s="22"/>
      <c r="Q4193" s="22"/>
      <c r="R4193" s="16"/>
      <c r="S4193" s="16"/>
      <c r="T4193" s="16"/>
      <c r="U4193" s="16"/>
      <c r="V4193" s="16"/>
      <c r="W4193" s="16"/>
      <c r="X4193" s="16"/>
      <c r="Y4193" s="16"/>
      <c r="Z4193" s="16"/>
      <c r="AA4193" s="16"/>
      <c r="AB4193" s="16"/>
      <c r="AC4193" s="19"/>
    </row>
    <row r="4194" spans="1:29" x14ac:dyDescent="0.25">
      <c r="A4194" s="27">
        <v>1997</v>
      </c>
      <c r="B4194" s="27" t="s">
        <v>1978</v>
      </c>
      <c r="C4194" s="27" t="s">
        <v>676</v>
      </c>
      <c r="D4194" s="27" t="s">
        <v>914</v>
      </c>
      <c r="E4194" s="27" t="s">
        <v>915</v>
      </c>
      <c r="F4194" s="28">
        <v>35645</v>
      </c>
      <c r="G4194" s="29">
        <v>0.70208333333333339</v>
      </c>
      <c r="H4194" s="28">
        <v>35645</v>
      </c>
      <c r="I4194" s="29">
        <v>0.78819444444444453</v>
      </c>
      <c r="J4194" s="27" t="s">
        <v>889</v>
      </c>
      <c r="K4194" s="27">
        <v>2</v>
      </c>
      <c r="L4194" s="27">
        <v>0</v>
      </c>
      <c r="M4194" s="27">
        <v>2</v>
      </c>
      <c r="N4194" s="27" t="s">
        <v>882</v>
      </c>
      <c r="O4194" s="30">
        <v>201605240</v>
      </c>
      <c r="P4194" s="22"/>
      <c r="Q4194" s="22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9"/>
    </row>
    <row r="4195" spans="1:29" x14ac:dyDescent="0.25">
      <c r="A4195" s="27">
        <v>1997</v>
      </c>
      <c r="B4195" s="27" t="s">
        <v>5353</v>
      </c>
      <c r="C4195" s="27" t="s">
        <v>674</v>
      </c>
      <c r="D4195" s="27" t="s">
        <v>802</v>
      </c>
      <c r="E4195" s="27" t="s">
        <v>816</v>
      </c>
      <c r="F4195" s="28">
        <v>35645</v>
      </c>
      <c r="G4195" s="29">
        <v>0.70833333333333337</v>
      </c>
      <c r="H4195" s="28">
        <v>35645</v>
      </c>
      <c r="I4195" s="29">
        <v>0.79166666666666663</v>
      </c>
      <c r="J4195" s="27" t="s">
        <v>889</v>
      </c>
      <c r="K4195" s="27">
        <v>0</v>
      </c>
      <c r="L4195" s="27">
        <v>0.3</v>
      </c>
      <c r="M4195" s="27">
        <v>0.3</v>
      </c>
      <c r="N4195" s="27" t="s">
        <v>882</v>
      </c>
      <c r="O4195" s="30">
        <v>201907445</v>
      </c>
      <c r="P4195" s="22"/>
      <c r="Q4195" s="22"/>
      <c r="R4195" s="16"/>
      <c r="S4195" s="16"/>
      <c r="T4195" s="16"/>
      <c r="U4195" s="16"/>
      <c r="V4195" s="16"/>
      <c r="W4195" s="16"/>
      <c r="X4195" s="16"/>
      <c r="Y4195" s="16"/>
      <c r="Z4195" s="16"/>
      <c r="AA4195" s="16"/>
      <c r="AB4195" s="16"/>
      <c r="AC4195" s="19"/>
    </row>
    <row r="4196" spans="1:29" x14ac:dyDescent="0.25">
      <c r="A4196" s="27">
        <v>1997</v>
      </c>
      <c r="B4196" s="27" t="s">
        <v>1970</v>
      </c>
      <c r="C4196" s="27" t="s">
        <v>676</v>
      </c>
      <c r="D4196" s="27" t="s">
        <v>901</v>
      </c>
      <c r="E4196" s="27" t="s">
        <v>1840</v>
      </c>
      <c r="F4196" s="28">
        <v>35645</v>
      </c>
      <c r="G4196" s="29">
        <v>0.71875</v>
      </c>
      <c r="H4196" s="28">
        <v>35645</v>
      </c>
      <c r="I4196" s="29">
        <v>0.77083333333333337</v>
      </c>
      <c r="J4196" s="27" t="s">
        <v>889</v>
      </c>
      <c r="K4196" s="27">
        <v>0.3</v>
      </c>
      <c r="L4196" s="27">
        <v>0</v>
      </c>
      <c r="M4196" s="27">
        <v>0.3</v>
      </c>
      <c r="N4196" s="27" t="s">
        <v>882</v>
      </c>
      <c r="O4196" s="30">
        <v>202004753</v>
      </c>
      <c r="P4196" s="22"/>
      <c r="Q4196" s="22"/>
      <c r="R4196" s="16"/>
      <c r="S4196" s="16"/>
      <c r="T4196" s="16"/>
      <c r="U4196" s="16"/>
      <c r="V4196" s="16"/>
      <c r="W4196" s="16"/>
      <c r="X4196" s="16"/>
      <c r="Y4196" s="16"/>
      <c r="Z4196" s="16"/>
      <c r="AA4196" s="16"/>
      <c r="AB4196" s="16"/>
      <c r="AC4196" s="19"/>
    </row>
    <row r="4197" spans="1:29" x14ac:dyDescent="0.25">
      <c r="A4197" s="27">
        <v>1997</v>
      </c>
      <c r="B4197" s="27" t="s">
        <v>5333</v>
      </c>
      <c r="C4197" s="27" t="s">
        <v>674</v>
      </c>
      <c r="D4197" s="27" t="s">
        <v>3830</v>
      </c>
      <c r="E4197" s="27" t="s">
        <v>4344</v>
      </c>
      <c r="F4197" s="28">
        <v>35645</v>
      </c>
      <c r="G4197" s="29">
        <v>0.71875</v>
      </c>
      <c r="H4197" s="28">
        <v>35645</v>
      </c>
      <c r="I4197" s="29">
        <v>0.76041666666666663</v>
      </c>
      <c r="J4197" s="27" t="s">
        <v>889</v>
      </c>
      <c r="K4197" s="27">
        <v>0</v>
      </c>
      <c r="L4197" s="27">
        <v>0.2</v>
      </c>
      <c r="M4197" s="27">
        <v>0.2</v>
      </c>
      <c r="N4197" s="27" t="s">
        <v>882</v>
      </c>
      <c r="O4197" s="30">
        <v>201907737</v>
      </c>
      <c r="P4197" s="22"/>
      <c r="Q4197" s="22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9"/>
    </row>
    <row r="4198" spans="1:29" x14ac:dyDescent="0.25">
      <c r="A4198" s="27">
        <v>1997</v>
      </c>
      <c r="B4198" s="27" t="s">
        <v>5333</v>
      </c>
      <c r="C4198" s="27" t="s">
        <v>674</v>
      </c>
      <c r="D4198" s="27" t="s">
        <v>3830</v>
      </c>
      <c r="E4198" s="27" t="s">
        <v>4344</v>
      </c>
      <c r="F4198" s="28">
        <v>35645</v>
      </c>
      <c r="G4198" s="29">
        <v>0.71875</v>
      </c>
      <c r="H4198" s="28">
        <v>35645</v>
      </c>
      <c r="I4198" s="29">
        <v>0.76041666666666663</v>
      </c>
      <c r="J4198" s="27" t="s">
        <v>889</v>
      </c>
      <c r="K4198" s="27">
        <v>0</v>
      </c>
      <c r="L4198" s="27">
        <v>0.2</v>
      </c>
      <c r="M4198" s="27">
        <v>0.2</v>
      </c>
      <c r="N4198" s="27" t="s">
        <v>882</v>
      </c>
      <c r="O4198" s="30">
        <v>201607944</v>
      </c>
      <c r="P4198" s="22"/>
      <c r="Q4198" s="22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9"/>
    </row>
    <row r="4199" spans="1:29" x14ac:dyDescent="0.25">
      <c r="A4199" s="27">
        <v>1997</v>
      </c>
      <c r="B4199" s="27" t="s">
        <v>5343</v>
      </c>
      <c r="C4199" s="27" t="s">
        <v>674</v>
      </c>
      <c r="D4199" s="27" t="s">
        <v>3859</v>
      </c>
      <c r="E4199" s="27" t="s">
        <v>4052</v>
      </c>
      <c r="F4199" s="28">
        <v>35645</v>
      </c>
      <c r="G4199" s="29">
        <v>0.72222222222222221</v>
      </c>
      <c r="H4199" s="28">
        <v>35645</v>
      </c>
      <c r="I4199" s="29">
        <v>0.84027777777777779</v>
      </c>
      <c r="J4199" s="27" t="s">
        <v>889</v>
      </c>
      <c r="K4199" s="27">
        <v>0</v>
      </c>
      <c r="L4199" s="27">
        <v>0.5</v>
      </c>
      <c r="M4199" s="27">
        <v>0.5</v>
      </c>
      <c r="N4199" s="27" t="s">
        <v>882</v>
      </c>
      <c r="O4199" s="30">
        <v>202006381</v>
      </c>
      <c r="P4199" s="22"/>
      <c r="Q4199" s="22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9"/>
    </row>
    <row r="4200" spans="1:29" x14ac:dyDescent="0.25">
      <c r="A4200" s="27">
        <v>1997</v>
      </c>
      <c r="B4200" s="27" t="s">
        <v>5363</v>
      </c>
      <c r="C4200" s="27" t="s">
        <v>674</v>
      </c>
      <c r="D4200" s="27" t="s">
        <v>3830</v>
      </c>
      <c r="E4200" s="27" t="s">
        <v>4409</v>
      </c>
      <c r="F4200" s="28">
        <v>35645</v>
      </c>
      <c r="G4200" s="29">
        <v>0.75694444444444453</v>
      </c>
      <c r="H4200" s="28">
        <v>35645</v>
      </c>
      <c r="I4200" s="29">
        <v>0.82638888888888884</v>
      </c>
      <c r="J4200" s="27" t="s">
        <v>889</v>
      </c>
      <c r="K4200" s="27">
        <v>0</v>
      </c>
      <c r="L4200" s="27">
        <v>0.5</v>
      </c>
      <c r="M4200" s="27">
        <v>0.5</v>
      </c>
      <c r="N4200" s="27" t="s">
        <v>882</v>
      </c>
      <c r="O4200" s="30">
        <v>202005285</v>
      </c>
      <c r="P4200" s="22"/>
      <c r="Q4200" s="22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9"/>
    </row>
    <row r="4201" spans="1:29" x14ac:dyDescent="0.25">
      <c r="A4201" s="27">
        <v>1997</v>
      </c>
      <c r="B4201" s="27" t="s">
        <v>5334</v>
      </c>
      <c r="C4201" s="27" t="s">
        <v>674</v>
      </c>
      <c r="D4201" s="27" t="s">
        <v>3933</v>
      </c>
      <c r="E4201" s="27" t="s">
        <v>760</v>
      </c>
      <c r="F4201" s="28">
        <v>35645</v>
      </c>
      <c r="G4201" s="29">
        <v>0.77083333333333337</v>
      </c>
      <c r="H4201" s="28">
        <v>35645</v>
      </c>
      <c r="I4201" s="29">
        <v>0.83333333333333337</v>
      </c>
      <c r="J4201" s="27" t="s">
        <v>889</v>
      </c>
      <c r="K4201" s="27">
        <v>0</v>
      </c>
      <c r="L4201" s="27">
        <v>0.2</v>
      </c>
      <c r="M4201" s="27">
        <v>0.2</v>
      </c>
      <c r="N4201" s="27" t="s">
        <v>882</v>
      </c>
      <c r="O4201" s="30">
        <v>201403686</v>
      </c>
      <c r="P4201" s="22"/>
      <c r="Q4201" s="22"/>
      <c r="R4201" s="16"/>
      <c r="S4201" s="16"/>
      <c r="T4201" s="16"/>
      <c r="U4201" s="16"/>
      <c r="V4201" s="16"/>
      <c r="W4201" s="16"/>
      <c r="X4201" s="16"/>
      <c r="Y4201" s="16"/>
      <c r="Z4201" s="16"/>
      <c r="AA4201" s="16"/>
      <c r="AB4201" s="16"/>
      <c r="AC4201" s="19"/>
    </row>
    <row r="4202" spans="1:29" x14ac:dyDescent="0.25">
      <c r="A4202" s="27">
        <v>1997</v>
      </c>
      <c r="B4202" s="27" t="s">
        <v>5335</v>
      </c>
      <c r="C4202" s="27" t="s">
        <v>674</v>
      </c>
      <c r="D4202" s="27" t="s">
        <v>3841</v>
      </c>
      <c r="E4202" s="27" t="s">
        <v>3937</v>
      </c>
      <c r="F4202" s="28">
        <v>35645</v>
      </c>
      <c r="G4202" s="29">
        <v>0.78472222222222221</v>
      </c>
      <c r="H4202" s="28">
        <v>35645</v>
      </c>
      <c r="I4202" s="29">
        <v>0.83680555555555547</v>
      </c>
      <c r="J4202" s="27" t="s">
        <v>889</v>
      </c>
      <c r="K4202" s="27">
        <v>0.25</v>
      </c>
      <c r="L4202" s="27">
        <v>0</v>
      </c>
      <c r="M4202" s="27">
        <v>0.25</v>
      </c>
      <c r="N4202" s="27" t="s">
        <v>882</v>
      </c>
      <c r="O4202" s="30">
        <v>201907107</v>
      </c>
      <c r="P4202" s="22"/>
      <c r="Q4202" s="22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9"/>
    </row>
    <row r="4203" spans="1:29" x14ac:dyDescent="0.25">
      <c r="A4203" s="27">
        <v>1997</v>
      </c>
      <c r="B4203" s="27" t="s">
        <v>5344</v>
      </c>
      <c r="C4203" s="27" t="s">
        <v>674</v>
      </c>
      <c r="D4203" s="27" t="s">
        <v>853</v>
      </c>
      <c r="E4203" s="27" t="s">
        <v>3891</v>
      </c>
      <c r="F4203" s="28">
        <v>35645</v>
      </c>
      <c r="G4203" s="29">
        <v>0.78472222222222221</v>
      </c>
      <c r="H4203" s="28">
        <v>35645</v>
      </c>
      <c r="I4203" s="29">
        <v>0.79166666666666663</v>
      </c>
      <c r="J4203" s="27" t="s">
        <v>889</v>
      </c>
      <c r="K4203" s="27">
        <v>0</v>
      </c>
      <c r="L4203" s="27">
        <v>0.05</v>
      </c>
      <c r="M4203" s="27">
        <v>0.05</v>
      </c>
      <c r="N4203" s="27" t="s">
        <v>882</v>
      </c>
      <c r="O4203" s="30">
        <v>201806326</v>
      </c>
      <c r="P4203" s="22"/>
      <c r="Q4203" s="22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9"/>
    </row>
    <row r="4204" spans="1:29" x14ac:dyDescent="0.25">
      <c r="A4204" s="27">
        <v>1997</v>
      </c>
      <c r="B4204" s="27" t="s">
        <v>1966</v>
      </c>
      <c r="C4204" s="27" t="s">
        <v>676</v>
      </c>
      <c r="D4204" s="27" t="s">
        <v>887</v>
      </c>
      <c r="E4204" s="27" t="s">
        <v>1897</v>
      </c>
      <c r="F4204" s="28">
        <v>35645</v>
      </c>
      <c r="G4204" s="29">
        <v>0.79166666666666663</v>
      </c>
      <c r="H4204" s="28">
        <v>35645</v>
      </c>
      <c r="I4204" s="29">
        <v>0.85763888888888884</v>
      </c>
      <c r="J4204" s="27" t="s">
        <v>889</v>
      </c>
      <c r="K4204" s="27">
        <v>0</v>
      </c>
      <c r="L4204" s="27">
        <v>0.1</v>
      </c>
      <c r="M4204" s="27">
        <v>0.1</v>
      </c>
      <c r="N4204" s="27" t="s">
        <v>882</v>
      </c>
      <c r="O4204" s="30">
        <v>201503727</v>
      </c>
      <c r="P4204" s="22"/>
      <c r="Q4204" s="22"/>
      <c r="R4204" s="16"/>
      <c r="S4204" s="16"/>
      <c r="T4204" s="16"/>
      <c r="U4204" s="16"/>
      <c r="V4204" s="16"/>
      <c r="W4204" s="16"/>
      <c r="X4204" s="16"/>
      <c r="Y4204" s="16"/>
      <c r="Z4204" s="16"/>
      <c r="AA4204" s="16"/>
      <c r="AB4204" s="16"/>
      <c r="AC4204" s="19"/>
    </row>
    <row r="4205" spans="1:29" x14ac:dyDescent="0.25">
      <c r="A4205" s="27">
        <v>1997</v>
      </c>
      <c r="B4205" s="27" t="s">
        <v>5331</v>
      </c>
      <c r="C4205" s="27" t="s">
        <v>674</v>
      </c>
      <c r="D4205" s="27" t="s">
        <v>853</v>
      </c>
      <c r="E4205" s="27" t="s">
        <v>819</v>
      </c>
      <c r="F4205" s="28">
        <v>35645</v>
      </c>
      <c r="G4205" s="29">
        <v>0.79166666666666663</v>
      </c>
      <c r="H4205" s="28">
        <v>35645</v>
      </c>
      <c r="I4205" s="29">
        <v>0.82986111111111116</v>
      </c>
      <c r="J4205" s="27" t="s">
        <v>889</v>
      </c>
      <c r="K4205" s="27">
        <v>0</v>
      </c>
      <c r="L4205" s="27">
        <v>0.01</v>
      </c>
      <c r="M4205" s="27">
        <v>0.01</v>
      </c>
      <c r="N4205" s="27" t="s">
        <v>882</v>
      </c>
      <c r="O4205" s="30">
        <v>201605389</v>
      </c>
      <c r="P4205" s="22"/>
      <c r="Q4205" s="22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9"/>
    </row>
    <row r="4206" spans="1:29" x14ac:dyDescent="0.25">
      <c r="A4206" s="27">
        <v>1997</v>
      </c>
      <c r="B4206" s="27" t="s">
        <v>5331</v>
      </c>
      <c r="C4206" s="27" t="s">
        <v>674</v>
      </c>
      <c r="D4206" s="27" t="s">
        <v>853</v>
      </c>
      <c r="E4206" s="27" t="s">
        <v>819</v>
      </c>
      <c r="F4206" s="28">
        <v>35645</v>
      </c>
      <c r="G4206" s="29">
        <v>0.79166666666666663</v>
      </c>
      <c r="H4206" s="28">
        <v>35645</v>
      </c>
      <c r="I4206" s="29">
        <v>0.82986111111111116</v>
      </c>
      <c r="J4206" s="27" t="s">
        <v>889</v>
      </c>
      <c r="K4206" s="27">
        <v>0</v>
      </c>
      <c r="L4206" s="27">
        <v>0.01</v>
      </c>
      <c r="M4206" s="27">
        <v>0.01</v>
      </c>
      <c r="N4206" s="27" t="s">
        <v>882</v>
      </c>
      <c r="O4206" s="30">
        <v>202005485</v>
      </c>
      <c r="P4206" s="22"/>
      <c r="Q4206" s="22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9"/>
    </row>
    <row r="4207" spans="1:29" x14ac:dyDescent="0.25">
      <c r="A4207" s="27">
        <v>1997</v>
      </c>
      <c r="B4207" s="27" t="s">
        <v>5330</v>
      </c>
      <c r="C4207" s="27" t="s">
        <v>674</v>
      </c>
      <c r="D4207" s="27" t="s">
        <v>853</v>
      </c>
      <c r="E4207" s="27" t="s">
        <v>3891</v>
      </c>
      <c r="F4207" s="28">
        <v>35645</v>
      </c>
      <c r="G4207" s="29">
        <v>0.80208333333333337</v>
      </c>
      <c r="H4207" s="28">
        <v>35645</v>
      </c>
      <c r="I4207" s="29">
        <v>0.84722222222222221</v>
      </c>
      <c r="J4207" s="27" t="s">
        <v>889</v>
      </c>
      <c r="K4207" s="27">
        <v>0</v>
      </c>
      <c r="L4207" s="27">
        <v>0.1</v>
      </c>
      <c r="M4207" s="27">
        <v>0.1</v>
      </c>
      <c r="N4207" s="27" t="s">
        <v>882</v>
      </c>
      <c r="O4207" s="30">
        <v>201704961</v>
      </c>
      <c r="P4207" s="22"/>
      <c r="Q4207" s="22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9"/>
    </row>
    <row r="4208" spans="1:29" x14ac:dyDescent="0.25">
      <c r="A4208" s="27">
        <v>1997</v>
      </c>
      <c r="B4208" s="27" t="s">
        <v>5387</v>
      </c>
      <c r="C4208" s="27" t="s">
        <v>674</v>
      </c>
      <c r="D4208" s="27" t="s">
        <v>3830</v>
      </c>
      <c r="E4208" s="27" t="s">
        <v>4347</v>
      </c>
      <c r="F4208" s="28">
        <v>35645</v>
      </c>
      <c r="G4208" s="29">
        <v>0.80555555555555547</v>
      </c>
      <c r="H4208" s="28">
        <v>35645</v>
      </c>
      <c r="I4208" s="29">
        <v>0.84027777777777779</v>
      </c>
      <c r="J4208" s="27" t="s">
        <v>889</v>
      </c>
      <c r="K4208" s="27">
        <v>0</v>
      </c>
      <c r="L4208" s="27">
        <v>0.1</v>
      </c>
      <c r="M4208" s="27">
        <v>0.1</v>
      </c>
      <c r="N4208" s="27" t="s">
        <v>882</v>
      </c>
      <c r="O4208" s="30">
        <v>202006677</v>
      </c>
      <c r="P4208" s="22"/>
      <c r="Q4208" s="22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9"/>
    </row>
    <row r="4209" spans="1:29" x14ac:dyDescent="0.25">
      <c r="A4209" s="27">
        <v>1997</v>
      </c>
      <c r="B4209" s="27" t="s">
        <v>5001</v>
      </c>
      <c r="C4209" s="27" t="s">
        <v>674</v>
      </c>
      <c r="D4209" s="27" t="s">
        <v>802</v>
      </c>
      <c r="E4209" s="27" t="s">
        <v>1147</v>
      </c>
      <c r="F4209" s="28">
        <v>35645</v>
      </c>
      <c r="G4209" s="29">
        <v>0.87847222222222221</v>
      </c>
      <c r="H4209" s="28">
        <v>35645</v>
      </c>
      <c r="I4209" s="29">
        <v>0.9375</v>
      </c>
      <c r="J4209" s="27" t="s">
        <v>889</v>
      </c>
      <c r="K4209" s="27">
        <v>0</v>
      </c>
      <c r="L4209" s="27">
        <v>0.02</v>
      </c>
      <c r="M4209" s="27">
        <v>0.02</v>
      </c>
      <c r="N4209" s="27" t="s">
        <v>882</v>
      </c>
      <c r="O4209" s="30">
        <v>202004682</v>
      </c>
      <c r="P4209" s="22"/>
      <c r="Q4209" s="22"/>
      <c r="R4209" s="16"/>
      <c r="S4209" s="16"/>
      <c r="T4209" s="16"/>
      <c r="U4209" s="16"/>
      <c r="V4209" s="16"/>
      <c r="W4209" s="16"/>
      <c r="X4209" s="16"/>
      <c r="Y4209" s="16"/>
      <c r="Z4209" s="16"/>
      <c r="AA4209" s="16"/>
      <c r="AB4209" s="16"/>
      <c r="AC4209" s="19"/>
    </row>
    <row r="4210" spans="1:29" x14ac:dyDescent="0.25">
      <c r="A4210" s="27">
        <v>1997</v>
      </c>
      <c r="B4210" s="27" t="s">
        <v>5353</v>
      </c>
      <c r="C4210" s="27" t="s">
        <v>674</v>
      </c>
      <c r="D4210" s="27" t="s">
        <v>802</v>
      </c>
      <c r="E4210" s="27" t="s">
        <v>816</v>
      </c>
      <c r="F4210" s="28">
        <v>35645</v>
      </c>
      <c r="G4210" s="29">
        <v>0.89583333333333337</v>
      </c>
      <c r="H4210" s="28">
        <v>35645</v>
      </c>
      <c r="I4210" s="29">
        <v>0.92361111111111116</v>
      </c>
      <c r="J4210" s="27" t="s">
        <v>889</v>
      </c>
      <c r="K4210" s="27">
        <v>0</v>
      </c>
      <c r="L4210" s="27">
        <v>0.02</v>
      </c>
      <c r="M4210" s="27">
        <v>0.02</v>
      </c>
      <c r="N4210" s="27" t="s">
        <v>882</v>
      </c>
      <c r="O4210" s="30">
        <v>202000140</v>
      </c>
      <c r="P4210" s="22"/>
      <c r="Q4210" s="22"/>
      <c r="R4210" s="16"/>
      <c r="S4210" s="16"/>
      <c r="T4210" s="16"/>
      <c r="U4210" s="16"/>
      <c r="V4210" s="16"/>
      <c r="W4210" s="16"/>
      <c r="X4210" s="16"/>
      <c r="Y4210" s="16"/>
      <c r="Z4210" s="16"/>
      <c r="AA4210" s="16"/>
      <c r="AB4210" s="16"/>
      <c r="AC4210" s="19"/>
    </row>
    <row r="4211" spans="1:29" x14ac:dyDescent="0.25">
      <c r="A4211" s="27">
        <v>1997</v>
      </c>
      <c r="B4211" s="27" t="s">
        <v>5353</v>
      </c>
      <c r="C4211" s="27" t="s">
        <v>674</v>
      </c>
      <c r="D4211" s="27" t="s">
        <v>802</v>
      </c>
      <c r="E4211" s="27" t="s">
        <v>816</v>
      </c>
      <c r="F4211" s="28">
        <v>35645</v>
      </c>
      <c r="G4211" s="29">
        <v>0.89583333333333337</v>
      </c>
      <c r="H4211" s="28">
        <v>35645</v>
      </c>
      <c r="I4211" s="29">
        <v>0.92361111111111116</v>
      </c>
      <c r="J4211" s="27" t="s">
        <v>889</v>
      </c>
      <c r="K4211" s="27">
        <v>0</v>
      </c>
      <c r="L4211" s="27">
        <v>0.02</v>
      </c>
      <c r="M4211" s="27">
        <v>0.02</v>
      </c>
      <c r="N4211" s="27" t="s">
        <v>882</v>
      </c>
      <c r="O4211" s="30">
        <v>201704067</v>
      </c>
      <c r="P4211" s="22"/>
      <c r="Q4211" s="22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9"/>
    </row>
    <row r="4212" spans="1:29" x14ac:dyDescent="0.25">
      <c r="A4212" s="27">
        <v>1997</v>
      </c>
      <c r="B4212" s="27" t="s">
        <v>2629</v>
      </c>
      <c r="C4212" s="27" t="s">
        <v>2231</v>
      </c>
      <c r="D4212" s="27" t="s">
        <v>2246</v>
      </c>
      <c r="E4212" s="27" t="s">
        <v>2628</v>
      </c>
      <c r="F4212" s="28">
        <v>35645</v>
      </c>
      <c r="G4212" s="29">
        <v>0.90277777777777779</v>
      </c>
      <c r="H4212" s="28">
        <v>35646</v>
      </c>
      <c r="I4212" s="29">
        <v>5.9027777777777783E-2</v>
      </c>
      <c r="J4212" s="27"/>
      <c r="K4212" s="27">
        <v>0.7</v>
      </c>
      <c r="L4212" s="27">
        <v>0.3</v>
      </c>
      <c r="M4212" s="27">
        <v>1</v>
      </c>
      <c r="N4212" s="27" t="s">
        <v>2163</v>
      </c>
      <c r="O4212" s="30">
        <v>201907483</v>
      </c>
      <c r="P4212" s="22"/>
      <c r="Q4212" s="22"/>
      <c r="R4212" s="16"/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9"/>
    </row>
    <row r="4213" spans="1:29" x14ac:dyDescent="0.25">
      <c r="A4213" s="27">
        <v>1997</v>
      </c>
      <c r="B4213" s="27" t="s">
        <v>870</v>
      </c>
      <c r="C4213" s="27" t="s">
        <v>674</v>
      </c>
      <c r="D4213" s="27" t="s">
        <v>3859</v>
      </c>
      <c r="E4213" s="27" t="s">
        <v>3889</v>
      </c>
      <c r="F4213" s="28">
        <v>35645</v>
      </c>
      <c r="G4213" s="29">
        <v>0.95138888888888884</v>
      </c>
      <c r="H4213" s="28">
        <v>35645</v>
      </c>
      <c r="I4213" s="29">
        <v>0.98958333333333337</v>
      </c>
      <c r="J4213" s="27" t="s">
        <v>889</v>
      </c>
      <c r="K4213" s="27">
        <v>0</v>
      </c>
      <c r="L4213" s="27">
        <v>0.05</v>
      </c>
      <c r="M4213" s="27">
        <v>0.05</v>
      </c>
      <c r="N4213" s="27" t="s">
        <v>882</v>
      </c>
      <c r="O4213" s="30">
        <v>202005026</v>
      </c>
      <c r="P4213" s="22"/>
      <c r="Q4213" s="22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9"/>
    </row>
    <row r="4214" spans="1:29" x14ac:dyDescent="0.25">
      <c r="A4214" s="27">
        <v>1997</v>
      </c>
      <c r="B4214" s="27" t="s">
        <v>5327</v>
      </c>
      <c r="C4214" s="27" t="s">
        <v>674</v>
      </c>
      <c r="D4214" s="27" t="s">
        <v>3824</v>
      </c>
      <c r="E4214" s="27" t="s">
        <v>829</v>
      </c>
      <c r="F4214" s="28">
        <v>35645</v>
      </c>
      <c r="G4214" s="29">
        <v>0.98263888888888884</v>
      </c>
      <c r="H4214" s="28">
        <v>35646</v>
      </c>
      <c r="I4214" s="29">
        <v>2.0833333333333332E-2</v>
      </c>
      <c r="J4214" s="27" t="s">
        <v>889</v>
      </c>
      <c r="K4214" s="27">
        <v>0</v>
      </c>
      <c r="L4214" s="27">
        <v>0.1</v>
      </c>
      <c r="M4214" s="27">
        <v>0.1</v>
      </c>
      <c r="N4214" s="27" t="s">
        <v>882</v>
      </c>
      <c r="O4214" s="30">
        <v>201905443</v>
      </c>
      <c r="P4214" s="22"/>
      <c r="Q4214" s="22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9"/>
    </row>
    <row r="4215" spans="1:29" x14ac:dyDescent="0.25">
      <c r="A4215" s="27">
        <v>1997</v>
      </c>
      <c r="B4215" s="27" t="s">
        <v>5353</v>
      </c>
      <c r="C4215" s="27" t="s">
        <v>674</v>
      </c>
      <c r="D4215" s="27" t="s">
        <v>802</v>
      </c>
      <c r="E4215" s="27" t="s">
        <v>816</v>
      </c>
      <c r="F4215" s="28">
        <v>35645</v>
      </c>
      <c r="G4215" s="29">
        <v>0.99305555555555547</v>
      </c>
      <c r="H4215" s="28">
        <v>35646</v>
      </c>
      <c r="I4215" s="29">
        <v>2.7777777777777776E-2</v>
      </c>
      <c r="J4215" s="27" t="s">
        <v>889</v>
      </c>
      <c r="K4215" s="27">
        <v>0</v>
      </c>
      <c r="L4215" s="27">
        <v>0.01</v>
      </c>
      <c r="M4215" s="27">
        <v>0.01</v>
      </c>
      <c r="N4215" s="27" t="s">
        <v>882</v>
      </c>
      <c r="O4215" s="30">
        <v>201900573</v>
      </c>
      <c r="P4215" s="22"/>
      <c r="Q4215" s="22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9"/>
    </row>
    <row r="4216" spans="1:29" x14ac:dyDescent="0.25">
      <c r="A4216" s="27">
        <v>1997</v>
      </c>
      <c r="B4216" s="27" t="s">
        <v>2629</v>
      </c>
      <c r="C4216" s="27" t="s">
        <v>2231</v>
      </c>
      <c r="D4216" s="27" t="s">
        <v>2246</v>
      </c>
      <c r="E4216" s="27" t="s">
        <v>2628</v>
      </c>
      <c r="F4216" s="28">
        <v>35646</v>
      </c>
      <c r="G4216" s="29">
        <v>0.22569444444444445</v>
      </c>
      <c r="H4216" s="28">
        <v>35646</v>
      </c>
      <c r="I4216" s="29">
        <v>0.46527777777777773</v>
      </c>
      <c r="J4216" s="27" t="s">
        <v>889</v>
      </c>
      <c r="K4216" s="27">
        <v>0</v>
      </c>
      <c r="L4216" s="27">
        <v>0.03</v>
      </c>
      <c r="M4216" s="27">
        <v>0.03</v>
      </c>
      <c r="N4216" s="27" t="s">
        <v>882</v>
      </c>
      <c r="O4216" s="30">
        <v>201706405</v>
      </c>
      <c r="P4216" s="22"/>
      <c r="Q4216" s="22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9"/>
    </row>
    <row r="4217" spans="1:29" x14ac:dyDescent="0.25">
      <c r="A4217" s="27">
        <v>1997</v>
      </c>
      <c r="B4217" s="27" t="s">
        <v>2673</v>
      </c>
      <c r="C4217" s="27" t="s">
        <v>2231</v>
      </c>
      <c r="D4217" s="27" t="s">
        <v>2268</v>
      </c>
      <c r="E4217" s="27" t="s">
        <v>727</v>
      </c>
      <c r="F4217" s="28">
        <v>35646</v>
      </c>
      <c r="G4217" s="29">
        <v>0.4604166666666667</v>
      </c>
      <c r="H4217" s="28">
        <v>35646</v>
      </c>
      <c r="I4217" s="29">
        <v>0.51458333333333328</v>
      </c>
      <c r="J4217" s="27"/>
      <c r="K4217" s="27">
        <v>0.11</v>
      </c>
      <c r="L4217" s="27">
        <v>0</v>
      </c>
      <c r="M4217" s="27">
        <v>0.11</v>
      </c>
      <c r="N4217" s="27" t="s">
        <v>2163</v>
      </c>
      <c r="O4217" s="30">
        <v>202004461</v>
      </c>
      <c r="P4217" s="22"/>
      <c r="Q4217" s="22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9"/>
    </row>
    <row r="4218" spans="1:29" x14ac:dyDescent="0.25">
      <c r="A4218" s="27">
        <v>1997</v>
      </c>
      <c r="B4218" s="27" t="s">
        <v>5347</v>
      </c>
      <c r="C4218" s="27" t="s">
        <v>674</v>
      </c>
      <c r="D4218" s="27" t="s">
        <v>3841</v>
      </c>
      <c r="E4218" s="27" t="s">
        <v>800</v>
      </c>
      <c r="F4218" s="28">
        <v>35646</v>
      </c>
      <c r="G4218" s="29">
        <v>0.54166666666666663</v>
      </c>
      <c r="H4218" s="28">
        <v>35646</v>
      </c>
      <c r="I4218" s="29">
        <v>0.59375</v>
      </c>
      <c r="J4218" s="27" t="s">
        <v>889</v>
      </c>
      <c r="K4218" s="27">
        <v>0</v>
      </c>
      <c r="L4218" s="27">
        <v>0.2</v>
      </c>
      <c r="M4218" s="27">
        <v>0.2</v>
      </c>
      <c r="N4218" s="27" t="s">
        <v>882</v>
      </c>
      <c r="O4218" s="30">
        <v>201704560</v>
      </c>
      <c r="P4218" s="22"/>
      <c r="Q4218" s="22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9"/>
    </row>
    <row r="4219" spans="1:29" x14ac:dyDescent="0.25">
      <c r="A4219" s="27">
        <v>1997</v>
      </c>
      <c r="B4219" s="27" t="s">
        <v>1965</v>
      </c>
      <c r="C4219" s="27" t="s">
        <v>676</v>
      </c>
      <c r="D4219" s="27" t="s">
        <v>901</v>
      </c>
      <c r="E4219" s="27" t="s">
        <v>1063</v>
      </c>
      <c r="F4219" s="28">
        <v>35646</v>
      </c>
      <c r="G4219" s="29">
        <v>0.5625</v>
      </c>
      <c r="H4219" s="28">
        <v>35646</v>
      </c>
      <c r="I4219" s="29">
        <v>0.73958333333333337</v>
      </c>
      <c r="J4219" s="27" t="s">
        <v>889</v>
      </c>
      <c r="K4219" s="27">
        <v>3</v>
      </c>
      <c r="L4219" s="27">
        <v>0</v>
      </c>
      <c r="M4219" s="27">
        <v>3</v>
      </c>
      <c r="N4219" s="27" t="s">
        <v>882</v>
      </c>
      <c r="O4219" s="30">
        <v>201904969</v>
      </c>
      <c r="P4219" s="22"/>
      <c r="Q4219" s="22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9"/>
    </row>
    <row r="4220" spans="1:29" x14ac:dyDescent="0.25">
      <c r="A4220" s="27">
        <v>1997</v>
      </c>
      <c r="B4220" s="27" t="s">
        <v>5353</v>
      </c>
      <c r="C4220" s="27" t="s">
        <v>674</v>
      </c>
      <c r="D4220" s="27" t="s">
        <v>802</v>
      </c>
      <c r="E4220" s="27" t="s">
        <v>816</v>
      </c>
      <c r="F4220" s="28">
        <v>35646</v>
      </c>
      <c r="G4220" s="29">
        <v>0.5625</v>
      </c>
      <c r="H4220" s="28">
        <v>35646</v>
      </c>
      <c r="I4220" s="29">
        <v>0.60069444444444442</v>
      </c>
      <c r="J4220" s="27" t="s">
        <v>889</v>
      </c>
      <c r="K4220" s="27">
        <v>0</v>
      </c>
      <c r="L4220" s="27">
        <v>0.05</v>
      </c>
      <c r="M4220" s="27">
        <v>0.05</v>
      </c>
      <c r="N4220" s="27" t="s">
        <v>882</v>
      </c>
      <c r="O4220" s="30">
        <v>201504395</v>
      </c>
      <c r="P4220" s="22"/>
      <c r="Q4220" s="22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9"/>
    </row>
    <row r="4221" spans="1:29" x14ac:dyDescent="0.25">
      <c r="A4221" s="27">
        <v>1997</v>
      </c>
      <c r="B4221" s="27" t="s">
        <v>1968</v>
      </c>
      <c r="C4221" s="27" t="s">
        <v>676</v>
      </c>
      <c r="D4221" s="27" t="s">
        <v>901</v>
      </c>
      <c r="E4221" s="27" t="s">
        <v>1969</v>
      </c>
      <c r="F4221" s="28">
        <v>35646</v>
      </c>
      <c r="G4221" s="29">
        <v>0.64236111111111105</v>
      </c>
      <c r="H4221" s="28">
        <v>35646</v>
      </c>
      <c r="I4221" s="29">
        <v>0.6875</v>
      </c>
      <c r="J4221" s="27" t="s">
        <v>889</v>
      </c>
      <c r="K4221" s="27">
        <v>0.4</v>
      </c>
      <c r="L4221" s="27">
        <v>0.6</v>
      </c>
      <c r="M4221" s="27">
        <v>1</v>
      </c>
      <c r="N4221" s="27" t="s">
        <v>882</v>
      </c>
      <c r="O4221" s="30">
        <v>201604526</v>
      </c>
      <c r="P4221" s="22"/>
      <c r="Q4221" s="22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9"/>
    </row>
    <row r="4222" spans="1:29" x14ac:dyDescent="0.25">
      <c r="A4222" s="27">
        <v>1997</v>
      </c>
      <c r="B4222" s="27" t="s">
        <v>5329</v>
      </c>
      <c r="C4222" s="27" t="s">
        <v>674</v>
      </c>
      <c r="D4222" s="27" t="s">
        <v>802</v>
      </c>
      <c r="E4222" s="27" t="s">
        <v>1147</v>
      </c>
      <c r="F4222" s="28">
        <v>35646</v>
      </c>
      <c r="G4222" s="29">
        <v>0.67361111111111116</v>
      </c>
      <c r="H4222" s="28">
        <v>35646</v>
      </c>
      <c r="I4222" s="29">
        <v>0.71875</v>
      </c>
      <c r="J4222" s="27" t="s">
        <v>889</v>
      </c>
      <c r="K4222" s="27">
        <v>0</v>
      </c>
      <c r="L4222" s="27">
        <v>0.03</v>
      </c>
      <c r="M4222" s="27">
        <v>0.03</v>
      </c>
      <c r="N4222" s="27" t="s">
        <v>882</v>
      </c>
      <c r="O4222" s="30">
        <v>201909914</v>
      </c>
      <c r="P4222" s="22"/>
      <c r="Q4222" s="22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9"/>
    </row>
    <row r="4223" spans="1:29" x14ac:dyDescent="0.25">
      <c r="A4223" s="27">
        <v>1997</v>
      </c>
      <c r="B4223" s="27" t="s">
        <v>1965</v>
      </c>
      <c r="C4223" s="27" t="s">
        <v>676</v>
      </c>
      <c r="D4223" s="27" t="s">
        <v>901</v>
      </c>
      <c r="E4223" s="27" t="s">
        <v>1063</v>
      </c>
      <c r="F4223" s="28">
        <v>35646</v>
      </c>
      <c r="G4223" s="29">
        <v>0.68402777777777779</v>
      </c>
      <c r="H4223" s="28">
        <v>35646</v>
      </c>
      <c r="I4223" s="29">
        <v>0.78125</v>
      </c>
      <c r="J4223" s="27" t="s">
        <v>889</v>
      </c>
      <c r="K4223" s="27">
        <v>0.08</v>
      </c>
      <c r="L4223" s="27">
        <v>0</v>
      </c>
      <c r="M4223" s="27">
        <v>0.08</v>
      </c>
      <c r="N4223" s="27" t="s">
        <v>882</v>
      </c>
      <c r="O4223" s="30">
        <v>201907329</v>
      </c>
      <c r="P4223" s="22"/>
      <c r="Q4223" s="22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9"/>
    </row>
    <row r="4224" spans="1:29" x14ac:dyDescent="0.25">
      <c r="A4224" s="27">
        <v>1997</v>
      </c>
      <c r="B4224" s="27" t="s">
        <v>1983</v>
      </c>
      <c r="C4224" s="27" t="s">
        <v>676</v>
      </c>
      <c r="D4224" s="27" t="s">
        <v>914</v>
      </c>
      <c r="E4224" s="27" t="s">
        <v>1632</v>
      </c>
      <c r="F4224" s="28">
        <v>35646</v>
      </c>
      <c r="G4224" s="29">
        <v>0.6875</v>
      </c>
      <c r="H4224" s="28">
        <v>35646</v>
      </c>
      <c r="I4224" s="29">
        <v>0.74652777777777779</v>
      </c>
      <c r="J4224" s="27" t="s">
        <v>889</v>
      </c>
      <c r="K4224" s="27">
        <v>0.3</v>
      </c>
      <c r="L4224" s="27">
        <v>0</v>
      </c>
      <c r="M4224" s="27">
        <v>0.3</v>
      </c>
      <c r="N4224" s="27" t="s">
        <v>882</v>
      </c>
      <c r="O4224" s="30">
        <v>202008418</v>
      </c>
      <c r="P4224" s="22"/>
      <c r="Q4224" s="22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9"/>
    </row>
    <row r="4225" spans="1:29" x14ac:dyDescent="0.25">
      <c r="A4225" s="27">
        <v>1997</v>
      </c>
      <c r="B4225" s="27" t="s">
        <v>5325</v>
      </c>
      <c r="C4225" s="27" t="s">
        <v>674</v>
      </c>
      <c r="D4225" s="27" t="s">
        <v>3859</v>
      </c>
      <c r="E4225" s="27" t="s">
        <v>3889</v>
      </c>
      <c r="F4225" s="28">
        <v>35646</v>
      </c>
      <c r="G4225" s="29">
        <v>0.6875</v>
      </c>
      <c r="H4225" s="28">
        <v>35646</v>
      </c>
      <c r="I4225" s="29">
        <v>0.75</v>
      </c>
      <c r="J4225" s="27" t="s">
        <v>889</v>
      </c>
      <c r="K4225" s="27">
        <v>0</v>
      </c>
      <c r="L4225" s="27">
        <v>0.02</v>
      </c>
      <c r="M4225" s="27">
        <v>0.02</v>
      </c>
      <c r="N4225" s="27" t="s">
        <v>882</v>
      </c>
      <c r="O4225" s="30">
        <v>202004999</v>
      </c>
      <c r="P4225" s="22"/>
      <c r="Q4225" s="22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9"/>
    </row>
    <row r="4226" spans="1:29" x14ac:dyDescent="0.25">
      <c r="A4226" s="27">
        <v>1997</v>
      </c>
      <c r="B4226" s="27" t="s">
        <v>5334</v>
      </c>
      <c r="C4226" s="27" t="s">
        <v>674</v>
      </c>
      <c r="D4226" s="27" t="s">
        <v>3933</v>
      </c>
      <c r="E4226" s="27" t="s">
        <v>760</v>
      </c>
      <c r="F4226" s="28">
        <v>35646</v>
      </c>
      <c r="G4226" s="29">
        <v>0.70833333333333337</v>
      </c>
      <c r="H4226" s="28">
        <v>35646</v>
      </c>
      <c r="I4226" s="29">
        <v>0.74652777777777779</v>
      </c>
      <c r="J4226" s="27" t="s">
        <v>889</v>
      </c>
      <c r="K4226" s="27">
        <v>0</v>
      </c>
      <c r="L4226" s="27">
        <v>0.2</v>
      </c>
      <c r="M4226" s="27">
        <v>0.2</v>
      </c>
      <c r="N4226" s="27" t="s">
        <v>882</v>
      </c>
      <c r="O4226" s="30">
        <v>201005231</v>
      </c>
      <c r="P4226" s="22"/>
      <c r="Q4226" s="22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9"/>
    </row>
    <row r="4227" spans="1:29" x14ac:dyDescent="0.25">
      <c r="A4227" s="27">
        <v>1997</v>
      </c>
      <c r="B4227" s="27" t="s">
        <v>1967</v>
      </c>
      <c r="C4227" s="27" t="s">
        <v>676</v>
      </c>
      <c r="D4227" s="27" t="s">
        <v>930</v>
      </c>
      <c r="E4227" s="27" t="s">
        <v>1097</v>
      </c>
      <c r="F4227" s="28">
        <v>35646</v>
      </c>
      <c r="G4227" s="29">
        <v>0.71180555555555547</v>
      </c>
      <c r="H4227" s="28">
        <v>35646</v>
      </c>
      <c r="I4227" s="29">
        <v>0.78472222222222221</v>
      </c>
      <c r="J4227" s="27" t="s">
        <v>889</v>
      </c>
      <c r="K4227" s="27">
        <v>0</v>
      </c>
      <c r="L4227" s="27">
        <v>0.1</v>
      </c>
      <c r="M4227" s="27">
        <v>0.1</v>
      </c>
      <c r="N4227" s="27" t="s">
        <v>882</v>
      </c>
      <c r="O4227" s="30">
        <v>201504108</v>
      </c>
      <c r="P4227" s="22"/>
      <c r="Q4227" s="22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9"/>
    </row>
    <row r="4228" spans="1:29" x14ac:dyDescent="0.25">
      <c r="A4228" s="27">
        <v>1997</v>
      </c>
      <c r="B4228" s="27" t="s">
        <v>865</v>
      </c>
      <c r="C4228" s="27" t="s">
        <v>674</v>
      </c>
      <c r="D4228" s="27" t="s">
        <v>3884</v>
      </c>
      <c r="E4228" s="27" t="s">
        <v>4268</v>
      </c>
      <c r="F4228" s="28">
        <v>35646</v>
      </c>
      <c r="G4228" s="29">
        <v>0.71180555555555547</v>
      </c>
      <c r="H4228" s="28">
        <v>35646</v>
      </c>
      <c r="I4228" s="29">
        <v>0.76736111111111116</v>
      </c>
      <c r="J4228" s="27" t="s">
        <v>889</v>
      </c>
      <c r="K4228" s="27">
        <v>0</v>
      </c>
      <c r="L4228" s="27">
        <v>0.05</v>
      </c>
      <c r="M4228" s="27">
        <v>0.05</v>
      </c>
      <c r="N4228" s="27" t="s">
        <v>882</v>
      </c>
      <c r="O4228" s="30">
        <v>201806411</v>
      </c>
      <c r="P4228" s="22"/>
      <c r="Q4228" s="22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9"/>
    </row>
    <row r="4229" spans="1:29" x14ac:dyDescent="0.25">
      <c r="A4229" s="27">
        <v>1997</v>
      </c>
      <c r="B4229" s="27" t="s">
        <v>5332</v>
      </c>
      <c r="C4229" s="27" t="s">
        <v>674</v>
      </c>
      <c r="D4229" s="27" t="s">
        <v>3933</v>
      </c>
      <c r="E4229" s="27" t="s">
        <v>4056</v>
      </c>
      <c r="F4229" s="28">
        <v>35646</v>
      </c>
      <c r="G4229" s="29">
        <v>0.73611111111111116</v>
      </c>
      <c r="H4229" s="28">
        <v>35646</v>
      </c>
      <c r="I4229" s="29">
        <v>0.83333333333333337</v>
      </c>
      <c r="J4229" s="27" t="s">
        <v>889</v>
      </c>
      <c r="K4229" s="27">
        <v>0</v>
      </c>
      <c r="L4229" s="27">
        <v>0.2</v>
      </c>
      <c r="M4229" s="27">
        <v>0.2</v>
      </c>
      <c r="N4229" s="27" t="s">
        <v>882</v>
      </c>
      <c r="O4229" s="30">
        <v>201906792</v>
      </c>
      <c r="P4229" s="22"/>
      <c r="Q4229" s="22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9"/>
    </row>
    <row r="4230" spans="1:29" x14ac:dyDescent="0.25">
      <c r="A4230" s="27">
        <v>1997</v>
      </c>
      <c r="B4230" s="27" t="s">
        <v>5324</v>
      </c>
      <c r="C4230" s="27" t="s">
        <v>674</v>
      </c>
      <c r="D4230" s="27" t="s">
        <v>3841</v>
      </c>
      <c r="E4230" s="27" t="s">
        <v>4063</v>
      </c>
      <c r="F4230" s="28">
        <v>35646</v>
      </c>
      <c r="G4230" s="29">
        <v>0.75</v>
      </c>
      <c r="H4230" s="28">
        <v>35646</v>
      </c>
      <c r="I4230" s="29">
        <v>0.77430555555555547</v>
      </c>
      <c r="J4230" s="27" t="s">
        <v>889</v>
      </c>
      <c r="K4230" s="27">
        <v>0</v>
      </c>
      <c r="L4230" s="27">
        <v>0.01</v>
      </c>
      <c r="M4230" s="27">
        <v>0.01</v>
      </c>
      <c r="N4230" s="27" t="s">
        <v>882</v>
      </c>
      <c r="O4230" s="30">
        <v>201706052</v>
      </c>
      <c r="P4230" s="22"/>
      <c r="Q4230" s="22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9"/>
    </row>
    <row r="4231" spans="1:29" x14ac:dyDescent="0.25">
      <c r="A4231" s="27">
        <v>1997</v>
      </c>
      <c r="B4231" s="27" t="s">
        <v>1628</v>
      </c>
      <c r="C4231" s="27" t="s">
        <v>676</v>
      </c>
      <c r="D4231" s="27" t="s">
        <v>914</v>
      </c>
      <c r="E4231" s="27" t="s">
        <v>1536</v>
      </c>
      <c r="F4231" s="28">
        <v>35646</v>
      </c>
      <c r="G4231" s="29">
        <v>0.75347222222222221</v>
      </c>
      <c r="H4231" s="28">
        <v>35646</v>
      </c>
      <c r="I4231" s="29">
        <v>0.83680555555555547</v>
      </c>
      <c r="J4231" s="27" t="s">
        <v>889</v>
      </c>
      <c r="K4231" s="27">
        <v>0</v>
      </c>
      <c r="L4231" s="27">
        <v>0.01</v>
      </c>
      <c r="M4231" s="27">
        <v>0.01</v>
      </c>
      <c r="N4231" s="27" t="s">
        <v>882</v>
      </c>
      <c r="O4231" s="30">
        <v>201907779</v>
      </c>
      <c r="P4231" s="22"/>
      <c r="Q4231" s="22"/>
      <c r="R4231" s="16"/>
      <c r="S4231" s="16"/>
      <c r="T4231" s="16"/>
      <c r="U4231" s="16"/>
      <c r="V4231" s="16"/>
      <c r="W4231" s="16"/>
      <c r="X4231" s="16"/>
      <c r="Y4231" s="16"/>
      <c r="Z4231" s="16"/>
      <c r="AA4231" s="16"/>
      <c r="AB4231" s="16"/>
      <c r="AC4231" s="19"/>
    </row>
    <row r="4232" spans="1:29" x14ac:dyDescent="0.25">
      <c r="A4232" s="27">
        <v>1997</v>
      </c>
      <c r="B4232" s="27" t="s">
        <v>2023</v>
      </c>
      <c r="C4232" s="27" t="s">
        <v>676</v>
      </c>
      <c r="D4232" s="27" t="s">
        <v>914</v>
      </c>
      <c r="E4232" s="27" t="s">
        <v>837</v>
      </c>
      <c r="F4232" s="28">
        <v>35646</v>
      </c>
      <c r="G4232" s="29">
        <v>0.76388888888888884</v>
      </c>
      <c r="H4232" s="28">
        <v>35646</v>
      </c>
      <c r="I4232" s="29">
        <v>0.80902777777777779</v>
      </c>
      <c r="J4232" s="27" t="s">
        <v>889</v>
      </c>
      <c r="K4232" s="27">
        <v>0</v>
      </c>
      <c r="L4232" s="27">
        <v>0.05</v>
      </c>
      <c r="M4232" s="27">
        <v>0.05</v>
      </c>
      <c r="N4232" s="27" t="s">
        <v>882</v>
      </c>
      <c r="O4232" s="30">
        <v>201806305</v>
      </c>
      <c r="P4232" s="22"/>
      <c r="Q4232" s="22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9"/>
    </row>
    <row r="4233" spans="1:29" x14ac:dyDescent="0.25">
      <c r="A4233" s="27">
        <v>1997</v>
      </c>
      <c r="B4233" s="27" t="s">
        <v>5320</v>
      </c>
      <c r="C4233" s="27" t="s">
        <v>674</v>
      </c>
      <c r="D4233" s="27" t="s">
        <v>853</v>
      </c>
      <c r="E4233" s="27" t="s">
        <v>770</v>
      </c>
      <c r="F4233" s="28">
        <v>35646</v>
      </c>
      <c r="G4233" s="29">
        <v>0.76388888888888884</v>
      </c>
      <c r="H4233" s="28">
        <v>35646</v>
      </c>
      <c r="I4233" s="29">
        <v>0.79166666666666663</v>
      </c>
      <c r="J4233" s="27" t="s">
        <v>889</v>
      </c>
      <c r="K4233" s="27">
        <v>0</v>
      </c>
      <c r="L4233" s="27">
        <v>0.01</v>
      </c>
      <c r="M4233" s="27">
        <v>0.01</v>
      </c>
      <c r="N4233" s="27" t="s">
        <v>882</v>
      </c>
      <c r="O4233" s="30">
        <v>201606166</v>
      </c>
      <c r="P4233" s="22"/>
      <c r="Q4233" s="22"/>
      <c r="R4233" s="16"/>
      <c r="S4233" s="16"/>
      <c r="T4233" s="16"/>
      <c r="U4233" s="16"/>
      <c r="V4233" s="16"/>
      <c r="W4233" s="16"/>
      <c r="X4233" s="16"/>
      <c r="Y4233" s="16"/>
      <c r="Z4233" s="16"/>
      <c r="AA4233" s="16"/>
      <c r="AB4233" s="16"/>
      <c r="AC4233" s="19"/>
    </row>
    <row r="4234" spans="1:29" x14ac:dyDescent="0.25">
      <c r="A4234" s="27">
        <v>1997</v>
      </c>
      <c r="B4234" s="27" t="s">
        <v>5322</v>
      </c>
      <c r="C4234" s="27" t="s">
        <v>674</v>
      </c>
      <c r="D4234" s="27" t="s">
        <v>3821</v>
      </c>
      <c r="E4234" s="27" t="s">
        <v>817</v>
      </c>
      <c r="F4234" s="28">
        <v>35646</v>
      </c>
      <c r="G4234" s="29">
        <v>0.77430555555555547</v>
      </c>
      <c r="H4234" s="28">
        <v>35646</v>
      </c>
      <c r="I4234" s="29">
        <v>0.84375</v>
      </c>
      <c r="J4234" s="27" t="s">
        <v>889</v>
      </c>
      <c r="K4234" s="27">
        <v>0</v>
      </c>
      <c r="L4234" s="27">
        <v>0.5</v>
      </c>
      <c r="M4234" s="27">
        <v>0.5</v>
      </c>
      <c r="N4234" s="27" t="s">
        <v>882</v>
      </c>
      <c r="O4234" s="30">
        <v>202102204</v>
      </c>
      <c r="P4234" s="22"/>
      <c r="Q4234" s="22"/>
      <c r="R4234" s="16"/>
      <c r="S4234" s="16"/>
      <c r="T4234" s="16"/>
      <c r="U4234" s="16"/>
      <c r="V4234" s="16"/>
      <c r="W4234" s="16"/>
      <c r="X4234" s="16"/>
      <c r="Y4234" s="16"/>
      <c r="Z4234" s="16"/>
      <c r="AA4234" s="16"/>
      <c r="AB4234" s="16"/>
      <c r="AC4234" s="19"/>
    </row>
    <row r="4235" spans="1:29" x14ac:dyDescent="0.25">
      <c r="A4235" s="27">
        <v>1997</v>
      </c>
      <c r="B4235" s="27" t="s">
        <v>1964</v>
      </c>
      <c r="C4235" s="27" t="s">
        <v>676</v>
      </c>
      <c r="D4235" s="27" t="s">
        <v>930</v>
      </c>
      <c r="E4235" s="27" t="s">
        <v>1458</v>
      </c>
      <c r="F4235" s="28">
        <v>35646</v>
      </c>
      <c r="G4235" s="29">
        <v>0.78125</v>
      </c>
      <c r="H4235" s="28">
        <v>35646</v>
      </c>
      <c r="I4235" s="29">
        <v>0.85069444444444453</v>
      </c>
      <c r="J4235" s="27" t="s">
        <v>889</v>
      </c>
      <c r="K4235" s="27">
        <v>0</v>
      </c>
      <c r="L4235" s="27">
        <v>0.15</v>
      </c>
      <c r="M4235" s="27">
        <v>0.15</v>
      </c>
      <c r="N4235" s="27" t="s">
        <v>882</v>
      </c>
      <c r="O4235" s="30">
        <v>202004554</v>
      </c>
      <c r="P4235" s="22"/>
      <c r="Q4235" s="22"/>
      <c r="R4235" s="16"/>
      <c r="S4235" s="16"/>
      <c r="T4235" s="16"/>
      <c r="U4235" s="16"/>
      <c r="V4235" s="16"/>
      <c r="W4235" s="16"/>
      <c r="X4235" s="16"/>
      <c r="Y4235" s="16"/>
      <c r="Z4235" s="16"/>
      <c r="AA4235" s="16"/>
      <c r="AB4235" s="16"/>
      <c r="AC4235" s="19"/>
    </row>
    <row r="4236" spans="1:29" x14ac:dyDescent="0.25">
      <c r="A4236" s="27">
        <v>1997</v>
      </c>
      <c r="B4236" s="27" t="s">
        <v>5353</v>
      </c>
      <c r="C4236" s="27" t="s">
        <v>674</v>
      </c>
      <c r="D4236" s="27" t="s">
        <v>802</v>
      </c>
      <c r="E4236" s="27" t="s">
        <v>816</v>
      </c>
      <c r="F4236" s="28">
        <v>35646</v>
      </c>
      <c r="G4236" s="29">
        <v>0.79513888888888884</v>
      </c>
      <c r="H4236" s="28">
        <v>35646</v>
      </c>
      <c r="I4236" s="29">
        <v>0.80555555555555547</v>
      </c>
      <c r="J4236" s="27" t="s">
        <v>889</v>
      </c>
      <c r="K4236" s="27">
        <v>0</v>
      </c>
      <c r="L4236" s="27">
        <v>0.05</v>
      </c>
      <c r="M4236" s="27">
        <v>0.05</v>
      </c>
      <c r="N4236" s="27" t="s">
        <v>882</v>
      </c>
      <c r="O4236" s="30">
        <v>201908253</v>
      </c>
      <c r="P4236" s="22"/>
      <c r="Q4236" s="22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9"/>
    </row>
    <row r="4237" spans="1:29" x14ac:dyDescent="0.25">
      <c r="A4237" s="27">
        <v>1997</v>
      </c>
      <c r="B4237" s="27" t="s">
        <v>5319</v>
      </c>
      <c r="C4237" s="27" t="s">
        <v>674</v>
      </c>
      <c r="D4237" s="27" t="s">
        <v>3841</v>
      </c>
      <c r="E4237" s="27" t="s">
        <v>3937</v>
      </c>
      <c r="F4237" s="28">
        <v>35646</v>
      </c>
      <c r="G4237" s="29">
        <v>0.82638888888888884</v>
      </c>
      <c r="H4237" s="28">
        <v>35646</v>
      </c>
      <c r="I4237" s="29">
        <v>0.86111111111111116</v>
      </c>
      <c r="J4237" s="27" t="s">
        <v>889</v>
      </c>
      <c r="K4237" s="27">
        <v>0</v>
      </c>
      <c r="L4237" s="27">
        <v>0.1</v>
      </c>
      <c r="M4237" s="27">
        <v>0.1</v>
      </c>
      <c r="N4237" s="27" t="s">
        <v>882</v>
      </c>
      <c r="O4237" s="30">
        <v>202006059</v>
      </c>
      <c r="P4237" s="22"/>
      <c r="Q4237" s="22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6"/>
      <c r="AB4237" s="16"/>
      <c r="AC4237" s="19"/>
    </row>
    <row r="4238" spans="1:29" x14ac:dyDescent="0.25">
      <c r="A4238" s="27">
        <v>1997</v>
      </c>
      <c r="B4238" s="27" t="s">
        <v>5359</v>
      </c>
      <c r="C4238" s="27" t="s">
        <v>674</v>
      </c>
      <c r="D4238" s="27" t="s">
        <v>1248</v>
      </c>
      <c r="E4238" s="27" t="s">
        <v>4389</v>
      </c>
      <c r="F4238" s="28">
        <v>35646</v>
      </c>
      <c r="G4238" s="29">
        <v>0.83333333333333337</v>
      </c>
      <c r="H4238" s="28">
        <v>35646</v>
      </c>
      <c r="I4238" s="29">
        <v>0.97916666666666663</v>
      </c>
      <c r="J4238" s="27" t="s">
        <v>889</v>
      </c>
      <c r="K4238" s="27">
        <v>0</v>
      </c>
      <c r="L4238" s="27">
        <v>0.05</v>
      </c>
      <c r="M4238" s="27">
        <v>0.05</v>
      </c>
      <c r="N4238" s="27" t="s">
        <v>882</v>
      </c>
      <c r="O4238" s="30">
        <v>202006923</v>
      </c>
      <c r="P4238" s="22"/>
      <c r="Q4238" s="22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9"/>
    </row>
    <row r="4239" spans="1:29" x14ac:dyDescent="0.25">
      <c r="A4239" s="27">
        <v>1997</v>
      </c>
      <c r="B4239" s="27" t="s">
        <v>5329</v>
      </c>
      <c r="C4239" s="27" t="s">
        <v>674</v>
      </c>
      <c r="D4239" s="27" t="s">
        <v>802</v>
      </c>
      <c r="E4239" s="27" t="s">
        <v>1147</v>
      </c>
      <c r="F4239" s="28">
        <v>35646</v>
      </c>
      <c r="G4239" s="29">
        <v>0.85069444444444453</v>
      </c>
      <c r="H4239" s="28">
        <v>35646</v>
      </c>
      <c r="I4239" s="29">
        <v>0.89236111111111116</v>
      </c>
      <c r="J4239" s="27" t="s">
        <v>889</v>
      </c>
      <c r="K4239" s="27">
        <v>0</v>
      </c>
      <c r="L4239" s="27">
        <v>0.04</v>
      </c>
      <c r="M4239" s="27">
        <v>0.04</v>
      </c>
      <c r="N4239" s="27" t="s">
        <v>882</v>
      </c>
      <c r="O4239" s="30">
        <v>202007009</v>
      </c>
      <c r="P4239" s="22"/>
      <c r="Q4239" s="22"/>
      <c r="R4239" s="16"/>
      <c r="S4239" s="16"/>
      <c r="T4239" s="16"/>
      <c r="U4239" s="16"/>
      <c r="V4239" s="16"/>
      <c r="W4239" s="16"/>
      <c r="X4239" s="16"/>
      <c r="Y4239" s="16"/>
      <c r="Z4239" s="16"/>
      <c r="AA4239" s="16"/>
      <c r="AB4239" s="16"/>
      <c r="AC4239" s="19"/>
    </row>
    <row r="4240" spans="1:29" x14ac:dyDescent="0.25">
      <c r="A4240" s="27">
        <v>1997</v>
      </c>
      <c r="B4240" s="27" t="s">
        <v>5319</v>
      </c>
      <c r="C4240" s="27" t="s">
        <v>674</v>
      </c>
      <c r="D4240" s="27" t="s">
        <v>3841</v>
      </c>
      <c r="E4240" s="27" t="s">
        <v>3937</v>
      </c>
      <c r="F4240" s="28">
        <v>35646</v>
      </c>
      <c r="G4240" s="29">
        <v>0.92013888888888884</v>
      </c>
      <c r="H4240" s="28">
        <v>35646</v>
      </c>
      <c r="I4240" s="29">
        <v>0.94444444444444453</v>
      </c>
      <c r="J4240" s="27" t="s">
        <v>889</v>
      </c>
      <c r="K4240" s="27">
        <v>0</v>
      </c>
      <c r="L4240" s="27">
        <v>0.05</v>
      </c>
      <c r="M4240" s="27">
        <v>0.05</v>
      </c>
      <c r="N4240" s="27" t="s">
        <v>882</v>
      </c>
      <c r="O4240" s="30">
        <v>202004225</v>
      </c>
      <c r="P4240" s="22"/>
      <c r="Q4240" s="22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9"/>
    </row>
    <row r="4241" spans="1:29" x14ac:dyDescent="0.25">
      <c r="A4241" s="27">
        <v>1997</v>
      </c>
      <c r="B4241" s="27" t="s">
        <v>1963</v>
      </c>
      <c r="C4241" s="27" t="s">
        <v>676</v>
      </c>
      <c r="D4241" s="27" t="s">
        <v>901</v>
      </c>
      <c r="E4241" s="27" t="s">
        <v>1835</v>
      </c>
      <c r="F4241" s="28">
        <v>35646</v>
      </c>
      <c r="G4241" s="29">
        <v>0.96875</v>
      </c>
      <c r="H4241" s="28">
        <v>35647</v>
      </c>
      <c r="I4241" s="29">
        <v>3.4722222222222224E-2</v>
      </c>
      <c r="J4241" s="27" t="s">
        <v>889</v>
      </c>
      <c r="K4241" s="27">
        <v>0</v>
      </c>
      <c r="L4241" s="27">
        <v>0.05</v>
      </c>
      <c r="M4241" s="27">
        <v>0.05</v>
      </c>
      <c r="N4241" s="27" t="s">
        <v>882</v>
      </c>
      <c r="O4241" s="30">
        <v>202005148</v>
      </c>
      <c r="P4241" s="22"/>
      <c r="Q4241" s="22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6"/>
      <c r="AB4241" s="16"/>
      <c r="AC4241" s="19"/>
    </row>
    <row r="4242" spans="1:29" x14ac:dyDescent="0.25">
      <c r="A4242" s="27">
        <v>1997</v>
      </c>
      <c r="B4242" s="27" t="s">
        <v>5325</v>
      </c>
      <c r="C4242" s="27" t="s">
        <v>674</v>
      </c>
      <c r="D4242" s="27" t="s">
        <v>3859</v>
      </c>
      <c r="E4242" s="27" t="s">
        <v>3889</v>
      </c>
      <c r="F4242" s="28">
        <v>35646</v>
      </c>
      <c r="G4242" s="29">
        <v>0.97222222222222221</v>
      </c>
      <c r="H4242" s="28">
        <v>35647</v>
      </c>
      <c r="I4242" s="29">
        <v>6.25E-2</v>
      </c>
      <c r="J4242" s="27" t="s">
        <v>889</v>
      </c>
      <c r="K4242" s="27">
        <v>0</v>
      </c>
      <c r="L4242" s="27">
        <v>0.15</v>
      </c>
      <c r="M4242" s="27">
        <v>0.15</v>
      </c>
      <c r="N4242" s="27" t="s">
        <v>882</v>
      </c>
      <c r="O4242" s="30">
        <v>201905061</v>
      </c>
      <c r="P4242" s="22"/>
      <c r="Q4242" s="22"/>
      <c r="R4242" s="16"/>
      <c r="S4242" s="16"/>
      <c r="T4242" s="16"/>
      <c r="U4242" s="16"/>
      <c r="V4242" s="16"/>
      <c r="W4242" s="16"/>
      <c r="X4242" s="16"/>
      <c r="Y4242" s="16"/>
      <c r="Z4242" s="16"/>
      <c r="AA4242" s="16"/>
      <c r="AB4242" s="16"/>
      <c r="AC4242" s="19"/>
    </row>
    <row r="4243" spans="1:29" x14ac:dyDescent="0.25">
      <c r="A4243" s="27">
        <v>1997</v>
      </c>
      <c r="B4243" s="27" t="s">
        <v>5318</v>
      </c>
      <c r="C4243" s="27" t="s">
        <v>674</v>
      </c>
      <c r="D4243" s="27" t="s">
        <v>3933</v>
      </c>
      <c r="E4243" s="27" t="s">
        <v>813</v>
      </c>
      <c r="F4243" s="28">
        <v>35646</v>
      </c>
      <c r="G4243" s="29">
        <v>0.97916666666666663</v>
      </c>
      <c r="H4243" s="28">
        <v>35647</v>
      </c>
      <c r="I4243" s="29">
        <v>6.9444444444444434E-2</v>
      </c>
      <c r="J4243" s="27" t="s">
        <v>889</v>
      </c>
      <c r="K4243" s="27">
        <v>0</v>
      </c>
      <c r="L4243" s="27">
        <v>0.2</v>
      </c>
      <c r="M4243" s="27">
        <v>0.2</v>
      </c>
      <c r="N4243" s="27" t="s">
        <v>882</v>
      </c>
      <c r="O4243" s="30">
        <v>202007769</v>
      </c>
      <c r="P4243" s="22"/>
      <c r="Q4243" s="22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9"/>
    </row>
    <row r="4244" spans="1:29" x14ac:dyDescent="0.25">
      <c r="A4244" s="27">
        <v>1997</v>
      </c>
      <c r="B4244" s="27" t="s">
        <v>5317</v>
      </c>
      <c r="C4244" s="27" t="s">
        <v>674</v>
      </c>
      <c r="D4244" s="27" t="s">
        <v>802</v>
      </c>
      <c r="E4244" s="27" t="s">
        <v>3863</v>
      </c>
      <c r="F4244" s="28">
        <v>35647</v>
      </c>
      <c r="G4244" s="29">
        <v>8.6805555555555566E-2</v>
      </c>
      <c r="H4244" s="28">
        <v>35647</v>
      </c>
      <c r="I4244" s="29">
        <v>0.12152777777777778</v>
      </c>
      <c r="J4244" s="27" t="s">
        <v>889</v>
      </c>
      <c r="K4244" s="27">
        <v>0</v>
      </c>
      <c r="L4244" s="27">
        <v>0.05</v>
      </c>
      <c r="M4244" s="27">
        <v>0.05</v>
      </c>
      <c r="N4244" s="27" t="s">
        <v>882</v>
      </c>
      <c r="O4244" s="30">
        <v>201806321</v>
      </c>
      <c r="P4244" s="22"/>
      <c r="Q4244" s="22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9"/>
    </row>
    <row r="4245" spans="1:29" x14ac:dyDescent="0.25">
      <c r="A4245" s="27">
        <v>1997</v>
      </c>
      <c r="B4245" s="27" t="s">
        <v>5325</v>
      </c>
      <c r="C4245" s="27" t="s">
        <v>674</v>
      </c>
      <c r="D4245" s="27" t="s">
        <v>3859</v>
      </c>
      <c r="E4245" s="27" t="s">
        <v>3889</v>
      </c>
      <c r="F4245" s="28">
        <v>35647</v>
      </c>
      <c r="G4245" s="29">
        <v>0.2986111111111111</v>
      </c>
      <c r="H4245" s="28">
        <v>35647</v>
      </c>
      <c r="I4245" s="29">
        <v>0.40972222222222227</v>
      </c>
      <c r="J4245" s="27" t="s">
        <v>889</v>
      </c>
      <c r="K4245" s="27">
        <v>0</v>
      </c>
      <c r="L4245" s="27">
        <v>0.03</v>
      </c>
      <c r="M4245" s="27">
        <v>0.03</v>
      </c>
      <c r="N4245" s="27" t="s">
        <v>882</v>
      </c>
      <c r="O4245" s="30">
        <v>202004377</v>
      </c>
      <c r="P4245" s="22"/>
      <c r="Q4245" s="22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9"/>
    </row>
    <row r="4246" spans="1:29" x14ac:dyDescent="0.25">
      <c r="A4246" s="27">
        <v>1997</v>
      </c>
      <c r="B4246" s="27" t="s">
        <v>1979</v>
      </c>
      <c r="C4246" s="27" t="s">
        <v>676</v>
      </c>
      <c r="D4246" s="27" t="s">
        <v>914</v>
      </c>
      <c r="E4246" s="27" t="s">
        <v>983</v>
      </c>
      <c r="F4246" s="28">
        <v>35647</v>
      </c>
      <c r="G4246" s="29">
        <v>0.4513888888888889</v>
      </c>
      <c r="H4246" s="28">
        <v>35647</v>
      </c>
      <c r="I4246" s="29">
        <v>0.50347222222222221</v>
      </c>
      <c r="J4246" s="27" t="s">
        <v>889</v>
      </c>
      <c r="K4246" s="27">
        <v>0</v>
      </c>
      <c r="L4246" s="27">
        <v>0.06</v>
      </c>
      <c r="M4246" s="27">
        <v>0.06</v>
      </c>
      <c r="N4246" s="27" t="s">
        <v>882</v>
      </c>
      <c r="O4246" s="30">
        <v>202008413</v>
      </c>
      <c r="P4246" s="22"/>
      <c r="Q4246" s="22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9"/>
    </row>
    <row r="4247" spans="1:29" x14ac:dyDescent="0.25">
      <c r="A4247" s="27">
        <v>1997</v>
      </c>
      <c r="B4247" s="27" t="s">
        <v>5318</v>
      </c>
      <c r="C4247" s="27" t="s">
        <v>674</v>
      </c>
      <c r="D4247" s="27" t="s">
        <v>3933</v>
      </c>
      <c r="E4247" s="27" t="s">
        <v>813</v>
      </c>
      <c r="F4247" s="28">
        <v>35647</v>
      </c>
      <c r="G4247" s="29">
        <v>0.51388888888888895</v>
      </c>
      <c r="H4247" s="28">
        <v>35647</v>
      </c>
      <c r="I4247" s="29">
        <v>0.58680555555555558</v>
      </c>
      <c r="J4247" s="27" t="s">
        <v>889</v>
      </c>
      <c r="K4247" s="27">
        <v>0</v>
      </c>
      <c r="L4247" s="27">
        <v>0.02</v>
      </c>
      <c r="M4247" s="27">
        <v>0.02</v>
      </c>
      <c r="N4247" s="27" t="s">
        <v>882</v>
      </c>
      <c r="O4247" s="30">
        <v>201604257</v>
      </c>
      <c r="P4247" s="22"/>
      <c r="Q4247" s="22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9"/>
    </row>
    <row r="4248" spans="1:29" x14ac:dyDescent="0.25">
      <c r="A4248" s="27">
        <v>1997</v>
      </c>
      <c r="B4248" s="27" t="s">
        <v>5315</v>
      </c>
      <c r="C4248" s="27" t="s">
        <v>674</v>
      </c>
      <c r="D4248" s="27" t="s">
        <v>802</v>
      </c>
      <c r="E4248" s="27" t="s">
        <v>3863</v>
      </c>
      <c r="F4248" s="28">
        <v>35647</v>
      </c>
      <c r="G4248" s="29">
        <v>0.54513888888888895</v>
      </c>
      <c r="H4248" s="28">
        <v>35647</v>
      </c>
      <c r="I4248" s="29">
        <v>0.69791666666666663</v>
      </c>
      <c r="J4248" s="27" t="s">
        <v>889</v>
      </c>
      <c r="K4248" s="27">
        <v>0.3</v>
      </c>
      <c r="L4248" s="27">
        <v>0.7</v>
      </c>
      <c r="M4248" s="27">
        <v>1</v>
      </c>
      <c r="N4248" s="27" t="s">
        <v>882</v>
      </c>
      <c r="O4248" s="30">
        <v>201606201</v>
      </c>
      <c r="P4248" s="22"/>
      <c r="Q4248" s="22"/>
      <c r="R4248" s="16"/>
      <c r="S4248" s="16"/>
      <c r="T4248" s="16"/>
      <c r="U4248" s="16"/>
      <c r="V4248" s="16"/>
      <c r="W4248" s="16"/>
      <c r="X4248" s="16"/>
      <c r="Y4248" s="16"/>
      <c r="Z4248" s="16"/>
      <c r="AA4248" s="16"/>
      <c r="AB4248" s="16"/>
      <c r="AC4248" s="19"/>
    </row>
    <row r="4249" spans="1:29" x14ac:dyDescent="0.25">
      <c r="A4249" s="27">
        <v>1997</v>
      </c>
      <c r="B4249" s="27" t="s">
        <v>1961</v>
      </c>
      <c r="C4249" s="27" t="s">
        <v>676</v>
      </c>
      <c r="D4249" s="27" t="s">
        <v>930</v>
      </c>
      <c r="E4249" s="27" t="s">
        <v>977</v>
      </c>
      <c r="F4249" s="28">
        <v>35647</v>
      </c>
      <c r="G4249" s="29">
        <v>0.55208333333333337</v>
      </c>
      <c r="H4249" s="28">
        <v>35647</v>
      </c>
      <c r="I4249" s="29">
        <v>0.61805555555555558</v>
      </c>
      <c r="J4249" s="27" t="s">
        <v>889</v>
      </c>
      <c r="K4249" s="27">
        <v>0</v>
      </c>
      <c r="L4249" s="27">
        <v>0.05</v>
      </c>
      <c r="M4249" s="27">
        <v>0.05</v>
      </c>
      <c r="N4249" s="27" t="s">
        <v>882</v>
      </c>
      <c r="O4249" s="30">
        <v>202004461</v>
      </c>
      <c r="P4249" s="22"/>
      <c r="Q4249" s="22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9"/>
    </row>
    <row r="4250" spans="1:29" x14ac:dyDescent="0.25">
      <c r="A4250" s="27">
        <v>1997</v>
      </c>
      <c r="B4250" s="27" t="s">
        <v>5323</v>
      </c>
      <c r="C4250" s="27" t="s">
        <v>674</v>
      </c>
      <c r="D4250" s="27" t="s">
        <v>3884</v>
      </c>
      <c r="E4250" s="27" t="s">
        <v>3949</v>
      </c>
      <c r="F4250" s="28">
        <v>35647</v>
      </c>
      <c r="G4250" s="29">
        <v>0.57291666666666663</v>
      </c>
      <c r="H4250" s="28">
        <v>35647</v>
      </c>
      <c r="I4250" s="29">
        <v>0.67708333333333337</v>
      </c>
      <c r="J4250" s="27" t="s">
        <v>889</v>
      </c>
      <c r="K4250" s="27">
        <v>0</v>
      </c>
      <c r="L4250" s="27">
        <v>0.05</v>
      </c>
      <c r="M4250" s="27">
        <v>0.05</v>
      </c>
      <c r="N4250" s="27" t="s">
        <v>882</v>
      </c>
      <c r="O4250" s="30">
        <v>201905200</v>
      </c>
      <c r="P4250" s="22"/>
      <c r="Q4250" s="22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9"/>
    </row>
    <row r="4251" spans="1:29" x14ac:dyDescent="0.25">
      <c r="A4251" s="27">
        <v>1997</v>
      </c>
      <c r="B4251" s="27" t="s">
        <v>1962</v>
      </c>
      <c r="C4251" s="27" t="s">
        <v>676</v>
      </c>
      <c r="D4251" s="27" t="s">
        <v>914</v>
      </c>
      <c r="E4251" s="27" t="s">
        <v>914</v>
      </c>
      <c r="F4251" s="28">
        <v>35647</v>
      </c>
      <c r="G4251" s="29">
        <v>0.57986111111111105</v>
      </c>
      <c r="H4251" s="28">
        <v>35647</v>
      </c>
      <c r="I4251" s="29">
        <v>0.59722222222222221</v>
      </c>
      <c r="J4251" s="27" t="s">
        <v>889</v>
      </c>
      <c r="K4251" s="27">
        <v>0</v>
      </c>
      <c r="L4251" s="27">
        <v>0.01</v>
      </c>
      <c r="M4251" s="27">
        <v>0.01</v>
      </c>
      <c r="N4251" s="27" t="s">
        <v>882</v>
      </c>
      <c r="O4251" s="30">
        <v>201907424</v>
      </c>
      <c r="P4251" s="22"/>
      <c r="Q4251" s="22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9"/>
    </row>
    <row r="4252" spans="1:29" x14ac:dyDescent="0.25">
      <c r="A4252" s="27">
        <v>1997</v>
      </c>
      <c r="B4252" s="27" t="s">
        <v>1959</v>
      </c>
      <c r="C4252" s="27" t="s">
        <v>676</v>
      </c>
      <c r="D4252" s="27" t="s">
        <v>991</v>
      </c>
      <c r="E4252" s="27" t="s">
        <v>1124</v>
      </c>
      <c r="F4252" s="28">
        <v>35647</v>
      </c>
      <c r="G4252" s="29">
        <v>0.60763888888888895</v>
      </c>
      <c r="H4252" s="28">
        <v>35647</v>
      </c>
      <c r="I4252" s="29">
        <v>0.71875</v>
      </c>
      <c r="J4252" s="27" t="s">
        <v>889</v>
      </c>
      <c r="K4252" s="27">
        <v>0</v>
      </c>
      <c r="L4252" s="27">
        <v>0.02</v>
      </c>
      <c r="M4252" s="27">
        <v>0.02</v>
      </c>
      <c r="N4252" s="27" t="s">
        <v>882</v>
      </c>
      <c r="O4252" s="30">
        <v>201809988</v>
      </c>
      <c r="P4252" s="22"/>
      <c r="Q4252" s="22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9"/>
    </row>
    <row r="4253" spans="1:29" x14ac:dyDescent="0.25">
      <c r="A4253" s="27">
        <v>1997</v>
      </c>
      <c r="B4253" s="27" t="s">
        <v>5319</v>
      </c>
      <c r="C4253" s="27" t="s">
        <v>674</v>
      </c>
      <c r="D4253" s="27" t="s">
        <v>3841</v>
      </c>
      <c r="E4253" s="27" t="s">
        <v>3937</v>
      </c>
      <c r="F4253" s="28">
        <v>35647</v>
      </c>
      <c r="G4253" s="29">
        <v>0.65277777777777779</v>
      </c>
      <c r="H4253" s="28">
        <v>35647</v>
      </c>
      <c r="I4253" s="29">
        <v>0.72222222222222221</v>
      </c>
      <c r="J4253" s="27" t="s">
        <v>889</v>
      </c>
      <c r="K4253" s="27">
        <v>0</v>
      </c>
      <c r="L4253" s="27">
        <v>0.5</v>
      </c>
      <c r="M4253" s="27">
        <v>0.5</v>
      </c>
      <c r="N4253" s="27" t="s">
        <v>882</v>
      </c>
      <c r="O4253" s="30">
        <v>201405015</v>
      </c>
      <c r="P4253" s="22"/>
      <c r="Q4253" s="22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9"/>
    </row>
    <row r="4254" spans="1:29" x14ac:dyDescent="0.25">
      <c r="A4254" s="27">
        <v>1997</v>
      </c>
      <c r="B4254" s="27" t="s">
        <v>5324</v>
      </c>
      <c r="C4254" s="27" t="s">
        <v>674</v>
      </c>
      <c r="D4254" s="27" t="s">
        <v>3841</v>
      </c>
      <c r="E4254" s="27" t="s">
        <v>4063</v>
      </c>
      <c r="F4254" s="28">
        <v>35647</v>
      </c>
      <c r="G4254" s="29">
        <v>0.66875000000000007</v>
      </c>
      <c r="H4254" s="28">
        <v>35647</v>
      </c>
      <c r="I4254" s="29">
        <v>0.70138888888888884</v>
      </c>
      <c r="J4254" s="27" t="s">
        <v>889</v>
      </c>
      <c r="K4254" s="27">
        <v>0</v>
      </c>
      <c r="L4254" s="27">
        <v>0.1</v>
      </c>
      <c r="M4254" s="27">
        <v>0.1</v>
      </c>
      <c r="N4254" s="27" t="s">
        <v>882</v>
      </c>
      <c r="O4254" s="30">
        <v>202102698</v>
      </c>
      <c r="P4254" s="22"/>
      <c r="Q4254" s="22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9"/>
    </row>
    <row r="4255" spans="1:29" x14ac:dyDescent="0.25">
      <c r="A4255" s="27">
        <v>1997</v>
      </c>
      <c r="B4255" s="27" t="s">
        <v>1960</v>
      </c>
      <c r="C4255" s="27" t="s">
        <v>676</v>
      </c>
      <c r="D4255" s="27" t="s">
        <v>898</v>
      </c>
      <c r="E4255" s="27" t="s">
        <v>1019</v>
      </c>
      <c r="F4255" s="28">
        <v>35647</v>
      </c>
      <c r="G4255" s="29">
        <v>0.70138888888888884</v>
      </c>
      <c r="H4255" s="28">
        <v>35647</v>
      </c>
      <c r="I4255" s="29">
        <v>0.79166666666666663</v>
      </c>
      <c r="J4255" s="27" t="s">
        <v>889</v>
      </c>
      <c r="K4255" s="27">
        <v>0</v>
      </c>
      <c r="L4255" s="27">
        <v>1</v>
      </c>
      <c r="M4255" s="27">
        <v>1</v>
      </c>
      <c r="N4255" s="27" t="s">
        <v>882</v>
      </c>
      <c r="O4255" s="30">
        <v>201707165</v>
      </c>
      <c r="P4255" s="22"/>
      <c r="Q4255" s="22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6"/>
      <c r="AC4255" s="19"/>
    </row>
    <row r="4256" spans="1:29" x14ac:dyDescent="0.25">
      <c r="A4256" s="27">
        <v>1997</v>
      </c>
      <c r="B4256" s="27" t="s">
        <v>5315</v>
      </c>
      <c r="C4256" s="27" t="s">
        <v>674</v>
      </c>
      <c r="D4256" s="27" t="s">
        <v>802</v>
      </c>
      <c r="E4256" s="27" t="s">
        <v>3863</v>
      </c>
      <c r="F4256" s="28">
        <v>35647</v>
      </c>
      <c r="G4256" s="29">
        <v>0.73263888888888884</v>
      </c>
      <c r="H4256" s="28">
        <v>35647</v>
      </c>
      <c r="I4256" s="29">
        <v>0.75347222222222221</v>
      </c>
      <c r="J4256" s="27" t="s">
        <v>889</v>
      </c>
      <c r="K4256" s="27">
        <v>0</v>
      </c>
      <c r="L4256" s="27">
        <v>0.01</v>
      </c>
      <c r="M4256" s="27">
        <v>0.01</v>
      </c>
      <c r="N4256" s="27" t="s">
        <v>882</v>
      </c>
      <c r="O4256" s="30">
        <v>202006407</v>
      </c>
      <c r="P4256" s="22"/>
      <c r="Q4256" s="22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9"/>
    </row>
    <row r="4257" spans="1:29" x14ac:dyDescent="0.25">
      <c r="A4257" s="27">
        <v>1997</v>
      </c>
      <c r="B4257" s="27" t="s">
        <v>5321</v>
      </c>
      <c r="C4257" s="27" t="s">
        <v>674</v>
      </c>
      <c r="D4257" s="27" t="s">
        <v>752</v>
      </c>
      <c r="E4257" s="27" t="s">
        <v>4184</v>
      </c>
      <c r="F4257" s="28">
        <v>35647</v>
      </c>
      <c r="G4257" s="29">
        <v>0.73611111111111116</v>
      </c>
      <c r="H4257" s="28">
        <v>35647</v>
      </c>
      <c r="I4257" s="29">
        <v>0.80902777777777779</v>
      </c>
      <c r="J4257" s="27" t="s">
        <v>889</v>
      </c>
      <c r="K4257" s="27">
        <v>0</v>
      </c>
      <c r="L4257" s="27">
        <v>0.3</v>
      </c>
      <c r="M4257" s="27">
        <v>0.3</v>
      </c>
      <c r="N4257" s="27" t="s">
        <v>882</v>
      </c>
      <c r="O4257" s="30">
        <v>201905166</v>
      </c>
      <c r="P4257" s="22"/>
      <c r="Q4257" s="22"/>
      <c r="R4257" s="16"/>
      <c r="S4257" s="16"/>
      <c r="T4257" s="16"/>
      <c r="U4257" s="16"/>
      <c r="V4257" s="16"/>
      <c r="W4257" s="16"/>
      <c r="X4257" s="16"/>
      <c r="Y4257" s="16"/>
      <c r="Z4257" s="16"/>
      <c r="AA4257" s="16"/>
      <c r="AB4257" s="16"/>
      <c r="AC4257" s="19"/>
    </row>
    <row r="4258" spans="1:29" x14ac:dyDescent="0.25">
      <c r="A4258" s="27">
        <v>1997</v>
      </c>
      <c r="B4258" s="27" t="s">
        <v>5318</v>
      </c>
      <c r="C4258" s="27" t="s">
        <v>674</v>
      </c>
      <c r="D4258" s="27" t="s">
        <v>3933</v>
      </c>
      <c r="E4258" s="27" t="s">
        <v>813</v>
      </c>
      <c r="F4258" s="28">
        <v>35647</v>
      </c>
      <c r="G4258" s="29">
        <v>0.7416666666666667</v>
      </c>
      <c r="H4258" s="28">
        <v>35647</v>
      </c>
      <c r="I4258" s="29">
        <v>0.8125</v>
      </c>
      <c r="J4258" s="27" t="s">
        <v>889</v>
      </c>
      <c r="K4258" s="27">
        <v>0</v>
      </c>
      <c r="L4258" s="27">
        <v>0.2</v>
      </c>
      <c r="M4258" s="27">
        <v>0.2</v>
      </c>
      <c r="N4258" s="27" t="s">
        <v>882</v>
      </c>
      <c r="O4258" s="30">
        <v>201405742</v>
      </c>
      <c r="P4258" s="22"/>
      <c r="Q4258" s="22"/>
      <c r="R4258" s="16"/>
      <c r="S4258" s="16"/>
      <c r="T4258" s="16"/>
      <c r="U4258" s="16"/>
      <c r="V4258" s="16"/>
      <c r="W4258" s="16"/>
      <c r="X4258" s="16"/>
      <c r="Y4258" s="16"/>
      <c r="Z4258" s="16"/>
      <c r="AA4258" s="16"/>
      <c r="AB4258" s="16"/>
      <c r="AC4258" s="19"/>
    </row>
    <row r="4259" spans="1:29" x14ac:dyDescent="0.25">
      <c r="A4259" s="27">
        <v>1997</v>
      </c>
      <c r="B4259" s="27" t="s">
        <v>5347</v>
      </c>
      <c r="C4259" s="27" t="s">
        <v>674</v>
      </c>
      <c r="D4259" s="27" t="s">
        <v>3841</v>
      </c>
      <c r="E4259" s="27" t="s">
        <v>800</v>
      </c>
      <c r="F4259" s="28">
        <v>35647</v>
      </c>
      <c r="G4259" s="29">
        <v>0.85416666666666663</v>
      </c>
      <c r="H4259" s="28">
        <v>35647</v>
      </c>
      <c r="I4259" s="29">
        <v>0.91319444444444453</v>
      </c>
      <c r="J4259" s="27" t="s">
        <v>889</v>
      </c>
      <c r="K4259" s="27">
        <v>0</v>
      </c>
      <c r="L4259" s="27">
        <v>0.1</v>
      </c>
      <c r="M4259" s="27">
        <v>0.1</v>
      </c>
      <c r="N4259" s="27" t="s">
        <v>882</v>
      </c>
      <c r="O4259" s="30">
        <v>201706200</v>
      </c>
      <c r="P4259" s="22"/>
      <c r="Q4259" s="22"/>
      <c r="R4259" s="16"/>
      <c r="S4259" s="16"/>
      <c r="T4259" s="16"/>
      <c r="U4259" s="16"/>
      <c r="V4259" s="16"/>
      <c r="W4259" s="16"/>
      <c r="X4259" s="16"/>
      <c r="Y4259" s="16"/>
      <c r="Z4259" s="16"/>
      <c r="AA4259" s="16"/>
      <c r="AB4259" s="16"/>
      <c r="AC4259" s="19"/>
    </row>
    <row r="4260" spans="1:29" x14ac:dyDescent="0.25">
      <c r="A4260" s="27">
        <v>1997</v>
      </c>
      <c r="B4260" s="27" t="s">
        <v>1958</v>
      </c>
      <c r="C4260" s="27" t="s">
        <v>676</v>
      </c>
      <c r="D4260" s="27" t="s">
        <v>914</v>
      </c>
      <c r="E4260" s="27" t="s">
        <v>1632</v>
      </c>
      <c r="F4260" s="28">
        <v>35647</v>
      </c>
      <c r="G4260" s="29">
        <v>0.86805555555555547</v>
      </c>
      <c r="H4260" s="28">
        <v>35647</v>
      </c>
      <c r="I4260" s="29">
        <v>0.94097222222222221</v>
      </c>
      <c r="J4260" s="27" t="s">
        <v>889</v>
      </c>
      <c r="K4260" s="27">
        <v>0.05</v>
      </c>
      <c r="L4260" s="27">
        <v>0</v>
      </c>
      <c r="M4260" s="27">
        <v>0.05</v>
      </c>
      <c r="N4260" s="27" t="s">
        <v>882</v>
      </c>
      <c r="O4260" s="30">
        <v>201800698</v>
      </c>
      <c r="P4260" s="22"/>
      <c r="Q4260" s="22"/>
      <c r="R4260" s="16"/>
      <c r="S4260" s="16"/>
      <c r="T4260" s="16"/>
      <c r="U4260" s="16"/>
      <c r="V4260" s="16"/>
      <c r="W4260" s="16"/>
      <c r="X4260" s="16"/>
      <c r="Y4260" s="16"/>
      <c r="Z4260" s="16"/>
      <c r="AA4260" s="16"/>
      <c r="AB4260" s="16"/>
      <c r="AC4260" s="19"/>
    </row>
    <row r="4261" spans="1:29" x14ac:dyDescent="0.25">
      <c r="A4261" s="27">
        <v>1997</v>
      </c>
      <c r="B4261" s="27" t="s">
        <v>5314</v>
      </c>
      <c r="C4261" s="27" t="s">
        <v>674</v>
      </c>
      <c r="D4261" s="27" t="s">
        <v>3859</v>
      </c>
      <c r="E4261" s="27" t="s">
        <v>3897</v>
      </c>
      <c r="F4261" s="28">
        <v>35647</v>
      </c>
      <c r="G4261" s="29">
        <v>0.875</v>
      </c>
      <c r="H4261" s="28">
        <v>35647</v>
      </c>
      <c r="I4261" s="29">
        <v>0.91319444444444453</v>
      </c>
      <c r="J4261" s="27" t="s">
        <v>889</v>
      </c>
      <c r="K4261" s="27">
        <v>0</v>
      </c>
      <c r="L4261" s="27">
        <v>0.1</v>
      </c>
      <c r="M4261" s="27">
        <v>0.1</v>
      </c>
      <c r="N4261" s="27" t="s">
        <v>882</v>
      </c>
      <c r="O4261" s="30">
        <v>202004288</v>
      </c>
      <c r="P4261" s="22"/>
      <c r="Q4261" s="22"/>
      <c r="R4261" s="16"/>
      <c r="S4261" s="16"/>
      <c r="T4261" s="16"/>
      <c r="U4261" s="16"/>
      <c r="V4261" s="16"/>
      <c r="W4261" s="16"/>
      <c r="X4261" s="16"/>
      <c r="Y4261" s="16"/>
      <c r="Z4261" s="16"/>
      <c r="AA4261" s="16"/>
      <c r="AB4261" s="16"/>
      <c r="AC4261" s="19"/>
    </row>
    <row r="4262" spans="1:29" x14ac:dyDescent="0.25">
      <c r="A4262" s="27">
        <v>1997</v>
      </c>
      <c r="B4262" s="27" t="s">
        <v>2556</v>
      </c>
      <c r="C4262" s="27" t="s">
        <v>2231</v>
      </c>
      <c r="D4262" s="27" t="s">
        <v>2232</v>
      </c>
      <c r="E4262" s="27" t="s">
        <v>2338</v>
      </c>
      <c r="F4262" s="28">
        <v>35647</v>
      </c>
      <c r="G4262" s="29">
        <v>0.87708333333333333</v>
      </c>
      <c r="H4262" s="28">
        <v>35648</v>
      </c>
      <c r="I4262" s="29">
        <v>0.1111111111111111</v>
      </c>
      <c r="J4262" s="27"/>
      <c r="K4262" s="27">
        <v>0.14000000000000001</v>
      </c>
      <c r="L4262" s="27">
        <v>0.31</v>
      </c>
      <c r="M4262" s="27">
        <v>0.45</v>
      </c>
      <c r="N4262" s="27" t="s">
        <v>2163</v>
      </c>
      <c r="O4262" s="30">
        <v>202103631</v>
      </c>
      <c r="P4262" s="22"/>
      <c r="Q4262" s="22"/>
      <c r="R4262" s="16"/>
      <c r="S4262" s="16"/>
      <c r="T4262" s="16"/>
      <c r="U4262" s="16"/>
      <c r="V4262" s="16"/>
      <c r="W4262" s="16"/>
      <c r="X4262" s="16"/>
      <c r="Y4262" s="16"/>
      <c r="Z4262" s="16"/>
      <c r="AA4262" s="16"/>
      <c r="AB4262" s="16"/>
      <c r="AC4262" s="19"/>
    </row>
    <row r="4263" spans="1:29" x14ac:dyDescent="0.25">
      <c r="A4263" s="27">
        <v>1997</v>
      </c>
      <c r="B4263" s="27" t="s">
        <v>1960</v>
      </c>
      <c r="C4263" s="27" t="s">
        <v>676</v>
      </c>
      <c r="D4263" s="27" t="s">
        <v>898</v>
      </c>
      <c r="E4263" s="27" t="s">
        <v>1019</v>
      </c>
      <c r="F4263" s="28">
        <v>35647</v>
      </c>
      <c r="G4263" s="29">
        <v>0.95138888888888884</v>
      </c>
      <c r="H4263" s="28">
        <v>35648</v>
      </c>
      <c r="I4263" s="29">
        <v>0.25</v>
      </c>
      <c r="J4263" s="27" t="s">
        <v>889</v>
      </c>
      <c r="K4263" s="27">
        <v>0.5</v>
      </c>
      <c r="L4263" s="27">
        <v>2.5</v>
      </c>
      <c r="M4263" s="27">
        <v>3</v>
      </c>
      <c r="N4263" s="27" t="s">
        <v>882</v>
      </c>
      <c r="O4263" s="30">
        <v>202003574</v>
      </c>
      <c r="P4263" s="22"/>
      <c r="Q4263" s="22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9"/>
    </row>
    <row r="4264" spans="1:29" x14ac:dyDescent="0.25">
      <c r="A4264" s="27">
        <v>1997</v>
      </c>
      <c r="B4264" s="27" t="s">
        <v>5326</v>
      </c>
      <c r="C4264" s="27" t="s">
        <v>674</v>
      </c>
      <c r="D4264" s="27" t="s">
        <v>3884</v>
      </c>
      <c r="E4264" s="27" t="s">
        <v>4297</v>
      </c>
      <c r="F4264" s="28">
        <v>35647</v>
      </c>
      <c r="G4264" s="29">
        <v>0.95138888888888884</v>
      </c>
      <c r="H4264" s="28">
        <v>35647</v>
      </c>
      <c r="I4264" s="29">
        <v>0.97916666666666663</v>
      </c>
      <c r="J4264" s="27" t="s">
        <v>889</v>
      </c>
      <c r="K4264" s="27">
        <v>0</v>
      </c>
      <c r="L4264" s="27">
        <v>0.01</v>
      </c>
      <c r="M4264" s="27">
        <v>0.01</v>
      </c>
      <c r="N4264" s="27" t="s">
        <v>882</v>
      </c>
      <c r="O4264" s="30">
        <v>202005283</v>
      </c>
      <c r="P4264" s="22"/>
      <c r="Q4264" s="22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9"/>
    </row>
    <row r="4265" spans="1:29" x14ac:dyDescent="0.25">
      <c r="A4265" s="27">
        <v>1997</v>
      </c>
      <c r="B4265" s="27" t="s">
        <v>5313</v>
      </c>
      <c r="C4265" s="27" t="s">
        <v>674</v>
      </c>
      <c r="D4265" s="27" t="s">
        <v>802</v>
      </c>
      <c r="E4265" s="27" t="s">
        <v>816</v>
      </c>
      <c r="F4265" s="28">
        <v>35648</v>
      </c>
      <c r="G4265" s="29">
        <v>6.9444444444444441E-3</v>
      </c>
      <c r="H4265" s="28">
        <v>35648</v>
      </c>
      <c r="I4265" s="29">
        <v>2.4305555555555556E-2</v>
      </c>
      <c r="J4265" s="27" t="s">
        <v>889</v>
      </c>
      <c r="K4265" s="27">
        <v>0</v>
      </c>
      <c r="L4265" s="27">
        <v>0.01</v>
      </c>
      <c r="M4265" s="27">
        <v>0.01</v>
      </c>
      <c r="N4265" s="27" t="s">
        <v>882</v>
      </c>
      <c r="O4265" s="30">
        <v>202003484</v>
      </c>
      <c r="P4265" s="22"/>
      <c r="Q4265" s="22"/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6"/>
      <c r="AC4265" s="19"/>
    </row>
    <row r="4266" spans="1:29" x14ac:dyDescent="0.25">
      <c r="A4266" s="27">
        <v>1997</v>
      </c>
      <c r="B4266" s="27" t="s">
        <v>2675</v>
      </c>
      <c r="C4266" s="27" t="s">
        <v>2231</v>
      </c>
      <c r="D4266" s="27" t="s">
        <v>2340</v>
      </c>
      <c r="E4266" s="27" t="s">
        <v>2437</v>
      </c>
      <c r="F4266" s="28">
        <v>35648</v>
      </c>
      <c r="G4266" s="29">
        <v>2.7777777777777776E-2</v>
      </c>
      <c r="H4266" s="28">
        <v>35648</v>
      </c>
      <c r="I4266" s="29">
        <v>6.805555555555555E-2</v>
      </c>
      <c r="J4266" s="27"/>
      <c r="K4266" s="27">
        <v>0</v>
      </c>
      <c r="L4266" s="27">
        <v>3.5000000000000003E-2</v>
      </c>
      <c r="M4266" s="27">
        <v>3.5000000000000003E-2</v>
      </c>
      <c r="N4266" s="27" t="s">
        <v>2163</v>
      </c>
      <c r="O4266" s="30">
        <v>202005148</v>
      </c>
      <c r="P4266" s="22"/>
      <c r="Q4266" s="22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9"/>
    </row>
    <row r="4267" spans="1:29" x14ac:dyDescent="0.25">
      <c r="A4267" s="27">
        <v>1997</v>
      </c>
      <c r="B4267" s="27" t="s">
        <v>1961</v>
      </c>
      <c r="C4267" s="27" t="s">
        <v>676</v>
      </c>
      <c r="D4267" s="27" t="s">
        <v>930</v>
      </c>
      <c r="E4267" s="27" t="s">
        <v>977</v>
      </c>
      <c r="F4267" s="28">
        <v>35648</v>
      </c>
      <c r="G4267" s="29">
        <v>4.7916666666666663E-2</v>
      </c>
      <c r="H4267" s="28">
        <v>35648</v>
      </c>
      <c r="I4267" s="29">
        <v>0.13194444444444445</v>
      </c>
      <c r="J4267" s="27" t="s">
        <v>889</v>
      </c>
      <c r="K4267" s="27">
        <v>0</v>
      </c>
      <c r="L4267" s="27">
        <v>0.1</v>
      </c>
      <c r="M4267" s="27">
        <v>0.1</v>
      </c>
      <c r="N4267" s="27" t="s">
        <v>882</v>
      </c>
      <c r="O4267" s="30">
        <v>201905483</v>
      </c>
      <c r="P4267" s="22"/>
      <c r="Q4267" s="22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9"/>
    </row>
    <row r="4268" spans="1:29" x14ac:dyDescent="0.25">
      <c r="A4268" s="27">
        <v>1997</v>
      </c>
      <c r="B4268" s="27" t="s">
        <v>5314</v>
      </c>
      <c r="C4268" s="27" t="s">
        <v>674</v>
      </c>
      <c r="D4268" s="27" t="s">
        <v>3859</v>
      </c>
      <c r="E4268" s="27" t="s">
        <v>3897</v>
      </c>
      <c r="F4268" s="28">
        <v>35648</v>
      </c>
      <c r="G4268" s="29">
        <v>5.5555555555555552E-2</v>
      </c>
      <c r="H4268" s="28">
        <v>35648</v>
      </c>
      <c r="I4268" s="29">
        <v>9.375E-2</v>
      </c>
      <c r="J4268" s="27" t="s">
        <v>889</v>
      </c>
      <c r="K4268" s="27">
        <v>0</v>
      </c>
      <c r="L4268" s="27">
        <v>0.05</v>
      </c>
      <c r="M4268" s="27">
        <v>0.05</v>
      </c>
      <c r="N4268" s="27" t="s">
        <v>882</v>
      </c>
      <c r="O4268" s="30">
        <v>202007895</v>
      </c>
      <c r="P4268" s="22"/>
      <c r="Q4268" s="22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9"/>
    </row>
    <row r="4269" spans="1:29" x14ac:dyDescent="0.25">
      <c r="A4269" s="27">
        <v>1997</v>
      </c>
      <c r="B4269" s="27" t="s">
        <v>5318</v>
      </c>
      <c r="C4269" s="27" t="s">
        <v>674</v>
      </c>
      <c r="D4269" s="27" t="s">
        <v>3933</v>
      </c>
      <c r="E4269" s="27" t="s">
        <v>813</v>
      </c>
      <c r="F4269" s="28">
        <v>35648</v>
      </c>
      <c r="G4269" s="29">
        <v>0.3888888888888889</v>
      </c>
      <c r="H4269" s="28">
        <v>35648</v>
      </c>
      <c r="I4269" s="29">
        <v>0.4513888888888889</v>
      </c>
      <c r="J4269" s="27" t="s">
        <v>889</v>
      </c>
      <c r="K4269" s="27">
        <v>0.2</v>
      </c>
      <c r="L4269" s="27">
        <v>0</v>
      </c>
      <c r="M4269" s="27">
        <v>0.2</v>
      </c>
      <c r="N4269" s="27" t="s">
        <v>882</v>
      </c>
      <c r="O4269" s="30">
        <v>201704991</v>
      </c>
      <c r="P4269" s="22"/>
      <c r="Q4269" s="22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9"/>
    </row>
    <row r="4270" spans="1:29" x14ac:dyDescent="0.25">
      <c r="A4270" s="27">
        <v>1997</v>
      </c>
      <c r="B4270" s="27" t="s">
        <v>2674</v>
      </c>
      <c r="C4270" s="27" t="s">
        <v>2231</v>
      </c>
      <c r="D4270" s="27" t="s">
        <v>2581</v>
      </c>
      <c r="E4270" s="27" t="s">
        <v>2502</v>
      </c>
      <c r="F4270" s="28">
        <v>35648</v>
      </c>
      <c r="G4270" s="29">
        <v>0.87847222222222221</v>
      </c>
      <c r="H4270" s="28">
        <v>35648</v>
      </c>
      <c r="I4270" s="29">
        <v>0.11805555555555557</v>
      </c>
      <c r="J4270" s="27"/>
      <c r="K4270" s="27">
        <v>0.2</v>
      </c>
      <c r="L4270" s="27">
        <v>0</v>
      </c>
      <c r="M4270" s="27">
        <v>0.2</v>
      </c>
      <c r="N4270" s="27" t="s">
        <v>2163</v>
      </c>
      <c r="O4270" s="30">
        <v>201907424</v>
      </c>
      <c r="P4270" s="22"/>
      <c r="Q4270" s="22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9"/>
    </row>
    <row r="4271" spans="1:29" x14ac:dyDescent="0.25">
      <c r="A4271" s="27">
        <v>1997</v>
      </c>
      <c r="B4271" s="27" t="s">
        <v>1961</v>
      </c>
      <c r="C4271" s="27" t="s">
        <v>676</v>
      </c>
      <c r="D4271" s="27" t="s">
        <v>930</v>
      </c>
      <c r="E4271" s="27" t="s">
        <v>977</v>
      </c>
      <c r="F4271" s="28">
        <v>35649</v>
      </c>
      <c r="G4271" s="29">
        <v>0.91319444444444453</v>
      </c>
      <c r="H4271" s="28">
        <v>35649</v>
      </c>
      <c r="I4271" s="29">
        <v>0.98611111111111116</v>
      </c>
      <c r="J4271" s="27" t="s">
        <v>889</v>
      </c>
      <c r="K4271" s="27">
        <v>0</v>
      </c>
      <c r="L4271" s="27">
        <v>0.01</v>
      </c>
      <c r="M4271" s="27">
        <v>0.01</v>
      </c>
      <c r="N4271" s="27" t="s">
        <v>882</v>
      </c>
      <c r="O4271" s="30">
        <v>201804514</v>
      </c>
      <c r="P4271" s="22"/>
      <c r="Q4271" s="22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9"/>
    </row>
    <row r="4272" spans="1:29" x14ac:dyDescent="0.25">
      <c r="A4272" s="27">
        <v>1997</v>
      </c>
      <c r="B4272" s="27" t="s">
        <v>5312</v>
      </c>
      <c r="C4272" s="27" t="s">
        <v>674</v>
      </c>
      <c r="D4272" s="27" t="s">
        <v>3821</v>
      </c>
      <c r="E4272" s="27" t="s">
        <v>817</v>
      </c>
      <c r="F4272" s="28">
        <v>35650</v>
      </c>
      <c r="G4272" s="29">
        <v>0.52430555555555558</v>
      </c>
      <c r="H4272" s="28">
        <v>35650</v>
      </c>
      <c r="I4272" s="29">
        <v>0.64236111111111105</v>
      </c>
      <c r="J4272" s="27" t="s">
        <v>889</v>
      </c>
      <c r="K4272" s="27">
        <v>3</v>
      </c>
      <c r="L4272" s="27">
        <v>0</v>
      </c>
      <c r="M4272" s="27">
        <v>3</v>
      </c>
      <c r="N4272" s="27" t="s">
        <v>882</v>
      </c>
      <c r="O4272" s="30">
        <v>202103629</v>
      </c>
      <c r="P4272" s="22"/>
      <c r="Q4272" s="22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9"/>
    </row>
    <row r="4273" spans="1:29" x14ac:dyDescent="0.25">
      <c r="A4273" s="27">
        <v>1997</v>
      </c>
      <c r="B4273" s="27" t="s">
        <v>2674</v>
      </c>
      <c r="C4273" s="27" t="s">
        <v>2231</v>
      </c>
      <c r="D4273" s="27" t="s">
        <v>2581</v>
      </c>
      <c r="E4273" s="27" t="s">
        <v>2502</v>
      </c>
      <c r="F4273" s="28">
        <v>35650</v>
      </c>
      <c r="G4273" s="29">
        <v>0.56319444444444444</v>
      </c>
      <c r="H4273" s="28">
        <v>35650</v>
      </c>
      <c r="I4273" s="29">
        <v>0.74097222222222225</v>
      </c>
      <c r="J4273" s="27" t="s">
        <v>889</v>
      </c>
      <c r="K4273" s="27">
        <v>0.23</v>
      </c>
      <c r="L4273" s="27">
        <v>0</v>
      </c>
      <c r="M4273" s="27">
        <v>0.23</v>
      </c>
      <c r="N4273" s="27" t="s">
        <v>882</v>
      </c>
      <c r="O4273" s="30">
        <v>201706828</v>
      </c>
      <c r="P4273" s="22"/>
      <c r="Q4273" s="22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9"/>
    </row>
    <row r="4274" spans="1:29" x14ac:dyDescent="0.25">
      <c r="A4274" s="27">
        <v>1997</v>
      </c>
      <c r="B4274" s="27" t="s">
        <v>2674</v>
      </c>
      <c r="C4274" s="27" t="s">
        <v>2231</v>
      </c>
      <c r="D4274" s="27" t="s">
        <v>2581</v>
      </c>
      <c r="E4274" s="27" t="s">
        <v>2502</v>
      </c>
      <c r="F4274" s="28">
        <v>35650</v>
      </c>
      <c r="G4274" s="29">
        <v>0.82986111111111116</v>
      </c>
      <c r="H4274" s="28">
        <v>35650</v>
      </c>
      <c r="I4274" s="29">
        <v>0.96527777777777779</v>
      </c>
      <c r="J4274" s="27" t="s">
        <v>889</v>
      </c>
      <c r="K4274" s="27">
        <v>0.1</v>
      </c>
      <c r="L4274" s="27">
        <v>0</v>
      </c>
      <c r="M4274" s="27">
        <v>0.1</v>
      </c>
      <c r="N4274" s="27" t="s">
        <v>882</v>
      </c>
      <c r="O4274" s="30">
        <v>202008444</v>
      </c>
      <c r="P4274" s="22"/>
      <c r="Q4274" s="22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9"/>
    </row>
    <row r="4275" spans="1:29" x14ac:dyDescent="0.25">
      <c r="A4275" s="27">
        <v>1997</v>
      </c>
      <c r="B4275" s="27" t="s">
        <v>5312</v>
      </c>
      <c r="C4275" s="27" t="s">
        <v>674</v>
      </c>
      <c r="D4275" s="27" t="s">
        <v>3821</v>
      </c>
      <c r="E4275" s="27" t="s">
        <v>817</v>
      </c>
      <c r="F4275" s="28">
        <v>35650</v>
      </c>
      <c r="G4275" s="29">
        <v>0.8354166666666667</v>
      </c>
      <c r="H4275" s="28">
        <v>35650</v>
      </c>
      <c r="I4275" s="29">
        <v>0.91875000000000007</v>
      </c>
      <c r="J4275" s="27" t="s">
        <v>889</v>
      </c>
      <c r="K4275" s="27">
        <v>0.5</v>
      </c>
      <c r="L4275" s="27">
        <v>0</v>
      </c>
      <c r="M4275" s="27">
        <v>0.5</v>
      </c>
      <c r="N4275" s="27" t="s">
        <v>882</v>
      </c>
      <c r="O4275" s="30">
        <v>201804904</v>
      </c>
      <c r="P4275" s="22"/>
      <c r="Q4275" s="22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9"/>
    </row>
    <row r="4276" spans="1:29" x14ac:dyDescent="0.25">
      <c r="A4276" s="27">
        <v>1997</v>
      </c>
      <c r="B4276" s="27" t="s">
        <v>5310</v>
      </c>
      <c r="C4276" s="27" t="s">
        <v>674</v>
      </c>
      <c r="D4276" s="27" t="s">
        <v>1248</v>
      </c>
      <c r="E4276" s="27" t="s">
        <v>4461</v>
      </c>
      <c r="F4276" s="28">
        <v>35650</v>
      </c>
      <c r="G4276" s="29">
        <v>0.93055555555555547</v>
      </c>
      <c r="H4276" s="28">
        <v>35650</v>
      </c>
      <c r="I4276" s="29">
        <v>0.97569444444444453</v>
      </c>
      <c r="J4276" s="27" t="s">
        <v>889</v>
      </c>
      <c r="K4276" s="27">
        <v>0</v>
      </c>
      <c r="L4276" s="27">
        <v>0.05</v>
      </c>
      <c r="M4276" s="27">
        <v>0.05</v>
      </c>
      <c r="N4276" s="27" t="s">
        <v>882</v>
      </c>
      <c r="O4276" s="30">
        <v>202103312</v>
      </c>
      <c r="P4276" s="22"/>
      <c r="Q4276" s="22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9"/>
    </row>
    <row r="4277" spans="1:29" x14ac:dyDescent="0.25">
      <c r="A4277" s="27">
        <v>1997</v>
      </c>
      <c r="B4277" s="27" t="s">
        <v>2674</v>
      </c>
      <c r="C4277" s="27" t="s">
        <v>2231</v>
      </c>
      <c r="D4277" s="27" t="s">
        <v>2581</v>
      </c>
      <c r="E4277" s="27" t="s">
        <v>2502</v>
      </c>
      <c r="F4277" s="28">
        <v>35651</v>
      </c>
      <c r="G4277" s="29">
        <v>0.61805555555555558</v>
      </c>
      <c r="H4277" s="28">
        <v>35651</v>
      </c>
      <c r="I4277" s="29">
        <v>0.72916666666666663</v>
      </c>
      <c r="J4277" s="27" t="s">
        <v>889</v>
      </c>
      <c r="K4277" s="27">
        <v>2.8</v>
      </c>
      <c r="L4277" s="27">
        <v>0</v>
      </c>
      <c r="M4277" s="27">
        <v>2.8</v>
      </c>
      <c r="N4277" s="27" t="s">
        <v>882</v>
      </c>
      <c r="O4277" s="30">
        <v>201704136</v>
      </c>
      <c r="P4277" s="22"/>
      <c r="Q4277" s="22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9"/>
    </row>
    <row r="4278" spans="1:29" x14ac:dyDescent="0.25">
      <c r="A4278" s="27">
        <v>1997</v>
      </c>
      <c r="B4278" s="27" t="s">
        <v>1957</v>
      </c>
      <c r="C4278" s="27" t="s">
        <v>676</v>
      </c>
      <c r="D4278" s="27" t="s">
        <v>901</v>
      </c>
      <c r="E4278" s="27" t="s">
        <v>1063</v>
      </c>
      <c r="F4278" s="28">
        <v>35651</v>
      </c>
      <c r="G4278" s="29">
        <v>0.77430555555555547</v>
      </c>
      <c r="H4278" s="28">
        <v>35651</v>
      </c>
      <c r="I4278" s="29">
        <v>0.85763888888888884</v>
      </c>
      <c r="J4278" s="27" t="s">
        <v>889</v>
      </c>
      <c r="K4278" s="27">
        <v>0.03</v>
      </c>
      <c r="L4278" s="27">
        <v>0</v>
      </c>
      <c r="M4278" s="27">
        <v>0.03</v>
      </c>
      <c r="N4278" s="27" t="s">
        <v>882</v>
      </c>
      <c r="O4278" s="30">
        <v>201603694</v>
      </c>
      <c r="P4278" s="22"/>
      <c r="Q4278" s="22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9"/>
    </row>
    <row r="4279" spans="1:29" x14ac:dyDescent="0.25">
      <c r="A4279" s="27">
        <v>1997</v>
      </c>
      <c r="B4279" s="27" t="s">
        <v>5348</v>
      </c>
      <c r="C4279" s="27" t="s">
        <v>674</v>
      </c>
      <c r="D4279" s="27" t="s">
        <v>1248</v>
      </c>
      <c r="E4279" s="27" t="s">
        <v>3913</v>
      </c>
      <c r="F4279" s="28">
        <v>35651</v>
      </c>
      <c r="G4279" s="29">
        <v>0.78819444444444453</v>
      </c>
      <c r="H4279" s="28">
        <v>35651</v>
      </c>
      <c r="I4279" s="29">
        <v>0.81597222222222221</v>
      </c>
      <c r="J4279" s="27" t="s">
        <v>889</v>
      </c>
      <c r="K4279" s="27">
        <v>0.1</v>
      </c>
      <c r="L4279" s="27">
        <v>0</v>
      </c>
      <c r="M4279" s="27">
        <v>0.1</v>
      </c>
      <c r="N4279" s="27" t="s">
        <v>882</v>
      </c>
      <c r="O4279" s="30">
        <v>202007723</v>
      </c>
      <c r="P4279" s="22"/>
      <c r="Q4279" s="22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9"/>
    </row>
    <row r="4280" spans="1:29" x14ac:dyDescent="0.25">
      <c r="A4280" s="27">
        <v>1997</v>
      </c>
      <c r="B4280" s="27" t="s">
        <v>2674</v>
      </c>
      <c r="C4280" s="27" t="s">
        <v>2231</v>
      </c>
      <c r="D4280" s="27" t="s">
        <v>2581</v>
      </c>
      <c r="E4280" s="27" t="s">
        <v>2502</v>
      </c>
      <c r="F4280" s="28">
        <v>35652</v>
      </c>
      <c r="G4280" s="29">
        <v>0.51527777777777783</v>
      </c>
      <c r="H4280" s="28">
        <v>35652</v>
      </c>
      <c r="I4280" s="29">
        <v>0.9145833333333333</v>
      </c>
      <c r="J4280" s="27" t="s">
        <v>889</v>
      </c>
      <c r="K4280" s="27">
        <v>1.5</v>
      </c>
      <c r="L4280" s="27">
        <v>0</v>
      </c>
      <c r="M4280" s="27">
        <v>1.5</v>
      </c>
      <c r="N4280" s="27" t="s">
        <v>882</v>
      </c>
      <c r="O4280" s="30">
        <v>201905948</v>
      </c>
      <c r="P4280" s="22"/>
      <c r="Q4280" s="22"/>
      <c r="R4280" s="16"/>
      <c r="S4280" s="16"/>
      <c r="T4280" s="16"/>
      <c r="U4280" s="16"/>
      <c r="V4280" s="16"/>
      <c r="W4280" s="16"/>
      <c r="X4280" s="16"/>
      <c r="Y4280" s="16"/>
      <c r="Z4280" s="16"/>
      <c r="AA4280" s="16"/>
      <c r="AB4280" s="16"/>
      <c r="AC4280" s="19"/>
    </row>
    <row r="4281" spans="1:29" x14ac:dyDescent="0.25">
      <c r="A4281" s="27">
        <v>1997</v>
      </c>
      <c r="B4281" s="27" t="s">
        <v>2679</v>
      </c>
      <c r="C4281" s="27" t="s">
        <v>2231</v>
      </c>
      <c r="D4281" s="27" t="s">
        <v>2273</v>
      </c>
      <c r="E4281" s="27" t="s">
        <v>2273</v>
      </c>
      <c r="F4281" s="28">
        <v>35652</v>
      </c>
      <c r="G4281" s="29">
        <v>0.73611111111111116</v>
      </c>
      <c r="H4281" s="28">
        <v>35652</v>
      </c>
      <c r="I4281" s="29">
        <v>0.78541666666666676</v>
      </c>
      <c r="J4281" s="27"/>
      <c r="K4281" s="27">
        <v>0.11</v>
      </c>
      <c r="L4281" s="27">
        <v>0</v>
      </c>
      <c r="M4281" s="27">
        <v>0.11</v>
      </c>
      <c r="N4281" s="27" t="s">
        <v>2163</v>
      </c>
      <c r="O4281" s="30">
        <v>201904969</v>
      </c>
      <c r="P4281" s="22"/>
      <c r="Q4281" s="22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6"/>
      <c r="AB4281" s="16"/>
      <c r="AC4281" s="19"/>
    </row>
    <row r="4282" spans="1:29" x14ac:dyDescent="0.25">
      <c r="A4282" s="27">
        <v>1997</v>
      </c>
      <c r="B4282" s="27" t="s">
        <v>5305</v>
      </c>
      <c r="C4282" s="27" t="s">
        <v>674</v>
      </c>
      <c r="D4282" s="27" t="s">
        <v>853</v>
      </c>
      <c r="E4282" s="27" t="s">
        <v>1625</v>
      </c>
      <c r="F4282" s="28">
        <v>35653</v>
      </c>
      <c r="G4282" s="29">
        <v>0.1076388888888889</v>
      </c>
      <c r="H4282" s="28">
        <v>35653</v>
      </c>
      <c r="I4282" s="29">
        <v>0.24652777777777779</v>
      </c>
      <c r="J4282" s="27" t="s">
        <v>889</v>
      </c>
      <c r="K4282" s="27">
        <v>0</v>
      </c>
      <c r="L4282" s="27">
        <v>0.2</v>
      </c>
      <c r="M4282" s="27">
        <v>0.2</v>
      </c>
      <c r="N4282" s="27" t="s">
        <v>882</v>
      </c>
      <c r="O4282" s="30">
        <v>201706766</v>
      </c>
      <c r="P4282" s="22"/>
      <c r="Q4282" s="22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9"/>
    </row>
    <row r="4283" spans="1:29" x14ac:dyDescent="0.25">
      <c r="A4283" s="27">
        <v>1997</v>
      </c>
      <c r="B4283" s="27" t="s">
        <v>2631</v>
      </c>
      <c r="C4283" s="27" t="s">
        <v>2231</v>
      </c>
      <c r="D4283" s="27" t="s">
        <v>2232</v>
      </c>
      <c r="E4283" s="27" t="s">
        <v>2233</v>
      </c>
      <c r="F4283" s="28">
        <v>35653</v>
      </c>
      <c r="G4283" s="29">
        <v>0.61111111111111105</v>
      </c>
      <c r="H4283" s="28">
        <v>35653</v>
      </c>
      <c r="I4283" s="29">
        <v>0.78819444444444453</v>
      </c>
      <c r="J4283" s="27"/>
      <c r="K4283" s="27">
        <v>6</v>
      </c>
      <c r="L4283" s="27">
        <v>0</v>
      </c>
      <c r="M4283" s="27">
        <v>6</v>
      </c>
      <c r="N4283" s="27" t="s">
        <v>2163</v>
      </c>
      <c r="O4283" s="30">
        <v>202005146</v>
      </c>
      <c r="P4283" s="22"/>
      <c r="Q4283" s="22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9"/>
    </row>
    <row r="4284" spans="1:29" x14ac:dyDescent="0.25">
      <c r="A4284" s="27">
        <v>1997</v>
      </c>
      <c r="B4284" s="27" t="s">
        <v>1956</v>
      </c>
      <c r="C4284" s="27" t="s">
        <v>676</v>
      </c>
      <c r="D4284" s="27" t="s">
        <v>887</v>
      </c>
      <c r="E4284" s="27" t="s">
        <v>1418</v>
      </c>
      <c r="F4284" s="28">
        <v>35653</v>
      </c>
      <c r="G4284" s="29">
        <v>0.64583333333333337</v>
      </c>
      <c r="H4284" s="28">
        <v>35653</v>
      </c>
      <c r="I4284" s="29">
        <v>0.75694444444444453</v>
      </c>
      <c r="J4284" s="27" t="s">
        <v>889</v>
      </c>
      <c r="K4284" s="27">
        <v>0</v>
      </c>
      <c r="L4284" s="27">
        <v>0.2</v>
      </c>
      <c r="M4284" s="27">
        <v>0.2</v>
      </c>
      <c r="N4284" s="27" t="s">
        <v>882</v>
      </c>
      <c r="O4284" s="30">
        <v>201703602</v>
      </c>
      <c r="P4284" s="22"/>
      <c r="Q4284" s="22"/>
      <c r="R4284" s="16"/>
      <c r="S4284" s="16"/>
      <c r="T4284" s="16"/>
      <c r="U4284" s="16"/>
      <c r="V4284" s="16"/>
      <c r="W4284" s="16"/>
      <c r="X4284" s="16"/>
      <c r="Y4284" s="16"/>
      <c r="Z4284" s="16"/>
      <c r="AA4284" s="16"/>
      <c r="AB4284" s="16"/>
      <c r="AC4284" s="19"/>
    </row>
    <row r="4285" spans="1:29" x14ac:dyDescent="0.25">
      <c r="A4285" s="27">
        <v>1997</v>
      </c>
      <c r="B4285" s="27" t="s">
        <v>2674</v>
      </c>
      <c r="C4285" s="27" t="s">
        <v>2231</v>
      </c>
      <c r="D4285" s="27" t="s">
        <v>2581</v>
      </c>
      <c r="E4285" s="27" t="s">
        <v>2502</v>
      </c>
      <c r="F4285" s="28">
        <v>35653</v>
      </c>
      <c r="G4285" s="29">
        <v>0.6875</v>
      </c>
      <c r="H4285" s="28">
        <v>35654</v>
      </c>
      <c r="I4285" s="29">
        <v>0.85416666666666663</v>
      </c>
      <c r="J4285" s="27" t="s">
        <v>889</v>
      </c>
      <c r="K4285" s="27">
        <v>0.02</v>
      </c>
      <c r="L4285" s="27">
        <v>0</v>
      </c>
      <c r="M4285" s="27">
        <v>0.02</v>
      </c>
      <c r="N4285" s="27" t="s">
        <v>882</v>
      </c>
      <c r="O4285" s="30">
        <v>201907321</v>
      </c>
      <c r="P4285" s="22"/>
      <c r="Q4285" s="22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9"/>
    </row>
    <row r="4286" spans="1:29" x14ac:dyDescent="0.25">
      <c r="A4286" s="27">
        <v>1997</v>
      </c>
      <c r="B4286" s="27" t="s">
        <v>5303</v>
      </c>
      <c r="C4286" s="27" t="s">
        <v>674</v>
      </c>
      <c r="D4286" s="27" t="s">
        <v>853</v>
      </c>
      <c r="E4286" s="27" t="s">
        <v>1625</v>
      </c>
      <c r="F4286" s="28">
        <v>35653</v>
      </c>
      <c r="G4286" s="29">
        <v>0.73958333333333337</v>
      </c>
      <c r="H4286" s="28">
        <v>35653</v>
      </c>
      <c r="I4286" s="29">
        <v>0.77083333333333337</v>
      </c>
      <c r="J4286" s="27" t="s">
        <v>889</v>
      </c>
      <c r="K4286" s="27">
        <v>0</v>
      </c>
      <c r="L4286" s="27">
        <v>0.03</v>
      </c>
      <c r="M4286" s="27">
        <v>0.03</v>
      </c>
      <c r="N4286" s="27" t="s">
        <v>882</v>
      </c>
      <c r="O4286" s="30">
        <v>202006302</v>
      </c>
      <c r="P4286" s="22"/>
      <c r="Q4286" s="22"/>
      <c r="R4286" s="16"/>
      <c r="S4286" s="16"/>
      <c r="T4286" s="16"/>
      <c r="U4286" s="16"/>
      <c r="V4286" s="16"/>
      <c r="W4286" s="16"/>
      <c r="X4286" s="16"/>
      <c r="Y4286" s="16"/>
      <c r="Z4286" s="16"/>
      <c r="AA4286" s="16"/>
      <c r="AB4286" s="16"/>
      <c r="AC4286" s="19"/>
    </row>
    <row r="4287" spans="1:29" x14ac:dyDescent="0.25">
      <c r="A4287" s="27">
        <v>1997</v>
      </c>
      <c r="B4287" s="27" t="s">
        <v>5307</v>
      </c>
      <c r="C4287" s="27" t="s">
        <v>674</v>
      </c>
      <c r="D4287" s="27" t="s">
        <v>752</v>
      </c>
      <c r="E4287" s="27" t="s">
        <v>5160</v>
      </c>
      <c r="F4287" s="28">
        <v>35653</v>
      </c>
      <c r="G4287" s="29">
        <v>0.85069444444444453</v>
      </c>
      <c r="H4287" s="28">
        <v>35653</v>
      </c>
      <c r="I4287" s="29">
        <v>0.89236111111111116</v>
      </c>
      <c r="J4287" s="27" t="s">
        <v>889</v>
      </c>
      <c r="K4287" s="27">
        <v>1</v>
      </c>
      <c r="L4287" s="27">
        <v>0.15</v>
      </c>
      <c r="M4287" s="27">
        <v>1.1499999999999999</v>
      </c>
      <c r="N4287" s="27" t="s">
        <v>882</v>
      </c>
      <c r="O4287" s="30">
        <v>201911913</v>
      </c>
      <c r="P4287" s="22"/>
      <c r="Q4287" s="22"/>
      <c r="R4287" s="16"/>
      <c r="S4287" s="16"/>
      <c r="T4287" s="16"/>
      <c r="U4287" s="16"/>
      <c r="V4287" s="16"/>
      <c r="W4287" s="16"/>
      <c r="X4287" s="16"/>
      <c r="Y4287" s="16"/>
      <c r="Z4287" s="16"/>
      <c r="AA4287" s="16"/>
      <c r="AB4287" s="16"/>
      <c r="AC4287" s="19"/>
    </row>
    <row r="4288" spans="1:29" x14ac:dyDescent="0.25">
      <c r="A4288" s="27">
        <v>1997</v>
      </c>
      <c r="B4288" s="27" t="s">
        <v>2771</v>
      </c>
      <c r="C4288" s="27" t="s">
        <v>2231</v>
      </c>
      <c r="D4288" s="27" t="s">
        <v>2772</v>
      </c>
      <c r="E4288" s="27" t="s">
        <v>2773</v>
      </c>
      <c r="F4288" s="28">
        <v>35653</v>
      </c>
      <c r="G4288" s="29">
        <v>0.95416666666666661</v>
      </c>
      <c r="H4288" s="28">
        <v>35653</v>
      </c>
      <c r="I4288" s="29">
        <v>0.99722222222222223</v>
      </c>
      <c r="J4288" s="27" t="s">
        <v>889</v>
      </c>
      <c r="K4288" s="27">
        <v>0</v>
      </c>
      <c r="L4288" s="27">
        <v>2.5000000000000001E-2</v>
      </c>
      <c r="M4288" s="27">
        <v>2.5000000000000001E-2</v>
      </c>
      <c r="N4288" s="27" t="s">
        <v>882</v>
      </c>
      <c r="O4288" s="30">
        <v>202102694</v>
      </c>
      <c r="P4288" s="22"/>
      <c r="Q4288" s="22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9"/>
    </row>
    <row r="4289" spans="1:29" x14ac:dyDescent="0.25">
      <c r="A4289" s="27">
        <v>1997</v>
      </c>
      <c r="B4289" s="27" t="s">
        <v>5303</v>
      </c>
      <c r="C4289" s="27" t="s">
        <v>674</v>
      </c>
      <c r="D4289" s="27" t="s">
        <v>853</v>
      </c>
      <c r="E4289" s="27" t="s">
        <v>1625</v>
      </c>
      <c r="F4289" s="28">
        <v>35654</v>
      </c>
      <c r="G4289" s="29">
        <v>0.12152777777777778</v>
      </c>
      <c r="H4289" s="28">
        <v>35654</v>
      </c>
      <c r="I4289" s="29">
        <v>0.20486111111111113</v>
      </c>
      <c r="J4289" s="27" t="s">
        <v>889</v>
      </c>
      <c r="K4289" s="27">
        <v>0</v>
      </c>
      <c r="L4289" s="27">
        <v>1</v>
      </c>
      <c r="M4289" s="27">
        <v>1</v>
      </c>
      <c r="N4289" s="27" t="s">
        <v>882</v>
      </c>
      <c r="O4289" s="30">
        <v>202102695</v>
      </c>
      <c r="P4289" s="22"/>
      <c r="Q4289" s="22"/>
      <c r="R4289" s="16"/>
      <c r="S4289" s="16"/>
      <c r="T4289" s="16"/>
      <c r="U4289" s="16"/>
      <c r="V4289" s="16"/>
      <c r="W4289" s="16"/>
      <c r="X4289" s="16"/>
      <c r="Y4289" s="16"/>
      <c r="Z4289" s="16"/>
      <c r="AA4289" s="16"/>
      <c r="AB4289" s="16"/>
      <c r="AC4289" s="19"/>
    </row>
    <row r="4290" spans="1:29" x14ac:dyDescent="0.25">
      <c r="A4290" s="27">
        <v>1997</v>
      </c>
      <c r="B4290" s="27" t="s">
        <v>5303</v>
      </c>
      <c r="C4290" s="27" t="s">
        <v>674</v>
      </c>
      <c r="D4290" s="27" t="s">
        <v>853</v>
      </c>
      <c r="E4290" s="27" t="s">
        <v>1625</v>
      </c>
      <c r="F4290" s="28">
        <v>35654</v>
      </c>
      <c r="G4290" s="29">
        <v>0.50694444444444442</v>
      </c>
      <c r="H4290" s="28">
        <v>35654</v>
      </c>
      <c r="I4290" s="29">
        <v>0.56944444444444442</v>
      </c>
      <c r="J4290" s="27" t="s">
        <v>889</v>
      </c>
      <c r="K4290" s="27">
        <v>0.1</v>
      </c>
      <c r="L4290" s="27">
        <v>0.15</v>
      </c>
      <c r="M4290" s="27">
        <v>0.25</v>
      </c>
      <c r="N4290" s="27" t="s">
        <v>882</v>
      </c>
      <c r="O4290" s="30">
        <v>201908687</v>
      </c>
      <c r="P4290" s="22"/>
      <c r="Q4290" s="22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9"/>
    </row>
    <row r="4291" spans="1:29" x14ac:dyDescent="0.25">
      <c r="A4291" s="27">
        <v>1997</v>
      </c>
      <c r="B4291" s="27" t="s">
        <v>5300</v>
      </c>
      <c r="C4291" s="27" t="s">
        <v>674</v>
      </c>
      <c r="D4291" s="27" t="s">
        <v>3824</v>
      </c>
      <c r="E4291" s="27" t="s">
        <v>3825</v>
      </c>
      <c r="F4291" s="28">
        <v>35654</v>
      </c>
      <c r="G4291" s="29">
        <v>0.54861111111111105</v>
      </c>
      <c r="H4291" s="28">
        <v>35654</v>
      </c>
      <c r="I4291" s="29">
        <v>0.56944444444444442</v>
      </c>
      <c r="J4291" s="27" t="s">
        <v>889</v>
      </c>
      <c r="K4291" s="27">
        <v>0</v>
      </c>
      <c r="L4291" s="27">
        <v>0.01</v>
      </c>
      <c r="M4291" s="27">
        <v>0.01</v>
      </c>
      <c r="N4291" s="27" t="s">
        <v>882</v>
      </c>
      <c r="O4291" s="30">
        <v>201910371</v>
      </c>
      <c r="P4291" s="22"/>
      <c r="Q4291" s="22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9"/>
    </row>
    <row r="4292" spans="1:29" x14ac:dyDescent="0.25">
      <c r="A4292" s="27">
        <v>1997</v>
      </c>
      <c r="B4292" s="27" t="s">
        <v>2758</v>
      </c>
      <c r="C4292" s="27" t="s">
        <v>2231</v>
      </c>
      <c r="D4292" s="27" t="s">
        <v>2560</v>
      </c>
      <c r="E4292" s="27" t="s">
        <v>2759</v>
      </c>
      <c r="F4292" s="28">
        <v>35654</v>
      </c>
      <c r="G4292" s="29">
        <v>0.59444444444444444</v>
      </c>
      <c r="H4292" s="28">
        <v>35655</v>
      </c>
      <c r="I4292" s="29">
        <v>0.59513888888888888</v>
      </c>
      <c r="J4292" s="27"/>
      <c r="K4292" s="27">
        <v>0</v>
      </c>
      <c r="L4292" s="27">
        <v>3</v>
      </c>
      <c r="M4292" s="27">
        <v>3</v>
      </c>
      <c r="N4292" s="27" t="s">
        <v>2163</v>
      </c>
      <c r="O4292" s="30">
        <v>202102693</v>
      </c>
      <c r="P4292" s="22"/>
      <c r="Q4292" s="22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9"/>
    </row>
    <row r="4293" spans="1:29" x14ac:dyDescent="0.25">
      <c r="A4293" s="27">
        <v>1997</v>
      </c>
      <c r="B4293" s="27" t="s">
        <v>5298</v>
      </c>
      <c r="C4293" s="27" t="s">
        <v>674</v>
      </c>
      <c r="D4293" s="27" t="s">
        <v>3939</v>
      </c>
      <c r="E4293" s="27" t="s">
        <v>3940</v>
      </c>
      <c r="F4293" s="28">
        <v>35654</v>
      </c>
      <c r="G4293" s="29">
        <v>0.59722222222222221</v>
      </c>
      <c r="H4293" s="28">
        <v>35654</v>
      </c>
      <c r="I4293" s="29">
        <v>0.71180555555555547</v>
      </c>
      <c r="J4293" s="27" t="s">
        <v>889</v>
      </c>
      <c r="K4293" s="27">
        <v>0</v>
      </c>
      <c r="L4293" s="27">
        <v>0.1</v>
      </c>
      <c r="M4293" s="27">
        <v>0.1</v>
      </c>
      <c r="N4293" s="27" t="s">
        <v>882</v>
      </c>
      <c r="O4293" s="30">
        <v>201905328</v>
      </c>
      <c r="P4293" s="22"/>
      <c r="Q4293" s="22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9"/>
    </row>
    <row r="4294" spans="1:29" x14ac:dyDescent="0.25">
      <c r="A4294" s="27">
        <v>1997</v>
      </c>
      <c r="B4294" s="27" t="s">
        <v>5296</v>
      </c>
      <c r="C4294" s="27" t="s">
        <v>674</v>
      </c>
      <c r="D4294" s="27" t="s">
        <v>752</v>
      </c>
      <c r="E4294" s="27" t="s">
        <v>1996</v>
      </c>
      <c r="F4294" s="28">
        <v>35654</v>
      </c>
      <c r="G4294" s="29">
        <v>0.63194444444444442</v>
      </c>
      <c r="H4294" s="28">
        <v>35654</v>
      </c>
      <c r="I4294" s="29">
        <v>0.76041666666666663</v>
      </c>
      <c r="J4294" s="27" t="s">
        <v>889</v>
      </c>
      <c r="K4294" s="27">
        <v>0</v>
      </c>
      <c r="L4294" s="27">
        <v>1</v>
      </c>
      <c r="M4294" s="27">
        <v>1</v>
      </c>
      <c r="N4294" s="27" t="s">
        <v>882</v>
      </c>
      <c r="O4294" s="30">
        <v>201909935</v>
      </c>
      <c r="P4294" s="22"/>
      <c r="Q4294" s="22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9"/>
    </row>
    <row r="4295" spans="1:29" x14ac:dyDescent="0.25">
      <c r="A4295" s="27">
        <v>1997</v>
      </c>
      <c r="B4295" s="27" t="s">
        <v>5299</v>
      </c>
      <c r="C4295" s="27" t="s">
        <v>674</v>
      </c>
      <c r="D4295" s="27" t="s">
        <v>3933</v>
      </c>
      <c r="E4295" s="27" t="s">
        <v>813</v>
      </c>
      <c r="F4295" s="28">
        <v>35654</v>
      </c>
      <c r="G4295" s="29">
        <v>0.64583333333333337</v>
      </c>
      <c r="H4295" s="28">
        <v>35654</v>
      </c>
      <c r="I4295" s="29">
        <v>0.69444444444444453</v>
      </c>
      <c r="J4295" s="27" t="s">
        <v>889</v>
      </c>
      <c r="K4295" s="27">
        <v>0</v>
      </c>
      <c r="L4295" s="27">
        <v>0.1</v>
      </c>
      <c r="M4295" s="27">
        <v>0.1</v>
      </c>
      <c r="N4295" s="27" t="s">
        <v>882</v>
      </c>
      <c r="O4295" s="30">
        <v>201604666</v>
      </c>
      <c r="P4295" s="22"/>
      <c r="Q4295" s="22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9"/>
    </row>
    <row r="4296" spans="1:29" x14ac:dyDescent="0.25">
      <c r="A4296" s="27">
        <v>1997</v>
      </c>
      <c r="B4296" s="27" t="s">
        <v>5504</v>
      </c>
      <c r="C4296" s="27" t="s">
        <v>674</v>
      </c>
      <c r="D4296" s="27" t="s">
        <v>3841</v>
      </c>
      <c r="E4296" s="27" t="s">
        <v>1047</v>
      </c>
      <c r="F4296" s="28">
        <v>35654</v>
      </c>
      <c r="G4296" s="29">
        <v>0.69791666666666663</v>
      </c>
      <c r="H4296" s="28">
        <v>35654</v>
      </c>
      <c r="I4296" s="29">
        <v>0.75694444444444453</v>
      </c>
      <c r="J4296" s="27" t="s">
        <v>889</v>
      </c>
      <c r="K4296" s="27">
        <v>0</v>
      </c>
      <c r="L4296" s="27">
        <v>0.1</v>
      </c>
      <c r="M4296" s="27">
        <v>0.1</v>
      </c>
      <c r="N4296" s="27" t="s">
        <v>882</v>
      </c>
      <c r="O4296" s="30">
        <v>201806787</v>
      </c>
      <c r="P4296" s="22"/>
      <c r="Q4296" s="22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9"/>
    </row>
    <row r="4297" spans="1:29" x14ac:dyDescent="0.25">
      <c r="A4297" s="27">
        <v>1997</v>
      </c>
      <c r="B4297" s="27" t="s">
        <v>5298</v>
      </c>
      <c r="C4297" s="27" t="s">
        <v>674</v>
      </c>
      <c r="D4297" s="27" t="s">
        <v>3939</v>
      </c>
      <c r="E4297" s="27" t="s">
        <v>3940</v>
      </c>
      <c r="F4297" s="28">
        <v>35654</v>
      </c>
      <c r="G4297" s="29">
        <v>0.71180555555555547</v>
      </c>
      <c r="H4297" s="28">
        <v>35654</v>
      </c>
      <c r="I4297" s="29">
        <v>0.76388888888888884</v>
      </c>
      <c r="J4297" s="27" t="s">
        <v>889</v>
      </c>
      <c r="K4297" s="27">
        <v>0</v>
      </c>
      <c r="L4297" s="27">
        <v>0.2</v>
      </c>
      <c r="M4297" s="27">
        <v>0.2</v>
      </c>
      <c r="N4297" s="27" t="s">
        <v>882</v>
      </c>
      <c r="O4297" s="30">
        <v>202006562</v>
      </c>
      <c r="P4297" s="22"/>
      <c r="Q4297" s="22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9"/>
    </row>
    <row r="4298" spans="1:29" x14ac:dyDescent="0.25">
      <c r="A4298" s="27">
        <v>1997</v>
      </c>
      <c r="B4298" s="27" t="s">
        <v>5308</v>
      </c>
      <c r="C4298" s="27" t="s">
        <v>674</v>
      </c>
      <c r="D4298" s="27" t="s">
        <v>3841</v>
      </c>
      <c r="E4298" s="27" t="s">
        <v>5309</v>
      </c>
      <c r="F4298" s="28">
        <v>35654</v>
      </c>
      <c r="G4298" s="29">
        <v>0.72569444444444453</v>
      </c>
      <c r="H4298" s="28">
        <v>35654</v>
      </c>
      <c r="I4298" s="29">
        <v>0.74305555555555547</v>
      </c>
      <c r="J4298" s="27" t="s">
        <v>889</v>
      </c>
      <c r="K4298" s="27">
        <v>0</v>
      </c>
      <c r="L4298" s="27">
        <v>0.05</v>
      </c>
      <c r="M4298" s="27">
        <v>0.05</v>
      </c>
      <c r="N4298" s="27" t="s">
        <v>882</v>
      </c>
      <c r="O4298" s="30">
        <v>201907347</v>
      </c>
      <c r="P4298" s="22"/>
      <c r="Q4298" s="22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6"/>
      <c r="AB4298" s="16"/>
      <c r="AC4298" s="19"/>
    </row>
    <row r="4299" spans="1:29" x14ac:dyDescent="0.25">
      <c r="A4299" s="27">
        <v>1997</v>
      </c>
      <c r="B4299" s="27" t="s">
        <v>5297</v>
      </c>
      <c r="C4299" s="27" t="s">
        <v>674</v>
      </c>
      <c r="D4299" s="27" t="s">
        <v>3827</v>
      </c>
      <c r="E4299" s="27" t="s">
        <v>4403</v>
      </c>
      <c r="F4299" s="28">
        <v>35654</v>
      </c>
      <c r="G4299" s="29">
        <v>0.72916666666666663</v>
      </c>
      <c r="H4299" s="28">
        <v>35654</v>
      </c>
      <c r="I4299" s="29">
        <v>0.81944444444444453</v>
      </c>
      <c r="J4299" s="27" t="s">
        <v>889</v>
      </c>
      <c r="K4299" s="27">
        <v>0</v>
      </c>
      <c r="L4299" s="27">
        <v>0.2</v>
      </c>
      <c r="M4299" s="27">
        <v>0.2</v>
      </c>
      <c r="N4299" s="27" t="s">
        <v>882</v>
      </c>
      <c r="O4299" s="30">
        <v>201806306</v>
      </c>
      <c r="P4299" s="22"/>
      <c r="Q4299" s="22"/>
      <c r="R4299" s="16"/>
      <c r="S4299" s="16"/>
      <c r="T4299" s="16"/>
      <c r="U4299" s="16"/>
      <c r="V4299" s="16"/>
      <c r="W4299" s="16"/>
      <c r="X4299" s="16"/>
      <c r="Y4299" s="16"/>
      <c r="Z4299" s="16"/>
      <c r="AA4299" s="16"/>
      <c r="AB4299" s="16"/>
      <c r="AC4299" s="19"/>
    </row>
    <row r="4300" spans="1:29" x14ac:dyDescent="0.25">
      <c r="A4300" s="27">
        <v>1997</v>
      </c>
      <c r="B4300" s="27" t="s">
        <v>5504</v>
      </c>
      <c r="C4300" s="27" t="s">
        <v>674</v>
      </c>
      <c r="D4300" s="27" t="s">
        <v>3841</v>
      </c>
      <c r="E4300" s="27" t="s">
        <v>1047</v>
      </c>
      <c r="F4300" s="28">
        <v>35654</v>
      </c>
      <c r="G4300" s="29">
        <v>0.91666666666666663</v>
      </c>
      <c r="H4300" s="28">
        <v>35654</v>
      </c>
      <c r="I4300" s="29">
        <v>0.95138888888888884</v>
      </c>
      <c r="J4300" s="27" t="s">
        <v>889</v>
      </c>
      <c r="K4300" s="27">
        <v>0</v>
      </c>
      <c r="L4300" s="27">
        <v>0.03</v>
      </c>
      <c r="M4300" s="27">
        <v>0.03</v>
      </c>
      <c r="N4300" s="27" t="s">
        <v>882</v>
      </c>
      <c r="O4300" s="30">
        <v>201906777</v>
      </c>
      <c r="P4300" s="22"/>
      <c r="Q4300" s="22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9"/>
    </row>
    <row r="4301" spans="1:29" x14ac:dyDescent="0.25">
      <c r="A4301" s="27">
        <v>1997</v>
      </c>
      <c r="B4301" s="27" t="s">
        <v>5294</v>
      </c>
      <c r="C4301" s="27" t="s">
        <v>674</v>
      </c>
      <c r="D4301" s="27" t="s">
        <v>3939</v>
      </c>
      <c r="E4301" s="27" t="s">
        <v>777</v>
      </c>
      <c r="F4301" s="28">
        <v>35655</v>
      </c>
      <c r="G4301" s="29">
        <v>9.7222222222222224E-2</v>
      </c>
      <c r="H4301" s="28">
        <v>35655</v>
      </c>
      <c r="I4301" s="29">
        <v>0.15277777777777776</v>
      </c>
      <c r="J4301" s="27" t="s">
        <v>889</v>
      </c>
      <c r="K4301" s="27">
        <v>0</v>
      </c>
      <c r="L4301" s="27">
        <v>0.1</v>
      </c>
      <c r="M4301" s="27">
        <v>0.1</v>
      </c>
      <c r="N4301" s="27" t="s">
        <v>882</v>
      </c>
      <c r="O4301" s="30">
        <v>201705812</v>
      </c>
      <c r="P4301" s="22"/>
      <c r="Q4301" s="22"/>
      <c r="R4301" s="16"/>
      <c r="S4301" s="16"/>
      <c r="T4301" s="16"/>
      <c r="U4301" s="16"/>
      <c r="V4301" s="16"/>
      <c r="W4301" s="16"/>
      <c r="X4301" s="16"/>
      <c r="Y4301" s="16"/>
      <c r="Z4301" s="16"/>
      <c r="AA4301" s="16"/>
      <c r="AB4301" s="16"/>
      <c r="AC4301" s="19"/>
    </row>
    <row r="4302" spans="1:29" x14ac:dyDescent="0.25">
      <c r="A4302" s="27">
        <v>1997</v>
      </c>
      <c r="B4302" s="27" t="s">
        <v>5293</v>
      </c>
      <c r="C4302" s="27" t="s">
        <v>674</v>
      </c>
      <c r="D4302" s="27" t="s">
        <v>853</v>
      </c>
      <c r="E4302" s="27" t="s">
        <v>4204</v>
      </c>
      <c r="F4302" s="28">
        <v>35655</v>
      </c>
      <c r="G4302" s="29">
        <v>0.14583333333333334</v>
      </c>
      <c r="H4302" s="28">
        <v>35655</v>
      </c>
      <c r="I4302" s="29">
        <v>0.19097222222222221</v>
      </c>
      <c r="J4302" s="27" t="s">
        <v>889</v>
      </c>
      <c r="K4302" s="27">
        <v>0</v>
      </c>
      <c r="L4302" s="27">
        <v>0.1</v>
      </c>
      <c r="M4302" s="27">
        <v>0.1</v>
      </c>
      <c r="N4302" s="27" t="s">
        <v>882</v>
      </c>
      <c r="O4302" s="30">
        <v>201900131</v>
      </c>
      <c r="P4302" s="22"/>
      <c r="Q4302" s="22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6"/>
      <c r="AB4302" s="16"/>
      <c r="AC4302" s="19"/>
    </row>
    <row r="4303" spans="1:29" x14ac:dyDescent="0.25">
      <c r="A4303" s="27">
        <v>1997</v>
      </c>
      <c r="B4303" s="27" t="s">
        <v>5295</v>
      </c>
      <c r="C4303" s="27" t="s">
        <v>674</v>
      </c>
      <c r="D4303" s="27" t="s">
        <v>752</v>
      </c>
      <c r="E4303" s="27" t="s">
        <v>5073</v>
      </c>
      <c r="F4303" s="28">
        <v>35655</v>
      </c>
      <c r="G4303" s="29">
        <v>0.59375</v>
      </c>
      <c r="H4303" s="28">
        <v>35655</v>
      </c>
      <c r="I4303" s="29">
        <v>0.61111111111111105</v>
      </c>
      <c r="J4303" s="27" t="s">
        <v>889</v>
      </c>
      <c r="K4303" s="27">
        <v>0</v>
      </c>
      <c r="L4303" s="27">
        <v>0.05</v>
      </c>
      <c r="M4303" s="27">
        <v>0.05</v>
      </c>
      <c r="N4303" s="27" t="s">
        <v>882</v>
      </c>
      <c r="O4303" s="30">
        <v>201706083</v>
      </c>
      <c r="P4303" s="22"/>
      <c r="Q4303" s="22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9"/>
    </row>
    <row r="4304" spans="1:29" x14ac:dyDescent="0.25">
      <c r="A4304" s="27">
        <v>1997</v>
      </c>
      <c r="B4304" s="27" t="s">
        <v>5303</v>
      </c>
      <c r="C4304" s="27" t="s">
        <v>674</v>
      </c>
      <c r="D4304" s="27" t="s">
        <v>853</v>
      </c>
      <c r="E4304" s="27" t="s">
        <v>1625</v>
      </c>
      <c r="F4304" s="28">
        <v>35655</v>
      </c>
      <c r="G4304" s="29">
        <v>0.59722222222222221</v>
      </c>
      <c r="H4304" s="28">
        <v>35655</v>
      </c>
      <c r="I4304" s="29">
        <v>0.63541666666666663</v>
      </c>
      <c r="J4304" s="27" t="s">
        <v>889</v>
      </c>
      <c r="K4304" s="27">
        <v>0</v>
      </c>
      <c r="L4304" s="27">
        <v>0.05</v>
      </c>
      <c r="M4304" s="27">
        <v>0.05</v>
      </c>
      <c r="N4304" s="27" t="s">
        <v>882</v>
      </c>
      <c r="O4304" s="30">
        <v>201706117</v>
      </c>
      <c r="P4304" s="22"/>
      <c r="Q4304" s="22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9"/>
    </row>
    <row r="4305" spans="1:29" x14ac:dyDescent="0.25">
      <c r="A4305" s="27">
        <v>1997</v>
      </c>
      <c r="B4305" s="27" t="s">
        <v>5290</v>
      </c>
      <c r="C4305" s="27" t="s">
        <v>674</v>
      </c>
      <c r="D4305" s="27" t="s">
        <v>3933</v>
      </c>
      <c r="E4305" s="27" t="s">
        <v>813</v>
      </c>
      <c r="F4305" s="28">
        <v>35655</v>
      </c>
      <c r="G4305" s="29">
        <v>0.61805555555555558</v>
      </c>
      <c r="H4305" s="28">
        <v>35655</v>
      </c>
      <c r="I4305" s="29">
        <v>0.72222222222222221</v>
      </c>
      <c r="J4305" s="27" t="s">
        <v>889</v>
      </c>
      <c r="K4305" s="27">
        <v>0</v>
      </c>
      <c r="L4305" s="27">
        <v>0.1</v>
      </c>
      <c r="M4305" s="27">
        <v>0.1</v>
      </c>
      <c r="N4305" s="27" t="s">
        <v>882</v>
      </c>
      <c r="O4305" s="30">
        <v>201907321</v>
      </c>
      <c r="P4305" s="22"/>
      <c r="Q4305" s="22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9"/>
    </row>
    <row r="4306" spans="1:29" x14ac:dyDescent="0.25">
      <c r="A4306" s="27">
        <v>1997</v>
      </c>
      <c r="B4306" s="27" t="s">
        <v>5303</v>
      </c>
      <c r="C4306" s="27" t="s">
        <v>674</v>
      </c>
      <c r="D4306" s="27" t="s">
        <v>853</v>
      </c>
      <c r="E4306" s="27" t="s">
        <v>1625</v>
      </c>
      <c r="F4306" s="28">
        <v>35655</v>
      </c>
      <c r="G4306" s="29">
        <v>0.65625</v>
      </c>
      <c r="H4306" s="28">
        <v>35655</v>
      </c>
      <c r="I4306" s="29">
        <v>0.75</v>
      </c>
      <c r="J4306" s="27" t="s">
        <v>889</v>
      </c>
      <c r="K4306" s="27">
        <v>0</v>
      </c>
      <c r="L4306" s="27">
        <v>0.3</v>
      </c>
      <c r="M4306" s="27">
        <v>0.3</v>
      </c>
      <c r="N4306" s="27" t="s">
        <v>882</v>
      </c>
      <c r="O4306" s="30">
        <v>201904810</v>
      </c>
      <c r="P4306" s="22"/>
      <c r="Q4306" s="22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9"/>
    </row>
    <row r="4307" spans="1:29" x14ac:dyDescent="0.25">
      <c r="A4307" s="27">
        <v>1997</v>
      </c>
      <c r="B4307" s="27" t="s">
        <v>5296</v>
      </c>
      <c r="C4307" s="27" t="s">
        <v>674</v>
      </c>
      <c r="D4307" s="27" t="s">
        <v>752</v>
      </c>
      <c r="E4307" s="27" t="s">
        <v>1996</v>
      </c>
      <c r="F4307" s="28">
        <v>35655</v>
      </c>
      <c r="G4307" s="29">
        <v>0.66666666666666663</v>
      </c>
      <c r="H4307" s="28">
        <v>35655</v>
      </c>
      <c r="I4307" s="29">
        <v>0.72916666666666663</v>
      </c>
      <c r="J4307" s="27" t="s">
        <v>889</v>
      </c>
      <c r="K4307" s="27">
        <v>0</v>
      </c>
      <c r="L4307" s="27">
        <v>0.15</v>
      </c>
      <c r="M4307" s="27">
        <v>0.15</v>
      </c>
      <c r="N4307" s="27" t="s">
        <v>882</v>
      </c>
      <c r="O4307" s="30">
        <v>201700494</v>
      </c>
      <c r="P4307" s="22"/>
      <c r="Q4307" s="22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9"/>
    </row>
    <row r="4308" spans="1:29" x14ac:dyDescent="0.25">
      <c r="A4308" s="27">
        <v>1997</v>
      </c>
      <c r="B4308" s="27" t="s">
        <v>5294</v>
      </c>
      <c r="C4308" s="27" t="s">
        <v>674</v>
      </c>
      <c r="D4308" s="27" t="s">
        <v>3939</v>
      </c>
      <c r="E4308" s="27" t="s">
        <v>777</v>
      </c>
      <c r="F4308" s="28">
        <v>35655</v>
      </c>
      <c r="G4308" s="29">
        <v>0.6875</v>
      </c>
      <c r="H4308" s="28">
        <v>35655</v>
      </c>
      <c r="I4308" s="29">
        <v>0.79166666666666663</v>
      </c>
      <c r="J4308" s="27" t="s">
        <v>889</v>
      </c>
      <c r="K4308" s="27">
        <v>0</v>
      </c>
      <c r="L4308" s="27">
        <v>0.5</v>
      </c>
      <c r="M4308" s="27">
        <v>0.5</v>
      </c>
      <c r="N4308" s="27" t="s">
        <v>882</v>
      </c>
      <c r="O4308" s="30">
        <v>200900568</v>
      </c>
      <c r="P4308" s="22"/>
      <c r="Q4308" s="22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9"/>
    </row>
    <row r="4309" spans="1:29" x14ac:dyDescent="0.25">
      <c r="A4309" s="27">
        <v>1997</v>
      </c>
      <c r="B4309" s="27" t="s">
        <v>5292</v>
      </c>
      <c r="C4309" s="27" t="s">
        <v>674</v>
      </c>
      <c r="D4309" s="27" t="s">
        <v>752</v>
      </c>
      <c r="E4309" s="27" t="s">
        <v>5010</v>
      </c>
      <c r="F4309" s="28">
        <v>35655</v>
      </c>
      <c r="G4309" s="29">
        <v>0.73958333333333337</v>
      </c>
      <c r="H4309" s="28">
        <v>35655</v>
      </c>
      <c r="I4309" s="29">
        <v>0.78819444444444453</v>
      </c>
      <c r="J4309" s="27" t="s">
        <v>889</v>
      </c>
      <c r="K4309" s="27">
        <v>0</v>
      </c>
      <c r="L4309" s="27">
        <v>0.1</v>
      </c>
      <c r="M4309" s="27">
        <v>0.1</v>
      </c>
      <c r="N4309" s="27" t="s">
        <v>882</v>
      </c>
      <c r="O4309" s="30">
        <v>201900188</v>
      </c>
      <c r="P4309" s="22"/>
      <c r="Q4309" s="22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9"/>
    </row>
    <row r="4310" spans="1:29" x14ac:dyDescent="0.25">
      <c r="A4310" s="27">
        <v>1997</v>
      </c>
      <c r="B4310" s="27" t="s">
        <v>2756</v>
      </c>
      <c r="C4310" s="27" t="s">
        <v>2231</v>
      </c>
      <c r="D4310" s="27" t="s">
        <v>2576</v>
      </c>
      <c r="E4310" s="27" t="s">
        <v>2576</v>
      </c>
      <c r="F4310" s="28">
        <v>35655</v>
      </c>
      <c r="G4310" s="29">
        <v>0.77777777777777779</v>
      </c>
      <c r="H4310" s="28">
        <v>35655</v>
      </c>
      <c r="I4310" s="29">
        <v>0.81597222222222221</v>
      </c>
      <c r="J4310" s="27"/>
      <c r="K4310" s="27">
        <v>0</v>
      </c>
      <c r="L4310" s="27">
        <v>0.01</v>
      </c>
      <c r="M4310" s="27">
        <v>0.01</v>
      </c>
      <c r="N4310" s="27" t="s">
        <v>2163</v>
      </c>
      <c r="O4310" s="30">
        <v>201905604</v>
      </c>
      <c r="P4310" s="22"/>
      <c r="Q4310" s="22"/>
      <c r="R4310" s="16"/>
      <c r="S4310" s="16"/>
      <c r="T4310" s="16"/>
      <c r="U4310" s="16"/>
      <c r="V4310" s="16"/>
      <c r="W4310" s="16"/>
      <c r="X4310" s="16"/>
      <c r="Y4310" s="16"/>
      <c r="Z4310" s="16"/>
      <c r="AA4310" s="16"/>
      <c r="AB4310" s="16"/>
      <c r="AC4310" s="19"/>
    </row>
    <row r="4311" spans="1:29" x14ac:dyDescent="0.25">
      <c r="A4311" s="27">
        <v>1997</v>
      </c>
      <c r="B4311" s="27" t="s">
        <v>5306</v>
      </c>
      <c r="C4311" s="27" t="s">
        <v>674</v>
      </c>
      <c r="D4311" s="27" t="s">
        <v>3841</v>
      </c>
      <c r="E4311" s="27" t="s">
        <v>4215</v>
      </c>
      <c r="F4311" s="28">
        <v>35655</v>
      </c>
      <c r="G4311" s="29">
        <v>0.85416666666666663</v>
      </c>
      <c r="H4311" s="28">
        <v>35655</v>
      </c>
      <c r="I4311" s="29">
        <v>0.91319444444444453</v>
      </c>
      <c r="J4311" s="27" t="s">
        <v>889</v>
      </c>
      <c r="K4311" s="27">
        <v>0</v>
      </c>
      <c r="L4311" s="27">
        <v>0.05</v>
      </c>
      <c r="M4311" s="27">
        <v>0.05</v>
      </c>
      <c r="N4311" s="27" t="s">
        <v>882</v>
      </c>
      <c r="O4311" s="30">
        <v>201503392</v>
      </c>
      <c r="P4311" s="22"/>
      <c r="Q4311" s="22"/>
      <c r="R4311" s="16"/>
      <c r="S4311" s="16"/>
      <c r="T4311" s="16"/>
      <c r="U4311" s="16"/>
      <c r="V4311" s="16"/>
      <c r="W4311" s="16"/>
      <c r="X4311" s="16"/>
      <c r="Y4311" s="16"/>
      <c r="Z4311" s="16"/>
      <c r="AA4311" s="16"/>
      <c r="AB4311" s="16"/>
      <c r="AC4311" s="19"/>
    </row>
    <row r="4312" spans="1:29" x14ac:dyDescent="0.25">
      <c r="A4312" s="27">
        <v>1997</v>
      </c>
      <c r="B4312" s="27" t="s">
        <v>5288</v>
      </c>
      <c r="C4312" s="27" t="s">
        <v>674</v>
      </c>
      <c r="D4312" s="27" t="s">
        <v>3939</v>
      </c>
      <c r="E4312" s="27" t="s">
        <v>4232</v>
      </c>
      <c r="F4312" s="28">
        <v>35655</v>
      </c>
      <c r="G4312" s="29">
        <v>0.98611111111111116</v>
      </c>
      <c r="H4312" s="28">
        <v>35656</v>
      </c>
      <c r="I4312" s="29">
        <v>2.4305555555555556E-2</v>
      </c>
      <c r="J4312" s="27" t="s">
        <v>889</v>
      </c>
      <c r="K4312" s="27">
        <v>0</v>
      </c>
      <c r="L4312" s="27">
        <v>0.05</v>
      </c>
      <c r="M4312" s="27">
        <v>0.05</v>
      </c>
      <c r="N4312" s="27" t="s">
        <v>882</v>
      </c>
      <c r="O4312" s="30">
        <v>201704136</v>
      </c>
      <c r="P4312" s="22"/>
      <c r="Q4312" s="22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9"/>
    </row>
    <row r="4313" spans="1:29" x14ac:dyDescent="0.25">
      <c r="A4313" s="27">
        <v>1997</v>
      </c>
      <c r="B4313" s="27" t="s">
        <v>5295</v>
      </c>
      <c r="C4313" s="27" t="s">
        <v>674</v>
      </c>
      <c r="D4313" s="27" t="s">
        <v>752</v>
      </c>
      <c r="E4313" s="27" t="s">
        <v>5073</v>
      </c>
      <c r="F4313" s="28">
        <v>35655</v>
      </c>
      <c r="G4313" s="29">
        <v>0.99305555555555547</v>
      </c>
      <c r="H4313" s="28">
        <v>35656</v>
      </c>
      <c r="I4313" s="29">
        <v>0.12152777777777778</v>
      </c>
      <c r="J4313" s="27" t="s">
        <v>889</v>
      </c>
      <c r="K4313" s="27">
        <v>0</v>
      </c>
      <c r="L4313" s="27">
        <v>2</v>
      </c>
      <c r="M4313" s="27">
        <v>2</v>
      </c>
      <c r="N4313" s="27" t="s">
        <v>882</v>
      </c>
      <c r="O4313" s="30">
        <v>201907538</v>
      </c>
      <c r="P4313" s="22"/>
      <c r="Q4313" s="22"/>
      <c r="R4313" s="16"/>
      <c r="S4313" s="16"/>
      <c r="T4313" s="16"/>
      <c r="U4313" s="16"/>
      <c r="V4313" s="16"/>
      <c r="W4313" s="16"/>
      <c r="X4313" s="16"/>
      <c r="Y4313" s="16"/>
      <c r="Z4313" s="16"/>
      <c r="AA4313" s="16"/>
      <c r="AB4313" s="16"/>
      <c r="AC4313" s="19"/>
    </row>
    <row r="4314" spans="1:29" x14ac:dyDescent="0.25">
      <c r="A4314" s="27">
        <v>1997</v>
      </c>
      <c r="B4314" s="27" t="s">
        <v>5286</v>
      </c>
      <c r="C4314" s="27" t="s">
        <v>674</v>
      </c>
      <c r="D4314" s="27" t="s">
        <v>3933</v>
      </c>
      <c r="E4314" s="27" t="s">
        <v>813</v>
      </c>
      <c r="F4314" s="28">
        <v>35656</v>
      </c>
      <c r="G4314" s="29">
        <v>0.3888888888888889</v>
      </c>
      <c r="H4314" s="28">
        <v>35656</v>
      </c>
      <c r="I4314" s="29">
        <v>0.46527777777777773</v>
      </c>
      <c r="J4314" s="27" t="s">
        <v>889</v>
      </c>
      <c r="K4314" s="27">
        <v>0</v>
      </c>
      <c r="L4314" s="27">
        <v>0.1</v>
      </c>
      <c r="M4314" s="27">
        <v>0.1</v>
      </c>
      <c r="N4314" s="27" t="s">
        <v>882</v>
      </c>
      <c r="O4314" s="30">
        <v>201706828</v>
      </c>
      <c r="P4314" s="22"/>
      <c r="Q4314" s="22"/>
      <c r="R4314" s="16"/>
      <c r="S4314" s="16"/>
      <c r="T4314" s="16"/>
      <c r="U4314" s="16"/>
      <c r="V4314" s="16"/>
      <c r="W4314" s="16"/>
      <c r="X4314" s="16"/>
      <c r="Y4314" s="16"/>
      <c r="Z4314" s="16"/>
      <c r="AA4314" s="16"/>
      <c r="AB4314" s="16"/>
      <c r="AC4314" s="19"/>
    </row>
    <row r="4315" spans="1:29" x14ac:dyDescent="0.25">
      <c r="A4315" s="27">
        <v>1997</v>
      </c>
      <c r="B4315" s="27" t="s">
        <v>5286</v>
      </c>
      <c r="C4315" s="27" t="s">
        <v>674</v>
      </c>
      <c r="D4315" s="27" t="s">
        <v>3933</v>
      </c>
      <c r="E4315" s="27" t="s">
        <v>813</v>
      </c>
      <c r="F4315" s="28">
        <v>35656</v>
      </c>
      <c r="G4315" s="29">
        <v>0.56111111111111112</v>
      </c>
      <c r="H4315" s="28">
        <v>35656</v>
      </c>
      <c r="I4315" s="29">
        <v>0.67708333333333337</v>
      </c>
      <c r="J4315" s="27" t="s">
        <v>889</v>
      </c>
      <c r="K4315" s="27">
        <v>0</v>
      </c>
      <c r="L4315" s="27">
        <v>0.2</v>
      </c>
      <c r="M4315" s="27">
        <v>0.2</v>
      </c>
      <c r="N4315" s="27" t="s">
        <v>882</v>
      </c>
      <c r="O4315" s="30">
        <v>201101522</v>
      </c>
      <c r="P4315" s="22"/>
      <c r="Q4315" s="22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9"/>
    </row>
    <row r="4316" spans="1:29" x14ac:dyDescent="0.25">
      <c r="A4316" s="27">
        <v>1997</v>
      </c>
      <c r="B4316" s="27" t="s">
        <v>5421</v>
      </c>
      <c r="C4316" s="27" t="s">
        <v>674</v>
      </c>
      <c r="D4316" s="27" t="s">
        <v>3884</v>
      </c>
      <c r="E4316" s="27" t="s">
        <v>5239</v>
      </c>
      <c r="F4316" s="28">
        <v>35656</v>
      </c>
      <c r="G4316" s="29">
        <v>0.72222222222222221</v>
      </c>
      <c r="H4316" s="28">
        <v>35656</v>
      </c>
      <c r="I4316" s="29">
        <v>0.78125</v>
      </c>
      <c r="J4316" s="27" t="s">
        <v>889</v>
      </c>
      <c r="K4316" s="27">
        <v>0</v>
      </c>
      <c r="L4316" s="27">
        <v>0.1</v>
      </c>
      <c r="M4316" s="27">
        <v>0.1</v>
      </c>
      <c r="N4316" s="27" t="s">
        <v>882</v>
      </c>
      <c r="O4316" s="30">
        <v>201906465</v>
      </c>
      <c r="P4316" s="22"/>
      <c r="Q4316" s="22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9"/>
    </row>
    <row r="4317" spans="1:29" x14ac:dyDescent="0.25">
      <c r="A4317" s="27">
        <v>1997</v>
      </c>
      <c r="B4317" s="27" t="s">
        <v>5286</v>
      </c>
      <c r="C4317" s="27" t="s">
        <v>674</v>
      </c>
      <c r="D4317" s="27" t="s">
        <v>3933</v>
      </c>
      <c r="E4317" s="27" t="s">
        <v>813</v>
      </c>
      <c r="F4317" s="28">
        <v>35656</v>
      </c>
      <c r="G4317" s="29">
        <v>0.72916666666666663</v>
      </c>
      <c r="H4317" s="28">
        <v>35656</v>
      </c>
      <c r="I4317" s="29">
        <v>0.78125</v>
      </c>
      <c r="J4317" s="27" t="s">
        <v>889</v>
      </c>
      <c r="K4317" s="27">
        <v>0</v>
      </c>
      <c r="L4317" s="27">
        <v>0.05</v>
      </c>
      <c r="M4317" s="27">
        <v>0.05</v>
      </c>
      <c r="N4317" s="27" t="s">
        <v>882</v>
      </c>
      <c r="O4317" s="30">
        <v>201904573</v>
      </c>
      <c r="P4317" s="22"/>
      <c r="Q4317" s="22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9"/>
    </row>
    <row r="4318" spans="1:29" x14ac:dyDescent="0.25">
      <c r="A4318" s="27">
        <v>1997</v>
      </c>
      <c r="B4318" s="27" t="s">
        <v>5287</v>
      </c>
      <c r="C4318" s="27" t="s">
        <v>674</v>
      </c>
      <c r="D4318" s="27" t="s">
        <v>4037</v>
      </c>
      <c r="E4318" s="27" t="s">
        <v>4538</v>
      </c>
      <c r="F4318" s="28">
        <v>35656</v>
      </c>
      <c r="G4318" s="29">
        <v>0.74652777777777779</v>
      </c>
      <c r="H4318" s="28">
        <v>35656</v>
      </c>
      <c r="I4318" s="29">
        <v>0.80208333333333337</v>
      </c>
      <c r="J4318" s="27" t="s">
        <v>889</v>
      </c>
      <c r="K4318" s="27">
        <v>0</v>
      </c>
      <c r="L4318" s="27">
        <v>0.1</v>
      </c>
      <c r="M4318" s="27">
        <v>0.1</v>
      </c>
      <c r="N4318" s="27" t="s">
        <v>882</v>
      </c>
      <c r="O4318" s="30">
        <v>202008444</v>
      </c>
      <c r="P4318" s="22"/>
      <c r="Q4318" s="22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9"/>
    </row>
    <row r="4319" spans="1:29" x14ac:dyDescent="0.25">
      <c r="A4319" s="27">
        <v>1997</v>
      </c>
      <c r="B4319" s="27" t="s">
        <v>2682</v>
      </c>
      <c r="C4319" s="27" t="s">
        <v>2231</v>
      </c>
      <c r="D4319" s="27" t="s">
        <v>2299</v>
      </c>
      <c r="E4319" s="27" t="s">
        <v>2540</v>
      </c>
      <c r="F4319" s="28">
        <v>35656</v>
      </c>
      <c r="G4319" s="29">
        <v>0.76041666666666663</v>
      </c>
      <c r="H4319" s="28">
        <v>35656</v>
      </c>
      <c r="I4319" s="29">
        <v>0.84375</v>
      </c>
      <c r="J4319" s="27"/>
      <c r="K4319" s="27">
        <v>0.7</v>
      </c>
      <c r="L4319" s="27">
        <v>0</v>
      </c>
      <c r="M4319" s="27">
        <v>0.7</v>
      </c>
      <c r="N4319" s="27" t="s">
        <v>2163</v>
      </c>
      <c r="O4319" s="30">
        <v>201504108</v>
      </c>
      <c r="P4319" s="22"/>
      <c r="Q4319" s="22"/>
      <c r="R4319" s="16"/>
      <c r="S4319" s="16"/>
      <c r="T4319" s="16"/>
      <c r="U4319" s="16"/>
      <c r="V4319" s="16"/>
      <c r="W4319" s="16"/>
      <c r="X4319" s="16"/>
      <c r="Y4319" s="16"/>
      <c r="Z4319" s="16"/>
      <c r="AA4319" s="16"/>
      <c r="AB4319" s="16"/>
      <c r="AC4319" s="19"/>
    </row>
    <row r="4320" spans="1:29" x14ac:dyDescent="0.25">
      <c r="A4320" s="27">
        <v>1997</v>
      </c>
      <c r="B4320" s="27" t="s">
        <v>5285</v>
      </c>
      <c r="C4320" s="27" t="s">
        <v>674</v>
      </c>
      <c r="D4320" s="27" t="s">
        <v>802</v>
      </c>
      <c r="E4320" s="27" t="s">
        <v>3977</v>
      </c>
      <c r="F4320" s="28">
        <v>35656</v>
      </c>
      <c r="G4320" s="29">
        <v>0.94444444444444453</v>
      </c>
      <c r="H4320" s="28">
        <v>35656</v>
      </c>
      <c r="I4320" s="29">
        <v>0.99305555555555547</v>
      </c>
      <c r="J4320" s="27" t="s">
        <v>889</v>
      </c>
      <c r="K4320" s="27">
        <v>0</v>
      </c>
      <c r="L4320" s="27">
        <v>0.1</v>
      </c>
      <c r="M4320" s="27">
        <v>0.1</v>
      </c>
      <c r="N4320" s="27" t="s">
        <v>882</v>
      </c>
      <c r="O4320" s="30">
        <v>201906638</v>
      </c>
      <c r="P4320" s="22"/>
      <c r="Q4320" s="22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9"/>
    </row>
    <row r="4321" spans="1:29" x14ac:dyDescent="0.25">
      <c r="A4321" s="27">
        <v>1997</v>
      </c>
      <c r="B4321" s="27" t="s">
        <v>5284</v>
      </c>
      <c r="C4321" s="27" t="s">
        <v>674</v>
      </c>
      <c r="D4321" s="27" t="s">
        <v>752</v>
      </c>
      <c r="E4321" s="27" t="s">
        <v>771</v>
      </c>
      <c r="F4321" s="28">
        <v>35657</v>
      </c>
      <c r="G4321" s="29">
        <v>0.52083333333333337</v>
      </c>
      <c r="H4321" s="28">
        <v>35657</v>
      </c>
      <c r="I4321" s="29">
        <v>0.61458333333333337</v>
      </c>
      <c r="J4321" s="27" t="s">
        <v>889</v>
      </c>
      <c r="K4321" s="27">
        <v>0</v>
      </c>
      <c r="L4321" s="27">
        <v>1</v>
      </c>
      <c r="M4321" s="27">
        <v>1</v>
      </c>
      <c r="N4321" s="27" t="s">
        <v>882</v>
      </c>
      <c r="O4321" s="30">
        <v>202103628</v>
      </c>
      <c r="P4321" s="22"/>
      <c r="Q4321" s="22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9"/>
    </row>
    <row r="4322" spans="1:29" x14ac:dyDescent="0.25">
      <c r="A4322" s="27">
        <v>1997</v>
      </c>
      <c r="B4322" s="27" t="s">
        <v>5284</v>
      </c>
      <c r="C4322" s="27" t="s">
        <v>674</v>
      </c>
      <c r="D4322" s="27" t="s">
        <v>752</v>
      </c>
      <c r="E4322" s="27" t="s">
        <v>771</v>
      </c>
      <c r="F4322" s="28">
        <v>35657</v>
      </c>
      <c r="G4322" s="29">
        <v>0.65625</v>
      </c>
      <c r="H4322" s="28">
        <v>35657</v>
      </c>
      <c r="I4322" s="29">
        <v>0.68055555555555547</v>
      </c>
      <c r="J4322" s="27" t="s">
        <v>889</v>
      </c>
      <c r="K4322" s="27">
        <v>0</v>
      </c>
      <c r="L4322" s="27">
        <v>0.1</v>
      </c>
      <c r="M4322" s="27">
        <v>0.1</v>
      </c>
      <c r="N4322" s="27" t="s">
        <v>882</v>
      </c>
      <c r="O4322" s="30">
        <v>202005536</v>
      </c>
      <c r="P4322" s="22"/>
      <c r="Q4322" s="22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9"/>
    </row>
    <row r="4323" spans="1:29" x14ac:dyDescent="0.25">
      <c r="A4323" s="27">
        <v>1997</v>
      </c>
      <c r="B4323" s="27" t="s">
        <v>1954</v>
      </c>
      <c r="C4323" s="27" t="s">
        <v>676</v>
      </c>
      <c r="D4323" s="27" t="s">
        <v>901</v>
      </c>
      <c r="E4323" s="27" t="s">
        <v>1013</v>
      </c>
      <c r="F4323" s="28">
        <v>35657</v>
      </c>
      <c r="G4323" s="29">
        <v>0.66666666666666663</v>
      </c>
      <c r="H4323" s="28">
        <v>35657</v>
      </c>
      <c r="I4323" s="29">
        <v>0.74652777777777779</v>
      </c>
      <c r="J4323" s="27" t="s">
        <v>889</v>
      </c>
      <c r="K4323" s="27">
        <v>0</v>
      </c>
      <c r="L4323" s="27">
        <v>0.2</v>
      </c>
      <c r="M4323" s="27">
        <v>0.2</v>
      </c>
      <c r="N4323" s="27" t="s">
        <v>882</v>
      </c>
      <c r="O4323" s="30">
        <v>202007042</v>
      </c>
      <c r="P4323" s="22"/>
      <c r="Q4323" s="22"/>
      <c r="R4323" s="16"/>
      <c r="S4323" s="16"/>
      <c r="T4323" s="16"/>
      <c r="U4323" s="16"/>
      <c r="V4323" s="16"/>
      <c r="W4323" s="16"/>
      <c r="X4323" s="16"/>
      <c r="Y4323" s="16"/>
      <c r="Z4323" s="16"/>
      <c r="AA4323" s="16"/>
      <c r="AB4323" s="16"/>
      <c r="AC4323" s="19"/>
    </row>
    <row r="4324" spans="1:29" x14ac:dyDescent="0.25">
      <c r="A4324" s="27">
        <v>1997</v>
      </c>
      <c r="B4324" s="27" t="s">
        <v>1951</v>
      </c>
      <c r="C4324" s="27" t="s">
        <v>676</v>
      </c>
      <c r="D4324" s="27" t="s">
        <v>963</v>
      </c>
      <c r="E4324" s="27" t="s">
        <v>1952</v>
      </c>
      <c r="F4324" s="28">
        <v>35657</v>
      </c>
      <c r="G4324" s="29">
        <v>0.67152777777777783</v>
      </c>
      <c r="H4324" s="28">
        <v>35657</v>
      </c>
      <c r="I4324" s="29">
        <v>0.70138888888888884</v>
      </c>
      <c r="J4324" s="27" t="s">
        <v>889</v>
      </c>
      <c r="K4324" s="27">
        <v>0</v>
      </c>
      <c r="L4324" s="27">
        <v>0.05</v>
      </c>
      <c r="M4324" s="27">
        <v>0.05</v>
      </c>
      <c r="N4324" s="27" t="s">
        <v>882</v>
      </c>
      <c r="O4324" s="30">
        <v>202008703</v>
      </c>
      <c r="P4324" s="22"/>
      <c r="Q4324" s="22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9"/>
    </row>
    <row r="4325" spans="1:29" x14ac:dyDescent="0.25">
      <c r="A4325" s="27">
        <v>1997</v>
      </c>
      <c r="B4325" s="27" t="s">
        <v>5283</v>
      </c>
      <c r="C4325" s="27" t="s">
        <v>674</v>
      </c>
      <c r="D4325" s="27" t="s">
        <v>4988</v>
      </c>
      <c r="E4325" s="27" t="s">
        <v>1173</v>
      </c>
      <c r="F4325" s="28">
        <v>35657</v>
      </c>
      <c r="G4325" s="29">
        <v>0.72569444444444453</v>
      </c>
      <c r="H4325" s="28">
        <v>35657</v>
      </c>
      <c r="I4325" s="29">
        <v>0.77083333333333337</v>
      </c>
      <c r="J4325" s="27" t="s">
        <v>889</v>
      </c>
      <c r="K4325" s="27">
        <v>0</v>
      </c>
      <c r="L4325" s="27">
        <v>0.5</v>
      </c>
      <c r="M4325" s="27">
        <v>0.5</v>
      </c>
      <c r="N4325" s="27" t="s">
        <v>882</v>
      </c>
      <c r="O4325" s="30">
        <v>202110057</v>
      </c>
      <c r="P4325" s="22"/>
      <c r="Q4325" s="22"/>
      <c r="R4325" s="16"/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9"/>
    </row>
    <row r="4326" spans="1:29" x14ac:dyDescent="0.25">
      <c r="A4326" s="27">
        <v>1997</v>
      </c>
      <c r="B4326" s="27" t="s">
        <v>5284</v>
      </c>
      <c r="C4326" s="27" t="s">
        <v>674</v>
      </c>
      <c r="D4326" s="27" t="s">
        <v>752</v>
      </c>
      <c r="E4326" s="27" t="s">
        <v>771</v>
      </c>
      <c r="F4326" s="28">
        <v>35657</v>
      </c>
      <c r="G4326" s="29">
        <v>0.72569444444444453</v>
      </c>
      <c r="H4326" s="28">
        <v>35657</v>
      </c>
      <c r="I4326" s="29">
        <v>0.8125</v>
      </c>
      <c r="J4326" s="27" t="s">
        <v>889</v>
      </c>
      <c r="K4326" s="27">
        <v>0</v>
      </c>
      <c r="L4326" s="27">
        <v>0.8</v>
      </c>
      <c r="M4326" s="27">
        <v>0.8</v>
      </c>
      <c r="N4326" s="27" t="s">
        <v>882</v>
      </c>
      <c r="O4326" s="30">
        <v>201907425</v>
      </c>
      <c r="P4326" s="22"/>
      <c r="Q4326" s="22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9"/>
    </row>
    <row r="4327" spans="1:29" x14ac:dyDescent="0.25">
      <c r="A4327" s="27">
        <v>1997</v>
      </c>
      <c r="B4327" s="27" t="s">
        <v>2692</v>
      </c>
      <c r="C4327" s="27" t="s">
        <v>2231</v>
      </c>
      <c r="D4327" s="27" t="s">
        <v>2576</v>
      </c>
      <c r="E4327" s="27" t="s">
        <v>2310</v>
      </c>
      <c r="F4327" s="28">
        <v>35657</v>
      </c>
      <c r="G4327" s="29">
        <v>0.87986111111111109</v>
      </c>
      <c r="H4327" s="28">
        <v>35657</v>
      </c>
      <c r="I4327" s="29">
        <v>0.96875</v>
      </c>
      <c r="J4327" s="27"/>
      <c r="K4327" s="27">
        <v>0.1</v>
      </c>
      <c r="L4327" s="27">
        <v>0</v>
      </c>
      <c r="M4327" s="27">
        <v>0.1</v>
      </c>
      <c r="N4327" s="27" t="s">
        <v>2163</v>
      </c>
      <c r="O4327" s="30">
        <v>202004155</v>
      </c>
      <c r="P4327" s="22"/>
      <c r="Q4327" s="22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9"/>
    </row>
    <row r="4328" spans="1:29" x14ac:dyDescent="0.25">
      <c r="A4328" s="27">
        <v>1997</v>
      </c>
      <c r="B4328" s="27" t="s">
        <v>1953</v>
      </c>
      <c r="C4328" s="27" t="s">
        <v>676</v>
      </c>
      <c r="D4328" s="27" t="s">
        <v>914</v>
      </c>
      <c r="E4328" s="27" t="s">
        <v>914</v>
      </c>
      <c r="F4328" s="28">
        <v>35657</v>
      </c>
      <c r="G4328" s="29">
        <v>0.89236111111111116</v>
      </c>
      <c r="H4328" s="28">
        <v>35657</v>
      </c>
      <c r="I4328" s="29">
        <v>0.92013888888888884</v>
      </c>
      <c r="J4328" s="27" t="s">
        <v>889</v>
      </c>
      <c r="K4328" s="27">
        <v>0.05</v>
      </c>
      <c r="L4328" s="27">
        <v>0</v>
      </c>
      <c r="M4328" s="27">
        <v>0.05</v>
      </c>
      <c r="N4328" s="27" t="s">
        <v>882</v>
      </c>
      <c r="O4328" s="30">
        <v>202008323</v>
      </c>
      <c r="P4328" s="22"/>
      <c r="Q4328" s="22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9"/>
    </row>
    <row r="4329" spans="1:29" x14ac:dyDescent="0.25">
      <c r="A4329" s="27">
        <v>1997</v>
      </c>
      <c r="B4329" s="27" t="s">
        <v>2683</v>
      </c>
      <c r="C4329" s="27" t="s">
        <v>2231</v>
      </c>
      <c r="D4329" s="27" t="s">
        <v>2243</v>
      </c>
      <c r="E4329" s="27" t="s">
        <v>2427</v>
      </c>
      <c r="F4329" s="28">
        <v>35657</v>
      </c>
      <c r="G4329" s="29">
        <v>0.99652777777777779</v>
      </c>
      <c r="H4329" s="28">
        <v>35658</v>
      </c>
      <c r="I4329" s="29">
        <v>4.3055555555555562E-2</v>
      </c>
      <c r="J4329" s="27"/>
      <c r="K4329" s="27">
        <v>0.35</v>
      </c>
      <c r="L4329" s="27">
        <v>0</v>
      </c>
      <c r="M4329" s="27">
        <v>0.35</v>
      </c>
      <c r="N4329" s="27" t="s">
        <v>2163</v>
      </c>
      <c r="O4329" s="30">
        <v>201604526</v>
      </c>
      <c r="P4329" s="22"/>
      <c r="Q4329" s="22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9"/>
    </row>
    <row r="4330" spans="1:29" x14ac:dyDescent="0.25">
      <c r="A4330" s="27">
        <v>1997</v>
      </c>
      <c r="B4330" s="27" t="s">
        <v>1954</v>
      </c>
      <c r="C4330" s="27" t="s">
        <v>676</v>
      </c>
      <c r="D4330" s="27" t="s">
        <v>901</v>
      </c>
      <c r="E4330" s="27" t="s">
        <v>1013</v>
      </c>
      <c r="F4330" s="28">
        <v>35658</v>
      </c>
      <c r="G4330" s="29">
        <v>0.56736111111111109</v>
      </c>
      <c r="H4330" s="28">
        <v>35658</v>
      </c>
      <c r="I4330" s="29">
        <v>0.62847222222222221</v>
      </c>
      <c r="J4330" s="27" t="s">
        <v>889</v>
      </c>
      <c r="K4330" s="27">
        <v>0</v>
      </c>
      <c r="L4330" s="27">
        <v>0.3</v>
      </c>
      <c r="M4330" s="27">
        <v>0.3</v>
      </c>
      <c r="N4330" s="27" t="s">
        <v>882</v>
      </c>
      <c r="O4330" s="30">
        <v>202005358</v>
      </c>
      <c r="P4330" s="22"/>
      <c r="Q4330" s="22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9"/>
    </row>
    <row r="4331" spans="1:29" x14ac:dyDescent="0.25">
      <c r="A4331" s="27">
        <v>1997</v>
      </c>
      <c r="B4331" s="27" t="s">
        <v>2760</v>
      </c>
      <c r="C4331" s="27" t="s">
        <v>2231</v>
      </c>
      <c r="D4331" s="27" t="s">
        <v>2576</v>
      </c>
      <c r="E4331" s="27" t="s">
        <v>2576</v>
      </c>
      <c r="F4331" s="28">
        <v>35658</v>
      </c>
      <c r="G4331" s="29">
        <v>0.62916666666666665</v>
      </c>
      <c r="H4331" s="28">
        <v>35658</v>
      </c>
      <c r="I4331" s="29">
        <v>0.72013888888888899</v>
      </c>
      <c r="J4331" s="27"/>
      <c r="K4331" s="27">
        <v>0.15</v>
      </c>
      <c r="L4331" s="27">
        <v>0</v>
      </c>
      <c r="M4331" s="27">
        <v>0.15</v>
      </c>
      <c r="N4331" s="27" t="s">
        <v>2163</v>
      </c>
      <c r="O4331" s="30">
        <v>201706044</v>
      </c>
      <c r="P4331" s="22"/>
      <c r="Q4331" s="22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9"/>
    </row>
    <row r="4332" spans="1:29" x14ac:dyDescent="0.25">
      <c r="A4332" s="27">
        <v>1997</v>
      </c>
      <c r="B4332" s="27" t="s">
        <v>1955</v>
      </c>
      <c r="C4332" s="27" t="s">
        <v>676</v>
      </c>
      <c r="D4332" s="27" t="s">
        <v>905</v>
      </c>
      <c r="E4332" s="27" t="s">
        <v>1721</v>
      </c>
      <c r="F4332" s="28">
        <v>35658</v>
      </c>
      <c r="G4332" s="29">
        <v>0.72916666666666663</v>
      </c>
      <c r="H4332" s="28">
        <v>35658</v>
      </c>
      <c r="I4332" s="29">
        <v>0.75694444444444453</v>
      </c>
      <c r="J4332" s="27" t="s">
        <v>889</v>
      </c>
      <c r="K4332" s="27">
        <v>0</v>
      </c>
      <c r="L4332" s="27">
        <v>0.04</v>
      </c>
      <c r="M4332" s="27">
        <v>0.04</v>
      </c>
      <c r="N4332" s="27" t="s">
        <v>882</v>
      </c>
      <c r="O4332" s="30">
        <v>202005319</v>
      </c>
      <c r="P4332" s="22"/>
      <c r="Q4332" s="22"/>
      <c r="R4332" s="16"/>
      <c r="S4332" s="16"/>
      <c r="T4332" s="16"/>
      <c r="U4332" s="16"/>
      <c r="V4332" s="16"/>
      <c r="W4332" s="16"/>
      <c r="X4332" s="16"/>
      <c r="Y4332" s="16"/>
      <c r="Z4332" s="16"/>
      <c r="AA4332" s="16"/>
      <c r="AB4332" s="16"/>
      <c r="AC4332" s="19"/>
    </row>
    <row r="4333" spans="1:29" x14ac:dyDescent="0.25">
      <c r="A4333" s="27">
        <v>1997</v>
      </c>
      <c r="B4333" s="27" t="s">
        <v>2690</v>
      </c>
      <c r="C4333" s="27" t="s">
        <v>2231</v>
      </c>
      <c r="D4333" s="27" t="s">
        <v>2571</v>
      </c>
      <c r="E4333" s="27" t="s">
        <v>2691</v>
      </c>
      <c r="F4333" s="28">
        <v>35658</v>
      </c>
      <c r="G4333" s="29">
        <v>0.73263888888888884</v>
      </c>
      <c r="H4333" s="28">
        <v>35658</v>
      </c>
      <c r="I4333" s="29">
        <v>0.80625000000000002</v>
      </c>
      <c r="J4333" s="27"/>
      <c r="K4333" s="27">
        <v>0.15</v>
      </c>
      <c r="L4333" s="27">
        <v>0</v>
      </c>
      <c r="M4333" s="27">
        <v>0.15</v>
      </c>
      <c r="N4333" s="27" t="s">
        <v>2163</v>
      </c>
      <c r="O4333" s="30">
        <v>202109456</v>
      </c>
      <c r="P4333" s="22"/>
      <c r="Q4333" s="22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9"/>
    </row>
    <row r="4334" spans="1:29" x14ac:dyDescent="0.25">
      <c r="A4334" s="27">
        <v>1997</v>
      </c>
      <c r="B4334" s="27" t="s">
        <v>5336</v>
      </c>
      <c r="C4334" s="27" t="s">
        <v>674</v>
      </c>
      <c r="D4334" s="27" t="s">
        <v>3841</v>
      </c>
      <c r="E4334" s="27" t="s">
        <v>3927</v>
      </c>
      <c r="F4334" s="28">
        <v>35658</v>
      </c>
      <c r="G4334" s="29">
        <v>0.75694444444444453</v>
      </c>
      <c r="H4334" s="28">
        <v>35658</v>
      </c>
      <c r="I4334" s="29">
        <v>0.79861111111111116</v>
      </c>
      <c r="J4334" s="27" t="s">
        <v>889</v>
      </c>
      <c r="K4334" s="27">
        <v>0</v>
      </c>
      <c r="L4334" s="27">
        <v>0.02</v>
      </c>
      <c r="M4334" s="27">
        <v>0.02</v>
      </c>
      <c r="N4334" s="27" t="s">
        <v>882</v>
      </c>
      <c r="O4334" s="30">
        <v>201905376</v>
      </c>
      <c r="P4334" s="22"/>
      <c r="Q4334" s="22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9"/>
    </row>
    <row r="4335" spans="1:29" x14ac:dyDescent="0.25">
      <c r="A4335" s="27">
        <v>1997</v>
      </c>
      <c r="B4335" s="27" t="s">
        <v>5278</v>
      </c>
      <c r="C4335" s="27" t="s">
        <v>674</v>
      </c>
      <c r="D4335" s="27" t="s">
        <v>3841</v>
      </c>
      <c r="E4335" s="27" t="s">
        <v>3925</v>
      </c>
      <c r="F4335" s="28">
        <v>35658</v>
      </c>
      <c r="G4335" s="29">
        <v>0.79861111111111116</v>
      </c>
      <c r="H4335" s="28">
        <v>35658</v>
      </c>
      <c r="I4335" s="29">
        <v>0.84722222222222221</v>
      </c>
      <c r="J4335" s="27" t="s">
        <v>889</v>
      </c>
      <c r="K4335" s="27">
        <v>0</v>
      </c>
      <c r="L4335" s="27">
        <v>0.05</v>
      </c>
      <c r="M4335" s="27">
        <v>0.05</v>
      </c>
      <c r="N4335" s="27" t="s">
        <v>882</v>
      </c>
      <c r="O4335" s="30">
        <v>199803795</v>
      </c>
      <c r="P4335" s="22"/>
      <c r="Q4335" s="22"/>
      <c r="R4335" s="16"/>
      <c r="S4335" s="16"/>
      <c r="T4335" s="16"/>
      <c r="U4335" s="16"/>
      <c r="V4335" s="16"/>
      <c r="W4335" s="16"/>
      <c r="X4335" s="16"/>
      <c r="Y4335" s="16"/>
      <c r="Z4335" s="16"/>
      <c r="AA4335" s="16"/>
      <c r="AB4335" s="16"/>
      <c r="AC4335" s="19"/>
    </row>
    <row r="4336" spans="1:29" x14ac:dyDescent="0.25">
      <c r="A4336" s="27">
        <v>1997</v>
      </c>
      <c r="B4336" s="27" t="s">
        <v>1950</v>
      </c>
      <c r="C4336" s="27" t="s">
        <v>676</v>
      </c>
      <c r="D4336" s="27" t="s">
        <v>901</v>
      </c>
      <c r="E4336" s="27" t="s">
        <v>1649</v>
      </c>
      <c r="F4336" s="28">
        <v>35658</v>
      </c>
      <c r="G4336" s="29">
        <v>0.82638888888888884</v>
      </c>
      <c r="H4336" s="28">
        <v>35658</v>
      </c>
      <c r="I4336" s="29">
        <v>0.85416666666666663</v>
      </c>
      <c r="J4336" s="27" t="s">
        <v>889</v>
      </c>
      <c r="K4336" s="27">
        <v>0</v>
      </c>
      <c r="L4336" s="27">
        <v>0.02</v>
      </c>
      <c r="M4336" s="27">
        <v>0.02</v>
      </c>
      <c r="N4336" s="27" t="s">
        <v>882</v>
      </c>
      <c r="O4336" s="30">
        <v>202007519</v>
      </c>
      <c r="P4336" s="22"/>
      <c r="Q4336" s="22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9"/>
    </row>
    <row r="4337" spans="1:29" x14ac:dyDescent="0.25">
      <c r="A4337" s="27">
        <v>1997</v>
      </c>
      <c r="B4337" s="27" t="s">
        <v>1948</v>
      </c>
      <c r="C4337" s="27" t="s">
        <v>676</v>
      </c>
      <c r="D4337" s="27" t="s">
        <v>901</v>
      </c>
      <c r="E4337" s="27" t="s">
        <v>1063</v>
      </c>
      <c r="F4337" s="28">
        <v>35658</v>
      </c>
      <c r="G4337" s="29">
        <v>0.86805555555555547</v>
      </c>
      <c r="H4337" s="28">
        <v>35658</v>
      </c>
      <c r="I4337" s="29">
        <v>0.92361111111111116</v>
      </c>
      <c r="J4337" s="27" t="s">
        <v>889</v>
      </c>
      <c r="K4337" s="27">
        <v>0.08</v>
      </c>
      <c r="L4337" s="27">
        <v>0</v>
      </c>
      <c r="M4337" s="27">
        <v>0.08</v>
      </c>
      <c r="N4337" s="27" t="s">
        <v>882</v>
      </c>
      <c r="O4337" s="30">
        <v>201205991</v>
      </c>
      <c r="P4337" s="22"/>
      <c r="Q4337" s="22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9"/>
    </row>
    <row r="4338" spans="1:29" x14ac:dyDescent="0.25">
      <c r="A4338" s="27">
        <v>1997</v>
      </c>
      <c r="B4338" s="27" t="s">
        <v>2775</v>
      </c>
      <c r="C4338" s="27" t="s">
        <v>2231</v>
      </c>
      <c r="D4338" s="27" t="s">
        <v>2581</v>
      </c>
      <c r="E4338" s="27" t="s">
        <v>690</v>
      </c>
      <c r="F4338" s="28">
        <v>35659</v>
      </c>
      <c r="G4338" s="29">
        <v>1.0416666666666666E-2</v>
      </c>
      <c r="H4338" s="28">
        <v>35659</v>
      </c>
      <c r="I4338" s="29">
        <v>3.8194444444444441E-2</v>
      </c>
      <c r="J4338" s="27" t="s">
        <v>889</v>
      </c>
      <c r="K4338" s="27">
        <v>0.01</v>
      </c>
      <c r="L4338" s="27">
        <v>0</v>
      </c>
      <c r="M4338" s="27">
        <v>0.01</v>
      </c>
      <c r="N4338" s="27" t="s">
        <v>882</v>
      </c>
      <c r="O4338" s="30">
        <v>201900131</v>
      </c>
      <c r="P4338" s="22"/>
      <c r="Q4338" s="22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9"/>
    </row>
    <row r="4339" spans="1:29" x14ac:dyDescent="0.25">
      <c r="A4339" s="27">
        <v>1997</v>
      </c>
      <c r="B4339" s="27" t="s">
        <v>1947</v>
      </c>
      <c r="C4339" s="27" t="s">
        <v>676</v>
      </c>
      <c r="D4339" s="27" t="s">
        <v>1070</v>
      </c>
      <c r="E4339" s="27" t="s">
        <v>821</v>
      </c>
      <c r="F4339" s="28">
        <v>35659</v>
      </c>
      <c r="G4339" s="29">
        <v>1.9444444444444445E-2</v>
      </c>
      <c r="H4339" s="28">
        <v>35659</v>
      </c>
      <c r="I4339" s="29">
        <v>9.2361111111111116E-2</v>
      </c>
      <c r="J4339" s="27" t="s">
        <v>889</v>
      </c>
      <c r="K4339" s="27">
        <v>0</v>
      </c>
      <c r="L4339" s="27">
        <v>0.01</v>
      </c>
      <c r="M4339" s="27">
        <v>0.01</v>
      </c>
      <c r="N4339" s="27" t="s">
        <v>882</v>
      </c>
      <c r="O4339" s="30">
        <v>202005528</v>
      </c>
      <c r="P4339" s="22"/>
      <c r="Q4339" s="22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9"/>
    </row>
    <row r="4340" spans="1:29" x14ac:dyDescent="0.25">
      <c r="A4340" s="27">
        <v>1997</v>
      </c>
      <c r="B4340" s="27" t="s">
        <v>2034</v>
      </c>
      <c r="C4340" s="27" t="s">
        <v>676</v>
      </c>
      <c r="D4340" s="27" t="s">
        <v>991</v>
      </c>
      <c r="E4340" s="27" t="s">
        <v>1127</v>
      </c>
      <c r="F4340" s="28">
        <v>35659</v>
      </c>
      <c r="G4340" s="29">
        <v>0.48958333333333331</v>
      </c>
      <c r="H4340" s="28">
        <v>35659</v>
      </c>
      <c r="I4340" s="29">
        <v>0.52777777777777779</v>
      </c>
      <c r="J4340" s="27" t="s">
        <v>889</v>
      </c>
      <c r="K4340" s="27">
        <v>0</v>
      </c>
      <c r="L4340" s="27">
        <v>0.01</v>
      </c>
      <c r="M4340" s="27">
        <v>0.01</v>
      </c>
      <c r="N4340" s="27" t="s">
        <v>882</v>
      </c>
      <c r="O4340" s="30">
        <v>202004968</v>
      </c>
      <c r="P4340" s="22"/>
      <c r="Q4340" s="22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9"/>
    </row>
    <row r="4341" spans="1:29" x14ac:dyDescent="0.25">
      <c r="A4341" s="27">
        <v>1997</v>
      </c>
      <c r="B4341" s="27" t="s">
        <v>5279</v>
      </c>
      <c r="C4341" s="27" t="s">
        <v>674</v>
      </c>
      <c r="D4341" s="27" t="s">
        <v>1248</v>
      </c>
      <c r="E4341" s="27" t="s">
        <v>4461</v>
      </c>
      <c r="F4341" s="28">
        <v>35659</v>
      </c>
      <c r="G4341" s="29">
        <v>0.60416666666666663</v>
      </c>
      <c r="H4341" s="28">
        <v>35659</v>
      </c>
      <c r="I4341" s="29">
        <v>0.64583333333333337</v>
      </c>
      <c r="J4341" s="27" t="s">
        <v>889</v>
      </c>
      <c r="K4341" s="27">
        <v>0</v>
      </c>
      <c r="L4341" s="27">
        <v>0.2</v>
      </c>
      <c r="M4341" s="27">
        <v>0.2</v>
      </c>
      <c r="N4341" s="27" t="s">
        <v>882</v>
      </c>
      <c r="O4341" s="30">
        <v>201907693</v>
      </c>
      <c r="P4341" s="22"/>
      <c r="Q4341" s="22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9"/>
    </row>
    <row r="4342" spans="1:29" x14ac:dyDescent="0.25">
      <c r="A4342" s="27">
        <v>1997</v>
      </c>
      <c r="B4342" s="27" t="s">
        <v>5279</v>
      </c>
      <c r="C4342" s="27" t="s">
        <v>674</v>
      </c>
      <c r="D4342" s="27" t="s">
        <v>1248</v>
      </c>
      <c r="E4342" s="27" t="s">
        <v>4461</v>
      </c>
      <c r="F4342" s="28">
        <v>35659</v>
      </c>
      <c r="G4342" s="29">
        <v>0.61111111111111105</v>
      </c>
      <c r="H4342" s="28">
        <v>35659</v>
      </c>
      <c r="I4342" s="29">
        <v>0.79861111111111116</v>
      </c>
      <c r="J4342" s="27" t="s">
        <v>889</v>
      </c>
      <c r="K4342" s="27">
        <v>0</v>
      </c>
      <c r="L4342" s="27">
        <v>2</v>
      </c>
      <c r="M4342" s="27">
        <v>2</v>
      </c>
      <c r="N4342" s="27" t="s">
        <v>882</v>
      </c>
      <c r="O4342" s="30">
        <v>201706405</v>
      </c>
      <c r="P4342" s="22"/>
      <c r="Q4342" s="22"/>
      <c r="R4342" s="16"/>
      <c r="S4342" s="16"/>
      <c r="T4342" s="16"/>
      <c r="U4342" s="16"/>
      <c r="V4342" s="16"/>
      <c r="W4342" s="16"/>
      <c r="X4342" s="16"/>
      <c r="Y4342" s="16"/>
      <c r="Z4342" s="16"/>
      <c r="AA4342" s="16"/>
      <c r="AB4342" s="16"/>
      <c r="AC4342" s="19"/>
    </row>
    <row r="4343" spans="1:29" x14ac:dyDescent="0.25">
      <c r="A4343" s="27">
        <v>1997</v>
      </c>
      <c r="B4343" s="27" t="s">
        <v>5276</v>
      </c>
      <c r="C4343" s="27" t="s">
        <v>674</v>
      </c>
      <c r="D4343" s="27" t="s">
        <v>3821</v>
      </c>
      <c r="E4343" s="27" t="s">
        <v>3873</v>
      </c>
      <c r="F4343" s="28">
        <v>35659</v>
      </c>
      <c r="G4343" s="29">
        <v>0.69097222222222221</v>
      </c>
      <c r="H4343" s="28">
        <v>35659</v>
      </c>
      <c r="I4343" s="29">
        <v>0.85416666666666663</v>
      </c>
      <c r="J4343" s="27" t="s">
        <v>889</v>
      </c>
      <c r="K4343" s="27">
        <v>2</v>
      </c>
      <c r="L4343" s="27">
        <v>0</v>
      </c>
      <c r="M4343" s="27">
        <v>2</v>
      </c>
      <c r="N4343" s="27" t="s">
        <v>882</v>
      </c>
      <c r="O4343" s="30">
        <v>201907768</v>
      </c>
      <c r="P4343" s="22"/>
      <c r="Q4343" s="22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9"/>
    </row>
    <row r="4344" spans="1:29" x14ac:dyDescent="0.25">
      <c r="A4344" s="27">
        <v>1997</v>
      </c>
      <c r="B4344" s="27" t="s">
        <v>5275</v>
      </c>
      <c r="C4344" s="27" t="s">
        <v>674</v>
      </c>
      <c r="D4344" s="27" t="s">
        <v>3939</v>
      </c>
      <c r="E4344" s="27" t="s">
        <v>777</v>
      </c>
      <c r="F4344" s="28">
        <v>35659</v>
      </c>
      <c r="G4344" s="29">
        <v>0.70833333333333337</v>
      </c>
      <c r="H4344" s="28">
        <v>35659</v>
      </c>
      <c r="I4344" s="29">
        <v>0.80902777777777779</v>
      </c>
      <c r="J4344" s="27" t="s">
        <v>889</v>
      </c>
      <c r="K4344" s="27">
        <v>0</v>
      </c>
      <c r="L4344" s="27">
        <v>1</v>
      </c>
      <c r="M4344" s="27">
        <v>1</v>
      </c>
      <c r="N4344" s="27" t="s">
        <v>882</v>
      </c>
      <c r="O4344" s="30">
        <v>201004304</v>
      </c>
      <c r="P4344" s="22"/>
      <c r="Q4344" s="22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9"/>
    </row>
    <row r="4345" spans="1:29" x14ac:dyDescent="0.25">
      <c r="A4345" s="27">
        <v>1997</v>
      </c>
      <c r="B4345" s="27" t="s">
        <v>1954</v>
      </c>
      <c r="C4345" s="27" t="s">
        <v>676</v>
      </c>
      <c r="D4345" s="27" t="s">
        <v>901</v>
      </c>
      <c r="E4345" s="27" t="s">
        <v>1013</v>
      </c>
      <c r="F4345" s="28">
        <v>35659</v>
      </c>
      <c r="G4345" s="29">
        <v>0.76041666666666663</v>
      </c>
      <c r="H4345" s="28">
        <v>35659</v>
      </c>
      <c r="I4345" s="29">
        <v>0.78819444444444453</v>
      </c>
      <c r="J4345" s="27" t="s">
        <v>889</v>
      </c>
      <c r="K4345" s="27">
        <v>0</v>
      </c>
      <c r="L4345" s="27">
        <v>0.1</v>
      </c>
      <c r="M4345" s="27">
        <v>0.1</v>
      </c>
      <c r="N4345" s="27" t="s">
        <v>882</v>
      </c>
      <c r="O4345" s="30">
        <v>201906665</v>
      </c>
      <c r="P4345" s="22"/>
      <c r="Q4345" s="22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9"/>
    </row>
    <row r="4346" spans="1:29" x14ac:dyDescent="0.25">
      <c r="A4346" s="27">
        <v>1997</v>
      </c>
      <c r="B4346" s="27" t="s">
        <v>2761</v>
      </c>
      <c r="C4346" s="27" t="s">
        <v>2231</v>
      </c>
      <c r="D4346" s="27" t="s">
        <v>2560</v>
      </c>
      <c r="E4346" s="27" t="s">
        <v>2762</v>
      </c>
      <c r="F4346" s="28">
        <v>35659</v>
      </c>
      <c r="G4346" s="29">
        <v>0.79166666666666663</v>
      </c>
      <c r="H4346" s="28">
        <v>35659</v>
      </c>
      <c r="I4346" s="29">
        <v>0.8666666666666667</v>
      </c>
      <c r="J4346" s="27"/>
      <c r="K4346" s="27">
        <v>0</v>
      </c>
      <c r="L4346" s="27">
        <v>0.01</v>
      </c>
      <c r="M4346" s="27">
        <v>0.01</v>
      </c>
      <c r="N4346" s="27" t="s">
        <v>2163</v>
      </c>
      <c r="O4346" s="30">
        <v>201908178</v>
      </c>
      <c r="P4346" s="22"/>
      <c r="Q4346" s="22"/>
      <c r="R4346" s="16"/>
      <c r="S4346" s="16"/>
      <c r="T4346" s="16"/>
      <c r="U4346" s="16"/>
      <c r="V4346" s="16"/>
      <c r="W4346" s="16"/>
      <c r="X4346" s="16"/>
      <c r="Y4346" s="16"/>
      <c r="Z4346" s="16"/>
      <c r="AA4346" s="16"/>
      <c r="AB4346" s="16"/>
      <c r="AC4346" s="19"/>
    </row>
    <row r="4347" spans="1:29" x14ac:dyDescent="0.25">
      <c r="A4347" s="27">
        <v>1997</v>
      </c>
      <c r="B4347" s="27" t="s">
        <v>5278</v>
      </c>
      <c r="C4347" s="27" t="s">
        <v>674</v>
      </c>
      <c r="D4347" s="27" t="s">
        <v>3841</v>
      </c>
      <c r="E4347" s="27" t="s">
        <v>3925</v>
      </c>
      <c r="F4347" s="28">
        <v>35659</v>
      </c>
      <c r="G4347" s="29">
        <v>0.79166666666666663</v>
      </c>
      <c r="H4347" s="28">
        <v>35659</v>
      </c>
      <c r="I4347" s="29">
        <v>0.85069444444444453</v>
      </c>
      <c r="J4347" s="27" t="s">
        <v>889</v>
      </c>
      <c r="K4347" s="27">
        <v>0</v>
      </c>
      <c r="L4347" s="27">
        <v>0.05</v>
      </c>
      <c r="M4347" s="27">
        <v>0.05</v>
      </c>
      <c r="N4347" s="27" t="s">
        <v>882</v>
      </c>
      <c r="O4347" s="30">
        <v>201705341</v>
      </c>
      <c r="P4347" s="22"/>
      <c r="Q4347" s="22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9"/>
    </row>
    <row r="4348" spans="1:29" x14ac:dyDescent="0.25">
      <c r="A4348" s="27">
        <v>1997</v>
      </c>
      <c r="B4348" s="27" t="s">
        <v>5273</v>
      </c>
      <c r="C4348" s="27" t="s">
        <v>674</v>
      </c>
      <c r="D4348" s="27" t="s">
        <v>3841</v>
      </c>
      <c r="E4348" s="27" t="s">
        <v>771</v>
      </c>
      <c r="F4348" s="28">
        <v>35659</v>
      </c>
      <c r="G4348" s="29">
        <v>0.79513888888888884</v>
      </c>
      <c r="H4348" s="28">
        <v>35659</v>
      </c>
      <c r="I4348" s="29">
        <v>0.84027777777777779</v>
      </c>
      <c r="J4348" s="27" t="s">
        <v>889</v>
      </c>
      <c r="K4348" s="27">
        <v>0</v>
      </c>
      <c r="L4348" s="27">
        <v>0.1</v>
      </c>
      <c r="M4348" s="27">
        <v>0.1</v>
      </c>
      <c r="N4348" s="27" t="s">
        <v>882</v>
      </c>
      <c r="O4348" s="30">
        <v>201904798</v>
      </c>
      <c r="P4348" s="22"/>
      <c r="Q4348" s="22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9"/>
    </row>
    <row r="4349" spans="1:29" x14ac:dyDescent="0.25">
      <c r="A4349" s="27">
        <v>1997</v>
      </c>
      <c r="B4349" s="27" t="s">
        <v>1943</v>
      </c>
      <c r="C4349" s="27" t="s">
        <v>676</v>
      </c>
      <c r="D4349" s="27" t="s">
        <v>905</v>
      </c>
      <c r="E4349" s="27" t="s">
        <v>1944</v>
      </c>
      <c r="F4349" s="28">
        <v>35659</v>
      </c>
      <c r="G4349" s="29">
        <v>0.83680555555555547</v>
      </c>
      <c r="H4349" s="28">
        <v>35659</v>
      </c>
      <c r="I4349" s="29">
        <v>0.875</v>
      </c>
      <c r="J4349" s="27" t="s">
        <v>889</v>
      </c>
      <c r="K4349" s="27">
        <v>0</v>
      </c>
      <c r="L4349" s="27">
        <v>0.05</v>
      </c>
      <c r="M4349" s="27">
        <v>0.05</v>
      </c>
      <c r="N4349" s="27" t="s">
        <v>882</v>
      </c>
      <c r="O4349" s="30">
        <v>201900198</v>
      </c>
      <c r="P4349" s="22"/>
      <c r="Q4349" s="22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9"/>
    </row>
    <row r="4350" spans="1:29" x14ac:dyDescent="0.25">
      <c r="A4350" s="27">
        <v>1997</v>
      </c>
      <c r="B4350" s="27" t="s">
        <v>1954</v>
      </c>
      <c r="C4350" s="27" t="s">
        <v>676</v>
      </c>
      <c r="D4350" s="27" t="s">
        <v>901</v>
      </c>
      <c r="E4350" s="27" t="s">
        <v>1013</v>
      </c>
      <c r="F4350" s="28">
        <v>35659</v>
      </c>
      <c r="G4350" s="29">
        <v>0.89236111111111116</v>
      </c>
      <c r="H4350" s="28">
        <v>35659</v>
      </c>
      <c r="I4350" s="29">
        <v>0.95138888888888884</v>
      </c>
      <c r="J4350" s="27" t="s">
        <v>889</v>
      </c>
      <c r="K4350" s="27">
        <v>0</v>
      </c>
      <c r="L4350" s="27">
        <v>0.4</v>
      </c>
      <c r="M4350" s="27">
        <v>0.4</v>
      </c>
      <c r="N4350" s="27" t="s">
        <v>882</v>
      </c>
      <c r="O4350" s="30">
        <v>202004304</v>
      </c>
      <c r="P4350" s="22"/>
      <c r="Q4350" s="22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9"/>
    </row>
    <row r="4351" spans="1:29" x14ac:dyDescent="0.25">
      <c r="A4351" s="27">
        <v>1997</v>
      </c>
      <c r="B4351" s="27" t="s">
        <v>5274</v>
      </c>
      <c r="C4351" s="27" t="s">
        <v>674</v>
      </c>
      <c r="D4351" s="27" t="s">
        <v>3841</v>
      </c>
      <c r="E4351" s="27" t="s">
        <v>4618</v>
      </c>
      <c r="F4351" s="28">
        <v>35659</v>
      </c>
      <c r="G4351" s="29">
        <v>0.89583333333333337</v>
      </c>
      <c r="H4351" s="28">
        <v>35659</v>
      </c>
      <c r="I4351" s="29">
        <v>0.94097222222222221</v>
      </c>
      <c r="J4351" s="27" t="s">
        <v>889</v>
      </c>
      <c r="K4351" s="27">
        <v>0</v>
      </c>
      <c r="L4351" s="27">
        <v>0.1</v>
      </c>
      <c r="M4351" s="27">
        <v>0.1</v>
      </c>
      <c r="N4351" s="27" t="s">
        <v>882</v>
      </c>
      <c r="O4351" s="30">
        <v>201907942</v>
      </c>
      <c r="P4351" s="22"/>
      <c r="Q4351" s="22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9"/>
    </row>
    <row r="4352" spans="1:29" x14ac:dyDescent="0.25">
      <c r="A4352" s="27">
        <v>1997</v>
      </c>
      <c r="B4352" s="27" t="s">
        <v>1949</v>
      </c>
      <c r="C4352" s="27" t="s">
        <v>676</v>
      </c>
      <c r="D4352" s="27" t="s">
        <v>901</v>
      </c>
      <c r="E4352" s="27" t="s">
        <v>1666</v>
      </c>
      <c r="F4352" s="28">
        <v>35659</v>
      </c>
      <c r="G4352" s="29">
        <v>0.90277777777777779</v>
      </c>
      <c r="H4352" s="28">
        <v>35659</v>
      </c>
      <c r="I4352" s="29">
        <v>0.92708333333333337</v>
      </c>
      <c r="J4352" s="27" t="s">
        <v>889</v>
      </c>
      <c r="K4352" s="27">
        <v>0</v>
      </c>
      <c r="L4352" s="27">
        <v>0.02</v>
      </c>
      <c r="M4352" s="27">
        <v>0.02</v>
      </c>
      <c r="N4352" s="27" t="s">
        <v>882</v>
      </c>
      <c r="O4352" s="27">
        <v>202112345</v>
      </c>
      <c r="P4352" s="22"/>
      <c r="Q4352" s="22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9"/>
    </row>
    <row r="4353" spans="1:29" x14ac:dyDescent="0.25">
      <c r="A4353" s="27">
        <v>1997</v>
      </c>
      <c r="B4353" s="27" t="s">
        <v>1954</v>
      </c>
      <c r="C4353" s="27" t="s">
        <v>676</v>
      </c>
      <c r="D4353" s="27" t="s">
        <v>901</v>
      </c>
      <c r="E4353" s="27" t="s">
        <v>1013</v>
      </c>
      <c r="F4353" s="28">
        <v>35660</v>
      </c>
      <c r="G4353" s="29">
        <v>0.49374999999999997</v>
      </c>
      <c r="H4353" s="28">
        <v>35660</v>
      </c>
      <c r="I4353" s="29">
        <v>0.60416666666666663</v>
      </c>
      <c r="J4353" s="27" t="s">
        <v>889</v>
      </c>
      <c r="K4353" s="27">
        <v>0</v>
      </c>
      <c r="L4353" s="27">
        <v>1</v>
      </c>
      <c r="M4353" s="27">
        <v>1</v>
      </c>
      <c r="N4353" s="27" t="s">
        <v>882</v>
      </c>
      <c r="O4353" s="30">
        <v>201208138</v>
      </c>
      <c r="P4353" s="22"/>
      <c r="Q4353" s="22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9"/>
    </row>
    <row r="4354" spans="1:29" x14ac:dyDescent="0.25">
      <c r="A4354" s="27">
        <v>1997</v>
      </c>
      <c r="B4354" s="27" t="s">
        <v>1942</v>
      </c>
      <c r="C4354" s="27" t="s">
        <v>676</v>
      </c>
      <c r="D4354" s="27" t="s">
        <v>891</v>
      </c>
      <c r="E4354" s="27" t="s">
        <v>813</v>
      </c>
      <c r="F4354" s="28">
        <v>35660</v>
      </c>
      <c r="G4354" s="29">
        <v>0.50555555555555554</v>
      </c>
      <c r="H4354" s="28">
        <v>35660</v>
      </c>
      <c r="I4354" s="29">
        <v>0.76041666666666663</v>
      </c>
      <c r="J4354" s="27" t="s">
        <v>889</v>
      </c>
      <c r="K4354" s="27">
        <v>2</v>
      </c>
      <c r="L4354" s="27">
        <v>0</v>
      </c>
      <c r="M4354" s="27">
        <v>2</v>
      </c>
      <c r="N4354" s="27" t="s">
        <v>882</v>
      </c>
      <c r="O4354" s="30">
        <v>201303517</v>
      </c>
      <c r="P4354" s="22"/>
      <c r="Q4354" s="22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9"/>
    </row>
    <row r="4355" spans="1:29" x14ac:dyDescent="0.25">
      <c r="A4355" s="27">
        <v>1997</v>
      </c>
      <c r="B4355" s="27" t="s">
        <v>2763</v>
      </c>
      <c r="C4355" s="27" t="s">
        <v>2231</v>
      </c>
      <c r="D4355" s="27" t="s">
        <v>2581</v>
      </c>
      <c r="E4355" s="27" t="s">
        <v>2582</v>
      </c>
      <c r="F4355" s="28">
        <v>35660</v>
      </c>
      <c r="G4355" s="29">
        <v>0.54305555555555551</v>
      </c>
      <c r="H4355" s="28">
        <v>35660</v>
      </c>
      <c r="I4355" s="29">
        <v>0.61111111111111105</v>
      </c>
      <c r="J4355" s="27"/>
      <c r="K4355" s="27">
        <v>0.245</v>
      </c>
      <c r="L4355" s="27">
        <v>0</v>
      </c>
      <c r="M4355" s="27">
        <v>0.245</v>
      </c>
      <c r="N4355" s="27" t="s">
        <v>2163</v>
      </c>
      <c r="O4355" s="30">
        <v>201806305</v>
      </c>
      <c r="P4355" s="22"/>
      <c r="Q4355" s="22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9"/>
    </row>
    <row r="4356" spans="1:29" x14ac:dyDescent="0.25">
      <c r="A4356" s="27">
        <v>1997</v>
      </c>
      <c r="B4356" s="27" t="s">
        <v>1947</v>
      </c>
      <c r="C4356" s="27" t="s">
        <v>676</v>
      </c>
      <c r="D4356" s="27" t="s">
        <v>1070</v>
      </c>
      <c r="E4356" s="27" t="s">
        <v>821</v>
      </c>
      <c r="F4356" s="28">
        <v>35660</v>
      </c>
      <c r="G4356" s="29">
        <v>0.61319444444444449</v>
      </c>
      <c r="H4356" s="28">
        <v>35660</v>
      </c>
      <c r="I4356" s="29">
        <v>0.69791666666666663</v>
      </c>
      <c r="J4356" s="27" t="s">
        <v>889</v>
      </c>
      <c r="K4356" s="27">
        <v>0</v>
      </c>
      <c r="L4356" s="27">
        <v>0.3</v>
      </c>
      <c r="M4356" s="27">
        <v>0.3</v>
      </c>
      <c r="N4356" s="27" t="s">
        <v>882</v>
      </c>
      <c r="O4356" s="30">
        <v>201405811</v>
      </c>
      <c r="P4356" s="22"/>
      <c r="Q4356" s="22"/>
      <c r="R4356" s="16"/>
      <c r="S4356" s="16"/>
      <c r="T4356" s="16"/>
      <c r="U4356" s="16"/>
      <c r="V4356" s="16"/>
      <c r="W4356" s="16"/>
      <c r="X4356" s="16"/>
      <c r="Y4356" s="16"/>
      <c r="Z4356" s="16"/>
      <c r="AA4356" s="16"/>
      <c r="AB4356" s="16"/>
      <c r="AC4356" s="19"/>
    </row>
    <row r="4357" spans="1:29" x14ac:dyDescent="0.25">
      <c r="A4357" s="27">
        <v>1997</v>
      </c>
      <c r="B4357" s="27" t="s">
        <v>5270</v>
      </c>
      <c r="C4357" s="27" t="s">
        <v>674</v>
      </c>
      <c r="D4357" s="27" t="s">
        <v>752</v>
      </c>
      <c r="E4357" s="27" t="s">
        <v>4271</v>
      </c>
      <c r="F4357" s="28">
        <v>35660</v>
      </c>
      <c r="G4357" s="29">
        <v>0.61805555555555558</v>
      </c>
      <c r="H4357" s="28">
        <v>35660</v>
      </c>
      <c r="I4357" s="29">
        <v>0.66666666666666663</v>
      </c>
      <c r="J4357" s="27" t="s">
        <v>889</v>
      </c>
      <c r="K4357" s="27">
        <v>0</v>
      </c>
      <c r="L4357" s="27">
        <v>0.1</v>
      </c>
      <c r="M4357" s="27">
        <v>0.1</v>
      </c>
      <c r="N4357" s="27" t="s">
        <v>882</v>
      </c>
      <c r="O4357" s="30">
        <v>201706044</v>
      </c>
      <c r="P4357" s="22"/>
      <c r="Q4357" s="22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9"/>
    </row>
    <row r="4358" spans="1:29" x14ac:dyDescent="0.25">
      <c r="A4358" s="27">
        <v>1997</v>
      </c>
      <c r="B4358" s="27" t="s">
        <v>1943</v>
      </c>
      <c r="C4358" s="27" t="s">
        <v>676</v>
      </c>
      <c r="D4358" s="27" t="s">
        <v>905</v>
      </c>
      <c r="E4358" s="27" t="s">
        <v>1944</v>
      </c>
      <c r="F4358" s="28">
        <v>35660</v>
      </c>
      <c r="G4358" s="29">
        <v>0.62152777777777779</v>
      </c>
      <c r="H4358" s="28">
        <v>35660</v>
      </c>
      <c r="I4358" s="29">
        <v>0.65277777777777779</v>
      </c>
      <c r="J4358" s="27" t="s">
        <v>889</v>
      </c>
      <c r="K4358" s="27">
        <v>0</v>
      </c>
      <c r="L4358" s="27">
        <v>0.2</v>
      </c>
      <c r="M4358" s="27">
        <v>0.2</v>
      </c>
      <c r="N4358" s="27" t="s">
        <v>882</v>
      </c>
      <c r="O4358" s="30">
        <v>201505519</v>
      </c>
      <c r="P4358" s="22"/>
      <c r="Q4358" s="22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9"/>
    </row>
    <row r="4359" spans="1:29" x14ac:dyDescent="0.25">
      <c r="A4359" s="27">
        <v>1997</v>
      </c>
      <c r="B4359" s="27" t="s">
        <v>1954</v>
      </c>
      <c r="C4359" s="27" t="s">
        <v>676</v>
      </c>
      <c r="D4359" s="27" t="s">
        <v>901</v>
      </c>
      <c r="E4359" s="27" t="s">
        <v>1013</v>
      </c>
      <c r="F4359" s="28">
        <v>35660</v>
      </c>
      <c r="G4359" s="29">
        <v>0.625</v>
      </c>
      <c r="H4359" s="28">
        <v>35660</v>
      </c>
      <c r="I4359" s="29">
        <v>0.69444444444444453</v>
      </c>
      <c r="J4359" s="27" t="s">
        <v>889</v>
      </c>
      <c r="K4359" s="27">
        <v>0</v>
      </c>
      <c r="L4359" s="27">
        <v>0.5</v>
      </c>
      <c r="M4359" s="27">
        <v>0.5</v>
      </c>
      <c r="N4359" s="27" t="s">
        <v>882</v>
      </c>
      <c r="O4359" s="30">
        <v>201604605</v>
      </c>
      <c r="P4359" s="22"/>
      <c r="Q4359" s="22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9"/>
    </row>
    <row r="4360" spans="1:29" x14ac:dyDescent="0.25">
      <c r="A4360" s="27">
        <v>1997</v>
      </c>
      <c r="B4360" s="27" t="s">
        <v>2557</v>
      </c>
      <c r="C4360" s="27" t="s">
        <v>2231</v>
      </c>
      <c r="D4360" s="27" t="s">
        <v>2232</v>
      </c>
      <c r="E4360" s="27" t="s">
        <v>2558</v>
      </c>
      <c r="F4360" s="28">
        <v>35660</v>
      </c>
      <c r="G4360" s="29">
        <v>0.6430555555555556</v>
      </c>
      <c r="H4360" s="28">
        <v>35660</v>
      </c>
      <c r="I4360" s="29">
        <v>0.68055555555555547</v>
      </c>
      <c r="J4360" s="27"/>
      <c r="K4360" s="27">
        <v>0</v>
      </c>
      <c r="L4360" s="27">
        <v>0.04</v>
      </c>
      <c r="M4360" s="27">
        <v>0.04</v>
      </c>
      <c r="N4360" s="27" t="s">
        <v>2163</v>
      </c>
      <c r="O4360" s="30">
        <v>201603270</v>
      </c>
      <c r="P4360" s="22"/>
      <c r="Q4360" s="22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9"/>
    </row>
    <row r="4361" spans="1:29" x14ac:dyDescent="0.25">
      <c r="A4361" s="27">
        <v>1997</v>
      </c>
      <c r="B4361" s="27" t="s">
        <v>5271</v>
      </c>
      <c r="C4361" s="27" t="s">
        <v>674</v>
      </c>
      <c r="D4361" s="27" t="s">
        <v>3939</v>
      </c>
      <c r="E4361" s="27" t="s">
        <v>777</v>
      </c>
      <c r="F4361" s="28">
        <v>35660</v>
      </c>
      <c r="G4361" s="29">
        <v>0.67361111111111116</v>
      </c>
      <c r="H4361" s="28">
        <v>35660</v>
      </c>
      <c r="I4361" s="29">
        <v>0.72916666666666663</v>
      </c>
      <c r="J4361" s="27" t="s">
        <v>889</v>
      </c>
      <c r="K4361" s="27">
        <v>0</v>
      </c>
      <c r="L4361" s="27">
        <v>0.15</v>
      </c>
      <c r="M4361" s="27">
        <v>0.15</v>
      </c>
      <c r="N4361" s="27" t="s">
        <v>882</v>
      </c>
      <c r="O4361" s="30">
        <v>201908178</v>
      </c>
      <c r="P4361" s="22"/>
      <c r="Q4361" s="22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9"/>
    </row>
    <row r="4362" spans="1:29" x14ac:dyDescent="0.25">
      <c r="A4362" s="27">
        <v>1997</v>
      </c>
      <c r="B4362" s="27" t="s">
        <v>5276</v>
      </c>
      <c r="C4362" s="27" t="s">
        <v>674</v>
      </c>
      <c r="D4362" s="27" t="s">
        <v>3821</v>
      </c>
      <c r="E4362" s="27" t="s">
        <v>3873</v>
      </c>
      <c r="F4362" s="28">
        <v>35660</v>
      </c>
      <c r="G4362" s="29">
        <v>0.6875</v>
      </c>
      <c r="H4362" s="28">
        <v>35660</v>
      </c>
      <c r="I4362" s="29">
        <v>0.74652777777777779</v>
      </c>
      <c r="J4362" s="27" t="s">
        <v>889</v>
      </c>
      <c r="K4362" s="27">
        <v>0.5</v>
      </c>
      <c r="L4362" s="27">
        <v>0</v>
      </c>
      <c r="M4362" s="27">
        <v>0.5</v>
      </c>
      <c r="N4362" s="27" t="s">
        <v>882</v>
      </c>
      <c r="O4362" s="30">
        <v>202005954</v>
      </c>
      <c r="P4362" s="22"/>
      <c r="Q4362" s="22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9"/>
    </row>
    <row r="4363" spans="1:29" x14ac:dyDescent="0.25">
      <c r="A4363" s="27">
        <v>1997</v>
      </c>
      <c r="B4363" s="27" t="s">
        <v>1945</v>
      </c>
      <c r="C4363" s="27" t="s">
        <v>676</v>
      </c>
      <c r="D4363" s="27" t="s">
        <v>914</v>
      </c>
      <c r="E4363" s="27" t="s">
        <v>837</v>
      </c>
      <c r="F4363" s="28">
        <v>35660</v>
      </c>
      <c r="G4363" s="29">
        <v>0.71875</v>
      </c>
      <c r="H4363" s="28">
        <v>35660</v>
      </c>
      <c r="I4363" s="29">
        <v>0.77777777777777779</v>
      </c>
      <c r="J4363" s="27" t="s">
        <v>889</v>
      </c>
      <c r="K4363" s="27">
        <v>0.1</v>
      </c>
      <c r="L4363" s="27">
        <v>0</v>
      </c>
      <c r="M4363" s="27">
        <v>0.1</v>
      </c>
      <c r="N4363" s="27" t="s">
        <v>882</v>
      </c>
      <c r="O4363" s="30">
        <v>201706403</v>
      </c>
      <c r="P4363" s="22"/>
      <c r="Q4363" s="22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9"/>
    </row>
    <row r="4364" spans="1:29" x14ac:dyDescent="0.25">
      <c r="A4364" s="27">
        <v>1997</v>
      </c>
      <c r="B4364" s="27" t="s">
        <v>1943</v>
      </c>
      <c r="C4364" s="27" t="s">
        <v>676</v>
      </c>
      <c r="D4364" s="27" t="s">
        <v>905</v>
      </c>
      <c r="E4364" s="27" t="s">
        <v>1944</v>
      </c>
      <c r="F4364" s="28">
        <v>35660</v>
      </c>
      <c r="G4364" s="29">
        <v>0.72569444444444453</v>
      </c>
      <c r="H4364" s="28">
        <v>35660</v>
      </c>
      <c r="I4364" s="29">
        <v>0.75</v>
      </c>
      <c r="J4364" s="27" t="s">
        <v>889</v>
      </c>
      <c r="K4364" s="27">
        <v>0</v>
      </c>
      <c r="L4364" s="27">
        <v>0.05</v>
      </c>
      <c r="M4364" s="27">
        <v>0.05</v>
      </c>
      <c r="N4364" s="27" t="s">
        <v>882</v>
      </c>
      <c r="O4364" s="30">
        <v>201806846</v>
      </c>
      <c r="P4364" s="22"/>
      <c r="Q4364" s="22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9"/>
    </row>
    <row r="4365" spans="1:29" x14ac:dyDescent="0.25">
      <c r="A4365" s="27">
        <v>1997</v>
      </c>
      <c r="B4365" s="27" t="s">
        <v>5268</v>
      </c>
      <c r="C4365" s="27" t="s">
        <v>674</v>
      </c>
      <c r="D4365" s="27" t="s">
        <v>3859</v>
      </c>
      <c r="E4365" s="27" t="s">
        <v>807</v>
      </c>
      <c r="F4365" s="28">
        <v>35660</v>
      </c>
      <c r="G4365" s="29">
        <v>0.79166666666666663</v>
      </c>
      <c r="H4365" s="28">
        <v>35660</v>
      </c>
      <c r="I4365" s="29">
        <v>0.81597222222222221</v>
      </c>
      <c r="J4365" s="27" t="s">
        <v>889</v>
      </c>
      <c r="K4365" s="27">
        <v>0</v>
      </c>
      <c r="L4365" s="27">
        <v>0.05</v>
      </c>
      <c r="M4365" s="27">
        <v>0.05</v>
      </c>
      <c r="N4365" s="27" t="s">
        <v>882</v>
      </c>
      <c r="O4365" s="30">
        <v>200707284</v>
      </c>
      <c r="P4365" s="22"/>
      <c r="Q4365" s="22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9"/>
    </row>
    <row r="4366" spans="1:29" x14ac:dyDescent="0.25">
      <c r="A4366" s="27">
        <v>1997</v>
      </c>
      <c r="B4366" s="27" t="s">
        <v>1939</v>
      </c>
      <c r="C4366" s="27" t="s">
        <v>676</v>
      </c>
      <c r="D4366" s="27" t="s">
        <v>901</v>
      </c>
      <c r="E4366" s="27" t="s">
        <v>1607</v>
      </c>
      <c r="F4366" s="28">
        <v>35660</v>
      </c>
      <c r="G4366" s="29">
        <v>0.85069444444444453</v>
      </c>
      <c r="H4366" s="28">
        <v>35660</v>
      </c>
      <c r="I4366" s="29">
        <v>0.92013888888888884</v>
      </c>
      <c r="J4366" s="27" t="s">
        <v>889</v>
      </c>
      <c r="K4366" s="27">
        <v>0</v>
      </c>
      <c r="L4366" s="27">
        <v>0.15</v>
      </c>
      <c r="M4366" s="27">
        <v>0.15</v>
      </c>
      <c r="N4366" s="27" t="s">
        <v>882</v>
      </c>
      <c r="O4366" s="30">
        <v>202005146</v>
      </c>
      <c r="P4366" s="22"/>
      <c r="Q4366" s="22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9"/>
    </row>
    <row r="4367" spans="1:29" x14ac:dyDescent="0.25">
      <c r="A4367" s="27">
        <v>1997</v>
      </c>
      <c r="B4367" s="27" t="s">
        <v>1937</v>
      </c>
      <c r="C4367" s="27" t="s">
        <v>676</v>
      </c>
      <c r="D4367" s="27" t="s">
        <v>905</v>
      </c>
      <c r="E4367" s="27" t="s">
        <v>912</v>
      </c>
      <c r="F4367" s="28">
        <v>35660</v>
      </c>
      <c r="G4367" s="29">
        <v>0.93402777777777779</v>
      </c>
      <c r="H4367" s="28">
        <v>35660</v>
      </c>
      <c r="I4367" s="29">
        <v>0.95833333333333337</v>
      </c>
      <c r="J4367" s="27" t="s">
        <v>889</v>
      </c>
      <c r="K4367" s="27">
        <v>0</v>
      </c>
      <c r="L4367" s="27">
        <v>0.06</v>
      </c>
      <c r="M4367" s="27">
        <v>0.06</v>
      </c>
      <c r="N4367" s="27" t="s">
        <v>882</v>
      </c>
      <c r="O4367" s="30">
        <v>202008319</v>
      </c>
      <c r="P4367" s="22"/>
      <c r="Q4367" s="22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9"/>
    </row>
    <row r="4368" spans="1:29" x14ac:dyDescent="0.25">
      <c r="A4368" s="27">
        <v>1997</v>
      </c>
      <c r="B4368" s="27" t="s">
        <v>1938</v>
      </c>
      <c r="C4368" s="27" t="s">
        <v>676</v>
      </c>
      <c r="D4368" s="27" t="s">
        <v>901</v>
      </c>
      <c r="E4368" s="27" t="s">
        <v>1013</v>
      </c>
      <c r="F4368" s="28">
        <v>35661</v>
      </c>
      <c r="G4368" s="29">
        <v>1.0416666666666666E-2</v>
      </c>
      <c r="H4368" s="28">
        <v>35661</v>
      </c>
      <c r="I4368" s="29">
        <v>4.8611111111111112E-2</v>
      </c>
      <c r="J4368" s="27" t="s">
        <v>889</v>
      </c>
      <c r="K4368" s="27">
        <v>0</v>
      </c>
      <c r="L4368" s="27">
        <v>0.1</v>
      </c>
      <c r="M4368" s="27">
        <v>0.1</v>
      </c>
      <c r="N4368" s="27" t="s">
        <v>882</v>
      </c>
      <c r="O4368" s="30">
        <v>202004393</v>
      </c>
      <c r="P4368" s="22"/>
      <c r="Q4368" s="22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9"/>
    </row>
    <row r="4369" spans="1:29" x14ac:dyDescent="0.25">
      <c r="A4369" s="27">
        <v>1997</v>
      </c>
      <c r="B4369" s="27" t="s">
        <v>1935</v>
      </c>
      <c r="C4369" s="27" t="s">
        <v>676</v>
      </c>
      <c r="D4369" s="27" t="s">
        <v>901</v>
      </c>
      <c r="E4369" s="27" t="s">
        <v>1936</v>
      </c>
      <c r="F4369" s="28">
        <v>35661</v>
      </c>
      <c r="G4369" s="29">
        <v>5.9027777777777783E-2</v>
      </c>
      <c r="H4369" s="28">
        <v>35661</v>
      </c>
      <c r="I4369" s="29">
        <v>0.10416666666666667</v>
      </c>
      <c r="J4369" s="27" t="s">
        <v>889</v>
      </c>
      <c r="K4369" s="27">
        <v>0</v>
      </c>
      <c r="L4369" s="27">
        <v>1</v>
      </c>
      <c r="M4369" s="27">
        <v>1</v>
      </c>
      <c r="N4369" s="27" t="s">
        <v>882</v>
      </c>
      <c r="O4369" s="30">
        <v>202003219</v>
      </c>
      <c r="P4369" s="22"/>
      <c r="Q4369" s="22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9"/>
    </row>
    <row r="4370" spans="1:29" x14ac:dyDescent="0.25">
      <c r="A4370" s="27">
        <v>1997</v>
      </c>
      <c r="B4370" s="27" t="s">
        <v>1934</v>
      </c>
      <c r="C4370" s="27" t="s">
        <v>676</v>
      </c>
      <c r="D4370" s="27" t="s">
        <v>930</v>
      </c>
      <c r="E4370" s="27" t="s">
        <v>1928</v>
      </c>
      <c r="F4370" s="28">
        <v>35661</v>
      </c>
      <c r="G4370" s="29">
        <v>0.2638888888888889</v>
      </c>
      <c r="H4370" s="28">
        <v>35661</v>
      </c>
      <c r="I4370" s="29">
        <v>0.34027777777777773</v>
      </c>
      <c r="J4370" s="27" t="s">
        <v>889</v>
      </c>
      <c r="K4370" s="27">
        <v>0</v>
      </c>
      <c r="L4370" s="27">
        <v>0.1</v>
      </c>
      <c r="M4370" s="27">
        <v>0.1</v>
      </c>
      <c r="N4370" s="27" t="s">
        <v>882</v>
      </c>
      <c r="O4370" s="30">
        <v>201905682</v>
      </c>
      <c r="P4370" s="22"/>
      <c r="Q4370" s="22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9"/>
    </row>
    <row r="4371" spans="1:29" x14ac:dyDescent="0.25">
      <c r="A4371" s="27">
        <v>1997</v>
      </c>
      <c r="B4371" s="27" t="s">
        <v>1939</v>
      </c>
      <c r="C4371" s="27" t="s">
        <v>676</v>
      </c>
      <c r="D4371" s="27" t="s">
        <v>901</v>
      </c>
      <c r="E4371" s="27" t="s">
        <v>1607</v>
      </c>
      <c r="F4371" s="28">
        <v>35661</v>
      </c>
      <c r="G4371" s="29">
        <v>0.375</v>
      </c>
      <c r="H4371" s="28">
        <v>35661</v>
      </c>
      <c r="I4371" s="29">
        <v>0.41666666666666669</v>
      </c>
      <c r="J4371" s="27" t="s">
        <v>889</v>
      </c>
      <c r="K4371" s="27">
        <v>0</v>
      </c>
      <c r="L4371" s="27">
        <v>0.1</v>
      </c>
      <c r="M4371" s="27">
        <v>0.1</v>
      </c>
      <c r="N4371" s="27" t="s">
        <v>882</v>
      </c>
      <c r="O4371" s="30">
        <v>201905325</v>
      </c>
      <c r="P4371" s="22"/>
      <c r="Q4371" s="22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9"/>
    </row>
    <row r="4372" spans="1:29" x14ac:dyDescent="0.25">
      <c r="A4372" s="27">
        <v>1997</v>
      </c>
      <c r="B4372" s="27" t="s">
        <v>5311</v>
      </c>
      <c r="C4372" s="27" t="s">
        <v>674</v>
      </c>
      <c r="D4372" s="27" t="s">
        <v>3939</v>
      </c>
      <c r="E4372" s="27" t="s">
        <v>3939</v>
      </c>
      <c r="F4372" s="28">
        <v>35661</v>
      </c>
      <c r="G4372" s="29">
        <v>0.46180555555555558</v>
      </c>
      <c r="H4372" s="28">
        <v>35661</v>
      </c>
      <c r="I4372" s="29">
        <v>0.50694444444444442</v>
      </c>
      <c r="J4372" s="27" t="s">
        <v>889</v>
      </c>
      <c r="K4372" s="27">
        <v>0</v>
      </c>
      <c r="L4372" s="27">
        <v>0.02</v>
      </c>
      <c r="M4372" s="27">
        <v>0.02</v>
      </c>
      <c r="N4372" s="27" t="s">
        <v>882</v>
      </c>
      <c r="O4372" s="30">
        <v>202004499</v>
      </c>
      <c r="P4372" s="22"/>
      <c r="Q4372" s="22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9"/>
    </row>
    <row r="4373" spans="1:29" x14ac:dyDescent="0.25">
      <c r="A4373" s="27">
        <v>1997</v>
      </c>
      <c r="B4373" s="27" t="s">
        <v>5267</v>
      </c>
      <c r="C4373" s="27" t="s">
        <v>674</v>
      </c>
      <c r="D4373" s="27" t="s">
        <v>3933</v>
      </c>
      <c r="E4373" s="27" t="s">
        <v>5237</v>
      </c>
      <c r="F4373" s="28">
        <v>35661</v>
      </c>
      <c r="G4373" s="29">
        <v>0.59722222222222221</v>
      </c>
      <c r="H4373" s="28">
        <v>35661</v>
      </c>
      <c r="I4373" s="29">
        <v>0.6875</v>
      </c>
      <c r="J4373" s="27" t="s">
        <v>889</v>
      </c>
      <c r="K4373" s="27">
        <v>0</v>
      </c>
      <c r="L4373" s="27">
        <v>0.1</v>
      </c>
      <c r="M4373" s="27">
        <v>0.1</v>
      </c>
      <c r="N4373" s="27" t="s">
        <v>882</v>
      </c>
      <c r="O4373" s="30">
        <v>201905604</v>
      </c>
      <c r="P4373" s="22"/>
      <c r="Q4373" s="22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9"/>
    </row>
    <row r="4374" spans="1:29" x14ac:dyDescent="0.25">
      <c r="A4374" s="27">
        <v>1997</v>
      </c>
      <c r="B4374" s="27" t="s">
        <v>5281</v>
      </c>
      <c r="C4374" s="27" t="s">
        <v>674</v>
      </c>
      <c r="D4374" s="27" t="s">
        <v>3821</v>
      </c>
      <c r="E4374" s="27" t="s">
        <v>817</v>
      </c>
      <c r="F4374" s="28">
        <v>35661</v>
      </c>
      <c r="G4374" s="29">
        <v>0.60069444444444442</v>
      </c>
      <c r="H4374" s="28">
        <v>35661</v>
      </c>
      <c r="I4374" s="29">
        <v>0.69097222222222221</v>
      </c>
      <c r="J4374" s="27" t="s">
        <v>889</v>
      </c>
      <c r="K4374" s="27">
        <v>1</v>
      </c>
      <c r="L4374" s="27">
        <v>0</v>
      </c>
      <c r="M4374" s="27">
        <v>1</v>
      </c>
      <c r="N4374" s="27" t="s">
        <v>882</v>
      </c>
      <c r="O4374" s="30">
        <v>201907771</v>
      </c>
      <c r="P4374" s="22"/>
      <c r="Q4374" s="22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9"/>
    </row>
    <row r="4375" spans="1:29" x14ac:dyDescent="0.25">
      <c r="A4375" s="27">
        <v>1997</v>
      </c>
      <c r="B4375" s="27" t="s">
        <v>5269</v>
      </c>
      <c r="C4375" s="27" t="s">
        <v>674</v>
      </c>
      <c r="D4375" s="27" t="s">
        <v>3939</v>
      </c>
      <c r="E4375" s="27" t="s">
        <v>4232</v>
      </c>
      <c r="F4375" s="28">
        <v>35661</v>
      </c>
      <c r="G4375" s="29">
        <v>0.61111111111111105</v>
      </c>
      <c r="H4375" s="28">
        <v>35661</v>
      </c>
      <c r="I4375" s="29">
        <v>0.66666666666666663</v>
      </c>
      <c r="J4375" s="27" t="s">
        <v>889</v>
      </c>
      <c r="K4375" s="27">
        <v>0</v>
      </c>
      <c r="L4375" s="27">
        <v>0.1</v>
      </c>
      <c r="M4375" s="27">
        <v>0.1</v>
      </c>
      <c r="N4375" s="27" t="s">
        <v>882</v>
      </c>
      <c r="O4375" s="30">
        <v>202102693</v>
      </c>
      <c r="P4375" s="22"/>
      <c r="Q4375" s="22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9"/>
    </row>
    <row r="4376" spans="1:29" x14ac:dyDescent="0.25">
      <c r="A4376" s="27">
        <v>1997</v>
      </c>
      <c r="B4376" s="27" t="s">
        <v>1942</v>
      </c>
      <c r="C4376" s="27" t="s">
        <v>676</v>
      </c>
      <c r="D4376" s="27" t="s">
        <v>891</v>
      </c>
      <c r="E4376" s="27" t="s">
        <v>813</v>
      </c>
      <c r="F4376" s="28">
        <v>35661</v>
      </c>
      <c r="G4376" s="29">
        <v>0.625</v>
      </c>
      <c r="H4376" s="28">
        <v>35661</v>
      </c>
      <c r="I4376" s="29">
        <v>0.73611111111111116</v>
      </c>
      <c r="J4376" s="27" t="s">
        <v>889</v>
      </c>
      <c r="K4376" s="27">
        <v>0.08</v>
      </c>
      <c r="L4376" s="27">
        <v>0</v>
      </c>
      <c r="M4376" s="27">
        <v>0.08</v>
      </c>
      <c r="N4376" s="27" t="s">
        <v>882</v>
      </c>
      <c r="O4376" s="30">
        <v>202102717</v>
      </c>
      <c r="P4376" s="22"/>
      <c r="Q4376" s="22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9"/>
    </row>
    <row r="4377" spans="1:29" x14ac:dyDescent="0.25">
      <c r="A4377" s="27">
        <v>1997</v>
      </c>
      <c r="B4377" s="27" t="s">
        <v>1934</v>
      </c>
      <c r="C4377" s="27" t="s">
        <v>676</v>
      </c>
      <c r="D4377" s="27" t="s">
        <v>930</v>
      </c>
      <c r="E4377" s="27" t="s">
        <v>1928</v>
      </c>
      <c r="F4377" s="28">
        <v>35661</v>
      </c>
      <c r="G4377" s="29">
        <v>0.65625</v>
      </c>
      <c r="H4377" s="28">
        <v>35662</v>
      </c>
      <c r="I4377" s="29">
        <v>4.5138888888888888E-2</v>
      </c>
      <c r="J4377" s="27" t="s">
        <v>889</v>
      </c>
      <c r="K4377" s="27">
        <v>1</v>
      </c>
      <c r="L4377" s="27">
        <v>3</v>
      </c>
      <c r="M4377" s="27">
        <v>4</v>
      </c>
      <c r="N4377" s="27" t="s">
        <v>882</v>
      </c>
      <c r="O4377" s="30">
        <v>201704976</v>
      </c>
      <c r="P4377" s="22"/>
      <c r="Q4377" s="22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9"/>
    </row>
    <row r="4378" spans="1:29" x14ac:dyDescent="0.25">
      <c r="A4378" s="27">
        <v>1997</v>
      </c>
      <c r="B4378" s="27" t="s">
        <v>5266</v>
      </c>
      <c r="C4378" s="27" t="s">
        <v>674</v>
      </c>
      <c r="D4378" s="27" t="s">
        <v>3841</v>
      </c>
      <c r="E4378" s="27" t="s">
        <v>3927</v>
      </c>
      <c r="F4378" s="28">
        <v>35661</v>
      </c>
      <c r="G4378" s="29">
        <v>0.67013888888888884</v>
      </c>
      <c r="H4378" s="28">
        <v>35661</v>
      </c>
      <c r="I4378" s="29">
        <v>0.71875</v>
      </c>
      <c r="J4378" s="27" t="s">
        <v>889</v>
      </c>
      <c r="K4378" s="27">
        <v>0</v>
      </c>
      <c r="L4378" s="27">
        <v>0.02</v>
      </c>
      <c r="M4378" s="27">
        <v>0.02</v>
      </c>
      <c r="N4378" s="27" t="s">
        <v>882</v>
      </c>
      <c r="O4378" s="30">
        <v>201900728</v>
      </c>
      <c r="P4378" s="22"/>
      <c r="Q4378" s="22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9"/>
    </row>
    <row r="4379" spans="1:29" x14ac:dyDescent="0.25">
      <c r="A4379" s="27">
        <v>1997</v>
      </c>
      <c r="B4379" s="27" t="s">
        <v>1939</v>
      </c>
      <c r="C4379" s="27" t="s">
        <v>676</v>
      </c>
      <c r="D4379" s="27" t="s">
        <v>901</v>
      </c>
      <c r="E4379" s="27" t="s">
        <v>1607</v>
      </c>
      <c r="F4379" s="28">
        <v>35661</v>
      </c>
      <c r="G4379" s="29">
        <v>0.69097222222222221</v>
      </c>
      <c r="H4379" s="28">
        <v>35661</v>
      </c>
      <c r="I4379" s="29">
        <v>0.75</v>
      </c>
      <c r="J4379" s="27" t="s">
        <v>889</v>
      </c>
      <c r="K4379" s="27">
        <v>0</v>
      </c>
      <c r="L4379" s="27">
        <v>0.1</v>
      </c>
      <c r="M4379" s="27">
        <v>0.1</v>
      </c>
      <c r="N4379" s="27" t="s">
        <v>882</v>
      </c>
      <c r="O4379" s="30">
        <v>201907483</v>
      </c>
      <c r="P4379" s="22"/>
      <c r="Q4379" s="22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9"/>
    </row>
    <row r="4380" spans="1:29" x14ac:dyDescent="0.25">
      <c r="A4380" s="27">
        <v>1997</v>
      </c>
      <c r="B4380" s="27" t="s">
        <v>2764</v>
      </c>
      <c r="C4380" s="27" t="s">
        <v>2231</v>
      </c>
      <c r="D4380" s="27" t="s">
        <v>2362</v>
      </c>
      <c r="E4380" s="27" t="s">
        <v>2579</v>
      </c>
      <c r="F4380" s="28">
        <v>35661</v>
      </c>
      <c r="G4380" s="29">
        <v>0.71875</v>
      </c>
      <c r="H4380" s="28">
        <v>35661</v>
      </c>
      <c r="I4380" s="29">
        <v>0.74652777777777779</v>
      </c>
      <c r="J4380" s="27"/>
      <c r="K4380" s="27">
        <v>0</v>
      </c>
      <c r="L4380" s="27">
        <v>5.0000000000000001E-3</v>
      </c>
      <c r="M4380" s="27">
        <v>5.0000000000000001E-3</v>
      </c>
      <c r="N4380" s="27" t="s">
        <v>2163</v>
      </c>
      <c r="O4380" s="30">
        <v>201904798</v>
      </c>
      <c r="P4380" s="22"/>
      <c r="Q4380" s="22"/>
      <c r="R4380" s="16"/>
      <c r="S4380" s="16"/>
      <c r="T4380" s="16"/>
      <c r="U4380" s="16"/>
      <c r="V4380" s="16"/>
      <c r="W4380" s="16"/>
      <c r="X4380" s="16"/>
      <c r="Y4380" s="16"/>
      <c r="Z4380" s="16"/>
      <c r="AA4380" s="16"/>
      <c r="AB4380" s="16"/>
      <c r="AC4380" s="19"/>
    </row>
    <row r="4381" spans="1:29" x14ac:dyDescent="0.25">
      <c r="A4381" s="27">
        <v>1997</v>
      </c>
      <c r="B4381" s="27" t="s">
        <v>1941</v>
      </c>
      <c r="C4381" s="27" t="s">
        <v>676</v>
      </c>
      <c r="D4381" s="27" t="s">
        <v>914</v>
      </c>
      <c r="E4381" s="27" t="s">
        <v>1632</v>
      </c>
      <c r="F4381" s="28">
        <v>35661</v>
      </c>
      <c r="G4381" s="29">
        <v>0.87847222222222221</v>
      </c>
      <c r="H4381" s="28">
        <v>35662</v>
      </c>
      <c r="I4381" s="29">
        <v>1.3888888888888888E-2</v>
      </c>
      <c r="J4381" s="27" t="s">
        <v>889</v>
      </c>
      <c r="K4381" s="27">
        <v>0</v>
      </c>
      <c r="L4381" s="27">
        <v>3</v>
      </c>
      <c r="M4381" s="27">
        <v>3</v>
      </c>
      <c r="N4381" s="27" t="s">
        <v>882</v>
      </c>
      <c r="O4381" s="30">
        <v>202109486</v>
      </c>
      <c r="P4381" s="22"/>
      <c r="Q4381" s="22"/>
      <c r="R4381" s="16"/>
      <c r="S4381" s="16"/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9"/>
    </row>
    <row r="4382" spans="1:29" x14ac:dyDescent="0.25">
      <c r="A4382" s="27">
        <v>1997</v>
      </c>
      <c r="B4382" s="27" t="s">
        <v>1945</v>
      </c>
      <c r="C4382" s="27" t="s">
        <v>676</v>
      </c>
      <c r="D4382" s="27" t="s">
        <v>914</v>
      </c>
      <c r="E4382" s="27" t="s">
        <v>837</v>
      </c>
      <c r="F4382" s="28">
        <v>35661</v>
      </c>
      <c r="G4382" s="29">
        <v>0.90625</v>
      </c>
      <c r="H4382" s="28">
        <v>35661</v>
      </c>
      <c r="I4382" s="29">
        <v>0.98958333333333337</v>
      </c>
      <c r="J4382" s="27" t="s">
        <v>889</v>
      </c>
      <c r="K4382" s="27">
        <v>1</v>
      </c>
      <c r="L4382" s="27">
        <v>0</v>
      </c>
      <c r="M4382" s="27">
        <v>1</v>
      </c>
      <c r="N4382" s="27" t="s">
        <v>882</v>
      </c>
      <c r="O4382" s="30">
        <v>202007888</v>
      </c>
      <c r="P4382" s="22"/>
      <c r="Q4382" s="22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9"/>
    </row>
    <row r="4383" spans="1:29" x14ac:dyDescent="0.25">
      <c r="A4383" s="27">
        <v>1997</v>
      </c>
      <c r="B4383" s="27" t="s">
        <v>5265</v>
      </c>
      <c r="C4383" s="27" t="s">
        <v>674</v>
      </c>
      <c r="D4383" s="27" t="s">
        <v>3939</v>
      </c>
      <c r="E4383" s="27" t="s">
        <v>3940</v>
      </c>
      <c r="F4383" s="28">
        <v>35661</v>
      </c>
      <c r="G4383" s="29">
        <v>0.97916666666666663</v>
      </c>
      <c r="H4383" s="28">
        <v>35662</v>
      </c>
      <c r="I4383" s="29">
        <v>1.7361111111111112E-2</v>
      </c>
      <c r="J4383" s="27" t="s">
        <v>889</v>
      </c>
      <c r="K4383" s="27">
        <v>0</v>
      </c>
      <c r="L4383" s="27">
        <v>0.02</v>
      </c>
      <c r="M4383" s="27">
        <v>0.02</v>
      </c>
      <c r="N4383" s="27" t="s">
        <v>882</v>
      </c>
      <c r="O4383" s="30">
        <v>201800328</v>
      </c>
      <c r="P4383" s="22"/>
      <c r="Q4383" s="22"/>
      <c r="R4383" s="16"/>
      <c r="S4383" s="16"/>
      <c r="T4383" s="16"/>
      <c r="U4383" s="16"/>
      <c r="V4383" s="16"/>
      <c r="W4383" s="16"/>
      <c r="X4383" s="16"/>
      <c r="Y4383" s="16"/>
      <c r="Z4383" s="16"/>
      <c r="AA4383" s="16"/>
      <c r="AB4383" s="16"/>
      <c r="AC4383" s="19"/>
    </row>
    <row r="4384" spans="1:29" x14ac:dyDescent="0.25">
      <c r="A4384" s="27">
        <v>1997</v>
      </c>
      <c r="B4384" s="27" t="s">
        <v>1926</v>
      </c>
      <c r="C4384" s="27" t="s">
        <v>676</v>
      </c>
      <c r="D4384" s="27" t="s">
        <v>1070</v>
      </c>
      <c r="E4384" s="27" t="s">
        <v>821</v>
      </c>
      <c r="F4384" s="28">
        <v>35662</v>
      </c>
      <c r="G4384" s="29">
        <v>0.4548611111111111</v>
      </c>
      <c r="H4384" s="28">
        <v>35662</v>
      </c>
      <c r="I4384" s="29">
        <v>0.54166666666666663</v>
      </c>
      <c r="J4384" s="27" t="s">
        <v>889</v>
      </c>
      <c r="K4384" s="27">
        <v>0</v>
      </c>
      <c r="L4384" s="27">
        <v>0.03</v>
      </c>
      <c r="M4384" s="27">
        <v>0.03</v>
      </c>
      <c r="N4384" s="27" t="s">
        <v>882</v>
      </c>
      <c r="O4384" s="30">
        <v>202005567</v>
      </c>
      <c r="P4384" s="22"/>
      <c r="Q4384" s="22"/>
      <c r="R4384" s="16"/>
      <c r="S4384" s="16"/>
      <c r="T4384" s="16"/>
      <c r="U4384" s="16"/>
      <c r="V4384" s="16"/>
      <c r="W4384" s="16"/>
      <c r="X4384" s="16"/>
      <c r="Y4384" s="16"/>
      <c r="Z4384" s="16"/>
      <c r="AA4384" s="16"/>
      <c r="AB4384" s="16"/>
      <c r="AC4384" s="19"/>
    </row>
    <row r="4385" spans="1:29" x14ac:dyDescent="0.25">
      <c r="A4385" s="27">
        <v>1997</v>
      </c>
      <c r="B4385" s="27" t="s">
        <v>5261</v>
      </c>
      <c r="C4385" s="27" t="s">
        <v>674</v>
      </c>
      <c r="D4385" s="27" t="s">
        <v>3827</v>
      </c>
      <c r="E4385" s="27" t="s">
        <v>4403</v>
      </c>
      <c r="F4385" s="28">
        <v>35662</v>
      </c>
      <c r="G4385" s="29">
        <v>0.47569444444444442</v>
      </c>
      <c r="H4385" s="28">
        <v>35662</v>
      </c>
      <c r="I4385" s="29">
        <v>0.62152777777777779</v>
      </c>
      <c r="J4385" s="27" t="s">
        <v>889</v>
      </c>
      <c r="K4385" s="27">
        <v>0</v>
      </c>
      <c r="L4385" s="27">
        <v>3</v>
      </c>
      <c r="M4385" s="27">
        <v>3</v>
      </c>
      <c r="N4385" s="27" t="s">
        <v>882</v>
      </c>
      <c r="O4385" s="30">
        <v>201907297</v>
      </c>
      <c r="P4385" s="22"/>
      <c r="Q4385" s="22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9"/>
    </row>
    <row r="4386" spans="1:29" x14ac:dyDescent="0.25">
      <c r="A4386" s="27">
        <v>1997</v>
      </c>
      <c r="B4386" s="27" t="s">
        <v>5264</v>
      </c>
      <c r="C4386" s="27" t="s">
        <v>674</v>
      </c>
      <c r="D4386" s="27" t="s">
        <v>1248</v>
      </c>
      <c r="E4386" s="27" t="s">
        <v>4461</v>
      </c>
      <c r="F4386" s="28">
        <v>35662</v>
      </c>
      <c r="G4386" s="29">
        <v>0.51041666666666663</v>
      </c>
      <c r="H4386" s="28">
        <v>35662</v>
      </c>
      <c r="I4386" s="29">
        <v>0.57291666666666663</v>
      </c>
      <c r="J4386" s="27" t="s">
        <v>889</v>
      </c>
      <c r="K4386" s="27">
        <v>0</v>
      </c>
      <c r="L4386" s="27">
        <v>0.2</v>
      </c>
      <c r="M4386" s="27">
        <v>0.2</v>
      </c>
      <c r="N4386" s="27" t="s">
        <v>882</v>
      </c>
      <c r="O4386" s="30">
        <v>201906634</v>
      </c>
      <c r="P4386" s="22"/>
      <c r="Q4386" s="22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9"/>
    </row>
    <row r="4387" spans="1:29" x14ac:dyDescent="0.25">
      <c r="A4387" s="27">
        <v>1997</v>
      </c>
      <c r="B4387" s="27" t="s">
        <v>1929</v>
      </c>
      <c r="C4387" s="27" t="s">
        <v>676</v>
      </c>
      <c r="D4387" s="27" t="s">
        <v>898</v>
      </c>
      <c r="E4387" s="27" t="s">
        <v>734</v>
      </c>
      <c r="F4387" s="28">
        <v>35662</v>
      </c>
      <c r="G4387" s="29">
        <v>0.53125</v>
      </c>
      <c r="H4387" s="28">
        <v>35662</v>
      </c>
      <c r="I4387" s="29">
        <v>0.63888888888888895</v>
      </c>
      <c r="J4387" s="27" t="s">
        <v>889</v>
      </c>
      <c r="K4387" s="27">
        <v>0.02</v>
      </c>
      <c r="L4387" s="27">
        <v>0</v>
      </c>
      <c r="M4387" s="27">
        <v>0.02</v>
      </c>
      <c r="N4387" s="27" t="s">
        <v>882</v>
      </c>
      <c r="O4387" s="30">
        <v>201908119</v>
      </c>
      <c r="P4387" s="22"/>
      <c r="Q4387" s="22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9"/>
    </row>
    <row r="4388" spans="1:29" x14ac:dyDescent="0.25">
      <c r="A4388" s="27">
        <v>1997</v>
      </c>
      <c r="B4388" s="27" t="s">
        <v>5262</v>
      </c>
      <c r="C4388" s="27" t="s">
        <v>674</v>
      </c>
      <c r="D4388" s="27" t="s">
        <v>3859</v>
      </c>
      <c r="E4388" s="27" t="s">
        <v>4161</v>
      </c>
      <c r="F4388" s="28">
        <v>35662</v>
      </c>
      <c r="G4388" s="29">
        <v>0.53819444444444442</v>
      </c>
      <c r="H4388" s="28">
        <v>35662</v>
      </c>
      <c r="I4388" s="29">
        <v>0.59027777777777779</v>
      </c>
      <c r="J4388" s="27" t="s">
        <v>889</v>
      </c>
      <c r="K4388" s="27">
        <v>0</v>
      </c>
      <c r="L4388" s="27">
        <v>7.0000000000000007E-2</v>
      </c>
      <c r="M4388" s="27">
        <v>7.0000000000000007E-2</v>
      </c>
      <c r="N4388" s="27" t="s">
        <v>882</v>
      </c>
      <c r="O4388" s="30">
        <v>201706534</v>
      </c>
      <c r="P4388" s="22"/>
      <c r="Q4388" s="22"/>
      <c r="R4388" s="16"/>
      <c r="S4388" s="16"/>
      <c r="T4388" s="16"/>
      <c r="U4388" s="16"/>
      <c r="V4388" s="16"/>
      <c r="W4388" s="16"/>
      <c r="X4388" s="16"/>
      <c r="Y4388" s="16"/>
      <c r="Z4388" s="16"/>
      <c r="AA4388" s="16"/>
      <c r="AB4388" s="16"/>
      <c r="AC4388" s="19"/>
    </row>
    <row r="4389" spans="1:29" x14ac:dyDescent="0.25">
      <c r="A4389" s="27">
        <v>1997</v>
      </c>
      <c r="B4389" s="27" t="s">
        <v>1939</v>
      </c>
      <c r="C4389" s="27" t="s">
        <v>676</v>
      </c>
      <c r="D4389" s="27" t="s">
        <v>901</v>
      </c>
      <c r="E4389" s="27" t="s">
        <v>1607</v>
      </c>
      <c r="F4389" s="28">
        <v>35662</v>
      </c>
      <c r="G4389" s="29">
        <v>0.54513888888888895</v>
      </c>
      <c r="H4389" s="28">
        <v>35662</v>
      </c>
      <c r="I4389" s="29">
        <v>0.60416666666666663</v>
      </c>
      <c r="J4389" s="27" t="s">
        <v>889</v>
      </c>
      <c r="K4389" s="27">
        <v>0</v>
      </c>
      <c r="L4389" s="27">
        <v>1</v>
      </c>
      <c r="M4389" s="27">
        <v>1</v>
      </c>
      <c r="N4389" s="27" t="s">
        <v>882</v>
      </c>
      <c r="O4389" s="30">
        <v>201800165</v>
      </c>
      <c r="P4389" s="22"/>
      <c r="Q4389" s="22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9"/>
    </row>
    <row r="4390" spans="1:29" x14ac:dyDescent="0.25">
      <c r="A4390" s="27">
        <v>1997</v>
      </c>
      <c r="B4390" s="27" t="s">
        <v>1942</v>
      </c>
      <c r="C4390" s="27" t="s">
        <v>676</v>
      </c>
      <c r="D4390" s="27" t="s">
        <v>891</v>
      </c>
      <c r="E4390" s="27" t="s">
        <v>813</v>
      </c>
      <c r="F4390" s="28">
        <v>35662</v>
      </c>
      <c r="G4390" s="29">
        <v>0.56944444444444442</v>
      </c>
      <c r="H4390" s="28">
        <v>35662</v>
      </c>
      <c r="I4390" s="29">
        <v>0.64930555555555558</v>
      </c>
      <c r="J4390" s="27" t="s">
        <v>889</v>
      </c>
      <c r="K4390" s="27">
        <v>0.1</v>
      </c>
      <c r="L4390" s="27">
        <v>0</v>
      </c>
      <c r="M4390" s="27">
        <v>0.1</v>
      </c>
      <c r="N4390" s="27" t="s">
        <v>882</v>
      </c>
      <c r="O4390" s="30">
        <v>202004395</v>
      </c>
      <c r="P4390" s="22"/>
      <c r="Q4390" s="22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9"/>
    </row>
    <row r="4391" spans="1:29" x14ac:dyDescent="0.25">
      <c r="A4391" s="27">
        <v>1997</v>
      </c>
      <c r="B4391" s="27" t="s">
        <v>1930</v>
      </c>
      <c r="C4391" s="27" t="s">
        <v>676</v>
      </c>
      <c r="D4391" s="27" t="s">
        <v>901</v>
      </c>
      <c r="E4391" s="27" t="s">
        <v>1063</v>
      </c>
      <c r="F4391" s="28">
        <v>35662</v>
      </c>
      <c r="G4391" s="29">
        <v>0.57638888888888895</v>
      </c>
      <c r="H4391" s="28">
        <v>35662</v>
      </c>
      <c r="I4391" s="29">
        <v>0.59375</v>
      </c>
      <c r="J4391" s="27" t="s">
        <v>889</v>
      </c>
      <c r="K4391" s="27">
        <v>0</v>
      </c>
      <c r="L4391" s="27">
        <v>0.02</v>
      </c>
      <c r="M4391" s="27">
        <v>0.02</v>
      </c>
      <c r="N4391" s="27" t="s">
        <v>882</v>
      </c>
      <c r="O4391" s="30">
        <v>201603822</v>
      </c>
      <c r="P4391" s="22"/>
      <c r="Q4391" s="22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9"/>
    </row>
    <row r="4392" spans="1:29" x14ac:dyDescent="0.25">
      <c r="A4392" s="27">
        <v>1997</v>
      </c>
      <c r="B4392" s="27" t="s">
        <v>5265</v>
      </c>
      <c r="C4392" s="27" t="s">
        <v>674</v>
      </c>
      <c r="D4392" s="27" t="s">
        <v>3939</v>
      </c>
      <c r="E4392" s="27" t="s">
        <v>3940</v>
      </c>
      <c r="F4392" s="28">
        <v>35662</v>
      </c>
      <c r="G4392" s="29">
        <v>0.58333333333333337</v>
      </c>
      <c r="H4392" s="28">
        <v>35662</v>
      </c>
      <c r="I4392" s="29">
        <v>0.60416666666666663</v>
      </c>
      <c r="J4392" s="27" t="s">
        <v>889</v>
      </c>
      <c r="K4392" s="27">
        <v>0</v>
      </c>
      <c r="L4392" s="27">
        <v>0.05</v>
      </c>
      <c r="M4392" s="27">
        <v>0.05</v>
      </c>
      <c r="N4392" s="27" t="s">
        <v>882</v>
      </c>
      <c r="O4392" s="30">
        <v>201907474</v>
      </c>
      <c r="P4392" s="22"/>
      <c r="Q4392" s="22"/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9"/>
    </row>
    <row r="4393" spans="1:29" x14ac:dyDescent="0.25">
      <c r="A4393" s="27">
        <v>1997</v>
      </c>
      <c r="B4393" s="27" t="s">
        <v>2765</v>
      </c>
      <c r="C4393" s="27" t="s">
        <v>2231</v>
      </c>
      <c r="D4393" s="27" t="s">
        <v>2560</v>
      </c>
      <c r="E4393" s="27" t="s">
        <v>2561</v>
      </c>
      <c r="F4393" s="28">
        <v>35662</v>
      </c>
      <c r="G4393" s="29">
        <v>0.58680555555555558</v>
      </c>
      <c r="H4393" s="28">
        <v>35662</v>
      </c>
      <c r="I4393" s="29">
        <v>0.6958333333333333</v>
      </c>
      <c r="J4393" s="27"/>
      <c r="K4393" s="27">
        <v>0.1</v>
      </c>
      <c r="L4393" s="27">
        <v>0</v>
      </c>
      <c r="M4393" s="27">
        <v>0.1</v>
      </c>
      <c r="N4393" s="27" t="s">
        <v>2163</v>
      </c>
      <c r="O4393" s="30">
        <v>201907942</v>
      </c>
      <c r="P4393" s="22"/>
      <c r="Q4393" s="22"/>
      <c r="R4393" s="16"/>
      <c r="S4393" s="16"/>
      <c r="T4393" s="16"/>
      <c r="U4393" s="16"/>
      <c r="V4393" s="16"/>
      <c r="W4393" s="16"/>
      <c r="X4393" s="16"/>
      <c r="Y4393" s="16"/>
      <c r="Z4393" s="16"/>
      <c r="AA4393" s="16"/>
      <c r="AB4393" s="16"/>
      <c r="AC4393" s="19"/>
    </row>
    <row r="4394" spans="1:29" x14ac:dyDescent="0.25">
      <c r="A4394" s="27">
        <v>1997</v>
      </c>
      <c r="B4394" s="27" t="s">
        <v>1925</v>
      </c>
      <c r="C4394" s="27" t="s">
        <v>676</v>
      </c>
      <c r="D4394" s="27" t="s">
        <v>991</v>
      </c>
      <c r="E4394" s="27" t="s">
        <v>1124</v>
      </c>
      <c r="F4394" s="28">
        <v>35662</v>
      </c>
      <c r="G4394" s="29">
        <v>0.60069444444444442</v>
      </c>
      <c r="H4394" s="28">
        <v>35662</v>
      </c>
      <c r="I4394" s="29">
        <v>0.72569444444444453</v>
      </c>
      <c r="J4394" s="27" t="s">
        <v>889</v>
      </c>
      <c r="K4394" s="27">
        <v>0</v>
      </c>
      <c r="L4394" s="27">
        <v>1</v>
      </c>
      <c r="M4394" s="27">
        <v>1</v>
      </c>
      <c r="N4394" s="27" t="s">
        <v>882</v>
      </c>
      <c r="O4394" s="30">
        <v>201706780</v>
      </c>
      <c r="P4394" s="22"/>
      <c r="Q4394" s="22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9"/>
    </row>
    <row r="4395" spans="1:29" x14ac:dyDescent="0.25">
      <c r="A4395" s="27">
        <v>1997</v>
      </c>
      <c r="B4395" s="27" t="s">
        <v>2695</v>
      </c>
      <c r="C4395" s="27" t="s">
        <v>2231</v>
      </c>
      <c r="D4395" s="27" t="s">
        <v>2273</v>
      </c>
      <c r="E4395" s="27" t="s">
        <v>2696</v>
      </c>
      <c r="F4395" s="28">
        <v>35662</v>
      </c>
      <c r="G4395" s="29">
        <v>0.61458333333333337</v>
      </c>
      <c r="H4395" s="28">
        <v>35662</v>
      </c>
      <c r="I4395" s="29">
        <v>0.73263888888888884</v>
      </c>
      <c r="J4395" s="27"/>
      <c r="K4395" s="27">
        <v>1.5</v>
      </c>
      <c r="L4395" s="27">
        <v>0</v>
      </c>
      <c r="M4395" s="27">
        <v>1.5</v>
      </c>
      <c r="N4395" s="27" t="s">
        <v>2163</v>
      </c>
      <c r="O4395" s="30">
        <v>201605240</v>
      </c>
      <c r="P4395" s="22"/>
      <c r="Q4395" s="22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9"/>
    </row>
    <row r="4396" spans="1:29" x14ac:dyDescent="0.25">
      <c r="A4396" s="27">
        <v>1997</v>
      </c>
      <c r="B4396" s="27" t="s">
        <v>5261</v>
      </c>
      <c r="C4396" s="27" t="s">
        <v>674</v>
      </c>
      <c r="D4396" s="27" t="s">
        <v>3827</v>
      </c>
      <c r="E4396" s="27" t="s">
        <v>4403</v>
      </c>
      <c r="F4396" s="28">
        <v>35662</v>
      </c>
      <c r="G4396" s="29">
        <v>0.65972222222222221</v>
      </c>
      <c r="H4396" s="28">
        <v>35662</v>
      </c>
      <c r="I4396" s="29">
        <v>0.73958333333333337</v>
      </c>
      <c r="J4396" s="27" t="s">
        <v>889</v>
      </c>
      <c r="K4396" s="27">
        <v>0</v>
      </c>
      <c r="L4396" s="27">
        <v>0.3</v>
      </c>
      <c r="M4396" s="27">
        <v>0.3</v>
      </c>
      <c r="N4396" s="27" t="s">
        <v>882</v>
      </c>
      <c r="O4396" s="30">
        <v>201909521</v>
      </c>
      <c r="P4396" s="22"/>
      <c r="Q4396" s="22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9"/>
    </row>
    <row r="4397" spans="1:29" x14ac:dyDescent="0.25">
      <c r="A4397" s="27">
        <v>1997</v>
      </c>
      <c r="B4397" s="27" t="s">
        <v>2697</v>
      </c>
      <c r="C4397" s="27" t="s">
        <v>2231</v>
      </c>
      <c r="D4397" s="27" t="s">
        <v>2232</v>
      </c>
      <c r="E4397" s="27" t="s">
        <v>2558</v>
      </c>
      <c r="F4397" s="28">
        <v>35662</v>
      </c>
      <c r="G4397" s="29">
        <v>0.6972222222222223</v>
      </c>
      <c r="H4397" s="28">
        <v>35662</v>
      </c>
      <c r="I4397" s="29">
        <v>0.72291666666666676</v>
      </c>
      <c r="J4397" s="27"/>
      <c r="K4397" s="27">
        <v>0</v>
      </c>
      <c r="L4397" s="27">
        <v>0.3</v>
      </c>
      <c r="M4397" s="27">
        <v>0.3</v>
      </c>
      <c r="N4397" s="27" t="s">
        <v>2163</v>
      </c>
      <c r="O4397" s="30">
        <v>202008413</v>
      </c>
      <c r="P4397" s="22"/>
      <c r="Q4397" s="22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9"/>
    </row>
    <row r="4398" spans="1:29" x14ac:dyDescent="0.25">
      <c r="A4398" s="27">
        <v>1997</v>
      </c>
      <c r="B4398" s="27" t="s">
        <v>1932</v>
      </c>
      <c r="C4398" s="27" t="s">
        <v>676</v>
      </c>
      <c r="D4398" s="27" t="s">
        <v>925</v>
      </c>
      <c r="E4398" s="27" t="s">
        <v>1933</v>
      </c>
      <c r="F4398" s="28">
        <v>35662</v>
      </c>
      <c r="G4398" s="29">
        <v>0.84027777777777779</v>
      </c>
      <c r="H4398" s="28">
        <v>35662</v>
      </c>
      <c r="I4398" s="29">
        <v>0.87152777777777779</v>
      </c>
      <c r="J4398" s="27" t="s">
        <v>889</v>
      </c>
      <c r="K4398" s="27">
        <v>0</v>
      </c>
      <c r="L4398" s="27">
        <v>0.01</v>
      </c>
      <c r="M4398" s="27">
        <v>0.01</v>
      </c>
      <c r="N4398" s="27" t="s">
        <v>882</v>
      </c>
      <c r="O4398" s="30">
        <v>202007590</v>
      </c>
      <c r="P4398" s="22"/>
      <c r="Q4398" s="22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9"/>
    </row>
    <row r="4399" spans="1:29" x14ac:dyDescent="0.25">
      <c r="A4399" s="27">
        <v>1997</v>
      </c>
      <c r="B4399" s="27" t="s">
        <v>5258</v>
      </c>
      <c r="C4399" s="27" t="s">
        <v>674</v>
      </c>
      <c r="D4399" s="27" t="s">
        <v>802</v>
      </c>
      <c r="E4399" s="27" t="s">
        <v>794</v>
      </c>
      <c r="F4399" s="28">
        <v>35662</v>
      </c>
      <c r="G4399" s="29">
        <v>0.875</v>
      </c>
      <c r="H4399" s="28">
        <v>35662</v>
      </c>
      <c r="I4399" s="29">
        <v>0.92361111111111116</v>
      </c>
      <c r="J4399" s="27" t="s">
        <v>889</v>
      </c>
      <c r="K4399" s="27">
        <v>0</v>
      </c>
      <c r="L4399" s="27">
        <v>0.03</v>
      </c>
      <c r="M4399" s="27">
        <v>0.03</v>
      </c>
      <c r="N4399" s="27" t="s">
        <v>882</v>
      </c>
      <c r="O4399" s="30">
        <v>201505640</v>
      </c>
      <c r="P4399" s="22"/>
      <c r="Q4399" s="22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9"/>
    </row>
    <row r="4400" spans="1:29" x14ac:dyDescent="0.25">
      <c r="A4400" s="27">
        <v>1997</v>
      </c>
      <c r="B4400" s="27" t="s">
        <v>5263</v>
      </c>
      <c r="C4400" s="27" t="s">
        <v>674</v>
      </c>
      <c r="D4400" s="27" t="s">
        <v>3827</v>
      </c>
      <c r="E4400" s="27" t="s">
        <v>3969</v>
      </c>
      <c r="F4400" s="28">
        <v>35662</v>
      </c>
      <c r="G4400" s="29">
        <v>0.875</v>
      </c>
      <c r="H4400" s="28">
        <v>35662</v>
      </c>
      <c r="I4400" s="29">
        <v>0.91666666666666663</v>
      </c>
      <c r="J4400" s="27" t="s">
        <v>889</v>
      </c>
      <c r="K4400" s="27">
        <v>0</v>
      </c>
      <c r="L4400" s="27">
        <v>0.02</v>
      </c>
      <c r="M4400" s="27">
        <v>0.02</v>
      </c>
      <c r="N4400" s="27" t="s">
        <v>882</v>
      </c>
      <c r="O4400" s="30">
        <v>202006012</v>
      </c>
      <c r="P4400" s="22"/>
      <c r="Q4400" s="22"/>
      <c r="R4400" s="16"/>
      <c r="S4400" s="16"/>
      <c r="T4400" s="16"/>
      <c r="U4400" s="16"/>
      <c r="V4400" s="16"/>
      <c r="W4400" s="16"/>
      <c r="X4400" s="16"/>
      <c r="Y4400" s="16"/>
      <c r="Z4400" s="16"/>
      <c r="AA4400" s="16"/>
      <c r="AB4400" s="16"/>
      <c r="AC4400" s="19"/>
    </row>
    <row r="4401" spans="1:29" x14ac:dyDescent="0.25">
      <c r="A4401" s="27">
        <v>1997</v>
      </c>
      <c r="B4401" s="27" t="s">
        <v>5257</v>
      </c>
      <c r="C4401" s="27" t="s">
        <v>674</v>
      </c>
      <c r="D4401" s="27" t="s">
        <v>4037</v>
      </c>
      <c r="E4401" s="27" t="s">
        <v>4319</v>
      </c>
      <c r="F4401" s="28">
        <v>35662</v>
      </c>
      <c r="G4401" s="29">
        <v>0.95486111111111116</v>
      </c>
      <c r="H4401" s="28">
        <v>35662</v>
      </c>
      <c r="I4401" s="29">
        <v>0.97222222222222221</v>
      </c>
      <c r="J4401" s="27" t="s">
        <v>889</v>
      </c>
      <c r="K4401" s="27">
        <v>0</v>
      </c>
      <c r="L4401" s="27">
        <v>0.01</v>
      </c>
      <c r="M4401" s="27">
        <v>0.01</v>
      </c>
      <c r="N4401" s="27" t="s">
        <v>882</v>
      </c>
      <c r="O4401" s="30">
        <v>201705641</v>
      </c>
      <c r="P4401" s="22"/>
      <c r="Q4401" s="22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9"/>
    </row>
    <row r="4402" spans="1:29" x14ac:dyDescent="0.25">
      <c r="A4402" s="27">
        <v>1997</v>
      </c>
      <c r="B4402" s="27" t="s">
        <v>5460</v>
      </c>
      <c r="C4402" s="27" t="s">
        <v>674</v>
      </c>
      <c r="D4402" s="27" t="s">
        <v>3841</v>
      </c>
      <c r="E4402" s="27" t="s">
        <v>4307</v>
      </c>
      <c r="F4402" s="28">
        <v>35663</v>
      </c>
      <c r="G4402" s="29">
        <v>1.0416666666666666E-2</v>
      </c>
      <c r="H4402" s="28">
        <v>35663</v>
      </c>
      <c r="I4402" s="29">
        <v>5.2083333333333336E-2</v>
      </c>
      <c r="J4402" s="27" t="s">
        <v>889</v>
      </c>
      <c r="K4402" s="27">
        <v>0</v>
      </c>
      <c r="L4402" s="27">
        <v>0.01</v>
      </c>
      <c r="M4402" s="27">
        <v>0.01</v>
      </c>
      <c r="N4402" s="27" t="s">
        <v>882</v>
      </c>
      <c r="O4402" s="30">
        <v>202008126</v>
      </c>
      <c r="P4402" s="22"/>
      <c r="Q4402" s="22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9"/>
    </row>
    <row r="4403" spans="1:29" x14ac:dyDescent="0.25">
      <c r="A4403" s="27">
        <v>1997</v>
      </c>
      <c r="B4403" s="27" t="s">
        <v>1923</v>
      </c>
      <c r="C4403" s="27" t="s">
        <v>676</v>
      </c>
      <c r="D4403" s="27" t="s">
        <v>887</v>
      </c>
      <c r="E4403" s="27" t="s">
        <v>858</v>
      </c>
      <c r="F4403" s="28">
        <v>35663</v>
      </c>
      <c r="G4403" s="29">
        <v>6.9444444444444434E-2</v>
      </c>
      <c r="H4403" s="28">
        <v>35663</v>
      </c>
      <c r="I4403" s="29">
        <v>0.1076388888888889</v>
      </c>
      <c r="J4403" s="27" t="s">
        <v>889</v>
      </c>
      <c r="K4403" s="27">
        <v>0</v>
      </c>
      <c r="L4403" s="27">
        <v>7.0000000000000007E-2</v>
      </c>
      <c r="M4403" s="27">
        <v>7.0000000000000007E-2</v>
      </c>
      <c r="N4403" s="27" t="s">
        <v>882</v>
      </c>
      <c r="O4403" s="30">
        <v>202004926</v>
      </c>
      <c r="P4403" s="22"/>
      <c r="Q4403" s="22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6"/>
      <c r="AB4403" s="16"/>
      <c r="AC4403" s="19"/>
    </row>
    <row r="4404" spans="1:29" x14ac:dyDescent="0.25">
      <c r="A4404" s="27">
        <v>1997</v>
      </c>
      <c r="B4404" s="27" t="s">
        <v>1925</v>
      </c>
      <c r="C4404" s="27" t="s">
        <v>676</v>
      </c>
      <c r="D4404" s="27" t="s">
        <v>991</v>
      </c>
      <c r="E4404" s="27" t="s">
        <v>1124</v>
      </c>
      <c r="F4404" s="28">
        <v>35663</v>
      </c>
      <c r="G4404" s="29">
        <v>0.34375</v>
      </c>
      <c r="H4404" s="28">
        <v>35663</v>
      </c>
      <c r="I4404" s="29">
        <v>0.52777777777777779</v>
      </c>
      <c r="J4404" s="27" t="s">
        <v>889</v>
      </c>
      <c r="K4404" s="27">
        <v>0.5</v>
      </c>
      <c r="L4404" s="27">
        <v>1.5</v>
      </c>
      <c r="M4404" s="27">
        <v>2</v>
      </c>
      <c r="N4404" s="27" t="s">
        <v>882</v>
      </c>
      <c r="O4404" s="30">
        <v>202004996</v>
      </c>
      <c r="P4404" s="22"/>
      <c r="Q4404" s="22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9"/>
    </row>
    <row r="4405" spans="1:29" x14ac:dyDescent="0.25">
      <c r="A4405" s="27">
        <v>1997</v>
      </c>
      <c r="B4405" s="27" t="s">
        <v>1927</v>
      </c>
      <c r="C4405" s="27" t="s">
        <v>676</v>
      </c>
      <c r="D4405" s="27" t="s">
        <v>930</v>
      </c>
      <c r="E4405" s="27" t="s">
        <v>1928</v>
      </c>
      <c r="F4405" s="28">
        <v>35663</v>
      </c>
      <c r="G4405" s="29">
        <v>0.34722222222222227</v>
      </c>
      <c r="H4405" s="28">
        <v>35663</v>
      </c>
      <c r="I4405" s="29">
        <v>0.40972222222222227</v>
      </c>
      <c r="J4405" s="27" t="s">
        <v>889</v>
      </c>
      <c r="K4405" s="27">
        <v>0</v>
      </c>
      <c r="L4405" s="27">
        <v>0.02</v>
      </c>
      <c r="M4405" s="27">
        <v>0.02</v>
      </c>
      <c r="N4405" s="27" t="s">
        <v>882</v>
      </c>
      <c r="O4405" s="30">
        <v>201800700</v>
      </c>
      <c r="P4405" s="22"/>
      <c r="Q4405" s="22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9"/>
    </row>
    <row r="4406" spans="1:29" x14ac:dyDescent="0.25">
      <c r="A4406" s="27">
        <v>1997</v>
      </c>
      <c r="B4406" s="27" t="s">
        <v>1925</v>
      </c>
      <c r="C4406" s="27" t="s">
        <v>676</v>
      </c>
      <c r="D4406" s="27" t="s">
        <v>991</v>
      </c>
      <c r="E4406" s="27" t="s">
        <v>1124</v>
      </c>
      <c r="F4406" s="28">
        <v>35663</v>
      </c>
      <c r="G4406" s="29">
        <v>0.54513888888888895</v>
      </c>
      <c r="H4406" s="28">
        <v>35663</v>
      </c>
      <c r="I4406" s="29">
        <v>0.82638888888888884</v>
      </c>
      <c r="J4406" s="27" t="s">
        <v>889</v>
      </c>
      <c r="K4406" s="27">
        <v>5</v>
      </c>
      <c r="L4406" s="27">
        <v>0</v>
      </c>
      <c r="M4406" s="27">
        <v>5</v>
      </c>
      <c r="N4406" s="27" t="s">
        <v>882</v>
      </c>
      <c r="O4406" s="30">
        <v>201905179</v>
      </c>
      <c r="P4406" s="22"/>
      <c r="Q4406" s="22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9"/>
    </row>
    <row r="4407" spans="1:29" x14ac:dyDescent="0.25">
      <c r="A4407" s="27">
        <v>1997</v>
      </c>
      <c r="B4407" s="27" t="s">
        <v>5251</v>
      </c>
      <c r="C4407" s="27" t="s">
        <v>674</v>
      </c>
      <c r="D4407" s="27" t="s">
        <v>1248</v>
      </c>
      <c r="E4407" s="27" t="s">
        <v>4461</v>
      </c>
      <c r="F4407" s="28">
        <v>35663</v>
      </c>
      <c r="G4407" s="29">
        <v>0.60069444444444442</v>
      </c>
      <c r="H4407" s="28">
        <v>35663</v>
      </c>
      <c r="I4407" s="29">
        <v>0.66666666666666663</v>
      </c>
      <c r="J4407" s="27" t="s">
        <v>889</v>
      </c>
      <c r="K4407" s="27">
        <v>0</v>
      </c>
      <c r="L4407" s="27">
        <v>0.05</v>
      </c>
      <c r="M4407" s="27">
        <v>0.05</v>
      </c>
      <c r="N4407" s="27" t="s">
        <v>882</v>
      </c>
      <c r="O4407" s="30">
        <v>202000705</v>
      </c>
      <c r="P4407" s="22"/>
      <c r="Q4407" s="22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9"/>
    </row>
    <row r="4408" spans="1:29" x14ac:dyDescent="0.25">
      <c r="A4408" s="27">
        <v>1997</v>
      </c>
      <c r="B4408" s="27" t="s">
        <v>5253</v>
      </c>
      <c r="C4408" s="27" t="s">
        <v>674</v>
      </c>
      <c r="D4408" s="27" t="s">
        <v>3827</v>
      </c>
      <c r="E4408" s="27" t="s">
        <v>4403</v>
      </c>
      <c r="F4408" s="28">
        <v>35663</v>
      </c>
      <c r="G4408" s="29">
        <v>0.64236111111111105</v>
      </c>
      <c r="H4408" s="28">
        <v>35663</v>
      </c>
      <c r="I4408" s="29">
        <v>0.77083333333333337</v>
      </c>
      <c r="J4408" s="27" t="s">
        <v>889</v>
      </c>
      <c r="K4408" s="27">
        <v>0</v>
      </c>
      <c r="L4408" s="27">
        <v>3</v>
      </c>
      <c r="M4408" s="27">
        <v>3</v>
      </c>
      <c r="N4408" s="27" t="s">
        <v>882</v>
      </c>
      <c r="O4408" s="30">
        <v>202004735</v>
      </c>
      <c r="P4408" s="22"/>
      <c r="Q4408" s="22"/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9"/>
    </row>
    <row r="4409" spans="1:29" x14ac:dyDescent="0.25">
      <c r="A4409" s="27">
        <v>1997</v>
      </c>
      <c r="B4409" s="27" t="s">
        <v>5249</v>
      </c>
      <c r="C4409" s="27" t="s">
        <v>674</v>
      </c>
      <c r="D4409" s="27" t="s">
        <v>3827</v>
      </c>
      <c r="E4409" s="27" t="s">
        <v>4403</v>
      </c>
      <c r="F4409" s="28">
        <v>35663</v>
      </c>
      <c r="G4409" s="29">
        <v>0.65625</v>
      </c>
      <c r="H4409" s="28">
        <v>35663</v>
      </c>
      <c r="I4409" s="29">
        <v>0.74305555555555547</v>
      </c>
      <c r="J4409" s="27" t="s">
        <v>889</v>
      </c>
      <c r="K4409" s="27">
        <v>0</v>
      </c>
      <c r="L4409" s="27">
        <v>0.2</v>
      </c>
      <c r="M4409" s="27">
        <v>0.2</v>
      </c>
      <c r="N4409" s="27" t="s">
        <v>882</v>
      </c>
      <c r="O4409" s="30">
        <v>201407691</v>
      </c>
      <c r="P4409" s="22"/>
      <c r="Q4409" s="22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9"/>
    </row>
    <row r="4410" spans="1:29" x14ac:dyDescent="0.25">
      <c r="A4410" s="27">
        <v>1997</v>
      </c>
      <c r="B4410" s="27" t="s">
        <v>5250</v>
      </c>
      <c r="C4410" s="27" t="s">
        <v>674</v>
      </c>
      <c r="D4410" s="27" t="s">
        <v>3939</v>
      </c>
      <c r="E4410" s="27" t="s">
        <v>777</v>
      </c>
      <c r="F4410" s="28">
        <v>35663</v>
      </c>
      <c r="G4410" s="29">
        <v>0.70833333333333337</v>
      </c>
      <c r="H4410" s="28">
        <v>35663</v>
      </c>
      <c r="I4410" s="29">
        <v>0.76388888888888884</v>
      </c>
      <c r="J4410" s="27" t="s">
        <v>889</v>
      </c>
      <c r="K4410" s="27">
        <v>0</v>
      </c>
      <c r="L4410" s="27">
        <v>0.1</v>
      </c>
      <c r="M4410" s="27">
        <v>0.1</v>
      </c>
      <c r="N4410" s="27" t="s">
        <v>882</v>
      </c>
      <c r="O4410" s="30">
        <v>201907287</v>
      </c>
      <c r="P4410" s="22"/>
      <c r="Q4410" s="22"/>
      <c r="R4410" s="16"/>
      <c r="S4410" s="16"/>
      <c r="T4410" s="16"/>
      <c r="U4410" s="16"/>
      <c r="V4410" s="16"/>
      <c r="W4410" s="16"/>
      <c r="X4410" s="16"/>
      <c r="Y4410" s="16"/>
      <c r="Z4410" s="16"/>
      <c r="AA4410" s="16"/>
      <c r="AB4410" s="16"/>
      <c r="AC4410" s="19"/>
    </row>
    <row r="4411" spans="1:29" x14ac:dyDescent="0.25">
      <c r="A4411" s="27">
        <v>1997</v>
      </c>
      <c r="B4411" s="27" t="s">
        <v>1927</v>
      </c>
      <c r="C4411" s="27" t="s">
        <v>676</v>
      </c>
      <c r="D4411" s="27" t="s">
        <v>930</v>
      </c>
      <c r="E4411" s="27" t="s">
        <v>1928</v>
      </c>
      <c r="F4411" s="28">
        <v>35663</v>
      </c>
      <c r="G4411" s="29">
        <v>0.73263888888888884</v>
      </c>
      <c r="H4411" s="28">
        <v>35663</v>
      </c>
      <c r="I4411" s="29">
        <v>0.79861111111111116</v>
      </c>
      <c r="J4411" s="27" t="s">
        <v>889</v>
      </c>
      <c r="K4411" s="27">
        <v>0</v>
      </c>
      <c r="L4411" s="27">
        <v>0.1</v>
      </c>
      <c r="M4411" s="27">
        <v>0.1</v>
      </c>
      <c r="N4411" s="27" t="s">
        <v>882</v>
      </c>
      <c r="O4411" s="30">
        <v>201907351</v>
      </c>
      <c r="P4411" s="22"/>
      <c r="Q4411" s="22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9"/>
    </row>
    <row r="4412" spans="1:29" x14ac:dyDescent="0.25">
      <c r="A4412" s="27">
        <v>1997</v>
      </c>
      <c r="B4412" s="27" t="s">
        <v>1931</v>
      </c>
      <c r="C4412" s="27" t="s">
        <v>676</v>
      </c>
      <c r="D4412" s="27" t="s">
        <v>901</v>
      </c>
      <c r="E4412" s="27" t="s">
        <v>1649</v>
      </c>
      <c r="F4412" s="28">
        <v>35663</v>
      </c>
      <c r="G4412" s="29">
        <v>0.73611111111111116</v>
      </c>
      <c r="H4412" s="28">
        <v>35663</v>
      </c>
      <c r="I4412" s="29">
        <v>0.81944444444444453</v>
      </c>
      <c r="J4412" s="27" t="s">
        <v>889</v>
      </c>
      <c r="K4412" s="27">
        <v>0</v>
      </c>
      <c r="L4412" s="27">
        <v>0.4</v>
      </c>
      <c r="M4412" s="27">
        <v>0.4</v>
      </c>
      <c r="N4412" s="27" t="s">
        <v>882</v>
      </c>
      <c r="O4412" s="30">
        <v>202008551</v>
      </c>
      <c r="P4412" s="22"/>
      <c r="Q4412" s="22"/>
      <c r="R4412" s="16"/>
      <c r="S4412" s="16"/>
      <c r="T4412" s="16"/>
      <c r="U4412" s="16"/>
      <c r="V4412" s="16"/>
      <c r="W4412" s="16"/>
      <c r="X4412" s="16"/>
      <c r="Y4412" s="16"/>
      <c r="Z4412" s="16"/>
      <c r="AA4412" s="16"/>
      <c r="AB4412" s="16"/>
      <c r="AC4412" s="19"/>
    </row>
    <row r="4413" spans="1:29" x14ac:dyDescent="0.25">
      <c r="A4413" s="27">
        <v>1997</v>
      </c>
      <c r="B4413" s="27" t="s">
        <v>5258</v>
      </c>
      <c r="C4413" s="27" t="s">
        <v>674</v>
      </c>
      <c r="D4413" s="27" t="s">
        <v>802</v>
      </c>
      <c r="E4413" s="27" t="s">
        <v>794</v>
      </c>
      <c r="F4413" s="28">
        <v>35663</v>
      </c>
      <c r="G4413" s="29">
        <v>0.81597222222222221</v>
      </c>
      <c r="H4413" s="28">
        <v>35663</v>
      </c>
      <c r="I4413" s="29">
        <v>0.84027777777777779</v>
      </c>
      <c r="J4413" s="27" t="s">
        <v>889</v>
      </c>
      <c r="K4413" s="27">
        <v>0</v>
      </c>
      <c r="L4413" s="27">
        <v>0.12</v>
      </c>
      <c r="M4413" s="27">
        <v>0.12</v>
      </c>
      <c r="N4413" s="27" t="s">
        <v>882</v>
      </c>
      <c r="O4413" s="30">
        <v>201806776</v>
      </c>
      <c r="P4413" s="22"/>
      <c r="Q4413" s="22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9"/>
    </row>
    <row r="4414" spans="1:29" x14ac:dyDescent="0.25">
      <c r="A4414" s="27">
        <v>1997</v>
      </c>
      <c r="B4414" s="27" t="s">
        <v>2018</v>
      </c>
      <c r="C4414" s="27" t="s">
        <v>676</v>
      </c>
      <c r="D4414" s="27" t="s">
        <v>901</v>
      </c>
      <c r="E4414" s="27" t="s">
        <v>2019</v>
      </c>
      <c r="F4414" s="28">
        <v>35663</v>
      </c>
      <c r="G4414" s="29">
        <v>0.84722222222222221</v>
      </c>
      <c r="H4414" s="28">
        <v>35663</v>
      </c>
      <c r="I4414" s="29">
        <v>0.97916666666666663</v>
      </c>
      <c r="J4414" s="27" t="s">
        <v>889</v>
      </c>
      <c r="K4414" s="27">
        <v>0</v>
      </c>
      <c r="L4414" s="27">
        <v>5</v>
      </c>
      <c r="M4414" s="27">
        <v>5</v>
      </c>
      <c r="N4414" s="27" t="s">
        <v>882</v>
      </c>
      <c r="O4414" s="30">
        <v>200707284</v>
      </c>
      <c r="P4414" s="22"/>
      <c r="Q4414" s="22"/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9"/>
    </row>
    <row r="4415" spans="1:29" x14ac:dyDescent="0.25">
      <c r="A4415" s="27">
        <v>1997</v>
      </c>
      <c r="B4415" s="27" t="s">
        <v>5247</v>
      </c>
      <c r="C4415" s="27" t="s">
        <v>674</v>
      </c>
      <c r="D4415" s="27" t="s">
        <v>1248</v>
      </c>
      <c r="E4415" s="27" t="s">
        <v>835</v>
      </c>
      <c r="F4415" s="28">
        <v>35663</v>
      </c>
      <c r="G4415" s="29">
        <v>0.85763888888888884</v>
      </c>
      <c r="H4415" s="28">
        <v>35663</v>
      </c>
      <c r="I4415" s="29">
        <v>0.90972222222222221</v>
      </c>
      <c r="J4415" s="27" t="s">
        <v>889</v>
      </c>
      <c r="K4415" s="27">
        <v>0</v>
      </c>
      <c r="L4415" s="27">
        <v>0.1</v>
      </c>
      <c r="M4415" s="27">
        <v>0.1</v>
      </c>
      <c r="N4415" s="27" t="s">
        <v>882</v>
      </c>
      <c r="O4415" s="30">
        <v>201806860</v>
      </c>
      <c r="P4415" s="22"/>
      <c r="Q4415" s="22"/>
      <c r="R4415" s="16"/>
      <c r="S4415" s="16"/>
      <c r="T4415" s="16"/>
      <c r="U4415" s="16"/>
      <c r="V4415" s="16"/>
      <c r="W4415" s="16"/>
      <c r="X4415" s="16"/>
      <c r="Y4415" s="16"/>
      <c r="Z4415" s="16"/>
      <c r="AA4415" s="16"/>
      <c r="AB4415" s="16"/>
      <c r="AC4415" s="19"/>
    </row>
    <row r="4416" spans="1:29" x14ac:dyDescent="0.25">
      <c r="A4416" s="27">
        <v>1997</v>
      </c>
      <c r="B4416" s="27" t="s">
        <v>5248</v>
      </c>
      <c r="C4416" s="27" t="s">
        <v>674</v>
      </c>
      <c r="D4416" s="27" t="s">
        <v>1248</v>
      </c>
      <c r="E4416" s="27" t="s">
        <v>4359</v>
      </c>
      <c r="F4416" s="28">
        <v>35663</v>
      </c>
      <c r="G4416" s="29">
        <v>0.875</v>
      </c>
      <c r="H4416" s="28">
        <v>35663</v>
      </c>
      <c r="I4416" s="29">
        <v>0.92013888888888884</v>
      </c>
      <c r="J4416" s="27" t="s">
        <v>889</v>
      </c>
      <c r="K4416" s="27">
        <v>0</v>
      </c>
      <c r="L4416" s="27">
        <v>0.05</v>
      </c>
      <c r="M4416" s="27">
        <v>0.05</v>
      </c>
      <c r="N4416" s="27" t="s">
        <v>882</v>
      </c>
      <c r="O4416" s="30">
        <v>202003466</v>
      </c>
      <c r="P4416" s="22"/>
      <c r="Q4416" s="22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9"/>
    </row>
    <row r="4417" spans="1:29" x14ac:dyDescent="0.25">
      <c r="A4417" s="27">
        <v>1997</v>
      </c>
      <c r="B4417" s="27" t="s">
        <v>1914</v>
      </c>
      <c r="C4417" s="27" t="s">
        <v>676</v>
      </c>
      <c r="D4417" s="27" t="s">
        <v>914</v>
      </c>
      <c r="E4417" s="27" t="s">
        <v>1088</v>
      </c>
      <c r="F4417" s="28">
        <v>35663</v>
      </c>
      <c r="G4417" s="29">
        <v>0.89583333333333337</v>
      </c>
      <c r="H4417" s="28">
        <v>35663</v>
      </c>
      <c r="I4417" s="29">
        <v>0.9375</v>
      </c>
      <c r="J4417" s="27" t="s">
        <v>889</v>
      </c>
      <c r="K4417" s="27">
        <v>0</v>
      </c>
      <c r="L4417" s="27">
        <v>0.01</v>
      </c>
      <c r="M4417" s="27">
        <v>0.01</v>
      </c>
      <c r="N4417" s="27" t="s">
        <v>882</v>
      </c>
      <c r="O4417" s="30">
        <v>201404459</v>
      </c>
      <c r="P4417" s="22"/>
      <c r="Q4417" s="22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9"/>
    </row>
    <row r="4418" spans="1:29" x14ac:dyDescent="0.25">
      <c r="A4418" s="27">
        <v>1997</v>
      </c>
      <c r="B4418" s="27" t="s">
        <v>5249</v>
      </c>
      <c r="C4418" s="27" t="s">
        <v>674</v>
      </c>
      <c r="D4418" s="27" t="s">
        <v>3827</v>
      </c>
      <c r="E4418" s="27" t="s">
        <v>4403</v>
      </c>
      <c r="F4418" s="28">
        <v>35663</v>
      </c>
      <c r="G4418" s="29">
        <v>0.89930555555555547</v>
      </c>
      <c r="H4418" s="28">
        <v>35663</v>
      </c>
      <c r="I4418" s="29">
        <v>0.95138888888888884</v>
      </c>
      <c r="J4418" s="27" t="s">
        <v>889</v>
      </c>
      <c r="K4418" s="27">
        <v>0</v>
      </c>
      <c r="L4418" s="27">
        <v>0.01</v>
      </c>
      <c r="M4418" s="27">
        <v>0.01</v>
      </c>
      <c r="N4418" s="27" t="s">
        <v>882</v>
      </c>
      <c r="O4418" s="30">
        <v>202008856</v>
      </c>
      <c r="P4418" s="22"/>
      <c r="Q4418" s="22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9"/>
    </row>
    <row r="4419" spans="1:29" x14ac:dyDescent="0.25">
      <c r="A4419" s="27">
        <v>1997</v>
      </c>
      <c r="B4419" s="27" t="s">
        <v>5256</v>
      </c>
      <c r="C4419" s="27" t="s">
        <v>674</v>
      </c>
      <c r="D4419" s="27" t="s">
        <v>3939</v>
      </c>
      <c r="E4419" s="27" t="s">
        <v>3987</v>
      </c>
      <c r="F4419" s="28">
        <v>35663</v>
      </c>
      <c r="G4419" s="29">
        <v>0.96666666666666667</v>
      </c>
      <c r="H4419" s="28">
        <v>35663</v>
      </c>
      <c r="I4419" s="29">
        <v>0.98958333333333337</v>
      </c>
      <c r="J4419" s="27" t="s">
        <v>889</v>
      </c>
      <c r="K4419" s="27">
        <v>0</v>
      </c>
      <c r="L4419" s="27">
        <v>0.05</v>
      </c>
      <c r="M4419" s="27">
        <v>0.05</v>
      </c>
      <c r="N4419" s="27" t="s">
        <v>882</v>
      </c>
      <c r="O4419" s="30">
        <v>201900139</v>
      </c>
      <c r="P4419" s="22"/>
      <c r="Q4419" s="22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9"/>
    </row>
    <row r="4420" spans="1:29" x14ac:dyDescent="0.25">
      <c r="A4420" s="27">
        <v>1997</v>
      </c>
      <c r="B4420" s="27" t="s">
        <v>1922</v>
      </c>
      <c r="C4420" s="27" t="s">
        <v>676</v>
      </c>
      <c r="D4420" s="27" t="s">
        <v>914</v>
      </c>
      <c r="E4420" s="27" t="s">
        <v>837</v>
      </c>
      <c r="F4420" s="28">
        <v>35664</v>
      </c>
      <c r="G4420" s="29">
        <v>3.125E-2</v>
      </c>
      <c r="H4420" s="28">
        <v>35664</v>
      </c>
      <c r="I4420" s="29">
        <v>0.11458333333333333</v>
      </c>
      <c r="J4420" s="27" t="s">
        <v>889</v>
      </c>
      <c r="K4420" s="27">
        <v>0</v>
      </c>
      <c r="L4420" s="27">
        <v>0.4</v>
      </c>
      <c r="M4420" s="27">
        <v>0.4</v>
      </c>
      <c r="N4420" s="27" t="s">
        <v>882</v>
      </c>
      <c r="O4420" s="30">
        <v>201904639</v>
      </c>
      <c r="P4420" s="22"/>
      <c r="Q4420" s="22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9"/>
    </row>
    <row r="4421" spans="1:29" x14ac:dyDescent="0.25">
      <c r="A4421" s="27">
        <v>1997</v>
      </c>
      <c r="B4421" s="27" t="s">
        <v>1931</v>
      </c>
      <c r="C4421" s="27" t="s">
        <v>676</v>
      </c>
      <c r="D4421" s="27" t="s">
        <v>901</v>
      </c>
      <c r="E4421" s="27" t="s">
        <v>1649</v>
      </c>
      <c r="F4421" s="28">
        <v>35664</v>
      </c>
      <c r="G4421" s="29">
        <v>8.3333333333333329E-2</v>
      </c>
      <c r="H4421" s="28">
        <v>35664</v>
      </c>
      <c r="I4421" s="29">
        <v>0.13194444444444445</v>
      </c>
      <c r="J4421" s="27" t="s">
        <v>889</v>
      </c>
      <c r="K4421" s="27">
        <v>0</v>
      </c>
      <c r="L4421" s="27">
        <v>0.05</v>
      </c>
      <c r="M4421" s="27">
        <v>0.05</v>
      </c>
      <c r="N4421" s="27" t="s">
        <v>882</v>
      </c>
      <c r="O4421" s="30">
        <v>202005356</v>
      </c>
      <c r="P4421" s="22"/>
      <c r="Q4421" s="22"/>
      <c r="R4421" s="16"/>
      <c r="S4421" s="16"/>
      <c r="T4421" s="16"/>
      <c r="U4421" s="16"/>
      <c r="V4421" s="16"/>
      <c r="W4421" s="16"/>
      <c r="X4421" s="16"/>
      <c r="Y4421" s="16"/>
      <c r="Z4421" s="16"/>
      <c r="AA4421" s="16"/>
      <c r="AB4421" s="16"/>
      <c r="AC4421" s="19"/>
    </row>
    <row r="4422" spans="1:29" x14ac:dyDescent="0.25">
      <c r="A4422" s="27">
        <v>1997</v>
      </c>
      <c r="B4422" s="27" t="s">
        <v>1916</v>
      </c>
      <c r="C4422" s="27" t="s">
        <v>676</v>
      </c>
      <c r="D4422" s="27" t="s">
        <v>914</v>
      </c>
      <c r="E4422" s="27" t="s">
        <v>1917</v>
      </c>
      <c r="F4422" s="28">
        <v>35664</v>
      </c>
      <c r="G4422" s="29">
        <v>0.27083333333333331</v>
      </c>
      <c r="H4422" s="28">
        <v>35664</v>
      </c>
      <c r="I4422" s="29">
        <v>0.31944444444444448</v>
      </c>
      <c r="J4422" s="27" t="s">
        <v>889</v>
      </c>
      <c r="K4422" s="27">
        <v>0</v>
      </c>
      <c r="L4422" s="27">
        <v>0.03</v>
      </c>
      <c r="M4422" s="27">
        <v>0.03</v>
      </c>
      <c r="N4422" s="27" t="s">
        <v>882</v>
      </c>
      <c r="O4422" s="30">
        <v>201905831</v>
      </c>
      <c r="P4422" s="22"/>
      <c r="Q4422" s="22"/>
      <c r="R4422" s="16"/>
      <c r="S4422" s="16"/>
      <c r="T4422" s="16"/>
      <c r="U4422" s="16"/>
      <c r="V4422" s="16"/>
      <c r="W4422" s="16"/>
      <c r="X4422" s="16"/>
      <c r="Y4422" s="16"/>
      <c r="Z4422" s="16"/>
      <c r="AA4422" s="16"/>
      <c r="AB4422" s="16"/>
      <c r="AC4422" s="19"/>
    </row>
    <row r="4423" spans="1:29" x14ac:dyDescent="0.25">
      <c r="A4423" s="27">
        <v>1997</v>
      </c>
      <c r="B4423" s="27" t="s">
        <v>1922</v>
      </c>
      <c r="C4423" s="27" t="s">
        <v>676</v>
      </c>
      <c r="D4423" s="27" t="s">
        <v>914</v>
      </c>
      <c r="E4423" s="27" t="s">
        <v>837</v>
      </c>
      <c r="F4423" s="28">
        <v>35664</v>
      </c>
      <c r="G4423" s="29">
        <v>0.31944444444444448</v>
      </c>
      <c r="H4423" s="28">
        <v>35664</v>
      </c>
      <c r="I4423" s="29">
        <v>0.36458333333333331</v>
      </c>
      <c r="J4423" s="27" t="s">
        <v>889</v>
      </c>
      <c r="K4423" s="27">
        <v>0.02</v>
      </c>
      <c r="L4423" s="27">
        <v>0</v>
      </c>
      <c r="M4423" s="27">
        <v>0.02</v>
      </c>
      <c r="N4423" s="27" t="s">
        <v>882</v>
      </c>
      <c r="O4423" s="30">
        <v>201905354</v>
      </c>
      <c r="P4423" s="22"/>
      <c r="Q4423" s="22"/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9"/>
    </row>
    <row r="4424" spans="1:29" x14ac:dyDescent="0.25">
      <c r="A4424" s="27">
        <v>1997</v>
      </c>
      <c r="B4424" s="27" t="s">
        <v>1912</v>
      </c>
      <c r="C4424" s="27" t="s">
        <v>676</v>
      </c>
      <c r="D4424" s="27" t="s">
        <v>898</v>
      </c>
      <c r="E4424" s="27" t="s">
        <v>1165</v>
      </c>
      <c r="F4424" s="28">
        <v>35664</v>
      </c>
      <c r="G4424" s="29">
        <v>0.47916666666666669</v>
      </c>
      <c r="H4424" s="28">
        <v>35664</v>
      </c>
      <c r="I4424" s="29">
        <v>0.54166666666666663</v>
      </c>
      <c r="J4424" s="27" t="s">
        <v>889</v>
      </c>
      <c r="K4424" s="27">
        <v>0</v>
      </c>
      <c r="L4424" s="27">
        <v>0.01</v>
      </c>
      <c r="M4424" s="27">
        <v>0.01</v>
      </c>
      <c r="N4424" s="27" t="s">
        <v>882</v>
      </c>
      <c r="O4424" s="30">
        <v>201909873</v>
      </c>
      <c r="P4424" s="22"/>
      <c r="Q4424" s="22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9"/>
    </row>
    <row r="4425" spans="1:29" x14ac:dyDescent="0.25">
      <c r="A4425" s="27">
        <v>1997</v>
      </c>
      <c r="B4425" s="27" t="s">
        <v>1919</v>
      </c>
      <c r="C4425" s="27" t="s">
        <v>676</v>
      </c>
      <c r="D4425" s="27" t="s">
        <v>891</v>
      </c>
      <c r="E4425" s="27" t="s">
        <v>1920</v>
      </c>
      <c r="F4425" s="28">
        <v>35664</v>
      </c>
      <c r="G4425" s="29">
        <v>0.49305555555555558</v>
      </c>
      <c r="H4425" s="28">
        <v>35664</v>
      </c>
      <c r="I4425" s="29">
        <v>0.80555555555555547</v>
      </c>
      <c r="J4425" s="27" t="s">
        <v>889</v>
      </c>
      <c r="K4425" s="27">
        <v>0.3</v>
      </c>
      <c r="L4425" s="27">
        <v>0</v>
      </c>
      <c r="M4425" s="27">
        <v>0.3</v>
      </c>
      <c r="N4425" s="27" t="s">
        <v>882</v>
      </c>
      <c r="O4425" s="30">
        <v>202005418</v>
      </c>
      <c r="P4425" s="22"/>
      <c r="Q4425" s="22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9"/>
    </row>
    <row r="4426" spans="1:29" x14ac:dyDescent="0.25">
      <c r="A4426" s="27">
        <v>1997</v>
      </c>
      <c r="B4426" s="27" t="s">
        <v>1921</v>
      </c>
      <c r="C4426" s="27" t="s">
        <v>676</v>
      </c>
      <c r="D4426" s="27" t="s">
        <v>991</v>
      </c>
      <c r="E4426" s="27" t="s">
        <v>1710</v>
      </c>
      <c r="F4426" s="28">
        <v>35664</v>
      </c>
      <c r="G4426" s="29">
        <v>0.54513888888888895</v>
      </c>
      <c r="H4426" s="28">
        <v>35664</v>
      </c>
      <c r="I4426" s="29">
        <v>0.60763888888888895</v>
      </c>
      <c r="J4426" s="27" t="s">
        <v>889</v>
      </c>
      <c r="K4426" s="27">
        <v>0</v>
      </c>
      <c r="L4426" s="27">
        <v>1</v>
      </c>
      <c r="M4426" s="27">
        <v>1</v>
      </c>
      <c r="N4426" s="27" t="s">
        <v>882</v>
      </c>
      <c r="O4426" s="30">
        <v>202004374</v>
      </c>
      <c r="P4426" s="22"/>
      <c r="Q4426" s="22"/>
      <c r="R4426" s="16"/>
      <c r="S4426" s="16"/>
      <c r="T4426" s="16"/>
      <c r="U4426" s="16"/>
      <c r="V4426" s="16"/>
      <c r="W4426" s="16"/>
      <c r="X4426" s="16"/>
      <c r="Y4426" s="16"/>
      <c r="Z4426" s="16"/>
      <c r="AA4426" s="16"/>
      <c r="AB4426" s="16"/>
      <c r="AC4426" s="19"/>
    </row>
    <row r="4427" spans="1:29" x14ac:dyDescent="0.25">
      <c r="A4427" s="27">
        <v>1997</v>
      </c>
      <c r="B4427" s="27" t="s">
        <v>5245</v>
      </c>
      <c r="C4427" s="27" t="s">
        <v>674</v>
      </c>
      <c r="D4427" s="27" t="s">
        <v>802</v>
      </c>
      <c r="E4427" s="27" t="s">
        <v>794</v>
      </c>
      <c r="F4427" s="28">
        <v>35664</v>
      </c>
      <c r="G4427" s="29">
        <v>0.55555555555555558</v>
      </c>
      <c r="H4427" s="28">
        <v>35664</v>
      </c>
      <c r="I4427" s="29">
        <v>0.57638888888888895</v>
      </c>
      <c r="J4427" s="27" t="s">
        <v>889</v>
      </c>
      <c r="K4427" s="27">
        <v>0</v>
      </c>
      <c r="L4427" s="27">
        <v>0.03</v>
      </c>
      <c r="M4427" s="27">
        <v>0.03</v>
      </c>
      <c r="N4427" s="27" t="s">
        <v>882</v>
      </c>
      <c r="O4427" s="30">
        <v>201407776</v>
      </c>
      <c r="P4427" s="22"/>
      <c r="Q4427" s="22"/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9"/>
    </row>
    <row r="4428" spans="1:29" x14ac:dyDescent="0.25">
      <c r="A4428" s="27">
        <v>1997</v>
      </c>
      <c r="B4428" s="27" t="s">
        <v>1911</v>
      </c>
      <c r="C4428" s="27" t="s">
        <v>676</v>
      </c>
      <c r="D4428" s="27" t="s">
        <v>914</v>
      </c>
      <c r="E4428" s="27" t="s">
        <v>1817</v>
      </c>
      <c r="F4428" s="28">
        <v>35664</v>
      </c>
      <c r="G4428" s="29">
        <v>0.56597222222222221</v>
      </c>
      <c r="H4428" s="28">
        <v>35664</v>
      </c>
      <c r="I4428" s="29">
        <v>0.60763888888888895</v>
      </c>
      <c r="J4428" s="27" t="s">
        <v>889</v>
      </c>
      <c r="K4428" s="27">
        <v>0</v>
      </c>
      <c r="L4428" s="27">
        <v>0.02</v>
      </c>
      <c r="M4428" s="27">
        <v>0.02</v>
      </c>
      <c r="N4428" s="27" t="s">
        <v>882</v>
      </c>
      <c r="O4428" s="30">
        <v>201808543</v>
      </c>
      <c r="P4428" s="22"/>
      <c r="Q4428" s="22"/>
      <c r="R4428" s="16"/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9"/>
    </row>
    <row r="4429" spans="1:29" x14ac:dyDescent="0.25">
      <c r="A4429" s="27">
        <v>1997</v>
      </c>
      <c r="B4429" s="27" t="s">
        <v>5244</v>
      </c>
      <c r="C4429" s="27" t="s">
        <v>674</v>
      </c>
      <c r="D4429" s="27" t="s">
        <v>3827</v>
      </c>
      <c r="E4429" s="27" t="s">
        <v>4237</v>
      </c>
      <c r="F4429" s="28">
        <v>35664</v>
      </c>
      <c r="G4429" s="29">
        <v>0.59375</v>
      </c>
      <c r="H4429" s="28">
        <v>35664</v>
      </c>
      <c r="I4429" s="29">
        <v>0.71875</v>
      </c>
      <c r="J4429" s="27" t="s">
        <v>889</v>
      </c>
      <c r="K4429" s="27">
        <v>0</v>
      </c>
      <c r="L4429" s="27">
        <v>0.3</v>
      </c>
      <c r="M4429" s="27">
        <v>0.3</v>
      </c>
      <c r="N4429" s="27" t="s">
        <v>882</v>
      </c>
      <c r="O4429" s="30">
        <v>201700493</v>
      </c>
      <c r="P4429" s="22"/>
      <c r="Q4429" s="22"/>
      <c r="R4429" s="16"/>
      <c r="S4429" s="16"/>
      <c r="T4429" s="16"/>
      <c r="U4429" s="16"/>
      <c r="V4429" s="16"/>
      <c r="W4429" s="16"/>
      <c r="X4429" s="16"/>
      <c r="Y4429" s="16"/>
      <c r="Z4429" s="16"/>
      <c r="AA4429" s="16"/>
      <c r="AB4429" s="16"/>
      <c r="AC4429" s="19"/>
    </row>
    <row r="4430" spans="1:29" x14ac:dyDescent="0.25">
      <c r="A4430" s="27">
        <v>1997</v>
      </c>
      <c r="B4430" s="27" t="s">
        <v>1918</v>
      </c>
      <c r="C4430" s="27" t="s">
        <v>676</v>
      </c>
      <c r="D4430" s="27" t="s">
        <v>901</v>
      </c>
      <c r="E4430" s="27" t="s">
        <v>816</v>
      </c>
      <c r="F4430" s="28">
        <v>35664</v>
      </c>
      <c r="G4430" s="29">
        <v>0.60416666666666663</v>
      </c>
      <c r="H4430" s="28">
        <v>35664</v>
      </c>
      <c r="I4430" s="29">
        <v>0.65625</v>
      </c>
      <c r="J4430" s="27" t="s">
        <v>889</v>
      </c>
      <c r="K4430" s="27">
        <v>0</v>
      </c>
      <c r="L4430" s="27">
        <v>0.1</v>
      </c>
      <c r="M4430" s="27">
        <v>0.1</v>
      </c>
      <c r="N4430" s="27" t="s">
        <v>882</v>
      </c>
      <c r="O4430" s="30">
        <v>202009533</v>
      </c>
      <c r="P4430" s="22"/>
      <c r="Q4430" s="22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9"/>
    </row>
    <row r="4431" spans="1:29" x14ac:dyDescent="0.25">
      <c r="A4431" s="27">
        <v>1997</v>
      </c>
      <c r="B4431" s="27" t="s">
        <v>5249</v>
      </c>
      <c r="C4431" s="27" t="s">
        <v>674</v>
      </c>
      <c r="D4431" s="27" t="s">
        <v>3827</v>
      </c>
      <c r="E4431" s="27" t="s">
        <v>4403</v>
      </c>
      <c r="F4431" s="28">
        <v>35664</v>
      </c>
      <c r="G4431" s="29">
        <v>0.61111111111111105</v>
      </c>
      <c r="H4431" s="28">
        <v>35664</v>
      </c>
      <c r="I4431" s="29">
        <v>0.76388888888888884</v>
      </c>
      <c r="J4431" s="27" t="s">
        <v>889</v>
      </c>
      <c r="K4431" s="27">
        <v>0</v>
      </c>
      <c r="L4431" s="27">
        <v>0.2</v>
      </c>
      <c r="M4431" s="27">
        <v>0.2</v>
      </c>
      <c r="N4431" s="27" t="s">
        <v>882</v>
      </c>
      <c r="O4431" s="30">
        <v>201907106</v>
      </c>
      <c r="P4431" s="22"/>
      <c r="Q4431" s="22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9"/>
    </row>
    <row r="4432" spans="1:29" x14ac:dyDescent="0.25">
      <c r="A4432" s="27">
        <v>1997</v>
      </c>
      <c r="B4432" s="27" t="s">
        <v>5246</v>
      </c>
      <c r="C4432" s="27" t="s">
        <v>674</v>
      </c>
      <c r="D4432" s="27" t="s">
        <v>752</v>
      </c>
      <c r="E4432" s="27" t="s">
        <v>834</v>
      </c>
      <c r="F4432" s="28">
        <v>35664</v>
      </c>
      <c r="G4432" s="29">
        <v>0.625</v>
      </c>
      <c r="H4432" s="28">
        <v>35664</v>
      </c>
      <c r="I4432" s="29">
        <v>0.80208333333333337</v>
      </c>
      <c r="J4432" s="27" t="s">
        <v>889</v>
      </c>
      <c r="K4432" s="27">
        <v>0</v>
      </c>
      <c r="L4432" s="27">
        <v>0.8</v>
      </c>
      <c r="M4432" s="27">
        <v>0.8</v>
      </c>
      <c r="N4432" s="27" t="s">
        <v>882</v>
      </c>
      <c r="O4432" s="30">
        <v>201707056</v>
      </c>
      <c r="P4432" s="22"/>
      <c r="Q4432" s="22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9"/>
    </row>
    <row r="4433" spans="1:29" x14ac:dyDescent="0.25">
      <c r="A4433" s="27">
        <v>1997</v>
      </c>
      <c r="B4433" s="27" t="s">
        <v>1922</v>
      </c>
      <c r="C4433" s="27" t="s">
        <v>676</v>
      </c>
      <c r="D4433" s="27" t="s">
        <v>914</v>
      </c>
      <c r="E4433" s="27" t="s">
        <v>837</v>
      </c>
      <c r="F4433" s="28">
        <v>35664</v>
      </c>
      <c r="G4433" s="29">
        <v>0.64930555555555558</v>
      </c>
      <c r="H4433" s="28">
        <v>35664</v>
      </c>
      <c r="I4433" s="29">
        <v>0.73263888888888884</v>
      </c>
      <c r="J4433" s="27" t="s">
        <v>889</v>
      </c>
      <c r="K4433" s="27">
        <v>0.1</v>
      </c>
      <c r="L4433" s="27">
        <v>0</v>
      </c>
      <c r="M4433" s="27">
        <v>0.1</v>
      </c>
      <c r="N4433" s="27" t="s">
        <v>882</v>
      </c>
      <c r="O4433" s="30">
        <v>201704003</v>
      </c>
      <c r="P4433" s="22"/>
      <c r="Q4433" s="22"/>
      <c r="R4433" s="16"/>
      <c r="S4433" s="16"/>
      <c r="T4433" s="16"/>
      <c r="U4433" s="16"/>
      <c r="V4433" s="16"/>
      <c r="W4433" s="16"/>
      <c r="X4433" s="16"/>
      <c r="Y4433" s="16"/>
      <c r="Z4433" s="16"/>
      <c r="AA4433" s="16"/>
      <c r="AB4433" s="16"/>
      <c r="AC4433" s="19"/>
    </row>
    <row r="4434" spans="1:29" x14ac:dyDescent="0.25">
      <c r="A4434" s="27">
        <v>1997</v>
      </c>
      <c r="B4434" s="27" t="s">
        <v>5241</v>
      </c>
      <c r="C4434" s="27" t="s">
        <v>674</v>
      </c>
      <c r="D4434" s="27" t="s">
        <v>3824</v>
      </c>
      <c r="E4434" s="27" t="s">
        <v>3957</v>
      </c>
      <c r="F4434" s="28">
        <v>35664</v>
      </c>
      <c r="G4434" s="29">
        <v>0.64930555555555558</v>
      </c>
      <c r="H4434" s="28">
        <v>35664</v>
      </c>
      <c r="I4434" s="29">
        <v>0.66666666666666663</v>
      </c>
      <c r="J4434" s="27" t="s">
        <v>889</v>
      </c>
      <c r="K4434" s="27">
        <v>0</v>
      </c>
      <c r="L4434" s="27">
        <v>0.03</v>
      </c>
      <c r="M4434" s="27">
        <v>0.03</v>
      </c>
      <c r="N4434" s="27" t="s">
        <v>882</v>
      </c>
      <c r="O4434" s="30">
        <v>201905634</v>
      </c>
      <c r="P4434" s="22"/>
      <c r="Q4434" s="22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6"/>
      <c r="AB4434" s="16"/>
      <c r="AC4434" s="19"/>
    </row>
    <row r="4435" spans="1:29" x14ac:dyDescent="0.25">
      <c r="A4435" s="27">
        <v>1997</v>
      </c>
      <c r="B4435" s="27" t="s">
        <v>5255</v>
      </c>
      <c r="C4435" s="27" t="s">
        <v>674</v>
      </c>
      <c r="D4435" s="27" t="s">
        <v>752</v>
      </c>
      <c r="E4435" s="27" t="s">
        <v>4815</v>
      </c>
      <c r="F4435" s="28">
        <v>35664</v>
      </c>
      <c r="G4435" s="29">
        <v>0.67708333333333337</v>
      </c>
      <c r="H4435" s="28">
        <v>35664</v>
      </c>
      <c r="I4435" s="29">
        <v>0.70833333333333337</v>
      </c>
      <c r="J4435" s="27" t="s">
        <v>889</v>
      </c>
      <c r="K4435" s="27">
        <v>0</v>
      </c>
      <c r="L4435" s="27">
        <v>0.05</v>
      </c>
      <c r="M4435" s="27">
        <v>0.05</v>
      </c>
      <c r="N4435" s="27" t="s">
        <v>882</v>
      </c>
      <c r="O4435" s="30">
        <v>201806178</v>
      </c>
      <c r="P4435" s="22"/>
      <c r="Q4435" s="22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9"/>
    </row>
    <row r="4436" spans="1:29" x14ac:dyDescent="0.25">
      <c r="A4436" s="27">
        <v>1997</v>
      </c>
      <c r="B4436" s="27" t="s">
        <v>1915</v>
      </c>
      <c r="C4436" s="27" t="s">
        <v>676</v>
      </c>
      <c r="D4436" s="27" t="s">
        <v>905</v>
      </c>
      <c r="E4436" s="27" t="s">
        <v>1717</v>
      </c>
      <c r="F4436" s="28">
        <v>35664</v>
      </c>
      <c r="G4436" s="29">
        <v>0.69444444444444453</v>
      </c>
      <c r="H4436" s="28">
        <v>35665</v>
      </c>
      <c r="I4436" s="29">
        <v>0.19444444444444445</v>
      </c>
      <c r="J4436" s="27" t="s">
        <v>889</v>
      </c>
      <c r="K4436" s="27">
        <v>0</v>
      </c>
      <c r="L4436" s="27">
        <v>0.05</v>
      </c>
      <c r="M4436" s="27">
        <v>0.05</v>
      </c>
      <c r="N4436" s="27" t="s">
        <v>882</v>
      </c>
      <c r="O4436" s="30">
        <v>202004852</v>
      </c>
      <c r="P4436" s="22"/>
      <c r="Q4436" s="22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9"/>
    </row>
    <row r="4437" spans="1:29" x14ac:dyDescent="0.25">
      <c r="A4437" s="27">
        <v>1997</v>
      </c>
      <c r="B4437" s="27" t="s">
        <v>5289</v>
      </c>
      <c r="C4437" s="27" t="s">
        <v>674</v>
      </c>
      <c r="D4437" s="27" t="s">
        <v>3841</v>
      </c>
      <c r="E4437" s="27" t="s">
        <v>5018</v>
      </c>
      <c r="F4437" s="28">
        <v>35664</v>
      </c>
      <c r="G4437" s="29">
        <v>0.69791666666666663</v>
      </c>
      <c r="H4437" s="28">
        <v>35664</v>
      </c>
      <c r="I4437" s="29">
        <v>0.75347222222222221</v>
      </c>
      <c r="J4437" s="27" t="s">
        <v>889</v>
      </c>
      <c r="K4437" s="27">
        <v>0</v>
      </c>
      <c r="L4437" s="27">
        <v>0.1</v>
      </c>
      <c r="M4437" s="27">
        <v>0.1</v>
      </c>
      <c r="N4437" s="27" t="s">
        <v>882</v>
      </c>
      <c r="O4437" s="30">
        <v>201905948</v>
      </c>
      <c r="P4437" s="22"/>
      <c r="Q4437" s="22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9"/>
    </row>
    <row r="4438" spans="1:29" x14ac:dyDescent="0.25">
      <c r="A4438" s="27">
        <v>1997</v>
      </c>
      <c r="B4438" s="27" t="s">
        <v>5240</v>
      </c>
      <c r="C4438" s="27" t="s">
        <v>674</v>
      </c>
      <c r="D4438" s="27" t="s">
        <v>3841</v>
      </c>
      <c r="E4438" s="27" t="s">
        <v>3925</v>
      </c>
      <c r="F4438" s="28">
        <v>35664</v>
      </c>
      <c r="G4438" s="29">
        <v>0.75347222222222221</v>
      </c>
      <c r="H4438" s="28">
        <v>35664</v>
      </c>
      <c r="I4438" s="29">
        <v>0.82986111111111116</v>
      </c>
      <c r="J4438" s="27" t="s">
        <v>889</v>
      </c>
      <c r="K4438" s="27">
        <v>0</v>
      </c>
      <c r="L4438" s="27">
        <v>0.3</v>
      </c>
      <c r="M4438" s="27">
        <v>0.3</v>
      </c>
      <c r="N4438" s="27" t="s">
        <v>882</v>
      </c>
      <c r="O4438" s="30">
        <v>202004159</v>
      </c>
      <c r="P4438" s="22"/>
      <c r="Q4438" s="22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9"/>
    </row>
    <row r="4439" spans="1:29" x14ac:dyDescent="0.25">
      <c r="A4439" s="27">
        <v>1997</v>
      </c>
      <c r="B4439" s="27" t="s">
        <v>1911</v>
      </c>
      <c r="C4439" s="27" t="s">
        <v>676</v>
      </c>
      <c r="D4439" s="27" t="s">
        <v>914</v>
      </c>
      <c r="E4439" s="27" t="s">
        <v>1817</v>
      </c>
      <c r="F4439" s="28">
        <v>35664</v>
      </c>
      <c r="G4439" s="29">
        <v>0.79166666666666663</v>
      </c>
      <c r="H4439" s="28">
        <v>35664</v>
      </c>
      <c r="I4439" s="29">
        <v>0.81944444444444453</v>
      </c>
      <c r="J4439" s="27" t="s">
        <v>889</v>
      </c>
      <c r="K4439" s="27">
        <v>0</v>
      </c>
      <c r="L4439" s="27">
        <v>0.01</v>
      </c>
      <c r="M4439" s="27">
        <v>0.01</v>
      </c>
      <c r="N4439" s="27" t="s">
        <v>882</v>
      </c>
      <c r="O4439" s="30">
        <v>201606499</v>
      </c>
      <c r="P4439" s="22"/>
      <c r="Q4439" s="22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9"/>
    </row>
    <row r="4440" spans="1:29" x14ac:dyDescent="0.25">
      <c r="A4440" s="27">
        <v>1997</v>
      </c>
      <c r="B4440" s="27" t="s">
        <v>5249</v>
      </c>
      <c r="C4440" s="27" t="s">
        <v>674</v>
      </c>
      <c r="D4440" s="27" t="s">
        <v>3827</v>
      </c>
      <c r="E4440" s="27" t="s">
        <v>4403</v>
      </c>
      <c r="F4440" s="28">
        <v>35664</v>
      </c>
      <c r="G4440" s="29">
        <v>0.87152777777777779</v>
      </c>
      <c r="H4440" s="28">
        <v>35664</v>
      </c>
      <c r="I4440" s="29">
        <v>0.90277777777777779</v>
      </c>
      <c r="J4440" s="27" t="s">
        <v>889</v>
      </c>
      <c r="K4440" s="27">
        <v>0</v>
      </c>
      <c r="L4440" s="27">
        <v>0.15</v>
      </c>
      <c r="M4440" s="27">
        <v>0.15</v>
      </c>
      <c r="N4440" s="27" t="s">
        <v>882</v>
      </c>
      <c r="O4440" s="30">
        <v>201706430</v>
      </c>
      <c r="P4440" s="22"/>
      <c r="Q4440" s="22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9"/>
    </row>
    <row r="4441" spans="1:29" x14ac:dyDescent="0.25">
      <c r="A4441" s="27">
        <v>1997</v>
      </c>
      <c r="B4441" s="27" t="s">
        <v>1909</v>
      </c>
      <c r="C4441" s="27" t="s">
        <v>676</v>
      </c>
      <c r="D4441" s="27" t="s">
        <v>898</v>
      </c>
      <c r="E4441" s="27" t="s">
        <v>1019</v>
      </c>
      <c r="F4441" s="28">
        <v>35664</v>
      </c>
      <c r="G4441" s="29">
        <v>0.88888888888888884</v>
      </c>
      <c r="H4441" s="28">
        <v>35664</v>
      </c>
      <c r="I4441" s="29">
        <v>0.94444444444444453</v>
      </c>
      <c r="J4441" s="27" t="s">
        <v>889</v>
      </c>
      <c r="K4441" s="27">
        <v>0.5</v>
      </c>
      <c r="L4441" s="27">
        <v>0</v>
      </c>
      <c r="M4441" s="27">
        <v>0.5</v>
      </c>
      <c r="N4441" s="27" t="s">
        <v>882</v>
      </c>
      <c r="O4441" s="30">
        <v>202005845</v>
      </c>
      <c r="P4441" s="22"/>
      <c r="Q4441" s="22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9"/>
    </row>
    <row r="4442" spans="1:29" x14ac:dyDescent="0.25">
      <c r="A4442" s="27">
        <v>1997</v>
      </c>
      <c r="B4442" s="27" t="s">
        <v>5236</v>
      </c>
      <c r="C4442" s="27" t="s">
        <v>674</v>
      </c>
      <c r="D4442" s="27" t="s">
        <v>3933</v>
      </c>
      <c r="E4442" s="27" t="s">
        <v>5237</v>
      </c>
      <c r="F4442" s="28">
        <v>35664</v>
      </c>
      <c r="G4442" s="29">
        <v>0.91666666666666663</v>
      </c>
      <c r="H4442" s="28">
        <v>35664</v>
      </c>
      <c r="I4442" s="29">
        <v>0.95833333333333337</v>
      </c>
      <c r="J4442" s="27" t="s">
        <v>889</v>
      </c>
      <c r="K4442" s="27">
        <v>0</v>
      </c>
      <c r="L4442" s="27">
        <v>0.03</v>
      </c>
      <c r="M4442" s="27">
        <v>0.03</v>
      </c>
      <c r="N4442" s="27" t="s">
        <v>882</v>
      </c>
      <c r="O4442" s="30">
        <v>201904499</v>
      </c>
      <c r="P4442" s="22"/>
      <c r="Q4442" s="22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9"/>
    </row>
    <row r="4443" spans="1:29" x14ac:dyDescent="0.25">
      <c r="A4443" s="27">
        <v>1997</v>
      </c>
      <c r="B4443" s="27" t="s">
        <v>1931</v>
      </c>
      <c r="C4443" s="27" t="s">
        <v>676</v>
      </c>
      <c r="D4443" s="27" t="s">
        <v>901</v>
      </c>
      <c r="E4443" s="27" t="s">
        <v>1649</v>
      </c>
      <c r="F4443" s="28">
        <v>35664</v>
      </c>
      <c r="G4443" s="29">
        <v>0.93055555555555547</v>
      </c>
      <c r="H4443" s="28">
        <v>35665</v>
      </c>
      <c r="I4443" s="29">
        <v>7.2916666666666671E-2</v>
      </c>
      <c r="J4443" s="27" t="s">
        <v>889</v>
      </c>
      <c r="K4443" s="27">
        <v>3</v>
      </c>
      <c r="L4443" s="27">
        <v>0</v>
      </c>
      <c r="M4443" s="27">
        <v>3</v>
      </c>
      <c r="N4443" s="27" t="s">
        <v>882</v>
      </c>
      <c r="O4443" s="30">
        <v>202006641</v>
      </c>
      <c r="P4443" s="22"/>
      <c r="Q4443" s="22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9"/>
    </row>
    <row r="4444" spans="1:29" x14ac:dyDescent="0.25">
      <c r="A4444" s="27">
        <v>1997</v>
      </c>
      <c r="B4444" s="27" t="s">
        <v>5234</v>
      </c>
      <c r="C4444" s="27" t="s">
        <v>674</v>
      </c>
      <c r="D4444" s="27" t="s">
        <v>752</v>
      </c>
      <c r="E4444" s="27" t="s">
        <v>5235</v>
      </c>
      <c r="F4444" s="28">
        <v>35664</v>
      </c>
      <c r="G4444" s="29">
        <v>0.94791666666666663</v>
      </c>
      <c r="H4444" s="28">
        <v>35665</v>
      </c>
      <c r="I4444" s="29">
        <v>0.11458333333333333</v>
      </c>
      <c r="J4444" s="27" t="s">
        <v>889</v>
      </c>
      <c r="K4444" s="27">
        <v>0.5</v>
      </c>
      <c r="L4444" s="27">
        <v>1.5</v>
      </c>
      <c r="M4444" s="27">
        <v>2</v>
      </c>
      <c r="N4444" s="27" t="s">
        <v>882</v>
      </c>
      <c r="O4444" s="30">
        <v>201606703</v>
      </c>
      <c r="P4444" s="22"/>
      <c r="Q4444" s="22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9"/>
    </row>
    <row r="4445" spans="1:29" x14ac:dyDescent="0.25">
      <c r="A4445" s="27">
        <v>1997</v>
      </c>
      <c r="B4445" s="27" t="s">
        <v>1993</v>
      </c>
      <c r="C4445" s="27" t="s">
        <v>676</v>
      </c>
      <c r="D4445" s="27" t="s">
        <v>891</v>
      </c>
      <c r="E4445" s="27" t="s">
        <v>1994</v>
      </c>
      <c r="F4445" s="28">
        <v>35664</v>
      </c>
      <c r="G4445" s="29">
        <v>0.95138888888888884</v>
      </c>
      <c r="H4445" s="28">
        <v>35665</v>
      </c>
      <c r="I4445" s="29">
        <v>5.2083333333333336E-2</v>
      </c>
      <c r="J4445" s="27" t="s">
        <v>889</v>
      </c>
      <c r="K4445" s="27">
        <v>0</v>
      </c>
      <c r="L4445" s="27">
        <v>1</v>
      </c>
      <c r="M4445" s="27">
        <v>1</v>
      </c>
      <c r="N4445" s="27" t="s">
        <v>882</v>
      </c>
      <c r="O4445" s="30">
        <v>202003466</v>
      </c>
      <c r="P4445" s="22"/>
      <c r="Q4445" s="22"/>
      <c r="R4445" s="16"/>
      <c r="S4445" s="16"/>
      <c r="T4445" s="16"/>
      <c r="U4445" s="16"/>
      <c r="V4445" s="16"/>
      <c r="W4445" s="16"/>
      <c r="X4445" s="16"/>
      <c r="Y4445" s="16"/>
      <c r="Z4445" s="16"/>
      <c r="AA4445" s="16"/>
      <c r="AB4445" s="16"/>
      <c r="AC4445" s="19"/>
    </row>
    <row r="4446" spans="1:29" x14ac:dyDescent="0.25">
      <c r="A4446" s="27">
        <v>1997</v>
      </c>
      <c r="B4446" s="27" t="s">
        <v>1904</v>
      </c>
      <c r="C4446" s="27" t="s">
        <v>676</v>
      </c>
      <c r="D4446" s="27" t="s">
        <v>901</v>
      </c>
      <c r="E4446" s="27" t="s">
        <v>1602</v>
      </c>
      <c r="F4446" s="28">
        <v>35664</v>
      </c>
      <c r="G4446" s="29">
        <v>0.95833333333333337</v>
      </c>
      <c r="H4446" s="28">
        <v>35665</v>
      </c>
      <c r="I4446" s="29">
        <v>1.3888888888888888E-2</v>
      </c>
      <c r="J4446" s="27" t="s">
        <v>889</v>
      </c>
      <c r="K4446" s="27">
        <v>0</v>
      </c>
      <c r="L4446" s="27">
        <v>0.02</v>
      </c>
      <c r="M4446" s="27">
        <v>0.02</v>
      </c>
      <c r="N4446" s="27" t="s">
        <v>882</v>
      </c>
      <c r="O4446" s="30">
        <v>201603173</v>
      </c>
      <c r="P4446" s="22"/>
      <c r="Q4446" s="22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9"/>
    </row>
    <row r="4447" spans="1:29" x14ac:dyDescent="0.25">
      <c r="A4447" s="27">
        <v>1997</v>
      </c>
      <c r="B4447" s="27" t="s">
        <v>3618</v>
      </c>
      <c r="C4447" s="27" t="s">
        <v>3569</v>
      </c>
      <c r="D4447" s="27" t="s">
        <v>3619</v>
      </c>
      <c r="E4447" s="27" t="s">
        <v>3620</v>
      </c>
      <c r="F4447" s="28">
        <v>35665</v>
      </c>
      <c r="G4447" s="29">
        <v>2.7777777777777779E-3</v>
      </c>
      <c r="H4447" s="28">
        <v>35665</v>
      </c>
      <c r="I4447" s="29">
        <v>3.125E-2</v>
      </c>
      <c r="J4447" s="27" t="s">
        <v>889</v>
      </c>
      <c r="K4447" s="27">
        <v>0</v>
      </c>
      <c r="L4447" s="27">
        <v>0.08</v>
      </c>
      <c r="M4447" s="27">
        <v>0.08</v>
      </c>
      <c r="N4447" s="27" t="s">
        <v>882</v>
      </c>
      <c r="O4447" s="30">
        <v>202005599</v>
      </c>
      <c r="P4447" s="22"/>
      <c r="Q4447" s="22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9"/>
    </row>
    <row r="4448" spans="1:29" x14ac:dyDescent="0.25">
      <c r="A4448" s="27">
        <v>1997</v>
      </c>
      <c r="B4448" s="27" t="s">
        <v>5255</v>
      </c>
      <c r="C4448" s="27" t="s">
        <v>674</v>
      </c>
      <c r="D4448" s="27" t="s">
        <v>752</v>
      </c>
      <c r="E4448" s="27" t="s">
        <v>4815</v>
      </c>
      <c r="F4448" s="28">
        <v>35665</v>
      </c>
      <c r="G4448" s="29">
        <v>2.0833333333333332E-2</v>
      </c>
      <c r="H4448" s="28">
        <v>35665</v>
      </c>
      <c r="I4448" s="29">
        <v>5.9027777777777783E-2</v>
      </c>
      <c r="J4448" s="27" t="s">
        <v>889</v>
      </c>
      <c r="K4448" s="27">
        <v>0</v>
      </c>
      <c r="L4448" s="27">
        <v>0.05</v>
      </c>
      <c r="M4448" s="27">
        <v>0.05</v>
      </c>
      <c r="N4448" s="27" t="s">
        <v>882</v>
      </c>
      <c r="O4448" s="30">
        <v>202007163</v>
      </c>
      <c r="P4448" s="22"/>
      <c r="Q4448" s="22"/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9"/>
    </row>
    <row r="4449" spans="1:29" x14ac:dyDescent="0.25">
      <c r="A4449" s="27">
        <v>1997</v>
      </c>
      <c r="B4449" s="27" t="s">
        <v>3618</v>
      </c>
      <c r="C4449" s="27" t="s">
        <v>3569</v>
      </c>
      <c r="D4449" s="27" t="s">
        <v>3619</v>
      </c>
      <c r="E4449" s="27" t="s">
        <v>3620</v>
      </c>
      <c r="F4449" s="28">
        <v>35665</v>
      </c>
      <c r="G4449" s="29">
        <v>7.9861111111111105E-2</v>
      </c>
      <c r="H4449" s="28">
        <v>35665</v>
      </c>
      <c r="I4449" s="29">
        <v>0.1111111111111111</v>
      </c>
      <c r="J4449" s="27" t="s">
        <v>889</v>
      </c>
      <c r="K4449" s="27">
        <v>0</v>
      </c>
      <c r="L4449" s="27">
        <v>0.5</v>
      </c>
      <c r="M4449" s="27">
        <v>0.5</v>
      </c>
      <c r="N4449" s="27" t="s">
        <v>882</v>
      </c>
      <c r="O4449" s="30">
        <v>202005986</v>
      </c>
      <c r="P4449" s="22"/>
      <c r="Q4449" s="22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9"/>
    </row>
    <row r="4450" spans="1:29" x14ac:dyDescent="0.25">
      <c r="A4450" s="27">
        <v>1997</v>
      </c>
      <c r="B4450" s="27" t="s">
        <v>5232</v>
      </c>
      <c r="C4450" s="27" t="s">
        <v>674</v>
      </c>
      <c r="D4450" s="27" t="s">
        <v>802</v>
      </c>
      <c r="E4450" s="27" t="s">
        <v>4333</v>
      </c>
      <c r="F4450" s="28">
        <v>35665</v>
      </c>
      <c r="G4450" s="29">
        <v>0.11458333333333333</v>
      </c>
      <c r="H4450" s="28">
        <v>35665</v>
      </c>
      <c r="I4450" s="29">
        <v>0.15625</v>
      </c>
      <c r="J4450" s="27" t="s">
        <v>889</v>
      </c>
      <c r="K4450" s="27">
        <v>0</v>
      </c>
      <c r="L4450" s="27">
        <v>0.05</v>
      </c>
      <c r="M4450" s="27">
        <v>0.05</v>
      </c>
      <c r="N4450" s="27" t="s">
        <v>882</v>
      </c>
      <c r="O4450" s="30">
        <v>201302823</v>
      </c>
      <c r="P4450" s="22"/>
      <c r="Q4450" s="22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9"/>
    </row>
    <row r="4451" spans="1:29" x14ac:dyDescent="0.25">
      <c r="A4451" s="27">
        <v>1997</v>
      </c>
      <c r="B4451" s="27" t="s">
        <v>1903</v>
      </c>
      <c r="C4451" s="27" t="s">
        <v>676</v>
      </c>
      <c r="D4451" s="27" t="s">
        <v>891</v>
      </c>
      <c r="E4451" s="27" t="s">
        <v>981</v>
      </c>
      <c r="F4451" s="28">
        <v>35665</v>
      </c>
      <c r="G4451" s="29">
        <v>0.13541666666666666</v>
      </c>
      <c r="H4451" s="28">
        <v>35665</v>
      </c>
      <c r="I4451" s="29">
        <v>0.19097222222222221</v>
      </c>
      <c r="J4451" s="27" t="s">
        <v>889</v>
      </c>
      <c r="K4451" s="27">
        <v>0.5</v>
      </c>
      <c r="L4451" s="27">
        <v>0</v>
      </c>
      <c r="M4451" s="27">
        <v>0.5</v>
      </c>
      <c r="N4451" s="27" t="s">
        <v>882</v>
      </c>
      <c r="O4451" s="30">
        <v>201704684</v>
      </c>
      <c r="P4451" s="22"/>
      <c r="Q4451" s="22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9"/>
    </row>
    <row r="4452" spans="1:29" x14ac:dyDescent="0.25">
      <c r="A4452" s="27">
        <v>1997</v>
      </c>
      <c r="B4452" s="27" t="s">
        <v>5246</v>
      </c>
      <c r="C4452" s="27" t="s">
        <v>674</v>
      </c>
      <c r="D4452" s="27" t="s">
        <v>752</v>
      </c>
      <c r="E4452" s="27" t="s">
        <v>834</v>
      </c>
      <c r="F4452" s="28">
        <v>35665</v>
      </c>
      <c r="G4452" s="29">
        <v>0.22916666666666666</v>
      </c>
      <c r="H4452" s="28">
        <v>35665</v>
      </c>
      <c r="I4452" s="29">
        <v>0.29166666666666669</v>
      </c>
      <c r="J4452" s="27" t="s">
        <v>889</v>
      </c>
      <c r="K4452" s="27">
        <v>0</v>
      </c>
      <c r="L4452" s="27">
        <v>7.0000000000000007E-2</v>
      </c>
      <c r="M4452" s="27">
        <v>7.0000000000000007E-2</v>
      </c>
      <c r="N4452" s="27" t="s">
        <v>882</v>
      </c>
      <c r="O4452" s="30">
        <v>201407896</v>
      </c>
      <c r="P4452" s="22"/>
      <c r="Q4452" s="22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9"/>
    </row>
    <row r="4453" spans="1:29" x14ac:dyDescent="0.25">
      <c r="A4453" s="27">
        <v>1997</v>
      </c>
      <c r="B4453" s="27" t="s">
        <v>5243</v>
      </c>
      <c r="C4453" s="27" t="s">
        <v>674</v>
      </c>
      <c r="D4453" s="27" t="s">
        <v>1248</v>
      </c>
      <c r="E4453" s="27" t="s">
        <v>5028</v>
      </c>
      <c r="F4453" s="28">
        <v>35665</v>
      </c>
      <c r="G4453" s="29">
        <v>0.45833333333333331</v>
      </c>
      <c r="H4453" s="28">
        <v>35665</v>
      </c>
      <c r="I4453" s="29">
        <v>0.50694444444444442</v>
      </c>
      <c r="J4453" s="27" t="s">
        <v>889</v>
      </c>
      <c r="K4453" s="27">
        <v>0</v>
      </c>
      <c r="L4453" s="27">
        <v>0.1</v>
      </c>
      <c r="M4453" s="27">
        <v>0.1</v>
      </c>
      <c r="N4453" s="27" t="s">
        <v>882</v>
      </c>
      <c r="O4453" s="30">
        <v>202000138</v>
      </c>
      <c r="P4453" s="22"/>
      <c r="Q4453" s="22"/>
      <c r="R4453" s="16"/>
      <c r="S4453" s="16"/>
      <c r="T4453" s="16"/>
      <c r="U4453" s="16"/>
      <c r="V4453" s="16"/>
      <c r="W4453" s="16"/>
      <c r="X4453" s="16"/>
      <c r="Y4453" s="16"/>
      <c r="Z4453" s="16"/>
      <c r="AA4453" s="16"/>
      <c r="AB4453" s="16"/>
      <c r="AC4453" s="19"/>
    </row>
    <row r="4454" spans="1:29" x14ac:dyDescent="0.25">
      <c r="A4454" s="27">
        <v>1997</v>
      </c>
      <c r="B4454" s="27" t="s">
        <v>1906</v>
      </c>
      <c r="C4454" s="27" t="s">
        <v>676</v>
      </c>
      <c r="D4454" s="27" t="s">
        <v>887</v>
      </c>
      <c r="E4454" s="27" t="s">
        <v>850</v>
      </c>
      <c r="F4454" s="28">
        <v>35665</v>
      </c>
      <c r="G4454" s="29">
        <v>0.46527777777777773</v>
      </c>
      <c r="H4454" s="28">
        <v>35665</v>
      </c>
      <c r="I4454" s="29">
        <v>0.51041666666666663</v>
      </c>
      <c r="J4454" s="27" t="s">
        <v>889</v>
      </c>
      <c r="K4454" s="27">
        <v>0</v>
      </c>
      <c r="L4454" s="27">
        <v>0.05</v>
      </c>
      <c r="M4454" s="27">
        <v>0.05</v>
      </c>
      <c r="N4454" s="27" t="s">
        <v>882</v>
      </c>
      <c r="O4454" s="30">
        <v>201806151</v>
      </c>
      <c r="P4454" s="22"/>
      <c r="Q4454" s="22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6"/>
      <c r="AB4454" s="16"/>
      <c r="AC4454" s="19"/>
    </row>
    <row r="4455" spans="1:29" x14ac:dyDescent="0.25">
      <c r="A4455" s="27">
        <v>1997</v>
      </c>
      <c r="B4455" s="27" t="s">
        <v>5236</v>
      </c>
      <c r="C4455" s="27" t="s">
        <v>674</v>
      </c>
      <c r="D4455" s="27" t="s">
        <v>3933</v>
      </c>
      <c r="E4455" s="27" t="s">
        <v>5237</v>
      </c>
      <c r="F4455" s="28">
        <v>35665</v>
      </c>
      <c r="G4455" s="29">
        <v>0.55902777777777779</v>
      </c>
      <c r="H4455" s="28">
        <v>35665</v>
      </c>
      <c r="I4455" s="29">
        <v>0.63888888888888895</v>
      </c>
      <c r="J4455" s="27" t="s">
        <v>889</v>
      </c>
      <c r="K4455" s="27">
        <v>0</v>
      </c>
      <c r="L4455" s="27">
        <v>0.15</v>
      </c>
      <c r="M4455" s="27">
        <v>0.15</v>
      </c>
      <c r="N4455" s="27" t="s">
        <v>882</v>
      </c>
      <c r="O4455" s="30">
        <v>201710579</v>
      </c>
      <c r="P4455" s="22"/>
      <c r="Q4455" s="22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9"/>
    </row>
    <row r="4456" spans="1:29" x14ac:dyDescent="0.25">
      <c r="A4456" s="27">
        <v>1997</v>
      </c>
      <c r="B4456" s="27" t="s">
        <v>5242</v>
      </c>
      <c r="C4456" s="27" t="s">
        <v>674</v>
      </c>
      <c r="D4456" s="27" t="s">
        <v>853</v>
      </c>
      <c r="E4456" s="27" t="s">
        <v>4040</v>
      </c>
      <c r="F4456" s="28">
        <v>35665</v>
      </c>
      <c r="G4456" s="29">
        <v>0.57986111111111105</v>
      </c>
      <c r="H4456" s="28">
        <v>35665</v>
      </c>
      <c r="I4456" s="29">
        <v>0.59375</v>
      </c>
      <c r="J4456" s="27" t="s">
        <v>889</v>
      </c>
      <c r="K4456" s="27">
        <v>0</v>
      </c>
      <c r="L4456" s="27">
        <v>0.02</v>
      </c>
      <c r="M4456" s="27">
        <v>0.02</v>
      </c>
      <c r="N4456" s="27" t="s">
        <v>882</v>
      </c>
      <c r="O4456" s="30">
        <v>202006767</v>
      </c>
      <c r="P4456" s="22"/>
      <c r="Q4456" s="22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9"/>
    </row>
    <row r="4457" spans="1:29" x14ac:dyDescent="0.25">
      <c r="A4457" s="27">
        <v>1997</v>
      </c>
      <c r="B4457" s="27" t="s">
        <v>5231</v>
      </c>
      <c r="C4457" s="27" t="s">
        <v>674</v>
      </c>
      <c r="D4457" s="27" t="s">
        <v>3827</v>
      </c>
      <c r="E4457" s="27" t="s">
        <v>4237</v>
      </c>
      <c r="F4457" s="28">
        <v>35665</v>
      </c>
      <c r="G4457" s="29">
        <v>0.59375</v>
      </c>
      <c r="H4457" s="28">
        <v>35665</v>
      </c>
      <c r="I4457" s="29">
        <v>0.61458333333333337</v>
      </c>
      <c r="J4457" s="27" t="s">
        <v>889</v>
      </c>
      <c r="K4457" s="27">
        <v>0</v>
      </c>
      <c r="L4457" s="27">
        <v>0.02</v>
      </c>
      <c r="M4457" s="27">
        <v>0.02</v>
      </c>
      <c r="N4457" s="27" t="s">
        <v>882</v>
      </c>
      <c r="O4457" s="30">
        <v>201707122</v>
      </c>
      <c r="P4457" s="22"/>
      <c r="Q4457" s="22"/>
      <c r="R4457" s="16"/>
      <c r="S4457" s="16"/>
      <c r="T4457" s="16"/>
      <c r="U4457" s="16"/>
      <c r="V4457" s="16"/>
      <c r="W4457" s="16"/>
      <c r="X4457" s="16"/>
      <c r="Y4457" s="16"/>
      <c r="Z4457" s="16"/>
      <c r="AA4457" s="16"/>
      <c r="AB4457" s="16"/>
      <c r="AC4457" s="19"/>
    </row>
    <row r="4458" spans="1:29" x14ac:dyDescent="0.25">
      <c r="A4458" s="27">
        <v>1997</v>
      </c>
      <c r="B4458" s="27" t="s">
        <v>2705</v>
      </c>
      <c r="C4458" s="27" t="s">
        <v>2231</v>
      </c>
      <c r="D4458" s="27" t="s">
        <v>2232</v>
      </c>
      <c r="E4458" s="27" t="s">
        <v>2233</v>
      </c>
      <c r="F4458" s="28">
        <v>35665</v>
      </c>
      <c r="G4458" s="29">
        <v>0.64652777777777781</v>
      </c>
      <c r="H4458" s="28">
        <v>35665</v>
      </c>
      <c r="I4458" s="29">
        <v>0.68402777777777779</v>
      </c>
      <c r="J4458" s="27"/>
      <c r="K4458" s="27">
        <v>0</v>
      </c>
      <c r="L4458" s="27">
        <v>0.29799999999999999</v>
      </c>
      <c r="M4458" s="27">
        <v>0.29799999999999999</v>
      </c>
      <c r="N4458" s="27" t="s">
        <v>2163</v>
      </c>
      <c r="O4458" s="30">
        <v>202007602</v>
      </c>
      <c r="P4458" s="22"/>
      <c r="Q4458" s="22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9"/>
    </row>
    <row r="4459" spans="1:29" x14ac:dyDescent="0.25">
      <c r="A4459" s="27">
        <v>1997</v>
      </c>
      <c r="B4459" s="27" t="s">
        <v>5230</v>
      </c>
      <c r="C4459" s="27" t="s">
        <v>674</v>
      </c>
      <c r="D4459" s="27" t="s">
        <v>3824</v>
      </c>
      <c r="E4459" s="27" t="s">
        <v>3963</v>
      </c>
      <c r="F4459" s="28">
        <v>35665</v>
      </c>
      <c r="G4459" s="29">
        <v>0.65277777777777779</v>
      </c>
      <c r="H4459" s="28">
        <v>35665</v>
      </c>
      <c r="I4459" s="29">
        <v>0.70833333333333337</v>
      </c>
      <c r="J4459" s="27" t="s">
        <v>889</v>
      </c>
      <c r="K4459" s="27">
        <v>0</v>
      </c>
      <c r="L4459" s="27">
        <v>0.15</v>
      </c>
      <c r="M4459" s="27">
        <v>0.15</v>
      </c>
      <c r="N4459" s="27" t="s">
        <v>882</v>
      </c>
      <c r="O4459" s="30">
        <v>202008413</v>
      </c>
      <c r="P4459" s="22"/>
      <c r="Q4459" s="22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9"/>
    </row>
    <row r="4460" spans="1:29" x14ac:dyDescent="0.25">
      <c r="A4460" s="27">
        <v>1997</v>
      </c>
      <c r="B4460" s="27" t="s">
        <v>2572</v>
      </c>
      <c r="C4460" s="27" t="s">
        <v>2231</v>
      </c>
      <c r="D4460" s="27" t="s">
        <v>2571</v>
      </c>
      <c r="E4460" s="27" t="s">
        <v>2573</v>
      </c>
      <c r="F4460" s="28">
        <v>35665</v>
      </c>
      <c r="G4460" s="29">
        <v>0.69444444444444453</v>
      </c>
      <c r="H4460" s="28">
        <v>35665</v>
      </c>
      <c r="I4460" s="29">
        <v>0.76874999999999993</v>
      </c>
      <c r="J4460" s="27"/>
      <c r="K4460" s="27">
        <v>0.2</v>
      </c>
      <c r="L4460" s="27">
        <v>0</v>
      </c>
      <c r="M4460" s="27">
        <v>0.2</v>
      </c>
      <c r="N4460" s="27" t="s">
        <v>2163</v>
      </c>
      <c r="O4460" s="30">
        <v>201704066</v>
      </c>
      <c r="P4460" s="22"/>
      <c r="Q4460" s="22"/>
      <c r="R4460" s="16"/>
      <c r="S4460" s="16"/>
      <c r="T4460" s="16"/>
      <c r="U4460" s="16"/>
      <c r="V4460" s="16"/>
      <c r="W4460" s="16"/>
      <c r="X4460" s="16"/>
      <c r="Y4460" s="16"/>
      <c r="Z4460" s="16"/>
      <c r="AA4460" s="16"/>
      <c r="AB4460" s="16"/>
      <c r="AC4460" s="19"/>
    </row>
    <row r="4461" spans="1:29" x14ac:dyDescent="0.25">
      <c r="A4461" s="27">
        <v>1997</v>
      </c>
      <c r="B4461" s="27" t="s">
        <v>1905</v>
      </c>
      <c r="C4461" s="27" t="s">
        <v>676</v>
      </c>
      <c r="D4461" s="27" t="s">
        <v>914</v>
      </c>
      <c r="E4461" s="27" t="s">
        <v>848</v>
      </c>
      <c r="F4461" s="28">
        <v>35665</v>
      </c>
      <c r="G4461" s="29">
        <v>0.76041666666666663</v>
      </c>
      <c r="H4461" s="28">
        <v>35665</v>
      </c>
      <c r="I4461" s="29">
        <v>0.85763888888888884</v>
      </c>
      <c r="J4461" s="27" t="s">
        <v>889</v>
      </c>
      <c r="K4461" s="27">
        <v>0</v>
      </c>
      <c r="L4461" s="27">
        <v>0.3</v>
      </c>
      <c r="M4461" s="27">
        <v>0.3</v>
      </c>
      <c r="N4461" s="27" t="s">
        <v>882</v>
      </c>
      <c r="O4461" s="30">
        <v>201704066</v>
      </c>
      <c r="P4461" s="22"/>
      <c r="Q4461" s="22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9"/>
    </row>
    <row r="4462" spans="1:29" x14ac:dyDescent="0.25">
      <c r="A4462" s="27">
        <v>1997</v>
      </c>
      <c r="B4462" s="27" t="s">
        <v>5233</v>
      </c>
      <c r="C4462" s="27" t="s">
        <v>674</v>
      </c>
      <c r="D4462" s="27" t="s">
        <v>1248</v>
      </c>
      <c r="E4462" s="27" t="s">
        <v>3913</v>
      </c>
      <c r="F4462" s="28">
        <v>35665</v>
      </c>
      <c r="G4462" s="29">
        <v>0.76736111111111116</v>
      </c>
      <c r="H4462" s="28">
        <v>35665</v>
      </c>
      <c r="I4462" s="29">
        <v>0.79513888888888884</v>
      </c>
      <c r="J4462" s="27" t="s">
        <v>889</v>
      </c>
      <c r="K4462" s="27">
        <v>0</v>
      </c>
      <c r="L4462" s="27">
        <v>0.05</v>
      </c>
      <c r="M4462" s="27">
        <v>0.05</v>
      </c>
      <c r="N4462" s="27" t="s">
        <v>882</v>
      </c>
      <c r="O4462" s="30">
        <v>201704289</v>
      </c>
      <c r="P4462" s="22"/>
      <c r="Q4462" s="22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9"/>
    </row>
    <row r="4463" spans="1:29" x14ac:dyDescent="0.25">
      <c r="A4463" s="27">
        <v>1997</v>
      </c>
      <c r="B4463" s="27" t="s">
        <v>5229</v>
      </c>
      <c r="C4463" s="27" t="s">
        <v>674</v>
      </c>
      <c r="D4463" s="27" t="s">
        <v>3884</v>
      </c>
      <c r="E4463" s="27" t="s">
        <v>4323</v>
      </c>
      <c r="F4463" s="28">
        <v>35665</v>
      </c>
      <c r="G4463" s="29">
        <v>0.77083333333333337</v>
      </c>
      <c r="H4463" s="28">
        <v>35665</v>
      </c>
      <c r="I4463" s="29">
        <v>0.80208333333333337</v>
      </c>
      <c r="J4463" s="27" t="s">
        <v>889</v>
      </c>
      <c r="K4463" s="27">
        <v>0</v>
      </c>
      <c r="L4463" s="27">
        <v>0.01</v>
      </c>
      <c r="M4463" s="27">
        <v>0.01</v>
      </c>
      <c r="N4463" s="27" t="s">
        <v>882</v>
      </c>
      <c r="O4463" s="30">
        <v>201605240</v>
      </c>
      <c r="P4463" s="22"/>
      <c r="Q4463" s="22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9"/>
    </row>
    <row r="4464" spans="1:29" x14ac:dyDescent="0.25">
      <c r="A4464" s="27">
        <v>1997</v>
      </c>
      <c r="B4464" s="27" t="s">
        <v>1910</v>
      </c>
      <c r="C4464" s="27" t="s">
        <v>676</v>
      </c>
      <c r="D4464" s="27" t="s">
        <v>930</v>
      </c>
      <c r="E4464" s="27" t="s">
        <v>1097</v>
      </c>
      <c r="F4464" s="28">
        <v>35665</v>
      </c>
      <c r="G4464" s="29">
        <v>0.78472222222222221</v>
      </c>
      <c r="H4464" s="28">
        <v>35665</v>
      </c>
      <c r="I4464" s="29">
        <v>0.85416666666666663</v>
      </c>
      <c r="J4464" s="27" t="s">
        <v>889</v>
      </c>
      <c r="K4464" s="27">
        <v>0</v>
      </c>
      <c r="L4464" s="27">
        <v>0.1</v>
      </c>
      <c r="M4464" s="27">
        <v>0.1</v>
      </c>
      <c r="N4464" s="27" t="s">
        <v>882</v>
      </c>
      <c r="O4464" s="30">
        <v>201907201</v>
      </c>
      <c r="P4464" s="22"/>
      <c r="Q4464" s="22"/>
      <c r="R4464" s="16"/>
      <c r="S4464" s="16"/>
      <c r="T4464" s="16"/>
      <c r="U4464" s="16"/>
      <c r="V4464" s="16"/>
      <c r="W4464" s="16"/>
      <c r="X4464" s="16"/>
      <c r="Y4464" s="16"/>
      <c r="Z4464" s="16"/>
      <c r="AA4464" s="16"/>
      <c r="AB4464" s="16"/>
      <c r="AC4464" s="19"/>
    </row>
    <row r="4465" spans="1:29" x14ac:dyDescent="0.25">
      <c r="A4465" s="27">
        <v>1997</v>
      </c>
      <c r="B4465" s="27" t="s">
        <v>5238</v>
      </c>
      <c r="C4465" s="27" t="s">
        <v>674</v>
      </c>
      <c r="D4465" s="27" t="s">
        <v>3884</v>
      </c>
      <c r="E4465" s="27" t="s">
        <v>5239</v>
      </c>
      <c r="F4465" s="28">
        <v>35665</v>
      </c>
      <c r="G4465" s="29">
        <v>0.86805555555555547</v>
      </c>
      <c r="H4465" s="28">
        <v>35665</v>
      </c>
      <c r="I4465" s="29">
        <v>0.90625</v>
      </c>
      <c r="J4465" s="27" t="s">
        <v>889</v>
      </c>
      <c r="K4465" s="27">
        <v>0</v>
      </c>
      <c r="L4465" s="27">
        <v>0.01</v>
      </c>
      <c r="M4465" s="27">
        <v>0.01</v>
      </c>
      <c r="N4465" s="27" t="s">
        <v>882</v>
      </c>
      <c r="O4465" s="30">
        <v>202007398</v>
      </c>
      <c r="P4465" s="22"/>
      <c r="Q4465" s="22"/>
      <c r="R4465" s="16"/>
      <c r="S4465" s="16"/>
      <c r="T4465" s="16"/>
      <c r="U4465" s="16"/>
      <c r="V4465" s="16"/>
      <c r="W4465" s="16"/>
      <c r="X4465" s="16"/>
      <c r="Y4465" s="16"/>
      <c r="Z4465" s="16"/>
      <c r="AA4465" s="16"/>
      <c r="AB4465" s="16"/>
      <c r="AC4465" s="19"/>
    </row>
    <row r="4466" spans="1:29" x14ac:dyDescent="0.25">
      <c r="A4466" s="27">
        <v>1997</v>
      </c>
      <c r="B4466" s="27" t="s">
        <v>1904</v>
      </c>
      <c r="C4466" s="27" t="s">
        <v>676</v>
      </c>
      <c r="D4466" s="27" t="s">
        <v>901</v>
      </c>
      <c r="E4466" s="27" t="s">
        <v>1602</v>
      </c>
      <c r="F4466" s="28">
        <v>35665</v>
      </c>
      <c r="G4466" s="29">
        <v>0.89583333333333337</v>
      </c>
      <c r="H4466" s="28">
        <v>35665</v>
      </c>
      <c r="I4466" s="29">
        <v>0.97916666666666663</v>
      </c>
      <c r="J4466" s="27" t="s">
        <v>889</v>
      </c>
      <c r="K4466" s="27">
        <v>0</v>
      </c>
      <c r="L4466" s="27">
        <v>0.15</v>
      </c>
      <c r="M4466" s="27">
        <v>0.15</v>
      </c>
      <c r="N4466" s="27" t="s">
        <v>882</v>
      </c>
      <c r="O4466" s="30">
        <v>201907198</v>
      </c>
      <c r="P4466" s="22"/>
      <c r="Q4466" s="22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9"/>
    </row>
    <row r="4467" spans="1:29" x14ac:dyDescent="0.25">
      <c r="A4467" s="27">
        <v>1997</v>
      </c>
      <c r="B4467" s="27" t="s">
        <v>1908</v>
      </c>
      <c r="C4467" s="27" t="s">
        <v>676</v>
      </c>
      <c r="D4467" s="27" t="s">
        <v>991</v>
      </c>
      <c r="E4467" s="27" t="s">
        <v>1486</v>
      </c>
      <c r="F4467" s="28">
        <v>35665</v>
      </c>
      <c r="G4467" s="29">
        <v>0.89930555555555547</v>
      </c>
      <c r="H4467" s="28">
        <v>35665</v>
      </c>
      <c r="I4467" s="29">
        <v>0.96527777777777779</v>
      </c>
      <c r="J4467" s="27" t="s">
        <v>889</v>
      </c>
      <c r="K4467" s="27">
        <v>0</v>
      </c>
      <c r="L4467" s="27">
        <v>1</v>
      </c>
      <c r="M4467" s="27">
        <v>1</v>
      </c>
      <c r="N4467" s="27" t="s">
        <v>882</v>
      </c>
      <c r="O4467" s="30">
        <v>201806691</v>
      </c>
      <c r="P4467" s="22"/>
      <c r="Q4467" s="22"/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9"/>
    </row>
    <row r="4468" spans="1:29" x14ac:dyDescent="0.25">
      <c r="A4468" s="27">
        <v>1997</v>
      </c>
      <c r="B4468" s="27" t="s">
        <v>1907</v>
      </c>
      <c r="C4468" s="27" t="s">
        <v>676</v>
      </c>
      <c r="D4468" s="27" t="s">
        <v>901</v>
      </c>
      <c r="E4468" s="27" t="s">
        <v>1377</v>
      </c>
      <c r="F4468" s="28">
        <v>35665</v>
      </c>
      <c r="G4468" s="29">
        <v>0.97291666666666676</v>
      </c>
      <c r="H4468" s="28">
        <v>35665</v>
      </c>
      <c r="I4468" s="29">
        <v>0.99652777777777779</v>
      </c>
      <c r="J4468" s="27" t="s">
        <v>889</v>
      </c>
      <c r="K4468" s="27">
        <v>0</v>
      </c>
      <c r="L4468" s="27">
        <v>0.2</v>
      </c>
      <c r="M4468" s="27">
        <v>0.2</v>
      </c>
      <c r="N4468" s="27" t="s">
        <v>882</v>
      </c>
      <c r="O4468" s="30">
        <v>201806360</v>
      </c>
      <c r="P4468" s="22"/>
      <c r="Q4468" s="22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9"/>
    </row>
    <row r="4469" spans="1:29" x14ac:dyDescent="0.25">
      <c r="A4469" s="27">
        <v>1997</v>
      </c>
      <c r="B4469" s="27" t="s">
        <v>5220</v>
      </c>
      <c r="C4469" s="27" t="s">
        <v>674</v>
      </c>
      <c r="D4469" s="27" t="s">
        <v>3827</v>
      </c>
      <c r="E4469" s="27" t="s">
        <v>5221</v>
      </c>
      <c r="F4469" s="28">
        <v>35666</v>
      </c>
      <c r="G4469" s="29">
        <v>0</v>
      </c>
      <c r="H4469" s="28">
        <v>35666</v>
      </c>
      <c r="I4469" s="29">
        <v>6.25E-2</v>
      </c>
      <c r="J4469" s="27" t="s">
        <v>889</v>
      </c>
      <c r="K4469" s="27">
        <v>0</v>
      </c>
      <c r="L4469" s="27">
        <v>0.5</v>
      </c>
      <c r="M4469" s="27">
        <v>0.5</v>
      </c>
      <c r="N4469" s="27" t="s">
        <v>882</v>
      </c>
      <c r="O4469" s="30">
        <v>201907329</v>
      </c>
      <c r="P4469" s="22"/>
      <c r="Q4469" s="22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9"/>
    </row>
    <row r="4470" spans="1:29" x14ac:dyDescent="0.25">
      <c r="A4470" s="27">
        <v>1997</v>
      </c>
      <c r="B4470" s="27" t="s">
        <v>5233</v>
      </c>
      <c r="C4470" s="27" t="s">
        <v>674</v>
      </c>
      <c r="D4470" s="27" t="s">
        <v>1248</v>
      </c>
      <c r="E4470" s="27" t="s">
        <v>3913</v>
      </c>
      <c r="F4470" s="28">
        <v>35666</v>
      </c>
      <c r="G4470" s="29">
        <v>6.9444444444444434E-2</v>
      </c>
      <c r="H4470" s="28">
        <v>35666</v>
      </c>
      <c r="I4470" s="29">
        <v>8.6805555555555566E-2</v>
      </c>
      <c r="J4470" s="27" t="s">
        <v>889</v>
      </c>
      <c r="K4470" s="27">
        <v>0</v>
      </c>
      <c r="L4470" s="27">
        <v>0.02</v>
      </c>
      <c r="M4470" s="27">
        <v>0.02</v>
      </c>
      <c r="N4470" s="27" t="s">
        <v>882</v>
      </c>
      <c r="O4470" s="30">
        <v>202008418</v>
      </c>
      <c r="P4470" s="22"/>
      <c r="Q4470" s="22"/>
      <c r="R4470" s="16"/>
      <c r="S4470" s="16"/>
      <c r="T4470" s="16"/>
      <c r="U4470" s="16"/>
      <c r="V4470" s="16"/>
      <c r="W4470" s="16"/>
      <c r="X4470" s="16"/>
      <c r="Y4470" s="16"/>
      <c r="Z4470" s="16"/>
      <c r="AA4470" s="16"/>
      <c r="AB4470" s="16"/>
      <c r="AC4470" s="19"/>
    </row>
    <row r="4471" spans="1:29" x14ac:dyDescent="0.25">
      <c r="A4471" s="27">
        <v>1997</v>
      </c>
      <c r="B4471" s="27" t="s">
        <v>1896</v>
      </c>
      <c r="C4471" s="27" t="s">
        <v>676</v>
      </c>
      <c r="D4471" s="27" t="s">
        <v>887</v>
      </c>
      <c r="E4471" s="27" t="s">
        <v>1897</v>
      </c>
      <c r="F4471" s="28">
        <v>35666</v>
      </c>
      <c r="G4471" s="29">
        <v>0.17013888888888887</v>
      </c>
      <c r="H4471" s="28">
        <v>35666</v>
      </c>
      <c r="I4471" s="29">
        <v>0.21180555555555555</v>
      </c>
      <c r="J4471" s="27" t="s">
        <v>889</v>
      </c>
      <c r="K4471" s="27">
        <v>0</v>
      </c>
      <c r="L4471" s="27">
        <v>0.02</v>
      </c>
      <c r="M4471" s="27">
        <v>0.02</v>
      </c>
      <c r="N4471" s="27" t="s">
        <v>882</v>
      </c>
      <c r="O4471" s="30">
        <v>201806095</v>
      </c>
      <c r="P4471" s="22"/>
      <c r="Q4471" s="22"/>
      <c r="R4471" s="16"/>
      <c r="S4471" s="16"/>
      <c r="T4471" s="16"/>
      <c r="U4471" s="16"/>
      <c r="V4471" s="16"/>
      <c r="W4471" s="16"/>
      <c r="X4471" s="16"/>
      <c r="Y4471" s="16"/>
      <c r="Z4471" s="16"/>
      <c r="AA4471" s="16"/>
      <c r="AB4471" s="16"/>
      <c r="AC4471" s="19"/>
    </row>
    <row r="4472" spans="1:29" x14ac:dyDescent="0.25">
      <c r="A4472" s="27">
        <v>1997</v>
      </c>
      <c r="B4472" s="27" t="s">
        <v>1898</v>
      </c>
      <c r="C4472" s="27" t="s">
        <v>676</v>
      </c>
      <c r="D4472" s="27" t="s">
        <v>914</v>
      </c>
      <c r="E4472" s="27" t="s">
        <v>914</v>
      </c>
      <c r="F4472" s="28">
        <v>35666</v>
      </c>
      <c r="G4472" s="29">
        <v>0.20138888888888887</v>
      </c>
      <c r="H4472" s="28">
        <v>35666</v>
      </c>
      <c r="I4472" s="29">
        <v>0.24652777777777779</v>
      </c>
      <c r="J4472" s="27" t="s">
        <v>889</v>
      </c>
      <c r="K4472" s="27">
        <v>0</v>
      </c>
      <c r="L4472" s="27">
        <v>0.01</v>
      </c>
      <c r="M4472" s="27">
        <v>0.01</v>
      </c>
      <c r="N4472" s="27" t="s">
        <v>882</v>
      </c>
      <c r="O4472" s="30">
        <v>201707001</v>
      </c>
      <c r="P4472" s="22"/>
      <c r="Q4472" s="22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9"/>
    </row>
    <row r="4473" spans="1:29" x14ac:dyDescent="0.25">
      <c r="A4473" s="27">
        <v>1997</v>
      </c>
      <c r="B4473" s="27" t="s">
        <v>5227</v>
      </c>
      <c r="C4473" s="27" t="s">
        <v>674</v>
      </c>
      <c r="D4473" s="27" t="s">
        <v>3933</v>
      </c>
      <c r="E4473" s="27" t="s">
        <v>2136</v>
      </c>
      <c r="F4473" s="28">
        <v>35666</v>
      </c>
      <c r="G4473" s="29">
        <v>0.20833333333333334</v>
      </c>
      <c r="H4473" s="28">
        <v>35666</v>
      </c>
      <c r="I4473" s="29">
        <v>0.24305555555555555</v>
      </c>
      <c r="J4473" s="27" t="s">
        <v>889</v>
      </c>
      <c r="K4473" s="27">
        <v>0</v>
      </c>
      <c r="L4473" s="27">
        <v>0.01</v>
      </c>
      <c r="M4473" s="27">
        <v>0.01</v>
      </c>
      <c r="N4473" s="27" t="s">
        <v>882</v>
      </c>
      <c r="O4473" s="30">
        <v>202109456</v>
      </c>
      <c r="P4473" s="22"/>
      <c r="Q4473" s="22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9"/>
    </row>
    <row r="4474" spans="1:29" x14ac:dyDescent="0.25">
      <c r="A4474" s="27">
        <v>1997</v>
      </c>
      <c r="B4474" s="27" t="s">
        <v>5226</v>
      </c>
      <c r="C4474" s="27" t="s">
        <v>674</v>
      </c>
      <c r="D4474" s="27" t="s">
        <v>3884</v>
      </c>
      <c r="E4474" s="27" t="s">
        <v>3884</v>
      </c>
      <c r="F4474" s="28">
        <v>35666</v>
      </c>
      <c r="G4474" s="29">
        <v>0.23958333333333334</v>
      </c>
      <c r="H4474" s="28">
        <v>35666</v>
      </c>
      <c r="I4474" s="29">
        <v>0.27430555555555552</v>
      </c>
      <c r="J4474" s="27" t="s">
        <v>889</v>
      </c>
      <c r="K4474" s="27">
        <v>0</v>
      </c>
      <c r="L4474" s="27">
        <v>0.02</v>
      </c>
      <c r="M4474" s="27">
        <v>0.02</v>
      </c>
      <c r="N4474" s="27" t="s">
        <v>882</v>
      </c>
      <c r="O4474" s="30">
        <v>202006613</v>
      </c>
      <c r="P4474" s="22"/>
      <c r="Q4474" s="22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9"/>
    </row>
    <row r="4475" spans="1:29" x14ac:dyDescent="0.25">
      <c r="A4475" s="27">
        <v>1997</v>
      </c>
      <c r="B4475" s="27" t="s">
        <v>5223</v>
      </c>
      <c r="C4475" s="27" t="s">
        <v>674</v>
      </c>
      <c r="D4475" s="27" t="s">
        <v>3827</v>
      </c>
      <c r="E4475" s="27" t="s">
        <v>839</v>
      </c>
      <c r="F4475" s="28">
        <v>35666</v>
      </c>
      <c r="G4475" s="29">
        <v>0.33333333333333331</v>
      </c>
      <c r="H4475" s="28">
        <v>35666</v>
      </c>
      <c r="I4475" s="29">
        <v>0.39583333333333331</v>
      </c>
      <c r="J4475" s="27" t="s">
        <v>889</v>
      </c>
      <c r="K4475" s="27">
        <v>0.25</v>
      </c>
      <c r="L4475" s="27">
        <v>0.25</v>
      </c>
      <c r="M4475" s="27">
        <v>0.5</v>
      </c>
      <c r="N4475" s="27" t="s">
        <v>882</v>
      </c>
      <c r="O4475" s="30">
        <v>201504108</v>
      </c>
      <c r="P4475" s="22"/>
      <c r="Q4475" s="22"/>
      <c r="R4475" s="16"/>
      <c r="S4475" s="16"/>
      <c r="T4475" s="16"/>
      <c r="U4475" s="16"/>
      <c r="V4475" s="16"/>
      <c r="W4475" s="16"/>
      <c r="X4475" s="16"/>
      <c r="Y4475" s="16"/>
      <c r="Z4475" s="16"/>
      <c r="AA4475" s="16"/>
      <c r="AB4475" s="16"/>
      <c r="AC4475" s="19"/>
    </row>
    <row r="4476" spans="1:29" x14ac:dyDescent="0.25">
      <c r="A4476" s="27">
        <v>1997</v>
      </c>
      <c r="B4476" s="27" t="s">
        <v>5224</v>
      </c>
      <c r="C4476" s="27" t="s">
        <v>674</v>
      </c>
      <c r="D4476" s="27" t="s">
        <v>1248</v>
      </c>
      <c r="E4476" s="27" t="s">
        <v>4359</v>
      </c>
      <c r="F4476" s="28">
        <v>35666</v>
      </c>
      <c r="G4476" s="29">
        <v>0.36805555555555558</v>
      </c>
      <c r="H4476" s="28">
        <v>35666</v>
      </c>
      <c r="I4476" s="29">
        <v>0.43055555555555558</v>
      </c>
      <c r="J4476" s="27" t="s">
        <v>889</v>
      </c>
      <c r="K4476" s="27">
        <v>0</v>
      </c>
      <c r="L4476" s="27">
        <v>0.05</v>
      </c>
      <c r="M4476" s="27">
        <v>0.05</v>
      </c>
      <c r="N4476" s="27" t="s">
        <v>882</v>
      </c>
      <c r="O4476" s="30">
        <v>201909162</v>
      </c>
      <c r="P4476" s="22"/>
      <c r="Q4476" s="22"/>
      <c r="R4476" s="16"/>
      <c r="S4476" s="16"/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9"/>
    </row>
    <row r="4477" spans="1:29" x14ac:dyDescent="0.25">
      <c r="A4477" s="27">
        <v>1997</v>
      </c>
      <c r="B4477" s="27" t="s">
        <v>1899</v>
      </c>
      <c r="C4477" s="27" t="s">
        <v>676</v>
      </c>
      <c r="D4477" s="27" t="s">
        <v>930</v>
      </c>
      <c r="E4477" s="27" t="s">
        <v>1097</v>
      </c>
      <c r="F4477" s="28">
        <v>35666</v>
      </c>
      <c r="G4477" s="29">
        <v>0.44097222222222227</v>
      </c>
      <c r="H4477" s="28">
        <v>35666</v>
      </c>
      <c r="I4477" s="29">
        <v>0.52777777777777779</v>
      </c>
      <c r="J4477" s="27" t="s">
        <v>889</v>
      </c>
      <c r="K4477" s="27">
        <v>0.3</v>
      </c>
      <c r="L4477" s="27">
        <v>0</v>
      </c>
      <c r="M4477" s="27">
        <v>0.3</v>
      </c>
      <c r="N4477" s="27" t="s">
        <v>882</v>
      </c>
      <c r="O4477" s="30">
        <v>202103631</v>
      </c>
      <c r="P4477" s="22"/>
      <c r="Q4477" s="22"/>
      <c r="R4477" s="16"/>
      <c r="S4477" s="16"/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9"/>
    </row>
    <row r="4478" spans="1:29" x14ac:dyDescent="0.25">
      <c r="A4478" s="27">
        <v>1997</v>
      </c>
      <c r="B4478" s="27" t="s">
        <v>5227</v>
      </c>
      <c r="C4478" s="27" t="s">
        <v>674</v>
      </c>
      <c r="D4478" s="27" t="s">
        <v>3933</v>
      </c>
      <c r="E4478" s="27" t="s">
        <v>2136</v>
      </c>
      <c r="F4478" s="28">
        <v>35666</v>
      </c>
      <c r="G4478" s="29">
        <v>0.4861111111111111</v>
      </c>
      <c r="H4478" s="28">
        <v>35666</v>
      </c>
      <c r="I4478" s="29">
        <v>0.55555555555555558</v>
      </c>
      <c r="J4478" s="27" t="s">
        <v>889</v>
      </c>
      <c r="K4478" s="27">
        <v>0</v>
      </c>
      <c r="L4478" s="27">
        <v>0.05</v>
      </c>
      <c r="M4478" s="27">
        <v>0.05</v>
      </c>
      <c r="N4478" s="27" t="s">
        <v>882</v>
      </c>
      <c r="O4478" s="30">
        <v>202009538</v>
      </c>
      <c r="P4478" s="22"/>
      <c r="Q4478" s="22"/>
      <c r="R4478" s="16"/>
      <c r="S4478" s="16"/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9"/>
    </row>
    <row r="4479" spans="1:29" x14ac:dyDescent="0.25">
      <c r="A4479" s="27">
        <v>1997</v>
      </c>
      <c r="B4479" s="27" t="s">
        <v>1906</v>
      </c>
      <c r="C4479" s="27" t="s">
        <v>676</v>
      </c>
      <c r="D4479" s="27" t="s">
        <v>887</v>
      </c>
      <c r="E4479" s="27" t="s">
        <v>850</v>
      </c>
      <c r="F4479" s="28">
        <v>35666</v>
      </c>
      <c r="G4479" s="29">
        <v>0.57291666666666663</v>
      </c>
      <c r="H4479" s="28">
        <v>35666</v>
      </c>
      <c r="I4479" s="29">
        <v>0.63888888888888895</v>
      </c>
      <c r="J4479" s="27" t="s">
        <v>889</v>
      </c>
      <c r="K4479" s="27">
        <v>0</v>
      </c>
      <c r="L4479" s="27">
        <v>0.15</v>
      </c>
      <c r="M4479" s="27">
        <v>0.15</v>
      </c>
      <c r="N4479" s="27" t="s">
        <v>882</v>
      </c>
      <c r="O4479" s="30">
        <v>201905034</v>
      </c>
      <c r="P4479" s="22"/>
      <c r="Q4479" s="22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9"/>
    </row>
    <row r="4480" spans="1:29" x14ac:dyDescent="0.25">
      <c r="A4480" s="27">
        <v>1997</v>
      </c>
      <c r="B4480" s="27" t="s">
        <v>1894</v>
      </c>
      <c r="C4480" s="27" t="s">
        <v>676</v>
      </c>
      <c r="D4480" s="27" t="s">
        <v>898</v>
      </c>
      <c r="E4480" s="27" t="s">
        <v>1019</v>
      </c>
      <c r="F4480" s="28">
        <v>35666</v>
      </c>
      <c r="G4480" s="29">
        <v>0.57638888888888895</v>
      </c>
      <c r="H4480" s="28">
        <v>35666</v>
      </c>
      <c r="I4480" s="29">
        <v>0.66666666666666663</v>
      </c>
      <c r="J4480" s="27" t="s">
        <v>889</v>
      </c>
      <c r="K4480" s="27">
        <v>0.01</v>
      </c>
      <c r="L4480" s="27">
        <v>0.02</v>
      </c>
      <c r="M4480" s="27">
        <v>0.03</v>
      </c>
      <c r="N4480" s="27" t="s">
        <v>882</v>
      </c>
      <c r="O4480" s="30">
        <v>202007539</v>
      </c>
      <c r="P4480" s="22"/>
      <c r="Q4480" s="22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9"/>
    </row>
    <row r="4481" spans="1:29" x14ac:dyDescent="0.25">
      <c r="A4481" s="27">
        <v>1997</v>
      </c>
      <c r="B4481" s="27" t="s">
        <v>1895</v>
      </c>
      <c r="C4481" s="27" t="s">
        <v>676</v>
      </c>
      <c r="D4481" s="27" t="s">
        <v>914</v>
      </c>
      <c r="E4481" s="27" t="s">
        <v>987</v>
      </c>
      <c r="F4481" s="28">
        <v>35666</v>
      </c>
      <c r="G4481" s="29">
        <v>0.61458333333333337</v>
      </c>
      <c r="H4481" s="28">
        <v>35666</v>
      </c>
      <c r="I4481" s="29">
        <v>0.67361111111111116</v>
      </c>
      <c r="J4481" s="27" t="s">
        <v>889</v>
      </c>
      <c r="K4481" s="27">
        <v>0.5</v>
      </c>
      <c r="L4481" s="27">
        <v>0.5</v>
      </c>
      <c r="M4481" s="27">
        <v>1</v>
      </c>
      <c r="N4481" s="27" t="s">
        <v>882</v>
      </c>
      <c r="O4481" s="30">
        <v>201806508</v>
      </c>
      <c r="P4481" s="22"/>
      <c r="Q4481" s="22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9"/>
    </row>
    <row r="4482" spans="1:29" x14ac:dyDescent="0.25">
      <c r="A4482" s="27">
        <v>1997</v>
      </c>
      <c r="B4482" s="27" t="s">
        <v>5255</v>
      </c>
      <c r="C4482" s="27" t="s">
        <v>674</v>
      </c>
      <c r="D4482" s="27" t="s">
        <v>752</v>
      </c>
      <c r="E4482" s="27" t="s">
        <v>4815</v>
      </c>
      <c r="F4482" s="28">
        <v>35666</v>
      </c>
      <c r="G4482" s="29">
        <v>0.61458333333333337</v>
      </c>
      <c r="H4482" s="28">
        <v>35666</v>
      </c>
      <c r="I4482" s="29">
        <v>0.625</v>
      </c>
      <c r="J4482" s="27" t="s">
        <v>889</v>
      </c>
      <c r="K4482" s="27">
        <v>0</v>
      </c>
      <c r="L4482" s="27">
        <v>0.01</v>
      </c>
      <c r="M4482" s="27">
        <v>0.01</v>
      </c>
      <c r="N4482" s="27" t="s">
        <v>882</v>
      </c>
      <c r="O4482" s="30">
        <v>201806092</v>
      </c>
      <c r="P4482" s="22"/>
      <c r="Q4482" s="22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9"/>
    </row>
    <row r="4483" spans="1:29" x14ac:dyDescent="0.25">
      <c r="A4483" s="27">
        <v>1997</v>
      </c>
      <c r="B4483" s="27" t="s">
        <v>2570</v>
      </c>
      <c r="C4483" s="27" t="s">
        <v>2231</v>
      </c>
      <c r="D4483" s="27" t="s">
        <v>2571</v>
      </c>
      <c r="E4483" s="27" t="s">
        <v>2393</v>
      </c>
      <c r="F4483" s="28">
        <v>35666</v>
      </c>
      <c r="G4483" s="29">
        <v>0.625</v>
      </c>
      <c r="H4483" s="28">
        <v>35666</v>
      </c>
      <c r="I4483" s="29">
        <v>0.65763888888888888</v>
      </c>
      <c r="J4483" s="27"/>
      <c r="K4483" s="27">
        <v>0</v>
      </c>
      <c r="L4483" s="27">
        <v>2.0000000000000001E-4</v>
      </c>
      <c r="M4483" s="27">
        <v>2.0000000000000001E-4</v>
      </c>
      <c r="N4483" s="27" t="s">
        <v>2163</v>
      </c>
      <c r="O4483" s="30">
        <v>201603173</v>
      </c>
      <c r="P4483" s="22"/>
      <c r="Q4483" s="22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6"/>
      <c r="AB4483" s="16"/>
      <c r="AC4483" s="19"/>
    </row>
    <row r="4484" spans="1:29" x14ac:dyDescent="0.25">
      <c r="A4484" s="27">
        <v>1997</v>
      </c>
      <c r="B4484" s="27" t="s">
        <v>5220</v>
      </c>
      <c r="C4484" s="27" t="s">
        <v>674</v>
      </c>
      <c r="D4484" s="27" t="s">
        <v>3827</v>
      </c>
      <c r="E4484" s="27" t="s">
        <v>5221</v>
      </c>
      <c r="F4484" s="28">
        <v>35666</v>
      </c>
      <c r="G4484" s="29">
        <v>0.63888888888888895</v>
      </c>
      <c r="H4484" s="28">
        <v>35666</v>
      </c>
      <c r="I4484" s="29">
        <v>0.74305555555555547</v>
      </c>
      <c r="J4484" s="27" t="s">
        <v>889</v>
      </c>
      <c r="K4484" s="27">
        <v>0</v>
      </c>
      <c r="L4484" s="27">
        <v>0.5</v>
      </c>
      <c r="M4484" s="27">
        <v>0.5</v>
      </c>
      <c r="N4484" s="27" t="s">
        <v>882</v>
      </c>
      <c r="O4484" s="30">
        <v>201904969</v>
      </c>
      <c r="P4484" s="22"/>
      <c r="Q4484" s="22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9"/>
    </row>
    <row r="4485" spans="1:29" x14ac:dyDescent="0.25">
      <c r="A4485" s="27">
        <v>1997</v>
      </c>
      <c r="B4485" s="27" t="s">
        <v>5254</v>
      </c>
      <c r="C4485" s="27" t="s">
        <v>674</v>
      </c>
      <c r="D4485" s="27" t="s">
        <v>3841</v>
      </c>
      <c r="E4485" s="27" t="s">
        <v>800</v>
      </c>
      <c r="F4485" s="28">
        <v>35666</v>
      </c>
      <c r="G4485" s="29">
        <v>0.63888888888888895</v>
      </c>
      <c r="H4485" s="28">
        <v>35666</v>
      </c>
      <c r="I4485" s="29">
        <v>0.67361111111111116</v>
      </c>
      <c r="J4485" s="27" t="s">
        <v>889</v>
      </c>
      <c r="K4485" s="27">
        <v>0</v>
      </c>
      <c r="L4485" s="27">
        <v>0.03</v>
      </c>
      <c r="M4485" s="27">
        <v>0.03</v>
      </c>
      <c r="N4485" s="27" t="s">
        <v>882</v>
      </c>
      <c r="O4485" s="30">
        <v>201705783</v>
      </c>
      <c r="P4485" s="22"/>
      <c r="Q4485" s="22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9"/>
    </row>
    <row r="4486" spans="1:29" x14ac:dyDescent="0.25">
      <c r="A4486" s="27">
        <v>1997</v>
      </c>
      <c r="B4486" s="27" t="s">
        <v>5224</v>
      </c>
      <c r="C4486" s="27" t="s">
        <v>674</v>
      </c>
      <c r="D4486" s="27" t="s">
        <v>1248</v>
      </c>
      <c r="E4486" s="27" t="s">
        <v>4359</v>
      </c>
      <c r="F4486" s="28">
        <v>35666</v>
      </c>
      <c r="G4486" s="29">
        <v>0.64583333333333337</v>
      </c>
      <c r="H4486" s="28">
        <v>35666</v>
      </c>
      <c r="I4486" s="29">
        <v>0.70486111111111116</v>
      </c>
      <c r="J4486" s="27" t="s">
        <v>889</v>
      </c>
      <c r="K4486" s="27">
        <v>0</v>
      </c>
      <c r="L4486" s="27">
        <v>0.05</v>
      </c>
      <c r="M4486" s="27">
        <v>0.05</v>
      </c>
      <c r="N4486" s="27" t="s">
        <v>882</v>
      </c>
      <c r="O4486" s="30">
        <v>202004753</v>
      </c>
      <c r="P4486" s="22"/>
      <c r="Q4486" s="22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9"/>
    </row>
    <row r="4487" spans="1:29" x14ac:dyDescent="0.25">
      <c r="A4487" s="27">
        <v>1997</v>
      </c>
      <c r="B4487" s="27" t="s">
        <v>5233</v>
      </c>
      <c r="C4487" s="27" t="s">
        <v>674</v>
      </c>
      <c r="D4487" s="27" t="s">
        <v>1248</v>
      </c>
      <c r="E4487" s="27" t="s">
        <v>3913</v>
      </c>
      <c r="F4487" s="28">
        <v>35666</v>
      </c>
      <c r="G4487" s="29">
        <v>0.64583333333333337</v>
      </c>
      <c r="H4487" s="28">
        <v>35666</v>
      </c>
      <c r="I4487" s="29">
        <v>0.6875</v>
      </c>
      <c r="J4487" s="27" t="s">
        <v>889</v>
      </c>
      <c r="K4487" s="27">
        <v>0</v>
      </c>
      <c r="L4487" s="27">
        <v>0.05</v>
      </c>
      <c r="M4487" s="27">
        <v>0.05</v>
      </c>
      <c r="N4487" s="27" t="s">
        <v>882</v>
      </c>
      <c r="O4487" s="30">
        <v>201806629</v>
      </c>
      <c r="P4487" s="22"/>
      <c r="Q4487" s="22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9"/>
    </row>
    <row r="4488" spans="1:29" x14ac:dyDescent="0.25">
      <c r="A4488" s="27">
        <v>1997</v>
      </c>
      <c r="B4488" s="27" t="s">
        <v>1891</v>
      </c>
      <c r="C4488" s="27" t="s">
        <v>676</v>
      </c>
      <c r="D4488" s="27" t="s">
        <v>1004</v>
      </c>
      <c r="E4488" s="27" t="s">
        <v>803</v>
      </c>
      <c r="F4488" s="28">
        <v>35666</v>
      </c>
      <c r="G4488" s="29">
        <v>0.66666666666666663</v>
      </c>
      <c r="H4488" s="28">
        <v>35666</v>
      </c>
      <c r="I4488" s="29">
        <v>0.72916666666666663</v>
      </c>
      <c r="J4488" s="27" t="s">
        <v>889</v>
      </c>
      <c r="K4488" s="27">
        <v>0.5</v>
      </c>
      <c r="L4488" s="27">
        <v>0</v>
      </c>
      <c r="M4488" s="27">
        <v>0.5</v>
      </c>
      <c r="N4488" s="27" t="s">
        <v>882</v>
      </c>
      <c r="O4488" s="30">
        <v>201800318</v>
      </c>
      <c r="P4488" s="22"/>
      <c r="Q4488" s="22"/>
      <c r="R4488" s="16"/>
      <c r="S4488" s="16"/>
      <c r="T4488" s="16"/>
      <c r="U4488" s="16"/>
      <c r="V4488" s="16"/>
      <c r="W4488" s="16"/>
      <c r="X4488" s="16"/>
      <c r="Y4488" s="16"/>
      <c r="Z4488" s="16"/>
      <c r="AA4488" s="16"/>
      <c r="AB4488" s="16"/>
      <c r="AC4488" s="19"/>
    </row>
    <row r="4489" spans="1:29" x14ac:dyDescent="0.25">
      <c r="A4489" s="27">
        <v>1997</v>
      </c>
      <c r="B4489" s="27" t="s">
        <v>1889</v>
      </c>
      <c r="C4489" s="27" t="s">
        <v>676</v>
      </c>
      <c r="D4489" s="27" t="s">
        <v>1004</v>
      </c>
      <c r="E4489" s="27" t="s">
        <v>1108</v>
      </c>
      <c r="F4489" s="28">
        <v>35666</v>
      </c>
      <c r="G4489" s="29">
        <v>0.68055555555555547</v>
      </c>
      <c r="H4489" s="28">
        <v>35666</v>
      </c>
      <c r="I4489" s="29">
        <v>0.77083333333333337</v>
      </c>
      <c r="J4489" s="27" t="s">
        <v>889</v>
      </c>
      <c r="K4489" s="27">
        <v>0</v>
      </c>
      <c r="L4489" s="27">
        <v>1.5</v>
      </c>
      <c r="M4489" s="27">
        <v>1.5</v>
      </c>
      <c r="N4489" s="27" t="s">
        <v>882</v>
      </c>
      <c r="O4489" s="30">
        <v>202005216</v>
      </c>
      <c r="P4489" s="22"/>
      <c r="Q4489" s="22"/>
      <c r="R4489" s="16"/>
      <c r="S4489" s="16"/>
      <c r="T4489" s="16"/>
      <c r="U4489" s="16"/>
      <c r="V4489" s="16"/>
      <c r="W4489" s="16"/>
      <c r="X4489" s="16"/>
      <c r="Y4489" s="16"/>
      <c r="Z4489" s="16"/>
      <c r="AA4489" s="16"/>
      <c r="AB4489" s="16"/>
      <c r="AC4489" s="19"/>
    </row>
    <row r="4490" spans="1:29" x14ac:dyDescent="0.25">
      <c r="A4490" s="27">
        <v>1997</v>
      </c>
      <c r="B4490" s="27" t="s">
        <v>5246</v>
      </c>
      <c r="C4490" s="27" t="s">
        <v>674</v>
      </c>
      <c r="D4490" s="27" t="s">
        <v>752</v>
      </c>
      <c r="E4490" s="27" t="s">
        <v>834</v>
      </c>
      <c r="F4490" s="28">
        <v>35666</v>
      </c>
      <c r="G4490" s="29">
        <v>0.69444444444444453</v>
      </c>
      <c r="H4490" s="28">
        <v>35666</v>
      </c>
      <c r="I4490" s="29">
        <v>0.80208333333333337</v>
      </c>
      <c r="J4490" s="27" t="s">
        <v>889</v>
      </c>
      <c r="K4490" s="27">
        <v>0</v>
      </c>
      <c r="L4490" s="27">
        <v>2</v>
      </c>
      <c r="M4490" s="27">
        <v>2</v>
      </c>
      <c r="N4490" s="27" t="s">
        <v>882</v>
      </c>
      <c r="O4490" s="30">
        <v>202005303</v>
      </c>
      <c r="P4490" s="22"/>
      <c r="Q4490" s="22"/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9"/>
    </row>
    <row r="4491" spans="1:29" x14ac:dyDescent="0.25">
      <c r="A4491" s="27">
        <v>1997</v>
      </c>
      <c r="B4491" s="27" t="s">
        <v>1893</v>
      </c>
      <c r="C4491" s="27" t="s">
        <v>676</v>
      </c>
      <c r="D4491" s="27" t="s">
        <v>891</v>
      </c>
      <c r="E4491" s="27" t="s">
        <v>917</v>
      </c>
      <c r="F4491" s="28">
        <v>35666</v>
      </c>
      <c r="G4491" s="29">
        <v>0.7284722222222223</v>
      </c>
      <c r="H4491" s="28">
        <v>35666</v>
      </c>
      <c r="I4491" s="29">
        <v>0.81944444444444453</v>
      </c>
      <c r="J4491" s="27" t="s">
        <v>889</v>
      </c>
      <c r="K4491" s="27">
        <v>0</v>
      </c>
      <c r="L4491" s="27">
        <v>0.05</v>
      </c>
      <c r="M4491" s="27">
        <v>0.05</v>
      </c>
      <c r="N4491" s="27" t="s">
        <v>882</v>
      </c>
      <c r="O4491" s="30">
        <v>202005108</v>
      </c>
      <c r="P4491" s="22"/>
      <c r="Q4491" s="22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9"/>
    </row>
    <row r="4492" spans="1:29" x14ac:dyDescent="0.25">
      <c r="A4492" s="27">
        <v>1997</v>
      </c>
      <c r="B4492" s="27" t="s">
        <v>1894</v>
      </c>
      <c r="C4492" s="27" t="s">
        <v>676</v>
      </c>
      <c r="D4492" s="27" t="s">
        <v>898</v>
      </c>
      <c r="E4492" s="27" t="s">
        <v>1019</v>
      </c>
      <c r="F4492" s="28">
        <v>35666</v>
      </c>
      <c r="G4492" s="29">
        <v>0.73958333333333337</v>
      </c>
      <c r="H4492" s="28">
        <v>35666</v>
      </c>
      <c r="I4492" s="29">
        <v>0.77777777777777779</v>
      </c>
      <c r="J4492" s="27" t="s">
        <v>889</v>
      </c>
      <c r="K4492" s="27">
        <v>0</v>
      </c>
      <c r="L4492" s="27">
        <v>0.05</v>
      </c>
      <c r="M4492" s="27">
        <v>0.05</v>
      </c>
      <c r="N4492" s="27" t="s">
        <v>882</v>
      </c>
      <c r="O4492" s="30">
        <v>201204970</v>
      </c>
      <c r="P4492" s="22"/>
      <c r="Q4492" s="22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9"/>
    </row>
    <row r="4493" spans="1:29" x14ac:dyDescent="0.25">
      <c r="A4493" s="27">
        <v>1997</v>
      </c>
      <c r="B4493" s="27" t="s">
        <v>5254</v>
      </c>
      <c r="C4493" s="27" t="s">
        <v>674</v>
      </c>
      <c r="D4493" s="27" t="s">
        <v>3841</v>
      </c>
      <c r="E4493" s="27" t="s">
        <v>800</v>
      </c>
      <c r="F4493" s="28">
        <v>35666</v>
      </c>
      <c r="G4493" s="29">
        <v>0.74652777777777779</v>
      </c>
      <c r="H4493" s="28">
        <v>35666</v>
      </c>
      <c r="I4493" s="29">
        <v>0.78472222222222221</v>
      </c>
      <c r="J4493" s="27" t="s">
        <v>889</v>
      </c>
      <c r="K4493" s="27">
        <v>0</v>
      </c>
      <c r="L4493" s="27">
        <v>0.05</v>
      </c>
      <c r="M4493" s="27">
        <v>0.05</v>
      </c>
      <c r="N4493" s="27" t="s">
        <v>882</v>
      </c>
      <c r="O4493" s="30">
        <v>201806544</v>
      </c>
      <c r="P4493" s="22"/>
      <c r="Q4493" s="22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9"/>
    </row>
    <row r="4494" spans="1:29" x14ac:dyDescent="0.25">
      <c r="A4494" s="27">
        <v>1997</v>
      </c>
      <c r="B4494" s="27" t="s">
        <v>5219</v>
      </c>
      <c r="C4494" s="27" t="s">
        <v>674</v>
      </c>
      <c r="D4494" s="27" t="s">
        <v>802</v>
      </c>
      <c r="E4494" s="27" t="s">
        <v>816</v>
      </c>
      <c r="F4494" s="28">
        <v>35666</v>
      </c>
      <c r="G4494" s="29">
        <v>0.77430555555555547</v>
      </c>
      <c r="H4494" s="28">
        <v>35666</v>
      </c>
      <c r="I4494" s="29">
        <v>0.81597222222222221</v>
      </c>
      <c r="J4494" s="27" t="s">
        <v>889</v>
      </c>
      <c r="K4494" s="27">
        <v>0</v>
      </c>
      <c r="L4494" s="27">
        <v>0.2</v>
      </c>
      <c r="M4494" s="27">
        <v>0.2</v>
      </c>
      <c r="N4494" s="27" t="s">
        <v>882</v>
      </c>
      <c r="O4494" s="30">
        <v>201905129</v>
      </c>
      <c r="P4494" s="22"/>
      <c r="Q4494" s="22"/>
      <c r="R4494" s="16"/>
      <c r="S4494" s="16"/>
      <c r="T4494" s="16"/>
      <c r="U4494" s="16"/>
      <c r="V4494" s="16"/>
      <c r="W4494" s="16"/>
      <c r="X4494" s="16"/>
      <c r="Y4494" s="16"/>
      <c r="Z4494" s="16"/>
      <c r="AA4494" s="16"/>
      <c r="AB4494" s="16"/>
      <c r="AC4494" s="19"/>
    </row>
    <row r="4495" spans="1:29" x14ac:dyDescent="0.25">
      <c r="A4495" s="27">
        <v>1997</v>
      </c>
      <c r="B4495" s="27" t="s">
        <v>1908</v>
      </c>
      <c r="C4495" s="27" t="s">
        <v>676</v>
      </c>
      <c r="D4495" s="27" t="s">
        <v>991</v>
      </c>
      <c r="E4495" s="27" t="s">
        <v>1486</v>
      </c>
      <c r="F4495" s="28">
        <v>35666</v>
      </c>
      <c r="G4495" s="29">
        <v>0.80555555555555547</v>
      </c>
      <c r="H4495" s="28">
        <v>35666</v>
      </c>
      <c r="I4495" s="29">
        <v>0.85763888888888884</v>
      </c>
      <c r="J4495" s="27" t="s">
        <v>889</v>
      </c>
      <c r="K4495" s="27">
        <v>0</v>
      </c>
      <c r="L4495" s="27">
        <v>1</v>
      </c>
      <c r="M4495" s="27">
        <v>1</v>
      </c>
      <c r="N4495" s="27" t="s">
        <v>882</v>
      </c>
      <c r="O4495" s="30">
        <v>201503738</v>
      </c>
      <c r="P4495" s="22"/>
      <c r="Q4495" s="22"/>
      <c r="R4495" s="16"/>
      <c r="S4495" s="16"/>
      <c r="T4495" s="16"/>
      <c r="U4495" s="16"/>
      <c r="V4495" s="16"/>
      <c r="W4495" s="16"/>
      <c r="X4495" s="16"/>
      <c r="Y4495" s="16"/>
      <c r="Z4495" s="16"/>
      <c r="AA4495" s="16"/>
      <c r="AB4495" s="16"/>
      <c r="AC4495" s="19"/>
    </row>
    <row r="4496" spans="1:29" x14ac:dyDescent="0.25">
      <c r="A4496" s="27">
        <v>1997</v>
      </c>
      <c r="B4496" s="27" t="s">
        <v>5217</v>
      </c>
      <c r="C4496" s="27" t="s">
        <v>674</v>
      </c>
      <c r="D4496" s="27" t="s">
        <v>853</v>
      </c>
      <c r="E4496" s="27" t="s">
        <v>3891</v>
      </c>
      <c r="F4496" s="28">
        <v>35666</v>
      </c>
      <c r="G4496" s="29">
        <v>0.82291666666666663</v>
      </c>
      <c r="H4496" s="28">
        <v>35666</v>
      </c>
      <c r="I4496" s="29">
        <v>0.83333333333333337</v>
      </c>
      <c r="J4496" s="27" t="s">
        <v>889</v>
      </c>
      <c r="K4496" s="27">
        <v>0</v>
      </c>
      <c r="L4496" s="27">
        <v>0.03</v>
      </c>
      <c r="M4496" s="27">
        <v>0.03</v>
      </c>
      <c r="N4496" s="27" t="s">
        <v>882</v>
      </c>
      <c r="O4496" s="30">
        <v>202004461</v>
      </c>
      <c r="P4496" s="22"/>
      <c r="Q4496" s="22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9"/>
    </row>
    <row r="4497" spans="1:29" x14ac:dyDescent="0.25">
      <c r="A4497" s="27">
        <v>1997</v>
      </c>
      <c r="B4497" s="27" t="s">
        <v>1895</v>
      </c>
      <c r="C4497" s="27" t="s">
        <v>676</v>
      </c>
      <c r="D4497" s="27" t="s">
        <v>914</v>
      </c>
      <c r="E4497" s="27" t="s">
        <v>987</v>
      </c>
      <c r="F4497" s="28">
        <v>35666</v>
      </c>
      <c r="G4497" s="29">
        <v>0.86458333333333337</v>
      </c>
      <c r="H4497" s="28">
        <v>35666</v>
      </c>
      <c r="I4497" s="29">
        <v>0.90625</v>
      </c>
      <c r="J4497" s="27" t="s">
        <v>889</v>
      </c>
      <c r="K4497" s="27">
        <v>0</v>
      </c>
      <c r="L4497" s="27">
        <v>0.02</v>
      </c>
      <c r="M4497" s="27">
        <v>0.02</v>
      </c>
      <c r="N4497" s="27" t="s">
        <v>882</v>
      </c>
      <c r="O4497" s="30">
        <v>202005950</v>
      </c>
      <c r="P4497" s="22"/>
      <c r="Q4497" s="22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9"/>
    </row>
    <row r="4498" spans="1:29" x14ac:dyDescent="0.25">
      <c r="A4498" s="27">
        <v>1997</v>
      </c>
      <c r="B4498" s="27" t="s">
        <v>1900</v>
      </c>
      <c r="C4498" s="27" t="s">
        <v>676</v>
      </c>
      <c r="D4498" s="27" t="s">
        <v>1004</v>
      </c>
      <c r="E4498" s="27" t="s">
        <v>781</v>
      </c>
      <c r="F4498" s="28">
        <v>35666</v>
      </c>
      <c r="G4498" s="29">
        <v>0.875</v>
      </c>
      <c r="H4498" s="28">
        <v>35666</v>
      </c>
      <c r="I4498" s="29">
        <v>0.89930555555555547</v>
      </c>
      <c r="J4498" s="27" t="s">
        <v>889</v>
      </c>
      <c r="K4498" s="27">
        <v>0</v>
      </c>
      <c r="L4498" s="27">
        <v>0.02</v>
      </c>
      <c r="M4498" s="27">
        <v>0.02</v>
      </c>
      <c r="N4498" s="27" t="s">
        <v>882</v>
      </c>
      <c r="O4498" s="30">
        <v>202003142</v>
      </c>
      <c r="P4498" s="22"/>
      <c r="Q4498" s="22"/>
      <c r="R4498" s="16"/>
      <c r="S4498" s="16"/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9"/>
    </row>
    <row r="4499" spans="1:29" x14ac:dyDescent="0.25">
      <c r="A4499" s="27">
        <v>1997</v>
      </c>
      <c r="B4499" s="27" t="s">
        <v>1901</v>
      </c>
      <c r="C4499" s="27" t="s">
        <v>676</v>
      </c>
      <c r="D4499" s="27" t="s">
        <v>887</v>
      </c>
      <c r="E4499" s="27" t="s">
        <v>1902</v>
      </c>
      <c r="F4499" s="28">
        <v>35666</v>
      </c>
      <c r="G4499" s="29">
        <v>0.88750000000000007</v>
      </c>
      <c r="H4499" s="28">
        <v>35666</v>
      </c>
      <c r="I4499" s="29">
        <v>0.9375</v>
      </c>
      <c r="J4499" s="27" t="s">
        <v>889</v>
      </c>
      <c r="K4499" s="27">
        <v>0</v>
      </c>
      <c r="L4499" s="27">
        <v>0.1</v>
      </c>
      <c r="M4499" s="27">
        <v>0.1</v>
      </c>
      <c r="N4499" s="27" t="s">
        <v>882</v>
      </c>
      <c r="O4499" s="30">
        <v>202005388</v>
      </c>
      <c r="P4499" s="22"/>
      <c r="Q4499" s="22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9"/>
    </row>
    <row r="4500" spans="1:29" x14ac:dyDescent="0.25">
      <c r="A4500" s="27">
        <v>1997</v>
      </c>
      <c r="B4500" s="27" t="s">
        <v>1892</v>
      </c>
      <c r="C4500" s="27" t="s">
        <v>676</v>
      </c>
      <c r="D4500" s="27" t="s">
        <v>898</v>
      </c>
      <c r="E4500" s="27" t="s">
        <v>1177</v>
      </c>
      <c r="F4500" s="28">
        <v>35666</v>
      </c>
      <c r="G4500" s="29">
        <v>0.9375</v>
      </c>
      <c r="H4500" s="28">
        <v>35666</v>
      </c>
      <c r="I4500" s="29">
        <v>0.94791666666666663</v>
      </c>
      <c r="J4500" s="27" t="s">
        <v>889</v>
      </c>
      <c r="K4500" s="27">
        <v>0</v>
      </c>
      <c r="L4500" s="27">
        <v>0.01</v>
      </c>
      <c r="M4500" s="27">
        <v>0.01</v>
      </c>
      <c r="N4500" s="27" t="s">
        <v>882</v>
      </c>
      <c r="O4500" s="30">
        <v>202005107</v>
      </c>
      <c r="P4500" s="22"/>
      <c r="Q4500" s="22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9"/>
    </row>
    <row r="4501" spans="1:29" x14ac:dyDescent="0.25">
      <c r="A4501" s="27">
        <v>1997</v>
      </c>
      <c r="B4501" s="27" t="s">
        <v>1895</v>
      </c>
      <c r="C4501" s="27" t="s">
        <v>676</v>
      </c>
      <c r="D4501" s="27" t="s">
        <v>914</v>
      </c>
      <c r="E4501" s="27" t="s">
        <v>987</v>
      </c>
      <c r="F4501" s="28">
        <v>35667</v>
      </c>
      <c r="G4501" s="29">
        <v>1.3888888888888888E-2</v>
      </c>
      <c r="H4501" s="28">
        <v>35667</v>
      </c>
      <c r="I4501" s="29">
        <v>4.5138888888888888E-2</v>
      </c>
      <c r="J4501" s="27" t="s">
        <v>889</v>
      </c>
      <c r="K4501" s="27">
        <v>0</v>
      </c>
      <c r="L4501" s="27">
        <v>0.01</v>
      </c>
      <c r="M4501" s="27">
        <v>0.01</v>
      </c>
      <c r="N4501" s="27" t="s">
        <v>882</v>
      </c>
      <c r="O4501" s="30">
        <v>201909920</v>
      </c>
      <c r="P4501" s="22"/>
      <c r="Q4501" s="22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9"/>
    </row>
    <row r="4502" spans="1:29" x14ac:dyDescent="0.25">
      <c r="A4502" s="27">
        <v>1997</v>
      </c>
      <c r="B4502" s="27" t="s">
        <v>5215</v>
      </c>
      <c r="C4502" s="27" t="s">
        <v>674</v>
      </c>
      <c r="D4502" s="27" t="s">
        <v>4037</v>
      </c>
      <c r="E4502" s="27" t="s">
        <v>825</v>
      </c>
      <c r="F4502" s="28">
        <v>35667</v>
      </c>
      <c r="G4502" s="29">
        <v>5.1388888888888894E-2</v>
      </c>
      <c r="H4502" s="28">
        <v>35667</v>
      </c>
      <c r="I4502" s="29">
        <v>0.14583333333333334</v>
      </c>
      <c r="J4502" s="27" t="s">
        <v>889</v>
      </c>
      <c r="K4502" s="27">
        <v>0</v>
      </c>
      <c r="L4502" s="27">
        <v>0.12</v>
      </c>
      <c r="M4502" s="27">
        <v>0.12</v>
      </c>
      <c r="N4502" s="27" t="s">
        <v>882</v>
      </c>
      <c r="O4502" s="30">
        <v>201804514</v>
      </c>
      <c r="P4502" s="22"/>
      <c r="Q4502" s="22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9"/>
    </row>
    <row r="4503" spans="1:29" x14ac:dyDescent="0.25">
      <c r="A4503" s="27">
        <v>1997</v>
      </c>
      <c r="B4503" s="27" t="s">
        <v>1755</v>
      </c>
      <c r="C4503" s="27" t="s">
        <v>676</v>
      </c>
      <c r="D4503" s="27" t="s">
        <v>893</v>
      </c>
      <c r="E4503" s="27" t="s">
        <v>1654</v>
      </c>
      <c r="F4503" s="28">
        <v>35667</v>
      </c>
      <c r="G4503" s="29">
        <v>0.1388888888888889</v>
      </c>
      <c r="H4503" s="28">
        <v>35667</v>
      </c>
      <c r="I4503" s="29">
        <v>0.20833333333333334</v>
      </c>
      <c r="J4503" s="27" t="s">
        <v>889</v>
      </c>
      <c r="K4503" s="27">
        <v>0</v>
      </c>
      <c r="L4503" s="27">
        <v>0.1</v>
      </c>
      <c r="M4503" s="27">
        <v>0.1</v>
      </c>
      <c r="N4503" s="27" t="s">
        <v>882</v>
      </c>
      <c r="O4503" s="30">
        <v>201900181</v>
      </c>
      <c r="P4503" s="22"/>
      <c r="Q4503" s="22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9"/>
    </row>
    <row r="4504" spans="1:29" x14ac:dyDescent="0.25">
      <c r="A4504" s="27">
        <v>1997</v>
      </c>
      <c r="B4504" s="27" t="s">
        <v>5215</v>
      </c>
      <c r="C4504" s="27" t="s">
        <v>674</v>
      </c>
      <c r="D4504" s="27" t="s">
        <v>4037</v>
      </c>
      <c r="E4504" s="27" t="s">
        <v>825</v>
      </c>
      <c r="F4504" s="28">
        <v>35667</v>
      </c>
      <c r="G4504" s="29">
        <v>0.35069444444444442</v>
      </c>
      <c r="H4504" s="28">
        <v>35667</v>
      </c>
      <c r="I4504" s="29">
        <v>0.4236111111111111</v>
      </c>
      <c r="J4504" s="27" t="s">
        <v>889</v>
      </c>
      <c r="K4504" s="27">
        <v>0</v>
      </c>
      <c r="L4504" s="27">
        <v>0.02</v>
      </c>
      <c r="M4504" s="27">
        <v>0.02</v>
      </c>
      <c r="N4504" s="27" t="s">
        <v>882</v>
      </c>
      <c r="O4504" s="30">
        <v>201707165</v>
      </c>
      <c r="P4504" s="22"/>
      <c r="Q4504" s="22"/>
      <c r="R4504" s="16"/>
      <c r="S4504" s="16"/>
      <c r="T4504" s="16"/>
      <c r="U4504" s="16"/>
      <c r="V4504" s="16"/>
      <c r="W4504" s="16"/>
      <c r="X4504" s="16"/>
      <c r="Y4504" s="16"/>
      <c r="Z4504" s="16"/>
      <c r="AA4504" s="16"/>
      <c r="AB4504" s="16"/>
      <c r="AC4504" s="19"/>
    </row>
    <row r="4505" spans="1:29" x14ac:dyDescent="0.25">
      <c r="A4505" s="27">
        <v>1997</v>
      </c>
      <c r="B4505" s="27" t="s">
        <v>5215</v>
      </c>
      <c r="C4505" s="27" t="s">
        <v>674</v>
      </c>
      <c r="D4505" s="27" t="s">
        <v>4037</v>
      </c>
      <c r="E4505" s="27" t="s">
        <v>825</v>
      </c>
      <c r="F4505" s="28">
        <v>35667</v>
      </c>
      <c r="G4505" s="29">
        <v>0.53819444444444442</v>
      </c>
      <c r="H4505" s="28">
        <v>35667</v>
      </c>
      <c r="I4505" s="29">
        <v>0.72222222222222221</v>
      </c>
      <c r="J4505" s="27" t="s">
        <v>889</v>
      </c>
      <c r="K4505" s="27">
        <v>0</v>
      </c>
      <c r="L4505" s="27">
        <v>0.15</v>
      </c>
      <c r="M4505" s="27">
        <v>0.15</v>
      </c>
      <c r="N4505" s="27" t="s">
        <v>882</v>
      </c>
      <c r="O4505" s="30">
        <v>202003574</v>
      </c>
      <c r="P4505" s="22"/>
      <c r="Q4505" s="22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9"/>
    </row>
    <row r="4506" spans="1:29" x14ac:dyDescent="0.25">
      <c r="A4506" s="27">
        <v>1997</v>
      </c>
      <c r="B4506" s="27" t="s">
        <v>1885</v>
      </c>
      <c r="C4506" s="27" t="s">
        <v>676</v>
      </c>
      <c r="D4506" s="27" t="s">
        <v>963</v>
      </c>
      <c r="E4506" s="27" t="s">
        <v>1013</v>
      </c>
      <c r="F4506" s="28">
        <v>35667</v>
      </c>
      <c r="G4506" s="29">
        <v>0.57291666666666663</v>
      </c>
      <c r="H4506" s="28">
        <v>35667</v>
      </c>
      <c r="I4506" s="29">
        <v>0.58680555555555558</v>
      </c>
      <c r="J4506" s="27" t="s">
        <v>889</v>
      </c>
      <c r="K4506" s="27">
        <v>0.5</v>
      </c>
      <c r="L4506" s="27">
        <v>0</v>
      </c>
      <c r="M4506" s="27">
        <v>0.5</v>
      </c>
      <c r="N4506" s="27" t="s">
        <v>882</v>
      </c>
      <c r="O4506" s="30">
        <v>201900359</v>
      </c>
      <c r="P4506" s="22"/>
      <c r="Q4506" s="22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9"/>
    </row>
    <row r="4507" spans="1:29" x14ac:dyDescent="0.25">
      <c r="A4507" s="27">
        <v>1997</v>
      </c>
      <c r="B4507" s="27" t="s">
        <v>5219</v>
      </c>
      <c r="C4507" s="27" t="s">
        <v>674</v>
      </c>
      <c r="D4507" s="27" t="s">
        <v>802</v>
      </c>
      <c r="E4507" s="27" t="s">
        <v>816</v>
      </c>
      <c r="F4507" s="28">
        <v>35667</v>
      </c>
      <c r="G4507" s="29">
        <v>0.57291666666666663</v>
      </c>
      <c r="H4507" s="28">
        <v>35667</v>
      </c>
      <c r="I4507" s="29">
        <v>0.60763888888888895</v>
      </c>
      <c r="J4507" s="27" t="s">
        <v>889</v>
      </c>
      <c r="K4507" s="27">
        <v>0</v>
      </c>
      <c r="L4507" s="27">
        <v>0.05</v>
      </c>
      <c r="M4507" s="27">
        <v>0.05</v>
      </c>
      <c r="N4507" s="27" t="s">
        <v>882</v>
      </c>
      <c r="O4507" s="30">
        <v>202005148</v>
      </c>
      <c r="P4507" s="22"/>
      <c r="Q4507" s="22"/>
      <c r="R4507" s="16"/>
      <c r="S4507" s="16"/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9"/>
    </row>
    <row r="4508" spans="1:29" x14ac:dyDescent="0.25">
      <c r="A4508" s="27">
        <v>1997</v>
      </c>
      <c r="B4508" s="27" t="s">
        <v>1886</v>
      </c>
      <c r="C4508" s="27" t="s">
        <v>676</v>
      </c>
      <c r="D4508" s="27" t="s">
        <v>901</v>
      </c>
      <c r="E4508" s="27" t="s">
        <v>1650</v>
      </c>
      <c r="F4508" s="28">
        <v>35667</v>
      </c>
      <c r="G4508" s="29">
        <v>0.58333333333333337</v>
      </c>
      <c r="H4508" s="28">
        <v>35667</v>
      </c>
      <c r="I4508" s="29">
        <v>0.625</v>
      </c>
      <c r="J4508" s="27" t="s">
        <v>889</v>
      </c>
      <c r="K4508" s="27">
        <v>0</v>
      </c>
      <c r="L4508" s="27">
        <v>0.02</v>
      </c>
      <c r="M4508" s="27">
        <v>0.02</v>
      </c>
      <c r="N4508" s="27" t="s">
        <v>882</v>
      </c>
      <c r="O4508" s="30">
        <v>201905308</v>
      </c>
      <c r="P4508" s="22"/>
      <c r="Q4508" s="22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9"/>
    </row>
    <row r="4509" spans="1:29" x14ac:dyDescent="0.25">
      <c r="A4509" s="27">
        <v>1997</v>
      </c>
      <c r="B4509" s="27" t="s">
        <v>2698</v>
      </c>
      <c r="C4509" s="27" t="s">
        <v>2231</v>
      </c>
      <c r="D4509" s="27" t="s">
        <v>2299</v>
      </c>
      <c r="E4509" s="27" t="s">
        <v>2699</v>
      </c>
      <c r="F4509" s="28">
        <v>35667</v>
      </c>
      <c r="G4509" s="29">
        <v>0.59861111111111109</v>
      </c>
      <c r="H4509" s="28">
        <v>35667</v>
      </c>
      <c r="I4509" s="29">
        <v>0.70208333333333339</v>
      </c>
      <c r="J4509" s="27"/>
      <c r="K4509" s="27">
        <v>0.8</v>
      </c>
      <c r="L4509" s="27">
        <v>0</v>
      </c>
      <c r="M4509" s="27">
        <v>0.8</v>
      </c>
      <c r="N4509" s="27" t="s">
        <v>2163</v>
      </c>
      <c r="O4509" s="30">
        <v>201707122</v>
      </c>
      <c r="P4509" s="22"/>
      <c r="Q4509" s="22"/>
      <c r="R4509" s="16"/>
      <c r="S4509" s="16"/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9"/>
    </row>
    <row r="4510" spans="1:29" x14ac:dyDescent="0.25">
      <c r="A4510" s="27">
        <v>1997</v>
      </c>
      <c r="B4510" s="27" t="s">
        <v>1882</v>
      </c>
      <c r="C4510" s="27" t="s">
        <v>676</v>
      </c>
      <c r="D4510" s="27" t="s">
        <v>905</v>
      </c>
      <c r="E4510" s="27" t="s">
        <v>1883</v>
      </c>
      <c r="F4510" s="28">
        <v>35667</v>
      </c>
      <c r="G4510" s="29">
        <v>0.60416666666666663</v>
      </c>
      <c r="H4510" s="28">
        <v>35667</v>
      </c>
      <c r="I4510" s="29">
        <v>0.63541666666666663</v>
      </c>
      <c r="J4510" s="27" t="s">
        <v>889</v>
      </c>
      <c r="K4510" s="27">
        <v>0</v>
      </c>
      <c r="L4510" s="27">
        <v>0.1</v>
      </c>
      <c r="M4510" s="27">
        <v>0.1</v>
      </c>
      <c r="N4510" s="27" t="s">
        <v>882</v>
      </c>
      <c r="O4510" s="30">
        <v>201703964</v>
      </c>
      <c r="P4510" s="22"/>
      <c r="Q4510" s="22"/>
      <c r="R4510" s="16"/>
      <c r="S4510" s="16"/>
      <c r="T4510" s="16"/>
      <c r="U4510" s="16"/>
      <c r="V4510" s="16"/>
      <c r="W4510" s="16"/>
      <c r="X4510" s="16"/>
      <c r="Y4510" s="16"/>
      <c r="Z4510" s="16"/>
      <c r="AA4510" s="16"/>
      <c r="AB4510" s="16"/>
      <c r="AC4510" s="19"/>
    </row>
    <row r="4511" spans="1:29" x14ac:dyDescent="0.25">
      <c r="A4511" s="27">
        <v>1997</v>
      </c>
      <c r="B4511" s="27" t="s">
        <v>5216</v>
      </c>
      <c r="C4511" s="27" t="s">
        <v>674</v>
      </c>
      <c r="D4511" s="27" t="s">
        <v>752</v>
      </c>
      <c r="E4511" s="27" t="s">
        <v>5111</v>
      </c>
      <c r="F4511" s="28">
        <v>35667</v>
      </c>
      <c r="G4511" s="29">
        <v>0.60625000000000007</v>
      </c>
      <c r="H4511" s="28">
        <v>35667</v>
      </c>
      <c r="I4511" s="29">
        <v>0.63194444444444442</v>
      </c>
      <c r="J4511" s="27" t="s">
        <v>889</v>
      </c>
      <c r="K4511" s="27">
        <v>0</v>
      </c>
      <c r="L4511" s="27">
        <v>0.01</v>
      </c>
      <c r="M4511" s="27">
        <v>0.01</v>
      </c>
      <c r="N4511" s="27" t="s">
        <v>882</v>
      </c>
      <c r="O4511" s="30">
        <v>201905483</v>
      </c>
      <c r="P4511" s="22"/>
      <c r="Q4511" s="22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9"/>
    </row>
    <row r="4512" spans="1:29" x14ac:dyDescent="0.25">
      <c r="A4512" s="27">
        <v>1997</v>
      </c>
      <c r="B4512" s="27" t="s">
        <v>5212</v>
      </c>
      <c r="C4512" s="27" t="s">
        <v>674</v>
      </c>
      <c r="D4512" s="27" t="s">
        <v>3830</v>
      </c>
      <c r="E4512" s="27" t="s">
        <v>5213</v>
      </c>
      <c r="F4512" s="28">
        <v>35667</v>
      </c>
      <c r="G4512" s="29">
        <v>0.61111111111111105</v>
      </c>
      <c r="H4512" s="28">
        <v>35667</v>
      </c>
      <c r="I4512" s="29">
        <v>0.67361111111111116</v>
      </c>
      <c r="J4512" s="27" t="s">
        <v>889</v>
      </c>
      <c r="K4512" s="27">
        <v>0.15</v>
      </c>
      <c r="L4512" s="27">
        <v>0.2</v>
      </c>
      <c r="M4512" s="27">
        <v>0.35</v>
      </c>
      <c r="N4512" s="27" t="s">
        <v>882</v>
      </c>
      <c r="O4512" s="30">
        <v>201603694</v>
      </c>
      <c r="P4512" s="22"/>
      <c r="Q4512" s="22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9"/>
    </row>
    <row r="4513" spans="1:29" x14ac:dyDescent="0.25">
      <c r="A4513" s="27">
        <v>1997</v>
      </c>
      <c r="B4513" s="27" t="s">
        <v>1755</v>
      </c>
      <c r="C4513" s="27" t="s">
        <v>676</v>
      </c>
      <c r="D4513" s="27" t="s">
        <v>893</v>
      </c>
      <c r="E4513" s="27" t="s">
        <v>1654</v>
      </c>
      <c r="F4513" s="28">
        <v>35667</v>
      </c>
      <c r="G4513" s="29">
        <v>0.61805555555555558</v>
      </c>
      <c r="H4513" s="28">
        <v>35667</v>
      </c>
      <c r="I4513" s="29">
        <v>0.70486111111111116</v>
      </c>
      <c r="J4513" s="27" t="s">
        <v>889</v>
      </c>
      <c r="K4513" s="27">
        <v>0</v>
      </c>
      <c r="L4513" s="27">
        <v>0.1</v>
      </c>
      <c r="M4513" s="27">
        <v>0.1</v>
      </c>
      <c r="N4513" s="27" t="s">
        <v>882</v>
      </c>
      <c r="O4513" s="30">
        <v>201705227</v>
      </c>
      <c r="P4513" s="22"/>
      <c r="Q4513" s="22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9"/>
    </row>
    <row r="4514" spans="1:29" x14ac:dyDescent="0.25">
      <c r="A4514" s="27">
        <v>1997</v>
      </c>
      <c r="B4514" s="27" t="s">
        <v>5225</v>
      </c>
      <c r="C4514" s="27" t="s">
        <v>674</v>
      </c>
      <c r="D4514" s="27" t="s">
        <v>802</v>
      </c>
      <c r="E4514" s="27" t="s">
        <v>794</v>
      </c>
      <c r="F4514" s="28">
        <v>35667</v>
      </c>
      <c r="G4514" s="29">
        <v>0.63194444444444442</v>
      </c>
      <c r="H4514" s="28">
        <v>35667</v>
      </c>
      <c r="I4514" s="29">
        <v>0.66666666666666663</v>
      </c>
      <c r="J4514" s="27" t="s">
        <v>889</v>
      </c>
      <c r="K4514" s="27">
        <v>0</v>
      </c>
      <c r="L4514" s="27">
        <v>0.03</v>
      </c>
      <c r="M4514" s="27">
        <v>0.03</v>
      </c>
      <c r="N4514" s="27" t="s">
        <v>882</v>
      </c>
      <c r="O4514" s="30">
        <v>201906837</v>
      </c>
      <c r="P4514" s="22"/>
      <c r="Q4514" s="22"/>
      <c r="R4514" s="16"/>
      <c r="S4514" s="16"/>
      <c r="T4514" s="16"/>
      <c r="U4514" s="16"/>
      <c r="V4514" s="16"/>
      <c r="W4514" s="16"/>
      <c r="X4514" s="16"/>
      <c r="Y4514" s="16"/>
      <c r="Z4514" s="16"/>
      <c r="AA4514" s="16"/>
      <c r="AB4514" s="16"/>
      <c r="AC4514" s="19"/>
    </row>
    <row r="4515" spans="1:29" x14ac:dyDescent="0.25">
      <c r="A4515" s="27">
        <v>1997</v>
      </c>
      <c r="B4515" s="27" t="s">
        <v>1890</v>
      </c>
      <c r="C4515" s="27" t="s">
        <v>676</v>
      </c>
      <c r="D4515" s="27" t="s">
        <v>914</v>
      </c>
      <c r="E4515" s="27" t="s">
        <v>793</v>
      </c>
      <c r="F4515" s="28">
        <v>35667</v>
      </c>
      <c r="G4515" s="29">
        <v>0.63888888888888895</v>
      </c>
      <c r="H4515" s="28">
        <v>35667</v>
      </c>
      <c r="I4515" s="29">
        <v>0.69097222222222221</v>
      </c>
      <c r="J4515" s="27" t="s">
        <v>889</v>
      </c>
      <c r="K4515" s="27">
        <v>0.08</v>
      </c>
      <c r="L4515" s="27">
        <v>0</v>
      </c>
      <c r="M4515" s="27">
        <v>0.08</v>
      </c>
      <c r="N4515" s="27" t="s">
        <v>882</v>
      </c>
      <c r="O4515" s="30">
        <v>201904531</v>
      </c>
      <c r="P4515" s="22"/>
      <c r="Q4515" s="22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9"/>
    </row>
    <row r="4516" spans="1:29" x14ac:dyDescent="0.25">
      <c r="A4516" s="27">
        <v>1997</v>
      </c>
      <c r="B4516" s="27" t="s">
        <v>1900</v>
      </c>
      <c r="C4516" s="27" t="s">
        <v>676</v>
      </c>
      <c r="D4516" s="27" t="s">
        <v>1004</v>
      </c>
      <c r="E4516" s="27" t="s">
        <v>781</v>
      </c>
      <c r="F4516" s="28">
        <v>35667</v>
      </c>
      <c r="G4516" s="29">
        <v>0.64236111111111105</v>
      </c>
      <c r="H4516" s="28">
        <v>35667</v>
      </c>
      <c r="I4516" s="29">
        <v>0.69097222222222221</v>
      </c>
      <c r="J4516" s="27" t="s">
        <v>889</v>
      </c>
      <c r="K4516" s="27">
        <v>0</v>
      </c>
      <c r="L4516" s="27">
        <v>0.01</v>
      </c>
      <c r="M4516" s="27">
        <v>0.01</v>
      </c>
      <c r="N4516" s="27" t="s">
        <v>882</v>
      </c>
      <c r="O4516" s="30">
        <v>201603270</v>
      </c>
      <c r="P4516" s="22"/>
      <c r="Q4516" s="22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9"/>
    </row>
    <row r="4517" spans="1:29" x14ac:dyDescent="0.25">
      <c r="A4517" s="27">
        <v>1997</v>
      </c>
      <c r="B4517" s="27" t="s">
        <v>1881</v>
      </c>
      <c r="C4517" s="27" t="s">
        <v>676</v>
      </c>
      <c r="D4517" s="27" t="s">
        <v>898</v>
      </c>
      <c r="E4517" s="27" t="s">
        <v>1581</v>
      </c>
      <c r="F4517" s="28">
        <v>35667</v>
      </c>
      <c r="G4517" s="29">
        <v>0.65625</v>
      </c>
      <c r="H4517" s="28">
        <v>35667</v>
      </c>
      <c r="I4517" s="29">
        <v>0.72916666666666663</v>
      </c>
      <c r="J4517" s="27" t="s">
        <v>889</v>
      </c>
      <c r="K4517" s="27">
        <v>0</v>
      </c>
      <c r="L4517" s="27">
        <v>0.01</v>
      </c>
      <c r="M4517" s="27">
        <v>0.01</v>
      </c>
      <c r="N4517" s="27" t="s">
        <v>882</v>
      </c>
      <c r="O4517" s="30">
        <v>201907337</v>
      </c>
      <c r="P4517" s="22"/>
      <c r="Q4517" s="22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9"/>
    </row>
    <row r="4518" spans="1:29" x14ac:dyDescent="0.25">
      <c r="A4518" s="27">
        <v>1997</v>
      </c>
      <c r="B4518" s="27" t="s">
        <v>5215</v>
      </c>
      <c r="C4518" s="27" t="s">
        <v>674</v>
      </c>
      <c r="D4518" s="27" t="s">
        <v>4037</v>
      </c>
      <c r="E4518" s="27" t="s">
        <v>825</v>
      </c>
      <c r="F4518" s="28">
        <v>35667</v>
      </c>
      <c r="G4518" s="29">
        <v>0.69930555555555562</v>
      </c>
      <c r="H4518" s="28">
        <v>35667</v>
      </c>
      <c r="I4518" s="29">
        <v>0.88194444444444453</v>
      </c>
      <c r="J4518" s="27" t="s">
        <v>889</v>
      </c>
      <c r="K4518" s="27">
        <v>0</v>
      </c>
      <c r="L4518" s="27">
        <v>0.4</v>
      </c>
      <c r="M4518" s="27">
        <v>0.4</v>
      </c>
      <c r="N4518" s="27" t="s">
        <v>882</v>
      </c>
      <c r="O4518" s="30">
        <v>201809988</v>
      </c>
      <c r="P4518" s="22"/>
      <c r="Q4518" s="22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9"/>
    </row>
    <row r="4519" spans="1:29" x14ac:dyDescent="0.25">
      <c r="A4519" s="27">
        <v>1997</v>
      </c>
      <c r="B4519" s="27" t="s">
        <v>5214</v>
      </c>
      <c r="C4519" s="27" t="s">
        <v>674</v>
      </c>
      <c r="D4519" s="27" t="s">
        <v>853</v>
      </c>
      <c r="E4519" s="27" t="s">
        <v>3891</v>
      </c>
      <c r="F4519" s="28">
        <v>35667</v>
      </c>
      <c r="G4519" s="29">
        <v>0.71527777777777779</v>
      </c>
      <c r="H4519" s="28">
        <v>35667</v>
      </c>
      <c r="I4519" s="29">
        <v>0.75</v>
      </c>
      <c r="J4519" s="27" t="s">
        <v>889</v>
      </c>
      <c r="K4519" s="27">
        <v>0</v>
      </c>
      <c r="L4519" s="27">
        <v>3</v>
      </c>
      <c r="M4519" s="27">
        <v>3</v>
      </c>
      <c r="N4519" s="27" t="s">
        <v>882</v>
      </c>
      <c r="O4519" s="30">
        <v>201800698</v>
      </c>
      <c r="P4519" s="22"/>
      <c r="Q4519" s="22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9"/>
    </row>
    <row r="4520" spans="1:29" x14ac:dyDescent="0.25">
      <c r="A4520" s="27">
        <v>1997</v>
      </c>
      <c r="B4520" s="27" t="s">
        <v>1887</v>
      </c>
      <c r="C4520" s="27" t="s">
        <v>676</v>
      </c>
      <c r="D4520" s="27" t="s">
        <v>991</v>
      </c>
      <c r="E4520" s="27" t="s">
        <v>1486</v>
      </c>
      <c r="F4520" s="28">
        <v>35667</v>
      </c>
      <c r="G4520" s="29">
        <v>0.72569444444444453</v>
      </c>
      <c r="H4520" s="28">
        <v>35667</v>
      </c>
      <c r="I4520" s="29">
        <v>0.78472222222222221</v>
      </c>
      <c r="J4520" s="27" t="s">
        <v>889</v>
      </c>
      <c r="K4520" s="27">
        <v>0</v>
      </c>
      <c r="L4520" s="27">
        <v>0.05</v>
      </c>
      <c r="M4520" s="27">
        <v>0.05</v>
      </c>
      <c r="N4520" s="27" t="s">
        <v>882</v>
      </c>
      <c r="O4520" s="30">
        <v>201508246</v>
      </c>
      <c r="P4520" s="22"/>
      <c r="Q4520" s="22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9"/>
    </row>
    <row r="4521" spans="1:29" x14ac:dyDescent="0.25">
      <c r="A4521" s="27">
        <v>1997</v>
      </c>
      <c r="B4521" s="27" t="s">
        <v>5212</v>
      </c>
      <c r="C4521" s="27" t="s">
        <v>674</v>
      </c>
      <c r="D4521" s="27" t="s">
        <v>3830</v>
      </c>
      <c r="E4521" s="27" t="s">
        <v>5213</v>
      </c>
      <c r="F4521" s="28">
        <v>35667</v>
      </c>
      <c r="G4521" s="29">
        <v>0.73958333333333337</v>
      </c>
      <c r="H4521" s="28">
        <v>35667</v>
      </c>
      <c r="I4521" s="29">
        <v>0.79166666666666663</v>
      </c>
      <c r="J4521" s="27" t="s">
        <v>889</v>
      </c>
      <c r="K4521" s="27">
        <v>0</v>
      </c>
      <c r="L4521" s="27">
        <v>2</v>
      </c>
      <c r="M4521" s="27">
        <v>2</v>
      </c>
      <c r="N4521" s="27" t="s">
        <v>882</v>
      </c>
      <c r="O4521" s="30">
        <v>201703602</v>
      </c>
      <c r="P4521" s="22"/>
      <c r="Q4521" s="22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9"/>
    </row>
    <row r="4522" spans="1:29" x14ac:dyDescent="0.25">
      <c r="A4522" s="27">
        <v>1997</v>
      </c>
      <c r="B4522" s="27" t="s">
        <v>5220</v>
      </c>
      <c r="C4522" s="27" t="s">
        <v>674</v>
      </c>
      <c r="D4522" s="27" t="s">
        <v>3827</v>
      </c>
      <c r="E4522" s="27" t="s">
        <v>5221</v>
      </c>
      <c r="F4522" s="28">
        <v>35667</v>
      </c>
      <c r="G4522" s="29">
        <v>0.73958333333333337</v>
      </c>
      <c r="H4522" s="28">
        <v>35667</v>
      </c>
      <c r="I4522" s="29">
        <v>0.8125</v>
      </c>
      <c r="J4522" s="27" t="s">
        <v>889</v>
      </c>
      <c r="K4522" s="27">
        <v>0</v>
      </c>
      <c r="L4522" s="27">
        <v>0.5</v>
      </c>
      <c r="M4522" s="27">
        <v>0.5</v>
      </c>
      <c r="N4522" s="27" t="s">
        <v>882</v>
      </c>
      <c r="O4522" s="30">
        <v>202004554</v>
      </c>
      <c r="P4522" s="22"/>
      <c r="Q4522" s="22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9"/>
    </row>
    <row r="4523" spans="1:29" x14ac:dyDescent="0.25">
      <c r="A4523" s="27">
        <v>1997</v>
      </c>
      <c r="B4523" s="27" t="s">
        <v>1977</v>
      </c>
      <c r="C4523" s="27" t="s">
        <v>676</v>
      </c>
      <c r="D4523" s="27" t="s">
        <v>901</v>
      </c>
      <c r="E4523" s="27" t="s">
        <v>1389</v>
      </c>
      <c r="F4523" s="28">
        <v>35667</v>
      </c>
      <c r="G4523" s="29">
        <v>0.76736111111111116</v>
      </c>
      <c r="H4523" s="28">
        <v>35667</v>
      </c>
      <c r="I4523" s="29">
        <v>0.83333333333333337</v>
      </c>
      <c r="J4523" s="27" t="s">
        <v>889</v>
      </c>
      <c r="K4523" s="27">
        <v>0</v>
      </c>
      <c r="L4523" s="27">
        <v>0.12</v>
      </c>
      <c r="M4523" s="27">
        <v>0.12</v>
      </c>
      <c r="N4523" s="27" t="s">
        <v>882</v>
      </c>
      <c r="O4523" s="30">
        <v>202008410</v>
      </c>
      <c r="P4523" s="22"/>
      <c r="Q4523" s="22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9"/>
    </row>
    <row r="4524" spans="1:29" x14ac:dyDescent="0.25">
      <c r="A4524" s="27">
        <v>1997</v>
      </c>
      <c r="B4524" s="27" t="s">
        <v>1888</v>
      </c>
      <c r="C4524" s="27" t="s">
        <v>676</v>
      </c>
      <c r="D4524" s="27" t="s">
        <v>914</v>
      </c>
      <c r="E4524" s="27" t="s">
        <v>1088</v>
      </c>
      <c r="F4524" s="28">
        <v>35667</v>
      </c>
      <c r="G4524" s="29">
        <v>0.77083333333333337</v>
      </c>
      <c r="H4524" s="28">
        <v>35667</v>
      </c>
      <c r="I4524" s="29">
        <v>0.83333333333333337</v>
      </c>
      <c r="J4524" s="27" t="s">
        <v>889</v>
      </c>
      <c r="K4524" s="27">
        <v>0</v>
      </c>
      <c r="L4524" s="27">
        <v>0.1</v>
      </c>
      <c r="M4524" s="27">
        <v>0.1</v>
      </c>
      <c r="N4524" s="27" t="s">
        <v>882</v>
      </c>
      <c r="O4524" s="30">
        <v>202004269</v>
      </c>
      <c r="P4524" s="22"/>
      <c r="Q4524" s="22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9"/>
    </row>
    <row r="4525" spans="1:29" x14ac:dyDescent="0.25">
      <c r="A4525" s="27">
        <v>1997</v>
      </c>
      <c r="B4525" s="27" t="s">
        <v>5208</v>
      </c>
      <c r="C4525" s="27" t="s">
        <v>674</v>
      </c>
      <c r="D4525" s="27" t="s">
        <v>3841</v>
      </c>
      <c r="E4525" s="27" t="s">
        <v>3937</v>
      </c>
      <c r="F4525" s="28">
        <v>35667</v>
      </c>
      <c r="G4525" s="29">
        <v>0.85069444444444453</v>
      </c>
      <c r="H4525" s="28">
        <v>35667</v>
      </c>
      <c r="I4525" s="29">
        <v>0.89236111111111116</v>
      </c>
      <c r="J4525" s="27" t="s">
        <v>889</v>
      </c>
      <c r="K4525" s="27">
        <v>0</v>
      </c>
      <c r="L4525" s="27">
        <v>0.05</v>
      </c>
      <c r="M4525" s="27">
        <v>0.05</v>
      </c>
      <c r="N4525" s="27" t="s">
        <v>882</v>
      </c>
      <c r="O4525" s="30">
        <v>202005358</v>
      </c>
      <c r="P4525" s="22"/>
      <c r="Q4525" s="22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9"/>
    </row>
    <row r="4526" spans="1:29" x14ac:dyDescent="0.25">
      <c r="A4526" s="27">
        <v>1997</v>
      </c>
      <c r="B4526" s="27" t="s">
        <v>5224</v>
      </c>
      <c r="C4526" s="27" t="s">
        <v>674</v>
      </c>
      <c r="D4526" s="27" t="s">
        <v>1248</v>
      </c>
      <c r="E4526" s="27" t="s">
        <v>4359</v>
      </c>
      <c r="F4526" s="28">
        <v>35667</v>
      </c>
      <c r="G4526" s="29">
        <v>0.86458333333333337</v>
      </c>
      <c r="H4526" s="28">
        <v>35667</v>
      </c>
      <c r="I4526" s="29">
        <v>0.91666666666666663</v>
      </c>
      <c r="J4526" s="27" t="s">
        <v>889</v>
      </c>
      <c r="K4526" s="27">
        <v>0</v>
      </c>
      <c r="L4526" s="27">
        <v>0.2</v>
      </c>
      <c r="M4526" s="27">
        <v>0.2</v>
      </c>
      <c r="N4526" s="27" t="s">
        <v>882</v>
      </c>
      <c r="O4526" s="30">
        <v>201604526</v>
      </c>
      <c r="P4526" s="22"/>
      <c r="Q4526" s="22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9"/>
    </row>
    <row r="4527" spans="1:29" x14ac:dyDescent="0.25">
      <c r="A4527" s="27">
        <v>1997</v>
      </c>
      <c r="B4527" s="27" t="s">
        <v>1892</v>
      </c>
      <c r="C4527" s="27" t="s">
        <v>676</v>
      </c>
      <c r="D4527" s="27" t="s">
        <v>898</v>
      </c>
      <c r="E4527" s="27" t="s">
        <v>1177</v>
      </c>
      <c r="F4527" s="28">
        <v>35667</v>
      </c>
      <c r="G4527" s="29">
        <v>0.88541666666666663</v>
      </c>
      <c r="H4527" s="28">
        <v>35667</v>
      </c>
      <c r="I4527" s="29">
        <v>0.94791666666666663</v>
      </c>
      <c r="J4527" s="27" t="s">
        <v>889</v>
      </c>
      <c r="K4527" s="27">
        <v>0</v>
      </c>
      <c r="L4527" s="27">
        <v>0.02</v>
      </c>
      <c r="M4527" s="27">
        <v>0.02</v>
      </c>
      <c r="N4527" s="27" t="s">
        <v>882</v>
      </c>
      <c r="O4527" s="30">
        <v>201806128</v>
      </c>
      <c r="P4527" s="22"/>
      <c r="Q4527" s="22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9"/>
    </row>
    <row r="4528" spans="1:29" x14ac:dyDescent="0.25">
      <c r="A4528" s="27">
        <v>1997</v>
      </c>
      <c r="B4528" s="27" t="s">
        <v>1882</v>
      </c>
      <c r="C4528" s="27" t="s">
        <v>676</v>
      </c>
      <c r="D4528" s="27" t="s">
        <v>905</v>
      </c>
      <c r="E4528" s="27" t="s">
        <v>1883</v>
      </c>
      <c r="F4528" s="28">
        <v>35667</v>
      </c>
      <c r="G4528" s="29">
        <v>0.95833333333333337</v>
      </c>
      <c r="H4528" s="28">
        <v>35667</v>
      </c>
      <c r="I4528" s="29">
        <v>0.98958333333333337</v>
      </c>
      <c r="J4528" s="27" t="s">
        <v>889</v>
      </c>
      <c r="K4528" s="27">
        <v>0</v>
      </c>
      <c r="L4528" s="27">
        <v>0.1</v>
      </c>
      <c r="M4528" s="27">
        <v>0.1</v>
      </c>
      <c r="N4528" s="27" t="s">
        <v>882</v>
      </c>
      <c r="O4528" s="30">
        <v>201905793</v>
      </c>
      <c r="P4528" s="22"/>
      <c r="Q4528" s="22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9"/>
    </row>
    <row r="4529" spans="1:29" x14ac:dyDescent="0.25">
      <c r="A4529" s="27">
        <v>1997</v>
      </c>
      <c r="B4529" s="27" t="s">
        <v>5277</v>
      </c>
      <c r="C4529" s="27" t="s">
        <v>674</v>
      </c>
      <c r="D4529" s="27" t="s">
        <v>4037</v>
      </c>
      <c r="E4529" s="27" t="s">
        <v>4207</v>
      </c>
      <c r="F4529" s="28">
        <v>35667</v>
      </c>
      <c r="G4529" s="29">
        <v>0.98611111111111116</v>
      </c>
      <c r="H4529" s="28">
        <v>35668</v>
      </c>
      <c r="I4529" s="29">
        <v>8.6805555555555566E-2</v>
      </c>
      <c r="J4529" s="27" t="s">
        <v>889</v>
      </c>
      <c r="K4529" s="27">
        <v>0</v>
      </c>
      <c r="L4529" s="27">
        <v>0.2</v>
      </c>
      <c r="M4529" s="27">
        <v>0.2</v>
      </c>
      <c r="N4529" s="27" t="s">
        <v>882</v>
      </c>
      <c r="O4529" s="30">
        <v>201708804</v>
      </c>
      <c r="P4529" s="22"/>
      <c r="Q4529" s="22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9"/>
    </row>
    <row r="4530" spans="1:29" x14ac:dyDescent="0.25">
      <c r="A4530" s="27">
        <v>1997</v>
      </c>
      <c r="B4530" s="27" t="s">
        <v>5206</v>
      </c>
      <c r="C4530" s="27" t="s">
        <v>674</v>
      </c>
      <c r="D4530" s="27" t="s">
        <v>853</v>
      </c>
      <c r="E4530" s="27" t="s">
        <v>758</v>
      </c>
      <c r="F4530" s="28">
        <v>35668</v>
      </c>
      <c r="G4530" s="29">
        <v>0.19791666666666666</v>
      </c>
      <c r="H4530" s="28">
        <v>35668</v>
      </c>
      <c r="I4530" s="29">
        <v>0.25694444444444448</v>
      </c>
      <c r="J4530" s="27" t="s">
        <v>889</v>
      </c>
      <c r="K4530" s="27">
        <v>0</v>
      </c>
      <c r="L4530" s="27">
        <v>1</v>
      </c>
      <c r="M4530" s="27">
        <v>1</v>
      </c>
      <c r="N4530" s="27" t="s">
        <v>882</v>
      </c>
      <c r="O4530" s="30">
        <v>202004304</v>
      </c>
      <c r="P4530" s="22"/>
      <c r="Q4530" s="22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9"/>
    </row>
    <row r="4531" spans="1:29" x14ac:dyDescent="0.25">
      <c r="A4531" s="27">
        <v>1997</v>
      </c>
      <c r="B4531" s="27" t="s">
        <v>1879</v>
      </c>
      <c r="C4531" s="27" t="s">
        <v>676</v>
      </c>
      <c r="D4531" s="27" t="s">
        <v>901</v>
      </c>
      <c r="E4531" s="27" t="s">
        <v>1377</v>
      </c>
      <c r="F4531" s="28">
        <v>35668</v>
      </c>
      <c r="G4531" s="29">
        <v>0.48333333333333334</v>
      </c>
      <c r="H4531" s="28">
        <v>35668</v>
      </c>
      <c r="I4531" s="29">
        <v>0.50694444444444442</v>
      </c>
      <c r="J4531" s="27" t="s">
        <v>889</v>
      </c>
      <c r="K4531" s="27">
        <v>0</v>
      </c>
      <c r="L4531" s="27">
        <v>0.05</v>
      </c>
      <c r="M4531" s="27">
        <v>0.05</v>
      </c>
      <c r="N4531" s="27" t="s">
        <v>882</v>
      </c>
      <c r="O4531" s="30">
        <v>201905228</v>
      </c>
      <c r="P4531" s="22"/>
      <c r="Q4531" s="22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9"/>
    </row>
    <row r="4532" spans="1:29" x14ac:dyDescent="0.25">
      <c r="A4532" s="27">
        <v>1997</v>
      </c>
      <c r="B4532" s="27" t="s">
        <v>5218</v>
      </c>
      <c r="C4532" s="27" t="s">
        <v>674</v>
      </c>
      <c r="D4532" s="27" t="s">
        <v>4988</v>
      </c>
      <c r="E4532" s="27" t="s">
        <v>3865</v>
      </c>
      <c r="F4532" s="28">
        <v>35668</v>
      </c>
      <c r="G4532" s="29">
        <v>0.60416666666666663</v>
      </c>
      <c r="H4532" s="28">
        <v>35668</v>
      </c>
      <c r="I4532" s="29">
        <v>0.64583333333333337</v>
      </c>
      <c r="J4532" s="27" t="s">
        <v>889</v>
      </c>
      <c r="K4532" s="27">
        <v>0</v>
      </c>
      <c r="L4532" s="27">
        <v>0.05</v>
      </c>
      <c r="M4532" s="27">
        <v>0.05</v>
      </c>
      <c r="N4532" s="27" t="s">
        <v>882</v>
      </c>
      <c r="O4532" s="30">
        <v>201907424</v>
      </c>
      <c r="P4532" s="22"/>
      <c r="Q4532" s="22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9"/>
    </row>
    <row r="4533" spans="1:29" x14ac:dyDescent="0.25">
      <c r="A4533" s="27">
        <v>1997</v>
      </c>
      <c r="B4533" s="27" t="s">
        <v>1880</v>
      </c>
      <c r="C4533" s="27" t="s">
        <v>676</v>
      </c>
      <c r="D4533" s="27" t="s">
        <v>925</v>
      </c>
      <c r="E4533" s="27" t="s">
        <v>1160</v>
      </c>
      <c r="F4533" s="28">
        <v>35668</v>
      </c>
      <c r="G4533" s="29">
        <v>0.6791666666666667</v>
      </c>
      <c r="H4533" s="28">
        <v>35668</v>
      </c>
      <c r="I4533" s="29">
        <v>0.79861111111111116</v>
      </c>
      <c r="J4533" s="27" t="s">
        <v>889</v>
      </c>
      <c r="K4533" s="27">
        <v>0</v>
      </c>
      <c r="L4533" s="27">
        <v>1</v>
      </c>
      <c r="M4533" s="27">
        <v>1</v>
      </c>
      <c r="N4533" s="27" t="s">
        <v>882</v>
      </c>
      <c r="O4533" s="30">
        <v>201906454</v>
      </c>
      <c r="P4533" s="22"/>
      <c r="Q4533" s="22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9"/>
    </row>
    <row r="4534" spans="1:29" x14ac:dyDescent="0.25">
      <c r="A4534" s="27">
        <v>1997</v>
      </c>
      <c r="B4534" s="27" t="s">
        <v>1884</v>
      </c>
      <c r="C4534" s="27" t="s">
        <v>676</v>
      </c>
      <c r="D4534" s="27" t="s">
        <v>991</v>
      </c>
      <c r="E4534" s="27" t="s">
        <v>992</v>
      </c>
      <c r="F4534" s="28">
        <v>35668</v>
      </c>
      <c r="G4534" s="29">
        <v>0.69097222222222221</v>
      </c>
      <c r="H4534" s="28">
        <v>35668</v>
      </c>
      <c r="I4534" s="29">
        <v>0.72916666666666663</v>
      </c>
      <c r="J4534" s="27" t="s">
        <v>889</v>
      </c>
      <c r="K4534" s="27">
        <v>0</v>
      </c>
      <c r="L4534" s="27">
        <v>0.1</v>
      </c>
      <c r="M4534" s="27">
        <v>0.1</v>
      </c>
      <c r="N4534" s="27" t="s">
        <v>882</v>
      </c>
      <c r="O4534" s="30">
        <v>202006773</v>
      </c>
      <c r="P4534" s="22"/>
      <c r="Q4534" s="22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9"/>
    </row>
    <row r="4535" spans="1:29" x14ac:dyDescent="0.25">
      <c r="A4535" s="27">
        <v>1997</v>
      </c>
      <c r="B4535" s="27" t="s">
        <v>5209</v>
      </c>
      <c r="C4535" s="27" t="s">
        <v>674</v>
      </c>
      <c r="D4535" s="27" t="s">
        <v>3859</v>
      </c>
      <c r="E4535" s="27" t="s">
        <v>3993</v>
      </c>
      <c r="F4535" s="28">
        <v>35668</v>
      </c>
      <c r="G4535" s="29">
        <v>0.71180555555555547</v>
      </c>
      <c r="H4535" s="28">
        <v>35668</v>
      </c>
      <c r="I4535" s="29">
        <v>0.75347222222222221</v>
      </c>
      <c r="J4535" s="27" t="s">
        <v>889</v>
      </c>
      <c r="K4535" s="27">
        <v>0</v>
      </c>
      <c r="L4535" s="27">
        <v>0.2</v>
      </c>
      <c r="M4535" s="27">
        <v>0.2</v>
      </c>
      <c r="N4535" s="27" t="s">
        <v>882</v>
      </c>
      <c r="O4535" s="30">
        <v>202007042</v>
      </c>
      <c r="P4535" s="22"/>
      <c r="Q4535" s="22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9"/>
    </row>
    <row r="4536" spans="1:29" x14ac:dyDescent="0.25">
      <c r="A4536" s="27">
        <v>1997</v>
      </c>
      <c r="B4536" s="27" t="s">
        <v>5222</v>
      </c>
      <c r="C4536" s="27" t="s">
        <v>674</v>
      </c>
      <c r="D4536" s="27" t="s">
        <v>3859</v>
      </c>
      <c r="E4536" s="27" t="s">
        <v>807</v>
      </c>
      <c r="F4536" s="28">
        <v>35668</v>
      </c>
      <c r="G4536" s="29">
        <v>0.77083333333333337</v>
      </c>
      <c r="H4536" s="28">
        <v>35668</v>
      </c>
      <c r="I4536" s="29">
        <v>0.78819444444444453</v>
      </c>
      <c r="J4536" s="27" t="s">
        <v>889</v>
      </c>
      <c r="K4536" s="27">
        <v>0</v>
      </c>
      <c r="L4536" s="27">
        <v>0.01</v>
      </c>
      <c r="M4536" s="27">
        <v>0.01</v>
      </c>
      <c r="N4536" s="27" t="s">
        <v>882</v>
      </c>
      <c r="O4536" s="30">
        <v>201503727</v>
      </c>
      <c r="P4536" s="22"/>
      <c r="Q4536" s="22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9"/>
    </row>
    <row r="4537" spans="1:29" x14ac:dyDescent="0.25">
      <c r="A4537" s="27">
        <v>1997</v>
      </c>
      <c r="B4537" s="27" t="s">
        <v>5207</v>
      </c>
      <c r="C4537" s="27" t="s">
        <v>674</v>
      </c>
      <c r="D4537" s="27" t="s">
        <v>853</v>
      </c>
      <c r="E4537" s="27" t="s">
        <v>3891</v>
      </c>
      <c r="F4537" s="28">
        <v>35668</v>
      </c>
      <c r="G4537" s="29">
        <v>0.85416666666666663</v>
      </c>
      <c r="H4537" s="28">
        <v>35668</v>
      </c>
      <c r="I4537" s="29">
        <v>0.89027777777777783</v>
      </c>
      <c r="J4537" s="27" t="s">
        <v>889</v>
      </c>
      <c r="K4537" s="27">
        <v>0</v>
      </c>
      <c r="L4537" s="27">
        <v>0.08</v>
      </c>
      <c r="M4537" s="27">
        <v>0.08</v>
      </c>
      <c r="N4537" s="27" t="s">
        <v>882</v>
      </c>
      <c r="O4537" s="30">
        <v>201906665</v>
      </c>
      <c r="P4537" s="22"/>
      <c r="Q4537" s="22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9"/>
    </row>
    <row r="4538" spans="1:29" x14ac:dyDescent="0.25">
      <c r="A4538" s="27">
        <v>1997</v>
      </c>
      <c r="B4538" s="27" t="s">
        <v>1875</v>
      </c>
      <c r="C4538" s="27" t="s">
        <v>676</v>
      </c>
      <c r="D4538" s="27" t="s">
        <v>887</v>
      </c>
      <c r="E4538" s="27" t="s">
        <v>1369</v>
      </c>
      <c r="F4538" s="28">
        <v>35671</v>
      </c>
      <c r="G4538" s="29">
        <v>0.72222222222222221</v>
      </c>
      <c r="H4538" s="28">
        <v>35671</v>
      </c>
      <c r="I4538" s="29">
        <v>0.78194444444444444</v>
      </c>
      <c r="J4538" s="27" t="s">
        <v>889</v>
      </c>
      <c r="K4538" s="27">
        <v>0</v>
      </c>
      <c r="L4538" s="27">
        <v>0.2</v>
      </c>
      <c r="M4538" s="27">
        <v>0.2</v>
      </c>
      <c r="N4538" s="27" t="s">
        <v>882</v>
      </c>
      <c r="O4538" s="30">
        <v>202007629</v>
      </c>
      <c r="P4538" s="22"/>
      <c r="Q4538" s="22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9"/>
    </row>
    <row r="4539" spans="1:29" x14ac:dyDescent="0.25">
      <c r="A4539" s="27">
        <v>1997</v>
      </c>
      <c r="B4539" s="27" t="s">
        <v>2003</v>
      </c>
      <c r="C4539" s="27" t="s">
        <v>676</v>
      </c>
      <c r="D4539" s="27" t="s">
        <v>901</v>
      </c>
      <c r="E4539" s="27" t="s">
        <v>1382</v>
      </c>
      <c r="F4539" s="28">
        <v>35671</v>
      </c>
      <c r="G4539" s="29">
        <v>0.75416666666666676</v>
      </c>
      <c r="H4539" s="28">
        <v>35671</v>
      </c>
      <c r="I4539" s="29">
        <v>0.79166666666666663</v>
      </c>
      <c r="J4539" s="27" t="s">
        <v>889</v>
      </c>
      <c r="K4539" s="27">
        <v>0.1</v>
      </c>
      <c r="L4539" s="27">
        <v>0</v>
      </c>
      <c r="M4539" s="27">
        <v>0.1</v>
      </c>
      <c r="N4539" s="27" t="s">
        <v>882</v>
      </c>
      <c r="O4539" s="30">
        <v>202007163</v>
      </c>
      <c r="P4539" s="22"/>
      <c r="Q4539" s="22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9"/>
    </row>
    <row r="4540" spans="1:29" x14ac:dyDescent="0.25">
      <c r="A4540" s="27">
        <v>1997</v>
      </c>
      <c r="B4540" s="27" t="s">
        <v>5233</v>
      </c>
      <c r="C4540" s="27" t="s">
        <v>674</v>
      </c>
      <c r="D4540" s="27" t="s">
        <v>1248</v>
      </c>
      <c r="E4540" s="27" t="s">
        <v>3913</v>
      </c>
      <c r="F4540" s="28">
        <v>35671</v>
      </c>
      <c r="G4540" s="29">
        <v>0.89583333333333337</v>
      </c>
      <c r="H4540" s="28">
        <v>35671</v>
      </c>
      <c r="I4540" s="29">
        <v>0.94791666666666663</v>
      </c>
      <c r="J4540" s="27" t="s">
        <v>889</v>
      </c>
      <c r="K4540" s="27">
        <v>0</v>
      </c>
      <c r="L4540" s="27">
        <v>0.05</v>
      </c>
      <c r="M4540" s="27">
        <v>0.05</v>
      </c>
      <c r="N4540" s="27" t="s">
        <v>882</v>
      </c>
      <c r="O4540" s="30">
        <v>202007602</v>
      </c>
      <c r="P4540" s="22"/>
      <c r="Q4540" s="22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9"/>
    </row>
    <row r="4541" spans="1:29" x14ac:dyDescent="0.25">
      <c r="A4541" s="27">
        <v>1997</v>
      </c>
      <c r="B4541" s="27" t="s">
        <v>1878</v>
      </c>
      <c r="C4541" s="27" t="s">
        <v>676</v>
      </c>
      <c r="D4541" s="27" t="s">
        <v>893</v>
      </c>
      <c r="E4541" s="27" t="s">
        <v>1037</v>
      </c>
      <c r="F4541" s="28">
        <v>35672</v>
      </c>
      <c r="G4541" s="29">
        <v>0.57986111111111105</v>
      </c>
      <c r="H4541" s="28">
        <v>35672</v>
      </c>
      <c r="I4541" s="29">
        <v>0.65972222222222221</v>
      </c>
      <c r="J4541" s="27" t="s">
        <v>889</v>
      </c>
      <c r="K4541" s="27">
        <v>0.15</v>
      </c>
      <c r="L4541" s="27">
        <v>0</v>
      </c>
      <c r="M4541" s="27">
        <v>0.15</v>
      </c>
      <c r="N4541" s="27" t="s">
        <v>882</v>
      </c>
      <c r="O4541" s="30">
        <v>201907035</v>
      </c>
      <c r="P4541" s="22"/>
      <c r="Q4541" s="22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9"/>
    </row>
    <row r="4542" spans="1:29" x14ac:dyDescent="0.25">
      <c r="A4542" s="27">
        <v>1997</v>
      </c>
      <c r="B4542" s="27" t="s">
        <v>1875</v>
      </c>
      <c r="C4542" s="27" t="s">
        <v>676</v>
      </c>
      <c r="D4542" s="27" t="s">
        <v>887</v>
      </c>
      <c r="E4542" s="27" t="s">
        <v>1369</v>
      </c>
      <c r="F4542" s="28">
        <v>35672</v>
      </c>
      <c r="G4542" s="29">
        <v>0.58819444444444446</v>
      </c>
      <c r="H4542" s="28">
        <v>35672</v>
      </c>
      <c r="I4542" s="29">
        <v>0.89583333333333337</v>
      </c>
      <c r="J4542" s="27" t="s">
        <v>889</v>
      </c>
      <c r="K4542" s="27">
        <v>0</v>
      </c>
      <c r="L4542" s="27">
        <v>0.25</v>
      </c>
      <c r="M4542" s="27">
        <v>0.25</v>
      </c>
      <c r="N4542" s="27" t="s">
        <v>882</v>
      </c>
      <c r="O4542" s="30">
        <v>201308099</v>
      </c>
      <c r="P4542" s="22"/>
      <c r="Q4542" s="22"/>
      <c r="R4542" s="16"/>
      <c r="S4542" s="16"/>
      <c r="T4542" s="16"/>
      <c r="U4542" s="16"/>
      <c r="V4542" s="16"/>
      <c r="W4542" s="16"/>
      <c r="X4542" s="16"/>
      <c r="Y4542" s="16"/>
      <c r="Z4542" s="16"/>
      <c r="AA4542" s="16"/>
      <c r="AB4542" s="16"/>
      <c r="AC4542" s="19"/>
    </row>
    <row r="4543" spans="1:29" x14ac:dyDescent="0.25">
      <c r="A4543" s="27">
        <v>1997</v>
      </c>
      <c r="B4543" s="27" t="s">
        <v>5233</v>
      </c>
      <c r="C4543" s="27" t="s">
        <v>674</v>
      </c>
      <c r="D4543" s="27" t="s">
        <v>1248</v>
      </c>
      <c r="E4543" s="27" t="s">
        <v>3913</v>
      </c>
      <c r="F4543" s="28">
        <v>35672</v>
      </c>
      <c r="G4543" s="29">
        <v>0.63888888888888895</v>
      </c>
      <c r="H4543" s="28">
        <v>35672</v>
      </c>
      <c r="I4543" s="29">
        <v>0.72222222222222221</v>
      </c>
      <c r="J4543" s="27" t="s">
        <v>889</v>
      </c>
      <c r="K4543" s="27">
        <v>0</v>
      </c>
      <c r="L4543" s="27">
        <v>1</v>
      </c>
      <c r="M4543" s="27">
        <v>1</v>
      </c>
      <c r="N4543" s="27" t="s">
        <v>882</v>
      </c>
      <c r="O4543" s="30">
        <v>201906031</v>
      </c>
      <c r="P4543" s="22"/>
      <c r="Q4543" s="22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9"/>
    </row>
    <row r="4544" spans="1:29" x14ac:dyDescent="0.25">
      <c r="A4544" s="27">
        <v>1997</v>
      </c>
      <c r="B4544" s="27" t="s">
        <v>5203</v>
      </c>
      <c r="C4544" s="27" t="s">
        <v>674</v>
      </c>
      <c r="D4544" s="27" t="s">
        <v>3841</v>
      </c>
      <c r="E4544" s="27" t="s">
        <v>4063</v>
      </c>
      <c r="F4544" s="28">
        <v>35672</v>
      </c>
      <c r="G4544" s="29">
        <v>0.64930555555555558</v>
      </c>
      <c r="H4544" s="28">
        <v>35672</v>
      </c>
      <c r="I4544" s="29">
        <v>0.69791666666666663</v>
      </c>
      <c r="J4544" s="27" t="s">
        <v>889</v>
      </c>
      <c r="K4544" s="27">
        <v>0</v>
      </c>
      <c r="L4544" s="27">
        <v>0.1</v>
      </c>
      <c r="M4544" s="27">
        <v>0.1</v>
      </c>
      <c r="N4544" s="27" t="s">
        <v>882</v>
      </c>
      <c r="O4544" s="30">
        <v>202008323</v>
      </c>
      <c r="P4544" s="22"/>
      <c r="Q4544" s="22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6"/>
      <c r="AB4544" s="16"/>
      <c r="AC4544" s="19"/>
    </row>
    <row r="4545" spans="1:29" x14ac:dyDescent="0.25">
      <c r="A4545" s="27">
        <v>1997</v>
      </c>
      <c r="B4545" s="27" t="s">
        <v>5304</v>
      </c>
      <c r="C4545" s="27" t="s">
        <v>674</v>
      </c>
      <c r="D4545" s="27" t="s">
        <v>4037</v>
      </c>
      <c r="E4545" s="27" t="s">
        <v>822</v>
      </c>
      <c r="F4545" s="28">
        <v>35672</v>
      </c>
      <c r="G4545" s="29">
        <v>0.74652777777777779</v>
      </c>
      <c r="H4545" s="28">
        <v>35672</v>
      </c>
      <c r="I4545" s="29">
        <v>0.78472222222222221</v>
      </c>
      <c r="J4545" s="27" t="s">
        <v>889</v>
      </c>
      <c r="K4545" s="27">
        <v>0</v>
      </c>
      <c r="L4545" s="27">
        <v>0.03</v>
      </c>
      <c r="M4545" s="27">
        <v>0.03</v>
      </c>
      <c r="N4545" s="27" t="s">
        <v>882</v>
      </c>
      <c r="O4545" s="30">
        <v>202102696</v>
      </c>
      <c r="P4545" s="22"/>
      <c r="Q4545" s="22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9"/>
    </row>
    <row r="4546" spans="1:29" x14ac:dyDescent="0.25">
      <c r="A4546" s="27">
        <v>1997</v>
      </c>
      <c r="B4546" s="27" t="s">
        <v>1874</v>
      </c>
      <c r="C4546" s="27" t="s">
        <v>676</v>
      </c>
      <c r="D4546" s="27" t="s">
        <v>991</v>
      </c>
      <c r="E4546" s="27" t="s">
        <v>992</v>
      </c>
      <c r="F4546" s="28">
        <v>35672</v>
      </c>
      <c r="G4546" s="29">
        <v>0.93402777777777779</v>
      </c>
      <c r="H4546" s="28">
        <v>35672</v>
      </c>
      <c r="I4546" s="29">
        <v>0.95833333333333337</v>
      </c>
      <c r="J4546" s="27" t="s">
        <v>889</v>
      </c>
      <c r="K4546" s="27">
        <v>0</v>
      </c>
      <c r="L4546" s="27">
        <v>0.01</v>
      </c>
      <c r="M4546" s="27">
        <v>0.01</v>
      </c>
      <c r="N4546" s="27" t="s">
        <v>882</v>
      </c>
      <c r="O4546" s="30">
        <v>201806849</v>
      </c>
      <c r="P4546" s="22"/>
      <c r="Q4546" s="22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9"/>
    </row>
    <row r="4547" spans="1:29" x14ac:dyDescent="0.25">
      <c r="A4547" s="27">
        <v>1997</v>
      </c>
      <c r="B4547" s="27" t="s">
        <v>1873</v>
      </c>
      <c r="C4547" s="27" t="s">
        <v>676</v>
      </c>
      <c r="D4547" s="27" t="s">
        <v>901</v>
      </c>
      <c r="E4547" s="27" t="s">
        <v>1389</v>
      </c>
      <c r="F4547" s="28">
        <v>35674</v>
      </c>
      <c r="G4547" s="29">
        <v>0.66319444444444442</v>
      </c>
      <c r="H4547" s="28">
        <v>35674</v>
      </c>
      <c r="I4547" s="29">
        <v>0.69444444444444453</v>
      </c>
      <c r="J4547" s="27" t="s">
        <v>889</v>
      </c>
      <c r="K4547" s="27">
        <v>0</v>
      </c>
      <c r="L4547" s="27">
        <v>0.05</v>
      </c>
      <c r="M4547" s="27">
        <v>0.05</v>
      </c>
      <c r="N4547" s="27" t="s">
        <v>882</v>
      </c>
      <c r="O4547" s="30">
        <v>201604686</v>
      </c>
      <c r="P4547" s="22"/>
      <c r="Q4547" s="22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9"/>
    </row>
    <row r="4548" spans="1:29" x14ac:dyDescent="0.25">
      <c r="A4548" s="27">
        <v>1997</v>
      </c>
      <c r="B4548" s="27" t="s">
        <v>3622</v>
      </c>
      <c r="C4548" s="27" t="s">
        <v>3569</v>
      </c>
      <c r="D4548" s="27" t="s">
        <v>3576</v>
      </c>
      <c r="E4548" s="27" t="s">
        <v>3623</v>
      </c>
      <c r="F4548" s="28">
        <v>35674</v>
      </c>
      <c r="G4548" s="29">
        <v>0.66805555555555562</v>
      </c>
      <c r="H4548" s="28">
        <v>35674</v>
      </c>
      <c r="I4548" s="29">
        <v>0.69444444444444453</v>
      </c>
      <c r="J4548" s="27" t="s">
        <v>889</v>
      </c>
      <c r="K4548" s="27">
        <v>0</v>
      </c>
      <c r="L4548" s="27">
        <v>7.4999999999999997E-3</v>
      </c>
      <c r="M4548" s="27">
        <v>7.4999999999999997E-3</v>
      </c>
      <c r="N4548" s="27" t="s">
        <v>882</v>
      </c>
      <c r="O4548" s="30">
        <v>202007036</v>
      </c>
      <c r="P4548" s="22"/>
      <c r="Q4548" s="22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6"/>
      <c r="AB4548" s="16"/>
      <c r="AC4548" s="19"/>
    </row>
    <row r="4549" spans="1:29" x14ac:dyDescent="0.25">
      <c r="A4549" s="27">
        <v>1997</v>
      </c>
      <c r="B4549" s="27" t="s">
        <v>1872</v>
      </c>
      <c r="C4549" s="27" t="s">
        <v>676</v>
      </c>
      <c r="D4549" s="27" t="s">
        <v>905</v>
      </c>
      <c r="E4549" s="27" t="s">
        <v>1110</v>
      </c>
      <c r="F4549" s="28">
        <v>35674</v>
      </c>
      <c r="G4549" s="29">
        <v>0.75</v>
      </c>
      <c r="H4549" s="28">
        <v>35674</v>
      </c>
      <c r="I4549" s="29">
        <v>0.84722222222222221</v>
      </c>
      <c r="J4549" s="27" t="s">
        <v>889</v>
      </c>
      <c r="K4549" s="27">
        <v>0</v>
      </c>
      <c r="L4549" s="27">
        <v>0.06</v>
      </c>
      <c r="M4549" s="27">
        <v>0.06</v>
      </c>
      <c r="N4549" s="27" t="s">
        <v>882</v>
      </c>
      <c r="O4549" s="30">
        <v>202110018</v>
      </c>
      <c r="P4549" s="22"/>
      <c r="Q4549" s="22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9"/>
    </row>
    <row r="4550" spans="1:29" x14ac:dyDescent="0.25">
      <c r="A4550" s="27">
        <v>1997</v>
      </c>
      <c r="B4550" s="27" t="s">
        <v>2706</v>
      </c>
      <c r="C4550" s="27" t="s">
        <v>2231</v>
      </c>
      <c r="D4550" s="27" t="s">
        <v>2571</v>
      </c>
      <c r="E4550" s="27" t="s">
        <v>2393</v>
      </c>
      <c r="F4550" s="28">
        <v>35674</v>
      </c>
      <c r="G4550" s="29">
        <v>0.7597222222222223</v>
      </c>
      <c r="H4550" s="28">
        <v>35674</v>
      </c>
      <c r="I4550" s="29">
        <v>0.8125</v>
      </c>
      <c r="J4550" s="27"/>
      <c r="K4550" s="27">
        <v>0.12</v>
      </c>
      <c r="L4550" s="27">
        <v>0</v>
      </c>
      <c r="M4550" s="27">
        <v>0.12</v>
      </c>
      <c r="N4550" s="27" t="s">
        <v>2163</v>
      </c>
      <c r="O4550" s="30">
        <v>201806629</v>
      </c>
      <c r="P4550" s="22"/>
      <c r="Q4550" s="22"/>
      <c r="R4550" s="16"/>
      <c r="S4550" s="16"/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9"/>
    </row>
    <row r="4551" spans="1:29" x14ac:dyDescent="0.25">
      <c r="A4551" s="27">
        <v>1997</v>
      </c>
      <c r="B4551" s="27" t="s">
        <v>2671</v>
      </c>
      <c r="C4551" s="27" t="s">
        <v>2231</v>
      </c>
      <c r="D4551" s="27" t="s">
        <v>2268</v>
      </c>
      <c r="E4551" s="27" t="s">
        <v>2359</v>
      </c>
      <c r="F4551" s="28">
        <v>35675</v>
      </c>
      <c r="G4551" s="29">
        <v>0.11666666666666665</v>
      </c>
      <c r="H4551" s="28">
        <v>35675</v>
      </c>
      <c r="I4551" s="29">
        <v>0.19027777777777777</v>
      </c>
      <c r="J4551" s="27"/>
      <c r="K4551" s="27">
        <v>0.1</v>
      </c>
      <c r="L4551" s="27">
        <v>0.04</v>
      </c>
      <c r="M4551" s="27">
        <v>0.14000000000000001</v>
      </c>
      <c r="N4551" s="27" t="s">
        <v>2163</v>
      </c>
      <c r="O4551" s="30">
        <v>201804514</v>
      </c>
      <c r="P4551" s="22"/>
      <c r="Q4551" s="22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9"/>
    </row>
    <row r="4552" spans="1:29" x14ac:dyDescent="0.25">
      <c r="A4552" s="27">
        <v>1997</v>
      </c>
      <c r="B4552" s="27" t="s">
        <v>1870</v>
      </c>
      <c r="C4552" s="27" t="s">
        <v>676</v>
      </c>
      <c r="D4552" s="27" t="s">
        <v>1004</v>
      </c>
      <c r="E4552" s="27" t="s">
        <v>1625</v>
      </c>
      <c r="F4552" s="28">
        <v>35675</v>
      </c>
      <c r="G4552" s="29">
        <v>0.42708333333333331</v>
      </c>
      <c r="H4552" s="28">
        <v>35675</v>
      </c>
      <c r="I4552" s="29">
        <v>0.4513888888888889</v>
      </c>
      <c r="J4552" s="27" t="s">
        <v>889</v>
      </c>
      <c r="K4552" s="27">
        <v>0</v>
      </c>
      <c r="L4552" s="27">
        <v>0.01</v>
      </c>
      <c r="M4552" s="27">
        <v>0.01</v>
      </c>
      <c r="N4552" s="27" t="s">
        <v>882</v>
      </c>
      <c r="O4552" s="30">
        <v>201904908</v>
      </c>
      <c r="P4552" s="22"/>
      <c r="Q4552" s="22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9"/>
    </row>
    <row r="4553" spans="1:29" x14ac:dyDescent="0.25">
      <c r="A4553" s="27">
        <v>1997</v>
      </c>
      <c r="B4553" s="27" t="s">
        <v>1871</v>
      </c>
      <c r="C4553" s="27" t="s">
        <v>676</v>
      </c>
      <c r="D4553" s="27" t="s">
        <v>901</v>
      </c>
      <c r="E4553" s="27" t="s">
        <v>1835</v>
      </c>
      <c r="F4553" s="28">
        <v>35675</v>
      </c>
      <c r="G4553" s="29">
        <v>0.53472222222222221</v>
      </c>
      <c r="H4553" s="28">
        <v>35675</v>
      </c>
      <c r="I4553" s="29">
        <v>0.67708333333333337</v>
      </c>
      <c r="J4553" s="27" t="s">
        <v>889</v>
      </c>
      <c r="K4553" s="27">
        <v>0</v>
      </c>
      <c r="L4553" s="27">
        <v>0.5</v>
      </c>
      <c r="M4553" s="27">
        <v>0.5</v>
      </c>
      <c r="N4553" s="27" t="s">
        <v>882</v>
      </c>
      <c r="O4553" s="30">
        <v>201908633</v>
      </c>
      <c r="P4553" s="22"/>
      <c r="Q4553" s="22"/>
      <c r="R4553" s="16"/>
      <c r="S4553" s="16"/>
      <c r="T4553" s="16"/>
      <c r="U4553" s="16"/>
      <c r="V4553" s="16"/>
      <c r="W4553" s="16"/>
      <c r="X4553" s="16"/>
      <c r="Y4553" s="16"/>
      <c r="Z4553" s="16"/>
      <c r="AA4553" s="16"/>
      <c r="AB4553" s="16"/>
      <c r="AC4553" s="19"/>
    </row>
    <row r="4554" spans="1:29" x14ac:dyDescent="0.25">
      <c r="A4554" s="27">
        <v>1997</v>
      </c>
      <c r="B4554" s="27" t="s">
        <v>5201</v>
      </c>
      <c r="C4554" s="27" t="s">
        <v>674</v>
      </c>
      <c r="D4554" s="27" t="s">
        <v>3830</v>
      </c>
      <c r="E4554" s="27" t="s">
        <v>805</v>
      </c>
      <c r="F4554" s="28">
        <v>35675</v>
      </c>
      <c r="G4554" s="29">
        <v>0.70486111111111116</v>
      </c>
      <c r="H4554" s="28">
        <v>35675</v>
      </c>
      <c r="I4554" s="29">
        <v>0.72916666666666663</v>
      </c>
      <c r="J4554" s="27" t="s">
        <v>889</v>
      </c>
      <c r="K4554" s="27">
        <v>0</v>
      </c>
      <c r="L4554" s="27">
        <v>0.02</v>
      </c>
      <c r="M4554" s="27">
        <v>0.02</v>
      </c>
      <c r="N4554" s="27" t="s">
        <v>882</v>
      </c>
      <c r="O4554" s="27">
        <v>202112345</v>
      </c>
      <c r="P4554" s="22"/>
      <c r="Q4554" s="22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9"/>
    </row>
    <row r="4555" spans="1:29" x14ac:dyDescent="0.25">
      <c r="A4555" s="27">
        <v>1997</v>
      </c>
      <c r="B4555" s="27" t="s">
        <v>1867</v>
      </c>
      <c r="C4555" s="27" t="s">
        <v>676</v>
      </c>
      <c r="D4555" s="27" t="s">
        <v>991</v>
      </c>
      <c r="E4555" s="27" t="s">
        <v>992</v>
      </c>
      <c r="F4555" s="28">
        <v>35675</v>
      </c>
      <c r="G4555" s="29">
        <v>0.72222222222222221</v>
      </c>
      <c r="H4555" s="28">
        <v>35675</v>
      </c>
      <c r="I4555" s="29">
        <v>0.74652777777777779</v>
      </c>
      <c r="J4555" s="27" t="s">
        <v>889</v>
      </c>
      <c r="K4555" s="27">
        <v>0</v>
      </c>
      <c r="L4555" s="27">
        <v>0.01</v>
      </c>
      <c r="M4555" s="27">
        <v>0.01</v>
      </c>
      <c r="N4555" s="27" t="s">
        <v>882</v>
      </c>
      <c r="O4555" s="30">
        <v>201608611</v>
      </c>
      <c r="P4555" s="22"/>
      <c r="Q4555" s="22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9"/>
    </row>
    <row r="4556" spans="1:29" x14ac:dyDescent="0.25">
      <c r="A4556" s="27">
        <v>1997</v>
      </c>
      <c r="B4556" s="27" t="s">
        <v>5202</v>
      </c>
      <c r="C4556" s="27" t="s">
        <v>674</v>
      </c>
      <c r="D4556" s="27" t="s">
        <v>3859</v>
      </c>
      <c r="E4556" s="27" t="s">
        <v>3897</v>
      </c>
      <c r="F4556" s="28">
        <v>35675</v>
      </c>
      <c r="G4556" s="29">
        <v>0.72916666666666663</v>
      </c>
      <c r="H4556" s="28">
        <v>35675</v>
      </c>
      <c r="I4556" s="29">
        <v>0.75347222222222221</v>
      </c>
      <c r="J4556" s="27" t="s">
        <v>889</v>
      </c>
      <c r="K4556" s="27">
        <v>0</v>
      </c>
      <c r="L4556" s="27">
        <v>0.03</v>
      </c>
      <c r="M4556" s="27">
        <v>0.03</v>
      </c>
      <c r="N4556" s="27" t="s">
        <v>882</v>
      </c>
      <c r="O4556" s="30">
        <v>202008703</v>
      </c>
      <c r="P4556" s="22"/>
      <c r="Q4556" s="22"/>
      <c r="R4556" s="16"/>
      <c r="S4556" s="16"/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9"/>
    </row>
    <row r="4557" spans="1:29" x14ac:dyDescent="0.25">
      <c r="A4557" s="27">
        <v>1997</v>
      </c>
      <c r="B4557" s="27" t="s">
        <v>5202</v>
      </c>
      <c r="C4557" s="27" t="s">
        <v>674</v>
      </c>
      <c r="D4557" s="27" t="s">
        <v>3859</v>
      </c>
      <c r="E4557" s="27" t="s">
        <v>3897</v>
      </c>
      <c r="F4557" s="28">
        <v>35675</v>
      </c>
      <c r="G4557" s="29">
        <v>0.83333333333333337</v>
      </c>
      <c r="H4557" s="28">
        <v>35675</v>
      </c>
      <c r="I4557" s="29">
        <v>0.85763888888888884</v>
      </c>
      <c r="J4557" s="27" t="s">
        <v>889</v>
      </c>
      <c r="K4557" s="27">
        <v>0</v>
      </c>
      <c r="L4557" s="27">
        <v>0.03</v>
      </c>
      <c r="M4557" s="27">
        <v>0.03</v>
      </c>
      <c r="N4557" s="27" t="s">
        <v>882</v>
      </c>
      <c r="O4557" s="30">
        <v>202007519</v>
      </c>
      <c r="P4557" s="22"/>
      <c r="Q4557" s="22"/>
      <c r="R4557" s="16"/>
      <c r="S4557" s="16"/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9"/>
    </row>
    <row r="4558" spans="1:29" x14ac:dyDescent="0.25">
      <c r="A4558" s="27">
        <v>1997</v>
      </c>
      <c r="B4558" s="27" t="s">
        <v>1865</v>
      </c>
      <c r="C4558" s="27" t="s">
        <v>676</v>
      </c>
      <c r="D4558" s="27" t="s">
        <v>898</v>
      </c>
      <c r="E4558" s="27" t="s">
        <v>1605</v>
      </c>
      <c r="F4558" s="28">
        <v>35676</v>
      </c>
      <c r="G4558" s="29">
        <v>0.44444444444444442</v>
      </c>
      <c r="H4558" s="28">
        <v>35676</v>
      </c>
      <c r="I4558" s="29">
        <v>0.51388888888888895</v>
      </c>
      <c r="J4558" s="27" t="s">
        <v>889</v>
      </c>
      <c r="K4558" s="27">
        <v>0</v>
      </c>
      <c r="L4558" s="27">
        <v>0.02</v>
      </c>
      <c r="M4558" s="27">
        <v>0.02</v>
      </c>
      <c r="N4558" s="27" t="s">
        <v>882</v>
      </c>
      <c r="O4558" s="30">
        <v>201707235</v>
      </c>
      <c r="P4558" s="22"/>
      <c r="Q4558" s="22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9"/>
    </row>
    <row r="4559" spans="1:29" x14ac:dyDescent="0.25">
      <c r="A4559" s="27">
        <v>1997</v>
      </c>
      <c r="B4559" s="27" t="s">
        <v>5199</v>
      </c>
      <c r="C4559" s="27" t="s">
        <v>674</v>
      </c>
      <c r="D4559" s="27" t="s">
        <v>1248</v>
      </c>
      <c r="E4559" s="27" t="s">
        <v>4461</v>
      </c>
      <c r="F4559" s="28">
        <v>35676</v>
      </c>
      <c r="G4559" s="29">
        <v>0.47916666666666669</v>
      </c>
      <c r="H4559" s="28">
        <v>35676</v>
      </c>
      <c r="I4559" s="29">
        <v>0.72569444444444453</v>
      </c>
      <c r="J4559" s="27" t="s">
        <v>889</v>
      </c>
      <c r="K4559" s="27">
        <v>0</v>
      </c>
      <c r="L4559" s="27">
        <v>1</v>
      </c>
      <c r="M4559" s="27">
        <v>1</v>
      </c>
      <c r="N4559" s="27" t="s">
        <v>882</v>
      </c>
      <c r="O4559" s="30">
        <v>202005528</v>
      </c>
      <c r="P4559" s="22"/>
      <c r="Q4559" s="22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9"/>
    </row>
    <row r="4560" spans="1:29" x14ac:dyDescent="0.25">
      <c r="A4560" s="27">
        <v>1997</v>
      </c>
      <c r="B4560" s="27" t="s">
        <v>1860</v>
      </c>
      <c r="C4560" s="27" t="s">
        <v>676</v>
      </c>
      <c r="D4560" s="27" t="s">
        <v>891</v>
      </c>
      <c r="E4560" s="27" t="s">
        <v>998</v>
      </c>
      <c r="F4560" s="28">
        <v>35676</v>
      </c>
      <c r="G4560" s="29">
        <v>0.5</v>
      </c>
      <c r="H4560" s="28">
        <v>35676</v>
      </c>
      <c r="I4560" s="29">
        <v>0.59722222222222221</v>
      </c>
      <c r="J4560" s="27" t="s">
        <v>889</v>
      </c>
      <c r="K4560" s="27">
        <v>0</v>
      </c>
      <c r="L4560" s="27">
        <v>1</v>
      </c>
      <c r="M4560" s="27">
        <v>1</v>
      </c>
      <c r="N4560" s="27" t="s">
        <v>882</v>
      </c>
      <c r="O4560" s="30">
        <v>201904952</v>
      </c>
      <c r="P4560" s="22"/>
      <c r="Q4560" s="22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9"/>
    </row>
    <row r="4561" spans="1:29" x14ac:dyDescent="0.25">
      <c r="A4561" s="27">
        <v>1997</v>
      </c>
      <c r="B4561" s="27" t="s">
        <v>2013</v>
      </c>
      <c r="C4561" s="27" t="s">
        <v>676</v>
      </c>
      <c r="D4561" s="27" t="s">
        <v>914</v>
      </c>
      <c r="E4561" s="27" t="s">
        <v>1186</v>
      </c>
      <c r="F4561" s="28">
        <v>35676</v>
      </c>
      <c r="G4561" s="29">
        <v>0.5625</v>
      </c>
      <c r="H4561" s="28">
        <v>35676</v>
      </c>
      <c r="I4561" s="29">
        <v>0.58333333333333337</v>
      </c>
      <c r="J4561" s="27" t="s">
        <v>889</v>
      </c>
      <c r="K4561" s="27">
        <v>0</v>
      </c>
      <c r="L4561" s="27">
        <v>0.1</v>
      </c>
      <c r="M4561" s="27">
        <v>0.1</v>
      </c>
      <c r="N4561" s="27" t="s">
        <v>882</v>
      </c>
      <c r="O4561" s="30">
        <v>202006012</v>
      </c>
      <c r="P4561" s="22"/>
      <c r="Q4561" s="22"/>
      <c r="R4561" s="16"/>
      <c r="S4561" s="16"/>
      <c r="T4561" s="16"/>
      <c r="U4561" s="16"/>
      <c r="V4561" s="16"/>
      <c r="W4561" s="16"/>
      <c r="X4561" s="16"/>
      <c r="Y4561" s="16"/>
      <c r="Z4561" s="16"/>
      <c r="AA4561" s="16"/>
      <c r="AB4561" s="16"/>
      <c r="AC4561" s="19"/>
    </row>
    <row r="4562" spans="1:29" x14ac:dyDescent="0.25">
      <c r="A4562" s="27">
        <v>1997</v>
      </c>
      <c r="B4562" s="27" t="s">
        <v>1866</v>
      </c>
      <c r="C4562" s="27" t="s">
        <v>676</v>
      </c>
      <c r="D4562" s="27" t="s">
        <v>901</v>
      </c>
      <c r="E4562" s="27" t="s">
        <v>1666</v>
      </c>
      <c r="F4562" s="28">
        <v>35676</v>
      </c>
      <c r="G4562" s="29">
        <v>0.56597222222222221</v>
      </c>
      <c r="H4562" s="28">
        <v>35676</v>
      </c>
      <c r="I4562" s="29">
        <v>0.57638888888888895</v>
      </c>
      <c r="J4562" s="27" t="s">
        <v>889</v>
      </c>
      <c r="K4562" s="27">
        <v>0</v>
      </c>
      <c r="L4562" s="27">
        <v>0.03</v>
      </c>
      <c r="M4562" s="27">
        <v>0.03</v>
      </c>
      <c r="N4562" s="27" t="s">
        <v>882</v>
      </c>
      <c r="O4562" s="30">
        <v>202006757</v>
      </c>
      <c r="P4562" s="22"/>
      <c r="Q4562" s="22"/>
      <c r="R4562" s="16"/>
      <c r="S4562" s="16"/>
      <c r="T4562" s="16"/>
      <c r="U4562" s="16"/>
      <c r="V4562" s="16"/>
      <c r="W4562" s="16"/>
      <c r="X4562" s="16"/>
      <c r="Y4562" s="16"/>
      <c r="Z4562" s="16"/>
      <c r="AA4562" s="16"/>
      <c r="AB4562" s="16"/>
      <c r="AC4562" s="19"/>
    </row>
    <row r="4563" spans="1:29" x14ac:dyDescent="0.25">
      <c r="A4563" s="27">
        <v>1997</v>
      </c>
      <c r="B4563" s="27" t="s">
        <v>1866</v>
      </c>
      <c r="C4563" s="27" t="s">
        <v>676</v>
      </c>
      <c r="D4563" s="27" t="s">
        <v>901</v>
      </c>
      <c r="E4563" s="27" t="s">
        <v>1666</v>
      </c>
      <c r="F4563" s="28">
        <v>35676</v>
      </c>
      <c r="G4563" s="29">
        <v>0.56597222222222221</v>
      </c>
      <c r="H4563" s="28">
        <v>35676</v>
      </c>
      <c r="I4563" s="29">
        <v>0.65625</v>
      </c>
      <c r="J4563" s="27" t="s">
        <v>889</v>
      </c>
      <c r="K4563" s="27">
        <v>0</v>
      </c>
      <c r="L4563" s="27">
        <v>0.5</v>
      </c>
      <c r="M4563" s="27">
        <v>0.5</v>
      </c>
      <c r="N4563" s="27" t="s">
        <v>882</v>
      </c>
      <c r="O4563" s="30">
        <v>202102714</v>
      </c>
      <c r="P4563" s="22"/>
      <c r="Q4563" s="22"/>
      <c r="R4563" s="16"/>
      <c r="S4563" s="16"/>
      <c r="T4563" s="16"/>
      <c r="U4563" s="16"/>
      <c r="V4563" s="16"/>
      <c r="W4563" s="16"/>
      <c r="X4563" s="16"/>
      <c r="Y4563" s="16"/>
      <c r="Z4563" s="16"/>
      <c r="AA4563" s="16"/>
      <c r="AB4563" s="16"/>
      <c r="AC4563" s="19"/>
    </row>
    <row r="4564" spans="1:29" x14ac:dyDescent="0.25">
      <c r="A4564" s="27">
        <v>1997</v>
      </c>
      <c r="B4564" s="27" t="s">
        <v>1868</v>
      </c>
      <c r="C4564" s="27" t="s">
        <v>676</v>
      </c>
      <c r="D4564" s="27" t="s">
        <v>901</v>
      </c>
      <c r="E4564" s="27" t="s">
        <v>1835</v>
      </c>
      <c r="F4564" s="28">
        <v>35676</v>
      </c>
      <c r="G4564" s="29">
        <v>0.57291666666666663</v>
      </c>
      <c r="H4564" s="28">
        <v>35676</v>
      </c>
      <c r="I4564" s="29">
        <v>0.61458333333333337</v>
      </c>
      <c r="J4564" s="27" t="s">
        <v>889</v>
      </c>
      <c r="K4564" s="27">
        <v>0</v>
      </c>
      <c r="L4564" s="27">
        <v>0.4</v>
      </c>
      <c r="M4564" s="27">
        <v>0.4</v>
      </c>
      <c r="N4564" s="27" t="s">
        <v>882</v>
      </c>
      <c r="O4564" s="30">
        <v>201806757</v>
      </c>
      <c r="P4564" s="22"/>
      <c r="Q4564" s="22"/>
      <c r="R4564" s="16"/>
      <c r="S4564" s="16"/>
      <c r="T4564" s="16"/>
      <c r="U4564" s="16"/>
      <c r="V4564" s="16"/>
      <c r="W4564" s="16"/>
      <c r="X4564" s="16"/>
      <c r="Y4564" s="16"/>
      <c r="Z4564" s="16"/>
      <c r="AA4564" s="16"/>
      <c r="AB4564" s="16"/>
      <c r="AC4564" s="19"/>
    </row>
    <row r="4565" spans="1:29" x14ac:dyDescent="0.25">
      <c r="A4565" s="27">
        <v>1997</v>
      </c>
      <c r="B4565" s="27" t="s">
        <v>1864</v>
      </c>
      <c r="C4565" s="27" t="s">
        <v>676</v>
      </c>
      <c r="D4565" s="27" t="s">
        <v>893</v>
      </c>
      <c r="E4565" s="27" t="s">
        <v>1329</v>
      </c>
      <c r="F4565" s="28">
        <v>35676</v>
      </c>
      <c r="G4565" s="29">
        <v>0.57986111111111105</v>
      </c>
      <c r="H4565" s="28">
        <v>35676</v>
      </c>
      <c r="I4565" s="29">
        <v>0.73611111111111116</v>
      </c>
      <c r="J4565" s="27" t="s">
        <v>889</v>
      </c>
      <c r="K4565" s="27">
        <v>0</v>
      </c>
      <c r="L4565" s="27">
        <v>2.5</v>
      </c>
      <c r="M4565" s="27">
        <v>2.5</v>
      </c>
      <c r="N4565" s="27" t="s">
        <v>882</v>
      </c>
      <c r="O4565" s="30">
        <v>201506449</v>
      </c>
      <c r="P4565" s="22"/>
      <c r="Q4565" s="22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9"/>
    </row>
    <row r="4566" spans="1:29" x14ac:dyDescent="0.25">
      <c r="A4566" s="27">
        <v>1997</v>
      </c>
      <c r="B4566" s="27" t="s">
        <v>1865</v>
      </c>
      <c r="C4566" s="27" t="s">
        <v>676</v>
      </c>
      <c r="D4566" s="27" t="s">
        <v>898</v>
      </c>
      <c r="E4566" s="27" t="s">
        <v>1605</v>
      </c>
      <c r="F4566" s="28">
        <v>35676</v>
      </c>
      <c r="G4566" s="29">
        <v>0.60416666666666663</v>
      </c>
      <c r="H4566" s="28">
        <v>35676</v>
      </c>
      <c r="I4566" s="29">
        <v>0.65625</v>
      </c>
      <c r="J4566" s="27" t="s">
        <v>889</v>
      </c>
      <c r="K4566" s="27">
        <v>0</v>
      </c>
      <c r="L4566" s="27">
        <v>0.02</v>
      </c>
      <c r="M4566" s="27">
        <v>0.02</v>
      </c>
      <c r="N4566" s="27" t="s">
        <v>882</v>
      </c>
      <c r="O4566" s="30">
        <v>202006427</v>
      </c>
      <c r="P4566" s="22"/>
      <c r="Q4566" s="22"/>
      <c r="R4566" s="16"/>
      <c r="S4566" s="16"/>
      <c r="T4566" s="16"/>
      <c r="U4566" s="16"/>
      <c r="V4566" s="16"/>
      <c r="W4566" s="16"/>
      <c r="X4566" s="16"/>
      <c r="Y4566" s="16"/>
      <c r="Z4566" s="16"/>
      <c r="AA4566" s="16"/>
      <c r="AB4566" s="16"/>
      <c r="AC4566" s="19"/>
    </row>
    <row r="4567" spans="1:29" x14ac:dyDescent="0.25">
      <c r="A4567" s="27">
        <v>1997</v>
      </c>
      <c r="B4567" s="27" t="s">
        <v>1868</v>
      </c>
      <c r="C4567" s="27" t="s">
        <v>676</v>
      </c>
      <c r="D4567" s="27" t="s">
        <v>901</v>
      </c>
      <c r="E4567" s="27" t="s">
        <v>1835</v>
      </c>
      <c r="F4567" s="28">
        <v>35676</v>
      </c>
      <c r="G4567" s="29">
        <v>0.61458333333333337</v>
      </c>
      <c r="H4567" s="28">
        <v>35676</v>
      </c>
      <c r="I4567" s="29">
        <v>0.71180555555555547</v>
      </c>
      <c r="J4567" s="27" t="s">
        <v>889</v>
      </c>
      <c r="K4567" s="27">
        <v>0</v>
      </c>
      <c r="L4567" s="27">
        <v>0.2</v>
      </c>
      <c r="M4567" s="27">
        <v>0.2</v>
      </c>
      <c r="N4567" s="27" t="s">
        <v>882</v>
      </c>
      <c r="O4567" s="30">
        <v>202005330</v>
      </c>
      <c r="P4567" s="22"/>
      <c r="Q4567" s="22"/>
      <c r="R4567" s="16"/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9"/>
    </row>
    <row r="4568" spans="1:29" x14ac:dyDescent="0.25">
      <c r="A4568" s="27">
        <v>1997</v>
      </c>
      <c r="B4568" s="27" t="s">
        <v>5198</v>
      </c>
      <c r="C4568" s="27" t="s">
        <v>674</v>
      </c>
      <c r="D4568" s="27" t="s">
        <v>802</v>
      </c>
      <c r="E4568" s="27" t="s">
        <v>3916</v>
      </c>
      <c r="F4568" s="28">
        <v>35676</v>
      </c>
      <c r="G4568" s="29">
        <v>0.85763888888888884</v>
      </c>
      <c r="H4568" s="28">
        <v>35676</v>
      </c>
      <c r="I4568" s="29">
        <v>0.88194444444444453</v>
      </c>
      <c r="J4568" s="27" t="s">
        <v>889</v>
      </c>
      <c r="K4568" s="27">
        <v>0</v>
      </c>
      <c r="L4568" s="27">
        <v>0.01</v>
      </c>
      <c r="M4568" s="27">
        <v>0.01</v>
      </c>
      <c r="N4568" s="27" t="s">
        <v>882</v>
      </c>
      <c r="O4568" s="30">
        <v>201405811</v>
      </c>
      <c r="P4568" s="22"/>
      <c r="Q4568" s="22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9"/>
    </row>
    <row r="4569" spans="1:29" x14ac:dyDescent="0.25">
      <c r="A4569" s="27">
        <v>1997</v>
      </c>
      <c r="B4569" s="27" t="s">
        <v>1864</v>
      </c>
      <c r="C4569" s="27" t="s">
        <v>676</v>
      </c>
      <c r="D4569" s="27" t="s">
        <v>893</v>
      </c>
      <c r="E4569" s="27" t="s">
        <v>1329</v>
      </c>
      <c r="F4569" s="28">
        <v>35676</v>
      </c>
      <c r="G4569" s="29">
        <v>0.86111111111111116</v>
      </c>
      <c r="H4569" s="28">
        <v>35676</v>
      </c>
      <c r="I4569" s="29">
        <v>0.93055555555555547</v>
      </c>
      <c r="J4569" s="27" t="s">
        <v>889</v>
      </c>
      <c r="K4569" s="27">
        <v>0</v>
      </c>
      <c r="L4569" s="27">
        <v>0.03</v>
      </c>
      <c r="M4569" s="27">
        <v>0.03</v>
      </c>
      <c r="N4569" s="27" t="s">
        <v>882</v>
      </c>
      <c r="O4569" s="30">
        <v>201700122</v>
      </c>
      <c r="P4569" s="22"/>
      <c r="Q4569" s="22"/>
      <c r="R4569" s="16"/>
      <c r="S4569" s="16"/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9"/>
    </row>
    <row r="4570" spans="1:29" x14ac:dyDescent="0.25">
      <c r="A4570" s="27">
        <v>1997</v>
      </c>
      <c r="B4570" s="27" t="s">
        <v>5228</v>
      </c>
      <c r="C4570" s="27" t="s">
        <v>674</v>
      </c>
      <c r="D4570" s="27" t="s">
        <v>3841</v>
      </c>
      <c r="E4570" s="27" t="s">
        <v>3946</v>
      </c>
      <c r="F4570" s="28">
        <v>35676</v>
      </c>
      <c r="G4570" s="29">
        <v>0.86111111111111116</v>
      </c>
      <c r="H4570" s="28">
        <v>35676</v>
      </c>
      <c r="I4570" s="29">
        <v>0.88888888888888884</v>
      </c>
      <c r="J4570" s="27" t="s">
        <v>889</v>
      </c>
      <c r="K4570" s="27">
        <v>0</v>
      </c>
      <c r="L4570" s="27">
        <v>0.01</v>
      </c>
      <c r="M4570" s="27">
        <v>0.01</v>
      </c>
      <c r="N4570" s="27" t="s">
        <v>882</v>
      </c>
      <c r="O4570" s="30">
        <v>202004155</v>
      </c>
      <c r="P4570" s="22"/>
      <c r="Q4570" s="22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9"/>
    </row>
    <row r="4571" spans="1:29" x14ac:dyDescent="0.25">
      <c r="A4571" s="27">
        <v>1997</v>
      </c>
      <c r="B4571" s="27" t="s">
        <v>5233</v>
      </c>
      <c r="C4571" s="27" t="s">
        <v>674</v>
      </c>
      <c r="D4571" s="27" t="s">
        <v>1248</v>
      </c>
      <c r="E4571" s="27" t="s">
        <v>3913</v>
      </c>
      <c r="F4571" s="28">
        <v>35676</v>
      </c>
      <c r="G4571" s="29">
        <v>0.96180555555555547</v>
      </c>
      <c r="H4571" s="28">
        <v>35676</v>
      </c>
      <c r="I4571" s="29">
        <v>0.98958333333333337</v>
      </c>
      <c r="J4571" s="27" t="s">
        <v>889</v>
      </c>
      <c r="K4571" s="27">
        <v>0</v>
      </c>
      <c r="L4571" s="27">
        <v>0.05</v>
      </c>
      <c r="M4571" s="27">
        <v>0.05</v>
      </c>
      <c r="N4571" s="27" t="s">
        <v>882</v>
      </c>
      <c r="O4571" s="30">
        <v>201905097</v>
      </c>
      <c r="P4571" s="22"/>
      <c r="Q4571" s="22"/>
      <c r="R4571" s="16"/>
      <c r="S4571" s="16"/>
      <c r="T4571" s="16"/>
      <c r="U4571" s="16"/>
      <c r="V4571" s="16"/>
      <c r="W4571" s="16"/>
      <c r="X4571" s="16"/>
      <c r="Y4571" s="16"/>
      <c r="Z4571" s="16"/>
      <c r="AA4571" s="16"/>
      <c r="AB4571" s="16"/>
      <c r="AC4571" s="19"/>
    </row>
    <row r="4572" spans="1:29" x14ac:dyDescent="0.25">
      <c r="A4572" s="27">
        <v>1997</v>
      </c>
      <c r="B4572" s="27" t="s">
        <v>1865</v>
      </c>
      <c r="C4572" s="27" t="s">
        <v>676</v>
      </c>
      <c r="D4572" s="27" t="s">
        <v>898</v>
      </c>
      <c r="E4572" s="27" t="s">
        <v>1605</v>
      </c>
      <c r="F4572" s="28">
        <v>35676</v>
      </c>
      <c r="G4572" s="29">
        <v>0.96875</v>
      </c>
      <c r="H4572" s="28">
        <v>35677</v>
      </c>
      <c r="I4572" s="29">
        <v>0.11875000000000001</v>
      </c>
      <c r="J4572" s="27" t="s">
        <v>889</v>
      </c>
      <c r="K4572" s="27">
        <v>0</v>
      </c>
      <c r="L4572" s="27">
        <v>0.1</v>
      </c>
      <c r="M4572" s="27">
        <v>0.1</v>
      </c>
      <c r="N4572" s="27" t="s">
        <v>882</v>
      </c>
      <c r="O4572" s="30">
        <v>202000166</v>
      </c>
      <c r="P4572" s="22"/>
      <c r="Q4572" s="22"/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9"/>
    </row>
    <row r="4573" spans="1:29" x14ac:dyDescent="0.25">
      <c r="A4573" s="27">
        <v>1997</v>
      </c>
      <c r="B4573" s="27" t="s">
        <v>1861</v>
      </c>
      <c r="C4573" s="27" t="s">
        <v>676</v>
      </c>
      <c r="D4573" s="27" t="s">
        <v>901</v>
      </c>
      <c r="E4573" s="27" t="s">
        <v>1862</v>
      </c>
      <c r="F4573" s="28">
        <v>35677</v>
      </c>
      <c r="G4573" s="29">
        <v>0.21180555555555555</v>
      </c>
      <c r="H4573" s="28">
        <v>35677</v>
      </c>
      <c r="I4573" s="29">
        <v>0.23263888888888887</v>
      </c>
      <c r="J4573" s="27" t="s">
        <v>889</v>
      </c>
      <c r="K4573" s="27">
        <v>0</v>
      </c>
      <c r="L4573" s="27">
        <v>0.05</v>
      </c>
      <c r="M4573" s="27">
        <v>0.05</v>
      </c>
      <c r="N4573" s="27" t="s">
        <v>882</v>
      </c>
      <c r="O4573" s="30">
        <v>202007531</v>
      </c>
      <c r="P4573" s="22"/>
      <c r="Q4573" s="22"/>
      <c r="R4573" s="16"/>
      <c r="S4573" s="16"/>
      <c r="T4573" s="16"/>
      <c r="U4573" s="16"/>
      <c r="V4573" s="16"/>
      <c r="W4573" s="16"/>
      <c r="X4573" s="16"/>
      <c r="Y4573" s="16"/>
      <c r="Z4573" s="16"/>
      <c r="AA4573" s="16"/>
      <c r="AB4573" s="16"/>
      <c r="AC4573" s="19"/>
    </row>
    <row r="4574" spans="1:29" x14ac:dyDescent="0.25">
      <c r="A4574" s="27">
        <v>1997</v>
      </c>
      <c r="B4574" s="27" t="s">
        <v>1863</v>
      </c>
      <c r="C4574" s="27" t="s">
        <v>676</v>
      </c>
      <c r="D4574" s="27" t="s">
        <v>893</v>
      </c>
      <c r="E4574" s="27" t="s">
        <v>903</v>
      </c>
      <c r="F4574" s="28">
        <v>35677</v>
      </c>
      <c r="G4574" s="29">
        <v>0.45833333333333331</v>
      </c>
      <c r="H4574" s="28">
        <v>35677</v>
      </c>
      <c r="I4574" s="29">
        <v>0.49305555555555558</v>
      </c>
      <c r="J4574" s="27" t="s">
        <v>889</v>
      </c>
      <c r="K4574" s="27">
        <v>0</v>
      </c>
      <c r="L4574" s="27">
        <v>0.01</v>
      </c>
      <c r="M4574" s="27">
        <v>0.01</v>
      </c>
      <c r="N4574" s="27" t="s">
        <v>882</v>
      </c>
      <c r="O4574" s="30">
        <v>202004325</v>
      </c>
      <c r="P4574" s="22"/>
      <c r="Q4574" s="22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9"/>
    </row>
    <row r="4575" spans="1:29" x14ac:dyDescent="0.25">
      <c r="A4575" s="27">
        <v>1997</v>
      </c>
      <c r="B4575" s="27" t="s">
        <v>1858</v>
      </c>
      <c r="C4575" s="27" t="s">
        <v>676</v>
      </c>
      <c r="D4575" s="27" t="s">
        <v>901</v>
      </c>
      <c r="E4575" s="27" t="s">
        <v>1666</v>
      </c>
      <c r="F4575" s="28">
        <v>35677</v>
      </c>
      <c r="G4575" s="29">
        <v>0.53819444444444442</v>
      </c>
      <c r="H4575" s="28">
        <v>35677</v>
      </c>
      <c r="I4575" s="29">
        <v>0.58333333333333337</v>
      </c>
      <c r="J4575" s="27" t="s">
        <v>889</v>
      </c>
      <c r="K4575" s="27">
        <v>0</v>
      </c>
      <c r="L4575" s="27">
        <v>0.05</v>
      </c>
      <c r="M4575" s="27">
        <v>0.05</v>
      </c>
      <c r="N4575" s="27" t="s">
        <v>882</v>
      </c>
      <c r="O4575" s="30">
        <v>201707234</v>
      </c>
      <c r="P4575" s="22"/>
      <c r="Q4575" s="22"/>
      <c r="R4575" s="16"/>
      <c r="S4575" s="16"/>
      <c r="T4575" s="16"/>
      <c r="U4575" s="16"/>
      <c r="V4575" s="16"/>
      <c r="W4575" s="16"/>
      <c r="X4575" s="16"/>
      <c r="Y4575" s="16"/>
      <c r="Z4575" s="16"/>
      <c r="AA4575" s="16"/>
      <c r="AB4575" s="16"/>
      <c r="AC4575" s="19"/>
    </row>
    <row r="4576" spans="1:29" x14ac:dyDescent="0.25">
      <c r="A4576" s="27">
        <v>1997</v>
      </c>
      <c r="B4576" s="27" t="s">
        <v>5436</v>
      </c>
      <c r="C4576" s="27" t="s">
        <v>674</v>
      </c>
      <c r="D4576" s="27" t="s">
        <v>3841</v>
      </c>
      <c r="E4576" s="27" t="s">
        <v>4234</v>
      </c>
      <c r="F4576" s="28">
        <v>35677</v>
      </c>
      <c r="G4576" s="29">
        <v>0.57638888888888895</v>
      </c>
      <c r="H4576" s="28">
        <v>35677</v>
      </c>
      <c r="I4576" s="29">
        <v>0.64583333333333337</v>
      </c>
      <c r="J4576" s="27" t="s">
        <v>889</v>
      </c>
      <c r="K4576" s="27">
        <v>0</v>
      </c>
      <c r="L4576" s="27">
        <v>0.05</v>
      </c>
      <c r="M4576" s="27">
        <v>0.05</v>
      </c>
      <c r="N4576" s="27" t="s">
        <v>882</v>
      </c>
      <c r="O4576" s="30">
        <v>201906576</v>
      </c>
      <c r="P4576" s="22"/>
      <c r="Q4576" s="22"/>
      <c r="R4576" s="16"/>
      <c r="S4576" s="16"/>
      <c r="T4576" s="16"/>
      <c r="U4576" s="16"/>
      <c r="V4576" s="16"/>
      <c r="W4576" s="16"/>
      <c r="X4576" s="16"/>
      <c r="Y4576" s="16"/>
      <c r="Z4576" s="16"/>
      <c r="AA4576" s="16"/>
      <c r="AB4576" s="16"/>
      <c r="AC4576" s="19"/>
    </row>
    <row r="4577" spans="1:29" x14ac:dyDescent="0.25">
      <c r="A4577" s="27">
        <v>1997</v>
      </c>
      <c r="B4577" s="27" t="s">
        <v>1859</v>
      </c>
      <c r="C4577" s="27" t="s">
        <v>676</v>
      </c>
      <c r="D4577" s="27" t="s">
        <v>991</v>
      </c>
      <c r="E4577" s="27" t="s">
        <v>1486</v>
      </c>
      <c r="F4577" s="28">
        <v>35677</v>
      </c>
      <c r="G4577" s="29">
        <v>0.62152777777777779</v>
      </c>
      <c r="H4577" s="28">
        <v>35677</v>
      </c>
      <c r="I4577" s="29">
        <v>0.85416666666666663</v>
      </c>
      <c r="J4577" s="27" t="s">
        <v>889</v>
      </c>
      <c r="K4577" s="27">
        <v>0</v>
      </c>
      <c r="L4577" s="27">
        <v>7</v>
      </c>
      <c r="M4577" s="27">
        <v>7</v>
      </c>
      <c r="N4577" s="27" t="s">
        <v>882</v>
      </c>
      <c r="O4577" s="30">
        <v>201704658</v>
      </c>
      <c r="P4577" s="22"/>
      <c r="Q4577" s="22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9"/>
    </row>
    <row r="4578" spans="1:29" x14ac:dyDescent="0.25">
      <c r="A4578" s="27">
        <v>1997</v>
      </c>
      <c r="B4578" s="27" t="s">
        <v>1855</v>
      </c>
      <c r="C4578" s="27" t="s">
        <v>676</v>
      </c>
      <c r="D4578" s="27" t="s">
        <v>901</v>
      </c>
      <c r="E4578" s="27" t="s">
        <v>1835</v>
      </c>
      <c r="F4578" s="28">
        <v>35677</v>
      </c>
      <c r="G4578" s="29">
        <v>0.64236111111111105</v>
      </c>
      <c r="H4578" s="28">
        <v>35677</v>
      </c>
      <c r="I4578" s="29">
        <v>0.76041666666666663</v>
      </c>
      <c r="J4578" s="27" t="s">
        <v>889</v>
      </c>
      <c r="K4578" s="27">
        <v>0</v>
      </c>
      <c r="L4578" s="27">
        <v>0.15</v>
      </c>
      <c r="M4578" s="27">
        <v>0.15</v>
      </c>
      <c r="N4578" s="27" t="s">
        <v>882</v>
      </c>
      <c r="O4578" s="30">
        <v>201003016</v>
      </c>
      <c r="P4578" s="22"/>
      <c r="Q4578" s="22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9"/>
    </row>
    <row r="4579" spans="1:29" x14ac:dyDescent="0.25">
      <c r="A4579" s="27">
        <v>1997</v>
      </c>
      <c r="B4579" s="27" t="s">
        <v>1869</v>
      </c>
      <c r="C4579" s="27" t="s">
        <v>676</v>
      </c>
      <c r="D4579" s="27" t="s">
        <v>905</v>
      </c>
      <c r="E4579" s="27" t="s">
        <v>1823</v>
      </c>
      <c r="F4579" s="28">
        <v>35677</v>
      </c>
      <c r="G4579" s="29">
        <v>0.8125</v>
      </c>
      <c r="H4579" s="28">
        <v>35677</v>
      </c>
      <c r="I4579" s="29">
        <v>0.85416666666666663</v>
      </c>
      <c r="J4579" s="27" t="s">
        <v>889</v>
      </c>
      <c r="K4579" s="27">
        <v>0</v>
      </c>
      <c r="L4579" s="27">
        <v>0.05</v>
      </c>
      <c r="M4579" s="27">
        <v>0.05</v>
      </c>
      <c r="N4579" s="27" t="s">
        <v>882</v>
      </c>
      <c r="O4579" s="30">
        <v>201208089</v>
      </c>
      <c r="P4579" s="22"/>
      <c r="Q4579" s="22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9"/>
    </row>
    <row r="4580" spans="1:29" x14ac:dyDescent="0.25">
      <c r="A4580" s="27">
        <v>1997</v>
      </c>
      <c r="B4580" s="27" t="s">
        <v>1853</v>
      </c>
      <c r="C4580" s="27" t="s">
        <v>676</v>
      </c>
      <c r="D4580" s="27" t="s">
        <v>901</v>
      </c>
      <c r="E4580" s="27" t="s">
        <v>816</v>
      </c>
      <c r="F4580" s="28">
        <v>35677</v>
      </c>
      <c r="G4580" s="29">
        <v>0.81944444444444453</v>
      </c>
      <c r="H4580" s="28">
        <v>35677</v>
      </c>
      <c r="I4580" s="29">
        <v>0.85416666666666663</v>
      </c>
      <c r="J4580" s="27" t="s">
        <v>889</v>
      </c>
      <c r="K4580" s="27">
        <v>0</v>
      </c>
      <c r="L4580" s="27">
        <v>0.2</v>
      </c>
      <c r="M4580" s="27">
        <v>0.2</v>
      </c>
      <c r="N4580" s="27" t="s">
        <v>882</v>
      </c>
      <c r="O4580" s="30">
        <v>201907254</v>
      </c>
      <c r="P4580" s="22"/>
      <c r="Q4580" s="22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9"/>
    </row>
    <row r="4581" spans="1:29" x14ac:dyDescent="0.25">
      <c r="A4581" s="27">
        <v>1997</v>
      </c>
      <c r="B4581" s="27" t="s">
        <v>1863</v>
      </c>
      <c r="C4581" s="27" t="s">
        <v>676</v>
      </c>
      <c r="D4581" s="27" t="s">
        <v>893</v>
      </c>
      <c r="E4581" s="27" t="s">
        <v>903</v>
      </c>
      <c r="F4581" s="28">
        <v>35677</v>
      </c>
      <c r="G4581" s="29">
        <v>0.86111111111111116</v>
      </c>
      <c r="H4581" s="28">
        <v>35677</v>
      </c>
      <c r="I4581" s="29">
        <v>0.91666666666666663</v>
      </c>
      <c r="J4581" s="27" t="s">
        <v>889</v>
      </c>
      <c r="K4581" s="27">
        <v>0.03</v>
      </c>
      <c r="L4581" s="27">
        <v>0</v>
      </c>
      <c r="M4581" s="27">
        <v>0.03</v>
      </c>
      <c r="N4581" s="27" t="s">
        <v>882</v>
      </c>
      <c r="O4581" s="30">
        <v>202102713</v>
      </c>
      <c r="P4581" s="22"/>
      <c r="Q4581" s="22"/>
      <c r="R4581" s="16"/>
      <c r="S4581" s="16"/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9"/>
    </row>
    <row r="4582" spans="1:29" x14ac:dyDescent="0.25">
      <c r="A4582" s="27">
        <v>1997</v>
      </c>
      <c r="B4582" s="27" t="s">
        <v>1856</v>
      </c>
      <c r="C4582" s="27" t="s">
        <v>676</v>
      </c>
      <c r="D4582" s="27" t="s">
        <v>930</v>
      </c>
      <c r="E4582" s="27" t="s">
        <v>1857</v>
      </c>
      <c r="F4582" s="28">
        <v>35678</v>
      </c>
      <c r="G4582" s="29">
        <v>6.9444444444444441E-3</v>
      </c>
      <c r="H4582" s="28">
        <v>35678</v>
      </c>
      <c r="I4582" s="29">
        <v>7.6388888888888895E-2</v>
      </c>
      <c r="J4582" s="27" t="s">
        <v>889</v>
      </c>
      <c r="K4582" s="27">
        <v>0</v>
      </c>
      <c r="L4582" s="27">
        <v>0.01</v>
      </c>
      <c r="M4582" s="27">
        <v>0.01</v>
      </c>
      <c r="N4582" s="27" t="s">
        <v>882</v>
      </c>
      <c r="O4582" s="30">
        <v>201904649</v>
      </c>
      <c r="P4582" s="22"/>
      <c r="Q4582" s="22"/>
      <c r="R4582" s="16"/>
      <c r="S4582" s="16"/>
      <c r="T4582" s="16"/>
      <c r="U4582" s="16"/>
      <c r="V4582" s="16"/>
      <c r="W4582" s="16"/>
      <c r="X4582" s="16"/>
      <c r="Y4582" s="16"/>
      <c r="Z4582" s="16"/>
      <c r="AA4582" s="16"/>
      <c r="AB4582" s="16"/>
      <c r="AC4582" s="19"/>
    </row>
    <row r="4583" spans="1:29" x14ac:dyDescent="0.25">
      <c r="A4583" s="27">
        <v>1997</v>
      </c>
      <c r="B4583" s="27" t="s">
        <v>1858</v>
      </c>
      <c r="C4583" s="27" t="s">
        <v>676</v>
      </c>
      <c r="D4583" s="27" t="s">
        <v>901</v>
      </c>
      <c r="E4583" s="27" t="s">
        <v>1666</v>
      </c>
      <c r="F4583" s="28">
        <v>35678</v>
      </c>
      <c r="G4583" s="29">
        <v>6.25E-2</v>
      </c>
      <c r="H4583" s="28">
        <v>35678</v>
      </c>
      <c r="I4583" s="29">
        <v>0.1076388888888889</v>
      </c>
      <c r="J4583" s="27" t="s">
        <v>889</v>
      </c>
      <c r="K4583" s="27">
        <v>0.1</v>
      </c>
      <c r="L4583" s="27">
        <v>0</v>
      </c>
      <c r="M4583" s="27">
        <v>0.1</v>
      </c>
      <c r="N4583" s="27" t="s">
        <v>882</v>
      </c>
      <c r="O4583" s="30">
        <v>201806802</v>
      </c>
      <c r="P4583" s="22"/>
      <c r="Q4583" s="22"/>
      <c r="R4583" s="16"/>
      <c r="S4583" s="16"/>
      <c r="T4583" s="16"/>
      <c r="U4583" s="16"/>
      <c r="V4583" s="16"/>
      <c r="W4583" s="16"/>
      <c r="X4583" s="16"/>
      <c r="Y4583" s="16"/>
      <c r="Z4583" s="16"/>
      <c r="AA4583" s="16"/>
      <c r="AB4583" s="16"/>
      <c r="AC4583" s="19"/>
    </row>
    <row r="4584" spans="1:29" x14ac:dyDescent="0.25">
      <c r="A4584" s="27">
        <v>1997</v>
      </c>
      <c r="B4584" s="27" t="s">
        <v>1858</v>
      </c>
      <c r="C4584" s="27" t="s">
        <v>676</v>
      </c>
      <c r="D4584" s="27" t="s">
        <v>901</v>
      </c>
      <c r="E4584" s="27" t="s">
        <v>1666</v>
      </c>
      <c r="F4584" s="28">
        <v>35679</v>
      </c>
      <c r="G4584" s="29">
        <v>7.6388888888888895E-2</v>
      </c>
      <c r="H4584" s="28">
        <v>35679</v>
      </c>
      <c r="I4584" s="29">
        <v>0.125</v>
      </c>
      <c r="J4584" s="27" t="s">
        <v>889</v>
      </c>
      <c r="K4584" s="27">
        <v>0</v>
      </c>
      <c r="L4584" s="27">
        <v>0.15</v>
      </c>
      <c r="M4584" s="27">
        <v>0.15</v>
      </c>
      <c r="N4584" s="27" t="s">
        <v>882</v>
      </c>
      <c r="O4584" s="30">
        <v>201904529</v>
      </c>
      <c r="P4584" s="22"/>
      <c r="Q4584" s="22"/>
      <c r="R4584" s="16"/>
      <c r="S4584" s="16"/>
      <c r="T4584" s="16"/>
      <c r="U4584" s="16"/>
      <c r="V4584" s="16"/>
      <c r="W4584" s="16"/>
      <c r="X4584" s="16"/>
      <c r="Y4584" s="16"/>
      <c r="Z4584" s="16"/>
      <c r="AA4584" s="16"/>
      <c r="AB4584" s="16"/>
      <c r="AC4584" s="19"/>
    </row>
    <row r="4585" spans="1:29" x14ac:dyDescent="0.25">
      <c r="A4585" s="27">
        <v>1997</v>
      </c>
      <c r="B4585" s="27" t="s">
        <v>2686</v>
      </c>
      <c r="C4585" s="27" t="s">
        <v>2231</v>
      </c>
      <c r="D4585" s="27" t="s">
        <v>2576</v>
      </c>
      <c r="E4585" s="27" t="s">
        <v>2645</v>
      </c>
      <c r="F4585" s="28">
        <v>35679</v>
      </c>
      <c r="G4585" s="29">
        <v>0.34375</v>
      </c>
      <c r="H4585" s="28">
        <v>35679</v>
      </c>
      <c r="I4585" s="29">
        <v>0.38194444444444442</v>
      </c>
      <c r="J4585" s="27"/>
      <c r="K4585" s="27">
        <v>0.01</v>
      </c>
      <c r="L4585" s="27">
        <v>0</v>
      </c>
      <c r="M4585" s="27">
        <v>0.01</v>
      </c>
      <c r="N4585" s="27" t="s">
        <v>2163</v>
      </c>
      <c r="O4585" s="30">
        <v>201909162</v>
      </c>
      <c r="P4585" s="22"/>
      <c r="Q4585" s="22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6"/>
      <c r="AB4585" s="16"/>
      <c r="AC4585" s="19"/>
    </row>
    <row r="4586" spans="1:29" x14ac:dyDescent="0.25">
      <c r="A4586" s="27">
        <v>1997</v>
      </c>
      <c r="B4586" s="27" t="s">
        <v>1858</v>
      </c>
      <c r="C4586" s="27" t="s">
        <v>676</v>
      </c>
      <c r="D4586" s="27" t="s">
        <v>901</v>
      </c>
      <c r="E4586" s="27" t="s">
        <v>1666</v>
      </c>
      <c r="F4586" s="28">
        <v>35679</v>
      </c>
      <c r="G4586" s="29">
        <v>0.52083333333333337</v>
      </c>
      <c r="H4586" s="28">
        <v>35679</v>
      </c>
      <c r="I4586" s="29">
        <v>0.55208333333333337</v>
      </c>
      <c r="J4586" s="27" t="s">
        <v>889</v>
      </c>
      <c r="K4586" s="27">
        <v>0</v>
      </c>
      <c r="L4586" s="27">
        <v>0.03</v>
      </c>
      <c r="M4586" s="27">
        <v>0.03</v>
      </c>
      <c r="N4586" s="27" t="s">
        <v>882</v>
      </c>
      <c r="O4586" s="30">
        <v>201705208</v>
      </c>
      <c r="P4586" s="22"/>
      <c r="Q4586" s="22"/>
      <c r="R4586" s="16"/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9"/>
    </row>
    <row r="4587" spans="1:29" x14ac:dyDescent="0.25">
      <c r="A4587" s="27">
        <v>1997</v>
      </c>
      <c r="B4587" s="27" t="s">
        <v>2649</v>
      </c>
      <c r="C4587" s="27" t="s">
        <v>2231</v>
      </c>
      <c r="D4587" s="27" t="s">
        <v>2232</v>
      </c>
      <c r="E4587" s="27" t="s">
        <v>2232</v>
      </c>
      <c r="F4587" s="28">
        <v>35679</v>
      </c>
      <c r="G4587" s="29">
        <v>0.60069444444444442</v>
      </c>
      <c r="H4587" s="28">
        <v>35679</v>
      </c>
      <c r="I4587" s="29">
        <v>0.64236111111111105</v>
      </c>
      <c r="J4587" s="27"/>
      <c r="K4587" s="27">
        <v>0.3</v>
      </c>
      <c r="L4587" s="27">
        <v>0</v>
      </c>
      <c r="M4587" s="27">
        <v>0.3</v>
      </c>
      <c r="N4587" s="27" t="s">
        <v>2163</v>
      </c>
      <c r="O4587" s="30">
        <v>202005528</v>
      </c>
      <c r="P4587" s="22"/>
      <c r="Q4587" s="22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9"/>
    </row>
    <row r="4588" spans="1:29" x14ac:dyDescent="0.25">
      <c r="A4588" s="27">
        <v>1997</v>
      </c>
      <c r="B4588" s="27" t="s">
        <v>5195</v>
      </c>
      <c r="C4588" s="27" t="s">
        <v>674</v>
      </c>
      <c r="D4588" s="27" t="s">
        <v>4049</v>
      </c>
      <c r="E4588" s="27" t="s">
        <v>4335</v>
      </c>
      <c r="F4588" s="28">
        <v>35679</v>
      </c>
      <c r="G4588" s="29">
        <v>0.60902777777777783</v>
      </c>
      <c r="H4588" s="28">
        <v>35679</v>
      </c>
      <c r="I4588" s="29">
        <v>0.73263888888888884</v>
      </c>
      <c r="J4588" s="27" t="s">
        <v>889</v>
      </c>
      <c r="K4588" s="27">
        <v>0</v>
      </c>
      <c r="L4588" s="27">
        <v>0.5</v>
      </c>
      <c r="M4588" s="27">
        <v>0.5</v>
      </c>
      <c r="N4588" s="27" t="s">
        <v>882</v>
      </c>
      <c r="O4588" s="30">
        <v>202007888</v>
      </c>
      <c r="P4588" s="22"/>
      <c r="Q4588" s="22"/>
      <c r="R4588" s="16"/>
      <c r="S4588" s="16"/>
      <c r="T4588" s="16"/>
      <c r="U4588" s="16"/>
      <c r="V4588" s="16"/>
      <c r="W4588" s="16"/>
      <c r="X4588" s="16"/>
      <c r="Y4588" s="16"/>
      <c r="Z4588" s="16"/>
      <c r="AA4588" s="16"/>
      <c r="AB4588" s="16"/>
      <c r="AC4588" s="19"/>
    </row>
    <row r="4589" spans="1:29" x14ac:dyDescent="0.25">
      <c r="A4589" s="27">
        <v>1997</v>
      </c>
      <c r="B4589" s="27" t="s">
        <v>5192</v>
      </c>
      <c r="C4589" s="27" t="s">
        <v>674</v>
      </c>
      <c r="D4589" s="27" t="s">
        <v>802</v>
      </c>
      <c r="E4589" s="27" t="s">
        <v>3916</v>
      </c>
      <c r="F4589" s="28">
        <v>35679</v>
      </c>
      <c r="G4589" s="29">
        <v>0.68402777777777779</v>
      </c>
      <c r="H4589" s="28">
        <v>35679</v>
      </c>
      <c r="I4589" s="29">
        <v>0.70833333333333337</v>
      </c>
      <c r="J4589" s="27" t="s">
        <v>889</v>
      </c>
      <c r="K4589" s="27">
        <v>0</v>
      </c>
      <c r="L4589" s="27">
        <v>0.01</v>
      </c>
      <c r="M4589" s="27">
        <v>0.01</v>
      </c>
      <c r="N4589" s="27" t="s">
        <v>882</v>
      </c>
      <c r="O4589" s="30">
        <v>202004395</v>
      </c>
      <c r="P4589" s="22"/>
      <c r="Q4589" s="22"/>
      <c r="R4589" s="16"/>
      <c r="S4589" s="16"/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9"/>
    </row>
    <row r="4590" spans="1:29" x14ac:dyDescent="0.25">
      <c r="A4590" s="27">
        <v>1997</v>
      </c>
      <c r="B4590" s="27" t="s">
        <v>1869</v>
      </c>
      <c r="C4590" s="27" t="s">
        <v>676</v>
      </c>
      <c r="D4590" s="27" t="s">
        <v>905</v>
      </c>
      <c r="E4590" s="27" t="s">
        <v>1823</v>
      </c>
      <c r="F4590" s="28">
        <v>35679</v>
      </c>
      <c r="G4590" s="29">
        <v>0.74305555555555547</v>
      </c>
      <c r="H4590" s="28">
        <v>35679</v>
      </c>
      <c r="I4590" s="29">
        <v>0.79861111111111116</v>
      </c>
      <c r="J4590" s="27" t="s">
        <v>889</v>
      </c>
      <c r="K4590" s="27">
        <v>0</v>
      </c>
      <c r="L4590" s="27">
        <v>0.05</v>
      </c>
      <c r="M4590" s="27">
        <v>0.05</v>
      </c>
      <c r="N4590" s="27" t="s">
        <v>882</v>
      </c>
      <c r="O4590" s="30">
        <v>201906937</v>
      </c>
      <c r="P4590" s="22"/>
      <c r="Q4590" s="22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9"/>
    </row>
    <row r="4591" spans="1:29" x14ac:dyDescent="0.25">
      <c r="A4591" s="27">
        <v>1997</v>
      </c>
      <c r="B4591" s="27" t="s">
        <v>5195</v>
      </c>
      <c r="C4591" s="27" t="s">
        <v>674</v>
      </c>
      <c r="D4591" s="27" t="s">
        <v>4049</v>
      </c>
      <c r="E4591" s="27" t="s">
        <v>4335</v>
      </c>
      <c r="F4591" s="28">
        <v>35679</v>
      </c>
      <c r="G4591" s="29">
        <v>0.79722222222222217</v>
      </c>
      <c r="H4591" s="28">
        <v>35679</v>
      </c>
      <c r="I4591" s="29">
        <v>0.86805555555555547</v>
      </c>
      <c r="J4591" s="27" t="s">
        <v>889</v>
      </c>
      <c r="K4591" s="27">
        <v>0</v>
      </c>
      <c r="L4591" s="27">
        <v>0.1</v>
      </c>
      <c r="M4591" s="27">
        <v>0.1</v>
      </c>
      <c r="N4591" s="27" t="s">
        <v>882</v>
      </c>
      <c r="O4591" s="30">
        <v>201900198</v>
      </c>
      <c r="P4591" s="22"/>
      <c r="Q4591" s="22"/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9"/>
    </row>
    <row r="4592" spans="1:29" x14ac:dyDescent="0.25">
      <c r="A4592" s="27">
        <v>1997</v>
      </c>
      <c r="B4592" s="27" t="s">
        <v>1876</v>
      </c>
      <c r="C4592" s="27" t="s">
        <v>676</v>
      </c>
      <c r="D4592" s="27" t="s">
        <v>901</v>
      </c>
      <c r="E4592" s="27" t="s">
        <v>1692</v>
      </c>
      <c r="F4592" s="28">
        <v>35679</v>
      </c>
      <c r="G4592" s="29">
        <v>0.86458333333333337</v>
      </c>
      <c r="H4592" s="28">
        <v>35679</v>
      </c>
      <c r="I4592" s="29">
        <v>0.88541666666666663</v>
      </c>
      <c r="J4592" s="27" t="s">
        <v>889</v>
      </c>
      <c r="K4592" s="27">
        <v>0</v>
      </c>
      <c r="L4592" s="27">
        <v>0.03</v>
      </c>
      <c r="M4592" s="27">
        <v>0.03</v>
      </c>
      <c r="N4592" s="27" t="s">
        <v>882</v>
      </c>
      <c r="O4592" s="30">
        <v>201907281</v>
      </c>
      <c r="P4592" s="22"/>
      <c r="Q4592" s="22"/>
      <c r="R4592" s="16"/>
      <c r="S4592" s="16"/>
      <c r="T4592" s="16"/>
      <c r="U4592" s="16"/>
      <c r="V4592" s="16"/>
      <c r="W4592" s="16"/>
      <c r="X4592" s="16"/>
      <c r="Y4592" s="16"/>
      <c r="Z4592" s="16"/>
      <c r="AA4592" s="16"/>
      <c r="AB4592" s="16"/>
      <c r="AC4592" s="19"/>
    </row>
    <row r="4593" spans="1:29" x14ac:dyDescent="0.25">
      <c r="A4593" s="27">
        <v>1997</v>
      </c>
      <c r="B4593" s="27" t="s">
        <v>1851</v>
      </c>
      <c r="C4593" s="27" t="s">
        <v>676</v>
      </c>
      <c r="D4593" s="27" t="s">
        <v>963</v>
      </c>
      <c r="E4593" s="27" t="s">
        <v>1749</v>
      </c>
      <c r="F4593" s="28">
        <v>35679</v>
      </c>
      <c r="G4593" s="29">
        <v>0.87083333333333324</v>
      </c>
      <c r="H4593" s="28">
        <v>35679</v>
      </c>
      <c r="I4593" s="29">
        <v>0.95138888888888884</v>
      </c>
      <c r="J4593" s="27" t="s">
        <v>889</v>
      </c>
      <c r="K4593" s="27">
        <v>0</v>
      </c>
      <c r="L4593" s="27">
        <v>0.4</v>
      </c>
      <c r="M4593" s="27">
        <v>0.4</v>
      </c>
      <c r="N4593" s="27" t="s">
        <v>882</v>
      </c>
      <c r="O4593" s="30">
        <v>201806082</v>
      </c>
      <c r="P4593" s="22"/>
      <c r="Q4593" s="22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9"/>
    </row>
    <row r="4594" spans="1:29" x14ac:dyDescent="0.25">
      <c r="A4594" s="27">
        <v>1997</v>
      </c>
      <c r="B4594" s="27" t="s">
        <v>1847</v>
      </c>
      <c r="C4594" s="27" t="s">
        <v>676</v>
      </c>
      <c r="D4594" s="27" t="s">
        <v>893</v>
      </c>
      <c r="E4594" s="27" t="s">
        <v>973</v>
      </c>
      <c r="F4594" s="28">
        <v>35679</v>
      </c>
      <c r="G4594" s="29">
        <v>0.88888888888888884</v>
      </c>
      <c r="H4594" s="28">
        <v>35679</v>
      </c>
      <c r="I4594" s="29">
        <v>0.90972222222222221</v>
      </c>
      <c r="J4594" s="27" t="s">
        <v>889</v>
      </c>
      <c r="K4594" s="27">
        <v>0</v>
      </c>
      <c r="L4594" s="27">
        <v>0.01</v>
      </c>
      <c r="M4594" s="27">
        <v>0.01</v>
      </c>
      <c r="N4594" s="27" t="s">
        <v>882</v>
      </c>
      <c r="O4594" s="30">
        <v>202005942</v>
      </c>
      <c r="P4594" s="22"/>
      <c r="Q4594" s="22"/>
      <c r="R4594" s="16"/>
      <c r="S4594" s="16"/>
      <c r="T4594" s="16"/>
      <c r="U4594" s="16"/>
      <c r="V4594" s="16"/>
      <c r="W4594" s="16"/>
      <c r="X4594" s="16"/>
      <c r="Y4594" s="16"/>
      <c r="Z4594" s="16"/>
      <c r="AA4594" s="16"/>
      <c r="AB4594" s="16"/>
      <c r="AC4594" s="19"/>
    </row>
    <row r="4595" spans="1:29" x14ac:dyDescent="0.25">
      <c r="A4595" s="27">
        <v>1997</v>
      </c>
      <c r="B4595" s="27" t="s">
        <v>5189</v>
      </c>
      <c r="C4595" s="27" t="s">
        <v>674</v>
      </c>
      <c r="D4595" s="27" t="s">
        <v>4988</v>
      </c>
      <c r="E4595" s="27" t="s">
        <v>3887</v>
      </c>
      <c r="F4595" s="28">
        <v>35679</v>
      </c>
      <c r="G4595" s="29">
        <v>0.94444444444444453</v>
      </c>
      <c r="H4595" s="28">
        <v>35679</v>
      </c>
      <c r="I4595" s="29">
        <v>0.99652777777777779</v>
      </c>
      <c r="J4595" s="27" t="s">
        <v>889</v>
      </c>
      <c r="K4595" s="27">
        <v>0</v>
      </c>
      <c r="L4595" s="27">
        <v>0.2</v>
      </c>
      <c r="M4595" s="27">
        <v>0.2</v>
      </c>
      <c r="N4595" s="27" t="s">
        <v>882</v>
      </c>
      <c r="O4595" s="30">
        <v>201905325</v>
      </c>
      <c r="P4595" s="22"/>
      <c r="Q4595" s="22"/>
      <c r="R4595" s="16"/>
      <c r="S4595" s="16"/>
      <c r="T4595" s="16"/>
      <c r="U4595" s="16"/>
      <c r="V4595" s="16"/>
      <c r="W4595" s="16"/>
      <c r="X4595" s="16"/>
      <c r="Y4595" s="16"/>
      <c r="Z4595" s="16"/>
      <c r="AA4595" s="16"/>
      <c r="AB4595" s="16"/>
      <c r="AC4595" s="19"/>
    </row>
    <row r="4596" spans="1:29" x14ac:dyDescent="0.25">
      <c r="A4596" s="27">
        <v>1997</v>
      </c>
      <c r="B4596" s="27" t="s">
        <v>5196</v>
      </c>
      <c r="C4596" s="27" t="s">
        <v>674</v>
      </c>
      <c r="D4596" s="27" t="s">
        <v>752</v>
      </c>
      <c r="E4596" s="27" t="s">
        <v>752</v>
      </c>
      <c r="F4596" s="28">
        <v>35679</v>
      </c>
      <c r="G4596" s="29">
        <v>0.94791666666666663</v>
      </c>
      <c r="H4596" s="28">
        <v>35679</v>
      </c>
      <c r="I4596" s="29">
        <v>0.98958333333333337</v>
      </c>
      <c r="J4596" s="27" t="s">
        <v>889</v>
      </c>
      <c r="K4596" s="27">
        <v>0</v>
      </c>
      <c r="L4596" s="27">
        <v>0.1</v>
      </c>
      <c r="M4596" s="27">
        <v>0.1</v>
      </c>
      <c r="N4596" s="27" t="s">
        <v>882</v>
      </c>
      <c r="O4596" s="30">
        <v>201706403</v>
      </c>
      <c r="P4596" s="22"/>
      <c r="Q4596" s="22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9"/>
    </row>
    <row r="4597" spans="1:29" x14ac:dyDescent="0.25">
      <c r="A4597" s="27">
        <v>1997</v>
      </c>
      <c r="B4597" s="27" t="s">
        <v>1845</v>
      </c>
      <c r="C4597" s="27" t="s">
        <v>676</v>
      </c>
      <c r="D4597" s="27" t="s">
        <v>1004</v>
      </c>
      <c r="E4597" s="27" t="s">
        <v>1169</v>
      </c>
      <c r="F4597" s="28">
        <v>35680</v>
      </c>
      <c r="G4597" s="29">
        <v>6.9444444444444441E-3</v>
      </c>
      <c r="H4597" s="28">
        <v>35680</v>
      </c>
      <c r="I4597" s="29">
        <v>0.15625</v>
      </c>
      <c r="J4597" s="27" t="s">
        <v>889</v>
      </c>
      <c r="K4597" s="27">
        <v>1</v>
      </c>
      <c r="L4597" s="27">
        <v>5</v>
      </c>
      <c r="M4597" s="27">
        <v>6</v>
      </c>
      <c r="N4597" s="27" t="s">
        <v>882</v>
      </c>
      <c r="O4597" s="30">
        <v>202007525</v>
      </c>
      <c r="P4597" s="22"/>
      <c r="Q4597" s="22"/>
      <c r="R4597" s="16"/>
      <c r="S4597" s="16"/>
      <c r="T4597" s="16"/>
      <c r="U4597" s="16"/>
      <c r="V4597" s="16"/>
      <c r="W4597" s="16"/>
      <c r="X4597" s="16"/>
      <c r="Y4597" s="16"/>
      <c r="Z4597" s="16"/>
      <c r="AA4597" s="16"/>
      <c r="AB4597" s="16"/>
      <c r="AC4597" s="19"/>
    </row>
    <row r="4598" spans="1:29" x14ac:dyDescent="0.25">
      <c r="A4598" s="27">
        <v>1997</v>
      </c>
      <c r="B4598" s="27" t="s">
        <v>1846</v>
      </c>
      <c r="C4598" s="27" t="s">
        <v>676</v>
      </c>
      <c r="D4598" s="27" t="s">
        <v>901</v>
      </c>
      <c r="E4598" s="27" t="s">
        <v>1377</v>
      </c>
      <c r="F4598" s="28">
        <v>35680</v>
      </c>
      <c r="G4598" s="29">
        <v>1.1111111111111112E-2</v>
      </c>
      <c r="H4598" s="28">
        <v>35680</v>
      </c>
      <c r="I4598" s="29">
        <v>3.8194444444444441E-2</v>
      </c>
      <c r="J4598" s="27" t="s">
        <v>889</v>
      </c>
      <c r="K4598" s="27">
        <v>0</v>
      </c>
      <c r="L4598" s="27">
        <v>0.1</v>
      </c>
      <c r="M4598" s="27">
        <v>0.1</v>
      </c>
      <c r="N4598" s="27" t="s">
        <v>882</v>
      </c>
      <c r="O4598" s="30">
        <v>202005096</v>
      </c>
      <c r="P4598" s="22"/>
      <c r="Q4598" s="22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9"/>
    </row>
    <row r="4599" spans="1:29" x14ac:dyDescent="0.25">
      <c r="A4599" s="27">
        <v>1997</v>
      </c>
      <c r="B4599" s="27" t="s">
        <v>1852</v>
      </c>
      <c r="C4599" s="27" t="s">
        <v>676</v>
      </c>
      <c r="D4599" s="27" t="s">
        <v>991</v>
      </c>
      <c r="E4599" s="27" t="s">
        <v>1710</v>
      </c>
      <c r="F4599" s="28">
        <v>35680</v>
      </c>
      <c r="G4599" s="29">
        <v>3.4722222222222224E-2</v>
      </c>
      <c r="H4599" s="28">
        <v>35680</v>
      </c>
      <c r="I4599" s="29">
        <v>0.15625</v>
      </c>
      <c r="J4599" s="27" t="s">
        <v>889</v>
      </c>
      <c r="K4599" s="27">
        <v>0</v>
      </c>
      <c r="L4599" s="27">
        <v>1.5</v>
      </c>
      <c r="M4599" s="27">
        <v>1.5</v>
      </c>
      <c r="N4599" s="27" t="s">
        <v>882</v>
      </c>
      <c r="O4599" s="30">
        <v>201806507</v>
      </c>
      <c r="P4599" s="22"/>
      <c r="Q4599" s="22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9"/>
    </row>
    <row r="4600" spans="1:29" x14ac:dyDescent="0.25">
      <c r="A4600" s="27">
        <v>1997</v>
      </c>
      <c r="B4600" s="27" t="s">
        <v>1844</v>
      </c>
      <c r="C4600" s="27" t="s">
        <v>676</v>
      </c>
      <c r="D4600" s="27" t="s">
        <v>898</v>
      </c>
      <c r="E4600" s="27" t="s">
        <v>842</v>
      </c>
      <c r="F4600" s="28">
        <v>35680</v>
      </c>
      <c r="G4600" s="29">
        <v>5.5555555555555552E-2</v>
      </c>
      <c r="H4600" s="28">
        <v>35680</v>
      </c>
      <c r="I4600" s="29">
        <v>9.7222222222222224E-2</v>
      </c>
      <c r="J4600" s="27" t="s">
        <v>889</v>
      </c>
      <c r="K4600" s="27">
        <v>0</v>
      </c>
      <c r="L4600" s="27">
        <v>0.1</v>
      </c>
      <c r="M4600" s="27">
        <v>0.1</v>
      </c>
      <c r="N4600" s="27" t="s">
        <v>882</v>
      </c>
      <c r="O4600" s="30">
        <v>201504772</v>
      </c>
      <c r="P4600" s="22"/>
      <c r="Q4600" s="22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9"/>
    </row>
    <row r="4601" spans="1:29" x14ac:dyDescent="0.25">
      <c r="A4601" s="27">
        <v>1997</v>
      </c>
      <c r="B4601" s="27" t="s">
        <v>1848</v>
      </c>
      <c r="C4601" s="27" t="s">
        <v>676</v>
      </c>
      <c r="D4601" s="27" t="s">
        <v>887</v>
      </c>
      <c r="E4601" s="27" t="s">
        <v>888</v>
      </c>
      <c r="F4601" s="28">
        <v>35680</v>
      </c>
      <c r="G4601" s="29">
        <v>0.17361111111111113</v>
      </c>
      <c r="H4601" s="28">
        <v>35680</v>
      </c>
      <c r="I4601" s="29">
        <v>0.29166666666666669</v>
      </c>
      <c r="J4601" s="27" t="s">
        <v>889</v>
      </c>
      <c r="K4601" s="27">
        <v>0</v>
      </c>
      <c r="L4601" s="27">
        <v>0.2</v>
      </c>
      <c r="M4601" s="27">
        <v>0.2</v>
      </c>
      <c r="N4601" s="27" t="s">
        <v>882</v>
      </c>
      <c r="O4601" s="30">
        <v>201507838</v>
      </c>
      <c r="P4601" s="22"/>
      <c r="Q4601" s="22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9"/>
    </row>
    <row r="4602" spans="1:29" x14ac:dyDescent="0.25">
      <c r="A4602" s="27">
        <v>1997</v>
      </c>
      <c r="B4602" s="27" t="s">
        <v>2700</v>
      </c>
      <c r="C4602" s="27" t="s">
        <v>2231</v>
      </c>
      <c r="D4602" s="27" t="s">
        <v>2571</v>
      </c>
      <c r="E4602" s="27" t="s">
        <v>2701</v>
      </c>
      <c r="F4602" s="28">
        <v>35680</v>
      </c>
      <c r="G4602" s="29">
        <v>0.1875</v>
      </c>
      <c r="H4602" s="28">
        <v>35680</v>
      </c>
      <c r="I4602" s="29">
        <v>0.32708333333333334</v>
      </c>
      <c r="J4602" s="27"/>
      <c r="K4602" s="27">
        <v>0.7</v>
      </c>
      <c r="L4602" s="27">
        <v>0</v>
      </c>
      <c r="M4602" s="27">
        <v>0.7</v>
      </c>
      <c r="N4602" s="27" t="s">
        <v>2163</v>
      </c>
      <c r="O4602" s="30">
        <v>201302823</v>
      </c>
      <c r="P4602" s="22"/>
      <c r="Q4602" s="22"/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9"/>
    </row>
    <row r="4603" spans="1:29" x14ac:dyDescent="0.25">
      <c r="A4603" s="27">
        <v>1997</v>
      </c>
      <c r="B4603" s="27" t="s">
        <v>5188</v>
      </c>
      <c r="C4603" s="27" t="s">
        <v>674</v>
      </c>
      <c r="D4603" s="27" t="s">
        <v>802</v>
      </c>
      <c r="E4603" s="27" t="s">
        <v>3863</v>
      </c>
      <c r="F4603" s="28">
        <v>35680</v>
      </c>
      <c r="G4603" s="29">
        <v>0.23958333333333334</v>
      </c>
      <c r="H4603" s="28">
        <v>35680</v>
      </c>
      <c r="I4603" s="29">
        <v>0.28819444444444448</v>
      </c>
      <c r="J4603" s="27" t="s">
        <v>889</v>
      </c>
      <c r="K4603" s="27">
        <v>0</v>
      </c>
      <c r="L4603" s="27">
        <v>0.06</v>
      </c>
      <c r="M4603" s="27">
        <v>0.06</v>
      </c>
      <c r="N4603" s="27" t="s">
        <v>882</v>
      </c>
      <c r="O4603" s="30">
        <v>201907483</v>
      </c>
      <c r="P4603" s="22"/>
      <c r="Q4603" s="22"/>
      <c r="R4603" s="16"/>
      <c r="S4603" s="16"/>
      <c r="T4603" s="16"/>
      <c r="U4603" s="16"/>
      <c r="V4603" s="16"/>
      <c r="W4603" s="16"/>
      <c r="X4603" s="16"/>
      <c r="Y4603" s="16"/>
      <c r="Z4603" s="16"/>
      <c r="AA4603" s="16"/>
      <c r="AB4603" s="16"/>
      <c r="AC4603" s="19"/>
    </row>
    <row r="4604" spans="1:29" x14ac:dyDescent="0.25">
      <c r="A4604" s="27">
        <v>1997</v>
      </c>
      <c r="B4604" s="27" t="s">
        <v>5186</v>
      </c>
      <c r="C4604" s="27" t="s">
        <v>674</v>
      </c>
      <c r="D4604" s="27" t="s">
        <v>4049</v>
      </c>
      <c r="E4604" s="27" t="s">
        <v>4335</v>
      </c>
      <c r="F4604" s="28">
        <v>35680</v>
      </c>
      <c r="G4604" s="29">
        <v>0.2673611111111111</v>
      </c>
      <c r="H4604" s="28">
        <v>35680</v>
      </c>
      <c r="I4604" s="29">
        <v>0.4201388888888889</v>
      </c>
      <c r="J4604" s="27" t="s">
        <v>889</v>
      </c>
      <c r="K4604" s="27">
        <v>0</v>
      </c>
      <c r="L4604" s="27">
        <v>0.5</v>
      </c>
      <c r="M4604" s="27">
        <v>0.5</v>
      </c>
      <c r="N4604" s="27" t="s">
        <v>882</v>
      </c>
      <c r="O4604" s="30">
        <v>202008319</v>
      </c>
      <c r="P4604" s="22"/>
      <c r="Q4604" s="22"/>
      <c r="R4604" s="16"/>
      <c r="S4604" s="16"/>
      <c r="T4604" s="16"/>
      <c r="U4604" s="16"/>
      <c r="V4604" s="16"/>
      <c r="W4604" s="16"/>
      <c r="X4604" s="16"/>
      <c r="Y4604" s="16"/>
      <c r="Z4604" s="16"/>
      <c r="AA4604" s="16"/>
      <c r="AB4604" s="16"/>
      <c r="AC4604" s="19"/>
    </row>
    <row r="4605" spans="1:29" x14ac:dyDescent="0.25">
      <c r="A4605" s="27">
        <v>1997</v>
      </c>
      <c r="B4605" s="27" t="s">
        <v>5185</v>
      </c>
      <c r="C4605" s="27" t="s">
        <v>674</v>
      </c>
      <c r="D4605" s="27" t="s">
        <v>3827</v>
      </c>
      <c r="E4605" s="27" t="s">
        <v>3869</v>
      </c>
      <c r="F4605" s="28">
        <v>35680</v>
      </c>
      <c r="G4605" s="29">
        <v>0.49652777777777773</v>
      </c>
      <c r="H4605" s="28">
        <v>35680</v>
      </c>
      <c r="I4605" s="29">
        <v>0.53819444444444442</v>
      </c>
      <c r="J4605" s="27" t="s">
        <v>889</v>
      </c>
      <c r="K4605" s="27">
        <v>0</v>
      </c>
      <c r="L4605" s="27">
        <v>0.02</v>
      </c>
      <c r="M4605" s="27">
        <v>0.02</v>
      </c>
      <c r="N4605" s="27" t="s">
        <v>882</v>
      </c>
      <c r="O4605" s="30">
        <v>202003219</v>
      </c>
      <c r="P4605" s="22"/>
      <c r="Q4605" s="22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9"/>
    </row>
    <row r="4606" spans="1:29" x14ac:dyDescent="0.25">
      <c r="A4606" s="27">
        <v>1997</v>
      </c>
      <c r="B4606" s="27" t="s">
        <v>5193</v>
      </c>
      <c r="C4606" s="27" t="s">
        <v>674</v>
      </c>
      <c r="D4606" s="27" t="s">
        <v>752</v>
      </c>
      <c r="E4606" s="27" t="s">
        <v>4184</v>
      </c>
      <c r="F4606" s="28">
        <v>35680</v>
      </c>
      <c r="G4606" s="29">
        <v>0.51041666666666663</v>
      </c>
      <c r="H4606" s="28">
        <v>35680</v>
      </c>
      <c r="I4606" s="29">
        <v>0.54861111111111105</v>
      </c>
      <c r="J4606" s="27" t="s">
        <v>889</v>
      </c>
      <c r="K4606" s="27">
        <v>0</v>
      </c>
      <c r="L4606" s="27">
        <v>0.2</v>
      </c>
      <c r="M4606" s="27">
        <v>0.2</v>
      </c>
      <c r="N4606" s="27" t="s">
        <v>882</v>
      </c>
      <c r="O4606" s="30">
        <v>201806846</v>
      </c>
      <c r="P4606" s="22"/>
      <c r="Q4606" s="22"/>
      <c r="R4606" s="16"/>
      <c r="S4606" s="16"/>
      <c r="T4606" s="16"/>
      <c r="U4606" s="16"/>
      <c r="V4606" s="16"/>
      <c r="W4606" s="16"/>
      <c r="X4606" s="16"/>
      <c r="Y4606" s="16"/>
      <c r="Z4606" s="16"/>
      <c r="AA4606" s="16"/>
      <c r="AB4606" s="16"/>
      <c r="AC4606" s="19"/>
    </row>
    <row r="4607" spans="1:29" x14ac:dyDescent="0.25">
      <c r="A4607" s="27">
        <v>1997</v>
      </c>
      <c r="B4607" s="27" t="s">
        <v>1877</v>
      </c>
      <c r="C4607" s="27" t="s">
        <v>676</v>
      </c>
      <c r="D4607" s="27" t="s">
        <v>901</v>
      </c>
      <c r="E4607" s="27" t="s">
        <v>1063</v>
      </c>
      <c r="F4607" s="28">
        <v>35680</v>
      </c>
      <c r="G4607" s="29">
        <v>0.52430555555555558</v>
      </c>
      <c r="H4607" s="28">
        <v>35680</v>
      </c>
      <c r="I4607" s="29">
        <v>0.69097222222222221</v>
      </c>
      <c r="J4607" s="27" t="s">
        <v>889</v>
      </c>
      <c r="K4607" s="27">
        <v>0.3</v>
      </c>
      <c r="L4607" s="27">
        <v>0</v>
      </c>
      <c r="M4607" s="27">
        <v>0.3</v>
      </c>
      <c r="N4607" s="27" t="s">
        <v>882</v>
      </c>
      <c r="O4607" s="30">
        <v>201907594</v>
      </c>
      <c r="P4607" s="22"/>
      <c r="Q4607" s="22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9"/>
    </row>
    <row r="4608" spans="1:29" x14ac:dyDescent="0.25">
      <c r="A4608" s="27">
        <v>1997</v>
      </c>
      <c r="B4608" s="27" t="s">
        <v>5188</v>
      </c>
      <c r="C4608" s="27" t="s">
        <v>674</v>
      </c>
      <c r="D4608" s="27" t="s">
        <v>802</v>
      </c>
      <c r="E4608" s="27" t="s">
        <v>3863</v>
      </c>
      <c r="F4608" s="28">
        <v>35680</v>
      </c>
      <c r="G4608" s="29">
        <v>0.55555555555555558</v>
      </c>
      <c r="H4608" s="28">
        <v>35680</v>
      </c>
      <c r="I4608" s="29">
        <v>0.59722222222222221</v>
      </c>
      <c r="J4608" s="27" t="s">
        <v>889</v>
      </c>
      <c r="K4608" s="27">
        <v>0</v>
      </c>
      <c r="L4608" s="27">
        <v>0.05</v>
      </c>
      <c r="M4608" s="27">
        <v>0.05</v>
      </c>
      <c r="N4608" s="27" t="s">
        <v>882</v>
      </c>
      <c r="O4608" s="30">
        <v>201800165</v>
      </c>
      <c r="P4608" s="22"/>
      <c r="Q4608" s="22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9"/>
    </row>
    <row r="4609" spans="1:29" x14ac:dyDescent="0.25">
      <c r="A4609" s="27">
        <v>1997</v>
      </c>
      <c r="B4609" s="27" t="s">
        <v>1848</v>
      </c>
      <c r="C4609" s="27" t="s">
        <v>676</v>
      </c>
      <c r="D4609" s="27" t="s">
        <v>887</v>
      </c>
      <c r="E4609" s="27" t="s">
        <v>888</v>
      </c>
      <c r="F4609" s="28">
        <v>35680</v>
      </c>
      <c r="G4609" s="29">
        <v>0.62847222222222221</v>
      </c>
      <c r="H4609" s="28">
        <v>35680</v>
      </c>
      <c r="I4609" s="29">
        <v>0.65972222222222221</v>
      </c>
      <c r="J4609" s="27" t="s">
        <v>889</v>
      </c>
      <c r="K4609" s="27">
        <v>0</v>
      </c>
      <c r="L4609" s="27">
        <v>0.1</v>
      </c>
      <c r="M4609" s="27">
        <v>0.1</v>
      </c>
      <c r="N4609" s="27" t="s">
        <v>882</v>
      </c>
      <c r="O4609" s="30">
        <v>201806246</v>
      </c>
      <c r="P4609" s="22"/>
      <c r="Q4609" s="22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9"/>
    </row>
    <row r="4610" spans="1:29" x14ac:dyDescent="0.25">
      <c r="A4610" s="27">
        <v>1997</v>
      </c>
      <c r="B4610" s="27" t="s">
        <v>1849</v>
      </c>
      <c r="C4610" s="27" t="s">
        <v>676</v>
      </c>
      <c r="D4610" s="27" t="s">
        <v>893</v>
      </c>
      <c r="E4610" s="27" t="s">
        <v>782</v>
      </c>
      <c r="F4610" s="28">
        <v>35680</v>
      </c>
      <c r="G4610" s="29">
        <v>0.62847222222222221</v>
      </c>
      <c r="H4610" s="28">
        <v>35680</v>
      </c>
      <c r="I4610" s="29">
        <v>0.6875</v>
      </c>
      <c r="J4610" s="27" t="s">
        <v>889</v>
      </c>
      <c r="K4610" s="27">
        <v>0</v>
      </c>
      <c r="L4610" s="27">
        <v>0.02</v>
      </c>
      <c r="M4610" s="27">
        <v>0.02</v>
      </c>
      <c r="N4610" s="27" t="s">
        <v>882</v>
      </c>
      <c r="O4610" s="30">
        <v>201904865</v>
      </c>
      <c r="P4610" s="22"/>
      <c r="Q4610" s="22"/>
      <c r="R4610" s="16"/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9"/>
    </row>
    <row r="4611" spans="1:29" x14ac:dyDescent="0.25">
      <c r="A4611" s="27">
        <v>1997</v>
      </c>
      <c r="B4611" s="27" t="s">
        <v>5181</v>
      </c>
      <c r="C4611" s="27" t="s">
        <v>674</v>
      </c>
      <c r="D4611" s="27" t="s">
        <v>752</v>
      </c>
      <c r="E4611" s="27" t="s">
        <v>4271</v>
      </c>
      <c r="F4611" s="28">
        <v>35680</v>
      </c>
      <c r="G4611" s="29">
        <v>0.64444444444444449</v>
      </c>
      <c r="H4611" s="28">
        <v>35680</v>
      </c>
      <c r="I4611" s="29">
        <v>0.68055555555555547</v>
      </c>
      <c r="J4611" s="27" t="s">
        <v>889</v>
      </c>
      <c r="K4611" s="27">
        <v>0</v>
      </c>
      <c r="L4611" s="27">
        <v>0.2</v>
      </c>
      <c r="M4611" s="27">
        <v>0.2</v>
      </c>
      <c r="N4611" s="27" t="s">
        <v>882</v>
      </c>
      <c r="O4611" s="30">
        <v>201908119</v>
      </c>
      <c r="P4611" s="22"/>
      <c r="Q4611" s="22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6"/>
      <c r="AB4611" s="16"/>
      <c r="AC4611" s="19"/>
    </row>
    <row r="4612" spans="1:29" x14ac:dyDescent="0.25">
      <c r="A4612" s="27">
        <v>1997</v>
      </c>
      <c r="B4612" s="27" t="s">
        <v>5180</v>
      </c>
      <c r="C4612" s="27" t="s">
        <v>674</v>
      </c>
      <c r="D4612" s="27" t="s">
        <v>752</v>
      </c>
      <c r="E4612" s="27" t="s">
        <v>5111</v>
      </c>
      <c r="F4612" s="28">
        <v>35680</v>
      </c>
      <c r="G4612" s="29">
        <v>0.64583333333333337</v>
      </c>
      <c r="H4612" s="28">
        <v>35680</v>
      </c>
      <c r="I4612" s="29">
        <v>0.69444444444444453</v>
      </c>
      <c r="J4612" s="27" t="s">
        <v>889</v>
      </c>
      <c r="K4612" s="27">
        <v>0</v>
      </c>
      <c r="L4612" s="27">
        <v>0.1</v>
      </c>
      <c r="M4612" s="27">
        <v>0.1</v>
      </c>
      <c r="N4612" s="27" t="s">
        <v>882</v>
      </c>
      <c r="O4612" s="30">
        <v>201907351</v>
      </c>
      <c r="P4612" s="22"/>
      <c r="Q4612" s="22"/>
      <c r="R4612" s="16"/>
      <c r="S4612" s="16"/>
      <c r="T4612" s="16"/>
      <c r="U4612" s="16"/>
      <c r="V4612" s="16"/>
      <c r="W4612" s="16"/>
      <c r="X4612" s="16"/>
      <c r="Y4612" s="16"/>
      <c r="Z4612" s="16"/>
      <c r="AA4612" s="16"/>
      <c r="AB4612" s="16"/>
      <c r="AC4612" s="19"/>
    </row>
    <row r="4613" spans="1:29" x14ac:dyDescent="0.25">
      <c r="A4613" s="27">
        <v>1997</v>
      </c>
      <c r="B4613" s="27" t="s">
        <v>5185</v>
      </c>
      <c r="C4613" s="27" t="s">
        <v>674</v>
      </c>
      <c r="D4613" s="27" t="s">
        <v>3827</v>
      </c>
      <c r="E4613" s="27" t="s">
        <v>3869</v>
      </c>
      <c r="F4613" s="28">
        <v>35680</v>
      </c>
      <c r="G4613" s="29">
        <v>0.65277777777777779</v>
      </c>
      <c r="H4613" s="28">
        <v>35680</v>
      </c>
      <c r="I4613" s="29">
        <v>0.67361111111111116</v>
      </c>
      <c r="J4613" s="27" t="s">
        <v>889</v>
      </c>
      <c r="K4613" s="27">
        <v>0</v>
      </c>
      <c r="L4613" s="27">
        <v>0.01</v>
      </c>
      <c r="M4613" s="27">
        <v>0.01</v>
      </c>
      <c r="N4613" s="27" t="s">
        <v>882</v>
      </c>
      <c r="O4613" s="30">
        <v>201905682</v>
      </c>
      <c r="P4613" s="22"/>
      <c r="Q4613" s="22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9"/>
    </row>
    <row r="4614" spans="1:29" x14ac:dyDescent="0.25">
      <c r="A4614" s="27">
        <v>1997</v>
      </c>
      <c r="B4614" s="27" t="s">
        <v>5180</v>
      </c>
      <c r="C4614" s="27" t="s">
        <v>674</v>
      </c>
      <c r="D4614" s="27" t="s">
        <v>752</v>
      </c>
      <c r="E4614" s="27" t="s">
        <v>5111</v>
      </c>
      <c r="F4614" s="28">
        <v>35680</v>
      </c>
      <c r="G4614" s="29">
        <v>0.65555555555555556</v>
      </c>
      <c r="H4614" s="28">
        <v>35680</v>
      </c>
      <c r="I4614" s="29">
        <v>0.69097222222222221</v>
      </c>
      <c r="J4614" s="27" t="s">
        <v>889</v>
      </c>
      <c r="K4614" s="27">
        <v>0</v>
      </c>
      <c r="L4614" s="27">
        <v>7.0000000000000007E-2</v>
      </c>
      <c r="M4614" s="27">
        <v>7.0000000000000007E-2</v>
      </c>
      <c r="N4614" s="27" t="s">
        <v>882</v>
      </c>
      <c r="O4614" s="30">
        <v>202005567</v>
      </c>
      <c r="P4614" s="22"/>
      <c r="Q4614" s="22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9"/>
    </row>
    <row r="4615" spans="1:29" x14ac:dyDescent="0.25">
      <c r="A4615" s="27">
        <v>1997</v>
      </c>
      <c r="B4615" s="27" t="s">
        <v>1837</v>
      </c>
      <c r="C4615" s="27" t="s">
        <v>676</v>
      </c>
      <c r="D4615" s="27" t="s">
        <v>901</v>
      </c>
      <c r="E4615" s="27" t="s">
        <v>1643</v>
      </c>
      <c r="F4615" s="28">
        <v>35680</v>
      </c>
      <c r="G4615" s="29">
        <v>0.65625</v>
      </c>
      <c r="H4615" s="28">
        <v>35680</v>
      </c>
      <c r="I4615" s="29">
        <v>0.71527777777777779</v>
      </c>
      <c r="J4615" s="27" t="s">
        <v>889</v>
      </c>
      <c r="K4615" s="27">
        <v>0</v>
      </c>
      <c r="L4615" s="27">
        <v>0.5</v>
      </c>
      <c r="M4615" s="27">
        <v>0.5</v>
      </c>
      <c r="N4615" s="27" t="s">
        <v>882</v>
      </c>
      <c r="O4615" s="30">
        <v>202007866</v>
      </c>
      <c r="P4615" s="22"/>
      <c r="Q4615" s="22"/>
      <c r="R4615" s="16"/>
      <c r="S4615" s="16"/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9"/>
    </row>
    <row r="4616" spans="1:29" x14ac:dyDescent="0.25">
      <c r="A4616" s="27">
        <v>1997</v>
      </c>
      <c r="B4616" s="27" t="s">
        <v>5193</v>
      </c>
      <c r="C4616" s="27" t="s">
        <v>674</v>
      </c>
      <c r="D4616" s="27" t="s">
        <v>752</v>
      </c>
      <c r="E4616" s="27" t="s">
        <v>4184</v>
      </c>
      <c r="F4616" s="28">
        <v>35680</v>
      </c>
      <c r="G4616" s="29">
        <v>0.66388888888888886</v>
      </c>
      <c r="H4616" s="28">
        <v>35680</v>
      </c>
      <c r="I4616" s="29">
        <v>0.7055555555555556</v>
      </c>
      <c r="J4616" s="27" t="s">
        <v>889</v>
      </c>
      <c r="K4616" s="27">
        <v>0</v>
      </c>
      <c r="L4616" s="27">
        <v>0.3</v>
      </c>
      <c r="M4616" s="27">
        <v>0.3</v>
      </c>
      <c r="N4616" s="27" t="s">
        <v>882</v>
      </c>
      <c r="O4616" s="30">
        <v>201303517</v>
      </c>
      <c r="P4616" s="22"/>
      <c r="Q4616" s="22"/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9"/>
    </row>
    <row r="4617" spans="1:29" x14ac:dyDescent="0.25">
      <c r="A4617" s="27">
        <v>1997</v>
      </c>
      <c r="B4617" s="27" t="s">
        <v>5191</v>
      </c>
      <c r="C4617" s="27" t="s">
        <v>674</v>
      </c>
      <c r="D4617" s="27" t="s">
        <v>802</v>
      </c>
      <c r="E4617" s="27" t="s">
        <v>3969</v>
      </c>
      <c r="F4617" s="28">
        <v>35680</v>
      </c>
      <c r="G4617" s="29">
        <v>0.66666666666666663</v>
      </c>
      <c r="H4617" s="28">
        <v>35680</v>
      </c>
      <c r="I4617" s="29">
        <v>0.72222222222222221</v>
      </c>
      <c r="J4617" s="27" t="s">
        <v>889</v>
      </c>
      <c r="K4617" s="27">
        <v>0</v>
      </c>
      <c r="L4617" s="27">
        <v>0.2</v>
      </c>
      <c r="M4617" s="27">
        <v>0.2</v>
      </c>
      <c r="N4617" s="27" t="s">
        <v>882</v>
      </c>
      <c r="O4617" s="30">
        <v>201104122</v>
      </c>
      <c r="P4617" s="22"/>
      <c r="Q4617" s="22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9"/>
    </row>
    <row r="4618" spans="1:29" x14ac:dyDescent="0.25">
      <c r="A4618" s="27">
        <v>1997</v>
      </c>
      <c r="B4618" s="27" t="s">
        <v>5192</v>
      </c>
      <c r="C4618" s="27" t="s">
        <v>674</v>
      </c>
      <c r="D4618" s="27" t="s">
        <v>802</v>
      </c>
      <c r="E4618" s="27" t="s">
        <v>3916</v>
      </c>
      <c r="F4618" s="28">
        <v>35680</v>
      </c>
      <c r="G4618" s="29">
        <v>0.6875</v>
      </c>
      <c r="H4618" s="28">
        <v>35680</v>
      </c>
      <c r="I4618" s="29">
        <v>0.71180555555555547</v>
      </c>
      <c r="J4618" s="27" t="s">
        <v>889</v>
      </c>
      <c r="K4618" s="27">
        <v>0</v>
      </c>
      <c r="L4618" s="27">
        <v>0.01</v>
      </c>
      <c r="M4618" s="27">
        <v>0.01</v>
      </c>
      <c r="N4618" s="27" t="s">
        <v>882</v>
      </c>
      <c r="O4618" s="30">
        <v>202109486</v>
      </c>
      <c r="P4618" s="22"/>
      <c r="Q4618" s="22"/>
      <c r="R4618" s="16"/>
      <c r="S4618" s="16"/>
      <c r="T4618" s="16"/>
      <c r="U4618" s="16"/>
      <c r="V4618" s="16"/>
      <c r="W4618" s="16"/>
      <c r="X4618" s="16"/>
      <c r="Y4618" s="16"/>
      <c r="Z4618" s="16"/>
      <c r="AA4618" s="16"/>
      <c r="AB4618" s="16"/>
      <c r="AC4618" s="19"/>
    </row>
    <row r="4619" spans="1:29" x14ac:dyDescent="0.25">
      <c r="A4619" s="27">
        <v>1997</v>
      </c>
      <c r="B4619" s="27" t="s">
        <v>5178</v>
      </c>
      <c r="C4619" s="27" t="s">
        <v>674</v>
      </c>
      <c r="D4619" s="27" t="s">
        <v>752</v>
      </c>
      <c r="E4619" s="27" t="s">
        <v>5073</v>
      </c>
      <c r="F4619" s="28">
        <v>35680</v>
      </c>
      <c r="G4619" s="29">
        <v>0.69444444444444453</v>
      </c>
      <c r="H4619" s="28">
        <v>35680</v>
      </c>
      <c r="I4619" s="29">
        <v>0.70833333333333337</v>
      </c>
      <c r="J4619" s="27" t="s">
        <v>889</v>
      </c>
      <c r="K4619" s="27">
        <v>0</v>
      </c>
      <c r="L4619" s="27">
        <v>0.05</v>
      </c>
      <c r="M4619" s="27">
        <v>0.05</v>
      </c>
      <c r="N4619" s="27" t="s">
        <v>882</v>
      </c>
      <c r="O4619" s="30">
        <v>202004996</v>
      </c>
      <c r="P4619" s="22"/>
      <c r="Q4619" s="22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6"/>
      <c r="AB4619" s="16"/>
      <c r="AC4619" s="19"/>
    </row>
    <row r="4620" spans="1:29" x14ac:dyDescent="0.25">
      <c r="A4620" s="27">
        <v>1997</v>
      </c>
      <c r="B4620" s="27" t="s">
        <v>1964</v>
      </c>
      <c r="C4620" s="27" t="s">
        <v>676</v>
      </c>
      <c r="D4620" s="27" t="s">
        <v>930</v>
      </c>
      <c r="E4620" s="27" t="s">
        <v>1458</v>
      </c>
      <c r="F4620" s="28">
        <v>35680</v>
      </c>
      <c r="G4620" s="29">
        <v>0.75347222222222221</v>
      </c>
      <c r="H4620" s="28">
        <v>35680</v>
      </c>
      <c r="I4620" s="29">
        <v>0.875</v>
      </c>
      <c r="J4620" s="27" t="s">
        <v>889</v>
      </c>
      <c r="K4620" s="27">
        <v>0.5</v>
      </c>
      <c r="L4620" s="27">
        <v>0.5</v>
      </c>
      <c r="M4620" s="27">
        <v>1</v>
      </c>
      <c r="N4620" s="27" t="s">
        <v>882</v>
      </c>
      <c r="O4620" s="30">
        <v>201905129</v>
      </c>
      <c r="P4620" s="22"/>
      <c r="Q4620" s="22"/>
      <c r="R4620" s="16"/>
      <c r="S4620" s="16"/>
      <c r="T4620" s="16"/>
      <c r="U4620" s="16"/>
      <c r="V4620" s="16"/>
      <c r="W4620" s="16"/>
      <c r="X4620" s="16"/>
      <c r="Y4620" s="16"/>
      <c r="Z4620" s="16"/>
      <c r="AA4620" s="16"/>
      <c r="AB4620" s="16"/>
      <c r="AC4620" s="19"/>
    </row>
    <row r="4621" spans="1:29" x14ac:dyDescent="0.25">
      <c r="A4621" s="27">
        <v>1997</v>
      </c>
      <c r="B4621" s="27" t="s">
        <v>1850</v>
      </c>
      <c r="C4621" s="27" t="s">
        <v>676</v>
      </c>
      <c r="D4621" s="27" t="s">
        <v>914</v>
      </c>
      <c r="E4621" s="27" t="s">
        <v>1796</v>
      </c>
      <c r="F4621" s="28">
        <v>35680</v>
      </c>
      <c r="G4621" s="29">
        <v>0.77777777777777779</v>
      </c>
      <c r="H4621" s="28">
        <v>35680</v>
      </c>
      <c r="I4621" s="29">
        <v>0.82291666666666663</v>
      </c>
      <c r="J4621" s="27" t="s">
        <v>889</v>
      </c>
      <c r="K4621" s="27">
        <v>0</v>
      </c>
      <c r="L4621" s="27">
        <v>0.5</v>
      </c>
      <c r="M4621" s="27">
        <v>0.5</v>
      </c>
      <c r="N4621" s="27" t="s">
        <v>882</v>
      </c>
      <c r="O4621" s="30">
        <v>202004324</v>
      </c>
      <c r="P4621" s="22"/>
      <c r="Q4621" s="22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6"/>
      <c r="AB4621" s="16"/>
      <c r="AC4621" s="19"/>
    </row>
    <row r="4622" spans="1:29" x14ac:dyDescent="0.25">
      <c r="A4622" s="27">
        <v>1997</v>
      </c>
      <c r="B4622" s="27" t="s">
        <v>5174</v>
      </c>
      <c r="C4622" s="27" t="s">
        <v>674</v>
      </c>
      <c r="D4622" s="27" t="s">
        <v>3841</v>
      </c>
      <c r="E4622" s="27" t="s">
        <v>4215</v>
      </c>
      <c r="F4622" s="28">
        <v>35680</v>
      </c>
      <c r="G4622" s="29">
        <v>0.77777777777777779</v>
      </c>
      <c r="H4622" s="28">
        <v>35680</v>
      </c>
      <c r="I4622" s="29">
        <v>0.82291666666666663</v>
      </c>
      <c r="J4622" s="27" t="s">
        <v>889</v>
      </c>
      <c r="K4622" s="27">
        <v>0</v>
      </c>
      <c r="L4622" s="27">
        <v>0.03</v>
      </c>
      <c r="M4622" s="27">
        <v>0.03</v>
      </c>
      <c r="N4622" s="27" t="s">
        <v>882</v>
      </c>
      <c r="O4622" s="30">
        <v>202005418</v>
      </c>
      <c r="P4622" s="22"/>
      <c r="Q4622" s="22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9"/>
    </row>
    <row r="4623" spans="1:29" x14ac:dyDescent="0.25">
      <c r="A4623" s="27">
        <v>1997</v>
      </c>
      <c r="B4623" s="27" t="s">
        <v>5183</v>
      </c>
      <c r="C4623" s="27" t="s">
        <v>674</v>
      </c>
      <c r="D4623" s="27" t="s">
        <v>3939</v>
      </c>
      <c r="E4623" s="27" t="s">
        <v>3940</v>
      </c>
      <c r="F4623" s="28">
        <v>35680</v>
      </c>
      <c r="G4623" s="29">
        <v>0.78125</v>
      </c>
      <c r="H4623" s="28">
        <v>35680</v>
      </c>
      <c r="I4623" s="29">
        <v>0.80208333333333337</v>
      </c>
      <c r="J4623" s="27" t="s">
        <v>889</v>
      </c>
      <c r="K4623" s="27">
        <v>0</v>
      </c>
      <c r="L4623" s="27">
        <v>0.02</v>
      </c>
      <c r="M4623" s="27">
        <v>0.02</v>
      </c>
      <c r="N4623" s="27" t="s">
        <v>882</v>
      </c>
      <c r="O4623" s="30">
        <v>202008551</v>
      </c>
      <c r="P4623" s="22"/>
      <c r="Q4623" s="22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9"/>
    </row>
    <row r="4624" spans="1:29" x14ac:dyDescent="0.25">
      <c r="A4624" s="27">
        <v>1997</v>
      </c>
      <c r="B4624" s="27" t="s">
        <v>1843</v>
      </c>
      <c r="C4624" s="27" t="s">
        <v>676</v>
      </c>
      <c r="D4624" s="27" t="s">
        <v>914</v>
      </c>
      <c r="E4624" s="27" t="s">
        <v>1088</v>
      </c>
      <c r="F4624" s="28">
        <v>35680</v>
      </c>
      <c r="G4624" s="29">
        <v>0.80555555555555547</v>
      </c>
      <c r="H4624" s="28">
        <v>35680</v>
      </c>
      <c r="I4624" s="29">
        <v>0.82638888888888884</v>
      </c>
      <c r="J4624" s="27" t="s">
        <v>889</v>
      </c>
      <c r="K4624" s="27">
        <v>0</v>
      </c>
      <c r="L4624" s="27">
        <v>0.02</v>
      </c>
      <c r="M4624" s="27">
        <v>0.02</v>
      </c>
      <c r="N4624" s="27" t="s">
        <v>882</v>
      </c>
      <c r="O4624" s="30">
        <v>200802871</v>
      </c>
      <c r="P4624" s="22"/>
      <c r="Q4624" s="22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9"/>
    </row>
    <row r="4625" spans="1:29" x14ac:dyDescent="0.25">
      <c r="A4625" s="27">
        <v>1997</v>
      </c>
      <c r="B4625" s="27" t="s">
        <v>2670</v>
      </c>
      <c r="C4625" s="27" t="s">
        <v>2231</v>
      </c>
      <c r="D4625" s="27" t="s">
        <v>2571</v>
      </c>
      <c r="E4625" s="27" t="s">
        <v>2393</v>
      </c>
      <c r="F4625" s="28">
        <v>35680</v>
      </c>
      <c r="G4625" s="29">
        <v>0.84722222222222221</v>
      </c>
      <c r="H4625" s="28">
        <v>35680</v>
      </c>
      <c r="I4625" s="29">
        <v>0.90972222222222221</v>
      </c>
      <c r="J4625" s="27"/>
      <c r="K4625" s="27">
        <v>0.15</v>
      </c>
      <c r="L4625" s="27">
        <v>0</v>
      </c>
      <c r="M4625" s="27">
        <v>0.15</v>
      </c>
      <c r="N4625" s="27" t="s">
        <v>2163</v>
      </c>
      <c r="O4625" s="30">
        <v>201707165</v>
      </c>
      <c r="P4625" s="22"/>
      <c r="Q4625" s="22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9"/>
    </row>
    <row r="4626" spans="1:29" x14ac:dyDescent="0.25">
      <c r="A4626" s="27">
        <v>1997</v>
      </c>
      <c r="B4626" s="27" t="s">
        <v>5193</v>
      </c>
      <c r="C4626" s="27" t="s">
        <v>674</v>
      </c>
      <c r="D4626" s="27" t="s">
        <v>752</v>
      </c>
      <c r="E4626" s="27" t="s">
        <v>4184</v>
      </c>
      <c r="F4626" s="28">
        <v>35680</v>
      </c>
      <c r="G4626" s="29">
        <v>0.85069444444444453</v>
      </c>
      <c r="H4626" s="28">
        <v>35680</v>
      </c>
      <c r="I4626" s="29">
        <v>0.89444444444444438</v>
      </c>
      <c r="J4626" s="27" t="s">
        <v>889</v>
      </c>
      <c r="K4626" s="27">
        <v>0</v>
      </c>
      <c r="L4626" s="27">
        <v>0.1</v>
      </c>
      <c r="M4626" s="27">
        <v>0.1</v>
      </c>
      <c r="N4626" s="27" t="s">
        <v>882</v>
      </c>
      <c r="O4626" s="30">
        <v>202102717</v>
      </c>
      <c r="P4626" s="22"/>
      <c r="Q4626" s="22"/>
      <c r="R4626" s="16"/>
      <c r="S4626" s="16"/>
      <c r="T4626" s="16"/>
      <c r="U4626" s="16"/>
      <c r="V4626" s="16"/>
      <c r="W4626" s="16"/>
      <c r="X4626" s="16"/>
      <c r="Y4626" s="16"/>
      <c r="Z4626" s="16"/>
      <c r="AA4626" s="16"/>
      <c r="AB4626" s="16"/>
      <c r="AC4626" s="19"/>
    </row>
    <row r="4627" spans="1:29" x14ac:dyDescent="0.25">
      <c r="A4627" s="27">
        <v>1997</v>
      </c>
      <c r="B4627" s="27" t="s">
        <v>5185</v>
      </c>
      <c r="C4627" s="27" t="s">
        <v>674</v>
      </c>
      <c r="D4627" s="27" t="s">
        <v>3827</v>
      </c>
      <c r="E4627" s="27" t="s">
        <v>3869</v>
      </c>
      <c r="F4627" s="28">
        <v>35680</v>
      </c>
      <c r="G4627" s="29">
        <v>0.85416666666666663</v>
      </c>
      <c r="H4627" s="28">
        <v>35680</v>
      </c>
      <c r="I4627" s="29">
        <v>0.875</v>
      </c>
      <c r="J4627" s="27" t="s">
        <v>889</v>
      </c>
      <c r="K4627" s="27">
        <v>0</v>
      </c>
      <c r="L4627" s="27">
        <v>0.03</v>
      </c>
      <c r="M4627" s="27">
        <v>0.03</v>
      </c>
      <c r="N4627" s="27" t="s">
        <v>882</v>
      </c>
      <c r="O4627" s="30">
        <v>201704976</v>
      </c>
      <c r="P4627" s="22"/>
      <c r="Q4627" s="22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9"/>
    </row>
    <row r="4628" spans="1:29" x14ac:dyDescent="0.25">
      <c r="A4628" s="27">
        <v>1997</v>
      </c>
      <c r="B4628" s="27" t="s">
        <v>1836</v>
      </c>
      <c r="C4628" s="27" t="s">
        <v>676</v>
      </c>
      <c r="D4628" s="27" t="s">
        <v>901</v>
      </c>
      <c r="E4628" s="27" t="s">
        <v>1770</v>
      </c>
      <c r="F4628" s="28">
        <v>35680</v>
      </c>
      <c r="G4628" s="29">
        <v>0.8618055555555556</v>
      </c>
      <c r="H4628" s="28">
        <v>35680</v>
      </c>
      <c r="I4628" s="29">
        <v>0.97222222222222221</v>
      </c>
      <c r="J4628" s="27" t="s">
        <v>889</v>
      </c>
      <c r="K4628" s="27">
        <v>0</v>
      </c>
      <c r="L4628" s="27">
        <v>1</v>
      </c>
      <c r="M4628" s="27">
        <v>1</v>
      </c>
      <c r="N4628" s="27" t="s">
        <v>882</v>
      </c>
      <c r="O4628" s="30">
        <v>201906834</v>
      </c>
      <c r="P4628" s="22"/>
      <c r="Q4628" s="22"/>
      <c r="R4628" s="16"/>
      <c r="S4628" s="16"/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9"/>
    </row>
    <row r="4629" spans="1:29" x14ac:dyDescent="0.25">
      <c r="A4629" s="27">
        <v>1997</v>
      </c>
      <c r="B4629" s="27" t="s">
        <v>5187</v>
      </c>
      <c r="C4629" s="27" t="s">
        <v>674</v>
      </c>
      <c r="D4629" s="27" t="s">
        <v>3821</v>
      </c>
      <c r="E4629" s="27" t="s">
        <v>4063</v>
      </c>
      <c r="F4629" s="28">
        <v>35680</v>
      </c>
      <c r="G4629" s="29">
        <v>0.86805555555555547</v>
      </c>
      <c r="H4629" s="28">
        <v>35680</v>
      </c>
      <c r="I4629" s="29">
        <v>0.89930555555555547</v>
      </c>
      <c r="J4629" s="27" t="s">
        <v>889</v>
      </c>
      <c r="K4629" s="27">
        <v>0</v>
      </c>
      <c r="L4629" s="27">
        <v>0.05</v>
      </c>
      <c r="M4629" s="27">
        <v>0.05</v>
      </c>
      <c r="N4629" s="27" t="s">
        <v>882</v>
      </c>
      <c r="O4629" s="30">
        <v>202004393</v>
      </c>
      <c r="P4629" s="22"/>
      <c r="Q4629" s="22"/>
      <c r="R4629" s="16"/>
      <c r="S4629" s="16"/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9"/>
    </row>
    <row r="4630" spans="1:29" x14ac:dyDescent="0.25">
      <c r="A4630" s="27">
        <v>1997</v>
      </c>
      <c r="B4630" s="27" t="s">
        <v>5175</v>
      </c>
      <c r="C4630" s="27" t="s">
        <v>674</v>
      </c>
      <c r="D4630" s="27" t="s">
        <v>802</v>
      </c>
      <c r="E4630" s="27" t="s">
        <v>794</v>
      </c>
      <c r="F4630" s="28">
        <v>35680</v>
      </c>
      <c r="G4630" s="29">
        <v>0.88541666666666663</v>
      </c>
      <c r="H4630" s="28">
        <v>35680</v>
      </c>
      <c r="I4630" s="29">
        <v>0.90625</v>
      </c>
      <c r="J4630" s="27" t="s">
        <v>889</v>
      </c>
      <c r="K4630" s="27">
        <v>0</v>
      </c>
      <c r="L4630" s="27">
        <v>0.03</v>
      </c>
      <c r="M4630" s="27">
        <v>0.03</v>
      </c>
      <c r="N4630" s="27" t="s">
        <v>882</v>
      </c>
      <c r="O4630" s="30">
        <v>201905354</v>
      </c>
      <c r="P4630" s="22"/>
      <c r="Q4630" s="22"/>
      <c r="R4630" s="16"/>
      <c r="S4630" s="16"/>
      <c r="T4630" s="16"/>
      <c r="U4630" s="16"/>
      <c r="V4630" s="16"/>
      <c r="W4630" s="16"/>
      <c r="X4630" s="16"/>
      <c r="Y4630" s="16"/>
      <c r="Z4630" s="16"/>
      <c r="AA4630" s="16"/>
      <c r="AB4630" s="16"/>
      <c r="AC4630" s="19"/>
    </row>
    <row r="4631" spans="1:29" x14ac:dyDescent="0.25">
      <c r="A4631" s="27">
        <v>1997</v>
      </c>
      <c r="B4631" s="27" t="s">
        <v>5175</v>
      </c>
      <c r="C4631" s="27" t="s">
        <v>674</v>
      </c>
      <c r="D4631" s="27" t="s">
        <v>802</v>
      </c>
      <c r="E4631" s="27" t="s">
        <v>794</v>
      </c>
      <c r="F4631" s="28">
        <v>35680</v>
      </c>
      <c r="G4631" s="29">
        <v>0.88541666666666663</v>
      </c>
      <c r="H4631" s="28">
        <v>35680</v>
      </c>
      <c r="I4631" s="29">
        <v>0.90625</v>
      </c>
      <c r="J4631" s="27" t="s">
        <v>889</v>
      </c>
      <c r="K4631" s="27">
        <v>0</v>
      </c>
      <c r="L4631" s="27">
        <v>0.03</v>
      </c>
      <c r="M4631" s="27">
        <v>0.03</v>
      </c>
      <c r="N4631" s="27" t="s">
        <v>882</v>
      </c>
      <c r="O4631" s="30">
        <v>201904639</v>
      </c>
      <c r="P4631" s="22"/>
      <c r="Q4631" s="22"/>
      <c r="R4631" s="16"/>
      <c r="S4631" s="16"/>
      <c r="T4631" s="16"/>
      <c r="U4631" s="16"/>
      <c r="V4631" s="16"/>
      <c r="W4631" s="16"/>
      <c r="X4631" s="16"/>
      <c r="Y4631" s="16"/>
      <c r="Z4631" s="16"/>
      <c r="AA4631" s="16"/>
      <c r="AB4631" s="16"/>
      <c r="AC4631" s="19"/>
    </row>
    <row r="4632" spans="1:29" x14ac:dyDescent="0.25">
      <c r="A4632" s="27">
        <v>1997</v>
      </c>
      <c r="B4632" s="27" t="s">
        <v>1839</v>
      </c>
      <c r="C4632" s="27" t="s">
        <v>676</v>
      </c>
      <c r="D4632" s="27" t="s">
        <v>901</v>
      </c>
      <c r="E4632" s="27" t="s">
        <v>1840</v>
      </c>
      <c r="F4632" s="28">
        <v>35680</v>
      </c>
      <c r="G4632" s="29">
        <v>0.90347222222222223</v>
      </c>
      <c r="H4632" s="28">
        <v>35680</v>
      </c>
      <c r="I4632" s="29">
        <v>0.95486111111111116</v>
      </c>
      <c r="J4632" s="27" t="s">
        <v>889</v>
      </c>
      <c r="K4632" s="27">
        <v>0</v>
      </c>
      <c r="L4632" s="27">
        <v>0.2</v>
      </c>
      <c r="M4632" s="27">
        <v>0.2</v>
      </c>
      <c r="N4632" s="27" t="s">
        <v>882</v>
      </c>
      <c r="O4632" s="30">
        <v>202008902</v>
      </c>
      <c r="P4632" s="22"/>
      <c r="Q4632" s="22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9"/>
    </row>
    <row r="4633" spans="1:29" x14ac:dyDescent="0.25">
      <c r="A4633" s="27">
        <v>1997</v>
      </c>
      <c r="B4633" s="27" t="s">
        <v>1913</v>
      </c>
      <c r="C4633" s="27" t="s">
        <v>676</v>
      </c>
      <c r="D4633" s="27" t="s">
        <v>1004</v>
      </c>
      <c r="E4633" s="27" t="s">
        <v>1683</v>
      </c>
      <c r="F4633" s="28">
        <v>35680</v>
      </c>
      <c r="G4633" s="29">
        <v>0.90625</v>
      </c>
      <c r="H4633" s="28">
        <v>35680</v>
      </c>
      <c r="I4633" s="29">
        <v>0.98263888888888884</v>
      </c>
      <c r="J4633" s="27" t="s">
        <v>889</v>
      </c>
      <c r="K4633" s="27">
        <v>0</v>
      </c>
      <c r="L4633" s="27">
        <v>0.5</v>
      </c>
      <c r="M4633" s="27">
        <v>0.5</v>
      </c>
      <c r="N4633" s="27" t="s">
        <v>882</v>
      </c>
      <c r="O4633" s="30">
        <v>201906961</v>
      </c>
      <c r="P4633" s="22"/>
      <c r="Q4633" s="22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9"/>
    </row>
    <row r="4634" spans="1:29" x14ac:dyDescent="0.25">
      <c r="A4634" s="27">
        <v>1997</v>
      </c>
      <c r="B4634" s="27" t="s">
        <v>5182</v>
      </c>
      <c r="C4634" s="27" t="s">
        <v>674</v>
      </c>
      <c r="D4634" s="27" t="s">
        <v>3824</v>
      </c>
      <c r="E4634" s="27" t="s">
        <v>4175</v>
      </c>
      <c r="F4634" s="28">
        <v>35680</v>
      </c>
      <c r="G4634" s="29">
        <v>0.90972222222222221</v>
      </c>
      <c r="H4634" s="28">
        <v>35681</v>
      </c>
      <c r="I4634" s="29">
        <v>1.0416666666666666E-2</v>
      </c>
      <c r="J4634" s="27" t="s">
        <v>889</v>
      </c>
      <c r="K4634" s="27">
        <v>0</v>
      </c>
      <c r="L4634" s="27">
        <v>0.05</v>
      </c>
      <c r="M4634" s="27">
        <v>0.05</v>
      </c>
      <c r="N4634" s="27" t="s">
        <v>882</v>
      </c>
      <c r="O4634" s="30">
        <v>201603822</v>
      </c>
      <c r="P4634" s="22"/>
      <c r="Q4634" s="22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9"/>
    </row>
    <row r="4635" spans="1:29" x14ac:dyDescent="0.25">
      <c r="A4635" s="27">
        <v>1997</v>
      </c>
      <c r="B4635" s="27" t="s">
        <v>5177</v>
      </c>
      <c r="C4635" s="27" t="s">
        <v>674</v>
      </c>
      <c r="D4635" s="27" t="s">
        <v>853</v>
      </c>
      <c r="E4635" s="27" t="s">
        <v>3979</v>
      </c>
      <c r="F4635" s="28">
        <v>35680</v>
      </c>
      <c r="G4635" s="29">
        <v>0.91666666666666663</v>
      </c>
      <c r="H4635" s="28">
        <v>35680</v>
      </c>
      <c r="I4635" s="29">
        <v>0.94791666666666663</v>
      </c>
      <c r="J4635" s="27" t="s">
        <v>889</v>
      </c>
      <c r="K4635" s="27">
        <v>0</v>
      </c>
      <c r="L4635" s="27">
        <v>0.02</v>
      </c>
      <c r="M4635" s="27">
        <v>0.02</v>
      </c>
      <c r="N4635" s="27" t="s">
        <v>882</v>
      </c>
      <c r="O4635" s="30">
        <v>201705985</v>
      </c>
      <c r="P4635" s="22"/>
      <c r="Q4635" s="22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9"/>
    </row>
    <row r="4636" spans="1:29" x14ac:dyDescent="0.25">
      <c r="A4636" s="27">
        <v>1997</v>
      </c>
      <c r="B4636" s="27" t="s">
        <v>5177</v>
      </c>
      <c r="C4636" s="27" t="s">
        <v>674</v>
      </c>
      <c r="D4636" s="27" t="s">
        <v>853</v>
      </c>
      <c r="E4636" s="27" t="s">
        <v>3979</v>
      </c>
      <c r="F4636" s="28">
        <v>35680</v>
      </c>
      <c r="G4636" s="29">
        <v>0.91666666666666663</v>
      </c>
      <c r="H4636" s="28">
        <v>35680</v>
      </c>
      <c r="I4636" s="29">
        <v>0.94791666666666663</v>
      </c>
      <c r="J4636" s="27" t="s">
        <v>889</v>
      </c>
      <c r="K4636" s="27">
        <v>0</v>
      </c>
      <c r="L4636" s="27">
        <v>0.02</v>
      </c>
      <c r="M4636" s="27">
        <v>0.02</v>
      </c>
      <c r="N4636" s="27" t="s">
        <v>882</v>
      </c>
      <c r="O4636" s="30">
        <v>201905179</v>
      </c>
      <c r="P4636" s="22"/>
      <c r="Q4636" s="22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9"/>
    </row>
    <row r="4637" spans="1:29" x14ac:dyDescent="0.25">
      <c r="A4637" s="27">
        <v>1997</v>
      </c>
      <c r="B4637" s="27" t="s">
        <v>5197</v>
      </c>
      <c r="C4637" s="27" t="s">
        <v>674</v>
      </c>
      <c r="D4637" s="27" t="s">
        <v>3824</v>
      </c>
      <c r="E4637" s="27" t="s">
        <v>3957</v>
      </c>
      <c r="F4637" s="28">
        <v>35680</v>
      </c>
      <c r="G4637" s="29">
        <v>0.92013888888888884</v>
      </c>
      <c r="H4637" s="28">
        <v>35680</v>
      </c>
      <c r="I4637" s="29">
        <v>0.94444444444444453</v>
      </c>
      <c r="J4637" s="27" t="s">
        <v>889</v>
      </c>
      <c r="K4637" s="27">
        <v>0</v>
      </c>
      <c r="L4637" s="27">
        <v>0.02</v>
      </c>
      <c r="M4637" s="27">
        <v>0.02</v>
      </c>
      <c r="N4637" s="27" t="s">
        <v>882</v>
      </c>
      <c r="O4637" s="30">
        <v>201703591</v>
      </c>
      <c r="P4637" s="22"/>
      <c r="Q4637" s="22"/>
      <c r="R4637" s="16"/>
      <c r="S4637" s="16"/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9"/>
    </row>
    <row r="4638" spans="1:29" x14ac:dyDescent="0.25">
      <c r="A4638" s="27">
        <v>1997</v>
      </c>
      <c r="B4638" s="27" t="s">
        <v>5179</v>
      </c>
      <c r="C4638" s="27" t="s">
        <v>674</v>
      </c>
      <c r="D4638" s="27" t="s">
        <v>4049</v>
      </c>
      <c r="E4638" s="27" t="s">
        <v>4335</v>
      </c>
      <c r="F4638" s="28">
        <v>35680</v>
      </c>
      <c r="G4638" s="29">
        <v>0.93402777777777779</v>
      </c>
      <c r="H4638" s="28">
        <v>35680</v>
      </c>
      <c r="I4638" s="29">
        <v>0.96875</v>
      </c>
      <c r="J4638" s="27" t="s">
        <v>889</v>
      </c>
      <c r="K4638" s="27">
        <v>0</v>
      </c>
      <c r="L4638" s="27">
        <v>0.2</v>
      </c>
      <c r="M4638" s="27">
        <v>0.2</v>
      </c>
      <c r="N4638" s="27" t="s">
        <v>882</v>
      </c>
      <c r="O4638" s="30">
        <v>201706780</v>
      </c>
      <c r="P4638" s="22"/>
      <c r="Q4638" s="22"/>
      <c r="R4638" s="16"/>
      <c r="S4638" s="16"/>
      <c r="T4638" s="16"/>
      <c r="U4638" s="16"/>
      <c r="V4638" s="16"/>
      <c r="W4638" s="16"/>
      <c r="X4638" s="16"/>
      <c r="Y4638" s="16"/>
      <c r="Z4638" s="16"/>
      <c r="AA4638" s="16"/>
      <c r="AB4638" s="16"/>
      <c r="AC4638" s="19"/>
    </row>
    <row r="4639" spans="1:29" x14ac:dyDescent="0.25">
      <c r="A4639" s="27">
        <v>1997</v>
      </c>
      <c r="B4639" s="27" t="s">
        <v>5204</v>
      </c>
      <c r="C4639" s="27" t="s">
        <v>674</v>
      </c>
      <c r="D4639" s="27" t="s">
        <v>802</v>
      </c>
      <c r="E4639" s="27" t="s">
        <v>3982</v>
      </c>
      <c r="F4639" s="28">
        <v>35680</v>
      </c>
      <c r="G4639" s="29">
        <v>0.93402777777777779</v>
      </c>
      <c r="H4639" s="28">
        <v>35680</v>
      </c>
      <c r="I4639" s="29">
        <v>0.98958333333333337</v>
      </c>
      <c r="J4639" s="27" t="s">
        <v>889</v>
      </c>
      <c r="K4639" s="27">
        <v>0</v>
      </c>
      <c r="L4639" s="27">
        <v>0.05</v>
      </c>
      <c r="M4639" s="27">
        <v>0.05</v>
      </c>
      <c r="N4639" s="27" t="s">
        <v>882</v>
      </c>
      <c r="O4639" s="30">
        <v>201604605</v>
      </c>
      <c r="P4639" s="22"/>
      <c r="Q4639" s="22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9"/>
    </row>
    <row r="4640" spans="1:29" x14ac:dyDescent="0.25">
      <c r="A4640" s="27">
        <v>1997</v>
      </c>
      <c r="B4640" s="27" t="s">
        <v>5172</v>
      </c>
      <c r="C4640" s="27" t="s">
        <v>674</v>
      </c>
      <c r="D4640" s="27" t="s">
        <v>3824</v>
      </c>
      <c r="E4640" s="27" t="s">
        <v>3957</v>
      </c>
      <c r="F4640" s="28">
        <v>35680</v>
      </c>
      <c r="G4640" s="29">
        <v>0.94444444444444453</v>
      </c>
      <c r="H4640" s="28">
        <v>35680</v>
      </c>
      <c r="I4640" s="29">
        <v>0.95833333333333337</v>
      </c>
      <c r="J4640" s="27" t="s">
        <v>889</v>
      </c>
      <c r="K4640" s="27">
        <v>0</v>
      </c>
      <c r="L4640" s="27">
        <v>0.02</v>
      </c>
      <c r="M4640" s="27">
        <v>0.02</v>
      </c>
      <c r="N4640" s="27" t="s">
        <v>882</v>
      </c>
      <c r="O4640" s="30">
        <v>201905831</v>
      </c>
      <c r="P4640" s="22"/>
      <c r="Q4640" s="22"/>
      <c r="R4640" s="16"/>
      <c r="S4640" s="16"/>
      <c r="T4640" s="16"/>
      <c r="U4640" s="16"/>
      <c r="V4640" s="16"/>
      <c r="W4640" s="16"/>
      <c r="X4640" s="16"/>
      <c r="Y4640" s="16"/>
      <c r="Z4640" s="16"/>
      <c r="AA4640" s="16"/>
      <c r="AB4640" s="16"/>
      <c r="AC4640" s="19"/>
    </row>
    <row r="4641" spans="1:29" x14ac:dyDescent="0.25">
      <c r="A4641" s="27">
        <v>1997</v>
      </c>
      <c r="B4641" s="27" t="s">
        <v>5194</v>
      </c>
      <c r="C4641" s="27" t="s">
        <v>674</v>
      </c>
      <c r="D4641" s="27" t="s">
        <v>3821</v>
      </c>
      <c r="E4641" s="27" t="s">
        <v>739</v>
      </c>
      <c r="F4641" s="28">
        <v>35680</v>
      </c>
      <c r="G4641" s="29">
        <v>0.94444444444444453</v>
      </c>
      <c r="H4641" s="28">
        <v>35680</v>
      </c>
      <c r="I4641" s="29">
        <v>0.97916666666666663</v>
      </c>
      <c r="J4641" s="27" t="s">
        <v>889</v>
      </c>
      <c r="K4641" s="27">
        <v>0</v>
      </c>
      <c r="L4641" s="27">
        <v>0.5</v>
      </c>
      <c r="M4641" s="27">
        <v>0.5</v>
      </c>
      <c r="N4641" s="27" t="s">
        <v>882</v>
      </c>
      <c r="O4641" s="30">
        <v>201505519</v>
      </c>
      <c r="P4641" s="22"/>
      <c r="Q4641" s="22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9"/>
    </row>
    <row r="4642" spans="1:29" x14ac:dyDescent="0.25">
      <c r="A4642" s="27">
        <v>1997</v>
      </c>
      <c r="B4642" s="27" t="s">
        <v>5171</v>
      </c>
      <c r="C4642" s="27" t="s">
        <v>674</v>
      </c>
      <c r="D4642" s="27" t="s">
        <v>3827</v>
      </c>
      <c r="E4642" s="27" t="s">
        <v>758</v>
      </c>
      <c r="F4642" s="28">
        <v>35680</v>
      </c>
      <c r="G4642" s="29">
        <v>0.94791666666666663</v>
      </c>
      <c r="H4642" s="28">
        <v>35681</v>
      </c>
      <c r="I4642" s="29">
        <v>1.0416666666666666E-2</v>
      </c>
      <c r="J4642" s="27" t="s">
        <v>889</v>
      </c>
      <c r="K4642" s="27">
        <v>0</v>
      </c>
      <c r="L4642" s="27">
        <v>0.02</v>
      </c>
      <c r="M4642" s="27">
        <v>0.02</v>
      </c>
      <c r="N4642" s="27" t="s">
        <v>882</v>
      </c>
      <c r="O4642" s="30">
        <v>202004852</v>
      </c>
      <c r="P4642" s="22"/>
      <c r="Q4642" s="22"/>
      <c r="R4642" s="16"/>
      <c r="S4642" s="16"/>
      <c r="T4642" s="16"/>
      <c r="U4642" s="16"/>
      <c r="V4642" s="16"/>
      <c r="W4642" s="16"/>
      <c r="X4642" s="16"/>
      <c r="Y4642" s="16"/>
      <c r="Z4642" s="16"/>
      <c r="AA4642" s="16"/>
      <c r="AB4642" s="16"/>
      <c r="AC4642" s="19"/>
    </row>
    <row r="4643" spans="1:29" x14ac:dyDescent="0.25">
      <c r="A4643" s="27">
        <v>1997</v>
      </c>
      <c r="B4643" s="27" t="s">
        <v>5190</v>
      </c>
      <c r="C4643" s="27" t="s">
        <v>674</v>
      </c>
      <c r="D4643" s="27" t="s">
        <v>1248</v>
      </c>
      <c r="E4643" s="27" t="s">
        <v>3913</v>
      </c>
      <c r="F4643" s="28">
        <v>35680</v>
      </c>
      <c r="G4643" s="29">
        <v>0.94791666666666663</v>
      </c>
      <c r="H4643" s="28">
        <v>35680</v>
      </c>
      <c r="I4643" s="29">
        <v>0.98263888888888884</v>
      </c>
      <c r="J4643" s="27" t="s">
        <v>889</v>
      </c>
      <c r="K4643" s="27">
        <v>0</v>
      </c>
      <c r="L4643" s="27">
        <v>0.05</v>
      </c>
      <c r="M4643" s="27">
        <v>0.05</v>
      </c>
      <c r="N4643" s="27" t="s">
        <v>882</v>
      </c>
      <c r="O4643" s="30">
        <v>202005146</v>
      </c>
      <c r="P4643" s="22"/>
      <c r="Q4643" s="22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9"/>
    </row>
    <row r="4644" spans="1:29" x14ac:dyDescent="0.25">
      <c r="A4644" s="27">
        <v>1997</v>
      </c>
      <c r="B4644" s="27" t="s">
        <v>1848</v>
      </c>
      <c r="C4644" s="27" t="s">
        <v>676</v>
      </c>
      <c r="D4644" s="27" t="s">
        <v>887</v>
      </c>
      <c r="E4644" s="27" t="s">
        <v>888</v>
      </c>
      <c r="F4644" s="28">
        <v>35680</v>
      </c>
      <c r="G4644" s="29">
        <v>0.98263888888888884</v>
      </c>
      <c r="H4644" s="28">
        <v>35681</v>
      </c>
      <c r="I4644" s="29">
        <v>2.0833333333333332E-2</v>
      </c>
      <c r="J4644" s="27" t="s">
        <v>889</v>
      </c>
      <c r="K4644" s="27">
        <v>0.05</v>
      </c>
      <c r="L4644" s="27">
        <v>0</v>
      </c>
      <c r="M4644" s="27">
        <v>0.05</v>
      </c>
      <c r="N4644" s="27" t="s">
        <v>882</v>
      </c>
      <c r="O4644" s="30">
        <v>201604360</v>
      </c>
      <c r="P4644" s="22"/>
      <c r="Q4644" s="22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9"/>
    </row>
    <row r="4645" spans="1:29" x14ac:dyDescent="0.25">
      <c r="A4645" s="27">
        <v>1997</v>
      </c>
      <c r="B4645" s="27" t="s">
        <v>5183</v>
      </c>
      <c r="C4645" s="27" t="s">
        <v>674</v>
      </c>
      <c r="D4645" s="27" t="s">
        <v>3939</v>
      </c>
      <c r="E4645" s="27" t="s">
        <v>3940</v>
      </c>
      <c r="F4645" s="28">
        <v>35680</v>
      </c>
      <c r="G4645" s="29">
        <v>0.99305555555555547</v>
      </c>
      <c r="H4645" s="28">
        <v>35681</v>
      </c>
      <c r="I4645" s="29">
        <v>3.125E-2</v>
      </c>
      <c r="J4645" s="27" t="s">
        <v>889</v>
      </c>
      <c r="K4645" s="27">
        <v>0</v>
      </c>
      <c r="L4645" s="27">
        <v>0.05</v>
      </c>
      <c r="M4645" s="27">
        <v>0.05</v>
      </c>
      <c r="N4645" s="27" t="s">
        <v>882</v>
      </c>
      <c r="O4645" s="30">
        <v>202005356</v>
      </c>
      <c r="P4645" s="22"/>
      <c r="Q4645" s="22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9"/>
    </row>
    <row r="4646" spans="1:29" x14ac:dyDescent="0.25">
      <c r="A4646" s="27">
        <v>1997</v>
      </c>
      <c r="B4646" s="27" t="s">
        <v>1946</v>
      </c>
      <c r="C4646" s="27" t="s">
        <v>676</v>
      </c>
      <c r="D4646" s="27" t="s">
        <v>1004</v>
      </c>
      <c r="E4646" s="27" t="s">
        <v>1112</v>
      </c>
      <c r="F4646" s="28">
        <v>35681</v>
      </c>
      <c r="G4646" s="29">
        <v>1.3888888888888888E-2</v>
      </c>
      <c r="H4646" s="28">
        <v>35681</v>
      </c>
      <c r="I4646" s="29">
        <v>6.9444444444444434E-2</v>
      </c>
      <c r="J4646" s="27" t="s">
        <v>889</v>
      </c>
      <c r="K4646" s="27">
        <v>0</v>
      </c>
      <c r="L4646" s="27">
        <v>0.05</v>
      </c>
      <c r="M4646" s="27">
        <v>0.05</v>
      </c>
      <c r="N4646" s="27" t="s">
        <v>882</v>
      </c>
      <c r="O4646" s="30">
        <v>201703591</v>
      </c>
      <c r="P4646" s="22"/>
      <c r="Q4646" s="22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9"/>
    </row>
    <row r="4647" spans="1:29" x14ac:dyDescent="0.25">
      <c r="A4647" s="27">
        <v>1997</v>
      </c>
      <c r="B4647" s="27" t="s">
        <v>5171</v>
      </c>
      <c r="C4647" s="27" t="s">
        <v>674</v>
      </c>
      <c r="D4647" s="27" t="s">
        <v>3827</v>
      </c>
      <c r="E4647" s="27" t="s">
        <v>758</v>
      </c>
      <c r="F4647" s="28">
        <v>35681</v>
      </c>
      <c r="G4647" s="29">
        <v>2.0833333333333332E-2</v>
      </c>
      <c r="H4647" s="28">
        <v>35681</v>
      </c>
      <c r="I4647" s="29">
        <v>0.14583333333333334</v>
      </c>
      <c r="J4647" s="27" t="s">
        <v>889</v>
      </c>
      <c r="K4647" s="27">
        <v>0</v>
      </c>
      <c r="L4647" s="27">
        <v>0.25</v>
      </c>
      <c r="M4647" s="27">
        <v>0.25</v>
      </c>
      <c r="N4647" s="27" t="s">
        <v>882</v>
      </c>
      <c r="O4647" s="30">
        <v>201404459</v>
      </c>
      <c r="P4647" s="22"/>
      <c r="Q4647" s="22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9"/>
    </row>
    <row r="4648" spans="1:29" x14ac:dyDescent="0.25">
      <c r="A4648" s="27">
        <v>1997</v>
      </c>
      <c r="B4648" s="27" t="s">
        <v>1838</v>
      </c>
      <c r="C4648" s="27" t="s">
        <v>676</v>
      </c>
      <c r="D4648" s="27" t="s">
        <v>914</v>
      </c>
      <c r="E4648" s="27" t="s">
        <v>1710</v>
      </c>
      <c r="F4648" s="28">
        <v>35681</v>
      </c>
      <c r="G4648" s="29">
        <v>0.1875</v>
      </c>
      <c r="H4648" s="28">
        <v>35681</v>
      </c>
      <c r="I4648" s="29">
        <v>0.22569444444444445</v>
      </c>
      <c r="J4648" s="27" t="s">
        <v>889</v>
      </c>
      <c r="K4648" s="27">
        <v>0</v>
      </c>
      <c r="L4648" s="27">
        <v>0.02</v>
      </c>
      <c r="M4648" s="27">
        <v>0.02</v>
      </c>
      <c r="N4648" s="27" t="s">
        <v>882</v>
      </c>
      <c r="O4648" s="30">
        <v>201805238</v>
      </c>
      <c r="P4648" s="22"/>
      <c r="Q4648" s="22"/>
      <c r="R4648" s="16"/>
      <c r="S4648" s="16"/>
      <c r="T4648" s="16"/>
      <c r="U4648" s="16"/>
      <c r="V4648" s="16"/>
      <c r="W4648" s="16"/>
      <c r="X4648" s="16"/>
      <c r="Y4648" s="16"/>
      <c r="Z4648" s="16"/>
      <c r="AA4648" s="16"/>
      <c r="AB4648" s="16"/>
      <c r="AC4648" s="19"/>
    </row>
    <row r="4649" spans="1:29" x14ac:dyDescent="0.25">
      <c r="A4649" s="27">
        <v>1997</v>
      </c>
      <c r="B4649" s="27" t="s">
        <v>5166</v>
      </c>
      <c r="C4649" s="27" t="s">
        <v>674</v>
      </c>
      <c r="D4649" s="27" t="s">
        <v>853</v>
      </c>
      <c r="E4649" s="27" t="s">
        <v>836</v>
      </c>
      <c r="F4649" s="28">
        <v>35681</v>
      </c>
      <c r="G4649" s="29">
        <v>0.39583333333333331</v>
      </c>
      <c r="H4649" s="28">
        <v>35681</v>
      </c>
      <c r="I4649" s="29">
        <v>0.41666666666666669</v>
      </c>
      <c r="J4649" s="27" t="s">
        <v>889</v>
      </c>
      <c r="K4649" s="27">
        <v>0</v>
      </c>
      <c r="L4649" s="27">
        <v>0.01</v>
      </c>
      <c r="M4649" s="27">
        <v>0.01</v>
      </c>
      <c r="N4649" s="27" t="s">
        <v>882</v>
      </c>
      <c r="O4649" s="30">
        <v>201907201</v>
      </c>
      <c r="P4649" s="22"/>
      <c r="Q4649" s="22"/>
      <c r="R4649" s="16"/>
      <c r="S4649" s="16"/>
      <c r="T4649" s="16"/>
      <c r="U4649" s="16"/>
      <c r="V4649" s="16"/>
      <c r="W4649" s="16"/>
      <c r="X4649" s="16"/>
      <c r="Y4649" s="16"/>
      <c r="Z4649" s="16"/>
      <c r="AA4649" s="16"/>
      <c r="AB4649" s="16"/>
      <c r="AC4649" s="19"/>
    </row>
    <row r="4650" spans="1:29" x14ac:dyDescent="0.25">
      <c r="A4650" s="27">
        <v>1997</v>
      </c>
      <c r="B4650" s="27" t="s">
        <v>1844</v>
      </c>
      <c r="C4650" s="27" t="s">
        <v>676</v>
      </c>
      <c r="D4650" s="27" t="s">
        <v>898</v>
      </c>
      <c r="E4650" s="27" t="s">
        <v>842</v>
      </c>
      <c r="F4650" s="28">
        <v>35681</v>
      </c>
      <c r="G4650" s="29">
        <v>0.46527777777777773</v>
      </c>
      <c r="H4650" s="28">
        <v>35681</v>
      </c>
      <c r="I4650" s="29">
        <v>0.52777777777777779</v>
      </c>
      <c r="J4650" s="27" t="s">
        <v>889</v>
      </c>
      <c r="K4650" s="27">
        <v>0</v>
      </c>
      <c r="L4650" s="27">
        <v>0.01</v>
      </c>
      <c r="M4650" s="27">
        <v>0.01</v>
      </c>
      <c r="N4650" s="27" t="s">
        <v>882</v>
      </c>
      <c r="O4650" s="30">
        <v>200700267</v>
      </c>
      <c r="P4650" s="22"/>
      <c r="Q4650" s="22"/>
      <c r="R4650" s="16"/>
      <c r="S4650" s="16"/>
      <c r="T4650" s="16"/>
      <c r="U4650" s="16"/>
      <c r="V4650" s="16"/>
      <c r="W4650" s="16"/>
      <c r="X4650" s="16"/>
      <c r="Y4650" s="16"/>
      <c r="Z4650" s="16"/>
      <c r="AA4650" s="16"/>
      <c r="AB4650" s="16"/>
      <c r="AC4650" s="19"/>
    </row>
    <row r="4651" spans="1:29" x14ac:dyDescent="0.25">
      <c r="A4651" s="27">
        <v>1997</v>
      </c>
      <c r="B4651" s="27" t="s">
        <v>5166</v>
      </c>
      <c r="C4651" s="27" t="s">
        <v>674</v>
      </c>
      <c r="D4651" s="27" t="s">
        <v>853</v>
      </c>
      <c r="E4651" s="27" t="s">
        <v>836</v>
      </c>
      <c r="F4651" s="28">
        <v>35681</v>
      </c>
      <c r="G4651" s="29">
        <v>0.47569444444444442</v>
      </c>
      <c r="H4651" s="28">
        <v>35681</v>
      </c>
      <c r="I4651" s="29">
        <v>0.55902777777777779</v>
      </c>
      <c r="J4651" s="27" t="s">
        <v>889</v>
      </c>
      <c r="K4651" s="27">
        <v>0</v>
      </c>
      <c r="L4651" s="27">
        <v>0.3</v>
      </c>
      <c r="M4651" s="27">
        <v>0.3</v>
      </c>
      <c r="N4651" s="27" t="s">
        <v>882</v>
      </c>
      <c r="O4651" s="30">
        <v>202005845</v>
      </c>
      <c r="P4651" s="22"/>
      <c r="Q4651" s="22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9"/>
    </row>
    <row r="4652" spans="1:29" x14ac:dyDescent="0.25">
      <c r="A4652" s="27">
        <v>1997</v>
      </c>
      <c r="B4652" s="27" t="s">
        <v>5168</v>
      </c>
      <c r="C4652" s="27" t="s">
        <v>674</v>
      </c>
      <c r="D4652" s="27" t="s">
        <v>1248</v>
      </c>
      <c r="E4652" s="27" t="s">
        <v>5028</v>
      </c>
      <c r="F4652" s="28">
        <v>35681</v>
      </c>
      <c r="G4652" s="29">
        <v>0.49652777777777773</v>
      </c>
      <c r="H4652" s="28">
        <v>35681</v>
      </c>
      <c r="I4652" s="29">
        <v>0.56597222222222221</v>
      </c>
      <c r="J4652" s="27" t="s">
        <v>889</v>
      </c>
      <c r="K4652" s="27">
        <v>0</v>
      </c>
      <c r="L4652" s="27">
        <v>0.2</v>
      </c>
      <c r="M4652" s="27">
        <v>0.2</v>
      </c>
      <c r="N4652" s="27" t="s">
        <v>882</v>
      </c>
      <c r="O4652" s="30">
        <v>201808543</v>
      </c>
      <c r="P4652" s="22"/>
      <c r="Q4652" s="22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9"/>
    </row>
    <row r="4653" spans="1:29" x14ac:dyDescent="0.25">
      <c r="A4653" s="27">
        <v>1997</v>
      </c>
      <c r="B4653" s="27" t="s">
        <v>5170</v>
      </c>
      <c r="C4653" s="27" t="s">
        <v>674</v>
      </c>
      <c r="D4653" s="27" t="s">
        <v>802</v>
      </c>
      <c r="E4653" s="27" t="s">
        <v>818</v>
      </c>
      <c r="F4653" s="28">
        <v>35681</v>
      </c>
      <c r="G4653" s="29">
        <v>0.52083333333333337</v>
      </c>
      <c r="H4653" s="28">
        <v>35681</v>
      </c>
      <c r="I4653" s="29">
        <v>0.55208333333333337</v>
      </c>
      <c r="J4653" s="27" t="s">
        <v>889</v>
      </c>
      <c r="K4653" s="27">
        <v>0</v>
      </c>
      <c r="L4653" s="27">
        <v>0.06</v>
      </c>
      <c r="M4653" s="27">
        <v>0.06</v>
      </c>
      <c r="N4653" s="27" t="s">
        <v>882</v>
      </c>
      <c r="O4653" s="30">
        <v>201806406</v>
      </c>
      <c r="P4653" s="22"/>
      <c r="Q4653" s="22"/>
      <c r="R4653" s="16"/>
      <c r="S4653" s="16"/>
      <c r="T4653" s="16"/>
      <c r="U4653" s="16"/>
      <c r="V4653" s="16"/>
      <c r="W4653" s="16"/>
      <c r="X4653" s="16"/>
      <c r="Y4653" s="16"/>
      <c r="Z4653" s="16"/>
      <c r="AA4653" s="16"/>
      <c r="AB4653" s="16"/>
      <c r="AC4653" s="19"/>
    </row>
    <row r="4654" spans="1:29" x14ac:dyDescent="0.25">
      <c r="A4654" s="27">
        <v>1997</v>
      </c>
      <c r="B4654" s="27" t="s">
        <v>1827</v>
      </c>
      <c r="C4654" s="27" t="s">
        <v>676</v>
      </c>
      <c r="D4654" s="27" t="s">
        <v>887</v>
      </c>
      <c r="E4654" s="27" t="s">
        <v>1828</v>
      </c>
      <c r="F4654" s="28">
        <v>35681</v>
      </c>
      <c r="G4654" s="29">
        <v>0.52222222222222225</v>
      </c>
      <c r="H4654" s="28">
        <v>35681</v>
      </c>
      <c r="I4654" s="29">
        <v>0.71527777777777779</v>
      </c>
      <c r="J4654" s="27" t="s">
        <v>889</v>
      </c>
      <c r="K4654" s="27">
        <v>0</v>
      </c>
      <c r="L4654" s="27">
        <v>0.9</v>
      </c>
      <c r="M4654" s="27">
        <v>0.9</v>
      </c>
      <c r="N4654" s="27" t="s">
        <v>882</v>
      </c>
      <c r="O4654" s="30">
        <v>201907345</v>
      </c>
      <c r="P4654" s="22"/>
      <c r="Q4654" s="22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9"/>
    </row>
    <row r="4655" spans="1:29" x14ac:dyDescent="0.25">
      <c r="A4655" s="27">
        <v>1997</v>
      </c>
      <c r="B4655" s="27" t="s">
        <v>5200</v>
      </c>
      <c r="C4655" s="27" t="s">
        <v>674</v>
      </c>
      <c r="D4655" s="27" t="s">
        <v>3841</v>
      </c>
      <c r="E4655" s="27" t="s">
        <v>4618</v>
      </c>
      <c r="F4655" s="28">
        <v>35681</v>
      </c>
      <c r="G4655" s="29">
        <v>0.57986111111111105</v>
      </c>
      <c r="H4655" s="28">
        <v>35681</v>
      </c>
      <c r="I4655" s="29">
        <v>0.8125</v>
      </c>
      <c r="J4655" s="27" t="s">
        <v>889</v>
      </c>
      <c r="K4655" s="27">
        <v>0</v>
      </c>
      <c r="L4655" s="27">
        <v>1.5</v>
      </c>
      <c r="M4655" s="27">
        <v>1.5</v>
      </c>
      <c r="N4655" s="27" t="s">
        <v>882</v>
      </c>
      <c r="O4655" s="30">
        <v>201205991</v>
      </c>
      <c r="P4655" s="22"/>
      <c r="Q4655" s="22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9"/>
    </row>
    <row r="4656" spans="1:29" x14ac:dyDescent="0.25">
      <c r="A4656" s="27">
        <v>1997</v>
      </c>
      <c r="B4656" s="27" t="s">
        <v>1913</v>
      </c>
      <c r="C4656" s="27" t="s">
        <v>676</v>
      </c>
      <c r="D4656" s="27" t="s">
        <v>1004</v>
      </c>
      <c r="E4656" s="27" t="s">
        <v>1683</v>
      </c>
      <c r="F4656" s="28">
        <v>35681</v>
      </c>
      <c r="G4656" s="29">
        <v>0.58680555555555558</v>
      </c>
      <c r="H4656" s="28">
        <v>35681</v>
      </c>
      <c r="I4656" s="29">
        <v>0.67708333333333337</v>
      </c>
      <c r="J4656" s="27" t="s">
        <v>889</v>
      </c>
      <c r="K4656" s="27">
        <v>0</v>
      </c>
      <c r="L4656" s="27">
        <v>0.5</v>
      </c>
      <c r="M4656" s="27">
        <v>0.5</v>
      </c>
      <c r="N4656" s="27" t="s">
        <v>882</v>
      </c>
      <c r="O4656" s="30">
        <v>201907601</v>
      </c>
      <c r="P4656" s="22"/>
      <c r="Q4656" s="22"/>
      <c r="R4656" s="16"/>
      <c r="S4656" s="16"/>
      <c r="T4656" s="16"/>
      <c r="U4656" s="16"/>
      <c r="V4656" s="16"/>
      <c r="W4656" s="16"/>
      <c r="X4656" s="16"/>
      <c r="Y4656" s="16"/>
      <c r="Z4656" s="16"/>
      <c r="AA4656" s="16"/>
      <c r="AB4656" s="16"/>
      <c r="AC4656" s="19"/>
    </row>
    <row r="4657" spans="1:29" x14ac:dyDescent="0.25">
      <c r="A4657" s="27">
        <v>1997</v>
      </c>
      <c r="B4657" s="27" t="s">
        <v>2693</v>
      </c>
      <c r="C4657" s="27" t="s">
        <v>2231</v>
      </c>
      <c r="D4657" s="27" t="s">
        <v>2563</v>
      </c>
      <c r="E4657" s="27" t="s">
        <v>2694</v>
      </c>
      <c r="F4657" s="28">
        <v>35681</v>
      </c>
      <c r="G4657" s="29">
        <v>0.60416666666666663</v>
      </c>
      <c r="H4657" s="28">
        <v>35681</v>
      </c>
      <c r="I4657" s="29">
        <v>0.66666666666666663</v>
      </c>
      <c r="J4657" s="27"/>
      <c r="K4657" s="27">
        <v>0.02</v>
      </c>
      <c r="L4657" s="27">
        <v>0.02</v>
      </c>
      <c r="M4657" s="27">
        <v>0.04</v>
      </c>
      <c r="N4657" s="27" t="s">
        <v>2163</v>
      </c>
      <c r="O4657" s="30">
        <v>202008410</v>
      </c>
      <c r="P4657" s="22"/>
      <c r="Q4657" s="22"/>
      <c r="R4657" s="16"/>
      <c r="S4657" s="16"/>
      <c r="T4657" s="16"/>
      <c r="U4657" s="16"/>
      <c r="V4657" s="16"/>
      <c r="W4657" s="16"/>
      <c r="X4657" s="16"/>
      <c r="Y4657" s="16"/>
      <c r="Z4657" s="16"/>
      <c r="AA4657" s="16"/>
      <c r="AB4657" s="16"/>
      <c r="AC4657" s="19"/>
    </row>
    <row r="4658" spans="1:29" x14ac:dyDescent="0.25">
      <c r="A4658" s="27">
        <v>1997</v>
      </c>
      <c r="B4658" s="27" t="s">
        <v>1826</v>
      </c>
      <c r="C4658" s="27" t="s">
        <v>676</v>
      </c>
      <c r="D4658" s="27" t="s">
        <v>901</v>
      </c>
      <c r="E4658" s="27" t="s">
        <v>816</v>
      </c>
      <c r="F4658" s="28">
        <v>35681</v>
      </c>
      <c r="G4658" s="29">
        <v>0.62847222222222221</v>
      </c>
      <c r="H4658" s="28">
        <v>35681</v>
      </c>
      <c r="I4658" s="29">
        <v>0.64930555555555558</v>
      </c>
      <c r="J4658" s="27" t="s">
        <v>889</v>
      </c>
      <c r="K4658" s="27">
        <v>0</v>
      </c>
      <c r="L4658" s="27">
        <v>0.1</v>
      </c>
      <c r="M4658" s="27">
        <v>0.1</v>
      </c>
      <c r="N4658" s="27" t="s">
        <v>882</v>
      </c>
      <c r="O4658" s="30">
        <v>201707329</v>
      </c>
      <c r="P4658" s="22"/>
      <c r="Q4658" s="22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9"/>
    </row>
    <row r="4659" spans="1:29" x14ac:dyDescent="0.25">
      <c r="A4659" s="27">
        <v>1997</v>
      </c>
      <c r="B4659" s="27" t="s">
        <v>1850</v>
      </c>
      <c r="C4659" s="27" t="s">
        <v>676</v>
      </c>
      <c r="D4659" s="27" t="s">
        <v>914</v>
      </c>
      <c r="E4659" s="27" t="s">
        <v>1796</v>
      </c>
      <c r="F4659" s="28">
        <v>35681</v>
      </c>
      <c r="G4659" s="29">
        <v>0.62847222222222221</v>
      </c>
      <c r="H4659" s="28">
        <v>35681</v>
      </c>
      <c r="I4659" s="29">
        <v>0.70138888888888884</v>
      </c>
      <c r="J4659" s="27" t="s">
        <v>889</v>
      </c>
      <c r="K4659" s="27">
        <v>0.5</v>
      </c>
      <c r="L4659" s="27">
        <v>0</v>
      </c>
      <c r="M4659" s="27">
        <v>0.5</v>
      </c>
      <c r="N4659" s="27" t="s">
        <v>882</v>
      </c>
      <c r="O4659" s="30">
        <v>201905711</v>
      </c>
      <c r="P4659" s="22"/>
      <c r="Q4659" s="22"/>
      <c r="R4659" s="16"/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9"/>
    </row>
    <row r="4660" spans="1:29" x14ac:dyDescent="0.25">
      <c r="A4660" s="27">
        <v>1997</v>
      </c>
      <c r="B4660" s="27" t="s">
        <v>5183</v>
      </c>
      <c r="C4660" s="27" t="s">
        <v>674</v>
      </c>
      <c r="D4660" s="27" t="s">
        <v>3939</v>
      </c>
      <c r="E4660" s="27" t="s">
        <v>3940</v>
      </c>
      <c r="F4660" s="28">
        <v>35681</v>
      </c>
      <c r="G4660" s="29">
        <v>0.64583333333333337</v>
      </c>
      <c r="H4660" s="28">
        <v>35681</v>
      </c>
      <c r="I4660" s="29">
        <v>0.75</v>
      </c>
      <c r="J4660" s="27" t="s">
        <v>889</v>
      </c>
      <c r="K4660" s="27">
        <v>0</v>
      </c>
      <c r="L4660" s="27">
        <v>0.5</v>
      </c>
      <c r="M4660" s="27">
        <v>0.5</v>
      </c>
      <c r="N4660" s="27" t="s">
        <v>882</v>
      </c>
      <c r="O4660" s="30">
        <v>202006641</v>
      </c>
      <c r="P4660" s="22"/>
      <c r="Q4660" s="22"/>
      <c r="R4660" s="16"/>
      <c r="S4660" s="16"/>
      <c r="T4660" s="16"/>
      <c r="U4660" s="16"/>
      <c r="V4660" s="16"/>
      <c r="W4660" s="16"/>
      <c r="X4660" s="16"/>
      <c r="Y4660" s="16"/>
      <c r="Z4660" s="16"/>
      <c r="AA4660" s="16"/>
      <c r="AB4660" s="16"/>
      <c r="AC4660" s="19"/>
    </row>
    <row r="4661" spans="1:29" x14ac:dyDescent="0.25">
      <c r="A4661" s="27">
        <v>1997</v>
      </c>
      <c r="B4661" s="27" t="s">
        <v>1843</v>
      </c>
      <c r="C4661" s="27" t="s">
        <v>676</v>
      </c>
      <c r="D4661" s="27" t="s">
        <v>914</v>
      </c>
      <c r="E4661" s="27" t="s">
        <v>1088</v>
      </c>
      <c r="F4661" s="28">
        <v>35681</v>
      </c>
      <c r="G4661" s="29">
        <v>0.64930555555555558</v>
      </c>
      <c r="H4661" s="28">
        <v>35681</v>
      </c>
      <c r="I4661" s="29">
        <v>0.70138888888888884</v>
      </c>
      <c r="J4661" s="27" t="s">
        <v>889</v>
      </c>
      <c r="K4661" s="27">
        <v>0</v>
      </c>
      <c r="L4661" s="27">
        <v>0.02</v>
      </c>
      <c r="M4661" s="27">
        <v>0.02</v>
      </c>
      <c r="N4661" s="27" t="s">
        <v>882</v>
      </c>
      <c r="O4661" s="30">
        <v>201705616</v>
      </c>
      <c r="P4661" s="22"/>
      <c r="Q4661" s="22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9"/>
    </row>
    <row r="4662" spans="1:29" x14ac:dyDescent="0.25">
      <c r="A4662" s="27">
        <v>1997</v>
      </c>
      <c r="B4662" s="27" t="s">
        <v>5169</v>
      </c>
      <c r="C4662" s="27" t="s">
        <v>674</v>
      </c>
      <c r="D4662" s="27" t="s">
        <v>1248</v>
      </c>
      <c r="E4662" s="27" t="s">
        <v>3913</v>
      </c>
      <c r="F4662" s="28">
        <v>35681</v>
      </c>
      <c r="G4662" s="29">
        <v>0.65625</v>
      </c>
      <c r="H4662" s="28">
        <v>35681</v>
      </c>
      <c r="I4662" s="29">
        <v>0.6875</v>
      </c>
      <c r="J4662" s="27" t="s">
        <v>889</v>
      </c>
      <c r="K4662" s="27">
        <v>0</v>
      </c>
      <c r="L4662" s="27">
        <v>0.1</v>
      </c>
      <c r="M4662" s="27">
        <v>0.1</v>
      </c>
      <c r="N4662" s="27" t="s">
        <v>882</v>
      </c>
      <c r="O4662" s="30">
        <v>201909873</v>
      </c>
      <c r="P4662" s="22"/>
      <c r="Q4662" s="22"/>
      <c r="R4662" s="16"/>
      <c r="S4662" s="16"/>
      <c r="T4662" s="16"/>
      <c r="U4662" s="16"/>
      <c r="V4662" s="16"/>
      <c r="W4662" s="16"/>
      <c r="X4662" s="16"/>
      <c r="Y4662" s="16"/>
      <c r="Z4662" s="16"/>
      <c r="AA4662" s="16"/>
      <c r="AB4662" s="16"/>
      <c r="AC4662" s="19"/>
    </row>
    <row r="4663" spans="1:29" x14ac:dyDescent="0.25">
      <c r="A4663" s="27">
        <v>1997</v>
      </c>
      <c r="B4663" s="27" t="s">
        <v>5175</v>
      </c>
      <c r="C4663" s="27" t="s">
        <v>674</v>
      </c>
      <c r="D4663" s="27" t="s">
        <v>802</v>
      </c>
      <c r="E4663" s="27" t="s">
        <v>794</v>
      </c>
      <c r="F4663" s="28">
        <v>35681</v>
      </c>
      <c r="G4663" s="29">
        <v>0.66666666666666663</v>
      </c>
      <c r="H4663" s="28">
        <v>35681</v>
      </c>
      <c r="I4663" s="29">
        <v>0.73958333333333337</v>
      </c>
      <c r="J4663" s="27" t="s">
        <v>889</v>
      </c>
      <c r="K4663" s="27">
        <v>0</v>
      </c>
      <c r="L4663" s="27">
        <v>0.25</v>
      </c>
      <c r="M4663" s="27">
        <v>0.25</v>
      </c>
      <c r="N4663" s="27" t="s">
        <v>882</v>
      </c>
      <c r="O4663" s="30">
        <v>201704003</v>
      </c>
      <c r="P4663" s="22"/>
      <c r="Q4663" s="22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6"/>
      <c r="AB4663" s="16"/>
      <c r="AC4663" s="19"/>
    </row>
    <row r="4664" spans="1:29" x14ac:dyDescent="0.25">
      <c r="A4664" s="27">
        <v>1997</v>
      </c>
      <c r="B4664" s="27" t="s">
        <v>5176</v>
      </c>
      <c r="C4664" s="27" t="s">
        <v>674</v>
      </c>
      <c r="D4664" s="27" t="s">
        <v>752</v>
      </c>
      <c r="E4664" s="27" t="s">
        <v>798</v>
      </c>
      <c r="F4664" s="28">
        <v>35681</v>
      </c>
      <c r="G4664" s="29">
        <v>0.67361111111111116</v>
      </c>
      <c r="H4664" s="28">
        <v>35681</v>
      </c>
      <c r="I4664" s="29">
        <v>0.71875</v>
      </c>
      <c r="J4664" s="27" t="s">
        <v>889</v>
      </c>
      <c r="K4664" s="27">
        <v>0</v>
      </c>
      <c r="L4664" s="27">
        <v>0.1</v>
      </c>
      <c r="M4664" s="27">
        <v>0.1</v>
      </c>
      <c r="N4664" s="27" t="s">
        <v>882</v>
      </c>
      <c r="O4664" s="30">
        <v>202004926</v>
      </c>
      <c r="P4664" s="22"/>
      <c r="Q4664" s="22"/>
      <c r="R4664" s="16"/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9"/>
    </row>
    <row r="4665" spans="1:29" x14ac:dyDescent="0.25">
      <c r="A4665" s="27">
        <v>1997</v>
      </c>
      <c r="B4665" s="27" t="s">
        <v>5165</v>
      </c>
      <c r="C4665" s="27" t="s">
        <v>674</v>
      </c>
      <c r="D4665" s="27" t="s">
        <v>4049</v>
      </c>
      <c r="E4665" s="27" t="s">
        <v>4335</v>
      </c>
      <c r="F4665" s="28">
        <v>35681</v>
      </c>
      <c r="G4665" s="29">
        <v>0.67638888888888893</v>
      </c>
      <c r="H4665" s="28">
        <v>35681</v>
      </c>
      <c r="I4665" s="29">
        <v>0.85763888888888884</v>
      </c>
      <c r="J4665" s="27" t="s">
        <v>889</v>
      </c>
      <c r="K4665" s="27">
        <v>0</v>
      </c>
      <c r="L4665" s="27">
        <v>0.5</v>
      </c>
      <c r="M4665" s="27">
        <v>0.5</v>
      </c>
      <c r="N4665" s="27" t="s">
        <v>882</v>
      </c>
      <c r="O4665" s="30">
        <v>201806691</v>
      </c>
      <c r="P4665" s="22"/>
      <c r="Q4665" s="22"/>
      <c r="R4665" s="16"/>
      <c r="S4665" s="16"/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9"/>
    </row>
    <row r="4666" spans="1:29" x14ac:dyDescent="0.25">
      <c r="A4666" s="27">
        <v>1997</v>
      </c>
      <c r="B4666" s="27" t="s">
        <v>1832</v>
      </c>
      <c r="C4666" s="27" t="s">
        <v>676</v>
      </c>
      <c r="D4666" s="27" t="s">
        <v>891</v>
      </c>
      <c r="E4666" s="27" t="s">
        <v>1833</v>
      </c>
      <c r="F4666" s="28">
        <v>35681</v>
      </c>
      <c r="G4666" s="29">
        <v>0.68055555555555547</v>
      </c>
      <c r="H4666" s="28">
        <v>35681</v>
      </c>
      <c r="I4666" s="29">
        <v>0.72916666666666663</v>
      </c>
      <c r="J4666" s="27" t="s">
        <v>889</v>
      </c>
      <c r="K4666" s="27">
        <v>0</v>
      </c>
      <c r="L4666" s="27">
        <v>0.05</v>
      </c>
      <c r="M4666" s="27">
        <v>0.05</v>
      </c>
      <c r="N4666" s="27" t="s">
        <v>882</v>
      </c>
      <c r="O4666" s="30">
        <v>201603619</v>
      </c>
      <c r="P4666" s="22"/>
      <c r="Q4666" s="22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9"/>
    </row>
    <row r="4667" spans="1:29" x14ac:dyDescent="0.25">
      <c r="A4667" s="27">
        <v>1997</v>
      </c>
      <c r="B4667" s="27" t="s">
        <v>5170</v>
      </c>
      <c r="C4667" s="27" t="s">
        <v>674</v>
      </c>
      <c r="D4667" s="27" t="s">
        <v>802</v>
      </c>
      <c r="E4667" s="27" t="s">
        <v>818</v>
      </c>
      <c r="F4667" s="28">
        <v>35681</v>
      </c>
      <c r="G4667" s="29">
        <v>0.6875</v>
      </c>
      <c r="H4667" s="28">
        <v>35681</v>
      </c>
      <c r="I4667" s="29">
        <v>0.72916666666666663</v>
      </c>
      <c r="J4667" s="27" t="s">
        <v>889</v>
      </c>
      <c r="K4667" s="27">
        <v>0</v>
      </c>
      <c r="L4667" s="27">
        <v>0.03</v>
      </c>
      <c r="M4667" s="27">
        <v>0.03</v>
      </c>
      <c r="N4667" s="27" t="s">
        <v>882</v>
      </c>
      <c r="O4667" s="30">
        <v>202000772</v>
      </c>
      <c r="P4667" s="22"/>
      <c r="Q4667" s="22"/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9"/>
    </row>
    <row r="4668" spans="1:29" x14ac:dyDescent="0.25">
      <c r="A4668" s="27">
        <v>1997</v>
      </c>
      <c r="B4668" s="27" t="s">
        <v>1824</v>
      </c>
      <c r="C4668" s="27" t="s">
        <v>676</v>
      </c>
      <c r="D4668" s="27" t="s">
        <v>905</v>
      </c>
      <c r="E4668" s="27" t="s">
        <v>928</v>
      </c>
      <c r="F4668" s="28">
        <v>35681</v>
      </c>
      <c r="G4668" s="29">
        <v>0.70833333333333337</v>
      </c>
      <c r="H4668" s="28">
        <v>35681</v>
      </c>
      <c r="I4668" s="29">
        <v>0.72916666666666663</v>
      </c>
      <c r="J4668" s="27" t="s">
        <v>889</v>
      </c>
      <c r="K4668" s="27">
        <v>0</v>
      </c>
      <c r="L4668" s="27">
        <v>0.05</v>
      </c>
      <c r="M4668" s="27">
        <v>0.05</v>
      </c>
      <c r="N4668" s="27" t="s">
        <v>882</v>
      </c>
      <c r="O4668" s="30">
        <v>201706956</v>
      </c>
      <c r="P4668" s="22"/>
      <c r="Q4668" s="22"/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9"/>
    </row>
    <row r="4669" spans="1:29" x14ac:dyDescent="0.25">
      <c r="A4669" s="27">
        <v>1997</v>
      </c>
      <c r="B4669" s="27" t="s">
        <v>1829</v>
      </c>
      <c r="C4669" s="27" t="s">
        <v>676</v>
      </c>
      <c r="D4669" s="27" t="s">
        <v>914</v>
      </c>
      <c r="E4669" s="27" t="s">
        <v>1830</v>
      </c>
      <c r="F4669" s="28">
        <v>35681</v>
      </c>
      <c r="G4669" s="29">
        <v>0.70833333333333337</v>
      </c>
      <c r="H4669" s="28">
        <v>35681</v>
      </c>
      <c r="I4669" s="29">
        <v>0.875</v>
      </c>
      <c r="J4669" s="27" t="s">
        <v>889</v>
      </c>
      <c r="K4669" s="27">
        <v>6</v>
      </c>
      <c r="L4669" s="27">
        <v>0</v>
      </c>
      <c r="M4669" s="27">
        <v>6</v>
      </c>
      <c r="N4669" s="27" t="s">
        <v>882</v>
      </c>
      <c r="O4669" s="30">
        <v>201505938</v>
      </c>
      <c r="P4669" s="22"/>
      <c r="Q4669" s="22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9"/>
    </row>
    <row r="4670" spans="1:29" x14ac:dyDescent="0.25">
      <c r="A4670" s="27">
        <v>1997</v>
      </c>
      <c r="B4670" s="27" t="s">
        <v>5164</v>
      </c>
      <c r="C4670" s="27" t="s">
        <v>674</v>
      </c>
      <c r="D4670" s="27" t="s">
        <v>752</v>
      </c>
      <c r="E4670" s="27" t="s">
        <v>752</v>
      </c>
      <c r="F4670" s="28">
        <v>35681</v>
      </c>
      <c r="G4670" s="29">
        <v>0.70833333333333337</v>
      </c>
      <c r="H4670" s="28">
        <v>35681</v>
      </c>
      <c r="I4670" s="29">
        <v>0.72916666666666663</v>
      </c>
      <c r="J4670" s="27" t="s">
        <v>889</v>
      </c>
      <c r="K4670" s="27">
        <v>0</v>
      </c>
      <c r="L4670" s="27">
        <v>0.25</v>
      </c>
      <c r="M4670" s="27">
        <v>0.25</v>
      </c>
      <c r="N4670" s="27" t="s">
        <v>882</v>
      </c>
      <c r="O4670" s="30">
        <v>201503738</v>
      </c>
      <c r="P4670" s="22"/>
      <c r="Q4670" s="22"/>
      <c r="R4670" s="16"/>
      <c r="S4670" s="16"/>
      <c r="T4670" s="16"/>
      <c r="U4670" s="16"/>
      <c r="V4670" s="16"/>
      <c r="W4670" s="16"/>
      <c r="X4670" s="16"/>
      <c r="Y4670" s="16"/>
      <c r="Z4670" s="16"/>
      <c r="AA4670" s="16"/>
      <c r="AB4670" s="16"/>
      <c r="AC4670" s="19"/>
    </row>
    <row r="4671" spans="1:29" x14ac:dyDescent="0.25">
      <c r="A4671" s="27">
        <v>1997</v>
      </c>
      <c r="B4671" s="27" t="s">
        <v>5167</v>
      </c>
      <c r="C4671" s="27" t="s">
        <v>674</v>
      </c>
      <c r="D4671" s="27" t="s">
        <v>4037</v>
      </c>
      <c r="E4671" s="27" t="s">
        <v>4319</v>
      </c>
      <c r="F4671" s="28">
        <v>35681</v>
      </c>
      <c r="G4671" s="29">
        <v>0.70833333333333337</v>
      </c>
      <c r="H4671" s="28">
        <v>35681</v>
      </c>
      <c r="I4671" s="29">
        <v>0.73958333333333337</v>
      </c>
      <c r="J4671" s="27" t="s">
        <v>889</v>
      </c>
      <c r="K4671" s="27">
        <v>0</v>
      </c>
      <c r="L4671" s="27">
        <v>0.05</v>
      </c>
      <c r="M4671" s="27">
        <v>0.05</v>
      </c>
      <c r="N4671" s="27" t="s">
        <v>882</v>
      </c>
      <c r="O4671" s="30">
        <v>201606499</v>
      </c>
      <c r="P4671" s="22"/>
      <c r="Q4671" s="22"/>
      <c r="R4671" s="16"/>
      <c r="S4671" s="16"/>
      <c r="T4671" s="16"/>
      <c r="U4671" s="16"/>
      <c r="V4671" s="16"/>
      <c r="W4671" s="16"/>
      <c r="X4671" s="16"/>
      <c r="Y4671" s="16"/>
      <c r="Z4671" s="16"/>
      <c r="AA4671" s="16"/>
      <c r="AB4671" s="16"/>
      <c r="AC4671" s="19"/>
    </row>
    <row r="4672" spans="1:29" x14ac:dyDescent="0.25">
      <c r="A4672" s="27">
        <v>1997</v>
      </c>
      <c r="B4672" s="27" t="s">
        <v>5163</v>
      </c>
      <c r="C4672" s="27" t="s">
        <v>674</v>
      </c>
      <c r="D4672" s="27" t="s">
        <v>3841</v>
      </c>
      <c r="E4672" s="27" t="s">
        <v>3946</v>
      </c>
      <c r="F4672" s="28">
        <v>35681</v>
      </c>
      <c r="G4672" s="29">
        <v>0.71527777777777779</v>
      </c>
      <c r="H4672" s="28">
        <v>35681</v>
      </c>
      <c r="I4672" s="29">
        <v>0.71805555555555556</v>
      </c>
      <c r="J4672" s="27" t="s">
        <v>889</v>
      </c>
      <c r="K4672" s="27">
        <v>0</v>
      </c>
      <c r="L4672" s="27">
        <v>0.1</v>
      </c>
      <c r="M4672" s="27">
        <v>0.1</v>
      </c>
      <c r="N4672" s="27" t="s">
        <v>882</v>
      </c>
      <c r="O4672" s="30">
        <v>201806151</v>
      </c>
      <c r="P4672" s="22"/>
      <c r="Q4672" s="22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9"/>
    </row>
    <row r="4673" spans="1:29" x14ac:dyDescent="0.25">
      <c r="A4673" s="27">
        <v>1997</v>
      </c>
      <c r="B4673" s="27" t="s">
        <v>1827</v>
      </c>
      <c r="C4673" s="27" t="s">
        <v>676</v>
      </c>
      <c r="D4673" s="27" t="s">
        <v>887</v>
      </c>
      <c r="E4673" s="27" t="s">
        <v>1828</v>
      </c>
      <c r="F4673" s="28">
        <v>35681</v>
      </c>
      <c r="G4673" s="29">
        <v>0.73958333333333337</v>
      </c>
      <c r="H4673" s="28">
        <v>35681</v>
      </c>
      <c r="I4673" s="29">
        <v>0.79513888888888884</v>
      </c>
      <c r="J4673" s="27" t="s">
        <v>889</v>
      </c>
      <c r="K4673" s="27">
        <v>0</v>
      </c>
      <c r="L4673" s="27">
        <v>0.05</v>
      </c>
      <c r="M4673" s="27">
        <v>0.05</v>
      </c>
      <c r="N4673" s="27" t="s">
        <v>882</v>
      </c>
      <c r="O4673" s="30">
        <v>199703280</v>
      </c>
      <c r="P4673" s="22"/>
      <c r="Q4673" s="22"/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9"/>
    </row>
    <row r="4674" spans="1:29" x14ac:dyDescent="0.25">
      <c r="A4674" s="27">
        <v>1997</v>
      </c>
      <c r="B4674" s="27" t="s">
        <v>5164</v>
      </c>
      <c r="C4674" s="27" t="s">
        <v>674</v>
      </c>
      <c r="D4674" s="27" t="s">
        <v>752</v>
      </c>
      <c r="E4674" s="27" t="s">
        <v>752</v>
      </c>
      <c r="F4674" s="28">
        <v>35681</v>
      </c>
      <c r="G4674" s="29">
        <v>0.73958333333333337</v>
      </c>
      <c r="H4674" s="28">
        <v>35681</v>
      </c>
      <c r="I4674" s="29">
        <v>0.82847222222222217</v>
      </c>
      <c r="J4674" s="27" t="s">
        <v>889</v>
      </c>
      <c r="K4674" s="27">
        <v>0</v>
      </c>
      <c r="L4674" s="27">
        <v>0.15</v>
      </c>
      <c r="M4674" s="27">
        <v>0.15</v>
      </c>
      <c r="N4674" s="27" t="s">
        <v>882</v>
      </c>
      <c r="O4674" s="30">
        <v>201806360</v>
      </c>
      <c r="P4674" s="22"/>
      <c r="Q4674" s="22"/>
      <c r="R4674" s="16"/>
      <c r="S4674" s="16"/>
      <c r="T4674" s="16"/>
      <c r="U4674" s="16"/>
      <c r="V4674" s="16"/>
      <c r="W4674" s="16"/>
      <c r="X4674" s="16"/>
      <c r="Y4674" s="16"/>
      <c r="Z4674" s="16"/>
      <c r="AA4674" s="16"/>
      <c r="AB4674" s="16"/>
      <c r="AC4674" s="19"/>
    </row>
    <row r="4675" spans="1:29" x14ac:dyDescent="0.25">
      <c r="A4675" s="27">
        <v>1997</v>
      </c>
      <c r="B4675" s="27" t="s">
        <v>1834</v>
      </c>
      <c r="C4675" s="27" t="s">
        <v>676</v>
      </c>
      <c r="D4675" s="27" t="s">
        <v>901</v>
      </c>
      <c r="E4675" s="27" t="s">
        <v>1835</v>
      </c>
      <c r="F4675" s="28">
        <v>35681</v>
      </c>
      <c r="G4675" s="29">
        <v>0.74305555555555547</v>
      </c>
      <c r="H4675" s="28">
        <v>35681</v>
      </c>
      <c r="I4675" s="29">
        <v>0.84027777777777779</v>
      </c>
      <c r="J4675" s="27" t="s">
        <v>889</v>
      </c>
      <c r="K4675" s="27">
        <v>0.3</v>
      </c>
      <c r="L4675" s="27">
        <v>0</v>
      </c>
      <c r="M4675" s="27">
        <v>0.3</v>
      </c>
      <c r="N4675" s="27" t="s">
        <v>882</v>
      </c>
      <c r="O4675" s="30">
        <v>201404676</v>
      </c>
      <c r="P4675" s="22"/>
      <c r="Q4675" s="22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9"/>
    </row>
    <row r="4676" spans="1:29" x14ac:dyDescent="0.25">
      <c r="A4676" s="27">
        <v>1997</v>
      </c>
      <c r="B4676" s="27" t="s">
        <v>5161</v>
      </c>
      <c r="C4676" s="27" t="s">
        <v>674</v>
      </c>
      <c r="D4676" s="27" t="s">
        <v>3841</v>
      </c>
      <c r="E4676" s="27" t="s">
        <v>4215</v>
      </c>
      <c r="F4676" s="28">
        <v>35681</v>
      </c>
      <c r="G4676" s="29">
        <v>0.78125</v>
      </c>
      <c r="H4676" s="28">
        <v>35681</v>
      </c>
      <c r="I4676" s="29">
        <v>0.84027777777777779</v>
      </c>
      <c r="J4676" s="27" t="s">
        <v>889</v>
      </c>
      <c r="K4676" s="27">
        <v>0</v>
      </c>
      <c r="L4676" s="27">
        <v>0.1</v>
      </c>
      <c r="M4676" s="27">
        <v>0.1</v>
      </c>
      <c r="N4676" s="27" t="s">
        <v>882</v>
      </c>
      <c r="O4676" s="30">
        <v>201704066</v>
      </c>
      <c r="P4676" s="22"/>
      <c r="Q4676" s="22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9"/>
    </row>
    <row r="4677" spans="1:29" x14ac:dyDescent="0.25">
      <c r="A4677" s="27">
        <v>1997</v>
      </c>
      <c r="B4677" s="27" t="s">
        <v>1852</v>
      </c>
      <c r="C4677" s="27" t="s">
        <v>676</v>
      </c>
      <c r="D4677" s="27" t="s">
        <v>991</v>
      </c>
      <c r="E4677" s="27" t="s">
        <v>1710</v>
      </c>
      <c r="F4677" s="28">
        <v>35681</v>
      </c>
      <c r="G4677" s="29">
        <v>0.87152777777777779</v>
      </c>
      <c r="H4677" s="28">
        <v>35681</v>
      </c>
      <c r="I4677" s="29">
        <v>0.95138888888888884</v>
      </c>
      <c r="J4677" s="27" t="s">
        <v>889</v>
      </c>
      <c r="K4677" s="27">
        <v>0</v>
      </c>
      <c r="L4677" s="27">
        <v>0.5</v>
      </c>
      <c r="M4677" s="27">
        <v>0.5</v>
      </c>
      <c r="N4677" s="27" t="s">
        <v>882</v>
      </c>
      <c r="O4677" s="30">
        <v>202005097</v>
      </c>
      <c r="P4677" s="22"/>
      <c r="Q4677" s="22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9"/>
    </row>
    <row r="4678" spans="1:29" x14ac:dyDescent="0.25">
      <c r="A4678" s="27">
        <v>1997</v>
      </c>
      <c r="B4678" s="27" t="s">
        <v>1849</v>
      </c>
      <c r="C4678" s="27" t="s">
        <v>676</v>
      </c>
      <c r="D4678" s="27" t="s">
        <v>893</v>
      </c>
      <c r="E4678" s="27" t="s">
        <v>782</v>
      </c>
      <c r="F4678" s="28">
        <v>35681</v>
      </c>
      <c r="G4678" s="29">
        <v>0.87847222222222221</v>
      </c>
      <c r="H4678" s="28">
        <v>35682</v>
      </c>
      <c r="I4678" s="29">
        <v>1.3888888888888888E-2</v>
      </c>
      <c r="J4678" s="27" t="s">
        <v>889</v>
      </c>
      <c r="K4678" s="27">
        <v>0</v>
      </c>
      <c r="L4678" s="27">
        <v>0.2</v>
      </c>
      <c r="M4678" s="27">
        <v>0.2</v>
      </c>
      <c r="N4678" s="27" t="s">
        <v>882</v>
      </c>
      <c r="O4678" s="30">
        <v>201907316</v>
      </c>
      <c r="P4678" s="22"/>
      <c r="Q4678" s="22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9"/>
    </row>
    <row r="4679" spans="1:29" x14ac:dyDescent="0.25">
      <c r="A4679" s="27">
        <v>1997</v>
      </c>
      <c r="B4679" s="27" t="s">
        <v>1827</v>
      </c>
      <c r="C4679" s="27" t="s">
        <v>676</v>
      </c>
      <c r="D4679" s="27" t="s">
        <v>887</v>
      </c>
      <c r="E4679" s="27" t="s">
        <v>1828</v>
      </c>
      <c r="F4679" s="28">
        <v>35681</v>
      </c>
      <c r="G4679" s="29">
        <v>0.89930555555555547</v>
      </c>
      <c r="H4679" s="28">
        <v>35681</v>
      </c>
      <c r="I4679" s="29">
        <v>0.94236111111111109</v>
      </c>
      <c r="J4679" s="27" t="s">
        <v>889</v>
      </c>
      <c r="K4679" s="27">
        <v>0</v>
      </c>
      <c r="L4679" s="27">
        <v>0.1</v>
      </c>
      <c r="M4679" s="27">
        <v>0.1</v>
      </c>
      <c r="N4679" s="27" t="s">
        <v>882</v>
      </c>
      <c r="O4679" s="30">
        <v>201808613</v>
      </c>
      <c r="P4679" s="22"/>
      <c r="Q4679" s="22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9"/>
    </row>
    <row r="4680" spans="1:29" x14ac:dyDescent="0.25">
      <c r="A4680" s="27">
        <v>1997</v>
      </c>
      <c r="B4680" s="27" t="s">
        <v>5159</v>
      </c>
      <c r="C4680" s="27" t="s">
        <v>674</v>
      </c>
      <c r="D4680" s="27" t="s">
        <v>752</v>
      </c>
      <c r="E4680" s="27" t="s">
        <v>5160</v>
      </c>
      <c r="F4680" s="28">
        <v>35681</v>
      </c>
      <c r="G4680" s="29">
        <v>0.90277777777777779</v>
      </c>
      <c r="H4680" s="28">
        <v>35681</v>
      </c>
      <c r="I4680" s="29">
        <v>0.96875</v>
      </c>
      <c r="J4680" s="27" t="s">
        <v>889</v>
      </c>
      <c r="K4680" s="27">
        <v>0</v>
      </c>
      <c r="L4680" s="27">
        <v>0.1</v>
      </c>
      <c r="M4680" s="27">
        <v>0.1</v>
      </c>
      <c r="N4680" s="27" t="s">
        <v>882</v>
      </c>
      <c r="O4680" s="30">
        <v>201603173</v>
      </c>
      <c r="P4680" s="22"/>
      <c r="Q4680" s="22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9"/>
    </row>
    <row r="4681" spans="1:29" x14ac:dyDescent="0.25">
      <c r="A4681" s="27">
        <v>1997</v>
      </c>
      <c r="B4681" s="27" t="s">
        <v>1836</v>
      </c>
      <c r="C4681" s="27" t="s">
        <v>676</v>
      </c>
      <c r="D4681" s="27" t="s">
        <v>901</v>
      </c>
      <c r="E4681" s="27" t="s">
        <v>1770</v>
      </c>
      <c r="F4681" s="28">
        <v>35681</v>
      </c>
      <c r="G4681" s="29">
        <v>0.9375</v>
      </c>
      <c r="H4681" s="28">
        <v>35681</v>
      </c>
      <c r="I4681" s="29">
        <v>0.99652777777777779</v>
      </c>
      <c r="J4681" s="27" t="s">
        <v>889</v>
      </c>
      <c r="K4681" s="27">
        <v>0</v>
      </c>
      <c r="L4681" s="27">
        <v>0.5</v>
      </c>
      <c r="M4681" s="27">
        <v>0.5</v>
      </c>
      <c r="N4681" s="27" t="s">
        <v>882</v>
      </c>
      <c r="O4681" s="30">
        <v>202008227</v>
      </c>
      <c r="P4681" s="22"/>
      <c r="Q4681" s="22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9"/>
    </row>
    <row r="4682" spans="1:29" x14ac:dyDescent="0.25">
      <c r="A4682" s="27">
        <v>1997</v>
      </c>
      <c r="B4682" s="27" t="s">
        <v>1841</v>
      </c>
      <c r="C4682" s="27" t="s">
        <v>676</v>
      </c>
      <c r="D4682" s="27" t="s">
        <v>914</v>
      </c>
      <c r="E4682" s="27" t="s">
        <v>915</v>
      </c>
      <c r="F4682" s="28">
        <v>35681</v>
      </c>
      <c r="G4682" s="29">
        <v>0.97916666666666663</v>
      </c>
      <c r="H4682" s="28">
        <v>35682</v>
      </c>
      <c r="I4682" s="29">
        <v>4.8611111111111112E-2</v>
      </c>
      <c r="J4682" s="27" t="s">
        <v>889</v>
      </c>
      <c r="K4682" s="27">
        <v>0</v>
      </c>
      <c r="L4682" s="27">
        <v>0.1</v>
      </c>
      <c r="M4682" s="27">
        <v>0.1</v>
      </c>
      <c r="N4682" s="27" t="s">
        <v>882</v>
      </c>
      <c r="O4682" s="30">
        <v>201900135</v>
      </c>
      <c r="P4682" s="22"/>
      <c r="Q4682" s="22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9"/>
    </row>
    <row r="4683" spans="1:29" x14ac:dyDescent="0.25">
      <c r="A4683" s="27">
        <v>1997</v>
      </c>
      <c r="B4683" s="27" t="s">
        <v>2707</v>
      </c>
      <c r="C4683" s="27" t="s">
        <v>2231</v>
      </c>
      <c r="D4683" s="27" t="s">
        <v>2571</v>
      </c>
      <c r="E4683" s="27" t="s">
        <v>2393</v>
      </c>
      <c r="F4683" s="28">
        <v>35682</v>
      </c>
      <c r="G4683" s="29">
        <v>0.48888888888888887</v>
      </c>
      <c r="H4683" s="28">
        <v>35682</v>
      </c>
      <c r="I4683" s="29">
        <v>0.57291666666666663</v>
      </c>
      <c r="J4683" s="27"/>
      <c r="K4683" s="27">
        <v>0.05</v>
      </c>
      <c r="L4683" s="27">
        <v>0</v>
      </c>
      <c r="M4683" s="27">
        <v>0.05</v>
      </c>
      <c r="N4683" s="27" t="s">
        <v>2163</v>
      </c>
      <c r="O4683" s="30">
        <v>202008418</v>
      </c>
      <c r="P4683" s="22"/>
      <c r="Q4683" s="22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9"/>
    </row>
    <row r="4684" spans="1:29" x14ac:dyDescent="0.25">
      <c r="A4684" s="27">
        <v>1997</v>
      </c>
      <c r="B4684" s="27" t="s">
        <v>1820</v>
      </c>
      <c r="C4684" s="27" t="s">
        <v>676</v>
      </c>
      <c r="D4684" s="27" t="s">
        <v>891</v>
      </c>
      <c r="E4684" s="27" t="s">
        <v>981</v>
      </c>
      <c r="F4684" s="28">
        <v>35682</v>
      </c>
      <c r="G4684" s="29">
        <v>0.49652777777777773</v>
      </c>
      <c r="H4684" s="28">
        <v>35682</v>
      </c>
      <c r="I4684" s="29">
        <v>0.61458333333333337</v>
      </c>
      <c r="J4684" s="27" t="s">
        <v>889</v>
      </c>
      <c r="K4684" s="27">
        <v>0</v>
      </c>
      <c r="L4684" s="27">
        <v>0.25</v>
      </c>
      <c r="M4684" s="27">
        <v>0.25</v>
      </c>
      <c r="N4684" s="27" t="s">
        <v>882</v>
      </c>
      <c r="O4684" s="30">
        <v>202006670</v>
      </c>
      <c r="P4684" s="22"/>
      <c r="Q4684" s="22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9"/>
    </row>
    <row r="4685" spans="1:29" x14ac:dyDescent="0.25">
      <c r="A4685" s="27">
        <v>1997</v>
      </c>
      <c r="B4685" s="27" t="s">
        <v>1831</v>
      </c>
      <c r="C4685" s="27" t="s">
        <v>676</v>
      </c>
      <c r="D4685" s="27" t="s">
        <v>930</v>
      </c>
      <c r="E4685" s="27" t="s">
        <v>1029</v>
      </c>
      <c r="F4685" s="28">
        <v>35682</v>
      </c>
      <c r="G4685" s="29">
        <v>0.52777777777777779</v>
      </c>
      <c r="H4685" s="28">
        <v>35682</v>
      </c>
      <c r="I4685" s="29">
        <v>0.60416666666666663</v>
      </c>
      <c r="J4685" s="27" t="s">
        <v>889</v>
      </c>
      <c r="K4685" s="27">
        <v>0</v>
      </c>
      <c r="L4685" s="27">
        <v>0.02</v>
      </c>
      <c r="M4685" s="27">
        <v>0.02</v>
      </c>
      <c r="N4685" s="27" t="s">
        <v>882</v>
      </c>
      <c r="O4685" s="30">
        <v>201906051</v>
      </c>
      <c r="P4685" s="22"/>
      <c r="Q4685" s="22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9"/>
    </row>
    <row r="4686" spans="1:29" x14ac:dyDescent="0.25">
      <c r="A4686" s="27">
        <v>1997</v>
      </c>
      <c r="B4686" s="27" t="s">
        <v>1834</v>
      </c>
      <c r="C4686" s="27" t="s">
        <v>676</v>
      </c>
      <c r="D4686" s="27" t="s">
        <v>901</v>
      </c>
      <c r="E4686" s="27" t="s">
        <v>1835</v>
      </c>
      <c r="F4686" s="28">
        <v>35682</v>
      </c>
      <c r="G4686" s="29">
        <v>0.54861111111111105</v>
      </c>
      <c r="H4686" s="28">
        <v>35682</v>
      </c>
      <c r="I4686" s="29">
        <v>0.64236111111111105</v>
      </c>
      <c r="J4686" s="27" t="s">
        <v>889</v>
      </c>
      <c r="K4686" s="27">
        <v>0</v>
      </c>
      <c r="L4686" s="27">
        <v>0.35</v>
      </c>
      <c r="M4686" s="27">
        <v>0.35</v>
      </c>
      <c r="N4686" s="27" t="s">
        <v>882</v>
      </c>
      <c r="O4686" s="30">
        <v>201706162</v>
      </c>
      <c r="P4686" s="22"/>
      <c r="Q4686" s="22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9"/>
    </row>
    <row r="4687" spans="1:29" x14ac:dyDescent="0.25">
      <c r="A4687" s="27">
        <v>1997</v>
      </c>
      <c r="B4687" s="27" t="s">
        <v>1913</v>
      </c>
      <c r="C4687" s="27" t="s">
        <v>676</v>
      </c>
      <c r="D4687" s="27" t="s">
        <v>1004</v>
      </c>
      <c r="E4687" s="27" t="s">
        <v>1683</v>
      </c>
      <c r="F4687" s="28">
        <v>35682</v>
      </c>
      <c r="G4687" s="29">
        <v>0.61111111111111105</v>
      </c>
      <c r="H4687" s="28">
        <v>35682</v>
      </c>
      <c r="I4687" s="29">
        <v>0.69097222222222221</v>
      </c>
      <c r="J4687" s="27" t="s">
        <v>889</v>
      </c>
      <c r="K4687" s="27">
        <v>0.5</v>
      </c>
      <c r="L4687" s="27">
        <v>0.5</v>
      </c>
      <c r="M4687" s="27">
        <v>1</v>
      </c>
      <c r="N4687" s="27" t="s">
        <v>882</v>
      </c>
      <c r="O4687" s="30">
        <v>201806406</v>
      </c>
      <c r="P4687" s="22"/>
      <c r="Q4687" s="22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9"/>
    </row>
    <row r="4688" spans="1:29" x14ac:dyDescent="0.25">
      <c r="A4688" s="27">
        <v>1997</v>
      </c>
      <c r="B4688" s="27" t="s">
        <v>1821</v>
      </c>
      <c r="C4688" s="27" t="s">
        <v>676</v>
      </c>
      <c r="D4688" s="27" t="s">
        <v>1004</v>
      </c>
      <c r="E4688" s="27" t="s">
        <v>849</v>
      </c>
      <c r="F4688" s="28">
        <v>35682</v>
      </c>
      <c r="G4688" s="29">
        <v>0.61458333333333337</v>
      </c>
      <c r="H4688" s="28">
        <v>35682</v>
      </c>
      <c r="I4688" s="29">
        <v>0.77083333333333337</v>
      </c>
      <c r="J4688" s="27" t="s">
        <v>889</v>
      </c>
      <c r="K4688" s="27">
        <v>0.5</v>
      </c>
      <c r="L4688" s="27">
        <v>2.5</v>
      </c>
      <c r="M4688" s="27">
        <v>3</v>
      </c>
      <c r="N4688" s="27" t="s">
        <v>882</v>
      </c>
      <c r="O4688" s="30">
        <v>201907089</v>
      </c>
      <c r="P4688" s="22"/>
      <c r="Q4688" s="22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9"/>
    </row>
    <row r="4689" spans="1:29" x14ac:dyDescent="0.25">
      <c r="A4689" s="27">
        <v>1997</v>
      </c>
      <c r="B4689" s="27" t="s">
        <v>1827</v>
      </c>
      <c r="C4689" s="27" t="s">
        <v>676</v>
      </c>
      <c r="D4689" s="27" t="s">
        <v>887</v>
      </c>
      <c r="E4689" s="27" t="s">
        <v>1828</v>
      </c>
      <c r="F4689" s="28">
        <v>35682</v>
      </c>
      <c r="G4689" s="29">
        <v>0.62013888888888891</v>
      </c>
      <c r="H4689" s="28">
        <v>35682</v>
      </c>
      <c r="I4689" s="29">
        <v>0.66666666666666663</v>
      </c>
      <c r="J4689" s="27" t="s">
        <v>889</v>
      </c>
      <c r="K4689" s="27">
        <v>0</v>
      </c>
      <c r="L4689" s="27">
        <v>0.05</v>
      </c>
      <c r="M4689" s="27">
        <v>0.05</v>
      </c>
      <c r="N4689" s="27" t="s">
        <v>882</v>
      </c>
      <c r="O4689" s="30">
        <v>202005209</v>
      </c>
      <c r="P4689" s="22"/>
      <c r="Q4689" s="22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9"/>
    </row>
    <row r="4690" spans="1:29" x14ac:dyDescent="0.25">
      <c r="A4690" s="27">
        <v>1997</v>
      </c>
      <c r="B4690" s="27" t="s">
        <v>1825</v>
      </c>
      <c r="C4690" s="27" t="s">
        <v>676</v>
      </c>
      <c r="D4690" s="27" t="s">
        <v>901</v>
      </c>
      <c r="E4690" s="27" t="s">
        <v>1666</v>
      </c>
      <c r="F4690" s="28">
        <v>35682</v>
      </c>
      <c r="G4690" s="29">
        <v>0.62152777777777779</v>
      </c>
      <c r="H4690" s="28">
        <v>35682</v>
      </c>
      <c r="I4690" s="29">
        <v>0.69791666666666663</v>
      </c>
      <c r="J4690" s="27" t="s">
        <v>889</v>
      </c>
      <c r="K4690" s="27">
        <v>0</v>
      </c>
      <c r="L4690" s="27">
        <v>0.08</v>
      </c>
      <c r="M4690" s="27">
        <v>0.08</v>
      </c>
      <c r="N4690" s="27" t="s">
        <v>882</v>
      </c>
      <c r="O4690" s="30">
        <v>202008862</v>
      </c>
      <c r="P4690" s="22"/>
      <c r="Q4690" s="22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9"/>
    </row>
    <row r="4691" spans="1:29" x14ac:dyDescent="0.25">
      <c r="A4691" s="27">
        <v>1997</v>
      </c>
      <c r="B4691" s="27" t="s">
        <v>5175</v>
      </c>
      <c r="C4691" s="27" t="s">
        <v>674</v>
      </c>
      <c r="D4691" s="27" t="s">
        <v>802</v>
      </c>
      <c r="E4691" s="27" t="s">
        <v>794</v>
      </c>
      <c r="F4691" s="28">
        <v>35682</v>
      </c>
      <c r="G4691" s="29">
        <v>0.67013888888888884</v>
      </c>
      <c r="H4691" s="28">
        <v>35682</v>
      </c>
      <c r="I4691" s="29">
        <v>0.70138888888888884</v>
      </c>
      <c r="J4691" s="27" t="s">
        <v>889</v>
      </c>
      <c r="K4691" s="27">
        <v>0</v>
      </c>
      <c r="L4691" s="27">
        <v>0.02</v>
      </c>
      <c r="M4691" s="27">
        <v>0.02</v>
      </c>
      <c r="N4691" s="27" t="s">
        <v>882</v>
      </c>
      <c r="O4691" s="30">
        <v>202004374</v>
      </c>
      <c r="P4691" s="22"/>
      <c r="Q4691" s="22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9"/>
    </row>
    <row r="4692" spans="1:29" x14ac:dyDescent="0.25">
      <c r="A4692" s="27">
        <v>1997</v>
      </c>
      <c r="B4692" s="27" t="s">
        <v>1819</v>
      </c>
      <c r="C4692" s="27" t="s">
        <v>676</v>
      </c>
      <c r="D4692" s="27" t="s">
        <v>930</v>
      </c>
      <c r="E4692" s="27" t="s">
        <v>1458</v>
      </c>
      <c r="F4692" s="28">
        <v>35682</v>
      </c>
      <c r="G4692" s="29">
        <v>0.68472222222222223</v>
      </c>
      <c r="H4692" s="28">
        <v>35682</v>
      </c>
      <c r="I4692" s="29">
        <v>0.75694444444444453</v>
      </c>
      <c r="J4692" s="27" t="s">
        <v>889</v>
      </c>
      <c r="K4692" s="27">
        <v>0</v>
      </c>
      <c r="L4692" s="27">
        <v>0.2</v>
      </c>
      <c r="M4692" s="27">
        <v>0.2</v>
      </c>
      <c r="N4692" s="27" t="s">
        <v>882</v>
      </c>
      <c r="O4692" s="30">
        <v>202103369</v>
      </c>
      <c r="P4692" s="22"/>
      <c r="Q4692" s="22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9"/>
    </row>
    <row r="4693" spans="1:29" x14ac:dyDescent="0.25">
      <c r="A4693" s="27">
        <v>1997</v>
      </c>
      <c r="B4693" s="27" t="s">
        <v>1814</v>
      </c>
      <c r="C4693" s="27" t="s">
        <v>676</v>
      </c>
      <c r="D4693" s="27" t="s">
        <v>914</v>
      </c>
      <c r="E4693" s="27" t="s">
        <v>914</v>
      </c>
      <c r="F4693" s="28">
        <v>35682</v>
      </c>
      <c r="G4693" s="29">
        <v>0.69444444444444453</v>
      </c>
      <c r="H4693" s="28">
        <v>35682</v>
      </c>
      <c r="I4693" s="29">
        <v>0.71180555555555547</v>
      </c>
      <c r="J4693" s="27" t="s">
        <v>889</v>
      </c>
      <c r="K4693" s="27">
        <v>0</v>
      </c>
      <c r="L4693" s="27">
        <v>0.01</v>
      </c>
      <c r="M4693" s="27">
        <v>0.01</v>
      </c>
      <c r="N4693" s="27" t="s">
        <v>882</v>
      </c>
      <c r="O4693" s="30">
        <v>200304815</v>
      </c>
      <c r="P4693" s="22"/>
      <c r="Q4693" s="22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9"/>
    </row>
    <row r="4694" spans="1:29" x14ac:dyDescent="0.25">
      <c r="A4694" s="27">
        <v>1997</v>
      </c>
      <c r="B4694" s="27" t="s">
        <v>1832</v>
      </c>
      <c r="C4694" s="27" t="s">
        <v>676</v>
      </c>
      <c r="D4694" s="27" t="s">
        <v>891</v>
      </c>
      <c r="E4694" s="27" t="s">
        <v>1833</v>
      </c>
      <c r="F4694" s="28">
        <v>35682</v>
      </c>
      <c r="G4694" s="29">
        <v>0.69791666666666663</v>
      </c>
      <c r="H4694" s="28">
        <v>35682</v>
      </c>
      <c r="I4694" s="29">
        <v>0.78819444444444453</v>
      </c>
      <c r="J4694" s="27" t="s">
        <v>889</v>
      </c>
      <c r="K4694" s="27">
        <v>0</v>
      </c>
      <c r="L4694" s="27">
        <v>0.15</v>
      </c>
      <c r="M4694" s="27">
        <v>0.15</v>
      </c>
      <c r="N4694" s="27" t="s">
        <v>882</v>
      </c>
      <c r="O4694" s="30">
        <v>201907457</v>
      </c>
      <c r="P4694" s="22"/>
      <c r="Q4694" s="22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9"/>
    </row>
    <row r="4695" spans="1:29" x14ac:dyDescent="0.25">
      <c r="A4695" s="27">
        <v>1997</v>
      </c>
      <c r="B4695" s="27" t="s">
        <v>1818</v>
      </c>
      <c r="C4695" s="27" t="s">
        <v>676</v>
      </c>
      <c r="D4695" s="27" t="s">
        <v>893</v>
      </c>
      <c r="E4695" s="27" t="s">
        <v>903</v>
      </c>
      <c r="F4695" s="28">
        <v>35682</v>
      </c>
      <c r="G4695" s="29">
        <v>0.73263888888888884</v>
      </c>
      <c r="H4695" s="28">
        <v>35682</v>
      </c>
      <c r="I4695" s="29">
        <v>0.88888888888888884</v>
      </c>
      <c r="J4695" s="27" t="s">
        <v>889</v>
      </c>
      <c r="K4695" s="27">
        <v>1</v>
      </c>
      <c r="L4695" s="27">
        <v>2</v>
      </c>
      <c r="M4695" s="27">
        <v>3</v>
      </c>
      <c r="N4695" s="27" t="s">
        <v>882</v>
      </c>
      <c r="O4695" s="30">
        <v>201605380</v>
      </c>
      <c r="P4695" s="22"/>
      <c r="Q4695" s="22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9"/>
    </row>
    <row r="4696" spans="1:29" x14ac:dyDescent="0.25">
      <c r="A4696" s="27">
        <v>1997</v>
      </c>
      <c r="B4696" s="27" t="s">
        <v>1822</v>
      </c>
      <c r="C4696" s="27" t="s">
        <v>676</v>
      </c>
      <c r="D4696" s="27" t="s">
        <v>905</v>
      </c>
      <c r="E4696" s="27" t="s">
        <v>1823</v>
      </c>
      <c r="F4696" s="28">
        <v>35682</v>
      </c>
      <c r="G4696" s="29">
        <v>0.77083333333333337</v>
      </c>
      <c r="H4696" s="28">
        <v>35682</v>
      </c>
      <c r="I4696" s="29">
        <v>0.82291666666666663</v>
      </c>
      <c r="J4696" s="27" t="s">
        <v>889</v>
      </c>
      <c r="K4696" s="27">
        <v>0</v>
      </c>
      <c r="L4696" s="27">
        <v>7.0000000000000007E-2</v>
      </c>
      <c r="M4696" s="27">
        <v>7.0000000000000007E-2</v>
      </c>
      <c r="N4696" s="27" t="s">
        <v>882</v>
      </c>
      <c r="O4696" s="30">
        <v>201504403</v>
      </c>
      <c r="P4696" s="22"/>
      <c r="Q4696" s="22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9"/>
    </row>
    <row r="4697" spans="1:29" x14ac:dyDescent="0.25">
      <c r="A4697" s="27">
        <v>1997</v>
      </c>
      <c r="B4697" s="27" t="s">
        <v>1816</v>
      </c>
      <c r="C4697" s="27" t="s">
        <v>676</v>
      </c>
      <c r="D4697" s="27" t="s">
        <v>914</v>
      </c>
      <c r="E4697" s="27" t="s">
        <v>1817</v>
      </c>
      <c r="F4697" s="28">
        <v>35682</v>
      </c>
      <c r="G4697" s="29">
        <v>0.87847222222222221</v>
      </c>
      <c r="H4697" s="28">
        <v>35682</v>
      </c>
      <c r="I4697" s="29">
        <v>0.94097222222222221</v>
      </c>
      <c r="J4697" s="27" t="s">
        <v>889</v>
      </c>
      <c r="K4697" s="27">
        <v>0</v>
      </c>
      <c r="L4697" s="27">
        <v>0.04</v>
      </c>
      <c r="M4697" s="27">
        <v>0.04</v>
      </c>
      <c r="N4697" s="27" t="s">
        <v>882</v>
      </c>
      <c r="O4697" s="30">
        <v>201307032</v>
      </c>
      <c r="P4697" s="22"/>
      <c r="Q4697" s="22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9"/>
    </row>
    <row r="4698" spans="1:29" x14ac:dyDescent="0.25">
      <c r="A4698" s="27">
        <v>1997</v>
      </c>
      <c r="B4698" s="27" t="s">
        <v>5171</v>
      </c>
      <c r="C4698" s="27" t="s">
        <v>674</v>
      </c>
      <c r="D4698" s="27" t="s">
        <v>3827</v>
      </c>
      <c r="E4698" s="27" t="s">
        <v>758</v>
      </c>
      <c r="F4698" s="28">
        <v>35682</v>
      </c>
      <c r="G4698" s="29">
        <v>0.91666666666666663</v>
      </c>
      <c r="H4698" s="28">
        <v>35683</v>
      </c>
      <c r="I4698" s="29">
        <v>2.0833333333333332E-2</v>
      </c>
      <c r="J4698" s="27" t="s">
        <v>889</v>
      </c>
      <c r="K4698" s="27">
        <v>0.1</v>
      </c>
      <c r="L4698" s="27">
        <v>0.1</v>
      </c>
      <c r="M4698" s="27">
        <v>0.2</v>
      </c>
      <c r="N4698" s="27" t="s">
        <v>882</v>
      </c>
      <c r="O4698" s="30">
        <v>201906961</v>
      </c>
      <c r="P4698" s="22"/>
      <c r="Q4698" s="22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9"/>
    </row>
    <row r="4699" spans="1:29" x14ac:dyDescent="0.25">
      <c r="A4699" s="27">
        <v>1997</v>
      </c>
      <c r="B4699" s="27" t="s">
        <v>1854</v>
      </c>
      <c r="C4699" s="27" t="s">
        <v>676</v>
      </c>
      <c r="D4699" s="27" t="s">
        <v>914</v>
      </c>
      <c r="E4699" s="27" t="s">
        <v>983</v>
      </c>
      <c r="F4699" s="28">
        <v>35683</v>
      </c>
      <c r="G4699" s="29">
        <v>7.2916666666666671E-2</v>
      </c>
      <c r="H4699" s="28">
        <v>35683</v>
      </c>
      <c r="I4699" s="29">
        <v>0.12152777777777778</v>
      </c>
      <c r="J4699" s="27" t="s">
        <v>889</v>
      </c>
      <c r="K4699" s="27">
        <v>0</v>
      </c>
      <c r="L4699" s="27">
        <v>0.03</v>
      </c>
      <c r="M4699" s="27">
        <v>0.03</v>
      </c>
      <c r="N4699" s="27" t="s">
        <v>882</v>
      </c>
      <c r="O4699" s="30">
        <v>201700101</v>
      </c>
      <c r="P4699" s="22"/>
      <c r="Q4699" s="22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9"/>
    </row>
    <row r="4700" spans="1:29" x14ac:dyDescent="0.25">
      <c r="A4700" s="27">
        <v>1997</v>
      </c>
      <c r="B4700" s="27" t="s">
        <v>5171</v>
      </c>
      <c r="C4700" s="27" t="s">
        <v>674</v>
      </c>
      <c r="D4700" s="27" t="s">
        <v>3827</v>
      </c>
      <c r="E4700" s="27" t="s">
        <v>758</v>
      </c>
      <c r="F4700" s="28">
        <v>35683</v>
      </c>
      <c r="G4700" s="29">
        <v>0.18055555555555555</v>
      </c>
      <c r="H4700" s="28">
        <v>35683</v>
      </c>
      <c r="I4700" s="29">
        <v>0.25833333333333336</v>
      </c>
      <c r="J4700" s="27" t="s">
        <v>889</v>
      </c>
      <c r="K4700" s="27">
        <v>0</v>
      </c>
      <c r="L4700" s="27">
        <v>0.03</v>
      </c>
      <c r="M4700" s="27">
        <v>0.03</v>
      </c>
      <c r="N4700" s="27" t="s">
        <v>882</v>
      </c>
      <c r="O4700" s="30">
        <v>201907601</v>
      </c>
      <c r="P4700" s="22"/>
      <c r="Q4700" s="22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9"/>
    </row>
    <row r="4701" spans="1:29" x14ac:dyDescent="0.25">
      <c r="A4701" s="27">
        <v>1997</v>
      </c>
      <c r="B4701" s="27" t="s">
        <v>1816</v>
      </c>
      <c r="C4701" s="27" t="s">
        <v>676</v>
      </c>
      <c r="D4701" s="27" t="s">
        <v>914</v>
      </c>
      <c r="E4701" s="27" t="s">
        <v>1817</v>
      </c>
      <c r="F4701" s="28">
        <v>35683</v>
      </c>
      <c r="G4701" s="29">
        <v>0.46180555555555558</v>
      </c>
      <c r="H4701" s="28">
        <v>35683</v>
      </c>
      <c r="I4701" s="29">
        <v>0.50694444444444442</v>
      </c>
      <c r="J4701" s="27" t="s">
        <v>889</v>
      </c>
      <c r="K4701" s="27">
        <v>0.05</v>
      </c>
      <c r="L4701" s="27">
        <v>0</v>
      </c>
      <c r="M4701" s="27">
        <v>0.05</v>
      </c>
      <c r="N4701" s="27" t="s">
        <v>882</v>
      </c>
      <c r="O4701" s="30">
        <v>201705206</v>
      </c>
      <c r="P4701" s="22"/>
      <c r="Q4701" s="22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9"/>
    </row>
    <row r="4702" spans="1:29" x14ac:dyDescent="0.25">
      <c r="A4702" s="27">
        <v>1997</v>
      </c>
      <c r="B4702" s="27" t="s">
        <v>1811</v>
      </c>
      <c r="C4702" s="27" t="s">
        <v>676</v>
      </c>
      <c r="D4702" s="27" t="s">
        <v>1004</v>
      </c>
      <c r="E4702" s="27" t="s">
        <v>746</v>
      </c>
      <c r="F4702" s="28">
        <v>35683</v>
      </c>
      <c r="G4702" s="29">
        <v>0.51041666666666663</v>
      </c>
      <c r="H4702" s="28">
        <v>35683</v>
      </c>
      <c r="I4702" s="29">
        <v>0.5625</v>
      </c>
      <c r="J4702" s="27" t="s">
        <v>889</v>
      </c>
      <c r="K4702" s="27">
        <v>0</v>
      </c>
      <c r="L4702" s="27">
        <v>0.01</v>
      </c>
      <c r="M4702" s="27">
        <v>0.01</v>
      </c>
      <c r="N4702" s="27" t="s">
        <v>882</v>
      </c>
      <c r="O4702" s="30">
        <v>202005208</v>
      </c>
      <c r="P4702" s="22"/>
      <c r="Q4702" s="22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9"/>
    </row>
    <row r="4703" spans="1:29" x14ac:dyDescent="0.25">
      <c r="A4703" s="27">
        <v>1997</v>
      </c>
      <c r="B4703" s="27" t="s">
        <v>1812</v>
      </c>
      <c r="C4703" s="27" t="s">
        <v>676</v>
      </c>
      <c r="D4703" s="27" t="s">
        <v>893</v>
      </c>
      <c r="E4703" s="27" t="s">
        <v>782</v>
      </c>
      <c r="F4703" s="28">
        <v>35683</v>
      </c>
      <c r="G4703" s="29">
        <v>0.55555555555555558</v>
      </c>
      <c r="H4703" s="28">
        <v>35683</v>
      </c>
      <c r="I4703" s="29">
        <v>0.62847222222222221</v>
      </c>
      <c r="J4703" s="27" t="s">
        <v>889</v>
      </c>
      <c r="K4703" s="27">
        <v>0</v>
      </c>
      <c r="L4703" s="27">
        <v>0.03</v>
      </c>
      <c r="M4703" s="27">
        <v>0.03</v>
      </c>
      <c r="N4703" s="27" t="s">
        <v>882</v>
      </c>
      <c r="O4703" s="30">
        <v>202002811</v>
      </c>
      <c r="P4703" s="22"/>
      <c r="Q4703" s="22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9"/>
    </row>
    <row r="4704" spans="1:29" x14ac:dyDescent="0.25">
      <c r="A4704" s="27">
        <v>1997</v>
      </c>
      <c r="B4704" s="27" t="s">
        <v>1811</v>
      </c>
      <c r="C4704" s="27" t="s">
        <v>676</v>
      </c>
      <c r="D4704" s="27" t="s">
        <v>1004</v>
      </c>
      <c r="E4704" s="27" t="s">
        <v>746</v>
      </c>
      <c r="F4704" s="28">
        <v>35683</v>
      </c>
      <c r="G4704" s="29">
        <v>0.60763888888888895</v>
      </c>
      <c r="H4704" s="28">
        <v>35683</v>
      </c>
      <c r="I4704" s="29">
        <v>0.84722222222222221</v>
      </c>
      <c r="J4704" s="27" t="s">
        <v>889</v>
      </c>
      <c r="K4704" s="27">
        <v>1</v>
      </c>
      <c r="L4704" s="27">
        <v>1</v>
      </c>
      <c r="M4704" s="27">
        <v>2</v>
      </c>
      <c r="N4704" s="27" t="s">
        <v>882</v>
      </c>
      <c r="O4704" s="30">
        <v>201904803</v>
      </c>
      <c r="P4704" s="22"/>
      <c r="Q4704" s="22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9"/>
    </row>
    <row r="4705" spans="1:29" x14ac:dyDescent="0.25">
      <c r="A4705" s="27">
        <v>1997</v>
      </c>
      <c r="B4705" s="27" t="s">
        <v>1818</v>
      </c>
      <c r="C4705" s="27" t="s">
        <v>676</v>
      </c>
      <c r="D4705" s="27" t="s">
        <v>893</v>
      </c>
      <c r="E4705" s="27" t="s">
        <v>903</v>
      </c>
      <c r="F4705" s="28">
        <v>35683</v>
      </c>
      <c r="G4705" s="29">
        <v>0.62847222222222221</v>
      </c>
      <c r="H4705" s="28">
        <v>35683</v>
      </c>
      <c r="I4705" s="29">
        <v>0.75</v>
      </c>
      <c r="J4705" s="27" t="s">
        <v>889</v>
      </c>
      <c r="K4705" s="27">
        <v>1.5</v>
      </c>
      <c r="L4705" s="27">
        <v>0</v>
      </c>
      <c r="M4705" s="27">
        <v>1.5</v>
      </c>
      <c r="N4705" s="27" t="s">
        <v>882</v>
      </c>
      <c r="O4705" s="30">
        <v>201806627</v>
      </c>
      <c r="P4705" s="22"/>
      <c r="Q4705" s="22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9"/>
    </row>
    <row r="4706" spans="1:29" x14ac:dyDescent="0.25">
      <c r="A4706" s="27">
        <v>1997</v>
      </c>
      <c r="B4706" s="27" t="s">
        <v>5157</v>
      </c>
      <c r="C4706" s="27" t="s">
        <v>674</v>
      </c>
      <c r="D4706" s="27" t="s">
        <v>802</v>
      </c>
      <c r="E4706" s="27" t="s">
        <v>794</v>
      </c>
      <c r="F4706" s="28">
        <v>35683</v>
      </c>
      <c r="G4706" s="29">
        <v>0.64583333333333337</v>
      </c>
      <c r="H4706" s="28">
        <v>35683</v>
      </c>
      <c r="I4706" s="29">
        <v>0.67361111111111116</v>
      </c>
      <c r="J4706" s="27" t="s">
        <v>889</v>
      </c>
      <c r="K4706" s="27">
        <v>0</v>
      </c>
      <c r="L4706" s="27">
        <v>7.0000000000000007E-2</v>
      </c>
      <c r="M4706" s="27">
        <v>7.0000000000000007E-2</v>
      </c>
      <c r="N4706" s="27" t="s">
        <v>882</v>
      </c>
      <c r="O4706" s="30">
        <v>201704684</v>
      </c>
      <c r="P4706" s="22"/>
      <c r="Q4706" s="22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9"/>
    </row>
    <row r="4707" spans="1:29" x14ac:dyDescent="0.25">
      <c r="A4707" s="27">
        <v>1997</v>
      </c>
      <c r="B4707" s="27" t="s">
        <v>1815</v>
      </c>
      <c r="C4707" s="27" t="s">
        <v>676</v>
      </c>
      <c r="D4707" s="27" t="s">
        <v>930</v>
      </c>
      <c r="E4707" s="27" t="s">
        <v>941</v>
      </c>
      <c r="F4707" s="28">
        <v>35683</v>
      </c>
      <c r="G4707" s="29">
        <v>0.67361111111111116</v>
      </c>
      <c r="H4707" s="28">
        <v>35683</v>
      </c>
      <c r="I4707" s="29">
        <v>0.76041666666666663</v>
      </c>
      <c r="J4707" s="27" t="s">
        <v>889</v>
      </c>
      <c r="K4707" s="27">
        <v>0</v>
      </c>
      <c r="L4707" s="27">
        <v>0.05</v>
      </c>
      <c r="M4707" s="27">
        <v>0.05</v>
      </c>
      <c r="N4707" s="27" t="s">
        <v>882</v>
      </c>
      <c r="O4707" s="30">
        <v>202007516</v>
      </c>
      <c r="P4707" s="22"/>
      <c r="Q4707" s="22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9"/>
    </row>
    <row r="4708" spans="1:29" x14ac:dyDescent="0.25">
      <c r="A4708" s="27">
        <v>1997</v>
      </c>
      <c r="B4708" s="27" t="s">
        <v>1913</v>
      </c>
      <c r="C4708" s="27" t="s">
        <v>676</v>
      </c>
      <c r="D4708" s="27" t="s">
        <v>1004</v>
      </c>
      <c r="E4708" s="27" t="s">
        <v>1683</v>
      </c>
      <c r="F4708" s="28">
        <v>35683</v>
      </c>
      <c r="G4708" s="29">
        <v>0.70486111111111116</v>
      </c>
      <c r="H4708" s="28">
        <v>35683</v>
      </c>
      <c r="I4708" s="29">
        <v>0.79166666666666663</v>
      </c>
      <c r="J4708" s="27" t="s">
        <v>889</v>
      </c>
      <c r="K4708" s="27">
        <v>0</v>
      </c>
      <c r="L4708" s="27">
        <v>0.1</v>
      </c>
      <c r="M4708" s="27">
        <v>0.1</v>
      </c>
      <c r="N4708" s="27" t="s">
        <v>882</v>
      </c>
      <c r="O4708" s="30">
        <v>202000772</v>
      </c>
      <c r="P4708" s="22"/>
      <c r="Q4708" s="22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9"/>
    </row>
    <row r="4709" spans="1:29" x14ac:dyDescent="0.25">
      <c r="A4709" s="27">
        <v>1997</v>
      </c>
      <c r="B4709" s="27" t="s">
        <v>5157</v>
      </c>
      <c r="C4709" s="27" t="s">
        <v>674</v>
      </c>
      <c r="D4709" s="27" t="s">
        <v>802</v>
      </c>
      <c r="E4709" s="27" t="s">
        <v>794</v>
      </c>
      <c r="F4709" s="28">
        <v>35683</v>
      </c>
      <c r="G4709" s="29">
        <v>0.71527777777777779</v>
      </c>
      <c r="H4709" s="28">
        <v>35683</v>
      </c>
      <c r="I4709" s="29">
        <v>0.75347222222222221</v>
      </c>
      <c r="J4709" s="27" t="s">
        <v>889</v>
      </c>
      <c r="K4709" s="27">
        <v>0</v>
      </c>
      <c r="L4709" s="27">
        <v>0.02</v>
      </c>
      <c r="M4709" s="27">
        <v>0.02</v>
      </c>
      <c r="N4709" s="27" t="s">
        <v>882</v>
      </c>
      <c r="O4709" s="30">
        <v>202005388</v>
      </c>
      <c r="P4709" s="22"/>
      <c r="Q4709" s="22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9"/>
    </row>
    <row r="4710" spans="1:29" x14ac:dyDescent="0.25">
      <c r="A4710" s="27">
        <v>1997</v>
      </c>
      <c r="B4710" s="27" t="s">
        <v>3638</v>
      </c>
      <c r="C4710" s="27" t="s">
        <v>3569</v>
      </c>
      <c r="D4710" s="27" t="s">
        <v>3593</v>
      </c>
      <c r="E4710" s="27" t="s">
        <v>3594</v>
      </c>
      <c r="F4710" s="28">
        <v>35683</v>
      </c>
      <c r="G4710" s="29">
        <v>0.75694444444444453</v>
      </c>
      <c r="H4710" s="28">
        <v>35683</v>
      </c>
      <c r="I4710" s="29">
        <v>0.79861111111111116</v>
      </c>
      <c r="J4710" s="27" t="s">
        <v>889</v>
      </c>
      <c r="K4710" s="27">
        <v>0</v>
      </c>
      <c r="L4710" s="27">
        <v>1</v>
      </c>
      <c r="M4710" s="27">
        <v>1</v>
      </c>
      <c r="N4710" s="27" t="s">
        <v>882</v>
      </c>
      <c r="O4710" s="30">
        <v>202006450</v>
      </c>
      <c r="P4710" s="22"/>
      <c r="Q4710" s="22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9"/>
    </row>
    <row r="4711" spans="1:29" x14ac:dyDescent="0.25">
      <c r="A4711" s="27">
        <v>1997</v>
      </c>
      <c r="B4711" s="27" t="s">
        <v>1816</v>
      </c>
      <c r="C4711" s="27" t="s">
        <v>676</v>
      </c>
      <c r="D4711" s="27" t="s">
        <v>914</v>
      </c>
      <c r="E4711" s="27" t="s">
        <v>1817</v>
      </c>
      <c r="F4711" s="28">
        <v>35683</v>
      </c>
      <c r="G4711" s="29">
        <v>0.84722222222222221</v>
      </c>
      <c r="H4711" s="28">
        <v>35683</v>
      </c>
      <c r="I4711" s="29">
        <v>0.875</v>
      </c>
      <c r="J4711" s="27" t="s">
        <v>889</v>
      </c>
      <c r="K4711" s="27">
        <v>0</v>
      </c>
      <c r="L4711" s="27">
        <v>0.02</v>
      </c>
      <c r="M4711" s="27">
        <v>0.02</v>
      </c>
      <c r="N4711" s="27" t="s">
        <v>882</v>
      </c>
      <c r="O4711" s="30">
        <v>201708809</v>
      </c>
      <c r="P4711" s="22"/>
      <c r="Q4711" s="22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9"/>
    </row>
    <row r="4712" spans="1:29" x14ac:dyDescent="0.25">
      <c r="A4712" s="27">
        <v>1997</v>
      </c>
      <c r="B4712" s="27" t="s">
        <v>1806</v>
      </c>
      <c r="C4712" s="27" t="s">
        <v>676</v>
      </c>
      <c r="D4712" s="27" t="s">
        <v>893</v>
      </c>
      <c r="E4712" s="27" t="s">
        <v>1002</v>
      </c>
      <c r="F4712" s="28">
        <v>35684</v>
      </c>
      <c r="G4712" s="29">
        <v>3.125E-2</v>
      </c>
      <c r="H4712" s="28">
        <v>35684</v>
      </c>
      <c r="I4712" s="29">
        <v>9.0277777777777776E-2</v>
      </c>
      <c r="J4712" s="27" t="s">
        <v>889</v>
      </c>
      <c r="K4712" s="27">
        <v>0</v>
      </c>
      <c r="L4712" s="27">
        <v>0.05</v>
      </c>
      <c r="M4712" s="27">
        <v>0.05</v>
      </c>
      <c r="N4712" s="27" t="s">
        <v>882</v>
      </c>
      <c r="O4712" s="30">
        <v>202004421</v>
      </c>
      <c r="P4712" s="22"/>
      <c r="Q4712" s="22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9"/>
    </row>
    <row r="4713" spans="1:29" x14ac:dyDescent="0.25">
      <c r="A4713" s="27">
        <v>1997</v>
      </c>
      <c r="B4713" s="27" t="s">
        <v>1810</v>
      </c>
      <c r="C4713" s="27" t="s">
        <v>676</v>
      </c>
      <c r="D4713" s="27" t="s">
        <v>1004</v>
      </c>
      <c r="E4713" s="27" t="s">
        <v>754</v>
      </c>
      <c r="F4713" s="28">
        <v>35684</v>
      </c>
      <c r="G4713" s="29">
        <v>4.5138888888888888E-2</v>
      </c>
      <c r="H4713" s="28">
        <v>35684</v>
      </c>
      <c r="I4713" s="29">
        <v>9.0277777777777776E-2</v>
      </c>
      <c r="J4713" s="27" t="s">
        <v>889</v>
      </c>
      <c r="K4713" s="27">
        <v>0</v>
      </c>
      <c r="L4713" s="27">
        <v>0.01</v>
      </c>
      <c r="M4713" s="27">
        <v>0.01</v>
      </c>
      <c r="N4713" s="27" t="s">
        <v>882</v>
      </c>
      <c r="O4713" s="30">
        <v>202007623</v>
      </c>
      <c r="P4713" s="22"/>
      <c r="Q4713" s="22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9"/>
    </row>
    <row r="4714" spans="1:29" x14ac:dyDescent="0.25">
      <c r="A4714" s="27">
        <v>1997</v>
      </c>
      <c r="B4714" s="27" t="s">
        <v>1808</v>
      </c>
      <c r="C4714" s="27" t="s">
        <v>676</v>
      </c>
      <c r="D4714" s="27" t="s">
        <v>991</v>
      </c>
      <c r="E4714" s="27" t="s">
        <v>1124</v>
      </c>
      <c r="F4714" s="28">
        <v>35684</v>
      </c>
      <c r="G4714" s="29">
        <v>0.4375</v>
      </c>
      <c r="H4714" s="28">
        <v>35684</v>
      </c>
      <c r="I4714" s="29">
        <v>0.73958333333333337</v>
      </c>
      <c r="J4714" s="27" t="s">
        <v>889</v>
      </c>
      <c r="K4714" s="27">
        <v>0.5</v>
      </c>
      <c r="L4714" s="27">
        <v>1.5</v>
      </c>
      <c r="M4714" s="27">
        <v>2</v>
      </c>
      <c r="N4714" s="27" t="s">
        <v>882</v>
      </c>
      <c r="O4714" s="30">
        <v>202007667</v>
      </c>
      <c r="P4714" s="22"/>
      <c r="Q4714" s="22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9"/>
    </row>
    <row r="4715" spans="1:29" x14ac:dyDescent="0.25">
      <c r="A4715" s="27">
        <v>1997</v>
      </c>
      <c r="B4715" s="27" t="s">
        <v>1809</v>
      </c>
      <c r="C4715" s="27" t="s">
        <v>676</v>
      </c>
      <c r="D4715" s="27" t="s">
        <v>898</v>
      </c>
      <c r="E4715" s="27" t="s">
        <v>767</v>
      </c>
      <c r="F4715" s="28">
        <v>35684</v>
      </c>
      <c r="G4715" s="29">
        <v>0.45833333333333331</v>
      </c>
      <c r="H4715" s="28">
        <v>35684</v>
      </c>
      <c r="I4715" s="29">
        <v>0.90972222222222221</v>
      </c>
      <c r="J4715" s="27" t="s">
        <v>889</v>
      </c>
      <c r="K4715" s="27">
        <v>2.5</v>
      </c>
      <c r="L4715" s="27">
        <v>0</v>
      </c>
      <c r="M4715" s="27">
        <v>2.5</v>
      </c>
      <c r="N4715" s="27" t="s">
        <v>882</v>
      </c>
      <c r="O4715" s="30">
        <v>201906200</v>
      </c>
      <c r="P4715" s="22"/>
      <c r="Q4715" s="22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9"/>
    </row>
    <row r="4716" spans="1:29" x14ac:dyDescent="0.25">
      <c r="A4716" s="27">
        <v>1997</v>
      </c>
      <c r="B4716" s="27" t="s">
        <v>1813</v>
      </c>
      <c r="C4716" s="27" t="s">
        <v>676</v>
      </c>
      <c r="D4716" s="27" t="s">
        <v>893</v>
      </c>
      <c r="E4716" s="27" t="s">
        <v>1654</v>
      </c>
      <c r="F4716" s="28">
        <v>35684</v>
      </c>
      <c r="G4716" s="29">
        <v>0.58333333333333337</v>
      </c>
      <c r="H4716" s="28">
        <v>35684</v>
      </c>
      <c r="I4716" s="29">
        <v>0.87847222222222221</v>
      </c>
      <c r="J4716" s="27" t="s">
        <v>889</v>
      </c>
      <c r="K4716" s="27">
        <v>1</v>
      </c>
      <c r="L4716" s="27">
        <v>7</v>
      </c>
      <c r="M4716" s="27">
        <v>8</v>
      </c>
      <c r="N4716" s="27" t="s">
        <v>882</v>
      </c>
      <c r="O4716" s="30">
        <v>201907455</v>
      </c>
      <c r="P4716" s="22"/>
      <c r="Q4716" s="22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9"/>
    </row>
    <row r="4717" spans="1:29" x14ac:dyDescent="0.25">
      <c r="A4717" s="27">
        <v>1997</v>
      </c>
      <c r="B4717" s="27" t="s">
        <v>5156</v>
      </c>
      <c r="C4717" s="27" t="s">
        <v>674</v>
      </c>
      <c r="D4717" s="27" t="s">
        <v>3939</v>
      </c>
      <c r="E4717" s="27" t="s">
        <v>3987</v>
      </c>
      <c r="F4717" s="28">
        <v>35684</v>
      </c>
      <c r="G4717" s="29">
        <v>0.86597222222222225</v>
      </c>
      <c r="H4717" s="28">
        <v>35684</v>
      </c>
      <c r="I4717" s="29">
        <v>0.89583333333333337</v>
      </c>
      <c r="J4717" s="27" t="s">
        <v>889</v>
      </c>
      <c r="K4717" s="27">
        <v>0</v>
      </c>
      <c r="L4717" s="27">
        <v>0.05</v>
      </c>
      <c r="M4717" s="27">
        <v>0.05</v>
      </c>
      <c r="N4717" s="27" t="s">
        <v>882</v>
      </c>
      <c r="O4717" s="30">
        <v>202003142</v>
      </c>
      <c r="P4717" s="22"/>
      <c r="Q4717" s="22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9"/>
    </row>
    <row r="4718" spans="1:29" x14ac:dyDescent="0.25">
      <c r="A4718" s="27">
        <v>1997</v>
      </c>
      <c r="B4718" s="27" t="s">
        <v>1813</v>
      </c>
      <c r="C4718" s="27" t="s">
        <v>676</v>
      </c>
      <c r="D4718" s="27" t="s">
        <v>893</v>
      </c>
      <c r="E4718" s="27" t="s">
        <v>1654</v>
      </c>
      <c r="F4718" s="28">
        <v>35684</v>
      </c>
      <c r="G4718" s="29">
        <v>0.88194444444444453</v>
      </c>
      <c r="H4718" s="28">
        <v>35685</v>
      </c>
      <c r="I4718" s="29">
        <v>4.5138888888888888E-2</v>
      </c>
      <c r="J4718" s="27" t="s">
        <v>889</v>
      </c>
      <c r="K4718" s="27">
        <v>0</v>
      </c>
      <c r="L4718" s="27">
        <v>0.3</v>
      </c>
      <c r="M4718" s="27">
        <v>0.3</v>
      </c>
      <c r="N4718" s="27" t="s">
        <v>882</v>
      </c>
      <c r="O4718" s="30">
        <v>202103636</v>
      </c>
      <c r="P4718" s="22"/>
      <c r="Q4718" s="22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9"/>
    </row>
    <row r="4719" spans="1:29" x14ac:dyDescent="0.25">
      <c r="A4719" s="27">
        <v>1997</v>
      </c>
      <c r="B4719" s="27" t="s">
        <v>1807</v>
      </c>
      <c r="C4719" s="27" t="s">
        <v>676</v>
      </c>
      <c r="D4719" s="27" t="s">
        <v>914</v>
      </c>
      <c r="E4719" s="27" t="s">
        <v>837</v>
      </c>
      <c r="F4719" s="28">
        <v>35684</v>
      </c>
      <c r="G4719" s="29">
        <v>0.90972222222222221</v>
      </c>
      <c r="H4719" s="28">
        <v>35684</v>
      </c>
      <c r="I4719" s="29">
        <v>0.99305555555555547</v>
      </c>
      <c r="J4719" s="27" t="s">
        <v>889</v>
      </c>
      <c r="K4719" s="27">
        <v>1</v>
      </c>
      <c r="L4719" s="27">
        <v>0</v>
      </c>
      <c r="M4719" s="27">
        <v>1</v>
      </c>
      <c r="N4719" s="27" t="s">
        <v>882</v>
      </c>
      <c r="O4719" s="30">
        <v>201800990</v>
      </c>
      <c r="P4719" s="22"/>
      <c r="Q4719" s="22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9"/>
    </row>
    <row r="4720" spans="1:29" x14ac:dyDescent="0.25">
      <c r="A4720" s="27">
        <v>1997</v>
      </c>
      <c r="B4720" s="27" t="s">
        <v>3621</v>
      </c>
      <c r="C4720" s="27" t="s">
        <v>3569</v>
      </c>
      <c r="D4720" s="27" t="s">
        <v>846</v>
      </c>
      <c r="E4720" s="27" t="s">
        <v>3574</v>
      </c>
      <c r="F4720" s="28">
        <v>35684</v>
      </c>
      <c r="G4720" s="29">
        <v>0.92708333333333337</v>
      </c>
      <c r="H4720" s="28">
        <v>35685</v>
      </c>
      <c r="I4720" s="29">
        <v>0</v>
      </c>
      <c r="J4720" s="27" t="s">
        <v>889</v>
      </c>
      <c r="K4720" s="27">
        <v>0</v>
      </c>
      <c r="L4720" s="27">
        <v>0.01</v>
      </c>
      <c r="M4720" s="27">
        <v>0.01</v>
      </c>
      <c r="N4720" s="27" t="s">
        <v>882</v>
      </c>
      <c r="O4720" s="30">
        <v>202008110</v>
      </c>
      <c r="P4720" s="22"/>
      <c r="Q4720" s="22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9"/>
    </row>
    <row r="4721" spans="1:29" x14ac:dyDescent="0.25">
      <c r="A4721" s="27">
        <v>1997</v>
      </c>
      <c r="B4721" s="27" t="s">
        <v>1802</v>
      </c>
      <c r="C4721" s="27" t="s">
        <v>676</v>
      </c>
      <c r="D4721" s="27" t="s">
        <v>898</v>
      </c>
      <c r="E4721" s="27" t="s">
        <v>1177</v>
      </c>
      <c r="F4721" s="28">
        <v>35685</v>
      </c>
      <c r="G4721" s="29">
        <v>3.4722222222222224E-2</v>
      </c>
      <c r="H4721" s="28">
        <v>35685</v>
      </c>
      <c r="I4721" s="29">
        <v>8.3333333333333329E-2</v>
      </c>
      <c r="J4721" s="27" t="s">
        <v>889</v>
      </c>
      <c r="K4721" s="27">
        <v>0</v>
      </c>
      <c r="L4721" s="27">
        <v>0.01</v>
      </c>
      <c r="M4721" s="27">
        <v>0.01</v>
      </c>
      <c r="N4721" s="27" t="s">
        <v>882</v>
      </c>
      <c r="O4721" s="30">
        <v>201806787</v>
      </c>
      <c r="P4721" s="22"/>
      <c r="Q4721" s="22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9"/>
    </row>
    <row r="4722" spans="1:29" x14ac:dyDescent="0.25">
      <c r="A4722" s="27">
        <v>1997</v>
      </c>
      <c r="B4722" s="27" t="s">
        <v>1843</v>
      </c>
      <c r="C4722" s="27" t="s">
        <v>676</v>
      </c>
      <c r="D4722" s="27" t="s">
        <v>914</v>
      </c>
      <c r="E4722" s="27" t="s">
        <v>1088</v>
      </c>
      <c r="F4722" s="28">
        <v>35685</v>
      </c>
      <c r="G4722" s="29">
        <v>0.1076388888888889</v>
      </c>
      <c r="H4722" s="28">
        <v>35685</v>
      </c>
      <c r="I4722" s="29">
        <v>0.13541666666666666</v>
      </c>
      <c r="J4722" s="27" t="s">
        <v>889</v>
      </c>
      <c r="K4722" s="27">
        <v>0.02</v>
      </c>
      <c r="L4722" s="27">
        <v>0</v>
      </c>
      <c r="M4722" s="27">
        <v>0.02</v>
      </c>
      <c r="N4722" s="27" t="s">
        <v>882</v>
      </c>
      <c r="O4722" s="30">
        <v>201704710</v>
      </c>
      <c r="P4722" s="22"/>
      <c r="Q4722" s="22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9"/>
    </row>
    <row r="4723" spans="1:29" x14ac:dyDescent="0.25">
      <c r="A4723" s="27">
        <v>1997</v>
      </c>
      <c r="B4723" s="27" t="s">
        <v>5154</v>
      </c>
      <c r="C4723" s="27" t="s">
        <v>674</v>
      </c>
      <c r="D4723" s="27" t="s">
        <v>4049</v>
      </c>
      <c r="E4723" s="27" t="s">
        <v>4335</v>
      </c>
      <c r="F4723" s="28">
        <v>35685</v>
      </c>
      <c r="G4723" s="29">
        <v>0.39513888888888887</v>
      </c>
      <c r="H4723" s="28">
        <v>35685</v>
      </c>
      <c r="I4723" s="29">
        <v>0.47916666666666669</v>
      </c>
      <c r="J4723" s="27" t="s">
        <v>889</v>
      </c>
      <c r="K4723" s="27">
        <v>0</v>
      </c>
      <c r="L4723" s="27">
        <v>0.05</v>
      </c>
      <c r="M4723" s="27">
        <v>0.05</v>
      </c>
      <c r="N4723" s="27" t="s">
        <v>882</v>
      </c>
      <c r="O4723" s="30">
        <v>201707001</v>
      </c>
      <c r="P4723" s="22"/>
      <c r="Q4723" s="22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9"/>
    </row>
    <row r="4724" spans="1:29" x14ac:dyDescent="0.25">
      <c r="A4724" s="27">
        <v>1997</v>
      </c>
      <c r="B4724" s="27" t="s">
        <v>1805</v>
      </c>
      <c r="C4724" s="27" t="s">
        <v>676</v>
      </c>
      <c r="D4724" s="27" t="s">
        <v>887</v>
      </c>
      <c r="E4724" s="27" t="s">
        <v>1117</v>
      </c>
      <c r="F4724" s="28">
        <v>35685</v>
      </c>
      <c r="G4724" s="29">
        <v>0.4375</v>
      </c>
      <c r="H4724" s="28">
        <v>35685</v>
      </c>
      <c r="I4724" s="29">
        <v>0.49305555555555558</v>
      </c>
      <c r="J4724" s="27" t="s">
        <v>889</v>
      </c>
      <c r="K4724" s="27">
        <v>0</v>
      </c>
      <c r="L4724" s="27">
        <v>0.05</v>
      </c>
      <c r="M4724" s="27">
        <v>0.05</v>
      </c>
      <c r="N4724" s="27" t="s">
        <v>882</v>
      </c>
      <c r="O4724" s="30">
        <v>201705205</v>
      </c>
      <c r="P4724" s="22"/>
      <c r="Q4724" s="22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9"/>
    </row>
    <row r="4725" spans="1:29" x14ac:dyDescent="0.25">
      <c r="A4725" s="27">
        <v>1997</v>
      </c>
      <c r="B4725" s="27" t="s">
        <v>3631</v>
      </c>
      <c r="C4725" s="27" t="s">
        <v>3569</v>
      </c>
      <c r="D4725" s="27" t="s">
        <v>3587</v>
      </c>
      <c r="E4725" s="27" t="s">
        <v>3587</v>
      </c>
      <c r="F4725" s="28">
        <v>35685</v>
      </c>
      <c r="G4725" s="29">
        <v>0.63888888888888895</v>
      </c>
      <c r="H4725" s="28">
        <v>35685</v>
      </c>
      <c r="I4725" s="29">
        <v>0.6875</v>
      </c>
      <c r="J4725" s="27" t="s">
        <v>889</v>
      </c>
      <c r="K4725" s="27">
        <v>0</v>
      </c>
      <c r="L4725" s="27">
        <v>5.0000000000000001E-3</v>
      </c>
      <c r="M4725" s="27">
        <v>5.0000000000000001E-3</v>
      </c>
      <c r="N4725" s="27" t="s">
        <v>882</v>
      </c>
      <c r="O4725" s="30">
        <v>202005321</v>
      </c>
      <c r="P4725" s="22"/>
      <c r="Q4725" s="22"/>
      <c r="R4725" s="16"/>
      <c r="S4725" s="16"/>
      <c r="T4725" s="16"/>
      <c r="U4725" s="16"/>
      <c r="V4725" s="16"/>
      <c r="W4725" s="16"/>
      <c r="X4725" s="16"/>
      <c r="Y4725" s="16"/>
      <c r="Z4725" s="16"/>
      <c r="AA4725" s="16"/>
      <c r="AB4725" s="16"/>
      <c r="AC4725" s="19"/>
    </row>
    <row r="4726" spans="1:29" x14ac:dyDescent="0.25">
      <c r="A4726" s="27">
        <v>1997</v>
      </c>
      <c r="B4726" s="27" t="s">
        <v>1805</v>
      </c>
      <c r="C4726" s="27" t="s">
        <v>676</v>
      </c>
      <c r="D4726" s="27" t="s">
        <v>887</v>
      </c>
      <c r="E4726" s="27" t="s">
        <v>1117</v>
      </c>
      <c r="F4726" s="28">
        <v>35685</v>
      </c>
      <c r="G4726" s="29">
        <v>0.6875</v>
      </c>
      <c r="H4726" s="28">
        <v>35685</v>
      </c>
      <c r="I4726" s="29">
        <v>0.73263888888888884</v>
      </c>
      <c r="J4726" s="27" t="s">
        <v>889</v>
      </c>
      <c r="K4726" s="27">
        <v>0</v>
      </c>
      <c r="L4726" s="27">
        <v>0.1</v>
      </c>
      <c r="M4726" s="27">
        <v>0.1</v>
      </c>
      <c r="N4726" s="27" t="s">
        <v>882</v>
      </c>
      <c r="O4726" s="30">
        <v>202006289</v>
      </c>
      <c r="P4726" s="22"/>
      <c r="Q4726" s="22"/>
      <c r="R4726" s="16"/>
      <c r="S4726" s="16"/>
      <c r="T4726" s="16"/>
      <c r="U4726" s="16"/>
      <c r="V4726" s="16"/>
      <c r="W4726" s="16"/>
      <c r="X4726" s="16"/>
      <c r="Y4726" s="16"/>
      <c r="Z4726" s="16"/>
      <c r="AA4726" s="16"/>
      <c r="AB4726" s="16"/>
      <c r="AC4726" s="19"/>
    </row>
    <row r="4727" spans="1:29" x14ac:dyDescent="0.25">
      <c r="A4727" s="27">
        <v>1997</v>
      </c>
      <c r="B4727" s="27" t="s">
        <v>5152</v>
      </c>
      <c r="C4727" s="27" t="s">
        <v>674</v>
      </c>
      <c r="D4727" s="27" t="s">
        <v>1248</v>
      </c>
      <c r="E4727" s="27" t="s">
        <v>5028</v>
      </c>
      <c r="F4727" s="28">
        <v>35685</v>
      </c>
      <c r="G4727" s="29">
        <v>0.6875</v>
      </c>
      <c r="H4727" s="28">
        <v>35685</v>
      </c>
      <c r="I4727" s="29">
        <v>0.74652777777777779</v>
      </c>
      <c r="J4727" s="27" t="s">
        <v>889</v>
      </c>
      <c r="K4727" s="27">
        <v>0</v>
      </c>
      <c r="L4727" s="27">
        <v>0.1</v>
      </c>
      <c r="M4727" s="27">
        <v>0.1</v>
      </c>
      <c r="N4727" s="27" t="s">
        <v>882</v>
      </c>
      <c r="O4727" s="30">
        <v>202005950</v>
      </c>
      <c r="P4727" s="22"/>
      <c r="Q4727" s="22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9"/>
    </row>
    <row r="4728" spans="1:29" x14ac:dyDescent="0.25">
      <c r="A4728" s="27">
        <v>1997</v>
      </c>
      <c r="B4728" s="27" t="s">
        <v>5150</v>
      </c>
      <c r="C4728" s="27" t="s">
        <v>674</v>
      </c>
      <c r="D4728" s="27" t="s">
        <v>853</v>
      </c>
      <c r="E4728" s="27" t="s">
        <v>4204</v>
      </c>
      <c r="F4728" s="28">
        <v>35685</v>
      </c>
      <c r="G4728" s="29">
        <v>0.69097222222222221</v>
      </c>
      <c r="H4728" s="28">
        <v>35685</v>
      </c>
      <c r="I4728" s="29">
        <v>0.72569444444444453</v>
      </c>
      <c r="J4728" s="27" t="s">
        <v>889</v>
      </c>
      <c r="K4728" s="27">
        <v>0</v>
      </c>
      <c r="L4728" s="27">
        <v>0.02</v>
      </c>
      <c r="M4728" s="27">
        <v>0.02</v>
      </c>
      <c r="N4728" s="27" t="s">
        <v>882</v>
      </c>
      <c r="O4728" s="30">
        <v>201204970</v>
      </c>
      <c r="P4728" s="22"/>
      <c r="Q4728" s="22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9"/>
    </row>
    <row r="4729" spans="1:29" x14ac:dyDescent="0.25">
      <c r="A4729" s="27">
        <v>1997</v>
      </c>
      <c r="B4729" s="27" t="s">
        <v>5151</v>
      </c>
      <c r="C4729" s="27" t="s">
        <v>674</v>
      </c>
      <c r="D4729" s="27" t="s">
        <v>1248</v>
      </c>
      <c r="E4729" s="27" t="s">
        <v>3913</v>
      </c>
      <c r="F4729" s="28">
        <v>35685</v>
      </c>
      <c r="G4729" s="29">
        <v>0.77430555555555547</v>
      </c>
      <c r="H4729" s="28">
        <v>35685</v>
      </c>
      <c r="I4729" s="29">
        <v>0.82986111111111116</v>
      </c>
      <c r="J4729" s="27" t="s">
        <v>889</v>
      </c>
      <c r="K4729" s="27">
        <v>0</v>
      </c>
      <c r="L4729" s="27">
        <v>0.2</v>
      </c>
      <c r="M4729" s="27">
        <v>0.2</v>
      </c>
      <c r="N4729" s="27" t="s">
        <v>882</v>
      </c>
      <c r="O4729" s="30">
        <v>201909920</v>
      </c>
      <c r="P4729" s="22"/>
      <c r="Q4729" s="22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9"/>
    </row>
    <row r="4730" spans="1:29" x14ac:dyDescent="0.25">
      <c r="A4730" s="27">
        <v>1997</v>
      </c>
      <c r="B4730" s="27" t="s">
        <v>1803</v>
      </c>
      <c r="C4730" s="27" t="s">
        <v>676</v>
      </c>
      <c r="D4730" s="27" t="s">
        <v>991</v>
      </c>
      <c r="E4730" s="27" t="s">
        <v>723</v>
      </c>
      <c r="F4730" s="28">
        <v>35685</v>
      </c>
      <c r="G4730" s="29">
        <v>0.79166666666666663</v>
      </c>
      <c r="H4730" s="28">
        <v>35685</v>
      </c>
      <c r="I4730" s="29">
        <v>0.84027777777777779</v>
      </c>
      <c r="J4730" s="27" t="s">
        <v>889</v>
      </c>
      <c r="K4730" s="27">
        <v>0</v>
      </c>
      <c r="L4730" s="27">
        <v>1</v>
      </c>
      <c r="M4730" s="27">
        <v>1</v>
      </c>
      <c r="N4730" s="27" t="s">
        <v>882</v>
      </c>
      <c r="O4730" s="30">
        <v>201900565</v>
      </c>
      <c r="P4730" s="22"/>
      <c r="Q4730" s="22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9"/>
    </row>
    <row r="4731" spans="1:29" x14ac:dyDescent="0.25">
      <c r="A4731" s="27">
        <v>1997</v>
      </c>
      <c r="B4731" s="27" t="s">
        <v>5151</v>
      </c>
      <c r="C4731" s="27" t="s">
        <v>674</v>
      </c>
      <c r="D4731" s="27" t="s">
        <v>1248</v>
      </c>
      <c r="E4731" s="27" t="s">
        <v>3913</v>
      </c>
      <c r="F4731" s="28">
        <v>35685</v>
      </c>
      <c r="G4731" s="29">
        <v>0.86805555555555547</v>
      </c>
      <c r="H4731" s="28">
        <v>35685</v>
      </c>
      <c r="I4731" s="29">
        <v>0.89583333333333337</v>
      </c>
      <c r="J4731" s="27" t="s">
        <v>889</v>
      </c>
      <c r="K4731" s="27">
        <v>0</v>
      </c>
      <c r="L4731" s="27">
        <v>0.05</v>
      </c>
      <c r="M4731" s="27">
        <v>0.05</v>
      </c>
      <c r="N4731" s="27" t="s">
        <v>882</v>
      </c>
      <c r="O4731" s="30">
        <v>202007539</v>
      </c>
      <c r="P4731" s="22"/>
      <c r="Q4731" s="22"/>
      <c r="R4731" s="16"/>
      <c r="S4731" s="16"/>
      <c r="T4731" s="16"/>
      <c r="U4731" s="16"/>
      <c r="V4731" s="16"/>
      <c r="W4731" s="16"/>
      <c r="X4731" s="16"/>
      <c r="Y4731" s="16"/>
      <c r="Z4731" s="16"/>
      <c r="AA4731" s="16"/>
      <c r="AB4731" s="16"/>
      <c r="AC4731" s="19"/>
    </row>
    <row r="4732" spans="1:29" x14ac:dyDescent="0.25">
      <c r="A4732" s="27">
        <v>1997</v>
      </c>
      <c r="B4732" s="27" t="s">
        <v>2710</v>
      </c>
      <c r="C4732" s="27" t="s">
        <v>2231</v>
      </c>
      <c r="D4732" s="27" t="s">
        <v>2299</v>
      </c>
      <c r="E4732" s="27" t="s">
        <v>2422</v>
      </c>
      <c r="F4732" s="28">
        <v>35685</v>
      </c>
      <c r="G4732" s="29">
        <v>0.91319444444444453</v>
      </c>
      <c r="H4732" s="28">
        <v>35685</v>
      </c>
      <c r="I4732" s="29">
        <v>4.5138888888888888E-2</v>
      </c>
      <c r="J4732" s="27"/>
      <c r="K4732" s="27">
        <v>0.5</v>
      </c>
      <c r="L4732" s="27">
        <v>0</v>
      </c>
      <c r="M4732" s="27">
        <v>0.5</v>
      </c>
      <c r="N4732" s="27" t="s">
        <v>2163</v>
      </c>
      <c r="O4732" s="30">
        <v>201710579</v>
      </c>
      <c r="P4732" s="22"/>
      <c r="Q4732" s="22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9"/>
    </row>
    <row r="4733" spans="1:29" x14ac:dyDescent="0.25">
      <c r="A4733" s="27">
        <v>1997</v>
      </c>
      <c r="B4733" s="27" t="s">
        <v>1801</v>
      </c>
      <c r="C4733" s="27" t="s">
        <v>676</v>
      </c>
      <c r="D4733" s="27" t="s">
        <v>914</v>
      </c>
      <c r="E4733" s="27" t="s">
        <v>1186</v>
      </c>
      <c r="F4733" s="28">
        <v>35686</v>
      </c>
      <c r="G4733" s="29">
        <v>2.7777777777777776E-2</v>
      </c>
      <c r="H4733" s="28">
        <v>35686</v>
      </c>
      <c r="I4733" s="29">
        <v>6.25E-2</v>
      </c>
      <c r="J4733" s="27" t="s">
        <v>889</v>
      </c>
      <c r="K4733" s="27">
        <v>0</v>
      </c>
      <c r="L4733" s="27">
        <v>0.01</v>
      </c>
      <c r="M4733" s="27">
        <v>0.01</v>
      </c>
      <c r="N4733" s="27" t="s">
        <v>882</v>
      </c>
      <c r="O4733" s="30">
        <v>202003072</v>
      </c>
      <c r="P4733" s="22"/>
      <c r="Q4733" s="22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9"/>
    </row>
    <row r="4734" spans="1:29" x14ac:dyDescent="0.25">
      <c r="A4734" s="27">
        <v>1997</v>
      </c>
      <c r="B4734" s="27" t="s">
        <v>2711</v>
      </c>
      <c r="C4734" s="27" t="s">
        <v>2231</v>
      </c>
      <c r="D4734" s="27" t="s">
        <v>2268</v>
      </c>
      <c r="E4734" s="27" t="s">
        <v>2591</v>
      </c>
      <c r="F4734" s="28">
        <v>35686</v>
      </c>
      <c r="G4734" s="29">
        <v>8.3333333333333329E-2</v>
      </c>
      <c r="H4734" s="28">
        <v>35686</v>
      </c>
      <c r="I4734" s="29">
        <v>0.3840277777777778</v>
      </c>
      <c r="J4734" s="27"/>
      <c r="K4734" s="27">
        <v>8.5000000000000006E-2</v>
      </c>
      <c r="L4734" s="27">
        <v>5.5E-2</v>
      </c>
      <c r="M4734" s="27">
        <v>0.14000000000000001</v>
      </c>
      <c r="N4734" s="27" t="s">
        <v>2163</v>
      </c>
      <c r="O4734" s="30">
        <v>201904499</v>
      </c>
      <c r="P4734" s="22"/>
      <c r="Q4734" s="22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9"/>
    </row>
    <row r="4735" spans="1:29" x14ac:dyDescent="0.25">
      <c r="A4735" s="27">
        <v>1997</v>
      </c>
      <c r="B4735" s="27" t="s">
        <v>5148</v>
      </c>
      <c r="C4735" s="27" t="s">
        <v>674</v>
      </c>
      <c r="D4735" s="27" t="s">
        <v>3841</v>
      </c>
      <c r="E4735" s="27" t="s">
        <v>3969</v>
      </c>
      <c r="F4735" s="28">
        <v>35686</v>
      </c>
      <c r="G4735" s="29">
        <v>0.21875</v>
      </c>
      <c r="H4735" s="28">
        <v>35686</v>
      </c>
      <c r="I4735" s="29">
        <v>0.25347222222222221</v>
      </c>
      <c r="J4735" s="27" t="s">
        <v>889</v>
      </c>
      <c r="K4735" s="27">
        <v>0</v>
      </c>
      <c r="L4735" s="27">
        <v>0.01</v>
      </c>
      <c r="M4735" s="27">
        <v>0.01</v>
      </c>
      <c r="N4735" s="27" t="s">
        <v>882</v>
      </c>
      <c r="O4735" s="30">
        <v>202005107</v>
      </c>
      <c r="P4735" s="22"/>
      <c r="Q4735" s="22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9"/>
    </row>
    <row r="4736" spans="1:29" x14ac:dyDescent="0.25">
      <c r="A4736" s="27">
        <v>1997</v>
      </c>
      <c r="B4736" s="27" t="s">
        <v>1800</v>
      </c>
      <c r="C4736" s="27" t="s">
        <v>676</v>
      </c>
      <c r="D4736" s="27" t="s">
        <v>893</v>
      </c>
      <c r="E4736" s="27" t="s">
        <v>996</v>
      </c>
      <c r="F4736" s="28">
        <v>35686</v>
      </c>
      <c r="G4736" s="29">
        <v>0.31597222222222221</v>
      </c>
      <c r="H4736" s="28">
        <v>35686</v>
      </c>
      <c r="I4736" s="29">
        <v>0.50694444444444442</v>
      </c>
      <c r="J4736" s="27" t="s">
        <v>889</v>
      </c>
      <c r="K4736" s="27">
        <v>0.5</v>
      </c>
      <c r="L4736" s="27">
        <v>0</v>
      </c>
      <c r="M4736" s="27">
        <v>0.5</v>
      </c>
      <c r="N4736" s="27" t="s">
        <v>882</v>
      </c>
      <c r="O4736" s="30">
        <v>201905705</v>
      </c>
      <c r="P4736" s="22"/>
      <c r="Q4736" s="22"/>
      <c r="R4736" s="16"/>
      <c r="S4736" s="16"/>
      <c r="T4736" s="16"/>
      <c r="U4736" s="16"/>
      <c r="V4736" s="16"/>
      <c r="W4736" s="16"/>
      <c r="X4736" s="16"/>
      <c r="Y4736" s="16"/>
      <c r="Z4736" s="16"/>
      <c r="AA4736" s="16"/>
      <c r="AB4736" s="16"/>
      <c r="AC4736" s="19"/>
    </row>
    <row r="4737" spans="1:29" x14ac:dyDescent="0.25">
      <c r="A4737" s="27">
        <v>1997</v>
      </c>
      <c r="B4737" s="27" t="s">
        <v>1805</v>
      </c>
      <c r="C4737" s="27" t="s">
        <v>676</v>
      </c>
      <c r="D4737" s="27" t="s">
        <v>887</v>
      </c>
      <c r="E4737" s="27" t="s">
        <v>1117</v>
      </c>
      <c r="F4737" s="28">
        <v>35686</v>
      </c>
      <c r="G4737" s="29">
        <v>0.4513888888888889</v>
      </c>
      <c r="H4737" s="28">
        <v>35686</v>
      </c>
      <c r="I4737" s="29">
        <v>0.49652777777777773</v>
      </c>
      <c r="J4737" s="27" t="s">
        <v>889</v>
      </c>
      <c r="K4737" s="27">
        <v>0</v>
      </c>
      <c r="L4737" s="27">
        <v>0.05</v>
      </c>
      <c r="M4737" s="27">
        <v>0.05</v>
      </c>
      <c r="N4737" s="27" t="s">
        <v>882</v>
      </c>
      <c r="O4737" s="30">
        <v>201907859</v>
      </c>
      <c r="P4737" s="22"/>
      <c r="Q4737" s="22"/>
      <c r="R4737" s="16"/>
      <c r="S4737" s="16"/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9"/>
    </row>
    <row r="4738" spans="1:29" x14ac:dyDescent="0.25">
      <c r="A4738" s="27">
        <v>1997</v>
      </c>
      <c r="B4738" s="27" t="s">
        <v>1798</v>
      </c>
      <c r="C4738" s="27" t="s">
        <v>676</v>
      </c>
      <c r="D4738" s="27" t="s">
        <v>901</v>
      </c>
      <c r="E4738" s="27" t="s">
        <v>1799</v>
      </c>
      <c r="F4738" s="28">
        <v>35686</v>
      </c>
      <c r="G4738" s="29">
        <v>0.4826388888888889</v>
      </c>
      <c r="H4738" s="28">
        <v>35686</v>
      </c>
      <c r="I4738" s="29">
        <v>0.55208333333333337</v>
      </c>
      <c r="J4738" s="27" t="s">
        <v>889</v>
      </c>
      <c r="K4738" s="27">
        <v>0</v>
      </c>
      <c r="L4738" s="27">
        <v>0.5</v>
      </c>
      <c r="M4738" s="27">
        <v>0.5</v>
      </c>
      <c r="N4738" s="27" t="s">
        <v>882</v>
      </c>
      <c r="O4738" s="30">
        <v>202006792</v>
      </c>
      <c r="P4738" s="22"/>
      <c r="Q4738" s="22"/>
      <c r="R4738" s="16"/>
      <c r="S4738" s="16"/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9"/>
    </row>
    <row r="4739" spans="1:29" x14ac:dyDescent="0.25">
      <c r="A4739" s="27">
        <v>1997</v>
      </c>
      <c r="B4739" s="27" t="s">
        <v>5154</v>
      </c>
      <c r="C4739" s="27" t="s">
        <v>674</v>
      </c>
      <c r="D4739" s="27" t="s">
        <v>4049</v>
      </c>
      <c r="E4739" s="27" t="s">
        <v>4335</v>
      </c>
      <c r="F4739" s="28">
        <v>35686</v>
      </c>
      <c r="G4739" s="29">
        <v>0.60138888888888886</v>
      </c>
      <c r="H4739" s="28">
        <v>35686</v>
      </c>
      <c r="I4739" s="29">
        <v>0.67013888888888884</v>
      </c>
      <c r="J4739" s="27" t="s">
        <v>889</v>
      </c>
      <c r="K4739" s="27">
        <v>0</v>
      </c>
      <c r="L4739" s="27">
        <v>0.1</v>
      </c>
      <c r="M4739" s="27">
        <v>0.1</v>
      </c>
      <c r="N4739" s="27" t="s">
        <v>882</v>
      </c>
      <c r="O4739" s="30">
        <v>201806095</v>
      </c>
      <c r="P4739" s="22"/>
      <c r="Q4739" s="22"/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9"/>
    </row>
    <row r="4740" spans="1:29" x14ac:dyDescent="0.25">
      <c r="A4740" s="27">
        <v>1997</v>
      </c>
      <c r="B4740" s="27" t="s">
        <v>1798</v>
      </c>
      <c r="C4740" s="27" t="s">
        <v>676</v>
      </c>
      <c r="D4740" s="27" t="s">
        <v>901</v>
      </c>
      <c r="E4740" s="27" t="s">
        <v>1799</v>
      </c>
      <c r="F4740" s="28">
        <v>35686</v>
      </c>
      <c r="G4740" s="29">
        <v>0.62847222222222221</v>
      </c>
      <c r="H4740" s="28">
        <v>35686</v>
      </c>
      <c r="I4740" s="29">
        <v>0.95833333333333337</v>
      </c>
      <c r="J4740" s="27" t="s">
        <v>889</v>
      </c>
      <c r="K4740" s="27">
        <v>0</v>
      </c>
      <c r="L4740" s="27">
        <v>5</v>
      </c>
      <c r="M4740" s="27">
        <v>5</v>
      </c>
      <c r="N4740" s="27" t="s">
        <v>882</v>
      </c>
      <c r="O4740" s="30">
        <v>202009548</v>
      </c>
      <c r="P4740" s="22"/>
      <c r="Q4740" s="22"/>
      <c r="R4740" s="16"/>
      <c r="S4740" s="16"/>
      <c r="T4740" s="16"/>
      <c r="U4740" s="16"/>
      <c r="V4740" s="16"/>
      <c r="W4740" s="16"/>
      <c r="X4740" s="16"/>
      <c r="Y4740" s="16"/>
      <c r="Z4740" s="16"/>
      <c r="AA4740" s="16"/>
      <c r="AB4740" s="16"/>
      <c r="AC4740" s="19"/>
    </row>
    <row r="4741" spans="1:29" x14ac:dyDescent="0.25">
      <c r="A4741" s="27">
        <v>1997</v>
      </c>
      <c r="B4741" s="27" t="s">
        <v>1797</v>
      </c>
      <c r="C4741" s="27" t="s">
        <v>676</v>
      </c>
      <c r="D4741" s="27" t="s">
        <v>914</v>
      </c>
      <c r="E4741" s="27" t="s">
        <v>837</v>
      </c>
      <c r="F4741" s="28">
        <v>35686</v>
      </c>
      <c r="G4741" s="29">
        <v>0.64930555555555558</v>
      </c>
      <c r="H4741" s="28">
        <v>35686</v>
      </c>
      <c r="I4741" s="29">
        <v>0.70486111111111116</v>
      </c>
      <c r="J4741" s="27" t="s">
        <v>889</v>
      </c>
      <c r="K4741" s="27">
        <v>0</v>
      </c>
      <c r="L4741" s="27">
        <v>0.1</v>
      </c>
      <c r="M4741" s="27">
        <v>0.1</v>
      </c>
      <c r="N4741" s="27" t="s">
        <v>882</v>
      </c>
      <c r="O4741" s="30">
        <v>202007344</v>
      </c>
      <c r="P4741" s="22"/>
      <c r="Q4741" s="22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9"/>
    </row>
    <row r="4742" spans="1:29" x14ac:dyDescent="0.25">
      <c r="A4742" s="27">
        <v>1997</v>
      </c>
      <c r="B4742" s="27" t="s">
        <v>1804</v>
      </c>
      <c r="C4742" s="27" t="s">
        <v>676</v>
      </c>
      <c r="D4742" s="27" t="s">
        <v>914</v>
      </c>
      <c r="E4742" s="27" t="s">
        <v>1151</v>
      </c>
      <c r="F4742" s="28">
        <v>35686</v>
      </c>
      <c r="G4742" s="29">
        <v>0.70486111111111116</v>
      </c>
      <c r="H4742" s="28">
        <v>35686</v>
      </c>
      <c r="I4742" s="29">
        <v>0.76041666666666663</v>
      </c>
      <c r="J4742" s="27" t="s">
        <v>889</v>
      </c>
      <c r="K4742" s="27">
        <v>0</v>
      </c>
      <c r="L4742" s="27">
        <v>0.3</v>
      </c>
      <c r="M4742" s="27">
        <v>0.3</v>
      </c>
      <c r="N4742" s="27" t="s">
        <v>882</v>
      </c>
      <c r="O4742" s="30">
        <v>202004849</v>
      </c>
      <c r="P4742" s="22"/>
      <c r="Q4742" s="22"/>
      <c r="R4742" s="16"/>
      <c r="S4742" s="16"/>
      <c r="T4742" s="16"/>
      <c r="U4742" s="16"/>
      <c r="V4742" s="16"/>
      <c r="W4742" s="16"/>
      <c r="X4742" s="16"/>
      <c r="Y4742" s="16"/>
      <c r="Z4742" s="16"/>
      <c r="AA4742" s="16"/>
      <c r="AB4742" s="16"/>
      <c r="AC4742" s="19"/>
    </row>
    <row r="4743" spans="1:29" x14ac:dyDescent="0.25">
      <c r="A4743" s="27">
        <v>1997</v>
      </c>
      <c r="B4743" s="27" t="s">
        <v>2766</v>
      </c>
      <c r="C4743" s="27" t="s">
        <v>2231</v>
      </c>
      <c r="D4743" s="27" t="s">
        <v>2299</v>
      </c>
      <c r="E4743" s="27" t="s">
        <v>2510</v>
      </c>
      <c r="F4743" s="28">
        <v>35686</v>
      </c>
      <c r="G4743" s="29">
        <v>0.76041666666666663</v>
      </c>
      <c r="H4743" s="28">
        <v>35686</v>
      </c>
      <c r="I4743" s="29">
        <v>0.82638888888888884</v>
      </c>
      <c r="J4743" s="27"/>
      <c r="K4743" s="27">
        <v>0.01</v>
      </c>
      <c r="L4743" s="27">
        <v>0</v>
      </c>
      <c r="M4743" s="27">
        <v>0.01</v>
      </c>
      <c r="N4743" s="27" t="s">
        <v>2163</v>
      </c>
      <c r="O4743" s="30">
        <v>201004304</v>
      </c>
      <c r="P4743" s="22"/>
      <c r="Q4743" s="22"/>
      <c r="R4743" s="16"/>
      <c r="S4743" s="16"/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9"/>
    </row>
    <row r="4744" spans="1:29" x14ac:dyDescent="0.25">
      <c r="A4744" s="27">
        <v>1997</v>
      </c>
      <c r="B4744" s="27" t="s">
        <v>1802</v>
      </c>
      <c r="C4744" s="27" t="s">
        <v>676</v>
      </c>
      <c r="D4744" s="27" t="s">
        <v>898</v>
      </c>
      <c r="E4744" s="27" t="s">
        <v>1177</v>
      </c>
      <c r="F4744" s="28">
        <v>35686</v>
      </c>
      <c r="G4744" s="29">
        <v>0.77777777777777779</v>
      </c>
      <c r="H4744" s="28">
        <v>35686</v>
      </c>
      <c r="I4744" s="29">
        <v>0.8125</v>
      </c>
      <c r="J4744" s="27" t="s">
        <v>889</v>
      </c>
      <c r="K4744" s="27">
        <v>0</v>
      </c>
      <c r="L4744" s="27">
        <v>0.01</v>
      </c>
      <c r="M4744" s="27">
        <v>0.01</v>
      </c>
      <c r="N4744" s="27" t="s">
        <v>882</v>
      </c>
      <c r="O4744" s="30">
        <v>201906777</v>
      </c>
      <c r="P4744" s="22"/>
      <c r="Q4744" s="22"/>
      <c r="R4744" s="16"/>
      <c r="S4744" s="16"/>
      <c r="T4744" s="16"/>
      <c r="U4744" s="16"/>
      <c r="V4744" s="16"/>
      <c r="W4744" s="16"/>
      <c r="X4744" s="16"/>
      <c r="Y4744" s="16"/>
      <c r="Z4744" s="16"/>
      <c r="AA4744" s="16"/>
      <c r="AB4744" s="16"/>
      <c r="AC4744" s="19"/>
    </row>
    <row r="4745" spans="1:29" x14ac:dyDescent="0.25">
      <c r="A4745" s="27">
        <v>1997</v>
      </c>
      <c r="B4745" s="27" t="s">
        <v>1792</v>
      </c>
      <c r="C4745" s="27" t="s">
        <v>676</v>
      </c>
      <c r="D4745" s="27" t="s">
        <v>914</v>
      </c>
      <c r="E4745" s="27" t="s">
        <v>915</v>
      </c>
      <c r="F4745" s="28">
        <v>35686</v>
      </c>
      <c r="G4745" s="29">
        <v>0.82986111111111116</v>
      </c>
      <c r="H4745" s="28">
        <v>35686</v>
      </c>
      <c r="I4745" s="29">
        <v>0.92361111111111116</v>
      </c>
      <c r="J4745" s="27" t="s">
        <v>889</v>
      </c>
      <c r="K4745" s="27">
        <v>0</v>
      </c>
      <c r="L4745" s="27">
        <v>0.1</v>
      </c>
      <c r="M4745" s="27">
        <v>0.1</v>
      </c>
      <c r="N4745" s="27" t="s">
        <v>882</v>
      </c>
      <c r="O4745" s="30">
        <v>201806798</v>
      </c>
      <c r="P4745" s="22"/>
      <c r="Q4745" s="22"/>
      <c r="R4745" s="16"/>
      <c r="S4745" s="16"/>
      <c r="T4745" s="16"/>
      <c r="U4745" s="16"/>
      <c r="V4745" s="16"/>
      <c r="W4745" s="16"/>
      <c r="X4745" s="16"/>
      <c r="Y4745" s="16"/>
      <c r="Z4745" s="16"/>
      <c r="AA4745" s="16"/>
      <c r="AB4745" s="16"/>
      <c r="AC4745" s="19"/>
    </row>
    <row r="4746" spans="1:29" x14ac:dyDescent="0.25">
      <c r="A4746" s="27">
        <v>1997</v>
      </c>
      <c r="B4746" s="27" t="s">
        <v>1842</v>
      </c>
      <c r="C4746" s="27" t="s">
        <v>676</v>
      </c>
      <c r="D4746" s="27" t="s">
        <v>991</v>
      </c>
      <c r="E4746" s="27" t="s">
        <v>992</v>
      </c>
      <c r="F4746" s="28">
        <v>35686</v>
      </c>
      <c r="G4746" s="29">
        <v>0.92013888888888884</v>
      </c>
      <c r="H4746" s="28">
        <v>35686</v>
      </c>
      <c r="I4746" s="29">
        <v>0.97569444444444453</v>
      </c>
      <c r="J4746" s="27" t="s">
        <v>889</v>
      </c>
      <c r="K4746" s="27">
        <v>0.02</v>
      </c>
      <c r="L4746" s="27">
        <v>0.03</v>
      </c>
      <c r="M4746" s="27">
        <v>0.05</v>
      </c>
      <c r="N4746" s="27" t="s">
        <v>882</v>
      </c>
      <c r="O4746" s="30">
        <v>201506045</v>
      </c>
      <c r="P4746" s="22"/>
      <c r="Q4746" s="22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9"/>
    </row>
    <row r="4747" spans="1:29" x14ac:dyDescent="0.25">
      <c r="A4747" s="27">
        <v>1997</v>
      </c>
      <c r="B4747" s="27" t="s">
        <v>1797</v>
      </c>
      <c r="C4747" s="27" t="s">
        <v>676</v>
      </c>
      <c r="D4747" s="27" t="s">
        <v>914</v>
      </c>
      <c r="E4747" s="27" t="s">
        <v>837</v>
      </c>
      <c r="F4747" s="28">
        <v>35686</v>
      </c>
      <c r="G4747" s="29">
        <v>0.9375</v>
      </c>
      <c r="H4747" s="28">
        <v>35687</v>
      </c>
      <c r="I4747" s="29">
        <v>0</v>
      </c>
      <c r="J4747" s="27" t="s">
        <v>889</v>
      </c>
      <c r="K4747" s="27">
        <v>0.05</v>
      </c>
      <c r="L4747" s="27">
        <v>0</v>
      </c>
      <c r="M4747" s="27">
        <v>0.05</v>
      </c>
      <c r="N4747" s="27" t="s">
        <v>882</v>
      </c>
      <c r="O4747" s="30">
        <v>201907507</v>
      </c>
      <c r="P4747" s="22"/>
      <c r="Q4747" s="22"/>
      <c r="R4747" s="16"/>
      <c r="S4747" s="16"/>
      <c r="T4747" s="16"/>
      <c r="U4747" s="16"/>
      <c r="V4747" s="16"/>
      <c r="W4747" s="16"/>
      <c r="X4747" s="16"/>
      <c r="Y4747" s="16"/>
      <c r="Z4747" s="16"/>
      <c r="AA4747" s="16"/>
      <c r="AB4747" s="16"/>
      <c r="AC4747" s="19"/>
    </row>
    <row r="4748" spans="1:29" x14ac:dyDescent="0.25">
      <c r="A4748" s="27">
        <v>1997</v>
      </c>
      <c r="B4748" s="27" t="s">
        <v>1794</v>
      </c>
      <c r="C4748" s="27" t="s">
        <v>676</v>
      </c>
      <c r="D4748" s="27" t="s">
        <v>891</v>
      </c>
      <c r="E4748" s="27" t="s">
        <v>1305</v>
      </c>
      <c r="F4748" s="28">
        <v>35686</v>
      </c>
      <c r="G4748" s="29">
        <v>0.98472222222222217</v>
      </c>
      <c r="H4748" s="28">
        <v>35687</v>
      </c>
      <c r="I4748" s="29">
        <v>6.5972222222222224E-2</v>
      </c>
      <c r="J4748" s="27" t="s">
        <v>889</v>
      </c>
      <c r="K4748" s="27">
        <v>0</v>
      </c>
      <c r="L4748" s="27">
        <v>1</v>
      </c>
      <c r="M4748" s="27">
        <v>1</v>
      </c>
      <c r="N4748" s="27" t="s">
        <v>882</v>
      </c>
      <c r="O4748" s="30">
        <v>202006471</v>
      </c>
      <c r="P4748" s="22"/>
      <c r="Q4748" s="22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9"/>
    </row>
    <row r="4749" spans="1:29" x14ac:dyDescent="0.25">
      <c r="A4749" s="27">
        <v>1997</v>
      </c>
      <c r="B4749" s="27" t="s">
        <v>5144</v>
      </c>
      <c r="C4749" s="27" t="s">
        <v>674</v>
      </c>
      <c r="D4749" s="27" t="s">
        <v>3884</v>
      </c>
      <c r="E4749" s="27" t="s">
        <v>4295</v>
      </c>
      <c r="F4749" s="28">
        <v>35687</v>
      </c>
      <c r="G4749" s="29">
        <v>3.4722222222222224E-2</v>
      </c>
      <c r="H4749" s="28">
        <v>35687</v>
      </c>
      <c r="I4749" s="29">
        <v>9.375E-2</v>
      </c>
      <c r="J4749" s="27" t="s">
        <v>889</v>
      </c>
      <c r="K4749" s="27">
        <v>0</v>
      </c>
      <c r="L4749" s="27">
        <v>0.1</v>
      </c>
      <c r="M4749" s="27">
        <v>0.1</v>
      </c>
      <c r="N4749" s="27" t="s">
        <v>882</v>
      </c>
      <c r="O4749" s="30">
        <v>202005216</v>
      </c>
      <c r="P4749" s="22"/>
      <c r="Q4749" s="22"/>
      <c r="R4749" s="16"/>
      <c r="S4749" s="16"/>
      <c r="T4749" s="16"/>
      <c r="U4749" s="16"/>
      <c r="V4749" s="16"/>
      <c r="W4749" s="16"/>
      <c r="X4749" s="16"/>
      <c r="Y4749" s="16"/>
      <c r="Z4749" s="16"/>
      <c r="AA4749" s="16"/>
      <c r="AB4749" s="16"/>
      <c r="AC4749" s="19"/>
    </row>
    <row r="4750" spans="1:29" x14ac:dyDescent="0.25">
      <c r="A4750" s="27">
        <v>1997</v>
      </c>
      <c r="B4750" s="27" t="s">
        <v>5137</v>
      </c>
      <c r="C4750" s="27" t="s">
        <v>674</v>
      </c>
      <c r="D4750" s="27" t="s">
        <v>4037</v>
      </c>
      <c r="E4750" s="27" t="s">
        <v>4319</v>
      </c>
      <c r="F4750" s="28">
        <v>35687</v>
      </c>
      <c r="G4750" s="29">
        <v>3.6805555555555557E-2</v>
      </c>
      <c r="H4750" s="28">
        <v>35687</v>
      </c>
      <c r="I4750" s="29">
        <v>0.10416666666666667</v>
      </c>
      <c r="J4750" s="27" t="s">
        <v>889</v>
      </c>
      <c r="K4750" s="27">
        <v>0</v>
      </c>
      <c r="L4750" s="27">
        <v>0.04</v>
      </c>
      <c r="M4750" s="27">
        <v>0.04</v>
      </c>
      <c r="N4750" s="27" t="s">
        <v>882</v>
      </c>
      <c r="O4750" s="30">
        <v>201905228</v>
      </c>
      <c r="P4750" s="22"/>
      <c r="Q4750" s="22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9"/>
    </row>
    <row r="4751" spans="1:29" x14ac:dyDescent="0.25">
      <c r="A4751" s="27">
        <v>1997</v>
      </c>
      <c r="B4751" s="27" t="s">
        <v>5210</v>
      </c>
      <c r="C4751" s="27" t="s">
        <v>674</v>
      </c>
      <c r="D4751" s="27" t="s">
        <v>4037</v>
      </c>
      <c r="E4751" s="27" t="s">
        <v>5211</v>
      </c>
      <c r="F4751" s="28">
        <v>35687</v>
      </c>
      <c r="G4751" s="29">
        <v>6.458333333333334E-2</v>
      </c>
      <c r="H4751" s="28">
        <v>35687</v>
      </c>
      <c r="I4751" s="29">
        <v>8.6805555555555566E-2</v>
      </c>
      <c r="J4751" s="27" t="s">
        <v>889</v>
      </c>
      <c r="K4751" s="27">
        <v>0</v>
      </c>
      <c r="L4751" s="27">
        <v>0.03</v>
      </c>
      <c r="M4751" s="27">
        <v>0.03</v>
      </c>
      <c r="N4751" s="27" t="s">
        <v>882</v>
      </c>
      <c r="O4751" s="30">
        <v>202005319</v>
      </c>
      <c r="P4751" s="22"/>
      <c r="Q4751" s="22"/>
      <c r="R4751" s="16"/>
      <c r="S4751" s="16"/>
      <c r="T4751" s="16"/>
      <c r="U4751" s="16"/>
      <c r="V4751" s="16"/>
      <c r="W4751" s="16"/>
      <c r="X4751" s="16"/>
      <c r="Y4751" s="16"/>
      <c r="Z4751" s="16"/>
      <c r="AA4751" s="16"/>
      <c r="AB4751" s="16"/>
      <c r="AC4751" s="19"/>
    </row>
    <row r="4752" spans="1:29" x14ac:dyDescent="0.25">
      <c r="A4752" s="27">
        <v>1997</v>
      </c>
      <c r="B4752" s="27" t="s">
        <v>5181</v>
      </c>
      <c r="C4752" s="27" t="s">
        <v>674</v>
      </c>
      <c r="D4752" s="27" t="s">
        <v>752</v>
      </c>
      <c r="E4752" s="27" t="s">
        <v>4271</v>
      </c>
      <c r="F4752" s="28">
        <v>35687</v>
      </c>
      <c r="G4752" s="29">
        <v>7.0833333333333331E-2</v>
      </c>
      <c r="H4752" s="28">
        <v>35687</v>
      </c>
      <c r="I4752" s="29">
        <v>0.1111111111111111</v>
      </c>
      <c r="J4752" s="27" t="s">
        <v>889</v>
      </c>
      <c r="K4752" s="27">
        <v>0</v>
      </c>
      <c r="L4752" s="27">
        <v>0.2</v>
      </c>
      <c r="M4752" s="27">
        <v>0.2</v>
      </c>
      <c r="N4752" s="27" t="s">
        <v>882</v>
      </c>
      <c r="O4752" s="30">
        <v>201800700</v>
      </c>
      <c r="P4752" s="22"/>
      <c r="Q4752" s="22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6"/>
      <c r="AB4752" s="16"/>
      <c r="AC4752" s="19"/>
    </row>
    <row r="4753" spans="1:29" x14ac:dyDescent="0.25">
      <c r="A4753" s="27">
        <v>1997</v>
      </c>
      <c r="B4753" s="27" t="s">
        <v>5455</v>
      </c>
      <c r="C4753" s="27" t="s">
        <v>674</v>
      </c>
      <c r="D4753" s="27" t="s">
        <v>3933</v>
      </c>
      <c r="E4753" s="27" t="s">
        <v>4230</v>
      </c>
      <c r="F4753" s="28">
        <v>35687</v>
      </c>
      <c r="G4753" s="29">
        <v>9.0277777777777776E-2</v>
      </c>
      <c r="H4753" s="28">
        <v>35687</v>
      </c>
      <c r="I4753" s="29">
        <v>0.25</v>
      </c>
      <c r="J4753" s="27" t="s">
        <v>889</v>
      </c>
      <c r="K4753" s="27">
        <v>0</v>
      </c>
      <c r="L4753" s="27">
        <v>0.5</v>
      </c>
      <c r="M4753" s="27">
        <v>0.5</v>
      </c>
      <c r="N4753" s="27" t="s">
        <v>882</v>
      </c>
      <c r="O4753" s="30">
        <v>202004682</v>
      </c>
      <c r="P4753" s="22"/>
      <c r="Q4753" s="22"/>
      <c r="R4753" s="16"/>
      <c r="S4753" s="16"/>
      <c r="T4753" s="16"/>
      <c r="U4753" s="16"/>
      <c r="V4753" s="16"/>
      <c r="W4753" s="16"/>
      <c r="X4753" s="16"/>
      <c r="Y4753" s="16"/>
      <c r="Z4753" s="16"/>
      <c r="AA4753" s="16"/>
      <c r="AB4753" s="16"/>
      <c r="AC4753" s="19"/>
    </row>
    <row r="4754" spans="1:29" x14ac:dyDescent="0.25">
      <c r="A4754" s="27">
        <v>1997</v>
      </c>
      <c r="B4754" s="27" t="s">
        <v>5455</v>
      </c>
      <c r="C4754" s="27" t="s">
        <v>674</v>
      </c>
      <c r="D4754" s="27" t="s">
        <v>3933</v>
      </c>
      <c r="E4754" s="27" t="s">
        <v>4230</v>
      </c>
      <c r="F4754" s="28">
        <v>35687</v>
      </c>
      <c r="G4754" s="29">
        <v>9.0277777777777776E-2</v>
      </c>
      <c r="H4754" s="28">
        <v>35687</v>
      </c>
      <c r="I4754" s="29">
        <v>0.25</v>
      </c>
      <c r="J4754" s="27" t="s">
        <v>889</v>
      </c>
      <c r="K4754" s="27">
        <v>0</v>
      </c>
      <c r="L4754" s="27">
        <v>0.5</v>
      </c>
      <c r="M4754" s="27">
        <v>0.5</v>
      </c>
      <c r="N4754" s="27" t="s">
        <v>882</v>
      </c>
      <c r="O4754" s="30">
        <v>201705227</v>
      </c>
      <c r="P4754" s="22"/>
      <c r="Q4754" s="22"/>
      <c r="R4754" s="16"/>
      <c r="S4754" s="16"/>
      <c r="T4754" s="16"/>
      <c r="U4754" s="16"/>
      <c r="V4754" s="16"/>
      <c r="W4754" s="16"/>
      <c r="X4754" s="16"/>
      <c r="Y4754" s="16"/>
      <c r="Z4754" s="16"/>
      <c r="AA4754" s="16"/>
      <c r="AB4754" s="16"/>
      <c r="AC4754" s="19"/>
    </row>
    <row r="4755" spans="1:29" x14ac:dyDescent="0.25">
      <c r="A4755" s="27">
        <v>1997</v>
      </c>
      <c r="B4755" s="27" t="s">
        <v>1791</v>
      </c>
      <c r="C4755" s="27" t="s">
        <v>676</v>
      </c>
      <c r="D4755" s="27" t="s">
        <v>905</v>
      </c>
      <c r="E4755" s="27" t="s">
        <v>751</v>
      </c>
      <c r="F4755" s="28">
        <v>35687</v>
      </c>
      <c r="G4755" s="29">
        <v>0.12847222222222224</v>
      </c>
      <c r="H4755" s="28">
        <v>35687</v>
      </c>
      <c r="I4755" s="29">
        <v>0.17013888888888887</v>
      </c>
      <c r="J4755" s="27" t="s">
        <v>889</v>
      </c>
      <c r="K4755" s="27">
        <v>0</v>
      </c>
      <c r="L4755" s="27">
        <v>0.1</v>
      </c>
      <c r="M4755" s="27">
        <v>0.1</v>
      </c>
      <c r="N4755" s="27" t="s">
        <v>882</v>
      </c>
      <c r="O4755" s="30">
        <v>201603268</v>
      </c>
      <c r="P4755" s="22"/>
      <c r="Q4755" s="22"/>
      <c r="R4755" s="16"/>
      <c r="S4755" s="16"/>
      <c r="T4755" s="16"/>
      <c r="U4755" s="16"/>
      <c r="V4755" s="16"/>
      <c r="W4755" s="16"/>
      <c r="X4755" s="16"/>
      <c r="Y4755" s="16"/>
      <c r="Z4755" s="16"/>
      <c r="AA4755" s="16"/>
      <c r="AB4755" s="16"/>
      <c r="AC4755" s="19"/>
    </row>
    <row r="4756" spans="1:29" x14ac:dyDescent="0.25">
      <c r="A4756" s="27">
        <v>1997</v>
      </c>
      <c r="B4756" s="27" t="s">
        <v>5158</v>
      </c>
      <c r="C4756" s="27" t="s">
        <v>674</v>
      </c>
      <c r="D4756" s="27" t="s">
        <v>3939</v>
      </c>
      <c r="E4756" s="27" t="s">
        <v>4232</v>
      </c>
      <c r="F4756" s="28">
        <v>35687</v>
      </c>
      <c r="G4756" s="29">
        <v>0.13194444444444445</v>
      </c>
      <c r="H4756" s="28">
        <v>35687</v>
      </c>
      <c r="I4756" s="29">
        <v>0.16666666666666666</v>
      </c>
      <c r="J4756" s="27" t="s">
        <v>889</v>
      </c>
      <c r="K4756" s="27">
        <v>0</v>
      </c>
      <c r="L4756" s="27">
        <v>0.15</v>
      </c>
      <c r="M4756" s="27">
        <v>0.15</v>
      </c>
      <c r="N4756" s="27" t="s">
        <v>882</v>
      </c>
      <c r="O4756" s="30">
        <v>202008484</v>
      </c>
      <c r="P4756" s="22"/>
      <c r="Q4756" s="22"/>
      <c r="R4756" s="16"/>
      <c r="S4756" s="16"/>
      <c r="T4756" s="16"/>
      <c r="U4756" s="16"/>
      <c r="V4756" s="16"/>
      <c r="W4756" s="16"/>
      <c r="X4756" s="16"/>
      <c r="Y4756" s="16"/>
      <c r="Z4756" s="16"/>
      <c r="AA4756" s="16"/>
      <c r="AB4756" s="16"/>
      <c r="AC4756" s="19"/>
    </row>
    <row r="4757" spans="1:29" x14ac:dyDescent="0.25">
      <c r="A4757" s="27">
        <v>1997</v>
      </c>
      <c r="B4757" s="27" t="s">
        <v>5158</v>
      </c>
      <c r="C4757" s="27" t="s">
        <v>674</v>
      </c>
      <c r="D4757" s="27" t="s">
        <v>3939</v>
      </c>
      <c r="E4757" s="27" t="s">
        <v>4232</v>
      </c>
      <c r="F4757" s="28">
        <v>35687</v>
      </c>
      <c r="G4757" s="29">
        <v>0.13194444444444445</v>
      </c>
      <c r="H4757" s="28">
        <v>35687</v>
      </c>
      <c r="I4757" s="29">
        <v>0.16666666666666666</v>
      </c>
      <c r="J4757" s="27" t="s">
        <v>889</v>
      </c>
      <c r="K4757" s="27">
        <v>0</v>
      </c>
      <c r="L4757" s="27">
        <v>0.15</v>
      </c>
      <c r="M4757" s="27">
        <v>0.15</v>
      </c>
      <c r="N4757" s="27" t="s">
        <v>882</v>
      </c>
      <c r="O4757" s="30">
        <v>201907198</v>
      </c>
      <c r="P4757" s="22"/>
      <c r="Q4757" s="22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9"/>
    </row>
    <row r="4758" spans="1:29" x14ac:dyDescent="0.25">
      <c r="A4758" s="27">
        <v>1997</v>
      </c>
      <c r="B4758" s="27" t="s">
        <v>5138</v>
      </c>
      <c r="C4758" s="27" t="s">
        <v>674</v>
      </c>
      <c r="D4758" s="27" t="s">
        <v>802</v>
      </c>
      <c r="E4758" s="27" t="s">
        <v>4333</v>
      </c>
      <c r="F4758" s="28">
        <v>35687</v>
      </c>
      <c r="G4758" s="29">
        <v>0.19444444444444445</v>
      </c>
      <c r="H4758" s="28">
        <v>35687</v>
      </c>
      <c r="I4758" s="29">
        <v>0.24652777777777779</v>
      </c>
      <c r="J4758" s="27" t="s">
        <v>889</v>
      </c>
      <c r="K4758" s="27">
        <v>0</v>
      </c>
      <c r="L4758" s="27">
        <v>0.05</v>
      </c>
      <c r="M4758" s="27">
        <v>0.05</v>
      </c>
      <c r="N4758" s="27" t="s">
        <v>882</v>
      </c>
      <c r="O4758" s="30">
        <v>201906454</v>
      </c>
      <c r="P4758" s="22"/>
      <c r="Q4758" s="22"/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9"/>
    </row>
    <row r="4759" spans="1:29" x14ac:dyDescent="0.25">
      <c r="A4759" s="27">
        <v>1997</v>
      </c>
      <c r="B4759" s="27" t="s">
        <v>5140</v>
      </c>
      <c r="C4759" s="27" t="s">
        <v>674</v>
      </c>
      <c r="D4759" s="27" t="s">
        <v>3821</v>
      </c>
      <c r="E4759" s="27" t="s">
        <v>5077</v>
      </c>
      <c r="F4759" s="28">
        <v>35687</v>
      </c>
      <c r="G4759" s="29">
        <v>0.29166666666666669</v>
      </c>
      <c r="H4759" s="28">
        <v>35687</v>
      </c>
      <c r="I4759" s="29">
        <v>0.35069444444444442</v>
      </c>
      <c r="J4759" s="27" t="s">
        <v>889</v>
      </c>
      <c r="K4759" s="27">
        <v>0.05</v>
      </c>
      <c r="L4759" s="27">
        <v>0.05</v>
      </c>
      <c r="M4759" s="27">
        <v>0.1</v>
      </c>
      <c r="N4759" s="27" t="s">
        <v>882</v>
      </c>
      <c r="O4759" s="30">
        <v>202006773</v>
      </c>
      <c r="P4759" s="22"/>
      <c r="Q4759" s="22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9"/>
    </row>
    <row r="4760" spans="1:29" x14ac:dyDescent="0.25">
      <c r="A4760" s="27">
        <v>1997</v>
      </c>
      <c r="B4760" s="27" t="s">
        <v>1782</v>
      </c>
      <c r="C4760" s="27" t="s">
        <v>676</v>
      </c>
      <c r="D4760" s="27" t="s">
        <v>887</v>
      </c>
      <c r="E4760" s="27" t="s">
        <v>1707</v>
      </c>
      <c r="F4760" s="28">
        <v>35687</v>
      </c>
      <c r="G4760" s="29">
        <v>0.3</v>
      </c>
      <c r="H4760" s="28">
        <v>35687</v>
      </c>
      <c r="I4760" s="29">
        <v>0.39999999999999997</v>
      </c>
      <c r="J4760" s="27" t="s">
        <v>889</v>
      </c>
      <c r="K4760" s="27">
        <v>0</v>
      </c>
      <c r="L4760" s="27">
        <v>0.1</v>
      </c>
      <c r="M4760" s="27">
        <v>0.1</v>
      </c>
      <c r="N4760" s="27" t="s">
        <v>882</v>
      </c>
      <c r="O4760" s="30">
        <v>202008094</v>
      </c>
      <c r="P4760" s="22"/>
      <c r="Q4760" s="22"/>
      <c r="R4760" s="16"/>
      <c r="S4760" s="16"/>
      <c r="T4760" s="16"/>
      <c r="U4760" s="16"/>
      <c r="V4760" s="16"/>
      <c r="W4760" s="16"/>
      <c r="X4760" s="16"/>
      <c r="Y4760" s="16"/>
      <c r="Z4760" s="16"/>
      <c r="AA4760" s="16"/>
      <c r="AB4760" s="16"/>
      <c r="AC4760" s="19"/>
    </row>
    <row r="4761" spans="1:29" x14ac:dyDescent="0.25">
      <c r="A4761" s="27">
        <v>1997</v>
      </c>
      <c r="B4761" s="27" t="s">
        <v>1795</v>
      </c>
      <c r="C4761" s="27" t="s">
        <v>676</v>
      </c>
      <c r="D4761" s="27" t="s">
        <v>914</v>
      </c>
      <c r="E4761" s="27" t="s">
        <v>1796</v>
      </c>
      <c r="F4761" s="28">
        <v>35687</v>
      </c>
      <c r="G4761" s="29">
        <v>0.30555555555555552</v>
      </c>
      <c r="H4761" s="28">
        <v>35687</v>
      </c>
      <c r="I4761" s="29">
        <v>0.34375</v>
      </c>
      <c r="J4761" s="27" t="s">
        <v>889</v>
      </c>
      <c r="K4761" s="27">
        <v>0.02</v>
      </c>
      <c r="L4761" s="27">
        <v>0</v>
      </c>
      <c r="M4761" s="27">
        <v>0.02</v>
      </c>
      <c r="N4761" s="27" t="s">
        <v>882</v>
      </c>
      <c r="O4761" s="30">
        <v>201808533</v>
      </c>
      <c r="P4761" s="22"/>
      <c r="Q4761" s="22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9"/>
    </row>
    <row r="4762" spans="1:29" x14ac:dyDescent="0.25">
      <c r="A4762" s="27">
        <v>1997</v>
      </c>
      <c r="B4762" s="27" t="s">
        <v>5153</v>
      </c>
      <c r="C4762" s="27" t="s">
        <v>674</v>
      </c>
      <c r="D4762" s="27" t="s">
        <v>1248</v>
      </c>
      <c r="E4762" s="27" t="s">
        <v>4359</v>
      </c>
      <c r="F4762" s="28">
        <v>35687</v>
      </c>
      <c r="G4762" s="29">
        <v>0.38194444444444442</v>
      </c>
      <c r="H4762" s="28">
        <v>35687</v>
      </c>
      <c r="I4762" s="29">
        <v>0.55208333333333337</v>
      </c>
      <c r="J4762" s="27" t="s">
        <v>889</v>
      </c>
      <c r="K4762" s="27">
        <v>0</v>
      </c>
      <c r="L4762" s="27">
        <v>3</v>
      </c>
      <c r="M4762" s="27">
        <v>3</v>
      </c>
      <c r="N4762" s="27" t="s">
        <v>882</v>
      </c>
      <c r="O4762" s="30">
        <v>201806508</v>
      </c>
      <c r="P4762" s="22"/>
      <c r="Q4762" s="22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9"/>
    </row>
    <row r="4763" spans="1:29" x14ac:dyDescent="0.25">
      <c r="A4763" s="27">
        <v>1997</v>
      </c>
      <c r="B4763" s="27" t="s">
        <v>5156</v>
      </c>
      <c r="C4763" s="27" t="s">
        <v>674</v>
      </c>
      <c r="D4763" s="27" t="s">
        <v>3939</v>
      </c>
      <c r="E4763" s="27" t="s">
        <v>3987</v>
      </c>
      <c r="F4763" s="28">
        <v>35687</v>
      </c>
      <c r="G4763" s="29">
        <v>0.38680555555555557</v>
      </c>
      <c r="H4763" s="28">
        <v>35687</v>
      </c>
      <c r="I4763" s="29">
        <v>0.4236111111111111</v>
      </c>
      <c r="J4763" s="27" t="s">
        <v>889</v>
      </c>
      <c r="K4763" s="27">
        <v>0</v>
      </c>
      <c r="L4763" s="27">
        <v>0.2</v>
      </c>
      <c r="M4763" s="27">
        <v>0.2</v>
      </c>
      <c r="N4763" s="27" t="s">
        <v>882</v>
      </c>
      <c r="O4763" s="30">
        <v>201603270</v>
      </c>
      <c r="P4763" s="22"/>
      <c r="Q4763" s="22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9"/>
    </row>
    <row r="4764" spans="1:29" x14ac:dyDescent="0.25">
      <c r="A4764" s="27">
        <v>1997</v>
      </c>
      <c r="B4764" s="27" t="s">
        <v>1790</v>
      </c>
      <c r="C4764" s="27" t="s">
        <v>676</v>
      </c>
      <c r="D4764" s="27" t="s">
        <v>901</v>
      </c>
      <c r="E4764" s="27" t="s">
        <v>1013</v>
      </c>
      <c r="F4764" s="28">
        <v>35687</v>
      </c>
      <c r="G4764" s="29">
        <v>0.3888888888888889</v>
      </c>
      <c r="H4764" s="28">
        <v>35687</v>
      </c>
      <c r="I4764" s="29">
        <v>0.46180555555555558</v>
      </c>
      <c r="J4764" s="27" t="s">
        <v>889</v>
      </c>
      <c r="K4764" s="27">
        <v>0</v>
      </c>
      <c r="L4764" s="27">
        <v>0.3</v>
      </c>
      <c r="M4764" s="27">
        <v>0.3</v>
      </c>
      <c r="N4764" s="27" t="s">
        <v>882</v>
      </c>
      <c r="O4764" s="30">
        <v>201907264</v>
      </c>
      <c r="P4764" s="22"/>
      <c r="Q4764" s="22"/>
      <c r="R4764" s="16"/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9"/>
    </row>
    <row r="4765" spans="1:29" x14ac:dyDescent="0.25">
      <c r="A4765" s="27">
        <v>1997</v>
      </c>
      <c r="B4765" s="27" t="s">
        <v>1798</v>
      </c>
      <c r="C4765" s="27" t="s">
        <v>676</v>
      </c>
      <c r="D4765" s="27" t="s">
        <v>901</v>
      </c>
      <c r="E4765" s="27" t="s">
        <v>1799</v>
      </c>
      <c r="F4765" s="28">
        <v>35687</v>
      </c>
      <c r="G4765" s="29">
        <v>0.3888888888888889</v>
      </c>
      <c r="H4765" s="28">
        <v>35687</v>
      </c>
      <c r="I4765" s="29">
        <v>0.46527777777777773</v>
      </c>
      <c r="J4765" s="27" t="s">
        <v>889</v>
      </c>
      <c r="K4765" s="27">
        <v>0</v>
      </c>
      <c r="L4765" s="27">
        <v>0.2</v>
      </c>
      <c r="M4765" s="27">
        <v>0.2</v>
      </c>
      <c r="N4765" s="27" t="s">
        <v>882</v>
      </c>
      <c r="O4765" s="30">
        <v>201605775</v>
      </c>
      <c r="P4765" s="22"/>
      <c r="Q4765" s="22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9"/>
    </row>
    <row r="4766" spans="1:29" x14ac:dyDescent="0.25">
      <c r="A4766" s="27">
        <v>1997</v>
      </c>
      <c r="B4766" s="27" t="s">
        <v>5140</v>
      </c>
      <c r="C4766" s="27" t="s">
        <v>674</v>
      </c>
      <c r="D4766" s="27" t="s">
        <v>3821</v>
      </c>
      <c r="E4766" s="27" t="s">
        <v>5077</v>
      </c>
      <c r="F4766" s="28">
        <v>35687</v>
      </c>
      <c r="G4766" s="29">
        <v>0.40625</v>
      </c>
      <c r="H4766" s="28">
        <v>35687</v>
      </c>
      <c r="I4766" s="29">
        <v>0.54513888888888895</v>
      </c>
      <c r="J4766" s="27" t="s">
        <v>889</v>
      </c>
      <c r="K4766" s="27">
        <v>1</v>
      </c>
      <c r="L4766" s="27">
        <v>0.5</v>
      </c>
      <c r="M4766" s="27">
        <v>1.5</v>
      </c>
      <c r="N4766" s="27" t="s">
        <v>882</v>
      </c>
      <c r="O4766" s="30">
        <v>201703964</v>
      </c>
      <c r="P4766" s="22"/>
      <c r="Q4766" s="22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9"/>
    </row>
    <row r="4767" spans="1:29" x14ac:dyDescent="0.25">
      <c r="A4767" s="27">
        <v>1997</v>
      </c>
      <c r="B4767" s="27" t="s">
        <v>1800</v>
      </c>
      <c r="C4767" s="27" t="s">
        <v>676</v>
      </c>
      <c r="D4767" s="27" t="s">
        <v>893</v>
      </c>
      <c r="E4767" s="27" t="s">
        <v>996</v>
      </c>
      <c r="F4767" s="28">
        <v>35687</v>
      </c>
      <c r="G4767" s="29">
        <v>0.42708333333333331</v>
      </c>
      <c r="H4767" s="28">
        <v>35687</v>
      </c>
      <c r="I4767" s="29">
        <v>0.53125</v>
      </c>
      <c r="J4767" s="27" t="s">
        <v>889</v>
      </c>
      <c r="K4767" s="27">
        <v>1</v>
      </c>
      <c r="L4767" s="27">
        <v>0</v>
      </c>
      <c r="M4767" s="27">
        <v>1</v>
      </c>
      <c r="N4767" s="27" t="s">
        <v>882</v>
      </c>
      <c r="O4767" s="30">
        <v>202004893</v>
      </c>
      <c r="P4767" s="22"/>
      <c r="Q4767" s="22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9"/>
    </row>
    <row r="4768" spans="1:29" x14ac:dyDescent="0.25">
      <c r="A4768" s="27">
        <v>1997</v>
      </c>
      <c r="B4768" s="27" t="s">
        <v>1790</v>
      </c>
      <c r="C4768" s="27" t="s">
        <v>676</v>
      </c>
      <c r="D4768" s="27" t="s">
        <v>901</v>
      </c>
      <c r="E4768" s="27" t="s">
        <v>1013</v>
      </c>
      <c r="F4768" s="28">
        <v>35687</v>
      </c>
      <c r="G4768" s="29">
        <v>0.4375</v>
      </c>
      <c r="H4768" s="28">
        <v>35687</v>
      </c>
      <c r="I4768" s="29">
        <v>0.625</v>
      </c>
      <c r="J4768" s="27" t="s">
        <v>889</v>
      </c>
      <c r="K4768" s="27">
        <v>0</v>
      </c>
      <c r="L4768" s="27">
        <v>10</v>
      </c>
      <c r="M4768" s="27">
        <v>10</v>
      </c>
      <c r="N4768" s="27" t="s">
        <v>882</v>
      </c>
      <c r="O4768" s="30">
        <v>201906942</v>
      </c>
      <c r="P4768" s="22"/>
      <c r="Q4768" s="22"/>
      <c r="R4768" s="16"/>
      <c r="S4768" s="16"/>
      <c r="T4768" s="16"/>
      <c r="U4768" s="16"/>
      <c r="V4768" s="16"/>
      <c r="W4768" s="16"/>
      <c r="X4768" s="16"/>
      <c r="Y4768" s="16"/>
      <c r="Z4768" s="16"/>
      <c r="AA4768" s="16"/>
      <c r="AB4768" s="16"/>
      <c r="AC4768" s="19"/>
    </row>
    <row r="4769" spans="1:29" x14ac:dyDescent="0.25">
      <c r="A4769" s="27">
        <v>1997</v>
      </c>
      <c r="B4769" s="27" t="s">
        <v>1842</v>
      </c>
      <c r="C4769" s="27" t="s">
        <v>676</v>
      </c>
      <c r="D4769" s="27" t="s">
        <v>991</v>
      </c>
      <c r="E4769" s="27" t="s">
        <v>992</v>
      </c>
      <c r="F4769" s="28">
        <v>35687</v>
      </c>
      <c r="G4769" s="29">
        <v>0.44791666666666669</v>
      </c>
      <c r="H4769" s="28">
        <v>35687</v>
      </c>
      <c r="I4769" s="29">
        <v>0.47222222222222227</v>
      </c>
      <c r="J4769" s="27" t="s">
        <v>889</v>
      </c>
      <c r="K4769" s="27">
        <v>0</v>
      </c>
      <c r="L4769" s="27">
        <v>0.01</v>
      </c>
      <c r="M4769" s="27">
        <v>0.01</v>
      </c>
      <c r="N4769" s="27" t="s">
        <v>882</v>
      </c>
      <c r="O4769" s="30">
        <v>201904692</v>
      </c>
      <c r="P4769" s="22"/>
      <c r="Q4769" s="22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9"/>
    </row>
    <row r="4770" spans="1:29" x14ac:dyDescent="0.25">
      <c r="A4770" s="27">
        <v>1997</v>
      </c>
      <c r="B4770" s="27" t="s">
        <v>1797</v>
      </c>
      <c r="C4770" s="27" t="s">
        <v>676</v>
      </c>
      <c r="D4770" s="27" t="s">
        <v>914</v>
      </c>
      <c r="E4770" s="27" t="s">
        <v>837</v>
      </c>
      <c r="F4770" s="28">
        <v>35687</v>
      </c>
      <c r="G4770" s="29">
        <v>0.45833333333333331</v>
      </c>
      <c r="H4770" s="28">
        <v>35687</v>
      </c>
      <c r="I4770" s="29">
        <v>0.51041666666666663</v>
      </c>
      <c r="J4770" s="27" t="s">
        <v>889</v>
      </c>
      <c r="K4770" s="27">
        <v>0.02</v>
      </c>
      <c r="L4770" s="27">
        <v>0</v>
      </c>
      <c r="M4770" s="27">
        <v>0.02</v>
      </c>
      <c r="N4770" s="27" t="s">
        <v>882</v>
      </c>
      <c r="O4770" s="30">
        <v>201907506</v>
      </c>
      <c r="P4770" s="22"/>
      <c r="Q4770" s="22"/>
      <c r="R4770" s="16"/>
      <c r="S4770" s="16"/>
      <c r="T4770" s="16"/>
      <c r="U4770" s="16"/>
      <c r="V4770" s="16"/>
      <c r="W4770" s="16"/>
      <c r="X4770" s="16"/>
      <c r="Y4770" s="16"/>
      <c r="Z4770" s="16"/>
      <c r="AA4770" s="16"/>
      <c r="AB4770" s="16"/>
      <c r="AC4770" s="19"/>
    </row>
    <row r="4771" spans="1:29" x14ac:dyDescent="0.25">
      <c r="A4771" s="27">
        <v>1997</v>
      </c>
      <c r="B4771" s="27" t="s">
        <v>5145</v>
      </c>
      <c r="C4771" s="27" t="s">
        <v>674</v>
      </c>
      <c r="D4771" s="27" t="s">
        <v>3841</v>
      </c>
      <c r="E4771" s="27" t="s">
        <v>4063</v>
      </c>
      <c r="F4771" s="28">
        <v>35687</v>
      </c>
      <c r="G4771" s="29">
        <v>0.46875</v>
      </c>
      <c r="H4771" s="28">
        <v>35687</v>
      </c>
      <c r="I4771" s="29">
        <v>0.50347222222222221</v>
      </c>
      <c r="J4771" s="27" t="s">
        <v>889</v>
      </c>
      <c r="K4771" s="27">
        <v>0</v>
      </c>
      <c r="L4771" s="27">
        <v>0.2</v>
      </c>
      <c r="M4771" s="27">
        <v>0.2</v>
      </c>
      <c r="N4771" s="27" t="s">
        <v>882</v>
      </c>
      <c r="O4771" s="30">
        <v>201904531</v>
      </c>
      <c r="P4771" s="22"/>
      <c r="Q4771" s="22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9"/>
    </row>
    <row r="4772" spans="1:29" x14ac:dyDescent="0.25">
      <c r="A4772" s="27">
        <v>1997</v>
      </c>
      <c r="B4772" s="27" t="s">
        <v>5184</v>
      </c>
      <c r="C4772" s="27" t="s">
        <v>674</v>
      </c>
      <c r="D4772" s="27" t="s">
        <v>1248</v>
      </c>
      <c r="E4772" s="27" t="s">
        <v>835</v>
      </c>
      <c r="F4772" s="28">
        <v>35687</v>
      </c>
      <c r="G4772" s="29">
        <v>0.50694444444444442</v>
      </c>
      <c r="H4772" s="28">
        <v>35687</v>
      </c>
      <c r="I4772" s="29">
        <v>0.52777777777777779</v>
      </c>
      <c r="J4772" s="27" t="s">
        <v>889</v>
      </c>
      <c r="K4772" s="27">
        <v>0</v>
      </c>
      <c r="L4772" s="27">
        <v>0.02</v>
      </c>
      <c r="M4772" s="27">
        <v>0.02</v>
      </c>
      <c r="N4772" s="27" t="s">
        <v>882</v>
      </c>
      <c r="O4772" s="30">
        <v>202007590</v>
      </c>
      <c r="P4772" s="22"/>
      <c r="Q4772" s="22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  <c r="AB4772" s="16"/>
      <c r="AC4772" s="19"/>
    </row>
    <row r="4773" spans="1:29" x14ac:dyDescent="0.25">
      <c r="A4773" s="27">
        <v>1997</v>
      </c>
      <c r="B4773" s="27" t="s">
        <v>5291</v>
      </c>
      <c r="C4773" s="27" t="s">
        <v>674</v>
      </c>
      <c r="D4773" s="27" t="s">
        <v>4049</v>
      </c>
      <c r="E4773" s="27" t="s">
        <v>4546</v>
      </c>
      <c r="F4773" s="28">
        <v>35687</v>
      </c>
      <c r="G4773" s="29">
        <v>0.55069444444444449</v>
      </c>
      <c r="H4773" s="28">
        <v>35687</v>
      </c>
      <c r="I4773" s="29">
        <v>0.62847222222222221</v>
      </c>
      <c r="J4773" s="27" t="s">
        <v>889</v>
      </c>
      <c r="K4773" s="27">
        <v>0</v>
      </c>
      <c r="L4773" s="27">
        <v>0.1</v>
      </c>
      <c r="M4773" s="27">
        <v>0.1</v>
      </c>
      <c r="N4773" s="27" t="s">
        <v>882</v>
      </c>
      <c r="O4773" s="30">
        <v>202102694</v>
      </c>
      <c r="P4773" s="22"/>
      <c r="Q4773" s="22"/>
      <c r="R4773" s="16"/>
      <c r="S4773" s="16"/>
      <c r="T4773" s="16"/>
      <c r="U4773" s="16"/>
      <c r="V4773" s="16"/>
      <c r="W4773" s="16"/>
      <c r="X4773" s="16"/>
      <c r="Y4773" s="16"/>
      <c r="Z4773" s="16"/>
      <c r="AA4773" s="16"/>
      <c r="AB4773" s="16"/>
      <c r="AC4773" s="19"/>
    </row>
    <row r="4774" spans="1:29" x14ac:dyDescent="0.25">
      <c r="A4774" s="27">
        <v>1997</v>
      </c>
      <c r="B4774" s="27" t="s">
        <v>1805</v>
      </c>
      <c r="C4774" s="27" t="s">
        <v>676</v>
      </c>
      <c r="D4774" s="27" t="s">
        <v>887</v>
      </c>
      <c r="E4774" s="27" t="s">
        <v>1117</v>
      </c>
      <c r="F4774" s="28">
        <v>35687</v>
      </c>
      <c r="G4774" s="29">
        <v>0.57847222222222217</v>
      </c>
      <c r="H4774" s="28">
        <v>35687</v>
      </c>
      <c r="I4774" s="29">
        <v>0.64097222222222217</v>
      </c>
      <c r="J4774" s="27" t="s">
        <v>889</v>
      </c>
      <c r="K4774" s="27">
        <v>0</v>
      </c>
      <c r="L4774" s="27">
        <v>0.03</v>
      </c>
      <c r="M4774" s="27">
        <v>0.03</v>
      </c>
      <c r="N4774" s="27" t="s">
        <v>882</v>
      </c>
      <c r="O4774" s="30">
        <v>202008401</v>
      </c>
      <c r="P4774" s="22"/>
      <c r="Q4774" s="22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9"/>
    </row>
    <row r="4775" spans="1:29" x14ac:dyDescent="0.25">
      <c r="A4775" s="27">
        <v>1997</v>
      </c>
      <c r="B4775" s="27" t="s">
        <v>5139</v>
      </c>
      <c r="C4775" s="27" t="s">
        <v>674</v>
      </c>
      <c r="D4775" s="27" t="s">
        <v>3884</v>
      </c>
      <c r="E4775" s="27" t="s">
        <v>4295</v>
      </c>
      <c r="F4775" s="28">
        <v>35687</v>
      </c>
      <c r="G4775" s="29">
        <v>0.58333333333333337</v>
      </c>
      <c r="H4775" s="28">
        <v>35687</v>
      </c>
      <c r="I4775" s="29">
        <v>0.60416666666666663</v>
      </c>
      <c r="J4775" s="27" t="s">
        <v>889</v>
      </c>
      <c r="K4775" s="27">
        <v>0</v>
      </c>
      <c r="L4775" s="27">
        <v>0.15</v>
      </c>
      <c r="M4775" s="27">
        <v>0.15</v>
      </c>
      <c r="N4775" s="27" t="s">
        <v>882</v>
      </c>
      <c r="O4775" s="30">
        <v>201907337</v>
      </c>
      <c r="P4775" s="22"/>
      <c r="Q4775" s="22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  <c r="AB4775" s="16"/>
      <c r="AC4775" s="19"/>
    </row>
    <row r="4776" spans="1:29" x14ac:dyDescent="0.25">
      <c r="A4776" s="27">
        <v>1997</v>
      </c>
      <c r="B4776" s="27" t="s">
        <v>1790</v>
      </c>
      <c r="C4776" s="27" t="s">
        <v>676</v>
      </c>
      <c r="D4776" s="27" t="s">
        <v>901</v>
      </c>
      <c r="E4776" s="27" t="s">
        <v>1013</v>
      </c>
      <c r="F4776" s="28">
        <v>35687</v>
      </c>
      <c r="G4776" s="29">
        <v>0.59375</v>
      </c>
      <c r="H4776" s="28">
        <v>35687</v>
      </c>
      <c r="I4776" s="29">
        <v>0.64236111111111105</v>
      </c>
      <c r="J4776" s="27" t="s">
        <v>889</v>
      </c>
      <c r="K4776" s="27">
        <v>0</v>
      </c>
      <c r="L4776" s="27">
        <v>0.1</v>
      </c>
      <c r="M4776" s="27">
        <v>0.1</v>
      </c>
      <c r="N4776" s="27" t="s">
        <v>882</v>
      </c>
      <c r="O4776" s="30">
        <v>201605335</v>
      </c>
      <c r="P4776" s="22"/>
      <c r="Q4776" s="22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9"/>
    </row>
    <row r="4777" spans="1:29" x14ac:dyDescent="0.25">
      <c r="A4777" s="27">
        <v>1997</v>
      </c>
      <c r="B4777" s="27" t="s">
        <v>5132</v>
      </c>
      <c r="C4777" s="27" t="s">
        <v>674</v>
      </c>
      <c r="D4777" s="27" t="s">
        <v>1248</v>
      </c>
      <c r="E4777" s="27" t="s">
        <v>4359</v>
      </c>
      <c r="F4777" s="28">
        <v>35687</v>
      </c>
      <c r="G4777" s="29">
        <v>0.59375</v>
      </c>
      <c r="H4777" s="28">
        <v>35687</v>
      </c>
      <c r="I4777" s="29">
        <v>0.63541666666666663</v>
      </c>
      <c r="J4777" s="27" t="s">
        <v>889</v>
      </c>
      <c r="K4777" s="27">
        <v>0</v>
      </c>
      <c r="L4777" s="27">
        <v>0.1</v>
      </c>
      <c r="M4777" s="27">
        <v>0.1</v>
      </c>
      <c r="N4777" s="27" t="s">
        <v>882</v>
      </c>
      <c r="O4777" s="30">
        <v>201604686</v>
      </c>
      <c r="P4777" s="22"/>
      <c r="Q4777" s="22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9"/>
    </row>
    <row r="4778" spans="1:29" x14ac:dyDescent="0.25">
      <c r="A4778" s="27">
        <v>1997</v>
      </c>
      <c r="B4778" s="27" t="s">
        <v>5132</v>
      </c>
      <c r="C4778" s="27" t="s">
        <v>674</v>
      </c>
      <c r="D4778" s="27" t="s">
        <v>1248</v>
      </c>
      <c r="E4778" s="27" t="s">
        <v>4359</v>
      </c>
      <c r="F4778" s="28">
        <v>35687</v>
      </c>
      <c r="G4778" s="29">
        <v>0.59375</v>
      </c>
      <c r="H4778" s="28">
        <v>35687</v>
      </c>
      <c r="I4778" s="29">
        <v>0.63541666666666663</v>
      </c>
      <c r="J4778" s="27" t="s">
        <v>889</v>
      </c>
      <c r="K4778" s="27">
        <v>0</v>
      </c>
      <c r="L4778" s="27">
        <v>0.1</v>
      </c>
      <c r="M4778" s="27">
        <v>0.1</v>
      </c>
      <c r="N4778" s="27" t="s">
        <v>882</v>
      </c>
      <c r="O4778" s="30">
        <v>201806849</v>
      </c>
      <c r="P4778" s="22"/>
      <c r="Q4778" s="22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9"/>
    </row>
    <row r="4779" spans="1:29" x14ac:dyDescent="0.25">
      <c r="A4779" s="27">
        <v>1997</v>
      </c>
      <c r="B4779" s="27" t="s">
        <v>5155</v>
      </c>
      <c r="C4779" s="27" t="s">
        <v>674</v>
      </c>
      <c r="D4779" s="27" t="s">
        <v>752</v>
      </c>
      <c r="E4779" s="27" t="s">
        <v>1996</v>
      </c>
      <c r="F4779" s="28">
        <v>35687</v>
      </c>
      <c r="G4779" s="29">
        <v>0.59722222222222221</v>
      </c>
      <c r="H4779" s="28">
        <v>35687</v>
      </c>
      <c r="I4779" s="29">
        <v>0.67361111111111116</v>
      </c>
      <c r="J4779" s="27" t="s">
        <v>889</v>
      </c>
      <c r="K4779" s="27">
        <v>0</v>
      </c>
      <c r="L4779" s="27">
        <v>0.15</v>
      </c>
      <c r="M4779" s="27">
        <v>0.15</v>
      </c>
      <c r="N4779" s="27" t="s">
        <v>882</v>
      </c>
      <c r="O4779" s="30">
        <v>202103631</v>
      </c>
      <c r="P4779" s="22"/>
      <c r="Q4779" s="22"/>
      <c r="R4779" s="16"/>
      <c r="S4779" s="16"/>
      <c r="T4779" s="16"/>
      <c r="U4779" s="16"/>
      <c r="V4779" s="16"/>
      <c r="W4779" s="16"/>
      <c r="X4779" s="16"/>
      <c r="Y4779" s="16"/>
      <c r="Z4779" s="16"/>
      <c r="AA4779" s="16"/>
      <c r="AB4779" s="16"/>
      <c r="AC4779" s="19"/>
    </row>
    <row r="4780" spans="1:29" x14ac:dyDescent="0.25">
      <c r="A4780" s="27">
        <v>1997</v>
      </c>
      <c r="B4780" s="27" t="s">
        <v>5148</v>
      </c>
      <c r="C4780" s="27" t="s">
        <v>674</v>
      </c>
      <c r="D4780" s="27" t="s">
        <v>3841</v>
      </c>
      <c r="E4780" s="27" t="s">
        <v>3969</v>
      </c>
      <c r="F4780" s="28">
        <v>35687</v>
      </c>
      <c r="G4780" s="29">
        <v>0.60416666666666663</v>
      </c>
      <c r="H4780" s="28">
        <v>35687</v>
      </c>
      <c r="I4780" s="29">
        <v>0.65277777777777779</v>
      </c>
      <c r="J4780" s="27" t="s">
        <v>889</v>
      </c>
      <c r="K4780" s="27">
        <v>0</v>
      </c>
      <c r="L4780" s="27">
        <v>0.1</v>
      </c>
      <c r="M4780" s="27">
        <v>0.1</v>
      </c>
      <c r="N4780" s="27" t="s">
        <v>882</v>
      </c>
      <c r="O4780" s="30">
        <v>201806128</v>
      </c>
      <c r="P4780" s="22"/>
      <c r="Q4780" s="22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9"/>
    </row>
    <row r="4781" spans="1:29" x14ac:dyDescent="0.25">
      <c r="A4781" s="27">
        <v>1997</v>
      </c>
      <c r="B4781" s="27" t="s">
        <v>1797</v>
      </c>
      <c r="C4781" s="27" t="s">
        <v>676</v>
      </c>
      <c r="D4781" s="27" t="s">
        <v>914</v>
      </c>
      <c r="E4781" s="27" t="s">
        <v>837</v>
      </c>
      <c r="F4781" s="28">
        <v>35687</v>
      </c>
      <c r="G4781" s="29">
        <v>0.60763888888888895</v>
      </c>
      <c r="H4781" s="28">
        <v>35687</v>
      </c>
      <c r="I4781" s="29">
        <v>0.69097222222222221</v>
      </c>
      <c r="J4781" s="27" t="s">
        <v>889</v>
      </c>
      <c r="K4781" s="27">
        <v>0.1</v>
      </c>
      <c r="L4781" s="27">
        <v>0</v>
      </c>
      <c r="M4781" s="27">
        <v>0.1</v>
      </c>
      <c r="N4781" s="27" t="s">
        <v>882</v>
      </c>
      <c r="O4781" s="30">
        <v>201906945</v>
      </c>
      <c r="P4781" s="22"/>
      <c r="Q4781" s="22"/>
      <c r="R4781" s="16"/>
      <c r="S4781" s="16"/>
      <c r="T4781" s="16"/>
      <c r="U4781" s="16"/>
      <c r="V4781" s="16"/>
      <c r="W4781" s="16"/>
      <c r="X4781" s="16"/>
      <c r="Y4781" s="16"/>
      <c r="Z4781" s="16"/>
      <c r="AA4781" s="16"/>
      <c r="AB4781" s="16"/>
      <c r="AC4781" s="19"/>
    </row>
    <row r="4782" spans="1:29" x14ac:dyDescent="0.25">
      <c r="A4782" s="27">
        <v>1997</v>
      </c>
      <c r="B4782" s="27" t="s">
        <v>1842</v>
      </c>
      <c r="C4782" s="27" t="s">
        <v>676</v>
      </c>
      <c r="D4782" s="27" t="s">
        <v>991</v>
      </c>
      <c r="E4782" s="27" t="s">
        <v>992</v>
      </c>
      <c r="F4782" s="28">
        <v>35687</v>
      </c>
      <c r="G4782" s="29">
        <v>0.61458333333333337</v>
      </c>
      <c r="H4782" s="28">
        <v>35687</v>
      </c>
      <c r="I4782" s="29">
        <v>0.63888888888888895</v>
      </c>
      <c r="J4782" s="27" t="s">
        <v>889</v>
      </c>
      <c r="K4782" s="27">
        <v>0</v>
      </c>
      <c r="L4782" s="27">
        <v>0.01</v>
      </c>
      <c r="M4782" s="27">
        <v>0.01</v>
      </c>
      <c r="N4782" s="27" t="s">
        <v>882</v>
      </c>
      <c r="O4782" s="30">
        <v>201706415</v>
      </c>
      <c r="P4782" s="22"/>
      <c r="Q4782" s="22"/>
      <c r="R4782" s="16"/>
      <c r="S4782" s="16"/>
      <c r="T4782" s="16"/>
      <c r="U4782" s="16"/>
      <c r="V4782" s="16"/>
      <c r="W4782" s="16"/>
      <c r="X4782" s="16"/>
      <c r="Y4782" s="16"/>
      <c r="Z4782" s="16"/>
      <c r="AA4782" s="16"/>
      <c r="AB4782" s="16"/>
      <c r="AC4782" s="19"/>
    </row>
    <row r="4783" spans="1:29" x14ac:dyDescent="0.25">
      <c r="A4783" s="27">
        <v>1997</v>
      </c>
      <c r="B4783" s="27" t="s">
        <v>1788</v>
      </c>
      <c r="C4783" s="27" t="s">
        <v>676</v>
      </c>
      <c r="D4783" s="27" t="s">
        <v>887</v>
      </c>
      <c r="E4783" s="27" t="s">
        <v>1167</v>
      </c>
      <c r="F4783" s="28">
        <v>35687</v>
      </c>
      <c r="G4783" s="29">
        <v>0.62152777777777779</v>
      </c>
      <c r="H4783" s="28">
        <v>35687</v>
      </c>
      <c r="I4783" s="29">
        <v>0.71180555555555547</v>
      </c>
      <c r="J4783" s="27" t="s">
        <v>889</v>
      </c>
      <c r="K4783" s="27">
        <v>0</v>
      </c>
      <c r="L4783" s="27">
        <v>0.1</v>
      </c>
      <c r="M4783" s="27">
        <v>0.1</v>
      </c>
      <c r="N4783" s="27" t="s">
        <v>882</v>
      </c>
      <c r="O4783" s="30">
        <v>201705720</v>
      </c>
      <c r="P4783" s="22"/>
      <c r="Q4783" s="22"/>
      <c r="R4783" s="16"/>
      <c r="S4783" s="16"/>
      <c r="T4783" s="16"/>
      <c r="U4783" s="16"/>
      <c r="V4783" s="16"/>
      <c r="W4783" s="16"/>
      <c r="X4783" s="16"/>
      <c r="Y4783" s="16"/>
      <c r="Z4783" s="16"/>
      <c r="AA4783" s="16"/>
      <c r="AB4783" s="16"/>
      <c r="AC4783" s="19"/>
    </row>
    <row r="4784" spans="1:29" x14ac:dyDescent="0.25">
      <c r="A4784" s="27">
        <v>1997</v>
      </c>
      <c r="B4784" s="27" t="s">
        <v>5133</v>
      </c>
      <c r="C4784" s="27" t="s">
        <v>674</v>
      </c>
      <c r="D4784" s="27" t="s">
        <v>802</v>
      </c>
      <c r="E4784" s="27" t="s">
        <v>816</v>
      </c>
      <c r="F4784" s="28">
        <v>35687</v>
      </c>
      <c r="G4784" s="29">
        <v>0.625</v>
      </c>
      <c r="H4784" s="28">
        <v>35687</v>
      </c>
      <c r="I4784" s="29">
        <v>0.69444444444444453</v>
      </c>
      <c r="J4784" s="27" t="s">
        <v>889</v>
      </c>
      <c r="K4784" s="27">
        <v>0</v>
      </c>
      <c r="L4784" s="27">
        <v>0.1</v>
      </c>
      <c r="M4784" s="27">
        <v>0.1</v>
      </c>
      <c r="N4784" s="27" t="s">
        <v>882</v>
      </c>
      <c r="O4784" s="30">
        <v>201907281</v>
      </c>
      <c r="P4784" s="22"/>
      <c r="Q4784" s="22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9"/>
    </row>
    <row r="4785" spans="1:29" x14ac:dyDescent="0.25">
      <c r="A4785" s="27">
        <v>1997</v>
      </c>
      <c r="B4785" s="27" t="s">
        <v>5142</v>
      </c>
      <c r="C4785" s="27" t="s">
        <v>674</v>
      </c>
      <c r="D4785" s="27" t="s">
        <v>3859</v>
      </c>
      <c r="E4785" s="27" t="s">
        <v>3897</v>
      </c>
      <c r="F4785" s="28">
        <v>35687</v>
      </c>
      <c r="G4785" s="29">
        <v>0.62847222222222221</v>
      </c>
      <c r="H4785" s="28">
        <v>35687</v>
      </c>
      <c r="I4785" s="29">
        <v>0.6875</v>
      </c>
      <c r="J4785" s="27" t="s">
        <v>889</v>
      </c>
      <c r="K4785" s="27">
        <v>0</v>
      </c>
      <c r="L4785" s="27">
        <v>0.02</v>
      </c>
      <c r="M4785" s="27">
        <v>0.02</v>
      </c>
      <c r="N4785" s="27" t="s">
        <v>882</v>
      </c>
      <c r="O4785" s="30">
        <v>201508246</v>
      </c>
      <c r="P4785" s="22"/>
      <c r="Q4785" s="22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9"/>
    </row>
    <row r="4786" spans="1:29" x14ac:dyDescent="0.25">
      <c r="A4786" s="27">
        <v>1997</v>
      </c>
      <c r="B4786" s="27" t="s">
        <v>5282</v>
      </c>
      <c r="C4786" s="27" t="s">
        <v>674</v>
      </c>
      <c r="D4786" s="27" t="s">
        <v>3884</v>
      </c>
      <c r="E4786" s="27" t="s">
        <v>3885</v>
      </c>
      <c r="F4786" s="28">
        <v>35687</v>
      </c>
      <c r="G4786" s="29">
        <v>0.63888888888888895</v>
      </c>
      <c r="H4786" s="28">
        <v>35687</v>
      </c>
      <c r="I4786" s="29">
        <v>0.6875</v>
      </c>
      <c r="J4786" s="27" t="s">
        <v>889</v>
      </c>
      <c r="K4786" s="27">
        <v>0</v>
      </c>
      <c r="L4786" s="27">
        <v>0.3</v>
      </c>
      <c r="M4786" s="27">
        <v>0.3</v>
      </c>
      <c r="N4786" s="27" t="s">
        <v>882</v>
      </c>
      <c r="O4786" s="30">
        <v>202004968</v>
      </c>
      <c r="P4786" s="22"/>
      <c r="Q4786" s="22"/>
      <c r="R4786" s="16"/>
      <c r="S4786" s="16"/>
      <c r="T4786" s="16"/>
      <c r="U4786" s="16"/>
      <c r="V4786" s="16"/>
      <c r="W4786" s="16"/>
      <c r="X4786" s="16"/>
      <c r="Y4786" s="16"/>
      <c r="Z4786" s="16"/>
      <c r="AA4786" s="16"/>
      <c r="AB4786" s="16"/>
      <c r="AC4786" s="19"/>
    </row>
    <row r="4787" spans="1:29" x14ac:dyDescent="0.25">
      <c r="A4787" s="27">
        <v>1997</v>
      </c>
      <c r="B4787" s="27" t="s">
        <v>1789</v>
      </c>
      <c r="C4787" s="27" t="s">
        <v>676</v>
      </c>
      <c r="D4787" s="27" t="s">
        <v>914</v>
      </c>
      <c r="E4787" s="27" t="s">
        <v>1629</v>
      </c>
      <c r="F4787" s="28">
        <v>35687</v>
      </c>
      <c r="G4787" s="29">
        <v>0.64236111111111105</v>
      </c>
      <c r="H4787" s="28">
        <v>35687</v>
      </c>
      <c r="I4787" s="29">
        <v>0.68402777777777779</v>
      </c>
      <c r="J4787" s="27" t="s">
        <v>889</v>
      </c>
      <c r="K4787" s="27">
        <v>0</v>
      </c>
      <c r="L4787" s="27">
        <v>0.5</v>
      </c>
      <c r="M4787" s="27">
        <v>0.5</v>
      </c>
      <c r="N4787" s="27" t="s">
        <v>882</v>
      </c>
      <c r="O4787" s="30">
        <v>201704532</v>
      </c>
      <c r="P4787" s="22"/>
      <c r="Q4787" s="22"/>
      <c r="R4787" s="16"/>
      <c r="S4787" s="16"/>
      <c r="T4787" s="16"/>
      <c r="U4787" s="16"/>
      <c r="V4787" s="16"/>
      <c r="W4787" s="16"/>
      <c r="X4787" s="16"/>
      <c r="Y4787" s="16"/>
      <c r="Z4787" s="16"/>
      <c r="AA4787" s="16"/>
      <c r="AB4787" s="16"/>
      <c r="AC4787" s="19"/>
    </row>
    <row r="4788" spans="1:29" x14ac:dyDescent="0.25">
      <c r="A4788" s="27">
        <v>1997</v>
      </c>
      <c r="B4788" s="27" t="s">
        <v>1790</v>
      </c>
      <c r="C4788" s="27" t="s">
        <v>676</v>
      </c>
      <c r="D4788" s="27" t="s">
        <v>901</v>
      </c>
      <c r="E4788" s="27" t="s">
        <v>1013</v>
      </c>
      <c r="F4788" s="28">
        <v>35687</v>
      </c>
      <c r="G4788" s="29">
        <v>0.64236111111111105</v>
      </c>
      <c r="H4788" s="28">
        <v>35687</v>
      </c>
      <c r="I4788" s="29">
        <v>0.69097222222222221</v>
      </c>
      <c r="J4788" s="27" t="s">
        <v>889</v>
      </c>
      <c r="K4788" s="27">
        <v>0</v>
      </c>
      <c r="L4788" s="27">
        <v>0.2</v>
      </c>
      <c r="M4788" s="27">
        <v>0.2</v>
      </c>
      <c r="N4788" s="27" t="s">
        <v>882</v>
      </c>
      <c r="O4788" s="30">
        <v>201704507</v>
      </c>
      <c r="P4788" s="22"/>
      <c r="Q4788" s="22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9"/>
    </row>
    <row r="4789" spans="1:29" x14ac:dyDescent="0.25">
      <c r="A4789" s="27">
        <v>1997</v>
      </c>
      <c r="B4789" s="27" t="s">
        <v>5229</v>
      </c>
      <c r="C4789" s="27" t="s">
        <v>674</v>
      </c>
      <c r="D4789" s="27" t="s">
        <v>3884</v>
      </c>
      <c r="E4789" s="27" t="s">
        <v>4323</v>
      </c>
      <c r="F4789" s="28">
        <v>35687</v>
      </c>
      <c r="G4789" s="29">
        <v>0.64444444444444449</v>
      </c>
      <c r="H4789" s="28">
        <v>35687</v>
      </c>
      <c r="I4789" s="29">
        <v>0.74097222222222225</v>
      </c>
      <c r="J4789" s="27" t="s">
        <v>889</v>
      </c>
      <c r="K4789" s="27">
        <v>0</v>
      </c>
      <c r="L4789" s="27">
        <v>0.16</v>
      </c>
      <c r="M4789" s="27">
        <v>0.16</v>
      </c>
      <c r="N4789" s="27" t="s">
        <v>882</v>
      </c>
      <c r="O4789" s="30">
        <v>202008410</v>
      </c>
      <c r="P4789" s="22"/>
      <c r="Q4789" s="22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9"/>
    </row>
    <row r="4790" spans="1:29" x14ac:dyDescent="0.25">
      <c r="A4790" s="27">
        <v>1997</v>
      </c>
      <c r="B4790" s="27" t="s">
        <v>5140</v>
      </c>
      <c r="C4790" s="27" t="s">
        <v>674</v>
      </c>
      <c r="D4790" s="27" t="s">
        <v>3821</v>
      </c>
      <c r="E4790" s="27" t="s">
        <v>5077</v>
      </c>
      <c r="F4790" s="28">
        <v>35687</v>
      </c>
      <c r="G4790" s="29">
        <v>0.67291666666666661</v>
      </c>
      <c r="H4790" s="28">
        <v>35687</v>
      </c>
      <c r="I4790" s="29">
        <v>0.6972222222222223</v>
      </c>
      <c r="J4790" s="27" t="s">
        <v>889</v>
      </c>
      <c r="K4790" s="27">
        <v>0</v>
      </c>
      <c r="L4790" s="27">
        <v>0.5</v>
      </c>
      <c r="M4790" s="27">
        <v>0.5</v>
      </c>
      <c r="N4790" s="27" t="s">
        <v>882</v>
      </c>
      <c r="O4790" s="30">
        <v>201905793</v>
      </c>
      <c r="P4790" s="22"/>
      <c r="Q4790" s="22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9"/>
    </row>
    <row r="4791" spans="1:29" x14ac:dyDescent="0.25">
      <c r="A4791" s="27">
        <v>1997</v>
      </c>
      <c r="B4791" s="27" t="s">
        <v>5158</v>
      </c>
      <c r="C4791" s="27" t="s">
        <v>674</v>
      </c>
      <c r="D4791" s="27" t="s">
        <v>3939</v>
      </c>
      <c r="E4791" s="27" t="s">
        <v>4232</v>
      </c>
      <c r="F4791" s="28">
        <v>35687</v>
      </c>
      <c r="G4791" s="29">
        <v>0.67708333333333337</v>
      </c>
      <c r="H4791" s="28">
        <v>35687</v>
      </c>
      <c r="I4791" s="29">
        <v>0.71875</v>
      </c>
      <c r="J4791" s="27" t="s">
        <v>889</v>
      </c>
      <c r="K4791" s="27">
        <v>0</v>
      </c>
      <c r="L4791" s="27">
        <v>0.05</v>
      </c>
      <c r="M4791" s="27">
        <v>0.05</v>
      </c>
      <c r="N4791" s="27" t="s">
        <v>882</v>
      </c>
      <c r="O4791" s="30">
        <v>201809221</v>
      </c>
      <c r="P4791" s="22"/>
      <c r="Q4791" s="22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9"/>
    </row>
    <row r="4792" spans="1:29" x14ac:dyDescent="0.25">
      <c r="A4792" s="27">
        <v>1997</v>
      </c>
      <c r="B4792" s="27" t="s">
        <v>5130</v>
      </c>
      <c r="C4792" s="27" t="s">
        <v>674</v>
      </c>
      <c r="D4792" s="27" t="s">
        <v>752</v>
      </c>
      <c r="E4792" s="27" t="s">
        <v>1996</v>
      </c>
      <c r="F4792" s="28">
        <v>35687</v>
      </c>
      <c r="G4792" s="29">
        <v>0.68055555555555547</v>
      </c>
      <c r="H4792" s="28">
        <v>35687</v>
      </c>
      <c r="I4792" s="29">
        <v>0.75694444444444453</v>
      </c>
      <c r="J4792" s="27" t="s">
        <v>889</v>
      </c>
      <c r="K4792" s="27">
        <v>0</v>
      </c>
      <c r="L4792" s="27">
        <v>1</v>
      </c>
      <c r="M4792" s="27">
        <v>1</v>
      </c>
      <c r="N4792" s="27" t="s">
        <v>882</v>
      </c>
      <c r="O4792" s="30">
        <v>201906937</v>
      </c>
      <c r="P4792" s="22"/>
      <c r="Q4792" s="22"/>
      <c r="R4792" s="16"/>
      <c r="S4792" s="16"/>
      <c r="T4792" s="16"/>
      <c r="U4792" s="16"/>
      <c r="V4792" s="16"/>
      <c r="W4792" s="16"/>
      <c r="X4792" s="16"/>
      <c r="Y4792" s="16"/>
      <c r="Z4792" s="16"/>
      <c r="AA4792" s="16"/>
      <c r="AB4792" s="16"/>
      <c r="AC4792" s="19"/>
    </row>
    <row r="4793" spans="1:29" x14ac:dyDescent="0.25">
      <c r="A4793" s="27">
        <v>1997</v>
      </c>
      <c r="B4793" s="27" t="s">
        <v>5136</v>
      </c>
      <c r="C4793" s="27" t="s">
        <v>674</v>
      </c>
      <c r="D4793" s="27" t="s">
        <v>752</v>
      </c>
      <c r="E4793" s="27" t="s">
        <v>4271</v>
      </c>
      <c r="F4793" s="28">
        <v>35687</v>
      </c>
      <c r="G4793" s="29">
        <v>0.68611111111111101</v>
      </c>
      <c r="H4793" s="28">
        <v>35687</v>
      </c>
      <c r="I4793" s="29">
        <v>0.73611111111111116</v>
      </c>
      <c r="J4793" s="27" t="s">
        <v>889</v>
      </c>
      <c r="K4793" s="27">
        <v>0</v>
      </c>
      <c r="L4793" s="27">
        <v>0.1</v>
      </c>
      <c r="M4793" s="27">
        <v>0.1</v>
      </c>
      <c r="N4793" s="27" t="s">
        <v>882</v>
      </c>
      <c r="O4793" s="30">
        <v>201907035</v>
      </c>
      <c r="P4793" s="22"/>
      <c r="Q4793" s="22"/>
      <c r="R4793" s="16"/>
      <c r="S4793" s="16"/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9"/>
    </row>
    <row r="4794" spans="1:29" x14ac:dyDescent="0.25">
      <c r="A4794" s="27">
        <v>1997</v>
      </c>
      <c r="B4794" s="27" t="s">
        <v>5127</v>
      </c>
      <c r="C4794" s="27" t="s">
        <v>674</v>
      </c>
      <c r="D4794" s="27" t="s">
        <v>1248</v>
      </c>
      <c r="E4794" s="27" t="s">
        <v>5028</v>
      </c>
      <c r="F4794" s="28">
        <v>35687</v>
      </c>
      <c r="G4794" s="29">
        <v>0.71180555555555547</v>
      </c>
      <c r="H4794" s="28">
        <v>35687</v>
      </c>
      <c r="I4794" s="29">
        <v>0.73958333333333337</v>
      </c>
      <c r="J4794" s="27" t="s">
        <v>889</v>
      </c>
      <c r="K4794" s="27">
        <v>0</v>
      </c>
      <c r="L4794" s="27">
        <v>0.1</v>
      </c>
      <c r="M4794" s="27">
        <v>0.1</v>
      </c>
      <c r="N4794" s="27" t="s">
        <v>882</v>
      </c>
      <c r="O4794" s="30">
        <v>201608611</v>
      </c>
      <c r="P4794" s="22"/>
      <c r="Q4794" s="22"/>
      <c r="R4794" s="16"/>
      <c r="S4794" s="16"/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9"/>
    </row>
    <row r="4795" spans="1:29" x14ac:dyDescent="0.25">
      <c r="A4795" s="27">
        <v>1997</v>
      </c>
      <c r="B4795" s="27" t="s">
        <v>5133</v>
      </c>
      <c r="C4795" s="27" t="s">
        <v>674</v>
      </c>
      <c r="D4795" s="27" t="s">
        <v>802</v>
      </c>
      <c r="E4795" s="27" t="s">
        <v>816</v>
      </c>
      <c r="F4795" s="28">
        <v>35687</v>
      </c>
      <c r="G4795" s="29">
        <v>0.72222222222222221</v>
      </c>
      <c r="H4795" s="28">
        <v>35687</v>
      </c>
      <c r="I4795" s="29">
        <v>0.75694444444444453</v>
      </c>
      <c r="J4795" s="27" t="s">
        <v>889</v>
      </c>
      <c r="K4795" s="27">
        <v>0</v>
      </c>
      <c r="L4795" s="27">
        <v>0.1</v>
      </c>
      <c r="M4795" s="27">
        <v>0.1</v>
      </c>
      <c r="N4795" s="27" t="s">
        <v>882</v>
      </c>
      <c r="O4795" s="30">
        <v>202007629</v>
      </c>
      <c r="P4795" s="22"/>
      <c r="Q4795" s="22"/>
      <c r="R4795" s="16"/>
      <c r="S4795" s="16"/>
      <c r="T4795" s="16"/>
      <c r="U4795" s="16"/>
      <c r="V4795" s="16"/>
      <c r="W4795" s="16"/>
      <c r="X4795" s="16"/>
      <c r="Y4795" s="16"/>
      <c r="Z4795" s="16"/>
      <c r="AA4795" s="16"/>
      <c r="AB4795" s="16"/>
      <c r="AC4795" s="19"/>
    </row>
    <row r="4796" spans="1:29" x14ac:dyDescent="0.25">
      <c r="A4796" s="27">
        <v>1997</v>
      </c>
      <c r="B4796" s="27" t="s">
        <v>5143</v>
      </c>
      <c r="C4796" s="27" t="s">
        <v>674</v>
      </c>
      <c r="D4796" s="27" t="s">
        <v>3841</v>
      </c>
      <c r="E4796" s="27" t="s">
        <v>4215</v>
      </c>
      <c r="F4796" s="28">
        <v>35687</v>
      </c>
      <c r="G4796" s="29">
        <v>0.73958333333333337</v>
      </c>
      <c r="H4796" s="28">
        <v>35687</v>
      </c>
      <c r="I4796" s="29">
        <v>0.8125</v>
      </c>
      <c r="J4796" s="27" t="s">
        <v>889</v>
      </c>
      <c r="K4796" s="27">
        <v>0</v>
      </c>
      <c r="L4796" s="27">
        <v>0.05</v>
      </c>
      <c r="M4796" s="27">
        <v>0.05</v>
      </c>
      <c r="N4796" s="27" t="s">
        <v>882</v>
      </c>
      <c r="O4796" s="30">
        <v>202004269</v>
      </c>
      <c r="P4796" s="22"/>
      <c r="Q4796" s="22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9"/>
    </row>
    <row r="4797" spans="1:29" x14ac:dyDescent="0.25">
      <c r="A4797" s="27">
        <v>1997</v>
      </c>
      <c r="B4797" s="27" t="s">
        <v>5146</v>
      </c>
      <c r="C4797" s="27" t="s">
        <v>674</v>
      </c>
      <c r="D4797" s="27" t="s">
        <v>752</v>
      </c>
      <c r="E4797" s="27" t="s">
        <v>5147</v>
      </c>
      <c r="F4797" s="28">
        <v>35687</v>
      </c>
      <c r="G4797" s="29">
        <v>0.75694444444444453</v>
      </c>
      <c r="H4797" s="28">
        <v>35687</v>
      </c>
      <c r="I4797" s="29">
        <v>0.80555555555555547</v>
      </c>
      <c r="J4797" s="27" t="s">
        <v>889</v>
      </c>
      <c r="K4797" s="27">
        <v>0</v>
      </c>
      <c r="L4797" s="27">
        <v>0.3</v>
      </c>
      <c r="M4797" s="27">
        <v>0.3</v>
      </c>
      <c r="N4797" s="27" t="s">
        <v>882</v>
      </c>
      <c r="O4797" s="30">
        <v>201800318</v>
      </c>
      <c r="P4797" s="22"/>
      <c r="Q4797" s="22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9"/>
    </row>
    <row r="4798" spans="1:29" x14ac:dyDescent="0.25">
      <c r="A4798" s="27">
        <v>1997</v>
      </c>
      <c r="B4798" s="27" t="s">
        <v>1785</v>
      </c>
      <c r="C4798" s="27" t="s">
        <v>676</v>
      </c>
      <c r="D4798" s="27" t="s">
        <v>901</v>
      </c>
      <c r="E4798" s="27" t="s">
        <v>1758</v>
      </c>
      <c r="F4798" s="28">
        <v>35687</v>
      </c>
      <c r="G4798" s="29">
        <v>0.80208333333333337</v>
      </c>
      <c r="H4798" s="28">
        <v>35687</v>
      </c>
      <c r="I4798" s="29">
        <v>0.85069444444444453</v>
      </c>
      <c r="J4798" s="27" t="s">
        <v>889</v>
      </c>
      <c r="K4798" s="27">
        <v>0</v>
      </c>
      <c r="L4798" s="27">
        <v>0.05</v>
      </c>
      <c r="M4798" s="27">
        <v>0.05</v>
      </c>
      <c r="N4798" s="27" t="s">
        <v>882</v>
      </c>
      <c r="O4798" s="30">
        <v>201704951</v>
      </c>
      <c r="P4798" s="22"/>
      <c r="Q4798" s="22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9"/>
    </row>
    <row r="4799" spans="1:29" x14ac:dyDescent="0.25">
      <c r="A4799" s="27">
        <v>1997</v>
      </c>
      <c r="B4799" s="27" t="s">
        <v>5129</v>
      </c>
      <c r="C4799" s="27" t="s">
        <v>674</v>
      </c>
      <c r="D4799" s="27" t="s">
        <v>3841</v>
      </c>
      <c r="E4799" s="27" t="s">
        <v>3969</v>
      </c>
      <c r="F4799" s="28">
        <v>35687</v>
      </c>
      <c r="G4799" s="29">
        <v>0.81944444444444453</v>
      </c>
      <c r="H4799" s="28">
        <v>35687</v>
      </c>
      <c r="I4799" s="29">
        <v>0.86111111111111116</v>
      </c>
      <c r="J4799" s="27" t="s">
        <v>889</v>
      </c>
      <c r="K4799" s="27">
        <v>0</v>
      </c>
      <c r="L4799" s="27">
        <v>0.1</v>
      </c>
      <c r="M4799" s="27">
        <v>0.1</v>
      </c>
      <c r="N4799" s="27" t="s">
        <v>882</v>
      </c>
      <c r="O4799" s="30">
        <v>201806757</v>
      </c>
      <c r="P4799" s="22"/>
      <c r="Q4799" s="22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9"/>
    </row>
    <row r="4800" spans="1:29" x14ac:dyDescent="0.25">
      <c r="A4800" s="27">
        <v>1997</v>
      </c>
      <c r="B4800" s="27" t="s">
        <v>1800</v>
      </c>
      <c r="C4800" s="27" t="s">
        <v>676</v>
      </c>
      <c r="D4800" s="27" t="s">
        <v>893</v>
      </c>
      <c r="E4800" s="27" t="s">
        <v>996</v>
      </c>
      <c r="F4800" s="28">
        <v>35687</v>
      </c>
      <c r="G4800" s="29">
        <v>0.83333333333333337</v>
      </c>
      <c r="H4800" s="28">
        <v>35687</v>
      </c>
      <c r="I4800" s="29">
        <v>0.92361111111111116</v>
      </c>
      <c r="J4800" s="27" t="s">
        <v>889</v>
      </c>
      <c r="K4800" s="27">
        <v>0</v>
      </c>
      <c r="L4800" s="27">
        <v>0.25</v>
      </c>
      <c r="M4800" s="27">
        <v>0.25</v>
      </c>
      <c r="N4800" s="27" t="s">
        <v>882</v>
      </c>
      <c r="O4800" s="30">
        <v>202006582</v>
      </c>
      <c r="P4800" s="22"/>
      <c r="Q4800" s="22"/>
      <c r="R4800" s="16"/>
      <c r="S4800" s="16"/>
      <c r="T4800" s="16"/>
      <c r="U4800" s="16"/>
      <c r="V4800" s="16"/>
      <c r="W4800" s="16"/>
      <c r="X4800" s="16"/>
      <c r="Y4800" s="16"/>
      <c r="Z4800" s="16"/>
      <c r="AA4800" s="16"/>
      <c r="AB4800" s="16"/>
      <c r="AC4800" s="19"/>
    </row>
    <row r="4801" spans="1:29" x14ac:dyDescent="0.25">
      <c r="A4801" s="27">
        <v>1997</v>
      </c>
      <c r="B4801" s="27" t="s">
        <v>5133</v>
      </c>
      <c r="C4801" s="27" t="s">
        <v>674</v>
      </c>
      <c r="D4801" s="27" t="s">
        <v>802</v>
      </c>
      <c r="E4801" s="27" t="s">
        <v>816</v>
      </c>
      <c r="F4801" s="28">
        <v>35687</v>
      </c>
      <c r="G4801" s="29">
        <v>0.87847222222222221</v>
      </c>
      <c r="H4801" s="28">
        <v>35687</v>
      </c>
      <c r="I4801" s="29">
        <v>0.91666666666666663</v>
      </c>
      <c r="J4801" s="27" t="s">
        <v>889</v>
      </c>
      <c r="K4801" s="27">
        <v>0</v>
      </c>
      <c r="L4801" s="27">
        <v>0.02</v>
      </c>
      <c r="M4801" s="27">
        <v>0.02</v>
      </c>
      <c r="N4801" s="27" t="s">
        <v>882</v>
      </c>
      <c r="O4801" s="30">
        <v>201308099</v>
      </c>
      <c r="P4801" s="22"/>
      <c r="Q4801" s="22"/>
      <c r="R4801" s="16"/>
      <c r="S4801" s="16"/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9"/>
    </row>
    <row r="4802" spans="1:29" x14ac:dyDescent="0.25">
      <c r="A4802" s="27">
        <v>1997</v>
      </c>
      <c r="B4802" s="27" t="s">
        <v>1797</v>
      </c>
      <c r="C4802" s="27" t="s">
        <v>676</v>
      </c>
      <c r="D4802" s="27" t="s">
        <v>914</v>
      </c>
      <c r="E4802" s="27" t="s">
        <v>837</v>
      </c>
      <c r="F4802" s="28">
        <v>35687</v>
      </c>
      <c r="G4802" s="29">
        <v>0.89583333333333337</v>
      </c>
      <c r="H4802" s="28">
        <v>35687</v>
      </c>
      <c r="I4802" s="29">
        <v>0.9375</v>
      </c>
      <c r="J4802" s="27" t="s">
        <v>889</v>
      </c>
      <c r="K4802" s="27">
        <v>0.2</v>
      </c>
      <c r="L4802" s="27">
        <v>0</v>
      </c>
      <c r="M4802" s="27">
        <v>0.2</v>
      </c>
      <c r="N4802" s="27" t="s">
        <v>882</v>
      </c>
      <c r="O4802" s="30">
        <v>201704515</v>
      </c>
      <c r="P4802" s="22"/>
      <c r="Q4802" s="22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9"/>
    </row>
    <row r="4803" spans="1:29" x14ac:dyDescent="0.25">
      <c r="A4803" s="27">
        <v>1997</v>
      </c>
      <c r="B4803" s="27" t="s">
        <v>5125</v>
      </c>
      <c r="C4803" s="27" t="s">
        <v>674</v>
      </c>
      <c r="D4803" s="27" t="s">
        <v>3841</v>
      </c>
      <c r="E4803" s="27" t="s">
        <v>4113</v>
      </c>
      <c r="F4803" s="28">
        <v>35687</v>
      </c>
      <c r="G4803" s="29">
        <v>0.91666666666666663</v>
      </c>
      <c r="H4803" s="28">
        <v>35687</v>
      </c>
      <c r="I4803" s="29">
        <v>0.98611111111111116</v>
      </c>
      <c r="J4803" s="27" t="s">
        <v>889</v>
      </c>
      <c r="K4803" s="27">
        <v>0</v>
      </c>
      <c r="L4803" s="27">
        <v>0.05</v>
      </c>
      <c r="M4803" s="27">
        <v>0.05</v>
      </c>
      <c r="N4803" s="27" t="s">
        <v>882</v>
      </c>
      <c r="O4803" s="30">
        <v>202006757</v>
      </c>
      <c r="P4803" s="22"/>
      <c r="Q4803" s="22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9"/>
    </row>
    <row r="4804" spans="1:29" x14ac:dyDescent="0.25">
      <c r="A4804" s="27">
        <v>1997</v>
      </c>
      <c r="B4804" s="27" t="s">
        <v>1793</v>
      </c>
      <c r="C4804" s="27" t="s">
        <v>676</v>
      </c>
      <c r="D4804" s="27" t="s">
        <v>1070</v>
      </c>
      <c r="E4804" s="27" t="s">
        <v>835</v>
      </c>
      <c r="F4804" s="28">
        <v>35687</v>
      </c>
      <c r="G4804" s="29">
        <v>0.94444444444444453</v>
      </c>
      <c r="H4804" s="28">
        <v>35687</v>
      </c>
      <c r="I4804" s="29">
        <v>0.98958333333333337</v>
      </c>
      <c r="J4804" s="27" t="s">
        <v>889</v>
      </c>
      <c r="K4804" s="27">
        <v>0</v>
      </c>
      <c r="L4804" s="27">
        <v>0.1</v>
      </c>
      <c r="M4804" s="27">
        <v>0.1</v>
      </c>
      <c r="N4804" s="27" t="s">
        <v>882</v>
      </c>
      <c r="O4804" s="30">
        <v>202008396</v>
      </c>
      <c r="P4804" s="22"/>
      <c r="Q4804" s="22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9"/>
    </row>
    <row r="4805" spans="1:29" x14ac:dyDescent="0.25">
      <c r="A4805" s="27">
        <v>1997</v>
      </c>
      <c r="B4805" s="27" t="s">
        <v>1794</v>
      </c>
      <c r="C4805" s="27" t="s">
        <v>676</v>
      </c>
      <c r="D4805" s="27" t="s">
        <v>891</v>
      </c>
      <c r="E4805" s="27" t="s">
        <v>1305</v>
      </c>
      <c r="F4805" s="28">
        <v>35687</v>
      </c>
      <c r="G4805" s="29">
        <v>0.94791666666666663</v>
      </c>
      <c r="H4805" s="28">
        <v>35688</v>
      </c>
      <c r="I4805" s="29">
        <v>2.0833333333333332E-2</v>
      </c>
      <c r="J4805" s="27" t="s">
        <v>889</v>
      </c>
      <c r="K4805" s="27">
        <v>0</v>
      </c>
      <c r="L4805" s="27">
        <v>0.02</v>
      </c>
      <c r="M4805" s="27">
        <v>0.02</v>
      </c>
      <c r="N4805" s="27" t="s">
        <v>882</v>
      </c>
      <c r="O4805" s="30">
        <v>201308512</v>
      </c>
      <c r="P4805" s="22"/>
      <c r="Q4805" s="22"/>
      <c r="R4805" s="16"/>
      <c r="S4805" s="16"/>
      <c r="T4805" s="16"/>
      <c r="U4805" s="16"/>
      <c r="V4805" s="16"/>
      <c r="W4805" s="16"/>
      <c r="X4805" s="16"/>
      <c r="Y4805" s="16"/>
      <c r="Z4805" s="16"/>
      <c r="AA4805" s="16"/>
      <c r="AB4805" s="16"/>
      <c r="AC4805" s="19"/>
    </row>
    <row r="4806" spans="1:29" x14ac:dyDescent="0.25">
      <c r="A4806" s="27">
        <v>1997</v>
      </c>
      <c r="B4806" s="27" t="s">
        <v>1940</v>
      </c>
      <c r="C4806" s="27" t="s">
        <v>676</v>
      </c>
      <c r="D4806" s="27" t="s">
        <v>887</v>
      </c>
      <c r="E4806" s="27" t="s">
        <v>692</v>
      </c>
      <c r="F4806" s="28">
        <v>35687</v>
      </c>
      <c r="G4806" s="29">
        <v>0.96180555555555547</v>
      </c>
      <c r="H4806" s="28">
        <v>35688</v>
      </c>
      <c r="I4806" s="29">
        <v>0</v>
      </c>
      <c r="J4806" s="27" t="s">
        <v>889</v>
      </c>
      <c r="K4806" s="27">
        <v>0</v>
      </c>
      <c r="L4806" s="27">
        <v>0.05</v>
      </c>
      <c r="M4806" s="27">
        <v>0.05</v>
      </c>
      <c r="N4806" s="27" t="s">
        <v>882</v>
      </c>
      <c r="O4806" s="30">
        <v>201104122</v>
      </c>
      <c r="P4806" s="22"/>
      <c r="Q4806" s="22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9"/>
    </row>
    <row r="4807" spans="1:29" x14ac:dyDescent="0.25">
      <c r="A4807" s="27">
        <v>1997</v>
      </c>
      <c r="B4807" s="27" t="s">
        <v>5128</v>
      </c>
      <c r="C4807" s="27" t="s">
        <v>674</v>
      </c>
      <c r="D4807" s="27" t="s">
        <v>1248</v>
      </c>
      <c r="E4807" s="27" t="s">
        <v>779</v>
      </c>
      <c r="F4807" s="28">
        <v>35687</v>
      </c>
      <c r="G4807" s="29">
        <v>0.96875</v>
      </c>
      <c r="H4807" s="28">
        <v>35688</v>
      </c>
      <c r="I4807" s="29">
        <v>2.4305555555555556E-2</v>
      </c>
      <c r="J4807" s="27" t="s">
        <v>889</v>
      </c>
      <c r="K4807" s="27">
        <v>0</v>
      </c>
      <c r="L4807" s="27">
        <v>0.1</v>
      </c>
      <c r="M4807" s="27">
        <v>0.1</v>
      </c>
      <c r="N4807" s="27" t="s">
        <v>882</v>
      </c>
      <c r="O4807" s="30">
        <v>202005330</v>
      </c>
      <c r="P4807" s="22"/>
      <c r="Q4807" s="22"/>
      <c r="R4807" s="16"/>
      <c r="S4807" s="16"/>
      <c r="T4807" s="16"/>
      <c r="U4807" s="16"/>
      <c r="V4807" s="16"/>
      <c r="W4807" s="16"/>
      <c r="X4807" s="16"/>
      <c r="Y4807" s="16"/>
      <c r="Z4807" s="16"/>
      <c r="AA4807" s="16"/>
      <c r="AB4807" s="16"/>
      <c r="AC4807" s="19"/>
    </row>
    <row r="4808" spans="1:29" x14ac:dyDescent="0.25">
      <c r="A4808" s="27">
        <v>1997</v>
      </c>
      <c r="B4808" s="27" t="s">
        <v>1784</v>
      </c>
      <c r="C4808" s="27" t="s">
        <v>676</v>
      </c>
      <c r="D4808" s="27" t="s">
        <v>891</v>
      </c>
      <c r="E4808" s="27" t="s">
        <v>806</v>
      </c>
      <c r="F4808" s="28">
        <v>35688</v>
      </c>
      <c r="G4808" s="29">
        <v>1.3888888888888888E-2</v>
      </c>
      <c r="H4808" s="28">
        <v>35688</v>
      </c>
      <c r="I4808" s="29">
        <v>0.1388888888888889</v>
      </c>
      <c r="J4808" s="27" t="s">
        <v>889</v>
      </c>
      <c r="K4808" s="27">
        <v>0</v>
      </c>
      <c r="L4808" s="27">
        <v>0.1</v>
      </c>
      <c r="M4808" s="27">
        <v>0.1</v>
      </c>
      <c r="N4808" s="27" t="s">
        <v>882</v>
      </c>
      <c r="O4808" s="30">
        <v>202008206</v>
      </c>
      <c r="P4808" s="22"/>
      <c r="Q4808" s="22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9"/>
    </row>
    <row r="4809" spans="1:29" x14ac:dyDescent="0.25">
      <c r="A4809" s="27">
        <v>1997</v>
      </c>
      <c r="B4809" s="27" t="s">
        <v>2716</v>
      </c>
      <c r="C4809" s="27" t="s">
        <v>2231</v>
      </c>
      <c r="D4809" s="27" t="s">
        <v>2268</v>
      </c>
      <c r="E4809" s="27" t="s">
        <v>2591</v>
      </c>
      <c r="F4809" s="28">
        <v>35688</v>
      </c>
      <c r="G4809" s="29">
        <v>3.4722222222222224E-2</v>
      </c>
      <c r="H4809" s="28">
        <v>35688</v>
      </c>
      <c r="I4809" s="29">
        <v>9.8611111111111108E-2</v>
      </c>
      <c r="J4809" s="27"/>
      <c r="K4809" s="27">
        <v>1E-3</v>
      </c>
      <c r="L4809" s="27">
        <v>2.5999999999999999E-3</v>
      </c>
      <c r="M4809" s="27">
        <v>3.5999999999999999E-3</v>
      </c>
      <c r="N4809" s="27" t="s">
        <v>2163</v>
      </c>
      <c r="O4809" s="30">
        <v>202006767</v>
      </c>
      <c r="P4809" s="22"/>
      <c r="Q4809" s="22"/>
      <c r="R4809" s="16"/>
      <c r="S4809" s="16"/>
      <c r="T4809" s="16"/>
      <c r="U4809" s="16"/>
      <c r="V4809" s="16"/>
      <c r="W4809" s="16"/>
      <c r="X4809" s="16"/>
      <c r="Y4809" s="16"/>
      <c r="Z4809" s="16"/>
      <c r="AA4809" s="16"/>
      <c r="AB4809" s="16"/>
      <c r="AC4809" s="19"/>
    </row>
    <row r="4810" spans="1:29" x14ac:dyDescent="0.25">
      <c r="A4810" s="27">
        <v>1997</v>
      </c>
      <c r="B4810" s="27" t="s">
        <v>1780</v>
      </c>
      <c r="C4810" s="27" t="s">
        <v>676</v>
      </c>
      <c r="D4810" s="27" t="s">
        <v>891</v>
      </c>
      <c r="E4810" s="27" t="s">
        <v>923</v>
      </c>
      <c r="F4810" s="28">
        <v>35688</v>
      </c>
      <c r="G4810" s="29">
        <v>0.19791666666666666</v>
      </c>
      <c r="H4810" s="28">
        <v>35688</v>
      </c>
      <c r="I4810" s="29">
        <v>0.32291666666666669</v>
      </c>
      <c r="J4810" s="27" t="s">
        <v>889</v>
      </c>
      <c r="K4810" s="27">
        <v>0.8</v>
      </c>
      <c r="L4810" s="27">
        <v>0</v>
      </c>
      <c r="M4810" s="27">
        <v>0.8</v>
      </c>
      <c r="N4810" s="27" t="s">
        <v>882</v>
      </c>
      <c r="O4810" s="30">
        <v>201807575</v>
      </c>
      <c r="P4810" s="22"/>
      <c r="Q4810" s="22"/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9"/>
    </row>
    <row r="4811" spans="1:29" x14ac:dyDescent="0.25">
      <c r="A4811" s="27">
        <v>1997</v>
      </c>
      <c r="B4811" s="27" t="s">
        <v>1790</v>
      </c>
      <c r="C4811" s="27" t="s">
        <v>676</v>
      </c>
      <c r="D4811" s="27" t="s">
        <v>901</v>
      </c>
      <c r="E4811" s="27" t="s">
        <v>1013</v>
      </c>
      <c r="F4811" s="28">
        <v>35688</v>
      </c>
      <c r="G4811" s="29">
        <v>0.27847222222222223</v>
      </c>
      <c r="H4811" s="28">
        <v>35688</v>
      </c>
      <c r="I4811" s="29">
        <v>0.38194444444444442</v>
      </c>
      <c r="J4811" s="27" t="s">
        <v>889</v>
      </c>
      <c r="K4811" s="27">
        <v>0</v>
      </c>
      <c r="L4811" s="27">
        <v>0.3</v>
      </c>
      <c r="M4811" s="27">
        <v>0.3</v>
      </c>
      <c r="N4811" s="27" t="s">
        <v>882</v>
      </c>
      <c r="O4811" s="30">
        <v>202005692</v>
      </c>
      <c r="P4811" s="22"/>
      <c r="Q4811" s="22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9"/>
    </row>
    <row r="4812" spans="1:29" x14ac:dyDescent="0.25">
      <c r="A4812" s="27">
        <v>1997</v>
      </c>
      <c r="B4812" s="27" t="s">
        <v>2715</v>
      </c>
      <c r="C4812" s="27" t="s">
        <v>2231</v>
      </c>
      <c r="D4812" s="27" t="s">
        <v>2299</v>
      </c>
      <c r="E4812" s="27" t="s">
        <v>2614</v>
      </c>
      <c r="F4812" s="28">
        <v>35688</v>
      </c>
      <c r="G4812" s="29">
        <v>0.44097222222222227</v>
      </c>
      <c r="H4812" s="28">
        <v>35688</v>
      </c>
      <c r="I4812" s="29">
        <v>0.51041666666666663</v>
      </c>
      <c r="J4812" s="27"/>
      <c r="K4812" s="27">
        <v>0.13</v>
      </c>
      <c r="L4812" s="27">
        <v>0.02</v>
      </c>
      <c r="M4812" s="27">
        <v>0.15</v>
      </c>
      <c r="N4812" s="27" t="s">
        <v>2163</v>
      </c>
      <c r="O4812" s="30">
        <v>201905634</v>
      </c>
      <c r="P4812" s="22"/>
      <c r="Q4812" s="22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9"/>
    </row>
    <row r="4813" spans="1:29" x14ac:dyDescent="0.25">
      <c r="A4813" s="27">
        <v>1997</v>
      </c>
      <c r="B4813" s="27" t="s">
        <v>1785</v>
      </c>
      <c r="C4813" s="27" t="s">
        <v>676</v>
      </c>
      <c r="D4813" s="27" t="s">
        <v>901</v>
      </c>
      <c r="E4813" s="27" t="s">
        <v>1758</v>
      </c>
      <c r="F4813" s="28">
        <v>35688</v>
      </c>
      <c r="G4813" s="29">
        <v>0.53125</v>
      </c>
      <c r="H4813" s="28">
        <v>35688</v>
      </c>
      <c r="I4813" s="29">
        <v>0.61805555555555558</v>
      </c>
      <c r="J4813" s="27" t="s">
        <v>889</v>
      </c>
      <c r="K4813" s="27">
        <v>0</v>
      </c>
      <c r="L4813" s="27">
        <v>1</v>
      </c>
      <c r="M4813" s="27">
        <v>1</v>
      </c>
      <c r="N4813" s="27" t="s">
        <v>882</v>
      </c>
      <c r="O4813" s="30">
        <v>201909858</v>
      </c>
      <c r="P4813" s="22"/>
      <c r="Q4813" s="22"/>
      <c r="R4813" s="16"/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9"/>
    </row>
    <row r="4814" spans="1:29" x14ac:dyDescent="0.25">
      <c r="A4814" s="27">
        <v>1997</v>
      </c>
      <c r="B4814" s="27" t="s">
        <v>1805</v>
      </c>
      <c r="C4814" s="27" t="s">
        <v>676</v>
      </c>
      <c r="D4814" s="27" t="s">
        <v>887</v>
      </c>
      <c r="E4814" s="27" t="s">
        <v>1117</v>
      </c>
      <c r="F4814" s="28">
        <v>35688</v>
      </c>
      <c r="G4814" s="29">
        <v>0.5625</v>
      </c>
      <c r="H4814" s="28">
        <v>35688</v>
      </c>
      <c r="I4814" s="29">
        <v>0.63194444444444442</v>
      </c>
      <c r="J4814" s="27" t="s">
        <v>889</v>
      </c>
      <c r="K4814" s="27">
        <v>0</v>
      </c>
      <c r="L4814" s="27">
        <v>0.05</v>
      </c>
      <c r="M4814" s="27">
        <v>0.05</v>
      </c>
      <c r="N4814" s="27" t="s">
        <v>882</v>
      </c>
      <c r="O4814" s="30">
        <v>202009549</v>
      </c>
      <c r="P4814" s="22"/>
      <c r="Q4814" s="22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9"/>
    </row>
    <row r="4815" spans="1:29" x14ac:dyDescent="0.25">
      <c r="A4815" s="27">
        <v>1997</v>
      </c>
      <c r="B4815" s="27" t="s">
        <v>1782</v>
      </c>
      <c r="C4815" s="27" t="s">
        <v>676</v>
      </c>
      <c r="D4815" s="27" t="s">
        <v>887</v>
      </c>
      <c r="E4815" s="27" t="s">
        <v>1707</v>
      </c>
      <c r="F4815" s="28">
        <v>35688</v>
      </c>
      <c r="G4815" s="29">
        <v>0.625</v>
      </c>
      <c r="H4815" s="28">
        <v>35688</v>
      </c>
      <c r="I4815" s="29">
        <v>0.77083333333333337</v>
      </c>
      <c r="J4815" s="27" t="s">
        <v>889</v>
      </c>
      <c r="K4815" s="27">
        <v>0</v>
      </c>
      <c r="L4815" s="27">
        <v>0.25</v>
      </c>
      <c r="M4815" s="27">
        <v>0.25</v>
      </c>
      <c r="N4815" s="27" t="s">
        <v>882</v>
      </c>
      <c r="O4815" s="30">
        <v>202004298</v>
      </c>
      <c r="P4815" s="22"/>
      <c r="Q4815" s="22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9"/>
    </row>
    <row r="4816" spans="1:29" x14ac:dyDescent="0.25">
      <c r="A4816" s="27">
        <v>1997</v>
      </c>
      <c r="B4816" s="27" t="s">
        <v>5123</v>
      </c>
      <c r="C4816" s="27" t="s">
        <v>674</v>
      </c>
      <c r="D4816" s="27" t="s">
        <v>853</v>
      </c>
      <c r="E4816" s="27" t="s">
        <v>770</v>
      </c>
      <c r="F4816" s="28">
        <v>35688</v>
      </c>
      <c r="G4816" s="29">
        <v>0.64583333333333337</v>
      </c>
      <c r="H4816" s="28">
        <v>35688</v>
      </c>
      <c r="I4816" s="29">
        <v>0.67013888888888884</v>
      </c>
      <c r="J4816" s="27" t="s">
        <v>889</v>
      </c>
      <c r="K4816" s="27">
        <v>0</v>
      </c>
      <c r="L4816" s="27">
        <v>0.03</v>
      </c>
      <c r="M4816" s="27">
        <v>0.03</v>
      </c>
      <c r="N4816" s="27" t="s">
        <v>882</v>
      </c>
      <c r="O4816" s="30">
        <v>202006427</v>
      </c>
      <c r="P4816" s="22"/>
      <c r="Q4816" s="22"/>
      <c r="R4816" s="16"/>
      <c r="S4816" s="16"/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9"/>
    </row>
    <row r="4817" spans="1:29" x14ac:dyDescent="0.25">
      <c r="A4817" s="27">
        <v>1997</v>
      </c>
      <c r="B4817" s="27" t="s">
        <v>1784</v>
      </c>
      <c r="C4817" s="27" t="s">
        <v>676</v>
      </c>
      <c r="D4817" s="27" t="s">
        <v>891</v>
      </c>
      <c r="E4817" s="27" t="s">
        <v>806</v>
      </c>
      <c r="F4817" s="28">
        <v>35688</v>
      </c>
      <c r="G4817" s="29">
        <v>0.64930555555555558</v>
      </c>
      <c r="H4817" s="28">
        <v>35688</v>
      </c>
      <c r="I4817" s="29">
        <v>0.98958333333333337</v>
      </c>
      <c r="J4817" s="27" t="s">
        <v>889</v>
      </c>
      <c r="K4817" s="27">
        <v>0</v>
      </c>
      <c r="L4817" s="27">
        <v>3</v>
      </c>
      <c r="M4817" s="27">
        <v>3</v>
      </c>
      <c r="N4817" s="27" t="s">
        <v>882</v>
      </c>
      <c r="O4817" s="30">
        <v>201709304</v>
      </c>
      <c r="P4817" s="22"/>
      <c r="Q4817" s="22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9"/>
    </row>
    <row r="4818" spans="1:29" x14ac:dyDescent="0.25">
      <c r="A4818" s="27">
        <v>1997</v>
      </c>
      <c r="B4818" s="27" t="s">
        <v>5124</v>
      </c>
      <c r="C4818" s="27" t="s">
        <v>674</v>
      </c>
      <c r="D4818" s="27" t="s">
        <v>3824</v>
      </c>
      <c r="E4818" s="27" t="s">
        <v>3895</v>
      </c>
      <c r="F4818" s="28">
        <v>35688</v>
      </c>
      <c r="G4818" s="29">
        <v>0.68055555555555547</v>
      </c>
      <c r="H4818" s="28">
        <v>35688</v>
      </c>
      <c r="I4818" s="29">
        <v>0.72222222222222221</v>
      </c>
      <c r="J4818" s="27" t="s">
        <v>889</v>
      </c>
      <c r="K4818" s="27">
        <v>0</v>
      </c>
      <c r="L4818" s="27">
        <v>0.02</v>
      </c>
      <c r="M4818" s="27">
        <v>0.02</v>
      </c>
      <c r="N4818" s="27" t="s">
        <v>882</v>
      </c>
      <c r="O4818" s="30">
        <v>201707235</v>
      </c>
      <c r="P4818" s="22"/>
      <c r="Q4818" s="22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9"/>
    </row>
    <row r="4819" spans="1:29" x14ac:dyDescent="0.25">
      <c r="A4819" s="27">
        <v>1997</v>
      </c>
      <c r="B4819" s="27" t="s">
        <v>1783</v>
      </c>
      <c r="C4819" s="27" t="s">
        <v>676</v>
      </c>
      <c r="D4819" s="27" t="s">
        <v>901</v>
      </c>
      <c r="E4819" s="27" t="s">
        <v>1524</v>
      </c>
      <c r="F4819" s="28">
        <v>35688</v>
      </c>
      <c r="G4819" s="29">
        <v>0.70138888888888884</v>
      </c>
      <c r="H4819" s="28">
        <v>35688</v>
      </c>
      <c r="I4819" s="29">
        <v>0.75694444444444453</v>
      </c>
      <c r="J4819" s="27" t="s">
        <v>889</v>
      </c>
      <c r="K4819" s="27">
        <v>0</v>
      </c>
      <c r="L4819" s="27">
        <v>1</v>
      </c>
      <c r="M4819" s="27">
        <v>1</v>
      </c>
      <c r="N4819" s="27" t="s">
        <v>882</v>
      </c>
      <c r="O4819" s="30">
        <v>202007751</v>
      </c>
      <c r="P4819" s="22"/>
      <c r="Q4819" s="22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9"/>
    </row>
    <row r="4820" spans="1:29" x14ac:dyDescent="0.25">
      <c r="A4820" s="27">
        <v>1997</v>
      </c>
      <c r="B4820" s="27" t="s">
        <v>1904</v>
      </c>
      <c r="C4820" s="27" t="s">
        <v>676</v>
      </c>
      <c r="D4820" s="27" t="s">
        <v>901</v>
      </c>
      <c r="E4820" s="27" t="s">
        <v>1602</v>
      </c>
      <c r="F4820" s="28">
        <v>35688</v>
      </c>
      <c r="G4820" s="29">
        <v>0.85416666666666663</v>
      </c>
      <c r="H4820" s="28">
        <v>35688</v>
      </c>
      <c r="I4820" s="29">
        <v>0.87847222222222221</v>
      </c>
      <c r="J4820" s="27" t="s">
        <v>889</v>
      </c>
      <c r="K4820" s="27">
        <v>0</v>
      </c>
      <c r="L4820" s="27">
        <v>0.05</v>
      </c>
      <c r="M4820" s="27">
        <v>0.05</v>
      </c>
      <c r="N4820" s="27" t="s">
        <v>882</v>
      </c>
      <c r="O4820" s="30">
        <v>202008484</v>
      </c>
      <c r="P4820" s="22"/>
      <c r="Q4820" s="22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9"/>
    </row>
    <row r="4821" spans="1:29" x14ac:dyDescent="0.25">
      <c r="A4821" s="27">
        <v>1997</v>
      </c>
      <c r="B4821" s="27" t="s">
        <v>2714</v>
      </c>
      <c r="C4821" s="27" t="s">
        <v>2231</v>
      </c>
      <c r="D4821" s="27" t="s">
        <v>2268</v>
      </c>
      <c r="E4821" s="27" t="s">
        <v>2591</v>
      </c>
      <c r="F4821" s="28">
        <v>35688</v>
      </c>
      <c r="G4821" s="29">
        <v>0.89930555555555547</v>
      </c>
      <c r="H4821" s="28">
        <v>35688</v>
      </c>
      <c r="I4821" s="29">
        <v>0.93472222222222223</v>
      </c>
      <c r="J4821" s="27"/>
      <c r="K4821" s="27">
        <v>0</v>
      </c>
      <c r="L4821" s="27">
        <v>1.1999999999999999E-3</v>
      </c>
      <c r="M4821" s="27">
        <v>1.1999999999999999E-3</v>
      </c>
      <c r="N4821" s="27" t="s">
        <v>2163</v>
      </c>
      <c r="O4821" s="30">
        <v>202004159</v>
      </c>
      <c r="P4821" s="22"/>
      <c r="Q4821" s="22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9"/>
    </row>
    <row r="4822" spans="1:29" x14ac:dyDescent="0.25">
      <c r="A4822" s="27">
        <v>1997</v>
      </c>
      <c r="B4822" s="27" t="s">
        <v>1776</v>
      </c>
      <c r="C4822" s="27" t="s">
        <v>676</v>
      </c>
      <c r="D4822" s="27" t="s">
        <v>963</v>
      </c>
      <c r="E4822" s="27" t="s">
        <v>1444</v>
      </c>
      <c r="F4822" s="28">
        <v>35688</v>
      </c>
      <c r="G4822" s="29">
        <v>0.93402777777777779</v>
      </c>
      <c r="H4822" s="28">
        <v>35688</v>
      </c>
      <c r="I4822" s="29">
        <v>0.97222222222222221</v>
      </c>
      <c r="J4822" s="27" t="s">
        <v>889</v>
      </c>
      <c r="K4822" s="27">
        <v>0</v>
      </c>
      <c r="L4822" s="27">
        <v>0.02</v>
      </c>
      <c r="M4822" s="27">
        <v>0.02</v>
      </c>
      <c r="N4822" s="27" t="s">
        <v>882</v>
      </c>
      <c r="O4822" s="30">
        <v>202101913</v>
      </c>
      <c r="P4822" s="22"/>
      <c r="Q4822" s="22"/>
      <c r="R4822" s="16"/>
      <c r="S4822" s="16"/>
      <c r="T4822" s="16"/>
      <c r="U4822" s="16"/>
      <c r="V4822" s="16"/>
      <c r="W4822" s="16"/>
      <c r="X4822" s="16"/>
      <c r="Y4822" s="16"/>
      <c r="Z4822" s="16"/>
      <c r="AA4822" s="16"/>
      <c r="AB4822" s="16"/>
      <c r="AC4822" s="19"/>
    </row>
    <row r="4823" spans="1:29" x14ac:dyDescent="0.25">
      <c r="A4823" s="27">
        <v>1997</v>
      </c>
      <c r="B4823" s="27" t="s">
        <v>1780</v>
      </c>
      <c r="C4823" s="27" t="s">
        <v>676</v>
      </c>
      <c r="D4823" s="27" t="s">
        <v>891</v>
      </c>
      <c r="E4823" s="27" t="s">
        <v>923</v>
      </c>
      <c r="F4823" s="28">
        <v>35688</v>
      </c>
      <c r="G4823" s="29">
        <v>0.98263888888888884</v>
      </c>
      <c r="H4823" s="28">
        <v>35689</v>
      </c>
      <c r="I4823" s="29">
        <v>5.2083333333333336E-2</v>
      </c>
      <c r="J4823" s="27" t="s">
        <v>889</v>
      </c>
      <c r="K4823" s="27">
        <v>0.05</v>
      </c>
      <c r="L4823" s="27">
        <v>0</v>
      </c>
      <c r="M4823" s="27">
        <v>0.05</v>
      </c>
      <c r="N4823" s="27" t="s">
        <v>882</v>
      </c>
      <c r="O4823" s="30">
        <v>202004891</v>
      </c>
      <c r="P4823" s="22"/>
      <c r="Q4823" s="22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9"/>
    </row>
    <row r="4824" spans="1:29" x14ac:dyDescent="0.25">
      <c r="A4824" s="27">
        <v>1997</v>
      </c>
      <c r="B4824" s="27" t="s">
        <v>1904</v>
      </c>
      <c r="C4824" s="27" t="s">
        <v>676</v>
      </c>
      <c r="D4824" s="27" t="s">
        <v>901</v>
      </c>
      <c r="E4824" s="27" t="s">
        <v>1602</v>
      </c>
      <c r="F4824" s="28">
        <v>35689</v>
      </c>
      <c r="G4824" s="29">
        <v>1.0416666666666666E-2</v>
      </c>
      <c r="H4824" s="28">
        <v>35689</v>
      </c>
      <c r="I4824" s="29">
        <v>9.0277777777777776E-2</v>
      </c>
      <c r="J4824" s="27" t="s">
        <v>889</v>
      </c>
      <c r="K4824" s="27">
        <v>0</v>
      </c>
      <c r="L4824" s="27">
        <v>0.1</v>
      </c>
      <c r="M4824" s="27">
        <v>0.1</v>
      </c>
      <c r="N4824" s="27" t="s">
        <v>882</v>
      </c>
      <c r="O4824" s="30">
        <v>201809221</v>
      </c>
      <c r="P4824" s="22"/>
      <c r="Q4824" s="22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9"/>
    </row>
    <row r="4825" spans="1:29" x14ac:dyDescent="0.25">
      <c r="A4825" s="27">
        <v>1997</v>
      </c>
      <c r="B4825" s="27" t="s">
        <v>1790</v>
      </c>
      <c r="C4825" s="27" t="s">
        <v>676</v>
      </c>
      <c r="D4825" s="27" t="s">
        <v>901</v>
      </c>
      <c r="E4825" s="27" t="s">
        <v>1013</v>
      </c>
      <c r="F4825" s="28">
        <v>35689</v>
      </c>
      <c r="G4825" s="29">
        <v>0.26111111111111113</v>
      </c>
      <c r="H4825" s="28">
        <v>35689</v>
      </c>
      <c r="I4825" s="29">
        <v>0.30208333333333331</v>
      </c>
      <c r="J4825" s="27" t="s">
        <v>889</v>
      </c>
      <c r="K4825" s="27">
        <v>0</v>
      </c>
      <c r="L4825" s="27">
        <v>0.1</v>
      </c>
      <c r="M4825" s="27">
        <v>0.1</v>
      </c>
      <c r="N4825" s="27" t="s">
        <v>882</v>
      </c>
      <c r="O4825" s="30">
        <v>202000130</v>
      </c>
      <c r="P4825" s="22"/>
      <c r="Q4825" s="22"/>
      <c r="R4825" s="16"/>
      <c r="S4825" s="16"/>
      <c r="T4825" s="16"/>
      <c r="U4825" s="16"/>
      <c r="V4825" s="16"/>
      <c r="W4825" s="16"/>
      <c r="X4825" s="16"/>
      <c r="Y4825" s="16"/>
      <c r="Z4825" s="16"/>
      <c r="AA4825" s="16"/>
      <c r="AB4825" s="16"/>
      <c r="AC4825" s="19"/>
    </row>
    <row r="4826" spans="1:29" x14ac:dyDescent="0.25">
      <c r="A4826" s="27">
        <v>1997</v>
      </c>
      <c r="B4826" s="27" t="s">
        <v>1773</v>
      </c>
      <c r="C4826" s="27" t="s">
        <v>676</v>
      </c>
      <c r="D4826" s="27" t="s">
        <v>898</v>
      </c>
      <c r="E4826" s="27" t="s">
        <v>734</v>
      </c>
      <c r="F4826" s="28">
        <v>35689</v>
      </c>
      <c r="G4826" s="29">
        <v>0.45833333333333331</v>
      </c>
      <c r="H4826" s="28">
        <v>35689</v>
      </c>
      <c r="I4826" s="29">
        <v>0.58333333333333337</v>
      </c>
      <c r="J4826" s="27" t="s">
        <v>889</v>
      </c>
      <c r="K4826" s="27">
        <v>0.03</v>
      </c>
      <c r="L4826" s="27">
        <v>0</v>
      </c>
      <c r="M4826" s="27">
        <v>0.03</v>
      </c>
      <c r="N4826" s="27" t="s">
        <v>882</v>
      </c>
      <c r="O4826" s="30">
        <v>201906014</v>
      </c>
      <c r="P4826" s="22"/>
      <c r="Q4826" s="22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9"/>
    </row>
    <row r="4827" spans="1:29" x14ac:dyDescent="0.25">
      <c r="A4827" s="27">
        <v>1997</v>
      </c>
      <c r="B4827" s="27" t="s">
        <v>1779</v>
      </c>
      <c r="C4827" s="27" t="s">
        <v>676</v>
      </c>
      <c r="D4827" s="27" t="s">
        <v>891</v>
      </c>
      <c r="E4827" s="27" t="s">
        <v>1305</v>
      </c>
      <c r="F4827" s="28">
        <v>35689</v>
      </c>
      <c r="G4827" s="29">
        <v>0.50416666666666665</v>
      </c>
      <c r="H4827" s="28">
        <v>35689</v>
      </c>
      <c r="I4827" s="29">
        <v>0.90069444444444446</v>
      </c>
      <c r="J4827" s="27" t="s">
        <v>889</v>
      </c>
      <c r="K4827" s="27">
        <v>0.1</v>
      </c>
      <c r="L4827" s="27">
        <v>1</v>
      </c>
      <c r="M4827" s="27">
        <v>1.1000000000000001</v>
      </c>
      <c r="N4827" s="27" t="s">
        <v>882</v>
      </c>
      <c r="O4827" s="30">
        <v>201706065</v>
      </c>
      <c r="P4827" s="22"/>
      <c r="Q4827" s="22"/>
      <c r="R4827" s="16"/>
      <c r="S4827" s="16"/>
      <c r="T4827" s="16"/>
      <c r="U4827" s="16"/>
      <c r="V4827" s="16"/>
      <c r="W4827" s="16"/>
      <c r="X4827" s="16"/>
      <c r="Y4827" s="16"/>
      <c r="Z4827" s="16"/>
      <c r="AA4827" s="16"/>
      <c r="AB4827" s="16"/>
      <c r="AC4827" s="19"/>
    </row>
    <row r="4828" spans="1:29" x14ac:dyDescent="0.25">
      <c r="A4828" s="27">
        <v>1997</v>
      </c>
      <c r="B4828" s="27" t="s">
        <v>1787</v>
      </c>
      <c r="C4828" s="27" t="s">
        <v>676</v>
      </c>
      <c r="D4828" s="27" t="s">
        <v>905</v>
      </c>
      <c r="E4828" s="27" t="s">
        <v>1219</v>
      </c>
      <c r="F4828" s="28">
        <v>35689</v>
      </c>
      <c r="G4828" s="29">
        <v>0.55208333333333337</v>
      </c>
      <c r="H4828" s="28">
        <v>35689</v>
      </c>
      <c r="I4828" s="29">
        <v>0.57986111111111105</v>
      </c>
      <c r="J4828" s="27" t="s">
        <v>889</v>
      </c>
      <c r="K4828" s="27">
        <v>0</v>
      </c>
      <c r="L4828" s="27">
        <v>0.02</v>
      </c>
      <c r="M4828" s="27">
        <v>0.02</v>
      </c>
      <c r="N4828" s="27" t="s">
        <v>882</v>
      </c>
      <c r="O4828" s="30">
        <v>202005428</v>
      </c>
      <c r="P4828" s="22"/>
      <c r="Q4828" s="22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9"/>
    </row>
    <row r="4829" spans="1:29" x14ac:dyDescent="0.25">
      <c r="A4829" s="27">
        <v>1997</v>
      </c>
      <c r="B4829" s="27" t="s">
        <v>1777</v>
      </c>
      <c r="C4829" s="27" t="s">
        <v>676</v>
      </c>
      <c r="D4829" s="27" t="s">
        <v>914</v>
      </c>
      <c r="E4829" s="27" t="s">
        <v>1050</v>
      </c>
      <c r="F4829" s="28">
        <v>35689</v>
      </c>
      <c r="G4829" s="29">
        <v>0.56597222222222221</v>
      </c>
      <c r="H4829" s="28">
        <v>35689</v>
      </c>
      <c r="I4829" s="29">
        <v>0.59375</v>
      </c>
      <c r="J4829" s="27" t="s">
        <v>889</v>
      </c>
      <c r="K4829" s="27">
        <v>0.03</v>
      </c>
      <c r="L4829" s="27">
        <v>0</v>
      </c>
      <c r="M4829" s="27">
        <v>0.03</v>
      </c>
      <c r="N4829" s="27" t="s">
        <v>882</v>
      </c>
      <c r="O4829" s="30">
        <v>201603903</v>
      </c>
      <c r="P4829" s="22"/>
      <c r="Q4829" s="22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9"/>
    </row>
    <row r="4830" spans="1:29" x14ac:dyDescent="0.25">
      <c r="A4830" s="27">
        <v>1997</v>
      </c>
      <c r="B4830" s="27" t="s">
        <v>1784</v>
      </c>
      <c r="C4830" s="27" t="s">
        <v>676</v>
      </c>
      <c r="D4830" s="27" t="s">
        <v>891</v>
      </c>
      <c r="E4830" s="27" t="s">
        <v>806</v>
      </c>
      <c r="F4830" s="28">
        <v>35689</v>
      </c>
      <c r="G4830" s="29">
        <v>0.58333333333333337</v>
      </c>
      <c r="H4830" s="28">
        <v>35689</v>
      </c>
      <c r="I4830" s="29">
        <v>0.89583333333333337</v>
      </c>
      <c r="J4830" s="27" t="s">
        <v>889</v>
      </c>
      <c r="K4830" s="27">
        <v>5</v>
      </c>
      <c r="L4830" s="27">
        <v>0</v>
      </c>
      <c r="M4830" s="27">
        <v>5</v>
      </c>
      <c r="N4830" s="27" t="s">
        <v>882</v>
      </c>
      <c r="O4830" s="30">
        <v>201908209</v>
      </c>
      <c r="P4830" s="22"/>
      <c r="Q4830" s="22"/>
      <c r="R4830" s="16"/>
      <c r="S4830" s="16"/>
      <c r="T4830" s="16"/>
      <c r="U4830" s="16"/>
      <c r="V4830" s="16"/>
      <c r="W4830" s="16"/>
      <c r="X4830" s="16"/>
      <c r="Y4830" s="16"/>
      <c r="Z4830" s="16"/>
      <c r="AA4830" s="16"/>
      <c r="AB4830" s="16"/>
      <c r="AC4830" s="19"/>
    </row>
    <row r="4831" spans="1:29" x14ac:dyDescent="0.25">
      <c r="A4831" s="27">
        <v>1997</v>
      </c>
      <c r="B4831" s="27" t="s">
        <v>5123</v>
      </c>
      <c r="C4831" s="27" t="s">
        <v>674</v>
      </c>
      <c r="D4831" s="27" t="s">
        <v>853</v>
      </c>
      <c r="E4831" s="27" t="s">
        <v>770</v>
      </c>
      <c r="F4831" s="28">
        <v>35689</v>
      </c>
      <c r="G4831" s="29">
        <v>0.58333333333333337</v>
      </c>
      <c r="H4831" s="28">
        <v>35689</v>
      </c>
      <c r="I4831" s="29">
        <v>0.61458333333333337</v>
      </c>
      <c r="J4831" s="27" t="s">
        <v>889</v>
      </c>
      <c r="K4831" s="27">
        <v>0</v>
      </c>
      <c r="L4831" s="27">
        <v>0.01</v>
      </c>
      <c r="M4831" s="27">
        <v>0.01</v>
      </c>
      <c r="N4831" s="27" t="s">
        <v>882</v>
      </c>
      <c r="O4831" s="30">
        <v>202000166</v>
      </c>
      <c r="P4831" s="22"/>
      <c r="Q4831" s="22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9"/>
    </row>
    <row r="4832" spans="1:29" x14ac:dyDescent="0.25">
      <c r="A4832" s="27">
        <v>1997</v>
      </c>
      <c r="B4832" s="27" t="s">
        <v>1774</v>
      </c>
      <c r="C4832" s="27" t="s">
        <v>676</v>
      </c>
      <c r="D4832" s="27" t="s">
        <v>925</v>
      </c>
      <c r="E4832" s="27" t="s">
        <v>1762</v>
      </c>
      <c r="F4832" s="28">
        <v>35689</v>
      </c>
      <c r="G4832" s="29">
        <v>0.59027777777777779</v>
      </c>
      <c r="H4832" s="28">
        <v>35689</v>
      </c>
      <c r="I4832" s="29">
        <v>0.71875</v>
      </c>
      <c r="J4832" s="27" t="s">
        <v>889</v>
      </c>
      <c r="K4832" s="27">
        <v>0</v>
      </c>
      <c r="L4832" s="27">
        <v>1</v>
      </c>
      <c r="M4832" s="27">
        <v>1</v>
      </c>
      <c r="N4832" s="27" t="s">
        <v>882</v>
      </c>
      <c r="O4832" s="30">
        <v>201906883</v>
      </c>
      <c r="P4832" s="22"/>
      <c r="Q4832" s="22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9"/>
    </row>
    <row r="4833" spans="1:29" x14ac:dyDescent="0.25">
      <c r="A4833" s="27">
        <v>1997</v>
      </c>
      <c r="B4833" s="27" t="s">
        <v>5120</v>
      </c>
      <c r="C4833" s="27" t="s">
        <v>674</v>
      </c>
      <c r="D4833" s="27" t="s">
        <v>3859</v>
      </c>
      <c r="E4833" s="27" t="s">
        <v>3897</v>
      </c>
      <c r="F4833" s="28">
        <v>35689</v>
      </c>
      <c r="G4833" s="29">
        <v>0.59375</v>
      </c>
      <c r="H4833" s="28">
        <v>35689</v>
      </c>
      <c r="I4833" s="29">
        <v>0.60763888888888895</v>
      </c>
      <c r="J4833" s="27" t="s">
        <v>889</v>
      </c>
      <c r="K4833" s="27">
        <v>0</v>
      </c>
      <c r="L4833" s="27">
        <v>0.01</v>
      </c>
      <c r="M4833" s="27">
        <v>0.01</v>
      </c>
      <c r="N4833" s="27" t="s">
        <v>882</v>
      </c>
      <c r="O4833" s="30">
        <v>202102713</v>
      </c>
      <c r="P4833" s="22"/>
      <c r="Q4833" s="22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9"/>
    </row>
    <row r="4834" spans="1:29" x14ac:dyDescent="0.25">
      <c r="A4834" s="27">
        <v>1997</v>
      </c>
      <c r="B4834" s="27" t="s">
        <v>1786</v>
      </c>
      <c r="C4834" s="27" t="s">
        <v>676</v>
      </c>
      <c r="D4834" s="27" t="s">
        <v>905</v>
      </c>
      <c r="E4834" s="27" t="s">
        <v>821</v>
      </c>
      <c r="F4834" s="28">
        <v>35689</v>
      </c>
      <c r="G4834" s="29">
        <v>0.60763888888888895</v>
      </c>
      <c r="H4834" s="28">
        <v>35689</v>
      </c>
      <c r="I4834" s="29">
        <v>0.63541666666666663</v>
      </c>
      <c r="J4834" s="27" t="s">
        <v>889</v>
      </c>
      <c r="K4834" s="27">
        <v>0</v>
      </c>
      <c r="L4834" s="27">
        <v>0.05</v>
      </c>
      <c r="M4834" s="27">
        <v>0.05</v>
      </c>
      <c r="N4834" s="27" t="s">
        <v>882</v>
      </c>
      <c r="O4834" s="30">
        <v>201907619</v>
      </c>
      <c r="P4834" s="22"/>
      <c r="Q4834" s="22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9"/>
    </row>
    <row r="4835" spans="1:29" x14ac:dyDescent="0.25">
      <c r="A4835" s="27">
        <v>1997</v>
      </c>
      <c r="B4835" s="27" t="s">
        <v>5122</v>
      </c>
      <c r="C4835" s="27" t="s">
        <v>674</v>
      </c>
      <c r="D4835" s="27" t="s">
        <v>4988</v>
      </c>
      <c r="E4835" s="27" t="s">
        <v>3887</v>
      </c>
      <c r="F4835" s="28">
        <v>35689</v>
      </c>
      <c r="G4835" s="29">
        <v>0.63888888888888895</v>
      </c>
      <c r="H4835" s="28">
        <v>35689</v>
      </c>
      <c r="I4835" s="29">
        <v>0.6875</v>
      </c>
      <c r="J4835" s="27" t="s">
        <v>889</v>
      </c>
      <c r="K4835" s="27">
        <v>0</v>
      </c>
      <c r="L4835" s="27">
        <v>0.15</v>
      </c>
      <c r="M4835" s="27">
        <v>0.15</v>
      </c>
      <c r="N4835" s="27" t="s">
        <v>882</v>
      </c>
      <c r="O4835" s="30">
        <v>201506449</v>
      </c>
      <c r="P4835" s="22"/>
      <c r="Q4835" s="22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9"/>
    </row>
    <row r="4836" spans="1:29" x14ac:dyDescent="0.25">
      <c r="A4836" s="27">
        <v>1997</v>
      </c>
      <c r="B4836" s="27" t="s">
        <v>1778</v>
      </c>
      <c r="C4836" s="27" t="s">
        <v>676</v>
      </c>
      <c r="D4836" s="27" t="s">
        <v>901</v>
      </c>
      <c r="E4836" s="27" t="s">
        <v>1664</v>
      </c>
      <c r="F4836" s="28">
        <v>35689</v>
      </c>
      <c r="G4836" s="29">
        <v>0.66666666666666663</v>
      </c>
      <c r="H4836" s="28">
        <v>35689</v>
      </c>
      <c r="I4836" s="29">
        <v>0.74305555555555547</v>
      </c>
      <c r="J4836" s="27" t="s">
        <v>889</v>
      </c>
      <c r="K4836" s="27">
        <v>0</v>
      </c>
      <c r="L4836" s="27">
        <v>0.2</v>
      </c>
      <c r="M4836" s="27">
        <v>0.2</v>
      </c>
      <c r="N4836" s="27" t="s">
        <v>882</v>
      </c>
      <c r="O4836" s="30">
        <v>201904493</v>
      </c>
      <c r="P4836" s="22"/>
      <c r="Q4836" s="22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9"/>
    </row>
    <row r="4837" spans="1:29" x14ac:dyDescent="0.25">
      <c r="A4837" s="27">
        <v>1997</v>
      </c>
      <c r="B4837" s="27" t="s">
        <v>2717</v>
      </c>
      <c r="C4837" s="27" t="s">
        <v>2231</v>
      </c>
      <c r="D4837" s="27" t="s">
        <v>2276</v>
      </c>
      <c r="E4837" s="27" t="s">
        <v>2713</v>
      </c>
      <c r="F4837" s="28">
        <v>35689</v>
      </c>
      <c r="G4837" s="29">
        <v>0.67222222222222217</v>
      </c>
      <c r="H4837" s="28">
        <v>35689</v>
      </c>
      <c r="I4837" s="29">
        <v>0.70138888888888884</v>
      </c>
      <c r="J4837" s="27"/>
      <c r="K4837" s="27">
        <v>0</v>
      </c>
      <c r="L4837" s="27">
        <v>4.0000000000000001E-3</v>
      </c>
      <c r="M4837" s="27">
        <v>4.0000000000000001E-3</v>
      </c>
      <c r="N4837" s="27" t="s">
        <v>2163</v>
      </c>
      <c r="O4837" s="30">
        <v>202000138</v>
      </c>
      <c r="P4837" s="22"/>
      <c r="Q4837" s="22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9"/>
    </row>
    <row r="4838" spans="1:29" x14ac:dyDescent="0.25">
      <c r="A4838" s="27">
        <v>1997</v>
      </c>
      <c r="B4838" s="27" t="s">
        <v>1790</v>
      </c>
      <c r="C4838" s="27" t="s">
        <v>676</v>
      </c>
      <c r="D4838" s="27" t="s">
        <v>901</v>
      </c>
      <c r="E4838" s="27" t="s">
        <v>1013</v>
      </c>
      <c r="F4838" s="28">
        <v>35689</v>
      </c>
      <c r="G4838" s="29">
        <v>0.68402777777777779</v>
      </c>
      <c r="H4838" s="28">
        <v>35689</v>
      </c>
      <c r="I4838" s="29">
        <v>0.75347222222222221</v>
      </c>
      <c r="J4838" s="27" t="s">
        <v>889</v>
      </c>
      <c r="K4838" s="27">
        <v>0</v>
      </c>
      <c r="L4838" s="27">
        <v>0.2</v>
      </c>
      <c r="M4838" s="27">
        <v>0.2</v>
      </c>
      <c r="N4838" s="27" t="s">
        <v>882</v>
      </c>
      <c r="O4838" s="30">
        <v>202007463</v>
      </c>
      <c r="P4838" s="22"/>
      <c r="Q4838" s="22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9"/>
    </row>
    <row r="4839" spans="1:29" x14ac:dyDescent="0.25">
      <c r="A4839" s="27">
        <v>1997</v>
      </c>
      <c r="B4839" s="27" t="s">
        <v>1805</v>
      </c>
      <c r="C4839" s="27" t="s">
        <v>676</v>
      </c>
      <c r="D4839" s="27" t="s">
        <v>887</v>
      </c>
      <c r="E4839" s="27" t="s">
        <v>1117</v>
      </c>
      <c r="F4839" s="28">
        <v>35689</v>
      </c>
      <c r="G4839" s="29">
        <v>0.70486111111111116</v>
      </c>
      <c r="H4839" s="28">
        <v>35689</v>
      </c>
      <c r="I4839" s="29">
        <v>0.79513888888888884</v>
      </c>
      <c r="J4839" s="27" t="s">
        <v>889</v>
      </c>
      <c r="K4839" s="27">
        <v>0</v>
      </c>
      <c r="L4839" s="27">
        <v>0.15</v>
      </c>
      <c r="M4839" s="27">
        <v>0.15</v>
      </c>
      <c r="N4839" s="27" t="s">
        <v>882</v>
      </c>
      <c r="O4839" s="30">
        <v>201802653</v>
      </c>
      <c r="P4839" s="22"/>
      <c r="Q4839" s="22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9"/>
    </row>
    <row r="4840" spans="1:29" x14ac:dyDescent="0.25">
      <c r="A4840" s="27">
        <v>1997</v>
      </c>
      <c r="B4840" s="27" t="s">
        <v>5117</v>
      </c>
      <c r="C4840" s="27" t="s">
        <v>674</v>
      </c>
      <c r="D4840" s="27" t="s">
        <v>3859</v>
      </c>
      <c r="E4840" s="27" t="s">
        <v>3889</v>
      </c>
      <c r="F4840" s="28">
        <v>35689</v>
      </c>
      <c r="G4840" s="29">
        <v>0.70833333333333337</v>
      </c>
      <c r="H4840" s="28">
        <v>35689</v>
      </c>
      <c r="I4840" s="29">
        <v>0.75</v>
      </c>
      <c r="J4840" s="27" t="s">
        <v>889</v>
      </c>
      <c r="K4840" s="27">
        <v>0</v>
      </c>
      <c r="L4840" s="27">
        <v>0.03</v>
      </c>
      <c r="M4840" s="27">
        <v>0.03</v>
      </c>
      <c r="N4840" s="27" t="s">
        <v>882</v>
      </c>
      <c r="O4840" s="30">
        <v>201707234</v>
      </c>
      <c r="P4840" s="22"/>
      <c r="Q4840" s="22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9"/>
    </row>
    <row r="4841" spans="1:29" x14ac:dyDescent="0.25">
      <c r="A4841" s="27">
        <v>1997</v>
      </c>
      <c r="B4841" s="27" t="s">
        <v>5121</v>
      </c>
      <c r="C4841" s="27" t="s">
        <v>674</v>
      </c>
      <c r="D4841" s="27" t="s">
        <v>3827</v>
      </c>
      <c r="E4841" s="27" t="s">
        <v>3869</v>
      </c>
      <c r="F4841" s="28">
        <v>35689</v>
      </c>
      <c r="G4841" s="29">
        <v>0.72916666666666663</v>
      </c>
      <c r="H4841" s="28">
        <v>35689</v>
      </c>
      <c r="I4841" s="29">
        <v>0.79166666666666663</v>
      </c>
      <c r="J4841" s="27" t="s">
        <v>889</v>
      </c>
      <c r="K4841" s="27">
        <v>0</v>
      </c>
      <c r="L4841" s="27">
        <v>0.01</v>
      </c>
      <c r="M4841" s="27">
        <v>0.01</v>
      </c>
      <c r="N4841" s="27" t="s">
        <v>882</v>
      </c>
      <c r="O4841" s="30">
        <v>201700122</v>
      </c>
      <c r="P4841" s="22"/>
      <c r="Q4841" s="22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9"/>
    </row>
    <row r="4842" spans="1:29" x14ac:dyDescent="0.25">
      <c r="A4842" s="27">
        <v>1997</v>
      </c>
      <c r="B4842" s="27" t="s">
        <v>2718</v>
      </c>
      <c r="C4842" s="27" t="s">
        <v>2231</v>
      </c>
      <c r="D4842" s="27" t="s">
        <v>2246</v>
      </c>
      <c r="E4842" s="27" t="s">
        <v>2628</v>
      </c>
      <c r="F4842" s="28">
        <v>35689</v>
      </c>
      <c r="G4842" s="29">
        <v>0.76180555555555562</v>
      </c>
      <c r="H4842" s="28">
        <v>35689</v>
      </c>
      <c r="I4842" s="29">
        <v>0.80763888888888891</v>
      </c>
      <c r="J4842" s="27"/>
      <c r="K4842" s="27">
        <v>0.02</v>
      </c>
      <c r="L4842" s="27">
        <v>0</v>
      </c>
      <c r="M4842" s="27">
        <v>0.02</v>
      </c>
      <c r="N4842" s="27" t="s">
        <v>2163</v>
      </c>
      <c r="O4842" s="30">
        <v>201700493</v>
      </c>
      <c r="P4842" s="22"/>
      <c r="Q4842" s="22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9"/>
    </row>
    <row r="4843" spans="1:29" x14ac:dyDescent="0.25">
      <c r="A4843" s="27">
        <v>1997</v>
      </c>
      <c r="B4843" s="27" t="s">
        <v>1768</v>
      </c>
      <c r="C4843" s="27" t="s">
        <v>676</v>
      </c>
      <c r="D4843" s="27" t="s">
        <v>930</v>
      </c>
      <c r="E4843" s="27" t="s">
        <v>1573</v>
      </c>
      <c r="F4843" s="28">
        <v>35689</v>
      </c>
      <c r="G4843" s="29">
        <v>0.80555555555555547</v>
      </c>
      <c r="H4843" s="28">
        <v>35689</v>
      </c>
      <c r="I4843" s="29">
        <v>0.85069444444444453</v>
      </c>
      <c r="J4843" s="27" t="s">
        <v>889</v>
      </c>
      <c r="K4843" s="27">
        <v>0</v>
      </c>
      <c r="L4843" s="27">
        <v>0.1</v>
      </c>
      <c r="M4843" s="27">
        <v>0.1</v>
      </c>
      <c r="N4843" s="27" t="s">
        <v>882</v>
      </c>
      <c r="O4843" s="30">
        <v>201807609</v>
      </c>
      <c r="P4843" s="22"/>
      <c r="Q4843" s="22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9"/>
    </row>
    <row r="4844" spans="1:29" x14ac:dyDescent="0.25">
      <c r="A4844" s="27">
        <v>1997</v>
      </c>
      <c r="B4844" s="27" t="s">
        <v>1790</v>
      </c>
      <c r="C4844" s="27" t="s">
        <v>676</v>
      </c>
      <c r="D4844" s="27" t="s">
        <v>901</v>
      </c>
      <c r="E4844" s="27" t="s">
        <v>1013</v>
      </c>
      <c r="F4844" s="28">
        <v>35689</v>
      </c>
      <c r="G4844" s="29">
        <v>0.81597222222222221</v>
      </c>
      <c r="H4844" s="28">
        <v>35689</v>
      </c>
      <c r="I4844" s="29">
        <v>0.86805555555555547</v>
      </c>
      <c r="J4844" s="27" t="s">
        <v>889</v>
      </c>
      <c r="K4844" s="27">
        <v>0</v>
      </c>
      <c r="L4844" s="27">
        <v>0.3</v>
      </c>
      <c r="M4844" s="27">
        <v>0.3</v>
      </c>
      <c r="N4844" s="27" t="s">
        <v>882</v>
      </c>
      <c r="O4844" s="30">
        <v>202103367</v>
      </c>
      <c r="P4844" s="22"/>
      <c r="Q4844" s="22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9"/>
    </row>
    <row r="4845" spans="1:29" x14ac:dyDescent="0.25">
      <c r="A4845" s="27">
        <v>1997</v>
      </c>
      <c r="B4845" s="27" t="s">
        <v>2717</v>
      </c>
      <c r="C4845" s="27" t="s">
        <v>2231</v>
      </c>
      <c r="D4845" s="27" t="s">
        <v>2276</v>
      </c>
      <c r="E4845" s="27" t="s">
        <v>2713</v>
      </c>
      <c r="F4845" s="28">
        <v>35689</v>
      </c>
      <c r="G4845" s="29">
        <v>0.84027777777777779</v>
      </c>
      <c r="H4845" s="28">
        <v>35689</v>
      </c>
      <c r="I4845" s="29">
        <v>0.86041666666666661</v>
      </c>
      <c r="J4845" s="27" t="s">
        <v>889</v>
      </c>
      <c r="K4845" s="27">
        <v>0</v>
      </c>
      <c r="L4845" s="27">
        <v>1E-3</v>
      </c>
      <c r="M4845" s="27">
        <v>1E-3</v>
      </c>
      <c r="N4845" s="27" t="s">
        <v>882</v>
      </c>
      <c r="O4845" s="30">
        <v>201706083</v>
      </c>
      <c r="P4845" s="22"/>
      <c r="Q4845" s="22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9"/>
    </row>
    <row r="4846" spans="1:29" x14ac:dyDescent="0.25">
      <c r="A4846" s="27">
        <v>1997</v>
      </c>
      <c r="B4846" s="27" t="s">
        <v>1767</v>
      </c>
      <c r="C4846" s="27" t="s">
        <v>676</v>
      </c>
      <c r="D4846" s="27" t="s">
        <v>901</v>
      </c>
      <c r="E4846" s="27" t="s">
        <v>1666</v>
      </c>
      <c r="F4846" s="28">
        <v>35689</v>
      </c>
      <c r="G4846" s="29">
        <v>0.85069444444444453</v>
      </c>
      <c r="H4846" s="28">
        <v>35689</v>
      </c>
      <c r="I4846" s="29">
        <v>0.89236111111111116</v>
      </c>
      <c r="J4846" s="27" t="s">
        <v>889</v>
      </c>
      <c r="K4846" s="27">
        <v>0</v>
      </c>
      <c r="L4846" s="27">
        <v>0.05</v>
      </c>
      <c r="M4846" s="27">
        <v>0.05</v>
      </c>
      <c r="N4846" s="27" t="s">
        <v>882</v>
      </c>
      <c r="O4846" s="30">
        <v>201306340</v>
      </c>
      <c r="P4846" s="22"/>
      <c r="Q4846" s="22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9"/>
    </row>
    <row r="4847" spans="1:29" x14ac:dyDescent="0.25">
      <c r="A4847" s="27">
        <v>1997</v>
      </c>
      <c r="B4847" s="27" t="s">
        <v>5118</v>
      </c>
      <c r="C4847" s="27" t="s">
        <v>674</v>
      </c>
      <c r="D4847" s="27" t="s">
        <v>3841</v>
      </c>
      <c r="E4847" s="27" t="s">
        <v>3946</v>
      </c>
      <c r="F4847" s="28">
        <v>35689</v>
      </c>
      <c r="G4847" s="29">
        <v>0.87361111111111101</v>
      </c>
      <c r="H4847" s="28">
        <v>35689</v>
      </c>
      <c r="I4847" s="29">
        <v>0.90972222222222221</v>
      </c>
      <c r="J4847" s="27" t="s">
        <v>889</v>
      </c>
      <c r="K4847" s="27">
        <v>0</v>
      </c>
      <c r="L4847" s="27">
        <v>0.01</v>
      </c>
      <c r="M4847" s="27">
        <v>0.01</v>
      </c>
      <c r="N4847" s="27" t="s">
        <v>882</v>
      </c>
      <c r="O4847" s="30">
        <v>201904952</v>
      </c>
      <c r="P4847" s="22"/>
      <c r="Q4847" s="22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9"/>
    </row>
    <row r="4848" spans="1:29" x14ac:dyDescent="0.25">
      <c r="A4848" s="27">
        <v>1997</v>
      </c>
      <c r="B4848" s="27" t="s">
        <v>1775</v>
      </c>
      <c r="C4848" s="27" t="s">
        <v>676</v>
      </c>
      <c r="D4848" s="27" t="s">
        <v>901</v>
      </c>
      <c r="E4848" s="27" t="s">
        <v>1063</v>
      </c>
      <c r="F4848" s="28">
        <v>35689</v>
      </c>
      <c r="G4848" s="29">
        <v>0.90625</v>
      </c>
      <c r="H4848" s="28">
        <v>35689</v>
      </c>
      <c r="I4848" s="29">
        <v>0.94097222222222221</v>
      </c>
      <c r="J4848" s="27" t="s">
        <v>889</v>
      </c>
      <c r="K4848" s="27">
        <v>0</v>
      </c>
      <c r="L4848" s="27">
        <v>7.0000000000000007E-2</v>
      </c>
      <c r="M4848" s="27">
        <v>7.0000000000000007E-2</v>
      </c>
      <c r="N4848" s="27" t="s">
        <v>882</v>
      </c>
      <c r="O4848" s="30">
        <v>202007323</v>
      </c>
      <c r="P4848" s="22"/>
      <c r="Q4848" s="22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9"/>
    </row>
    <row r="4849" spans="1:29" x14ac:dyDescent="0.25">
      <c r="A4849" s="27">
        <v>1997</v>
      </c>
      <c r="B4849" s="27" t="s">
        <v>5116</v>
      </c>
      <c r="C4849" s="27" t="s">
        <v>674</v>
      </c>
      <c r="D4849" s="27" t="s">
        <v>752</v>
      </c>
      <c r="E4849" s="27" t="s">
        <v>4717</v>
      </c>
      <c r="F4849" s="28">
        <v>35689</v>
      </c>
      <c r="G4849" s="29">
        <v>0.96875</v>
      </c>
      <c r="H4849" s="28">
        <v>35690</v>
      </c>
      <c r="I4849" s="29">
        <v>3.8194444444444441E-2</v>
      </c>
      <c r="J4849" s="27" t="s">
        <v>889</v>
      </c>
      <c r="K4849" s="27">
        <v>0</v>
      </c>
      <c r="L4849" s="27">
        <v>0.5</v>
      </c>
      <c r="M4849" s="27">
        <v>0.5</v>
      </c>
      <c r="N4849" s="27" t="s">
        <v>882</v>
      </c>
      <c r="O4849" s="30">
        <v>201806802</v>
      </c>
      <c r="P4849" s="22"/>
      <c r="Q4849" s="22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9"/>
    </row>
    <row r="4850" spans="1:29" x14ac:dyDescent="0.25">
      <c r="A4850" s="27">
        <v>1997</v>
      </c>
      <c r="B4850" s="27" t="s">
        <v>1780</v>
      </c>
      <c r="C4850" s="27" t="s">
        <v>676</v>
      </c>
      <c r="D4850" s="27" t="s">
        <v>891</v>
      </c>
      <c r="E4850" s="27" t="s">
        <v>923</v>
      </c>
      <c r="F4850" s="28">
        <v>35689</v>
      </c>
      <c r="G4850" s="29">
        <v>0.99305555555555547</v>
      </c>
      <c r="H4850" s="28">
        <v>35690</v>
      </c>
      <c r="I4850" s="29">
        <v>4.5138888888888888E-2</v>
      </c>
      <c r="J4850" s="27" t="s">
        <v>889</v>
      </c>
      <c r="K4850" s="27">
        <v>0</v>
      </c>
      <c r="L4850" s="27">
        <v>0.05</v>
      </c>
      <c r="M4850" s="27">
        <v>0.05</v>
      </c>
      <c r="N4850" s="27" t="s">
        <v>882</v>
      </c>
      <c r="O4850" s="30">
        <v>201806392</v>
      </c>
      <c r="P4850" s="22"/>
      <c r="Q4850" s="22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9"/>
    </row>
    <row r="4851" spans="1:29" x14ac:dyDescent="0.25">
      <c r="A4851" s="27">
        <v>1997</v>
      </c>
      <c r="B4851" s="27" t="s">
        <v>5119</v>
      </c>
      <c r="C4851" s="27" t="s">
        <v>674</v>
      </c>
      <c r="D4851" s="27" t="s">
        <v>1248</v>
      </c>
      <c r="E4851" s="27" t="s">
        <v>835</v>
      </c>
      <c r="F4851" s="28">
        <v>35690</v>
      </c>
      <c r="G4851" s="29">
        <v>1.8749999999999999E-2</v>
      </c>
      <c r="H4851" s="28">
        <v>35690</v>
      </c>
      <c r="I4851" s="29">
        <v>7.2916666666666671E-2</v>
      </c>
      <c r="J4851" s="27" t="s">
        <v>889</v>
      </c>
      <c r="K4851" s="27">
        <v>0</v>
      </c>
      <c r="L4851" s="27">
        <v>0.1</v>
      </c>
      <c r="M4851" s="27">
        <v>0.1</v>
      </c>
      <c r="N4851" s="27" t="s">
        <v>882</v>
      </c>
      <c r="O4851" s="30">
        <v>202007531</v>
      </c>
      <c r="P4851" s="22"/>
      <c r="Q4851" s="22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9"/>
    </row>
    <row r="4852" spans="1:29" x14ac:dyDescent="0.25">
      <c r="A4852" s="27">
        <v>1997</v>
      </c>
      <c r="B4852" s="27" t="s">
        <v>1765</v>
      </c>
      <c r="C4852" s="27" t="s">
        <v>676</v>
      </c>
      <c r="D4852" s="27" t="s">
        <v>914</v>
      </c>
      <c r="E4852" s="27" t="s">
        <v>1710</v>
      </c>
      <c r="F4852" s="28">
        <v>35690</v>
      </c>
      <c r="G4852" s="29">
        <v>5.9027777777777783E-2</v>
      </c>
      <c r="H4852" s="28">
        <v>35690</v>
      </c>
      <c r="I4852" s="29">
        <v>0.12847222222222224</v>
      </c>
      <c r="J4852" s="27" t="s">
        <v>889</v>
      </c>
      <c r="K4852" s="27">
        <v>0</v>
      </c>
      <c r="L4852" s="27">
        <v>0.05</v>
      </c>
      <c r="M4852" s="27">
        <v>0.05</v>
      </c>
      <c r="N4852" s="27" t="s">
        <v>882</v>
      </c>
      <c r="O4852" s="30">
        <v>200703548</v>
      </c>
      <c r="P4852" s="22"/>
      <c r="Q4852" s="22"/>
      <c r="R4852" s="16"/>
      <c r="S4852" s="16"/>
      <c r="T4852" s="16"/>
      <c r="U4852" s="16"/>
      <c r="V4852" s="16"/>
      <c r="W4852" s="16"/>
      <c r="X4852" s="16"/>
      <c r="Y4852" s="16"/>
      <c r="Z4852" s="16"/>
      <c r="AA4852" s="16"/>
      <c r="AB4852" s="16"/>
      <c r="AC4852" s="19"/>
    </row>
    <row r="4853" spans="1:29" x14ac:dyDescent="0.25">
      <c r="A4853" s="27">
        <v>1997</v>
      </c>
      <c r="B4853" s="27" t="s">
        <v>1773</v>
      </c>
      <c r="C4853" s="27" t="s">
        <v>676</v>
      </c>
      <c r="D4853" s="27" t="s">
        <v>898</v>
      </c>
      <c r="E4853" s="27" t="s">
        <v>734</v>
      </c>
      <c r="F4853" s="28">
        <v>35690</v>
      </c>
      <c r="G4853" s="29">
        <v>0.21875</v>
      </c>
      <c r="H4853" s="28">
        <v>35690</v>
      </c>
      <c r="I4853" s="29">
        <v>0.30555555555555552</v>
      </c>
      <c r="J4853" s="27" t="s">
        <v>889</v>
      </c>
      <c r="K4853" s="27">
        <v>0.1</v>
      </c>
      <c r="L4853" s="27">
        <v>0</v>
      </c>
      <c r="M4853" s="27">
        <v>0.1</v>
      </c>
      <c r="N4853" s="27" t="s">
        <v>882</v>
      </c>
      <c r="O4853" s="30">
        <v>202007485</v>
      </c>
      <c r="P4853" s="22"/>
      <c r="Q4853" s="22"/>
      <c r="R4853" s="16"/>
      <c r="S4853" s="16"/>
      <c r="T4853" s="16"/>
      <c r="U4853" s="16"/>
      <c r="V4853" s="16"/>
      <c r="W4853" s="16"/>
      <c r="X4853" s="16"/>
      <c r="Y4853" s="16"/>
      <c r="Z4853" s="16"/>
      <c r="AA4853" s="16"/>
      <c r="AB4853" s="16"/>
      <c r="AC4853" s="19"/>
    </row>
    <row r="4854" spans="1:29" x14ac:dyDescent="0.25">
      <c r="A4854" s="27">
        <v>1997</v>
      </c>
      <c r="B4854" s="27" t="s">
        <v>5113</v>
      </c>
      <c r="C4854" s="27" t="s">
        <v>674</v>
      </c>
      <c r="D4854" s="27" t="s">
        <v>3933</v>
      </c>
      <c r="E4854" s="27" t="s">
        <v>4230</v>
      </c>
      <c r="F4854" s="28">
        <v>35690</v>
      </c>
      <c r="G4854" s="29">
        <v>0.47916666666666669</v>
      </c>
      <c r="H4854" s="28">
        <v>35690</v>
      </c>
      <c r="I4854" s="29">
        <v>0.50347222222222221</v>
      </c>
      <c r="J4854" s="27" t="s">
        <v>889</v>
      </c>
      <c r="K4854" s="27">
        <v>0</v>
      </c>
      <c r="L4854" s="27">
        <v>0.03</v>
      </c>
      <c r="M4854" s="27">
        <v>0.03</v>
      </c>
      <c r="N4854" s="27" t="s">
        <v>882</v>
      </c>
      <c r="O4854" s="30">
        <v>201003016</v>
      </c>
      <c r="P4854" s="22"/>
      <c r="Q4854" s="22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9"/>
    </row>
    <row r="4855" spans="1:29" x14ac:dyDescent="0.25">
      <c r="A4855" s="27">
        <v>1997</v>
      </c>
      <c r="B4855" s="27" t="s">
        <v>1773</v>
      </c>
      <c r="C4855" s="27" t="s">
        <v>676</v>
      </c>
      <c r="D4855" s="27" t="s">
        <v>898</v>
      </c>
      <c r="E4855" s="27" t="s">
        <v>734</v>
      </c>
      <c r="F4855" s="28">
        <v>35690</v>
      </c>
      <c r="G4855" s="29">
        <v>0.55208333333333337</v>
      </c>
      <c r="H4855" s="28">
        <v>35690</v>
      </c>
      <c r="I4855" s="29">
        <v>0.77083333333333337</v>
      </c>
      <c r="J4855" s="27" t="s">
        <v>889</v>
      </c>
      <c r="K4855" s="27">
        <v>0.04</v>
      </c>
      <c r="L4855" s="27">
        <v>0</v>
      </c>
      <c r="M4855" s="27">
        <v>0.04</v>
      </c>
      <c r="N4855" s="27" t="s">
        <v>882</v>
      </c>
      <c r="O4855" s="30">
        <v>201806391</v>
      </c>
      <c r="P4855" s="22"/>
      <c r="Q4855" s="22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9"/>
    </row>
    <row r="4856" spans="1:29" x14ac:dyDescent="0.25">
      <c r="A4856" s="27">
        <v>1997</v>
      </c>
      <c r="B4856" s="27" t="s">
        <v>1768</v>
      </c>
      <c r="C4856" s="27" t="s">
        <v>676</v>
      </c>
      <c r="D4856" s="27" t="s">
        <v>930</v>
      </c>
      <c r="E4856" s="27" t="s">
        <v>1573</v>
      </c>
      <c r="F4856" s="28">
        <v>35690</v>
      </c>
      <c r="G4856" s="29">
        <v>0.57986111111111105</v>
      </c>
      <c r="H4856" s="28">
        <v>35690</v>
      </c>
      <c r="I4856" s="29">
        <v>0.64236111111111105</v>
      </c>
      <c r="J4856" s="27" t="s">
        <v>889</v>
      </c>
      <c r="K4856" s="27">
        <v>0</v>
      </c>
      <c r="L4856" s="27">
        <v>0.1</v>
      </c>
      <c r="M4856" s="27">
        <v>0.1</v>
      </c>
      <c r="N4856" s="27" t="s">
        <v>882</v>
      </c>
      <c r="O4856" s="30">
        <v>201406189</v>
      </c>
      <c r="P4856" s="22"/>
      <c r="Q4856" s="22"/>
      <c r="R4856" s="16"/>
      <c r="S4856" s="16"/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9"/>
    </row>
    <row r="4857" spans="1:29" x14ac:dyDescent="0.25">
      <c r="A4857" s="27">
        <v>1997</v>
      </c>
      <c r="B4857" s="27" t="s">
        <v>5113</v>
      </c>
      <c r="C4857" s="27" t="s">
        <v>674</v>
      </c>
      <c r="D4857" s="27" t="s">
        <v>3933</v>
      </c>
      <c r="E4857" s="27" t="s">
        <v>4230</v>
      </c>
      <c r="F4857" s="28">
        <v>35690</v>
      </c>
      <c r="G4857" s="29">
        <v>0.59722222222222221</v>
      </c>
      <c r="H4857" s="28">
        <v>35690</v>
      </c>
      <c r="I4857" s="29">
        <v>0.70833333333333337</v>
      </c>
      <c r="J4857" s="27" t="s">
        <v>889</v>
      </c>
      <c r="K4857" s="27">
        <v>0</v>
      </c>
      <c r="L4857" s="27">
        <v>0.1</v>
      </c>
      <c r="M4857" s="27">
        <v>0.1</v>
      </c>
      <c r="N4857" s="27" t="s">
        <v>882</v>
      </c>
      <c r="O4857" s="30">
        <v>201700101</v>
      </c>
      <c r="P4857" s="22"/>
      <c r="Q4857" s="22"/>
      <c r="R4857" s="16"/>
      <c r="S4857" s="16"/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9"/>
    </row>
    <row r="4858" spans="1:29" x14ac:dyDescent="0.25">
      <c r="A4858" s="27">
        <v>1997</v>
      </c>
      <c r="B4858" s="27" t="s">
        <v>2712</v>
      </c>
      <c r="C4858" s="27" t="s">
        <v>2231</v>
      </c>
      <c r="D4858" s="27" t="s">
        <v>2276</v>
      </c>
      <c r="E4858" s="27" t="s">
        <v>2713</v>
      </c>
      <c r="F4858" s="28">
        <v>35690</v>
      </c>
      <c r="G4858" s="29">
        <v>0.60416666666666663</v>
      </c>
      <c r="H4858" s="28">
        <v>35690</v>
      </c>
      <c r="I4858" s="29">
        <v>0.80555555555555547</v>
      </c>
      <c r="J4858" s="27"/>
      <c r="K4858" s="27">
        <v>0.6</v>
      </c>
      <c r="L4858" s="27">
        <v>0</v>
      </c>
      <c r="M4858" s="27">
        <v>0.6</v>
      </c>
      <c r="N4858" s="27" t="s">
        <v>2163</v>
      </c>
      <c r="O4858" s="30">
        <v>202007398</v>
      </c>
      <c r="P4858" s="22"/>
      <c r="Q4858" s="22"/>
      <c r="R4858" s="16"/>
      <c r="S4858" s="16"/>
      <c r="T4858" s="16"/>
      <c r="U4858" s="16"/>
      <c r="V4858" s="16"/>
      <c r="W4858" s="16"/>
      <c r="X4858" s="16"/>
      <c r="Y4858" s="16"/>
      <c r="Z4858" s="16"/>
      <c r="AA4858" s="16"/>
      <c r="AB4858" s="16"/>
      <c r="AC4858" s="19"/>
    </row>
    <row r="4859" spans="1:29" x14ac:dyDescent="0.25">
      <c r="A4859" s="27">
        <v>1997</v>
      </c>
      <c r="B4859" s="27" t="s">
        <v>2709</v>
      </c>
      <c r="C4859" s="27" t="s">
        <v>2231</v>
      </c>
      <c r="D4859" s="27" t="s">
        <v>2576</v>
      </c>
      <c r="E4859" s="27" t="s">
        <v>790</v>
      </c>
      <c r="F4859" s="28">
        <v>35690</v>
      </c>
      <c r="G4859" s="29">
        <v>0.61805555555555558</v>
      </c>
      <c r="H4859" s="28">
        <v>35690</v>
      </c>
      <c r="I4859" s="29">
        <v>0.69444444444444453</v>
      </c>
      <c r="J4859" s="27"/>
      <c r="K4859" s="27">
        <v>0</v>
      </c>
      <c r="L4859" s="27">
        <v>0.01</v>
      </c>
      <c r="M4859" s="27">
        <v>0.01</v>
      </c>
      <c r="N4859" s="27" t="s">
        <v>2163</v>
      </c>
      <c r="O4859" s="30">
        <v>201606703</v>
      </c>
      <c r="P4859" s="22"/>
      <c r="Q4859" s="22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9"/>
    </row>
    <row r="4860" spans="1:29" x14ac:dyDescent="0.25">
      <c r="A4860" s="27">
        <v>1997</v>
      </c>
      <c r="B4860" s="27" t="s">
        <v>1772</v>
      </c>
      <c r="C4860" s="27" t="s">
        <v>676</v>
      </c>
      <c r="D4860" s="27" t="s">
        <v>991</v>
      </c>
      <c r="E4860" s="27" t="s">
        <v>1124</v>
      </c>
      <c r="F4860" s="28">
        <v>35690</v>
      </c>
      <c r="G4860" s="29">
        <v>0.62847222222222221</v>
      </c>
      <c r="H4860" s="28">
        <v>35690</v>
      </c>
      <c r="I4860" s="29">
        <v>0.71527777777777779</v>
      </c>
      <c r="J4860" s="27" t="s">
        <v>889</v>
      </c>
      <c r="K4860" s="27">
        <v>0</v>
      </c>
      <c r="L4860" s="27">
        <v>0.5</v>
      </c>
      <c r="M4860" s="27">
        <v>0.5</v>
      </c>
      <c r="N4860" s="27" t="s">
        <v>882</v>
      </c>
      <c r="O4860" s="30">
        <v>201906910</v>
      </c>
      <c r="P4860" s="22"/>
      <c r="Q4860" s="22"/>
      <c r="R4860" s="16"/>
      <c r="S4860" s="16"/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9"/>
    </row>
    <row r="4861" spans="1:29" x14ac:dyDescent="0.25">
      <c r="A4861" s="27">
        <v>1997</v>
      </c>
      <c r="B4861" s="27" t="s">
        <v>1769</v>
      </c>
      <c r="C4861" s="27" t="s">
        <v>676</v>
      </c>
      <c r="D4861" s="27" t="s">
        <v>901</v>
      </c>
      <c r="E4861" s="27" t="s">
        <v>1770</v>
      </c>
      <c r="F4861" s="28">
        <v>35690</v>
      </c>
      <c r="G4861" s="29">
        <v>0.65347222222222223</v>
      </c>
      <c r="H4861" s="28">
        <v>35690</v>
      </c>
      <c r="I4861" s="29">
        <v>0.78125</v>
      </c>
      <c r="J4861" s="27" t="s">
        <v>889</v>
      </c>
      <c r="K4861" s="27">
        <v>0</v>
      </c>
      <c r="L4861" s="27">
        <v>0.8</v>
      </c>
      <c r="M4861" s="27">
        <v>0.8</v>
      </c>
      <c r="N4861" s="27" t="s">
        <v>882</v>
      </c>
      <c r="O4861" s="30">
        <v>202007568</v>
      </c>
      <c r="P4861" s="22"/>
      <c r="Q4861" s="22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9"/>
    </row>
    <row r="4862" spans="1:29" x14ac:dyDescent="0.25">
      <c r="A4862" s="27">
        <v>1997</v>
      </c>
      <c r="B4862" s="27" t="s">
        <v>1761</v>
      </c>
      <c r="C4862" s="27" t="s">
        <v>676</v>
      </c>
      <c r="D4862" s="27" t="s">
        <v>925</v>
      </c>
      <c r="E4862" s="27" t="s">
        <v>1762</v>
      </c>
      <c r="F4862" s="28">
        <v>35690</v>
      </c>
      <c r="G4862" s="29">
        <v>0.69374999999999998</v>
      </c>
      <c r="H4862" s="28">
        <v>35690</v>
      </c>
      <c r="I4862" s="29">
        <v>0.74305555555555547</v>
      </c>
      <c r="J4862" s="27" t="s">
        <v>889</v>
      </c>
      <c r="K4862" s="27">
        <v>0</v>
      </c>
      <c r="L4862" s="27">
        <v>0.05</v>
      </c>
      <c r="M4862" s="27">
        <v>0.05</v>
      </c>
      <c r="N4862" s="27" t="s">
        <v>882</v>
      </c>
      <c r="O4862" s="30">
        <v>201906750</v>
      </c>
      <c r="P4862" s="22"/>
      <c r="Q4862" s="22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9"/>
    </row>
    <row r="4863" spans="1:29" x14ac:dyDescent="0.25">
      <c r="A4863" s="27">
        <v>1997</v>
      </c>
      <c r="B4863" s="27" t="s">
        <v>1766</v>
      </c>
      <c r="C4863" s="27" t="s">
        <v>676</v>
      </c>
      <c r="D4863" s="27" t="s">
        <v>901</v>
      </c>
      <c r="E4863" s="27" t="s">
        <v>1377</v>
      </c>
      <c r="F4863" s="28">
        <v>35690</v>
      </c>
      <c r="G4863" s="29">
        <v>0.71875</v>
      </c>
      <c r="H4863" s="28">
        <v>35690</v>
      </c>
      <c r="I4863" s="29">
        <v>0.75</v>
      </c>
      <c r="J4863" s="27" t="s">
        <v>889</v>
      </c>
      <c r="K4863" s="27">
        <v>0</v>
      </c>
      <c r="L4863" s="27">
        <v>0.1</v>
      </c>
      <c r="M4863" s="27">
        <v>0.1</v>
      </c>
      <c r="N4863" s="27" t="s">
        <v>882</v>
      </c>
      <c r="O4863" s="30">
        <v>201806167</v>
      </c>
      <c r="P4863" s="22"/>
      <c r="Q4863" s="22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9"/>
    </row>
    <row r="4864" spans="1:29" x14ac:dyDescent="0.25">
      <c r="A4864" s="27">
        <v>1997</v>
      </c>
      <c r="B4864" s="27" t="s">
        <v>5108</v>
      </c>
      <c r="C4864" s="27" t="s">
        <v>674</v>
      </c>
      <c r="D4864" s="27" t="s">
        <v>4988</v>
      </c>
      <c r="E4864" s="27" t="s">
        <v>3865</v>
      </c>
      <c r="F4864" s="28">
        <v>35690</v>
      </c>
      <c r="G4864" s="29">
        <v>0.81944444444444453</v>
      </c>
      <c r="H4864" s="28">
        <v>35690</v>
      </c>
      <c r="I4864" s="29">
        <v>0.83333333333333337</v>
      </c>
      <c r="J4864" s="27" t="s">
        <v>889</v>
      </c>
      <c r="K4864" s="27">
        <v>0</v>
      </c>
      <c r="L4864" s="27">
        <v>0.01</v>
      </c>
      <c r="M4864" s="27">
        <v>0.01</v>
      </c>
      <c r="N4864" s="27" t="s">
        <v>882</v>
      </c>
      <c r="O4864" s="30">
        <v>201806082</v>
      </c>
      <c r="P4864" s="22"/>
      <c r="Q4864" s="22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9"/>
    </row>
    <row r="4865" spans="1:29" x14ac:dyDescent="0.25">
      <c r="A4865" s="27">
        <v>1997</v>
      </c>
      <c r="B4865" s="27" t="s">
        <v>1766</v>
      </c>
      <c r="C4865" s="27" t="s">
        <v>676</v>
      </c>
      <c r="D4865" s="27" t="s">
        <v>901</v>
      </c>
      <c r="E4865" s="27" t="s">
        <v>1377</v>
      </c>
      <c r="F4865" s="28">
        <v>35690</v>
      </c>
      <c r="G4865" s="29">
        <v>0.82638888888888884</v>
      </c>
      <c r="H4865" s="28">
        <v>35690</v>
      </c>
      <c r="I4865" s="29">
        <v>0.91666666666666663</v>
      </c>
      <c r="J4865" s="27" t="s">
        <v>889</v>
      </c>
      <c r="K4865" s="27">
        <v>0</v>
      </c>
      <c r="L4865" s="27">
        <v>0.5</v>
      </c>
      <c r="M4865" s="27">
        <v>0.5</v>
      </c>
      <c r="N4865" s="27" t="s">
        <v>882</v>
      </c>
      <c r="O4865" s="30">
        <v>202008126</v>
      </c>
      <c r="P4865" s="22"/>
      <c r="Q4865" s="22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9"/>
    </row>
    <row r="4866" spans="1:29" x14ac:dyDescent="0.25">
      <c r="A4866" s="27">
        <v>1997</v>
      </c>
      <c r="B4866" s="27" t="s">
        <v>5114</v>
      </c>
      <c r="C4866" s="27" t="s">
        <v>674</v>
      </c>
      <c r="D4866" s="27" t="s">
        <v>853</v>
      </c>
      <c r="E4866" s="27" t="s">
        <v>819</v>
      </c>
      <c r="F4866" s="28">
        <v>35690</v>
      </c>
      <c r="G4866" s="29">
        <v>0.88194444444444453</v>
      </c>
      <c r="H4866" s="28">
        <v>35690</v>
      </c>
      <c r="I4866" s="29">
        <v>0.93055555555555547</v>
      </c>
      <c r="J4866" s="27" t="s">
        <v>889</v>
      </c>
      <c r="K4866" s="27">
        <v>0</v>
      </c>
      <c r="L4866" s="27">
        <v>0.15</v>
      </c>
      <c r="M4866" s="27">
        <v>0.15</v>
      </c>
      <c r="N4866" s="27" t="s">
        <v>882</v>
      </c>
      <c r="O4866" s="30">
        <v>201904649</v>
      </c>
      <c r="P4866" s="22"/>
      <c r="Q4866" s="22"/>
      <c r="R4866" s="16"/>
      <c r="S4866" s="16"/>
      <c r="T4866" s="16"/>
      <c r="U4866" s="16"/>
      <c r="V4866" s="16"/>
      <c r="W4866" s="16"/>
      <c r="X4866" s="16"/>
      <c r="Y4866" s="16"/>
      <c r="Z4866" s="16"/>
      <c r="AA4866" s="16"/>
      <c r="AB4866" s="16"/>
      <c r="AC4866" s="19"/>
    </row>
    <row r="4867" spans="1:29" x14ac:dyDescent="0.25">
      <c r="A4867" s="27">
        <v>1997</v>
      </c>
      <c r="B4867" s="27" t="s">
        <v>1790</v>
      </c>
      <c r="C4867" s="27" t="s">
        <v>676</v>
      </c>
      <c r="D4867" s="27" t="s">
        <v>901</v>
      </c>
      <c r="E4867" s="27" t="s">
        <v>1013</v>
      </c>
      <c r="F4867" s="28">
        <v>35690</v>
      </c>
      <c r="G4867" s="29">
        <v>0.92013888888888884</v>
      </c>
      <c r="H4867" s="28">
        <v>35690</v>
      </c>
      <c r="I4867" s="29">
        <v>0.94444444444444453</v>
      </c>
      <c r="J4867" s="27" t="s">
        <v>889</v>
      </c>
      <c r="K4867" s="27">
        <v>0</v>
      </c>
      <c r="L4867" s="27">
        <v>0.1</v>
      </c>
      <c r="M4867" s="27">
        <v>0.1</v>
      </c>
      <c r="N4867" s="27" t="s">
        <v>882</v>
      </c>
      <c r="O4867" s="30">
        <v>201806820</v>
      </c>
      <c r="P4867" s="22"/>
      <c r="Q4867" s="22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9"/>
    </row>
    <row r="4868" spans="1:29" x14ac:dyDescent="0.25">
      <c r="A4868" s="27">
        <v>1997</v>
      </c>
      <c r="B4868" s="27" t="s">
        <v>5118</v>
      </c>
      <c r="C4868" s="27" t="s">
        <v>674</v>
      </c>
      <c r="D4868" s="27" t="s">
        <v>3841</v>
      </c>
      <c r="E4868" s="27" t="s">
        <v>3946</v>
      </c>
      <c r="F4868" s="28">
        <v>35690</v>
      </c>
      <c r="G4868" s="29">
        <v>0.9375</v>
      </c>
      <c r="H4868" s="28">
        <v>35690</v>
      </c>
      <c r="I4868" s="29">
        <v>0.99305555555555547</v>
      </c>
      <c r="J4868" s="27" t="s">
        <v>889</v>
      </c>
      <c r="K4868" s="27">
        <v>0</v>
      </c>
      <c r="L4868" s="27">
        <v>0.1</v>
      </c>
      <c r="M4868" s="27">
        <v>0.1</v>
      </c>
      <c r="N4868" s="27" t="s">
        <v>882</v>
      </c>
      <c r="O4868" s="30">
        <v>201704658</v>
      </c>
      <c r="P4868" s="22"/>
      <c r="Q4868" s="22"/>
      <c r="R4868" s="16"/>
      <c r="S4868" s="16"/>
      <c r="T4868" s="16"/>
      <c r="U4868" s="16"/>
      <c r="V4868" s="16"/>
      <c r="W4868" s="16"/>
      <c r="X4868" s="16"/>
      <c r="Y4868" s="16"/>
      <c r="Z4868" s="16"/>
      <c r="AA4868" s="16"/>
      <c r="AB4868" s="16"/>
      <c r="AC4868" s="19"/>
    </row>
    <row r="4869" spans="1:29" x14ac:dyDescent="0.25">
      <c r="A4869" s="27">
        <v>1997</v>
      </c>
      <c r="B4869" s="27" t="s">
        <v>1766</v>
      </c>
      <c r="C4869" s="27" t="s">
        <v>676</v>
      </c>
      <c r="D4869" s="27" t="s">
        <v>901</v>
      </c>
      <c r="E4869" s="27" t="s">
        <v>1377</v>
      </c>
      <c r="F4869" s="28">
        <v>35690</v>
      </c>
      <c r="G4869" s="29">
        <v>0.98958333333333337</v>
      </c>
      <c r="H4869" s="28">
        <v>35691</v>
      </c>
      <c r="I4869" s="29">
        <v>1.7361111111111112E-2</v>
      </c>
      <c r="J4869" s="27" t="s">
        <v>889</v>
      </c>
      <c r="K4869" s="27">
        <v>0</v>
      </c>
      <c r="L4869" s="27">
        <v>0.1</v>
      </c>
      <c r="M4869" s="27">
        <v>0.1</v>
      </c>
      <c r="N4869" s="27" t="s">
        <v>882</v>
      </c>
      <c r="O4869" s="30">
        <v>202006094</v>
      </c>
      <c r="P4869" s="22"/>
      <c r="Q4869" s="22"/>
      <c r="R4869" s="16"/>
      <c r="S4869" s="16"/>
      <c r="T4869" s="16"/>
      <c r="U4869" s="16"/>
      <c r="V4869" s="16"/>
      <c r="W4869" s="16"/>
      <c r="X4869" s="16"/>
      <c r="Y4869" s="16"/>
      <c r="Z4869" s="16"/>
      <c r="AA4869" s="16"/>
      <c r="AB4869" s="16"/>
      <c r="AC4869" s="19"/>
    </row>
    <row r="4870" spans="1:29" x14ac:dyDescent="0.25">
      <c r="A4870" s="27">
        <v>1997</v>
      </c>
      <c r="B4870" s="27" t="s">
        <v>1768</v>
      </c>
      <c r="C4870" s="27" t="s">
        <v>676</v>
      </c>
      <c r="D4870" s="27" t="s">
        <v>930</v>
      </c>
      <c r="E4870" s="27" t="s">
        <v>1573</v>
      </c>
      <c r="F4870" s="28">
        <v>35691</v>
      </c>
      <c r="G4870" s="29">
        <v>0</v>
      </c>
      <c r="H4870" s="28">
        <v>35691</v>
      </c>
      <c r="I4870" s="29">
        <v>6.9444444444444434E-2</v>
      </c>
      <c r="J4870" s="27" t="s">
        <v>889</v>
      </c>
      <c r="K4870" s="27">
        <v>0</v>
      </c>
      <c r="L4870" s="27">
        <v>0.01</v>
      </c>
      <c r="M4870" s="27">
        <v>0.01</v>
      </c>
      <c r="N4870" s="27" t="s">
        <v>882</v>
      </c>
      <c r="O4870" s="30">
        <v>201706253</v>
      </c>
      <c r="P4870" s="22"/>
      <c r="Q4870" s="22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9"/>
    </row>
    <row r="4871" spans="1:29" x14ac:dyDescent="0.25">
      <c r="A4871" s="27">
        <v>1997</v>
      </c>
      <c r="B4871" s="27" t="s">
        <v>5105</v>
      </c>
      <c r="C4871" s="27" t="s">
        <v>674</v>
      </c>
      <c r="D4871" s="27" t="s">
        <v>3841</v>
      </c>
      <c r="E4871" s="27" t="s">
        <v>3969</v>
      </c>
      <c r="F4871" s="28">
        <v>35691</v>
      </c>
      <c r="G4871" s="29">
        <v>9.7222222222222224E-2</v>
      </c>
      <c r="H4871" s="28">
        <v>35691</v>
      </c>
      <c r="I4871" s="29">
        <v>0.15625</v>
      </c>
      <c r="J4871" s="27" t="s">
        <v>889</v>
      </c>
      <c r="K4871" s="27">
        <v>0</v>
      </c>
      <c r="L4871" s="27">
        <v>0.02</v>
      </c>
      <c r="M4871" s="27">
        <v>0.02</v>
      </c>
      <c r="N4871" s="27" t="s">
        <v>882</v>
      </c>
      <c r="O4871" s="30">
        <v>201507838</v>
      </c>
      <c r="P4871" s="22"/>
      <c r="Q4871" s="22"/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9"/>
    </row>
    <row r="4872" spans="1:29" x14ac:dyDescent="0.25">
      <c r="A4872" s="27">
        <v>1997</v>
      </c>
      <c r="B4872" s="27" t="s">
        <v>5109</v>
      </c>
      <c r="C4872" s="27" t="s">
        <v>674</v>
      </c>
      <c r="D4872" s="27" t="s">
        <v>3830</v>
      </c>
      <c r="E4872" s="27" t="s">
        <v>805</v>
      </c>
      <c r="F4872" s="28">
        <v>35691</v>
      </c>
      <c r="G4872" s="29">
        <v>0.17291666666666669</v>
      </c>
      <c r="H4872" s="28">
        <v>35691</v>
      </c>
      <c r="I4872" s="29">
        <v>0.20486111111111113</v>
      </c>
      <c r="J4872" s="27" t="s">
        <v>889</v>
      </c>
      <c r="K4872" s="27">
        <v>0</v>
      </c>
      <c r="L4872" s="27">
        <v>0.1</v>
      </c>
      <c r="M4872" s="27">
        <v>0.1</v>
      </c>
      <c r="N4872" s="27" t="s">
        <v>882</v>
      </c>
      <c r="O4872" s="30">
        <v>202005097</v>
      </c>
      <c r="P4872" s="22"/>
      <c r="Q4872" s="22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9"/>
    </row>
    <row r="4873" spans="1:29" x14ac:dyDescent="0.25">
      <c r="A4873" s="27">
        <v>1997</v>
      </c>
      <c r="B4873" s="27" t="s">
        <v>1769</v>
      </c>
      <c r="C4873" s="27" t="s">
        <v>676</v>
      </c>
      <c r="D4873" s="27" t="s">
        <v>901</v>
      </c>
      <c r="E4873" s="27" t="s">
        <v>1770</v>
      </c>
      <c r="F4873" s="28">
        <v>35691</v>
      </c>
      <c r="G4873" s="29">
        <v>0.19999999999999998</v>
      </c>
      <c r="H4873" s="28">
        <v>35691</v>
      </c>
      <c r="I4873" s="29">
        <v>0.29375000000000001</v>
      </c>
      <c r="J4873" s="27" t="s">
        <v>889</v>
      </c>
      <c r="K4873" s="27">
        <v>0</v>
      </c>
      <c r="L4873" s="27">
        <v>0.5</v>
      </c>
      <c r="M4873" s="27">
        <v>0.5</v>
      </c>
      <c r="N4873" s="27" t="s">
        <v>882</v>
      </c>
      <c r="O4873" s="30">
        <v>202008127</v>
      </c>
      <c r="P4873" s="22"/>
      <c r="Q4873" s="22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9"/>
    </row>
    <row r="4874" spans="1:29" x14ac:dyDescent="0.25">
      <c r="A4874" s="27">
        <v>1997</v>
      </c>
      <c r="B4874" s="27" t="s">
        <v>5107</v>
      </c>
      <c r="C4874" s="27" t="s">
        <v>674</v>
      </c>
      <c r="D4874" s="27" t="s">
        <v>4049</v>
      </c>
      <c r="E4874" s="27" t="s">
        <v>4335</v>
      </c>
      <c r="F4874" s="28">
        <v>35691</v>
      </c>
      <c r="G4874" s="29">
        <v>0.40277777777777773</v>
      </c>
      <c r="H4874" s="28">
        <v>35691</v>
      </c>
      <c r="I4874" s="29">
        <v>0.4375</v>
      </c>
      <c r="J4874" s="27" t="s">
        <v>889</v>
      </c>
      <c r="K4874" s="27">
        <v>0</v>
      </c>
      <c r="L4874" s="27">
        <v>0.05</v>
      </c>
      <c r="M4874" s="27">
        <v>0.05</v>
      </c>
      <c r="N4874" s="27" t="s">
        <v>882</v>
      </c>
      <c r="O4874" s="30">
        <v>202004324</v>
      </c>
      <c r="P4874" s="22"/>
      <c r="Q4874" s="22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9"/>
    </row>
    <row r="4875" spans="1:29" x14ac:dyDescent="0.25">
      <c r="A4875" s="27">
        <v>1997</v>
      </c>
      <c r="B4875" s="27" t="s">
        <v>1754</v>
      </c>
      <c r="C4875" s="27" t="s">
        <v>676</v>
      </c>
      <c r="D4875" s="27" t="s">
        <v>898</v>
      </c>
      <c r="E4875" s="27" t="s">
        <v>1616</v>
      </c>
      <c r="F4875" s="28">
        <v>35691</v>
      </c>
      <c r="G4875" s="29">
        <v>0.43055555555555558</v>
      </c>
      <c r="H4875" s="28">
        <v>35691</v>
      </c>
      <c r="I4875" s="29">
        <v>0.5</v>
      </c>
      <c r="J4875" s="27" t="s">
        <v>889</v>
      </c>
      <c r="K4875" s="27">
        <v>0</v>
      </c>
      <c r="L4875" s="27">
        <v>0.2</v>
      </c>
      <c r="M4875" s="27">
        <v>0.2</v>
      </c>
      <c r="N4875" s="27" t="s">
        <v>882</v>
      </c>
      <c r="O4875" s="30">
        <v>202004682</v>
      </c>
      <c r="P4875" s="22"/>
      <c r="Q4875" s="22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9"/>
    </row>
    <row r="4876" spans="1:29" x14ac:dyDescent="0.25">
      <c r="A4876" s="27">
        <v>1997</v>
      </c>
      <c r="B4876" s="27" t="s">
        <v>1751</v>
      </c>
      <c r="C4876" s="27" t="s">
        <v>676</v>
      </c>
      <c r="D4876" s="27" t="s">
        <v>914</v>
      </c>
      <c r="E4876" s="27" t="s">
        <v>1186</v>
      </c>
      <c r="F4876" s="28">
        <v>35691</v>
      </c>
      <c r="G4876" s="29">
        <v>0.43402777777777773</v>
      </c>
      <c r="H4876" s="28">
        <v>35691</v>
      </c>
      <c r="I4876" s="29">
        <v>0.45833333333333331</v>
      </c>
      <c r="J4876" s="27" t="s">
        <v>889</v>
      </c>
      <c r="K4876" s="27">
        <v>0.01</v>
      </c>
      <c r="L4876" s="27">
        <v>0</v>
      </c>
      <c r="M4876" s="27">
        <v>0.01</v>
      </c>
      <c r="N4876" s="27" t="s">
        <v>882</v>
      </c>
      <c r="O4876" s="30">
        <v>202004816</v>
      </c>
      <c r="P4876" s="22"/>
      <c r="Q4876" s="22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9"/>
    </row>
    <row r="4877" spans="1:29" x14ac:dyDescent="0.25">
      <c r="A4877" s="27">
        <v>1997</v>
      </c>
      <c r="B4877" s="27" t="s">
        <v>5106</v>
      </c>
      <c r="C4877" s="27" t="s">
        <v>674</v>
      </c>
      <c r="D4877" s="27" t="s">
        <v>3821</v>
      </c>
      <c r="E4877" s="27" t="s">
        <v>3867</v>
      </c>
      <c r="F4877" s="28">
        <v>35691</v>
      </c>
      <c r="G4877" s="29">
        <v>0.46875</v>
      </c>
      <c r="H4877" s="28">
        <v>35691</v>
      </c>
      <c r="I4877" s="29">
        <v>0.55555555555555558</v>
      </c>
      <c r="J4877" s="27" t="s">
        <v>889</v>
      </c>
      <c r="K4877" s="27">
        <v>0.5</v>
      </c>
      <c r="L4877" s="27">
        <v>0.5</v>
      </c>
      <c r="M4877" s="27">
        <v>1</v>
      </c>
      <c r="N4877" s="27" t="s">
        <v>882</v>
      </c>
      <c r="O4877" s="30">
        <v>201905711</v>
      </c>
      <c r="P4877" s="22"/>
      <c r="Q4877" s="22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9"/>
    </row>
    <row r="4878" spans="1:29" x14ac:dyDescent="0.25">
      <c r="A4878" s="27">
        <v>1997</v>
      </c>
      <c r="B4878" s="27" t="s">
        <v>1757</v>
      </c>
      <c r="C4878" s="27" t="s">
        <v>676</v>
      </c>
      <c r="D4878" s="27" t="s">
        <v>901</v>
      </c>
      <c r="E4878" s="27" t="s">
        <v>1758</v>
      </c>
      <c r="F4878" s="28">
        <v>35691</v>
      </c>
      <c r="G4878" s="29">
        <v>0.52777777777777779</v>
      </c>
      <c r="H4878" s="28">
        <v>35691</v>
      </c>
      <c r="I4878" s="29">
        <v>0.55555555555555558</v>
      </c>
      <c r="J4878" s="27" t="s">
        <v>889</v>
      </c>
      <c r="K4878" s="27">
        <v>0</v>
      </c>
      <c r="L4878" s="27">
        <v>0.04</v>
      </c>
      <c r="M4878" s="27">
        <v>0.04</v>
      </c>
      <c r="N4878" s="27" t="s">
        <v>882</v>
      </c>
      <c r="O4878" s="30">
        <v>201806340</v>
      </c>
      <c r="P4878" s="22"/>
      <c r="Q4878" s="22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9"/>
    </row>
    <row r="4879" spans="1:29" x14ac:dyDescent="0.25">
      <c r="A4879" s="27">
        <v>1997</v>
      </c>
      <c r="B4879" s="27" t="s">
        <v>1752</v>
      </c>
      <c r="C4879" s="27" t="s">
        <v>676</v>
      </c>
      <c r="D4879" s="27" t="s">
        <v>887</v>
      </c>
      <c r="E4879" s="27" t="s">
        <v>1753</v>
      </c>
      <c r="F4879" s="28">
        <v>35691</v>
      </c>
      <c r="G4879" s="29">
        <v>0.54166666666666663</v>
      </c>
      <c r="H4879" s="28">
        <v>35691</v>
      </c>
      <c r="I4879" s="29">
        <v>0.6875</v>
      </c>
      <c r="J4879" s="27" t="s">
        <v>889</v>
      </c>
      <c r="K4879" s="27">
        <v>0</v>
      </c>
      <c r="L4879" s="27">
        <v>0.5</v>
      </c>
      <c r="M4879" s="27">
        <v>0.5</v>
      </c>
      <c r="N4879" s="27" t="s">
        <v>882</v>
      </c>
      <c r="O4879" s="30">
        <v>201900564</v>
      </c>
      <c r="P4879" s="22"/>
      <c r="Q4879" s="22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6"/>
      <c r="AB4879" s="16"/>
      <c r="AC4879" s="19"/>
    </row>
    <row r="4880" spans="1:29" x14ac:dyDescent="0.25">
      <c r="A4880" s="27">
        <v>1997</v>
      </c>
      <c r="B4880" s="27" t="s">
        <v>5102</v>
      </c>
      <c r="C4880" s="27" t="s">
        <v>674</v>
      </c>
      <c r="D4880" s="27" t="s">
        <v>3884</v>
      </c>
      <c r="E4880" s="27" t="s">
        <v>4295</v>
      </c>
      <c r="F4880" s="28">
        <v>35691</v>
      </c>
      <c r="G4880" s="29">
        <v>0.57291666666666663</v>
      </c>
      <c r="H4880" s="28">
        <v>35691</v>
      </c>
      <c r="I4880" s="29">
        <v>0.61805555555555558</v>
      </c>
      <c r="J4880" s="27" t="s">
        <v>889</v>
      </c>
      <c r="K4880" s="27">
        <v>0</v>
      </c>
      <c r="L4880" s="27">
        <v>0.04</v>
      </c>
      <c r="M4880" s="27">
        <v>0.04</v>
      </c>
      <c r="N4880" s="27" t="s">
        <v>882</v>
      </c>
      <c r="O4880" s="30">
        <v>200700267</v>
      </c>
      <c r="P4880" s="22"/>
      <c r="Q4880" s="22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9"/>
    </row>
    <row r="4881" spans="1:29" x14ac:dyDescent="0.25">
      <c r="A4881" s="27">
        <v>1997</v>
      </c>
      <c r="B4881" s="27" t="s">
        <v>5106</v>
      </c>
      <c r="C4881" s="27" t="s">
        <v>674</v>
      </c>
      <c r="D4881" s="27" t="s">
        <v>3821</v>
      </c>
      <c r="E4881" s="27" t="s">
        <v>3867</v>
      </c>
      <c r="F4881" s="28">
        <v>35691</v>
      </c>
      <c r="G4881" s="29">
        <v>0.61111111111111105</v>
      </c>
      <c r="H4881" s="28">
        <v>35691</v>
      </c>
      <c r="I4881" s="29">
        <v>0.63888888888888895</v>
      </c>
      <c r="J4881" s="27" t="s">
        <v>889</v>
      </c>
      <c r="K4881" s="27">
        <v>0</v>
      </c>
      <c r="L4881" s="27">
        <v>0.5</v>
      </c>
      <c r="M4881" s="27">
        <v>0.5</v>
      </c>
      <c r="N4881" s="27" t="s">
        <v>882</v>
      </c>
      <c r="O4881" s="30">
        <v>201904865</v>
      </c>
      <c r="P4881" s="22"/>
      <c r="Q4881" s="22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9"/>
    </row>
    <row r="4882" spans="1:29" x14ac:dyDescent="0.25">
      <c r="A4882" s="27">
        <v>1997</v>
      </c>
      <c r="B4882" s="27" t="s">
        <v>1754</v>
      </c>
      <c r="C4882" s="27" t="s">
        <v>676</v>
      </c>
      <c r="D4882" s="27" t="s">
        <v>898</v>
      </c>
      <c r="E4882" s="27" t="s">
        <v>1616</v>
      </c>
      <c r="F4882" s="28">
        <v>35691</v>
      </c>
      <c r="G4882" s="29">
        <v>0.625</v>
      </c>
      <c r="H4882" s="28">
        <v>35691</v>
      </c>
      <c r="I4882" s="29">
        <v>0.92499999999999993</v>
      </c>
      <c r="J4882" s="27" t="s">
        <v>889</v>
      </c>
      <c r="K4882" s="27">
        <v>0</v>
      </c>
      <c r="L4882" s="27">
        <v>0.02</v>
      </c>
      <c r="M4882" s="27">
        <v>0.02</v>
      </c>
      <c r="N4882" s="27" t="s">
        <v>882</v>
      </c>
      <c r="O4882" s="30">
        <v>202000145</v>
      </c>
      <c r="P4882" s="22"/>
      <c r="Q4882" s="22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9"/>
    </row>
    <row r="4883" spans="1:29" x14ac:dyDescent="0.25">
      <c r="A4883" s="27">
        <v>1997</v>
      </c>
      <c r="B4883" s="27" t="s">
        <v>5112</v>
      </c>
      <c r="C4883" s="27" t="s">
        <v>674</v>
      </c>
      <c r="D4883" s="27" t="s">
        <v>752</v>
      </c>
      <c r="E4883" s="27" t="s">
        <v>4815</v>
      </c>
      <c r="F4883" s="28">
        <v>35691</v>
      </c>
      <c r="G4883" s="29">
        <v>0.63888888888888895</v>
      </c>
      <c r="H4883" s="28">
        <v>35691</v>
      </c>
      <c r="I4883" s="29">
        <v>0.66666666666666663</v>
      </c>
      <c r="J4883" s="27" t="s">
        <v>889</v>
      </c>
      <c r="K4883" s="27">
        <v>0</v>
      </c>
      <c r="L4883" s="27">
        <v>0.05</v>
      </c>
      <c r="M4883" s="27">
        <v>0.05</v>
      </c>
      <c r="N4883" s="27" t="s">
        <v>882</v>
      </c>
      <c r="O4883" s="30">
        <v>201907254</v>
      </c>
      <c r="P4883" s="22"/>
      <c r="Q4883" s="22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9"/>
    </row>
    <row r="4884" spans="1:29" x14ac:dyDescent="0.25">
      <c r="A4884" s="27">
        <v>1997</v>
      </c>
      <c r="B4884" s="27" t="s">
        <v>1747</v>
      </c>
      <c r="C4884" s="27" t="s">
        <v>676</v>
      </c>
      <c r="D4884" s="27" t="s">
        <v>887</v>
      </c>
      <c r="E4884" s="27" t="s">
        <v>888</v>
      </c>
      <c r="F4884" s="28">
        <v>35691</v>
      </c>
      <c r="G4884" s="29">
        <v>0.69791666666666663</v>
      </c>
      <c r="H4884" s="28">
        <v>35691</v>
      </c>
      <c r="I4884" s="29">
        <v>0.76041666666666663</v>
      </c>
      <c r="J4884" s="27" t="s">
        <v>889</v>
      </c>
      <c r="K4884" s="27">
        <v>0</v>
      </c>
      <c r="L4884" s="27">
        <v>0.15</v>
      </c>
      <c r="M4884" s="27">
        <v>0.15</v>
      </c>
      <c r="N4884" s="27" t="s">
        <v>882</v>
      </c>
      <c r="O4884" s="30">
        <v>202109484</v>
      </c>
      <c r="P4884" s="22"/>
      <c r="Q4884" s="22"/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9"/>
    </row>
    <row r="4885" spans="1:29" x14ac:dyDescent="0.25">
      <c r="A4885" s="27">
        <v>1997</v>
      </c>
      <c r="B4885" s="27" t="s">
        <v>1750</v>
      </c>
      <c r="C4885" s="27" t="s">
        <v>676</v>
      </c>
      <c r="D4885" s="27" t="s">
        <v>905</v>
      </c>
      <c r="E4885" s="27" t="s">
        <v>1717</v>
      </c>
      <c r="F4885" s="28">
        <v>35691</v>
      </c>
      <c r="G4885" s="29">
        <v>0.72916666666666663</v>
      </c>
      <c r="H4885" s="28">
        <v>35691</v>
      </c>
      <c r="I4885" s="29">
        <v>0.79861111111111116</v>
      </c>
      <c r="J4885" s="27" t="s">
        <v>889</v>
      </c>
      <c r="K4885" s="27">
        <v>0</v>
      </c>
      <c r="L4885" s="27">
        <v>0.2</v>
      </c>
      <c r="M4885" s="27">
        <v>0.2</v>
      </c>
      <c r="N4885" s="27" t="s">
        <v>882</v>
      </c>
      <c r="O4885" s="30">
        <v>202007460</v>
      </c>
      <c r="P4885" s="22"/>
      <c r="Q4885" s="22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9"/>
    </row>
    <row r="4886" spans="1:29" x14ac:dyDescent="0.25">
      <c r="A4886" s="27">
        <v>1997</v>
      </c>
      <c r="B4886" s="27" t="s">
        <v>1748</v>
      </c>
      <c r="C4886" s="27" t="s">
        <v>676</v>
      </c>
      <c r="D4886" s="27" t="s">
        <v>963</v>
      </c>
      <c r="E4886" s="27" t="s">
        <v>1749</v>
      </c>
      <c r="F4886" s="28">
        <v>35691</v>
      </c>
      <c r="G4886" s="29">
        <v>0.73125000000000007</v>
      </c>
      <c r="H4886" s="28">
        <v>35691</v>
      </c>
      <c r="I4886" s="29">
        <v>0.78819444444444453</v>
      </c>
      <c r="J4886" s="27" t="s">
        <v>889</v>
      </c>
      <c r="K4886" s="27">
        <v>0</v>
      </c>
      <c r="L4886" s="27">
        <v>0.3</v>
      </c>
      <c r="M4886" s="27">
        <v>0.3</v>
      </c>
      <c r="N4886" s="27" t="s">
        <v>882</v>
      </c>
      <c r="O4886" s="30">
        <v>201909927</v>
      </c>
      <c r="P4886" s="22"/>
      <c r="Q4886" s="22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9"/>
    </row>
    <row r="4887" spans="1:29" x14ac:dyDescent="0.25">
      <c r="A4887" s="27">
        <v>1997</v>
      </c>
      <c r="B4887" s="27" t="s">
        <v>5103</v>
      </c>
      <c r="C4887" s="27" t="s">
        <v>674</v>
      </c>
      <c r="D4887" s="27" t="s">
        <v>752</v>
      </c>
      <c r="E4887" s="27" t="s">
        <v>4717</v>
      </c>
      <c r="F4887" s="28">
        <v>35691</v>
      </c>
      <c r="G4887" s="29">
        <v>0.76388888888888884</v>
      </c>
      <c r="H4887" s="28">
        <v>35691</v>
      </c>
      <c r="I4887" s="29">
        <v>0.83333333333333337</v>
      </c>
      <c r="J4887" s="27" t="s">
        <v>889</v>
      </c>
      <c r="K4887" s="27">
        <v>0</v>
      </c>
      <c r="L4887" s="27">
        <v>0.2</v>
      </c>
      <c r="M4887" s="27">
        <v>0.2</v>
      </c>
      <c r="N4887" s="27" t="s">
        <v>882</v>
      </c>
      <c r="O4887" s="30">
        <v>202005096</v>
      </c>
      <c r="P4887" s="22"/>
      <c r="Q4887" s="22"/>
      <c r="R4887" s="16"/>
      <c r="S4887" s="16"/>
      <c r="T4887" s="16"/>
      <c r="U4887" s="16"/>
      <c r="V4887" s="16"/>
      <c r="W4887" s="16"/>
      <c r="X4887" s="16"/>
      <c r="Y4887" s="16"/>
      <c r="Z4887" s="16"/>
      <c r="AA4887" s="16"/>
      <c r="AB4887" s="16"/>
      <c r="AC4887" s="19"/>
    </row>
    <row r="4888" spans="1:29" x14ac:dyDescent="0.25">
      <c r="A4888" s="27">
        <v>1997</v>
      </c>
      <c r="B4888" s="27" t="s">
        <v>5110</v>
      </c>
      <c r="C4888" s="27" t="s">
        <v>674</v>
      </c>
      <c r="D4888" s="27" t="s">
        <v>752</v>
      </c>
      <c r="E4888" s="27" t="s">
        <v>5111</v>
      </c>
      <c r="F4888" s="28">
        <v>35691</v>
      </c>
      <c r="G4888" s="29">
        <v>0.80486111111111114</v>
      </c>
      <c r="H4888" s="28">
        <v>35691</v>
      </c>
      <c r="I4888" s="29">
        <v>0.82638888888888884</v>
      </c>
      <c r="J4888" s="27" t="s">
        <v>889</v>
      </c>
      <c r="K4888" s="27">
        <v>0</v>
      </c>
      <c r="L4888" s="27">
        <v>0.01</v>
      </c>
      <c r="M4888" s="27">
        <v>0.01</v>
      </c>
      <c r="N4888" s="27" t="s">
        <v>882</v>
      </c>
      <c r="O4888" s="30">
        <v>201806507</v>
      </c>
      <c r="P4888" s="22"/>
      <c r="Q4888" s="22"/>
      <c r="R4888" s="16"/>
      <c r="S4888" s="16"/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9"/>
    </row>
    <row r="4889" spans="1:29" x14ac:dyDescent="0.25">
      <c r="A4889" s="27">
        <v>1997</v>
      </c>
      <c r="B4889" s="27" t="s">
        <v>1746</v>
      </c>
      <c r="C4889" s="27" t="s">
        <v>676</v>
      </c>
      <c r="D4889" s="27" t="s">
        <v>887</v>
      </c>
      <c r="E4889" s="27" t="s">
        <v>1641</v>
      </c>
      <c r="F4889" s="28">
        <v>35691</v>
      </c>
      <c r="G4889" s="29">
        <v>0.84027777777777779</v>
      </c>
      <c r="H4889" s="28">
        <v>35691</v>
      </c>
      <c r="I4889" s="29">
        <v>0.86111111111111116</v>
      </c>
      <c r="J4889" s="27" t="s">
        <v>889</v>
      </c>
      <c r="K4889" s="27">
        <v>0</v>
      </c>
      <c r="L4889" s="27">
        <v>0.05</v>
      </c>
      <c r="M4889" s="27">
        <v>0.05</v>
      </c>
      <c r="N4889" s="27" t="s">
        <v>882</v>
      </c>
      <c r="O4889" s="30">
        <v>201700150</v>
      </c>
      <c r="P4889" s="22"/>
      <c r="Q4889" s="22"/>
      <c r="R4889" s="16"/>
      <c r="S4889" s="16"/>
      <c r="T4889" s="16"/>
      <c r="U4889" s="16"/>
      <c r="V4889" s="16"/>
      <c r="W4889" s="16"/>
      <c r="X4889" s="16"/>
      <c r="Y4889" s="16"/>
      <c r="Z4889" s="16"/>
      <c r="AA4889" s="16"/>
      <c r="AB4889" s="16"/>
      <c r="AC4889" s="19"/>
    </row>
    <row r="4890" spans="1:29" x14ac:dyDescent="0.25">
      <c r="A4890" s="27">
        <v>1997</v>
      </c>
      <c r="B4890" s="27" t="s">
        <v>5103</v>
      </c>
      <c r="C4890" s="27" t="s">
        <v>674</v>
      </c>
      <c r="D4890" s="27" t="s">
        <v>752</v>
      </c>
      <c r="E4890" s="27" t="s">
        <v>4717</v>
      </c>
      <c r="F4890" s="28">
        <v>35691</v>
      </c>
      <c r="G4890" s="29">
        <v>0.84722222222222221</v>
      </c>
      <c r="H4890" s="28">
        <v>35691</v>
      </c>
      <c r="I4890" s="29">
        <v>0.90972222222222221</v>
      </c>
      <c r="J4890" s="27" t="s">
        <v>889</v>
      </c>
      <c r="K4890" s="27">
        <v>0</v>
      </c>
      <c r="L4890" s="27">
        <v>0.25</v>
      </c>
      <c r="M4890" s="27">
        <v>0.25</v>
      </c>
      <c r="N4890" s="27" t="s">
        <v>882</v>
      </c>
      <c r="O4890" s="30">
        <v>202007525</v>
      </c>
      <c r="P4890" s="22"/>
      <c r="Q4890" s="22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9"/>
    </row>
    <row r="4891" spans="1:29" x14ac:dyDescent="0.25">
      <c r="A4891" s="27">
        <v>1997</v>
      </c>
      <c r="B4891" s="27" t="s">
        <v>1759</v>
      </c>
      <c r="C4891" s="27" t="s">
        <v>676</v>
      </c>
      <c r="D4891" s="27" t="s">
        <v>925</v>
      </c>
      <c r="E4891" s="27" t="s">
        <v>1739</v>
      </c>
      <c r="F4891" s="28">
        <v>35691</v>
      </c>
      <c r="G4891" s="29">
        <v>0.85902777777777783</v>
      </c>
      <c r="H4891" s="28">
        <v>35692</v>
      </c>
      <c r="I4891" s="29">
        <v>4.6527777777777779E-2</v>
      </c>
      <c r="J4891" s="27" t="s">
        <v>889</v>
      </c>
      <c r="K4891" s="27">
        <v>14</v>
      </c>
      <c r="L4891" s="27">
        <v>0</v>
      </c>
      <c r="M4891" s="27">
        <v>14</v>
      </c>
      <c r="N4891" s="27" t="s">
        <v>882</v>
      </c>
      <c r="O4891" s="30">
        <v>201704093</v>
      </c>
      <c r="P4891" s="22"/>
      <c r="Q4891" s="22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9"/>
    </row>
    <row r="4892" spans="1:29" x14ac:dyDescent="0.25">
      <c r="A4892" s="27">
        <v>1997</v>
      </c>
      <c r="B4892" s="27" t="s">
        <v>5104</v>
      </c>
      <c r="C4892" s="27" t="s">
        <v>674</v>
      </c>
      <c r="D4892" s="27" t="s">
        <v>3859</v>
      </c>
      <c r="E4892" s="27" t="s">
        <v>3889</v>
      </c>
      <c r="F4892" s="28">
        <v>35691</v>
      </c>
      <c r="G4892" s="29">
        <v>0.89236111111111116</v>
      </c>
      <c r="H4892" s="28">
        <v>35691</v>
      </c>
      <c r="I4892" s="29">
        <v>0.93055555555555547</v>
      </c>
      <c r="J4892" s="27" t="s">
        <v>889</v>
      </c>
      <c r="K4892" s="27">
        <v>0</v>
      </c>
      <c r="L4892" s="27">
        <v>0.03</v>
      </c>
      <c r="M4892" s="27">
        <v>0.03</v>
      </c>
      <c r="N4892" s="27" t="s">
        <v>882</v>
      </c>
      <c r="O4892" s="30">
        <v>201806246</v>
      </c>
      <c r="P4892" s="22"/>
      <c r="Q4892" s="22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9"/>
    </row>
    <row r="4893" spans="1:29" x14ac:dyDescent="0.25">
      <c r="A4893" s="27">
        <v>1997</v>
      </c>
      <c r="B4893" s="27" t="s">
        <v>5103</v>
      </c>
      <c r="C4893" s="27" t="s">
        <v>674</v>
      </c>
      <c r="D4893" s="27" t="s">
        <v>752</v>
      </c>
      <c r="E4893" s="27" t="s">
        <v>4717</v>
      </c>
      <c r="F4893" s="28">
        <v>35691</v>
      </c>
      <c r="G4893" s="29">
        <v>0.93611111111111101</v>
      </c>
      <c r="H4893" s="28">
        <v>35691</v>
      </c>
      <c r="I4893" s="29">
        <v>0.99513888888888891</v>
      </c>
      <c r="J4893" s="27" t="s">
        <v>889</v>
      </c>
      <c r="K4893" s="27">
        <v>0</v>
      </c>
      <c r="L4893" s="27">
        <v>0.1</v>
      </c>
      <c r="M4893" s="27">
        <v>0.1</v>
      </c>
      <c r="N4893" s="27" t="s">
        <v>882</v>
      </c>
      <c r="O4893" s="30">
        <v>201504772</v>
      </c>
      <c r="P4893" s="22"/>
      <c r="Q4893" s="22"/>
      <c r="R4893" s="16"/>
      <c r="S4893" s="16"/>
      <c r="T4893" s="16"/>
      <c r="U4893" s="16"/>
      <c r="V4893" s="16"/>
      <c r="W4893" s="16"/>
      <c r="X4893" s="16"/>
      <c r="Y4893" s="16"/>
      <c r="Z4893" s="16"/>
      <c r="AA4893" s="16"/>
      <c r="AB4893" s="16"/>
      <c r="AC4893" s="19"/>
    </row>
    <row r="4894" spans="1:29" x14ac:dyDescent="0.25">
      <c r="A4894" s="27">
        <v>1997</v>
      </c>
      <c r="B4894" s="27" t="s">
        <v>5121</v>
      </c>
      <c r="C4894" s="27" t="s">
        <v>674</v>
      </c>
      <c r="D4894" s="27" t="s">
        <v>3827</v>
      </c>
      <c r="E4894" s="27" t="s">
        <v>3869</v>
      </c>
      <c r="F4894" s="28">
        <v>35691</v>
      </c>
      <c r="G4894" s="29">
        <v>0.95138888888888884</v>
      </c>
      <c r="H4894" s="28">
        <v>35692</v>
      </c>
      <c r="I4894" s="29">
        <v>4.8611111111111112E-2</v>
      </c>
      <c r="J4894" s="27" t="s">
        <v>889</v>
      </c>
      <c r="K4894" s="27">
        <v>0.5</v>
      </c>
      <c r="L4894" s="27">
        <v>0.5</v>
      </c>
      <c r="M4894" s="27">
        <v>1</v>
      </c>
      <c r="N4894" s="27" t="s">
        <v>882</v>
      </c>
      <c r="O4894" s="30">
        <v>202004325</v>
      </c>
      <c r="P4894" s="22"/>
      <c r="Q4894" s="22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9"/>
    </row>
    <row r="4895" spans="1:29" x14ac:dyDescent="0.25">
      <c r="A4895" s="27">
        <v>1997</v>
      </c>
      <c r="B4895" s="27" t="s">
        <v>5444</v>
      </c>
      <c r="C4895" s="27" t="s">
        <v>674</v>
      </c>
      <c r="D4895" s="27" t="s">
        <v>4037</v>
      </c>
      <c r="E4895" s="27" t="s">
        <v>4038</v>
      </c>
      <c r="F4895" s="28">
        <v>35691</v>
      </c>
      <c r="G4895" s="29">
        <v>0.99513888888888891</v>
      </c>
      <c r="H4895" s="28">
        <v>35692</v>
      </c>
      <c r="I4895" s="29">
        <v>2.7777777777777776E-2</v>
      </c>
      <c r="J4895" s="27" t="s">
        <v>889</v>
      </c>
      <c r="K4895" s="27">
        <v>0</v>
      </c>
      <c r="L4895" s="27">
        <v>0.02</v>
      </c>
      <c r="M4895" s="27">
        <v>0.02</v>
      </c>
      <c r="N4895" s="27" t="s">
        <v>882</v>
      </c>
      <c r="O4895" s="30">
        <v>202003044</v>
      </c>
      <c r="P4895" s="22"/>
      <c r="Q4895" s="22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9"/>
    </row>
    <row r="4896" spans="1:29" x14ac:dyDescent="0.25">
      <c r="A4896" s="27">
        <v>1997</v>
      </c>
      <c r="B4896" s="27" t="s">
        <v>5104</v>
      </c>
      <c r="C4896" s="27" t="s">
        <v>674</v>
      </c>
      <c r="D4896" s="27" t="s">
        <v>3859</v>
      </c>
      <c r="E4896" s="27" t="s">
        <v>3889</v>
      </c>
      <c r="F4896" s="28">
        <v>35692</v>
      </c>
      <c r="G4896" s="29">
        <v>3.4722222222222224E-2</v>
      </c>
      <c r="H4896" s="28">
        <v>35692</v>
      </c>
      <c r="I4896" s="29">
        <v>5.5555555555555552E-2</v>
      </c>
      <c r="J4896" s="27" t="s">
        <v>889</v>
      </c>
      <c r="K4896" s="27">
        <v>0</v>
      </c>
      <c r="L4896" s="27">
        <v>0.02</v>
      </c>
      <c r="M4896" s="27">
        <v>0.02</v>
      </c>
      <c r="N4896" s="27" t="s">
        <v>882</v>
      </c>
      <c r="O4896" s="30">
        <v>201604360</v>
      </c>
      <c r="P4896" s="22"/>
      <c r="Q4896" s="22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9"/>
    </row>
    <row r="4897" spans="1:29" x14ac:dyDescent="0.25">
      <c r="A4897" s="27">
        <v>1997</v>
      </c>
      <c r="B4897" s="27" t="s">
        <v>1773</v>
      </c>
      <c r="C4897" s="27" t="s">
        <v>676</v>
      </c>
      <c r="D4897" s="27" t="s">
        <v>898</v>
      </c>
      <c r="E4897" s="27" t="s">
        <v>734</v>
      </c>
      <c r="F4897" s="28">
        <v>35692</v>
      </c>
      <c r="G4897" s="29">
        <v>0.13194444444444445</v>
      </c>
      <c r="H4897" s="28">
        <v>35692</v>
      </c>
      <c r="I4897" s="29">
        <v>0.21875</v>
      </c>
      <c r="J4897" s="27" t="s">
        <v>889</v>
      </c>
      <c r="K4897" s="27">
        <v>0.1</v>
      </c>
      <c r="L4897" s="27">
        <v>0</v>
      </c>
      <c r="M4897" s="27">
        <v>0.1</v>
      </c>
      <c r="N4897" s="27" t="s">
        <v>882</v>
      </c>
      <c r="O4897" s="30">
        <v>201805273</v>
      </c>
      <c r="P4897" s="22"/>
      <c r="Q4897" s="22"/>
      <c r="R4897" s="16"/>
      <c r="S4897" s="16"/>
      <c r="T4897" s="16"/>
      <c r="U4897" s="16"/>
      <c r="V4897" s="16"/>
      <c r="W4897" s="16"/>
      <c r="X4897" s="16"/>
      <c r="Y4897" s="16"/>
      <c r="Z4897" s="16"/>
      <c r="AA4897" s="16"/>
      <c r="AB4897" s="16"/>
      <c r="AC4897" s="19"/>
    </row>
    <row r="4898" spans="1:29" x14ac:dyDescent="0.25">
      <c r="A4898" s="27">
        <v>1997</v>
      </c>
      <c r="B4898" s="27" t="s">
        <v>5104</v>
      </c>
      <c r="C4898" s="27" t="s">
        <v>674</v>
      </c>
      <c r="D4898" s="27" t="s">
        <v>3859</v>
      </c>
      <c r="E4898" s="27" t="s">
        <v>3889</v>
      </c>
      <c r="F4898" s="28">
        <v>35692</v>
      </c>
      <c r="G4898" s="29">
        <v>0.5</v>
      </c>
      <c r="H4898" s="28">
        <v>35692</v>
      </c>
      <c r="I4898" s="29">
        <v>0.52083333333333337</v>
      </c>
      <c r="J4898" s="27" t="s">
        <v>889</v>
      </c>
      <c r="K4898" s="27">
        <v>0</v>
      </c>
      <c r="L4898" s="27">
        <v>0.02</v>
      </c>
      <c r="M4898" s="27">
        <v>0.02</v>
      </c>
      <c r="N4898" s="27" t="s">
        <v>882</v>
      </c>
      <c r="O4898" s="30">
        <v>202005942</v>
      </c>
      <c r="P4898" s="22"/>
      <c r="Q4898" s="22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9"/>
    </row>
    <row r="4899" spans="1:29" x14ac:dyDescent="0.25">
      <c r="A4899" s="27">
        <v>1997</v>
      </c>
      <c r="B4899" s="27" t="s">
        <v>1742</v>
      </c>
      <c r="C4899" s="27" t="s">
        <v>676</v>
      </c>
      <c r="D4899" s="27" t="s">
        <v>991</v>
      </c>
      <c r="E4899" s="27" t="s">
        <v>1710</v>
      </c>
      <c r="F4899" s="28">
        <v>35692</v>
      </c>
      <c r="G4899" s="29">
        <v>0.53472222222222221</v>
      </c>
      <c r="H4899" s="28">
        <v>35692</v>
      </c>
      <c r="I4899" s="29">
        <v>0.66666666666666663</v>
      </c>
      <c r="J4899" s="27" t="s">
        <v>889</v>
      </c>
      <c r="K4899" s="27">
        <v>0.5</v>
      </c>
      <c r="L4899" s="27">
        <v>1.5</v>
      </c>
      <c r="M4899" s="27">
        <v>2</v>
      </c>
      <c r="N4899" s="27" t="s">
        <v>882</v>
      </c>
      <c r="O4899" s="30">
        <v>201705255</v>
      </c>
      <c r="P4899" s="22"/>
      <c r="Q4899" s="22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9"/>
    </row>
    <row r="4900" spans="1:29" x14ac:dyDescent="0.25">
      <c r="A4900" s="27">
        <v>1997</v>
      </c>
      <c r="B4900" s="27" t="s">
        <v>1743</v>
      </c>
      <c r="C4900" s="27" t="s">
        <v>676</v>
      </c>
      <c r="D4900" s="27" t="s">
        <v>963</v>
      </c>
      <c r="E4900" s="27" t="s">
        <v>715</v>
      </c>
      <c r="F4900" s="28">
        <v>35692</v>
      </c>
      <c r="G4900" s="29">
        <v>0.53819444444444442</v>
      </c>
      <c r="H4900" s="28">
        <v>35692</v>
      </c>
      <c r="I4900" s="29">
        <v>0.57291666666666663</v>
      </c>
      <c r="J4900" s="27" t="s">
        <v>889</v>
      </c>
      <c r="K4900" s="27">
        <v>0.2</v>
      </c>
      <c r="L4900" s="27">
        <v>0</v>
      </c>
      <c r="M4900" s="27">
        <v>0.2</v>
      </c>
      <c r="N4900" s="27" t="s">
        <v>882</v>
      </c>
      <c r="O4900" s="30">
        <v>201706583</v>
      </c>
      <c r="P4900" s="22"/>
      <c r="Q4900" s="22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9"/>
    </row>
    <row r="4901" spans="1:29" x14ac:dyDescent="0.25">
      <c r="A4901" s="27">
        <v>1997</v>
      </c>
      <c r="B4901" s="27" t="s">
        <v>1781</v>
      </c>
      <c r="C4901" s="27" t="s">
        <v>676</v>
      </c>
      <c r="D4901" s="27" t="s">
        <v>898</v>
      </c>
      <c r="E4901" s="27" t="s">
        <v>1605</v>
      </c>
      <c r="F4901" s="28">
        <v>35692</v>
      </c>
      <c r="G4901" s="29">
        <v>0.5625</v>
      </c>
      <c r="H4901" s="28">
        <v>35692</v>
      </c>
      <c r="I4901" s="29">
        <v>0.60763888888888895</v>
      </c>
      <c r="J4901" s="27" t="s">
        <v>889</v>
      </c>
      <c r="K4901" s="27">
        <v>0.01</v>
      </c>
      <c r="L4901" s="27">
        <v>0</v>
      </c>
      <c r="M4901" s="27">
        <v>0.01</v>
      </c>
      <c r="N4901" s="27" t="s">
        <v>882</v>
      </c>
      <c r="O4901" s="30">
        <v>201704599</v>
      </c>
      <c r="P4901" s="22"/>
      <c r="Q4901" s="22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9"/>
    </row>
    <row r="4902" spans="1:29" x14ac:dyDescent="0.25">
      <c r="A4902" s="27">
        <v>1997</v>
      </c>
      <c r="B4902" s="27" t="s">
        <v>1751</v>
      </c>
      <c r="C4902" s="27" t="s">
        <v>676</v>
      </c>
      <c r="D4902" s="27" t="s">
        <v>914</v>
      </c>
      <c r="E4902" s="27" t="s">
        <v>1186</v>
      </c>
      <c r="F4902" s="28">
        <v>35692</v>
      </c>
      <c r="G4902" s="29">
        <v>0.58333333333333337</v>
      </c>
      <c r="H4902" s="28">
        <v>35692</v>
      </c>
      <c r="I4902" s="29">
        <v>0.60416666666666663</v>
      </c>
      <c r="J4902" s="27" t="s">
        <v>889</v>
      </c>
      <c r="K4902" s="27">
        <v>0</v>
      </c>
      <c r="L4902" s="27">
        <v>0.01</v>
      </c>
      <c r="M4902" s="27">
        <v>0.01</v>
      </c>
      <c r="N4902" s="27" t="s">
        <v>882</v>
      </c>
      <c r="O4902" s="30">
        <v>201907063</v>
      </c>
      <c r="P4902" s="22"/>
      <c r="Q4902" s="22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9"/>
    </row>
    <row r="4903" spans="1:29" x14ac:dyDescent="0.25">
      <c r="A4903" s="27">
        <v>1997</v>
      </c>
      <c r="B4903" s="27" t="s">
        <v>1745</v>
      </c>
      <c r="C4903" s="27" t="s">
        <v>676</v>
      </c>
      <c r="D4903" s="27" t="s">
        <v>991</v>
      </c>
      <c r="E4903" s="27" t="s">
        <v>1486</v>
      </c>
      <c r="F4903" s="28">
        <v>35692</v>
      </c>
      <c r="G4903" s="29">
        <v>0.60416666666666663</v>
      </c>
      <c r="H4903" s="28">
        <v>35692</v>
      </c>
      <c r="I4903" s="29">
        <v>0.70486111111111116</v>
      </c>
      <c r="J4903" s="27" t="s">
        <v>889</v>
      </c>
      <c r="K4903" s="27">
        <v>0</v>
      </c>
      <c r="L4903" s="27">
        <v>2</v>
      </c>
      <c r="M4903" s="27">
        <v>2</v>
      </c>
      <c r="N4903" s="27" t="s">
        <v>882</v>
      </c>
      <c r="O4903" s="30">
        <v>201706907</v>
      </c>
      <c r="P4903" s="22"/>
      <c r="Q4903" s="22"/>
      <c r="R4903" s="16"/>
      <c r="S4903" s="16"/>
      <c r="T4903" s="16"/>
      <c r="U4903" s="16"/>
      <c r="V4903" s="16"/>
      <c r="W4903" s="16"/>
      <c r="X4903" s="16"/>
      <c r="Y4903" s="16"/>
      <c r="Z4903" s="16"/>
      <c r="AA4903" s="16"/>
      <c r="AB4903" s="16"/>
      <c r="AC4903" s="19"/>
    </row>
    <row r="4904" spans="1:29" x14ac:dyDescent="0.25">
      <c r="A4904" s="27">
        <v>1997</v>
      </c>
      <c r="B4904" s="27" t="s">
        <v>5106</v>
      </c>
      <c r="C4904" s="27" t="s">
        <v>674</v>
      </c>
      <c r="D4904" s="27" t="s">
        <v>3821</v>
      </c>
      <c r="E4904" s="27" t="s">
        <v>3867</v>
      </c>
      <c r="F4904" s="28">
        <v>35692</v>
      </c>
      <c r="G4904" s="29">
        <v>0.60763888888888895</v>
      </c>
      <c r="H4904" s="28">
        <v>35692</v>
      </c>
      <c r="I4904" s="29">
        <v>0.67708333333333337</v>
      </c>
      <c r="J4904" s="27" t="s">
        <v>889</v>
      </c>
      <c r="K4904" s="27">
        <v>0</v>
      </c>
      <c r="L4904" s="27">
        <v>0.5</v>
      </c>
      <c r="M4904" s="27">
        <v>0.5</v>
      </c>
      <c r="N4904" s="27" t="s">
        <v>882</v>
      </c>
      <c r="O4904" s="30">
        <v>201907316</v>
      </c>
      <c r="P4904" s="22"/>
      <c r="Q4904" s="22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6"/>
      <c r="AB4904" s="16"/>
      <c r="AC4904" s="19"/>
    </row>
    <row r="4905" spans="1:29" x14ac:dyDescent="0.25">
      <c r="A4905" s="27">
        <v>1997</v>
      </c>
      <c r="B4905" s="27" t="s">
        <v>2689</v>
      </c>
      <c r="C4905" s="27" t="s">
        <v>2231</v>
      </c>
      <c r="D4905" s="27" t="s">
        <v>2268</v>
      </c>
      <c r="E4905" s="27" t="s">
        <v>2371</v>
      </c>
      <c r="F4905" s="28">
        <v>35692</v>
      </c>
      <c r="G4905" s="29">
        <v>0.63472222222222219</v>
      </c>
      <c r="H4905" s="28">
        <v>35692</v>
      </c>
      <c r="I4905" s="29">
        <v>0.66666666666666663</v>
      </c>
      <c r="J4905" s="27"/>
      <c r="K4905" s="27">
        <v>0</v>
      </c>
      <c r="L4905" s="27">
        <v>1E-3</v>
      </c>
      <c r="M4905" s="27">
        <v>1E-3</v>
      </c>
      <c r="N4905" s="27" t="s">
        <v>2163</v>
      </c>
      <c r="O4905" s="30">
        <v>202009538</v>
      </c>
      <c r="P4905" s="22"/>
      <c r="Q4905" s="22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9"/>
    </row>
    <row r="4906" spans="1:29" x14ac:dyDescent="0.25">
      <c r="A4906" s="27">
        <v>1997</v>
      </c>
      <c r="B4906" s="27" t="s">
        <v>5101</v>
      </c>
      <c r="C4906" s="27" t="s">
        <v>674</v>
      </c>
      <c r="D4906" s="27" t="s">
        <v>3859</v>
      </c>
      <c r="E4906" s="27" t="s">
        <v>4488</v>
      </c>
      <c r="F4906" s="28">
        <v>35692</v>
      </c>
      <c r="G4906" s="29">
        <v>0.66180555555555554</v>
      </c>
      <c r="H4906" s="28">
        <v>35692</v>
      </c>
      <c r="I4906" s="29">
        <v>0.69444444444444453</v>
      </c>
      <c r="J4906" s="27" t="s">
        <v>889</v>
      </c>
      <c r="K4906" s="27">
        <v>0</v>
      </c>
      <c r="L4906" s="27">
        <v>0.1</v>
      </c>
      <c r="M4906" s="27">
        <v>0.1</v>
      </c>
      <c r="N4906" s="27" t="s">
        <v>882</v>
      </c>
      <c r="O4906" s="30">
        <v>200802871</v>
      </c>
      <c r="P4906" s="22"/>
      <c r="Q4906" s="22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9"/>
    </row>
    <row r="4907" spans="1:29" x14ac:dyDescent="0.25">
      <c r="A4907" s="27">
        <v>1997</v>
      </c>
      <c r="B4907" s="27" t="s">
        <v>1740</v>
      </c>
      <c r="C4907" s="27" t="s">
        <v>676</v>
      </c>
      <c r="D4907" s="27" t="s">
        <v>901</v>
      </c>
      <c r="E4907" s="27" t="s">
        <v>1741</v>
      </c>
      <c r="F4907" s="28">
        <v>35692</v>
      </c>
      <c r="G4907" s="29">
        <v>0.71527777777777779</v>
      </c>
      <c r="H4907" s="28">
        <v>35692</v>
      </c>
      <c r="I4907" s="29">
        <v>0.77083333333333337</v>
      </c>
      <c r="J4907" s="27" t="s">
        <v>889</v>
      </c>
      <c r="K4907" s="27">
        <v>0</v>
      </c>
      <c r="L4907" s="27">
        <v>0.04</v>
      </c>
      <c r="M4907" s="27">
        <v>0.04</v>
      </c>
      <c r="N4907" s="27" t="s">
        <v>882</v>
      </c>
      <c r="O4907" s="30">
        <v>202008062</v>
      </c>
      <c r="P4907" s="22"/>
      <c r="Q4907" s="22"/>
      <c r="R4907" s="16"/>
      <c r="S4907" s="16"/>
      <c r="T4907" s="16"/>
      <c r="U4907" s="16"/>
      <c r="V4907" s="16"/>
      <c r="W4907" s="16"/>
      <c r="X4907" s="16"/>
      <c r="Y4907" s="16"/>
      <c r="Z4907" s="16"/>
      <c r="AA4907" s="16"/>
      <c r="AB4907" s="16"/>
      <c r="AC4907" s="19"/>
    </row>
    <row r="4908" spans="1:29" x14ac:dyDescent="0.25">
      <c r="A4908" s="27">
        <v>1997</v>
      </c>
      <c r="B4908" s="27" t="s">
        <v>1738</v>
      </c>
      <c r="C4908" s="27" t="s">
        <v>676</v>
      </c>
      <c r="D4908" s="27" t="s">
        <v>925</v>
      </c>
      <c r="E4908" s="27" t="s">
        <v>1739</v>
      </c>
      <c r="F4908" s="28">
        <v>35692</v>
      </c>
      <c r="G4908" s="29">
        <v>0.71875</v>
      </c>
      <c r="H4908" s="28">
        <v>35692</v>
      </c>
      <c r="I4908" s="29">
        <v>0.78125</v>
      </c>
      <c r="J4908" s="27" t="s">
        <v>889</v>
      </c>
      <c r="K4908" s="27">
        <v>1</v>
      </c>
      <c r="L4908" s="27">
        <v>0</v>
      </c>
      <c r="M4908" s="27">
        <v>1</v>
      </c>
      <c r="N4908" s="27" t="s">
        <v>882</v>
      </c>
      <c r="O4908" s="30">
        <v>201705591</v>
      </c>
      <c r="P4908" s="22"/>
      <c r="Q4908" s="22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9"/>
    </row>
    <row r="4909" spans="1:29" x14ac:dyDescent="0.25">
      <c r="A4909" s="27">
        <v>1997</v>
      </c>
      <c r="B4909" s="27" t="s">
        <v>5100</v>
      </c>
      <c r="C4909" s="27" t="s">
        <v>674</v>
      </c>
      <c r="D4909" s="27" t="s">
        <v>853</v>
      </c>
      <c r="E4909" s="27" t="s">
        <v>819</v>
      </c>
      <c r="F4909" s="28">
        <v>35692</v>
      </c>
      <c r="G4909" s="29">
        <v>0.76388888888888884</v>
      </c>
      <c r="H4909" s="28">
        <v>35692</v>
      </c>
      <c r="I4909" s="29">
        <v>0.80902777777777779</v>
      </c>
      <c r="J4909" s="27" t="s">
        <v>889</v>
      </c>
      <c r="K4909" s="27">
        <v>0</v>
      </c>
      <c r="L4909" s="27">
        <v>0.02</v>
      </c>
      <c r="M4909" s="27">
        <v>0.02</v>
      </c>
      <c r="N4909" s="27" t="s">
        <v>882</v>
      </c>
      <c r="O4909" s="30">
        <v>201705616</v>
      </c>
      <c r="P4909" s="22"/>
      <c r="Q4909" s="22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9"/>
    </row>
    <row r="4910" spans="1:29" x14ac:dyDescent="0.25">
      <c r="A4910" s="27">
        <v>1997</v>
      </c>
      <c r="B4910" s="27" t="s">
        <v>5099</v>
      </c>
      <c r="C4910" s="27" t="s">
        <v>674</v>
      </c>
      <c r="D4910" s="27" t="s">
        <v>3827</v>
      </c>
      <c r="E4910" s="27" t="s">
        <v>1223</v>
      </c>
      <c r="F4910" s="28">
        <v>35692</v>
      </c>
      <c r="G4910" s="29">
        <v>0.90972222222222221</v>
      </c>
      <c r="H4910" s="28">
        <v>35692</v>
      </c>
      <c r="I4910" s="29">
        <v>0.96180555555555547</v>
      </c>
      <c r="J4910" s="27" t="s">
        <v>889</v>
      </c>
      <c r="K4910" s="27">
        <v>0</v>
      </c>
      <c r="L4910" s="27">
        <v>0.05</v>
      </c>
      <c r="M4910" s="27">
        <v>0.05</v>
      </c>
      <c r="N4910" s="27" t="s">
        <v>882</v>
      </c>
      <c r="O4910" s="30">
        <v>201704710</v>
      </c>
      <c r="P4910" s="22"/>
      <c r="Q4910" s="22"/>
      <c r="R4910" s="16"/>
      <c r="S4910" s="16"/>
      <c r="T4910" s="16"/>
      <c r="U4910" s="16"/>
      <c r="V4910" s="16"/>
      <c r="W4910" s="16"/>
      <c r="X4910" s="16"/>
      <c r="Y4910" s="16"/>
      <c r="Z4910" s="16"/>
      <c r="AA4910" s="16"/>
      <c r="AB4910" s="16"/>
      <c r="AC4910" s="19"/>
    </row>
    <row r="4911" spans="1:29" x14ac:dyDescent="0.25">
      <c r="A4911" s="27">
        <v>1997</v>
      </c>
      <c r="B4911" s="27" t="s">
        <v>1744</v>
      </c>
      <c r="C4911" s="27" t="s">
        <v>676</v>
      </c>
      <c r="D4911" s="27" t="s">
        <v>893</v>
      </c>
      <c r="E4911" s="27" t="s">
        <v>903</v>
      </c>
      <c r="F4911" s="28">
        <v>35692</v>
      </c>
      <c r="G4911" s="29">
        <v>0.97916666666666663</v>
      </c>
      <c r="H4911" s="28">
        <v>35693</v>
      </c>
      <c r="I4911" s="29">
        <v>6.9444444444444434E-2</v>
      </c>
      <c r="J4911" s="27" t="s">
        <v>889</v>
      </c>
      <c r="K4911" s="27">
        <v>1</v>
      </c>
      <c r="L4911" s="27">
        <v>0</v>
      </c>
      <c r="M4911" s="27">
        <v>1</v>
      </c>
      <c r="N4911" s="27" t="s">
        <v>882</v>
      </c>
      <c r="O4911" s="30">
        <v>202003044</v>
      </c>
      <c r="P4911" s="22"/>
      <c r="Q4911" s="22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9"/>
    </row>
    <row r="4912" spans="1:29" x14ac:dyDescent="0.25">
      <c r="A4912" s="27">
        <v>1997</v>
      </c>
      <c r="B4912" s="27" t="s">
        <v>5099</v>
      </c>
      <c r="C4912" s="27" t="s">
        <v>674</v>
      </c>
      <c r="D4912" s="27" t="s">
        <v>3827</v>
      </c>
      <c r="E4912" s="27" t="s">
        <v>1223</v>
      </c>
      <c r="F4912" s="28">
        <v>35693</v>
      </c>
      <c r="G4912" s="29">
        <v>7.6388888888888895E-2</v>
      </c>
      <c r="H4912" s="28">
        <v>35693</v>
      </c>
      <c r="I4912" s="29">
        <v>0.1388888888888889</v>
      </c>
      <c r="J4912" s="27" t="s">
        <v>889</v>
      </c>
      <c r="K4912" s="27">
        <v>0</v>
      </c>
      <c r="L4912" s="27">
        <v>0.5</v>
      </c>
      <c r="M4912" s="27">
        <v>0.5</v>
      </c>
      <c r="N4912" s="27" t="s">
        <v>882</v>
      </c>
      <c r="O4912" s="30">
        <v>201506045</v>
      </c>
      <c r="P4912" s="22"/>
      <c r="Q4912" s="22"/>
      <c r="R4912" s="16"/>
      <c r="S4912" s="16"/>
      <c r="T4912" s="16"/>
      <c r="U4912" s="16"/>
      <c r="V4912" s="16"/>
      <c r="W4912" s="16"/>
      <c r="X4912" s="16"/>
      <c r="Y4912" s="16"/>
      <c r="Z4912" s="16"/>
      <c r="AA4912" s="16"/>
      <c r="AB4912" s="16"/>
      <c r="AC4912" s="19"/>
    </row>
    <row r="4913" spans="1:29" x14ac:dyDescent="0.25">
      <c r="A4913" s="27">
        <v>1997</v>
      </c>
      <c r="B4913" s="27" t="s">
        <v>1744</v>
      </c>
      <c r="C4913" s="27" t="s">
        <v>676</v>
      </c>
      <c r="D4913" s="27" t="s">
        <v>893</v>
      </c>
      <c r="E4913" s="27" t="s">
        <v>903</v>
      </c>
      <c r="F4913" s="28">
        <v>35693</v>
      </c>
      <c r="G4913" s="29">
        <v>0.29166666666666669</v>
      </c>
      <c r="H4913" s="28">
        <v>35693</v>
      </c>
      <c r="I4913" s="29">
        <v>0.3611111111111111</v>
      </c>
      <c r="J4913" s="27" t="s">
        <v>889</v>
      </c>
      <c r="K4913" s="27">
        <v>0</v>
      </c>
      <c r="L4913" s="27">
        <v>0.1</v>
      </c>
      <c r="M4913" s="27">
        <v>0.1</v>
      </c>
      <c r="N4913" s="27" t="s">
        <v>882</v>
      </c>
      <c r="O4913" s="30">
        <v>201900178</v>
      </c>
      <c r="P4913" s="22"/>
      <c r="Q4913" s="22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9"/>
    </row>
    <row r="4914" spans="1:29" x14ac:dyDescent="0.25">
      <c r="A4914" s="27">
        <v>1997</v>
      </c>
      <c r="B4914" s="27" t="s">
        <v>5099</v>
      </c>
      <c r="C4914" s="27" t="s">
        <v>674</v>
      </c>
      <c r="D4914" s="27" t="s">
        <v>3827</v>
      </c>
      <c r="E4914" s="27" t="s">
        <v>1223</v>
      </c>
      <c r="F4914" s="28">
        <v>35693</v>
      </c>
      <c r="G4914" s="29">
        <v>0.40625</v>
      </c>
      <c r="H4914" s="28">
        <v>35693</v>
      </c>
      <c r="I4914" s="29">
        <v>0.44791666666666669</v>
      </c>
      <c r="J4914" s="27" t="s">
        <v>889</v>
      </c>
      <c r="K4914" s="27">
        <v>0</v>
      </c>
      <c r="L4914" s="27">
        <v>0.02</v>
      </c>
      <c r="M4914" s="27">
        <v>0.02</v>
      </c>
      <c r="N4914" s="27" t="s">
        <v>882</v>
      </c>
      <c r="O4914" s="30">
        <v>201904692</v>
      </c>
      <c r="P4914" s="22"/>
      <c r="Q4914" s="22"/>
      <c r="R4914" s="16"/>
      <c r="S4914" s="16"/>
      <c r="T4914" s="16"/>
      <c r="U4914" s="16"/>
      <c r="V4914" s="16"/>
      <c r="W4914" s="16"/>
      <c r="X4914" s="16"/>
      <c r="Y4914" s="16"/>
      <c r="Z4914" s="16"/>
      <c r="AA4914" s="16"/>
      <c r="AB4914" s="16"/>
      <c r="AC4914" s="19"/>
    </row>
    <row r="4915" spans="1:29" x14ac:dyDescent="0.25">
      <c r="A4915" s="27">
        <v>1997</v>
      </c>
      <c r="B4915" s="27" t="s">
        <v>1736</v>
      </c>
      <c r="C4915" s="27" t="s">
        <v>676</v>
      </c>
      <c r="D4915" s="27" t="s">
        <v>891</v>
      </c>
      <c r="E4915" s="27" t="s">
        <v>727</v>
      </c>
      <c r="F4915" s="28">
        <v>35693</v>
      </c>
      <c r="G4915" s="29">
        <v>0.43055555555555558</v>
      </c>
      <c r="H4915" s="28">
        <v>35693</v>
      </c>
      <c r="I4915" s="29">
        <v>0.95486111111111116</v>
      </c>
      <c r="J4915" s="27" t="s">
        <v>889</v>
      </c>
      <c r="K4915" s="27">
        <v>0.2</v>
      </c>
      <c r="L4915" s="27">
        <v>1</v>
      </c>
      <c r="M4915" s="27">
        <v>1.2</v>
      </c>
      <c r="N4915" s="27" t="s">
        <v>882</v>
      </c>
      <c r="O4915" s="30">
        <v>201704317</v>
      </c>
      <c r="P4915" s="22"/>
      <c r="Q4915" s="22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9"/>
    </row>
    <row r="4916" spans="1:29" x14ac:dyDescent="0.25">
      <c r="A4916" s="27">
        <v>1997</v>
      </c>
      <c r="B4916" s="27" t="s">
        <v>5096</v>
      </c>
      <c r="C4916" s="27" t="s">
        <v>674</v>
      </c>
      <c r="D4916" s="27" t="s">
        <v>3827</v>
      </c>
      <c r="E4916" s="27" t="s">
        <v>3869</v>
      </c>
      <c r="F4916" s="28">
        <v>35693</v>
      </c>
      <c r="G4916" s="29">
        <v>0.46875</v>
      </c>
      <c r="H4916" s="28">
        <v>35693</v>
      </c>
      <c r="I4916" s="29">
        <v>0.51041666666666663</v>
      </c>
      <c r="J4916" s="27" t="s">
        <v>889</v>
      </c>
      <c r="K4916" s="27">
        <v>0</v>
      </c>
      <c r="L4916" s="27">
        <v>0.01</v>
      </c>
      <c r="M4916" s="27">
        <v>0.01</v>
      </c>
      <c r="N4916" s="27" t="s">
        <v>882</v>
      </c>
      <c r="O4916" s="30">
        <v>202008902</v>
      </c>
      <c r="P4916" s="22"/>
      <c r="Q4916" s="22"/>
      <c r="R4916" s="16"/>
      <c r="S4916" s="16"/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9"/>
    </row>
    <row r="4917" spans="1:29" x14ac:dyDescent="0.25">
      <c r="A4917" s="27">
        <v>1997</v>
      </c>
      <c r="B4917" s="27" t="s">
        <v>2702</v>
      </c>
      <c r="C4917" s="27" t="s">
        <v>2231</v>
      </c>
      <c r="D4917" s="27" t="s">
        <v>2246</v>
      </c>
      <c r="E4917" s="27" t="s">
        <v>2703</v>
      </c>
      <c r="F4917" s="28">
        <v>35693</v>
      </c>
      <c r="G4917" s="29">
        <v>0.52777777777777779</v>
      </c>
      <c r="H4917" s="28">
        <v>35693</v>
      </c>
      <c r="I4917" s="29">
        <v>0.56736111111111109</v>
      </c>
      <c r="J4917" s="27"/>
      <c r="K4917" s="27">
        <v>0</v>
      </c>
      <c r="L4917" s="27">
        <v>0.01</v>
      </c>
      <c r="M4917" s="27">
        <v>0.01</v>
      </c>
      <c r="N4917" s="27" t="s">
        <v>2163</v>
      </c>
      <c r="O4917" s="30">
        <v>201905097</v>
      </c>
      <c r="P4917" s="22"/>
      <c r="Q4917" s="22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9"/>
    </row>
    <row r="4918" spans="1:29" x14ac:dyDescent="0.25">
      <c r="A4918" s="27">
        <v>1997</v>
      </c>
      <c r="B4918" s="27" t="s">
        <v>1803</v>
      </c>
      <c r="C4918" s="27" t="s">
        <v>676</v>
      </c>
      <c r="D4918" s="27" t="s">
        <v>991</v>
      </c>
      <c r="E4918" s="27" t="s">
        <v>723</v>
      </c>
      <c r="F4918" s="28">
        <v>35693</v>
      </c>
      <c r="G4918" s="29">
        <v>0.57638888888888895</v>
      </c>
      <c r="H4918" s="28">
        <v>35693</v>
      </c>
      <c r="I4918" s="29">
        <v>0.67361111111111116</v>
      </c>
      <c r="J4918" s="27" t="s">
        <v>889</v>
      </c>
      <c r="K4918" s="27">
        <v>0</v>
      </c>
      <c r="L4918" s="27">
        <v>2</v>
      </c>
      <c r="M4918" s="27">
        <v>2</v>
      </c>
      <c r="N4918" s="27" t="s">
        <v>882</v>
      </c>
      <c r="O4918" s="30">
        <v>201908126</v>
      </c>
      <c r="P4918" s="22"/>
      <c r="Q4918" s="22"/>
      <c r="R4918" s="16"/>
      <c r="S4918" s="16"/>
      <c r="T4918" s="16"/>
      <c r="U4918" s="16"/>
      <c r="V4918" s="16"/>
      <c r="W4918" s="16"/>
      <c r="X4918" s="16"/>
      <c r="Y4918" s="16"/>
      <c r="Z4918" s="16"/>
      <c r="AA4918" s="16"/>
      <c r="AB4918" s="16"/>
      <c r="AC4918" s="19"/>
    </row>
    <row r="4919" spans="1:29" x14ac:dyDescent="0.25">
      <c r="A4919" s="27">
        <v>1997</v>
      </c>
      <c r="B4919" s="27" t="s">
        <v>5099</v>
      </c>
      <c r="C4919" s="27" t="s">
        <v>674</v>
      </c>
      <c r="D4919" s="27" t="s">
        <v>3827</v>
      </c>
      <c r="E4919" s="27" t="s">
        <v>1223</v>
      </c>
      <c r="F4919" s="28">
        <v>35693</v>
      </c>
      <c r="G4919" s="29">
        <v>0.59375</v>
      </c>
      <c r="H4919" s="28">
        <v>35693</v>
      </c>
      <c r="I4919" s="29">
        <v>0.65625</v>
      </c>
      <c r="J4919" s="27" t="s">
        <v>889</v>
      </c>
      <c r="K4919" s="27">
        <v>0</v>
      </c>
      <c r="L4919" s="27">
        <v>0.1</v>
      </c>
      <c r="M4919" s="27">
        <v>0.1</v>
      </c>
      <c r="N4919" s="27" t="s">
        <v>882</v>
      </c>
      <c r="O4919" s="30">
        <v>201706415</v>
      </c>
      <c r="P4919" s="22"/>
      <c r="Q4919" s="22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9"/>
    </row>
    <row r="4920" spans="1:29" x14ac:dyDescent="0.25">
      <c r="A4920" s="27">
        <v>1997</v>
      </c>
      <c r="B4920" s="27" t="s">
        <v>2704</v>
      </c>
      <c r="C4920" s="27" t="s">
        <v>2231</v>
      </c>
      <c r="D4920" s="27" t="s">
        <v>2571</v>
      </c>
      <c r="E4920" s="27" t="s">
        <v>2393</v>
      </c>
      <c r="F4920" s="28">
        <v>35693</v>
      </c>
      <c r="G4920" s="29">
        <v>0.62152777777777779</v>
      </c>
      <c r="H4920" s="28">
        <v>35693</v>
      </c>
      <c r="I4920" s="29">
        <v>0.67986111111111114</v>
      </c>
      <c r="J4920" s="27"/>
      <c r="K4920" s="27">
        <v>0.01</v>
      </c>
      <c r="L4920" s="27">
        <v>0</v>
      </c>
      <c r="M4920" s="27">
        <v>0.01</v>
      </c>
      <c r="N4920" s="27" t="s">
        <v>2163</v>
      </c>
      <c r="O4920" s="30">
        <v>201906031</v>
      </c>
      <c r="P4920" s="22"/>
      <c r="Q4920" s="22"/>
      <c r="R4920" s="16"/>
      <c r="S4920" s="16"/>
      <c r="T4920" s="16"/>
      <c r="U4920" s="16"/>
      <c r="V4920" s="16"/>
      <c r="W4920" s="16"/>
      <c r="X4920" s="16"/>
      <c r="Y4920" s="16"/>
      <c r="Z4920" s="16"/>
      <c r="AA4920" s="16"/>
      <c r="AB4920" s="16"/>
      <c r="AC4920" s="19"/>
    </row>
    <row r="4921" spans="1:29" x14ac:dyDescent="0.25">
      <c r="A4921" s="27">
        <v>1997</v>
      </c>
      <c r="B4921" s="27" t="s">
        <v>5093</v>
      </c>
      <c r="C4921" s="27" t="s">
        <v>674</v>
      </c>
      <c r="D4921" s="27" t="s">
        <v>3841</v>
      </c>
      <c r="E4921" s="27" t="s">
        <v>4073</v>
      </c>
      <c r="F4921" s="28">
        <v>35693</v>
      </c>
      <c r="G4921" s="29">
        <v>0.63888888888888895</v>
      </c>
      <c r="H4921" s="28">
        <v>35693</v>
      </c>
      <c r="I4921" s="29">
        <v>0.67708333333333337</v>
      </c>
      <c r="J4921" s="27" t="s">
        <v>889</v>
      </c>
      <c r="K4921" s="27">
        <v>0</v>
      </c>
      <c r="L4921" s="27">
        <v>0.25</v>
      </c>
      <c r="M4921" s="27">
        <v>0.25</v>
      </c>
      <c r="N4921" s="27" t="s">
        <v>882</v>
      </c>
      <c r="O4921" s="30">
        <v>202008227</v>
      </c>
      <c r="P4921" s="22"/>
      <c r="Q4921" s="22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9"/>
    </row>
    <row r="4922" spans="1:29" x14ac:dyDescent="0.25">
      <c r="A4922" s="27">
        <v>1997</v>
      </c>
      <c r="B4922" s="27" t="s">
        <v>3626</v>
      </c>
      <c r="C4922" s="27" t="s">
        <v>3569</v>
      </c>
      <c r="D4922" s="27" t="s">
        <v>3576</v>
      </c>
      <c r="E4922" s="27" t="s">
        <v>3581</v>
      </c>
      <c r="F4922" s="28">
        <v>35693</v>
      </c>
      <c r="G4922" s="29">
        <v>0.64027777777777783</v>
      </c>
      <c r="H4922" s="28">
        <v>35693</v>
      </c>
      <c r="I4922" s="29">
        <v>0.6777777777777777</v>
      </c>
      <c r="J4922" s="27" t="s">
        <v>889</v>
      </c>
      <c r="K4922" s="27">
        <v>0</v>
      </c>
      <c r="L4922" s="27">
        <v>2</v>
      </c>
      <c r="M4922" s="27">
        <v>2</v>
      </c>
      <c r="N4922" s="27" t="s">
        <v>882</v>
      </c>
      <c r="O4922" s="30">
        <v>201404947</v>
      </c>
      <c r="P4922" s="22"/>
      <c r="Q4922" s="22"/>
      <c r="R4922" s="16"/>
      <c r="S4922" s="16"/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9"/>
    </row>
    <row r="4923" spans="1:29" x14ac:dyDescent="0.25">
      <c r="A4923" s="27">
        <v>1997</v>
      </c>
      <c r="B4923" s="27" t="s">
        <v>1737</v>
      </c>
      <c r="C4923" s="27" t="s">
        <v>676</v>
      </c>
      <c r="D4923" s="27" t="s">
        <v>898</v>
      </c>
      <c r="E4923" s="27" t="s">
        <v>1522</v>
      </c>
      <c r="F4923" s="28">
        <v>35693</v>
      </c>
      <c r="G4923" s="29">
        <v>0.64583333333333337</v>
      </c>
      <c r="H4923" s="28">
        <v>35693</v>
      </c>
      <c r="I4923" s="29">
        <v>0.69444444444444453</v>
      </c>
      <c r="J4923" s="27" t="s">
        <v>889</v>
      </c>
      <c r="K4923" s="27">
        <v>0</v>
      </c>
      <c r="L4923" s="27">
        <v>0.01</v>
      </c>
      <c r="M4923" s="27">
        <v>0.01</v>
      </c>
      <c r="N4923" s="27" t="s">
        <v>882</v>
      </c>
      <c r="O4923" s="30">
        <v>201605976</v>
      </c>
      <c r="P4923" s="22"/>
      <c r="Q4923" s="22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9"/>
    </row>
    <row r="4924" spans="1:29" x14ac:dyDescent="0.25">
      <c r="A4924" s="27">
        <v>1997</v>
      </c>
      <c r="B4924" s="27" t="s">
        <v>1740</v>
      </c>
      <c r="C4924" s="27" t="s">
        <v>676</v>
      </c>
      <c r="D4924" s="27" t="s">
        <v>901</v>
      </c>
      <c r="E4924" s="27" t="s">
        <v>1741</v>
      </c>
      <c r="F4924" s="28">
        <v>35693</v>
      </c>
      <c r="G4924" s="29">
        <v>0.66805555555555562</v>
      </c>
      <c r="H4924" s="28">
        <v>35693</v>
      </c>
      <c r="I4924" s="29">
        <v>0.73958333333333337</v>
      </c>
      <c r="J4924" s="27" t="s">
        <v>889</v>
      </c>
      <c r="K4924" s="27">
        <v>0</v>
      </c>
      <c r="L4924" s="27">
        <v>1</v>
      </c>
      <c r="M4924" s="27">
        <v>1</v>
      </c>
      <c r="N4924" s="27" t="s">
        <v>882</v>
      </c>
      <c r="O4924" s="30">
        <v>201605497</v>
      </c>
      <c r="P4924" s="22"/>
      <c r="Q4924" s="22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9"/>
    </row>
    <row r="4925" spans="1:29" x14ac:dyDescent="0.25">
      <c r="A4925" s="27">
        <v>1997</v>
      </c>
      <c r="B4925" s="27" t="s">
        <v>1734</v>
      </c>
      <c r="C4925" s="27" t="s">
        <v>676</v>
      </c>
      <c r="D4925" s="27" t="s">
        <v>914</v>
      </c>
      <c r="E4925" s="27" t="s">
        <v>1710</v>
      </c>
      <c r="F4925" s="28">
        <v>35693</v>
      </c>
      <c r="G4925" s="29">
        <v>0.71180555555555547</v>
      </c>
      <c r="H4925" s="28">
        <v>35693</v>
      </c>
      <c r="I4925" s="29">
        <v>0.76388888888888884</v>
      </c>
      <c r="J4925" s="27" t="s">
        <v>889</v>
      </c>
      <c r="K4925" s="27">
        <v>0.03</v>
      </c>
      <c r="L4925" s="27">
        <v>0</v>
      </c>
      <c r="M4925" s="27">
        <v>0.03</v>
      </c>
      <c r="N4925" s="27" t="s">
        <v>882</v>
      </c>
      <c r="O4925" s="30">
        <v>201905451</v>
      </c>
      <c r="P4925" s="22"/>
      <c r="Q4925" s="22"/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9"/>
    </row>
    <row r="4926" spans="1:29" x14ac:dyDescent="0.25">
      <c r="A4926" s="27">
        <v>1997</v>
      </c>
      <c r="B4926" s="27" t="s">
        <v>5095</v>
      </c>
      <c r="C4926" s="27" t="s">
        <v>674</v>
      </c>
      <c r="D4926" s="27" t="s">
        <v>1248</v>
      </c>
      <c r="E4926" s="27" t="s">
        <v>5028</v>
      </c>
      <c r="F4926" s="28">
        <v>35693</v>
      </c>
      <c r="G4926" s="29">
        <v>0.72222222222222221</v>
      </c>
      <c r="H4926" s="28">
        <v>35693</v>
      </c>
      <c r="I4926" s="29">
        <v>0.75694444444444453</v>
      </c>
      <c r="J4926" s="27" t="s">
        <v>889</v>
      </c>
      <c r="K4926" s="27">
        <v>0</v>
      </c>
      <c r="L4926" s="27">
        <v>0.05</v>
      </c>
      <c r="M4926" s="27">
        <v>0.05</v>
      </c>
      <c r="N4926" s="27" t="s">
        <v>882</v>
      </c>
      <c r="O4926" s="30">
        <v>201805238</v>
      </c>
      <c r="P4926" s="22"/>
      <c r="Q4926" s="22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9"/>
    </row>
    <row r="4927" spans="1:29" x14ac:dyDescent="0.25">
      <c r="A4927" s="27">
        <v>1997</v>
      </c>
      <c r="B4927" s="27" t="s">
        <v>1731</v>
      </c>
      <c r="C4927" s="27" t="s">
        <v>676</v>
      </c>
      <c r="D4927" s="27" t="s">
        <v>901</v>
      </c>
      <c r="E4927" s="27" t="s">
        <v>1379</v>
      </c>
      <c r="F4927" s="28">
        <v>35693</v>
      </c>
      <c r="G4927" s="29">
        <v>0.84375</v>
      </c>
      <c r="H4927" s="28">
        <v>35693</v>
      </c>
      <c r="I4927" s="29">
        <v>0.89583333333333337</v>
      </c>
      <c r="J4927" s="27" t="s">
        <v>889</v>
      </c>
      <c r="K4927" s="27">
        <v>0</v>
      </c>
      <c r="L4927" s="27">
        <v>0.1</v>
      </c>
      <c r="M4927" s="27">
        <v>0.1</v>
      </c>
      <c r="N4927" s="27" t="s">
        <v>882</v>
      </c>
      <c r="O4927" s="30">
        <v>201709436</v>
      </c>
      <c r="P4927" s="22"/>
      <c r="Q4927" s="22"/>
      <c r="R4927" s="16"/>
      <c r="S4927" s="16"/>
      <c r="T4927" s="16"/>
      <c r="U4927" s="16"/>
      <c r="V4927" s="16"/>
      <c r="W4927" s="16"/>
      <c r="X4927" s="16"/>
      <c r="Y4927" s="16"/>
      <c r="Z4927" s="16"/>
      <c r="AA4927" s="16"/>
      <c r="AB4927" s="16"/>
      <c r="AC4927" s="19"/>
    </row>
    <row r="4928" spans="1:29" x14ac:dyDescent="0.25">
      <c r="A4928" s="27">
        <v>1997</v>
      </c>
      <c r="B4928" s="27" t="s">
        <v>5126</v>
      </c>
      <c r="C4928" s="27" t="s">
        <v>674</v>
      </c>
      <c r="D4928" s="27" t="s">
        <v>1248</v>
      </c>
      <c r="E4928" s="27" t="s">
        <v>3913</v>
      </c>
      <c r="F4928" s="28">
        <v>35693</v>
      </c>
      <c r="G4928" s="29">
        <v>0.85069444444444453</v>
      </c>
      <c r="H4928" s="28">
        <v>35693</v>
      </c>
      <c r="I4928" s="29">
        <v>0.88194444444444453</v>
      </c>
      <c r="J4928" s="27" t="s">
        <v>889</v>
      </c>
      <c r="K4928" s="27">
        <v>0</v>
      </c>
      <c r="L4928" s="27">
        <v>0.2</v>
      </c>
      <c r="M4928" s="27">
        <v>0.2</v>
      </c>
      <c r="N4928" s="27" t="s">
        <v>882</v>
      </c>
      <c r="O4928" s="30">
        <v>202102714</v>
      </c>
      <c r="P4928" s="22"/>
      <c r="Q4928" s="22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9"/>
    </row>
    <row r="4929" spans="1:29" x14ac:dyDescent="0.25">
      <c r="A4929" s="27">
        <v>1997</v>
      </c>
      <c r="B4929" s="27" t="s">
        <v>3626</v>
      </c>
      <c r="C4929" s="27" t="s">
        <v>3569</v>
      </c>
      <c r="D4929" s="27" t="s">
        <v>3576</v>
      </c>
      <c r="E4929" s="27" t="s">
        <v>3581</v>
      </c>
      <c r="F4929" s="28">
        <v>35693</v>
      </c>
      <c r="G4929" s="29">
        <v>0.875</v>
      </c>
      <c r="H4929" s="28">
        <v>35693</v>
      </c>
      <c r="I4929" s="29">
        <v>0.91249999999999998</v>
      </c>
      <c r="J4929" s="27" t="s">
        <v>889</v>
      </c>
      <c r="K4929" s="27">
        <v>0</v>
      </c>
      <c r="L4929" s="27">
        <v>1.5</v>
      </c>
      <c r="M4929" s="27">
        <v>1.5</v>
      </c>
      <c r="N4929" s="27" t="s">
        <v>882</v>
      </c>
      <c r="O4929" s="30">
        <v>201800301</v>
      </c>
      <c r="P4929" s="22"/>
      <c r="Q4929" s="22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9"/>
    </row>
    <row r="4930" spans="1:29" x14ac:dyDescent="0.25">
      <c r="A4930" s="27">
        <v>1997</v>
      </c>
      <c r="B4930" s="27" t="s">
        <v>5134</v>
      </c>
      <c r="C4930" s="27" t="s">
        <v>674</v>
      </c>
      <c r="D4930" s="27" t="s">
        <v>4988</v>
      </c>
      <c r="E4930" s="27" t="s">
        <v>5135</v>
      </c>
      <c r="F4930" s="28">
        <v>35693</v>
      </c>
      <c r="G4930" s="29">
        <v>0.87847222222222221</v>
      </c>
      <c r="H4930" s="28">
        <v>35693</v>
      </c>
      <c r="I4930" s="29">
        <v>0.92708333333333337</v>
      </c>
      <c r="J4930" s="27" t="s">
        <v>889</v>
      </c>
      <c r="K4930" s="27">
        <v>0</v>
      </c>
      <c r="L4930" s="27">
        <v>0.2</v>
      </c>
      <c r="M4930" s="27">
        <v>0.2</v>
      </c>
      <c r="N4930" s="27" t="s">
        <v>882</v>
      </c>
      <c r="O4930" s="30">
        <v>201907594</v>
      </c>
      <c r="P4930" s="22"/>
      <c r="Q4930" s="22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6"/>
      <c r="AB4930" s="16"/>
      <c r="AC4930" s="19"/>
    </row>
    <row r="4931" spans="1:29" x14ac:dyDescent="0.25">
      <c r="A4931" s="27">
        <v>1997</v>
      </c>
      <c r="B4931" s="27" t="s">
        <v>1733</v>
      </c>
      <c r="C4931" s="27" t="s">
        <v>676</v>
      </c>
      <c r="D4931" s="27" t="s">
        <v>887</v>
      </c>
      <c r="E4931" s="27" t="s">
        <v>1707</v>
      </c>
      <c r="F4931" s="28">
        <v>35693</v>
      </c>
      <c r="G4931" s="29">
        <v>0.94791666666666663</v>
      </c>
      <c r="H4931" s="28">
        <v>35694</v>
      </c>
      <c r="I4931" s="29">
        <v>0.19444444444444445</v>
      </c>
      <c r="J4931" s="27" t="s">
        <v>889</v>
      </c>
      <c r="K4931" s="27">
        <v>0</v>
      </c>
      <c r="L4931" s="27">
        <v>0.2</v>
      </c>
      <c r="M4931" s="27">
        <v>0.2</v>
      </c>
      <c r="N4931" s="27" t="s">
        <v>882</v>
      </c>
      <c r="O4931" s="30">
        <v>202000163</v>
      </c>
      <c r="P4931" s="22"/>
      <c r="Q4931" s="22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9"/>
    </row>
    <row r="4932" spans="1:29" x14ac:dyDescent="0.25">
      <c r="A4932" s="27">
        <v>1997</v>
      </c>
      <c r="B4932" s="27" t="s">
        <v>5088</v>
      </c>
      <c r="C4932" s="27" t="s">
        <v>674</v>
      </c>
      <c r="D4932" s="27" t="s">
        <v>3884</v>
      </c>
      <c r="E4932" s="27" t="s">
        <v>4295</v>
      </c>
      <c r="F4932" s="28">
        <v>35693</v>
      </c>
      <c r="G4932" s="29">
        <v>0.97916666666666663</v>
      </c>
      <c r="H4932" s="28">
        <v>35694</v>
      </c>
      <c r="I4932" s="29">
        <v>4.1666666666666664E-2</v>
      </c>
      <c r="J4932" s="27" t="s">
        <v>889</v>
      </c>
      <c r="K4932" s="27">
        <v>0</v>
      </c>
      <c r="L4932" s="27">
        <v>0.1</v>
      </c>
      <c r="M4932" s="27">
        <v>0.1</v>
      </c>
      <c r="N4932" s="27" t="s">
        <v>882</v>
      </c>
      <c r="O4932" s="30">
        <v>201505938</v>
      </c>
      <c r="P4932" s="22"/>
      <c r="Q4932" s="22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9"/>
    </row>
    <row r="4933" spans="1:29" x14ac:dyDescent="0.25">
      <c r="A4933" s="27">
        <v>1997</v>
      </c>
      <c r="B4933" s="27" t="s">
        <v>5097</v>
      </c>
      <c r="C4933" s="27" t="s">
        <v>674</v>
      </c>
      <c r="D4933" s="27" t="s">
        <v>853</v>
      </c>
      <c r="E4933" s="27" t="s">
        <v>5098</v>
      </c>
      <c r="F4933" s="28">
        <v>35694</v>
      </c>
      <c r="G4933" s="29">
        <v>0.21875</v>
      </c>
      <c r="H4933" s="28">
        <v>35694</v>
      </c>
      <c r="I4933" s="29">
        <v>0.29166666666666669</v>
      </c>
      <c r="J4933" s="27" t="s">
        <v>889</v>
      </c>
      <c r="K4933" s="27">
        <v>0</v>
      </c>
      <c r="L4933" s="27">
        <v>0.2</v>
      </c>
      <c r="M4933" s="27">
        <v>0.2</v>
      </c>
      <c r="N4933" s="27" t="s">
        <v>882</v>
      </c>
      <c r="O4933" s="30">
        <v>201900135</v>
      </c>
      <c r="P4933" s="22"/>
      <c r="Q4933" s="22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9"/>
    </row>
    <row r="4934" spans="1:29" x14ac:dyDescent="0.25">
      <c r="A4934" s="27">
        <v>1997</v>
      </c>
      <c r="B4934" s="27" t="s">
        <v>1730</v>
      </c>
      <c r="C4934" s="27" t="s">
        <v>676</v>
      </c>
      <c r="D4934" s="27" t="s">
        <v>893</v>
      </c>
      <c r="E4934" s="27" t="s">
        <v>1138</v>
      </c>
      <c r="F4934" s="28">
        <v>35694</v>
      </c>
      <c r="G4934" s="29">
        <v>0.42708333333333331</v>
      </c>
      <c r="H4934" s="28">
        <v>35694</v>
      </c>
      <c r="I4934" s="29">
        <v>0.46527777777777773</v>
      </c>
      <c r="J4934" s="27" t="s">
        <v>889</v>
      </c>
      <c r="K4934" s="27">
        <v>0</v>
      </c>
      <c r="L4934" s="27">
        <v>0.01</v>
      </c>
      <c r="M4934" s="27">
        <v>0.01</v>
      </c>
      <c r="N4934" s="27" t="s">
        <v>882</v>
      </c>
      <c r="O4934" s="30">
        <v>202102704</v>
      </c>
      <c r="P4934" s="22"/>
      <c r="Q4934" s="22"/>
      <c r="R4934" s="16"/>
      <c r="S4934" s="16"/>
      <c r="T4934" s="16"/>
      <c r="U4934" s="16"/>
      <c r="V4934" s="16"/>
      <c r="W4934" s="16"/>
      <c r="X4934" s="16"/>
      <c r="Y4934" s="16"/>
      <c r="Z4934" s="16"/>
      <c r="AA4934" s="16"/>
      <c r="AB4934" s="16"/>
      <c r="AC4934" s="19"/>
    </row>
    <row r="4935" spans="1:29" x14ac:dyDescent="0.25">
      <c r="A4935" s="27">
        <v>1997</v>
      </c>
      <c r="B4935" s="27" t="s">
        <v>1728</v>
      </c>
      <c r="C4935" s="27" t="s">
        <v>676</v>
      </c>
      <c r="D4935" s="27" t="s">
        <v>893</v>
      </c>
      <c r="E4935" s="27" t="s">
        <v>1729</v>
      </c>
      <c r="F4935" s="28">
        <v>35694</v>
      </c>
      <c r="G4935" s="29">
        <v>0.5</v>
      </c>
      <c r="H4935" s="28">
        <v>35694</v>
      </c>
      <c r="I4935" s="29">
        <v>0.63888888888888895</v>
      </c>
      <c r="J4935" s="27" t="s">
        <v>889</v>
      </c>
      <c r="K4935" s="27">
        <v>0.2</v>
      </c>
      <c r="L4935" s="27">
        <v>0</v>
      </c>
      <c r="M4935" s="27">
        <v>0.2</v>
      </c>
      <c r="N4935" s="27" t="s">
        <v>882</v>
      </c>
      <c r="O4935" s="30">
        <v>201705149</v>
      </c>
      <c r="P4935" s="22"/>
      <c r="Q4935" s="22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  <c r="AB4935" s="16"/>
      <c r="AC4935" s="19"/>
    </row>
    <row r="4936" spans="1:29" x14ac:dyDescent="0.25">
      <c r="A4936" s="27">
        <v>1997</v>
      </c>
      <c r="B4936" s="27" t="s">
        <v>5094</v>
      </c>
      <c r="C4936" s="27" t="s">
        <v>674</v>
      </c>
      <c r="D4936" s="27" t="s">
        <v>4049</v>
      </c>
      <c r="E4936" s="27" t="s">
        <v>4335</v>
      </c>
      <c r="F4936" s="28">
        <v>35694</v>
      </c>
      <c r="G4936" s="29">
        <v>0.53819444444444442</v>
      </c>
      <c r="H4936" s="28">
        <v>35694</v>
      </c>
      <c r="I4936" s="29">
        <v>0.60763888888888895</v>
      </c>
      <c r="J4936" s="27" t="s">
        <v>889</v>
      </c>
      <c r="K4936" s="27">
        <v>0</v>
      </c>
      <c r="L4936" s="27">
        <v>0.1</v>
      </c>
      <c r="M4936" s="27">
        <v>0.1</v>
      </c>
      <c r="N4936" s="27" t="s">
        <v>882</v>
      </c>
      <c r="O4936" s="30">
        <v>202007866</v>
      </c>
      <c r="P4936" s="22"/>
      <c r="Q4936" s="22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9"/>
    </row>
    <row r="4937" spans="1:29" x14ac:dyDescent="0.25">
      <c r="A4937" s="27">
        <v>1997</v>
      </c>
      <c r="B4937" s="27" t="s">
        <v>1760</v>
      </c>
      <c r="C4937" s="27" t="s">
        <v>676</v>
      </c>
      <c r="D4937" s="27" t="s">
        <v>905</v>
      </c>
      <c r="E4937" s="27" t="s">
        <v>1292</v>
      </c>
      <c r="F4937" s="28">
        <v>35694</v>
      </c>
      <c r="G4937" s="29">
        <v>0.55902777777777779</v>
      </c>
      <c r="H4937" s="28">
        <v>35694</v>
      </c>
      <c r="I4937" s="29">
        <v>0.63194444444444442</v>
      </c>
      <c r="J4937" s="27" t="s">
        <v>889</v>
      </c>
      <c r="K4937" s="27">
        <v>0</v>
      </c>
      <c r="L4937" s="27">
        <v>1</v>
      </c>
      <c r="M4937" s="27">
        <v>1</v>
      </c>
      <c r="N4937" s="27" t="s">
        <v>882</v>
      </c>
      <c r="O4937" s="30">
        <v>202005592</v>
      </c>
      <c r="P4937" s="22"/>
      <c r="Q4937" s="22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9"/>
    </row>
    <row r="4938" spans="1:29" x14ac:dyDescent="0.25">
      <c r="A4938" s="27">
        <v>1997</v>
      </c>
      <c r="B4938" s="27" t="s">
        <v>5087</v>
      </c>
      <c r="C4938" s="27" t="s">
        <v>674</v>
      </c>
      <c r="D4938" s="27" t="s">
        <v>752</v>
      </c>
      <c r="E4938" s="27" t="s">
        <v>5015</v>
      </c>
      <c r="F4938" s="28">
        <v>35694</v>
      </c>
      <c r="G4938" s="29">
        <v>0.57777777777777783</v>
      </c>
      <c r="H4938" s="28">
        <v>35694</v>
      </c>
      <c r="I4938" s="29">
        <v>0.61458333333333337</v>
      </c>
      <c r="J4938" s="27" t="s">
        <v>889</v>
      </c>
      <c r="K4938" s="27">
        <v>0</v>
      </c>
      <c r="L4938" s="27">
        <v>0.05</v>
      </c>
      <c r="M4938" s="27">
        <v>0.05</v>
      </c>
      <c r="N4938" s="27" t="s">
        <v>882</v>
      </c>
      <c r="O4938" s="30">
        <v>201907345</v>
      </c>
      <c r="P4938" s="22"/>
      <c r="Q4938" s="22"/>
      <c r="R4938" s="16"/>
      <c r="S4938" s="16"/>
      <c r="T4938" s="16"/>
      <c r="U4938" s="16"/>
      <c r="V4938" s="16"/>
      <c r="W4938" s="16"/>
      <c r="X4938" s="16"/>
      <c r="Y4938" s="16"/>
      <c r="Z4938" s="16"/>
      <c r="AA4938" s="16"/>
      <c r="AB4938" s="16"/>
      <c r="AC4938" s="19"/>
    </row>
    <row r="4939" spans="1:29" x14ac:dyDescent="0.25">
      <c r="A4939" s="27">
        <v>1997</v>
      </c>
      <c r="B4939" s="27" t="s">
        <v>5173</v>
      </c>
      <c r="C4939" s="27" t="s">
        <v>674</v>
      </c>
      <c r="D4939" s="27" t="s">
        <v>4988</v>
      </c>
      <c r="E4939" s="27" t="s">
        <v>4916</v>
      </c>
      <c r="F4939" s="28">
        <v>35694</v>
      </c>
      <c r="G4939" s="29">
        <v>0.58333333333333337</v>
      </c>
      <c r="H4939" s="28">
        <v>35694</v>
      </c>
      <c r="I4939" s="29">
        <v>0.65277777777777779</v>
      </c>
      <c r="J4939" s="27" t="s">
        <v>889</v>
      </c>
      <c r="K4939" s="27">
        <v>0</v>
      </c>
      <c r="L4939" s="27">
        <v>0.05</v>
      </c>
      <c r="M4939" s="27">
        <v>0.05</v>
      </c>
      <c r="N4939" s="27" t="s">
        <v>882</v>
      </c>
      <c r="O4939" s="30">
        <v>202009533</v>
      </c>
      <c r="P4939" s="22"/>
      <c r="Q4939" s="22"/>
      <c r="R4939" s="16"/>
      <c r="S4939" s="16"/>
      <c r="T4939" s="16"/>
      <c r="U4939" s="16"/>
      <c r="V4939" s="16"/>
      <c r="W4939" s="16"/>
      <c r="X4939" s="16"/>
      <c r="Y4939" s="16"/>
      <c r="Z4939" s="16"/>
      <c r="AA4939" s="16"/>
      <c r="AB4939" s="16"/>
      <c r="AC4939" s="19"/>
    </row>
    <row r="4940" spans="1:29" x14ac:dyDescent="0.25">
      <c r="A4940" s="27">
        <v>1997</v>
      </c>
      <c r="B4940" s="27" t="s">
        <v>1732</v>
      </c>
      <c r="C4940" s="27" t="s">
        <v>676</v>
      </c>
      <c r="D4940" s="27" t="s">
        <v>991</v>
      </c>
      <c r="E4940" s="27" t="s">
        <v>1124</v>
      </c>
      <c r="F4940" s="28">
        <v>35694</v>
      </c>
      <c r="G4940" s="29">
        <v>0.59375</v>
      </c>
      <c r="H4940" s="28">
        <v>35694</v>
      </c>
      <c r="I4940" s="29">
        <v>0.73958333333333337</v>
      </c>
      <c r="J4940" s="27" t="s">
        <v>889</v>
      </c>
      <c r="K4940" s="27">
        <v>0</v>
      </c>
      <c r="L4940" s="27">
        <v>2</v>
      </c>
      <c r="M4940" s="27">
        <v>2</v>
      </c>
      <c r="N4940" s="27" t="s">
        <v>882</v>
      </c>
      <c r="O4940" s="30">
        <v>201206120</v>
      </c>
      <c r="P4940" s="22"/>
      <c r="Q4940" s="22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9"/>
    </row>
    <row r="4941" spans="1:29" x14ac:dyDescent="0.25">
      <c r="A4941" s="27">
        <v>1997</v>
      </c>
      <c r="B4941" s="27" t="s">
        <v>5086</v>
      </c>
      <c r="C4941" s="27" t="s">
        <v>674</v>
      </c>
      <c r="D4941" s="27" t="s">
        <v>3933</v>
      </c>
      <c r="E4941" s="27" t="s">
        <v>2136</v>
      </c>
      <c r="F4941" s="28">
        <v>35694</v>
      </c>
      <c r="G4941" s="29">
        <v>0.61111111111111105</v>
      </c>
      <c r="H4941" s="28">
        <v>35694</v>
      </c>
      <c r="I4941" s="29">
        <v>0.65277777777777779</v>
      </c>
      <c r="J4941" s="27" t="s">
        <v>889</v>
      </c>
      <c r="K4941" s="27">
        <v>0</v>
      </c>
      <c r="L4941" s="27">
        <v>0.05</v>
      </c>
      <c r="M4941" s="27">
        <v>0.05</v>
      </c>
      <c r="N4941" s="27" t="s">
        <v>882</v>
      </c>
      <c r="O4941" s="30">
        <v>201808613</v>
      </c>
      <c r="P4941" s="22"/>
      <c r="Q4941" s="22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9"/>
    </row>
    <row r="4942" spans="1:29" x14ac:dyDescent="0.25">
      <c r="A4942" s="27">
        <v>1997</v>
      </c>
      <c r="B4942" s="27" t="s">
        <v>1735</v>
      </c>
      <c r="C4942" s="27" t="s">
        <v>676</v>
      </c>
      <c r="D4942" s="27" t="s">
        <v>898</v>
      </c>
      <c r="E4942" s="27" t="s">
        <v>1177</v>
      </c>
      <c r="F4942" s="28">
        <v>35694</v>
      </c>
      <c r="G4942" s="29">
        <v>0.61805555555555558</v>
      </c>
      <c r="H4942" s="28">
        <v>35694</v>
      </c>
      <c r="I4942" s="29">
        <v>0.67013888888888884</v>
      </c>
      <c r="J4942" s="27" t="s">
        <v>889</v>
      </c>
      <c r="K4942" s="27">
        <v>1</v>
      </c>
      <c r="L4942" s="27">
        <v>0</v>
      </c>
      <c r="M4942" s="27">
        <v>1</v>
      </c>
      <c r="N4942" s="27" t="s">
        <v>882</v>
      </c>
      <c r="O4942" s="30">
        <v>201906576</v>
      </c>
      <c r="P4942" s="22"/>
      <c r="Q4942" s="22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9"/>
    </row>
    <row r="4943" spans="1:29" x14ac:dyDescent="0.25">
      <c r="A4943" s="27">
        <v>1997</v>
      </c>
      <c r="B4943" s="27" t="s">
        <v>5093</v>
      </c>
      <c r="C4943" s="27" t="s">
        <v>674</v>
      </c>
      <c r="D4943" s="27" t="s">
        <v>3841</v>
      </c>
      <c r="E4943" s="27" t="s">
        <v>4073</v>
      </c>
      <c r="F4943" s="28">
        <v>35694</v>
      </c>
      <c r="G4943" s="29">
        <v>0.625</v>
      </c>
      <c r="H4943" s="28">
        <v>35694</v>
      </c>
      <c r="I4943" s="29">
        <v>0.80208333333333337</v>
      </c>
      <c r="J4943" s="27" t="s">
        <v>889</v>
      </c>
      <c r="K4943" s="27">
        <v>0</v>
      </c>
      <c r="L4943" s="27">
        <v>2</v>
      </c>
      <c r="M4943" s="27">
        <v>2</v>
      </c>
      <c r="N4943" s="27" t="s">
        <v>882</v>
      </c>
      <c r="O4943" s="30">
        <v>201404676</v>
      </c>
      <c r="P4943" s="22"/>
      <c r="Q4943" s="22"/>
      <c r="R4943" s="16"/>
      <c r="S4943" s="16"/>
      <c r="T4943" s="16"/>
      <c r="U4943" s="16"/>
      <c r="V4943" s="16"/>
      <c r="W4943" s="16"/>
      <c r="X4943" s="16"/>
      <c r="Y4943" s="16"/>
      <c r="Z4943" s="16"/>
      <c r="AA4943" s="16"/>
      <c r="AB4943" s="16"/>
      <c r="AC4943" s="19"/>
    </row>
    <row r="4944" spans="1:29" x14ac:dyDescent="0.25">
      <c r="A4944" s="27">
        <v>1997</v>
      </c>
      <c r="B4944" s="27" t="s">
        <v>5090</v>
      </c>
      <c r="C4944" s="27" t="s">
        <v>674</v>
      </c>
      <c r="D4944" s="27" t="s">
        <v>3824</v>
      </c>
      <c r="E4944" s="27" t="s">
        <v>3957</v>
      </c>
      <c r="F4944" s="28">
        <v>35694</v>
      </c>
      <c r="G4944" s="29">
        <v>0.62847222222222221</v>
      </c>
      <c r="H4944" s="28">
        <v>35694</v>
      </c>
      <c r="I4944" s="29">
        <v>0.65277777777777779</v>
      </c>
      <c r="J4944" s="27" t="s">
        <v>889</v>
      </c>
      <c r="K4944" s="27">
        <v>0</v>
      </c>
      <c r="L4944" s="27">
        <v>0.1</v>
      </c>
      <c r="M4944" s="27">
        <v>0.1</v>
      </c>
      <c r="N4944" s="27" t="s">
        <v>882</v>
      </c>
      <c r="O4944" s="30">
        <v>201907457</v>
      </c>
      <c r="P4944" s="22"/>
      <c r="Q4944" s="22"/>
      <c r="R4944" s="16"/>
      <c r="S4944" s="16"/>
      <c r="T4944" s="16"/>
      <c r="U4944" s="16"/>
      <c r="V4944" s="16"/>
      <c r="W4944" s="16"/>
      <c r="X4944" s="16"/>
      <c r="Y4944" s="16"/>
      <c r="Z4944" s="16"/>
      <c r="AA4944" s="16"/>
      <c r="AB4944" s="16"/>
      <c r="AC4944" s="19"/>
    </row>
    <row r="4945" spans="1:29" x14ac:dyDescent="0.25">
      <c r="A4945" s="27">
        <v>1997</v>
      </c>
      <c r="B4945" s="27" t="s">
        <v>1731</v>
      </c>
      <c r="C4945" s="27" t="s">
        <v>676</v>
      </c>
      <c r="D4945" s="27" t="s">
        <v>901</v>
      </c>
      <c r="E4945" s="27" t="s">
        <v>1379</v>
      </c>
      <c r="F4945" s="28">
        <v>35694</v>
      </c>
      <c r="G4945" s="29">
        <v>0.65625</v>
      </c>
      <c r="H4945" s="28">
        <v>35694</v>
      </c>
      <c r="I4945" s="29">
        <v>0.67013888888888884</v>
      </c>
      <c r="J4945" s="27" t="s">
        <v>889</v>
      </c>
      <c r="K4945" s="27">
        <v>0</v>
      </c>
      <c r="L4945" s="27">
        <v>0.05</v>
      </c>
      <c r="M4945" s="27">
        <v>0.05</v>
      </c>
      <c r="N4945" s="27" t="s">
        <v>882</v>
      </c>
      <c r="O4945" s="30">
        <v>201705754</v>
      </c>
      <c r="P4945" s="22"/>
      <c r="Q4945" s="22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9"/>
    </row>
    <row r="4946" spans="1:29" x14ac:dyDescent="0.25">
      <c r="A4946" s="27">
        <v>1997</v>
      </c>
      <c r="B4946" s="27" t="s">
        <v>1756</v>
      </c>
      <c r="C4946" s="27" t="s">
        <v>676</v>
      </c>
      <c r="D4946" s="27" t="s">
        <v>901</v>
      </c>
      <c r="E4946" s="27" t="s">
        <v>719</v>
      </c>
      <c r="F4946" s="28">
        <v>35694</v>
      </c>
      <c r="G4946" s="29">
        <v>0.75347222222222221</v>
      </c>
      <c r="H4946" s="28">
        <v>35694</v>
      </c>
      <c r="I4946" s="29">
        <v>0.78472222222222221</v>
      </c>
      <c r="J4946" s="27" t="s">
        <v>889</v>
      </c>
      <c r="K4946" s="27">
        <v>0</v>
      </c>
      <c r="L4946" s="27">
        <v>0.02</v>
      </c>
      <c r="M4946" s="27">
        <v>0.02</v>
      </c>
      <c r="N4946" s="27" t="s">
        <v>882</v>
      </c>
      <c r="O4946" s="30">
        <v>201504441</v>
      </c>
      <c r="P4946" s="22"/>
      <c r="Q4946" s="22"/>
      <c r="R4946" s="16"/>
      <c r="S4946" s="16"/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9"/>
    </row>
    <row r="4947" spans="1:29" x14ac:dyDescent="0.25">
      <c r="A4947" s="27">
        <v>1997</v>
      </c>
      <c r="B4947" s="27" t="s">
        <v>5082</v>
      </c>
      <c r="C4947" s="27" t="s">
        <v>674</v>
      </c>
      <c r="D4947" s="27" t="s">
        <v>3841</v>
      </c>
      <c r="E4947" s="27" t="s">
        <v>3946</v>
      </c>
      <c r="F4947" s="28">
        <v>35694</v>
      </c>
      <c r="G4947" s="29">
        <v>0.76736111111111116</v>
      </c>
      <c r="H4947" s="28">
        <v>35694</v>
      </c>
      <c r="I4947" s="29">
        <v>0.82986111111111116</v>
      </c>
      <c r="J4947" s="27" t="s">
        <v>889</v>
      </c>
      <c r="K4947" s="27">
        <v>0</v>
      </c>
      <c r="L4947" s="27">
        <v>0.01</v>
      </c>
      <c r="M4947" s="27">
        <v>0.01</v>
      </c>
      <c r="N4947" s="27" t="s">
        <v>882</v>
      </c>
      <c r="O4947" s="30">
        <v>201504403</v>
      </c>
      <c r="P4947" s="22"/>
      <c r="Q4947" s="22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9"/>
    </row>
    <row r="4948" spans="1:29" x14ac:dyDescent="0.25">
      <c r="A4948" s="27">
        <v>1997</v>
      </c>
      <c r="B4948" s="27" t="s">
        <v>5084</v>
      </c>
      <c r="C4948" s="27" t="s">
        <v>674</v>
      </c>
      <c r="D4948" s="27" t="s">
        <v>752</v>
      </c>
      <c r="E4948" s="27" t="s">
        <v>5010</v>
      </c>
      <c r="F4948" s="28">
        <v>35694</v>
      </c>
      <c r="G4948" s="29">
        <v>0.77777777777777779</v>
      </c>
      <c r="H4948" s="28">
        <v>35694</v>
      </c>
      <c r="I4948" s="29">
        <v>0.85763888888888884</v>
      </c>
      <c r="J4948" s="27" t="s">
        <v>889</v>
      </c>
      <c r="K4948" s="27">
        <v>0</v>
      </c>
      <c r="L4948" s="27">
        <v>0.2</v>
      </c>
      <c r="M4948" s="27">
        <v>0.2</v>
      </c>
      <c r="N4948" s="27" t="s">
        <v>882</v>
      </c>
      <c r="O4948" s="30">
        <v>201707329</v>
      </c>
      <c r="P4948" s="22"/>
      <c r="Q4948" s="22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9"/>
    </row>
    <row r="4949" spans="1:29" x14ac:dyDescent="0.25">
      <c r="A4949" s="27">
        <v>1997</v>
      </c>
      <c r="B4949" s="27" t="s">
        <v>5085</v>
      </c>
      <c r="C4949" s="27" t="s">
        <v>674</v>
      </c>
      <c r="D4949" s="27" t="s">
        <v>3830</v>
      </c>
      <c r="E4949" s="27" t="s">
        <v>4731</v>
      </c>
      <c r="F4949" s="28">
        <v>35694</v>
      </c>
      <c r="G4949" s="29">
        <v>0.77777777777777779</v>
      </c>
      <c r="H4949" s="28">
        <v>35694</v>
      </c>
      <c r="I4949" s="29">
        <v>0.80555555555555547</v>
      </c>
      <c r="J4949" s="27" t="s">
        <v>889</v>
      </c>
      <c r="K4949" s="27">
        <v>0</v>
      </c>
      <c r="L4949" s="27">
        <v>0.1</v>
      </c>
      <c r="M4949" s="27">
        <v>0.1</v>
      </c>
      <c r="N4949" s="27" t="s">
        <v>882</v>
      </c>
      <c r="O4949" s="30">
        <v>202005209</v>
      </c>
      <c r="P4949" s="22"/>
      <c r="Q4949" s="22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6"/>
      <c r="AB4949" s="16"/>
      <c r="AC4949" s="19"/>
    </row>
    <row r="4950" spans="1:29" x14ac:dyDescent="0.25">
      <c r="A4950" s="27">
        <v>1997</v>
      </c>
      <c r="B4950" s="27" t="s">
        <v>5115</v>
      </c>
      <c r="C4950" s="27" t="s">
        <v>674</v>
      </c>
      <c r="D4950" s="27" t="s">
        <v>752</v>
      </c>
      <c r="E4950" s="27" t="s">
        <v>771</v>
      </c>
      <c r="F4950" s="28">
        <v>35694</v>
      </c>
      <c r="G4950" s="29">
        <v>0.84722222222222221</v>
      </c>
      <c r="H4950" s="28">
        <v>35694</v>
      </c>
      <c r="I4950" s="29">
        <v>0.89930555555555547</v>
      </c>
      <c r="J4950" s="27" t="s">
        <v>889</v>
      </c>
      <c r="K4950" s="27">
        <v>0</v>
      </c>
      <c r="L4950" s="27">
        <v>0.2</v>
      </c>
      <c r="M4950" s="27">
        <v>0.2</v>
      </c>
      <c r="N4950" s="27" t="s">
        <v>882</v>
      </c>
      <c r="O4950" s="30">
        <v>201904529</v>
      </c>
      <c r="P4950" s="22"/>
      <c r="Q4950" s="22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9"/>
    </row>
    <row r="4951" spans="1:29" x14ac:dyDescent="0.25">
      <c r="A4951" s="27">
        <v>1997</v>
      </c>
      <c r="B4951" s="27" t="s">
        <v>5084</v>
      </c>
      <c r="C4951" s="27" t="s">
        <v>674</v>
      </c>
      <c r="D4951" s="27" t="s">
        <v>752</v>
      </c>
      <c r="E4951" s="27" t="s">
        <v>5010</v>
      </c>
      <c r="F4951" s="28">
        <v>35694</v>
      </c>
      <c r="G4951" s="29">
        <v>0.85416666666666663</v>
      </c>
      <c r="H4951" s="28">
        <v>35694</v>
      </c>
      <c r="I4951" s="29">
        <v>0.88541666666666663</v>
      </c>
      <c r="J4951" s="27" t="s">
        <v>889</v>
      </c>
      <c r="K4951" s="27">
        <v>0</v>
      </c>
      <c r="L4951" s="27">
        <v>0.2</v>
      </c>
      <c r="M4951" s="27">
        <v>0.2</v>
      </c>
      <c r="N4951" s="27" t="s">
        <v>882</v>
      </c>
      <c r="O4951" s="30">
        <v>202008862</v>
      </c>
      <c r="P4951" s="22"/>
      <c r="Q4951" s="22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9"/>
    </row>
    <row r="4952" spans="1:29" x14ac:dyDescent="0.25">
      <c r="A4952" s="27">
        <v>1997</v>
      </c>
      <c r="B4952" s="27" t="s">
        <v>5092</v>
      </c>
      <c r="C4952" s="27" t="s">
        <v>674</v>
      </c>
      <c r="D4952" s="27" t="s">
        <v>752</v>
      </c>
      <c r="E4952" s="27" t="s">
        <v>752</v>
      </c>
      <c r="F4952" s="28">
        <v>35694</v>
      </c>
      <c r="G4952" s="29">
        <v>0.89583333333333337</v>
      </c>
      <c r="H4952" s="28">
        <v>35694</v>
      </c>
      <c r="I4952" s="29">
        <v>0.90625</v>
      </c>
      <c r="J4952" s="27" t="s">
        <v>889</v>
      </c>
      <c r="K4952" s="27">
        <v>0</v>
      </c>
      <c r="L4952" s="27">
        <v>0.05</v>
      </c>
      <c r="M4952" s="27">
        <v>0.05</v>
      </c>
      <c r="N4952" s="27" t="s">
        <v>882</v>
      </c>
      <c r="O4952" s="30">
        <v>201706162</v>
      </c>
      <c r="P4952" s="22"/>
      <c r="Q4952" s="22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9"/>
    </row>
    <row r="4953" spans="1:29" x14ac:dyDescent="0.25">
      <c r="A4953" s="27">
        <v>1997</v>
      </c>
      <c r="B4953" s="27" t="s">
        <v>5115</v>
      </c>
      <c r="C4953" s="27" t="s">
        <v>674</v>
      </c>
      <c r="D4953" s="27" t="s">
        <v>752</v>
      </c>
      <c r="E4953" s="27" t="s">
        <v>771</v>
      </c>
      <c r="F4953" s="28">
        <v>35694</v>
      </c>
      <c r="G4953" s="29">
        <v>0.91666666666666663</v>
      </c>
      <c r="H4953" s="28">
        <v>35694</v>
      </c>
      <c r="I4953" s="29">
        <v>0.98263888888888884</v>
      </c>
      <c r="J4953" s="27" t="s">
        <v>889</v>
      </c>
      <c r="K4953" s="27">
        <v>0</v>
      </c>
      <c r="L4953" s="27">
        <v>0.15</v>
      </c>
      <c r="M4953" s="27">
        <v>0.15</v>
      </c>
      <c r="N4953" s="27" t="s">
        <v>882</v>
      </c>
      <c r="O4953" s="30">
        <v>201705208</v>
      </c>
      <c r="P4953" s="22"/>
      <c r="Q4953" s="22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9"/>
    </row>
    <row r="4954" spans="1:29" x14ac:dyDescent="0.25">
      <c r="A4954" s="27">
        <v>1997</v>
      </c>
      <c r="B4954" s="27" t="s">
        <v>5081</v>
      </c>
      <c r="C4954" s="27" t="s">
        <v>674</v>
      </c>
      <c r="D4954" s="27" t="s">
        <v>3841</v>
      </c>
      <c r="E4954" s="27" t="s">
        <v>3842</v>
      </c>
      <c r="F4954" s="28">
        <v>35694</v>
      </c>
      <c r="G4954" s="29">
        <v>0.97916666666666663</v>
      </c>
      <c r="H4954" s="28">
        <v>35695</v>
      </c>
      <c r="I4954" s="29">
        <v>2.4305555555555556E-2</v>
      </c>
      <c r="J4954" s="27" t="s">
        <v>889</v>
      </c>
      <c r="K4954" s="27">
        <v>0</v>
      </c>
      <c r="L4954" s="27">
        <v>0.05</v>
      </c>
      <c r="M4954" s="27">
        <v>0.05</v>
      </c>
      <c r="N4954" s="27" t="s">
        <v>882</v>
      </c>
      <c r="O4954" s="30">
        <v>201907089</v>
      </c>
      <c r="P4954" s="22"/>
      <c r="Q4954" s="22"/>
      <c r="R4954" s="16"/>
      <c r="S4954" s="16"/>
      <c r="T4954" s="16"/>
      <c r="U4954" s="16"/>
      <c r="V4954" s="16"/>
      <c r="W4954" s="16"/>
      <c r="X4954" s="16"/>
      <c r="Y4954" s="16"/>
      <c r="Z4954" s="16"/>
      <c r="AA4954" s="16"/>
      <c r="AB4954" s="16"/>
      <c r="AC4954" s="19"/>
    </row>
    <row r="4955" spans="1:29" x14ac:dyDescent="0.25">
      <c r="A4955" s="27">
        <v>1997</v>
      </c>
      <c r="B4955" s="27" t="s">
        <v>1723</v>
      </c>
      <c r="C4955" s="27" t="s">
        <v>676</v>
      </c>
      <c r="D4955" s="27" t="s">
        <v>891</v>
      </c>
      <c r="E4955" s="27" t="s">
        <v>844</v>
      </c>
      <c r="F4955" s="28">
        <v>35695</v>
      </c>
      <c r="G4955" s="29">
        <v>4.5833333333333337E-2</v>
      </c>
      <c r="H4955" s="28">
        <v>35695</v>
      </c>
      <c r="I4955" s="29">
        <v>0.10069444444444443</v>
      </c>
      <c r="J4955" s="27" t="s">
        <v>889</v>
      </c>
      <c r="K4955" s="27">
        <v>0</v>
      </c>
      <c r="L4955" s="27">
        <v>0.05</v>
      </c>
      <c r="M4955" s="27">
        <v>0.05</v>
      </c>
      <c r="N4955" s="27" t="s">
        <v>882</v>
      </c>
      <c r="O4955" s="30">
        <v>202005035</v>
      </c>
      <c r="P4955" s="22"/>
      <c r="Q4955" s="22"/>
      <c r="R4955" s="16"/>
      <c r="S4955" s="16"/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9"/>
    </row>
    <row r="4956" spans="1:29" x14ac:dyDescent="0.25">
      <c r="A4956" s="27">
        <v>1997</v>
      </c>
      <c r="B4956" s="27" t="s">
        <v>1756</v>
      </c>
      <c r="C4956" s="27" t="s">
        <v>676</v>
      </c>
      <c r="D4956" s="27" t="s">
        <v>901</v>
      </c>
      <c r="E4956" s="27" t="s">
        <v>719</v>
      </c>
      <c r="F4956" s="28">
        <v>35695</v>
      </c>
      <c r="G4956" s="29">
        <v>0.10069444444444443</v>
      </c>
      <c r="H4956" s="28">
        <v>35695</v>
      </c>
      <c r="I4956" s="29">
        <v>0.12847222222222224</v>
      </c>
      <c r="J4956" s="27" t="s">
        <v>889</v>
      </c>
      <c r="K4956" s="27">
        <v>0</v>
      </c>
      <c r="L4956" s="27">
        <v>0.02</v>
      </c>
      <c r="M4956" s="27">
        <v>0.02</v>
      </c>
      <c r="N4956" s="27" t="s">
        <v>882</v>
      </c>
      <c r="O4956" s="30">
        <v>201806927</v>
      </c>
      <c r="P4956" s="22"/>
      <c r="Q4956" s="22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9"/>
    </row>
    <row r="4957" spans="1:29" x14ac:dyDescent="0.25">
      <c r="A4957" s="27">
        <v>1997</v>
      </c>
      <c r="B4957" s="27" t="s">
        <v>1720</v>
      </c>
      <c r="C4957" s="27" t="s">
        <v>676</v>
      </c>
      <c r="D4957" s="27" t="s">
        <v>905</v>
      </c>
      <c r="E4957" s="27" t="s">
        <v>1721</v>
      </c>
      <c r="F4957" s="28">
        <v>35695</v>
      </c>
      <c r="G4957" s="29">
        <v>0.28472222222222221</v>
      </c>
      <c r="H4957" s="28">
        <v>35695</v>
      </c>
      <c r="I4957" s="29">
        <v>0.31597222222222221</v>
      </c>
      <c r="J4957" s="27" t="s">
        <v>889</v>
      </c>
      <c r="K4957" s="27">
        <v>0</v>
      </c>
      <c r="L4957" s="27">
        <v>0.03</v>
      </c>
      <c r="M4957" s="27">
        <v>0.03</v>
      </c>
      <c r="N4957" s="27" t="s">
        <v>882</v>
      </c>
      <c r="O4957" s="30">
        <v>202009360</v>
      </c>
      <c r="P4957" s="22"/>
      <c r="Q4957" s="22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9"/>
    </row>
    <row r="4958" spans="1:29" x14ac:dyDescent="0.25">
      <c r="A4958" s="27">
        <v>1997</v>
      </c>
      <c r="B4958" s="27" t="s">
        <v>1723</v>
      </c>
      <c r="C4958" s="27" t="s">
        <v>676</v>
      </c>
      <c r="D4958" s="27" t="s">
        <v>891</v>
      </c>
      <c r="E4958" s="27" t="s">
        <v>844</v>
      </c>
      <c r="F4958" s="28">
        <v>35695</v>
      </c>
      <c r="G4958" s="29">
        <v>0.28750000000000003</v>
      </c>
      <c r="H4958" s="28">
        <v>35695</v>
      </c>
      <c r="I4958" s="29">
        <v>0.56388888888888888</v>
      </c>
      <c r="J4958" s="27" t="s">
        <v>889</v>
      </c>
      <c r="K4958" s="27">
        <v>1</v>
      </c>
      <c r="L4958" s="27">
        <v>1</v>
      </c>
      <c r="M4958" s="27">
        <v>2</v>
      </c>
      <c r="N4958" s="27" t="s">
        <v>882</v>
      </c>
      <c r="O4958" s="30">
        <v>201900148</v>
      </c>
      <c r="P4958" s="22"/>
      <c r="Q4958" s="22"/>
      <c r="R4958" s="16"/>
      <c r="S4958" s="16"/>
      <c r="T4958" s="16"/>
      <c r="U4958" s="16"/>
      <c r="V4958" s="16"/>
      <c r="W4958" s="16"/>
      <c r="X4958" s="16"/>
      <c r="Y4958" s="16"/>
      <c r="Z4958" s="16"/>
      <c r="AA4958" s="16"/>
      <c r="AB4958" s="16"/>
      <c r="AC4958" s="19"/>
    </row>
    <row r="4959" spans="1:29" x14ac:dyDescent="0.25">
      <c r="A4959" s="27">
        <v>1997</v>
      </c>
      <c r="B4959" s="27" t="s">
        <v>5080</v>
      </c>
      <c r="C4959" s="27" t="s">
        <v>674</v>
      </c>
      <c r="D4959" s="27" t="s">
        <v>3821</v>
      </c>
      <c r="E4959" s="27" t="s">
        <v>5077</v>
      </c>
      <c r="F4959" s="28">
        <v>35695</v>
      </c>
      <c r="G4959" s="29">
        <v>0.31944444444444448</v>
      </c>
      <c r="H4959" s="28">
        <v>35695</v>
      </c>
      <c r="I4959" s="29">
        <v>0.38541666666666669</v>
      </c>
      <c r="J4959" s="27" t="s">
        <v>889</v>
      </c>
      <c r="K4959" s="27">
        <v>1</v>
      </c>
      <c r="L4959" s="27">
        <v>0</v>
      </c>
      <c r="M4959" s="27">
        <v>1</v>
      </c>
      <c r="N4959" s="27" t="s">
        <v>882</v>
      </c>
      <c r="O4959" s="30">
        <v>202006670</v>
      </c>
      <c r="P4959" s="22"/>
      <c r="Q4959" s="22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9"/>
    </row>
    <row r="4960" spans="1:29" x14ac:dyDescent="0.25">
      <c r="A4960" s="27">
        <v>1997</v>
      </c>
      <c r="B4960" s="27" t="s">
        <v>1724</v>
      </c>
      <c r="C4960" s="27" t="s">
        <v>676</v>
      </c>
      <c r="D4960" s="27" t="s">
        <v>1004</v>
      </c>
      <c r="E4960" s="27" t="s">
        <v>1565</v>
      </c>
      <c r="F4960" s="28">
        <v>35695</v>
      </c>
      <c r="G4960" s="29">
        <v>0.3298611111111111</v>
      </c>
      <c r="H4960" s="28">
        <v>35695</v>
      </c>
      <c r="I4960" s="29">
        <v>0.42708333333333331</v>
      </c>
      <c r="J4960" s="27" t="s">
        <v>889</v>
      </c>
      <c r="K4960" s="27">
        <v>0</v>
      </c>
      <c r="L4960" s="27">
        <v>0.5</v>
      </c>
      <c r="M4960" s="27">
        <v>0.5</v>
      </c>
      <c r="N4960" s="27" t="s">
        <v>882</v>
      </c>
      <c r="O4960" s="30">
        <v>201601879</v>
      </c>
      <c r="P4960" s="22"/>
      <c r="Q4960" s="22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9"/>
    </row>
    <row r="4961" spans="1:29" x14ac:dyDescent="0.25">
      <c r="A4961" s="27">
        <v>1997</v>
      </c>
      <c r="B4961" s="27" t="s">
        <v>1732</v>
      </c>
      <c r="C4961" s="27" t="s">
        <v>676</v>
      </c>
      <c r="D4961" s="27" t="s">
        <v>991</v>
      </c>
      <c r="E4961" s="27" t="s">
        <v>1124</v>
      </c>
      <c r="F4961" s="28">
        <v>35695</v>
      </c>
      <c r="G4961" s="29">
        <v>0.46527777777777773</v>
      </c>
      <c r="H4961" s="28">
        <v>35695</v>
      </c>
      <c r="I4961" s="29">
        <v>0.67708333333333337</v>
      </c>
      <c r="J4961" s="27" t="s">
        <v>889</v>
      </c>
      <c r="K4961" s="27">
        <v>0</v>
      </c>
      <c r="L4961" s="27">
        <v>2</v>
      </c>
      <c r="M4961" s="27">
        <v>2</v>
      </c>
      <c r="N4961" s="27" t="s">
        <v>882</v>
      </c>
      <c r="O4961" s="30">
        <v>202004823</v>
      </c>
      <c r="P4961" s="22"/>
      <c r="Q4961" s="22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9"/>
    </row>
    <row r="4962" spans="1:29" x14ac:dyDescent="0.25">
      <c r="A4962" s="27">
        <v>1997</v>
      </c>
      <c r="B4962" s="27" t="s">
        <v>1722</v>
      </c>
      <c r="C4962" s="27" t="s">
        <v>676</v>
      </c>
      <c r="D4962" s="27" t="s">
        <v>1070</v>
      </c>
      <c r="E4962" s="27" t="s">
        <v>821</v>
      </c>
      <c r="F4962" s="28">
        <v>35695</v>
      </c>
      <c r="G4962" s="29">
        <v>0.50416666666666665</v>
      </c>
      <c r="H4962" s="28">
        <v>35695</v>
      </c>
      <c r="I4962" s="29">
        <v>0.625</v>
      </c>
      <c r="J4962" s="27" t="s">
        <v>889</v>
      </c>
      <c r="K4962" s="27">
        <v>0.5</v>
      </c>
      <c r="L4962" s="27">
        <v>0</v>
      </c>
      <c r="M4962" s="27">
        <v>0.5</v>
      </c>
      <c r="N4962" s="27" t="s">
        <v>882</v>
      </c>
      <c r="O4962" s="30">
        <v>201906465</v>
      </c>
      <c r="P4962" s="22"/>
      <c r="Q4962" s="22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9"/>
    </row>
    <row r="4963" spans="1:29" x14ac:dyDescent="0.25">
      <c r="A4963" s="27">
        <v>1997</v>
      </c>
      <c r="B4963" s="27" t="s">
        <v>1724</v>
      </c>
      <c r="C4963" s="27" t="s">
        <v>676</v>
      </c>
      <c r="D4963" s="27" t="s">
        <v>1004</v>
      </c>
      <c r="E4963" s="27" t="s">
        <v>1565</v>
      </c>
      <c r="F4963" s="28">
        <v>35695</v>
      </c>
      <c r="G4963" s="29">
        <v>0.51388888888888895</v>
      </c>
      <c r="H4963" s="28">
        <v>35695</v>
      </c>
      <c r="I4963" s="29">
        <v>0.69791666666666663</v>
      </c>
      <c r="J4963" s="27" t="s">
        <v>889</v>
      </c>
      <c r="K4963" s="27">
        <v>0</v>
      </c>
      <c r="L4963" s="27">
        <v>0.5</v>
      </c>
      <c r="M4963" s="27">
        <v>0.5</v>
      </c>
      <c r="N4963" s="27" t="s">
        <v>882</v>
      </c>
      <c r="O4963" s="30">
        <v>201704851</v>
      </c>
      <c r="P4963" s="22"/>
      <c r="Q4963" s="22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9"/>
    </row>
    <row r="4964" spans="1:29" x14ac:dyDescent="0.25">
      <c r="A4964" s="27">
        <v>1997</v>
      </c>
      <c r="B4964" s="27" t="s">
        <v>1725</v>
      </c>
      <c r="C4964" s="27" t="s">
        <v>676</v>
      </c>
      <c r="D4964" s="27" t="s">
        <v>1004</v>
      </c>
      <c r="E4964" s="27" t="s">
        <v>1683</v>
      </c>
      <c r="F4964" s="28">
        <v>35695</v>
      </c>
      <c r="G4964" s="29">
        <v>0.51736111111111105</v>
      </c>
      <c r="H4964" s="28">
        <v>35695</v>
      </c>
      <c r="I4964" s="29">
        <v>0.56944444444444442</v>
      </c>
      <c r="J4964" s="27" t="s">
        <v>889</v>
      </c>
      <c r="K4964" s="27">
        <v>0.03</v>
      </c>
      <c r="L4964" s="27">
        <v>0</v>
      </c>
      <c r="M4964" s="27">
        <v>0.03</v>
      </c>
      <c r="N4964" s="27" t="s">
        <v>882</v>
      </c>
      <c r="O4964" s="30">
        <v>201907357</v>
      </c>
      <c r="P4964" s="22"/>
      <c r="Q4964" s="22"/>
      <c r="R4964" s="16"/>
      <c r="S4964" s="16"/>
      <c r="T4964" s="16"/>
      <c r="U4964" s="16"/>
      <c r="V4964" s="16"/>
      <c r="W4964" s="16"/>
      <c r="X4964" s="16"/>
      <c r="Y4964" s="16"/>
      <c r="Z4964" s="16"/>
      <c r="AA4964" s="16"/>
      <c r="AB4964" s="16"/>
      <c r="AC4964" s="19"/>
    </row>
    <row r="4965" spans="1:29" x14ac:dyDescent="0.25">
      <c r="A4965" s="27">
        <v>1997</v>
      </c>
      <c r="B4965" s="27" t="s">
        <v>5078</v>
      </c>
      <c r="C4965" s="27" t="s">
        <v>674</v>
      </c>
      <c r="D4965" s="27" t="s">
        <v>853</v>
      </c>
      <c r="E4965" s="27" t="s">
        <v>4204</v>
      </c>
      <c r="F4965" s="28">
        <v>35695</v>
      </c>
      <c r="G4965" s="29">
        <v>0.55208333333333337</v>
      </c>
      <c r="H4965" s="28">
        <v>35695</v>
      </c>
      <c r="I4965" s="29">
        <v>0.63194444444444442</v>
      </c>
      <c r="J4965" s="27" t="s">
        <v>889</v>
      </c>
      <c r="K4965" s="27">
        <v>0</v>
      </c>
      <c r="L4965" s="27">
        <v>0.1</v>
      </c>
      <c r="M4965" s="27">
        <v>0.1</v>
      </c>
      <c r="N4965" s="27" t="s">
        <v>882</v>
      </c>
      <c r="O4965" s="30">
        <v>201605380</v>
      </c>
      <c r="P4965" s="22"/>
      <c r="Q4965" s="22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9"/>
    </row>
    <row r="4966" spans="1:29" x14ac:dyDescent="0.25">
      <c r="A4966" s="27">
        <v>1997</v>
      </c>
      <c r="B4966" s="27" t="s">
        <v>1735</v>
      </c>
      <c r="C4966" s="27" t="s">
        <v>676</v>
      </c>
      <c r="D4966" s="27" t="s">
        <v>898</v>
      </c>
      <c r="E4966" s="27" t="s">
        <v>1177</v>
      </c>
      <c r="F4966" s="28">
        <v>35695</v>
      </c>
      <c r="G4966" s="29">
        <v>0.63194444444444442</v>
      </c>
      <c r="H4966" s="28">
        <v>35695</v>
      </c>
      <c r="I4966" s="29">
        <v>0.80208333333333337</v>
      </c>
      <c r="J4966" s="27" t="s">
        <v>889</v>
      </c>
      <c r="K4966" s="27">
        <v>0</v>
      </c>
      <c r="L4966" s="27">
        <v>0.04</v>
      </c>
      <c r="M4966" s="27">
        <v>0.04</v>
      </c>
      <c r="N4966" s="27" t="s">
        <v>882</v>
      </c>
      <c r="O4966" s="30">
        <v>202003529</v>
      </c>
      <c r="P4966" s="22"/>
      <c r="Q4966" s="22"/>
      <c r="R4966" s="16"/>
      <c r="S4966" s="16"/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9"/>
    </row>
    <row r="4967" spans="1:29" x14ac:dyDescent="0.25">
      <c r="A4967" s="27">
        <v>1997</v>
      </c>
      <c r="B4967" s="27" t="s">
        <v>5078</v>
      </c>
      <c r="C4967" s="27" t="s">
        <v>674</v>
      </c>
      <c r="D4967" s="27" t="s">
        <v>853</v>
      </c>
      <c r="E4967" s="27" t="s">
        <v>4204</v>
      </c>
      <c r="F4967" s="28">
        <v>35695</v>
      </c>
      <c r="G4967" s="29">
        <v>0.65625</v>
      </c>
      <c r="H4967" s="28">
        <v>35695</v>
      </c>
      <c r="I4967" s="29">
        <v>0.70486111111111116</v>
      </c>
      <c r="J4967" s="27" t="s">
        <v>889</v>
      </c>
      <c r="K4967" s="27">
        <v>0</v>
      </c>
      <c r="L4967" s="27">
        <v>0.03</v>
      </c>
      <c r="M4967" s="27">
        <v>0.03</v>
      </c>
      <c r="N4967" s="27" t="s">
        <v>882</v>
      </c>
      <c r="O4967" s="30">
        <v>201806627</v>
      </c>
      <c r="P4967" s="22"/>
      <c r="Q4967" s="22"/>
      <c r="R4967" s="16"/>
      <c r="S4967" s="16"/>
      <c r="T4967" s="16"/>
      <c r="U4967" s="16"/>
      <c r="V4967" s="16"/>
      <c r="W4967" s="16"/>
      <c r="X4967" s="16"/>
      <c r="Y4967" s="16"/>
      <c r="Z4967" s="16"/>
      <c r="AA4967" s="16"/>
      <c r="AB4967" s="16"/>
      <c r="AC4967" s="19"/>
    </row>
    <row r="4968" spans="1:29" x14ac:dyDescent="0.25">
      <c r="A4968" s="27">
        <v>1997</v>
      </c>
      <c r="B4968" s="27" t="s">
        <v>1725</v>
      </c>
      <c r="C4968" s="27" t="s">
        <v>676</v>
      </c>
      <c r="D4968" s="27" t="s">
        <v>1004</v>
      </c>
      <c r="E4968" s="27" t="s">
        <v>1683</v>
      </c>
      <c r="F4968" s="28">
        <v>35695</v>
      </c>
      <c r="G4968" s="29">
        <v>0.67708333333333337</v>
      </c>
      <c r="H4968" s="28">
        <v>35695</v>
      </c>
      <c r="I4968" s="29">
        <v>0.71527777777777779</v>
      </c>
      <c r="J4968" s="27" t="s">
        <v>889</v>
      </c>
      <c r="K4968" s="27">
        <v>0</v>
      </c>
      <c r="L4968" s="27">
        <v>0.01</v>
      </c>
      <c r="M4968" s="27">
        <v>0.01</v>
      </c>
      <c r="N4968" s="27" t="s">
        <v>882</v>
      </c>
      <c r="O4968" s="30">
        <v>202006607</v>
      </c>
      <c r="P4968" s="22"/>
      <c r="Q4968" s="22"/>
      <c r="R4968" s="16"/>
      <c r="S4968" s="16"/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9"/>
    </row>
    <row r="4969" spans="1:29" x14ac:dyDescent="0.25">
      <c r="A4969" s="27">
        <v>1997</v>
      </c>
      <c r="B4969" s="27" t="s">
        <v>1727</v>
      </c>
      <c r="C4969" s="27" t="s">
        <v>676</v>
      </c>
      <c r="D4969" s="27" t="s">
        <v>991</v>
      </c>
      <c r="E4969" s="27" t="s">
        <v>1352</v>
      </c>
      <c r="F4969" s="28">
        <v>35695</v>
      </c>
      <c r="G4969" s="29">
        <v>0.67708333333333337</v>
      </c>
      <c r="H4969" s="28">
        <v>35695</v>
      </c>
      <c r="I4969" s="29">
        <v>0.80902777777777779</v>
      </c>
      <c r="J4969" s="27" t="s">
        <v>889</v>
      </c>
      <c r="K4969" s="27">
        <v>0</v>
      </c>
      <c r="L4969" s="27">
        <v>0.01</v>
      </c>
      <c r="M4969" s="27">
        <v>0.01</v>
      </c>
      <c r="N4969" s="27" t="s">
        <v>882</v>
      </c>
      <c r="O4969" s="30">
        <v>202007614</v>
      </c>
      <c r="P4969" s="22"/>
      <c r="Q4969" s="22"/>
      <c r="R4969" s="16"/>
      <c r="S4969" s="16"/>
      <c r="T4969" s="16"/>
      <c r="U4969" s="16"/>
      <c r="V4969" s="16"/>
      <c r="W4969" s="16"/>
      <c r="X4969" s="16"/>
      <c r="Y4969" s="16"/>
      <c r="Z4969" s="16"/>
      <c r="AA4969" s="16"/>
      <c r="AB4969" s="16"/>
      <c r="AC4969" s="19"/>
    </row>
    <row r="4970" spans="1:29" x14ac:dyDescent="0.25">
      <c r="A4970" s="27">
        <v>1997</v>
      </c>
      <c r="B4970" s="27" t="s">
        <v>1720</v>
      </c>
      <c r="C4970" s="27" t="s">
        <v>676</v>
      </c>
      <c r="D4970" s="27" t="s">
        <v>905</v>
      </c>
      <c r="E4970" s="27" t="s">
        <v>1721</v>
      </c>
      <c r="F4970" s="28">
        <v>35695</v>
      </c>
      <c r="G4970" s="29">
        <v>0.68402777777777779</v>
      </c>
      <c r="H4970" s="28">
        <v>35695</v>
      </c>
      <c r="I4970" s="29">
        <v>0.73263888888888884</v>
      </c>
      <c r="J4970" s="27" t="s">
        <v>889</v>
      </c>
      <c r="K4970" s="27">
        <v>0</v>
      </c>
      <c r="L4970" s="27">
        <v>0.05</v>
      </c>
      <c r="M4970" s="27">
        <v>0.05</v>
      </c>
      <c r="N4970" s="27" t="s">
        <v>882</v>
      </c>
      <c r="O4970" s="30">
        <v>201705457</v>
      </c>
      <c r="P4970" s="22"/>
      <c r="Q4970" s="22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9"/>
    </row>
    <row r="4971" spans="1:29" x14ac:dyDescent="0.25">
      <c r="A4971" s="27">
        <v>1997</v>
      </c>
      <c r="B4971" s="27" t="s">
        <v>1726</v>
      </c>
      <c r="C4971" s="27" t="s">
        <v>676</v>
      </c>
      <c r="D4971" s="27" t="s">
        <v>898</v>
      </c>
      <c r="E4971" s="27" t="s">
        <v>734</v>
      </c>
      <c r="F4971" s="28">
        <v>35695</v>
      </c>
      <c r="G4971" s="29">
        <v>0.6875</v>
      </c>
      <c r="H4971" s="28">
        <v>35695</v>
      </c>
      <c r="I4971" s="29">
        <v>0.77083333333333337</v>
      </c>
      <c r="J4971" s="27" t="s">
        <v>889</v>
      </c>
      <c r="K4971" s="27">
        <v>0.15</v>
      </c>
      <c r="L4971" s="27">
        <v>0</v>
      </c>
      <c r="M4971" s="27">
        <v>0.15</v>
      </c>
      <c r="N4971" s="27" t="s">
        <v>882</v>
      </c>
      <c r="O4971" s="30">
        <v>201706072</v>
      </c>
      <c r="P4971" s="22"/>
      <c r="Q4971" s="22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  <c r="AB4971" s="16"/>
      <c r="AC4971" s="19"/>
    </row>
    <row r="4972" spans="1:29" x14ac:dyDescent="0.25">
      <c r="A4972" s="27">
        <v>1997</v>
      </c>
      <c r="B4972" s="27" t="s">
        <v>1722</v>
      </c>
      <c r="C4972" s="27" t="s">
        <v>676</v>
      </c>
      <c r="D4972" s="27" t="s">
        <v>1070</v>
      </c>
      <c r="E4972" s="27" t="s">
        <v>821</v>
      </c>
      <c r="F4972" s="28">
        <v>35695</v>
      </c>
      <c r="G4972" s="29">
        <v>0.69444444444444453</v>
      </c>
      <c r="H4972" s="28">
        <v>35695</v>
      </c>
      <c r="I4972" s="29">
        <v>0.81944444444444453</v>
      </c>
      <c r="J4972" s="27" t="s">
        <v>889</v>
      </c>
      <c r="K4972" s="27">
        <v>0</v>
      </c>
      <c r="L4972" s="27">
        <v>0.1</v>
      </c>
      <c r="M4972" s="27">
        <v>0.1</v>
      </c>
      <c r="N4972" s="27" t="s">
        <v>882</v>
      </c>
      <c r="O4972" s="30">
        <v>202004558</v>
      </c>
      <c r="P4972" s="22"/>
      <c r="Q4972" s="22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9"/>
    </row>
    <row r="4973" spans="1:29" x14ac:dyDescent="0.25">
      <c r="A4973" s="27">
        <v>1997</v>
      </c>
      <c r="B4973" s="27" t="s">
        <v>1725</v>
      </c>
      <c r="C4973" s="27" t="s">
        <v>676</v>
      </c>
      <c r="D4973" s="27" t="s">
        <v>1004</v>
      </c>
      <c r="E4973" s="27" t="s">
        <v>1683</v>
      </c>
      <c r="F4973" s="28">
        <v>35695</v>
      </c>
      <c r="G4973" s="29">
        <v>0.71527777777777779</v>
      </c>
      <c r="H4973" s="28">
        <v>35695</v>
      </c>
      <c r="I4973" s="29">
        <v>0.78472222222222221</v>
      </c>
      <c r="J4973" s="27" t="s">
        <v>889</v>
      </c>
      <c r="K4973" s="27">
        <v>0</v>
      </c>
      <c r="L4973" s="27">
        <v>0.01</v>
      </c>
      <c r="M4973" s="27">
        <v>0.01</v>
      </c>
      <c r="N4973" s="27" t="s">
        <v>882</v>
      </c>
      <c r="O4973" s="30">
        <v>201705254</v>
      </c>
      <c r="P4973" s="22"/>
      <c r="Q4973" s="22"/>
      <c r="R4973" s="16"/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9"/>
    </row>
    <row r="4974" spans="1:29" x14ac:dyDescent="0.25">
      <c r="A4974" s="27">
        <v>1997</v>
      </c>
      <c r="B4974" s="27" t="s">
        <v>1736</v>
      </c>
      <c r="C4974" s="27" t="s">
        <v>676</v>
      </c>
      <c r="D4974" s="27" t="s">
        <v>891</v>
      </c>
      <c r="E4974" s="27" t="s">
        <v>727</v>
      </c>
      <c r="F4974" s="28">
        <v>35695</v>
      </c>
      <c r="G4974" s="29">
        <v>0.71875</v>
      </c>
      <c r="H4974" s="28">
        <v>35695</v>
      </c>
      <c r="I4974" s="29">
        <v>0.80902777777777779</v>
      </c>
      <c r="J4974" s="27" t="s">
        <v>889</v>
      </c>
      <c r="K4974" s="27">
        <v>0.5</v>
      </c>
      <c r="L4974" s="27">
        <v>0</v>
      </c>
      <c r="M4974" s="27">
        <v>0.5</v>
      </c>
      <c r="N4974" s="27" t="s">
        <v>882</v>
      </c>
      <c r="O4974" s="30">
        <v>202103344</v>
      </c>
      <c r="P4974" s="22"/>
      <c r="Q4974" s="22"/>
      <c r="R4974" s="16"/>
      <c r="S4974" s="16"/>
      <c r="T4974" s="16"/>
      <c r="U4974" s="16"/>
      <c r="V4974" s="16"/>
      <c r="W4974" s="16"/>
      <c r="X4974" s="16"/>
      <c r="Y4974" s="16"/>
      <c r="Z4974" s="16"/>
      <c r="AA4974" s="16"/>
      <c r="AB4974" s="16"/>
      <c r="AC4974" s="19"/>
    </row>
    <row r="4975" spans="1:29" x14ac:dyDescent="0.25">
      <c r="A4975" s="27">
        <v>1997</v>
      </c>
      <c r="B4975" s="27" t="s">
        <v>1716</v>
      </c>
      <c r="C4975" s="27" t="s">
        <v>676</v>
      </c>
      <c r="D4975" s="27" t="s">
        <v>905</v>
      </c>
      <c r="E4975" s="27" t="s">
        <v>1717</v>
      </c>
      <c r="F4975" s="28">
        <v>35695</v>
      </c>
      <c r="G4975" s="29">
        <v>0.72916666666666663</v>
      </c>
      <c r="H4975" s="28">
        <v>35695</v>
      </c>
      <c r="I4975" s="29">
        <v>0.79513888888888884</v>
      </c>
      <c r="J4975" s="27" t="s">
        <v>889</v>
      </c>
      <c r="K4975" s="27">
        <v>0</v>
      </c>
      <c r="L4975" s="27">
        <v>0.05</v>
      </c>
      <c r="M4975" s="27">
        <v>0.05</v>
      </c>
      <c r="N4975" s="27" t="s">
        <v>882</v>
      </c>
      <c r="O4975" s="30">
        <v>201706412</v>
      </c>
      <c r="P4975" s="22"/>
      <c r="Q4975" s="22"/>
      <c r="R4975" s="16"/>
      <c r="S4975" s="16"/>
      <c r="T4975" s="16"/>
      <c r="U4975" s="16"/>
      <c r="V4975" s="16"/>
      <c r="W4975" s="16"/>
      <c r="X4975" s="16"/>
      <c r="Y4975" s="16"/>
      <c r="Z4975" s="16"/>
      <c r="AA4975" s="16"/>
      <c r="AB4975" s="16"/>
      <c r="AC4975" s="19"/>
    </row>
    <row r="4976" spans="1:29" x14ac:dyDescent="0.25">
      <c r="A4976" s="27">
        <v>1997</v>
      </c>
      <c r="B4976" s="27" t="s">
        <v>1718</v>
      </c>
      <c r="C4976" s="27" t="s">
        <v>676</v>
      </c>
      <c r="D4976" s="27" t="s">
        <v>1004</v>
      </c>
      <c r="E4976" s="27" t="s">
        <v>746</v>
      </c>
      <c r="F4976" s="28">
        <v>35695</v>
      </c>
      <c r="G4976" s="29">
        <v>0.75347222222222221</v>
      </c>
      <c r="H4976" s="28">
        <v>35695</v>
      </c>
      <c r="I4976" s="29">
        <v>0.79513888888888884</v>
      </c>
      <c r="J4976" s="27" t="s">
        <v>889</v>
      </c>
      <c r="K4976" s="27">
        <v>0.03</v>
      </c>
      <c r="L4976" s="27">
        <v>0</v>
      </c>
      <c r="M4976" s="27">
        <v>0.03</v>
      </c>
      <c r="N4976" s="27" t="s">
        <v>882</v>
      </c>
      <c r="O4976" s="30">
        <v>201705312</v>
      </c>
      <c r="P4976" s="22"/>
      <c r="Q4976" s="22"/>
      <c r="R4976" s="16"/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9"/>
    </row>
    <row r="4977" spans="1:29" x14ac:dyDescent="0.25">
      <c r="A4977" s="27">
        <v>1997</v>
      </c>
      <c r="B4977" s="27" t="s">
        <v>3625</v>
      </c>
      <c r="C4977" s="27" t="s">
        <v>3569</v>
      </c>
      <c r="D4977" s="27" t="s">
        <v>3576</v>
      </c>
      <c r="E4977" s="27" t="s">
        <v>3581</v>
      </c>
      <c r="F4977" s="28">
        <v>35695</v>
      </c>
      <c r="G4977" s="29">
        <v>0.79166666666666663</v>
      </c>
      <c r="H4977" s="28">
        <v>35695</v>
      </c>
      <c r="I4977" s="29">
        <v>0.80555555555555547</v>
      </c>
      <c r="J4977" s="27" t="s">
        <v>889</v>
      </c>
      <c r="K4977" s="27">
        <v>0</v>
      </c>
      <c r="L4977" s="27">
        <v>0.01</v>
      </c>
      <c r="M4977" s="27">
        <v>0.01</v>
      </c>
      <c r="N4977" s="27" t="s">
        <v>882</v>
      </c>
      <c r="O4977" s="30">
        <v>201705072</v>
      </c>
      <c r="P4977" s="22"/>
      <c r="Q4977" s="22"/>
      <c r="R4977" s="16"/>
      <c r="S4977" s="16"/>
      <c r="T4977" s="16"/>
      <c r="U4977" s="16"/>
      <c r="V4977" s="16"/>
      <c r="W4977" s="16"/>
      <c r="X4977" s="16"/>
      <c r="Y4977" s="16"/>
      <c r="Z4977" s="16"/>
      <c r="AA4977" s="16"/>
      <c r="AB4977" s="16"/>
      <c r="AC4977" s="19"/>
    </row>
    <row r="4978" spans="1:29" x14ac:dyDescent="0.25">
      <c r="A4978" s="27">
        <v>1997</v>
      </c>
      <c r="B4978" s="27" t="s">
        <v>1719</v>
      </c>
      <c r="C4978" s="27" t="s">
        <v>676</v>
      </c>
      <c r="D4978" s="27" t="s">
        <v>901</v>
      </c>
      <c r="E4978" s="27" t="s">
        <v>1524</v>
      </c>
      <c r="F4978" s="28">
        <v>35695</v>
      </c>
      <c r="G4978" s="29">
        <v>0.82291666666666663</v>
      </c>
      <c r="H4978" s="28">
        <v>35695</v>
      </c>
      <c r="I4978" s="29">
        <v>0.85416666666666663</v>
      </c>
      <c r="J4978" s="27" t="s">
        <v>889</v>
      </c>
      <c r="K4978" s="27">
        <v>0</v>
      </c>
      <c r="L4978" s="27">
        <v>0.1</v>
      </c>
      <c r="M4978" s="27">
        <v>0.1</v>
      </c>
      <c r="N4978" s="27" t="s">
        <v>882</v>
      </c>
      <c r="O4978" s="30">
        <v>202004293</v>
      </c>
      <c r="P4978" s="22"/>
      <c r="Q4978" s="22"/>
      <c r="R4978" s="16"/>
      <c r="S4978" s="16"/>
      <c r="T4978" s="16"/>
      <c r="U4978" s="16"/>
      <c r="V4978" s="16"/>
      <c r="W4978" s="16"/>
      <c r="X4978" s="16"/>
      <c r="Y4978" s="16"/>
      <c r="Z4978" s="16"/>
      <c r="AA4978" s="16"/>
      <c r="AB4978" s="16"/>
      <c r="AC4978" s="19"/>
    </row>
    <row r="4979" spans="1:29" x14ac:dyDescent="0.25">
      <c r="A4979" s="27">
        <v>1997</v>
      </c>
      <c r="B4979" s="27" t="s">
        <v>1735</v>
      </c>
      <c r="C4979" s="27" t="s">
        <v>676</v>
      </c>
      <c r="D4979" s="27" t="s">
        <v>898</v>
      </c>
      <c r="E4979" s="27" t="s">
        <v>1177</v>
      </c>
      <c r="F4979" s="28">
        <v>35695</v>
      </c>
      <c r="G4979" s="29">
        <v>0.84027777777777779</v>
      </c>
      <c r="H4979" s="28">
        <v>35696</v>
      </c>
      <c r="I4979" s="29">
        <v>0</v>
      </c>
      <c r="J4979" s="27" t="s">
        <v>889</v>
      </c>
      <c r="K4979" s="27">
        <v>0</v>
      </c>
      <c r="L4979" s="27">
        <v>0.5</v>
      </c>
      <c r="M4979" s="27">
        <v>0.5</v>
      </c>
      <c r="N4979" s="27" t="s">
        <v>882</v>
      </c>
      <c r="O4979" s="30">
        <v>202102705</v>
      </c>
      <c r="P4979" s="22"/>
      <c r="Q4979" s="22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9"/>
    </row>
    <row r="4980" spans="1:29" x14ac:dyDescent="0.25">
      <c r="A4980" s="27">
        <v>1997</v>
      </c>
      <c r="B4980" s="27" t="s">
        <v>5076</v>
      </c>
      <c r="C4980" s="27" t="s">
        <v>674</v>
      </c>
      <c r="D4980" s="27" t="s">
        <v>3821</v>
      </c>
      <c r="E4980" s="27" t="s">
        <v>5077</v>
      </c>
      <c r="F4980" s="28">
        <v>35695</v>
      </c>
      <c r="G4980" s="29">
        <v>0.84722222222222221</v>
      </c>
      <c r="H4980" s="28">
        <v>35695</v>
      </c>
      <c r="I4980" s="29">
        <v>0.90625</v>
      </c>
      <c r="J4980" s="27" t="s">
        <v>889</v>
      </c>
      <c r="K4980" s="27">
        <v>0</v>
      </c>
      <c r="L4980" s="27">
        <v>0.5</v>
      </c>
      <c r="M4980" s="27">
        <v>0.5</v>
      </c>
      <c r="N4980" s="27" t="s">
        <v>882</v>
      </c>
      <c r="O4980" s="30">
        <v>201705206</v>
      </c>
      <c r="P4980" s="22"/>
      <c r="Q4980" s="22"/>
      <c r="R4980" s="16"/>
      <c r="S4980" s="16"/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9"/>
    </row>
    <row r="4981" spans="1:29" x14ac:dyDescent="0.25">
      <c r="A4981" s="27">
        <v>1997</v>
      </c>
      <c r="B4981" s="27" t="s">
        <v>1725</v>
      </c>
      <c r="C4981" s="27" t="s">
        <v>676</v>
      </c>
      <c r="D4981" s="27" t="s">
        <v>1004</v>
      </c>
      <c r="E4981" s="27" t="s">
        <v>1683</v>
      </c>
      <c r="F4981" s="28">
        <v>35695</v>
      </c>
      <c r="G4981" s="29">
        <v>0.89583333333333337</v>
      </c>
      <c r="H4981" s="28">
        <v>35695</v>
      </c>
      <c r="I4981" s="29">
        <v>0.96180555555555547</v>
      </c>
      <c r="J4981" s="27" t="s">
        <v>889</v>
      </c>
      <c r="K4981" s="27">
        <v>0.03</v>
      </c>
      <c r="L4981" s="27">
        <v>0</v>
      </c>
      <c r="M4981" s="27">
        <v>0.03</v>
      </c>
      <c r="N4981" s="27" t="s">
        <v>882</v>
      </c>
      <c r="O4981" s="30">
        <v>202007855</v>
      </c>
      <c r="P4981" s="22"/>
      <c r="Q4981" s="22"/>
      <c r="R4981" s="16"/>
      <c r="S4981" s="16"/>
      <c r="T4981" s="16"/>
      <c r="U4981" s="16"/>
      <c r="V4981" s="16"/>
      <c r="W4981" s="16"/>
      <c r="X4981" s="16"/>
      <c r="Y4981" s="16"/>
      <c r="Z4981" s="16"/>
      <c r="AA4981" s="16"/>
      <c r="AB4981" s="16"/>
      <c r="AC4981" s="19"/>
    </row>
    <row r="4982" spans="1:29" x14ac:dyDescent="0.25">
      <c r="A4982" s="27">
        <v>1997</v>
      </c>
      <c r="B4982" s="27" t="s">
        <v>1715</v>
      </c>
      <c r="C4982" s="27" t="s">
        <v>676</v>
      </c>
      <c r="D4982" s="27" t="s">
        <v>914</v>
      </c>
      <c r="E4982" s="27" t="s">
        <v>983</v>
      </c>
      <c r="F4982" s="28">
        <v>35695</v>
      </c>
      <c r="G4982" s="29">
        <v>0.90625</v>
      </c>
      <c r="H4982" s="28">
        <v>35695</v>
      </c>
      <c r="I4982" s="29">
        <v>0.96180555555555547</v>
      </c>
      <c r="J4982" s="27" t="s">
        <v>889</v>
      </c>
      <c r="K4982" s="27">
        <v>0</v>
      </c>
      <c r="L4982" s="27">
        <v>2.5000000000000001E-2</v>
      </c>
      <c r="M4982" s="27">
        <v>2.5000000000000001E-2</v>
      </c>
      <c r="N4982" s="27" t="s">
        <v>882</v>
      </c>
      <c r="O4982" s="30">
        <v>201906108</v>
      </c>
      <c r="P4982" s="22"/>
      <c r="Q4982" s="22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9"/>
    </row>
    <row r="4983" spans="1:29" x14ac:dyDescent="0.25">
      <c r="A4983" s="27">
        <v>1997</v>
      </c>
      <c r="B4983" s="27" t="s">
        <v>3643</v>
      </c>
      <c r="C4983" s="27" t="s">
        <v>3569</v>
      </c>
      <c r="D4983" s="27" t="s">
        <v>3605</v>
      </c>
      <c r="E4983" s="27" t="s">
        <v>3607</v>
      </c>
      <c r="F4983" s="28">
        <v>35696</v>
      </c>
      <c r="G4983" s="29">
        <v>3.472222222222222E-3</v>
      </c>
      <c r="H4983" s="28">
        <v>35696</v>
      </c>
      <c r="I4983" s="29">
        <v>3.125E-2</v>
      </c>
      <c r="J4983" s="27" t="s">
        <v>889</v>
      </c>
      <c r="K4983" s="27">
        <v>0</v>
      </c>
      <c r="L4983" s="27">
        <v>5.0000000000000001E-3</v>
      </c>
      <c r="M4983" s="27">
        <v>5.0000000000000001E-3</v>
      </c>
      <c r="N4983" s="27" t="s">
        <v>882</v>
      </c>
      <c r="O4983" s="30">
        <v>201907664</v>
      </c>
      <c r="P4983" s="22"/>
      <c r="Q4983" s="22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9"/>
    </row>
    <row r="4984" spans="1:29" x14ac:dyDescent="0.25">
      <c r="A4984" s="27">
        <v>1997</v>
      </c>
      <c r="B4984" s="27" t="s">
        <v>1732</v>
      </c>
      <c r="C4984" s="27" t="s">
        <v>676</v>
      </c>
      <c r="D4984" s="27" t="s">
        <v>991</v>
      </c>
      <c r="E4984" s="27" t="s">
        <v>1124</v>
      </c>
      <c r="F4984" s="28">
        <v>35696</v>
      </c>
      <c r="G4984" s="29">
        <v>0.36458333333333331</v>
      </c>
      <c r="H4984" s="28">
        <v>35696</v>
      </c>
      <c r="I4984" s="29">
        <v>0.87847222222222221</v>
      </c>
      <c r="J4984" s="27" t="s">
        <v>889</v>
      </c>
      <c r="K4984" s="27">
        <v>0</v>
      </c>
      <c r="L4984" s="27">
        <v>8</v>
      </c>
      <c r="M4984" s="27">
        <v>8</v>
      </c>
      <c r="N4984" s="27" t="s">
        <v>882</v>
      </c>
      <c r="O4984" s="30">
        <v>201706421</v>
      </c>
      <c r="P4984" s="22"/>
      <c r="Q4984" s="22"/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9"/>
    </row>
    <row r="4985" spans="1:29" x14ac:dyDescent="0.25">
      <c r="A4985" s="27">
        <v>1997</v>
      </c>
      <c r="B4985" s="27" t="s">
        <v>1708</v>
      </c>
      <c r="C4985" s="27" t="s">
        <v>676</v>
      </c>
      <c r="D4985" s="27" t="s">
        <v>925</v>
      </c>
      <c r="E4985" s="27" t="s">
        <v>720</v>
      </c>
      <c r="F4985" s="28">
        <v>35696</v>
      </c>
      <c r="G4985" s="29">
        <v>0.375</v>
      </c>
      <c r="H4985" s="28">
        <v>35696</v>
      </c>
      <c r="I4985" s="29">
        <v>0.44791666666666669</v>
      </c>
      <c r="J4985" s="27" t="s">
        <v>889</v>
      </c>
      <c r="K4985" s="27">
        <v>0</v>
      </c>
      <c r="L4985" s="27">
        <v>0.02</v>
      </c>
      <c r="M4985" s="27">
        <v>0.02</v>
      </c>
      <c r="N4985" s="27" t="s">
        <v>882</v>
      </c>
      <c r="O4985" s="30">
        <v>202007216</v>
      </c>
      <c r="P4985" s="22"/>
      <c r="Q4985" s="22"/>
      <c r="R4985" s="16"/>
      <c r="S4985" s="16"/>
      <c r="T4985" s="16"/>
      <c r="U4985" s="16"/>
      <c r="V4985" s="16"/>
      <c r="W4985" s="16"/>
      <c r="X4985" s="16"/>
      <c r="Y4985" s="16"/>
      <c r="Z4985" s="16"/>
      <c r="AA4985" s="16"/>
      <c r="AB4985" s="16"/>
      <c r="AC4985" s="19"/>
    </row>
    <row r="4986" spans="1:29" x14ac:dyDescent="0.25">
      <c r="A4986" s="27">
        <v>1997</v>
      </c>
      <c r="B4986" s="27" t="s">
        <v>1713</v>
      </c>
      <c r="C4986" s="27" t="s">
        <v>676</v>
      </c>
      <c r="D4986" s="27" t="s">
        <v>991</v>
      </c>
      <c r="E4986" s="27" t="s">
        <v>991</v>
      </c>
      <c r="F4986" s="28">
        <v>35696</v>
      </c>
      <c r="G4986" s="29">
        <v>0.38541666666666669</v>
      </c>
      <c r="H4986" s="28">
        <v>35696</v>
      </c>
      <c r="I4986" s="29">
        <v>0.5625</v>
      </c>
      <c r="J4986" s="27" t="s">
        <v>889</v>
      </c>
      <c r="K4986" s="27">
        <v>0</v>
      </c>
      <c r="L4986" s="27">
        <v>0.5</v>
      </c>
      <c r="M4986" s="27">
        <v>0.5</v>
      </c>
      <c r="N4986" s="27" t="s">
        <v>882</v>
      </c>
      <c r="O4986" s="30">
        <v>201705580</v>
      </c>
      <c r="P4986" s="22"/>
      <c r="Q4986" s="22"/>
      <c r="R4986" s="16"/>
      <c r="S4986" s="16"/>
      <c r="T4986" s="16"/>
      <c r="U4986" s="16"/>
      <c r="V4986" s="16"/>
      <c r="W4986" s="16"/>
      <c r="X4986" s="16"/>
      <c r="Y4986" s="16"/>
      <c r="Z4986" s="16"/>
      <c r="AA4986" s="16"/>
      <c r="AB4986" s="16"/>
      <c r="AC4986" s="19"/>
    </row>
    <row r="4987" spans="1:29" x14ac:dyDescent="0.25">
      <c r="A4987" s="27">
        <v>1997</v>
      </c>
      <c r="B4987" s="27" t="s">
        <v>1714</v>
      </c>
      <c r="C4987" s="27" t="s">
        <v>676</v>
      </c>
      <c r="D4987" s="27" t="s">
        <v>1004</v>
      </c>
      <c r="E4987" s="27" t="s">
        <v>855</v>
      </c>
      <c r="F4987" s="28">
        <v>35696</v>
      </c>
      <c r="G4987" s="29">
        <v>0.51041666666666663</v>
      </c>
      <c r="H4987" s="28">
        <v>35696</v>
      </c>
      <c r="I4987" s="29">
        <v>0.63541666666666663</v>
      </c>
      <c r="J4987" s="27" t="s">
        <v>889</v>
      </c>
      <c r="K4987" s="27">
        <v>0</v>
      </c>
      <c r="L4987" s="27">
        <v>0.5</v>
      </c>
      <c r="M4987" s="27">
        <v>0.5</v>
      </c>
      <c r="N4987" s="27" t="s">
        <v>882</v>
      </c>
      <c r="O4987" s="30">
        <v>201909653</v>
      </c>
      <c r="P4987" s="22"/>
      <c r="Q4987" s="22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9"/>
    </row>
    <row r="4988" spans="1:29" x14ac:dyDescent="0.25">
      <c r="A4988" s="27">
        <v>1997</v>
      </c>
      <c r="B4988" s="27" t="s">
        <v>1706</v>
      </c>
      <c r="C4988" s="27" t="s">
        <v>676</v>
      </c>
      <c r="D4988" s="27" t="s">
        <v>887</v>
      </c>
      <c r="E4988" s="27" t="s">
        <v>1707</v>
      </c>
      <c r="F4988" s="28">
        <v>35696</v>
      </c>
      <c r="G4988" s="29">
        <v>0.5625</v>
      </c>
      <c r="H4988" s="28">
        <v>35696</v>
      </c>
      <c r="I4988" s="29">
        <v>0.65277777777777779</v>
      </c>
      <c r="J4988" s="27" t="s">
        <v>889</v>
      </c>
      <c r="K4988" s="27">
        <v>0</v>
      </c>
      <c r="L4988" s="27">
        <v>0.05</v>
      </c>
      <c r="M4988" s="27">
        <v>0.05</v>
      </c>
      <c r="N4988" s="27" t="s">
        <v>882</v>
      </c>
      <c r="O4988" s="30">
        <v>202004244</v>
      </c>
      <c r="P4988" s="22"/>
      <c r="Q4988" s="22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9"/>
    </row>
    <row r="4989" spans="1:29" x14ac:dyDescent="0.25">
      <c r="A4989" s="27">
        <v>1997</v>
      </c>
      <c r="B4989" s="27" t="s">
        <v>1735</v>
      </c>
      <c r="C4989" s="27" t="s">
        <v>676</v>
      </c>
      <c r="D4989" s="27" t="s">
        <v>898</v>
      </c>
      <c r="E4989" s="27" t="s">
        <v>1177</v>
      </c>
      <c r="F4989" s="28">
        <v>35696</v>
      </c>
      <c r="G4989" s="29">
        <v>0.57638888888888895</v>
      </c>
      <c r="H4989" s="28">
        <v>35696</v>
      </c>
      <c r="I4989" s="29">
        <v>0.86458333333333337</v>
      </c>
      <c r="J4989" s="27" t="s">
        <v>889</v>
      </c>
      <c r="K4989" s="27">
        <v>0</v>
      </c>
      <c r="L4989" s="27">
        <v>0.5</v>
      </c>
      <c r="M4989" s="27">
        <v>0.5</v>
      </c>
      <c r="N4989" s="27" t="s">
        <v>882</v>
      </c>
      <c r="O4989" s="30">
        <v>201908014</v>
      </c>
      <c r="P4989" s="22"/>
      <c r="Q4989" s="22"/>
      <c r="R4989" s="16"/>
      <c r="S4989" s="16"/>
      <c r="T4989" s="16"/>
      <c r="U4989" s="16"/>
      <c r="V4989" s="16"/>
      <c r="W4989" s="16"/>
      <c r="X4989" s="16"/>
      <c r="Y4989" s="16"/>
      <c r="Z4989" s="16"/>
      <c r="AA4989" s="16"/>
      <c r="AB4989" s="16"/>
      <c r="AC4989" s="19"/>
    </row>
    <row r="4990" spans="1:29" x14ac:dyDescent="0.25">
      <c r="A4990" s="27">
        <v>1997</v>
      </c>
      <c r="B4990" s="27" t="s">
        <v>1713</v>
      </c>
      <c r="C4990" s="27" t="s">
        <v>676</v>
      </c>
      <c r="D4990" s="27" t="s">
        <v>991</v>
      </c>
      <c r="E4990" s="27" t="s">
        <v>991</v>
      </c>
      <c r="F4990" s="28">
        <v>35696</v>
      </c>
      <c r="G4990" s="29">
        <v>0.58333333333333337</v>
      </c>
      <c r="H4990" s="28">
        <v>35696</v>
      </c>
      <c r="I4990" s="29">
        <v>0.74305555555555547</v>
      </c>
      <c r="J4990" s="27" t="s">
        <v>889</v>
      </c>
      <c r="K4990" s="27">
        <v>0</v>
      </c>
      <c r="L4990" s="27">
        <v>1.5</v>
      </c>
      <c r="M4990" s="27">
        <v>1.5</v>
      </c>
      <c r="N4990" s="27" t="s">
        <v>882</v>
      </c>
      <c r="O4990" s="30">
        <v>201806416</v>
      </c>
      <c r="P4990" s="22"/>
      <c r="Q4990" s="22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9"/>
    </row>
    <row r="4991" spans="1:29" x14ac:dyDescent="0.25">
      <c r="A4991" s="27">
        <v>1997</v>
      </c>
      <c r="B4991" s="27" t="s">
        <v>1722</v>
      </c>
      <c r="C4991" s="27" t="s">
        <v>676</v>
      </c>
      <c r="D4991" s="27" t="s">
        <v>1070</v>
      </c>
      <c r="E4991" s="27" t="s">
        <v>821</v>
      </c>
      <c r="F4991" s="28">
        <v>35696</v>
      </c>
      <c r="G4991" s="29">
        <v>0.60416666666666663</v>
      </c>
      <c r="H4991" s="28">
        <v>35696</v>
      </c>
      <c r="I4991" s="29">
        <v>0.72222222222222221</v>
      </c>
      <c r="J4991" s="27" t="s">
        <v>889</v>
      </c>
      <c r="K4991" s="27">
        <v>0.2</v>
      </c>
      <c r="L4991" s="27">
        <v>0</v>
      </c>
      <c r="M4991" s="27">
        <v>0.2</v>
      </c>
      <c r="N4991" s="27" t="s">
        <v>882</v>
      </c>
      <c r="O4991" s="30">
        <v>201908050</v>
      </c>
      <c r="P4991" s="22"/>
      <c r="Q4991" s="22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9"/>
    </row>
    <row r="4992" spans="1:29" x14ac:dyDescent="0.25">
      <c r="A4992" s="27">
        <v>1997</v>
      </c>
      <c r="B4992" s="27" t="s">
        <v>3625</v>
      </c>
      <c r="C4992" s="27" t="s">
        <v>3569</v>
      </c>
      <c r="D4992" s="27" t="s">
        <v>3576</v>
      </c>
      <c r="E4992" s="27" t="s">
        <v>3581</v>
      </c>
      <c r="F4992" s="28">
        <v>35696</v>
      </c>
      <c r="G4992" s="29">
        <v>0.62152777777777779</v>
      </c>
      <c r="H4992" s="28">
        <v>35696</v>
      </c>
      <c r="I4992" s="29">
        <v>0.7895833333333333</v>
      </c>
      <c r="J4992" s="27" t="s">
        <v>889</v>
      </c>
      <c r="K4992" s="27">
        <v>1.5</v>
      </c>
      <c r="L4992" s="27">
        <v>0</v>
      </c>
      <c r="M4992" s="27">
        <v>1.5</v>
      </c>
      <c r="N4992" s="27" t="s">
        <v>882</v>
      </c>
      <c r="O4992" s="30">
        <v>201800185</v>
      </c>
      <c r="P4992" s="22"/>
      <c r="Q4992" s="22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9"/>
    </row>
    <row r="4993" spans="1:29" x14ac:dyDescent="0.25">
      <c r="A4993" s="27">
        <v>1997</v>
      </c>
      <c r="B4993" s="27" t="s">
        <v>1709</v>
      </c>
      <c r="C4993" s="27" t="s">
        <v>676</v>
      </c>
      <c r="D4993" s="27" t="s">
        <v>991</v>
      </c>
      <c r="E4993" s="27" t="s">
        <v>1710</v>
      </c>
      <c r="F4993" s="28">
        <v>35696</v>
      </c>
      <c r="G4993" s="29">
        <v>0.64583333333333337</v>
      </c>
      <c r="H4993" s="28">
        <v>35696</v>
      </c>
      <c r="I4993" s="29">
        <v>0.8125</v>
      </c>
      <c r="J4993" s="27" t="s">
        <v>889</v>
      </c>
      <c r="K4993" s="27">
        <v>0</v>
      </c>
      <c r="L4993" s="27">
        <v>0.2</v>
      </c>
      <c r="M4993" s="27">
        <v>0.2</v>
      </c>
      <c r="N4993" s="27" t="s">
        <v>882</v>
      </c>
      <c r="O4993" s="30">
        <v>201805000</v>
      </c>
      <c r="P4993" s="22"/>
      <c r="Q4993" s="22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9"/>
    </row>
    <row r="4994" spans="1:29" x14ac:dyDescent="0.25">
      <c r="A4994" s="27">
        <v>1997</v>
      </c>
      <c r="B4994" s="27" t="s">
        <v>5074</v>
      </c>
      <c r="C4994" s="27" t="s">
        <v>674</v>
      </c>
      <c r="D4994" s="27" t="s">
        <v>1248</v>
      </c>
      <c r="E4994" s="27" t="s">
        <v>3913</v>
      </c>
      <c r="F4994" s="28">
        <v>35696</v>
      </c>
      <c r="G4994" s="29">
        <v>0.65277777777777779</v>
      </c>
      <c r="H4994" s="28">
        <v>35696</v>
      </c>
      <c r="I4994" s="29">
        <v>0.70138888888888884</v>
      </c>
      <c r="J4994" s="27" t="s">
        <v>889</v>
      </c>
      <c r="K4994" s="27">
        <v>0</v>
      </c>
      <c r="L4994" s="27">
        <v>0.25</v>
      </c>
      <c r="M4994" s="27">
        <v>0.25</v>
      </c>
      <c r="N4994" s="27" t="s">
        <v>882</v>
      </c>
      <c r="O4994" s="30">
        <v>202005208</v>
      </c>
      <c r="P4994" s="22"/>
      <c r="Q4994" s="22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9"/>
    </row>
    <row r="4995" spans="1:29" x14ac:dyDescent="0.25">
      <c r="A4995" s="27">
        <v>1997</v>
      </c>
      <c r="B4995" s="27" t="s">
        <v>2688</v>
      </c>
      <c r="C4995" s="27" t="s">
        <v>2231</v>
      </c>
      <c r="D4995" s="27" t="s">
        <v>2268</v>
      </c>
      <c r="E4995" s="27" t="s">
        <v>2371</v>
      </c>
      <c r="F4995" s="28">
        <v>35696</v>
      </c>
      <c r="G4995" s="29">
        <v>0.69097222222222221</v>
      </c>
      <c r="H4995" s="28">
        <v>35696</v>
      </c>
      <c r="I4995" s="29">
        <v>0.7680555555555556</v>
      </c>
      <c r="J4995" s="27"/>
      <c r="K4995" s="27">
        <v>0</v>
      </c>
      <c r="L4995" s="27">
        <v>0.05</v>
      </c>
      <c r="M4995" s="27">
        <v>0.05</v>
      </c>
      <c r="N4995" s="27" t="s">
        <v>2163</v>
      </c>
      <c r="O4995" s="30">
        <v>202006613</v>
      </c>
      <c r="P4995" s="22"/>
      <c r="Q4995" s="22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9"/>
    </row>
    <row r="4996" spans="1:29" x14ac:dyDescent="0.25">
      <c r="A4996" s="27">
        <v>1997</v>
      </c>
      <c r="B4996" s="27" t="s">
        <v>1705</v>
      </c>
      <c r="C4996" s="27" t="s">
        <v>676</v>
      </c>
      <c r="D4996" s="27" t="s">
        <v>905</v>
      </c>
      <c r="E4996" s="27" t="s">
        <v>1010</v>
      </c>
      <c r="F4996" s="28">
        <v>35696</v>
      </c>
      <c r="G4996" s="29">
        <v>0.70486111111111116</v>
      </c>
      <c r="H4996" s="28">
        <v>35696</v>
      </c>
      <c r="I4996" s="29">
        <v>0.74305555555555547</v>
      </c>
      <c r="J4996" s="27" t="s">
        <v>889</v>
      </c>
      <c r="K4996" s="27">
        <v>0</v>
      </c>
      <c r="L4996" s="27">
        <v>0.1</v>
      </c>
      <c r="M4996" s="27">
        <v>0.1</v>
      </c>
      <c r="N4996" s="27" t="s">
        <v>882</v>
      </c>
      <c r="O4996" s="30">
        <v>201705577</v>
      </c>
      <c r="P4996" s="22"/>
      <c r="Q4996" s="22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9"/>
    </row>
    <row r="4997" spans="1:29" x14ac:dyDescent="0.25">
      <c r="A4997" s="27">
        <v>1997</v>
      </c>
      <c r="B4997" s="27" t="s">
        <v>5076</v>
      </c>
      <c r="C4997" s="27" t="s">
        <v>674</v>
      </c>
      <c r="D4997" s="27" t="s">
        <v>3821</v>
      </c>
      <c r="E4997" s="27" t="s">
        <v>5077</v>
      </c>
      <c r="F4997" s="28">
        <v>35696</v>
      </c>
      <c r="G4997" s="29">
        <v>0.78611111111111109</v>
      </c>
      <c r="H4997" s="28">
        <v>35696</v>
      </c>
      <c r="I4997" s="29">
        <v>0.83680555555555547</v>
      </c>
      <c r="J4997" s="27" t="s">
        <v>889</v>
      </c>
      <c r="K4997" s="27">
        <v>0</v>
      </c>
      <c r="L4997" s="27">
        <v>0.5</v>
      </c>
      <c r="M4997" s="27">
        <v>0.5</v>
      </c>
      <c r="N4997" s="27" t="s">
        <v>882</v>
      </c>
      <c r="O4997" s="30">
        <v>201708809</v>
      </c>
      <c r="P4997" s="22"/>
      <c r="Q4997" s="22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9"/>
    </row>
    <row r="4998" spans="1:29" x14ac:dyDescent="0.25">
      <c r="A4998" s="27">
        <v>1997</v>
      </c>
      <c r="B4998" s="27" t="s">
        <v>5072</v>
      </c>
      <c r="C4998" s="27" t="s">
        <v>674</v>
      </c>
      <c r="D4998" s="27" t="s">
        <v>752</v>
      </c>
      <c r="E4998" s="27" t="s">
        <v>5073</v>
      </c>
      <c r="F4998" s="28">
        <v>35696</v>
      </c>
      <c r="G4998" s="29">
        <v>0.80208333333333337</v>
      </c>
      <c r="H4998" s="28">
        <v>35696</v>
      </c>
      <c r="I4998" s="29">
        <v>0.86111111111111116</v>
      </c>
      <c r="J4998" s="27" t="s">
        <v>889</v>
      </c>
      <c r="K4998" s="27">
        <v>0</v>
      </c>
      <c r="L4998" s="27">
        <v>0.15</v>
      </c>
      <c r="M4998" s="27">
        <v>0.15</v>
      </c>
      <c r="N4998" s="27" t="s">
        <v>882</v>
      </c>
      <c r="O4998" s="30">
        <v>201906200</v>
      </c>
      <c r="P4998" s="22"/>
      <c r="Q4998" s="22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9"/>
    </row>
    <row r="4999" spans="1:29" x14ac:dyDescent="0.25">
      <c r="A4999" s="27">
        <v>1997</v>
      </c>
      <c r="B4999" s="27" t="s">
        <v>3627</v>
      </c>
      <c r="C4999" s="27" t="s">
        <v>3569</v>
      </c>
      <c r="D4999" s="27" t="s">
        <v>3587</v>
      </c>
      <c r="E4999" s="27" t="s">
        <v>3628</v>
      </c>
      <c r="F4999" s="28">
        <v>35696</v>
      </c>
      <c r="G4999" s="29">
        <v>0.84027777777777779</v>
      </c>
      <c r="H4999" s="28">
        <v>35696</v>
      </c>
      <c r="I4999" s="29">
        <v>0.875</v>
      </c>
      <c r="J4999" s="27" t="s">
        <v>889</v>
      </c>
      <c r="K4999" s="27">
        <v>0</v>
      </c>
      <c r="L4999" s="27">
        <v>3.0000000000000001E-3</v>
      </c>
      <c r="M4999" s="27">
        <v>3.0000000000000001E-3</v>
      </c>
      <c r="N4999" s="27" t="s">
        <v>882</v>
      </c>
      <c r="O4999" s="30">
        <v>202005242</v>
      </c>
      <c r="P4999" s="22"/>
      <c r="Q4999" s="22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9"/>
    </row>
    <row r="5000" spans="1:29" x14ac:dyDescent="0.25">
      <c r="A5000" s="27">
        <v>1997</v>
      </c>
      <c r="B5000" s="27" t="s">
        <v>1718</v>
      </c>
      <c r="C5000" s="27" t="s">
        <v>676</v>
      </c>
      <c r="D5000" s="27" t="s">
        <v>1004</v>
      </c>
      <c r="E5000" s="27" t="s">
        <v>746</v>
      </c>
      <c r="F5000" s="28">
        <v>35696</v>
      </c>
      <c r="G5000" s="29">
        <v>0.86805555555555547</v>
      </c>
      <c r="H5000" s="28">
        <v>35696</v>
      </c>
      <c r="I5000" s="29">
        <v>0.93402777777777779</v>
      </c>
      <c r="J5000" s="27" t="s">
        <v>889</v>
      </c>
      <c r="K5000" s="27">
        <v>0.02</v>
      </c>
      <c r="L5000" s="27">
        <v>0.02</v>
      </c>
      <c r="M5000" s="27">
        <v>0.04</v>
      </c>
      <c r="N5000" s="27" t="s">
        <v>882</v>
      </c>
      <c r="O5000" s="30">
        <v>201407779</v>
      </c>
      <c r="P5000" s="22"/>
      <c r="Q5000" s="22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9"/>
    </row>
    <row r="5001" spans="1:29" x14ac:dyDescent="0.25">
      <c r="A5001" s="27">
        <v>1997</v>
      </c>
      <c r="B5001" s="27" t="s">
        <v>1713</v>
      </c>
      <c r="C5001" s="27" t="s">
        <v>676</v>
      </c>
      <c r="D5001" s="27" t="s">
        <v>991</v>
      </c>
      <c r="E5001" s="27" t="s">
        <v>991</v>
      </c>
      <c r="F5001" s="28">
        <v>35696</v>
      </c>
      <c r="G5001" s="29">
        <v>0.88194444444444453</v>
      </c>
      <c r="H5001" s="28">
        <v>35696</v>
      </c>
      <c r="I5001" s="29">
        <v>0.95833333333333337</v>
      </c>
      <c r="J5001" s="27" t="s">
        <v>889</v>
      </c>
      <c r="K5001" s="27">
        <v>0</v>
      </c>
      <c r="L5001" s="27">
        <v>2</v>
      </c>
      <c r="M5001" s="27">
        <v>2</v>
      </c>
      <c r="N5001" s="27" t="s">
        <v>882</v>
      </c>
      <c r="O5001" s="30">
        <v>201907007</v>
      </c>
      <c r="P5001" s="22"/>
      <c r="Q5001" s="22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9"/>
    </row>
    <row r="5002" spans="1:29" x14ac:dyDescent="0.25">
      <c r="A5002" s="27">
        <v>1997</v>
      </c>
      <c r="B5002" s="27" t="s">
        <v>1711</v>
      </c>
      <c r="C5002" s="27" t="s">
        <v>676</v>
      </c>
      <c r="D5002" s="27" t="s">
        <v>991</v>
      </c>
      <c r="E5002" s="27" t="s">
        <v>1712</v>
      </c>
      <c r="F5002" s="28">
        <v>35696</v>
      </c>
      <c r="G5002" s="29">
        <v>0.91666666666666663</v>
      </c>
      <c r="H5002" s="28">
        <v>35696</v>
      </c>
      <c r="I5002" s="29">
        <v>0.96875</v>
      </c>
      <c r="J5002" s="27" t="s">
        <v>889</v>
      </c>
      <c r="K5002" s="27">
        <v>0</v>
      </c>
      <c r="L5002" s="27">
        <v>0.05</v>
      </c>
      <c r="M5002" s="27">
        <v>0.05</v>
      </c>
      <c r="N5002" s="27" t="s">
        <v>882</v>
      </c>
      <c r="O5002" s="30">
        <v>201806673</v>
      </c>
      <c r="P5002" s="22"/>
      <c r="Q5002" s="22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9"/>
    </row>
    <row r="5003" spans="1:29" x14ac:dyDescent="0.25">
      <c r="A5003" s="27">
        <v>1997</v>
      </c>
      <c r="B5003" s="27" t="s">
        <v>3624</v>
      </c>
      <c r="C5003" s="27" t="s">
        <v>3569</v>
      </c>
      <c r="D5003" s="27" t="s">
        <v>3576</v>
      </c>
      <c r="E5003" s="27" t="s">
        <v>3581</v>
      </c>
      <c r="F5003" s="28">
        <v>35696</v>
      </c>
      <c r="G5003" s="29">
        <v>0.92152777777777783</v>
      </c>
      <c r="H5003" s="28">
        <v>35697</v>
      </c>
      <c r="I5003" s="29">
        <v>1.3194444444444444E-2</v>
      </c>
      <c r="J5003" s="27" t="s">
        <v>889</v>
      </c>
      <c r="K5003" s="27">
        <v>0.15</v>
      </c>
      <c r="L5003" s="27">
        <v>0</v>
      </c>
      <c r="M5003" s="27">
        <v>0.15</v>
      </c>
      <c r="N5003" s="27" t="s">
        <v>882</v>
      </c>
      <c r="O5003" s="30">
        <v>202004186</v>
      </c>
      <c r="P5003" s="22"/>
      <c r="Q5003" s="22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9"/>
    </row>
    <row r="5004" spans="1:29" x14ac:dyDescent="0.25">
      <c r="A5004" s="27">
        <v>1997</v>
      </c>
      <c r="B5004" s="27" t="s">
        <v>1713</v>
      </c>
      <c r="C5004" s="27" t="s">
        <v>676</v>
      </c>
      <c r="D5004" s="27" t="s">
        <v>991</v>
      </c>
      <c r="E5004" s="27" t="s">
        <v>991</v>
      </c>
      <c r="F5004" s="28">
        <v>35696</v>
      </c>
      <c r="G5004" s="29">
        <v>0.95833333333333337</v>
      </c>
      <c r="H5004" s="28">
        <v>35697</v>
      </c>
      <c r="I5004" s="29">
        <v>1.7361111111111112E-2</v>
      </c>
      <c r="J5004" s="27" t="s">
        <v>889</v>
      </c>
      <c r="K5004" s="27">
        <v>0</v>
      </c>
      <c r="L5004" s="27">
        <v>0.05</v>
      </c>
      <c r="M5004" s="27">
        <v>0.05</v>
      </c>
      <c r="N5004" s="27" t="s">
        <v>882</v>
      </c>
      <c r="O5004" s="30">
        <v>201907915</v>
      </c>
      <c r="P5004" s="22"/>
      <c r="Q5004" s="22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9"/>
    </row>
    <row r="5005" spans="1:29" x14ac:dyDescent="0.25">
      <c r="A5005" s="27">
        <v>1997</v>
      </c>
      <c r="B5005" s="27" t="s">
        <v>5072</v>
      </c>
      <c r="C5005" s="27" t="s">
        <v>674</v>
      </c>
      <c r="D5005" s="27" t="s">
        <v>752</v>
      </c>
      <c r="E5005" s="27" t="s">
        <v>5073</v>
      </c>
      <c r="F5005" s="28">
        <v>35696</v>
      </c>
      <c r="G5005" s="29">
        <v>0.99652777777777779</v>
      </c>
      <c r="H5005" s="28">
        <v>35697</v>
      </c>
      <c r="I5005" s="29">
        <v>2.4305555555555556E-2</v>
      </c>
      <c r="J5005" s="27" t="s">
        <v>889</v>
      </c>
      <c r="K5005" s="27">
        <v>0</v>
      </c>
      <c r="L5005" s="27">
        <v>0.1</v>
      </c>
      <c r="M5005" s="27">
        <v>0.1</v>
      </c>
      <c r="N5005" s="27" t="s">
        <v>882</v>
      </c>
      <c r="O5005" s="30">
        <v>202007667</v>
      </c>
      <c r="P5005" s="22"/>
      <c r="Q5005" s="22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9"/>
    </row>
    <row r="5006" spans="1:29" x14ac:dyDescent="0.25">
      <c r="A5006" s="27">
        <v>1997</v>
      </c>
      <c r="B5006" s="27" t="s">
        <v>1704</v>
      </c>
      <c r="C5006" s="27" t="s">
        <v>676</v>
      </c>
      <c r="D5006" s="27" t="s">
        <v>914</v>
      </c>
      <c r="E5006" s="27" t="s">
        <v>793</v>
      </c>
      <c r="F5006" s="28">
        <v>35697</v>
      </c>
      <c r="G5006" s="29">
        <v>1.0416666666666666E-2</v>
      </c>
      <c r="H5006" s="28">
        <v>35697</v>
      </c>
      <c r="I5006" s="29">
        <v>8.3333333333333329E-2</v>
      </c>
      <c r="J5006" s="27" t="s">
        <v>889</v>
      </c>
      <c r="K5006" s="27">
        <v>0.2</v>
      </c>
      <c r="L5006" s="27">
        <v>0</v>
      </c>
      <c r="M5006" s="27">
        <v>0.2</v>
      </c>
      <c r="N5006" s="27" t="s">
        <v>882</v>
      </c>
      <c r="O5006" s="30">
        <v>202006280</v>
      </c>
      <c r="P5006" s="22"/>
      <c r="Q5006" s="22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9"/>
    </row>
    <row r="5007" spans="1:29" x14ac:dyDescent="0.25">
      <c r="A5007" s="27">
        <v>1997</v>
      </c>
      <c r="B5007" s="27" t="s">
        <v>5071</v>
      </c>
      <c r="C5007" s="27" t="s">
        <v>674</v>
      </c>
      <c r="D5007" s="27" t="s">
        <v>802</v>
      </c>
      <c r="E5007" s="27" t="s">
        <v>4110</v>
      </c>
      <c r="F5007" s="28">
        <v>35697</v>
      </c>
      <c r="G5007" s="29">
        <v>2.4305555555555556E-2</v>
      </c>
      <c r="H5007" s="28">
        <v>35697</v>
      </c>
      <c r="I5007" s="29">
        <v>6.25E-2</v>
      </c>
      <c r="J5007" s="27" t="s">
        <v>889</v>
      </c>
      <c r="K5007" s="27">
        <v>0</v>
      </c>
      <c r="L5007" s="27">
        <v>0.01</v>
      </c>
      <c r="M5007" s="27">
        <v>0.01</v>
      </c>
      <c r="N5007" s="27" t="s">
        <v>882</v>
      </c>
      <c r="O5007" s="30">
        <v>202006289</v>
      </c>
      <c r="P5007" s="22"/>
      <c r="Q5007" s="22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9"/>
    </row>
    <row r="5008" spans="1:29" x14ac:dyDescent="0.25">
      <c r="A5008" s="27">
        <v>1997</v>
      </c>
      <c r="B5008" s="27" t="s">
        <v>5076</v>
      </c>
      <c r="C5008" s="27" t="s">
        <v>674</v>
      </c>
      <c r="D5008" s="27" t="s">
        <v>3821</v>
      </c>
      <c r="E5008" s="27" t="s">
        <v>5077</v>
      </c>
      <c r="F5008" s="28">
        <v>35697</v>
      </c>
      <c r="G5008" s="29">
        <v>0.20138888888888887</v>
      </c>
      <c r="H5008" s="28">
        <v>35697</v>
      </c>
      <c r="I5008" s="29">
        <v>0.28819444444444448</v>
      </c>
      <c r="J5008" s="27" t="s">
        <v>889</v>
      </c>
      <c r="K5008" s="27">
        <v>0</v>
      </c>
      <c r="L5008" s="27">
        <v>1</v>
      </c>
      <c r="M5008" s="27">
        <v>1</v>
      </c>
      <c r="N5008" s="27" t="s">
        <v>882</v>
      </c>
      <c r="O5008" s="30">
        <v>202007516</v>
      </c>
      <c r="P5008" s="22"/>
      <c r="Q5008" s="22"/>
      <c r="R5008" s="16"/>
      <c r="S5008" s="16"/>
      <c r="T5008" s="16"/>
      <c r="U5008" s="16"/>
      <c r="V5008" s="16"/>
      <c r="W5008" s="16"/>
      <c r="X5008" s="16"/>
      <c r="Y5008" s="16"/>
      <c r="Z5008" s="16"/>
      <c r="AA5008" s="16"/>
      <c r="AB5008" s="16"/>
      <c r="AC5008" s="19"/>
    </row>
    <row r="5009" spans="1:29" x14ac:dyDescent="0.25">
      <c r="A5009" s="27">
        <v>1997</v>
      </c>
      <c r="B5009" s="27" t="s">
        <v>5070</v>
      </c>
      <c r="C5009" s="27" t="s">
        <v>674</v>
      </c>
      <c r="D5009" s="27" t="s">
        <v>802</v>
      </c>
      <c r="E5009" s="27" t="s">
        <v>3863</v>
      </c>
      <c r="F5009" s="28">
        <v>35697</v>
      </c>
      <c r="G5009" s="29">
        <v>0.22222222222222221</v>
      </c>
      <c r="H5009" s="28">
        <v>35697</v>
      </c>
      <c r="I5009" s="29">
        <v>0.25</v>
      </c>
      <c r="J5009" s="27" t="s">
        <v>889</v>
      </c>
      <c r="K5009" s="27">
        <v>0</v>
      </c>
      <c r="L5009" s="27">
        <v>0.01</v>
      </c>
      <c r="M5009" s="27">
        <v>0.01</v>
      </c>
      <c r="N5009" s="27" t="s">
        <v>882</v>
      </c>
      <c r="O5009" s="30">
        <v>202008401</v>
      </c>
      <c r="P5009" s="22"/>
      <c r="Q5009" s="22"/>
      <c r="R5009" s="16"/>
      <c r="S5009" s="16"/>
      <c r="T5009" s="16"/>
      <c r="U5009" s="16"/>
      <c r="V5009" s="16"/>
      <c r="W5009" s="16"/>
      <c r="X5009" s="16"/>
      <c r="Y5009" s="16"/>
      <c r="Z5009" s="16"/>
      <c r="AA5009" s="16"/>
      <c r="AB5009" s="16"/>
      <c r="AC5009" s="19"/>
    </row>
    <row r="5010" spans="1:29" x14ac:dyDescent="0.25">
      <c r="A5010" s="27">
        <v>1997</v>
      </c>
      <c r="B5010" s="27" t="s">
        <v>1700</v>
      </c>
      <c r="C5010" s="27" t="s">
        <v>676</v>
      </c>
      <c r="D5010" s="27" t="s">
        <v>925</v>
      </c>
      <c r="E5010" s="27" t="s">
        <v>1534</v>
      </c>
      <c r="F5010" s="28">
        <v>35697</v>
      </c>
      <c r="G5010" s="29">
        <v>0.4909722222222222</v>
      </c>
      <c r="H5010" s="28">
        <v>35697</v>
      </c>
      <c r="I5010" s="29">
        <v>0.58333333333333337</v>
      </c>
      <c r="J5010" s="27" t="s">
        <v>889</v>
      </c>
      <c r="K5010" s="27">
        <v>0</v>
      </c>
      <c r="L5010" s="27">
        <v>0.05</v>
      </c>
      <c r="M5010" s="27">
        <v>0.05</v>
      </c>
      <c r="N5010" s="27" t="s">
        <v>882</v>
      </c>
      <c r="O5010" s="30">
        <v>202008116</v>
      </c>
      <c r="P5010" s="22"/>
      <c r="Q5010" s="22"/>
      <c r="R5010" s="16"/>
      <c r="S5010" s="16"/>
      <c r="T5010" s="16"/>
      <c r="U5010" s="16"/>
      <c r="V5010" s="16"/>
      <c r="W5010" s="16"/>
      <c r="X5010" s="16"/>
      <c r="Y5010" s="16"/>
      <c r="Z5010" s="16"/>
      <c r="AA5010" s="16"/>
      <c r="AB5010" s="16"/>
      <c r="AC5010" s="19"/>
    </row>
    <row r="5011" spans="1:29" x14ac:dyDescent="0.25">
      <c r="A5011" s="27">
        <v>1997</v>
      </c>
      <c r="B5011" s="27" t="s">
        <v>5076</v>
      </c>
      <c r="C5011" s="27" t="s">
        <v>674</v>
      </c>
      <c r="D5011" s="27" t="s">
        <v>3821</v>
      </c>
      <c r="E5011" s="27" t="s">
        <v>5077</v>
      </c>
      <c r="F5011" s="28">
        <v>35697</v>
      </c>
      <c r="G5011" s="29">
        <v>0.58333333333333337</v>
      </c>
      <c r="H5011" s="28">
        <v>35697</v>
      </c>
      <c r="I5011" s="29">
        <v>0.76041666666666663</v>
      </c>
      <c r="J5011" s="27" t="s">
        <v>889</v>
      </c>
      <c r="K5011" s="27">
        <v>1</v>
      </c>
      <c r="L5011" s="27">
        <v>0.5</v>
      </c>
      <c r="M5011" s="27">
        <v>1.5</v>
      </c>
      <c r="N5011" s="27" t="s">
        <v>882</v>
      </c>
      <c r="O5011" s="30">
        <v>200304815</v>
      </c>
      <c r="P5011" s="22"/>
      <c r="Q5011" s="22"/>
      <c r="R5011" s="16"/>
      <c r="S5011" s="16"/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9"/>
    </row>
    <row r="5012" spans="1:29" x14ac:dyDescent="0.25">
      <c r="A5012" s="27">
        <v>1997</v>
      </c>
      <c r="B5012" s="27" t="s">
        <v>5071</v>
      </c>
      <c r="C5012" s="27" t="s">
        <v>674</v>
      </c>
      <c r="D5012" s="27" t="s">
        <v>802</v>
      </c>
      <c r="E5012" s="27" t="s">
        <v>4110</v>
      </c>
      <c r="F5012" s="28">
        <v>35697</v>
      </c>
      <c r="G5012" s="29">
        <v>0.60763888888888895</v>
      </c>
      <c r="H5012" s="28">
        <v>35697</v>
      </c>
      <c r="I5012" s="29">
        <v>0.68055555555555547</v>
      </c>
      <c r="J5012" s="27" t="s">
        <v>889</v>
      </c>
      <c r="K5012" s="27">
        <v>0</v>
      </c>
      <c r="L5012" s="27">
        <v>0.2</v>
      </c>
      <c r="M5012" s="27">
        <v>0.2</v>
      </c>
      <c r="N5012" s="27" t="s">
        <v>882</v>
      </c>
      <c r="O5012" s="30">
        <v>201907859</v>
      </c>
      <c r="P5012" s="22"/>
      <c r="Q5012" s="22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9"/>
    </row>
    <row r="5013" spans="1:29" x14ac:dyDescent="0.25">
      <c r="A5013" s="27">
        <v>1997</v>
      </c>
      <c r="B5013" s="27" t="s">
        <v>1703</v>
      </c>
      <c r="C5013" s="27" t="s">
        <v>676</v>
      </c>
      <c r="D5013" s="27" t="s">
        <v>898</v>
      </c>
      <c r="E5013" s="27" t="s">
        <v>1019</v>
      </c>
      <c r="F5013" s="28">
        <v>35697</v>
      </c>
      <c r="G5013" s="29">
        <v>0.62847222222222221</v>
      </c>
      <c r="H5013" s="28">
        <v>35697</v>
      </c>
      <c r="I5013" s="29">
        <v>0.75694444444444453</v>
      </c>
      <c r="J5013" s="27" t="s">
        <v>889</v>
      </c>
      <c r="K5013" s="27">
        <v>0</v>
      </c>
      <c r="L5013" s="27">
        <v>0.5</v>
      </c>
      <c r="M5013" s="27">
        <v>0.5</v>
      </c>
      <c r="N5013" s="27" t="s">
        <v>882</v>
      </c>
      <c r="O5013" s="30">
        <v>201608551</v>
      </c>
      <c r="P5013" s="22"/>
      <c r="Q5013" s="22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9"/>
    </row>
    <row r="5014" spans="1:29" x14ac:dyDescent="0.25">
      <c r="A5014" s="27">
        <v>1997</v>
      </c>
      <c r="B5014" s="27" t="s">
        <v>1703</v>
      </c>
      <c r="C5014" s="27" t="s">
        <v>676</v>
      </c>
      <c r="D5014" s="27" t="s">
        <v>898</v>
      </c>
      <c r="E5014" s="27" t="s">
        <v>1019</v>
      </c>
      <c r="F5014" s="28">
        <v>35697</v>
      </c>
      <c r="G5014" s="29">
        <v>0.70833333333333337</v>
      </c>
      <c r="H5014" s="28">
        <v>35697</v>
      </c>
      <c r="I5014" s="29">
        <v>0.82638888888888884</v>
      </c>
      <c r="J5014" s="27" t="s">
        <v>889</v>
      </c>
      <c r="K5014" s="27">
        <v>4</v>
      </c>
      <c r="L5014" s="27">
        <v>0</v>
      </c>
      <c r="M5014" s="27">
        <v>4</v>
      </c>
      <c r="N5014" s="27" t="s">
        <v>882</v>
      </c>
      <c r="O5014" s="30">
        <v>202007797</v>
      </c>
      <c r="P5014" s="22"/>
      <c r="Q5014" s="22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9"/>
    </row>
    <row r="5015" spans="1:29" x14ac:dyDescent="0.25">
      <c r="A5015" s="27">
        <v>1997</v>
      </c>
      <c r="B5015" s="27" t="s">
        <v>1702</v>
      </c>
      <c r="C5015" s="27" t="s">
        <v>676</v>
      </c>
      <c r="D5015" s="27" t="s">
        <v>1070</v>
      </c>
      <c r="E5015" s="27" t="s">
        <v>821</v>
      </c>
      <c r="F5015" s="28">
        <v>35697</v>
      </c>
      <c r="G5015" s="29">
        <v>0.76944444444444438</v>
      </c>
      <c r="H5015" s="28">
        <v>35697</v>
      </c>
      <c r="I5015" s="29">
        <v>0.85416666666666663</v>
      </c>
      <c r="J5015" s="27" t="s">
        <v>889</v>
      </c>
      <c r="K5015" s="27">
        <v>0</v>
      </c>
      <c r="L5015" s="27">
        <v>0.08</v>
      </c>
      <c r="M5015" s="27">
        <v>0.08</v>
      </c>
      <c r="N5015" s="27" t="s">
        <v>882</v>
      </c>
      <c r="O5015" s="30">
        <v>201907477</v>
      </c>
      <c r="P5015" s="22"/>
      <c r="Q5015" s="22"/>
      <c r="R5015" s="16"/>
      <c r="S5015" s="16"/>
      <c r="T5015" s="16"/>
      <c r="U5015" s="16"/>
      <c r="V5015" s="16"/>
      <c r="W5015" s="16"/>
      <c r="X5015" s="16"/>
      <c r="Y5015" s="16"/>
      <c r="Z5015" s="16"/>
      <c r="AA5015" s="16"/>
      <c r="AB5015" s="16"/>
      <c r="AC5015" s="19"/>
    </row>
    <row r="5016" spans="1:29" x14ac:dyDescent="0.25">
      <c r="A5016" s="27">
        <v>1997</v>
      </c>
      <c r="B5016" s="27" t="s">
        <v>1701</v>
      </c>
      <c r="C5016" s="27" t="s">
        <v>676</v>
      </c>
      <c r="D5016" s="27" t="s">
        <v>891</v>
      </c>
      <c r="E5016" s="27" t="s">
        <v>998</v>
      </c>
      <c r="F5016" s="28">
        <v>35697</v>
      </c>
      <c r="G5016" s="29">
        <v>0.77083333333333337</v>
      </c>
      <c r="H5016" s="28">
        <v>35697</v>
      </c>
      <c r="I5016" s="29">
        <v>0.85069444444444453</v>
      </c>
      <c r="J5016" s="27" t="s">
        <v>889</v>
      </c>
      <c r="K5016" s="27">
        <v>0</v>
      </c>
      <c r="L5016" s="27">
        <v>0.5</v>
      </c>
      <c r="M5016" s="27">
        <v>0.5</v>
      </c>
      <c r="N5016" s="27" t="s">
        <v>882</v>
      </c>
      <c r="O5016" s="30">
        <v>201704797</v>
      </c>
      <c r="P5016" s="22"/>
      <c r="Q5016" s="22"/>
      <c r="R5016" s="16"/>
      <c r="S5016" s="16"/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9"/>
    </row>
    <row r="5017" spans="1:29" x14ac:dyDescent="0.25">
      <c r="A5017" s="27">
        <v>1997</v>
      </c>
      <c r="B5017" s="27" t="s">
        <v>1751</v>
      </c>
      <c r="C5017" s="27" t="s">
        <v>676</v>
      </c>
      <c r="D5017" s="27" t="s">
        <v>914</v>
      </c>
      <c r="E5017" s="27" t="s">
        <v>1186</v>
      </c>
      <c r="F5017" s="28">
        <v>35697</v>
      </c>
      <c r="G5017" s="29">
        <v>0.8125</v>
      </c>
      <c r="H5017" s="28">
        <v>35697</v>
      </c>
      <c r="I5017" s="29">
        <v>0.85416666666666663</v>
      </c>
      <c r="J5017" s="27" t="s">
        <v>889</v>
      </c>
      <c r="K5017" s="27">
        <v>0</v>
      </c>
      <c r="L5017" s="27">
        <v>0.1</v>
      </c>
      <c r="M5017" s="27">
        <v>0.1</v>
      </c>
      <c r="N5017" s="27" t="s">
        <v>882</v>
      </c>
      <c r="O5017" s="30">
        <v>202005042</v>
      </c>
      <c r="P5017" s="22"/>
      <c r="Q5017" s="22"/>
      <c r="R5017" s="16"/>
      <c r="S5017" s="16"/>
      <c r="T5017" s="16"/>
      <c r="U5017" s="16"/>
      <c r="V5017" s="16"/>
      <c r="W5017" s="16"/>
      <c r="X5017" s="16"/>
      <c r="Y5017" s="16"/>
      <c r="Z5017" s="16"/>
      <c r="AA5017" s="16"/>
      <c r="AB5017" s="16"/>
      <c r="AC5017" s="19"/>
    </row>
    <row r="5018" spans="1:29" x14ac:dyDescent="0.25">
      <c r="A5018" s="27">
        <v>1997</v>
      </c>
      <c r="B5018" s="27" t="s">
        <v>1709</v>
      </c>
      <c r="C5018" s="27" t="s">
        <v>676</v>
      </c>
      <c r="D5018" s="27" t="s">
        <v>991</v>
      </c>
      <c r="E5018" s="27" t="s">
        <v>1710</v>
      </c>
      <c r="F5018" s="28">
        <v>35697</v>
      </c>
      <c r="G5018" s="29">
        <v>0.82986111111111116</v>
      </c>
      <c r="H5018" s="28">
        <v>35697</v>
      </c>
      <c r="I5018" s="29">
        <v>0.87847222222222221</v>
      </c>
      <c r="J5018" s="27" t="s">
        <v>889</v>
      </c>
      <c r="K5018" s="27">
        <v>0</v>
      </c>
      <c r="L5018" s="27">
        <v>0.03</v>
      </c>
      <c r="M5018" s="27">
        <v>0.03</v>
      </c>
      <c r="N5018" s="27" t="s">
        <v>882</v>
      </c>
      <c r="O5018" s="30">
        <v>202004258</v>
      </c>
      <c r="P5018" s="22"/>
      <c r="Q5018" s="22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9"/>
    </row>
    <row r="5019" spans="1:29" x14ac:dyDescent="0.25">
      <c r="A5019" s="27">
        <v>1997</v>
      </c>
      <c r="B5019" s="27" t="s">
        <v>3629</v>
      </c>
      <c r="C5019" s="27" t="s">
        <v>3569</v>
      </c>
      <c r="D5019" s="27" t="s">
        <v>3587</v>
      </c>
      <c r="E5019" s="27" t="s">
        <v>3630</v>
      </c>
      <c r="F5019" s="28">
        <v>35697</v>
      </c>
      <c r="G5019" s="29">
        <v>0.86111111111111116</v>
      </c>
      <c r="H5019" s="28">
        <v>35697</v>
      </c>
      <c r="I5019" s="29">
        <v>0.88541666666666663</v>
      </c>
      <c r="J5019" s="27" t="s">
        <v>889</v>
      </c>
      <c r="K5019" s="27">
        <v>0</v>
      </c>
      <c r="L5019" s="27">
        <v>5.0000000000000001E-3</v>
      </c>
      <c r="M5019" s="27">
        <v>5.0000000000000001E-3</v>
      </c>
      <c r="N5019" s="27" t="s">
        <v>882</v>
      </c>
      <c r="O5019" s="30">
        <v>201706264</v>
      </c>
      <c r="P5019" s="22"/>
      <c r="Q5019" s="22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9"/>
    </row>
    <row r="5020" spans="1:29" x14ac:dyDescent="0.25">
      <c r="A5020" s="27">
        <v>1997</v>
      </c>
      <c r="B5020" s="27" t="s">
        <v>1697</v>
      </c>
      <c r="C5020" s="27" t="s">
        <v>676</v>
      </c>
      <c r="D5020" s="27" t="s">
        <v>930</v>
      </c>
      <c r="E5020" s="27" t="s">
        <v>1698</v>
      </c>
      <c r="F5020" s="28">
        <v>35697</v>
      </c>
      <c r="G5020" s="29">
        <v>0.88194444444444453</v>
      </c>
      <c r="H5020" s="28">
        <v>35697</v>
      </c>
      <c r="I5020" s="29">
        <v>0.98541666666666661</v>
      </c>
      <c r="J5020" s="27" t="s">
        <v>889</v>
      </c>
      <c r="K5020" s="27">
        <v>0</v>
      </c>
      <c r="L5020" s="27">
        <v>0.2</v>
      </c>
      <c r="M5020" s="27">
        <v>0.2</v>
      </c>
      <c r="N5020" s="27" t="s">
        <v>882</v>
      </c>
      <c r="O5020" s="30">
        <v>201605373</v>
      </c>
      <c r="P5020" s="22"/>
      <c r="Q5020" s="22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9"/>
    </row>
    <row r="5021" spans="1:29" x14ac:dyDescent="0.25">
      <c r="A5021" s="27">
        <v>1997</v>
      </c>
      <c r="B5021" s="27" t="s">
        <v>1700</v>
      </c>
      <c r="C5021" s="27" t="s">
        <v>676</v>
      </c>
      <c r="D5021" s="27" t="s">
        <v>925</v>
      </c>
      <c r="E5021" s="27" t="s">
        <v>1534</v>
      </c>
      <c r="F5021" s="28">
        <v>35698</v>
      </c>
      <c r="G5021" s="29">
        <v>6.9444444444444441E-3</v>
      </c>
      <c r="H5021" s="28">
        <v>35698</v>
      </c>
      <c r="I5021" s="29">
        <v>0.17708333333333334</v>
      </c>
      <c r="J5021" s="27" t="s">
        <v>889</v>
      </c>
      <c r="K5021" s="27">
        <v>0</v>
      </c>
      <c r="L5021" s="27">
        <v>2</v>
      </c>
      <c r="M5021" s="27">
        <v>2</v>
      </c>
      <c r="N5021" s="27" t="s">
        <v>882</v>
      </c>
      <c r="O5021" s="30">
        <v>201904634</v>
      </c>
      <c r="P5021" s="22"/>
      <c r="Q5021" s="22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9"/>
    </row>
    <row r="5022" spans="1:29" x14ac:dyDescent="0.25">
      <c r="A5022" s="27">
        <v>1997</v>
      </c>
      <c r="B5022" s="27" t="s">
        <v>5076</v>
      </c>
      <c r="C5022" s="27" t="s">
        <v>674</v>
      </c>
      <c r="D5022" s="27" t="s">
        <v>3821</v>
      </c>
      <c r="E5022" s="27" t="s">
        <v>5077</v>
      </c>
      <c r="F5022" s="28">
        <v>35698</v>
      </c>
      <c r="G5022" s="29">
        <v>0.51736111111111105</v>
      </c>
      <c r="H5022" s="28">
        <v>35698</v>
      </c>
      <c r="I5022" s="29">
        <v>0.57638888888888895</v>
      </c>
      <c r="J5022" s="27" t="s">
        <v>889</v>
      </c>
      <c r="K5022" s="27">
        <v>0</v>
      </c>
      <c r="L5022" s="27">
        <v>0.5</v>
      </c>
      <c r="M5022" s="27">
        <v>0.5</v>
      </c>
      <c r="N5022" s="27" t="s">
        <v>882</v>
      </c>
      <c r="O5022" s="30">
        <v>201907455</v>
      </c>
      <c r="P5022" s="22"/>
      <c r="Q5022" s="22"/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9"/>
    </row>
    <row r="5023" spans="1:29" x14ac:dyDescent="0.25">
      <c r="A5023" s="27">
        <v>1997</v>
      </c>
      <c r="B5023" s="27" t="s">
        <v>1699</v>
      </c>
      <c r="C5023" s="27" t="s">
        <v>676</v>
      </c>
      <c r="D5023" s="27" t="s">
        <v>901</v>
      </c>
      <c r="E5023" s="27" t="s">
        <v>1013</v>
      </c>
      <c r="F5023" s="28">
        <v>35698</v>
      </c>
      <c r="G5023" s="29">
        <v>0.59027777777777779</v>
      </c>
      <c r="H5023" s="28">
        <v>35698</v>
      </c>
      <c r="I5023" s="29">
        <v>0.65972222222222221</v>
      </c>
      <c r="J5023" s="27" t="s">
        <v>889</v>
      </c>
      <c r="K5023" s="27">
        <v>0</v>
      </c>
      <c r="L5023" s="27">
        <v>0.2</v>
      </c>
      <c r="M5023" s="27">
        <v>0.2</v>
      </c>
      <c r="N5023" s="27" t="s">
        <v>882</v>
      </c>
      <c r="O5023" s="30">
        <v>202007969</v>
      </c>
      <c r="P5023" s="22"/>
      <c r="Q5023" s="22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9"/>
    </row>
    <row r="5024" spans="1:29" x14ac:dyDescent="0.25">
      <c r="A5024" s="27">
        <v>1997</v>
      </c>
      <c r="B5024" s="27" t="s">
        <v>2708</v>
      </c>
      <c r="C5024" s="27" t="s">
        <v>2231</v>
      </c>
      <c r="D5024" s="27" t="s">
        <v>2340</v>
      </c>
      <c r="E5024" s="27" t="s">
        <v>2340</v>
      </c>
      <c r="F5024" s="28">
        <v>35698</v>
      </c>
      <c r="G5024" s="29">
        <v>0.7597222222222223</v>
      </c>
      <c r="H5024" s="28">
        <v>35698</v>
      </c>
      <c r="I5024" s="29">
        <v>0.79861111111111116</v>
      </c>
      <c r="J5024" s="27"/>
      <c r="K5024" s="27">
        <v>0</v>
      </c>
      <c r="L5024" s="27">
        <v>0.25</v>
      </c>
      <c r="M5024" s="27">
        <v>0.25</v>
      </c>
      <c r="N5024" s="27" t="s">
        <v>2163</v>
      </c>
      <c r="O5024" s="30">
        <v>201704289</v>
      </c>
      <c r="P5024" s="22"/>
      <c r="Q5024" s="22"/>
      <c r="R5024" s="16"/>
      <c r="S5024" s="16"/>
      <c r="T5024" s="16"/>
      <c r="U5024" s="16"/>
      <c r="V5024" s="16"/>
      <c r="W5024" s="16"/>
      <c r="X5024" s="16"/>
      <c r="Y5024" s="16"/>
      <c r="Z5024" s="16"/>
      <c r="AA5024" s="16"/>
      <c r="AB5024" s="16"/>
      <c r="AC5024" s="19"/>
    </row>
    <row r="5025" spans="1:29" x14ac:dyDescent="0.25">
      <c r="A5025" s="27">
        <v>1997</v>
      </c>
      <c r="B5025" s="27" t="s">
        <v>3635</v>
      </c>
      <c r="C5025" s="27" t="s">
        <v>3569</v>
      </c>
      <c r="D5025" s="27" t="s">
        <v>3636</v>
      </c>
      <c r="E5025" s="27" t="s">
        <v>3637</v>
      </c>
      <c r="F5025" s="28">
        <v>35698</v>
      </c>
      <c r="G5025" s="29">
        <v>0.83124999999999993</v>
      </c>
      <c r="H5025" s="28">
        <v>35698</v>
      </c>
      <c r="I5025" s="29">
        <v>0.95138888888888884</v>
      </c>
      <c r="J5025" s="27" t="s">
        <v>889</v>
      </c>
      <c r="K5025" s="27">
        <v>0</v>
      </c>
      <c r="L5025" s="27">
        <v>2</v>
      </c>
      <c r="M5025" s="27">
        <v>2</v>
      </c>
      <c r="N5025" s="27" t="s">
        <v>882</v>
      </c>
      <c r="O5025" s="30">
        <v>202007242</v>
      </c>
      <c r="P5025" s="22"/>
      <c r="Q5025" s="22"/>
      <c r="R5025" s="16"/>
      <c r="S5025" s="16"/>
      <c r="T5025" s="16"/>
      <c r="U5025" s="16"/>
      <c r="V5025" s="16"/>
      <c r="W5025" s="16"/>
      <c r="X5025" s="16"/>
      <c r="Y5025" s="16"/>
      <c r="Z5025" s="16"/>
      <c r="AA5025" s="16"/>
      <c r="AB5025" s="16"/>
      <c r="AC5025" s="19"/>
    </row>
    <row r="5026" spans="1:29" x14ac:dyDescent="0.25">
      <c r="A5026" s="27">
        <v>1997</v>
      </c>
      <c r="B5026" s="27" t="s">
        <v>1700</v>
      </c>
      <c r="C5026" s="27" t="s">
        <v>676</v>
      </c>
      <c r="D5026" s="27" t="s">
        <v>925</v>
      </c>
      <c r="E5026" s="27" t="s">
        <v>1534</v>
      </c>
      <c r="F5026" s="28">
        <v>35698</v>
      </c>
      <c r="G5026" s="29">
        <v>0.96875</v>
      </c>
      <c r="H5026" s="28">
        <v>35699</v>
      </c>
      <c r="I5026" s="29">
        <v>0.125</v>
      </c>
      <c r="J5026" s="27" t="s">
        <v>889</v>
      </c>
      <c r="K5026" s="27">
        <v>0</v>
      </c>
      <c r="L5026" s="27">
        <v>1</v>
      </c>
      <c r="M5026" s="27">
        <v>1</v>
      </c>
      <c r="N5026" s="27" t="s">
        <v>882</v>
      </c>
      <c r="O5026" s="30">
        <v>201906648</v>
      </c>
      <c r="P5026" s="22"/>
      <c r="Q5026" s="22"/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9"/>
    </row>
    <row r="5027" spans="1:29" x14ac:dyDescent="0.25">
      <c r="A5027" s="27">
        <v>1997</v>
      </c>
      <c r="B5027" s="27" t="s">
        <v>2575</v>
      </c>
      <c r="C5027" s="27" t="s">
        <v>2231</v>
      </c>
      <c r="D5027" s="27" t="s">
        <v>2576</v>
      </c>
      <c r="E5027" s="27" t="s">
        <v>2310</v>
      </c>
      <c r="F5027" s="28">
        <v>35699</v>
      </c>
      <c r="G5027" s="29">
        <v>0.625</v>
      </c>
      <c r="H5027" s="28">
        <v>35699</v>
      </c>
      <c r="I5027" s="29">
        <v>0.72222222222222221</v>
      </c>
      <c r="J5027" s="27"/>
      <c r="K5027" s="27">
        <v>0.4</v>
      </c>
      <c r="L5027" s="27">
        <v>0</v>
      </c>
      <c r="M5027" s="27">
        <v>0.4</v>
      </c>
      <c r="N5027" s="27" t="s">
        <v>2163</v>
      </c>
      <c r="O5027" s="30">
        <v>201806151</v>
      </c>
      <c r="P5027" s="22"/>
      <c r="Q5027" s="22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9"/>
    </row>
    <row r="5028" spans="1:29" x14ac:dyDescent="0.25">
      <c r="A5028" s="27">
        <v>1997</v>
      </c>
      <c r="B5028" s="27" t="s">
        <v>5076</v>
      </c>
      <c r="C5028" s="27" t="s">
        <v>674</v>
      </c>
      <c r="D5028" s="27" t="s">
        <v>3821</v>
      </c>
      <c r="E5028" s="27" t="s">
        <v>5077</v>
      </c>
      <c r="F5028" s="28">
        <v>35699</v>
      </c>
      <c r="G5028" s="29">
        <v>0.65277777777777779</v>
      </c>
      <c r="H5028" s="28">
        <v>35699</v>
      </c>
      <c r="I5028" s="29">
        <v>0.70833333333333337</v>
      </c>
      <c r="J5028" s="27" t="s">
        <v>889</v>
      </c>
      <c r="K5028" s="27">
        <v>0</v>
      </c>
      <c r="L5028" s="27">
        <v>0.5</v>
      </c>
      <c r="M5028" s="27">
        <v>0.5</v>
      </c>
      <c r="N5028" s="27" t="s">
        <v>882</v>
      </c>
      <c r="O5028" s="30">
        <v>202103636</v>
      </c>
      <c r="P5028" s="22"/>
      <c r="Q5028" s="22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9"/>
    </row>
    <row r="5029" spans="1:29" x14ac:dyDescent="0.25">
      <c r="A5029" s="27">
        <v>1997</v>
      </c>
      <c r="B5029" s="27" t="s">
        <v>5067</v>
      </c>
      <c r="C5029" s="27" t="s">
        <v>674</v>
      </c>
      <c r="D5029" s="27" t="s">
        <v>3939</v>
      </c>
      <c r="E5029" s="27" t="s">
        <v>3940</v>
      </c>
      <c r="F5029" s="28">
        <v>35699</v>
      </c>
      <c r="G5029" s="29">
        <v>0.66319444444444442</v>
      </c>
      <c r="H5029" s="28">
        <v>35699</v>
      </c>
      <c r="I5029" s="29">
        <v>0.71875</v>
      </c>
      <c r="J5029" s="27" t="s">
        <v>889</v>
      </c>
      <c r="K5029" s="27">
        <v>0</v>
      </c>
      <c r="L5029" s="27">
        <v>0.15</v>
      </c>
      <c r="M5029" s="27">
        <v>0.15</v>
      </c>
      <c r="N5029" s="27" t="s">
        <v>882</v>
      </c>
      <c r="O5029" s="30">
        <v>201802653</v>
      </c>
      <c r="P5029" s="22"/>
      <c r="Q5029" s="22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9"/>
    </row>
    <row r="5030" spans="1:29" x14ac:dyDescent="0.25">
      <c r="A5030" s="27">
        <v>1997</v>
      </c>
      <c r="B5030" s="27" t="s">
        <v>5068</v>
      </c>
      <c r="C5030" s="27" t="s">
        <v>674</v>
      </c>
      <c r="D5030" s="27" t="s">
        <v>3830</v>
      </c>
      <c r="E5030" s="27" t="s">
        <v>5069</v>
      </c>
      <c r="F5030" s="28">
        <v>35699</v>
      </c>
      <c r="G5030" s="29">
        <v>0.66319444444444442</v>
      </c>
      <c r="H5030" s="28">
        <v>35699</v>
      </c>
      <c r="I5030" s="29">
        <v>0.70833333333333337</v>
      </c>
      <c r="J5030" s="27" t="s">
        <v>889</v>
      </c>
      <c r="K5030" s="27">
        <v>0</v>
      </c>
      <c r="L5030" s="27">
        <v>0.1</v>
      </c>
      <c r="M5030" s="27">
        <v>0.1</v>
      </c>
      <c r="N5030" s="27" t="s">
        <v>882</v>
      </c>
      <c r="O5030" s="30">
        <v>202009549</v>
      </c>
      <c r="P5030" s="22"/>
      <c r="Q5030" s="22"/>
      <c r="R5030" s="16"/>
      <c r="S5030" s="16"/>
      <c r="T5030" s="16"/>
      <c r="U5030" s="16"/>
      <c r="V5030" s="16"/>
      <c r="W5030" s="16"/>
      <c r="X5030" s="16"/>
      <c r="Y5030" s="16"/>
      <c r="Z5030" s="16"/>
      <c r="AA5030" s="16"/>
      <c r="AB5030" s="16"/>
      <c r="AC5030" s="19"/>
    </row>
    <row r="5031" spans="1:29" x14ac:dyDescent="0.25">
      <c r="A5031" s="27">
        <v>1997</v>
      </c>
      <c r="B5031" s="27" t="s">
        <v>1696</v>
      </c>
      <c r="C5031" s="27" t="s">
        <v>676</v>
      </c>
      <c r="D5031" s="27" t="s">
        <v>1004</v>
      </c>
      <c r="E5031" s="27" t="s">
        <v>1108</v>
      </c>
      <c r="F5031" s="28">
        <v>35699</v>
      </c>
      <c r="G5031" s="29">
        <v>0.67361111111111116</v>
      </c>
      <c r="H5031" s="28">
        <v>35699</v>
      </c>
      <c r="I5031" s="29">
        <v>0.74305555555555547</v>
      </c>
      <c r="J5031" s="27" t="s">
        <v>889</v>
      </c>
      <c r="K5031" s="27">
        <v>0</v>
      </c>
      <c r="L5031" s="27">
        <v>0.5</v>
      </c>
      <c r="M5031" s="27">
        <v>0.5</v>
      </c>
      <c r="N5031" s="27" t="s">
        <v>882</v>
      </c>
      <c r="O5031" s="30">
        <v>202102702</v>
      </c>
      <c r="P5031" s="22"/>
      <c r="Q5031" s="22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9"/>
    </row>
    <row r="5032" spans="1:29" x14ac:dyDescent="0.25">
      <c r="A5032" s="27">
        <v>1997</v>
      </c>
      <c r="B5032" s="27" t="s">
        <v>2574</v>
      </c>
      <c r="C5032" s="27" t="s">
        <v>2231</v>
      </c>
      <c r="D5032" s="27" t="s">
        <v>2276</v>
      </c>
      <c r="E5032" s="27" t="s">
        <v>2494</v>
      </c>
      <c r="F5032" s="28">
        <v>35699</v>
      </c>
      <c r="G5032" s="29">
        <v>0.70694444444444438</v>
      </c>
      <c r="H5032" s="28">
        <v>35699</v>
      </c>
      <c r="I5032" s="29">
        <v>0.73333333333333339</v>
      </c>
      <c r="J5032" s="27"/>
      <c r="K5032" s="27">
        <v>0</v>
      </c>
      <c r="L5032" s="27">
        <v>5.0000000000000001E-3</v>
      </c>
      <c r="M5032" s="27">
        <v>5.0000000000000001E-3</v>
      </c>
      <c r="N5032" s="27" t="s">
        <v>2163</v>
      </c>
      <c r="O5032" s="30">
        <v>201905034</v>
      </c>
      <c r="P5032" s="22"/>
      <c r="Q5032" s="22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9"/>
    </row>
    <row r="5033" spans="1:29" x14ac:dyDescent="0.25">
      <c r="A5033" s="27">
        <v>1997</v>
      </c>
      <c r="B5033" s="27" t="s">
        <v>5066</v>
      </c>
      <c r="C5033" s="27" t="s">
        <v>674</v>
      </c>
      <c r="D5033" s="27" t="s">
        <v>3841</v>
      </c>
      <c r="E5033" s="27" t="s">
        <v>3937</v>
      </c>
      <c r="F5033" s="28">
        <v>35699</v>
      </c>
      <c r="G5033" s="29">
        <v>0.77430555555555547</v>
      </c>
      <c r="H5033" s="28">
        <v>35699</v>
      </c>
      <c r="I5033" s="29">
        <v>0.8125</v>
      </c>
      <c r="J5033" s="27" t="s">
        <v>889</v>
      </c>
      <c r="K5033" s="27">
        <v>0</v>
      </c>
      <c r="L5033" s="27">
        <v>0.02</v>
      </c>
      <c r="M5033" s="27">
        <v>0.02</v>
      </c>
      <c r="N5033" s="27" t="s">
        <v>882</v>
      </c>
      <c r="O5033" s="30">
        <v>201900565</v>
      </c>
      <c r="P5033" s="22"/>
      <c r="Q5033" s="22"/>
      <c r="R5033" s="16"/>
      <c r="S5033" s="16"/>
      <c r="T5033" s="16"/>
      <c r="U5033" s="16"/>
      <c r="V5033" s="16"/>
      <c r="W5033" s="16"/>
      <c r="X5033" s="16"/>
      <c r="Y5033" s="16"/>
      <c r="Z5033" s="16"/>
      <c r="AA5033" s="16"/>
      <c r="AB5033" s="16"/>
      <c r="AC5033" s="19"/>
    </row>
    <row r="5034" spans="1:29" x14ac:dyDescent="0.25">
      <c r="A5034" s="27">
        <v>1997</v>
      </c>
      <c r="B5034" s="27" t="s">
        <v>5067</v>
      </c>
      <c r="C5034" s="27" t="s">
        <v>674</v>
      </c>
      <c r="D5034" s="27" t="s">
        <v>3939</v>
      </c>
      <c r="E5034" s="27" t="s">
        <v>3940</v>
      </c>
      <c r="F5034" s="28">
        <v>35699</v>
      </c>
      <c r="G5034" s="29">
        <v>0.82291666666666663</v>
      </c>
      <c r="H5034" s="28">
        <v>35699</v>
      </c>
      <c r="I5034" s="29">
        <v>0.85416666666666663</v>
      </c>
      <c r="J5034" s="27" t="s">
        <v>889</v>
      </c>
      <c r="K5034" s="27">
        <v>0</v>
      </c>
      <c r="L5034" s="27">
        <v>7.0000000000000007E-2</v>
      </c>
      <c r="M5034" s="27">
        <v>7.0000000000000007E-2</v>
      </c>
      <c r="N5034" s="27" t="s">
        <v>882</v>
      </c>
      <c r="O5034" s="30">
        <v>202004849</v>
      </c>
      <c r="P5034" s="22"/>
      <c r="Q5034" s="22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9"/>
    </row>
    <row r="5035" spans="1:29" x14ac:dyDescent="0.25">
      <c r="A5035" s="27">
        <v>1997</v>
      </c>
      <c r="B5035" s="27" t="s">
        <v>5074</v>
      </c>
      <c r="C5035" s="27" t="s">
        <v>674</v>
      </c>
      <c r="D5035" s="27" t="s">
        <v>1248</v>
      </c>
      <c r="E5035" s="27" t="s">
        <v>3913</v>
      </c>
      <c r="F5035" s="28">
        <v>35699</v>
      </c>
      <c r="G5035" s="29">
        <v>0.88194444444444453</v>
      </c>
      <c r="H5035" s="28">
        <v>35699</v>
      </c>
      <c r="I5035" s="29">
        <v>0.89930555555555547</v>
      </c>
      <c r="J5035" s="27" t="s">
        <v>889</v>
      </c>
      <c r="K5035" s="27">
        <v>0</v>
      </c>
      <c r="L5035" s="27">
        <v>0.05</v>
      </c>
      <c r="M5035" s="27">
        <v>0.05</v>
      </c>
      <c r="N5035" s="27" t="s">
        <v>882</v>
      </c>
      <c r="O5035" s="30">
        <v>201904803</v>
      </c>
      <c r="P5035" s="22"/>
      <c r="Q5035" s="22"/>
      <c r="R5035" s="16"/>
      <c r="S5035" s="16"/>
      <c r="T5035" s="16"/>
      <c r="U5035" s="16"/>
      <c r="V5035" s="16"/>
      <c r="W5035" s="16"/>
      <c r="X5035" s="16"/>
      <c r="Y5035" s="16"/>
      <c r="Z5035" s="16"/>
      <c r="AA5035" s="16"/>
      <c r="AB5035" s="16"/>
      <c r="AC5035" s="19"/>
    </row>
    <row r="5036" spans="1:29" x14ac:dyDescent="0.25">
      <c r="A5036" s="27">
        <v>1997</v>
      </c>
      <c r="B5036" s="27" t="s">
        <v>5074</v>
      </c>
      <c r="C5036" s="27" t="s">
        <v>674</v>
      </c>
      <c r="D5036" s="27" t="s">
        <v>1248</v>
      </c>
      <c r="E5036" s="27" t="s">
        <v>3913</v>
      </c>
      <c r="F5036" s="28">
        <v>35699</v>
      </c>
      <c r="G5036" s="29">
        <v>0.97222222222222221</v>
      </c>
      <c r="H5036" s="28">
        <v>35700</v>
      </c>
      <c r="I5036" s="29">
        <v>1.7361111111111112E-2</v>
      </c>
      <c r="J5036" s="27" t="s">
        <v>889</v>
      </c>
      <c r="K5036" s="27">
        <v>0</v>
      </c>
      <c r="L5036" s="27">
        <v>0.1</v>
      </c>
      <c r="M5036" s="27">
        <v>0.1</v>
      </c>
      <c r="N5036" s="27" t="s">
        <v>882</v>
      </c>
      <c r="O5036" s="30">
        <v>202007623</v>
      </c>
      <c r="P5036" s="22"/>
      <c r="Q5036" s="22"/>
      <c r="R5036" s="16"/>
      <c r="S5036" s="16"/>
      <c r="T5036" s="16"/>
      <c r="U5036" s="16"/>
      <c r="V5036" s="16"/>
      <c r="W5036" s="16"/>
      <c r="X5036" s="16"/>
      <c r="Y5036" s="16"/>
      <c r="Z5036" s="16"/>
      <c r="AA5036" s="16"/>
      <c r="AB5036" s="16"/>
      <c r="AC5036" s="19"/>
    </row>
    <row r="5037" spans="1:29" x14ac:dyDescent="0.25">
      <c r="A5037" s="27">
        <v>1997</v>
      </c>
      <c r="B5037" s="27" t="s">
        <v>5072</v>
      </c>
      <c r="C5037" s="27" t="s">
        <v>674</v>
      </c>
      <c r="D5037" s="27" t="s">
        <v>752</v>
      </c>
      <c r="E5037" s="27" t="s">
        <v>5073</v>
      </c>
      <c r="F5037" s="28">
        <v>35700</v>
      </c>
      <c r="G5037" s="29">
        <v>0.5625</v>
      </c>
      <c r="H5037" s="28">
        <v>35700</v>
      </c>
      <c r="I5037" s="29">
        <v>0.58680555555555558</v>
      </c>
      <c r="J5037" s="27" t="s">
        <v>889</v>
      </c>
      <c r="K5037" s="27">
        <v>0</v>
      </c>
      <c r="L5037" s="27">
        <v>0.15</v>
      </c>
      <c r="M5037" s="27">
        <v>0.15</v>
      </c>
      <c r="N5037" s="27" t="s">
        <v>882</v>
      </c>
      <c r="O5037" s="30">
        <v>201800990</v>
      </c>
      <c r="P5037" s="22"/>
      <c r="Q5037" s="22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9"/>
    </row>
    <row r="5038" spans="1:29" x14ac:dyDescent="0.25">
      <c r="A5038" s="27">
        <v>1997</v>
      </c>
      <c r="B5038" s="27" t="s">
        <v>5072</v>
      </c>
      <c r="C5038" s="27" t="s">
        <v>674</v>
      </c>
      <c r="D5038" s="27" t="s">
        <v>752</v>
      </c>
      <c r="E5038" s="27" t="s">
        <v>5073</v>
      </c>
      <c r="F5038" s="28">
        <v>35700</v>
      </c>
      <c r="G5038" s="29">
        <v>0.81805555555555554</v>
      </c>
      <c r="H5038" s="28">
        <v>35700</v>
      </c>
      <c r="I5038" s="29">
        <v>0.84027777777777779</v>
      </c>
      <c r="J5038" s="27" t="s">
        <v>889</v>
      </c>
      <c r="K5038" s="27">
        <v>0</v>
      </c>
      <c r="L5038" s="27">
        <v>0.05</v>
      </c>
      <c r="M5038" s="27">
        <v>0.05</v>
      </c>
      <c r="N5038" s="27" t="s">
        <v>882</v>
      </c>
      <c r="O5038" s="30">
        <v>202004421</v>
      </c>
      <c r="P5038" s="22"/>
      <c r="Q5038" s="22"/>
      <c r="R5038" s="16"/>
      <c r="S5038" s="16"/>
      <c r="T5038" s="16"/>
      <c r="U5038" s="16"/>
      <c r="V5038" s="16"/>
      <c r="W5038" s="16"/>
      <c r="X5038" s="16"/>
      <c r="Y5038" s="16"/>
      <c r="Z5038" s="16"/>
      <c r="AA5038" s="16"/>
      <c r="AB5038" s="16"/>
      <c r="AC5038" s="19"/>
    </row>
    <row r="5039" spans="1:29" x14ac:dyDescent="0.25">
      <c r="A5039" s="27">
        <v>1997</v>
      </c>
      <c r="B5039" s="27" t="s">
        <v>5072</v>
      </c>
      <c r="C5039" s="27" t="s">
        <v>674</v>
      </c>
      <c r="D5039" s="27" t="s">
        <v>752</v>
      </c>
      <c r="E5039" s="27" t="s">
        <v>5073</v>
      </c>
      <c r="F5039" s="28">
        <v>35700</v>
      </c>
      <c r="G5039" s="29">
        <v>0.94305555555555554</v>
      </c>
      <c r="H5039" s="28">
        <v>35700</v>
      </c>
      <c r="I5039" s="29">
        <v>0.98263888888888884</v>
      </c>
      <c r="J5039" s="27" t="s">
        <v>889</v>
      </c>
      <c r="K5039" s="27">
        <v>0</v>
      </c>
      <c r="L5039" s="27">
        <v>0.15</v>
      </c>
      <c r="M5039" s="27">
        <v>0.15</v>
      </c>
      <c r="N5039" s="27" t="s">
        <v>882</v>
      </c>
      <c r="O5039" s="30">
        <v>201705205</v>
      </c>
      <c r="P5039" s="22"/>
      <c r="Q5039" s="22"/>
      <c r="R5039" s="16"/>
      <c r="S5039" s="16"/>
      <c r="T5039" s="16"/>
      <c r="U5039" s="16"/>
      <c r="V5039" s="16"/>
      <c r="W5039" s="16"/>
      <c r="X5039" s="16"/>
      <c r="Y5039" s="16"/>
      <c r="Z5039" s="16"/>
      <c r="AA5039" s="16"/>
      <c r="AB5039" s="16"/>
      <c r="AC5039" s="19"/>
    </row>
    <row r="5040" spans="1:29" x14ac:dyDescent="0.25">
      <c r="A5040" s="27">
        <v>1997</v>
      </c>
      <c r="B5040" s="27" t="s">
        <v>5064</v>
      </c>
      <c r="C5040" s="27" t="s">
        <v>674</v>
      </c>
      <c r="D5040" s="27" t="s">
        <v>3939</v>
      </c>
      <c r="E5040" s="27" t="s">
        <v>3940</v>
      </c>
      <c r="F5040" s="28">
        <v>35701</v>
      </c>
      <c r="G5040" s="29">
        <v>0.51736111111111105</v>
      </c>
      <c r="H5040" s="28">
        <v>35701</v>
      </c>
      <c r="I5040" s="29">
        <v>0.56944444444444442</v>
      </c>
      <c r="J5040" s="27" t="s">
        <v>889</v>
      </c>
      <c r="K5040" s="27">
        <v>0</v>
      </c>
      <c r="L5040" s="27">
        <v>0.5</v>
      </c>
      <c r="M5040" s="27">
        <v>0.5</v>
      </c>
      <c r="N5040" s="27" t="s">
        <v>882</v>
      </c>
      <c r="O5040" s="30">
        <v>201806787</v>
      </c>
      <c r="P5040" s="22"/>
      <c r="Q5040" s="22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9"/>
    </row>
    <row r="5041" spans="1:29" x14ac:dyDescent="0.25">
      <c r="A5041" s="27">
        <v>1997</v>
      </c>
      <c r="B5041" s="27" t="s">
        <v>1693</v>
      </c>
      <c r="C5041" s="27" t="s">
        <v>676</v>
      </c>
      <c r="D5041" s="27" t="s">
        <v>1070</v>
      </c>
      <c r="E5041" s="27" t="s">
        <v>821</v>
      </c>
      <c r="F5041" s="28">
        <v>35701</v>
      </c>
      <c r="G5041" s="29">
        <v>0.57430555555555551</v>
      </c>
      <c r="H5041" s="28">
        <v>35701</v>
      </c>
      <c r="I5041" s="29">
        <v>0.70347222222222217</v>
      </c>
      <c r="J5041" s="27" t="s">
        <v>889</v>
      </c>
      <c r="K5041" s="27">
        <v>0</v>
      </c>
      <c r="L5041" s="27">
        <v>0.2</v>
      </c>
      <c r="M5041" s="27">
        <v>0.2</v>
      </c>
      <c r="N5041" s="27" t="s">
        <v>882</v>
      </c>
      <c r="O5041" s="30">
        <v>201905727</v>
      </c>
      <c r="P5041" s="22"/>
      <c r="Q5041" s="22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9"/>
    </row>
    <row r="5042" spans="1:29" x14ac:dyDescent="0.25">
      <c r="A5042" s="27">
        <v>1997</v>
      </c>
      <c r="B5042" s="27" t="s">
        <v>5063</v>
      </c>
      <c r="C5042" s="27" t="s">
        <v>674</v>
      </c>
      <c r="D5042" s="27" t="s">
        <v>4988</v>
      </c>
      <c r="E5042" s="27" t="s">
        <v>783</v>
      </c>
      <c r="F5042" s="28">
        <v>35701</v>
      </c>
      <c r="G5042" s="29">
        <v>0.62152777777777779</v>
      </c>
      <c r="H5042" s="28">
        <v>35701</v>
      </c>
      <c r="I5042" s="29">
        <v>0.68055555555555547</v>
      </c>
      <c r="J5042" s="27" t="s">
        <v>889</v>
      </c>
      <c r="K5042" s="27">
        <v>0</v>
      </c>
      <c r="L5042" s="27">
        <v>0.1</v>
      </c>
      <c r="M5042" s="27">
        <v>0.1</v>
      </c>
      <c r="N5042" s="27" t="s">
        <v>882</v>
      </c>
      <c r="O5042" s="30">
        <v>201906777</v>
      </c>
      <c r="P5042" s="22"/>
      <c r="Q5042" s="22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9"/>
    </row>
    <row r="5043" spans="1:29" x14ac:dyDescent="0.25">
      <c r="A5043" s="27">
        <v>1997</v>
      </c>
      <c r="B5043" s="27" t="s">
        <v>5065</v>
      </c>
      <c r="C5043" s="27" t="s">
        <v>674</v>
      </c>
      <c r="D5043" s="27" t="s">
        <v>3939</v>
      </c>
      <c r="E5043" s="27" t="s">
        <v>3939</v>
      </c>
      <c r="F5043" s="28">
        <v>35701</v>
      </c>
      <c r="G5043" s="29">
        <v>0.70833333333333337</v>
      </c>
      <c r="H5043" s="28">
        <v>35701</v>
      </c>
      <c r="I5043" s="29">
        <v>0.73958333333333337</v>
      </c>
      <c r="J5043" s="27" t="s">
        <v>889</v>
      </c>
      <c r="K5043" s="27">
        <v>0</v>
      </c>
      <c r="L5043" s="27">
        <v>0.05</v>
      </c>
      <c r="M5043" s="27">
        <v>0.05</v>
      </c>
      <c r="N5043" s="27" t="s">
        <v>882</v>
      </c>
      <c r="O5043" s="30">
        <v>201908126</v>
      </c>
      <c r="P5043" s="22"/>
      <c r="Q5043" s="22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9"/>
    </row>
    <row r="5044" spans="1:29" x14ac:dyDescent="0.25">
      <c r="A5044" s="27">
        <v>1997</v>
      </c>
      <c r="B5044" s="27" t="s">
        <v>5087</v>
      </c>
      <c r="C5044" s="27" t="s">
        <v>674</v>
      </c>
      <c r="D5044" s="27" t="s">
        <v>752</v>
      </c>
      <c r="E5044" s="27" t="s">
        <v>5015</v>
      </c>
      <c r="F5044" s="28">
        <v>35701</v>
      </c>
      <c r="G5044" s="29">
        <v>0.72777777777777775</v>
      </c>
      <c r="H5044" s="28">
        <v>35701</v>
      </c>
      <c r="I5044" s="29">
        <v>0.77430555555555547</v>
      </c>
      <c r="J5044" s="27" t="s">
        <v>889</v>
      </c>
      <c r="K5044" s="27">
        <v>0</v>
      </c>
      <c r="L5044" s="27">
        <v>0.06</v>
      </c>
      <c r="M5044" s="27">
        <v>0.06</v>
      </c>
      <c r="N5044" s="27" t="s">
        <v>882</v>
      </c>
      <c r="O5044" s="30">
        <v>199703280</v>
      </c>
      <c r="P5044" s="22"/>
      <c r="Q5044" s="22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9"/>
    </row>
    <row r="5045" spans="1:29" x14ac:dyDescent="0.25">
      <c r="A5045" s="27">
        <v>1997</v>
      </c>
      <c r="B5045" s="27" t="s">
        <v>1690</v>
      </c>
      <c r="C5045" s="27" t="s">
        <v>676</v>
      </c>
      <c r="D5045" s="27" t="s">
        <v>898</v>
      </c>
      <c r="E5045" s="27" t="s">
        <v>767</v>
      </c>
      <c r="F5045" s="28">
        <v>35702</v>
      </c>
      <c r="G5045" s="29">
        <v>0.1111111111111111</v>
      </c>
      <c r="H5045" s="28">
        <v>35702</v>
      </c>
      <c r="I5045" s="29">
        <v>0.20833333333333334</v>
      </c>
      <c r="J5045" s="27" t="s">
        <v>889</v>
      </c>
      <c r="K5045" s="27">
        <v>0.05</v>
      </c>
      <c r="L5045" s="27">
        <v>0</v>
      </c>
      <c r="M5045" s="27">
        <v>0.05</v>
      </c>
      <c r="N5045" s="27" t="s">
        <v>882</v>
      </c>
      <c r="O5045" s="30">
        <v>201905175</v>
      </c>
      <c r="P5045" s="22"/>
      <c r="Q5045" s="22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9"/>
    </row>
    <row r="5046" spans="1:29" x14ac:dyDescent="0.25">
      <c r="A5046" s="27">
        <v>1997</v>
      </c>
      <c r="B5046" s="27" t="s">
        <v>1694</v>
      </c>
      <c r="C5046" s="27" t="s">
        <v>676</v>
      </c>
      <c r="D5046" s="27" t="s">
        <v>1004</v>
      </c>
      <c r="E5046" s="27" t="s">
        <v>1695</v>
      </c>
      <c r="F5046" s="28">
        <v>35702</v>
      </c>
      <c r="G5046" s="29">
        <v>0.28125</v>
      </c>
      <c r="H5046" s="28">
        <v>35702</v>
      </c>
      <c r="I5046" s="29">
        <v>0.36805555555555558</v>
      </c>
      <c r="J5046" s="27" t="s">
        <v>889</v>
      </c>
      <c r="K5046" s="27">
        <v>0</v>
      </c>
      <c r="L5046" s="27">
        <v>0.5</v>
      </c>
      <c r="M5046" s="27">
        <v>0.5</v>
      </c>
      <c r="N5046" s="27" t="s">
        <v>882</v>
      </c>
      <c r="O5046" s="30">
        <v>202007145</v>
      </c>
      <c r="P5046" s="22"/>
      <c r="Q5046" s="22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9"/>
    </row>
    <row r="5047" spans="1:29" x14ac:dyDescent="0.25">
      <c r="A5047" s="27">
        <v>1997</v>
      </c>
      <c r="B5047" s="27" t="s">
        <v>1690</v>
      </c>
      <c r="C5047" s="27" t="s">
        <v>676</v>
      </c>
      <c r="D5047" s="27" t="s">
        <v>898</v>
      </c>
      <c r="E5047" s="27" t="s">
        <v>767</v>
      </c>
      <c r="F5047" s="28">
        <v>35702</v>
      </c>
      <c r="G5047" s="29">
        <v>0.55555555555555558</v>
      </c>
      <c r="H5047" s="28">
        <v>35702</v>
      </c>
      <c r="I5047" s="29">
        <v>0.60763888888888895</v>
      </c>
      <c r="J5047" s="27" t="s">
        <v>889</v>
      </c>
      <c r="K5047" s="27">
        <v>0.02</v>
      </c>
      <c r="L5047" s="27">
        <v>0.01</v>
      </c>
      <c r="M5047" s="27">
        <v>0.03</v>
      </c>
      <c r="N5047" s="27" t="s">
        <v>882</v>
      </c>
      <c r="O5047" s="30">
        <v>202006241</v>
      </c>
      <c r="P5047" s="22"/>
      <c r="Q5047" s="22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9"/>
    </row>
    <row r="5048" spans="1:29" x14ac:dyDescent="0.25">
      <c r="A5048" s="27">
        <v>1997</v>
      </c>
      <c r="B5048" s="27" t="s">
        <v>5061</v>
      </c>
      <c r="C5048" s="27" t="s">
        <v>674</v>
      </c>
      <c r="D5048" s="27" t="s">
        <v>3827</v>
      </c>
      <c r="E5048" s="27" t="s">
        <v>5062</v>
      </c>
      <c r="F5048" s="28">
        <v>35702</v>
      </c>
      <c r="G5048" s="29">
        <v>0.55902777777777779</v>
      </c>
      <c r="H5048" s="28">
        <v>35702</v>
      </c>
      <c r="I5048" s="29">
        <v>0.58333333333333337</v>
      </c>
      <c r="J5048" s="27" t="s">
        <v>889</v>
      </c>
      <c r="K5048" s="27">
        <v>0</v>
      </c>
      <c r="L5048" s="27">
        <v>0.05</v>
      </c>
      <c r="M5048" s="27">
        <v>0.05</v>
      </c>
      <c r="N5048" s="27" t="s">
        <v>882</v>
      </c>
      <c r="O5048" s="30">
        <v>202003072</v>
      </c>
      <c r="P5048" s="22"/>
      <c r="Q5048" s="22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9"/>
    </row>
    <row r="5049" spans="1:29" x14ac:dyDescent="0.25">
      <c r="A5049" s="27">
        <v>1997</v>
      </c>
      <c r="B5049" s="27" t="s">
        <v>5094</v>
      </c>
      <c r="C5049" s="27" t="s">
        <v>674</v>
      </c>
      <c r="D5049" s="27" t="s">
        <v>4049</v>
      </c>
      <c r="E5049" s="27" t="s">
        <v>4335</v>
      </c>
      <c r="F5049" s="28">
        <v>35702</v>
      </c>
      <c r="G5049" s="29">
        <v>0.57500000000000007</v>
      </c>
      <c r="H5049" s="28">
        <v>35702</v>
      </c>
      <c r="I5049" s="29">
        <v>0.67708333333333337</v>
      </c>
      <c r="J5049" s="27" t="s">
        <v>889</v>
      </c>
      <c r="K5049" s="27">
        <v>0</v>
      </c>
      <c r="L5049" s="27">
        <v>0.15</v>
      </c>
      <c r="M5049" s="27">
        <v>0.15</v>
      </c>
      <c r="N5049" s="27" t="s">
        <v>882</v>
      </c>
      <c r="O5049" s="30">
        <v>201906834</v>
      </c>
      <c r="P5049" s="22"/>
      <c r="Q5049" s="22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9"/>
    </row>
    <row r="5050" spans="1:29" x14ac:dyDescent="0.25">
      <c r="A5050" s="27">
        <v>1997</v>
      </c>
      <c r="B5050" s="27" t="s">
        <v>1686</v>
      </c>
      <c r="C5050" s="27" t="s">
        <v>676</v>
      </c>
      <c r="D5050" s="27" t="s">
        <v>901</v>
      </c>
      <c r="E5050" s="27" t="s">
        <v>1649</v>
      </c>
      <c r="F5050" s="28">
        <v>35702</v>
      </c>
      <c r="G5050" s="29">
        <v>0.64930555555555558</v>
      </c>
      <c r="H5050" s="28">
        <v>35702</v>
      </c>
      <c r="I5050" s="29">
        <v>0.67361111111111116</v>
      </c>
      <c r="J5050" s="27" t="s">
        <v>889</v>
      </c>
      <c r="K5050" s="27">
        <v>0</v>
      </c>
      <c r="L5050" s="27">
        <v>0.01</v>
      </c>
      <c r="M5050" s="27">
        <v>0.01</v>
      </c>
      <c r="N5050" s="27" t="s">
        <v>882</v>
      </c>
      <c r="O5050" s="30">
        <v>201304154</v>
      </c>
      <c r="P5050" s="22"/>
      <c r="Q5050" s="22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9"/>
    </row>
    <row r="5051" spans="1:29" x14ac:dyDescent="0.25">
      <c r="A5051" s="27">
        <v>1997</v>
      </c>
      <c r="B5051" s="27" t="s">
        <v>1685</v>
      </c>
      <c r="C5051" s="27" t="s">
        <v>676</v>
      </c>
      <c r="D5051" s="27" t="s">
        <v>1004</v>
      </c>
      <c r="E5051" s="27" t="s">
        <v>746</v>
      </c>
      <c r="F5051" s="28">
        <v>35702</v>
      </c>
      <c r="G5051" s="29">
        <v>0.67013888888888884</v>
      </c>
      <c r="H5051" s="28">
        <v>35702</v>
      </c>
      <c r="I5051" s="29">
        <v>0.79861111111111116</v>
      </c>
      <c r="J5051" s="27" t="s">
        <v>889</v>
      </c>
      <c r="K5051" s="27">
        <v>0</v>
      </c>
      <c r="L5051" s="27">
        <v>1</v>
      </c>
      <c r="M5051" s="27">
        <v>1</v>
      </c>
      <c r="N5051" s="27" t="s">
        <v>882</v>
      </c>
      <c r="O5051" s="30">
        <v>201908047</v>
      </c>
      <c r="P5051" s="22"/>
      <c r="Q5051" s="22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9"/>
    </row>
    <row r="5052" spans="1:29" x14ac:dyDescent="0.25">
      <c r="A5052" s="27">
        <v>1997</v>
      </c>
      <c r="B5052" s="27" t="s">
        <v>1681</v>
      </c>
      <c r="C5052" s="27" t="s">
        <v>676</v>
      </c>
      <c r="D5052" s="27" t="s">
        <v>905</v>
      </c>
      <c r="E5052" s="27" t="s">
        <v>789</v>
      </c>
      <c r="F5052" s="28">
        <v>35702</v>
      </c>
      <c r="G5052" s="29">
        <v>0.6875</v>
      </c>
      <c r="H5052" s="28">
        <v>35702</v>
      </c>
      <c r="I5052" s="29">
        <v>0.70833333333333337</v>
      </c>
      <c r="J5052" s="27" t="s">
        <v>889</v>
      </c>
      <c r="K5052" s="27">
        <v>0</v>
      </c>
      <c r="L5052" s="27">
        <v>0.05</v>
      </c>
      <c r="M5052" s="27">
        <v>0.05</v>
      </c>
      <c r="N5052" s="27" t="s">
        <v>882</v>
      </c>
      <c r="O5052" s="30">
        <v>201905119</v>
      </c>
      <c r="P5052" s="22"/>
      <c r="Q5052" s="22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9"/>
    </row>
    <row r="5053" spans="1:29" x14ac:dyDescent="0.25">
      <c r="A5053" s="27">
        <v>1997</v>
      </c>
      <c r="B5053" s="27" t="s">
        <v>5060</v>
      </c>
      <c r="C5053" s="27" t="s">
        <v>674</v>
      </c>
      <c r="D5053" s="27" t="s">
        <v>3841</v>
      </c>
      <c r="E5053" s="27" t="s">
        <v>3927</v>
      </c>
      <c r="F5053" s="28">
        <v>35702</v>
      </c>
      <c r="G5053" s="29">
        <v>0.69097222222222221</v>
      </c>
      <c r="H5053" s="28">
        <v>35702</v>
      </c>
      <c r="I5053" s="29">
        <v>0.83333333333333337</v>
      </c>
      <c r="J5053" s="27" t="s">
        <v>889</v>
      </c>
      <c r="K5053" s="27">
        <v>0</v>
      </c>
      <c r="L5053" s="27">
        <v>0.6</v>
      </c>
      <c r="M5053" s="27">
        <v>0.6</v>
      </c>
      <c r="N5053" s="27" t="s">
        <v>882</v>
      </c>
      <c r="O5053" s="30">
        <v>201905705</v>
      </c>
      <c r="P5053" s="22"/>
      <c r="Q5053" s="22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9"/>
    </row>
    <row r="5054" spans="1:29" x14ac:dyDescent="0.25">
      <c r="A5054" s="27">
        <v>1997</v>
      </c>
      <c r="B5054" s="27" t="s">
        <v>1732</v>
      </c>
      <c r="C5054" s="27" t="s">
        <v>676</v>
      </c>
      <c r="D5054" s="27" t="s">
        <v>991</v>
      </c>
      <c r="E5054" s="27" t="s">
        <v>1124</v>
      </c>
      <c r="F5054" s="28">
        <v>35702</v>
      </c>
      <c r="G5054" s="29">
        <v>0.79861111111111116</v>
      </c>
      <c r="H5054" s="28">
        <v>35702</v>
      </c>
      <c r="I5054" s="29">
        <v>0.90625</v>
      </c>
      <c r="J5054" s="27" t="s">
        <v>889</v>
      </c>
      <c r="K5054" s="27">
        <v>0</v>
      </c>
      <c r="L5054" s="27">
        <v>0.5</v>
      </c>
      <c r="M5054" s="27">
        <v>0.5</v>
      </c>
      <c r="N5054" s="27" t="s">
        <v>882</v>
      </c>
      <c r="O5054" s="30">
        <v>201606590</v>
      </c>
      <c r="P5054" s="22"/>
      <c r="Q5054" s="22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9"/>
    </row>
    <row r="5055" spans="1:29" x14ac:dyDescent="0.25">
      <c r="A5055" s="27">
        <v>1997</v>
      </c>
      <c r="B5055" s="27" t="s">
        <v>5060</v>
      </c>
      <c r="C5055" s="27" t="s">
        <v>674</v>
      </c>
      <c r="D5055" s="27" t="s">
        <v>3841</v>
      </c>
      <c r="E5055" s="27" t="s">
        <v>3927</v>
      </c>
      <c r="F5055" s="28">
        <v>35702</v>
      </c>
      <c r="G5055" s="29">
        <v>0.86111111111111116</v>
      </c>
      <c r="H5055" s="28">
        <v>35702</v>
      </c>
      <c r="I5055" s="29">
        <v>0.90277777777777779</v>
      </c>
      <c r="J5055" s="27" t="s">
        <v>889</v>
      </c>
      <c r="K5055" s="27">
        <v>0</v>
      </c>
      <c r="L5055" s="27">
        <v>0.03</v>
      </c>
      <c r="M5055" s="27">
        <v>0.03</v>
      </c>
      <c r="N5055" s="27" t="s">
        <v>882</v>
      </c>
      <c r="O5055" s="30">
        <v>202004893</v>
      </c>
      <c r="P5055" s="22"/>
      <c r="Q5055" s="22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9"/>
    </row>
    <row r="5056" spans="1:29" x14ac:dyDescent="0.25">
      <c r="A5056" s="27">
        <v>1997</v>
      </c>
      <c r="B5056" s="27" t="s">
        <v>1689</v>
      </c>
      <c r="C5056" s="27" t="s">
        <v>676</v>
      </c>
      <c r="D5056" s="27" t="s">
        <v>901</v>
      </c>
      <c r="E5056" s="27" t="s">
        <v>1379</v>
      </c>
      <c r="F5056" s="28">
        <v>35702</v>
      </c>
      <c r="G5056" s="29">
        <v>0.875</v>
      </c>
      <c r="H5056" s="28">
        <v>35702</v>
      </c>
      <c r="I5056" s="29">
        <v>0.91666666666666663</v>
      </c>
      <c r="J5056" s="27" t="s">
        <v>889</v>
      </c>
      <c r="K5056" s="27">
        <v>0</v>
      </c>
      <c r="L5056" s="27">
        <v>0.1</v>
      </c>
      <c r="M5056" s="27">
        <v>0.1</v>
      </c>
      <c r="N5056" s="27" t="s">
        <v>882</v>
      </c>
      <c r="O5056" s="30">
        <v>201904660</v>
      </c>
      <c r="P5056" s="22"/>
      <c r="Q5056" s="22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9"/>
    </row>
    <row r="5057" spans="1:29" x14ac:dyDescent="0.25">
      <c r="A5057" s="27">
        <v>1997</v>
      </c>
      <c r="B5057" s="27" t="s">
        <v>5078</v>
      </c>
      <c r="C5057" s="27" t="s">
        <v>674</v>
      </c>
      <c r="D5057" s="27" t="s">
        <v>853</v>
      </c>
      <c r="E5057" s="27" t="s">
        <v>4204</v>
      </c>
      <c r="F5057" s="28">
        <v>35702</v>
      </c>
      <c r="G5057" s="29">
        <v>0.88541666666666663</v>
      </c>
      <c r="H5057" s="28">
        <v>35702</v>
      </c>
      <c r="I5057" s="29">
        <v>0.94097222222222221</v>
      </c>
      <c r="J5057" s="27" t="s">
        <v>889</v>
      </c>
      <c r="K5057" s="27">
        <v>0</v>
      </c>
      <c r="L5057" s="27">
        <v>0.1</v>
      </c>
      <c r="M5057" s="27">
        <v>0.1</v>
      </c>
      <c r="N5057" s="27" t="s">
        <v>882</v>
      </c>
      <c r="O5057" s="30">
        <v>201307032</v>
      </c>
      <c r="P5057" s="22"/>
      <c r="Q5057" s="22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9"/>
    </row>
    <row r="5058" spans="1:29" x14ac:dyDescent="0.25">
      <c r="A5058" s="27">
        <v>1997</v>
      </c>
      <c r="B5058" s="27" t="s">
        <v>1687</v>
      </c>
      <c r="C5058" s="27" t="s">
        <v>676</v>
      </c>
      <c r="D5058" s="27" t="s">
        <v>914</v>
      </c>
      <c r="E5058" s="27" t="s">
        <v>915</v>
      </c>
      <c r="F5058" s="28">
        <v>35702</v>
      </c>
      <c r="G5058" s="29">
        <v>0.89236111111111116</v>
      </c>
      <c r="H5058" s="28">
        <v>35702</v>
      </c>
      <c r="I5058" s="29">
        <v>0.98263888888888884</v>
      </c>
      <c r="J5058" s="27" t="s">
        <v>889</v>
      </c>
      <c r="K5058" s="27">
        <v>0</v>
      </c>
      <c r="L5058" s="27">
        <v>2</v>
      </c>
      <c r="M5058" s="27">
        <v>2</v>
      </c>
      <c r="N5058" s="27" t="s">
        <v>882</v>
      </c>
      <c r="O5058" s="30">
        <v>201005457</v>
      </c>
      <c r="P5058" s="22"/>
      <c r="Q5058" s="22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9"/>
    </row>
    <row r="5059" spans="1:29" x14ac:dyDescent="0.25">
      <c r="A5059" s="27">
        <v>1997</v>
      </c>
      <c r="B5059" s="27" t="s">
        <v>1684</v>
      </c>
      <c r="C5059" s="27" t="s">
        <v>676</v>
      </c>
      <c r="D5059" s="27" t="s">
        <v>901</v>
      </c>
      <c r="E5059" s="27" t="s">
        <v>1636</v>
      </c>
      <c r="F5059" s="28">
        <v>35702</v>
      </c>
      <c r="G5059" s="29">
        <v>0.90277777777777779</v>
      </c>
      <c r="H5059" s="28">
        <v>35702</v>
      </c>
      <c r="I5059" s="29">
        <v>0.97916666666666663</v>
      </c>
      <c r="J5059" s="27" t="s">
        <v>889</v>
      </c>
      <c r="K5059" s="27">
        <v>0</v>
      </c>
      <c r="L5059" s="27">
        <v>0.5</v>
      </c>
      <c r="M5059" s="27">
        <v>0.5</v>
      </c>
      <c r="N5059" s="27" t="s">
        <v>882</v>
      </c>
      <c r="O5059" s="30">
        <v>201907872</v>
      </c>
      <c r="P5059" s="22"/>
      <c r="Q5059" s="22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9"/>
    </row>
    <row r="5060" spans="1:29" x14ac:dyDescent="0.25">
      <c r="A5060" s="27">
        <v>1997</v>
      </c>
      <c r="B5060" s="27" t="s">
        <v>1685</v>
      </c>
      <c r="C5060" s="27" t="s">
        <v>676</v>
      </c>
      <c r="D5060" s="27" t="s">
        <v>1004</v>
      </c>
      <c r="E5060" s="27" t="s">
        <v>746</v>
      </c>
      <c r="F5060" s="28">
        <v>35702</v>
      </c>
      <c r="G5060" s="29">
        <v>0.93055555555555547</v>
      </c>
      <c r="H5060" s="28">
        <v>35702</v>
      </c>
      <c r="I5060" s="29">
        <v>0.97222222222222221</v>
      </c>
      <c r="J5060" s="27" t="s">
        <v>889</v>
      </c>
      <c r="K5060" s="27">
        <v>0</v>
      </c>
      <c r="L5060" s="27">
        <v>0.02</v>
      </c>
      <c r="M5060" s="27">
        <v>0.02</v>
      </c>
      <c r="N5060" s="27" t="s">
        <v>882</v>
      </c>
      <c r="O5060" s="30">
        <v>201806175</v>
      </c>
      <c r="P5060" s="22"/>
      <c r="Q5060" s="22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9"/>
    </row>
    <row r="5061" spans="1:29" x14ac:dyDescent="0.25">
      <c r="A5061" s="27">
        <v>1997</v>
      </c>
      <c r="B5061" s="27" t="s">
        <v>1679</v>
      </c>
      <c r="C5061" s="27" t="s">
        <v>676</v>
      </c>
      <c r="D5061" s="27" t="s">
        <v>898</v>
      </c>
      <c r="E5061" s="27" t="s">
        <v>781</v>
      </c>
      <c r="F5061" s="28">
        <v>35702</v>
      </c>
      <c r="G5061" s="29">
        <v>0.94791666666666663</v>
      </c>
      <c r="H5061" s="28">
        <v>35703</v>
      </c>
      <c r="I5061" s="29">
        <v>2.0833333333333332E-2</v>
      </c>
      <c r="J5061" s="27" t="s">
        <v>889</v>
      </c>
      <c r="K5061" s="27">
        <v>0.05</v>
      </c>
      <c r="L5061" s="27">
        <v>1.5</v>
      </c>
      <c r="M5061" s="27">
        <v>1.55</v>
      </c>
      <c r="N5061" s="27" t="s">
        <v>882</v>
      </c>
      <c r="O5061" s="30">
        <v>202008076</v>
      </c>
      <c r="P5061" s="22"/>
      <c r="Q5061" s="22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9"/>
    </row>
    <row r="5062" spans="1:29" x14ac:dyDescent="0.25">
      <c r="A5062" s="27">
        <v>1997</v>
      </c>
      <c r="B5062" s="27" t="s">
        <v>1670</v>
      </c>
      <c r="C5062" s="27" t="s">
        <v>676</v>
      </c>
      <c r="D5062" s="27" t="s">
        <v>1004</v>
      </c>
      <c r="E5062" s="27" t="s">
        <v>899</v>
      </c>
      <c r="F5062" s="28">
        <v>35703</v>
      </c>
      <c r="G5062" s="29">
        <v>0.42708333333333331</v>
      </c>
      <c r="H5062" s="28">
        <v>35703</v>
      </c>
      <c r="I5062" s="29">
        <v>0.75</v>
      </c>
      <c r="J5062" s="27" t="s">
        <v>889</v>
      </c>
      <c r="K5062" s="27">
        <v>0</v>
      </c>
      <c r="L5062" s="27">
        <v>7</v>
      </c>
      <c r="M5062" s="27">
        <v>7</v>
      </c>
      <c r="N5062" s="27" t="s">
        <v>882</v>
      </c>
      <c r="O5062" s="30">
        <v>201403695</v>
      </c>
      <c r="P5062" s="22"/>
      <c r="Q5062" s="22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9"/>
    </row>
    <row r="5063" spans="1:29" x14ac:dyDescent="0.25">
      <c r="A5063" s="27">
        <v>1997</v>
      </c>
      <c r="B5063" s="27" t="s">
        <v>5058</v>
      </c>
      <c r="C5063" s="27" t="s">
        <v>674</v>
      </c>
      <c r="D5063" s="27" t="s">
        <v>752</v>
      </c>
      <c r="E5063" s="27" t="s">
        <v>4328</v>
      </c>
      <c r="F5063" s="28">
        <v>35703</v>
      </c>
      <c r="G5063" s="29">
        <v>0.47222222222222227</v>
      </c>
      <c r="H5063" s="28">
        <v>35703</v>
      </c>
      <c r="I5063" s="29">
        <v>0.53819444444444442</v>
      </c>
      <c r="J5063" s="27" t="s">
        <v>889</v>
      </c>
      <c r="K5063" s="27">
        <v>0</v>
      </c>
      <c r="L5063" s="27">
        <v>0.2</v>
      </c>
      <c r="M5063" s="27">
        <v>0.2</v>
      </c>
      <c r="N5063" s="27" t="s">
        <v>882</v>
      </c>
      <c r="O5063" s="30">
        <v>202006792</v>
      </c>
      <c r="P5063" s="22"/>
      <c r="Q5063" s="22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9"/>
    </row>
    <row r="5064" spans="1:29" x14ac:dyDescent="0.25">
      <c r="A5064" s="27">
        <v>1997</v>
      </c>
      <c r="B5064" s="27" t="s">
        <v>5053</v>
      </c>
      <c r="C5064" s="27" t="s">
        <v>674</v>
      </c>
      <c r="D5064" s="27" t="s">
        <v>3841</v>
      </c>
      <c r="E5064" s="27" t="s">
        <v>3927</v>
      </c>
      <c r="F5064" s="28">
        <v>35703</v>
      </c>
      <c r="G5064" s="29">
        <v>0.51041666666666663</v>
      </c>
      <c r="H5064" s="28">
        <v>35703</v>
      </c>
      <c r="I5064" s="29">
        <v>0.56597222222222221</v>
      </c>
      <c r="J5064" s="27" t="s">
        <v>889</v>
      </c>
      <c r="K5064" s="27">
        <v>0</v>
      </c>
      <c r="L5064" s="27">
        <v>0.1</v>
      </c>
      <c r="M5064" s="27">
        <v>0.1</v>
      </c>
      <c r="N5064" s="27" t="s">
        <v>882</v>
      </c>
      <c r="O5064" s="30">
        <v>201907506</v>
      </c>
      <c r="P5064" s="22"/>
      <c r="Q5064" s="22"/>
      <c r="R5064" s="16"/>
      <c r="S5064" s="16"/>
      <c r="T5064" s="16"/>
      <c r="U5064" s="16"/>
      <c r="V5064" s="16"/>
      <c r="W5064" s="16"/>
      <c r="X5064" s="16"/>
      <c r="Y5064" s="16"/>
      <c r="Z5064" s="16"/>
      <c r="AA5064" s="16"/>
      <c r="AB5064" s="16"/>
      <c r="AC5064" s="19"/>
    </row>
    <row r="5065" spans="1:29" x14ac:dyDescent="0.25">
      <c r="A5065" s="27">
        <v>1997</v>
      </c>
      <c r="B5065" s="27" t="s">
        <v>1737</v>
      </c>
      <c r="C5065" s="27" t="s">
        <v>676</v>
      </c>
      <c r="D5065" s="27" t="s">
        <v>898</v>
      </c>
      <c r="E5065" s="27" t="s">
        <v>1522</v>
      </c>
      <c r="F5065" s="28">
        <v>35703</v>
      </c>
      <c r="G5065" s="29">
        <v>0.54166666666666663</v>
      </c>
      <c r="H5065" s="28">
        <v>35703</v>
      </c>
      <c r="I5065" s="29">
        <v>0.71875</v>
      </c>
      <c r="J5065" s="27" t="s">
        <v>889</v>
      </c>
      <c r="K5065" s="27">
        <v>0.5</v>
      </c>
      <c r="L5065" s="27">
        <v>1.5</v>
      </c>
      <c r="M5065" s="27">
        <v>2</v>
      </c>
      <c r="N5065" s="27" t="s">
        <v>882</v>
      </c>
      <c r="O5065" s="30">
        <v>202005827</v>
      </c>
      <c r="P5065" s="22"/>
      <c r="Q5065" s="22"/>
      <c r="R5065" s="16"/>
      <c r="S5065" s="16"/>
      <c r="T5065" s="16"/>
      <c r="U5065" s="16"/>
      <c r="V5065" s="16"/>
      <c r="W5065" s="16"/>
      <c r="X5065" s="16"/>
      <c r="Y5065" s="16"/>
      <c r="Z5065" s="16"/>
      <c r="AA5065" s="16"/>
      <c r="AB5065" s="16"/>
      <c r="AC5065" s="19"/>
    </row>
    <row r="5066" spans="1:29" x14ac:dyDescent="0.25">
      <c r="A5066" s="27">
        <v>1997</v>
      </c>
      <c r="B5066" s="27" t="s">
        <v>1677</v>
      </c>
      <c r="C5066" s="27" t="s">
        <v>676</v>
      </c>
      <c r="D5066" s="27" t="s">
        <v>887</v>
      </c>
      <c r="E5066" s="27" t="s">
        <v>1678</v>
      </c>
      <c r="F5066" s="28">
        <v>35703</v>
      </c>
      <c r="G5066" s="29">
        <v>0.57986111111111105</v>
      </c>
      <c r="H5066" s="28">
        <v>35703</v>
      </c>
      <c r="I5066" s="29">
        <v>0.68055555555555547</v>
      </c>
      <c r="J5066" s="27" t="s">
        <v>889</v>
      </c>
      <c r="K5066" s="27">
        <v>0</v>
      </c>
      <c r="L5066" s="27">
        <v>1</v>
      </c>
      <c r="M5066" s="27">
        <v>1</v>
      </c>
      <c r="N5066" s="27" t="s">
        <v>882</v>
      </c>
      <c r="O5066" s="30">
        <v>201905587</v>
      </c>
      <c r="P5066" s="22"/>
      <c r="Q5066" s="22"/>
      <c r="R5066" s="16"/>
      <c r="S5066" s="16"/>
      <c r="T5066" s="16"/>
      <c r="U5066" s="16"/>
      <c r="V5066" s="16"/>
      <c r="W5066" s="16"/>
      <c r="X5066" s="16"/>
      <c r="Y5066" s="16"/>
      <c r="Z5066" s="16"/>
      <c r="AA5066" s="16"/>
      <c r="AB5066" s="16"/>
      <c r="AC5066" s="19"/>
    </row>
    <row r="5067" spans="1:29" x14ac:dyDescent="0.25">
      <c r="A5067" s="27">
        <v>1997</v>
      </c>
      <c r="B5067" s="27" t="s">
        <v>5057</v>
      </c>
      <c r="C5067" s="27" t="s">
        <v>674</v>
      </c>
      <c r="D5067" s="27" t="s">
        <v>1248</v>
      </c>
      <c r="E5067" s="27" t="s">
        <v>5028</v>
      </c>
      <c r="F5067" s="28">
        <v>35703</v>
      </c>
      <c r="G5067" s="29">
        <v>0.61111111111111105</v>
      </c>
      <c r="H5067" s="28">
        <v>35703</v>
      </c>
      <c r="I5067" s="29">
        <v>0.64930555555555558</v>
      </c>
      <c r="J5067" s="27" t="s">
        <v>889</v>
      </c>
      <c r="K5067" s="27">
        <v>0</v>
      </c>
      <c r="L5067" s="27">
        <v>0.1</v>
      </c>
      <c r="M5067" s="27">
        <v>0.1</v>
      </c>
      <c r="N5067" s="27" t="s">
        <v>882</v>
      </c>
      <c r="O5067" s="30">
        <v>202009548</v>
      </c>
      <c r="P5067" s="22"/>
      <c r="Q5067" s="22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9"/>
    </row>
    <row r="5068" spans="1:29" x14ac:dyDescent="0.25">
      <c r="A5068" s="27">
        <v>1997</v>
      </c>
      <c r="B5068" s="27" t="s">
        <v>1688</v>
      </c>
      <c r="C5068" s="27" t="s">
        <v>676</v>
      </c>
      <c r="D5068" s="27" t="s">
        <v>901</v>
      </c>
      <c r="E5068" s="27" t="s">
        <v>833</v>
      </c>
      <c r="F5068" s="28">
        <v>35703</v>
      </c>
      <c r="G5068" s="29">
        <v>0.64930555555555558</v>
      </c>
      <c r="H5068" s="28">
        <v>35703</v>
      </c>
      <c r="I5068" s="29">
        <v>0.72916666666666663</v>
      </c>
      <c r="J5068" s="27" t="s">
        <v>889</v>
      </c>
      <c r="K5068" s="27">
        <v>0</v>
      </c>
      <c r="L5068" s="27">
        <v>3</v>
      </c>
      <c r="M5068" s="27">
        <v>3</v>
      </c>
      <c r="N5068" s="27" t="s">
        <v>882</v>
      </c>
      <c r="O5068" s="30">
        <v>201806161</v>
      </c>
      <c r="P5068" s="22"/>
      <c r="Q5068" s="22"/>
      <c r="R5068" s="16"/>
      <c r="S5068" s="16"/>
      <c r="T5068" s="16"/>
      <c r="U5068" s="16"/>
      <c r="V5068" s="16"/>
      <c r="W5068" s="16"/>
      <c r="X5068" s="16"/>
      <c r="Y5068" s="16"/>
      <c r="Z5068" s="16"/>
      <c r="AA5068" s="16"/>
      <c r="AB5068" s="16"/>
      <c r="AC5068" s="19"/>
    </row>
    <row r="5069" spans="1:29" x14ac:dyDescent="0.25">
      <c r="A5069" s="27">
        <v>1997</v>
      </c>
      <c r="B5069" s="27" t="s">
        <v>5050</v>
      </c>
      <c r="C5069" s="27" t="s">
        <v>674</v>
      </c>
      <c r="D5069" s="27" t="s">
        <v>3939</v>
      </c>
      <c r="E5069" s="27" t="s">
        <v>777</v>
      </c>
      <c r="F5069" s="28">
        <v>35703</v>
      </c>
      <c r="G5069" s="29">
        <v>0.6875</v>
      </c>
      <c r="H5069" s="28">
        <v>35703</v>
      </c>
      <c r="I5069" s="29">
        <v>0.7402777777777777</v>
      </c>
      <c r="J5069" s="27" t="s">
        <v>889</v>
      </c>
      <c r="K5069" s="27">
        <v>0</v>
      </c>
      <c r="L5069" s="27">
        <v>0.05</v>
      </c>
      <c r="M5069" s="27">
        <v>0.05</v>
      </c>
      <c r="N5069" s="27" t="s">
        <v>882</v>
      </c>
      <c r="O5069" s="30">
        <v>201808533</v>
      </c>
      <c r="P5069" s="22"/>
      <c r="Q5069" s="22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9"/>
    </row>
    <row r="5070" spans="1:29" x14ac:dyDescent="0.25">
      <c r="A5070" s="27">
        <v>1997</v>
      </c>
      <c r="B5070" s="27" t="s">
        <v>5051</v>
      </c>
      <c r="C5070" s="27" t="s">
        <v>674</v>
      </c>
      <c r="D5070" s="27" t="s">
        <v>3939</v>
      </c>
      <c r="E5070" s="27" t="s">
        <v>4232</v>
      </c>
      <c r="F5070" s="28">
        <v>35703</v>
      </c>
      <c r="G5070" s="29">
        <v>0.68888888888888899</v>
      </c>
      <c r="H5070" s="28">
        <v>35703</v>
      </c>
      <c r="I5070" s="29">
        <v>0.76041666666666663</v>
      </c>
      <c r="J5070" s="27" t="s">
        <v>889</v>
      </c>
      <c r="K5070" s="27">
        <v>0</v>
      </c>
      <c r="L5070" s="27">
        <v>0.2</v>
      </c>
      <c r="M5070" s="27">
        <v>0.2</v>
      </c>
      <c r="N5070" s="27" t="s">
        <v>882</v>
      </c>
      <c r="O5070" s="30">
        <v>201704515</v>
      </c>
      <c r="P5070" s="22"/>
      <c r="Q5070" s="22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9"/>
    </row>
    <row r="5071" spans="1:29" x14ac:dyDescent="0.25">
      <c r="A5071" s="27">
        <v>1997</v>
      </c>
      <c r="B5071" s="27" t="s">
        <v>1674</v>
      </c>
      <c r="C5071" s="27" t="s">
        <v>676</v>
      </c>
      <c r="D5071" s="27" t="s">
        <v>914</v>
      </c>
      <c r="E5071" s="27" t="s">
        <v>837</v>
      </c>
      <c r="F5071" s="28">
        <v>35703</v>
      </c>
      <c r="G5071" s="29">
        <v>0.72916666666666663</v>
      </c>
      <c r="H5071" s="28">
        <v>35703</v>
      </c>
      <c r="I5071" s="29">
        <v>0.85416666666666663</v>
      </c>
      <c r="J5071" s="27" t="s">
        <v>889</v>
      </c>
      <c r="K5071" s="27">
        <v>0.5</v>
      </c>
      <c r="L5071" s="27">
        <v>0.5</v>
      </c>
      <c r="M5071" s="27">
        <v>1</v>
      </c>
      <c r="N5071" s="27" t="s">
        <v>882</v>
      </c>
      <c r="O5071" s="30">
        <v>202007122</v>
      </c>
      <c r="P5071" s="22"/>
      <c r="Q5071" s="22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9"/>
    </row>
    <row r="5072" spans="1:29" x14ac:dyDescent="0.25">
      <c r="A5072" s="27">
        <v>1997</v>
      </c>
      <c r="B5072" s="27" t="s">
        <v>5049</v>
      </c>
      <c r="C5072" s="27" t="s">
        <v>674</v>
      </c>
      <c r="D5072" s="27" t="s">
        <v>3821</v>
      </c>
      <c r="E5072" s="27" t="s">
        <v>817</v>
      </c>
      <c r="F5072" s="28">
        <v>35703</v>
      </c>
      <c r="G5072" s="29">
        <v>0.72916666666666663</v>
      </c>
      <c r="H5072" s="28">
        <v>35703</v>
      </c>
      <c r="I5072" s="29">
        <v>0.77777777777777779</v>
      </c>
      <c r="J5072" s="27" t="s">
        <v>889</v>
      </c>
      <c r="K5072" s="27">
        <v>0</v>
      </c>
      <c r="L5072" s="27">
        <v>1</v>
      </c>
      <c r="M5072" s="27">
        <v>1</v>
      </c>
      <c r="N5072" s="27" t="s">
        <v>882</v>
      </c>
      <c r="O5072" s="30">
        <v>202008397</v>
      </c>
      <c r="P5072" s="22"/>
      <c r="Q5072" s="22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9"/>
    </row>
    <row r="5073" spans="1:29" x14ac:dyDescent="0.25">
      <c r="A5073" s="27">
        <v>1997</v>
      </c>
      <c r="B5073" s="27" t="s">
        <v>1680</v>
      </c>
      <c r="C5073" s="27" t="s">
        <v>676</v>
      </c>
      <c r="D5073" s="27" t="s">
        <v>905</v>
      </c>
      <c r="E5073" s="27" t="s">
        <v>1182</v>
      </c>
      <c r="F5073" s="28">
        <v>35703</v>
      </c>
      <c r="G5073" s="29">
        <v>0.73611111111111116</v>
      </c>
      <c r="H5073" s="28">
        <v>35703</v>
      </c>
      <c r="I5073" s="29">
        <v>0.76736111111111116</v>
      </c>
      <c r="J5073" s="27" t="s">
        <v>889</v>
      </c>
      <c r="K5073" s="27">
        <v>0</v>
      </c>
      <c r="L5073" s="27">
        <v>0.05</v>
      </c>
      <c r="M5073" s="27">
        <v>0.05</v>
      </c>
      <c r="N5073" s="27" t="s">
        <v>882</v>
      </c>
      <c r="O5073" s="30">
        <v>201705127</v>
      </c>
      <c r="P5073" s="22"/>
      <c r="Q5073" s="22"/>
      <c r="R5073" s="16"/>
      <c r="S5073" s="16"/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9"/>
    </row>
    <row r="5074" spans="1:29" x14ac:dyDescent="0.25">
      <c r="A5074" s="27">
        <v>1997</v>
      </c>
      <c r="B5074" s="27" t="s">
        <v>1675</v>
      </c>
      <c r="C5074" s="27" t="s">
        <v>676</v>
      </c>
      <c r="D5074" s="27" t="s">
        <v>898</v>
      </c>
      <c r="E5074" s="27" t="s">
        <v>1676</v>
      </c>
      <c r="F5074" s="28">
        <v>35703</v>
      </c>
      <c r="G5074" s="29">
        <v>0.77083333333333337</v>
      </c>
      <c r="H5074" s="28">
        <v>35703</v>
      </c>
      <c r="I5074" s="29">
        <v>0.82638888888888884</v>
      </c>
      <c r="J5074" s="27" t="s">
        <v>889</v>
      </c>
      <c r="K5074" s="27">
        <v>0</v>
      </c>
      <c r="L5074" s="27">
        <v>0.01</v>
      </c>
      <c r="M5074" s="27">
        <v>0.01</v>
      </c>
      <c r="N5074" s="27" t="s">
        <v>882</v>
      </c>
      <c r="O5074" s="30">
        <v>201906104</v>
      </c>
      <c r="P5074" s="22"/>
      <c r="Q5074" s="22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9"/>
    </row>
    <row r="5075" spans="1:29" x14ac:dyDescent="0.25">
      <c r="A5075" s="27">
        <v>1997</v>
      </c>
      <c r="B5075" s="27" t="s">
        <v>1682</v>
      </c>
      <c r="C5075" s="27" t="s">
        <v>676</v>
      </c>
      <c r="D5075" s="27" t="s">
        <v>1004</v>
      </c>
      <c r="E5075" s="27" t="s">
        <v>1683</v>
      </c>
      <c r="F5075" s="28">
        <v>35703</v>
      </c>
      <c r="G5075" s="29">
        <v>0.77083333333333337</v>
      </c>
      <c r="H5075" s="28">
        <v>35703</v>
      </c>
      <c r="I5075" s="29">
        <v>0.83680555555555547</v>
      </c>
      <c r="J5075" s="27" t="s">
        <v>889</v>
      </c>
      <c r="K5075" s="27">
        <v>0</v>
      </c>
      <c r="L5075" s="27">
        <v>0.02</v>
      </c>
      <c r="M5075" s="27">
        <v>0.02</v>
      </c>
      <c r="N5075" s="27" t="s">
        <v>882</v>
      </c>
      <c r="O5075" s="30">
        <v>202006677</v>
      </c>
      <c r="P5075" s="22"/>
      <c r="Q5075" s="22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6"/>
      <c r="AB5075" s="16"/>
      <c r="AC5075" s="19"/>
    </row>
    <row r="5076" spans="1:29" x14ac:dyDescent="0.25">
      <c r="A5076" s="27">
        <v>1997</v>
      </c>
      <c r="B5076" s="27" t="s">
        <v>5054</v>
      </c>
      <c r="C5076" s="27" t="s">
        <v>674</v>
      </c>
      <c r="D5076" s="27" t="s">
        <v>1248</v>
      </c>
      <c r="E5076" s="27" t="s">
        <v>835</v>
      </c>
      <c r="F5076" s="28">
        <v>35703</v>
      </c>
      <c r="G5076" s="29">
        <v>0.78125</v>
      </c>
      <c r="H5076" s="28">
        <v>35703</v>
      </c>
      <c r="I5076" s="29">
        <v>0.84027777777777779</v>
      </c>
      <c r="J5076" s="27" t="s">
        <v>889</v>
      </c>
      <c r="K5076" s="27">
        <v>0</v>
      </c>
      <c r="L5076" s="27">
        <v>0.1</v>
      </c>
      <c r="M5076" s="27">
        <v>0.1</v>
      </c>
      <c r="N5076" s="27" t="s">
        <v>882</v>
      </c>
      <c r="O5076" s="30">
        <v>201907507</v>
      </c>
      <c r="P5076" s="22"/>
      <c r="Q5076" s="22"/>
      <c r="R5076" s="16"/>
      <c r="S5076" s="16"/>
      <c r="T5076" s="16"/>
      <c r="U5076" s="16"/>
      <c r="V5076" s="16"/>
      <c r="W5076" s="16"/>
      <c r="X5076" s="16"/>
      <c r="Y5076" s="16"/>
      <c r="Z5076" s="16"/>
      <c r="AA5076" s="16"/>
      <c r="AB5076" s="16"/>
      <c r="AC5076" s="19"/>
    </row>
    <row r="5077" spans="1:29" x14ac:dyDescent="0.25">
      <c r="A5077" s="27">
        <v>1997</v>
      </c>
      <c r="B5077" s="27" t="s">
        <v>1671</v>
      </c>
      <c r="C5077" s="27" t="s">
        <v>676</v>
      </c>
      <c r="D5077" s="27" t="s">
        <v>901</v>
      </c>
      <c r="E5077" s="27" t="s">
        <v>1666</v>
      </c>
      <c r="F5077" s="28">
        <v>35703</v>
      </c>
      <c r="G5077" s="29">
        <v>0.78819444444444453</v>
      </c>
      <c r="H5077" s="28">
        <v>35703</v>
      </c>
      <c r="I5077" s="29">
        <v>0.82291666666666663</v>
      </c>
      <c r="J5077" s="27" t="s">
        <v>889</v>
      </c>
      <c r="K5077" s="27">
        <v>0</v>
      </c>
      <c r="L5077" s="27">
        <v>0.04</v>
      </c>
      <c r="M5077" s="27">
        <v>0.04</v>
      </c>
      <c r="N5077" s="27" t="s">
        <v>882</v>
      </c>
      <c r="O5077" s="30">
        <v>202004810</v>
      </c>
      <c r="P5077" s="22"/>
      <c r="Q5077" s="22"/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9"/>
    </row>
    <row r="5078" spans="1:29" x14ac:dyDescent="0.25">
      <c r="A5078" s="27">
        <v>1997</v>
      </c>
      <c r="B5078" s="27" t="s">
        <v>5052</v>
      </c>
      <c r="C5078" s="27" t="s">
        <v>674</v>
      </c>
      <c r="D5078" s="27" t="s">
        <v>3841</v>
      </c>
      <c r="E5078" s="27" t="s">
        <v>3937</v>
      </c>
      <c r="F5078" s="28">
        <v>35703</v>
      </c>
      <c r="G5078" s="29">
        <v>0.86597222222222225</v>
      </c>
      <c r="H5078" s="28">
        <v>35703</v>
      </c>
      <c r="I5078" s="29">
        <v>0.95486111111111116</v>
      </c>
      <c r="J5078" s="27" t="s">
        <v>889</v>
      </c>
      <c r="K5078" s="27">
        <v>0</v>
      </c>
      <c r="L5078" s="27">
        <v>0.1</v>
      </c>
      <c r="M5078" s="27">
        <v>0.1</v>
      </c>
      <c r="N5078" s="27" t="s">
        <v>882</v>
      </c>
      <c r="O5078" s="30">
        <v>201906945</v>
      </c>
      <c r="P5078" s="22"/>
      <c r="Q5078" s="22"/>
      <c r="R5078" s="16"/>
      <c r="S5078" s="16"/>
      <c r="T5078" s="16"/>
      <c r="U5078" s="16"/>
      <c r="V5078" s="16"/>
      <c r="W5078" s="16"/>
      <c r="X5078" s="16"/>
      <c r="Y5078" s="16"/>
      <c r="Z5078" s="16"/>
      <c r="AA5078" s="16"/>
      <c r="AB5078" s="16"/>
      <c r="AC5078" s="19"/>
    </row>
    <row r="5079" spans="1:29" x14ac:dyDescent="0.25">
      <c r="A5079" s="27">
        <v>1997</v>
      </c>
      <c r="B5079" s="27" t="s">
        <v>1672</v>
      </c>
      <c r="C5079" s="27" t="s">
        <v>676</v>
      </c>
      <c r="D5079" s="27" t="s">
        <v>887</v>
      </c>
      <c r="E5079" s="27" t="s">
        <v>1641</v>
      </c>
      <c r="F5079" s="28">
        <v>35703</v>
      </c>
      <c r="G5079" s="29">
        <v>0.89583333333333337</v>
      </c>
      <c r="H5079" s="28">
        <v>35703</v>
      </c>
      <c r="I5079" s="29">
        <v>0.91319444444444453</v>
      </c>
      <c r="J5079" s="27" t="s">
        <v>889</v>
      </c>
      <c r="K5079" s="27">
        <v>0</v>
      </c>
      <c r="L5079" s="27">
        <v>0.02</v>
      </c>
      <c r="M5079" s="27">
        <v>0.02</v>
      </c>
      <c r="N5079" s="27" t="s">
        <v>882</v>
      </c>
      <c r="O5079" s="30">
        <v>201905723</v>
      </c>
      <c r="P5079" s="22"/>
      <c r="Q5079" s="22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9"/>
    </row>
    <row r="5080" spans="1:29" x14ac:dyDescent="0.25">
      <c r="A5080" s="27">
        <v>1997</v>
      </c>
      <c r="B5080" s="27" t="s">
        <v>1674</v>
      </c>
      <c r="C5080" s="27" t="s">
        <v>676</v>
      </c>
      <c r="D5080" s="27" t="s">
        <v>914</v>
      </c>
      <c r="E5080" s="27" t="s">
        <v>837</v>
      </c>
      <c r="F5080" s="28">
        <v>35703</v>
      </c>
      <c r="G5080" s="29">
        <v>0.89583333333333337</v>
      </c>
      <c r="H5080" s="28">
        <v>35704</v>
      </c>
      <c r="I5080" s="29">
        <v>0.11458333333333333</v>
      </c>
      <c r="J5080" s="27" t="s">
        <v>889</v>
      </c>
      <c r="K5080" s="27">
        <v>0.5</v>
      </c>
      <c r="L5080" s="27">
        <v>3</v>
      </c>
      <c r="M5080" s="27">
        <v>3.5</v>
      </c>
      <c r="N5080" s="27" t="s">
        <v>882</v>
      </c>
      <c r="O5080" s="30">
        <v>201806780</v>
      </c>
      <c r="P5080" s="22"/>
      <c r="Q5080" s="22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9"/>
    </row>
    <row r="5081" spans="1:29" x14ac:dyDescent="0.25">
      <c r="A5081" s="27">
        <v>1997</v>
      </c>
      <c r="B5081" s="27" t="s">
        <v>1680</v>
      </c>
      <c r="C5081" s="27" t="s">
        <v>676</v>
      </c>
      <c r="D5081" s="27" t="s">
        <v>905</v>
      </c>
      <c r="E5081" s="27" t="s">
        <v>1182</v>
      </c>
      <c r="F5081" s="28">
        <v>35703</v>
      </c>
      <c r="G5081" s="29">
        <v>0.92708333333333337</v>
      </c>
      <c r="H5081" s="28">
        <v>35703</v>
      </c>
      <c r="I5081" s="29">
        <v>0.98958333333333337</v>
      </c>
      <c r="J5081" s="27" t="s">
        <v>889</v>
      </c>
      <c r="K5081" s="27">
        <v>0</v>
      </c>
      <c r="L5081" s="27">
        <v>0.02</v>
      </c>
      <c r="M5081" s="27">
        <v>0.02</v>
      </c>
      <c r="N5081" s="27" t="s">
        <v>882</v>
      </c>
      <c r="O5081" s="30">
        <v>201806155</v>
      </c>
      <c r="P5081" s="22"/>
      <c r="Q5081" s="22"/>
      <c r="R5081" s="16"/>
      <c r="S5081" s="16"/>
      <c r="T5081" s="16"/>
      <c r="U5081" s="16"/>
      <c r="V5081" s="16"/>
      <c r="W5081" s="16"/>
      <c r="X5081" s="16"/>
      <c r="Y5081" s="16"/>
      <c r="Z5081" s="16"/>
      <c r="AA5081" s="16"/>
      <c r="AB5081" s="16"/>
      <c r="AC5081" s="19"/>
    </row>
    <row r="5082" spans="1:29" x14ac:dyDescent="0.25">
      <c r="A5082" s="27">
        <v>1997</v>
      </c>
      <c r="B5082" s="27" t="s">
        <v>1691</v>
      </c>
      <c r="C5082" s="27" t="s">
        <v>676</v>
      </c>
      <c r="D5082" s="27" t="s">
        <v>901</v>
      </c>
      <c r="E5082" s="27" t="s">
        <v>1692</v>
      </c>
      <c r="F5082" s="28">
        <v>35703</v>
      </c>
      <c r="G5082" s="29">
        <v>0.95138888888888884</v>
      </c>
      <c r="H5082" s="28">
        <v>35703</v>
      </c>
      <c r="I5082" s="29">
        <v>0.99305555555555547</v>
      </c>
      <c r="J5082" s="27" t="s">
        <v>889</v>
      </c>
      <c r="K5082" s="27">
        <v>0.02</v>
      </c>
      <c r="L5082" s="27">
        <v>0</v>
      </c>
      <c r="M5082" s="27">
        <v>0.02</v>
      </c>
      <c r="N5082" s="27" t="s">
        <v>882</v>
      </c>
      <c r="O5082" s="30">
        <v>201904881</v>
      </c>
      <c r="P5082" s="22"/>
      <c r="Q5082" s="22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9"/>
    </row>
    <row r="5083" spans="1:29" x14ac:dyDescent="0.25">
      <c r="A5083" s="27">
        <v>1997</v>
      </c>
      <c r="B5083" s="27" t="s">
        <v>5047</v>
      </c>
      <c r="C5083" s="27" t="s">
        <v>674</v>
      </c>
      <c r="D5083" s="27" t="s">
        <v>3841</v>
      </c>
      <c r="E5083" s="27" t="s">
        <v>3842</v>
      </c>
      <c r="F5083" s="28">
        <v>35703</v>
      </c>
      <c r="G5083" s="29">
        <v>0.95486111111111116</v>
      </c>
      <c r="H5083" s="28">
        <v>35703</v>
      </c>
      <c r="I5083" s="29">
        <v>0.99652777777777779</v>
      </c>
      <c r="J5083" s="27" t="s">
        <v>889</v>
      </c>
      <c r="K5083" s="27">
        <v>0</v>
      </c>
      <c r="L5083" s="27">
        <v>0.03</v>
      </c>
      <c r="M5083" s="27">
        <v>0.03</v>
      </c>
      <c r="N5083" s="27" t="s">
        <v>882</v>
      </c>
      <c r="O5083" s="30">
        <v>201308512</v>
      </c>
      <c r="P5083" s="22"/>
      <c r="Q5083" s="22"/>
      <c r="R5083" s="16"/>
      <c r="S5083" s="16"/>
      <c r="T5083" s="16"/>
      <c r="U5083" s="16"/>
      <c r="V5083" s="16"/>
      <c r="W5083" s="16"/>
      <c r="X5083" s="16"/>
      <c r="Y5083" s="16"/>
      <c r="Z5083" s="16"/>
      <c r="AA5083" s="16"/>
      <c r="AB5083" s="16"/>
      <c r="AC5083" s="19"/>
    </row>
    <row r="5084" spans="1:29" x14ac:dyDescent="0.25">
      <c r="A5084" s="27">
        <v>1997</v>
      </c>
      <c r="B5084" s="27" t="s">
        <v>5048</v>
      </c>
      <c r="C5084" s="27" t="s">
        <v>674</v>
      </c>
      <c r="D5084" s="27" t="s">
        <v>3821</v>
      </c>
      <c r="E5084" s="27" t="s">
        <v>739</v>
      </c>
      <c r="F5084" s="28">
        <v>35703</v>
      </c>
      <c r="G5084" s="29">
        <v>0.96527777777777779</v>
      </c>
      <c r="H5084" s="28">
        <v>35704</v>
      </c>
      <c r="I5084" s="29">
        <v>1.7361111111111112E-2</v>
      </c>
      <c r="J5084" s="27" t="s">
        <v>889</v>
      </c>
      <c r="K5084" s="27">
        <v>0.5</v>
      </c>
      <c r="L5084" s="27">
        <v>0.5</v>
      </c>
      <c r="M5084" s="27">
        <v>1</v>
      </c>
      <c r="N5084" s="27" t="s">
        <v>882</v>
      </c>
      <c r="O5084" s="30">
        <v>202006471</v>
      </c>
      <c r="P5084" s="22"/>
      <c r="Q5084" s="22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9"/>
    </row>
    <row r="5085" spans="1:29" x14ac:dyDescent="0.25">
      <c r="A5085" s="27">
        <v>1997</v>
      </c>
      <c r="B5085" s="27" t="s">
        <v>5044</v>
      </c>
      <c r="C5085" s="27" t="s">
        <v>674</v>
      </c>
      <c r="D5085" s="27" t="s">
        <v>3884</v>
      </c>
      <c r="E5085" s="27" t="s">
        <v>4323</v>
      </c>
      <c r="F5085" s="28">
        <v>35704</v>
      </c>
      <c r="G5085" s="29">
        <v>0.50902777777777775</v>
      </c>
      <c r="H5085" s="28">
        <v>35704</v>
      </c>
      <c r="I5085" s="29">
        <v>0.60416666666666663</v>
      </c>
      <c r="J5085" s="27" t="s">
        <v>889</v>
      </c>
      <c r="K5085" s="27">
        <v>0</v>
      </c>
      <c r="L5085" s="27">
        <v>0.2</v>
      </c>
      <c r="M5085" s="27">
        <v>0.2</v>
      </c>
      <c r="N5085" s="27" t="s">
        <v>882</v>
      </c>
      <c r="O5085" s="30">
        <v>201603268</v>
      </c>
      <c r="P5085" s="22"/>
      <c r="Q5085" s="22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9"/>
    </row>
    <row r="5086" spans="1:29" x14ac:dyDescent="0.25">
      <c r="A5086" s="27">
        <v>1997</v>
      </c>
      <c r="B5086" s="27" t="s">
        <v>5043</v>
      </c>
      <c r="C5086" s="27" t="s">
        <v>674</v>
      </c>
      <c r="D5086" s="27" t="s">
        <v>752</v>
      </c>
      <c r="E5086" s="27" t="s">
        <v>5015</v>
      </c>
      <c r="F5086" s="28">
        <v>35704</v>
      </c>
      <c r="G5086" s="29">
        <v>0.62916666666666665</v>
      </c>
      <c r="H5086" s="28">
        <v>35704</v>
      </c>
      <c r="I5086" s="29">
        <v>0.65972222222222221</v>
      </c>
      <c r="J5086" s="27" t="s">
        <v>889</v>
      </c>
      <c r="K5086" s="27">
        <v>0</v>
      </c>
      <c r="L5086" s="27">
        <v>0.05</v>
      </c>
      <c r="M5086" s="27">
        <v>0.05</v>
      </c>
      <c r="N5086" s="27" t="s">
        <v>882</v>
      </c>
      <c r="O5086" s="30">
        <v>201605335</v>
      </c>
      <c r="P5086" s="22"/>
      <c r="Q5086" s="22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9"/>
    </row>
    <row r="5087" spans="1:29" x14ac:dyDescent="0.25">
      <c r="A5087" s="27">
        <v>1997</v>
      </c>
      <c r="B5087" s="27" t="s">
        <v>5044</v>
      </c>
      <c r="C5087" s="27" t="s">
        <v>674</v>
      </c>
      <c r="D5087" s="27" t="s">
        <v>3884</v>
      </c>
      <c r="E5087" s="27" t="s">
        <v>4323</v>
      </c>
      <c r="F5087" s="28">
        <v>35704</v>
      </c>
      <c r="G5087" s="29">
        <v>0.65625</v>
      </c>
      <c r="H5087" s="28">
        <v>35704</v>
      </c>
      <c r="I5087" s="29">
        <v>0.73958333333333337</v>
      </c>
      <c r="J5087" s="27" t="s">
        <v>889</v>
      </c>
      <c r="K5087" s="27">
        <v>0</v>
      </c>
      <c r="L5087" s="27">
        <v>0.2</v>
      </c>
      <c r="M5087" s="27">
        <v>0.2</v>
      </c>
      <c r="N5087" s="27" t="s">
        <v>882</v>
      </c>
      <c r="O5087" s="30">
        <v>201907264</v>
      </c>
      <c r="P5087" s="22"/>
      <c r="Q5087" s="22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9"/>
    </row>
    <row r="5088" spans="1:29" x14ac:dyDescent="0.25">
      <c r="A5088" s="27">
        <v>1997</v>
      </c>
      <c r="B5088" s="27" t="s">
        <v>1665</v>
      </c>
      <c r="C5088" s="27" t="s">
        <v>676</v>
      </c>
      <c r="D5088" s="27" t="s">
        <v>901</v>
      </c>
      <c r="E5088" s="27" t="s">
        <v>1666</v>
      </c>
      <c r="F5088" s="28">
        <v>35704</v>
      </c>
      <c r="G5088" s="29">
        <v>0.72916666666666663</v>
      </c>
      <c r="H5088" s="28">
        <v>35704</v>
      </c>
      <c r="I5088" s="29">
        <v>0.76388888888888884</v>
      </c>
      <c r="J5088" s="27" t="s">
        <v>889</v>
      </c>
      <c r="K5088" s="27">
        <v>0</v>
      </c>
      <c r="L5088" s="27">
        <v>0.02</v>
      </c>
      <c r="M5088" s="27">
        <v>0.02</v>
      </c>
      <c r="N5088" s="27" t="s">
        <v>882</v>
      </c>
      <c r="O5088" s="30">
        <v>201900177</v>
      </c>
      <c r="P5088" s="22"/>
      <c r="Q5088" s="22"/>
      <c r="R5088" s="16"/>
      <c r="S5088" s="16"/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9"/>
    </row>
    <row r="5089" spans="1:29" x14ac:dyDescent="0.25">
      <c r="A5089" s="27">
        <v>1997</v>
      </c>
      <c r="B5089" s="27" t="s">
        <v>5059</v>
      </c>
      <c r="C5089" s="27" t="s">
        <v>674</v>
      </c>
      <c r="D5089" s="27" t="s">
        <v>3884</v>
      </c>
      <c r="E5089" s="27" t="s">
        <v>3967</v>
      </c>
      <c r="F5089" s="28">
        <v>35704</v>
      </c>
      <c r="G5089" s="29">
        <v>0.73958333333333337</v>
      </c>
      <c r="H5089" s="28">
        <v>35704</v>
      </c>
      <c r="I5089" s="29">
        <v>0.76736111111111116</v>
      </c>
      <c r="J5089" s="27" t="s">
        <v>889</v>
      </c>
      <c r="K5089" s="27">
        <v>0</v>
      </c>
      <c r="L5089" s="27">
        <v>0.1</v>
      </c>
      <c r="M5089" s="27">
        <v>0.1</v>
      </c>
      <c r="N5089" s="27" t="s">
        <v>882</v>
      </c>
      <c r="O5089" s="30">
        <v>202006582</v>
      </c>
      <c r="P5089" s="22"/>
      <c r="Q5089" s="22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9"/>
    </row>
    <row r="5090" spans="1:29" x14ac:dyDescent="0.25">
      <c r="A5090" s="27">
        <v>1997</v>
      </c>
      <c r="B5090" s="27" t="s">
        <v>1663</v>
      </c>
      <c r="C5090" s="27" t="s">
        <v>676</v>
      </c>
      <c r="D5090" s="27" t="s">
        <v>901</v>
      </c>
      <c r="E5090" s="27" t="s">
        <v>1664</v>
      </c>
      <c r="F5090" s="28">
        <v>35704</v>
      </c>
      <c r="G5090" s="29">
        <v>0.74305555555555547</v>
      </c>
      <c r="H5090" s="28">
        <v>35704</v>
      </c>
      <c r="I5090" s="29">
        <v>0.77430555555555547</v>
      </c>
      <c r="J5090" s="27" t="s">
        <v>889</v>
      </c>
      <c r="K5090" s="27">
        <v>0.5</v>
      </c>
      <c r="L5090" s="27">
        <v>0</v>
      </c>
      <c r="M5090" s="27">
        <v>0.5</v>
      </c>
      <c r="N5090" s="27" t="s">
        <v>882</v>
      </c>
      <c r="O5090" s="30">
        <v>202000161</v>
      </c>
      <c r="P5090" s="22"/>
      <c r="Q5090" s="22"/>
      <c r="R5090" s="16"/>
      <c r="S5090" s="16"/>
      <c r="T5090" s="16"/>
      <c r="U5090" s="16"/>
      <c r="V5090" s="16"/>
      <c r="W5090" s="16"/>
      <c r="X5090" s="16"/>
      <c r="Y5090" s="16"/>
      <c r="Z5090" s="16"/>
      <c r="AA5090" s="16"/>
      <c r="AB5090" s="16"/>
      <c r="AC5090" s="19"/>
    </row>
    <row r="5091" spans="1:29" x14ac:dyDescent="0.25">
      <c r="A5091" s="27">
        <v>1997</v>
      </c>
      <c r="B5091" s="27" t="s">
        <v>1667</v>
      </c>
      <c r="C5091" s="27" t="s">
        <v>676</v>
      </c>
      <c r="D5091" s="27" t="s">
        <v>914</v>
      </c>
      <c r="E5091" s="27" t="s">
        <v>1186</v>
      </c>
      <c r="F5091" s="28">
        <v>35704</v>
      </c>
      <c r="G5091" s="29">
        <v>0.76041666666666663</v>
      </c>
      <c r="H5091" s="28">
        <v>35704</v>
      </c>
      <c r="I5091" s="29">
        <v>0.84375</v>
      </c>
      <c r="J5091" s="27" t="s">
        <v>889</v>
      </c>
      <c r="K5091" s="27">
        <v>1</v>
      </c>
      <c r="L5091" s="27">
        <v>0</v>
      </c>
      <c r="M5091" s="27">
        <v>1</v>
      </c>
      <c r="N5091" s="27" t="s">
        <v>882</v>
      </c>
      <c r="O5091" s="30">
        <v>201907783</v>
      </c>
      <c r="P5091" s="22"/>
      <c r="Q5091" s="22"/>
      <c r="R5091" s="16"/>
      <c r="S5091" s="16"/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9"/>
    </row>
    <row r="5092" spans="1:29" x14ac:dyDescent="0.25">
      <c r="A5092" s="27">
        <v>1997</v>
      </c>
      <c r="B5092" s="27" t="s">
        <v>1673</v>
      </c>
      <c r="C5092" s="27" t="s">
        <v>676</v>
      </c>
      <c r="D5092" s="27" t="s">
        <v>991</v>
      </c>
      <c r="E5092" s="27" t="s">
        <v>1622</v>
      </c>
      <c r="F5092" s="28">
        <v>35704</v>
      </c>
      <c r="G5092" s="29">
        <v>0.82986111111111116</v>
      </c>
      <c r="H5092" s="28">
        <v>35704</v>
      </c>
      <c r="I5092" s="29">
        <v>0.95138888888888884</v>
      </c>
      <c r="J5092" s="27" t="s">
        <v>889</v>
      </c>
      <c r="K5092" s="27">
        <v>0.01</v>
      </c>
      <c r="L5092" s="27">
        <v>0</v>
      </c>
      <c r="M5092" s="27">
        <v>0.01</v>
      </c>
      <c r="N5092" s="27" t="s">
        <v>882</v>
      </c>
      <c r="O5092" s="30">
        <v>201907580</v>
      </c>
      <c r="P5092" s="22"/>
      <c r="Q5092" s="22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9"/>
    </row>
    <row r="5093" spans="1:29" x14ac:dyDescent="0.25">
      <c r="A5093" s="27">
        <v>1997</v>
      </c>
      <c r="B5093" s="27" t="s">
        <v>1668</v>
      </c>
      <c r="C5093" s="27" t="s">
        <v>676</v>
      </c>
      <c r="D5093" s="27" t="s">
        <v>1004</v>
      </c>
      <c r="E5093" s="27" t="s">
        <v>859</v>
      </c>
      <c r="F5093" s="28">
        <v>35704</v>
      </c>
      <c r="G5093" s="29">
        <v>0.86805555555555547</v>
      </c>
      <c r="H5093" s="28">
        <v>35704</v>
      </c>
      <c r="I5093" s="29">
        <v>0.96875</v>
      </c>
      <c r="J5093" s="27" t="s">
        <v>889</v>
      </c>
      <c r="K5093" s="27">
        <v>0</v>
      </c>
      <c r="L5093" s="27">
        <v>0.5</v>
      </c>
      <c r="M5093" s="27">
        <v>0.5</v>
      </c>
      <c r="N5093" s="27" t="s">
        <v>882</v>
      </c>
      <c r="O5093" s="30">
        <v>201806345</v>
      </c>
      <c r="P5093" s="22"/>
      <c r="Q5093" s="22"/>
      <c r="R5093" s="16"/>
      <c r="S5093" s="16"/>
      <c r="T5093" s="16"/>
      <c r="U5093" s="16"/>
      <c r="V5093" s="16"/>
      <c r="W5093" s="16"/>
      <c r="X5093" s="16"/>
      <c r="Y5093" s="16"/>
      <c r="Z5093" s="16"/>
      <c r="AA5093" s="16"/>
      <c r="AB5093" s="16"/>
      <c r="AC5093" s="19"/>
    </row>
    <row r="5094" spans="1:29" x14ac:dyDescent="0.25">
      <c r="A5094" s="27">
        <v>1997</v>
      </c>
      <c r="B5094" s="27" t="s">
        <v>5042</v>
      </c>
      <c r="C5094" s="27" t="s">
        <v>674</v>
      </c>
      <c r="D5094" s="27" t="s">
        <v>3841</v>
      </c>
      <c r="E5094" s="27" t="s">
        <v>4085</v>
      </c>
      <c r="F5094" s="28">
        <v>35704</v>
      </c>
      <c r="G5094" s="29">
        <v>0.87638888888888899</v>
      </c>
      <c r="H5094" s="28">
        <v>35704</v>
      </c>
      <c r="I5094" s="29">
        <v>0.99652777777777779</v>
      </c>
      <c r="J5094" s="27" t="s">
        <v>889</v>
      </c>
      <c r="K5094" s="27">
        <v>0</v>
      </c>
      <c r="L5094" s="27">
        <v>0.1</v>
      </c>
      <c r="M5094" s="27">
        <v>0.1</v>
      </c>
      <c r="N5094" s="27" t="s">
        <v>882</v>
      </c>
      <c r="O5094" s="30">
        <v>201704507</v>
      </c>
      <c r="P5094" s="22"/>
      <c r="Q5094" s="22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9"/>
    </row>
    <row r="5095" spans="1:29" x14ac:dyDescent="0.25">
      <c r="A5095" s="27">
        <v>1997</v>
      </c>
      <c r="B5095" s="27" t="s">
        <v>1669</v>
      </c>
      <c r="C5095" s="27" t="s">
        <v>676</v>
      </c>
      <c r="D5095" s="27" t="s">
        <v>1004</v>
      </c>
      <c r="E5095" s="27" t="s">
        <v>1565</v>
      </c>
      <c r="F5095" s="28">
        <v>35704</v>
      </c>
      <c r="G5095" s="29">
        <v>0.88541666666666663</v>
      </c>
      <c r="H5095" s="28">
        <v>35704</v>
      </c>
      <c r="I5095" s="29">
        <v>0.98958333333333337</v>
      </c>
      <c r="J5095" s="27" t="s">
        <v>889</v>
      </c>
      <c r="K5095" s="27">
        <v>0</v>
      </c>
      <c r="L5095" s="27">
        <v>0.5</v>
      </c>
      <c r="M5095" s="27">
        <v>0.5</v>
      </c>
      <c r="N5095" s="27" t="s">
        <v>882</v>
      </c>
      <c r="O5095" s="30">
        <v>201806278</v>
      </c>
      <c r="P5095" s="22"/>
      <c r="Q5095" s="22"/>
      <c r="R5095" s="16"/>
      <c r="S5095" s="16"/>
      <c r="T5095" s="16"/>
      <c r="U5095" s="16"/>
      <c r="V5095" s="16"/>
      <c r="W5095" s="16"/>
      <c r="X5095" s="16"/>
      <c r="Y5095" s="16"/>
      <c r="Z5095" s="16"/>
      <c r="AA5095" s="16"/>
      <c r="AB5095" s="16"/>
      <c r="AC5095" s="19"/>
    </row>
    <row r="5096" spans="1:29" x14ac:dyDescent="0.25">
      <c r="A5096" s="27">
        <v>1997</v>
      </c>
      <c r="B5096" s="27" t="s">
        <v>5044</v>
      </c>
      <c r="C5096" s="27" t="s">
        <v>674</v>
      </c>
      <c r="D5096" s="27" t="s">
        <v>3884</v>
      </c>
      <c r="E5096" s="27" t="s">
        <v>4323</v>
      </c>
      <c r="F5096" s="28">
        <v>35704</v>
      </c>
      <c r="G5096" s="29">
        <v>0.93402777777777779</v>
      </c>
      <c r="H5096" s="28">
        <v>35704</v>
      </c>
      <c r="I5096" s="29">
        <v>0.97569444444444453</v>
      </c>
      <c r="J5096" s="27" t="s">
        <v>889</v>
      </c>
      <c r="K5096" s="27">
        <v>0</v>
      </c>
      <c r="L5096" s="27">
        <v>0.05</v>
      </c>
      <c r="M5096" s="27">
        <v>0.05</v>
      </c>
      <c r="N5096" s="27" t="s">
        <v>882</v>
      </c>
      <c r="O5096" s="30">
        <v>201906942</v>
      </c>
      <c r="P5096" s="22"/>
      <c r="Q5096" s="22"/>
      <c r="R5096" s="16"/>
      <c r="S5096" s="16"/>
      <c r="T5096" s="16"/>
      <c r="U5096" s="16"/>
      <c r="V5096" s="16"/>
      <c r="W5096" s="16"/>
      <c r="X5096" s="16"/>
      <c r="Y5096" s="16"/>
      <c r="Z5096" s="16"/>
      <c r="AA5096" s="16"/>
      <c r="AB5096" s="16"/>
      <c r="AC5096" s="19"/>
    </row>
    <row r="5097" spans="1:29" x14ac:dyDescent="0.25">
      <c r="A5097" s="27">
        <v>1997</v>
      </c>
      <c r="B5097" s="27" t="s">
        <v>1673</v>
      </c>
      <c r="C5097" s="27" t="s">
        <v>676</v>
      </c>
      <c r="D5097" s="27" t="s">
        <v>991</v>
      </c>
      <c r="E5097" s="27" t="s">
        <v>1622</v>
      </c>
      <c r="F5097" s="28">
        <v>35705</v>
      </c>
      <c r="G5097" s="29">
        <v>0.46527777777777773</v>
      </c>
      <c r="H5097" s="28">
        <v>35705</v>
      </c>
      <c r="I5097" s="29">
        <v>0.59722222222222221</v>
      </c>
      <c r="J5097" s="27" t="s">
        <v>889</v>
      </c>
      <c r="K5097" s="27">
        <v>0</v>
      </c>
      <c r="L5097" s="27">
        <v>1</v>
      </c>
      <c r="M5097" s="27">
        <v>1</v>
      </c>
      <c r="N5097" s="27" t="s">
        <v>882</v>
      </c>
      <c r="O5097" s="30">
        <v>202006388</v>
      </c>
      <c r="P5097" s="22"/>
      <c r="Q5097" s="22"/>
      <c r="R5097" s="16"/>
      <c r="S5097" s="16"/>
      <c r="T5097" s="16"/>
      <c r="U5097" s="16"/>
      <c r="V5097" s="16"/>
      <c r="W5097" s="16"/>
      <c r="X5097" s="16"/>
      <c r="Y5097" s="16"/>
      <c r="Z5097" s="16"/>
      <c r="AA5097" s="16"/>
      <c r="AB5097" s="16"/>
      <c r="AC5097" s="19"/>
    </row>
    <row r="5098" spans="1:29" x14ac:dyDescent="0.25">
      <c r="A5098" s="27">
        <v>1997</v>
      </c>
      <c r="B5098" s="27" t="s">
        <v>1667</v>
      </c>
      <c r="C5098" s="27" t="s">
        <v>676</v>
      </c>
      <c r="D5098" s="27" t="s">
        <v>914</v>
      </c>
      <c r="E5098" s="27" t="s">
        <v>1186</v>
      </c>
      <c r="F5098" s="28">
        <v>35705</v>
      </c>
      <c r="G5098" s="29">
        <v>0.59722222222222221</v>
      </c>
      <c r="H5098" s="28">
        <v>35705</v>
      </c>
      <c r="I5098" s="29">
        <v>0.61805555555555558</v>
      </c>
      <c r="J5098" s="27" t="s">
        <v>889</v>
      </c>
      <c r="K5098" s="27">
        <v>0</v>
      </c>
      <c r="L5098" s="27">
        <v>0.03</v>
      </c>
      <c r="M5098" s="27">
        <v>0.03</v>
      </c>
      <c r="N5098" s="27" t="s">
        <v>882</v>
      </c>
      <c r="O5098" s="30">
        <v>202000162</v>
      </c>
      <c r="P5098" s="22"/>
      <c r="Q5098" s="22"/>
      <c r="R5098" s="16"/>
      <c r="S5098" s="16"/>
      <c r="T5098" s="16"/>
      <c r="U5098" s="16"/>
      <c r="V5098" s="16"/>
      <c r="W5098" s="16"/>
      <c r="X5098" s="16"/>
      <c r="Y5098" s="16"/>
      <c r="Z5098" s="16"/>
      <c r="AA5098" s="16"/>
      <c r="AB5098" s="16"/>
      <c r="AC5098" s="19"/>
    </row>
    <row r="5099" spans="1:29" x14ac:dyDescent="0.25">
      <c r="A5099" s="27">
        <v>1997</v>
      </c>
      <c r="B5099" s="27" t="s">
        <v>5039</v>
      </c>
      <c r="C5099" s="27" t="s">
        <v>674</v>
      </c>
      <c r="D5099" s="27" t="s">
        <v>3841</v>
      </c>
      <c r="E5099" s="27" t="s">
        <v>3927</v>
      </c>
      <c r="F5099" s="28">
        <v>35705</v>
      </c>
      <c r="G5099" s="29">
        <v>0.65277777777777779</v>
      </c>
      <c r="H5099" s="28">
        <v>35705</v>
      </c>
      <c r="I5099" s="29">
        <v>0.6875</v>
      </c>
      <c r="J5099" s="27" t="s">
        <v>889</v>
      </c>
      <c r="K5099" s="27">
        <v>0</v>
      </c>
      <c r="L5099" s="27">
        <v>0.01</v>
      </c>
      <c r="M5099" s="27">
        <v>0.01</v>
      </c>
      <c r="N5099" s="27" t="s">
        <v>882</v>
      </c>
      <c r="O5099" s="30">
        <v>202007463</v>
      </c>
      <c r="P5099" s="22"/>
      <c r="Q5099" s="22"/>
      <c r="R5099" s="16"/>
      <c r="S5099" s="16"/>
      <c r="T5099" s="16"/>
      <c r="U5099" s="16"/>
      <c r="V5099" s="16"/>
      <c r="W5099" s="16"/>
      <c r="X5099" s="16"/>
      <c r="Y5099" s="16"/>
      <c r="Z5099" s="16"/>
      <c r="AA5099" s="16"/>
      <c r="AB5099" s="16"/>
      <c r="AC5099" s="19"/>
    </row>
    <row r="5100" spans="1:29" x14ac:dyDescent="0.25">
      <c r="A5100" s="27">
        <v>1997</v>
      </c>
      <c r="B5100" s="27" t="s">
        <v>5038</v>
      </c>
      <c r="C5100" s="27" t="s">
        <v>674</v>
      </c>
      <c r="D5100" s="27" t="s">
        <v>3841</v>
      </c>
      <c r="E5100" s="27" t="s">
        <v>3937</v>
      </c>
      <c r="F5100" s="28">
        <v>35705</v>
      </c>
      <c r="G5100" s="29">
        <v>0.70486111111111116</v>
      </c>
      <c r="H5100" s="28">
        <v>35705</v>
      </c>
      <c r="I5100" s="29">
        <v>0.72569444444444453</v>
      </c>
      <c r="J5100" s="27" t="s">
        <v>889</v>
      </c>
      <c r="K5100" s="27">
        <v>0</v>
      </c>
      <c r="L5100" s="27">
        <v>0.03</v>
      </c>
      <c r="M5100" s="27">
        <v>0.03</v>
      </c>
      <c r="N5100" s="27" t="s">
        <v>882</v>
      </c>
      <c r="O5100" s="30">
        <v>202103367</v>
      </c>
      <c r="P5100" s="22"/>
      <c r="Q5100" s="22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9"/>
    </row>
    <row r="5101" spans="1:29" x14ac:dyDescent="0.25">
      <c r="A5101" s="27">
        <v>1997</v>
      </c>
      <c r="B5101" s="27" t="s">
        <v>5031</v>
      </c>
      <c r="C5101" s="27" t="s">
        <v>674</v>
      </c>
      <c r="D5101" s="27" t="s">
        <v>1248</v>
      </c>
      <c r="E5101" s="27" t="s">
        <v>5032</v>
      </c>
      <c r="F5101" s="28">
        <v>35705</v>
      </c>
      <c r="G5101" s="29">
        <v>0.75347222222222221</v>
      </c>
      <c r="H5101" s="28">
        <v>35705</v>
      </c>
      <c r="I5101" s="29">
        <v>0.79166666666666663</v>
      </c>
      <c r="J5101" s="27" t="s">
        <v>889</v>
      </c>
      <c r="K5101" s="27">
        <v>0</v>
      </c>
      <c r="L5101" s="27">
        <v>0.1</v>
      </c>
      <c r="M5101" s="27">
        <v>0.1</v>
      </c>
      <c r="N5101" s="27" t="s">
        <v>882</v>
      </c>
      <c r="O5101" s="30">
        <v>202008206</v>
      </c>
      <c r="P5101" s="22"/>
      <c r="Q5101" s="22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9"/>
    </row>
    <row r="5102" spans="1:29" x14ac:dyDescent="0.25">
      <c r="A5102" s="27">
        <v>1997</v>
      </c>
      <c r="B5102" s="27" t="s">
        <v>1658</v>
      </c>
      <c r="C5102" s="27" t="s">
        <v>676</v>
      </c>
      <c r="D5102" s="27" t="s">
        <v>901</v>
      </c>
      <c r="E5102" s="27" t="s">
        <v>1607</v>
      </c>
      <c r="F5102" s="28">
        <v>35705</v>
      </c>
      <c r="G5102" s="29">
        <v>0.76388888888888884</v>
      </c>
      <c r="H5102" s="28">
        <v>35705</v>
      </c>
      <c r="I5102" s="29">
        <v>0.82638888888888884</v>
      </c>
      <c r="J5102" s="27" t="s">
        <v>889</v>
      </c>
      <c r="K5102" s="27">
        <v>0</v>
      </c>
      <c r="L5102" s="27">
        <v>0.2</v>
      </c>
      <c r="M5102" s="27">
        <v>0.2</v>
      </c>
      <c r="N5102" s="27" t="s">
        <v>882</v>
      </c>
      <c r="O5102" s="30">
        <v>202007044</v>
      </c>
      <c r="P5102" s="22"/>
      <c r="Q5102" s="22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9"/>
    </row>
    <row r="5103" spans="1:29" x14ac:dyDescent="0.25">
      <c r="A5103" s="27">
        <v>1997</v>
      </c>
      <c r="B5103" s="27" t="s">
        <v>5035</v>
      </c>
      <c r="C5103" s="27" t="s">
        <v>674</v>
      </c>
      <c r="D5103" s="27" t="s">
        <v>3884</v>
      </c>
      <c r="E5103" s="27" t="s">
        <v>4035</v>
      </c>
      <c r="F5103" s="28">
        <v>35705</v>
      </c>
      <c r="G5103" s="29">
        <v>0.81944444444444453</v>
      </c>
      <c r="H5103" s="28">
        <v>35705</v>
      </c>
      <c r="I5103" s="29">
        <v>0.89236111111111116</v>
      </c>
      <c r="J5103" s="27" t="s">
        <v>889</v>
      </c>
      <c r="K5103" s="27">
        <v>0</v>
      </c>
      <c r="L5103" s="27">
        <v>0.05</v>
      </c>
      <c r="M5103" s="27">
        <v>0.05</v>
      </c>
      <c r="N5103" s="27" t="s">
        <v>882</v>
      </c>
      <c r="O5103" s="30">
        <v>202005428</v>
      </c>
      <c r="P5103" s="22"/>
      <c r="Q5103" s="22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9"/>
    </row>
    <row r="5104" spans="1:29" x14ac:dyDescent="0.25">
      <c r="A5104" s="27">
        <v>1997</v>
      </c>
      <c r="B5104" s="27" t="s">
        <v>5033</v>
      </c>
      <c r="C5104" s="27" t="s">
        <v>674</v>
      </c>
      <c r="D5104" s="27" t="s">
        <v>3939</v>
      </c>
      <c r="E5104" s="27" t="s">
        <v>777</v>
      </c>
      <c r="F5104" s="28">
        <v>35705</v>
      </c>
      <c r="G5104" s="29">
        <v>0.82291666666666663</v>
      </c>
      <c r="H5104" s="28">
        <v>35705</v>
      </c>
      <c r="I5104" s="29">
        <v>0.88541666666666663</v>
      </c>
      <c r="J5104" s="27" t="s">
        <v>889</v>
      </c>
      <c r="K5104" s="27">
        <v>0</v>
      </c>
      <c r="L5104" s="27">
        <v>7.0000000000000007E-2</v>
      </c>
      <c r="M5104" s="27">
        <v>7.0000000000000007E-2</v>
      </c>
      <c r="N5104" s="27" t="s">
        <v>882</v>
      </c>
      <c r="O5104" s="30">
        <v>201909858</v>
      </c>
      <c r="P5104" s="22"/>
      <c r="Q5104" s="22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9"/>
    </row>
    <row r="5105" spans="1:29" x14ac:dyDescent="0.25">
      <c r="A5105" s="27">
        <v>1997</v>
      </c>
      <c r="B5105" s="27" t="s">
        <v>5036</v>
      </c>
      <c r="C5105" s="27" t="s">
        <v>674</v>
      </c>
      <c r="D5105" s="27" t="s">
        <v>1248</v>
      </c>
      <c r="E5105" s="27" t="s">
        <v>4359</v>
      </c>
      <c r="F5105" s="28">
        <v>35705</v>
      </c>
      <c r="G5105" s="29">
        <v>0.85763888888888884</v>
      </c>
      <c r="H5105" s="28">
        <v>35705</v>
      </c>
      <c r="I5105" s="29">
        <v>0.94791666666666663</v>
      </c>
      <c r="J5105" s="27" t="s">
        <v>889</v>
      </c>
      <c r="K5105" s="27">
        <v>0</v>
      </c>
      <c r="L5105" s="27">
        <v>0.2</v>
      </c>
      <c r="M5105" s="27">
        <v>0.2</v>
      </c>
      <c r="N5105" s="27" t="s">
        <v>882</v>
      </c>
      <c r="O5105" s="30">
        <v>201705720</v>
      </c>
      <c r="P5105" s="22"/>
      <c r="Q5105" s="22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9"/>
    </row>
    <row r="5106" spans="1:29" x14ac:dyDescent="0.25">
      <c r="A5106" s="27">
        <v>1997</v>
      </c>
      <c r="B5106" s="27" t="s">
        <v>1662</v>
      </c>
      <c r="C5106" s="27" t="s">
        <v>676</v>
      </c>
      <c r="D5106" s="27" t="s">
        <v>991</v>
      </c>
      <c r="E5106" s="27" t="s">
        <v>1352</v>
      </c>
      <c r="F5106" s="28">
        <v>35705</v>
      </c>
      <c r="G5106" s="29">
        <v>0.875</v>
      </c>
      <c r="H5106" s="28">
        <v>35706</v>
      </c>
      <c r="I5106" s="29">
        <v>7.6388888888888895E-2</v>
      </c>
      <c r="J5106" s="27" t="s">
        <v>889</v>
      </c>
      <c r="K5106" s="27">
        <v>0</v>
      </c>
      <c r="L5106" s="27">
        <v>2</v>
      </c>
      <c r="M5106" s="27">
        <v>2</v>
      </c>
      <c r="N5106" s="27" t="s">
        <v>882</v>
      </c>
      <c r="O5106" s="30">
        <v>201802646</v>
      </c>
      <c r="P5106" s="22"/>
      <c r="Q5106" s="22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9"/>
    </row>
    <row r="5107" spans="1:29" x14ac:dyDescent="0.25">
      <c r="A5107" s="27">
        <v>1997</v>
      </c>
      <c r="B5107" s="27" t="s">
        <v>1660</v>
      </c>
      <c r="C5107" s="27" t="s">
        <v>676</v>
      </c>
      <c r="D5107" s="27" t="s">
        <v>1004</v>
      </c>
      <c r="E5107" s="27" t="s">
        <v>1213</v>
      </c>
      <c r="F5107" s="28">
        <v>35705</v>
      </c>
      <c r="G5107" s="29">
        <v>0.92013888888888884</v>
      </c>
      <c r="H5107" s="28">
        <v>35706</v>
      </c>
      <c r="I5107" s="29">
        <v>6.9444444444444441E-3</v>
      </c>
      <c r="J5107" s="27" t="s">
        <v>889</v>
      </c>
      <c r="K5107" s="27">
        <v>0</v>
      </c>
      <c r="L5107" s="27">
        <v>0.02</v>
      </c>
      <c r="M5107" s="27">
        <v>0.02</v>
      </c>
      <c r="N5107" s="27" t="s">
        <v>882</v>
      </c>
      <c r="O5107" s="30">
        <v>201504870</v>
      </c>
      <c r="P5107" s="22"/>
      <c r="Q5107" s="22"/>
      <c r="R5107" s="16"/>
      <c r="S5107" s="16"/>
      <c r="T5107" s="16"/>
      <c r="U5107" s="16"/>
      <c r="V5107" s="16"/>
      <c r="W5107" s="16"/>
      <c r="X5107" s="16"/>
      <c r="Y5107" s="16"/>
      <c r="Z5107" s="16"/>
      <c r="AA5107" s="16"/>
      <c r="AB5107" s="16"/>
      <c r="AC5107" s="19"/>
    </row>
    <row r="5108" spans="1:29" x14ac:dyDescent="0.25">
      <c r="A5108" s="27">
        <v>1997</v>
      </c>
      <c r="B5108" s="27" t="s">
        <v>1658</v>
      </c>
      <c r="C5108" s="27" t="s">
        <v>676</v>
      </c>
      <c r="D5108" s="27" t="s">
        <v>901</v>
      </c>
      <c r="E5108" s="27" t="s">
        <v>1607</v>
      </c>
      <c r="F5108" s="28">
        <v>35706</v>
      </c>
      <c r="G5108" s="29">
        <v>0.20833333333333334</v>
      </c>
      <c r="H5108" s="28">
        <v>35706</v>
      </c>
      <c r="I5108" s="29">
        <v>0.27777777777777779</v>
      </c>
      <c r="J5108" s="27" t="s">
        <v>889</v>
      </c>
      <c r="K5108" s="27">
        <v>0</v>
      </c>
      <c r="L5108" s="27">
        <v>0.3</v>
      </c>
      <c r="M5108" s="27">
        <v>0.3</v>
      </c>
      <c r="N5108" s="27" t="s">
        <v>882</v>
      </c>
      <c r="O5108" s="30">
        <v>202007459</v>
      </c>
      <c r="P5108" s="22"/>
      <c r="Q5108" s="22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  <c r="AB5108" s="16"/>
      <c r="AC5108" s="19"/>
    </row>
    <row r="5109" spans="1:29" x14ac:dyDescent="0.25">
      <c r="A5109" s="27">
        <v>1997</v>
      </c>
      <c r="B5109" s="27" t="s">
        <v>1662</v>
      </c>
      <c r="C5109" s="27" t="s">
        <v>676</v>
      </c>
      <c r="D5109" s="27" t="s">
        <v>991</v>
      </c>
      <c r="E5109" s="27" t="s">
        <v>1352</v>
      </c>
      <c r="F5109" s="28">
        <v>35706</v>
      </c>
      <c r="G5109" s="29">
        <v>0.34027777777777773</v>
      </c>
      <c r="H5109" s="28">
        <v>35706</v>
      </c>
      <c r="I5109" s="29">
        <v>0.55555555555555558</v>
      </c>
      <c r="J5109" s="27" t="s">
        <v>889</v>
      </c>
      <c r="K5109" s="27">
        <v>0</v>
      </c>
      <c r="L5109" s="27">
        <v>0.01</v>
      </c>
      <c r="M5109" s="27">
        <v>0.01</v>
      </c>
      <c r="N5109" s="27" t="s">
        <v>882</v>
      </c>
      <c r="O5109" s="30">
        <v>201908143</v>
      </c>
      <c r="P5109" s="22"/>
      <c r="Q5109" s="22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9"/>
    </row>
    <row r="5110" spans="1:29" x14ac:dyDescent="0.25">
      <c r="A5110" s="27">
        <v>1997</v>
      </c>
      <c r="B5110" s="27" t="s">
        <v>5024</v>
      </c>
      <c r="C5110" s="27" t="s">
        <v>674</v>
      </c>
      <c r="D5110" s="27" t="s">
        <v>3841</v>
      </c>
      <c r="E5110" s="27" t="s">
        <v>4073</v>
      </c>
      <c r="F5110" s="28">
        <v>35706</v>
      </c>
      <c r="G5110" s="29">
        <v>0.4236111111111111</v>
      </c>
      <c r="H5110" s="28">
        <v>35706</v>
      </c>
      <c r="I5110" s="29">
        <v>0.47916666666666669</v>
      </c>
      <c r="J5110" s="27" t="s">
        <v>889</v>
      </c>
      <c r="K5110" s="27">
        <v>0</v>
      </c>
      <c r="L5110" s="27">
        <v>0.03</v>
      </c>
      <c r="M5110" s="27">
        <v>0.03</v>
      </c>
      <c r="N5110" s="27" t="s">
        <v>882</v>
      </c>
      <c r="O5110" s="30">
        <v>201603903</v>
      </c>
      <c r="P5110" s="22"/>
      <c r="Q5110" s="22"/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9"/>
    </row>
    <row r="5111" spans="1:29" x14ac:dyDescent="0.25">
      <c r="A5111" s="27">
        <v>1997</v>
      </c>
      <c r="B5111" s="27" t="s">
        <v>1657</v>
      </c>
      <c r="C5111" s="27" t="s">
        <v>676</v>
      </c>
      <c r="D5111" s="27" t="s">
        <v>914</v>
      </c>
      <c r="E5111" s="27" t="s">
        <v>985</v>
      </c>
      <c r="F5111" s="28">
        <v>35706</v>
      </c>
      <c r="G5111" s="29">
        <v>0.49305555555555558</v>
      </c>
      <c r="H5111" s="28">
        <v>35706</v>
      </c>
      <c r="I5111" s="29">
        <v>0.53472222222222221</v>
      </c>
      <c r="J5111" s="27" t="s">
        <v>889</v>
      </c>
      <c r="K5111" s="27">
        <v>0</v>
      </c>
      <c r="L5111" s="27">
        <v>0.1</v>
      </c>
      <c r="M5111" s="27">
        <v>0.1</v>
      </c>
      <c r="N5111" s="27" t="s">
        <v>882</v>
      </c>
      <c r="O5111" s="30">
        <v>202006450</v>
      </c>
      <c r="P5111" s="22"/>
      <c r="Q5111" s="22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9"/>
    </row>
    <row r="5112" spans="1:29" x14ac:dyDescent="0.25">
      <c r="A5112" s="27">
        <v>1997</v>
      </c>
      <c r="B5112" s="27" t="s">
        <v>5037</v>
      </c>
      <c r="C5112" s="27" t="s">
        <v>674</v>
      </c>
      <c r="D5112" s="27" t="s">
        <v>4037</v>
      </c>
      <c r="E5112" s="27" t="s">
        <v>825</v>
      </c>
      <c r="F5112" s="28">
        <v>35706</v>
      </c>
      <c r="G5112" s="29">
        <v>0.49652777777777773</v>
      </c>
      <c r="H5112" s="28">
        <v>35706</v>
      </c>
      <c r="I5112" s="29">
        <v>0.53125</v>
      </c>
      <c r="J5112" s="27" t="s">
        <v>889</v>
      </c>
      <c r="K5112" s="27">
        <v>0</v>
      </c>
      <c r="L5112" s="27">
        <v>7.0000000000000007E-2</v>
      </c>
      <c r="M5112" s="27">
        <v>7.0000000000000007E-2</v>
      </c>
      <c r="N5112" s="27" t="s">
        <v>882</v>
      </c>
      <c r="O5112" s="30">
        <v>201806820</v>
      </c>
      <c r="P5112" s="22"/>
      <c r="Q5112" s="22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9"/>
    </row>
    <row r="5113" spans="1:29" x14ac:dyDescent="0.25">
      <c r="A5113" s="27">
        <v>1997</v>
      </c>
      <c r="B5113" s="27" t="s">
        <v>1652</v>
      </c>
      <c r="C5113" s="27" t="s">
        <v>676</v>
      </c>
      <c r="D5113" s="27" t="s">
        <v>1004</v>
      </c>
      <c r="E5113" s="27" t="s">
        <v>1108</v>
      </c>
      <c r="F5113" s="28">
        <v>35706</v>
      </c>
      <c r="G5113" s="29">
        <v>0.52430555555555558</v>
      </c>
      <c r="H5113" s="28">
        <v>35706</v>
      </c>
      <c r="I5113" s="29">
        <v>0.58680555555555558</v>
      </c>
      <c r="J5113" s="27" t="s">
        <v>889</v>
      </c>
      <c r="K5113" s="27">
        <v>0</v>
      </c>
      <c r="L5113" s="27">
        <v>0.02</v>
      </c>
      <c r="M5113" s="27">
        <v>0.02</v>
      </c>
      <c r="N5113" s="27" t="s">
        <v>882</v>
      </c>
      <c r="O5113" s="30">
        <v>201706264</v>
      </c>
      <c r="P5113" s="22"/>
      <c r="Q5113" s="22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9"/>
    </row>
    <row r="5114" spans="1:29" x14ac:dyDescent="0.25">
      <c r="A5114" s="27">
        <v>1997</v>
      </c>
      <c r="B5114" s="27" t="s">
        <v>5034</v>
      </c>
      <c r="C5114" s="27" t="s">
        <v>674</v>
      </c>
      <c r="D5114" s="27" t="s">
        <v>3933</v>
      </c>
      <c r="E5114" s="27" t="s">
        <v>813</v>
      </c>
      <c r="F5114" s="28">
        <v>35706</v>
      </c>
      <c r="G5114" s="29">
        <v>0.53819444444444442</v>
      </c>
      <c r="H5114" s="28">
        <v>35706</v>
      </c>
      <c r="I5114" s="29">
        <v>0.59722222222222221</v>
      </c>
      <c r="J5114" s="27" t="s">
        <v>889</v>
      </c>
      <c r="K5114" s="27">
        <v>0</v>
      </c>
      <c r="L5114" s="27">
        <v>0.03</v>
      </c>
      <c r="M5114" s="27">
        <v>0.03</v>
      </c>
      <c r="N5114" s="27" t="s">
        <v>882</v>
      </c>
      <c r="O5114" s="30">
        <v>201907619</v>
      </c>
      <c r="P5114" s="22"/>
      <c r="Q5114" s="22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6"/>
      <c r="AB5114" s="16"/>
      <c r="AC5114" s="19"/>
    </row>
    <row r="5115" spans="1:29" x14ac:dyDescent="0.25">
      <c r="A5115" s="27">
        <v>1997</v>
      </c>
      <c r="B5115" s="27" t="s">
        <v>5027</v>
      </c>
      <c r="C5115" s="27" t="s">
        <v>674</v>
      </c>
      <c r="D5115" s="27" t="s">
        <v>1248</v>
      </c>
      <c r="E5115" s="27" t="s">
        <v>5028</v>
      </c>
      <c r="F5115" s="28">
        <v>35706</v>
      </c>
      <c r="G5115" s="29">
        <v>0.55555555555555558</v>
      </c>
      <c r="H5115" s="28">
        <v>35706</v>
      </c>
      <c r="I5115" s="29">
        <v>0.66666666666666663</v>
      </c>
      <c r="J5115" s="27" t="s">
        <v>889</v>
      </c>
      <c r="K5115" s="27">
        <v>0</v>
      </c>
      <c r="L5115" s="27">
        <v>2</v>
      </c>
      <c r="M5115" s="27">
        <v>2</v>
      </c>
      <c r="N5115" s="27" t="s">
        <v>882</v>
      </c>
      <c r="O5115" s="30">
        <v>202004298</v>
      </c>
      <c r="P5115" s="22"/>
      <c r="Q5115" s="22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9"/>
    </row>
    <row r="5116" spans="1:29" x14ac:dyDescent="0.25">
      <c r="A5116" s="27">
        <v>1997</v>
      </c>
      <c r="B5116" s="27" t="s">
        <v>1659</v>
      </c>
      <c r="C5116" s="27" t="s">
        <v>676</v>
      </c>
      <c r="D5116" s="27" t="s">
        <v>991</v>
      </c>
      <c r="E5116" s="27" t="s">
        <v>1075</v>
      </c>
      <c r="F5116" s="28">
        <v>35706</v>
      </c>
      <c r="G5116" s="29">
        <v>0.55902777777777779</v>
      </c>
      <c r="H5116" s="28">
        <v>35706</v>
      </c>
      <c r="I5116" s="29">
        <v>0.77777777777777779</v>
      </c>
      <c r="J5116" s="27" t="s">
        <v>889</v>
      </c>
      <c r="K5116" s="27">
        <v>1.5</v>
      </c>
      <c r="L5116" s="27">
        <v>1.5</v>
      </c>
      <c r="M5116" s="27">
        <v>3</v>
      </c>
      <c r="N5116" s="27" t="s">
        <v>882</v>
      </c>
      <c r="O5116" s="30">
        <v>201907664</v>
      </c>
      <c r="P5116" s="22"/>
      <c r="Q5116" s="22"/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9"/>
    </row>
    <row r="5117" spans="1:29" x14ac:dyDescent="0.25">
      <c r="A5117" s="27">
        <v>1997</v>
      </c>
      <c r="B5117" s="27" t="s">
        <v>5037</v>
      </c>
      <c r="C5117" s="27" t="s">
        <v>674</v>
      </c>
      <c r="D5117" s="27" t="s">
        <v>4037</v>
      </c>
      <c r="E5117" s="27" t="s">
        <v>825</v>
      </c>
      <c r="F5117" s="28">
        <v>35706</v>
      </c>
      <c r="G5117" s="29">
        <v>0.58680555555555558</v>
      </c>
      <c r="H5117" s="28">
        <v>35706</v>
      </c>
      <c r="I5117" s="29">
        <v>0.67361111111111116</v>
      </c>
      <c r="J5117" s="27" t="s">
        <v>889</v>
      </c>
      <c r="K5117" s="27">
        <v>0</v>
      </c>
      <c r="L5117" s="27">
        <v>0.1</v>
      </c>
      <c r="M5117" s="27">
        <v>0.1</v>
      </c>
      <c r="N5117" s="27" t="s">
        <v>882</v>
      </c>
      <c r="O5117" s="30">
        <v>201704532</v>
      </c>
      <c r="P5117" s="22"/>
      <c r="Q5117" s="22"/>
      <c r="R5117" s="16"/>
      <c r="S5117" s="16"/>
      <c r="T5117" s="16"/>
      <c r="U5117" s="16"/>
      <c r="V5117" s="16"/>
      <c r="W5117" s="16"/>
      <c r="X5117" s="16"/>
      <c r="Y5117" s="16"/>
      <c r="Z5117" s="16"/>
      <c r="AA5117" s="16"/>
      <c r="AB5117" s="16"/>
      <c r="AC5117" s="19"/>
    </row>
    <row r="5118" spans="1:29" x14ac:dyDescent="0.25">
      <c r="A5118" s="27">
        <v>1997</v>
      </c>
      <c r="B5118" s="27" t="s">
        <v>1662</v>
      </c>
      <c r="C5118" s="27" t="s">
        <v>676</v>
      </c>
      <c r="D5118" s="27" t="s">
        <v>991</v>
      </c>
      <c r="E5118" s="27" t="s">
        <v>1352</v>
      </c>
      <c r="F5118" s="28">
        <v>35706</v>
      </c>
      <c r="G5118" s="29">
        <v>0.61111111111111105</v>
      </c>
      <c r="H5118" s="28">
        <v>35706</v>
      </c>
      <c r="I5118" s="29">
        <v>0.83333333333333337</v>
      </c>
      <c r="J5118" s="27" t="s">
        <v>889</v>
      </c>
      <c r="K5118" s="27">
        <v>0</v>
      </c>
      <c r="L5118" s="27">
        <v>1</v>
      </c>
      <c r="M5118" s="27">
        <v>1</v>
      </c>
      <c r="N5118" s="27" t="s">
        <v>882</v>
      </c>
      <c r="O5118" s="30">
        <v>202006770</v>
      </c>
      <c r="P5118" s="22"/>
      <c r="Q5118" s="22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9"/>
    </row>
    <row r="5119" spans="1:29" x14ac:dyDescent="0.25">
      <c r="A5119" s="27">
        <v>1997</v>
      </c>
      <c r="B5119" s="27" t="s">
        <v>1656</v>
      </c>
      <c r="C5119" s="27" t="s">
        <v>676</v>
      </c>
      <c r="D5119" s="27" t="s">
        <v>914</v>
      </c>
      <c r="E5119" s="27" t="s">
        <v>915</v>
      </c>
      <c r="F5119" s="28">
        <v>35706</v>
      </c>
      <c r="G5119" s="29">
        <v>0.61458333333333337</v>
      </c>
      <c r="H5119" s="28">
        <v>35706</v>
      </c>
      <c r="I5119" s="29">
        <v>0.65277777777777779</v>
      </c>
      <c r="J5119" s="27" t="s">
        <v>889</v>
      </c>
      <c r="K5119" s="27">
        <v>0.12</v>
      </c>
      <c r="L5119" s="27">
        <v>0</v>
      </c>
      <c r="M5119" s="27">
        <v>0.12</v>
      </c>
      <c r="N5119" s="27" t="s">
        <v>882</v>
      </c>
      <c r="O5119" s="30">
        <v>201707046</v>
      </c>
      <c r="P5119" s="22"/>
      <c r="Q5119" s="22"/>
      <c r="R5119" s="16"/>
      <c r="S5119" s="16"/>
      <c r="T5119" s="16"/>
      <c r="U5119" s="16"/>
      <c r="V5119" s="16"/>
      <c r="W5119" s="16"/>
      <c r="X5119" s="16"/>
      <c r="Y5119" s="16"/>
      <c r="Z5119" s="16"/>
      <c r="AA5119" s="16"/>
      <c r="AB5119" s="16"/>
      <c r="AC5119" s="19"/>
    </row>
    <row r="5120" spans="1:29" x14ac:dyDescent="0.25">
      <c r="A5120" s="27">
        <v>1997</v>
      </c>
      <c r="B5120" s="27" t="s">
        <v>1657</v>
      </c>
      <c r="C5120" s="27" t="s">
        <v>676</v>
      </c>
      <c r="D5120" s="27" t="s">
        <v>914</v>
      </c>
      <c r="E5120" s="27" t="s">
        <v>985</v>
      </c>
      <c r="F5120" s="28">
        <v>35706</v>
      </c>
      <c r="G5120" s="29">
        <v>0.61805555555555558</v>
      </c>
      <c r="H5120" s="28">
        <v>35706</v>
      </c>
      <c r="I5120" s="29">
        <v>0.69097222222222221</v>
      </c>
      <c r="J5120" s="27" t="s">
        <v>889</v>
      </c>
      <c r="K5120" s="27">
        <v>0</v>
      </c>
      <c r="L5120" s="27">
        <v>0.1</v>
      </c>
      <c r="M5120" s="27">
        <v>0.1</v>
      </c>
      <c r="N5120" s="27" t="s">
        <v>882</v>
      </c>
      <c r="O5120" s="30">
        <v>202007242</v>
      </c>
      <c r="P5120" s="22"/>
      <c r="Q5120" s="22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9"/>
    </row>
    <row r="5121" spans="1:29" x14ac:dyDescent="0.25">
      <c r="A5121" s="27">
        <v>1997</v>
      </c>
      <c r="B5121" s="27" t="s">
        <v>5022</v>
      </c>
      <c r="C5121" s="27" t="s">
        <v>674</v>
      </c>
      <c r="D5121" s="27" t="s">
        <v>3841</v>
      </c>
      <c r="E5121" s="27" t="s">
        <v>4085</v>
      </c>
      <c r="F5121" s="28">
        <v>35706</v>
      </c>
      <c r="G5121" s="29">
        <v>0.62847222222222221</v>
      </c>
      <c r="H5121" s="28">
        <v>35706</v>
      </c>
      <c r="I5121" s="29">
        <v>0.65277777777777779</v>
      </c>
      <c r="J5121" s="27" t="s">
        <v>889</v>
      </c>
      <c r="K5121" s="27">
        <v>0</v>
      </c>
      <c r="L5121" s="27">
        <v>0.03</v>
      </c>
      <c r="M5121" s="27">
        <v>0.03</v>
      </c>
      <c r="N5121" s="27" t="s">
        <v>882</v>
      </c>
      <c r="O5121" s="30">
        <v>201906883</v>
      </c>
      <c r="P5121" s="22"/>
      <c r="Q5121" s="22"/>
      <c r="R5121" s="16"/>
      <c r="S5121" s="16"/>
      <c r="T5121" s="16"/>
      <c r="U5121" s="16"/>
      <c r="V5121" s="16"/>
      <c r="W5121" s="16"/>
      <c r="X5121" s="16"/>
      <c r="Y5121" s="16"/>
      <c r="Z5121" s="16"/>
      <c r="AA5121" s="16"/>
      <c r="AB5121" s="16"/>
      <c r="AC5121" s="19"/>
    </row>
    <row r="5122" spans="1:29" x14ac:dyDescent="0.25">
      <c r="A5122" s="27">
        <v>1997</v>
      </c>
      <c r="B5122" s="27" t="s">
        <v>5040</v>
      </c>
      <c r="C5122" s="27" t="s">
        <v>674</v>
      </c>
      <c r="D5122" s="27" t="s">
        <v>3841</v>
      </c>
      <c r="E5122" s="27" t="s">
        <v>3842</v>
      </c>
      <c r="F5122" s="28">
        <v>35706</v>
      </c>
      <c r="G5122" s="29">
        <v>0.62847222222222221</v>
      </c>
      <c r="H5122" s="28">
        <v>35706</v>
      </c>
      <c r="I5122" s="29">
        <v>0.65972222222222221</v>
      </c>
      <c r="J5122" s="27" t="s">
        <v>889</v>
      </c>
      <c r="K5122" s="27">
        <v>0</v>
      </c>
      <c r="L5122" s="27">
        <v>0.01</v>
      </c>
      <c r="M5122" s="27">
        <v>0.01</v>
      </c>
      <c r="N5122" s="27" t="s">
        <v>882</v>
      </c>
      <c r="O5122" s="30">
        <v>202000130</v>
      </c>
      <c r="P5122" s="22"/>
      <c r="Q5122" s="22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9"/>
    </row>
    <row r="5123" spans="1:29" x14ac:dyDescent="0.25">
      <c r="A5123" s="27">
        <v>1997</v>
      </c>
      <c r="B5123" s="27" t="s">
        <v>5030</v>
      </c>
      <c r="C5123" s="27" t="s">
        <v>674</v>
      </c>
      <c r="D5123" s="27" t="s">
        <v>3939</v>
      </c>
      <c r="E5123" s="27" t="s">
        <v>4232</v>
      </c>
      <c r="F5123" s="28">
        <v>35706</v>
      </c>
      <c r="G5123" s="29">
        <v>0.65625</v>
      </c>
      <c r="H5123" s="28">
        <v>35706</v>
      </c>
      <c r="I5123" s="29">
        <v>0.69097222222222221</v>
      </c>
      <c r="J5123" s="27" t="s">
        <v>889</v>
      </c>
      <c r="K5123" s="27">
        <v>0</v>
      </c>
      <c r="L5123" s="27">
        <v>0.1</v>
      </c>
      <c r="M5123" s="27">
        <v>0.1</v>
      </c>
      <c r="N5123" s="27" t="s">
        <v>882</v>
      </c>
      <c r="O5123" s="30">
        <v>201908209</v>
      </c>
      <c r="P5123" s="22"/>
      <c r="Q5123" s="22"/>
      <c r="R5123" s="16"/>
      <c r="S5123" s="16"/>
      <c r="T5123" s="16"/>
      <c r="U5123" s="16"/>
      <c r="V5123" s="16"/>
      <c r="W5123" s="16"/>
      <c r="X5123" s="16"/>
      <c r="Y5123" s="16"/>
      <c r="Z5123" s="16"/>
      <c r="AA5123" s="16"/>
      <c r="AB5123" s="16"/>
      <c r="AC5123" s="19"/>
    </row>
    <row r="5124" spans="1:29" x14ac:dyDescent="0.25">
      <c r="A5124" s="27">
        <v>1997</v>
      </c>
      <c r="B5124" s="27" t="s">
        <v>5436</v>
      </c>
      <c r="C5124" s="27" t="s">
        <v>674</v>
      </c>
      <c r="D5124" s="27" t="s">
        <v>3841</v>
      </c>
      <c r="E5124" s="27" t="s">
        <v>4234</v>
      </c>
      <c r="F5124" s="28">
        <v>35706</v>
      </c>
      <c r="G5124" s="29">
        <v>0.67361111111111116</v>
      </c>
      <c r="H5124" s="28">
        <v>35706</v>
      </c>
      <c r="I5124" s="29">
        <v>0.75</v>
      </c>
      <c r="J5124" s="27" t="s">
        <v>889</v>
      </c>
      <c r="K5124" s="27">
        <v>0</v>
      </c>
      <c r="L5124" s="27">
        <v>1</v>
      </c>
      <c r="M5124" s="27">
        <v>1</v>
      </c>
      <c r="N5124" s="27" t="s">
        <v>882</v>
      </c>
      <c r="O5124" s="30">
        <v>202003529</v>
      </c>
      <c r="P5124" s="22"/>
      <c r="Q5124" s="22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9"/>
    </row>
    <row r="5125" spans="1:29" x14ac:dyDescent="0.25">
      <c r="A5125" s="27">
        <v>1997</v>
      </c>
      <c r="B5125" s="27" t="s">
        <v>5020</v>
      </c>
      <c r="C5125" s="27" t="s">
        <v>674</v>
      </c>
      <c r="D5125" s="27" t="s">
        <v>752</v>
      </c>
      <c r="E5125" s="27" t="s">
        <v>834</v>
      </c>
      <c r="F5125" s="28">
        <v>35706</v>
      </c>
      <c r="G5125" s="29">
        <v>0.6875</v>
      </c>
      <c r="H5125" s="28">
        <v>35707</v>
      </c>
      <c r="I5125" s="29">
        <v>0.34027777777777773</v>
      </c>
      <c r="J5125" s="27" t="s">
        <v>889</v>
      </c>
      <c r="K5125" s="27">
        <v>0</v>
      </c>
      <c r="L5125" s="27">
        <v>0.01</v>
      </c>
      <c r="M5125" s="27">
        <v>0.01</v>
      </c>
      <c r="N5125" s="27" t="s">
        <v>882</v>
      </c>
      <c r="O5125" s="30">
        <v>202007485</v>
      </c>
      <c r="P5125" s="22"/>
      <c r="Q5125" s="22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9"/>
    </row>
    <row r="5126" spans="1:29" x14ac:dyDescent="0.25">
      <c r="A5126" s="27">
        <v>1997</v>
      </c>
      <c r="B5126" s="27" t="s">
        <v>1653</v>
      </c>
      <c r="C5126" s="27" t="s">
        <v>676</v>
      </c>
      <c r="D5126" s="27" t="s">
        <v>893</v>
      </c>
      <c r="E5126" s="27" t="s">
        <v>1654</v>
      </c>
      <c r="F5126" s="28">
        <v>35706</v>
      </c>
      <c r="G5126" s="29">
        <v>0.69791666666666663</v>
      </c>
      <c r="H5126" s="28">
        <v>35706</v>
      </c>
      <c r="I5126" s="29">
        <v>0.79166666666666663</v>
      </c>
      <c r="J5126" s="27" t="s">
        <v>889</v>
      </c>
      <c r="K5126" s="27">
        <v>0</v>
      </c>
      <c r="L5126" s="27">
        <v>0.05</v>
      </c>
      <c r="M5126" s="27">
        <v>0.05</v>
      </c>
      <c r="N5126" s="27" t="s">
        <v>882</v>
      </c>
      <c r="O5126" s="30">
        <v>202005321</v>
      </c>
      <c r="P5126" s="22"/>
      <c r="Q5126" s="22"/>
      <c r="R5126" s="16"/>
      <c r="S5126" s="16"/>
      <c r="T5126" s="16"/>
      <c r="U5126" s="16"/>
      <c r="V5126" s="16"/>
      <c r="W5126" s="16"/>
      <c r="X5126" s="16"/>
      <c r="Y5126" s="16"/>
      <c r="Z5126" s="16"/>
      <c r="AA5126" s="16"/>
      <c r="AB5126" s="16"/>
      <c r="AC5126" s="19"/>
    </row>
    <row r="5127" spans="1:29" x14ac:dyDescent="0.25">
      <c r="A5127" s="27">
        <v>1997</v>
      </c>
      <c r="B5127" s="27" t="s">
        <v>1651</v>
      </c>
      <c r="C5127" s="27" t="s">
        <v>676</v>
      </c>
      <c r="D5127" s="27" t="s">
        <v>901</v>
      </c>
      <c r="E5127" s="27" t="s">
        <v>833</v>
      </c>
      <c r="F5127" s="28">
        <v>35706</v>
      </c>
      <c r="G5127" s="29">
        <v>0.70138888888888884</v>
      </c>
      <c r="H5127" s="28">
        <v>35706</v>
      </c>
      <c r="I5127" s="29">
        <v>0.75694444444444453</v>
      </c>
      <c r="J5127" s="27" t="s">
        <v>889</v>
      </c>
      <c r="K5127" s="27">
        <v>0</v>
      </c>
      <c r="L5127" s="27">
        <v>2</v>
      </c>
      <c r="M5127" s="27">
        <v>2</v>
      </c>
      <c r="N5127" s="27" t="s">
        <v>882</v>
      </c>
      <c r="O5127" s="30">
        <v>201800301</v>
      </c>
      <c r="P5127" s="22"/>
      <c r="Q5127" s="22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9"/>
    </row>
    <row r="5128" spans="1:29" x14ac:dyDescent="0.25">
      <c r="A5128" s="27">
        <v>1997</v>
      </c>
      <c r="B5128" s="27" t="s">
        <v>5031</v>
      </c>
      <c r="C5128" s="27" t="s">
        <v>674</v>
      </c>
      <c r="D5128" s="27" t="s">
        <v>1248</v>
      </c>
      <c r="E5128" s="27" t="s">
        <v>5032</v>
      </c>
      <c r="F5128" s="28">
        <v>35706</v>
      </c>
      <c r="G5128" s="29">
        <v>0.71527777777777779</v>
      </c>
      <c r="H5128" s="28">
        <v>35706</v>
      </c>
      <c r="I5128" s="29">
        <v>0.79861111111111116</v>
      </c>
      <c r="J5128" s="27" t="s">
        <v>889</v>
      </c>
      <c r="K5128" s="27">
        <v>0</v>
      </c>
      <c r="L5128" s="27">
        <v>0.5</v>
      </c>
      <c r="M5128" s="27">
        <v>0.5</v>
      </c>
      <c r="N5128" s="27" t="s">
        <v>882</v>
      </c>
      <c r="O5128" s="30">
        <v>201709304</v>
      </c>
      <c r="P5128" s="22"/>
      <c r="Q5128" s="22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9"/>
    </row>
    <row r="5129" spans="1:29" x14ac:dyDescent="0.25">
      <c r="A5129" s="27">
        <v>1997</v>
      </c>
      <c r="B5129" s="27" t="s">
        <v>5021</v>
      </c>
      <c r="C5129" s="27" t="s">
        <v>674</v>
      </c>
      <c r="D5129" s="27" t="s">
        <v>1248</v>
      </c>
      <c r="E5129" s="27" t="s">
        <v>4359</v>
      </c>
      <c r="F5129" s="28">
        <v>35706</v>
      </c>
      <c r="G5129" s="29">
        <v>0.71875</v>
      </c>
      <c r="H5129" s="28">
        <v>35706</v>
      </c>
      <c r="I5129" s="29">
        <v>0.76388888888888884</v>
      </c>
      <c r="J5129" s="27" t="s">
        <v>889</v>
      </c>
      <c r="K5129" s="27">
        <v>0</v>
      </c>
      <c r="L5129" s="27">
        <v>0.2</v>
      </c>
      <c r="M5129" s="27">
        <v>0.2</v>
      </c>
      <c r="N5129" s="27" t="s">
        <v>882</v>
      </c>
      <c r="O5129" s="30">
        <v>201906014</v>
      </c>
      <c r="P5129" s="22"/>
      <c r="Q5129" s="22"/>
      <c r="R5129" s="16"/>
      <c r="S5129" s="16"/>
      <c r="T5129" s="16"/>
      <c r="U5129" s="16"/>
      <c r="V5129" s="16"/>
      <c r="W5129" s="16"/>
      <c r="X5129" s="16"/>
      <c r="Y5129" s="16"/>
      <c r="Z5129" s="16"/>
      <c r="AA5129" s="16"/>
      <c r="AB5129" s="16"/>
      <c r="AC5129" s="19"/>
    </row>
    <row r="5130" spans="1:29" x14ac:dyDescent="0.25">
      <c r="A5130" s="27">
        <v>1997</v>
      </c>
      <c r="B5130" s="27" t="s">
        <v>1663</v>
      </c>
      <c r="C5130" s="27" t="s">
        <v>676</v>
      </c>
      <c r="D5130" s="27" t="s">
        <v>901</v>
      </c>
      <c r="E5130" s="27" t="s">
        <v>1664</v>
      </c>
      <c r="F5130" s="28">
        <v>35706</v>
      </c>
      <c r="G5130" s="29">
        <v>0.76736111111111116</v>
      </c>
      <c r="H5130" s="28">
        <v>35706</v>
      </c>
      <c r="I5130" s="29">
        <v>0.83680555555555547</v>
      </c>
      <c r="J5130" s="27" t="s">
        <v>889</v>
      </c>
      <c r="K5130" s="27">
        <v>0</v>
      </c>
      <c r="L5130" s="27">
        <v>0.02</v>
      </c>
      <c r="M5130" s="27">
        <v>0.02</v>
      </c>
      <c r="N5130" s="27" t="s">
        <v>882</v>
      </c>
      <c r="O5130" s="30">
        <v>202000707</v>
      </c>
      <c r="P5130" s="22"/>
      <c r="Q5130" s="22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9"/>
    </row>
    <row r="5131" spans="1:29" x14ac:dyDescent="0.25">
      <c r="A5131" s="27">
        <v>1997</v>
      </c>
      <c r="B5131" s="27" t="s">
        <v>5029</v>
      </c>
      <c r="C5131" s="27" t="s">
        <v>674</v>
      </c>
      <c r="D5131" s="27" t="s">
        <v>4037</v>
      </c>
      <c r="E5131" s="27" t="s">
        <v>4538</v>
      </c>
      <c r="F5131" s="28">
        <v>35706</v>
      </c>
      <c r="G5131" s="29">
        <v>0.77083333333333337</v>
      </c>
      <c r="H5131" s="28">
        <v>35706</v>
      </c>
      <c r="I5131" s="29">
        <v>0.82638888888888884</v>
      </c>
      <c r="J5131" s="27" t="s">
        <v>889</v>
      </c>
      <c r="K5131" s="27">
        <v>0</v>
      </c>
      <c r="L5131" s="27">
        <v>0.5</v>
      </c>
      <c r="M5131" s="27">
        <v>0.5</v>
      </c>
      <c r="N5131" s="27" t="s">
        <v>882</v>
      </c>
      <c r="O5131" s="30">
        <v>202007751</v>
      </c>
      <c r="P5131" s="22"/>
      <c r="Q5131" s="22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9"/>
    </row>
    <row r="5132" spans="1:29" x14ac:dyDescent="0.25">
      <c r="A5132" s="27">
        <v>1997</v>
      </c>
      <c r="B5132" s="27" t="s">
        <v>5026</v>
      </c>
      <c r="C5132" s="27" t="s">
        <v>674</v>
      </c>
      <c r="D5132" s="27" t="s">
        <v>3841</v>
      </c>
      <c r="E5132" s="27" t="s">
        <v>3925</v>
      </c>
      <c r="F5132" s="28">
        <v>35706</v>
      </c>
      <c r="G5132" s="29">
        <v>0.78194444444444444</v>
      </c>
      <c r="H5132" s="28">
        <v>35706</v>
      </c>
      <c r="I5132" s="29">
        <v>0.86458333333333337</v>
      </c>
      <c r="J5132" s="27" t="s">
        <v>889</v>
      </c>
      <c r="K5132" s="27">
        <v>0</v>
      </c>
      <c r="L5132" s="27">
        <v>0.1</v>
      </c>
      <c r="M5132" s="27">
        <v>0.1</v>
      </c>
      <c r="N5132" s="27" t="s">
        <v>882</v>
      </c>
      <c r="O5132" s="30">
        <v>202004891</v>
      </c>
      <c r="P5132" s="22"/>
      <c r="Q5132" s="22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9"/>
    </row>
    <row r="5133" spans="1:29" x14ac:dyDescent="0.25">
      <c r="A5133" s="27">
        <v>1997</v>
      </c>
      <c r="B5133" s="27" t="s">
        <v>5020</v>
      </c>
      <c r="C5133" s="27" t="s">
        <v>674</v>
      </c>
      <c r="D5133" s="27" t="s">
        <v>752</v>
      </c>
      <c r="E5133" s="27" t="s">
        <v>834</v>
      </c>
      <c r="F5133" s="28">
        <v>35706</v>
      </c>
      <c r="G5133" s="29">
        <v>0.79861111111111116</v>
      </c>
      <c r="H5133" s="28">
        <v>35706</v>
      </c>
      <c r="I5133" s="29">
        <v>0.83333333333333337</v>
      </c>
      <c r="J5133" s="27" t="s">
        <v>889</v>
      </c>
      <c r="K5133" s="27">
        <v>0</v>
      </c>
      <c r="L5133" s="27">
        <v>0.02</v>
      </c>
      <c r="M5133" s="27">
        <v>0.02</v>
      </c>
      <c r="N5133" s="27" t="s">
        <v>882</v>
      </c>
      <c r="O5133" s="30">
        <v>201806391</v>
      </c>
      <c r="P5133" s="22"/>
      <c r="Q5133" s="22"/>
      <c r="R5133" s="16"/>
      <c r="S5133" s="16"/>
      <c r="T5133" s="16"/>
      <c r="U5133" s="16"/>
      <c r="V5133" s="16"/>
      <c r="W5133" s="16"/>
      <c r="X5133" s="16"/>
      <c r="Y5133" s="16"/>
      <c r="Z5133" s="16"/>
      <c r="AA5133" s="16"/>
      <c r="AB5133" s="16"/>
      <c r="AC5133" s="19"/>
    </row>
    <row r="5134" spans="1:29" x14ac:dyDescent="0.25">
      <c r="A5134" s="27">
        <v>1997</v>
      </c>
      <c r="B5134" s="27" t="s">
        <v>1621</v>
      </c>
      <c r="C5134" s="27" t="s">
        <v>676</v>
      </c>
      <c r="D5134" s="27" t="s">
        <v>991</v>
      </c>
      <c r="E5134" s="27" t="s">
        <v>1622</v>
      </c>
      <c r="F5134" s="28">
        <v>35706</v>
      </c>
      <c r="G5134" s="29">
        <v>0.83680555555555547</v>
      </c>
      <c r="H5134" s="28">
        <v>35707</v>
      </c>
      <c r="I5134" s="29">
        <v>5.9027777777777783E-2</v>
      </c>
      <c r="J5134" s="27" t="s">
        <v>889</v>
      </c>
      <c r="K5134" s="27">
        <v>0</v>
      </c>
      <c r="L5134" s="27">
        <v>1</v>
      </c>
      <c r="M5134" s="27">
        <v>1</v>
      </c>
      <c r="N5134" s="27" t="s">
        <v>882</v>
      </c>
      <c r="O5134" s="30">
        <v>201900174</v>
      </c>
      <c r="P5134" s="22"/>
      <c r="Q5134" s="22"/>
      <c r="R5134" s="16"/>
      <c r="S5134" s="16"/>
      <c r="T5134" s="16"/>
      <c r="U5134" s="16"/>
      <c r="V5134" s="16"/>
      <c r="W5134" s="16"/>
      <c r="X5134" s="16"/>
      <c r="Y5134" s="16"/>
      <c r="Z5134" s="16"/>
      <c r="AA5134" s="16"/>
      <c r="AB5134" s="16"/>
      <c r="AC5134" s="19"/>
    </row>
    <row r="5135" spans="1:29" x14ac:dyDescent="0.25">
      <c r="A5135" s="27">
        <v>1997</v>
      </c>
      <c r="B5135" s="27" t="s">
        <v>1652</v>
      </c>
      <c r="C5135" s="27" t="s">
        <v>676</v>
      </c>
      <c r="D5135" s="27" t="s">
        <v>1004</v>
      </c>
      <c r="E5135" s="27" t="s">
        <v>1108</v>
      </c>
      <c r="F5135" s="28">
        <v>35706</v>
      </c>
      <c r="G5135" s="29">
        <v>0.86805555555555547</v>
      </c>
      <c r="H5135" s="28">
        <v>35706</v>
      </c>
      <c r="I5135" s="29">
        <v>0.89583333333333337</v>
      </c>
      <c r="J5135" s="27" t="s">
        <v>889</v>
      </c>
      <c r="K5135" s="27">
        <v>0</v>
      </c>
      <c r="L5135" s="27">
        <v>0.12</v>
      </c>
      <c r="M5135" s="27">
        <v>0.12</v>
      </c>
      <c r="N5135" s="27" t="s">
        <v>882</v>
      </c>
      <c r="O5135" s="30">
        <v>202005242</v>
      </c>
      <c r="P5135" s="22"/>
      <c r="Q5135" s="22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9"/>
    </row>
    <row r="5136" spans="1:29" x14ac:dyDescent="0.25">
      <c r="A5136" s="27">
        <v>1997</v>
      </c>
      <c r="B5136" s="27" t="s">
        <v>5034</v>
      </c>
      <c r="C5136" s="27" t="s">
        <v>674</v>
      </c>
      <c r="D5136" s="27" t="s">
        <v>3933</v>
      </c>
      <c r="E5136" s="27" t="s">
        <v>813</v>
      </c>
      <c r="F5136" s="28">
        <v>35706</v>
      </c>
      <c r="G5136" s="29">
        <v>0.86805555555555547</v>
      </c>
      <c r="H5136" s="28">
        <v>35706</v>
      </c>
      <c r="I5136" s="29">
        <v>0.92013888888888884</v>
      </c>
      <c r="J5136" s="27" t="s">
        <v>889</v>
      </c>
      <c r="K5136" s="27">
        <v>0</v>
      </c>
      <c r="L5136" s="27">
        <v>0.1</v>
      </c>
      <c r="M5136" s="27">
        <v>0.1</v>
      </c>
      <c r="N5136" s="27" t="s">
        <v>882</v>
      </c>
      <c r="O5136" s="30">
        <v>201704951</v>
      </c>
      <c r="P5136" s="22"/>
      <c r="Q5136" s="22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9"/>
    </row>
    <row r="5137" spans="1:29" x14ac:dyDescent="0.25">
      <c r="A5137" s="27">
        <v>1997</v>
      </c>
      <c r="B5137" s="27" t="s">
        <v>1661</v>
      </c>
      <c r="C5137" s="27" t="s">
        <v>676</v>
      </c>
      <c r="D5137" s="27" t="s">
        <v>991</v>
      </c>
      <c r="E5137" s="27" t="s">
        <v>1124</v>
      </c>
      <c r="F5137" s="28">
        <v>35706</v>
      </c>
      <c r="G5137" s="29">
        <v>0.875</v>
      </c>
      <c r="H5137" s="28">
        <v>35707</v>
      </c>
      <c r="I5137" s="29">
        <v>3.125E-2</v>
      </c>
      <c r="J5137" s="27" t="s">
        <v>889</v>
      </c>
      <c r="K5137" s="27">
        <v>0</v>
      </c>
      <c r="L5137" s="27">
        <v>1</v>
      </c>
      <c r="M5137" s="27">
        <v>1</v>
      </c>
      <c r="N5137" s="27" t="s">
        <v>882</v>
      </c>
      <c r="O5137" s="30">
        <v>202004343</v>
      </c>
      <c r="P5137" s="22"/>
      <c r="Q5137" s="22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9"/>
    </row>
    <row r="5138" spans="1:29" x14ac:dyDescent="0.25">
      <c r="A5138" s="27">
        <v>1997</v>
      </c>
      <c r="B5138" s="27" t="s">
        <v>5027</v>
      </c>
      <c r="C5138" s="27" t="s">
        <v>674</v>
      </c>
      <c r="D5138" s="27" t="s">
        <v>1248</v>
      </c>
      <c r="E5138" s="27" t="s">
        <v>5028</v>
      </c>
      <c r="F5138" s="28">
        <v>35707</v>
      </c>
      <c r="G5138" s="29">
        <v>2.0833333333333332E-2</v>
      </c>
      <c r="H5138" s="28">
        <v>35707</v>
      </c>
      <c r="I5138" s="29">
        <v>5.9027777777777783E-2</v>
      </c>
      <c r="J5138" s="27" t="s">
        <v>889</v>
      </c>
      <c r="K5138" s="27">
        <v>0</v>
      </c>
      <c r="L5138" s="27">
        <v>0.05</v>
      </c>
      <c r="M5138" s="27">
        <v>0.05</v>
      </c>
      <c r="N5138" s="27" t="s">
        <v>882</v>
      </c>
      <c r="O5138" s="30">
        <v>201704599</v>
      </c>
      <c r="P5138" s="22"/>
      <c r="Q5138" s="22"/>
      <c r="R5138" s="16"/>
      <c r="S5138" s="16"/>
      <c r="T5138" s="16"/>
      <c r="U5138" s="16"/>
      <c r="V5138" s="16"/>
      <c r="W5138" s="16"/>
      <c r="X5138" s="16"/>
      <c r="Y5138" s="16"/>
      <c r="Z5138" s="16"/>
      <c r="AA5138" s="16"/>
      <c r="AB5138" s="16"/>
      <c r="AC5138" s="19"/>
    </row>
    <row r="5139" spans="1:29" x14ac:dyDescent="0.25">
      <c r="A5139" s="27">
        <v>1997</v>
      </c>
      <c r="B5139" s="27" t="s">
        <v>5027</v>
      </c>
      <c r="C5139" s="27" t="s">
        <v>674</v>
      </c>
      <c r="D5139" s="27" t="s">
        <v>1248</v>
      </c>
      <c r="E5139" s="27" t="s">
        <v>5028</v>
      </c>
      <c r="F5139" s="28">
        <v>35707</v>
      </c>
      <c r="G5139" s="29">
        <v>0.11805555555555557</v>
      </c>
      <c r="H5139" s="28">
        <v>35707</v>
      </c>
      <c r="I5139" s="29">
        <v>0.1423611111111111</v>
      </c>
      <c r="J5139" s="27" t="s">
        <v>889</v>
      </c>
      <c r="K5139" s="27">
        <v>0</v>
      </c>
      <c r="L5139" s="27">
        <v>0.05</v>
      </c>
      <c r="M5139" s="27">
        <v>0.05</v>
      </c>
      <c r="N5139" s="27" t="s">
        <v>882</v>
      </c>
      <c r="O5139" s="30">
        <v>201807575</v>
      </c>
      <c r="P5139" s="22"/>
      <c r="Q5139" s="22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9"/>
    </row>
    <row r="5140" spans="1:29" x14ac:dyDescent="0.25">
      <c r="A5140" s="27">
        <v>1997</v>
      </c>
      <c r="B5140" s="27" t="s">
        <v>1639</v>
      </c>
      <c r="C5140" s="27" t="s">
        <v>676</v>
      </c>
      <c r="D5140" s="27" t="s">
        <v>1004</v>
      </c>
      <c r="E5140" s="27" t="s">
        <v>855</v>
      </c>
      <c r="F5140" s="28">
        <v>35707</v>
      </c>
      <c r="G5140" s="29">
        <v>0.18402777777777779</v>
      </c>
      <c r="H5140" s="28">
        <v>35707</v>
      </c>
      <c r="I5140" s="29">
        <v>0.21527777777777779</v>
      </c>
      <c r="J5140" s="27" t="s">
        <v>889</v>
      </c>
      <c r="K5140" s="27">
        <v>0</v>
      </c>
      <c r="L5140" s="27">
        <v>0.04</v>
      </c>
      <c r="M5140" s="27">
        <v>0.04</v>
      </c>
      <c r="N5140" s="27" t="s">
        <v>882</v>
      </c>
      <c r="O5140" s="30">
        <v>201907058</v>
      </c>
      <c r="P5140" s="22"/>
      <c r="Q5140" s="22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9"/>
    </row>
    <row r="5141" spans="1:29" x14ac:dyDescent="0.25">
      <c r="A5141" s="27">
        <v>1997</v>
      </c>
      <c r="B5141" s="27" t="s">
        <v>5024</v>
      </c>
      <c r="C5141" s="27" t="s">
        <v>674</v>
      </c>
      <c r="D5141" s="27" t="s">
        <v>3841</v>
      </c>
      <c r="E5141" s="27" t="s">
        <v>4073</v>
      </c>
      <c r="F5141" s="28">
        <v>35707</v>
      </c>
      <c r="G5141" s="29">
        <v>0.28125</v>
      </c>
      <c r="H5141" s="28">
        <v>35707</v>
      </c>
      <c r="I5141" s="29">
        <v>0.3263888888888889</v>
      </c>
      <c r="J5141" s="27" t="s">
        <v>889</v>
      </c>
      <c r="K5141" s="27">
        <v>0</v>
      </c>
      <c r="L5141" s="27">
        <v>0.1</v>
      </c>
      <c r="M5141" s="27">
        <v>0.1</v>
      </c>
      <c r="N5141" s="27" t="s">
        <v>882</v>
      </c>
      <c r="O5141" s="30">
        <v>202101913</v>
      </c>
      <c r="P5141" s="22"/>
      <c r="Q5141" s="22"/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9"/>
    </row>
    <row r="5142" spans="1:29" x14ac:dyDescent="0.25">
      <c r="A5142" s="27">
        <v>1997</v>
      </c>
      <c r="B5142" s="27" t="s">
        <v>1644</v>
      </c>
      <c r="C5142" s="27" t="s">
        <v>676</v>
      </c>
      <c r="D5142" s="27" t="s">
        <v>914</v>
      </c>
      <c r="E5142" s="27" t="s">
        <v>1645</v>
      </c>
      <c r="F5142" s="28">
        <v>35707</v>
      </c>
      <c r="G5142" s="29">
        <v>0.34375</v>
      </c>
      <c r="H5142" s="28">
        <v>35707</v>
      </c>
      <c r="I5142" s="29">
        <v>0.4513888888888889</v>
      </c>
      <c r="J5142" s="27" t="s">
        <v>889</v>
      </c>
      <c r="K5142" s="27">
        <v>1</v>
      </c>
      <c r="L5142" s="27">
        <v>0</v>
      </c>
      <c r="M5142" s="27">
        <v>1</v>
      </c>
      <c r="N5142" s="27" t="s">
        <v>882</v>
      </c>
      <c r="O5142" s="30">
        <v>201909929</v>
      </c>
      <c r="P5142" s="22"/>
      <c r="Q5142" s="22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9"/>
    </row>
    <row r="5143" spans="1:29" x14ac:dyDescent="0.25">
      <c r="A5143" s="27">
        <v>1997</v>
      </c>
      <c r="B5143" s="27" t="s">
        <v>1795</v>
      </c>
      <c r="C5143" s="27" t="s">
        <v>676</v>
      </c>
      <c r="D5143" s="27" t="s">
        <v>914</v>
      </c>
      <c r="E5143" s="27" t="s">
        <v>1796</v>
      </c>
      <c r="F5143" s="28">
        <v>35707</v>
      </c>
      <c r="G5143" s="29">
        <v>0.4513888888888889</v>
      </c>
      <c r="H5143" s="28">
        <v>35707</v>
      </c>
      <c r="I5143" s="29">
        <v>0.51736111111111105</v>
      </c>
      <c r="J5143" s="27" t="s">
        <v>889</v>
      </c>
      <c r="K5143" s="27">
        <v>5</v>
      </c>
      <c r="L5143" s="27">
        <v>0</v>
      </c>
      <c r="M5143" s="27">
        <v>5</v>
      </c>
      <c r="N5143" s="27" t="s">
        <v>882</v>
      </c>
      <c r="O5143" s="30">
        <v>202008397</v>
      </c>
      <c r="P5143" s="22"/>
      <c r="Q5143" s="22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9"/>
    </row>
    <row r="5144" spans="1:29" x14ac:dyDescent="0.25">
      <c r="A5144" s="27">
        <v>1997</v>
      </c>
      <c r="B5144" s="27" t="s">
        <v>1635</v>
      </c>
      <c r="C5144" s="27" t="s">
        <v>676</v>
      </c>
      <c r="D5144" s="27" t="s">
        <v>901</v>
      </c>
      <c r="E5144" s="27" t="s">
        <v>1636</v>
      </c>
      <c r="F5144" s="28">
        <v>35707</v>
      </c>
      <c r="G5144" s="29">
        <v>0.47638888888888892</v>
      </c>
      <c r="H5144" s="28">
        <v>35707</v>
      </c>
      <c r="I5144" s="29">
        <v>0.62222222222222223</v>
      </c>
      <c r="J5144" s="27" t="s">
        <v>889</v>
      </c>
      <c r="K5144" s="27">
        <v>0</v>
      </c>
      <c r="L5144" s="27">
        <v>0.7</v>
      </c>
      <c r="M5144" s="27">
        <v>0.7</v>
      </c>
      <c r="N5144" s="27" t="s">
        <v>882</v>
      </c>
      <c r="O5144" s="30">
        <v>201508216</v>
      </c>
      <c r="P5144" s="22"/>
      <c r="Q5144" s="22"/>
      <c r="R5144" s="16"/>
      <c r="S5144" s="16"/>
      <c r="T5144" s="16"/>
      <c r="U5144" s="16"/>
      <c r="V5144" s="16"/>
      <c r="W5144" s="16"/>
      <c r="X5144" s="16"/>
      <c r="Y5144" s="16"/>
      <c r="Z5144" s="16"/>
      <c r="AA5144" s="16"/>
      <c r="AB5144" s="16"/>
      <c r="AC5144" s="19"/>
    </row>
    <row r="5145" spans="1:29" x14ac:dyDescent="0.25">
      <c r="A5145" s="27">
        <v>1997</v>
      </c>
      <c r="B5145" s="27" t="s">
        <v>1640</v>
      </c>
      <c r="C5145" s="27" t="s">
        <v>676</v>
      </c>
      <c r="D5145" s="27" t="s">
        <v>887</v>
      </c>
      <c r="E5145" s="27" t="s">
        <v>1641</v>
      </c>
      <c r="F5145" s="28">
        <v>35707</v>
      </c>
      <c r="G5145" s="29">
        <v>0.5083333333333333</v>
      </c>
      <c r="H5145" s="28">
        <v>35707</v>
      </c>
      <c r="I5145" s="29">
        <v>0.5625</v>
      </c>
      <c r="J5145" s="27" t="s">
        <v>889</v>
      </c>
      <c r="K5145" s="27">
        <v>0</v>
      </c>
      <c r="L5145" s="27">
        <v>0.1</v>
      </c>
      <c r="M5145" s="27">
        <v>0.1</v>
      </c>
      <c r="N5145" s="27" t="s">
        <v>882</v>
      </c>
      <c r="O5145" s="30">
        <v>202005285</v>
      </c>
      <c r="P5145" s="22"/>
      <c r="Q5145" s="22"/>
      <c r="R5145" s="16"/>
      <c r="S5145" s="16"/>
      <c r="T5145" s="16"/>
      <c r="U5145" s="16"/>
      <c r="V5145" s="16"/>
      <c r="W5145" s="16"/>
      <c r="X5145" s="16"/>
      <c r="Y5145" s="16"/>
      <c r="Z5145" s="16"/>
      <c r="AA5145" s="16"/>
      <c r="AB5145" s="16"/>
      <c r="AC5145" s="19"/>
    </row>
    <row r="5146" spans="1:29" x14ac:dyDescent="0.25">
      <c r="A5146" s="27">
        <v>1997</v>
      </c>
      <c r="B5146" s="27" t="s">
        <v>1652</v>
      </c>
      <c r="C5146" s="27" t="s">
        <v>676</v>
      </c>
      <c r="D5146" s="27" t="s">
        <v>1004</v>
      </c>
      <c r="E5146" s="27" t="s">
        <v>1108</v>
      </c>
      <c r="F5146" s="28">
        <v>35707</v>
      </c>
      <c r="G5146" s="29">
        <v>0.52430555555555558</v>
      </c>
      <c r="H5146" s="28">
        <v>35707</v>
      </c>
      <c r="I5146" s="29">
        <v>0.55208333333333337</v>
      </c>
      <c r="J5146" s="27" t="s">
        <v>889</v>
      </c>
      <c r="K5146" s="27">
        <v>0</v>
      </c>
      <c r="L5146" s="27">
        <v>0.02</v>
      </c>
      <c r="M5146" s="27">
        <v>0.02</v>
      </c>
      <c r="N5146" s="27" t="s">
        <v>882</v>
      </c>
      <c r="O5146" s="30">
        <v>201404947</v>
      </c>
      <c r="P5146" s="22"/>
      <c r="Q5146" s="22"/>
      <c r="R5146" s="16"/>
      <c r="S5146" s="16"/>
      <c r="T5146" s="16"/>
      <c r="U5146" s="16"/>
      <c r="V5146" s="16"/>
      <c r="W5146" s="16"/>
      <c r="X5146" s="16"/>
      <c r="Y5146" s="16"/>
      <c r="Z5146" s="16"/>
      <c r="AA5146" s="16"/>
      <c r="AB5146" s="16"/>
      <c r="AC5146" s="19"/>
    </row>
    <row r="5147" spans="1:29" x14ac:dyDescent="0.25">
      <c r="A5147" s="27">
        <v>1997</v>
      </c>
      <c r="B5147" s="27" t="s">
        <v>1646</v>
      </c>
      <c r="C5147" s="27" t="s">
        <v>676</v>
      </c>
      <c r="D5147" s="27" t="s">
        <v>925</v>
      </c>
      <c r="E5147" s="27" t="s">
        <v>1539</v>
      </c>
      <c r="F5147" s="28">
        <v>35707</v>
      </c>
      <c r="G5147" s="29">
        <v>0.53472222222222221</v>
      </c>
      <c r="H5147" s="28">
        <v>35707</v>
      </c>
      <c r="I5147" s="29">
        <v>0.60416666666666663</v>
      </c>
      <c r="J5147" s="27" t="s">
        <v>889</v>
      </c>
      <c r="K5147" s="27">
        <v>0</v>
      </c>
      <c r="L5147" s="27">
        <v>0.01</v>
      </c>
      <c r="M5147" s="27">
        <v>0.01</v>
      </c>
      <c r="N5147" s="27" t="s">
        <v>882</v>
      </c>
      <c r="O5147" s="30">
        <v>202008866</v>
      </c>
      <c r="P5147" s="22"/>
      <c r="Q5147" s="22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9"/>
    </row>
    <row r="5148" spans="1:29" x14ac:dyDescent="0.25">
      <c r="A5148" s="27">
        <v>1997</v>
      </c>
      <c r="B5148" s="27" t="s">
        <v>5016</v>
      </c>
      <c r="C5148" s="27" t="s">
        <v>674</v>
      </c>
      <c r="D5148" s="27" t="s">
        <v>752</v>
      </c>
      <c r="E5148" s="27" t="s">
        <v>4328</v>
      </c>
      <c r="F5148" s="28">
        <v>35707</v>
      </c>
      <c r="G5148" s="29">
        <v>0.55208333333333337</v>
      </c>
      <c r="H5148" s="28">
        <v>35707</v>
      </c>
      <c r="I5148" s="29">
        <v>0.60069444444444442</v>
      </c>
      <c r="J5148" s="27" t="s">
        <v>889</v>
      </c>
      <c r="K5148" s="27">
        <v>0</v>
      </c>
      <c r="L5148" s="27">
        <v>0.03</v>
      </c>
      <c r="M5148" s="27">
        <v>0.03</v>
      </c>
      <c r="N5148" s="27" t="s">
        <v>882</v>
      </c>
      <c r="O5148" s="30">
        <v>201402718</v>
      </c>
      <c r="P5148" s="22"/>
      <c r="Q5148" s="22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9"/>
    </row>
    <row r="5149" spans="1:29" x14ac:dyDescent="0.25">
      <c r="A5149" s="27">
        <v>1997</v>
      </c>
      <c r="B5149" s="27" t="s">
        <v>1633</v>
      </c>
      <c r="C5149" s="27" t="s">
        <v>676</v>
      </c>
      <c r="D5149" s="27" t="s">
        <v>914</v>
      </c>
      <c r="E5149" s="27" t="s">
        <v>1634</v>
      </c>
      <c r="F5149" s="28">
        <v>35707</v>
      </c>
      <c r="G5149" s="29">
        <v>0.58680555555555558</v>
      </c>
      <c r="H5149" s="28">
        <v>35707</v>
      </c>
      <c r="I5149" s="29">
        <v>0.73263888888888884</v>
      </c>
      <c r="J5149" s="27" t="s">
        <v>889</v>
      </c>
      <c r="K5149" s="27">
        <v>2</v>
      </c>
      <c r="L5149" s="27">
        <v>0</v>
      </c>
      <c r="M5149" s="27">
        <v>2</v>
      </c>
      <c r="N5149" s="27" t="s">
        <v>882</v>
      </c>
      <c r="O5149" s="30">
        <v>201705494</v>
      </c>
      <c r="P5149" s="22"/>
      <c r="Q5149" s="22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9"/>
    </row>
    <row r="5150" spans="1:29" x14ac:dyDescent="0.25">
      <c r="A5150" s="27">
        <v>1997</v>
      </c>
      <c r="B5150" s="27" t="s">
        <v>5029</v>
      </c>
      <c r="C5150" s="27" t="s">
        <v>674</v>
      </c>
      <c r="D5150" s="27" t="s">
        <v>4037</v>
      </c>
      <c r="E5150" s="27" t="s">
        <v>4538</v>
      </c>
      <c r="F5150" s="28">
        <v>35707</v>
      </c>
      <c r="G5150" s="29">
        <v>0.60833333333333328</v>
      </c>
      <c r="H5150" s="28">
        <v>35707</v>
      </c>
      <c r="I5150" s="29">
        <v>0.65625</v>
      </c>
      <c r="J5150" s="27" t="s">
        <v>889</v>
      </c>
      <c r="K5150" s="27">
        <v>0</v>
      </c>
      <c r="L5150" s="27">
        <v>0.05</v>
      </c>
      <c r="M5150" s="27">
        <v>0.05</v>
      </c>
      <c r="N5150" s="27" t="s">
        <v>882</v>
      </c>
      <c r="O5150" s="30">
        <v>202008094</v>
      </c>
      <c r="P5150" s="22"/>
      <c r="Q5150" s="22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9"/>
    </row>
    <row r="5151" spans="1:29" x14ac:dyDescent="0.25">
      <c r="A5151" s="27">
        <v>1997</v>
      </c>
      <c r="B5151" s="27" t="s">
        <v>5011</v>
      </c>
      <c r="C5151" s="27" t="s">
        <v>674</v>
      </c>
      <c r="D5151" s="27" t="s">
        <v>1248</v>
      </c>
      <c r="E5151" s="27" t="s">
        <v>4359</v>
      </c>
      <c r="F5151" s="28">
        <v>35707</v>
      </c>
      <c r="G5151" s="29">
        <v>0.63888888888888895</v>
      </c>
      <c r="H5151" s="28">
        <v>35707</v>
      </c>
      <c r="I5151" s="29">
        <v>0.67708333333333337</v>
      </c>
      <c r="J5151" s="27" t="s">
        <v>889</v>
      </c>
      <c r="K5151" s="27">
        <v>0</v>
      </c>
      <c r="L5151" s="27">
        <v>0.3</v>
      </c>
      <c r="M5151" s="27">
        <v>0.3</v>
      </c>
      <c r="N5151" s="27" t="s">
        <v>882</v>
      </c>
      <c r="O5151" s="30">
        <v>201306340</v>
      </c>
      <c r="P5151" s="22"/>
      <c r="Q5151" s="22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9"/>
    </row>
    <row r="5152" spans="1:29" x14ac:dyDescent="0.25">
      <c r="A5152" s="27">
        <v>1997</v>
      </c>
      <c r="B5152" s="27" t="s">
        <v>5079</v>
      </c>
      <c r="C5152" s="27" t="s">
        <v>674</v>
      </c>
      <c r="D5152" s="27" t="s">
        <v>3859</v>
      </c>
      <c r="E5152" s="27" t="s">
        <v>3859</v>
      </c>
      <c r="F5152" s="28">
        <v>35707</v>
      </c>
      <c r="G5152" s="29">
        <v>0.66666666666666663</v>
      </c>
      <c r="H5152" s="28">
        <v>35707</v>
      </c>
      <c r="I5152" s="29">
        <v>0.70486111111111116</v>
      </c>
      <c r="J5152" s="27" t="s">
        <v>889</v>
      </c>
      <c r="K5152" s="27">
        <v>0</v>
      </c>
      <c r="L5152" s="27">
        <v>0.1</v>
      </c>
      <c r="M5152" s="27">
        <v>0.1</v>
      </c>
      <c r="N5152" s="27" t="s">
        <v>882</v>
      </c>
      <c r="O5152" s="30">
        <v>202103369</v>
      </c>
      <c r="P5152" s="22"/>
      <c r="Q5152" s="22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9"/>
    </row>
    <row r="5153" spans="1:29" x14ac:dyDescent="0.25">
      <c r="A5153" s="27">
        <v>1997</v>
      </c>
      <c r="B5153" s="27" t="s">
        <v>1661</v>
      </c>
      <c r="C5153" s="27" t="s">
        <v>676</v>
      </c>
      <c r="D5153" s="27" t="s">
        <v>991</v>
      </c>
      <c r="E5153" s="27" t="s">
        <v>1124</v>
      </c>
      <c r="F5153" s="28">
        <v>35707</v>
      </c>
      <c r="G5153" s="29">
        <v>0.67013888888888884</v>
      </c>
      <c r="H5153" s="28">
        <v>35707</v>
      </c>
      <c r="I5153" s="29">
        <v>0.875</v>
      </c>
      <c r="J5153" s="27" t="s">
        <v>889</v>
      </c>
      <c r="K5153" s="27">
        <v>0</v>
      </c>
      <c r="L5153" s="27">
        <v>5</v>
      </c>
      <c r="M5153" s="27">
        <v>5</v>
      </c>
      <c r="N5153" s="27" t="s">
        <v>882</v>
      </c>
      <c r="O5153" s="30">
        <v>202006814</v>
      </c>
      <c r="P5153" s="22"/>
      <c r="Q5153" s="22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9"/>
    </row>
    <row r="5154" spans="1:29" x14ac:dyDescent="0.25">
      <c r="A5154" s="27">
        <v>1997</v>
      </c>
      <c r="B5154" s="27" t="s">
        <v>1638</v>
      </c>
      <c r="C5154" s="27" t="s">
        <v>676</v>
      </c>
      <c r="D5154" s="27" t="s">
        <v>1004</v>
      </c>
      <c r="E5154" s="27" t="s">
        <v>1474</v>
      </c>
      <c r="F5154" s="28">
        <v>35707</v>
      </c>
      <c r="G5154" s="29">
        <v>0.67708333333333337</v>
      </c>
      <c r="H5154" s="28">
        <v>35708</v>
      </c>
      <c r="I5154" s="29">
        <v>1.0416666666666666E-2</v>
      </c>
      <c r="J5154" s="27" t="s">
        <v>889</v>
      </c>
      <c r="K5154" s="27">
        <v>0.5</v>
      </c>
      <c r="L5154" s="27">
        <v>0.5</v>
      </c>
      <c r="M5154" s="27">
        <v>1</v>
      </c>
      <c r="N5154" s="27" t="s">
        <v>882</v>
      </c>
      <c r="O5154" s="30">
        <v>201806836</v>
      </c>
      <c r="P5154" s="22"/>
      <c r="Q5154" s="22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9"/>
    </row>
    <row r="5155" spans="1:29" x14ac:dyDescent="0.25">
      <c r="A5155" s="27">
        <v>1997</v>
      </c>
      <c r="B5155" s="27" t="s">
        <v>5025</v>
      </c>
      <c r="C5155" s="27" t="s">
        <v>674</v>
      </c>
      <c r="D5155" s="27" t="s">
        <v>853</v>
      </c>
      <c r="E5155" s="27" t="s">
        <v>4204</v>
      </c>
      <c r="F5155" s="28">
        <v>35707</v>
      </c>
      <c r="G5155" s="29">
        <v>0.69097222222222221</v>
      </c>
      <c r="H5155" s="28">
        <v>35707</v>
      </c>
      <c r="I5155" s="29">
        <v>0.75</v>
      </c>
      <c r="J5155" s="27" t="s">
        <v>889</v>
      </c>
      <c r="K5155" s="27">
        <v>0</v>
      </c>
      <c r="L5155" s="27">
        <v>0.1</v>
      </c>
      <c r="M5155" s="27">
        <v>0.1</v>
      </c>
      <c r="N5155" s="27" t="s">
        <v>882</v>
      </c>
      <c r="O5155" s="30">
        <v>201904493</v>
      </c>
      <c r="P5155" s="22"/>
      <c r="Q5155" s="22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9"/>
    </row>
    <row r="5156" spans="1:29" x14ac:dyDescent="0.25">
      <c r="A5156" s="27">
        <v>1997</v>
      </c>
      <c r="B5156" s="27" t="s">
        <v>1647</v>
      </c>
      <c r="C5156" s="27" t="s">
        <v>676</v>
      </c>
      <c r="D5156" s="27" t="s">
        <v>930</v>
      </c>
      <c r="E5156" s="27" t="s">
        <v>1528</v>
      </c>
      <c r="F5156" s="28">
        <v>35707</v>
      </c>
      <c r="G5156" s="29">
        <v>0.69791666666666663</v>
      </c>
      <c r="H5156" s="28">
        <v>35707</v>
      </c>
      <c r="I5156" s="29">
        <v>0.75694444444444453</v>
      </c>
      <c r="J5156" s="27" t="s">
        <v>889</v>
      </c>
      <c r="K5156" s="27">
        <v>0</v>
      </c>
      <c r="L5156" s="27">
        <v>0.15</v>
      </c>
      <c r="M5156" s="27">
        <v>0.15</v>
      </c>
      <c r="N5156" s="27" t="s">
        <v>882</v>
      </c>
      <c r="O5156" s="30">
        <v>202007375</v>
      </c>
      <c r="P5156" s="22"/>
      <c r="Q5156" s="22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9"/>
    </row>
    <row r="5157" spans="1:29" x14ac:dyDescent="0.25">
      <c r="A5157" s="27">
        <v>1997</v>
      </c>
      <c r="B5157" s="27" t="s">
        <v>5014</v>
      </c>
      <c r="C5157" s="27" t="s">
        <v>674</v>
      </c>
      <c r="D5157" s="27" t="s">
        <v>752</v>
      </c>
      <c r="E5157" s="27" t="s">
        <v>5015</v>
      </c>
      <c r="F5157" s="28">
        <v>35707</v>
      </c>
      <c r="G5157" s="29">
        <v>0.71250000000000002</v>
      </c>
      <c r="H5157" s="28">
        <v>35707</v>
      </c>
      <c r="I5157" s="29">
        <v>0.76388888888888884</v>
      </c>
      <c r="J5157" s="27" t="s">
        <v>889</v>
      </c>
      <c r="K5157" s="27">
        <v>0</v>
      </c>
      <c r="L5157" s="27">
        <v>0.1</v>
      </c>
      <c r="M5157" s="27">
        <v>0.1</v>
      </c>
      <c r="N5157" s="27" t="s">
        <v>882</v>
      </c>
      <c r="O5157" s="30">
        <v>202008127</v>
      </c>
      <c r="P5157" s="22"/>
      <c r="Q5157" s="22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9"/>
    </row>
    <row r="5158" spans="1:29" x14ac:dyDescent="0.25">
      <c r="A5158" s="27">
        <v>1997</v>
      </c>
      <c r="B5158" s="27" t="s">
        <v>5019</v>
      </c>
      <c r="C5158" s="27" t="s">
        <v>674</v>
      </c>
      <c r="D5158" s="27" t="s">
        <v>3939</v>
      </c>
      <c r="E5158" s="27" t="s">
        <v>3940</v>
      </c>
      <c r="F5158" s="28">
        <v>35707</v>
      </c>
      <c r="G5158" s="29">
        <v>0.74305555555555547</v>
      </c>
      <c r="H5158" s="28">
        <v>35707</v>
      </c>
      <c r="I5158" s="29">
        <v>0.78819444444444453</v>
      </c>
      <c r="J5158" s="27" t="s">
        <v>889</v>
      </c>
      <c r="K5158" s="27">
        <v>0</v>
      </c>
      <c r="L5158" s="27">
        <v>0.06</v>
      </c>
      <c r="M5158" s="27">
        <v>0.06</v>
      </c>
      <c r="N5158" s="27" t="s">
        <v>882</v>
      </c>
      <c r="O5158" s="30">
        <v>201805273</v>
      </c>
      <c r="P5158" s="22"/>
      <c r="Q5158" s="22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9"/>
    </row>
    <row r="5159" spans="1:29" x14ac:dyDescent="0.25">
      <c r="A5159" s="27">
        <v>1997</v>
      </c>
      <c r="B5159" s="27" t="s">
        <v>1633</v>
      </c>
      <c r="C5159" s="27" t="s">
        <v>676</v>
      </c>
      <c r="D5159" s="27" t="s">
        <v>914</v>
      </c>
      <c r="E5159" s="27" t="s">
        <v>1634</v>
      </c>
      <c r="F5159" s="28">
        <v>35707</v>
      </c>
      <c r="G5159" s="29">
        <v>0.78472222222222221</v>
      </c>
      <c r="H5159" s="28">
        <v>35708</v>
      </c>
      <c r="I5159" s="29">
        <v>6.25E-2</v>
      </c>
      <c r="J5159" s="27" t="s">
        <v>889</v>
      </c>
      <c r="K5159" s="27">
        <v>5</v>
      </c>
      <c r="L5159" s="27">
        <v>0</v>
      </c>
      <c r="M5159" s="27">
        <v>5</v>
      </c>
      <c r="N5159" s="27" t="s">
        <v>882</v>
      </c>
      <c r="O5159" s="30">
        <v>201905130</v>
      </c>
      <c r="P5159" s="22"/>
      <c r="Q5159" s="22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9"/>
    </row>
    <row r="5160" spans="1:29" x14ac:dyDescent="0.25">
      <c r="A5160" s="27">
        <v>1997</v>
      </c>
      <c r="B5160" s="27" t="s">
        <v>1623</v>
      </c>
      <c r="C5160" s="27" t="s">
        <v>676</v>
      </c>
      <c r="D5160" s="27" t="s">
        <v>914</v>
      </c>
      <c r="E5160" s="27" t="s">
        <v>692</v>
      </c>
      <c r="F5160" s="28">
        <v>35707</v>
      </c>
      <c r="G5160" s="29">
        <v>0.79166666666666663</v>
      </c>
      <c r="H5160" s="28">
        <v>35707</v>
      </c>
      <c r="I5160" s="29">
        <v>0.89930555555555547</v>
      </c>
      <c r="J5160" s="27" t="s">
        <v>889</v>
      </c>
      <c r="K5160" s="27">
        <v>0</v>
      </c>
      <c r="L5160" s="27">
        <v>0.3</v>
      </c>
      <c r="M5160" s="27">
        <v>0.3</v>
      </c>
      <c r="N5160" s="27" t="s">
        <v>882</v>
      </c>
      <c r="O5160" s="30">
        <v>201704335</v>
      </c>
      <c r="P5160" s="22"/>
      <c r="Q5160" s="22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9"/>
    </row>
    <row r="5161" spans="1:29" x14ac:dyDescent="0.25">
      <c r="A5161" s="27">
        <v>1997</v>
      </c>
      <c r="B5161" s="27" t="s">
        <v>1624</v>
      </c>
      <c r="C5161" s="27" t="s">
        <v>676</v>
      </c>
      <c r="D5161" s="27" t="s">
        <v>1004</v>
      </c>
      <c r="E5161" s="27" t="s">
        <v>1625</v>
      </c>
      <c r="F5161" s="28">
        <v>35707</v>
      </c>
      <c r="G5161" s="29">
        <v>0.79513888888888884</v>
      </c>
      <c r="H5161" s="28">
        <v>35708</v>
      </c>
      <c r="I5161" s="29">
        <v>2.0833333333333332E-2</v>
      </c>
      <c r="J5161" s="27" t="s">
        <v>889</v>
      </c>
      <c r="K5161" s="27">
        <v>0</v>
      </c>
      <c r="L5161" s="27">
        <v>0.5</v>
      </c>
      <c r="M5161" s="27">
        <v>0.5</v>
      </c>
      <c r="N5161" s="27" t="s">
        <v>882</v>
      </c>
      <c r="O5161" s="30">
        <v>202008581</v>
      </c>
      <c r="P5161" s="22"/>
      <c r="Q5161" s="22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9"/>
    </row>
    <row r="5162" spans="1:29" x14ac:dyDescent="0.25">
      <c r="A5162" s="27">
        <v>1997</v>
      </c>
      <c r="B5162" s="27" t="s">
        <v>1630</v>
      </c>
      <c r="C5162" s="27" t="s">
        <v>676</v>
      </c>
      <c r="D5162" s="27" t="s">
        <v>1004</v>
      </c>
      <c r="E5162" s="27" t="s">
        <v>754</v>
      </c>
      <c r="F5162" s="28">
        <v>35707</v>
      </c>
      <c r="G5162" s="29">
        <v>0.80208333333333337</v>
      </c>
      <c r="H5162" s="28">
        <v>35707</v>
      </c>
      <c r="I5162" s="29">
        <v>0.94444444444444453</v>
      </c>
      <c r="J5162" s="27" t="s">
        <v>889</v>
      </c>
      <c r="K5162" s="27">
        <v>1</v>
      </c>
      <c r="L5162" s="27">
        <v>0</v>
      </c>
      <c r="M5162" s="27">
        <v>1</v>
      </c>
      <c r="N5162" s="27" t="s">
        <v>882</v>
      </c>
      <c r="O5162" s="30">
        <v>201906116</v>
      </c>
      <c r="P5162" s="22"/>
      <c r="Q5162" s="22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9"/>
    </row>
    <row r="5163" spans="1:29" x14ac:dyDescent="0.25">
      <c r="A5163" s="27">
        <v>1997</v>
      </c>
      <c r="B5163" s="27" t="s">
        <v>5023</v>
      </c>
      <c r="C5163" s="27" t="s">
        <v>674</v>
      </c>
      <c r="D5163" s="27" t="s">
        <v>3841</v>
      </c>
      <c r="E5163" s="27" t="s">
        <v>3937</v>
      </c>
      <c r="F5163" s="28">
        <v>35707</v>
      </c>
      <c r="G5163" s="29">
        <v>0.82638888888888884</v>
      </c>
      <c r="H5163" s="28">
        <v>35707</v>
      </c>
      <c r="I5163" s="29">
        <v>0.86111111111111116</v>
      </c>
      <c r="J5163" s="27" t="s">
        <v>889</v>
      </c>
      <c r="K5163" s="27">
        <v>0</v>
      </c>
      <c r="L5163" s="27">
        <v>0.02</v>
      </c>
      <c r="M5163" s="27">
        <v>0.02</v>
      </c>
      <c r="N5163" s="27" t="s">
        <v>882</v>
      </c>
      <c r="O5163" s="30">
        <v>202007323</v>
      </c>
      <c r="P5163" s="22"/>
      <c r="Q5163" s="22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9"/>
    </row>
    <row r="5164" spans="1:29" x14ac:dyDescent="0.25">
      <c r="A5164" s="27">
        <v>1997</v>
      </c>
      <c r="B5164" s="27" t="s">
        <v>5149</v>
      </c>
      <c r="C5164" s="27" t="s">
        <v>674</v>
      </c>
      <c r="D5164" s="27" t="s">
        <v>3841</v>
      </c>
      <c r="E5164" s="27" t="s">
        <v>4618</v>
      </c>
      <c r="F5164" s="28">
        <v>35707</v>
      </c>
      <c r="G5164" s="29">
        <v>0.83333333333333337</v>
      </c>
      <c r="H5164" s="28">
        <v>35707</v>
      </c>
      <c r="I5164" s="29">
        <v>0.91666666666666663</v>
      </c>
      <c r="J5164" s="27" t="s">
        <v>889</v>
      </c>
      <c r="K5164" s="27">
        <v>0</v>
      </c>
      <c r="L5164" s="27">
        <v>0.05</v>
      </c>
      <c r="M5164" s="27">
        <v>0.05</v>
      </c>
      <c r="N5164" s="27" t="s">
        <v>882</v>
      </c>
      <c r="O5164" s="30">
        <v>202005108</v>
      </c>
      <c r="P5164" s="22"/>
      <c r="Q5164" s="22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9"/>
    </row>
    <row r="5165" spans="1:29" x14ac:dyDescent="0.25">
      <c r="A5165" s="27">
        <v>1997</v>
      </c>
      <c r="B5165" s="27" t="s">
        <v>5162</v>
      </c>
      <c r="C5165" s="27" t="s">
        <v>674</v>
      </c>
      <c r="D5165" s="27" t="s">
        <v>4988</v>
      </c>
      <c r="E5165" s="27" t="s">
        <v>3953</v>
      </c>
      <c r="F5165" s="28">
        <v>35707</v>
      </c>
      <c r="G5165" s="29">
        <v>0.84375</v>
      </c>
      <c r="H5165" s="28">
        <v>35707</v>
      </c>
      <c r="I5165" s="29">
        <v>0.89583333333333337</v>
      </c>
      <c r="J5165" s="27" t="s">
        <v>889</v>
      </c>
      <c r="K5165" s="27">
        <v>0</v>
      </c>
      <c r="L5165" s="27">
        <v>0.1</v>
      </c>
      <c r="M5165" s="27">
        <v>0.1</v>
      </c>
      <c r="N5165" s="27" t="s">
        <v>882</v>
      </c>
      <c r="O5165" s="30">
        <v>201905034</v>
      </c>
      <c r="P5165" s="22"/>
      <c r="Q5165" s="22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9"/>
    </row>
    <row r="5166" spans="1:29" x14ac:dyDescent="0.25">
      <c r="A5166" s="27">
        <v>1997</v>
      </c>
      <c r="B5166" s="27" t="s">
        <v>5016</v>
      </c>
      <c r="C5166" s="27" t="s">
        <v>674</v>
      </c>
      <c r="D5166" s="27" t="s">
        <v>752</v>
      </c>
      <c r="E5166" s="27" t="s">
        <v>4328</v>
      </c>
      <c r="F5166" s="28">
        <v>35707</v>
      </c>
      <c r="G5166" s="29">
        <v>0.86805555555555547</v>
      </c>
      <c r="H5166" s="28">
        <v>35707</v>
      </c>
      <c r="I5166" s="29">
        <v>0.94444444444444453</v>
      </c>
      <c r="J5166" s="27" t="s">
        <v>889</v>
      </c>
      <c r="K5166" s="27">
        <v>0</v>
      </c>
      <c r="L5166" s="27">
        <v>0.1</v>
      </c>
      <c r="M5166" s="27">
        <v>0.1</v>
      </c>
      <c r="N5166" s="27" t="s">
        <v>882</v>
      </c>
      <c r="O5166" s="30">
        <v>202007568</v>
      </c>
      <c r="P5166" s="22"/>
      <c r="Q5166" s="22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9"/>
    </row>
    <row r="5167" spans="1:29" x14ac:dyDescent="0.25">
      <c r="A5167" s="27">
        <v>1997</v>
      </c>
      <c r="B5167" s="27" t="s">
        <v>1618</v>
      </c>
      <c r="C5167" s="27" t="s">
        <v>676</v>
      </c>
      <c r="D5167" s="27" t="s">
        <v>905</v>
      </c>
      <c r="E5167" s="27" t="s">
        <v>751</v>
      </c>
      <c r="F5167" s="28">
        <v>35707</v>
      </c>
      <c r="G5167" s="29">
        <v>0.94444444444444453</v>
      </c>
      <c r="H5167" s="28">
        <v>35708</v>
      </c>
      <c r="I5167" s="29">
        <v>6.9444444444444441E-3</v>
      </c>
      <c r="J5167" s="27" t="s">
        <v>889</v>
      </c>
      <c r="K5167" s="27">
        <v>0</v>
      </c>
      <c r="L5167" s="27">
        <v>0.05</v>
      </c>
      <c r="M5167" s="27">
        <v>0.05</v>
      </c>
      <c r="N5167" s="27" t="s">
        <v>882</v>
      </c>
      <c r="O5167" s="30">
        <v>201900573</v>
      </c>
      <c r="P5167" s="22"/>
      <c r="Q5167" s="22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9"/>
    </row>
    <row r="5168" spans="1:29" x14ac:dyDescent="0.25">
      <c r="A5168" s="27">
        <v>1997</v>
      </c>
      <c r="B5168" s="27" t="s">
        <v>1620</v>
      </c>
      <c r="C5168" s="27" t="s">
        <v>676</v>
      </c>
      <c r="D5168" s="27" t="s">
        <v>925</v>
      </c>
      <c r="E5168" s="27" t="s">
        <v>1539</v>
      </c>
      <c r="F5168" s="28">
        <v>35707</v>
      </c>
      <c r="G5168" s="29">
        <v>0.94791666666666663</v>
      </c>
      <c r="H5168" s="28">
        <v>35708</v>
      </c>
      <c r="I5168" s="29">
        <v>4.1666666666666664E-2</v>
      </c>
      <c r="J5168" s="27" t="s">
        <v>889</v>
      </c>
      <c r="K5168" s="27">
        <v>1</v>
      </c>
      <c r="L5168" s="27">
        <v>0</v>
      </c>
      <c r="M5168" s="27">
        <v>1</v>
      </c>
      <c r="N5168" s="27" t="s">
        <v>882</v>
      </c>
      <c r="O5168" s="30">
        <v>201907445</v>
      </c>
      <c r="P5168" s="22"/>
      <c r="Q5168" s="22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9"/>
    </row>
    <row r="5169" spans="1:29" x14ac:dyDescent="0.25">
      <c r="A5169" s="27">
        <v>1997</v>
      </c>
      <c r="B5169" s="27" t="s">
        <v>1619</v>
      </c>
      <c r="C5169" s="27" t="s">
        <v>676</v>
      </c>
      <c r="D5169" s="27" t="s">
        <v>893</v>
      </c>
      <c r="E5169" s="27" t="s">
        <v>782</v>
      </c>
      <c r="F5169" s="28">
        <v>35707</v>
      </c>
      <c r="G5169" s="29">
        <v>0.95833333333333337</v>
      </c>
      <c r="H5169" s="28">
        <v>35707</v>
      </c>
      <c r="I5169" s="29">
        <v>0.98958333333333337</v>
      </c>
      <c r="J5169" s="27" t="s">
        <v>889</v>
      </c>
      <c r="K5169" s="27">
        <v>0</v>
      </c>
      <c r="L5169" s="27">
        <v>0.01</v>
      </c>
      <c r="M5169" s="27">
        <v>0.01</v>
      </c>
      <c r="N5169" s="27" t="s">
        <v>882</v>
      </c>
      <c r="O5169" s="30">
        <v>202000140</v>
      </c>
      <c r="P5169" s="22"/>
      <c r="Q5169" s="22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9"/>
    </row>
    <row r="5170" spans="1:29" x14ac:dyDescent="0.25">
      <c r="A5170" s="27">
        <v>1997</v>
      </c>
      <c r="B5170" s="27" t="s">
        <v>5026</v>
      </c>
      <c r="C5170" s="27" t="s">
        <v>674</v>
      </c>
      <c r="D5170" s="27" t="s">
        <v>3841</v>
      </c>
      <c r="E5170" s="27" t="s">
        <v>3925</v>
      </c>
      <c r="F5170" s="28">
        <v>35707</v>
      </c>
      <c r="G5170" s="29">
        <v>0.98611111111111116</v>
      </c>
      <c r="H5170" s="28">
        <v>35708</v>
      </c>
      <c r="I5170" s="29">
        <v>5.5555555555555558E-3</v>
      </c>
      <c r="J5170" s="27" t="s">
        <v>889</v>
      </c>
      <c r="K5170" s="27">
        <v>0</v>
      </c>
      <c r="L5170" s="27">
        <v>0.15</v>
      </c>
      <c r="M5170" s="27">
        <v>0.15</v>
      </c>
      <c r="N5170" s="27" t="s">
        <v>882</v>
      </c>
      <c r="O5170" s="30">
        <v>201806392</v>
      </c>
      <c r="P5170" s="22"/>
      <c r="Q5170" s="22"/>
      <c r="R5170" s="16"/>
      <c r="S5170" s="16"/>
      <c r="T5170" s="16"/>
      <c r="U5170" s="16"/>
      <c r="V5170" s="16"/>
      <c r="W5170" s="16"/>
      <c r="X5170" s="16"/>
      <c r="Y5170" s="16"/>
      <c r="Z5170" s="16"/>
      <c r="AA5170" s="16"/>
      <c r="AB5170" s="16"/>
      <c r="AC5170" s="19"/>
    </row>
    <row r="5171" spans="1:29" x14ac:dyDescent="0.25">
      <c r="A5171" s="27">
        <v>1997</v>
      </c>
      <c r="B5171" s="27" t="s">
        <v>1637</v>
      </c>
      <c r="C5171" s="27" t="s">
        <v>676</v>
      </c>
      <c r="D5171" s="27" t="s">
        <v>914</v>
      </c>
      <c r="E5171" s="27" t="s">
        <v>837</v>
      </c>
      <c r="F5171" s="28">
        <v>35707</v>
      </c>
      <c r="G5171" s="29">
        <v>0.98958333333333337</v>
      </c>
      <c r="H5171" s="28">
        <v>35708</v>
      </c>
      <c r="I5171" s="29">
        <v>9.7222222222222224E-2</v>
      </c>
      <c r="J5171" s="27" t="s">
        <v>889</v>
      </c>
      <c r="K5171" s="27">
        <v>0</v>
      </c>
      <c r="L5171" s="27">
        <v>0.5</v>
      </c>
      <c r="M5171" s="27">
        <v>0.5</v>
      </c>
      <c r="N5171" s="27" t="s">
        <v>882</v>
      </c>
      <c r="O5171" s="30">
        <v>201907396</v>
      </c>
      <c r="P5171" s="22"/>
      <c r="Q5171" s="22"/>
      <c r="R5171" s="16"/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9"/>
    </row>
    <row r="5172" spans="1:29" x14ac:dyDescent="0.25">
      <c r="A5172" s="27">
        <v>1997</v>
      </c>
      <c r="B5172" s="27" t="s">
        <v>1626</v>
      </c>
      <c r="C5172" s="27" t="s">
        <v>676</v>
      </c>
      <c r="D5172" s="27" t="s">
        <v>914</v>
      </c>
      <c r="E5172" s="27" t="s">
        <v>1549</v>
      </c>
      <c r="F5172" s="28">
        <v>35708</v>
      </c>
      <c r="G5172" s="29">
        <v>0</v>
      </c>
      <c r="H5172" s="28">
        <v>35708</v>
      </c>
      <c r="I5172" s="29">
        <v>2.4305555555555556E-2</v>
      </c>
      <c r="J5172" s="27" t="s">
        <v>889</v>
      </c>
      <c r="K5172" s="27">
        <v>0</v>
      </c>
      <c r="L5172" s="27">
        <v>0.02</v>
      </c>
      <c r="M5172" s="27">
        <v>0.02</v>
      </c>
      <c r="N5172" s="27" t="s">
        <v>882</v>
      </c>
      <c r="O5172" s="30">
        <v>201805203</v>
      </c>
      <c r="P5172" s="22"/>
      <c r="Q5172" s="22"/>
      <c r="R5172" s="16"/>
      <c r="S5172" s="16"/>
      <c r="T5172" s="16"/>
      <c r="U5172" s="16"/>
      <c r="V5172" s="16"/>
      <c r="W5172" s="16"/>
      <c r="X5172" s="16"/>
      <c r="Y5172" s="16"/>
      <c r="Z5172" s="16"/>
      <c r="AA5172" s="16"/>
      <c r="AB5172" s="16"/>
      <c r="AC5172" s="19"/>
    </row>
    <row r="5173" spans="1:29" x14ac:dyDescent="0.25">
      <c r="A5173" s="27">
        <v>1997</v>
      </c>
      <c r="B5173" s="27" t="s">
        <v>5005</v>
      </c>
      <c r="C5173" s="27" t="s">
        <v>674</v>
      </c>
      <c r="D5173" s="27" t="s">
        <v>1248</v>
      </c>
      <c r="E5173" s="27" t="s">
        <v>4461</v>
      </c>
      <c r="F5173" s="28">
        <v>35708</v>
      </c>
      <c r="G5173" s="29">
        <v>1.0416666666666666E-2</v>
      </c>
      <c r="H5173" s="28">
        <v>35708</v>
      </c>
      <c r="I5173" s="29">
        <v>6.9444444444444434E-2</v>
      </c>
      <c r="J5173" s="27" t="s">
        <v>889</v>
      </c>
      <c r="K5173" s="27">
        <v>0</v>
      </c>
      <c r="L5173" s="27">
        <v>0.1</v>
      </c>
      <c r="M5173" s="27">
        <v>0.1</v>
      </c>
      <c r="N5173" s="27" t="s">
        <v>882</v>
      </c>
      <c r="O5173" s="30">
        <v>202005592</v>
      </c>
      <c r="P5173" s="22"/>
      <c r="Q5173" s="22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9"/>
    </row>
    <row r="5174" spans="1:29" x14ac:dyDescent="0.25">
      <c r="A5174" s="27">
        <v>1997</v>
      </c>
      <c r="B5174" s="27" t="s">
        <v>1633</v>
      </c>
      <c r="C5174" s="27" t="s">
        <v>676</v>
      </c>
      <c r="D5174" s="27" t="s">
        <v>914</v>
      </c>
      <c r="E5174" s="27" t="s">
        <v>1634</v>
      </c>
      <c r="F5174" s="28">
        <v>35708</v>
      </c>
      <c r="G5174" s="29">
        <v>2.7777777777777776E-2</v>
      </c>
      <c r="H5174" s="28">
        <v>35708</v>
      </c>
      <c r="I5174" s="29">
        <v>0.11458333333333333</v>
      </c>
      <c r="J5174" s="27" t="s">
        <v>889</v>
      </c>
      <c r="K5174" s="27">
        <v>0</v>
      </c>
      <c r="L5174" s="27">
        <v>0.05</v>
      </c>
      <c r="M5174" s="27">
        <v>0.05</v>
      </c>
      <c r="N5174" s="27" t="s">
        <v>882</v>
      </c>
      <c r="O5174" s="30">
        <v>202008107</v>
      </c>
      <c r="P5174" s="22"/>
      <c r="Q5174" s="22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9"/>
    </row>
    <row r="5175" spans="1:29" x14ac:dyDescent="0.25">
      <c r="A5175" s="27">
        <v>1997</v>
      </c>
      <c r="B5175" s="27" t="s">
        <v>5011</v>
      </c>
      <c r="C5175" s="27" t="s">
        <v>674</v>
      </c>
      <c r="D5175" s="27" t="s">
        <v>1248</v>
      </c>
      <c r="E5175" s="27" t="s">
        <v>4359</v>
      </c>
      <c r="F5175" s="28">
        <v>35708</v>
      </c>
      <c r="G5175" s="29">
        <v>4.5138888888888888E-2</v>
      </c>
      <c r="H5175" s="28">
        <v>35708</v>
      </c>
      <c r="I5175" s="29">
        <v>8.3333333333333329E-2</v>
      </c>
      <c r="J5175" s="27" t="s">
        <v>889</v>
      </c>
      <c r="K5175" s="27">
        <v>0</v>
      </c>
      <c r="L5175" s="27">
        <v>0.05</v>
      </c>
      <c r="M5175" s="27">
        <v>0.05</v>
      </c>
      <c r="N5175" s="27" t="s">
        <v>882</v>
      </c>
      <c r="O5175" s="30">
        <v>201806167</v>
      </c>
      <c r="P5175" s="22"/>
      <c r="Q5175" s="22"/>
      <c r="R5175" s="16"/>
      <c r="S5175" s="16"/>
      <c r="T5175" s="16"/>
      <c r="U5175" s="16"/>
      <c r="V5175" s="16"/>
      <c r="W5175" s="16"/>
      <c r="X5175" s="16"/>
      <c r="Y5175" s="16"/>
      <c r="Z5175" s="16"/>
      <c r="AA5175" s="16"/>
      <c r="AB5175" s="16"/>
      <c r="AC5175" s="19"/>
    </row>
    <row r="5176" spans="1:29" x14ac:dyDescent="0.25">
      <c r="A5176" s="27">
        <v>1997</v>
      </c>
      <c r="B5176" s="27" t="s">
        <v>5002</v>
      </c>
      <c r="C5176" s="27" t="s">
        <v>674</v>
      </c>
      <c r="D5176" s="27" t="s">
        <v>3841</v>
      </c>
      <c r="E5176" s="27" t="s">
        <v>3927</v>
      </c>
      <c r="F5176" s="28">
        <v>35708</v>
      </c>
      <c r="G5176" s="29">
        <v>0.25416666666666665</v>
      </c>
      <c r="H5176" s="28">
        <v>35708</v>
      </c>
      <c r="I5176" s="29">
        <v>0.32291666666666669</v>
      </c>
      <c r="J5176" s="27" t="s">
        <v>889</v>
      </c>
      <c r="K5176" s="27">
        <v>0</v>
      </c>
      <c r="L5176" s="27">
        <v>0.05</v>
      </c>
      <c r="M5176" s="27">
        <v>0.05</v>
      </c>
      <c r="N5176" s="27" t="s">
        <v>882</v>
      </c>
      <c r="O5176" s="30">
        <v>201806927</v>
      </c>
      <c r="P5176" s="22"/>
      <c r="Q5176" s="22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6"/>
      <c r="AB5176" s="16"/>
      <c r="AC5176" s="19"/>
    </row>
    <row r="5177" spans="1:29" x14ac:dyDescent="0.25">
      <c r="A5177" s="27">
        <v>1997</v>
      </c>
      <c r="B5177" s="27" t="s">
        <v>1613</v>
      </c>
      <c r="C5177" s="27" t="s">
        <v>676</v>
      </c>
      <c r="D5177" s="27" t="s">
        <v>901</v>
      </c>
      <c r="E5177" s="27" t="s">
        <v>1063</v>
      </c>
      <c r="F5177" s="28">
        <v>35708</v>
      </c>
      <c r="G5177" s="29">
        <v>0.26041666666666669</v>
      </c>
      <c r="H5177" s="28">
        <v>35708</v>
      </c>
      <c r="I5177" s="29">
        <v>0.36458333333333331</v>
      </c>
      <c r="J5177" s="27" t="s">
        <v>889</v>
      </c>
      <c r="K5177" s="27">
        <v>0.2</v>
      </c>
      <c r="L5177" s="27">
        <v>0</v>
      </c>
      <c r="M5177" s="27">
        <v>0.2</v>
      </c>
      <c r="N5177" s="27" t="s">
        <v>882</v>
      </c>
      <c r="O5177" s="30">
        <v>200904191</v>
      </c>
      <c r="P5177" s="22"/>
      <c r="Q5177" s="22"/>
      <c r="R5177" s="16"/>
      <c r="S5177" s="16"/>
      <c r="T5177" s="16"/>
      <c r="U5177" s="16"/>
      <c r="V5177" s="16"/>
      <c r="W5177" s="16"/>
      <c r="X5177" s="16"/>
      <c r="Y5177" s="16"/>
      <c r="Z5177" s="16"/>
      <c r="AA5177" s="16"/>
      <c r="AB5177" s="16"/>
      <c r="AC5177" s="19"/>
    </row>
    <row r="5178" spans="1:29" x14ac:dyDescent="0.25">
      <c r="A5178" s="27">
        <v>1997</v>
      </c>
      <c r="B5178" s="27" t="s">
        <v>1627</v>
      </c>
      <c r="C5178" s="27" t="s">
        <v>676</v>
      </c>
      <c r="D5178" s="27" t="s">
        <v>901</v>
      </c>
      <c r="E5178" s="27" t="s">
        <v>1524</v>
      </c>
      <c r="F5178" s="28">
        <v>35708</v>
      </c>
      <c r="G5178" s="29">
        <v>0.27083333333333331</v>
      </c>
      <c r="H5178" s="28">
        <v>35708</v>
      </c>
      <c r="I5178" s="29">
        <v>0.3125</v>
      </c>
      <c r="J5178" s="27" t="s">
        <v>889</v>
      </c>
      <c r="K5178" s="27">
        <v>0.15</v>
      </c>
      <c r="L5178" s="27">
        <v>0.15</v>
      </c>
      <c r="M5178" s="27">
        <v>0.3</v>
      </c>
      <c r="N5178" s="27" t="s">
        <v>882</v>
      </c>
      <c r="O5178" s="30">
        <v>202007028</v>
      </c>
      <c r="P5178" s="22"/>
      <c r="Q5178" s="22"/>
      <c r="R5178" s="16"/>
      <c r="S5178" s="16"/>
      <c r="T5178" s="16"/>
      <c r="U5178" s="16"/>
      <c r="V5178" s="16"/>
      <c r="W5178" s="16"/>
      <c r="X5178" s="16"/>
      <c r="Y5178" s="16"/>
      <c r="Z5178" s="16"/>
      <c r="AA5178" s="16"/>
      <c r="AB5178" s="16"/>
      <c r="AC5178" s="19"/>
    </row>
    <row r="5179" spans="1:29" x14ac:dyDescent="0.25">
      <c r="A5179" s="27">
        <v>1997</v>
      </c>
      <c r="B5179" s="27" t="s">
        <v>1630</v>
      </c>
      <c r="C5179" s="27" t="s">
        <v>676</v>
      </c>
      <c r="D5179" s="27" t="s">
        <v>1004</v>
      </c>
      <c r="E5179" s="27" t="s">
        <v>754</v>
      </c>
      <c r="F5179" s="28">
        <v>35708</v>
      </c>
      <c r="G5179" s="29">
        <v>0.46527777777777773</v>
      </c>
      <c r="H5179" s="28">
        <v>35708</v>
      </c>
      <c r="I5179" s="29">
        <v>0.5</v>
      </c>
      <c r="J5179" s="27" t="s">
        <v>889</v>
      </c>
      <c r="K5179" s="27">
        <v>0.5</v>
      </c>
      <c r="L5179" s="27">
        <v>0</v>
      </c>
      <c r="M5179" s="27">
        <v>0.5</v>
      </c>
      <c r="N5179" s="27" t="s">
        <v>882</v>
      </c>
      <c r="O5179" s="30">
        <v>201705971</v>
      </c>
      <c r="P5179" s="22"/>
      <c r="Q5179" s="22"/>
      <c r="R5179" s="16"/>
      <c r="S5179" s="16"/>
      <c r="T5179" s="16"/>
      <c r="U5179" s="16"/>
      <c r="V5179" s="16"/>
      <c r="W5179" s="16"/>
      <c r="X5179" s="16"/>
      <c r="Y5179" s="16"/>
      <c r="Z5179" s="16"/>
      <c r="AA5179" s="16"/>
      <c r="AB5179" s="16"/>
      <c r="AC5179" s="19"/>
    </row>
    <row r="5180" spans="1:29" x14ac:dyDescent="0.25">
      <c r="A5180" s="27">
        <v>1997</v>
      </c>
      <c r="B5180" s="27" t="s">
        <v>5004</v>
      </c>
      <c r="C5180" s="27" t="s">
        <v>674</v>
      </c>
      <c r="D5180" s="27" t="s">
        <v>853</v>
      </c>
      <c r="E5180" s="27" t="s">
        <v>3891</v>
      </c>
      <c r="F5180" s="28">
        <v>35708</v>
      </c>
      <c r="G5180" s="29">
        <v>0.59375</v>
      </c>
      <c r="H5180" s="28">
        <v>35708</v>
      </c>
      <c r="I5180" s="29">
        <v>0.75694444444444453</v>
      </c>
      <c r="J5180" s="27" t="s">
        <v>889</v>
      </c>
      <c r="K5180" s="27">
        <v>1</v>
      </c>
      <c r="L5180" s="27">
        <v>1</v>
      </c>
      <c r="M5180" s="27">
        <v>2</v>
      </c>
      <c r="N5180" s="27" t="s">
        <v>882</v>
      </c>
      <c r="O5180" s="30">
        <v>201704093</v>
      </c>
      <c r="P5180" s="22"/>
      <c r="Q5180" s="22"/>
      <c r="R5180" s="16"/>
      <c r="S5180" s="16"/>
      <c r="T5180" s="16"/>
      <c r="U5180" s="16"/>
      <c r="V5180" s="16"/>
      <c r="W5180" s="16"/>
      <c r="X5180" s="16"/>
      <c r="Y5180" s="16"/>
      <c r="Z5180" s="16"/>
      <c r="AA5180" s="16"/>
      <c r="AB5180" s="16"/>
      <c r="AC5180" s="19"/>
    </row>
    <row r="5181" spans="1:29" x14ac:dyDescent="0.25">
      <c r="A5181" s="27">
        <v>1997</v>
      </c>
      <c r="B5181" s="27" t="s">
        <v>1609</v>
      </c>
      <c r="C5181" s="27" t="s">
        <v>676</v>
      </c>
      <c r="D5181" s="27" t="s">
        <v>887</v>
      </c>
      <c r="E5181" s="27" t="s">
        <v>1610</v>
      </c>
      <c r="F5181" s="28">
        <v>35708</v>
      </c>
      <c r="G5181" s="29">
        <v>0.60069444444444442</v>
      </c>
      <c r="H5181" s="28">
        <v>35708</v>
      </c>
      <c r="I5181" s="29">
        <v>0.64236111111111105</v>
      </c>
      <c r="J5181" s="27" t="s">
        <v>889</v>
      </c>
      <c r="K5181" s="27">
        <v>0</v>
      </c>
      <c r="L5181" s="27">
        <v>0.05</v>
      </c>
      <c r="M5181" s="27">
        <v>0.05</v>
      </c>
      <c r="N5181" s="27" t="s">
        <v>882</v>
      </c>
      <c r="O5181" s="30">
        <v>201906235</v>
      </c>
      <c r="P5181" s="22"/>
      <c r="Q5181" s="22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9"/>
    </row>
    <row r="5182" spans="1:29" x14ac:dyDescent="0.25">
      <c r="A5182" s="27">
        <v>1997</v>
      </c>
      <c r="B5182" s="27" t="s">
        <v>1771</v>
      </c>
      <c r="C5182" s="27" t="s">
        <v>676</v>
      </c>
      <c r="D5182" s="27" t="s">
        <v>1004</v>
      </c>
      <c r="E5182" s="27" t="s">
        <v>849</v>
      </c>
      <c r="F5182" s="28">
        <v>35708</v>
      </c>
      <c r="G5182" s="29">
        <v>0.60416666666666663</v>
      </c>
      <c r="H5182" s="28">
        <v>35708</v>
      </c>
      <c r="I5182" s="29">
        <v>0.70138888888888884</v>
      </c>
      <c r="J5182" s="27" t="s">
        <v>889</v>
      </c>
      <c r="K5182" s="27">
        <v>0</v>
      </c>
      <c r="L5182" s="27">
        <v>0.7</v>
      </c>
      <c r="M5182" s="27">
        <v>0.7</v>
      </c>
      <c r="N5182" s="27" t="s">
        <v>882</v>
      </c>
      <c r="O5182" s="30">
        <v>201402718</v>
      </c>
      <c r="P5182" s="22"/>
      <c r="Q5182" s="22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9"/>
    </row>
    <row r="5183" spans="1:29" x14ac:dyDescent="0.25">
      <c r="A5183" s="27">
        <v>1997</v>
      </c>
      <c r="B5183" s="27" t="s">
        <v>5009</v>
      </c>
      <c r="C5183" s="27" t="s">
        <v>674</v>
      </c>
      <c r="D5183" s="27" t="s">
        <v>752</v>
      </c>
      <c r="E5183" s="27" t="s">
        <v>5010</v>
      </c>
      <c r="F5183" s="28">
        <v>35708</v>
      </c>
      <c r="G5183" s="29">
        <v>0.61111111111111105</v>
      </c>
      <c r="H5183" s="28">
        <v>35708</v>
      </c>
      <c r="I5183" s="29">
        <v>0.69097222222222221</v>
      </c>
      <c r="J5183" s="27" t="s">
        <v>889</v>
      </c>
      <c r="K5183" s="27">
        <v>0</v>
      </c>
      <c r="L5183" s="27">
        <v>0.15</v>
      </c>
      <c r="M5183" s="27">
        <v>0.15</v>
      </c>
      <c r="N5183" s="27" t="s">
        <v>882</v>
      </c>
      <c r="O5183" s="30">
        <v>202006094</v>
      </c>
      <c r="P5183" s="22"/>
      <c r="Q5183" s="22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9"/>
    </row>
    <row r="5184" spans="1:29" x14ac:dyDescent="0.25">
      <c r="A5184" s="27">
        <v>1997</v>
      </c>
      <c r="B5184" s="27" t="s">
        <v>1612</v>
      </c>
      <c r="C5184" s="27" t="s">
        <v>676</v>
      </c>
      <c r="D5184" s="27" t="s">
        <v>891</v>
      </c>
      <c r="E5184" s="27" t="s">
        <v>1050</v>
      </c>
      <c r="F5184" s="28">
        <v>35708</v>
      </c>
      <c r="G5184" s="29">
        <v>0.61944444444444446</v>
      </c>
      <c r="H5184" s="28">
        <v>35708</v>
      </c>
      <c r="I5184" s="29">
        <v>0.67708333333333337</v>
      </c>
      <c r="J5184" s="27" t="s">
        <v>889</v>
      </c>
      <c r="K5184" s="27">
        <v>0.1</v>
      </c>
      <c r="L5184" s="27">
        <v>0</v>
      </c>
      <c r="M5184" s="27">
        <v>0.1</v>
      </c>
      <c r="N5184" s="27" t="s">
        <v>882</v>
      </c>
      <c r="O5184" s="30">
        <v>202006533</v>
      </c>
      <c r="P5184" s="22"/>
      <c r="Q5184" s="22"/>
      <c r="R5184" s="16"/>
      <c r="S5184" s="16"/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9"/>
    </row>
    <row r="5185" spans="1:29" x14ac:dyDescent="0.25">
      <c r="A5185" s="27">
        <v>1997</v>
      </c>
      <c r="B5185" s="27" t="s">
        <v>1633</v>
      </c>
      <c r="C5185" s="27" t="s">
        <v>676</v>
      </c>
      <c r="D5185" s="27" t="s">
        <v>914</v>
      </c>
      <c r="E5185" s="27" t="s">
        <v>1634</v>
      </c>
      <c r="F5185" s="28">
        <v>35708</v>
      </c>
      <c r="G5185" s="29">
        <v>0.62152777777777779</v>
      </c>
      <c r="H5185" s="28">
        <v>35708</v>
      </c>
      <c r="I5185" s="29">
        <v>0.73958333333333337</v>
      </c>
      <c r="J5185" s="27" t="s">
        <v>889</v>
      </c>
      <c r="K5185" s="27">
        <v>1.5</v>
      </c>
      <c r="L5185" s="27">
        <v>0</v>
      </c>
      <c r="M5185" s="27">
        <v>1.5</v>
      </c>
      <c r="N5185" s="27" t="s">
        <v>882</v>
      </c>
      <c r="O5185" s="30">
        <v>202007031</v>
      </c>
      <c r="P5185" s="22"/>
      <c r="Q5185" s="22"/>
      <c r="R5185" s="16"/>
      <c r="S5185" s="16"/>
      <c r="T5185" s="16"/>
      <c r="U5185" s="16"/>
      <c r="V5185" s="16"/>
      <c r="W5185" s="16"/>
      <c r="X5185" s="16"/>
      <c r="Y5185" s="16"/>
      <c r="Z5185" s="16"/>
      <c r="AA5185" s="16"/>
      <c r="AB5185" s="16"/>
      <c r="AC5185" s="19"/>
    </row>
    <row r="5186" spans="1:29" x14ac:dyDescent="0.25">
      <c r="A5186" s="27">
        <v>1997</v>
      </c>
      <c r="B5186" s="27" t="s">
        <v>5000</v>
      </c>
      <c r="C5186" s="27" t="s">
        <v>674</v>
      </c>
      <c r="D5186" s="27" t="s">
        <v>802</v>
      </c>
      <c r="E5186" s="27" t="s">
        <v>3916</v>
      </c>
      <c r="F5186" s="28">
        <v>35708</v>
      </c>
      <c r="G5186" s="29">
        <v>0.62152777777777779</v>
      </c>
      <c r="H5186" s="28">
        <v>35708</v>
      </c>
      <c r="I5186" s="29">
        <v>0.64583333333333337</v>
      </c>
      <c r="J5186" s="27" t="s">
        <v>889</v>
      </c>
      <c r="K5186" s="27">
        <v>0</v>
      </c>
      <c r="L5186" s="27">
        <v>0.01</v>
      </c>
      <c r="M5186" s="27">
        <v>0.01</v>
      </c>
      <c r="N5186" s="27" t="s">
        <v>882</v>
      </c>
      <c r="O5186" s="30">
        <v>202000145</v>
      </c>
      <c r="P5186" s="22"/>
      <c r="Q5186" s="22"/>
      <c r="R5186" s="16"/>
      <c r="S5186" s="16"/>
      <c r="T5186" s="16"/>
      <c r="U5186" s="16"/>
      <c r="V5186" s="16"/>
      <c r="W5186" s="16"/>
      <c r="X5186" s="16"/>
      <c r="Y5186" s="16"/>
      <c r="Z5186" s="16"/>
      <c r="AA5186" s="16"/>
      <c r="AB5186" s="16"/>
      <c r="AC5186" s="19"/>
    </row>
    <row r="5187" spans="1:29" x14ac:dyDescent="0.25">
      <c r="A5187" s="27">
        <v>1997</v>
      </c>
      <c r="B5187" s="27" t="s">
        <v>1655</v>
      </c>
      <c r="C5187" s="27" t="s">
        <v>676</v>
      </c>
      <c r="D5187" s="27" t="s">
        <v>905</v>
      </c>
      <c r="E5187" s="27" t="s">
        <v>905</v>
      </c>
      <c r="F5187" s="28">
        <v>35708</v>
      </c>
      <c r="G5187" s="29">
        <v>0.625</v>
      </c>
      <c r="H5187" s="28">
        <v>35708</v>
      </c>
      <c r="I5187" s="29">
        <v>0.64236111111111105</v>
      </c>
      <c r="J5187" s="27" t="s">
        <v>889</v>
      </c>
      <c r="K5187" s="27">
        <v>0</v>
      </c>
      <c r="L5187" s="27">
        <v>0.02</v>
      </c>
      <c r="M5187" s="27">
        <v>0.02</v>
      </c>
      <c r="N5187" s="27" t="s">
        <v>882</v>
      </c>
      <c r="O5187" s="30">
        <v>201706898</v>
      </c>
      <c r="P5187" s="22"/>
      <c r="Q5187" s="22"/>
      <c r="R5187" s="16"/>
      <c r="S5187" s="16"/>
      <c r="T5187" s="16"/>
      <c r="U5187" s="16"/>
      <c r="V5187" s="16"/>
      <c r="W5187" s="16"/>
      <c r="X5187" s="16"/>
      <c r="Y5187" s="16"/>
      <c r="Z5187" s="16"/>
      <c r="AA5187" s="16"/>
      <c r="AB5187" s="16"/>
      <c r="AC5187" s="19"/>
    </row>
    <row r="5188" spans="1:29" x14ac:dyDescent="0.25">
      <c r="A5188" s="27">
        <v>1997</v>
      </c>
      <c r="B5188" s="27" t="s">
        <v>4999</v>
      </c>
      <c r="C5188" s="27" t="s">
        <v>674</v>
      </c>
      <c r="D5188" s="27" t="s">
        <v>3939</v>
      </c>
      <c r="E5188" s="27" t="s">
        <v>4232</v>
      </c>
      <c r="F5188" s="28">
        <v>35708</v>
      </c>
      <c r="G5188" s="29">
        <v>0.63541666666666663</v>
      </c>
      <c r="H5188" s="28">
        <v>35708</v>
      </c>
      <c r="I5188" s="29">
        <v>0.6875</v>
      </c>
      <c r="J5188" s="27" t="s">
        <v>889</v>
      </c>
      <c r="K5188" s="27">
        <v>0</v>
      </c>
      <c r="L5188" s="27">
        <v>0.3</v>
      </c>
      <c r="M5188" s="27">
        <v>0.3</v>
      </c>
      <c r="N5188" s="27" t="s">
        <v>882</v>
      </c>
      <c r="O5188" s="30">
        <v>201900564</v>
      </c>
      <c r="P5188" s="22"/>
      <c r="Q5188" s="22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9"/>
    </row>
    <row r="5189" spans="1:29" x14ac:dyDescent="0.25">
      <c r="A5189" s="27">
        <v>1997</v>
      </c>
      <c r="B5189" s="27" t="s">
        <v>1661</v>
      </c>
      <c r="C5189" s="27" t="s">
        <v>676</v>
      </c>
      <c r="D5189" s="27" t="s">
        <v>991</v>
      </c>
      <c r="E5189" s="27" t="s">
        <v>1124</v>
      </c>
      <c r="F5189" s="28">
        <v>35708</v>
      </c>
      <c r="G5189" s="29">
        <v>0.63888888888888895</v>
      </c>
      <c r="H5189" s="28">
        <v>35708</v>
      </c>
      <c r="I5189" s="29">
        <v>0.75</v>
      </c>
      <c r="J5189" s="27" t="s">
        <v>889</v>
      </c>
      <c r="K5189" s="27">
        <v>0</v>
      </c>
      <c r="L5189" s="27">
        <v>1</v>
      </c>
      <c r="M5189" s="27">
        <v>1</v>
      </c>
      <c r="N5189" s="27" t="s">
        <v>882</v>
      </c>
      <c r="O5189" s="30">
        <v>201709916</v>
      </c>
      <c r="P5189" s="22"/>
      <c r="Q5189" s="22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9"/>
    </row>
    <row r="5190" spans="1:29" x14ac:dyDescent="0.25">
      <c r="A5190" s="27">
        <v>1997</v>
      </c>
      <c r="B5190" s="27" t="s">
        <v>1630</v>
      </c>
      <c r="C5190" s="27" t="s">
        <v>676</v>
      </c>
      <c r="D5190" s="27" t="s">
        <v>1004</v>
      </c>
      <c r="E5190" s="27" t="s">
        <v>754</v>
      </c>
      <c r="F5190" s="28">
        <v>35708</v>
      </c>
      <c r="G5190" s="29">
        <v>0.69444444444444453</v>
      </c>
      <c r="H5190" s="28">
        <v>35708</v>
      </c>
      <c r="I5190" s="29">
        <v>0.74305555555555547</v>
      </c>
      <c r="J5190" s="27" t="s">
        <v>889</v>
      </c>
      <c r="K5190" s="27">
        <v>0</v>
      </c>
      <c r="L5190" s="27">
        <v>0.5</v>
      </c>
      <c r="M5190" s="27">
        <v>0.5</v>
      </c>
      <c r="N5190" s="27" t="s">
        <v>882</v>
      </c>
      <c r="O5190" s="30">
        <v>201504936</v>
      </c>
      <c r="P5190" s="22"/>
      <c r="Q5190" s="22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9"/>
    </row>
    <row r="5191" spans="1:29" x14ac:dyDescent="0.25">
      <c r="A5191" s="27">
        <v>1997</v>
      </c>
      <c r="B5191" s="27" t="s">
        <v>1614</v>
      </c>
      <c r="C5191" s="27" t="s">
        <v>676</v>
      </c>
      <c r="D5191" s="27" t="s">
        <v>887</v>
      </c>
      <c r="E5191" s="27" t="s">
        <v>858</v>
      </c>
      <c r="F5191" s="28">
        <v>35708</v>
      </c>
      <c r="G5191" s="29">
        <v>0.70833333333333337</v>
      </c>
      <c r="H5191" s="28">
        <v>35708</v>
      </c>
      <c r="I5191" s="29">
        <v>0.76736111111111116</v>
      </c>
      <c r="J5191" s="27" t="s">
        <v>889</v>
      </c>
      <c r="K5191" s="27">
        <v>0</v>
      </c>
      <c r="L5191" s="27">
        <v>0.15</v>
      </c>
      <c r="M5191" s="27">
        <v>0.15</v>
      </c>
      <c r="N5191" s="27" t="s">
        <v>882</v>
      </c>
      <c r="O5191" s="30">
        <v>201809896</v>
      </c>
      <c r="P5191" s="22"/>
      <c r="Q5191" s="22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9"/>
    </row>
    <row r="5192" spans="1:29" x14ac:dyDescent="0.25">
      <c r="A5192" s="27">
        <v>1997</v>
      </c>
      <c r="B5192" s="27" t="s">
        <v>5026</v>
      </c>
      <c r="C5192" s="27" t="s">
        <v>674</v>
      </c>
      <c r="D5192" s="27" t="s">
        <v>3841</v>
      </c>
      <c r="E5192" s="27" t="s">
        <v>3925</v>
      </c>
      <c r="F5192" s="28">
        <v>35708</v>
      </c>
      <c r="G5192" s="29">
        <v>0.71180555555555547</v>
      </c>
      <c r="H5192" s="28">
        <v>35708</v>
      </c>
      <c r="I5192" s="29">
        <v>0.77083333333333337</v>
      </c>
      <c r="J5192" s="27" t="s">
        <v>889</v>
      </c>
      <c r="K5192" s="27">
        <v>0</v>
      </c>
      <c r="L5192" s="27">
        <v>0.05</v>
      </c>
      <c r="M5192" s="27">
        <v>0.05</v>
      </c>
      <c r="N5192" s="27" t="s">
        <v>882</v>
      </c>
      <c r="O5192" s="30">
        <v>201706065</v>
      </c>
      <c r="P5192" s="22"/>
      <c r="Q5192" s="22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9"/>
    </row>
    <row r="5193" spans="1:29" x14ac:dyDescent="0.25">
      <c r="A5193" s="27">
        <v>1997</v>
      </c>
      <c r="B5193" s="27" t="s">
        <v>5009</v>
      </c>
      <c r="C5193" s="27" t="s">
        <v>674</v>
      </c>
      <c r="D5193" s="27" t="s">
        <v>752</v>
      </c>
      <c r="E5193" s="27" t="s">
        <v>5010</v>
      </c>
      <c r="F5193" s="28">
        <v>35708</v>
      </c>
      <c r="G5193" s="29">
        <v>0.73263888888888884</v>
      </c>
      <c r="H5193" s="28">
        <v>35708</v>
      </c>
      <c r="I5193" s="29">
        <v>0.77083333333333337</v>
      </c>
      <c r="J5193" s="27" t="s">
        <v>889</v>
      </c>
      <c r="K5193" s="27">
        <v>0</v>
      </c>
      <c r="L5193" s="27">
        <v>0.1</v>
      </c>
      <c r="M5193" s="27">
        <v>0.1</v>
      </c>
      <c r="N5193" s="27" t="s">
        <v>882</v>
      </c>
      <c r="O5193" s="30">
        <v>200703548</v>
      </c>
      <c r="P5193" s="22"/>
      <c r="Q5193" s="22"/>
      <c r="R5193" s="16"/>
      <c r="S5193" s="16"/>
      <c r="T5193" s="16"/>
      <c r="U5193" s="16"/>
      <c r="V5193" s="16"/>
      <c r="W5193" s="16"/>
      <c r="X5193" s="16"/>
      <c r="Y5193" s="16"/>
      <c r="Z5193" s="16"/>
      <c r="AA5193" s="16"/>
      <c r="AB5193" s="16"/>
      <c r="AC5193" s="19"/>
    </row>
    <row r="5194" spans="1:29" x14ac:dyDescent="0.25">
      <c r="A5194" s="27">
        <v>1997</v>
      </c>
      <c r="B5194" s="27" t="s">
        <v>5014</v>
      </c>
      <c r="C5194" s="27" t="s">
        <v>674</v>
      </c>
      <c r="D5194" s="27" t="s">
        <v>752</v>
      </c>
      <c r="E5194" s="27" t="s">
        <v>5015</v>
      </c>
      <c r="F5194" s="28">
        <v>35708</v>
      </c>
      <c r="G5194" s="29">
        <v>0.75</v>
      </c>
      <c r="H5194" s="28">
        <v>35708</v>
      </c>
      <c r="I5194" s="29">
        <v>0.82291666666666663</v>
      </c>
      <c r="J5194" s="27" t="s">
        <v>889</v>
      </c>
      <c r="K5194" s="27">
        <v>0</v>
      </c>
      <c r="L5194" s="27">
        <v>1</v>
      </c>
      <c r="M5194" s="27">
        <v>1</v>
      </c>
      <c r="N5194" s="27" t="s">
        <v>882</v>
      </c>
      <c r="O5194" s="30">
        <v>201807609</v>
      </c>
      <c r="P5194" s="22"/>
      <c r="Q5194" s="22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  <c r="AB5194" s="16"/>
      <c r="AC5194" s="19"/>
    </row>
    <row r="5195" spans="1:29" x14ac:dyDescent="0.25">
      <c r="A5195" s="27">
        <v>1997</v>
      </c>
      <c r="B5195" s="27" t="s">
        <v>1631</v>
      </c>
      <c r="C5195" s="27" t="s">
        <v>676</v>
      </c>
      <c r="D5195" s="27" t="s">
        <v>914</v>
      </c>
      <c r="E5195" s="27" t="s">
        <v>1050</v>
      </c>
      <c r="F5195" s="28">
        <v>35708</v>
      </c>
      <c r="G5195" s="29">
        <v>0.75347222222222221</v>
      </c>
      <c r="H5195" s="28">
        <v>35708</v>
      </c>
      <c r="I5195" s="29">
        <v>0.79166666666666663</v>
      </c>
      <c r="J5195" s="27" t="s">
        <v>889</v>
      </c>
      <c r="K5195" s="27">
        <v>0</v>
      </c>
      <c r="L5195" s="27">
        <v>0.01</v>
      </c>
      <c r="M5195" s="27">
        <v>0.01</v>
      </c>
      <c r="N5195" s="27" t="s">
        <v>882</v>
      </c>
      <c r="O5195" s="30">
        <v>202006923</v>
      </c>
      <c r="P5195" s="22"/>
      <c r="Q5195" s="22"/>
      <c r="R5195" s="16"/>
      <c r="S5195" s="16"/>
      <c r="T5195" s="16"/>
      <c r="U5195" s="16"/>
      <c r="V5195" s="16"/>
      <c r="W5195" s="16"/>
      <c r="X5195" s="16"/>
      <c r="Y5195" s="16"/>
      <c r="Z5195" s="16"/>
      <c r="AA5195" s="16"/>
      <c r="AB5195" s="16"/>
      <c r="AC5195" s="19"/>
    </row>
    <row r="5196" spans="1:29" x14ac:dyDescent="0.25">
      <c r="A5196" s="27">
        <v>1997</v>
      </c>
      <c r="B5196" s="27" t="s">
        <v>5002</v>
      </c>
      <c r="C5196" s="27" t="s">
        <v>674</v>
      </c>
      <c r="D5196" s="27" t="s">
        <v>3841</v>
      </c>
      <c r="E5196" s="27" t="s">
        <v>3927</v>
      </c>
      <c r="F5196" s="28">
        <v>35708</v>
      </c>
      <c r="G5196" s="29">
        <v>0.77083333333333337</v>
      </c>
      <c r="H5196" s="28">
        <v>35708</v>
      </c>
      <c r="I5196" s="29">
        <v>0.78125</v>
      </c>
      <c r="J5196" s="27" t="s">
        <v>889</v>
      </c>
      <c r="K5196" s="27">
        <v>0</v>
      </c>
      <c r="L5196" s="27">
        <v>0.01</v>
      </c>
      <c r="M5196" s="27">
        <v>0.01</v>
      </c>
      <c r="N5196" s="27" t="s">
        <v>882</v>
      </c>
      <c r="O5196" s="30">
        <v>201900181</v>
      </c>
      <c r="P5196" s="22"/>
      <c r="Q5196" s="22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9"/>
    </row>
    <row r="5197" spans="1:29" x14ac:dyDescent="0.25">
      <c r="A5197" s="27">
        <v>1997</v>
      </c>
      <c r="B5197" s="27" t="s">
        <v>5004</v>
      </c>
      <c r="C5197" s="27" t="s">
        <v>674</v>
      </c>
      <c r="D5197" s="27" t="s">
        <v>853</v>
      </c>
      <c r="E5197" s="27" t="s">
        <v>3891</v>
      </c>
      <c r="F5197" s="28">
        <v>35708</v>
      </c>
      <c r="G5197" s="29">
        <v>0.78125</v>
      </c>
      <c r="H5197" s="28">
        <v>35708</v>
      </c>
      <c r="I5197" s="29">
        <v>0.82291666666666663</v>
      </c>
      <c r="J5197" s="27" t="s">
        <v>889</v>
      </c>
      <c r="K5197" s="27">
        <v>0</v>
      </c>
      <c r="L5197" s="27">
        <v>0.05</v>
      </c>
      <c r="M5197" s="27">
        <v>0.05</v>
      </c>
      <c r="N5197" s="27" t="s">
        <v>882</v>
      </c>
      <c r="O5197" s="30">
        <v>201806340</v>
      </c>
      <c r="P5197" s="22"/>
      <c r="Q5197" s="22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9"/>
    </row>
    <row r="5198" spans="1:29" x14ac:dyDescent="0.25">
      <c r="A5198" s="27">
        <v>1997</v>
      </c>
      <c r="B5198" s="27" t="s">
        <v>1608</v>
      </c>
      <c r="C5198" s="27" t="s">
        <v>676</v>
      </c>
      <c r="D5198" s="27" t="s">
        <v>930</v>
      </c>
      <c r="E5198" s="27" t="s">
        <v>1528</v>
      </c>
      <c r="F5198" s="28">
        <v>35708</v>
      </c>
      <c r="G5198" s="29">
        <v>0.8125</v>
      </c>
      <c r="H5198" s="28">
        <v>35708</v>
      </c>
      <c r="I5198" s="29">
        <v>0.88888888888888884</v>
      </c>
      <c r="J5198" s="27" t="s">
        <v>889</v>
      </c>
      <c r="K5198" s="27">
        <v>0</v>
      </c>
      <c r="L5198" s="27">
        <v>0.05</v>
      </c>
      <c r="M5198" s="27">
        <v>0.05</v>
      </c>
      <c r="N5198" s="27" t="s">
        <v>882</v>
      </c>
      <c r="O5198" s="30">
        <v>201704560</v>
      </c>
      <c r="P5198" s="22"/>
      <c r="Q5198" s="22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9"/>
    </row>
    <row r="5199" spans="1:29" x14ac:dyDescent="0.25">
      <c r="A5199" s="27">
        <v>1997</v>
      </c>
      <c r="B5199" s="27" t="s">
        <v>5012</v>
      </c>
      <c r="C5199" s="27" t="s">
        <v>674</v>
      </c>
      <c r="D5199" s="27" t="s">
        <v>3933</v>
      </c>
      <c r="E5199" s="27" t="s">
        <v>5013</v>
      </c>
      <c r="F5199" s="28">
        <v>35708</v>
      </c>
      <c r="G5199" s="29">
        <v>0.82291666666666663</v>
      </c>
      <c r="H5199" s="28">
        <v>35708</v>
      </c>
      <c r="I5199" s="29">
        <v>0.84027777777777779</v>
      </c>
      <c r="J5199" s="27" t="s">
        <v>889</v>
      </c>
      <c r="K5199" s="27">
        <v>0</v>
      </c>
      <c r="L5199" s="27">
        <v>0.03</v>
      </c>
      <c r="M5199" s="27">
        <v>0.03</v>
      </c>
      <c r="N5199" s="27" t="s">
        <v>882</v>
      </c>
      <c r="O5199" s="30">
        <v>201706253</v>
      </c>
      <c r="P5199" s="22"/>
      <c r="Q5199" s="22"/>
      <c r="R5199" s="16"/>
      <c r="S5199" s="16"/>
      <c r="T5199" s="16"/>
      <c r="U5199" s="16"/>
      <c r="V5199" s="16"/>
      <c r="W5199" s="16"/>
      <c r="X5199" s="16"/>
      <c r="Y5199" s="16"/>
      <c r="Z5199" s="16"/>
      <c r="AA5199" s="16"/>
      <c r="AB5199" s="16"/>
      <c r="AC5199" s="19"/>
    </row>
    <row r="5200" spans="1:29" x14ac:dyDescent="0.25">
      <c r="A5200" s="27">
        <v>1997</v>
      </c>
      <c r="B5200" s="27" t="s">
        <v>5083</v>
      </c>
      <c r="C5200" s="27" t="s">
        <v>674</v>
      </c>
      <c r="D5200" s="27" t="s">
        <v>3933</v>
      </c>
      <c r="E5200" s="27" t="s">
        <v>4464</v>
      </c>
      <c r="F5200" s="28">
        <v>35708</v>
      </c>
      <c r="G5200" s="29">
        <v>0.82291666666666663</v>
      </c>
      <c r="H5200" s="28">
        <v>35708</v>
      </c>
      <c r="I5200" s="29">
        <v>0.87847222222222221</v>
      </c>
      <c r="J5200" s="27" t="s">
        <v>889</v>
      </c>
      <c r="K5200" s="27">
        <v>0</v>
      </c>
      <c r="L5200" s="27">
        <v>0.05</v>
      </c>
      <c r="M5200" s="27">
        <v>0.05</v>
      </c>
      <c r="N5200" s="27" t="s">
        <v>882</v>
      </c>
      <c r="O5200" s="30">
        <v>201706956</v>
      </c>
      <c r="P5200" s="22"/>
      <c r="Q5200" s="22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9"/>
    </row>
    <row r="5201" spans="1:29" x14ac:dyDescent="0.25">
      <c r="A5201" s="27">
        <v>1997</v>
      </c>
      <c r="B5201" s="27" t="s">
        <v>1613</v>
      </c>
      <c r="C5201" s="27" t="s">
        <v>676</v>
      </c>
      <c r="D5201" s="27" t="s">
        <v>901</v>
      </c>
      <c r="E5201" s="27" t="s">
        <v>1063</v>
      </c>
      <c r="F5201" s="28">
        <v>35708</v>
      </c>
      <c r="G5201" s="29">
        <v>0.82986111111111116</v>
      </c>
      <c r="H5201" s="28">
        <v>35708</v>
      </c>
      <c r="I5201" s="29">
        <v>0.91666666666666663</v>
      </c>
      <c r="J5201" s="27" t="s">
        <v>889</v>
      </c>
      <c r="K5201" s="27">
        <v>0.1</v>
      </c>
      <c r="L5201" s="27">
        <v>0</v>
      </c>
      <c r="M5201" s="27">
        <v>0.1</v>
      </c>
      <c r="N5201" s="27" t="s">
        <v>882</v>
      </c>
      <c r="O5201" s="30">
        <v>202007911</v>
      </c>
      <c r="P5201" s="22"/>
      <c r="Q5201" s="22"/>
      <c r="R5201" s="16"/>
      <c r="S5201" s="16"/>
      <c r="T5201" s="16"/>
      <c r="U5201" s="16"/>
      <c r="V5201" s="16"/>
      <c r="W5201" s="16"/>
      <c r="X5201" s="16"/>
      <c r="Y5201" s="16"/>
      <c r="Z5201" s="16"/>
      <c r="AA5201" s="16"/>
      <c r="AB5201" s="16"/>
      <c r="AC5201" s="19"/>
    </row>
    <row r="5202" spans="1:29" x14ac:dyDescent="0.25">
      <c r="A5202" s="27">
        <v>1997</v>
      </c>
      <c r="B5202" s="27" t="s">
        <v>1642</v>
      </c>
      <c r="C5202" s="27" t="s">
        <v>676</v>
      </c>
      <c r="D5202" s="27" t="s">
        <v>901</v>
      </c>
      <c r="E5202" s="27" t="s">
        <v>1643</v>
      </c>
      <c r="F5202" s="28">
        <v>35708</v>
      </c>
      <c r="G5202" s="29">
        <v>0.82986111111111116</v>
      </c>
      <c r="H5202" s="28">
        <v>35708</v>
      </c>
      <c r="I5202" s="29">
        <v>0.92013888888888884</v>
      </c>
      <c r="J5202" s="27" t="s">
        <v>889</v>
      </c>
      <c r="K5202" s="27">
        <v>0</v>
      </c>
      <c r="L5202" s="27">
        <v>0.5</v>
      </c>
      <c r="M5202" s="27">
        <v>0.5</v>
      </c>
      <c r="N5202" s="27" t="s">
        <v>882</v>
      </c>
      <c r="O5202" s="30">
        <v>201801012</v>
      </c>
      <c r="P5202" s="22"/>
      <c r="Q5202" s="22"/>
      <c r="R5202" s="16"/>
      <c r="S5202" s="16"/>
      <c r="T5202" s="16"/>
      <c r="U5202" s="16"/>
      <c r="V5202" s="16"/>
      <c r="W5202" s="16"/>
      <c r="X5202" s="16"/>
      <c r="Y5202" s="16"/>
      <c r="Z5202" s="16"/>
      <c r="AA5202" s="16"/>
      <c r="AB5202" s="16"/>
      <c r="AC5202" s="19"/>
    </row>
    <row r="5203" spans="1:29" x14ac:dyDescent="0.25">
      <c r="A5203" s="27">
        <v>1997</v>
      </c>
      <c r="B5203" s="27" t="s">
        <v>1626</v>
      </c>
      <c r="C5203" s="27" t="s">
        <v>676</v>
      </c>
      <c r="D5203" s="27" t="s">
        <v>914</v>
      </c>
      <c r="E5203" s="27" t="s">
        <v>1549</v>
      </c>
      <c r="F5203" s="28">
        <v>35708</v>
      </c>
      <c r="G5203" s="29">
        <v>0.85069444444444453</v>
      </c>
      <c r="H5203" s="28">
        <v>35708</v>
      </c>
      <c r="I5203" s="29">
        <v>0.90277777777777779</v>
      </c>
      <c r="J5203" s="27" t="s">
        <v>889</v>
      </c>
      <c r="K5203" s="27">
        <v>0.1</v>
      </c>
      <c r="L5203" s="27">
        <v>0.1</v>
      </c>
      <c r="M5203" s="27">
        <v>0.2</v>
      </c>
      <c r="N5203" s="27" t="s">
        <v>882</v>
      </c>
      <c r="O5203" s="30">
        <v>202004907</v>
      </c>
      <c r="P5203" s="22"/>
      <c r="Q5203" s="22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9"/>
    </row>
    <row r="5204" spans="1:29" x14ac:dyDescent="0.25">
      <c r="A5204" s="27">
        <v>1997</v>
      </c>
      <c r="B5204" s="27" t="s">
        <v>1604</v>
      </c>
      <c r="C5204" s="27" t="s">
        <v>676</v>
      </c>
      <c r="D5204" s="27" t="s">
        <v>898</v>
      </c>
      <c r="E5204" s="27" t="s">
        <v>1605</v>
      </c>
      <c r="F5204" s="28">
        <v>35708</v>
      </c>
      <c r="G5204" s="29">
        <v>0.92013888888888884</v>
      </c>
      <c r="H5204" s="28">
        <v>35708</v>
      </c>
      <c r="I5204" s="29">
        <v>0.95833333333333337</v>
      </c>
      <c r="J5204" s="27" t="s">
        <v>889</v>
      </c>
      <c r="K5204" s="27">
        <v>0</v>
      </c>
      <c r="L5204" s="27">
        <v>0.03</v>
      </c>
      <c r="M5204" s="27">
        <v>0.03</v>
      </c>
      <c r="N5204" s="27" t="s">
        <v>882</v>
      </c>
      <c r="O5204" s="30">
        <v>201704790</v>
      </c>
      <c r="P5204" s="22"/>
      <c r="Q5204" s="22"/>
      <c r="R5204" s="16"/>
      <c r="S5204" s="16"/>
      <c r="T5204" s="16"/>
      <c r="U5204" s="16"/>
      <c r="V5204" s="16"/>
      <c r="W5204" s="16"/>
      <c r="X5204" s="16"/>
      <c r="Y5204" s="16"/>
      <c r="Z5204" s="16"/>
      <c r="AA5204" s="16"/>
      <c r="AB5204" s="16"/>
      <c r="AC5204" s="19"/>
    </row>
    <row r="5205" spans="1:29" x14ac:dyDescent="0.25">
      <c r="A5205" s="27">
        <v>1997</v>
      </c>
      <c r="B5205" s="27" t="s">
        <v>1615</v>
      </c>
      <c r="C5205" s="27" t="s">
        <v>676</v>
      </c>
      <c r="D5205" s="27" t="s">
        <v>898</v>
      </c>
      <c r="E5205" s="27" t="s">
        <v>1616</v>
      </c>
      <c r="F5205" s="28">
        <v>35708</v>
      </c>
      <c r="G5205" s="29">
        <v>0.97222222222222221</v>
      </c>
      <c r="H5205" s="28">
        <v>35709</v>
      </c>
      <c r="I5205" s="29">
        <v>2.7777777777777776E-2</v>
      </c>
      <c r="J5205" s="27" t="s">
        <v>889</v>
      </c>
      <c r="K5205" s="27">
        <v>0</v>
      </c>
      <c r="L5205" s="27">
        <v>1</v>
      </c>
      <c r="M5205" s="27">
        <v>1</v>
      </c>
      <c r="N5205" s="27" t="s">
        <v>882</v>
      </c>
      <c r="O5205" s="30">
        <v>201908253</v>
      </c>
      <c r="P5205" s="22"/>
      <c r="Q5205" s="22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9"/>
    </row>
    <row r="5206" spans="1:29" x14ac:dyDescent="0.25">
      <c r="A5206" s="27">
        <v>1997</v>
      </c>
      <c r="B5206" s="27" t="s">
        <v>1615</v>
      </c>
      <c r="C5206" s="27" t="s">
        <v>676</v>
      </c>
      <c r="D5206" s="27" t="s">
        <v>898</v>
      </c>
      <c r="E5206" s="27" t="s">
        <v>1616</v>
      </c>
      <c r="F5206" s="28">
        <v>35709</v>
      </c>
      <c r="G5206" s="29">
        <v>0.11458333333333333</v>
      </c>
      <c r="H5206" s="28">
        <v>35709</v>
      </c>
      <c r="I5206" s="29">
        <v>0.15625</v>
      </c>
      <c r="J5206" s="27" t="s">
        <v>889</v>
      </c>
      <c r="K5206" s="27">
        <v>0</v>
      </c>
      <c r="L5206" s="27">
        <v>0.02</v>
      </c>
      <c r="M5206" s="27">
        <v>0.02</v>
      </c>
      <c r="N5206" s="27" t="s">
        <v>882</v>
      </c>
      <c r="O5206" s="30">
        <v>202006837</v>
      </c>
      <c r="P5206" s="22"/>
      <c r="Q5206" s="22"/>
      <c r="R5206" s="16"/>
      <c r="S5206" s="16"/>
      <c r="T5206" s="16"/>
      <c r="U5206" s="16"/>
      <c r="V5206" s="16"/>
      <c r="W5206" s="16"/>
      <c r="X5206" s="16"/>
      <c r="Y5206" s="16"/>
      <c r="Z5206" s="16"/>
      <c r="AA5206" s="16"/>
      <c r="AB5206" s="16"/>
      <c r="AC5206" s="19"/>
    </row>
    <row r="5207" spans="1:29" x14ac:dyDescent="0.25">
      <c r="A5207" s="27">
        <v>1997</v>
      </c>
      <c r="B5207" s="27" t="s">
        <v>4998</v>
      </c>
      <c r="C5207" s="27" t="s">
        <v>674</v>
      </c>
      <c r="D5207" s="27" t="s">
        <v>3884</v>
      </c>
      <c r="E5207" s="27" t="s">
        <v>4323</v>
      </c>
      <c r="F5207" s="28">
        <v>35709</v>
      </c>
      <c r="G5207" s="29">
        <v>0.21527777777777779</v>
      </c>
      <c r="H5207" s="28">
        <v>35709</v>
      </c>
      <c r="I5207" s="29">
        <v>0.25694444444444448</v>
      </c>
      <c r="J5207" s="27" t="s">
        <v>889</v>
      </c>
      <c r="K5207" s="27">
        <v>0</v>
      </c>
      <c r="L5207" s="27">
        <v>0.25</v>
      </c>
      <c r="M5207" s="27">
        <v>0.25</v>
      </c>
      <c r="N5207" s="27" t="s">
        <v>882</v>
      </c>
      <c r="O5207" s="30">
        <v>202004816</v>
      </c>
      <c r="P5207" s="22"/>
      <c r="Q5207" s="22"/>
      <c r="R5207" s="16"/>
      <c r="S5207" s="16"/>
      <c r="T5207" s="16"/>
      <c r="U5207" s="16"/>
      <c r="V5207" s="16"/>
      <c r="W5207" s="16"/>
      <c r="X5207" s="16"/>
      <c r="Y5207" s="16"/>
      <c r="Z5207" s="16"/>
      <c r="AA5207" s="16"/>
      <c r="AB5207" s="16"/>
      <c r="AC5207" s="19"/>
    </row>
    <row r="5208" spans="1:29" x14ac:dyDescent="0.25">
      <c r="A5208" s="27">
        <v>1997</v>
      </c>
      <c r="B5208" s="27" t="s">
        <v>1603</v>
      </c>
      <c r="C5208" s="27" t="s">
        <v>676</v>
      </c>
      <c r="D5208" s="27" t="s">
        <v>898</v>
      </c>
      <c r="E5208" s="27" t="s">
        <v>1581</v>
      </c>
      <c r="F5208" s="28">
        <v>35709</v>
      </c>
      <c r="G5208" s="29">
        <v>0.39583333333333331</v>
      </c>
      <c r="H5208" s="28">
        <v>35709</v>
      </c>
      <c r="I5208" s="29">
        <v>0.45833333333333331</v>
      </c>
      <c r="J5208" s="27" t="s">
        <v>889</v>
      </c>
      <c r="K5208" s="27">
        <v>0</v>
      </c>
      <c r="L5208" s="27">
        <v>0.05</v>
      </c>
      <c r="M5208" s="27">
        <v>0.05</v>
      </c>
      <c r="N5208" s="27" t="s">
        <v>882</v>
      </c>
      <c r="O5208" s="30">
        <v>202102699</v>
      </c>
      <c r="P5208" s="22"/>
      <c r="Q5208" s="22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9"/>
    </row>
    <row r="5209" spans="1:29" x14ac:dyDescent="0.25">
      <c r="A5209" s="27">
        <v>1997</v>
      </c>
      <c r="B5209" s="27" t="s">
        <v>4993</v>
      </c>
      <c r="C5209" s="27" t="s">
        <v>674</v>
      </c>
      <c r="D5209" s="27" t="s">
        <v>4037</v>
      </c>
      <c r="E5209" s="27" t="s">
        <v>822</v>
      </c>
      <c r="F5209" s="28">
        <v>35709</v>
      </c>
      <c r="G5209" s="29">
        <v>0.60763888888888895</v>
      </c>
      <c r="H5209" s="28">
        <v>35709</v>
      </c>
      <c r="I5209" s="29">
        <v>0.64930555555555558</v>
      </c>
      <c r="J5209" s="27" t="s">
        <v>889</v>
      </c>
      <c r="K5209" s="27">
        <v>0</v>
      </c>
      <c r="L5209" s="27">
        <v>0.15</v>
      </c>
      <c r="M5209" s="27">
        <v>0.15</v>
      </c>
      <c r="N5209" s="27" t="s">
        <v>882</v>
      </c>
      <c r="O5209" s="30">
        <v>202109484</v>
      </c>
      <c r="P5209" s="22"/>
      <c r="Q5209" s="22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9"/>
    </row>
    <row r="5210" spans="1:29" x14ac:dyDescent="0.25">
      <c r="A5210" s="27">
        <v>1997</v>
      </c>
      <c r="B5210" s="27" t="s">
        <v>5014</v>
      </c>
      <c r="C5210" s="27" t="s">
        <v>674</v>
      </c>
      <c r="D5210" s="27" t="s">
        <v>752</v>
      </c>
      <c r="E5210" s="27" t="s">
        <v>5015</v>
      </c>
      <c r="F5210" s="28">
        <v>35709</v>
      </c>
      <c r="G5210" s="29">
        <v>0.62013888888888891</v>
      </c>
      <c r="H5210" s="28">
        <v>35709</v>
      </c>
      <c r="I5210" s="29">
        <v>0.66666666666666663</v>
      </c>
      <c r="J5210" s="27" t="s">
        <v>889</v>
      </c>
      <c r="K5210" s="27">
        <v>0</v>
      </c>
      <c r="L5210" s="27">
        <v>0.05</v>
      </c>
      <c r="M5210" s="27">
        <v>0.05</v>
      </c>
      <c r="N5210" s="27" t="s">
        <v>882</v>
      </c>
      <c r="O5210" s="30">
        <v>201406189</v>
      </c>
      <c r="P5210" s="22"/>
      <c r="Q5210" s="22"/>
      <c r="R5210" s="16"/>
      <c r="S5210" s="16"/>
      <c r="T5210" s="16"/>
      <c r="U5210" s="16"/>
      <c r="V5210" s="16"/>
      <c r="W5210" s="16"/>
      <c r="X5210" s="16"/>
      <c r="Y5210" s="16"/>
      <c r="Z5210" s="16"/>
      <c r="AA5210" s="16"/>
      <c r="AB5210" s="16"/>
      <c r="AC5210" s="19"/>
    </row>
    <row r="5211" spans="1:29" x14ac:dyDescent="0.25">
      <c r="A5211" s="27">
        <v>1997</v>
      </c>
      <c r="B5211" s="27" t="s">
        <v>4992</v>
      </c>
      <c r="C5211" s="27" t="s">
        <v>674</v>
      </c>
      <c r="D5211" s="27" t="s">
        <v>1248</v>
      </c>
      <c r="E5211" s="27" t="s">
        <v>4389</v>
      </c>
      <c r="F5211" s="28">
        <v>35709</v>
      </c>
      <c r="G5211" s="29">
        <v>0.6875</v>
      </c>
      <c r="H5211" s="28">
        <v>35709</v>
      </c>
      <c r="I5211" s="29">
        <v>0.77083333333333337</v>
      </c>
      <c r="J5211" s="27" t="s">
        <v>889</v>
      </c>
      <c r="K5211" s="27">
        <v>0</v>
      </c>
      <c r="L5211" s="27">
        <v>0.2</v>
      </c>
      <c r="M5211" s="27">
        <v>0.2</v>
      </c>
      <c r="N5211" s="27" t="s">
        <v>882</v>
      </c>
      <c r="O5211" s="30">
        <v>201706907</v>
      </c>
      <c r="P5211" s="22"/>
      <c r="Q5211" s="22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9"/>
    </row>
    <row r="5212" spans="1:29" x14ac:dyDescent="0.25">
      <c r="A5212" s="27">
        <v>1997</v>
      </c>
      <c r="B5212" s="27" t="s">
        <v>1648</v>
      </c>
      <c r="C5212" s="27" t="s">
        <v>676</v>
      </c>
      <c r="D5212" s="27" t="s">
        <v>901</v>
      </c>
      <c r="E5212" s="27" t="s">
        <v>1650</v>
      </c>
      <c r="F5212" s="28">
        <v>35709</v>
      </c>
      <c r="G5212" s="29">
        <v>0.71527777777777779</v>
      </c>
      <c r="H5212" s="28">
        <v>35709</v>
      </c>
      <c r="I5212" s="29">
        <v>0.73263888888888884</v>
      </c>
      <c r="J5212" s="27" t="s">
        <v>889</v>
      </c>
      <c r="K5212" s="27">
        <v>0</v>
      </c>
      <c r="L5212" s="27">
        <v>0.03</v>
      </c>
      <c r="M5212" s="27">
        <v>0.03</v>
      </c>
      <c r="N5212" s="27" t="s">
        <v>882</v>
      </c>
      <c r="O5212" s="30">
        <v>201705072</v>
      </c>
      <c r="P5212" s="22"/>
      <c r="Q5212" s="22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9"/>
    </row>
    <row r="5213" spans="1:29" x14ac:dyDescent="0.25">
      <c r="A5213" s="27">
        <v>1997</v>
      </c>
      <c r="B5213" s="27" t="s">
        <v>1606</v>
      </c>
      <c r="C5213" s="27" t="s">
        <v>676</v>
      </c>
      <c r="D5213" s="27" t="s">
        <v>901</v>
      </c>
      <c r="E5213" s="27" t="s">
        <v>1607</v>
      </c>
      <c r="F5213" s="28">
        <v>35709</v>
      </c>
      <c r="G5213" s="29">
        <v>0.73958333333333337</v>
      </c>
      <c r="H5213" s="28">
        <v>35709</v>
      </c>
      <c r="I5213" s="29">
        <v>0.76388888888888884</v>
      </c>
      <c r="J5213" s="27" t="s">
        <v>889</v>
      </c>
      <c r="K5213" s="27">
        <v>0</v>
      </c>
      <c r="L5213" s="27">
        <v>0.15</v>
      </c>
      <c r="M5213" s="27">
        <v>0.15</v>
      </c>
      <c r="N5213" s="27" t="s">
        <v>882</v>
      </c>
      <c r="O5213" s="30">
        <v>201706200</v>
      </c>
      <c r="P5213" s="22"/>
      <c r="Q5213" s="22"/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9"/>
    </row>
    <row r="5214" spans="1:29" x14ac:dyDescent="0.25">
      <c r="A5214" s="27">
        <v>1997</v>
      </c>
      <c r="B5214" s="27" t="s">
        <v>1611</v>
      </c>
      <c r="C5214" s="27" t="s">
        <v>676</v>
      </c>
      <c r="D5214" s="27" t="s">
        <v>914</v>
      </c>
      <c r="E5214" s="27" t="s">
        <v>720</v>
      </c>
      <c r="F5214" s="28">
        <v>35709</v>
      </c>
      <c r="G5214" s="29">
        <v>0.79166666666666663</v>
      </c>
      <c r="H5214" s="28">
        <v>35709</v>
      </c>
      <c r="I5214" s="29">
        <v>0.86805555555555547</v>
      </c>
      <c r="J5214" s="27" t="s">
        <v>889</v>
      </c>
      <c r="K5214" s="27">
        <v>0</v>
      </c>
      <c r="L5214" s="27">
        <v>0.2</v>
      </c>
      <c r="M5214" s="27">
        <v>0.2</v>
      </c>
      <c r="N5214" s="27" t="s">
        <v>882</v>
      </c>
      <c r="O5214" s="30">
        <v>202007723</v>
      </c>
      <c r="P5214" s="22"/>
      <c r="Q5214" s="22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9"/>
    </row>
    <row r="5215" spans="1:29" x14ac:dyDescent="0.25">
      <c r="A5215" s="27">
        <v>1997</v>
      </c>
      <c r="B5215" s="27" t="s">
        <v>4994</v>
      </c>
      <c r="C5215" s="27" t="s">
        <v>674</v>
      </c>
      <c r="D5215" s="27" t="s">
        <v>3884</v>
      </c>
      <c r="E5215" s="27" t="s">
        <v>4295</v>
      </c>
      <c r="F5215" s="28">
        <v>35709</v>
      </c>
      <c r="G5215" s="29">
        <v>0.80694444444444446</v>
      </c>
      <c r="H5215" s="28">
        <v>35709</v>
      </c>
      <c r="I5215" s="29">
        <v>0.8979166666666667</v>
      </c>
      <c r="J5215" s="27" t="s">
        <v>889</v>
      </c>
      <c r="K5215" s="27">
        <v>0</v>
      </c>
      <c r="L5215" s="27">
        <v>0.4</v>
      </c>
      <c r="M5215" s="27">
        <v>0.4</v>
      </c>
      <c r="N5215" s="27" t="s">
        <v>882</v>
      </c>
      <c r="O5215" s="30">
        <v>201909927</v>
      </c>
      <c r="P5215" s="22"/>
      <c r="Q5215" s="22"/>
      <c r="R5215" s="16"/>
      <c r="S5215" s="16"/>
      <c r="T5215" s="16"/>
      <c r="U5215" s="16"/>
      <c r="V5215" s="16"/>
      <c r="W5215" s="16"/>
      <c r="X5215" s="16"/>
      <c r="Y5215" s="16"/>
      <c r="Z5215" s="16"/>
      <c r="AA5215" s="16"/>
      <c r="AB5215" s="16"/>
      <c r="AC5215" s="19"/>
    </row>
    <row r="5216" spans="1:29" x14ac:dyDescent="0.25">
      <c r="A5216" s="27">
        <v>1997</v>
      </c>
      <c r="B5216" s="27" t="s">
        <v>5002</v>
      </c>
      <c r="C5216" s="27" t="s">
        <v>674</v>
      </c>
      <c r="D5216" s="27" t="s">
        <v>3841</v>
      </c>
      <c r="E5216" s="27" t="s">
        <v>3927</v>
      </c>
      <c r="F5216" s="28">
        <v>35709</v>
      </c>
      <c r="G5216" s="29">
        <v>0.85763888888888884</v>
      </c>
      <c r="H5216" s="28">
        <v>35709</v>
      </c>
      <c r="I5216" s="29">
        <v>0.92361111111111116</v>
      </c>
      <c r="J5216" s="27" t="s">
        <v>889</v>
      </c>
      <c r="K5216" s="27">
        <v>0</v>
      </c>
      <c r="L5216" s="27">
        <v>0.05</v>
      </c>
      <c r="M5216" s="27">
        <v>0.05</v>
      </c>
      <c r="N5216" s="27" t="s">
        <v>882</v>
      </c>
      <c r="O5216" s="30">
        <v>201705227</v>
      </c>
      <c r="P5216" s="22"/>
      <c r="Q5216" s="22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  <c r="AB5216" s="16"/>
      <c r="AC5216" s="19"/>
    </row>
    <row r="5217" spans="1:29" x14ac:dyDescent="0.25">
      <c r="A5217" s="27">
        <v>1997</v>
      </c>
      <c r="B5217" s="27" t="s">
        <v>4990</v>
      </c>
      <c r="C5217" s="27" t="s">
        <v>674</v>
      </c>
      <c r="D5217" s="27" t="s">
        <v>4988</v>
      </c>
      <c r="E5217" s="27" t="s">
        <v>3887</v>
      </c>
      <c r="F5217" s="28">
        <v>35709</v>
      </c>
      <c r="G5217" s="29">
        <v>0.89583333333333337</v>
      </c>
      <c r="H5217" s="28">
        <v>35709</v>
      </c>
      <c r="I5217" s="29">
        <v>0.91666666666666663</v>
      </c>
      <c r="J5217" s="27" t="s">
        <v>889</v>
      </c>
      <c r="K5217" s="27">
        <v>0</v>
      </c>
      <c r="L5217" s="27">
        <v>0.01</v>
      </c>
      <c r="M5217" s="27">
        <v>0.01</v>
      </c>
      <c r="N5217" s="27" t="s">
        <v>882</v>
      </c>
      <c r="O5217" s="30">
        <v>201900178</v>
      </c>
      <c r="P5217" s="22"/>
      <c r="Q5217" s="22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9"/>
    </row>
    <row r="5218" spans="1:29" x14ac:dyDescent="0.25">
      <c r="A5218" s="27">
        <v>1997</v>
      </c>
      <c r="B5218" s="27" t="s">
        <v>5007</v>
      </c>
      <c r="C5218" s="27" t="s">
        <v>674</v>
      </c>
      <c r="D5218" s="27" t="s">
        <v>3841</v>
      </c>
      <c r="E5218" s="27" t="s">
        <v>5008</v>
      </c>
      <c r="F5218" s="28">
        <v>35709</v>
      </c>
      <c r="G5218" s="29">
        <v>0.97916666666666663</v>
      </c>
      <c r="H5218" s="28">
        <v>35710</v>
      </c>
      <c r="I5218" s="29">
        <v>2.0833333333333332E-2</v>
      </c>
      <c r="J5218" s="27" t="s">
        <v>889</v>
      </c>
      <c r="K5218" s="27">
        <v>0</v>
      </c>
      <c r="L5218" s="27">
        <v>0.06</v>
      </c>
      <c r="M5218" s="27">
        <v>0.06</v>
      </c>
      <c r="N5218" s="27" t="s">
        <v>882</v>
      </c>
      <c r="O5218" s="30">
        <v>201706910</v>
      </c>
      <c r="P5218" s="22"/>
      <c r="Q5218" s="22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9"/>
    </row>
    <row r="5219" spans="1:29" x14ac:dyDescent="0.25">
      <c r="A5219" s="27">
        <v>1997</v>
      </c>
      <c r="B5219" s="27" t="s">
        <v>5011</v>
      </c>
      <c r="C5219" s="27" t="s">
        <v>674</v>
      </c>
      <c r="D5219" s="27" t="s">
        <v>1248</v>
      </c>
      <c r="E5219" s="27" t="s">
        <v>4359</v>
      </c>
      <c r="F5219" s="28">
        <v>35710</v>
      </c>
      <c r="G5219" s="29">
        <v>2.0833333333333332E-2</v>
      </c>
      <c r="H5219" s="28">
        <v>35710</v>
      </c>
      <c r="I5219" s="29">
        <v>0.11805555555555557</v>
      </c>
      <c r="J5219" s="27" t="s">
        <v>889</v>
      </c>
      <c r="K5219" s="27">
        <v>0</v>
      </c>
      <c r="L5219" s="27">
        <v>0.3</v>
      </c>
      <c r="M5219" s="27">
        <v>0.3</v>
      </c>
      <c r="N5219" s="27" t="s">
        <v>882</v>
      </c>
      <c r="O5219" s="30">
        <v>202008126</v>
      </c>
      <c r="P5219" s="22"/>
      <c r="Q5219" s="22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9"/>
    </row>
    <row r="5220" spans="1:29" x14ac:dyDescent="0.25">
      <c r="A5220" s="27">
        <v>1997</v>
      </c>
      <c r="B5220" s="27" t="s">
        <v>4989</v>
      </c>
      <c r="C5220" s="27" t="s">
        <v>674</v>
      </c>
      <c r="D5220" s="27" t="s">
        <v>802</v>
      </c>
      <c r="E5220" s="27" t="s">
        <v>816</v>
      </c>
      <c r="F5220" s="28">
        <v>35710</v>
      </c>
      <c r="G5220" s="29">
        <v>0.17361111111111113</v>
      </c>
      <c r="H5220" s="28">
        <v>35710</v>
      </c>
      <c r="I5220" s="29">
        <v>0.1875</v>
      </c>
      <c r="J5220" s="27" t="s">
        <v>889</v>
      </c>
      <c r="K5220" s="27">
        <v>0</v>
      </c>
      <c r="L5220" s="27">
        <v>0.1</v>
      </c>
      <c r="M5220" s="27">
        <v>0.1</v>
      </c>
      <c r="N5220" s="27" t="s">
        <v>882</v>
      </c>
      <c r="O5220" s="30">
        <v>201706583</v>
      </c>
      <c r="P5220" s="22"/>
      <c r="Q5220" s="22"/>
      <c r="R5220" s="16"/>
      <c r="S5220" s="16"/>
      <c r="T5220" s="16"/>
      <c r="U5220" s="16"/>
      <c r="V5220" s="16"/>
      <c r="W5220" s="16"/>
      <c r="X5220" s="16"/>
      <c r="Y5220" s="16"/>
      <c r="Z5220" s="16"/>
      <c r="AA5220" s="16"/>
      <c r="AB5220" s="16"/>
      <c r="AC5220" s="19"/>
    </row>
    <row r="5221" spans="1:29" x14ac:dyDescent="0.25">
      <c r="A5221" s="27">
        <v>1997</v>
      </c>
      <c r="B5221" s="27" t="s">
        <v>4991</v>
      </c>
      <c r="C5221" s="27" t="s">
        <v>674</v>
      </c>
      <c r="D5221" s="27" t="s">
        <v>3841</v>
      </c>
      <c r="E5221" s="27" t="s">
        <v>3937</v>
      </c>
      <c r="F5221" s="28">
        <v>35710</v>
      </c>
      <c r="G5221" s="29">
        <v>0.1875</v>
      </c>
      <c r="H5221" s="28">
        <v>35710</v>
      </c>
      <c r="I5221" s="29">
        <v>0.22916666666666666</v>
      </c>
      <c r="J5221" s="27" t="s">
        <v>889</v>
      </c>
      <c r="K5221" s="27">
        <v>0</v>
      </c>
      <c r="L5221" s="27">
        <v>0.25</v>
      </c>
      <c r="M5221" s="27">
        <v>0.25</v>
      </c>
      <c r="N5221" s="27" t="s">
        <v>882</v>
      </c>
      <c r="O5221" s="30">
        <v>202003044</v>
      </c>
      <c r="P5221" s="22"/>
      <c r="Q5221" s="22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9"/>
    </row>
    <row r="5222" spans="1:29" x14ac:dyDescent="0.25">
      <c r="A5222" s="27">
        <v>1997</v>
      </c>
      <c r="B5222" s="27" t="s">
        <v>1601</v>
      </c>
      <c r="C5222" s="27" t="s">
        <v>676</v>
      </c>
      <c r="D5222" s="27" t="s">
        <v>901</v>
      </c>
      <c r="E5222" s="27" t="s">
        <v>1602</v>
      </c>
      <c r="F5222" s="28">
        <v>35710</v>
      </c>
      <c r="G5222" s="29">
        <v>0.25</v>
      </c>
      <c r="H5222" s="28">
        <v>35710</v>
      </c>
      <c r="I5222" s="29">
        <v>0.28472222222222221</v>
      </c>
      <c r="J5222" s="27" t="s">
        <v>889</v>
      </c>
      <c r="K5222" s="27">
        <v>0.03</v>
      </c>
      <c r="L5222" s="27">
        <v>0</v>
      </c>
      <c r="M5222" s="27">
        <v>0.03</v>
      </c>
      <c r="N5222" s="27" t="s">
        <v>882</v>
      </c>
      <c r="O5222" s="30">
        <v>201806326</v>
      </c>
      <c r="P5222" s="22"/>
      <c r="Q5222" s="22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9"/>
    </row>
    <row r="5223" spans="1:29" x14ac:dyDescent="0.25">
      <c r="A5223" s="27">
        <v>1997</v>
      </c>
      <c r="B5223" s="27" t="s">
        <v>4993</v>
      </c>
      <c r="C5223" s="27" t="s">
        <v>674</v>
      </c>
      <c r="D5223" s="27" t="s">
        <v>4037</v>
      </c>
      <c r="E5223" s="27" t="s">
        <v>822</v>
      </c>
      <c r="F5223" s="28">
        <v>35711</v>
      </c>
      <c r="G5223" s="29">
        <v>0.46875</v>
      </c>
      <c r="H5223" s="28">
        <v>35711</v>
      </c>
      <c r="I5223" s="29">
        <v>0.51041666666666663</v>
      </c>
      <c r="J5223" s="27" t="s">
        <v>889</v>
      </c>
      <c r="K5223" s="27">
        <v>0</v>
      </c>
      <c r="L5223" s="27">
        <v>0.05</v>
      </c>
      <c r="M5223" s="27">
        <v>0.05</v>
      </c>
      <c r="N5223" s="27" t="s">
        <v>882</v>
      </c>
      <c r="O5223" s="30">
        <v>201700150</v>
      </c>
      <c r="P5223" s="22"/>
      <c r="Q5223" s="22"/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9"/>
    </row>
    <row r="5224" spans="1:29" x14ac:dyDescent="0.25">
      <c r="A5224" s="27">
        <v>1997</v>
      </c>
      <c r="B5224" s="27" t="s">
        <v>3633</v>
      </c>
      <c r="C5224" s="27" t="s">
        <v>3569</v>
      </c>
      <c r="D5224" s="27" t="s">
        <v>3587</v>
      </c>
      <c r="E5224" s="27" t="s">
        <v>3634</v>
      </c>
      <c r="F5224" s="28">
        <v>35711</v>
      </c>
      <c r="G5224" s="29">
        <v>0.7895833333333333</v>
      </c>
      <c r="H5224" s="28">
        <v>35711</v>
      </c>
      <c r="I5224" s="29">
        <v>0.8041666666666667</v>
      </c>
      <c r="J5224" s="27" t="s">
        <v>889</v>
      </c>
      <c r="K5224" s="27">
        <v>0</v>
      </c>
      <c r="L5224" s="27">
        <v>1E-3</v>
      </c>
      <c r="M5224" s="27">
        <v>1E-3</v>
      </c>
      <c r="N5224" s="27" t="s">
        <v>882</v>
      </c>
      <c r="O5224" s="30">
        <v>201707046</v>
      </c>
      <c r="P5224" s="22"/>
      <c r="Q5224" s="22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9"/>
    </row>
    <row r="5225" spans="1:29" x14ac:dyDescent="0.25">
      <c r="A5225" s="27">
        <v>1997</v>
      </c>
      <c r="B5225" s="27" t="s">
        <v>3639</v>
      </c>
      <c r="C5225" s="27" t="s">
        <v>3569</v>
      </c>
      <c r="D5225" s="27" t="s">
        <v>3593</v>
      </c>
      <c r="E5225" s="27" t="s">
        <v>3640</v>
      </c>
      <c r="F5225" s="28">
        <v>35711</v>
      </c>
      <c r="G5225" s="29">
        <v>0.84027777777777779</v>
      </c>
      <c r="H5225" s="28">
        <v>35711</v>
      </c>
      <c r="I5225" s="29">
        <v>0.87152777777777779</v>
      </c>
      <c r="J5225" s="27" t="s">
        <v>889</v>
      </c>
      <c r="K5225" s="27">
        <v>0</v>
      </c>
      <c r="L5225" s="27">
        <v>0.5</v>
      </c>
      <c r="M5225" s="27">
        <v>0.5</v>
      </c>
      <c r="N5225" s="27" t="s">
        <v>882</v>
      </c>
      <c r="O5225" s="30">
        <v>202007459</v>
      </c>
      <c r="P5225" s="22"/>
      <c r="Q5225" s="22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9"/>
    </row>
    <row r="5226" spans="1:29" x14ac:dyDescent="0.25">
      <c r="A5226" s="27">
        <v>1997</v>
      </c>
      <c r="B5226" s="27" t="s">
        <v>3632</v>
      </c>
      <c r="C5226" s="27" t="s">
        <v>3569</v>
      </c>
      <c r="D5226" s="27" t="s">
        <v>3587</v>
      </c>
      <c r="E5226" s="27" t="s">
        <v>3588</v>
      </c>
      <c r="F5226" s="28">
        <v>35712</v>
      </c>
      <c r="G5226" s="29">
        <v>0.75</v>
      </c>
      <c r="H5226" s="28">
        <v>35712</v>
      </c>
      <c r="I5226" s="29">
        <v>0.79166666666666663</v>
      </c>
      <c r="J5226" s="27" t="s">
        <v>889</v>
      </c>
      <c r="K5226" s="27">
        <v>0</v>
      </c>
      <c r="L5226" s="27">
        <v>0.01</v>
      </c>
      <c r="M5226" s="27">
        <v>0.01</v>
      </c>
      <c r="N5226" s="27" t="s">
        <v>882</v>
      </c>
      <c r="O5226" s="30">
        <v>201706898</v>
      </c>
      <c r="P5226" s="22"/>
      <c r="Q5226" s="22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9"/>
    </row>
    <row r="5227" spans="1:29" x14ac:dyDescent="0.25">
      <c r="A5227" s="27">
        <v>1997</v>
      </c>
      <c r="B5227" s="27" t="s">
        <v>3641</v>
      </c>
      <c r="C5227" s="27" t="s">
        <v>3569</v>
      </c>
      <c r="D5227" s="27" t="s">
        <v>3593</v>
      </c>
      <c r="E5227" s="27" t="s">
        <v>3642</v>
      </c>
      <c r="F5227" s="28">
        <v>35715</v>
      </c>
      <c r="G5227" s="29">
        <v>0.6777777777777777</v>
      </c>
      <c r="H5227" s="28">
        <v>35715</v>
      </c>
      <c r="I5227" s="29">
        <v>0.72916666666666663</v>
      </c>
      <c r="J5227" s="27" t="s">
        <v>889</v>
      </c>
      <c r="K5227" s="27">
        <v>0</v>
      </c>
      <c r="L5227" s="27">
        <v>0.5</v>
      </c>
      <c r="M5227" s="27">
        <v>0.5</v>
      </c>
      <c r="N5227" s="27" t="s">
        <v>882</v>
      </c>
      <c r="O5227" s="30">
        <v>202007044</v>
      </c>
      <c r="P5227" s="22"/>
      <c r="Q5227" s="22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9"/>
    </row>
    <row r="5228" spans="1:29" x14ac:dyDescent="0.25">
      <c r="A5228" s="27">
        <v>1997</v>
      </c>
      <c r="B5228" s="27" t="s">
        <v>5003</v>
      </c>
      <c r="C5228" s="27" t="s">
        <v>674</v>
      </c>
      <c r="D5228" s="27" t="s">
        <v>3939</v>
      </c>
      <c r="E5228" s="27" t="s">
        <v>3939</v>
      </c>
      <c r="F5228" s="28">
        <v>35720</v>
      </c>
      <c r="G5228" s="29">
        <v>0.35069444444444442</v>
      </c>
      <c r="H5228" s="28">
        <v>35720</v>
      </c>
      <c r="I5228" s="29">
        <v>0.3888888888888889</v>
      </c>
      <c r="J5228" s="27" t="s">
        <v>889</v>
      </c>
      <c r="K5228" s="27">
        <v>0</v>
      </c>
      <c r="L5228" s="27">
        <v>0.02</v>
      </c>
      <c r="M5228" s="27">
        <v>0.02</v>
      </c>
      <c r="N5228" s="27" t="s">
        <v>882</v>
      </c>
      <c r="O5228" s="30">
        <v>201504441</v>
      </c>
      <c r="P5228" s="22"/>
      <c r="Q5228" s="22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6"/>
      <c r="AB5228" s="16"/>
      <c r="AC5228" s="19"/>
    </row>
    <row r="5229" spans="1:29" x14ac:dyDescent="0.25">
      <c r="A5229" s="27">
        <v>1997</v>
      </c>
      <c r="B5229" s="27" t="s">
        <v>1598</v>
      </c>
      <c r="C5229" s="27" t="s">
        <v>676</v>
      </c>
      <c r="D5229" s="27" t="s">
        <v>893</v>
      </c>
      <c r="E5229" s="27" t="s">
        <v>782</v>
      </c>
      <c r="F5229" s="28">
        <v>35720</v>
      </c>
      <c r="G5229" s="29">
        <v>0.85416666666666663</v>
      </c>
      <c r="H5229" s="28">
        <v>35720</v>
      </c>
      <c r="I5229" s="29">
        <v>0.95833333333333337</v>
      </c>
      <c r="J5229" s="27" t="s">
        <v>889</v>
      </c>
      <c r="K5229" s="27">
        <v>0</v>
      </c>
      <c r="L5229" s="27">
        <v>0.5</v>
      </c>
      <c r="M5229" s="27">
        <v>0.5</v>
      </c>
      <c r="N5229" s="27" t="s">
        <v>882</v>
      </c>
      <c r="O5229" s="30">
        <v>202005140</v>
      </c>
      <c r="P5229" s="22"/>
      <c r="Q5229" s="22"/>
      <c r="R5229" s="16"/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9"/>
    </row>
    <row r="5230" spans="1:29" x14ac:dyDescent="0.25">
      <c r="A5230" s="27">
        <v>1997</v>
      </c>
      <c r="B5230" s="27" t="s">
        <v>4983</v>
      </c>
      <c r="C5230" s="27" t="s">
        <v>674</v>
      </c>
      <c r="D5230" s="27" t="s">
        <v>3824</v>
      </c>
      <c r="E5230" s="27" t="s">
        <v>4223</v>
      </c>
      <c r="F5230" s="28">
        <v>35720</v>
      </c>
      <c r="G5230" s="29">
        <v>0.86805555555555547</v>
      </c>
      <c r="H5230" s="28">
        <v>35720</v>
      </c>
      <c r="I5230" s="29">
        <v>0.92361111111111116</v>
      </c>
      <c r="J5230" s="27" t="s">
        <v>889</v>
      </c>
      <c r="K5230" s="27">
        <v>0</v>
      </c>
      <c r="L5230" s="27">
        <v>0.05</v>
      </c>
      <c r="M5230" s="27">
        <v>0.05</v>
      </c>
      <c r="N5230" s="27" t="s">
        <v>882</v>
      </c>
      <c r="O5230" s="30">
        <v>201605976</v>
      </c>
      <c r="P5230" s="22"/>
      <c r="Q5230" s="22"/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9"/>
    </row>
    <row r="5231" spans="1:29" x14ac:dyDescent="0.25">
      <c r="A5231" s="27">
        <v>1997</v>
      </c>
      <c r="B5231" s="27" t="s">
        <v>4986</v>
      </c>
      <c r="C5231" s="27" t="s">
        <v>674</v>
      </c>
      <c r="D5231" s="27" t="s">
        <v>3933</v>
      </c>
      <c r="E5231" s="27" t="s">
        <v>4056</v>
      </c>
      <c r="F5231" s="28">
        <v>35720</v>
      </c>
      <c r="G5231" s="29">
        <v>0.97222222222222221</v>
      </c>
      <c r="H5231" s="28">
        <v>35721</v>
      </c>
      <c r="I5231" s="29">
        <v>1.3888888888888888E-2</v>
      </c>
      <c r="J5231" s="27" t="s">
        <v>889</v>
      </c>
      <c r="K5231" s="27">
        <v>0</v>
      </c>
      <c r="L5231" s="27">
        <v>0.05</v>
      </c>
      <c r="M5231" s="27">
        <v>0.05</v>
      </c>
      <c r="N5231" s="27" t="s">
        <v>882</v>
      </c>
      <c r="O5231" s="30">
        <v>202008062</v>
      </c>
      <c r="P5231" s="22"/>
      <c r="Q5231" s="22"/>
      <c r="R5231" s="16"/>
      <c r="S5231" s="16"/>
      <c r="T5231" s="16"/>
      <c r="U5231" s="16"/>
      <c r="V5231" s="16"/>
      <c r="W5231" s="16"/>
      <c r="X5231" s="16"/>
      <c r="Y5231" s="16"/>
      <c r="Z5231" s="16"/>
      <c r="AA5231" s="16"/>
      <c r="AB5231" s="16"/>
      <c r="AC5231" s="19"/>
    </row>
    <row r="5232" spans="1:29" x14ac:dyDescent="0.25">
      <c r="A5232" s="27">
        <v>1997</v>
      </c>
      <c r="B5232" s="27" t="s">
        <v>4985</v>
      </c>
      <c r="C5232" s="27" t="s">
        <v>674</v>
      </c>
      <c r="D5232" s="27" t="s">
        <v>3939</v>
      </c>
      <c r="E5232" s="27" t="s">
        <v>4232</v>
      </c>
      <c r="F5232" s="28">
        <v>35721</v>
      </c>
      <c r="G5232" s="29">
        <v>0.18055555555555555</v>
      </c>
      <c r="H5232" s="28">
        <v>35721</v>
      </c>
      <c r="I5232" s="29">
        <v>0.21875</v>
      </c>
      <c r="J5232" s="27" t="s">
        <v>889</v>
      </c>
      <c r="K5232" s="27">
        <v>0</v>
      </c>
      <c r="L5232" s="27">
        <v>0.03</v>
      </c>
      <c r="M5232" s="27">
        <v>0.03</v>
      </c>
      <c r="N5232" s="27" t="s">
        <v>882</v>
      </c>
      <c r="O5232" s="30">
        <v>201605497</v>
      </c>
      <c r="P5232" s="22"/>
      <c r="Q5232" s="22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9"/>
    </row>
    <row r="5233" spans="1:29" x14ac:dyDescent="0.25">
      <c r="A5233" s="27">
        <v>1997</v>
      </c>
      <c r="B5233" s="27" t="s">
        <v>4982</v>
      </c>
      <c r="C5233" s="27" t="s">
        <v>674</v>
      </c>
      <c r="D5233" s="27" t="s">
        <v>802</v>
      </c>
      <c r="E5233" s="27" t="s">
        <v>816</v>
      </c>
      <c r="F5233" s="28">
        <v>35721</v>
      </c>
      <c r="G5233" s="29">
        <v>0.47222222222222227</v>
      </c>
      <c r="H5233" s="28">
        <v>35721</v>
      </c>
      <c r="I5233" s="29">
        <v>0.52083333333333337</v>
      </c>
      <c r="J5233" s="27" t="s">
        <v>889</v>
      </c>
      <c r="K5233" s="27">
        <v>0</v>
      </c>
      <c r="L5233" s="27">
        <v>0.05</v>
      </c>
      <c r="M5233" s="27">
        <v>0.05</v>
      </c>
      <c r="N5233" s="27" t="s">
        <v>882</v>
      </c>
      <c r="O5233" s="30">
        <v>201704317</v>
      </c>
      <c r="P5233" s="22"/>
      <c r="Q5233" s="22"/>
      <c r="R5233" s="16"/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9"/>
    </row>
    <row r="5234" spans="1:29" x14ac:dyDescent="0.25">
      <c r="A5234" s="27">
        <v>1997</v>
      </c>
      <c r="B5234" s="27" t="s">
        <v>4983</v>
      </c>
      <c r="C5234" s="27" t="s">
        <v>674</v>
      </c>
      <c r="D5234" s="27" t="s">
        <v>3824</v>
      </c>
      <c r="E5234" s="27" t="s">
        <v>4223</v>
      </c>
      <c r="F5234" s="28">
        <v>35721</v>
      </c>
      <c r="G5234" s="29">
        <v>0.51041666666666663</v>
      </c>
      <c r="H5234" s="28">
        <v>35721</v>
      </c>
      <c r="I5234" s="29">
        <v>0.54166666666666663</v>
      </c>
      <c r="J5234" s="27" t="s">
        <v>889</v>
      </c>
      <c r="K5234" s="27">
        <v>0</v>
      </c>
      <c r="L5234" s="27">
        <v>0.04</v>
      </c>
      <c r="M5234" s="27">
        <v>0.04</v>
      </c>
      <c r="N5234" s="27" t="s">
        <v>882</v>
      </c>
      <c r="O5234" s="30">
        <v>202005827</v>
      </c>
      <c r="P5234" s="22"/>
      <c r="Q5234" s="22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9"/>
    </row>
    <row r="5235" spans="1:29" x14ac:dyDescent="0.25">
      <c r="A5235" s="27">
        <v>1998</v>
      </c>
      <c r="B5235" s="27" t="s">
        <v>3004</v>
      </c>
      <c r="C5235" s="27" t="s">
        <v>2231</v>
      </c>
      <c r="D5235" s="27" t="s">
        <v>2799</v>
      </c>
      <c r="E5235" s="27" t="s">
        <v>2799</v>
      </c>
      <c r="F5235" s="28">
        <v>35837</v>
      </c>
      <c r="G5235" s="29">
        <v>0.81458333333333333</v>
      </c>
      <c r="H5235" s="28">
        <v>35837</v>
      </c>
      <c r="I5235" s="29">
        <v>0.87152777777777779</v>
      </c>
      <c r="J5235" s="27"/>
      <c r="K5235" s="27">
        <v>0.35</v>
      </c>
      <c r="L5235" s="27">
        <v>0</v>
      </c>
      <c r="M5235" s="27">
        <v>0.35</v>
      </c>
      <c r="N5235" s="27" t="s">
        <v>2173</v>
      </c>
      <c r="O5235" s="30">
        <v>201907872</v>
      </c>
      <c r="P5235" s="22"/>
      <c r="Q5235" s="22"/>
      <c r="R5235" s="16"/>
      <c r="S5235" s="16"/>
      <c r="T5235" s="16"/>
      <c r="U5235" s="16"/>
      <c r="V5235" s="16"/>
      <c r="W5235" s="16"/>
      <c r="X5235" s="16"/>
      <c r="Y5235" s="16"/>
      <c r="Z5235" s="16"/>
      <c r="AA5235" s="16"/>
      <c r="AB5235" s="16"/>
      <c r="AC5235" s="19"/>
    </row>
    <row r="5236" spans="1:29" x14ac:dyDescent="0.25">
      <c r="A5236" s="27">
        <v>1998</v>
      </c>
      <c r="B5236" s="27" t="s">
        <v>3070</v>
      </c>
      <c r="C5236" s="27" t="s">
        <v>2231</v>
      </c>
      <c r="D5236" s="27" t="s">
        <v>2861</v>
      </c>
      <c r="E5236" s="27" t="s">
        <v>2864</v>
      </c>
      <c r="F5236" s="28">
        <v>35850</v>
      </c>
      <c r="G5236" s="29">
        <v>0.6645833333333333</v>
      </c>
      <c r="H5236" s="28">
        <v>35850</v>
      </c>
      <c r="I5236" s="29">
        <v>0.74444444444444446</v>
      </c>
      <c r="J5236" s="27"/>
      <c r="K5236" s="27">
        <v>1.5</v>
      </c>
      <c r="L5236" s="27">
        <v>0.5</v>
      </c>
      <c r="M5236" s="27">
        <v>2</v>
      </c>
      <c r="N5236" s="27" t="s">
        <v>2211</v>
      </c>
      <c r="O5236" s="30">
        <v>201705149</v>
      </c>
      <c r="P5236" s="22"/>
      <c r="Q5236" s="22"/>
      <c r="R5236" s="16"/>
      <c r="S5236" s="16"/>
      <c r="T5236" s="16"/>
      <c r="U5236" s="16"/>
      <c r="V5236" s="16"/>
      <c r="W5236" s="16"/>
      <c r="X5236" s="16"/>
      <c r="Y5236" s="16"/>
      <c r="Z5236" s="16"/>
      <c r="AA5236" s="16"/>
      <c r="AB5236" s="16"/>
      <c r="AC5236" s="19"/>
    </row>
    <row r="5237" spans="1:29" x14ac:dyDescent="0.25">
      <c r="A5237" s="27">
        <v>1998</v>
      </c>
      <c r="B5237" s="27" t="s">
        <v>3069</v>
      </c>
      <c r="C5237" s="27" t="s">
        <v>2231</v>
      </c>
      <c r="D5237" s="27" t="s">
        <v>2792</v>
      </c>
      <c r="E5237" s="27" t="s">
        <v>2824</v>
      </c>
      <c r="F5237" s="28">
        <v>35857</v>
      </c>
      <c r="G5237" s="29">
        <v>0.56597222222222221</v>
      </c>
      <c r="H5237" s="28">
        <v>35857</v>
      </c>
      <c r="I5237" s="29">
        <v>0.64236111111111105</v>
      </c>
      <c r="J5237" s="27"/>
      <c r="K5237" s="27">
        <v>1</v>
      </c>
      <c r="L5237" s="27">
        <v>0</v>
      </c>
      <c r="M5237" s="27">
        <v>1</v>
      </c>
      <c r="N5237" s="27" t="s">
        <v>2211</v>
      </c>
      <c r="O5237" s="30">
        <v>202007614</v>
      </c>
      <c r="P5237" s="22"/>
      <c r="Q5237" s="22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9"/>
    </row>
    <row r="5238" spans="1:29" x14ac:dyDescent="0.25">
      <c r="A5238" s="27">
        <v>1998</v>
      </c>
      <c r="B5238" s="27" t="s">
        <v>3003</v>
      </c>
      <c r="C5238" s="27" t="s">
        <v>2231</v>
      </c>
      <c r="D5238" s="27" t="s">
        <v>2790</v>
      </c>
      <c r="E5238" s="27" t="s">
        <v>2790</v>
      </c>
      <c r="F5238" s="28">
        <v>35875</v>
      </c>
      <c r="G5238" s="29">
        <v>0.17500000000000002</v>
      </c>
      <c r="H5238" s="28">
        <v>35875</v>
      </c>
      <c r="I5238" s="29">
        <v>0.22222222222222221</v>
      </c>
      <c r="J5238" s="27"/>
      <c r="K5238" s="27">
        <v>0.02</v>
      </c>
      <c r="L5238" s="27">
        <v>0</v>
      </c>
      <c r="M5238" s="27">
        <v>0.02</v>
      </c>
      <c r="N5238" s="27" t="s">
        <v>2173</v>
      </c>
      <c r="O5238" s="30">
        <v>202006677</v>
      </c>
      <c r="P5238" s="22"/>
      <c r="Q5238" s="22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9"/>
    </row>
    <row r="5239" spans="1:29" x14ac:dyDescent="0.25">
      <c r="A5239" s="27">
        <v>1998</v>
      </c>
      <c r="B5239" s="27" t="s">
        <v>3068</v>
      </c>
      <c r="C5239" s="27" t="s">
        <v>2231</v>
      </c>
      <c r="D5239" s="27" t="s">
        <v>2790</v>
      </c>
      <c r="E5239" s="27" t="s">
        <v>2790</v>
      </c>
      <c r="F5239" s="28">
        <v>35903</v>
      </c>
      <c r="G5239" s="29">
        <v>0.73055555555555562</v>
      </c>
      <c r="H5239" s="28">
        <v>35903</v>
      </c>
      <c r="I5239" s="29">
        <v>0.7597222222222223</v>
      </c>
      <c r="J5239" s="27"/>
      <c r="K5239" s="27">
        <v>0.05</v>
      </c>
      <c r="L5239" s="27">
        <v>0</v>
      </c>
      <c r="M5239" s="27">
        <v>0.05</v>
      </c>
      <c r="N5239" s="27" t="s">
        <v>2211</v>
      </c>
      <c r="O5239" s="30">
        <v>201706072</v>
      </c>
      <c r="P5239" s="22"/>
      <c r="Q5239" s="22"/>
      <c r="R5239" s="16"/>
      <c r="S5239" s="16"/>
      <c r="T5239" s="16"/>
      <c r="U5239" s="16"/>
      <c r="V5239" s="16"/>
      <c r="W5239" s="16"/>
      <c r="X5239" s="16"/>
      <c r="Y5239" s="16"/>
      <c r="Z5239" s="16"/>
      <c r="AA5239" s="16"/>
      <c r="AB5239" s="16"/>
      <c r="AC5239" s="19"/>
    </row>
    <row r="5240" spans="1:29" x14ac:dyDescent="0.25">
      <c r="A5240" s="27">
        <v>1998</v>
      </c>
      <c r="B5240" s="27" t="s">
        <v>3067</v>
      </c>
      <c r="C5240" s="27" t="s">
        <v>2231</v>
      </c>
      <c r="D5240" s="27" t="s">
        <v>742</v>
      </c>
      <c r="E5240" s="27" t="s">
        <v>2780</v>
      </c>
      <c r="F5240" s="28">
        <v>35909</v>
      </c>
      <c r="G5240" s="29">
        <v>0.69791666666666663</v>
      </c>
      <c r="H5240" s="28">
        <v>35909</v>
      </c>
      <c r="I5240" s="29">
        <v>0.75347222222222221</v>
      </c>
      <c r="J5240" s="27"/>
      <c r="K5240" s="27">
        <v>0</v>
      </c>
      <c r="L5240" s="27">
        <v>0.5</v>
      </c>
      <c r="M5240" s="27">
        <v>0.5</v>
      </c>
      <c r="N5240" s="27" t="s">
        <v>2211</v>
      </c>
      <c r="O5240" s="30">
        <v>201907357</v>
      </c>
      <c r="P5240" s="22"/>
      <c r="Q5240" s="22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9"/>
    </row>
    <row r="5241" spans="1:29" x14ac:dyDescent="0.25">
      <c r="A5241" s="27">
        <v>1998</v>
      </c>
      <c r="B5241" s="27" t="s">
        <v>3065</v>
      </c>
      <c r="C5241" s="27" t="s">
        <v>2231</v>
      </c>
      <c r="D5241" s="27" t="s">
        <v>2792</v>
      </c>
      <c r="E5241" s="27" t="s">
        <v>3066</v>
      </c>
      <c r="F5241" s="28">
        <v>35916</v>
      </c>
      <c r="G5241" s="29">
        <v>0.61111111111111105</v>
      </c>
      <c r="H5241" s="28">
        <v>35916</v>
      </c>
      <c r="I5241" s="29">
        <v>0.65902777777777777</v>
      </c>
      <c r="J5241" s="27"/>
      <c r="K5241" s="27">
        <v>0.1</v>
      </c>
      <c r="L5241" s="27">
        <v>0.05</v>
      </c>
      <c r="M5241" s="27">
        <v>0.15</v>
      </c>
      <c r="N5241" s="27" t="s">
        <v>2211</v>
      </c>
      <c r="O5241" s="30">
        <v>202006607</v>
      </c>
      <c r="P5241" s="22"/>
      <c r="Q5241" s="22"/>
      <c r="R5241" s="16"/>
      <c r="S5241" s="16"/>
      <c r="T5241" s="16"/>
      <c r="U5241" s="16"/>
      <c r="V5241" s="16"/>
      <c r="W5241" s="16"/>
      <c r="X5241" s="16"/>
      <c r="Y5241" s="16"/>
      <c r="Z5241" s="16"/>
      <c r="AA5241" s="16"/>
      <c r="AB5241" s="16"/>
      <c r="AC5241" s="19"/>
    </row>
    <row r="5242" spans="1:29" x14ac:dyDescent="0.25">
      <c r="A5242" s="27">
        <v>1998</v>
      </c>
      <c r="B5242" s="27" t="s">
        <v>3002</v>
      </c>
      <c r="C5242" s="27" t="s">
        <v>2231</v>
      </c>
      <c r="D5242" s="27" t="s">
        <v>2799</v>
      </c>
      <c r="E5242" s="27" t="s">
        <v>695</v>
      </c>
      <c r="F5242" s="28">
        <v>35925</v>
      </c>
      <c r="G5242" s="29">
        <v>0.11388888888888889</v>
      </c>
      <c r="H5242" s="28">
        <v>35925</v>
      </c>
      <c r="I5242" s="29">
        <v>0.16597222222222222</v>
      </c>
      <c r="J5242" s="27"/>
      <c r="K5242" s="27">
        <v>0</v>
      </c>
      <c r="L5242" s="27">
        <v>0.04</v>
      </c>
      <c r="M5242" s="27">
        <v>0.04</v>
      </c>
      <c r="N5242" s="27" t="s">
        <v>2173</v>
      </c>
      <c r="O5242" s="30">
        <v>201905119</v>
      </c>
      <c r="P5242" s="22"/>
      <c r="Q5242" s="22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9"/>
    </row>
    <row r="5243" spans="1:29" x14ac:dyDescent="0.25">
      <c r="A5243" s="27">
        <v>1998</v>
      </c>
      <c r="B5243" s="27" t="s">
        <v>3001</v>
      </c>
      <c r="C5243" s="27" t="s">
        <v>2231</v>
      </c>
      <c r="D5243" s="27" t="s">
        <v>2790</v>
      </c>
      <c r="E5243" s="27" t="s">
        <v>2790</v>
      </c>
      <c r="F5243" s="28">
        <v>35932</v>
      </c>
      <c r="G5243" s="29">
        <v>0.7006944444444444</v>
      </c>
      <c r="H5243" s="28">
        <v>35932</v>
      </c>
      <c r="I5243" s="29">
        <v>0.74305555555555547</v>
      </c>
      <c r="J5243" s="27"/>
      <c r="K5243" s="27">
        <v>0.02</v>
      </c>
      <c r="L5243" s="27">
        <v>0</v>
      </c>
      <c r="M5243" s="27">
        <v>0.02</v>
      </c>
      <c r="N5243" s="27" t="s">
        <v>2173</v>
      </c>
      <c r="O5243" s="30">
        <v>201705127</v>
      </c>
      <c r="P5243" s="22"/>
      <c r="Q5243" s="22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9"/>
    </row>
    <row r="5244" spans="1:29" x14ac:dyDescent="0.25">
      <c r="A5244" s="27">
        <v>1998</v>
      </c>
      <c r="B5244" s="27" t="s">
        <v>3064</v>
      </c>
      <c r="C5244" s="27" t="s">
        <v>2231</v>
      </c>
      <c r="D5244" s="27" t="s">
        <v>2796</v>
      </c>
      <c r="E5244" s="27" t="s">
        <v>2797</v>
      </c>
      <c r="F5244" s="28">
        <v>35949</v>
      </c>
      <c r="G5244" s="29">
        <v>0.97916666666666663</v>
      </c>
      <c r="H5244" s="28">
        <v>35949</v>
      </c>
      <c r="I5244" s="29">
        <v>4.1666666666666664E-2</v>
      </c>
      <c r="J5244" s="27"/>
      <c r="K5244" s="27">
        <v>0</v>
      </c>
      <c r="L5244" s="27">
        <v>0.9</v>
      </c>
      <c r="M5244" s="27">
        <v>0.9</v>
      </c>
      <c r="N5244" s="27" t="s">
        <v>2211</v>
      </c>
      <c r="O5244" s="30">
        <v>201705254</v>
      </c>
      <c r="P5244" s="22"/>
      <c r="Q5244" s="22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9"/>
    </row>
    <row r="5245" spans="1:29" x14ac:dyDescent="0.25">
      <c r="A5245" s="27">
        <v>1998</v>
      </c>
      <c r="B5245" s="27" t="s">
        <v>3000</v>
      </c>
      <c r="C5245" s="27" t="s">
        <v>2231</v>
      </c>
      <c r="D5245" s="27" t="s">
        <v>2846</v>
      </c>
      <c r="E5245" s="27" t="s">
        <v>860</v>
      </c>
      <c r="F5245" s="28">
        <v>35953</v>
      </c>
      <c r="G5245" s="29">
        <v>0.77083333333333337</v>
      </c>
      <c r="H5245" s="28">
        <v>35953</v>
      </c>
      <c r="I5245" s="29">
        <v>0.84375</v>
      </c>
      <c r="J5245" s="27"/>
      <c r="K5245" s="27">
        <v>2.5000000000000001E-2</v>
      </c>
      <c r="L5245" s="27">
        <v>0</v>
      </c>
      <c r="M5245" s="27">
        <v>2.5000000000000001E-2</v>
      </c>
      <c r="N5245" s="27" t="s">
        <v>2173</v>
      </c>
      <c r="O5245" s="30">
        <v>201806155</v>
      </c>
      <c r="P5245" s="22"/>
      <c r="Q5245" s="22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  <c r="AB5245" s="16"/>
      <c r="AC5245" s="19"/>
    </row>
    <row r="5246" spans="1:29" x14ac:dyDescent="0.25">
      <c r="A5246" s="27">
        <v>1998</v>
      </c>
      <c r="B5246" s="27" t="s">
        <v>3062</v>
      </c>
      <c r="C5246" s="27" t="s">
        <v>2231</v>
      </c>
      <c r="D5246" s="27" t="s">
        <v>2850</v>
      </c>
      <c r="E5246" s="27" t="s">
        <v>3063</v>
      </c>
      <c r="F5246" s="28">
        <v>35967</v>
      </c>
      <c r="G5246" s="29">
        <v>0.73263888888888884</v>
      </c>
      <c r="H5246" s="28">
        <v>35967</v>
      </c>
      <c r="I5246" s="29">
        <v>0.875</v>
      </c>
      <c r="J5246" s="27"/>
      <c r="K5246" s="27">
        <v>0.8</v>
      </c>
      <c r="L5246" s="27">
        <v>0</v>
      </c>
      <c r="M5246" s="27">
        <v>0.8</v>
      </c>
      <c r="N5246" s="27" t="s">
        <v>2211</v>
      </c>
      <c r="O5246" s="30">
        <v>202007855</v>
      </c>
      <c r="P5246" s="22"/>
      <c r="Q5246" s="22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9"/>
    </row>
    <row r="5247" spans="1:29" x14ac:dyDescent="0.25">
      <c r="A5247" s="27">
        <v>1998</v>
      </c>
      <c r="B5247" s="27" t="s">
        <v>2999</v>
      </c>
      <c r="C5247" s="27" t="s">
        <v>2231</v>
      </c>
      <c r="D5247" s="27" t="s">
        <v>2799</v>
      </c>
      <c r="E5247" s="27" t="s">
        <v>2923</v>
      </c>
      <c r="F5247" s="28">
        <v>35969</v>
      </c>
      <c r="G5247" s="29">
        <v>3.125E-2</v>
      </c>
      <c r="H5247" s="28">
        <v>35969</v>
      </c>
      <c r="I5247" s="29">
        <v>7.8472222222222221E-2</v>
      </c>
      <c r="J5247" s="27"/>
      <c r="K5247" s="27">
        <v>0.01</v>
      </c>
      <c r="L5247" s="27">
        <v>0</v>
      </c>
      <c r="M5247" s="27">
        <v>0.01</v>
      </c>
      <c r="N5247" s="27" t="s">
        <v>2173</v>
      </c>
      <c r="O5247" s="30">
        <v>202008076</v>
      </c>
      <c r="P5247" s="22"/>
      <c r="Q5247" s="22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9"/>
    </row>
    <row r="5248" spans="1:29" x14ac:dyDescent="0.25">
      <c r="A5248" s="27">
        <v>1998</v>
      </c>
      <c r="B5248" s="27" t="s">
        <v>2998</v>
      </c>
      <c r="C5248" s="27" t="s">
        <v>2231</v>
      </c>
      <c r="D5248" s="27" t="s">
        <v>2805</v>
      </c>
      <c r="E5248" s="27" t="s">
        <v>2805</v>
      </c>
      <c r="F5248" s="28">
        <v>35970</v>
      </c>
      <c r="G5248" s="29">
        <v>0.76666666666666661</v>
      </c>
      <c r="H5248" s="28">
        <v>35970</v>
      </c>
      <c r="I5248" s="29">
        <v>0.92083333333333339</v>
      </c>
      <c r="J5248" s="27"/>
      <c r="K5248" s="27">
        <v>0.6</v>
      </c>
      <c r="L5248" s="27">
        <v>0</v>
      </c>
      <c r="M5248" s="27">
        <v>0.6</v>
      </c>
      <c r="N5248" s="27" t="s">
        <v>2173</v>
      </c>
      <c r="O5248" s="30">
        <v>201905587</v>
      </c>
      <c r="P5248" s="22"/>
      <c r="Q5248" s="22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9"/>
    </row>
    <row r="5249" spans="1:29" x14ac:dyDescent="0.25">
      <c r="A5249" s="27">
        <v>1998</v>
      </c>
      <c r="B5249" s="27" t="s">
        <v>2997</v>
      </c>
      <c r="C5249" s="27" t="s">
        <v>2231</v>
      </c>
      <c r="D5249" s="27" t="s">
        <v>2855</v>
      </c>
      <c r="E5249" s="27" t="s">
        <v>2909</v>
      </c>
      <c r="F5249" s="28">
        <v>35972</v>
      </c>
      <c r="G5249" s="29">
        <v>0.62152777777777779</v>
      </c>
      <c r="H5249" s="28">
        <v>35972</v>
      </c>
      <c r="I5249" s="29">
        <v>0.77361111111111114</v>
      </c>
      <c r="J5249" s="27"/>
      <c r="K5249" s="27">
        <v>2.1</v>
      </c>
      <c r="L5249" s="27">
        <v>0</v>
      </c>
      <c r="M5249" s="27">
        <v>2.1</v>
      </c>
      <c r="N5249" s="27" t="s">
        <v>2173</v>
      </c>
      <c r="O5249" s="30">
        <v>201906104</v>
      </c>
      <c r="P5249" s="22"/>
      <c r="Q5249" s="22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9"/>
    </row>
    <row r="5250" spans="1:29" x14ac:dyDescent="0.25">
      <c r="A5250" s="27">
        <v>1998</v>
      </c>
      <c r="B5250" s="27" t="s">
        <v>3061</v>
      </c>
      <c r="C5250" s="27" t="s">
        <v>2231</v>
      </c>
      <c r="D5250" s="27" t="s">
        <v>2790</v>
      </c>
      <c r="E5250" s="27" t="s">
        <v>2925</v>
      </c>
      <c r="F5250" s="28">
        <v>35972</v>
      </c>
      <c r="G5250" s="29">
        <v>0.64583333333333337</v>
      </c>
      <c r="H5250" s="28">
        <v>35972</v>
      </c>
      <c r="I5250" s="29">
        <v>0.69930555555555562</v>
      </c>
      <c r="J5250" s="27"/>
      <c r="K5250" s="27">
        <v>0.04</v>
      </c>
      <c r="L5250" s="27">
        <v>0</v>
      </c>
      <c r="M5250" s="27">
        <v>0.04</v>
      </c>
      <c r="N5250" s="27" t="s">
        <v>2211</v>
      </c>
      <c r="O5250" s="30">
        <v>201601879</v>
      </c>
      <c r="P5250" s="22"/>
      <c r="Q5250" s="22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9"/>
    </row>
    <row r="5251" spans="1:29" x14ac:dyDescent="0.25">
      <c r="A5251" s="27">
        <v>1998</v>
      </c>
      <c r="B5251" s="27" t="s">
        <v>2996</v>
      </c>
      <c r="C5251" s="27" t="s">
        <v>2231</v>
      </c>
      <c r="D5251" s="27" t="s">
        <v>2792</v>
      </c>
      <c r="E5251" s="27" t="s">
        <v>2824</v>
      </c>
      <c r="F5251" s="28">
        <v>35980</v>
      </c>
      <c r="G5251" s="29">
        <v>0.60347222222222219</v>
      </c>
      <c r="H5251" s="28">
        <v>35980</v>
      </c>
      <c r="I5251" s="29">
        <v>0.66527777777777775</v>
      </c>
      <c r="J5251" s="27"/>
      <c r="K5251" s="27">
        <v>0</v>
      </c>
      <c r="L5251" s="27">
        <v>0.25</v>
      </c>
      <c r="M5251" s="27">
        <v>0.25</v>
      </c>
      <c r="N5251" s="27" t="s">
        <v>2173</v>
      </c>
      <c r="O5251" s="30">
        <v>202007122</v>
      </c>
      <c r="P5251" s="22"/>
      <c r="Q5251" s="22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9"/>
    </row>
    <row r="5252" spans="1:29" x14ac:dyDescent="0.25">
      <c r="A5252" s="27">
        <v>1998</v>
      </c>
      <c r="B5252" s="27" t="s">
        <v>2994</v>
      </c>
      <c r="C5252" s="27" t="s">
        <v>2231</v>
      </c>
      <c r="D5252" s="27" t="s">
        <v>2790</v>
      </c>
      <c r="E5252" s="27" t="s">
        <v>2832</v>
      </c>
      <c r="F5252" s="28">
        <v>35981</v>
      </c>
      <c r="G5252" s="29">
        <v>0.65972222222222221</v>
      </c>
      <c r="H5252" s="28">
        <v>35981</v>
      </c>
      <c r="I5252" s="29">
        <v>0.73749999999999993</v>
      </c>
      <c r="J5252" s="27"/>
      <c r="K5252" s="27">
        <v>0.2</v>
      </c>
      <c r="L5252" s="27">
        <v>0</v>
      </c>
      <c r="M5252" s="27">
        <v>0.2</v>
      </c>
      <c r="N5252" s="27" t="s">
        <v>2173</v>
      </c>
      <c r="O5252" s="30">
        <v>201907580</v>
      </c>
      <c r="P5252" s="22"/>
      <c r="Q5252" s="22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9"/>
    </row>
    <row r="5253" spans="1:29" x14ac:dyDescent="0.25">
      <c r="A5253" s="27">
        <v>1998</v>
      </c>
      <c r="B5253" s="27" t="s">
        <v>2995</v>
      </c>
      <c r="C5253" s="27" t="s">
        <v>2231</v>
      </c>
      <c r="D5253" s="27" t="s">
        <v>2790</v>
      </c>
      <c r="E5253" s="27" t="s">
        <v>2832</v>
      </c>
      <c r="F5253" s="28">
        <v>35981</v>
      </c>
      <c r="G5253" s="29">
        <v>0.77083333333333337</v>
      </c>
      <c r="H5253" s="28">
        <v>35981</v>
      </c>
      <c r="I5253" s="29">
        <v>0.81527777777777777</v>
      </c>
      <c r="J5253" s="27"/>
      <c r="K5253" s="27">
        <v>0</v>
      </c>
      <c r="L5253" s="27">
        <v>0.02</v>
      </c>
      <c r="M5253" s="27">
        <v>0.02</v>
      </c>
      <c r="N5253" s="27" t="s">
        <v>2173</v>
      </c>
      <c r="O5253" s="30">
        <v>201806780</v>
      </c>
      <c r="P5253" s="22"/>
      <c r="Q5253" s="22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9"/>
    </row>
    <row r="5254" spans="1:29" x14ac:dyDescent="0.25">
      <c r="A5254" s="27">
        <v>1998</v>
      </c>
      <c r="B5254" s="27" t="s">
        <v>2993</v>
      </c>
      <c r="C5254" s="27" t="s">
        <v>2231</v>
      </c>
      <c r="D5254" s="27" t="s">
        <v>2790</v>
      </c>
      <c r="E5254" s="27" t="s">
        <v>729</v>
      </c>
      <c r="F5254" s="28">
        <v>35984</v>
      </c>
      <c r="G5254" s="29">
        <v>0.96180555555555547</v>
      </c>
      <c r="H5254" s="28">
        <v>35985</v>
      </c>
      <c r="I5254" s="29">
        <v>2.361111111111111E-2</v>
      </c>
      <c r="J5254" s="27"/>
      <c r="K5254" s="27">
        <v>0.01</v>
      </c>
      <c r="L5254" s="27">
        <v>0</v>
      </c>
      <c r="M5254" s="27">
        <v>0.01</v>
      </c>
      <c r="N5254" s="27" t="s">
        <v>2173</v>
      </c>
      <c r="O5254" s="30">
        <v>202006388</v>
      </c>
      <c r="P5254" s="22"/>
      <c r="Q5254" s="22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9"/>
    </row>
    <row r="5255" spans="1:29" x14ac:dyDescent="0.25">
      <c r="A5255" s="27">
        <v>1998</v>
      </c>
      <c r="B5255" s="27" t="s">
        <v>2992</v>
      </c>
      <c r="C5255" s="27" t="s">
        <v>2231</v>
      </c>
      <c r="D5255" s="27" t="s">
        <v>2846</v>
      </c>
      <c r="E5255" s="27" t="s">
        <v>860</v>
      </c>
      <c r="F5255" s="28">
        <v>35986</v>
      </c>
      <c r="G5255" s="29">
        <v>0.5</v>
      </c>
      <c r="H5255" s="28">
        <v>35986</v>
      </c>
      <c r="I5255" s="29">
        <v>0.53819444444444442</v>
      </c>
      <c r="J5255" s="27"/>
      <c r="K5255" s="27">
        <v>3.0000000000000001E-3</v>
      </c>
      <c r="L5255" s="27">
        <v>0</v>
      </c>
      <c r="M5255" s="27">
        <v>3.0000000000000001E-3</v>
      </c>
      <c r="N5255" s="27" t="s">
        <v>2173</v>
      </c>
      <c r="O5255" s="30">
        <v>201905723</v>
      </c>
      <c r="P5255" s="22"/>
      <c r="Q5255" s="22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9"/>
    </row>
    <row r="5256" spans="1:29" x14ac:dyDescent="0.25">
      <c r="A5256" s="27">
        <v>1998</v>
      </c>
      <c r="B5256" s="27" t="s">
        <v>3059</v>
      </c>
      <c r="C5256" s="27" t="s">
        <v>2231</v>
      </c>
      <c r="D5256" s="27" t="s">
        <v>2885</v>
      </c>
      <c r="E5256" s="27" t="s">
        <v>2955</v>
      </c>
      <c r="F5256" s="28">
        <v>35987</v>
      </c>
      <c r="G5256" s="29">
        <v>0.5625</v>
      </c>
      <c r="H5256" s="28">
        <v>35987</v>
      </c>
      <c r="I5256" s="29">
        <v>0.66180555555555554</v>
      </c>
      <c r="J5256" s="27"/>
      <c r="K5256" s="27">
        <v>0.04</v>
      </c>
      <c r="L5256" s="27">
        <v>0.26</v>
      </c>
      <c r="M5256" s="27">
        <v>0.3</v>
      </c>
      <c r="N5256" s="27" t="s">
        <v>2211</v>
      </c>
      <c r="O5256" s="30">
        <v>202005035</v>
      </c>
      <c r="P5256" s="22"/>
      <c r="Q5256" s="22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9"/>
    </row>
    <row r="5257" spans="1:29" x14ac:dyDescent="0.25">
      <c r="A5257" s="27">
        <v>1998</v>
      </c>
      <c r="B5257" s="27" t="s">
        <v>2991</v>
      </c>
      <c r="C5257" s="27" t="s">
        <v>2231</v>
      </c>
      <c r="D5257" s="27" t="s">
        <v>2885</v>
      </c>
      <c r="E5257" s="27" t="s">
        <v>861</v>
      </c>
      <c r="F5257" s="28">
        <v>35987</v>
      </c>
      <c r="G5257" s="29">
        <v>0.61458333333333337</v>
      </c>
      <c r="H5257" s="28">
        <v>35987</v>
      </c>
      <c r="I5257" s="29">
        <v>0.85069444444444453</v>
      </c>
      <c r="J5257" s="27"/>
      <c r="K5257" s="27">
        <v>1.7</v>
      </c>
      <c r="L5257" s="27">
        <v>8.3000000000000007</v>
      </c>
      <c r="M5257" s="27">
        <v>10</v>
      </c>
      <c r="N5257" s="27" t="s">
        <v>2173</v>
      </c>
      <c r="O5257" s="30">
        <v>202004810</v>
      </c>
      <c r="P5257" s="22"/>
      <c r="Q5257" s="22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9"/>
    </row>
    <row r="5258" spans="1:29" x14ac:dyDescent="0.25">
      <c r="A5258" s="27">
        <v>1998</v>
      </c>
      <c r="B5258" s="27" t="s">
        <v>3060</v>
      </c>
      <c r="C5258" s="27" t="s">
        <v>2231</v>
      </c>
      <c r="D5258" s="27" t="s">
        <v>3037</v>
      </c>
      <c r="E5258" s="27" t="s">
        <v>3037</v>
      </c>
      <c r="F5258" s="28">
        <v>35987</v>
      </c>
      <c r="G5258" s="29">
        <v>0.66666666666666663</v>
      </c>
      <c r="H5258" s="28">
        <v>35987</v>
      </c>
      <c r="I5258" s="29">
        <v>0.77708333333333324</v>
      </c>
      <c r="J5258" s="27"/>
      <c r="K5258" s="27">
        <v>0.06</v>
      </c>
      <c r="L5258" s="27">
        <v>0.14000000000000001</v>
      </c>
      <c r="M5258" s="27">
        <v>0.2</v>
      </c>
      <c r="N5258" s="27" t="s">
        <v>2211</v>
      </c>
      <c r="O5258" s="30">
        <v>201704851</v>
      </c>
      <c r="P5258" s="22"/>
      <c r="Q5258" s="22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9"/>
    </row>
    <row r="5259" spans="1:29" x14ac:dyDescent="0.25">
      <c r="A5259" s="27">
        <v>1998</v>
      </c>
      <c r="B5259" s="27" t="s">
        <v>2788</v>
      </c>
      <c r="C5259" s="27" t="s">
        <v>2231</v>
      </c>
      <c r="D5259" s="27" t="s">
        <v>742</v>
      </c>
      <c r="E5259" s="27" t="s">
        <v>742</v>
      </c>
      <c r="F5259" s="28">
        <v>35987</v>
      </c>
      <c r="G5259" s="29">
        <v>0.71875</v>
      </c>
      <c r="H5259" s="28">
        <v>35987</v>
      </c>
      <c r="I5259" s="29">
        <v>0.77083333333333337</v>
      </c>
      <c r="J5259" s="27"/>
      <c r="K5259" s="27">
        <v>0.02</v>
      </c>
      <c r="L5259" s="27">
        <v>0</v>
      </c>
      <c r="M5259" s="27">
        <v>0.02</v>
      </c>
      <c r="N5259" s="27" t="s">
        <v>2163</v>
      </c>
      <c r="O5259" s="30">
        <v>201706766</v>
      </c>
      <c r="P5259" s="22"/>
      <c r="Q5259" s="22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9"/>
    </row>
    <row r="5260" spans="1:29" x14ac:dyDescent="0.25">
      <c r="A5260" s="27">
        <v>1998</v>
      </c>
      <c r="B5260" s="27" t="s">
        <v>3058</v>
      </c>
      <c r="C5260" s="27" t="s">
        <v>2231</v>
      </c>
      <c r="D5260" s="27" t="s">
        <v>2790</v>
      </c>
      <c r="E5260" s="27" t="s">
        <v>2814</v>
      </c>
      <c r="F5260" s="28">
        <v>35988</v>
      </c>
      <c r="G5260" s="29">
        <v>7.6388888888888886E-3</v>
      </c>
      <c r="H5260" s="28">
        <v>35988</v>
      </c>
      <c r="I5260" s="29">
        <v>5.6250000000000001E-2</v>
      </c>
      <c r="J5260" s="27"/>
      <c r="K5260" s="27">
        <v>0.1</v>
      </c>
      <c r="L5260" s="27">
        <v>0</v>
      </c>
      <c r="M5260" s="27">
        <v>0.1</v>
      </c>
      <c r="N5260" s="27" t="s">
        <v>2211</v>
      </c>
      <c r="O5260" s="30">
        <v>201900148</v>
      </c>
      <c r="P5260" s="22"/>
      <c r="Q5260" s="22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9"/>
    </row>
    <row r="5261" spans="1:29" x14ac:dyDescent="0.25">
      <c r="A5261" s="27">
        <v>1998</v>
      </c>
      <c r="B5261" s="27" t="s">
        <v>2787</v>
      </c>
      <c r="C5261" s="27" t="s">
        <v>2231</v>
      </c>
      <c r="D5261" s="27" t="s">
        <v>742</v>
      </c>
      <c r="E5261" s="27" t="s">
        <v>706</v>
      </c>
      <c r="F5261" s="28">
        <v>35988</v>
      </c>
      <c r="G5261" s="29">
        <v>3.4722222222222224E-2</v>
      </c>
      <c r="H5261" s="28">
        <v>35988</v>
      </c>
      <c r="I5261" s="29">
        <v>9.7222222222222224E-2</v>
      </c>
      <c r="J5261" s="27"/>
      <c r="K5261" s="27">
        <v>0.01</v>
      </c>
      <c r="L5261" s="27">
        <v>0</v>
      </c>
      <c r="M5261" s="27">
        <v>0.01</v>
      </c>
      <c r="N5261" s="27" t="s">
        <v>2163</v>
      </c>
      <c r="O5261" s="30">
        <v>202102696</v>
      </c>
      <c r="P5261" s="22"/>
      <c r="Q5261" s="22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9"/>
    </row>
    <row r="5262" spans="1:29" x14ac:dyDescent="0.25">
      <c r="A5262" s="27">
        <v>1998</v>
      </c>
      <c r="B5262" s="27" t="s">
        <v>2990</v>
      </c>
      <c r="C5262" s="27" t="s">
        <v>2231</v>
      </c>
      <c r="D5262" s="27" t="s">
        <v>2799</v>
      </c>
      <c r="E5262" s="27" t="s">
        <v>2799</v>
      </c>
      <c r="F5262" s="28">
        <v>35988</v>
      </c>
      <c r="G5262" s="29">
        <v>0.64097222222222217</v>
      </c>
      <c r="H5262" s="28">
        <v>35988</v>
      </c>
      <c r="I5262" s="29">
        <v>0.70833333333333337</v>
      </c>
      <c r="J5262" s="27"/>
      <c r="K5262" s="27">
        <v>0.2</v>
      </c>
      <c r="L5262" s="27">
        <v>0</v>
      </c>
      <c r="M5262" s="27">
        <v>0.2</v>
      </c>
      <c r="N5262" s="27" t="s">
        <v>2173</v>
      </c>
      <c r="O5262" s="30">
        <v>201403695</v>
      </c>
      <c r="P5262" s="22"/>
      <c r="Q5262" s="22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9"/>
    </row>
    <row r="5263" spans="1:29" x14ac:dyDescent="0.25">
      <c r="A5263" s="27">
        <v>1998</v>
      </c>
      <c r="B5263" s="27" t="s">
        <v>3057</v>
      </c>
      <c r="C5263" s="27" t="s">
        <v>2231</v>
      </c>
      <c r="D5263" s="27" t="s">
        <v>2805</v>
      </c>
      <c r="E5263" s="27" t="s">
        <v>2858</v>
      </c>
      <c r="F5263" s="28">
        <v>35988</v>
      </c>
      <c r="G5263" s="29">
        <v>0.78819444444444453</v>
      </c>
      <c r="H5263" s="28">
        <v>35988</v>
      </c>
      <c r="I5263" s="29">
        <v>0.85416666666666663</v>
      </c>
      <c r="J5263" s="27"/>
      <c r="K5263" s="27">
        <v>7.0000000000000007E-2</v>
      </c>
      <c r="L5263" s="27">
        <v>0</v>
      </c>
      <c r="M5263" s="27">
        <v>7.0000000000000007E-2</v>
      </c>
      <c r="N5263" s="27" t="s">
        <v>2211</v>
      </c>
      <c r="O5263" s="30">
        <v>201906465</v>
      </c>
      <c r="P5263" s="22"/>
      <c r="Q5263" s="22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9"/>
    </row>
    <row r="5264" spans="1:29" x14ac:dyDescent="0.25">
      <c r="A5264" s="27">
        <v>1998</v>
      </c>
      <c r="B5264" s="27" t="s">
        <v>3056</v>
      </c>
      <c r="C5264" s="27" t="s">
        <v>2231</v>
      </c>
      <c r="D5264" s="27" t="s">
        <v>2809</v>
      </c>
      <c r="E5264" s="27" t="s">
        <v>2809</v>
      </c>
      <c r="F5264" s="28">
        <v>35989</v>
      </c>
      <c r="G5264" s="29">
        <v>0.6958333333333333</v>
      </c>
      <c r="H5264" s="28">
        <v>35989</v>
      </c>
      <c r="I5264" s="29">
        <v>0.71944444444444444</v>
      </c>
      <c r="J5264" s="27"/>
      <c r="K5264" s="27">
        <v>1.9E-2</v>
      </c>
      <c r="L5264" s="27">
        <v>7.0000000000000007E-2</v>
      </c>
      <c r="M5264" s="27">
        <v>8.8999999999999996E-2</v>
      </c>
      <c r="N5264" s="27" t="s">
        <v>2211</v>
      </c>
      <c r="O5264" s="30">
        <v>202004558</v>
      </c>
      <c r="P5264" s="22"/>
      <c r="Q5264" s="22"/>
      <c r="R5264" s="16"/>
      <c r="S5264" s="16"/>
      <c r="T5264" s="16"/>
      <c r="U5264" s="16"/>
      <c r="V5264" s="16"/>
      <c r="W5264" s="16"/>
      <c r="X5264" s="16"/>
      <c r="Y5264" s="16"/>
      <c r="Z5264" s="16"/>
      <c r="AA5264" s="16"/>
      <c r="AB5264" s="16"/>
      <c r="AC5264" s="19"/>
    </row>
    <row r="5265" spans="1:29" x14ac:dyDescent="0.25">
      <c r="A5265" s="27">
        <v>1998</v>
      </c>
      <c r="B5265" s="27" t="s">
        <v>2989</v>
      </c>
      <c r="C5265" s="27" t="s">
        <v>2231</v>
      </c>
      <c r="D5265" s="27" t="s">
        <v>2799</v>
      </c>
      <c r="E5265" s="27" t="s">
        <v>2799</v>
      </c>
      <c r="F5265" s="28">
        <v>35990</v>
      </c>
      <c r="G5265" s="29">
        <v>0.69305555555555554</v>
      </c>
      <c r="H5265" s="28">
        <v>35990</v>
      </c>
      <c r="I5265" s="29">
        <v>0.76666666666666661</v>
      </c>
      <c r="J5265" s="27"/>
      <c r="K5265" s="27">
        <v>0.25</v>
      </c>
      <c r="L5265" s="27">
        <v>0</v>
      </c>
      <c r="M5265" s="27">
        <v>0.25</v>
      </c>
      <c r="N5265" s="27" t="s">
        <v>2173</v>
      </c>
      <c r="O5265" s="30">
        <v>201806278</v>
      </c>
      <c r="P5265" s="22"/>
      <c r="Q5265" s="22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9"/>
    </row>
    <row r="5266" spans="1:29" x14ac:dyDescent="0.25">
      <c r="A5266" s="27">
        <v>1998</v>
      </c>
      <c r="B5266" s="27" t="s">
        <v>2988</v>
      </c>
      <c r="C5266" s="27" t="s">
        <v>2231</v>
      </c>
      <c r="D5266" s="27" t="s">
        <v>2792</v>
      </c>
      <c r="E5266" s="27" t="s">
        <v>2793</v>
      </c>
      <c r="F5266" s="28">
        <v>35991</v>
      </c>
      <c r="G5266" s="29">
        <v>0.43402777777777773</v>
      </c>
      <c r="H5266" s="28">
        <v>35991</v>
      </c>
      <c r="I5266" s="29">
        <v>0.50138888888888888</v>
      </c>
      <c r="J5266" s="27"/>
      <c r="K5266" s="27">
        <v>0</v>
      </c>
      <c r="L5266" s="27">
        <v>0.01</v>
      </c>
      <c r="M5266" s="27">
        <v>0.01</v>
      </c>
      <c r="N5266" s="27" t="s">
        <v>2173</v>
      </c>
      <c r="O5266" s="30">
        <v>201806345</v>
      </c>
      <c r="P5266" s="22"/>
      <c r="Q5266" s="22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9"/>
    </row>
    <row r="5267" spans="1:29" x14ac:dyDescent="0.25">
      <c r="A5267" s="27">
        <v>1998</v>
      </c>
      <c r="B5267" s="27" t="s">
        <v>2986</v>
      </c>
      <c r="C5267" s="27" t="s">
        <v>2231</v>
      </c>
      <c r="D5267" s="27" t="s">
        <v>2805</v>
      </c>
      <c r="E5267" s="27" t="s">
        <v>2822</v>
      </c>
      <c r="F5267" s="28">
        <v>35992</v>
      </c>
      <c r="G5267" s="29">
        <v>7.8472222222222221E-2</v>
      </c>
      <c r="H5267" s="28">
        <v>35992</v>
      </c>
      <c r="I5267" s="29">
        <v>0.11458333333333333</v>
      </c>
      <c r="J5267" s="27"/>
      <c r="K5267" s="27">
        <v>0.02</v>
      </c>
      <c r="L5267" s="27">
        <v>0</v>
      </c>
      <c r="M5267" s="27">
        <v>0.02</v>
      </c>
      <c r="N5267" s="27" t="s">
        <v>2173</v>
      </c>
      <c r="O5267" s="30">
        <v>202000162</v>
      </c>
      <c r="P5267" s="22"/>
      <c r="Q5267" s="22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9"/>
    </row>
    <row r="5268" spans="1:29" x14ac:dyDescent="0.25">
      <c r="A5268" s="27">
        <v>1998</v>
      </c>
      <c r="B5268" s="27" t="s">
        <v>2987</v>
      </c>
      <c r="C5268" s="27" t="s">
        <v>2231</v>
      </c>
      <c r="D5268" s="27" t="s">
        <v>2799</v>
      </c>
      <c r="E5268" s="27" t="s">
        <v>2799</v>
      </c>
      <c r="F5268" s="28">
        <v>35992</v>
      </c>
      <c r="G5268" s="29">
        <v>0.61041666666666672</v>
      </c>
      <c r="H5268" s="28">
        <v>35992</v>
      </c>
      <c r="I5268" s="29">
        <v>0.67569444444444438</v>
      </c>
      <c r="J5268" s="27"/>
      <c r="K5268" s="27">
        <v>0.02</v>
      </c>
      <c r="L5268" s="27">
        <v>0.04</v>
      </c>
      <c r="M5268" s="27">
        <v>0.06</v>
      </c>
      <c r="N5268" s="27" t="s">
        <v>2173</v>
      </c>
      <c r="O5268" s="30">
        <v>201907783</v>
      </c>
      <c r="P5268" s="22"/>
      <c r="Q5268" s="22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9"/>
    </row>
    <row r="5269" spans="1:29" x14ac:dyDescent="0.25">
      <c r="A5269" s="27">
        <v>1998</v>
      </c>
      <c r="B5269" s="27" t="s">
        <v>3054</v>
      </c>
      <c r="C5269" s="27" t="s">
        <v>2231</v>
      </c>
      <c r="D5269" s="27" t="s">
        <v>2809</v>
      </c>
      <c r="E5269" s="27" t="s">
        <v>2984</v>
      </c>
      <c r="F5269" s="28">
        <v>35993</v>
      </c>
      <c r="G5269" s="29">
        <v>0.62152777777777779</v>
      </c>
      <c r="H5269" s="28">
        <v>35993</v>
      </c>
      <c r="I5269" s="29">
        <v>0.75347222222222221</v>
      </c>
      <c r="J5269" s="27"/>
      <c r="K5269" s="27">
        <v>0.2</v>
      </c>
      <c r="L5269" s="27">
        <v>0.05</v>
      </c>
      <c r="M5269" s="27">
        <v>0.25</v>
      </c>
      <c r="N5269" s="27" t="s">
        <v>2211</v>
      </c>
      <c r="O5269" s="30">
        <v>202009360</v>
      </c>
      <c r="P5269" s="22"/>
      <c r="Q5269" s="22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9"/>
    </row>
    <row r="5270" spans="1:29" x14ac:dyDescent="0.25">
      <c r="A5270" s="27">
        <v>1998</v>
      </c>
      <c r="B5270" s="27" t="s">
        <v>2786</v>
      </c>
      <c r="C5270" s="27" t="s">
        <v>2231</v>
      </c>
      <c r="D5270" s="27" t="s">
        <v>742</v>
      </c>
      <c r="E5270" s="27" t="s">
        <v>2780</v>
      </c>
      <c r="F5270" s="28">
        <v>35993</v>
      </c>
      <c r="G5270" s="29">
        <v>0.63263888888888886</v>
      </c>
      <c r="H5270" s="28">
        <v>35993</v>
      </c>
      <c r="I5270" s="29">
        <v>0.66736111111111107</v>
      </c>
      <c r="J5270" s="27"/>
      <c r="K5270" s="27">
        <v>0</v>
      </c>
      <c r="L5270" s="27">
        <v>0.01</v>
      </c>
      <c r="M5270" s="27">
        <v>0.01</v>
      </c>
      <c r="N5270" s="27" t="s">
        <v>2163</v>
      </c>
      <c r="O5270" s="30">
        <v>202006302</v>
      </c>
      <c r="P5270" s="22"/>
      <c r="Q5270" s="22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9"/>
    </row>
    <row r="5271" spans="1:29" x14ac:dyDescent="0.25">
      <c r="A5271" s="27">
        <v>1998</v>
      </c>
      <c r="B5271" s="27" t="s">
        <v>2983</v>
      </c>
      <c r="C5271" s="27" t="s">
        <v>2231</v>
      </c>
      <c r="D5271" s="27" t="s">
        <v>2809</v>
      </c>
      <c r="E5271" s="27" t="s">
        <v>2984</v>
      </c>
      <c r="F5271" s="28">
        <v>35993</v>
      </c>
      <c r="G5271" s="29">
        <v>0.65347222222222223</v>
      </c>
      <c r="H5271" s="28">
        <v>35993</v>
      </c>
      <c r="I5271" s="29">
        <v>0.71527777777777779</v>
      </c>
      <c r="J5271" s="27"/>
      <c r="K5271" s="27">
        <v>0</v>
      </c>
      <c r="L5271" s="27">
        <v>0.02</v>
      </c>
      <c r="M5271" s="27">
        <v>0.02</v>
      </c>
      <c r="N5271" s="27" t="s">
        <v>2173</v>
      </c>
      <c r="O5271" s="30">
        <v>202000161</v>
      </c>
      <c r="P5271" s="22"/>
      <c r="Q5271" s="22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6"/>
      <c r="AB5271" s="16"/>
      <c r="AC5271" s="19"/>
    </row>
    <row r="5272" spans="1:29" x14ac:dyDescent="0.25">
      <c r="A5272" s="27">
        <v>1998</v>
      </c>
      <c r="B5272" s="27" t="s">
        <v>3055</v>
      </c>
      <c r="C5272" s="27" t="s">
        <v>2231</v>
      </c>
      <c r="D5272" s="27" t="s">
        <v>2885</v>
      </c>
      <c r="E5272" s="27" t="s">
        <v>861</v>
      </c>
      <c r="F5272" s="28">
        <v>35993</v>
      </c>
      <c r="G5272" s="29">
        <v>0.67708333333333337</v>
      </c>
      <c r="H5272" s="28">
        <v>35993</v>
      </c>
      <c r="I5272" s="29">
        <v>0.77083333333333337</v>
      </c>
      <c r="J5272" s="27"/>
      <c r="K5272" s="27">
        <v>0.22</v>
      </c>
      <c r="L5272" s="27">
        <v>0</v>
      </c>
      <c r="M5272" s="27">
        <v>0.22</v>
      </c>
      <c r="N5272" s="27" t="s">
        <v>2211</v>
      </c>
      <c r="O5272" s="30">
        <v>201908050</v>
      </c>
      <c r="P5272" s="22"/>
      <c r="Q5272" s="22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9"/>
    </row>
    <row r="5273" spans="1:29" x14ac:dyDescent="0.25">
      <c r="A5273" s="27">
        <v>1998</v>
      </c>
      <c r="B5273" s="27" t="s">
        <v>2985</v>
      </c>
      <c r="C5273" s="27" t="s">
        <v>2231</v>
      </c>
      <c r="D5273" s="27" t="s">
        <v>2809</v>
      </c>
      <c r="E5273" s="27" t="s">
        <v>2809</v>
      </c>
      <c r="F5273" s="28">
        <v>35993</v>
      </c>
      <c r="G5273" s="29">
        <v>0.87847222222222221</v>
      </c>
      <c r="H5273" s="28">
        <v>35993</v>
      </c>
      <c r="I5273" s="29">
        <v>0.90763888888888899</v>
      </c>
      <c r="J5273" s="27"/>
      <c r="K5273" s="27">
        <v>2.5000000000000001E-2</v>
      </c>
      <c r="L5273" s="27">
        <v>7.0000000000000001E-3</v>
      </c>
      <c r="M5273" s="27">
        <v>3.2000000000000001E-2</v>
      </c>
      <c r="N5273" s="27" t="s">
        <v>2173</v>
      </c>
      <c r="O5273" s="30">
        <v>201900177</v>
      </c>
      <c r="P5273" s="22"/>
      <c r="Q5273" s="22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9"/>
    </row>
    <row r="5274" spans="1:29" x14ac:dyDescent="0.25">
      <c r="A5274" s="27">
        <v>1998</v>
      </c>
      <c r="B5274" s="27" t="s">
        <v>2982</v>
      </c>
      <c r="C5274" s="27" t="s">
        <v>2231</v>
      </c>
      <c r="D5274" s="27" t="s">
        <v>2799</v>
      </c>
      <c r="E5274" s="27" t="s">
        <v>2799</v>
      </c>
      <c r="F5274" s="28">
        <v>35993</v>
      </c>
      <c r="G5274" s="29">
        <v>0.92291666666666661</v>
      </c>
      <c r="H5274" s="28">
        <v>35994</v>
      </c>
      <c r="I5274" s="29">
        <v>0.64166666666666672</v>
      </c>
      <c r="J5274" s="27"/>
      <c r="K5274" s="27">
        <v>32</v>
      </c>
      <c r="L5274" s="27">
        <v>2</v>
      </c>
      <c r="M5274" s="27">
        <v>34</v>
      </c>
      <c r="N5274" s="27" t="s">
        <v>2173</v>
      </c>
      <c r="O5274" s="30">
        <v>202000707</v>
      </c>
      <c r="P5274" s="22"/>
      <c r="Q5274" s="22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9"/>
    </row>
    <row r="5275" spans="1:29" x14ac:dyDescent="0.25">
      <c r="A5275" s="27">
        <v>1998</v>
      </c>
      <c r="B5275" s="27" t="s">
        <v>2980</v>
      </c>
      <c r="C5275" s="27" t="s">
        <v>2231</v>
      </c>
      <c r="D5275" s="27" t="s">
        <v>2231</v>
      </c>
      <c r="E5275" s="27" t="s">
        <v>2981</v>
      </c>
      <c r="F5275" s="28">
        <v>35994</v>
      </c>
      <c r="G5275" s="29">
        <v>0.47569444444444442</v>
      </c>
      <c r="H5275" s="28">
        <v>35994</v>
      </c>
      <c r="I5275" s="29">
        <v>0.5444444444444444</v>
      </c>
      <c r="J5275" s="27"/>
      <c r="K5275" s="27">
        <v>0.06</v>
      </c>
      <c r="L5275" s="27">
        <v>0</v>
      </c>
      <c r="M5275" s="27">
        <v>0.06</v>
      </c>
      <c r="N5275" s="27" t="s">
        <v>2173</v>
      </c>
      <c r="O5275" s="30">
        <v>201802646</v>
      </c>
      <c r="P5275" s="22"/>
      <c r="Q5275" s="22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9"/>
    </row>
    <row r="5276" spans="1:29" x14ac:dyDescent="0.25">
      <c r="A5276" s="27">
        <v>1998</v>
      </c>
      <c r="B5276" s="27" t="s">
        <v>3053</v>
      </c>
      <c r="C5276" s="27" t="s">
        <v>2231</v>
      </c>
      <c r="D5276" s="27" t="s">
        <v>2855</v>
      </c>
      <c r="E5276" s="27" t="s">
        <v>3027</v>
      </c>
      <c r="F5276" s="28">
        <v>35994</v>
      </c>
      <c r="G5276" s="29">
        <v>0.60486111111111118</v>
      </c>
      <c r="H5276" s="28">
        <v>35994</v>
      </c>
      <c r="I5276" s="29">
        <v>0.65347222222222223</v>
      </c>
      <c r="J5276" s="27"/>
      <c r="K5276" s="27">
        <v>0.08</v>
      </c>
      <c r="L5276" s="27">
        <v>0.02</v>
      </c>
      <c r="M5276" s="27">
        <v>0.1</v>
      </c>
      <c r="N5276" s="27" t="s">
        <v>2211</v>
      </c>
      <c r="O5276" s="30">
        <v>201705457</v>
      </c>
      <c r="P5276" s="22"/>
      <c r="Q5276" s="22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9"/>
    </row>
    <row r="5277" spans="1:29" x14ac:dyDescent="0.25">
      <c r="A5277" s="27">
        <v>1998</v>
      </c>
      <c r="B5277" s="27" t="s">
        <v>2979</v>
      </c>
      <c r="C5277" s="27" t="s">
        <v>2231</v>
      </c>
      <c r="D5277" s="27" t="s">
        <v>2790</v>
      </c>
      <c r="E5277" s="27" t="s">
        <v>2931</v>
      </c>
      <c r="F5277" s="28">
        <v>35995</v>
      </c>
      <c r="G5277" s="29">
        <v>0.60416666666666663</v>
      </c>
      <c r="H5277" s="28">
        <v>35995</v>
      </c>
      <c r="I5277" s="29">
        <v>0.74652777777777779</v>
      </c>
      <c r="J5277" s="27"/>
      <c r="K5277" s="27">
        <v>3</v>
      </c>
      <c r="L5277" s="27">
        <v>0</v>
      </c>
      <c r="M5277" s="27">
        <v>3</v>
      </c>
      <c r="N5277" s="27" t="s">
        <v>2173</v>
      </c>
      <c r="O5277" s="30">
        <v>201908143</v>
      </c>
      <c r="P5277" s="22"/>
      <c r="Q5277" s="22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  <c r="AB5277" s="16"/>
      <c r="AC5277" s="19"/>
    </row>
    <row r="5278" spans="1:29" x14ac:dyDescent="0.25">
      <c r="A5278" s="27">
        <v>1998</v>
      </c>
      <c r="B5278" s="27" t="s">
        <v>3052</v>
      </c>
      <c r="C5278" s="27" t="s">
        <v>2231</v>
      </c>
      <c r="D5278" s="27" t="s">
        <v>2792</v>
      </c>
      <c r="E5278" s="27" t="s">
        <v>2897</v>
      </c>
      <c r="F5278" s="28">
        <v>35995</v>
      </c>
      <c r="G5278" s="29">
        <v>0.61458333333333337</v>
      </c>
      <c r="H5278" s="28">
        <v>35995</v>
      </c>
      <c r="I5278" s="29">
        <v>0.73958333333333337</v>
      </c>
      <c r="J5278" s="27"/>
      <c r="K5278" s="27">
        <v>0.2</v>
      </c>
      <c r="L5278" s="27">
        <v>0.4</v>
      </c>
      <c r="M5278" s="27">
        <v>0.6</v>
      </c>
      <c r="N5278" s="27" t="s">
        <v>2211</v>
      </c>
      <c r="O5278" s="30">
        <v>202004293</v>
      </c>
      <c r="P5278" s="22"/>
      <c r="Q5278" s="22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9"/>
    </row>
    <row r="5279" spans="1:29" x14ac:dyDescent="0.25">
      <c r="A5279" s="27">
        <v>1998</v>
      </c>
      <c r="B5279" s="27" t="s">
        <v>3051</v>
      </c>
      <c r="C5279" s="27" t="s">
        <v>2231</v>
      </c>
      <c r="D5279" s="27" t="s">
        <v>2885</v>
      </c>
      <c r="E5279" s="27" t="s">
        <v>3040</v>
      </c>
      <c r="F5279" s="28">
        <v>35995</v>
      </c>
      <c r="G5279" s="29">
        <v>0.67847222222222225</v>
      </c>
      <c r="H5279" s="28">
        <v>35995</v>
      </c>
      <c r="I5279" s="29">
        <v>0.7631944444444444</v>
      </c>
      <c r="J5279" s="27"/>
      <c r="K5279" s="27">
        <v>1</v>
      </c>
      <c r="L5279" s="27">
        <v>0</v>
      </c>
      <c r="M5279" s="27">
        <v>1</v>
      </c>
      <c r="N5279" s="27" t="s">
        <v>2211</v>
      </c>
      <c r="O5279" s="30">
        <v>201705312</v>
      </c>
      <c r="P5279" s="22"/>
      <c r="Q5279" s="22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  <c r="AB5279" s="16"/>
      <c r="AC5279" s="19"/>
    </row>
    <row r="5280" spans="1:29" x14ac:dyDescent="0.25">
      <c r="A5280" s="27">
        <v>1998</v>
      </c>
      <c r="B5280" s="27" t="s">
        <v>2975</v>
      </c>
      <c r="C5280" s="27" t="s">
        <v>2231</v>
      </c>
      <c r="D5280" s="27" t="s">
        <v>742</v>
      </c>
      <c r="E5280" s="27" t="s">
        <v>2976</v>
      </c>
      <c r="F5280" s="28">
        <v>35998</v>
      </c>
      <c r="G5280" s="29">
        <v>0.3923611111111111</v>
      </c>
      <c r="H5280" s="28">
        <v>35998</v>
      </c>
      <c r="I5280" s="29">
        <v>0.46180555555555558</v>
      </c>
      <c r="J5280" s="27"/>
      <c r="K5280" s="27">
        <v>0.05</v>
      </c>
      <c r="L5280" s="27">
        <v>0</v>
      </c>
      <c r="M5280" s="27">
        <v>0.05</v>
      </c>
      <c r="N5280" s="27" t="s">
        <v>2173</v>
      </c>
      <c r="O5280" s="30">
        <v>202004343</v>
      </c>
      <c r="P5280" s="22"/>
      <c r="Q5280" s="22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  <c r="AB5280" s="16"/>
      <c r="AC5280" s="19"/>
    </row>
    <row r="5281" spans="1:29" x14ac:dyDescent="0.25">
      <c r="A5281" s="27">
        <v>1998</v>
      </c>
      <c r="B5281" s="27" t="s">
        <v>3050</v>
      </c>
      <c r="C5281" s="27" t="s">
        <v>2231</v>
      </c>
      <c r="D5281" s="27" t="s">
        <v>2796</v>
      </c>
      <c r="E5281" s="27" t="s">
        <v>2797</v>
      </c>
      <c r="F5281" s="28">
        <v>35998</v>
      </c>
      <c r="G5281" s="29">
        <v>0.65625</v>
      </c>
      <c r="H5281" s="28">
        <v>35998</v>
      </c>
      <c r="I5281" s="29">
        <v>0.72569444444444453</v>
      </c>
      <c r="J5281" s="27"/>
      <c r="K5281" s="27">
        <v>0</v>
      </c>
      <c r="L5281" s="27">
        <v>0.15</v>
      </c>
      <c r="M5281" s="27">
        <v>0.15</v>
      </c>
      <c r="N5281" s="27" t="s">
        <v>2211</v>
      </c>
      <c r="O5281" s="30">
        <v>201407779</v>
      </c>
      <c r="P5281" s="22"/>
      <c r="Q5281" s="22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9"/>
    </row>
    <row r="5282" spans="1:29" x14ac:dyDescent="0.25">
      <c r="A5282" s="27">
        <v>1998</v>
      </c>
      <c r="B5282" s="27" t="s">
        <v>2977</v>
      </c>
      <c r="C5282" s="27" t="s">
        <v>2231</v>
      </c>
      <c r="D5282" s="27" t="s">
        <v>2231</v>
      </c>
      <c r="E5282" s="27" t="s">
        <v>2978</v>
      </c>
      <c r="F5282" s="28">
        <v>35998</v>
      </c>
      <c r="G5282" s="29">
        <v>0.81527777777777777</v>
      </c>
      <c r="H5282" s="28">
        <v>35998</v>
      </c>
      <c r="I5282" s="29">
        <v>0.95833333333333337</v>
      </c>
      <c r="J5282" s="27"/>
      <c r="K5282" s="27">
        <v>0.25</v>
      </c>
      <c r="L5282" s="27">
        <v>0</v>
      </c>
      <c r="M5282" s="27">
        <v>0.25</v>
      </c>
      <c r="N5282" s="27" t="s">
        <v>2173</v>
      </c>
      <c r="O5282" s="30">
        <v>202006770</v>
      </c>
      <c r="P5282" s="22"/>
      <c r="Q5282" s="22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  <c r="AB5282" s="16"/>
      <c r="AC5282" s="19"/>
    </row>
    <row r="5283" spans="1:29" x14ac:dyDescent="0.25">
      <c r="A5283" s="27">
        <v>1998</v>
      </c>
      <c r="B5283" s="27" t="s">
        <v>2974</v>
      </c>
      <c r="C5283" s="27" t="s">
        <v>2231</v>
      </c>
      <c r="D5283" s="27" t="s">
        <v>2809</v>
      </c>
      <c r="E5283" s="27" t="s">
        <v>2809</v>
      </c>
      <c r="F5283" s="28">
        <v>35999</v>
      </c>
      <c r="G5283" s="29">
        <v>0.50138888888888888</v>
      </c>
      <c r="H5283" s="28">
        <v>35999</v>
      </c>
      <c r="I5283" s="29">
        <v>0.53125</v>
      </c>
      <c r="J5283" s="27"/>
      <c r="K5283" s="27">
        <v>0</v>
      </c>
      <c r="L5283" s="27">
        <v>0.01</v>
      </c>
      <c r="M5283" s="27">
        <v>0.01</v>
      </c>
      <c r="N5283" s="27" t="s">
        <v>2173</v>
      </c>
      <c r="O5283" s="30">
        <v>202006814</v>
      </c>
      <c r="P5283" s="22"/>
      <c r="Q5283" s="22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  <c r="AB5283" s="16"/>
      <c r="AC5283" s="19"/>
    </row>
    <row r="5284" spans="1:29" x14ac:dyDescent="0.25">
      <c r="A5284" s="27">
        <v>1998</v>
      </c>
      <c r="B5284" s="27" t="s">
        <v>2971</v>
      </c>
      <c r="C5284" s="27" t="s">
        <v>2231</v>
      </c>
      <c r="D5284" s="27" t="s">
        <v>2809</v>
      </c>
      <c r="E5284" s="27" t="s">
        <v>2809</v>
      </c>
      <c r="F5284" s="28">
        <v>36000</v>
      </c>
      <c r="G5284" s="29">
        <v>0.52916666666666667</v>
      </c>
      <c r="H5284" s="28">
        <v>36000</v>
      </c>
      <c r="I5284" s="29">
        <v>0.55138888888888882</v>
      </c>
      <c r="J5284" s="27"/>
      <c r="K5284" s="27">
        <v>0</v>
      </c>
      <c r="L5284" s="27">
        <v>2.5000000000000001E-3</v>
      </c>
      <c r="M5284" s="27">
        <v>2.5000000000000001E-3</v>
      </c>
      <c r="N5284" s="27" t="s">
        <v>2173</v>
      </c>
      <c r="O5284" s="30">
        <v>201907664</v>
      </c>
      <c r="P5284" s="22"/>
      <c r="Q5284" s="22"/>
      <c r="R5284" s="16"/>
      <c r="S5284" s="16"/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9"/>
    </row>
    <row r="5285" spans="1:29" x14ac:dyDescent="0.25">
      <c r="A5285" s="27">
        <v>1998</v>
      </c>
      <c r="B5285" s="27" t="s">
        <v>2973</v>
      </c>
      <c r="C5285" s="27" t="s">
        <v>2231</v>
      </c>
      <c r="D5285" s="27" t="s">
        <v>2837</v>
      </c>
      <c r="E5285" s="27" t="s">
        <v>2838</v>
      </c>
      <c r="F5285" s="28">
        <v>36000</v>
      </c>
      <c r="G5285" s="29">
        <v>0.55902777777777779</v>
      </c>
      <c r="H5285" s="28">
        <v>36000</v>
      </c>
      <c r="I5285" s="29">
        <v>0.60277777777777775</v>
      </c>
      <c r="J5285" s="27"/>
      <c r="K5285" s="27">
        <v>1</v>
      </c>
      <c r="L5285" s="27">
        <v>0</v>
      </c>
      <c r="M5285" s="27">
        <v>1</v>
      </c>
      <c r="N5285" s="27" t="s">
        <v>2173</v>
      </c>
      <c r="O5285" s="30">
        <v>201709916</v>
      </c>
      <c r="P5285" s="22"/>
      <c r="Q5285" s="22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9"/>
    </row>
    <row r="5286" spans="1:29" x14ac:dyDescent="0.25">
      <c r="A5286" s="27">
        <v>1998</v>
      </c>
      <c r="B5286" s="27" t="s">
        <v>2972</v>
      </c>
      <c r="C5286" s="27" t="s">
        <v>2231</v>
      </c>
      <c r="D5286" s="27" t="s">
        <v>2850</v>
      </c>
      <c r="E5286" s="27" t="s">
        <v>2851</v>
      </c>
      <c r="F5286" s="28">
        <v>36000</v>
      </c>
      <c r="G5286" s="29">
        <v>0.75</v>
      </c>
      <c r="H5286" s="28">
        <v>36000</v>
      </c>
      <c r="I5286" s="29">
        <v>0.87152777777777779</v>
      </c>
      <c r="J5286" s="27"/>
      <c r="K5286" s="27">
        <v>0.03</v>
      </c>
      <c r="L5286" s="27">
        <v>0</v>
      </c>
      <c r="M5286" s="27">
        <v>0.03</v>
      </c>
      <c r="N5286" s="27" t="s">
        <v>2173</v>
      </c>
      <c r="O5286" s="30">
        <v>201504870</v>
      </c>
      <c r="P5286" s="22"/>
      <c r="Q5286" s="22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9"/>
    </row>
    <row r="5287" spans="1:29" x14ac:dyDescent="0.25">
      <c r="A5287" s="27">
        <v>1998</v>
      </c>
      <c r="B5287" s="27" t="s">
        <v>2969</v>
      </c>
      <c r="C5287" s="27" t="s">
        <v>2231</v>
      </c>
      <c r="D5287" s="27" t="s">
        <v>2855</v>
      </c>
      <c r="E5287" s="27" t="s">
        <v>2970</v>
      </c>
      <c r="F5287" s="28">
        <v>36001</v>
      </c>
      <c r="G5287" s="29">
        <v>0.40625</v>
      </c>
      <c r="H5287" s="28">
        <v>36001</v>
      </c>
      <c r="I5287" s="29">
        <v>0.51736111111111105</v>
      </c>
      <c r="J5287" s="27"/>
      <c r="K5287" s="27">
        <v>0.8</v>
      </c>
      <c r="L5287" s="27">
        <v>0.75</v>
      </c>
      <c r="M5287" s="27">
        <v>1.55</v>
      </c>
      <c r="N5287" s="27" t="s">
        <v>2173</v>
      </c>
      <c r="O5287" s="30">
        <v>202007044</v>
      </c>
      <c r="P5287" s="22"/>
      <c r="Q5287" s="22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9"/>
    </row>
    <row r="5288" spans="1:29" x14ac:dyDescent="0.25">
      <c r="A5288" s="27">
        <v>1998</v>
      </c>
      <c r="B5288" s="27" t="s">
        <v>2966</v>
      </c>
      <c r="C5288" s="27" t="s">
        <v>2231</v>
      </c>
      <c r="D5288" s="27" t="s">
        <v>2796</v>
      </c>
      <c r="E5288" s="27" t="s">
        <v>712</v>
      </c>
      <c r="F5288" s="28">
        <v>36001</v>
      </c>
      <c r="G5288" s="29">
        <v>0.63124999999999998</v>
      </c>
      <c r="H5288" s="28">
        <v>36001</v>
      </c>
      <c r="I5288" s="29">
        <v>0.64583333333333337</v>
      </c>
      <c r="J5288" s="27"/>
      <c r="K5288" s="27">
        <v>0.25</v>
      </c>
      <c r="L5288" s="27">
        <v>0</v>
      </c>
      <c r="M5288" s="27">
        <v>0.25</v>
      </c>
      <c r="N5288" s="27" t="s">
        <v>2173</v>
      </c>
      <c r="O5288" s="30">
        <v>202006450</v>
      </c>
      <c r="P5288" s="22"/>
      <c r="Q5288" s="22"/>
      <c r="R5288" s="16"/>
      <c r="S5288" s="16"/>
      <c r="T5288" s="16"/>
      <c r="U5288" s="16"/>
      <c r="V5288" s="16"/>
      <c r="W5288" s="16"/>
      <c r="X5288" s="16"/>
      <c r="Y5288" s="16"/>
      <c r="Z5288" s="16"/>
      <c r="AA5288" s="16"/>
      <c r="AB5288" s="16"/>
      <c r="AC5288" s="19"/>
    </row>
    <row r="5289" spans="1:29" x14ac:dyDescent="0.25">
      <c r="A5289" s="27">
        <v>1998</v>
      </c>
      <c r="B5289" s="27" t="s">
        <v>2967</v>
      </c>
      <c r="C5289" s="27" t="s">
        <v>2231</v>
      </c>
      <c r="D5289" s="27" t="s">
        <v>2861</v>
      </c>
      <c r="E5289" s="27" t="s">
        <v>2968</v>
      </c>
      <c r="F5289" s="28">
        <v>36001</v>
      </c>
      <c r="G5289" s="29">
        <v>0.63541666666666663</v>
      </c>
      <c r="H5289" s="28">
        <v>36001</v>
      </c>
      <c r="I5289" s="29">
        <v>0.71250000000000002</v>
      </c>
      <c r="J5289" s="27"/>
      <c r="K5289" s="27">
        <v>0.16</v>
      </c>
      <c r="L5289" s="27">
        <v>0</v>
      </c>
      <c r="M5289" s="27">
        <v>0.16</v>
      </c>
      <c r="N5289" s="27" t="s">
        <v>2173</v>
      </c>
      <c r="O5289" s="30">
        <v>202007459</v>
      </c>
      <c r="P5289" s="22"/>
      <c r="Q5289" s="22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9"/>
    </row>
    <row r="5290" spans="1:29" x14ac:dyDescent="0.25">
      <c r="A5290" s="27">
        <v>1998</v>
      </c>
      <c r="B5290" s="27" t="s">
        <v>2965</v>
      </c>
      <c r="C5290" s="27" t="s">
        <v>2231</v>
      </c>
      <c r="D5290" s="27" t="s">
        <v>2885</v>
      </c>
      <c r="E5290" s="27" t="s">
        <v>2914</v>
      </c>
      <c r="F5290" s="28">
        <v>36002</v>
      </c>
      <c r="G5290" s="29">
        <v>1.3888888888888888E-2</v>
      </c>
      <c r="H5290" s="28">
        <v>36002</v>
      </c>
      <c r="I5290" s="29">
        <v>8.819444444444445E-2</v>
      </c>
      <c r="J5290" s="27"/>
      <c r="K5290" s="27">
        <v>2.5000000000000001E-3</v>
      </c>
      <c r="L5290" s="27">
        <v>0</v>
      </c>
      <c r="M5290" s="27">
        <v>2.5000000000000001E-3</v>
      </c>
      <c r="N5290" s="27" t="s">
        <v>2173</v>
      </c>
      <c r="O5290" s="30">
        <v>202007242</v>
      </c>
      <c r="P5290" s="22"/>
      <c r="Q5290" s="22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9"/>
    </row>
    <row r="5291" spans="1:29" x14ac:dyDescent="0.25">
      <c r="A5291" s="27">
        <v>1998</v>
      </c>
      <c r="B5291" s="27" t="s">
        <v>3048</v>
      </c>
      <c r="C5291" s="27" t="s">
        <v>2231</v>
      </c>
      <c r="D5291" s="27" t="s">
        <v>2837</v>
      </c>
      <c r="E5291" s="27" t="s">
        <v>3049</v>
      </c>
      <c r="F5291" s="28">
        <v>36002</v>
      </c>
      <c r="G5291" s="29">
        <v>0.58333333333333337</v>
      </c>
      <c r="H5291" s="28">
        <v>36002</v>
      </c>
      <c r="I5291" s="29">
        <v>0.63888888888888895</v>
      </c>
      <c r="J5291" s="27"/>
      <c r="K5291" s="27">
        <v>0</v>
      </c>
      <c r="L5291" s="27">
        <v>0.04</v>
      </c>
      <c r="M5291" s="27">
        <v>0.04</v>
      </c>
      <c r="N5291" s="27" t="s">
        <v>2211</v>
      </c>
      <c r="O5291" s="30">
        <v>201706412</v>
      </c>
      <c r="P5291" s="22"/>
      <c r="Q5291" s="22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9"/>
    </row>
    <row r="5292" spans="1:29" x14ac:dyDescent="0.25">
      <c r="A5292" s="27">
        <v>1998</v>
      </c>
      <c r="B5292" s="27" t="s">
        <v>2964</v>
      </c>
      <c r="C5292" s="27" t="s">
        <v>2231</v>
      </c>
      <c r="D5292" s="27" t="s">
        <v>2790</v>
      </c>
      <c r="E5292" s="27" t="s">
        <v>2817</v>
      </c>
      <c r="F5292" s="28">
        <v>36002</v>
      </c>
      <c r="G5292" s="29">
        <v>0.69305555555555554</v>
      </c>
      <c r="H5292" s="28">
        <v>36002</v>
      </c>
      <c r="I5292" s="29">
        <v>0.8847222222222223</v>
      </c>
      <c r="J5292" s="27"/>
      <c r="K5292" s="27">
        <v>1.8</v>
      </c>
      <c r="L5292" s="27">
        <v>0.7</v>
      </c>
      <c r="M5292" s="27">
        <v>2.5</v>
      </c>
      <c r="N5292" s="27" t="s">
        <v>2173</v>
      </c>
      <c r="O5292" s="30">
        <v>201707046</v>
      </c>
      <c r="P5292" s="22"/>
      <c r="Q5292" s="22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9"/>
    </row>
    <row r="5293" spans="1:29" x14ac:dyDescent="0.25">
      <c r="A5293" s="27">
        <v>1998</v>
      </c>
      <c r="B5293" s="27" t="s">
        <v>2963</v>
      </c>
      <c r="C5293" s="27" t="s">
        <v>2231</v>
      </c>
      <c r="D5293" s="27" t="s">
        <v>2805</v>
      </c>
      <c r="E5293" s="27" t="s">
        <v>2805</v>
      </c>
      <c r="F5293" s="28">
        <v>36002</v>
      </c>
      <c r="G5293" s="29">
        <v>0.69791666666666663</v>
      </c>
      <c r="H5293" s="28">
        <v>36002</v>
      </c>
      <c r="I5293" s="29">
        <v>0.87152777777777779</v>
      </c>
      <c r="J5293" s="27"/>
      <c r="K5293" s="27">
        <v>1.6</v>
      </c>
      <c r="L5293" s="27">
        <v>0</v>
      </c>
      <c r="M5293" s="27">
        <v>1.6</v>
      </c>
      <c r="N5293" s="27" t="s">
        <v>2173</v>
      </c>
      <c r="O5293" s="30">
        <v>201706898</v>
      </c>
      <c r="P5293" s="22"/>
      <c r="Q5293" s="22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9"/>
    </row>
    <row r="5294" spans="1:29" x14ac:dyDescent="0.25">
      <c r="A5294" s="27">
        <v>1998</v>
      </c>
      <c r="B5294" s="27" t="s">
        <v>2960</v>
      </c>
      <c r="C5294" s="27" t="s">
        <v>2231</v>
      </c>
      <c r="D5294" s="27" t="s">
        <v>2790</v>
      </c>
      <c r="E5294" s="27" t="s">
        <v>2817</v>
      </c>
      <c r="F5294" s="28">
        <v>36003</v>
      </c>
      <c r="G5294" s="29">
        <v>0.57291666666666663</v>
      </c>
      <c r="H5294" s="28">
        <v>36003</v>
      </c>
      <c r="I5294" s="29">
        <v>0.64861111111111114</v>
      </c>
      <c r="J5294" s="27"/>
      <c r="K5294" s="27">
        <v>0.02</v>
      </c>
      <c r="L5294" s="27">
        <v>0.01</v>
      </c>
      <c r="M5294" s="27">
        <v>0.03</v>
      </c>
      <c r="N5294" s="27" t="s">
        <v>2173</v>
      </c>
      <c r="O5294" s="30">
        <v>202005242</v>
      </c>
      <c r="P5294" s="22"/>
      <c r="Q5294" s="22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9"/>
    </row>
    <row r="5295" spans="1:29" x14ac:dyDescent="0.25">
      <c r="A5295" s="27">
        <v>1998</v>
      </c>
      <c r="B5295" s="27" t="s">
        <v>2961</v>
      </c>
      <c r="C5295" s="27" t="s">
        <v>2231</v>
      </c>
      <c r="D5295" s="27" t="s">
        <v>2799</v>
      </c>
      <c r="E5295" s="27" t="s">
        <v>2799</v>
      </c>
      <c r="F5295" s="28">
        <v>36003</v>
      </c>
      <c r="G5295" s="29">
        <v>0.73055555555555562</v>
      </c>
      <c r="H5295" s="28">
        <v>36003</v>
      </c>
      <c r="I5295" s="29">
        <v>0.81388888888888899</v>
      </c>
      <c r="J5295" s="27"/>
      <c r="K5295" s="27">
        <v>0.16</v>
      </c>
      <c r="L5295" s="27">
        <v>0</v>
      </c>
      <c r="M5295" s="27">
        <v>0.16</v>
      </c>
      <c r="N5295" s="27" t="s">
        <v>2173</v>
      </c>
      <c r="O5295" s="30">
        <v>201706264</v>
      </c>
      <c r="P5295" s="22"/>
      <c r="Q5295" s="22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9"/>
    </row>
    <row r="5296" spans="1:29" x14ac:dyDescent="0.25">
      <c r="A5296" s="27">
        <v>1998</v>
      </c>
      <c r="B5296" s="27" t="s">
        <v>2962</v>
      </c>
      <c r="C5296" s="27" t="s">
        <v>2231</v>
      </c>
      <c r="D5296" s="27" t="s">
        <v>2790</v>
      </c>
      <c r="E5296" s="27" t="s">
        <v>2817</v>
      </c>
      <c r="F5296" s="28">
        <v>36003</v>
      </c>
      <c r="G5296" s="29">
        <v>0.81597222222222221</v>
      </c>
      <c r="H5296" s="28">
        <v>36003</v>
      </c>
      <c r="I5296" s="29">
        <v>0.89097222222222217</v>
      </c>
      <c r="J5296" s="27"/>
      <c r="K5296" s="27">
        <v>0</v>
      </c>
      <c r="L5296" s="27">
        <v>0.01</v>
      </c>
      <c r="M5296" s="27">
        <v>0.01</v>
      </c>
      <c r="N5296" s="27" t="s">
        <v>2173</v>
      </c>
      <c r="O5296" s="30">
        <v>202005321</v>
      </c>
      <c r="P5296" s="22"/>
      <c r="Q5296" s="22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9"/>
    </row>
    <row r="5297" spans="1:29" x14ac:dyDescent="0.25">
      <c r="A5297" s="27">
        <v>1998</v>
      </c>
      <c r="B5297" s="27" t="s">
        <v>2959</v>
      </c>
      <c r="C5297" s="27" t="s">
        <v>2231</v>
      </c>
      <c r="D5297" s="27" t="s">
        <v>2809</v>
      </c>
      <c r="E5297" s="27" t="s">
        <v>2835</v>
      </c>
      <c r="F5297" s="28">
        <v>36004</v>
      </c>
      <c r="G5297" s="29">
        <v>0.47152777777777777</v>
      </c>
      <c r="H5297" s="28">
        <v>36004</v>
      </c>
      <c r="I5297" s="29">
        <v>0.52083333333333337</v>
      </c>
      <c r="J5297" s="27"/>
      <c r="K5297" s="27">
        <v>0.05</v>
      </c>
      <c r="L5297" s="27">
        <v>0</v>
      </c>
      <c r="M5297" s="27">
        <v>0.05</v>
      </c>
      <c r="N5297" s="27" t="s">
        <v>2173</v>
      </c>
      <c r="O5297" s="30">
        <v>201404947</v>
      </c>
      <c r="P5297" s="22"/>
      <c r="Q5297" s="22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9"/>
    </row>
    <row r="5298" spans="1:29" x14ac:dyDescent="0.25">
      <c r="A5298" s="27">
        <v>1998</v>
      </c>
      <c r="B5298" s="27" t="s">
        <v>2957</v>
      </c>
      <c r="C5298" s="27" t="s">
        <v>2231</v>
      </c>
      <c r="D5298" s="27" t="s">
        <v>2231</v>
      </c>
      <c r="E5298" s="27" t="s">
        <v>2958</v>
      </c>
      <c r="F5298" s="28">
        <v>36004</v>
      </c>
      <c r="G5298" s="29">
        <v>0.57986111111111105</v>
      </c>
      <c r="H5298" s="28">
        <v>36004</v>
      </c>
      <c r="I5298" s="29">
        <v>0.68680555555555556</v>
      </c>
      <c r="J5298" s="27"/>
      <c r="K5298" s="27">
        <v>0.25</v>
      </c>
      <c r="L5298" s="27">
        <v>0</v>
      </c>
      <c r="M5298" s="27">
        <v>0.25</v>
      </c>
      <c r="N5298" s="27" t="s">
        <v>2173</v>
      </c>
      <c r="O5298" s="30">
        <v>201800301</v>
      </c>
      <c r="P5298" s="22"/>
      <c r="Q5298" s="22"/>
      <c r="R5298" s="16"/>
      <c r="S5298" s="16"/>
      <c r="T5298" s="16"/>
      <c r="U5298" s="16"/>
      <c r="V5298" s="16"/>
      <c r="W5298" s="16"/>
      <c r="X5298" s="16"/>
      <c r="Y5298" s="16"/>
      <c r="Z5298" s="16"/>
      <c r="AA5298" s="16"/>
      <c r="AB5298" s="16"/>
      <c r="AC5298" s="19"/>
    </row>
    <row r="5299" spans="1:29" x14ac:dyDescent="0.25">
      <c r="A5299" s="27">
        <v>1998</v>
      </c>
      <c r="B5299" s="27" t="s">
        <v>2956</v>
      </c>
      <c r="C5299" s="27" t="s">
        <v>2231</v>
      </c>
      <c r="D5299" s="27" t="s">
        <v>2799</v>
      </c>
      <c r="E5299" s="27" t="s">
        <v>2799</v>
      </c>
      <c r="F5299" s="28">
        <v>36005</v>
      </c>
      <c r="G5299" s="29">
        <v>1.1805555555555555E-2</v>
      </c>
      <c r="H5299" s="28">
        <v>36005</v>
      </c>
      <c r="I5299" s="29">
        <v>5.486111111111111E-2</v>
      </c>
      <c r="J5299" s="27"/>
      <c r="K5299" s="27">
        <v>0.01</v>
      </c>
      <c r="L5299" s="27">
        <v>0</v>
      </c>
      <c r="M5299" s="27">
        <v>0.01</v>
      </c>
      <c r="N5299" s="27" t="s">
        <v>2173</v>
      </c>
      <c r="O5299" s="30">
        <v>201705072</v>
      </c>
      <c r="P5299" s="22"/>
      <c r="Q5299" s="22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9"/>
    </row>
    <row r="5300" spans="1:29" x14ac:dyDescent="0.25">
      <c r="A5300" s="27">
        <v>1998</v>
      </c>
      <c r="B5300" s="27" t="s">
        <v>2954</v>
      </c>
      <c r="C5300" s="27" t="s">
        <v>2231</v>
      </c>
      <c r="D5300" s="27" t="s">
        <v>2885</v>
      </c>
      <c r="E5300" s="27" t="s">
        <v>2955</v>
      </c>
      <c r="F5300" s="28">
        <v>36005</v>
      </c>
      <c r="G5300" s="29">
        <v>0.54652777777777783</v>
      </c>
      <c r="H5300" s="28">
        <v>36005</v>
      </c>
      <c r="I5300" s="29">
        <v>0.70972222222222225</v>
      </c>
      <c r="J5300" s="27"/>
      <c r="K5300" s="27">
        <v>0</v>
      </c>
      <c r="L5300" s="27">
        <v>1.5</v>
      </c>
      <c r="M5300" s="27">
        <v>1.5</v>
      </c>
      <c r="N5300" s="27" t="s">
        <v>2173</v>
      </c>
      <c r="O5300" s="30">
        <v>201800185</v>
      </c>
      <c r="P5300" s="22"/>
      <c r="Q5300" s="22"/>
      <c r="R5300" s="16"/>
      <c r="S5300" s="16"/>
      <c r="T5300" s="16"/>
      <c r="U5300" s="16"/>
      <c r="V5300" s="16"/>
      <c r="W5300" s="16"/>
      <c r="X5300" s="16"/>
      <c r="Y5300" s="16"/>
      <c r="Z5300" s="16"/>
      <c r="AA5300" s="16"/>
      <c r="AB5300" s="16"/>
      <c r="AC5300" s="19"/>
    </row>
    <row r="5301" spans="1:29" x14ac:dyDescent="0.25">
      <c r="A5301" s="27">
        <v>1998</v>
      </c>
      <c r="B5301" s="27" t="s">
        <v>2952</v>
      </c>
      <c r="C5301" s="27" t="s">
        <v>2231</v>
      </c>
      <c r="D5301" s="27" t="s">
        <v>2809</v>
      </c>
      <c r="E5301" s="27" t="s">
        <v>2953</v>
      </c>
      <c r="F5301" s="28">
        <v>36006</v>
      </c>
      <c r="G5301" s="29">
        <v>1.5277777777777777E-2</v>
      </c>
      <c r="H5301" s="28">
        <v>36006</v>
      </c>
      <c r="I5301" s="29">
        <v>9.1666666666666674E-2</v>
      </c>
      <c r="J5301" s="27"/>
      <c r="K5301" s="27">
        <v>0.02</v>
      </c>
      <c r="L5301" s="27">
        <v>0.03</v>
      </c>
      <c r="M5301" s="27">
        <v>0.05</v>
      </c>
      <c r="N5301" s="27" t="s">
        <v>2173</v>
      </c>
      <c r="O5301" s="30">
        <v>202004186</v>
      </c>
      <c r="P5301" s="22"/>
      <c r="Q5301" s="22"/>
      <c r="R5301" s="16"/>
      <c r="S5301" s="16"/>
      <c r="T5301" s="16"/>
      <c r="U5301" s="16"/>
      <c r="V5301" s="16"/>
      <c r="W5301" s="16"/>
      <c r="X5301" s="16"/>
      <c r="Y5301" s="16"/>
      <c r="Z5301" s="16"/>
      <c r="AA5301" s="16"/>
      <c r="AB5301" s="16"/>
      <c r="AC5301" s="19"/>
    </row>
    <row r="5302" spans="1:29" x14ac:dyDescent="0.25">
      <c r="A5302" s="27">
        <v>1998</v>
      </c>
      <c r="B5302" s="27" t="s">
        <v>2951</v>
      </c>
      <c r="C5302" s="27" t="s">
        <v>2231</v>
      </c>
      <c r="D5302" s="27" t="s">
        <v>2792</v>
      </c>
      <c r="E5302" s="27" t="s">
        <v>716</v>
      </c>
      <c r="F5302" s="28">
        <v>36006</v>
      </c>
      <c r="G5302" s="29">
        <v>7.6388888888888895E-2</v>
      </c>
      <c r="H5302" s="28">
        <v>36006</v>
      </c>
      <c r="I5302" s="29">
        <v>0.16805555555555554</v>
      </c>
      <c r="J5302" s="27"/>
      <c r="K5302" s="27">
        <v>0.24</v>
      </c>
      <c r="L5302" s="27">
        <v>0</v>
      </c>
      <c r="M5302" s="27">
        <v>0.24</v>
      </c>
      <c r="N5302" s="27" t="s">
        <v>2173</v>
      </c>
      <c r="O5302" s="30">
        <v>202007036</v>
      </c>
      <c r="P5302" s="22"/>
      <c r="Q5302" s="22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9"/>
    </row>
    <row r="5303" spans="1:29" x14ac:dyDescent="0.25">
      <c r="A5303" s="27">
        <v>1998</v>
      </c>
      <c r="B5303" s="27" t="s">
        <v>2950</v>
      </c>
      <c r="C5303" s="27" t="s">
        <v>2231</v>
      </c>
      <c r="D5303" s="27" t="s">
        <v>2790</v>
      </c>
      <c r="E5303" s="27" t="s">
        <v>2817</v>
      </c>
      <c r="F5303" s="28">
        <v>36006</v>
      </c>
      <c r="G5303" s="29">
        <v>0.64583333333333337</v>
      </c>
      <c r="H5303" s="28">
        <v>36006</v>
      </c>
      <c r="I5303" s="29">
        <v>0.66666666666666663</v>
      </c>
      <c r="J5303" s="27"/>
      <c r="K5303" s="27">
        <v>0</v>
      </c>
      <c r="L5303" s="27">
        <v>0.03</v>
      </c>
      <c r="M5303" s="27">
        <v>0.03</v>
      </c>
      <c r="N5303" s="27" t="s">
        <v>2173</v>
      </c>
      <c r="O5303" s="30">
        <v>202008110</v>
      </c>
      <c r="P5303" s="22"/>
      <c r="Q5303" s="22"/>
      <c r="R5303" s="16"/>
      <c r="S5303" s="16"/>
      <c r="T5303" s="16"/>
      <c r="U5303" s="16"/>
      <c r="V5303" s="16"/>
      <c r="W5303" s="16"/>
      <c r="X5303" s="16"/>
      <c r="Y5303" s="16"/>
      <c r="Z5303" s="16"/>
      <c r="AA5303" s="16"/>
      <c r="AB5303" s="16"/>
      <c r="AC5303" s="19"/>
    </row>
    <row r="5304" spans="1:29" x14ac:dyDescent="0.25">
      <c r="A5304" s="27">
        <v>1998</v>
      </c>
      <c r="B5304" s="27" t="s">
        <v>2949</v>
      </c>
      <c r="C5304" s="27" t="s">
        <v>2231</v>
      </c>
      <c r="D5304" s="27" t="s">
        <v>2792</v>
      </c>
      <c r="E5304" s="27" t="s">
        <v>2792</v>
      </c>
      <c r="F5304" s="28">
        <v>36007</v>
      </c>
      <c r="G5304" s="29">
        <v>0.62361111111111112</v>
      </c>
      <c r="H5304" s="28">
        <v>36007</v>
      </c>
      <c r="I5304" s="29">
        <v>0.67499999999999993</v>
      </c>
      <c r="J5304" s="27"/>
      <c r="K5304" s="27">
        <v>0</v>
      </c>
      <c r="L5304" s="27">
        <v>0.01</v>
      </c>
      <c r="M5304" s="27">
        <v>0.01</v>
      </c>
      <c r="N5304" s="27" t="s">
        <v>2173</v>
      </c>
      <c r="O5304" s="30">
        <v>202005599</v>
      </c>
      <c r="P5304" s="22"/>
      <c r="Q5304" s="22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9"/>
    </row>
    <row r="5305" spans="1:29" x14ac:dyDescent="0.25">
      <c r="A5305" s="27">
        <v>1998</v>
      </c>
      <c r="B5305" s="27" t="s">
        <v>2948</v>
      </c>
      <c r="C5305" s="27" t="s">
        <v>2231</v>
      </c>
      <c r="D5305" s="27" t="s">
        <v>2792</v>
      </c>
      <c r="E5305" s="27" t="s">
        <v>2928</v>
      </c>
      <c r="F5305" s="28">
        <v>36007</v>
      </c>
      <c r="G5305" s="29">
        <v>0.89236111111111116</v>
      </c>
      <c r="H5305" s="28">
        <v>36007</v>
      </c>
      <c r="I5305" s="29">
        <v>0.67499999999999993</v>
      </c>
      <c r="J5305" s="27"/>
      <c r="K5305" s="27">
        <v>0</v>
      </c>
      <c r="L5305" s="27">
        <v>2E-3</v>
      </c>
      <c r="M5305" s="27">
        <v>2E-3</v>
      </c>
      <c r="N5305" s="27" t="s">
        <v>2173</v>
      </c>
      <c r="O5305" s="30">
        <v>202005986</v>
      </c>
      <c r="P5305" s="22"/>
      <c r="Q5305" s="22"/>
      <c r="R5305" s="16"/>
      <c r="S5305" s="16"/>
      <c r="T5305" s="16"/>
      <c r="U5305" s="16"/>
      <c r="V5305" s="16"/>
      <c r="W5305" s="16"/>
      <c r="X5305" s="16"/>
      <c r="Y5305" s="16"/>
      <c r="Z5305" s="16"/>
      <c r="AA5305" s="16"/>
      <c r="AB5305" s="16"/>
      <c r="AC5305" s="19"/>
    </row>
    <row r="5306" spans="1:29" x14ac:dyDescent="0.25">
      <c r="A5306" s="27">
        <v>1998</v>
      </c>
      <c r="B5306" s="27" t="s">
        <v>2945</v>
      </c>
      <c r="C5306" s="27" t="s">
        <v>2231</v>
      </c>
      <c r="D5306" s="27" t="s">
        <v>2809</v>
      </c>
      <c r="E5306" s="27" t="s">
        <v>2809</v>
      </c>
      <c r="F5306" s="28">
        <v>36008</v>
      </c>
      <c r="G5306" s="29">
        <v>1.3888888888888889E-3</v>
      </c>
      <c r="H5306" s="28">
        <v>36008</v>
      </c>
      <c r="I5306" s="29">
        <v>4.3750000000000004E-2</v>
      </c>
      <c r="J5306" s="27"/>
      <c r="K5306" s="27">
        <v>0</v>
      </c>
      <c r="L5306" s="27">
        <v>0.02</v>
      </c>
      <c r="M5306" s="27">
        <v>0.02</v>
      </c>
      <c r="N5306" s="27" t="s">
        <v>2173</v>
      </c>
      <c r="O5306" s="30">
        <v>202008866</v>
      </c>
      <c r="P5306" s="22"/>
      <c r="Q5306" s="22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9"/>
    </row>
    <row r="5307" spans="1:29" x14ac:dyDescent="0.25">
      <c r="A5307" s="27">
        <v>1998</v>
      </c>
      <c r="B5307" s="27" t="s">
        <v>2943</v>
      </c>
      <c r="C5307" s="27" t="s">
        <v>2231</v>
      </c>
      <c r="D5307" s="27" t="s">
        <v>2799</v>
      </c>
      <c r="E5307" s="27" t="s">
        <v>2799</v>
      </c>
      <c r="F5307" s="28">
        <v>36008</v>
      </c>
      <c r="G5307" s="29">
        <v>7.6388888888888886E-3</v>
      </c>
      <c r="H5307" s="28">
        <v>36008</v>
      </c>
      <c r="I5307" s="29">
        <v>4.5138888888888888E-2</v>
      </c>
      <c r="J5307" s="27"/>
      <c r="K5307" s="27">
        <v>0</v>
      </c>
      <c r="L5307" s="27">
        <v>0.01</v>
      </c>
      <c r="M5307" s="27">
        <v>0.01</v>
      </c>
      <c r="N5307" s="27" t="s">
        <v>2173</v>
      </c>
      <c r="O5307" s="30">
        <v>201801012</v>
      </c>
      <c r="P5307" s="22"/>
      <c r="Q5307" s="22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9"/>
    </row>
    <row r="5308" spans="1:29" x14ac:dyDescent="0.25">
      <c r="A5308" s="27">
        <v>1998</v>
      </c>
      <c r="B5308" s="27" t="s">
        <v>2946</v>
      </c>
      <c r="C5308" s="27" t="s">
        <v>2231</v>
      </c>
      <c r="D5308" s="27" t="s">
        <v>2809</v>
      </c>
      <c r="E5308" s="27" t="s">
        <v>2947</v>
      </c>
      <c r="F5308" s="28">
        <v>36008</v>
      </c>
      <c r="G5308" s="29">
        <v>5.2083333333333336E-2</v>
      </c>
      <c r="H5308" s="28">
        <v>36008</v>
      </c>
      <c r="I5308" s="29">
        <v>0.14583333333333334</v>
      </c>
      <c r="J5308" s="27"/>
      <c r="K5308" s="27">
        <v>0</v>
      </c>
      <c r="L5308" s="27">
        <v>0.03</v>
      </c>
      <c r="M5308" s="27">
        <v>0.03</v>
      </c>
      <c r="N5308" s="27" t="s">
        <v>2173</v>
      </c>
      <c r="O5308" s="30">
        <v>202007375</v>
      </c>
      <c r="P5308" s="22"/>
      <c r="Q5308" s="22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9"/>
    </row>
    <row r="5309" spans="1:29" x14ac:dyDescent="0.25">
      <c r="A5309" s="27">
        <v>1998</v>
      </c>
      <c r="B5309" s="27" t="s">
        <v>2944</v>
      </c>
      <c r="C5309" s="27" t="s">
        <v>2231</v>
      </c>
      <c r="D5309" s="27" t="s">
        <v>2827</v>
      </c>
      <c r="E5309" s="27" t="s">
        <v>2827</v>
      </c>
      <c r="F5309" s="28">
        <v>36008</v>
      </c>
      <c r="G5309" s="29">
        <v>0.20486111111111113</v>
      </c>
      <c r="H5309" s="28">
        <v>36008</v>
      </c>
      <c r="I5309" s="29">
        <v>0.24097222222222223</v>
      </c>
      <c r="J5309" s="27"/>
      <c r="K5309" s="27">
        <v>0.05</v>
      </c>
      <c r="L5309" s="27">
        <v>0</v>
      </c>
      <c r="M5309" s="27">
        <v>0.05</v>
      </c>
      <c r="N5309" s="27" t="s">
        <v>2173</v>
      </c>
      <c r="O5309" s="30">
        <v>201909929</v>
      </c>
      <c r="P5309" s="22"/>
      <c r="Q5309" s="22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9"/>
    </row>
    <row r="5310" spans="1:29" x14ac:dyDescent="0.25">
      <c r="A5310" s="27">
        <v>1998</v>
      </c>
      <c r="B5310" s="27" t="s">
        <v>2941</v>
      </c>
      <c r="C5310" s="27" t="s">
        <v>2231</v>
      </c>
      <c r="D5310" s="27" t="s">
        <v>2792</v>
      </c>
      <c r="E5310" s="27" t="s">
        <v>2792</v>
      </c>
      <c r="F5310" s="28">
        <v>36008</v>
      </c>
      <c r="G5310" s="29">
        <v>0.71111111111111114</v>
      </c>
      <c r="H5310" s="28">
        <v>36008</v>
      </c>
      <c r="I5310" s="29">
        <v>0.73263888888888884</v>
      </c>
      <c r="J5310" s="27"/>
      <c r="K5310" s="27">
        <v>0</v>
      </c>
      <c r="L5310" s="27">
        <v>0.01</v>
      </c>
      <c r="M5310" s="27">
        <v>0.01</v>
      </c>
      <c r="N5310" s="27" t="s">
        <v>2173</v>
      </c>
      <c r="O5310" s="30">
        <v>201907058</v>
      </c>
      <c r="P5310" s="22"/>
      <c r="Q5310" s="22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9"/>
    </row>
    <row r="5311" spans="1:29" x14ac:dyDescent="0.25">
      <c r="A5311" s="27">
        <v>1998</v>
      </c>
      <c r="B5311" s="27" t="s">
        <v>2942</v>
      </c>
      <c r="C5311" s="27" t="s">
        <v>2231</v>
      </c>
      <c r="D5311" s="27" t="s">
        <v>2885</v>
      </c>
      <c r="E5311" s="27" t="s">
        <v>2885</v>
      </c>
      <c r="F5311" s="28">
        <v>36008</v>
      </c>
      <c r="G5311" s="29">
        <v>0.78194444444444444</v>
      </c>
      <c r="H5311" s="28">
        <v>36009</v>
      </c>
      <c r="I5311" s="29">
        <v>0.28611111111111115</v>
      </c>
      <c r="J5311" s="27"/>
      <c r="K5311" s="27">
        <v>28.125</v>
      </c>
      <c r="L5311" s="27">
        <v>0</v>
      </c>
      <c r="M5311" s="27">
        <v>28.125</v>
      </c>
      <c r="N5311" s="27" t="s">
        <v>2173</v>
      </c>
      <c r="O5311" s="30">
        <v>202005285</v>
      </c>
      <c r="P5311" s="22"/>
      <c r="Q5311" s="22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9"/>
    </row>
    <row r="5312" spans="1:29" x14ac:dyDescent="0.25">
      <c r="A5312" s="27">
        <v>1998</v>
      </c>
      <c r="B5312" s="27" t="s">
        <v>3047</v>
      </c>
      <c r="C5312" s="27" t="s">
        <v>2231</v>
      </c>
      <c r="D5312" s="27" t="s">
        <v>2805</v>
      </c>
      <c r="E5312" s="27" t="s">
        <v>2858</v>
      </c>
      <c r="F5312" s="28">
        <v>36008</v>
      </c>
      <c r="G5312" s="29">
        <v>0.78472222222222221</v>
      </c>
      <c r="H5312" s="28">
        <v>36008</v>
      </c>
      <c r="I5312" s="29">
        <v>0.8305555555555556</v>
      </c>
      <c r="J5312" s="27"/>
      <c r="K5312" s="27">
        <v>0</v>
      </c>
      <c r="L5312" s="27">
        <v>0.02</v>
      </c>
      <c r="M5312" s="27">
        <v>0.02</v>
      </c>
      <c r="N5312" s="27" t="s">
        <v>2211</v>
      </c>
      <c r="O5312" s="30">
        <v>201906108</v>
      </c>
      <c r="P5312" s="22"/>
      <c r="Q5312" s="22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9"/>
    </row>
    <row r="5313" spans="1:29" x14ac:dyDescent="0.25">
      <c r="A5313" s="27">
        <v>1998</v>
      </c>
      <c r="B5313" s="27" t="s">
        <v>3046</v>
      </c>
      <c r="C5313" s="27" t="s">
        <v>2231</v>
      </c>
      <c r="D5313" s="27" t="s">
        <v>2805</v>
      </c>
      <c r="E5313" s="27" t="s">
        <v>2858</v>
      </c>
      <c r="F5313" s="28">
        <v>36008</v>
      </c>
      <c r="G5313" s="29">
        <v>0.86111111111111116</v>
      </c>
      <c r="H5313" s="28">
        <v>36008</v>
      </c>
      <c r="I5313" s="29">
        <v>0.95486111111111116</v>
      </c>
      <c r="J5313" s="27"/>
      <c r="K5313" s="27">
        <v>0.15</v>
      </c>
      <c r="L5313" s="27">
        <v>0</v>
      </c>
      <c r="M5313" s="27">
        <v>0.15</v>
      </c>
      <c r="N5313" s="27" t="s">
        <v>2211</v>
      </c>
      <c r="O5313" s="30">
        <v>201909653</v>
      </c>
      <c r="P5313" s="22"/>
      <c r="Q5313" s="22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9"/>
    </row>
    <row r="5314" spans="1:29" x14ac:dyDescent="0.25">
      <c r="A5314" s="27">
        <v>1998</v>
      </c>
      <c r="B5314" s="27" t="s">
        <v>2939</v>
      </c>
      <c r="C5314" s="27" t="s">
        <v>2231</v>
      </c>
      <c r="D5314" s="27" t="s">
        <v>2846</v>
      </c>
      <c r="E5314" s="27" t="s">
        <v>2871</v>
      </c>
      <c r="F5314" s="28">
        <v>36009</v>
      </c>
      <c r="G5314" s="29">
        <v>0.52708333333333335</v>
      </c>
      <c r="H5314" s="28">
        <v>36009</v>
      </c>
      <c r="I5314" s="29">
        <v>0.64583333333333337</v>
      </c>
      <c r="J5314" s="27"/>
      <c r="K5314" s="27">
        <v>0.54</v>
      </c>
      <c r="L5314" s="27">
        <v>0</v>
      </c>
      <c r="M5314" s="27">
        <v>0.54</v>
      </c>
      <c r="N5314" s="27" t="s">
        <v>2173</v>
      </c>
      <c r="O5314" s="30">
        <v>201907396</v>
      </c>
      <c r="P5314" s="22"/>
      <c r="Q5314" s="22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9"/>
    </row>
    <row r="5315" spans="1:29" x14ac:dyDescent="0.25">
      <c r="A5315" s="27">
        <v>1998</v>
      </c>
      <c r="B5315" s="27" t="s">
        <v>2940</v>
      </c>
      <c r="C5315" s="27" t="s">
        <v>2231</v>
      </c>
      <c r="D5315" s="27" t="s">
        <v>2846</v>
      </c>
      <c r="E5315" s="27" t="s">
        <v>2871</v>
      </c>
      <c r="F5315" s="28">
        <v>36009</v>
      </c>
      <c r="G5315" s="29">
        <v>0.52708333333333335</v>
      </c>
      <c r="H5315" s="28">
        <v>36009</v>
      </c>
      <c r="I5315" s="29">
        <v>0.63541666666666663</v>
      </c>
      <c r="J5315" s="27"/>
      <c r="K5315" s="27">
        <v>1.34</v>
      </c>
      <c r="L5315" s="27">
        <v>0</v>
      </c>
      <c r="M5315" s="27">
        <v>1.34</v>
      </c>
      <c r="N5315" s="27" t="s">
        <v>2173</v>
      </c>
      <c r="O5315" s="30">
        <v>201806836</v>
      </c>
      <c r="P5315" s="22"/>
      <c r="Q5315" s="22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6"/>
      <c r="AB5315" s="16"/>
      <c r="AC5315" s="19"/>
    </row>
    <row r="5316" spans="1:29" x14ac:dyDescent="0.25">
      <c r="A5316" s="27">
        <v>1998</v>
      </c>
      <c r="B5316" s="27" t="s">
        <v>3045</v>
      </c>
      <c r="C5316" s="27" t="s">
        <v>2231</v>
      </c>
      <c r="D5316" s="27" t="s">
        <v>2805</v>
      </c>
      <c r="E5316" s="27" t="s">
        <v>2858</v>
      </c>
      <c r="F5316" s="28">
        <v>36009</v>
      </c>
      <c r="G5316" s="29">
        <v>0.75486111111111109</v>
      </c>
      <c r="H5316" s="28">
        <v>36009</v>
      </c>
      <c r="I5316" s="29">
        <v>0.81805555555555554</v>
      </c>
      <c r="J5316" s="27"/>
      <c r="K5316" s="27">
        <v>0.08</v>
      </c>
      <c r="L5316" s="27">
        <v>0</v>
      </c>
      <c r="M5316" s="27">
        <v>0.08</v>
      </c>
      <c r="N5316" s="27" t="s">
        <v>2211</v>
      </c>
      <c r="O5316" s="30">
        <v>201705580</v>
      </c>
      <c r="P5316" s="22"/>
      <c r="Q5316" s="22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  <c r="AB5316" s="16"/>
      <c r="AC5316" s="19"/>
    </row>
    <row r="5317" spans="1:29" x14ac:dyDescent="0.25">
      <c r="A5317" s="27">
        <v>1998</v>
      </c>
      <c r="B5317" s="27" t="s">
        <v>3043</v>
      </c>
      <c r="C5317" s="27" t="s">
        <v>2231</v>
      </c>
      <c r="D5317" s="27" t="s">
        <v>2790</v>
      </c>
      <c r="E5317" s="27" t="s">
        <v>729</v>
      </c>
      <c r="F5317" s="28">
        <v>36010</v>
      </c>
      <c r="G5317" s="29">
        <v>3.8194444444444441E-2</v>
      </c>
      <c r="H5317" s="28">
        <v>36010</v>
      </c>
      <c r="I5317" s="29">
        <v>9.5833333333333326E-2</v>
      </c>
      <c r="J5317" s="27"/>
      <c r="K5317" s="27">
        <v>0.05</v>
      </c>
      <c r="L5317" s="27">
        <v>0</v>
      </c>
      <c r="M5317" s="27">
        <v>0.05</v>
      </c>
      <c r="N5317" s="27" t="s">
        <v>2211</v>
      </c>
      <c r="O5317" s="30">
        <v>201907007</v>
      </c>
      <c r="P5317" s="22"/>
      <c r="Q5317" s="22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9"/>
    </row>
    <row r="5318" spans="1:29" x14ac:dyDescent="0.25">
      <c r="A5318" s="27">
        <v>1998</v>
      </c>
      <c r="B5318" s="27" t="s">
        <v>2940</v>
      </c>
      <c r="C5318" s="27" t="s">
        <v>2231</v>
      </c>
      <c r="D5318" s="27" t="s">
        <v>2846</v>
      </c>
      <c r="E5318" s="27" t="s">
        <v>2871</v>
      </c>
      <c r="F5318" s="28">
        <v>36010</v>
      </c>
      <c r="G5318" s="29">
        <v>0.51180555555555551</v>
      </c>
      <c r="H5318" s="28">
        <v>36010</v>
      </c>
      <c r="I5318" s="29">
        <v>0.57986111111111105</v>
      </c>
      <c r="J5318" s="27" t="s">
        <v>889</v>
      </c>
      <c r="K5318" s="27">
        <v>0.45</v>
      </c>
      <c r="L5318" s="27">
        <v>0</v>
      </c>
      <c r="M5318" s="27">
        <v>0.45</v>
      </c>
      <c r="N5318" s="27" t="s">
        <v>882</v>
      </c>
      <c r="O5318" s="30">
        <v>201908075</v>
      </c>
      <c r="P5318" s="22"/>
      <c r="Q5318" s="22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9"/>
    </row>
    <row r="5319" spans="1:29" x14ac:dyDescent="0.25">
      <c r="A5319" s="27">
        <v>1998</v>
      </c>
      <c r="B5319" s="27" t="s">
        <v>2785</v>
      </c>
      <c r="C5319" s="27" t="s">
        <v>2231</v>
      </c>
      <c r="D5319" s="27" t="s">
        <v>742</v>
      </c>
      <c r="E5319" s="27" t="s">
        <v>742</v>
      </c>
      <c r="F5319" s="28">
        <v>36010</v>
      </c>
      <c r="G5319" s="29">
        <v>0.55763888888888891</v>
      </c>
      <c r="H5319" s="28">
        <v>36010</v>
      </c>
      <c r="I5319" s="29">
        <v>0.59583333333333333</v>
      </c>
      <c r="J5319" s="27"/>
      <c r="K5319" s="27">
        <v>0</v>
      </c>
      <c r="L5319" s="27">
        <v>0.05</v>
      </c>
      <c r="M5319" s="27">
        <v>0.05</v>
      </c>
      <c r="N5319" s="27" t="s">
        <v>2163</v>
      </c>
      <c r="O5319" s="30">
        <v>202102695</v>
      </c>
      <c r="P5319" s="22"/>
      <c r="Q5319" s="22"/>
      <c r="R5319" s="16"/>
      <c r="S5319" s="16"/>
      <c r="T5319" s="16"/>
      <c r="U5319" s="16"/>
      <c r="V5319" s="16"/>
      <c r="W5319" s="16"/>
      <c r="X5319" s="16"/>
      <c r="Y5319" s="16"/>
      <c r="Z5319" s="16"/>
      <c r="AA5319" s="16"/>
      <c r="AB5319" s="16"/>
      <c r="AC5319" s="19"/>
    </row>
    <row r="5320" spans="1:29" x14ac:dyDescent="0.25">
      <c r="A5320" s="27">
        <v>1998</v>
      </c>
      <c r="B5320" s="27" t="s">
        <v>3044</v>
      </c>
      <c r="C5320" s="27" t="s">
        <v>2231</v>
      </c>
      <c r="D5320" s="27" t="s">
        <v>742</v>
      </c>
      <c r="E5320" s="27" t="s">
        <v>706</v>
      </c>
      <c r="F5320" s="28">
        <v>36010</v>
      </c>
      <c r="G5320" s="29">
        <v>0.59375</v>
      </c>
      <c r="H5320" s="28">
        <v>36010</v>
      </c>
      <c r="I5320" s="29">
        <v>0.77777777777777779</v>
      </c>
      <c r="J5320" s="27"/>
      <c r="K5320" s="27">
        <v>0.2</v>
      </c>
      <c r="L5320" s="27">
        <v>0</v>
      </c>
      <c r="M5320" s="27">
        <v>0.2</v>
      </c>
      <c r="N5320" s="27" t="s">
        <v>2211</v>
      </c>
      <c r="O5320" s="30">
        <v>201806416</v>
      </c>
      <c r="P5320" s="22"/>
      <c r="Q5320" s="22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9"/>
    </row>
    <row r="5321" spans="1:29" x14ac:dyDescent="0.25">
      <c r="A5321" s="27">
        <v>1998</v>
      </c>
      <c r="B5321" s="27" t="s">
        <v>2937</v>
      </c>
      <c r="C5321" s="27" t="s">
        <v>2231</v>
      </c>
      <c r="D5321" s="27" t="s">
        <v>2796</v>
      </c>
      <c r="E5321" s="27" t="s">
        <v>712</v>
      </c>
      <c r="F5321" s="28">
        <v>36010</v>
      </c>
      <c r="G5321" s="29">
        <v>0.63055555555555554</v>
      </c>
      <c r="H5321" s="28">
        <v>36010</v>
      </c>
      <c r="I5321" s="29">
        <v>0.66319444444444442</v>
      </c>
      <c r="J5321" s="27"/>
      <c r="K5321" s="27">
        <v>0.02</v>
      </c>
      <c r="L5321" s="27">
        <v>0.08</v>
      </c>
      <c r="M5321" s="27">
        <v>0.1</v>
      </c>
      <c r="N5321" s="27" t="s">
        <v>2173</v>
      </c>
      <c r="O5321" s="30">
        <v>201705494</v>
      </c>
      <c r="P5321" s="22"/>
      <c r="Q5321" s="22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9"/>
    </row>
    <row r="5322" spans="1:29" x14ac:dyDescent="0.25">
      <c r="A5322" s="27">
        <v>1998</v>
      </c>
      <c r="B5322" s="27" t="s">
        <v>2938</v>
      </c>
      <c r="C5322" s="27" t="s">
        <v>2231</v>
      </c>
      <c r="D5322" s="27" t="s">
        <v>2796</v>
      </c>
      <c r="E5322" s="27" t="s">
        <v>2797</v>
      </c>
      <c r="F5322" s="28">
        <v>36010</v>
      </c>
      <c r="G5322" s="29">
        <v>0.67361111111111116</v>
      </c>
      <c r="H5322" s="28">
        <v>36010</v>
      </c>
      <c r="I5322" s="29">
        <v>0.70694444444444438</v>
      </c>
      <c r="J5322" s="27"/>
      <c r="K5322" s="27">
        <v>2.5</v>
      </c>
      <c r="L5322" s="27">
        <v>0</v>
      </c>
      <c r="M5322" s="27">
        <v>2.5</v>
      </c>
      <c r="N5322" s="27" t="s">
        <v>2173</v>
      </c>
      <c r="O5322" s="30">
        <v>201508216</v>
      </c>
      <c r="P5322" s="22"/>
      <c r="Q5322" s="22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9"/>
    </row>
    <row r="5323" spans="1:29" x14ac:dyDescent="0.25">
      <c r="A5323" s="27">
        <v>1998</v>
      </c>
      <c r="B5323" s="27" t="s">
        <v>3042</v>
      </c>
      <c r="C5323" s="27" t="s">
        <v>2231</v>
      </c>
      <c r="D5323" s="27" t="s">
        <v>2805</v>
      </c>
      <c r="E5323" s="27" t="s">
        <v>2858</v>
      </c>
      <c r="F5323" s="28">
        <v>36010</v>
      </c>
      <c r="G5323" s="29">
        <v>0.70138888888888884</v>
      </c>
      <c r="H5323" s="28">
        <v>36010</v>
      </c>
      <c r="I5323" s="29">
        <v>0.72222222222222221</v>
      </c>
      <c r="J5323" s="27"/>
      <c r="K5323" s="27">
        <v>0</v>
      </c>
      <c r="L5323" s="27">
        <v>1.6E-2</v>
      </c>
      <c r="M5323" s="27">
        <v>1.6E-2</v>
      </c>
      <c r="N5323" s="27" t="s">
        <v>2211</v>
      </c>
      <c r="O5323" s="30">
        <v>201907915</v>
      </c>
      <c r="P5323" s="22"/>
      <c r="Q5323" s="22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9"/>
    </row>
    <row r="5324" spans="1:29" x14ac:dyDescent="0.25">
      <c r="A5324" s="27">
        <v>1998</v>
      </c>
      <c r="B5324" s="27" t="s">
        <v>2936</v>
      </c>
      <c r="C5324" s="27" t="s">
        <v>2231</v>
      </c>
      <c r="D5324" s="27" t="s">
        <v>2790</v>
      </c>
      <c r="E5324" s="27" t="s">
        <v>2817</v>
      </c>
      <c r="F5324" s="28">
        <v>36010</v>
      </c>
      <c r="G5324" s="29">
        <v>0.77430555555555547</v>
      </c>
      <c r="H5324" s="28">
        <v>36010</v>
      </c>
      <c r="I5324" s="29">
        <v>0.87847222222222221</v>
      </c>
      <c r="J5324" s="27"/>
      <c r="K5324" s="27">
        <v>0.75</v>
      </c>
      <c r="L5324" s="27">
        <v>0</v>
      </c>
      <c r="M5324" s="27">
        <v>0.75</v>
      </c>
      <c r="N5324" s="27" t="s">
        <v>2173</v>
      </c>
      <c r="O5324" s="30">
        <v>201905130</v>
      </c>
      <c r="P5324" s="22"/>
      <c r="Q5324" s="22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9"/>
    </row>
    <row r="5325" spans="1:29" x14ac:dyDescent="0.25">
      <c r="A5325" s="27">
        <v>1998</v>
      </c>
      <c r="B5325" s="27" t="s">
        <v>2934</v>
      </c>
      <c r="C5325" s="27" t="s">
        <v>2231</v>
      </c>
      <c r="D5325" s="27" t="s">
        <v>2792</v>
      </c>
      <c r="E5325" s="27" t="s">
        <v>2935</v>
      </c>
      <c r="F5325" s="28">
        <v>36010</v>
      </c>
      <c r="G5325" s="29">
        <v>0.8027777777777777</v>
      </c>
      <c r="H5325" s="28">
        <v>36010</v>
      </c>
      <c r="I5325" s="29">
        <v>0.91388888888888886</v>
      </c>
      <c r="J5325" s="27"/>
      <c r="K5325" s="27">
        <v>0.1</v>
      </c>
      <c r="L5325" s="27">
        <v>0.1</v>
      </c>
      <c r="M5325" s="27">
        <v>0.2</v>
      </c>
      <c r="N5325" s="27" t="s">
        <v>2173</v>
      </c>
      <c r="O5325" s="30">
        <v>202008107</v>
      </c>
      <c r="P5325" s="22"/>
      <c r="Q5325" s="22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9"/>
    </row>
    <row r="5326" spans="1:29" x14ac:dyDescent="0.25">
      <c r="A5326" s="27">
        <v>1998</v>
      </c>
      <c r="B5326" s="27" t="s">
        <v>2932</v>
      </c>
      <c r="C5326" s="27" t="s">
        <v>2231</v>
      </c>
      <c r="D5326" s="27" t="s">
        <v>2885</v>
      </c>
      <c r="E5326" s="27" t="s">
        <v>2914</v>
      </c>
      <c r="F5326" s="28">
        <v>36010</v>
      </c>
      <c r="G5326" s="29">
        <v>0.96527777777777779</v>
      </c>
      <c r="H5326" s="28">
        <v>36012</v>
      </c>
      <c r="I5326" s="29">
        <v>0.96458333333333324</v>
      </c>
      <c r="J5326" s="27"/>
      <c r="K5326" s="27">
        <v>5.77</v>
      </c>
      <c r="L5326" s="27">
        <v>101.93</v>
      </c>
      <c r="M5326" s="27">
        <v>107.7</v>
      </c>
      <c r="N5326" s="27" t="s">
        <v>2173</v>
      </c>
      <c r="O5326" s="30">
        <v>202006923</v>
      </c>
      <c r="P5326" s="22"/>
      <c r="Q5326" s="22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9"/>
    </row>
    <row r="5327" spans="1:29" x14ac:dyDescent="0.25">
      <c r="A5327" s="27">
        <v>1998</v>
      </c>
      <c r="B5327" s="27" t="s">
        <v>2933</v>
      </c>
      <c r="C5327" s="27" t="s">
        <v>2231</v>
      </c>
      <c r="D5327" s="27" t="s">
        <v>2790</v>
      </c>
      <c r="E5327" s="27" t="s">
        <v>2931</v>
      </c>
      <c r="F5327" s="28">
        <v>36010</v>
      </c>
      <c r="G5327" s="29">
        <v>0.97916666666666663</v>
      </c>
      <c r="H5327" s="28">
        <v>36011</v>
      </c>
      <c r="I5327" s="29">
        <v>3.4722222222222224E-2</v>
      </c>
      <c r="J5327" s="27"/>
      <c r="K5327" s="27">
        <v>0.01</v>
      </c>
      <c r="L5327" s="27">
        <v>0.04</v>
      </c>
      <c r="M5327" s="27">
        <v>0.05</v>
      </c>
      <c r="N5327" s="27" t="s">
        <v>2173</v>
      </c>
      <c r="O5327" s="30">
        <v>202007031</v>
      </c>
      <c r="P5327" s="22"/>
      <c r="Q5327" s="22"/>
      <c r="R5327" s="16"/>
      <c r="S5327" s="16"/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9"/>
    </row>
    <row r="5328" spans="1:29" x14ac:dyDescent="0.25">
      <c r="A5328" s="27">
        <v>1998</v>
      </c>
      <c r="B5328" s="27" t="s">
        <v>2922</v>
      </c>
      <c r="C5328" s="27" t="s">
        <v>2231</v>
      </c>
      <c r="D5328" s="27" t="s">
        <v>2799</v>
      </c>
      <c r="E5328" s="27" t="s">
        <v>2923</v>
      </c>
      <c r="F5328" s="28">
        <v>36011</v>
      </c>
      <c r="G5328" s="29">
        <v>3.4722222222222224E-2</v>
      </c>
      <c r="H5328" s="28">
        <v>36011</v>
      </c>
      <c r="I5328" s="29">
        <v>7.9861111111111105E-2</v>
      </c>
      <c r="J5328" s="27"/>
      <c r="K5328" s="27">
        <v>0</v>
      </c>
      <c r="L5328" s="27">
        <v>0.1</v>
      </c>
      <c r="M5328" s="27">
        <v>0.1</v>
      </c>
      <c r="N5328" s="27" t="s">
        <v>2173</v>
      </c>
      <c r="O5328" s="30">
        <v>202006867</v>
      </c>
      <c r="P5328" s="22"/>
      <c r="Q5328" s="22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9"/>
    </row>
    <row r="5329" spans="1:29" x14ac:dyDescent="0.25">
      <c r="A5329" s="27">
        <v>1998</v>
      </c>
      <c r="B5329" s="27" t="s">
        <v>2920</v>
      </c>
      <c r="C5329" s="27" t="s">
        <v>2231</v>
      </c>
      <c r="D5329" s="27" t="s">
        <v>2792</v>
      </c>
      <c r="E5329" s="27" t="s">
        <v>716</v>
      </c>
      <c r="F5329" s="28">
        <v>36011</v>
      </c>
      <c r="G5329" s="29">
        <v>0.47916666666666669</v>
      </c>
      <c r="H5329" s="28">
        <v>36011</v>
      </c>
      <c r="I5329" s="29">
        <v>0.5708333333333333</v>
      </c>
      <c r="J5329" s="27"/>
      <c r="K5329" s="27">
        <v>1</v>
      </c>
      <c r="L5329" s="27">
        <v>0</v>
      </c>
      <c r="M5329" s="27">
        <v>1</v>
      </c>
      <c r="N5329" s="27" t="s">
        <v>2173</v>
      </c>
      <c r="O5329" s="30">
        <v>201805203</v>
      </c>
      <c r="P5329" s="22"/>
      <c r="Q5329" s="22"/>
      <c r="R5329" s="16"/>
      <c r="S5329" s="16"/>
      <c r="T5329" s="16"/>
      <c r="U5329" s="16"/>
      <c r="V5329" s="16"/>
      <c r="W5329" s="16"/>
      <c r="X5329" s="16"/>
      <c r="Y5329" s="16"/>
      <c r="Z5329" s="16"/>
      <c r="AA5329" s="16"/>
      <c r="AB5329" s="16"/>
      <c r="AC5329" s="19"/>
    </row>
    <row r="5330" spans="1:29" x14ac:dyDescent="0.25">
      <c r="A5330" s="27">
        <v>1998</v>
      </c>
      <c r="B5330" s="27" t="s">
        <v>2918</v>
      </c>
      <c r="C5330" s="27" t="s">
        <v>2231</v>
      </c>
      <c r="D5330" s="27" t="s">
        <v>2809</v>
      </c>
      <c r="E5330" s="27" t="s">
        <v>2919</v>
      </c>
      <c r="F5330" s="28">
        <v>36011</v>
      </c>
      <c r="G5330" s="29">
        <v>0.60069444444444442</v>
      </c>
      <c r="H5330" s="28">
        <v>36011</v>
      </c>
      <c r="I5330" s="29">
        <v>0.84166666666666667</v>
      </c>
      <c r="J5330" s="27"/>
      <c r="K5330" s="27">
        <v>2</v>
      </c>
      <c r="L5330" s="27">
        <v>44.875</v>
      </c>
      <c r="M5330" s="27">
        <v>46.875</v>
      </c>
      <c r="N5330" s="27" t="s">
        <v>2173</v>
      </c>
      <c r="O5330" s="30">
        <v>202004907</v>
      </c>
      <c r="P5330" s="22"/>
      <c r="Q5330" s="22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9"/>
    </row>
    <row r="5331" spans="1:29" x14ac:dyDescent="0.25">
      <c r="A5331" s="27">
        <v>1998</v>
      </c>
      <c r="B5331" s="27" t="s">
        <v>2926</v>
      </c>
      <c r="C5331" s="27" t="s">
        <v>2231</v>
      </c>
      <c r="D5331" s="27" t="s">
        <v>2837</v>
      </c>
      <c r="E5331" s="27" t="s">
        <v>2837</v>
      </c>
      <c r="F5331" s="28">
        <v>36011</v>
      </c>
      <c r="G5331" s="29">
        <v>0.6069444444444444</v>
      </c>
      <c r="H5331" s="28">
        <v>36011</v>
      </c>
      <c r="I5331" s="29">
        <v>0.70138888888888884</v>
      </c>
      <c r="J5331" s="27"/>
      <c r="K5331" s="27">
        <v>1.115</v>
      </c>
      <c r="L5331" s="27">
        <v>1.46</v>
      </c>
      <c r="M5331" s="27">
        <v>2.5750000000000002</v>
      </c>
      <c r="N5331" s="27" t="s">
        <v>2173</v>
      </c>
      <c r="O5331" s="30">
        <v>201504936</v>
      </c>
      <c r="P5331" s="22"/>
      <c r="Q5331" s="22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9"/>
    </row>
    <row r="5332" spans="1:29" x14ac:dyDescent="0.25">
      <c r="A5332" s="27">
        <v>1998</v>
      </c>
      <c r="B5332" s="27" t="s">
        <v>2929</v>
      </c>
      <c r="C5332" s="27" t="s">
        <v>2231</v>
      </c>
      <c r="D5332" s="27" t="s">
        <v>2790</v>
      </c>
      <c r="E5332" s="27" t="s">
        <v>2925</v>
      </c>
      <c r="F5332" s="28">
        <v>36011</v>
      </c>
      <c r="G5332" s="29">
        <v>0.63888888888888895</v>
      </c>
      <c r="H5332" s="28">
        <v>36011</v>
      </c>
      <c r="I5332" s="29">
        <v>0.71736111111111101</v>
      </c>
      <c r="J5332" s="27"/>
      <c r="K5332" s="27">
        <v>0.2</v>
      </c>
      <c r="L5332" s="27">
        <v>0.1</v>
      </c>
      <c r="M5332" s="27">
        <v>0.3</v>
      </c>
      <c r="N5332" s="27" t="s">
        <v>2173</v>
      </c>
      <c r="O5332" s="30">
        <v>201906116</v>
      </c>
      <c r="P5332" s="22"/>
      <c r="Q5332" s="22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9"/>
    </row>
    <row r="5333" spans="1:29" x14ac:dyDescent="0.25">
      <c r="A5333" s="27">
        <v>1998</v>
      </c>
      <c r="B5333" s="27" t="s">
        <v>2924</v>
      </c>
      <c r="C5333" s="27" t="s">
        <v>2231</v>
      </c>
      <c r="D5333" s="27" t="s">
        <v>2790</v>
      </c>
      <c r="E5333" s="27" t="s">
        <v>2925</v>
      </c>
      <c r="F5333" s="28">
        <v>36011</v>
      </c>
      <c r="G5333" s="29">
        <v>0.64374999999999993</v>
      </c>
      <c r="H5333" s="28">
        <v>36011</v>
      </c>
      <c r="I5333" s="29">
        <v>0.72986111111111107</v>
      </c>
      <c r="J5333" s="27"/>
      <c r="K5333" s="27">
        <v>0</v>
      </c>
      <c r="L5333" s="27">
        <v>7.0000000000000007E-2</v>
      </c>
      <c r="M5333" s="27">
        <v>7.0000000000000007E-2</v>
      </c>
      <c r="N5333" s="27" t="s">
        <v>2173</v>
      </c>
      <c r="O5333" s="30">
        <v>201907779</v>
      </c>
      <c r="P5333" s="22"/>
      <c r="Q5333" s="22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9"/>
    </row>
    <row r="5334" spans="1:29" x14ac:dyDescent="0.25">
      <c r="A5334" s="27">
        <v>1998</v>
      </c>
      <c r="B5334" s="27" t="s">
        <v>2927</v>
      </c>
      <c r="C5334" s="27" t="s">
        <v>2231</v>
      </c>
      <c r="D5334" s="27" t="s">
        <v>2792</v>
      </c>
      <c r="E5334" s="27" t="s">
        <v>2928</v>
      </c>
      <c r="F5334" s="28">
        <v>36011</v>
      </c>
      <c r="G5334" s="29">
        <v>0.65486111111111112</v>
      </c>
      <c r="H5334" s="28">
        <v>36011</v>
      </c>
      <c r="I5334" s="29">
        <v>0.71805555555555556</v>
      </c>
      <c r="J5334" s="27"/>
      <c r="K5334" s="27">
        <v>0.02</v>
      </c>
      <c r="L5334" s="27">
        <v>0</v>
      </c>
      <c r="M5334" s="27">
        <v>0.02</v>
      </c>
      <c r="N5334" s="27" t="s">
        <v>2173</v>
      </c>
      <c r="O5334" s="30">
        <v>201705971</v>
      </c>
      <c r="P5334" s="22"/>
      <c r="Q5334" s="22"/>
      <c r="R5334" s="16"/>
      <c r="S5334" s="16"/>
      <c r="T5334" s="16"/>
      <c r="U5334" s="16"/>
      <c r="V5334" s="16"/>
      <c r="W5334" s="16"/>
      <c r="X5334" s="16"/>
      <c r="Y5334" s="16"/>
      <c r="Z5334" s="16"/>
      <c r="AA5334" s="16"/>
      <c r="AB5334" s="16"/>
      <c r="AC5334" s="19"/>
    </row>
    <row r="5335" spans="1:29" x14ac:dyDescent="0.25">
      <c r="A5335" s="27">
        <v>1998</v>
      </c>
      <c r="B5335" s="27" t="s">
        <v>3039</v>
      </c>
      <c r="C5335" s="27" t="s">
        <v>2231</v>
      </c>
      <c r="D5335" s="27" t="s">
        <v>2885</v>
      </c>
      <c r="E5335" s="27" t="s">
        <v>3040</v>
      </c>
      <c r="F5335" s="28">
        <v>36011</v>
      </c>
      <c r="G5335" s="29">
        <v>0.69444444444444453</v>
      </c>
      <c r="H5335" s="28">
        <v>36012</v>
      </c>
      <c r="I5335" s="29">
        <v>0.39930555555555558</v>
      </c>
      <c r="J5335" s="27"/>
      <c r="K5335" s="27">
        <v>0.5</v>
      </c>
      <c r="L5335" s="27">
        <v>0.5</v>
      </c>
      <c r="M5335" s="27">
        <v>1</v>
      </c>
      <c r="N5335" s="27" t="s">
        <v>2211</v>
      </c>
      <c r="O5335" s="30">
        <v>201805000</v>
      </c>
      <c r="P5335" s="22"/>
      <c r="Q5335" s="22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9"/>
    </row>
    <row r="5336" spans="1:29" x14ac:dyDescent="0.25">
      <c r="A5336" s="27">
        <v>1998</v>
      </c>
      <c r="B5336" s="27" t="s">
        <v>3041</v>
      </c>
      <c r="C5336" s="27" t="s">
        <v>2231</v>
      </c>
      <c r="D5336" s="27" t="s">
        <v>2837</v>
      </c>
      <c r="E5336" s="27" t="s">
        <v>2838</v>
      </c>
      <c r="F5336" s="28">
        <v>36011</v>
      </c>
      <c r="G5336" s="29">
        <v>0.71388888888888891</v>
      </c>
      <c r="H5336" s="28">
        <v>36011</v>
      </c>
      <c r="I5336" s="29">
        <v>0.76736111111111116</v>
      </c>
      <c r="J5336" s="27"/>
      <c r="K5336" s="27">
        <v>0.2</v>
      </c>
      <c r="L5336" s="27">
        <v>0.1</v>
      </c>
      <c r="M5336" s="27">
        <v>0.3</v>
      </c>
      <c r="N5336" s="27" t="s">
        <v>2211</v>
      </c>
      <c r="O5336" s="30">
        <v>201806673</v>
      </c>
      <c r="P5336" s="22"/>
      <c r="Q5336" s="22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  <c r="AB5336" s="16"/>
      <c r="AC5336" s="19"/>
    </row>
    <row r="5337" spans="1:29" x14ac:dyDescent="0.25">
      <c r="A5337" s="27">
        <v>1998</v>
      </c>
      <c r="B5337" s="27" t="s">
        <v>2930</v>
      </c>
      <c r="C5337" s="27" t="s">
        <v>2231</v>
      </c>
      <c r="D5337" s="27" t="s">
        <v>2790</v>
      </c>
      <c r="E5337" s="27" t="s">
        <v>2931</v>
      </c>
      <c r="F5337" s="28">
        <v>36011</v>
      </c>
      <c r="G5337" s="29">
        <v>0.88888888888888884</v>
      </c>
      <c r="H5337" s="28">
        <v>36011</v>
      </c>
      <c r="I5337" s="29">
        <v>0.9243055555555556</v>
      </c>
      <c r="J5337" s="27"/>
      <c r="K5337" s="27">
        <v>0.02</v>
      </c>
      <c r="L5337" s="27">
        <v>0</v>
      </c>
      <c r="M5337" s="27">
        <v>0.02</v>
      </c>
      <c r="N5337" s="27" t="s">
        <v>2173</v>
      </c>
      <c r="O5337" s="30">
        <v>201906117</v>
      </c>
      <c r="P5337" s="22"/>
      <c r="Q5337" s="22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6"/>
      <c r="AB5337" s="16"/>
      <c r="AC5337" s="19"/>
    </row>
    <row r="5338" spans="1:29" x14ac:dyDescent="0.25">
      <c r="A5338" s="27">
        <v>1998</v>
      </c>
      <c r="B5338" s="27" t="s">
        <v>3071</v>
      </c>
      <c r="C5338" s="27" t="s">
        <v>2231</v>
      </c>
      <c r="D5338" s="27" t="s">
        <v>2837</v>
      </c>
      <c r="E5338" s="27" t="s">
        <v>3072</v>
      </c>
      <c r="F5338" s="28">
        <v>36011</v>
      </c>
      <c r="G5338" s="29">
        <v>0.90277777777777779</v>
      </c>
      <c r="H5338" s="28">
        <v>36011</v>
      </c>
      <c r="I5338" s="29">
        <v>0.9375</v>
      </c>
      <c r="J5338" s="27" t="s">
        <v>889</v>
      </c>
      <c r="K5338" s="27">
        <v>0.01</v>
      </c>
      <c r="L5338" s="27">
        <v>0.01</v>
      </c>
      <c r="M5338" s="27">
        <v>0.02</v>
      </c>
      <c r="N5338" s="27" t="s">
        <v>882</v>
      </c>
      <c r="O5338" s="30">
        <v>202000416</v>
      </c>
      <c r="P5338" s="22"/>
      <c r="Q5338" s="22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9"/>
    </row>
    <row r="5339" spans="1:29" x14ac:dyDescent="0.25">
      <c r="A5339" s="27">
        <v>1998</v>
      </c>
      <c r="B5339" s="27" t="s">
        <v>2921</v>
      </c>
      <c r="C5339" s="27" t="s">
        <v>2231</v>
      </c>
      <c r="D5339" s="27" t="s">
        <v>2809</v>
      </c>
      <c r="E5339" s="27" t="s">
        <v>811</v>
      </c>
      <c r="F5339" s="28">
        <v>36011</v>
      </c>
      <c r="G5339" s="29">
        <v>0.90833333333333333</v>
      </c>
      <c r="H5339" s="28">
        <v>36012</v>
      </c>
      <c r="I5339" s="29">
        <v>0.84861111111111109</v>
      </c>
      <c r="J5339" s="27"/>
      <c r="K5339" s="27">
        <v>4.5</v>
      </c>
      <c r="L5339" s="27">
        <v>0.5</v>
      </c>
      <c r="M5339" s="27">
        <v>5</v>
      </c>
      <c r="N5339" s="27" t="s">
        <v>2173</v>
      </c>
      <c r="O5339" s="30">
        <v>202007028</v>
      </c>
      <c r="P5339" s="22"/>
      <c r="Q5339" s="22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9"/>
    </row>
    <row r="5340" spans="1:29" x14ac:dyDescent="0.25">
      <c r="A5340" s="27">
        <v>1998</v>
      </c>
      <c r="B5340" s="27" t="s">
        <v>3035</v>
      </c>
      <c r="C5340" s="27" t="s">
        <v>2231</v>
      </c>
      <c r="D5340" s="27" t="s">
        <v>2799</v>
      </c>
      <c r="E5340" s="27" t="s">
        <v>2799</v>
      </c>
      <c r="F5340" s="28">
        <v>36012</v>
      </c>
      <c r="G5340" s="29">
        <v>0.67499999999999993</v>
      </c>
      <c r="H5340" s="28">
        <v>36016</v>
      </c>
      <c r="I5340" s="29">
        <v>9.5138888888888884E-2</v>
      </c>
      <c r="J5340" s="27"/>
      <c r="K5340" s="27">
        <v>260</v>
      </c>
      <c r="L5340" s="27">
        <v>65</v>
      </c>
      <c r="M5340" s="27">
        <v>325</v>
      </c>
      <c r="N5340" s="27" t="s">
        <v>2211</v>
      </c>
      <c r="O5340" s="30">
        <v>202007216</v>
      </c>
      <c r="P5340" s="22"/>
      <c r="Q5340" s="22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9"/>
    </row>
    <row r="5341" spans="1:29" x14ac:dyDescent="0.25">
      <c r="A5341" s="27">
        <v>1998</v>
      </c>
      <c r="B5341" s="27" t="s">
        <v>3036</v>
      </c>
      <c r="C5341" s="27" t="s">
        <v>2231</v>
      </c>
      <c r="D5341" s="27" t="s">
        <v>3037</v>
      </c>
      <c r="E5341" s="27" t="s">
        <v>3038</v>
      </c>
      <c r="F5341" s="28">
        <v>36012</v>
      </c>
      <c r="G5341" s="29">
        <v>0.67569444444444438</v>
      </c>
      <c r="H5341" s="28">
        <v>36012</v>
      </c>
      <c r="I5341" s="29">
        <v>0.80625000000000002</v>
      </c>
      <c r="J5341" s="27"/>
      <c r="K5341" s="27">
        <v>0.04</v>
      </c>
      <c r="L5341" s="27">
        <v>0</v>
      </c>
      <c r="M5341" s="27">
        <v>0.04</v>
      </c>
      <c r="N5341" s="27" t="s">
        <v>2211</v>
      </c>
      <c r="O5341" s="30">
        <v>202004258</v>
      </c>
      <c r="P5341" s="22"/>
      <c r="Q5341" s="22"/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9"/>
    </row>
    <row r="5342" spans="1:29" x14ac:dyDescent="0.25">
      <c r="A5342" s="27">
        <v>1998</v>
      </c>
      <c r="B5342" s="27" t="s">
        <v>2910</v>
      </c>
      <c r="C5342" s="27" t="s">
        <v>2231</v>
      </c>
      <c r="D5342" s="27" t="s">
        <v>2861</v>
      </c>
      <c r="E5342" s="27" t="s">
        <v>2864</v>
      </c>
      <c r="F5342" s="28">
        <v>36013</v>
      </c>
      <c r="G5342" s="29">
        <v>1.3888888888888888E-2</v>
      </c>
      <c r="H5342" s="28">
        <v>36013</v>
      </c>
      <c r="I5342" s="29">
        <v>0.11458333333333333</v>
      </c>
      <c r="J5342" s="27"/>
      <c r="K5342" s="27">
        <v>0.35</v>
      </c>
      <c r="L5342" s="27">
        <v>0</v>
      </c>
      <c r="M5342" s="27">
        <v>0.35</v>
      </c>
      <c r="N5342" s="27" t="s">
        <v>2173</v>
      </c>
      <c r="O5342" s="30">
        <v>202000140</v>
      </c>
      <c r="P5342" s="22"/>
      <c r="Q5342" s="22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9"/>
    </row>
    <row r="5343" spans="1:29" x14ac:dyDescent="0.25">
      <c r="A5343" s="27">
        <v>1998</v>
      </c>
      <c r="B5343" s="27" t="s">
        <v>2912</v>
      </c>
      <c r="C5343" s="27" t="s">
        <v>2231</v>
      </c>
      <c r="D5343" s="27" t="s">
        <v>2231</v>
      </c>
      <c r="E5343" s="27" t="s">
        <v>2900</v>
      </c>
      <c r="F5343" s="28">
        <v>36013</v>
      </c>
      <c r="G5343" s="29">
        <v>0.1125</v>
      </c>
      <c r="H5343" s="28">
        <v>36013</v>
      </c>
      <c r="I5343" s="29">
        <v>0.37013888888888885</v>
      </c>
      <c r="J5343" s="27"/>
      <c r="K5343" s="27">
        <v>1</v>
      </c>
      <c r="L5343" s="27">
        <v>0.01</v>
      </c>
      <c r="M5343" s="27">
        <v>1.01</v>
      </c>
      <c r="N5343" s="27" t="s">
        <v>2173</v>
      </c>
      <c r="O5343" s="30">
        <v>201907445</v>
      </c>
      <c r="P5343" s="22"/>
      <c r="Q5343" s="22"/>
      <c r="R5343" s="16"/>
      <c r="S5343" s="16"/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9"/>
    </row>
    <row r="5344" spans="1:29" x14ac:dyDescent="0.25">
      <c r="A5344" s="27">
        <v>1998</v>
      </c>
      <c r="B5344" s="27" t="s">
        <v>2908</v>
      </c>
      <c r="C5344" s="27" t="s">
        <v>2231</v>
      </c>
      <c r="D5344" s="27" t="s">
        <v>2855</v>
      </c>
      <c r="E5344" s="27" t="s">
        <v>2909</v>
      </c>
      <c r="F5344" s="28">
        <v>36013</v>
      </c>
      <c r="G5344" s="29">
        <v>0.19791666666666666</v>
      </c>
      <c r="H5344" s="28">
        <v>36013</v>
      </c>
      <c r="I5344" s="29">
        <v>0.84513888888888899</v>
      </c>
      <c r="J5344" s="27"/>
      <c r="K5344" s="27">
        <v>1.3</v>
      </c>
      <c r="L5344" s="27">
        <v>1.7</v>
      </c>
      <c r="M5344" s="27">
        <v>3</v>
      </c>
      <c r="N5344" s="27" t="s">
        <v>2173</v>
      </c>
      <c r="O5344" s="30">
        <v>201900573</v>
      </c>
      <c r="P5344" s="22"/>
      <c r="Q5344" s="22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9"/>
    </row>
    <row r="5345" spans="1:29" x14ac:dyDescent="0.25">
      <c r="A5345" s="27">
        <v>1998</v>
      </c>
      <c r="B5345" s="27" t="s">
        <v>2911</v>
      </c>
      <c r="C5345" s="27" t="s">
        <v>2231</v>
      </c>
      <c r="D5345" s="27" t="s">
        <v>2790</v>
      </c>
      <c r="E5345" s="27" t="s">
        <v>729</v>
      </c>
      <c r="F5345" s="28">
        <v>36013</v>
      </c>
      <c r="G5345" s="29">
        <v>0.50972222222222219</v>
      </c>
      <c r="H5345" s="28">
        <v>36013</v>
      </c>
      <c r="I5345" s="29">
        <v>0.54513888888888895</v>
      </c>
      <c r="J5345" s="27"/>
      <c r="K5345" s="27">
        <v>0.01</v>
      </c>
      <c r="L5345" s="27">
        <v>0.05</v>
      </c>
      <c r="M5345" s="27">
        <v>0.06</v>
      </c>
      <c r="N5345" s="27" t="s">
        <v>2173</v>
      </c>
      <c r="O5345" s="30">
        <v>201704067</v>
      </c>
      <c r="P5345" s="22"/>
      <c r="Q5345" s="22"/>
      <c r="R5345" s="16"/>
      <c r="S5345" s="16"/>
      <c r="T5345" s="16"/>
      <c r="U5345" s="16"/>
      <c r="V5345" s="16"/>
      <c r="W5345" s="16"/>
      <c r="X5345" s="16"/>
      <c r="Y5345" s="16"/>
      <c r="Z5345" s="16"/>
      <c r="AA5345" s="16"/>
      <c r="AB5345" s="16"/>
      <c r="AC5345" s="19"/>
    </row>
    <row r="5346" spans="1:29" x14ac:dyDescent="0.25">
      <c r="A5346" s="27">
        <v>1998</v>
      </c>
      <c r="B5346" s="27" t="s">
        <v>2913</v>
      </c>
      <c r="C5346" s="27" t="s">
        <v>2231</v>
      </c>
      <c r="D5346" s="27" t="s">
        <v>2885</v>
      </c>
      <c r="E5346" s="27" t="s">
        <v>2914</v>
      </c>
      <c r="F5346" s="28">
        <v>36013</v>
      </c>
      <c r="G5346" s="29">
        <v>0.69444444444444453</v>
      </c>
      <c r="H5346" s="28">
        <v>36013</v>
      </c>
      <c r="I5346" s="29">
        <v>0.8833333333333333</v>
      </c>
      <c r="J5346" s="27"/>
      <c r="K5346" s="27">
        <v>0</v>
      </c>
      <c r="L5346" s="27">
        <v>4.0000000000000001E-3</v>
      </c>
      <c r="M5346" s="27">
        <v>4.0000000000000001E-3</v>
      </c>
      <c r="N5346" s="27" t="s">
        <v>2173</v>
      </c>
      <c r="O5346" s="30">
        <v>201900174</v>
      </c>
      <c r="P5346" s="22"/>
      <c r="Q5346" s="22"/>
      <c r="R5346" s="16"/>
      <c r="S5346" s="16"/>
      <c r="T5346" s="16"/>
      <c r="U5346" s="16"/>
      <c r="V5346" s="16"/>
      <c r="W5346" s="16"/>
      <c r="X5346" s="16"/>
      <c r="Y5346" s="16"/>
      <c r="Z5346" s="16"/>
      <c r="AA5346" s="16"/>
      <c r="AB5346" s="16"/>
      <c r="AC5346" s="19"/>
    </row>
    <row r="5347" spans="1:29" x14ac:dyDescent="0.25">
      <c r="A5347" s="27">
        <v>1998</v>
      </c>
      <c r="B5347" s="27" t="s">
        <v>3034</v>
      </c>
      <c r="C5347" s="27" t="s">
        <v>2231</v>
      </c>
      <c r="D5347" s="27" t="s">
        <v>2792</v>
      </c>
      <c r="E5347" s="27" t="s">
        <v>2793</v>
      </c>
      <c r="F5347" s="28">
        <v>36013</v>
      </c>
      <c r="G5347" s="29">
        <v>0.85833333333333339</v>
      </c>
      <c r="H5347" s="28">
        <v>36013</v>
      </c>
      <c r="I5347" s="29">
        <v>0.93958333333333333</v>
      </c>
      <c r="J5347" s="27"/>
      <c r="K5347" s="27">
        <v>0.03</v>
      </c>
      <c r="L5347" s="27">
        <v>0.02</v>
      </c>
      <c r="M5347" s="27">
        <v>0.05</v>
      </c>
      <c r="N5347" s="27" t="s">
        <v>2211</v>
      </c>
      <c r="O5347" s="30">
        <v>202004244</v>
      </c>
      <c r="P5347" s="22"/>
      <c r="Q5347" s="22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9"/>
    </row>
    <row r="5348" spans="1:29" x14ac:dyDescent="0.25">
      <c r="A5348" s="27">
        <v>1998</v>
      </c>
      <c r="B5348" s="27" t="s">
        <v>2917</v>
      </c>
      <c r="C5348" s="27" t="s">
        <v>2231</v>
      </c>
      <c r="D5348" s="27" t="s">
        <v>2790</v>
      </c>
      <c r="E5348" s="27" t="s">
        <v>2817</v>
      </c>
      <c r="F5348" s="28">
        <v>36013</v>
      </c>
      <c r="G5348" s="29">
        <v>0.89444444444444438</v>
      </c>
      <c r="H5348" s="28">
        <v>36013</v>
      </c>
      <c r="I5348" s="29">
        <v>0.99652777777777779</v>
      </c>
      <c r="J5348" s="27"/>
      <c r="K5348" s="27">
        <v>0.05</v>
      </c>
      <c r="L5348" s="27">
        <v>0.05</v>
      </c>
      <c r="M5348" s="27">
        <v>0.1</v>
      </c>
      <c r="N5348" s="27" t="s">
        <v>2173</v>
      </c>
      <c r="O5348" s="30">
        <v>202008581</v>
      </c>
      <c r="P5348" s="22"/>
      <c r="Q5348" s="22"/>
      <c r="R5348" s="16"/>
      <c r="S5348" s="16"/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9"/>
    </row>
    <row r="5349" spans="1:29" x14ac:dyDescent="0.25">
      <c r="A5349" s="27">
        <v>1998</v>
      </c>
      <c r="B5349" s="27" t="s">
        <v>2915</v>
      </c>
      <c r="C5349" s="27" t="s">
        <v>2231</v>
      </c>
      <c r="D5349" s="27" t="s">
        <v>2792</v>
      </c>
      <c r="E5349" s="27" t="s">
        <v>2916</v>
      </c>
      <c r="F5349" s="28">
        <v>36013</v>
      </c>
      <c r="G5349" s="29">
        <v>0.92847222222222225</v>
      </c>
      <c r="H5349" s="28">
        <v>36014</v>
      </c>
      <c r="I5349" s="29">
        <v>5.5555555555555558E-3</v>
      </c>
      <c r="J5349" s="27"/>
      <c r="K5349" s="27">
        <v>0</v>
      </c>
      <c r="L5349" s="27">
        <v>0.01</v>
      </c>
      <c r="M5349" s="27">
        <v>0.01</v>
      </c>
      <c r="N5349" s="27" t="s">
        <v>2173</v>
      </c>
      <c r="O5349" s="30">
        <v>201704335</v>
      </c>
      <c r="P5349" s="22"/>
      <c r="Q5349" s="22"/>
      <c r="R5349" s="16"/>
      <c r="S5349" s="16"/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9"/>
    </row>
    <row r="5350" spans="1:29" x14ac:dyDescent="0.25">
      <c r="A5350" s="27">
        <v>1998</v>
      </c>
      <c r="B5350" s="27" t="s">
        <v>3032</v>
      </c>
      <c r="C5350" s="27" t="s">
        <v>2231</v>
      </c>
      <c r="D5350" s="27" t="s">
        <v>742</v>
      </c>
      <c r="E5350" s="27" t="s">
        <v>2780</v>
      </c>
      <c r="F5350" s="28">
        <v>36014</v>
      </c>
      <c r="G5350" s="29">
        <v>2.361111111111111E-2</v>
      </c>
      <c r="H5350" s="28">
        <v>36014</v>
      </c>
      <c r="I5350" s="29">
        <v>6.5972222222222224E-2</v>
      </c>
      <c r="J5350" s="27"/>
      <c r="K5350" s="27">
        <v>0.01</v>
      </c>
      <c r="L5350" s="27">
        <v>0.01</v>
      </c>
      <c r="M5350" s="27">
        <v>0.02</v>
      </c>
      <c r="N5350" s="27" t="s">
        <v>2211</v>
      </c>
      <c r="O5350" s="30">
        <v>202006280</v>
      </c>
      <c r="P5350" s="22"/>
      <c r="Q5350" s="22"/>
      <c r="R5350" s="16"/>
      <c r="S5350" s="16"/>
      <c r="T5350" s="16"/>
      <c r="U5350" s="16"/>
      <c r="V5350" s="16"/>
      <c r="W5350" s="16"/>
      <c r="X5350" s="16"/>
      <c r="Y5350" s="16"/>
      <c r="Z5350" s="16"/>
      <c r="AA5350" s="16"/>
      <c r="AB5350" s="16"/>
      <c r="AC5350" s="19"/>
    </row>
    <row r="5351" spans="1:29" x14ac:dyDescent="0.25">
      <c r="A5351" s="27">
        <v>1998</v>
      </c>
      <c r="B5351" s="27" t="s">
        <v>2905</v>
      </c>
      <c r="C5351" s="27" t="s">
        <v>2231</v>
      </c>
      <c r="D5351" s="27" t="s">
        <v>2790</v>
      </c>
      <c r="E5351" s="27" t="s">
        <v>2790</v>
      </c>
      <c r="F5351" s="28">
        <v>36014</v>
      </c>
      <c r="G5351" s="29">
        <v>4.1666666666666664E-2</v>
      </c>
      <c r="H5351" s="28">
        <v>36014</v>
      </c>
      <c r="I5351" s="29">
        <v>9.8611111111111108E-2</v>
      </c>
      <c r="J5351" s="27"/>
      <c r="K5351" s="27">
        <v>0.05</v>
      </c>
      <c r="L5351" s="27">
        <v>0</v>
      </c>
      <c r="M5351" s="27">
        <v>0.05</v>
      </c>
      <c r="N5351" s="27" t="s">
        <v>2173</v>
      </c>
      <c r="O5351" s="30">
        <v>202006837</v>
      </c>
      <c r="P5351" s="22"/>
      <c r="Q5351" s="22"/>
      <c r="R5351" s="16"/>
      <c r="S5351" s="16"/>
      <c r="T5351" s="16"/>
      <c r="U5351" s="16"/>
      <c r="V5351" s="16"/>
      <c r="W5351" s="16"/>
      <c r="X5351" s="16"/>
      <c r="Y5351" s="16"/>
      <c r="Z5351" s="16"/>
      <c r="AA5351" s="16"/>
      <c r="AB5351" s="16"/>
      <c r="AC5351" s="19"/>
    </row>
    <row r="5352" spans="1:29" x14ac:dyDescent="0.25">
      <c r="A5352" s="27">
        <v>1998</v>
      </c>
      <c r="B5352" s="27" t="s">
        <v>2904</v>
      </c>
      <c r="C5352" s="27" t="s">
        <v>2231</v>
      </c>
      <c r="D5352" s="27" t="s">
        <v>2790</v>
      </c>
      <c r="E5352" s="27" t="s">
        <v>2790</v>
      </c>
      <c r="F5352" s="28">
        <v>36014</v>
      </c>
      <c r="G5352" s="29">
        <v>0.10069444444444443</v>
      </c>
      <c r="H5352" s="28">
        <v>36014</v>
      </c>
      <c r="I5352" s="29">
        <v>0.15625</v>
      </c>
      <c r="J5352" s="27"/>
      <c r="K5352" s="27">
        <v>0</v>
      </c>
      <c r="L5352" s="27">
        <v>0.02</v>
      </c>
      <c r="M5352" s="27">
        <v>0.02</v>
      </c>
      <c r="N5352" s="27" t="s">
        <v>2173</v>
      </c>
      <c r="O5352" s="30">
        <v>201809896</v>
      </c>
      <c r="P5352" s="22"/>
      <c r="Q5352" s="22"/>
      <c r="R5352" s="16"/>
      <c r="S5352" s="16"/>
      <c r="T5352" s="16"/>
      <c r="U5352" s="16"/>
      <c r="V5352" s="16"/>
      <c r="W5352" s="16"/>
      <c r="X5352" s="16"/>
      <c r="Y5352" s="16"/>
      <c r="Z5352" s="16"/>
      <c r="AA5352" s="16"/>
      <c r="AB5352" s="16"/>
      <c r="AC5352" s="19"/>
    </row>
    <row r="5353" spans="1:29" x14ac:dyDescent="0.25">
      <c r="A5353" s="27">
        <v>1998</v>
      </c>
      <c r="B5353" s="27" t="s">
        <v>2903</v>
      </c>
      <c r="C5353" s="27" t="s">
        <v>2231</v>
      </c>
      <c r="D5353" s="27" t="s">
        <v>2790</v>
      </c>
      <c r="E5353" s="27" t="s">
        <v>2790</v>
      </c>
      <c r="F5353" s="28">
        <v>36014</v>
      </c>
      <c r="G5353" s="29">
        <v>0.10416666666666667</v>
      </c>
      <c r="H5353" s="28">
        <v>36014</v>
      </c>
      <c r="I5353" s="29">
        <v>0.16319444444444445</v>
      </c>
      <c r="J5353" s="27"/>
      <c r="K5353" s="27">
        <v>0</v>
      </c>
      <c r="L5353" s="27">
        <v>0.02</v>
      </c>
      <c r="M5353" s="27">
        <v>0.02</v>
      </c>
      <c r="N5353" s="27" t="s">
        <v>2173</v>
      </c>
      <c r="O5353" s="30">
        <v>200904191</v>
      </c>
      <c r="P5353" s="22"/>
      <c r="Q5353" s="22"/>
      <c r="R5353" s="16"/>
      <c r="S5353" s="16"/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9"/>
    </row>
    <row r="5354" spans="1:29" x14ac:dyDescent="0.25">
      <c r="A5354" s="27">
        <v>1998</v>
      </c>
      <c r="B5354" s="27" t="s">
        <v>2902</v>
      </c>
      <c r="C5354" s="27" t="s">
        <v>2231</v>
      </c>
      <c r="D5354" s="27" t="s">
        <v>2790</v>
      </c>
      <c r="E5354" s="27" t="s">
        <v>2790</v>
      </c>
      <c r="F5354" s="28">
        <v>36014</v>
      </c>
      <c r="G5354" s="29">
        <v>0.1076388888888889</v>
      </c>
      <c r="H5354" s="28">
        <v>36014</v>
      </c>
      <c r="I5354" s="29">
        <v>0.16319444444444445</v>
      </c>
      <c r="J5354" s="27"/>
      <c r="K5354" s="27">
        <v>0</v>
      </c>
      <c r="L5354" s="27">
        <v>0.01</v>
      </c>
      <c r="M5354" s="27">
        <v>0.01</v>
      </c>
      <c r="N5354" s="27" t="s">
        <v>2173</v>
      </c>
      <c r="O5354" s="30">
        <v>202007911</v>
      </c>
      <c r="P5354" s="22"/>
      <c r="Q5354" s="22"/>
      <c r="R5354" s="16"/>
      <c r="S5354" s="16"/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9"/>
    </row>
    <row r="5355" spans="1:29" x14ac:dyDescent="0.25">
      <c r="A5355" s="27">
        <v>1998</v>
      </c>
      <c r="B5355" s="27" t="s">
        <v>2901</v>
      </c>
      <c r="C5355" s="27" t="s">
        <v>2231</v>
      </c>
      <c r="D5355" s="27" t="s">
        <v>2790</v>
      </c>
      <c r="E5355" s="27" t="s">
        <v>2790</v>
      </c>
      <c r="F5355" s="28">
        <v>36014</v>
      </c>
      <c r="G5355" s="29">
        <v>0.1111111111111111</v>
      </c>
      <c r="H5355" s="28">
        <v>36014</v>
      </c>
      <c r="I5355" s="29">
        <v>0.16319444444444445</v>
      </c>
      <c r="J5355" s="27"/>
      <c r="K5355" s="27">
        <v>0</v>
      </c>
      <c r="L5355" s="27">
        <v>0.03</v>
      </c>
      <c r="M5355" s="27">
        <v>0.03</v>
      </c>
      <c r="N5355" s="27" t="s">
        <v>2173</v>
      </c>
      <c r="O5355" s="30">
        <v>202006533</v>
      </c>
      <c r="P5355" s="22"/>
      <c r="Q5355" s="22"/>
      <c r="R5355" s="16"/>
      <c r="S5355" s="16"/>
      <c r="T5355" s="16"/>
      <c r="U5355" s="16"/>
      <c r="V5355" s="16"/>
      <c r="W5355" s="16"/>
      <c r="X5355" s="16"/>
      <c r="Y5355" s="16"/>
      <c r="Z5355" s="16"/>
      <c r="AA5355" s="16"/>
      <c r="AB5355" s="16"/>
      <c r="AC5355" s="19"/>
    </row>
    <row r="5356" spans="1:29" x14ac:dyDescent="0.25">
      <c r="A5356" s="27">
        <v>1998</v>
      </c>
      <c r="B5356" s="27" t="s">
        <v>3031</v>
      </c>
      <c r="C5356" s="27" t="s">
        <v>2231</v>
      </c>
      <c r="D5356" s="27" t="s">
        <v>2809</v>
      </c>
      <c r="E5356" s="27" t="s">
        <v>2984</v>
      </c>
      <c r="F5356" s="28">
        <v>36014</v>
      </c>
      <c r="G5356" s="29">
        <v>0.60763888888888895</v>
      </c>
      <c r="H5356" s="28">
        <v>36014</v>
      </c>
      <c r="I5356" s="29">
        <v>0.73263888888888884</v>
      </c>
      <c r="J5356" s="27"/>
      <c r="K5356" s="27">
        <v>0</v>
      </c>
      <c r="L5356" s="27">
        <v>0.02</v>
      </c>
      <c r="M5356" s="27">
        <v>0.02</v>
      </c>
      <c r="N5356" s="27" t="s">
        <v>2211</v>
      </c>
      <c r="O5356" s="30">
        <v>201608551</v>
      </c>
      <c r="P5356" s="22"/>
      <c r="Q5356" s="22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9"/>
    </row>
    <row r="5357" spans="1:29" x14ac:dyDescent="0.25">
      <c r="A5357" s="27">
        <v>1998</v>
      </c>
      <c r="B5357" s="27" t="s">
        <v>2906</v>
      </c>
      <c r="C5357" s="27" t="s">
        <v>2231</v>
      </c>
      <c r="D5357" s="27" t="s">
        <v>2792</v>
      </c>
      <c r="E5357" s="27" t="s">
        <v>716</v>
      </c>
      <c r="F5357" s="28">
        <v>36014</v>
      </c>
      <c r="G5357" s="29">
        <v>0.70000000000000007</v>
      </c>
      <c r="H5357" s="28">
        <v>36014</v>
      </c>
      <c r="I5357" s="29">
        <v>0.78402777777777777</v>
      </c>
      <c r="J5357" s="27"/>
      <c r="K5357" s="27">
        <v>1</v>
      </c>
      <c r="L5357" s="27">
        <v>0</v>
      </c>
      <c r="M5357" s="27">
        <v>1</v>
      </c>
      <c r="N5357" s="27" t="s">
        <v>2173</v>
      </c>
      <c r="O5357" s="30">
        <v>201908253</v>
      </c>
      <c r="P5357" s="22"/>
      <c r="Q5357" s="22"/>
      <c r="R5357" s="16"/>
      <c r="S5357" s="16"/>
      <c r="T5357" s="16"/>
      <c r="U5357" s="16"/>
      <c r="V5357" s="16"/>
      <c r="W5357" s="16"/>
      <c r="X5357" s="16"/>
      <c r="Y5357" s="16"/>
      <c r="Z5357" s="16"/>
      <c r="AA5357" s="16"/>
      <c r="AB5357" s="16"/>
      <c r="AC5357" s="19"/>
    </row>
    <row r="5358" spans="1:29" x14ac:dyDescent="0.25">
      <c r="A5358" s="27">
        <v>1998</v>
      </c>
      <c r="B5358" s="27" t="s">
        <v>3033</v>
      </c>
      <c r="C5358" s="27" t="s">
        <v>2231</v>
      </c>
      <c r="D5358" s="27" t="s">
        <v>2885</v>
      </c>
      <c r="E5358" s="27" t="s">
        <v>2885</v>
      </c>
      <c r="F5358" s="28">
        <v>36014</v>
      </c>
      <c r="G5358" s="29">
        <v>0.72916666666666663</v>
      </c>
      <c r="H5358" s="28">
        <v>36014</v>
      </c>
      <c r="I5358" s="29">
        <v>0.8520833333333333</v>
      </c>
      <c r="J5358" s="27"/>
      <c r="K5358" s="27">
        <v>0.5</v>
      </c>
      <c r="L5358" s="27">
        <v>1.5</v>
      </c>
      <c r="M5358" s="27">
        <v>2</v>
      </c>
      <c r="N5358" s="27" t="s">
        <v>2211</v>
      </c>
      <c r="O5358" s="30">
        <v>201705577</v>
      </c>
      <c r="P5358" s="22"/>
      <c r="Q5358" s="22"/>
      <c r="R5358" s="16"/>
      <c r="S5358" s="16"/>
      <c r="T5358" s="16"/>
      <c r="U5358" s="16"/>
      <c r="V5358" s="16"/>
      <c r="W5358" s="16"/>
      <c r="X5358" s="16"/>
      <c r="Y5358" s="16"/>
      <c r="Z5358" s="16"/>
      <c r="AA5358" s="16"/>
      <c r="AB5358" s="16"/>
      <c r="AC5358" s="19"/>
    </row>
    <row r="5359" spans="1:29" x14ac:dyDescent="0.25">
      <c r="A5359" s="27">
        <v>1998</v>
      </c>
      <c r="B5359" s="27" t="s">
        <v>2907</v>
      </c>
      <c r="C5359" s="27" t="s">
        <v>2231</v>
      </c>
      <c r="D5359" s="27" t="s">
        <v>2790</v>
      </c>
      <c r="E5359" s="27" t="s">
        <v>2869</v>
      </c>
      <c r="F5359" s="28">
        <v>36014</v>
      </c>
      <c r="G5359" s="29">
        <v>0.94305555555555554</v>
      </c>
      <c r="H5359" s="28">
        <v>36015</v>
      </c>
      <c r="I5359" s="29">
        <v>1.7361111111111112E-2</v>
      </c>
      <c r="J5359" s="27"/>
      <c r="K5359" s="27">
        <v>0</v>
      </c>
      <c r="L5359" s="27">
        <v>0.01</v>
      </c>
      <c r="M5359" s="27">
        <v>0.01</v>
      </c>
      <c r="N5359" s="27" t="s">
        <v>2173</v>
      </c>
      <c r="O5359" s="30">
        <v>201504395</v>
      </c>
      <c r="P5359" s="22"/>
      <c r="Q5359" s="22"/>
      <c r="R5359" s="16"/>
      <c r="S5359" s="16"/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9"/>
    </row>
    <row r="5360" spans="1:29" x14ac:dyDescent="0.25">
      <c r="A5360" s="27">
        <v>1998</v>
      </c>
      <c r="B5360" s="27" t="s">
        <v>3029</v>
      </c>
      <c r="C5360" s="27" t="s">
        <v>2231</v>
      </c>
      <c r="D5360" s="27" t="s">
        <v>2885</v>
      </c>
      <c r="E5360" s="27" t="s">
        <v>2885</v>
      </c>
      <c r="F5360" s="28">
        <v>36015</v>
      </c>
      <c r="G5360" s="29">
        <v>0.58680555555555558</v>
      </c>
      <c r="H5360" s="28">
        <v>36015</v>
      </c>
      <c r="I5360" s="29">
        <v>0.64722222222222225</v>
      </c>
      <c r="J5360" s="27"/>
      <c r="K5360" s="27">
        <v>0.01</v>
      </c>
      <c r="L5360" s="27">
        <v>0.15</v>
      </c>
      <c r="M5360" s="27">
        <v>0.16</v>
      </c>
      <c r="N5360" s="27" t="s">
        <v>2211</v>
      </c>
      <c r="O5360" s="30">
        <v>201907477</v>
      </c>
      <c r="P5360" s="22"/>
      <c r="Q5360" s="22"/>
      <c r="R5360" s="16"/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9"/>
    </row>
    <row r="5361" spans="1:29" x14ac:dyDescent="0.25">
      <c r="A5361" s="27">
        <v>1998</v>
      </c>
      <c r="B5361" s="27" t="s">
        <v>2896</v>
      </c>
      <c r="C5361" s="27" t="s">
        <v>2231</v>
      </c>
      <c r="D5361" s="27" t="s">
        <v>2792</v>
      </c>
      <c r="E5361" s="27" t="s">
        <v>2897</v>
      </c>
      <c r="F5361" s="28">
        <v>36015</v>
      </c>
      <c r="G5361" s="29">
        <v>0.61041666666666672</v>
      </c>
      <c r="H5361" s="28">
        <v>36016</v>
      </c>
      <c r="I5361" s="29">
        <v>0.10486111111111111</v>
      </c>
      <c r="J5361" s="27"/>
      <c r="K5361" s="27">
        <v>23</v>
      </c>
      <c r="L5361" s="27">
        <v>0</v>
      </c>
      <c r="M5361" s="27">
        <v>23</v>
      </c>
      <c r="N5361" s="27" t="s">
        <v>2173</v>
      </c>
      <c r="O5361" s="30">
        <v>201704560</v>
      </c>
      <c r="P5361" s="22"/>
      <c r="Q5361" s="22"/>
      <c r="R5361" s="16"/>
      <c r="S5361" s="16"/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9"/>
    </row>
    <row r="5362" spans="1:29" x14ac:dyDescent="0.25">
      <c r="A5362" s="27">
        <v>1998</v>
      </c>
      <c r="B5362" s="27" t="s">
        <v>3026</v>
      </c>
      <c r="C5362" s="27" t="s">
        <v>2231</v>
      </c>
      <c r="D5362" s="27" t="s">
        <v>2855</v>
      </c>
      <c r="E5362" s="27" t="s">
        <v>3027</v>
      </c>
      <c r="F5362" s="28">
        <v>36015</v>
      </c>
      <c r="G5362" s="29">
        <v>0.66597222222222219</v>
      </c>
      <c r="H5362" s="28">
        <v>36015</v>
      </c>
      <c r="I5362" s="29">
        <v>0.73819444444444438</v>
      </c>
      <c r="J5362" s="27"/>
      <c r="K5362" s="27">
        <v>4.4999999999999998E-2</v>
      </c>
      <c r="L5362" s="27">
        <v>0</v>
      </c>
      <c r="M5362" s="27">
        <v>4.4999999999999998E-2</v>
      </c>
      <c r="N5362" s="27" t="s">
        <v>2211</v>
      </c>
      <c r="O5362" s="30">
        <v>202008116</v>
      </c>
      <c r="P5362" s="22"/>
      <c r="Q5362" s="22"/>
      <c r="R5362" s="16"/>
      <c r="S5362" s="16"/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9"/>
    </row>
    <row r="5363" spans="1:29" x14ac:dyDescent="0.25">
      <c r="A5363" s="27">
        <v>1998</v>
      </c>
      <c r="B5363" s="27" t="s">
        <v>3028</v>
      </c>
      <c r="C5363" s="27" t="s">
        <v>2231</v>
      </c>
      <c r="D5363" s="27" t="s">
        <v>2855</v>
      </c>
      <c r="E5363" s="27" t="s">
        <v>3027</v>
      </c>
      <c r="F5363" s="28">
        <v>36015</v>
      </c>
      <c r="G5363" s="29">
        <v>0.66597222222222219</v>
      </c>
      <c r="H5363" s="28">
        <v>36015</v>
      </c>
      <c r="I5363" s="29">
        <v>0.73819444444444438</v>
      </c>
      <c r="J5363" s="27"/>
      <c r="K5363" s="27">
        <v>0.09</v>
      </c>
      <c r="L5363" s="27">
        <v>0.18</v>
      </c>
      <c r="M5363" s="27">
        <v>0.27</v>
      </c>
      <c r="N5363" s="27" t="s">
        <v>2211</v>
      </c>
      <c r="O5363" s="30">
        <v>201704797</v>
      </c>
      <c r="P5363" s="22"/>
      <c r="Q5363" s="22"/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9"/>
    </row>
    <row r="5364" spans="1:29" x14ac:dyDescent="0.25">
      <c r="A5364" s="27">
        <v>1998</v>
      </c>
      <c r="B5364" s="27" t="s">
        <v>3030</v>
      </c>
      <c r="C5364" s="27" t="s">
        <v>2231</v>
      </c>
      <c r="D5364" s="27" t="s">
        <v>2855</v>
      </c>
      <c r="E5364" s="27" t="s">
        <v>3027</v>
      </c>
      <c r="F5364" s="28">
        <v>36015</v>
      </c>
      <c r="G5364" s="29">
        <v>0.66597222222222219</v>
      </c>
      <c r="H5364" s="28">
        <v>36015</v>
      </c>
      <c r="I5364" s="29">
        <v>0.73819444444444438</v>
      </c>
      <c r="J5364" s="27"/>
      <c r="K5364" s="27">
        <v>0.15</v>
      </c>
      <c r="L5364" s="27">
        <v>0</v>
      </c>
      <c r="M5364" s="27">
        <v>0.15</v>
      </c>
      <c r="N5364" s="27" t="s">
        <v>2211</v>
      </c>
      <c r="O5364" s="30">
        <v>202007797</v>
      </c>
      <c r="P5364" s="22"/>
      <c r="Q5364" s="22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9"/>
    </row>
    <row r="5365" spans="1:29" x14ac:dyDescent="0.25">
      <c r="A5365" s="27">
        <v>1998</v>
      </c>
      <c r="B5365" s="27" t="s">
        <v>2895</v>
      </c>
      <c r="C5365" s="27" t="s">
        <v>2231</v>
      </c>
      <c r="D5365" s="27" t="s">
        <v>2792</v>
      </c>
      <c r="E5365" s="27" t="s">
        <v>2824</v>
      </c>
      <c r="F5365" s="28">
        <v>36015</v>
      </c>
      <c r="G5365" s="29">
        <v>0.6694444444444444</v>
      </c>
      <c r="H5365" s="28">
        <v>36017</v>
      </c>
      <c r="I5365" s="29">
        <v>0.12013888888888889</v>
      </c>
      <c r="J5365" s="27"/>
      <c r="K5365" s="27">
        <v>65</v>
      </c>
      <c r="L5365" s="27">
        <v>65</v>
      </c>
      <c r="M5365" s="27">
        <v>130</v>
      </c>
      <c r="N5365" s="27" t="s">
        <v>2173</v>
      </c>
      <c r="O5365" s="30">
        <v>201706200</v>
      </c>
      <c r="P5365" s="22"/>
      <c r="Q5365" s="22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9"/>
    </row>
    <row r="5366" spans="1:29" x14ac:dyDescent="0.25">
      <c r="A5366" s="27">
        <v>1998</v>
      </c>
      <c r="B5366" s="27" t="s">
        <v>2899</v>
      </c>
      <c r="C5366" s="27" t="s">
        <v>2231</v>
      </c>
      <c r="D5366" s="27" t="s">
        <v>2231</v>
      </c>
      <c r="E5366" s="27" t="s">
        <v>2900</v>
      </c>
      <c r="F5366" s="28">
        <v>36015</v>
      </c>
      <c r="G5366" s="29">
        <v>0.7583333333333333</v>
      </c>
      <c r="H5366" s="28">
        <v>36015</v>
      </c>
      <c r="I5366" s="29">
        <v>0.80555555555555547</v>
      </c>
      <c r="J5366" s="27"/>
      <c r="K5366" s="27">
        <v>0</v>
      </c>
      <c r="L5366" s="27">
        <v>0.01</v>
      </c>
      <c r="M5366" s="27">
        <v>0.01</v>
      </c>
      <c r="N5366" s="27" t="s">
        <v>2173</v>
      </c>
      <c r="O5366" s="30">
        <v>202007723</v>
      </c>
      <c r="P5366" s="22"/>
      <c r="Q5366" s="22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9"/>
    </row>
    <row r="5367" spans="1:29" x14ac:dyDescent="0.25">
      <c r="A5367" s="27">
        <v>1998</v>
      </c>
      <c r="B5367" s="27" t="s">
        <v>2898</v>
      </c>
      <c r="C5367" s="27" t="s">
        <v>2231</v>
      </c>
      <c r="D5367" s="27" t="s">
        <v>2799</v>
      </c>
      <c r="E5367" s="27" t="s">
        <v>695</v>
      </c>
      <c r="F5367" s="28">
        <v>36015</v>
      </c>
      <c r="G5367" s="29">
        <v>0.8354166666666667</v>
      </c>
      <c r="H5367" s="28">
        <v>36015</v>
      </c>
      <c r="I5367" s="29">
        <v>0.95486111111111116</v>
      </c>
      <c r="J5367" s="27"/>
      <c r="K5367" s="27">
        <v>0.03</v>
      </c>
      <c r="L5367" s="27">
        <v>0</v>
      </c>
      <c r="M5367" s="27">
        <v>0.03</v>
      </c>
      <c r="N5367" s="27" t="s">
        <v>2173</v>
      </c>
      <c r="O5367" s="30">
        <v>201906235</v>
      </c>
      <c r="P5367" s="22"/>
      <c r="Q5367" s="22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9"/>
    </row>
    <row r="5368" spans="1:29" x14ac:dyDescent="0.25">
      <c r="A5368" s="27">
        <v>1998</v>
      </c>
      <c r="B5368" s="27" t="s">
        <v>2893</v>
      </c>
      <c r="C5368" s="27" t="s">
        <v>2231</v>
      </c>
      <c r="D5368" s="27" t="s">
        <v>2799</v>
      </c>
      <c r="E5368" s="27" t="s">
        <v>2840</v>
      </c>
      <c r="F5368" s="28">
        <v>36016</v>
      </c>
      <c r="G5368" s="29">
        <v>0.22222222222222221</v>
      </c>
      <c r="H5368" s="28">
        <v>36016</v>
      </c>
      <c r="I5368" s="29">
        <v>0.32847222222222222</v>
      </c>
      <c r="J5368" s="27"/>
      <c r="K5368" s="27">
        <v>0.2</v>
      </c>
      <c r="L5368" s="27">
        <v>0</v>
      </c>
      <c r="M5368" s="27">
        <v>0.2</v>
      </c>
      <c r="N5368" s="27" t="s">
        <v>2173</v>
      </c>
      <c r="O5368" s="30">
        <v>202102699</v>
      </c>
      <c r="P5368" s="22"/>
      <c r="Q5368" s="22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9"/>
    </row>
    <row r="5369" spans="1:29" x14ac:dyDescent="0.25">
      <c r="A5369" s="27">
        <v>1998</v>
      </c>
      <c r="B5369" s="27" t="s">
        <v>3022</v>
      </c>
      <c r="C5369" s="27" t="s">
        <v>2231</v>
      </c>
      <c r="D5369" s="27" t="s">
        <v>2885</v>
      </c>
      <c r="E5369" s="27" t="s">
        <v>3023</v>
      </c>
      <c r="F5369" s="28">
        <v>36016</v>
      </c>
      <c r="G5369" s="29">
        <v>0.44444444444444442</v>
      </c>
      <c r="H5369" s="28">
        <v>36016</v>
      </c>
      <c r="I5369" s="29">
        <v>0.55902777777777779</v>
      </c>
      <c r="J5369" s="27"/>
      <c r="K5369" s="27">
        <v>0.24</v>
      </c>
      <c r="L5369" s="27">
        <v>0.04</v>
      </c>
      <c r="M5369" s="27">
        <v>0.28000000000000003</v>
      </c>
      <c r="N5369" s="27" t="s">
        <v>2211</v>
      </c>
      <c r="O5369" s="30">
        <v>202007969</v>
      </c>
      <c r="P5369" s="22"/>
      <c r="Q5369" s="22"/>
      <c r="R5369" s="16"/>
      <c r="S5369" s="16"/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9"/>
    </row>
    <row r="5370" spans="1:29" x14ac:dyDescent="0.25">
      <c r="A5370" s="27">
        <v>1998</v>
      </c>
      <c r="B5370" s="27" t="s">
        <v>3025</v>
      </c>
      <c r="C5370" s="27" t="s">
        <v>2231</v>
      </c>
      <c r="D5370" s="27" t="s">
        <v>2792</v>
      </c>
      <c r="E5370" s="27" t="s">
        <v>2897</v>
      </c>
      <c r="F5370" s="28">
        <v>36016</v>
      </c>
      <c r="G5370" s="29">
        <v>0.50972222222222219</v>
      </c>
      <c r="H5370" s="28">
        <v>36016</v>
      </c>
      <c r="I5370" s="29">
        <v>0.57638888888888895</v>
      </c>
      <c r="J5370" s="27"/>
      <c r="K5370" s="27">
        <v>0.4</v>
      </c>
      <c r="L5370" s="27">
        <v>0</v>
      </c>
      <c r="M5370" s="27">
        <v>0.4</v>
      </c>
      <c r="N5370" s="27" t="s">
        <v>2211</v>
      </c>
      <c r="O5370" s="30">
        <v>201904634</v>
      </c>
      <c r="P5370" s="22"/>
      <c r="Q5370" s="22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9"/>
    </row>
    <row r="5371" spans="1:29" x14ac:dyDescent="0.25">
      <c r="A5371" s="27">
        <v>1998</v>
      </c>
      <c r="B5371" s="27" t="s">
        <v>3024</v>
      </c>
      <c r="C5371" s="27" t="s">
        <v>2231</v>
      </c>
      <c r="D5371" s="27" t="s">
        <v>2861</v>
      </c>
      <c r="E5371" s="27" t="s">
        <v>786</v>
      </c>
      <c r="F5371" s="28">
        <v>36016</v>
      </c>
      <c r="G5371" s="29">
        <v>0.5625</v>
      </c>
      <c r="H5371" s="28">
        <v>36016</v>
      </c>
      <c r="I5371" s="29">
        <v>0.62083333333333335</v>
      </c>
      <c r="J5371" s="27"/>
      <c r="K5371" s="27">
        <v>0</v>
      </c>
      <c r="L5371" s="27">
        <v>0.02</v>
      </c>
      <c r="M5371" s="27">
        <v>0.02</v>
      </c>
      <c r="N5371" s="27" t="s">
        <v>2211</v>
      </c>
      <c r="O5371" s="30">
        <v>201906648</v>
      </c>
      <c r="P5371" s="22"/>
      <c r="Q5371" s="22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9"/>
    </row>
    <row r="5372" spans="1:29" x14ac:dyDescent="0.25">
      <c r="A5372" s="27">
        <v>1998</v>
      </c>
      <c r="B5372" s="27" t="s">
        <v>2894</v>
      </c>
      <c r="C5372" s="27" t="s">
        <v>2231</v>
      </c>
      <c r="D5372" s="27" t="s">
        <v>2792</v>
      </c>
      <c r="E5372" s="27" t="s">
        <v>801</v>
      </c>
      <c r="F5372" s="28">
        <v>36016</v>
      </c>
      <c r="G5372" s="29">
        <v>0.76041666666666663</v>
      </c>
      <c r="H5372" s="28">
        <v>36016</v>
      </c>
      <c r="I5372" s="29">
        <v>0.85763888888888884</v>
      </c>
      <c r="J5372" s="27"/>
      <c r="K5372" s="27">
        <v>0.05</v>
      </c>
      <c r="L5372" s="27">
        <v>0.25</v>
      </c>
      <c r="M5372" s="27">
        <v>0.3</v>
      </c>
      <c r="N5372" s="27" t="s">
        <v>2173</v>
      </c>
      <c r="O5372" s="30">
        <v>201704790</v>
      </c>
      <c r="P5372" s="22"/>
      <c r="Q5372" s="22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9"/>
    </row>
    <row r="5373" spans="1:29" x14ac:dyDescent="0.25">
      <c r="A5373" s="27">
        <v>1998</v>
      </c>
      <c r="B5373" s="27" t="s">
        <v>2890</v>
      </c>
      <c r="C5373" s="27" t="s">
        <v>2231</v>
      </c>
      <c r="D5373" s="27" t="s">
        <v>2809</v>
      </c>
      <c r="E5373" s="27" t="s">
        <v>2891</v>
      </c>
      <c r="F5373" s="28">
        <v>36017</v>
      </c>
      <c r="G5373" s="29">
        <v>5.7638888888888885E-2</v>
      </c>
      <c r="H5373" s="28">
        <v>36017</v>
      </c>
      <c r="I5373" s="29">
        <v>0.16458333333333333</v>
      </c>
      <c r="J5373" s="27"/>
      <c r="K5373" s="27">
        <v>0.01</v>
      </c>
      <c r="L5373" s="27">
        <v>0.05</v>
      </c>
      <c r="M5373" s="27">
        <v>0.06</v>
      </c>
      <c r="N5373" s="27" t="s">
        <v>2173</v>
      </c>
      <c r="O5373" s="30">
        <v>200806079</v>
      </c>
      <c r="P5373" s="22"/>
      <c r="Q5373" s="22"/>
      <c r="R5373" s="16"/>
      <c r="S5373" s="16"/>
      <c r="T5373" s="16"/>
      <c r="U5373" s="16"/>
      <c r="V5373" s="16"/>
      <c r="W5373" s="16"/>
      <c r="X5373" s="16"/>
      <c r="Y5373" s="16"/>
      <c r="Z5373" s="16"/>
      <c r="AA5373" s="16"/>
      <c r="AB5373" s="16"/>
      <c r="AC5373" s="19"/>
    </row>
    <row r="5374" spans="1:29" x14ac:dyDescent="0.25">
      <c r="A5374" s="27">
        <v>1998</v>
      </c>
      <c r="B5374" s="27" t="s">
        <v>2892</v>
      </c>
      <c r="C5374" s="27" t="s">
        <v>2231</v>
      </c>
      <c r="D5374" s="27" t="s">
        <v>2809</v>
      </c>
      <c r="E5374" s="27" t="s">
        <v>2835</v>
      </c>
      <c r="F5374" s="28">
        <v>36017</v>
      </c>
      <c r="G5374" s="29">
        <v>0.11666666666666665</v>
      </c>
      <c r="H5374" s="28">
        <v>36017</v>
      </c>
      <c r="I5374" s="29">
        <v>0.20138888888888887</v>
      </c>
      <c r="J5374" s="27"/>
      <c r="K5374" s="27">
        <v>1.7299999999999999E-2</v>
      </c>
      <c r="L5374" s="27">
        <v>2.9999999999999997E-4</v>
      </c>
      <c r="M5374" s="27">
        <v>1.7600000000000001E-2</v>
      </c>
      <c r="N5374" s="27" t="s">
        <v>2173</v>
      </c>
      <c r="O5374" s="30">
        <v>201806326</v>
      </c>
      <c r="P5374" s="22"/>
      <c r="Q5374" s="22"/>
      <c r="R5374" s="16"/>
      <c r="S5374" s="16"/>
      <c r="T5374" s="16"/>
      <c r="U5374" s="16"/>
      <c r="V5374" s="16"/>
      <c r="W5374" s="16"/>
      <c r="X5374" s="16"/>
      <c r="Y5374" s="16"/>
      <c r="Z5374" s="16"/>
      <c r="AA5374" s="16"/>
      <c r="AB5374" s="16"/>
      <c r="AC5374" s="19"/>
    </row>
    <row r="5375" spans="1:29" x14ac:dyDescent="0.25">
      <c r="A5375" s="27">
        <v>1998</v>
      </c>
      <c r="B5375" s="27" t="s">
        <v>2889</v>
      </c>
      <c r="C5375" s="27" t="s">
        <v>2231</v>
      </c>
      <c r="D5375" s="27" t="s">
        <v>2805</v>
      </c>
      <c r="E5375" s="27" t="s">
        <v>2805</v>
      </c>
      <c r="F5375" s="28">
        <v>36017</v>
      </c>
      <c r="G5375" s="29">
        <v>0.11944444444444445</v>
      </c>
      <c r="H5375" s="28">
        <v>36017</v>
      </c>
      <c r="I5375" s="29">
        <v>0.20694444444444446</v>
      </c>
      <c r="J5375" s="27"/>
      <c r="K5375" s="27">
        <v>0.1</v>
      </c>
      <c r="L5375" s="27">
        <v>0</v>
      </c>
      <c r="M5375" s="27">
        <v>0.1</v>
      </c>
      <c r="N5375" s="27" t="s">
        <v>2173</v>
      </c>
      <c r="O5375" s="30">
        <v>202006381</v>
      </c>
      <c r="P5375" s="22"/>
      <c r="Q5375" s="22"/>
      <c r="R5375" s="16"/>
      <c r="S5375" s="16"/>
      <c r="T5375" s="16"/>
      <c r="U5375" s="16"/>
      <c r="V5375" s="16"/>
      <c r="W5375" s="16"/>
      <c r="X5375" s="16"/>
      <c r="Y5375" s="16"/>
      <c r="Z5375" s="16"/>
      <c r="AA5375" s="16"/>
      <c r="AB5375" s="16"/>
      <c r="AC5375" s="19"/>
    </row>
    <row r="5376" spans="1:29" x14ac:dyDescent="0.25">
      <c r="A5376" s="27">
        <v>1998</v>
      </c>
      <c r="B5376" s="27" t="s">
        <v>2882</v>
      </c>
      <c r="C5376" s="27" t="s">
        <v>2231</v>
      </c>
      <c r="D5376" s="27" t="s">
        <v>2792</v>
      </c>
      <c r="E5376" s="27" t="s">
        <v>2883</v>
      </c>
      <c r="F5376" s="28">
        <v>36017</v>
      </c>
      <c r="G5376" s="29">
        <v>0.60763888888888895</v>
      </c>
      <c r="H5376" s="28">
        <v>36018</v>
      </c>
      <c r="I5376" s="29">
        <v>0.6875</v>
      </c>
      <c r="J5376" s="27"/>
      <c r="K5376" s="27">
        <v>0.35</v>
      </c>
      <c r="L5376" s="27">
        <v>0</v>
      </c>
      <c r="M5376" s="27">
        <v>0.35</v>
      </c>
      <c r="N5376" s="27" t="s">
        <v>2173</v>
      </c>
      <c r="O5376" s="30">
        <v>202006753</v>
      </c>
      <c r="P5376" s="22"/>
      <c r="Q5376" s="22"/>
      <c r="R5376" s="16"/>
      <c r="S5376" s="16"/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9"/>
    </row>
    <row r="5377" spans="1:29" x14ac:dyDescent="0.25">
      <c r="A5377" s="27">
        <v>1998</v>
      </c>
      <c r="B5377" s="27" t="s">
        <v>2887</v>
      </c>
      <c r="C5377" s="27" t="s">
        <v>2231</v>
      </c>
      <c r="D5377" s="27" t="s">
        <v>2790</v>
      </c>
      <c r="E5377" s="27" t="s">
        <v>729</v>
      </c>
      <c r="F5377" s="28">
        <v>36017</v>
      </c>
      <c r="G5377" s="29">
        <v>0.8125</v>
      </c>
      <c r="H5377" s="28">
        <v>36017</v>
      </c>
      <c r="I5377" s="29">
        <v>0.92569444444444438</v>
      </c>
      <c r="J5377" s="27"/>
      <c r="K5377" s="27">
        <v>0.05</v>
      </c>
      <c r="L5377" s="27">
        <v>0.95</v>
      </c>
      <c r="M5377" s="27">
        <v>1</v>
      </c>
      <c r="N5377" s="27" t="s">
        <v>2173</v>
      </c>
      <c r="O5377" s="30">
        <v>202008029</v>
      </c>
      <c r="P5377" s="22"/>
      <c r="Q5377" s="22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9"/>
    </row>
    <row r="5378" spans="1:29" x14ac:dyDescent="0.25">
      <c r="A5378" s="27">
        <v>1998</v>
      </c>
      <c r="B5378" s="27" t="s">
        <v>2888</v>
      </c>
      <c r="C5378" s="27" t="s">
        <v>2231</v>
      </c>
      <c r="D5378" s="27" t="s">
        <v>2799</v>
      </c>
      <c r="E5378" s="27" t="s">
        <v>695</v>
      </c>
      <c r="F5378" s="28">
        <v>36017</v>
      </c>
      <c r="G5378" s="29">
        <v>0.90763888888888899</v>
      </c>
      <c r="H5378" s="28">
        <v>36017</v>
      </c>
      <c r="I5378" s="29">
        <v>0.93611111111111101</v>
      </c>
      <c r="J5378" s="27"/>
      <c r="K5378" s="27">
        <v>0</v>
      </c>
      <c r="L5378" s="27">
        <v>0.01</v>
      </c>
      <c r="M5378" s="27">
        <v>0.01</v>
      </c>
      <c r="N5378" s="27" t="s">
        <v>2173</v>
      </c>
      <c r="O5378" s="30">
        <v>202004864</v>
      </c>
      <c r="P5378" s="22"/>
      <c r="Q5378" s="22"/>
      <c r="R5378" s="16"/>
      <c r="S5378" s="16"/>
      <c r="T5378" s="16"/>
      <c r="U5378" s="16"/>
      <c r="V5378" s="16"/>
      <c r="W5378" s="16"/>
      <c r="X5378" s="16"/>
      <c r="Y5378" s="16"/>
      <c r="Z5378" s="16"/>
      <c r="AA5378" s="16"/>
      <c r="AB5378" s="16"/>
      <c r="AC5378" s="19"/>
    </row>
    <row r="5379" spans="1:29" x14ac:dyDescent="0.25">
      <c r="A5379" s="27">
        <v>1998</v>
      </c>
      <c r="B5379" s="27" t="s">
        <v>2884</v>
      </c>
      <c r="C5379" s="27" t="s">
        <v>2231</v>
      </c>
      <c r="D5379" s="27" t="s">
        <v>2885</v>
      </c>
      <c r="E5379" s="27" t="s">
        <v>2886</v>
      </c>
      <c r="F5379" s="28">
        <v>36017</v>
      </c>
      <c r="G5379" s="29">
        <v>0.93958333333333333</v>
      </c>
      <c r="H5379" s="28">
        <v>36017</v>
      </c>
      <c r="I5379" s="29">
        <v>0.98263888888888884</v>
      </c>
      <c r="J5379" s="27"/>
      <c r="K5379" s="27">
        <v>0.1</v>
      </c>
      <c r="L5379" s="27">
        <v>0</v>
      </c>
      <c r="M5379" s="27">
        <v>0.1</v>
      </c>
      <c r="N5379" s="27" t="s">
        <v>2173</v>
      </c>
      <c r="O5379" s="30">
        <v>202005140</v>
      </c>
      <c r="P5379" s="22"/>
      <c r="Q5379" s="22"/>
      <c r="R5379" s="16"/>
      <c r="S5379" s="16"/>
      <c r="T5379" s="16"/>
      <c r="U5379" s="16"/>
      <c r="V5379" s="16"/>
      <c r="W5379" s="16"/>
      <c r="X5379" s="16"/>
      <c r="Y5379" s="16"/>
      <c r="Z5379" s="16"/>
      <c r="AA5379" s="16"/>
      <c r="AB5379" s="16"/>
      <c r="AC5379" s="19"/>
    </row>
    <row r="5380" spans="1:29" x14ac:dyDescent="0.25">
      <c r="A5380" s="27">
        <v>1998</v>
      </c>
      <c r="B5380" s="27" t="s">
        <v>2784</v>
      </c>
      <c r="C5380" s="27" t="s">
        <v>2231</v>
      </c>
      <c r="D5380" s="27" t="s">
        <v>742</v>
      </c>
      <c r="E5380" s="27" t="s">
        <v>2783</v>
      </c>
      <c r="F5380" s="28">
        <v>36017</v>
      </c>
      <c r="G5380" s="29">
        <v>0.97569444444444453</v>
      </c>
      <c r="H5380" s="28">
        <v>36017</v>
      </c>
      <c r="I5380" s="29">
        <v>6.25E-2</v>
      </c>
      <c r="J5380" s="27"/>
      <c r="K5380" s="27">
        <v>0</v>
      </c>
      <c r="L5380" s="27">
        <v>0.05</v>
      </c>
      <c r="M5380" s="27">
        <v>0.05</v>
      </c>
      <c r="N5380" s="27" t="s">
        <v>2163</v>
      </c>
      <c r="O5380" s="30">
        <v>201908687</v>
      </c>
      <c r="P5380" s="22"/>
      <c r="Q5380" s="22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9"/>
    </row>
    <row r="5381" spans="1:29" x14ac:dyDescent="0.25">
      <c r="A5381" s="27">
        <v>1998</v>
      </c>
      <c r="B5381" s="27" t="s">
        <v>2887</v>
      </c>
      <c r="C5381" s="27" t="s">
        <v>2231</v>
      </c>
      <c r="D5381" s="27" t="s">
        <v>2790</v>
      </c>
      <c r="E5381" s="27" t="s">
        <v>729</v>
      </c>
      <c r="F5381" s="28">
        <v>36018</v>
      </c>
      <c r="G5381" s="29">
        <v>0.22222222222222221</v>
      </c>
      <c r="H5381" s="28">
        <v>36018</v>
      </c>
      <c r="I5381" s="29">
        <v>0.31875000000000003</v>
      </c>
      <c r="J5381" s="27" t="s">
        <v>889</v>
      </c>
      <c r="K5381" s="27">
        <v>0</v>
      </c>
      <c r="L5381" s="27">
        <v>0</v>
      </c>
      <c r="M5381" s="27">
        <v>0</v>
      </c>
      <c r="N5381" s="27" t="s">
        <v>882</v>
      </c>
      <c r="O5381" s="30">
        <v>202008867</v>
      </c>
      <c r="P5381" s="22"/>
      <c r="Q5381" s="22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9"/>
    </row>
    <row r="5382" spans="1:29" x14ac:dyDescent="0.25">
      <c r="A5382" s="27">
        <v>1998</v>
      </c>
      <c r="B5382" s="27" t="s">
        <v>2877</v>
      </c>
      <c r="C5382" s="27" t="s">
        <v>2231</v>
      </c>
      <c r="D5382" s="27" t="s">
        <v>2809</v>
      </c>
      <c r="E5382" s="27" t="s">
        <v>2835</v>
      </c>
      <c r="F5382" s="28">
        <v>36018</v>
      </c>
      <c r="G5382" s="29">
        <v>0.49236111111111108</v>
      </c>
      <c r="H5382" s="28">
        <v>36018</v>
      </c>
      <c r="I5382" s="29">
        <v>0.82638888888888884</v>
      </c>
      <c r="J5382" s="27"/>
      <c r="K5382" s="27">
        <v>4.5</v>
      </c>
      <c r="L5382" s="27">
        <v>1</v>
      </c>
      <c r="M5382" s="27">
        <v>5.5</v>
      </c>
      <c r="N5382" s="27" t="s">
        <v>2173</v>
      </c>
      <c r="O5382" s="30">
        <v>201905376</v>
      </c>
      <c r="P5382" s="22"/>
      <c r="Q5382" s="22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9"/>
    </row>
    <row r="5383" spans="1:29" x14ac:dyDescent="0.25">
      <c r="A5383" s="27">
        <v>1998</v>
      </c>
      <c r="B5383" s="27" t="s">
        <v>2879</v>
      </c>
      <c r="C5383" s="27" t="s">
        <v>2231</v>
      </c>
      <c r="D5383" s="27" t="s">
        <v>2796</v>
      </c>
      <c r="E5383" s="27" t="s">
        <v>2797</v>
      </c>
      <c r="F5383" s="28">
        <v>36018</v>
      </c>
      <c r="G5383" s="29">
        <v>0.62708333333333333</v>
      </c>
      <c r="H5383" s="28">
        <v>36018</v>
      </c>
      <c r="I5383" s="29">
        <v>0.68402777777777779</v>
      </c>
      <c r="J5383" s="27"/>
      <c r="K5383" s="27">
        <v>0.01</v>
      </c>
      <c r="L5383" s="27">
        <v>0.01</v>
      </c>
      <c r="M5383" s="27">
        <v>0.02</v>
      </c>
      <c r="N5383" s="27" t="s">
        <v>2173</v>
      </c>
      <c r="O5383" s="30">
        <v>202004229</v>
      </c>
      <c r="P5383" s="22"/>
      <c r="Q5383" s="22"/>
      <c r="R5383" s="16"/>
      <c r="S5383" s="16"/>
      <c r="T5383" s="16"/>
      <c r="U5383" s="16"/>
      <c r="V5383" s="16"/>
      <c r="W5383" s="16"/>
      <c r="X5383" s="16"/>
      <c r="Y5383" s="16"/>
      <c r="Z5383" s="16"/>
      <c r="AA5383" s="16"/>
      <c r="AB5383" s="16"/>
      <c r="AC5383" s="19"/>
    </row>
    <row r="5384" spans="1:29" x14ac:dyDescent="0.25">
      <c r="A5384" s="27">
        <v>1998</v>
      </c>
      <c r="B5384" s="27" t="s">
        <v>2880</v>
      </c>
      <c r="C5384" s="27" t="s">
        <v>2231</v>
      </c>
      <c r="D5384" s="27" t="s">
        <v>2796</v>
      </c>
      <c r="E5384" s="27" t="s">
        <v>2881</v>
      </c>
      <c r="F5384" s="28">
        <v>36018</v>
      </c>
      <c r="G5384" s="29">
        <v>0.85416666666666663</v>
      </c>
      <c r="H5384" s="28">
        <v>36018</v>
      </c>
      <c r="I5384" s="29">
        <v>0.93055555555555547</v>
      </c>
      <c r="J5384" s="27"/>
      <c r="K5384" s="27">
        <v>0</v>
      </c>
      <c r="L5384" s="27">
        <v>5.9999999999999995E-4</v>
      </c>
      <c r="M5384" s="27">
        <v>5.9999999999999995E-4</v>
      </c>
      <c r="N5384" s="27" t="s">
        <v>2173</v>
      </c>
      <c r="O5384" s="30">
        <v>201905861</v>
      </c>
      <c r="P5384" s="22"/>
      <c r="Q5384" s="22"/>
      <c r="R5384" s="16"/>
      <c r="S5384" s="16"/>
      <c r="T5384" s="16"/>
      <c r="U5384" s="16"/>
      <c r="V5384" s="16"/>
      <c r="W5384" s="16"/>
      <c r="X5384" s="16"/>
      <c r="Y5384" s="16"/>
      <c r="Z5384" s="16"/>
      <c r="AA5384" s="16"/>
      <c r="AB5384" s="16"/>
      <c r="AC5384" s="19"/>
    </row>
    <row r="5385" spans="1:29" x14ac:dyDescent="0.25">
      <c r="A5385" s="27">
        <v>1998</v>
      </c>
      <c r="B5385" s="27" t="s">
        <v>2878</v>
      </c>
      <c r="C5385" s="27" t="s">
        <v>2231</v>
      </c>
      <c r="D5385" s="27" t="s">
        <v>2805</v>
      </c>
      <c r="E5385" s="27" t="s">
        <v>2822</v>
      </c>
      <c r="F5385" s="28">
        <v>36018</v>
      </c>
      <c r="G5385" s="29">
        <v>0.99652777777777779</v>
      </c>
      <c r="H5385" s="28">
        <v>36019</v>
      </c>
      <c r="I5385" s="29">
        <v>1.1805555555555555E-2</v>
      </c>
      <c r="J5385" s="27"/>
      <c r="K5385" s="27">
        <v>0.2</v>
      </c>
      <c r="L5385" s="27">
        <v>0.1</v>
      </c>
      <c r="M5385" s="27">
        <v>0.3</v>
      </c>
      <c r="N5385" s="27" t="s">
        <v>2173</v>
      </c>
      <c r="O5385" s="30">
        <v>201503093</v>
      </c>
      <c r="P5385" s="22"/>
      <c r="Q5385" s="22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9"/>
    </row>
    <row r="5386" spans="1:29" x14ac:dyDescent="0.25">
      <c r="A5386" s="27">
        <v>1998</v>
      </c>
      <c r="B5386" s="27" t="s">
        <v>2876</v>
      </c>
      <c r="C5386" s="27" t="s">
        <v>2231</v>
      </c>
      <c r="D5386" s="27" t="s">
        <v>2805</v>
      </c>
      <c r="E5386" s="27" t="s">
        <v>2858</v>
      </c>
      <c r="F5386" s="28">
        <v>36019</v>
      </c>
      <c r="G5386" s="29">
        <v>2.013888888888889E-2</v>
      </c>
      <c r="H5386" s="28">
        <v>36019</v>
      </c>
      <c r="I5386" s="29">
        <v>5.2083333333333336E-2</v>
      </c>
      <c r="J5386" s="27"/>
      <c r="K5386" s="27">
        <v>0.2</v>
      </c>
      <c r="L5386" s="27">
        <v>0</v>
      </c>
      <c r="M5386" s="27">
        <v>0.2</v>
      </c>
      <c r="N5386" s="27" t="s">
        <v>2173</v>
      </c>
      <c r="O5386" s="30">
        <v>201907107</v>
      </c>
      <c r="P5386" s="22"/>
      <c r="Q5386" s="22"/>
      <c r="R5386" s="16"/>
      <c r="S5386" s="16"/>
      <c r="T5386" s="16"/>
      <c r="U5386" s="16"/>
      <c r="V5386" s="16"/>
      <c r="W5386" s="16"/>
      <c r="X5386" s="16"/>
      <c r="Y5386" s="16"/>
      <c r="Z5386" s="16"/>
      <c r="AA5386" s="16"/>
      <c r="AB5386" s="16"/>
      <c r="AC5386" s="19"/>
    </row>
    <row r="5387" spans="1:29" x14ac:dyDescent="0.25">
      <c r="A5387" s="27">
        <v>1998</v>
      </c>
      <c r="B5387" s="27" t="s">
        <v>3007</v>
      </c>
      <c r="C5387" s="27" t="s">
        <v>2231</v>
      </c>
      <c r="D5387" s="27" t="s">
        <v>2792</v>
      </c>
      <c r="E5387" s="27" t="s">
        <v>2935</v>
      </c>
      <c r="F5387" s="28">
        <v>36020</v>
      </c>
      <c r="G5387" s="29">
        <v>0.69444444444444453</v>
      </c>
      <c r="H5387" s="28">
        <v>36020</v>
      </c>
      <c r="I5387" s="29">
        <v>0.79513888888888884</v>
      </c>
      <c r="J5387" s="27"/>
      <c r="K5387" s="27">
        <v>0.03</v>
      </c>
      <c r="L5387" s="27">
        <v>0.01</v>
      </c>
      <c r="M5387" s="27">
        <v>0.04</v>
      </c>
      <c r="N5387" s="27" t="s">
        <v>2472</v>
      </c>
      <c r="O5387" s="30">
        <v>201304154</v>
      </c>
      <c r="P5387" s="22"/>
      <c r="Q5387" s="22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9"/>
    </row>
    <row r="5388" spans="1:29" x14ac:dyDescent="0.25">
      <c r="A5388" s="27">
        <v>1998</v>
      </c>
      <c r="B5388" s="27" t="s">
        <v>2874</v>
      </c>
      <c r="C5388" s="27" t="s">
        <v>2231</v>
      </c>
      <c r="D5388" s="27" t="s">
        <v>2792</v>
      </c>
      <c r="E5388" s="27" t="s">
        <v>2875</v>
      </c>
      <c r="F5388" s="28">
        <v>36020</v>
      </c>
      <c r="G5388" s="29">
        <v>0.75</v>
      </c>
      <c r="H5388" s="28">
        <v>36020</v>
      </c>
      <c r="I5388" s="29">
        <v>0.78541666666666676</v>
      </c>
      <c r="J5388" s="27"/>
      <c r="K5388" s="27">
        <v>0</v>
      </c>
      <c r="L5388" s="27">
        <v>1E-3</v>
      </c>
      <c r="M5388" s="27">
        <v>1E-3</v>
      </c>
      <c r="N5388" s="27" t="s">
        <v>2173</v>
      </c>
      <c r="O5388" s="30">
        <v>201509918</v>
      </c>
      <c r="P5388" s="22"/>
      <c r="Q5388" s="22"/>
      <c r="R5388" s="16"/>
      <c r="S5388" s="16"/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9"/>
    </row>
    <row r="5389" spans="1:29" x14ac:dyDescent="0.25">
      <c r="A5389" s="27">
        <v>1998</v>
      </c>
      <c r="B5389" s="27" t="s">
        <v>3021</v>
      </c>
      <c r="C5389" s="27" t="s">
        <v>2231</v>
      </c>
      <c r="D5389" s="27" t="s">
        <v>2796</v>
      </c>
      <c r="E5389" s="27" t="s">
        <v>786</v>
      </c>
      <c r="F5389" s="28">
        <v>36020</v>
      </c>
      <c r="G5389" s="29">
        <v>0.80555555555555547</v>
      </c>
      <c r="H5389" s="28">
        <v>36020</v>
      </c>
      <c r="I5389" s="29">
        <v>0.83680555555555547</v>
      </c>
      <c r="J5389" s="27"/>
      <c r="K5389" s="27">
        <v>0</v>
      </c>
      <c r="L5389" s="27">
        <v>0.02</v>
      </c>
      <c r="M5389" s="27">
        <v>0.02</v>
      </c>
      <c r="N5389" s="27" t="s">
        <v>2211</v>
      </c>
      <c r="O5389" s="30">
        <v>201605373</v>
      </c>
      <c r="P5389" s="22"/>
      <c r="Q5389" s="22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9"/>
    </row>
    <row r="5390" spans="1:29" x14ac:dyDescent="0.25">
      <c r="A5390" s="27">
        <v>1998</v>
      </c>
      <c r="B5390" s="27" t="s">
        <v>2873</v>
      </c>
      <c r="C5390" s="27" t="s">
        <v>2231</v>
      </c>
      <c r="D5390" s="27" t="s">
        <v>2805</v>
      </c>
      <c r="E5390" s="27" t="s">
        <v>2858</v>
      </c>
      <c r="F5390" s="28">
        <v>36022</v>
      </c>
      <c r="G5390" s="29">
        <v>0.86111111111111116</v>
      </c>
      <c r="H5390" s="28">
        <v>36022</v>
      </c>
      <c r="I5390" s="29">
        <v>2.4305555555555556E-2</v>
      </c>
      <c r="J5390" s="27"/>
      <c r="K5390" s="27">
        <v>0.5</v>
      </c>
      <c r="L5390" s="27">
        <v>0</v>
      </c>
      <c r="M5390" s="27">
        <v>0.5</v>
      </c>
      <c r="N5390" s="27" t="s">
        <v>2173</v>
      </c>
      <c r="O5390" s="30">
        <v>201904507</v>
      </c>
      <c r="P5390" s="22"/>
      <c r="Q5390" s="22"/>
      <c r="R5390" s="16"/>
      <c r="S5390" s="16"/>
      <c r="T5390" s="16"/>
      <c r="U5390" s="16"/>
      <c r="V5390" s="16"/>
      <c r="W5390" s="16"/>
      <c r="X5390" s="16"/>
      <c r="Y5390" s="16"/>
      <c r="Z5390" s="16"/>
      <c r="AA5390" s="16"/>
      <c r="AB5390" s="16"/>
      <c r="AC5390" s="19"/>
    </row>
    <row r="5391" spans="1:29" x14ac:dyDescent="0.25">
      <c r="A5391" s="27">
        <v>1998</v>
      </c>
      <c r="B5391" s="27" t="s">
        <v>2870</v>
      </c>
      <c r="C5391" s="27" t="s">
        <v>2231</v>
      </c>
      <c r="D5391" s="27" t="s">
        <v>2846</v>
      </c>
      <c r="E5391" s="27" t="s">
        <v>2871</v>
      </c>
      <c r="F5391" s="28">
        <v>36023</v>
      </c>
      <c r="G5391" s="29">
        <v>0.55972222222222223</v>
      </c>
      <c r="H5391" s="28">
        <v>36023</v>
      </c>
      <c r="I5391" s="29">
        <v>0.67361111111111116</v>
      </c>
      <c r="J5391" s="27"/>
      <c r="K5391" s="27">
        <v>2.98</v>
      </c>
      <c r="L5391" s="27">
        <v>0</v>
      </c>
      <c r="M5391" s="27">
        <v>2.98</v>
      </c>
      <c r="N5391" s="27" t="s">
        <v>2173</v>
      </c>
      <c r="O5391" s="30">
        <v>202005026</v>
      </c>
      <c r="P5391" s="22"/>
      <c r="Q5391" s="22"/>
      <c r="R5391" s="16"/>
      <c r="S5391" s="16"/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9"/>
    </row>
    <row r="5392" spans="1:29" x14ac:dyDescent="0.25">
      <c r="A5392" s="27">
        <v>1998</v>
      </c>
      <c r="B5392" s="27" t="s">
        <v>3019</v>
      </c>
      <c r="C5392" s="27" t="s">
        <v>2231</v>
      </c>
      <c r="D5392" s="27" t="s">
        <v>2790</v>
      </c>
      <c r="E5392" s="27" t="s">
        <v>3020</v>
      </c>
      <c r="F5392" s="28">
        <v>36023</v>
      </c>
      <c r="G5392" s="29">
        <v>0.57847222222222217</v>
      </c>
      <c r="H5392" s="28">
        <v>36023</v>
      </c>
      <c r="I5392" s="29">
        <v>0.62152777777777779</v>
      </c>
      <c r="J5392" s="27"/>
      <c r="K5392" s="27">
        <v>0.04</v>
      </c>
      <c r="L5392" s="27">
        <v>0</v>
      </c>
      <c r="M5392" s="27">
        <v>0.04</v>
      </c>
      <c r="N5392" s="27" t="s">
        <v>2211</v>
      </c>
      <c r="O5392" s="30">
        <v>202102702</v>
      </c>
      <c r="P5392" s="22"/>
      <c r="Q5392" s="22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  <c r="AB5392" s="16"/>
      <c r="AC5392" s="19"/>
    </row>
    <row r="5393" spans="1:29" x14ac:dyDescent="0.25">
      <c r="A5393" s="27">
        <v>1998</v>
      </c>
      <c r="B5393" s="27" t="s">
        <v>2872</v>
      </c>
      <c r="C5393" s="27" t="s">
        <v>2231</v>
      </c>
      <c r="D5393" s="27" t="s">
        <v>2790</v>
      </c>
      <c r="E5393" s="27" t="s">
        <v>2869</v>
      </c>
      <c r="F5393" s="28">
        <v>36023</v>
      </c>
      <c r="G5393" s="29">
        <v>0.68055555555555547</v>
      </c>
      <c r="H5393" s="28">
        <v>36023</v>
      </c>
      <c r="I5393" s="29">
        <v>0.74375000000000002</v>
      </c>
      <c r="J5393" s="27"/>
      <c r="K5393" s="27">
        <v>0</v>
      </c>
      <c r="L5393" s="27">
        <v>0.08</v>
      </c>
      <c r="M5393" s="27">
        <v>0.08</v>
      </c>
      <c r="N5393" s="27" t="s">
        <v>2173</v>
      </c>
      <c r="O5393" s="30">
        <v>201806411</v>
      </c>
      <c r="P5393" s="22"/>
      <c r="Q5393" s="22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9"/>
    </row>
    <row r="5394" spans="1:29" x14ac:dyDescent="0.25">
      <c r="A5394" s="27">
        <v>1998</v>
      </c>
      <c r="B5394" s="27" t="s">
        <v>2868</v>
      </c>
      <c r="C5394" s="27" t="s">
        <v>2231</v>
      </c>
      <c r="D5394" s="27" t="s">
        <v>2790</v>
      </c>
      <c r="E5394" s="27" t="s">
        <v>2869</v>
      </c>
      <c r="F5394" s="28">
        <v>36023</v>
      </c>
      <c r="G5394" s="29">
        <v>0.8125</v>
      </c>
      <c r="H5394" s="28">
        <v>36023</v>
      </c>
      <c r="I5394" s="29">
        <v>0.85416666666666663</v>
      </c>
      <c r="J5394" s="27"/>
      <c r="K5394" s="27">
        <v>0</v>
      </c>
      <c r="L5394" s="27">
        <v>0.03</v>
      </c>
      <c r="M5394" s="27">
        <v>0.03</v>
      </c>
      <c r="N5394" s="27" t="s">
        <v>2173</v>
      </c>
      <c r="O5394" s="30">
        <v>202003320</v>
      </c>
      <c r="P5394" s="22"/>
      <c r="Q5394" s="22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9"/>
    </row>
    <row r="5395" spans="1:29" x14ac:dyDescent="0.25">
      <c r="A5395" s="27">
        <v>1998</v>
      </c>
      <c r="B5395" s="27" t="s">
        <v>2866</v>
      </c>
      <c r="C5395" s="27" t="s">
        <v>2231</v>
      </c>
      <c r="D5395" s="27" t="s">
        <v>2790</v>
      </c>
      <c r="E5395" s="27" t="s">
        <v>2817</v>
      </c>
      <c r="F5395" s="28">
        <v>36024</v>
      </c>
      <c r="G5395" s="29">
        <v>0.28750000000000003</v>
      </c>
      <c r="H5395" s="28">
        <v>36024</v>
      </c>
      <c r="I5395" s="29">
        <v>0.55972222222222223</v>
      </c>
      <c r="J5395" s="27"/>
      <c r="K5395" s="27">
        <v>0</v>
      </c>
      <c r="L5395" s="27">
        <v>1</v>
      </c>
      <c r="M5395" s="27">
        <v>1</v>
      </c>
      <c r="N5395" s="27" t="s">
        <v>2173</v>
      </c>
      <c r="O5395" s="30">
        <v>201005231</v>
      </c>
      <c r="P5395" s="22"/>
      <c r="Q5395" s="22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9"/>
    </row>
    <row r="5396" spans="1:29" x14ac:dyDescent="0.25">
      <c r="A5396" s="27">
        <v>1998</v>
      </c>
      <c r="B5396" s="27" t="s">
        <v>2867</v>
      </c>
      <c r="C5396" s="27" t="s">
        <v>2231</v>
      </c>
      <c r="D5396" s="27" t="s">
        <v>2790</v>
      </c>
      <c r="E5396" s="27" t="s">
        <v>2817</v>
      </c>
      <c r="F5396" s="28">
        <v>36024</v>
      </c>
      <c r="G5396" s="29">
        <v>0.85416666666666663</v>
      </c>
      <c r="H5396" s="28">
        <v>36024</v>
      </c>
      <c r="I5396" s="29">
        <v>0.9277777777777777</v>
      </c>
      <c r="J5396" s="27"/>
      <c r="K5396" s="27">
        <v>0</v>
      </c>
      <c r="L5396" s="27">
        <v>0.02</v>
      </c>
      <c r="M5396" s="27">
        <v>0.02</v>
      </c>
      <c r="N5396" s="27" t="s">
        <v>2173</v>
      </c>
      <c r="O5396" s="30">
        <v>201403686</v>
      </c>
      <c r="P5396" s="22"/>
      <c r="Q5396" s="22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9"/>
    </row>
    <row r="5397" spans="1:29" x14ac:dyDescent="0.25">
      <c r="A5397" s="27">
        <v>1998</v>
      </c>
      <c r="B5397" s="27" t="s">
        <v>2865</v>
      </c>
      <c r="C5397" s="27" t="s">
        <v>2231</v>
      </c>
      <c r="D5397" s="27" t="s">
        <v>2796</v>
      </c>
      <c r="E5397" s="27" t="s">
        <v>786</v>
      </c>
      <c r="F5397" s="28">
        <v>36025</v>
      </c>
      <c r="G5397" s="29">
        <v>0.95138888888888884</v>
      </c>
      <c r="H5397" s="28">
        <v>36025</v>
      </c>
      <c r="I5397" s="29">
        <v>0.97569444444444453</v>
      </c>
      <c r="J5397" s="27"/>
      <c r="K5397" s="27">
        <v>0</v>
      </c>
      <c r="L5397" s="27">
        <v>0.01</v>
      </c>
      <c r="M5397" s="27">
        <v>0.01</v>
      </c>
      <c r="N5397" s="27" t="s">
        <v>2173</v>
      </c>
      <c r="O5397" s="30">
        <v>201607944</v>
      </c>
      <c r="P5397" s="22"/>
      <c r="Q5397" s="22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9"/>
    </row>
    <row r="5398" spans="1:29" x14ac:dyDescent="0.25">
      <c r="A5398" s="27">
        <v>1998</v>
      </c>
      <c r="B5398" s="27" t="s">
        <v>2863</v>
      </c>
      <c r="C5398" s="27" t="s">
        <v>2231</v>
      </c>
      <c r="D5398" s="27" t="s">
        <v>2861</v>
      </c>
      <c r="E5398" s="27" t="s">
        <v>2864</v>
      </c>
      <c r="F5398" s="28">
        <v>36026</v>
      </c>
      <c r="G5398" s="29">
        <v>0.62847222222222221</v>
      </c>
      <c r="H5398" s="28">
        <v>36026</v>
      </c>
      <c r="I5398" s="29">
        <v>0.80486111111111114</v>
      </c>
      <c r="J5398" s="27"/>
      <c r="K5398" s="27">
        <v>1.2</v>
      </c>
      <c r="L5398" s="27">
        <v>0</v>
      </c>
      <c r="M5398" s="27">
        <v>1.2</v>
      </c>
      <c r="N5398" s="27" t="s">
        <v>2173</v>
      </c>
      <c r="O5398" s="30">
        <v>201907737</v>
      </c>
      <c r="P5398" s="22"/>
      <c r="Q5398" s="22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9"/>
    </row>
    <row r="5399" spans="1:29" x14ac:dyDescent="0.25">
      <c r="A5399" s="27">
        <v>1998</v>
      </c>
      <c r="B5399" s="27" t="s">
        <v>2860</v>
      </c>
      <c r="C5399" s="27" t="s">
        <v>2231</v>
      </c>
      <c r="D5399" s="27" t="s">
        <v>2861</v>
      </c>
      <c r="E5399" s="27" t="s">
        <v>2862</v>
      </c>
      <c r="F5399" s="28">
        <v>36026</v>
      </c>
      <c r="G5399" s="29">
        <v>0.64583333333333337</v>
      </c>
      <c r="H5399" s="28">
        <v>36026</v>
      </c>
      <c r="I5399" s="29">
        <v>0.82986111111111116</v>
      </c>
      <c r="J5399" s="27"/>
      <c r="K5399" s="27">
        <v>0.15</v>
      </c>
      <c r="L5399" s="27">
        <v>0</v>
      </c>
      <c r="M5399" s="27">
        <v>0.15</v>
      </c>
      <c r="N5399" s="27" t="s">
        <v>2173</v>
      </c>
      <c r="O5399" s="30">
        <v>201906792</v>
      </c>
      <c r="P5399" s="22"/>
      <c r="Q5399" s="22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9"/>
    </row>
    <row r="5400" spans="1:29" x14ac:dyDescent="0.25">
      <c r="A5400" s="27">
        <v>1998</v>
      </c>
      <c r="B5400" s="27" t="s">
        <v>2782</v>
      </c>
      <c r="C5400" s="27" t="s">
        <v>2231</v>
      </c>
      <c r="D5400" s="27" t="s">
        <v>742</v>
      </c>
      <c r="E5400" s="27" t="s">
        <v>2783</v>
      </c>
      <c r="F5400" s="28">
        <v>36026</v>
      </c>
      <c r="G5400" s="29">
        <v>0.75347222222222221</v>
      </c>
      <c r="H5400" s="28">
        <v>36026</v>
      </c>
      <c r="I5400" s="29">
        <v>0.84027777777777779</v>
      </c>
      <c r="J5400" s="27"/>
      <c r="K5400" s="27">
        <v>0.08</v>
      </c>
      <c r="L5400" s="27">
        <v>0</v>
      </c>
      <c r="M5400" s="27">
        <v>0.08</v>
      </c>
      <c r="N5400" s="27" t="s">
        <v>2163</v>
      </c>
      <c r="O5400" s="30">
        <v>201706117</v>
      </c>
      <c r="P5400" s="22"/>
      <c r="Q5400" s="22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9"/>
    </row>
    <row r="5401" spans="1:29" x14ac:dyDescent="0.25">
      <c r="A5401" s="27">
        <v>1998</v>
      </c>
      <c r="B5401" s="27" t="s">
        <v>2857</v>
      </c>
      <c r="C5401" s="27" t="s">
        <v>2231</v>
      </c>
      <c r="D5401" s="27" t="s">
        <v>2805</v>
      </c>
      <c r="E5401" s="27" t="s">
        <v>2858</v>
      </c>
      <c r="F5401" s="28">
        <v>36027</v>
      </c>
      <c r="G5401" s="29">
        <v>0.4909722222222222</v>
      </c>
      <c r="H5401" s="28">
        <v>36027</v>
      </c>
      <c r="I5401" s="29">
        <v>0.54861111111111105</v>
      </c>
      <c r="J5401" s="27"/>
      <c r="K5401" s="27">
        <v>5</v>
      </c>
      <c r="L5401" s="27">
        <v>0</v>
      </c>
      <c r="M5401" s="27">
        <v>5</v>
      </c>
      <c r="N5401" s="27" t="s">
        <v>2173</v>
      </c>
      <c r="O5401" s="30">
        <v>201605389</v>
      </c>
      <c r="P5401" s="22"/>
      <c r="Q5401" s="22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9"/>
    </row>
    <row r="5402" spans="1:29" x14ac:dyDescent="0.25">
      <c r="A5402" s="27">
        <v>1998</v>
      </c>
      <c r="B5402" s="27" t="s">
        <v>2859</v>
      </c>
      <c r="C5402" s="27" t="s">
        <v>2231</v>
      </c>
      <c r="D5402" s="27" t="s">
        <v>2850</v>
      </c>
      <c r="E5402" s="27" t="s">
        <v>2851</v>
      </c>
      <c r="F5402" s="28">
        <v>36027</v>
      </c>
      <c r="G5402" s="29">
        <v>0.60069444444444442</v>
      </c>
      <c r="H5402" s="28">
        <v>36027</v>
      </c>
      <c r="I5402" s="29">
        <v>0.87152777777777779</v>
      </c>
      <c r="J5402" s="27"/>
      <c r="K5402" s="27">
        <v>0</v>
      </c>
      <c r="L5402" s="27">
        <v>4</v>
      </c>
      <c r="M5402" s="27">
        <v>4</v>
      </c>
      <c r="N5402" s="27" t="s">
        <v>2173</v>
      </c>
      <c r="O5402" s="30">
        <v>202005485</v>
      </c>
      <c r="P5402" s="22"/>
      <c r="Q5402" s="22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9"/>
    </row>
    <row r="5403" spans="1:29" x14ac:dyDescent="0.25">
      <c r="A5403" s="27">
        <v>1998</v>
      </c>
      <c r="B5403" s="27" t="s">
        <v>2853</v>
      </c>
      <c r="C5403" s="27" t="s">
        <v>2231</v>
      </c>
      <c r="D5403" s="27" t="s">
        <v>2792</v>
      </c>
      <c r="E5403" s="27" t="s">
        <v>2793</v>
      </c>
      <c r="F5403" s="28">
        <v>36028</v>
      </c>
      <c r="G5403" s="29">
        <v>0.4375</v>
      </c>
      <c r="H5403" s="28">
        <v>36028</v>
      </c>
      <c r="I5403" s="29">
        <v>0.53472222222222221</v>
      </c>
      <c r="J5403" s="27"/>
      <c r="K5403" s="27">
        <v>0.5</v>
      </c>
      <c r="L5403" s="27">
        <v>0</v>
      </c>
      <c r="M5403" s="27">
        <v>0.5</v>
      </c>
      <c r="N5403" s="27" t="s">
        <v>2173</v>
      </c>
      <c r="O5403" s="30">
        <v>201909914</v>
      </c>
      <c r="P5403" s="22"/>
      <c r="Q5403" s="22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9"/>
    </row>
    <row r="5404" spans="1:29" x14ac:dyDescent="0.25">
      <c r="A5404" s="27">
        <v>1998</v>
      </c>
      <c r="B5404" s="27" t="s">
        <v>2854</v>
      </c>
      <c r="C5404" s="27" t="s">
        <v>2231</v>
      </c>
      <c r="D5404" s="27" t="s">
        <v>2855</v>
      </c>
      <c r="E5404" s="27" t="s">
        <v>2856</v>
      </c>
      <c r="F5404" s="28">
        <v>36028</v>
      </c>
      <c r="G5404" s="29">
        <v>0.59375</v>
      </c>
      <c r="H5404" s="28">
        <v>36028</v>
      </c>
      <c r="I5404" s="29">
        <v>0.81180555555555556</v>
      </c>
      <c r="J5404" s="27"/>
      <c r="K5404" s="27">
        <v>0.65</v>
      </c>
      <c r="L5404" s="27">
        <v>0</v>
      </c>
      <c r="M5404" s="27">
        <v>0.65</v>
      </c>
      <c r="N5404" s="27" t="s">
        <v>2173</v>
      </c>
      <c r="O5404" s="30">
        <v>201704961</v>
      </c>
      <c r="P5404" s="22"/>
      <c r="Q5404" s="22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9"/>
    </row>
    <row r="5405" spans="1:29" x14ac:dyDescent="0.25">
      <c r="A5405" s="27">
        <v>1998</v>
      </c>
      <c r="B5405" s="27" t="s">
        <v>2849</v>
      </c>
      <c r="C5405" s="27" t="s">
        <v>2231</v>
      </c>
      <c r="D5405" s="27" t="s">
        <v>2850</v>
      </c>
      <c r="E5405" s="27" t="s">
        <v>2851</v>
      </c>
      <c r="F5405" s="28">
        <v>36028</v>
      </c>
      <c r="G5405" s="29">
        <v>0.60138888888888886</v>
      </c>
      <c r="H5405" s="28">
        <v>36029</v>
      </c>
      <c r="I5405" s="29">
        <v>5.1388888888888894E-2</v>
      </c>
      <c r="J5405" s="27"/>
      <c r="K5405" s="27">
        <v>1.25</v>
      </c>
      <c r="L5405" s="27">
        <v>11</v>
      </c>
      <c r="M5405" s="27">
        <v>12.25</v>
      </c>
      <c r="N5405" s="27" t="s">
        <v>2173</v>
      </c>
      <c r="O5405" s="30">
        <v>202003218</v>
      </c>
      <c r="P5405" s="22"/>
      <c r="Q5405" s="22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9"/>
    </row>
    <row r="5406" spans="1:29" x14ac:dyDescent="0.25">
      <c r="A5406" s="27">
        <v>1998</v>
      </c>
      <c r="B5406" s="27" t="s">
        <v>2852</v>
      </c>
      <c r="C5406" s="27" t="s">
        <v>2231</v>
      </c>
      <c r="D5406" s="27" t="s">
        <v>2850</v>
      </c>
      <c r="E5406" s="27" t="s">
        <v>2850</v>
      </c>
      <c r="F5406" s="28">
        <v>36028</v>
      </c>
      <c r="G5406" s="29">
        <v>0.63888888888888895</v>
      </c>
      <c r="H5406" s="28">
        <v>36029</v>
      </c>
      <c r="I5406" s="29">
        <v>5.2083333333333336E-2</v>
      </c>
      <c r="J5406" s="27"/>
      <c r="K5406" s="27">
        <v>3</v>
      </c>
      <c r="L5406" s="27">
        <v>0</v>
      </c>
      <c r="M5406" s="27">
        <v>3</v>
      </c>
      <c r="N5406" s="27" t="s">
        <v>2173</v>
      </c>
      <c r="O5406" s="30">
        <v>202007009</v>
      </c>
      <c r="P5406" s="22"/>
      <c r="Q5406" s="22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9"/>
    </row>
    <row r="5407" spans="1:29" x14ac:dyDescent="0.25">
      <c r="A5407" s="27">
        <v>1998</v>
      </c>
      <c r="B5407" s="27" t="s">
        <v>2848</v>
      </c>
      <c r="C5407" s="27" t="s">
        <v>2231</v>
      </c>
      <c r="D5407" s="27" t="s">
        <v>2792</v>
      </c>
      <c r="E5407" s="27" t="s">
        <v>2843</v>
      </c>
      <c r="F5407" s="28">
        <v>36029</v>
      </c>
      <c r="G5407" s="29">
        <v>0.10277777777777779</v>
      </c>
      <c r="H5407" s="28">
        <v>36029</v>
      </c>
      <c r="I5407" s="29">
        <v>0.19375000000000001</v>
      </c>
      <c r="J5407" s="27"/>
      <c r="K5407" s="27">
        <v>0.02</v>
      </c>
      <c r="L5407" s="27">
        <v>0.08</v>
      </c>
      <c r="M5407" s="27">
        <v>0.1</v>
      </c>
      <c r="N5407" s="27" t="s">
        <v>2173</v>
      </c>
      <c r="O5407" s="30">
        <v>201905443</v>
      </c>
      <c r="P5407" s="22"/>
      <c r="Q5407" s="22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9"/>
    </row>
    <row r="5408" spans="1:29" x14ac:dyDescent="0.25">
      <c r="A5408" s="27">
        <v>1998</v>
      </c>
      <c r="B5408" s="27" t="s">
        <v>2842</v>
      </c>
      <c r="C5408" s="27" t="s">
        <v>2231</v>
      </c>
      <c r="D5408" s="27" t="s">
        <v>2792</v>
      </c>
      <c r="E5408" s="27" t="s">
        <v>2843</v>
      </c>
      <c r="F5408" s="28">
        <v>36030</v>
      </c>
      <c r="G5408" s="29">
        <v>0.1423611111111111</v>
      </c>
      <c r="H5408" s="28">
        <v>36030</v>
      </c>
      <c r="I5408" s="29">
        <v>0.78125</v>
      </c>
      <c r="J5408" s="27"/>
      <c r="K5408" s="27">
        <v>6.5</v>
      </c>
      <c r="L5408" s="27">
        <v>1</v>
      </c>
      <c r="M5408" s="27">
        <v>7.5</v>
      </c>
      <c r="N5408" s="27" t="s">
        <v>2173</v>
      </c>
      <c r="O5408" s="30">
        <v>201905061</v>
      </c>
      <c r="P5408" s="22"/>
      <c r="Q5408" s="22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9"/>
    </row>
    <row r="5409" spans="1:29" x14ac:dyDescent="0.25">
      <c r="A5409" s="27">
        <v>1998</v>
      </c>
      <c r="B5409" s="27" t="s">
        <v>2841</v>
      </c>
      <c r="C5409" s="27" t="s">
        <v>2231</v>
      </c>
      <c r="D5409" s="27" t="s">
        <v>2790</v>
      </c>
      <c r="E5409" s="27" t="s">
        <v>729</v>
      </c>
      <c r="F5409" s="28">
        <v>36030</v>
      </c>
      <c r="G5409" s="29">
        <v>0.20138888888888887</v>
      </c>
      <c r="H5409" s="28">
        <v>36030</v>
      </c>
      <c r="I5409" s="29">
        <v>0.4375</v>
      </c>
      <c r="J5409" s="27"/>
      <c r="K5409" s="27">
        <v>0.105</v>
      </c>
      <c r="L5409" s="27">
        <v>0.14499999999999999</v>
      </c>
      <c r="M5409" s="27">
        <v>0.25</v>
      </c>
      <c r="N5409" s="27" t="s">
        <v>2173</v>
      </c>
      <c r="O5409" s="30">
        <v>202004377</v>
      </c>
      <c r="P5409" s="22"/>
      <c r="Q5409" s="22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9"/>
    </row>
    <row r="5410" spans="1:29" x14ac:dyDescent="0.25">
      <c r="A5410" s="27">
        <v>1998</v>
      </c>
      <c r="B5410" s="27" t="s">
        <v>2845</v>
      </c>
      <c r="C5410" s="27" t="s">
        <v>2231</v>
      </c>
      <c r="D5410" s="27" t="s">
        <v>2846</v>
      </c>
      <c r="E5410" s="27" t="s">
        <v>2847</v>
      </c>
      <c r="F5410" s="28">
        <v>36030</v>
      </c>
      <c r="G5410" s="29">
        <v>0.67013888888888884</v>
      </c>
      <c r="H5410" s="28">
        <v>36030</v>
      </c>
      <c r="I5410" s="29">
        <v>0.79513888888888884</v>
      </c>
      <c r="J5410" s="27"/>
      <c r="K5410" s="27">
        <v>0</v>
      </c>
      <c r="L5410" s="27">
        <v>0</v>
      </c>
      <c r="M5410" s="27">
        <v>0</v>
      </c>
      <c r="N5410" s="27" t="s">
        <v>2173</v>
      </c>
      <c r="O5410" s="30">
        <v>202005283</v>
      </c>
      <c r="P5410" s="22"/>
      <c r="Q5410" s="22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9"/>
    </row>
    <row r="5411" spans="1:29" x14ac:dyDescent="0.25">
      <c r="A5411" s="27">
        <v>1998</v>
      </c>
      <c r="B5411" s="27" t="s">
        <v>3006</v>
      </c>
      <c r="C5411" s="27" t="s">
        <v>2231</v>
      </c>
      <c r="D5411" s="27" t="s">
        <v>2792</v>
      </c>
      <c r="E5411" s="27" t="s">
        <v>2875</v>
      </c>
      <c r="F5411" s="28">
        <v>36030</v>
      </c>
      <c r="G5411" s="29">
        <v>0.72222222222222221</v>
      </c>
      <c r="H5411" s="28">
        <v>36030</v>
      </c>
      <c r="I5411" s="29">
        <v>0.84444444444444444</v>
      </c>
      <c r="J5411" s="27"/>
      <c r="K5411" s="27">
        <v>0.8</v>
      </c>
      <c r="L5411" s="27">
        <v>0.15</v>
      </c>
      <c r="M5411" s="27">
        <v>0.95</v>
      </c>
      <c r="N5411" s="27" t="s">
        <v>2472</v>
      </c>
      <c r="O5411" s="30">
        <v>201908047</v>
      </c>
      <c r="P5411" s="22"/>
      <c r="Q5411" s="22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9"/>
    </row>
    <row r="5412" spans="1:29" x14ac:dyDescent="0.25">
      <c r="A5412" s="27">
        <v>1998</v>
      </c>
      <c r="B5412" s="27" t="s">
        <v>2781</v>
      </c>
      <c r="C5412" s="27" t="s">
        <v>2231</v>
      </c>
      <c r="D5412" s="27" t="s">
        <v>742</v>
      </c>
      <c r="E5412" s="27" t="s">
        <v>706</v>
      </c>
      <c r="F5412" s="28">
        <v>36030</v>
      </c>
      <c r="G5412" s="29">
        <v>0.83680555555555547</v>
      </c>
      <c r="H5412" s="28">
        <v>36030</v>
      </c>
      <c r="I5412" s="29">
        <v>0.92708333333333337</v>
      </c>
      <c r="J5412" s="27"/>
      <c r="K5412" s="27">
        <v>0.5</v>
      </c>
      <c r="L5412" s="27">
        <v>0</v>
      </c>
      <c r="M5412" s="27">
        <v>0.5</v>
      </c>
      <c r="N5412" s="27" t="s">
        <v>2163</v>
      </c>
      <c r="O5412" s="30">
        <v>201904810</v>
      </c>
      <c r="P5412" s="22"/>
      <c r="Q5412" s="22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9"/>
    </row>
    <row r="5413" spans="1:29" x14ac:dyDescent="0.25">
      <c r="A5413" s="27">
        <v>1998</v>
      </c>
      <c r="B5413" s="27" t="s">
        <v>2844</v>
      </c>
      <c r="C5413" s="27" t="s">
        <v>2231</v>
      </c>
      <c r="D5413" s="27" t="s">
        <v>742</v>
      </c>
      <c r="E5413" s="27" t="s">
        <v>2783</v>
      </c>
      <c r="F5413" s="28">
        <v>36030</v>
      </c>
      <c r="G5413" s="29">
        <v>0.85069444444444453</v>
      </c>
      <c r="H5413" s="28">
        <v>36030</v>
      </c>
      <c r="I5413" s="29">
        <v>0.95486111111111116</v>
      </c>
      <c r="J5413" s="27"/>
      <c r="K5413" s="27">
        <v>0.5</v>
      </c>
      <c r="L5413" s="27">
        <v>0</v>
      </c>
      <c r="M5413" s="27">
        <v>0.5</v>
      </c>
      <c r="N5413" s="27" t="s">
        <v>2173</v>
      </c>
      <c r="O5413" s="30">
        <v>202004999</v>
      </c>
      <c r="P5413" s="22"/>
      <c r="Q5413" s="22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9"/>
    </row>
    <row r="5414" spans="1:29" x14ac:dyDescent="0.25">
      <c r="A5414" s="27">
        <v>1998</v>
      </c>
      <c r="B5414" s="27" t="s">
        <v>3016</v>
      </c>
      <c r="C5414" s="27" t="s">
        <v>2231</v>
      </c>
      <c r="D5414" s="27" t="s">
        <v>2231</v>
      </c>
      <c r="E5414" s="27" t="s">
        <v>749</v>
      </c>
      <c r="F5414" s="28">
        <v>36031</v>
      </c>
      <c r="G5414" s="29">
        <v>0.55972222222222223</v>
      </c>
      <c r="H5414" s="28">
        <v>36031</v>
      </c>
      <c r="I5414" s="29">
        <v>0.63680555555555551</v>
      </c>
      <c r="J5414" s="27"/>
      <c r="K5414" s="27">
        <v>2</v>
      </c>
      <c r="L5414" s="27">
        <v>1</v>
      </c>
      <c r="M5414" s="27">
        <v>3</v>
      </c>
      <c r="N5414" s="27" t="s">
        <v>2211</v>
      </c>
      <c r="O5414" s="30">
        <v>201905727</v>
      </c>
      <c r="P5414" s="22"/>
      <c r="Q5414" s="22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9"/>
    </row>
    <row r="5415" spans="1:29" x14ac:dyDescent="0.25">
      <c r="A5415" s="27">
        <v>1998</v>
      </c>
      <c r="B5415" s="27" t="s">
        <v>2839</v>
      </c>
      <c r="C5415" s="27" t="s">
        <v>2231</v>
      </c>
      <c r="D5415" s="27" t="s">
        <v>2799</v>
      </c>
      <c r="E5415" s="27" t="s">
        <v>2840</v>
      </c>
      <c r="F5415" s="28">
        <v>36031</v>
      </c>
      <c r="G5415" s="29">
        <v>0.58819444444444446</v>
      </c>
      <c r="H5415" s="28">
        <v>36031</v>
      </c>
      <c r="I5415" s="29">
        <v>0.71597222222222223</v>
      </c>
      <c r="J5415" s="27"/>
      <c r="K5415" s="27">
        <v>0.15</v>
      </c>
      <c r="L5415" s="27">
        <v>0</v>
      </c>
      <c r="M5415" s="27">
        <v>0.15</v>
      </c>
      <c r="N5415" s="27" t="s">
        <v>2173</v>
      </c>
      <c r="O5415" s="30">
        <v>201706052</v>
      </c>
      <c r="P5415" s="22"/>
      <c r="Q5415" s="22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9"/>
    </row>
    <row r="5416" spans="1:29" x14ac:dyDescent="0.25">
      <c r="A5416" s="27">
        <v>1998</v>
      </c>
      <c r="B5416" s="27" t="s">
        <v>2836</v>
      </c>
      <c r="C5416" s="27" t="s">
        <v>2231</v>
      </c>
      <c r="D5416" s="27" t="s">
        <v>2837</v>
      </c>
      <c r="E5416" s="27" t="s">
        <v>2838</v>
      </c>
      <c r="F5416" s="28">
        <v>36031</v>
      </c>
      <c r="G5416" s="29">
        <v>0.625</v>
      </c>
      <c r="H5416" s="28">
        <v>36031</v>
      </c>
      <c r="I5416" s="29">
        <v>0.7270833333333333</v>
      </c>
      <c r="J5416" s="27"/>
      <c r="K5416" s="27">
        <v>0.08</v>
      </c>
      <c r="L5416" s="27">
        <v>1.22</v>
      </c>
      <c r="M5416" s="27">
        <v>1.3</v>
      </c>
      <c r="N5416" s="27" t="s">
        <v>2173</v>
      </c>
      <c r="O5416" s="30">
        <v>202102698</v>
      </c>
      <c r="P5416" s="22"/>
      <c r="Q5416" s="22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9"/>
    </row>
    <row r="5417" spans="1:29" x14ac:dyDescent="0.25">
      <c r="A5417" s="27">
        <v>1998</v>
      </c>
      <c r="B5417" s="27" t="s">
        <v>3017</v>
      </c>
      <c r="C5417" s="27" t="s">
        <v>2231</v>
      </c>
      <c r="D5417" s="27" t="s">
        <v>2799</v>
      </c>
      <c r="E5417" s="27" t="s">
        <v>3018</v>
      </c>
      <c r="F5417" s="28">
        <v>36031</v>
      </c>
      <c r="G5417" s="29">
        <v>0.72083333333333333</v>
      </c>
      <c r="H5417" s="28">
        <v>36031</v>
      </c>
      <c r="I5417" s="29">
        <v>0.79791666666666661</v>
      </c>
      <c r="J5417" s="27"/>
      <c r="K5417" s="27">
        <v>1</v>
      </c>
      <c r="L5417" s="27">
        <v>0</v>
      </c>
      <c r="M5417" s="27">
        <v>1</v>
      </c>
      <c r="N5417" s="27" t="s">
        <v>2211</v>
      </c>
      <c r="O5417" s="30">
        <v>202007145</v>
      </c>
      <c r="P5417" s="22"/>
      <c r="Q5417" s="22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9"/>
    </row>
    <row r="5418" spans="1:29" x14ac:dyDescent="0.25">
      <c r="A5418" s="27">
        <v>1998</v>
      </c>
      <c r="B5418" s="27" t="s">
        <v>3015</v>
      </c>
      <c r="C5418" s="27" t="s">
        <v>2231</v>
      </c>
      <c r="D5418" s="27" t="s">
        <v>2805</v>
      </c>
      <c r="E5418" s="27" t="s">
        <v>2805</v>
      </c>
      <c r="F5418" s="28">
        <v>36032</v>
      </c>
      <c r="G5418" s="29">
        <v>0.57291666666666663</v>
      </c>
      <c r="H5418" s="28">
        <v>36032</v>
      </c>
      <c r="I5418" s="29">
        <v>0.85763888888888884</v>
      </c>
      <c r="J5418" s="27"/>
      <c r="K5418" s="27">
        <v>1.2</v>
      </c>
      <c r="L5418" s="27">
        <v>0</v>
      </c>
      <c r="M5418" s="27">
        <v>1.2</v>
      </c>
      <c r="N5418" s="27" t="s">
        <v>2211</v>
      </c>
      <c r="O5418" s="30">
        <v>201904881</v>
      </c>
      <c r="P5418" s="22"/>
      <c r="Q5418" s="22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9"/>
    </row>
    <row r="5419" spans="1:29" x14ac:dyDescent="0.25">
      <c r="A5419" s="27">
        <v>1998</v>
      </c>
      <c r="B5419" s="27" t="s">
        <v>2833</v>
      </c>
      <c r="C5419" s="27" t="s">
        <v>2231</v>
      </c>
      <c r="D5419" s="27" t="s">
        <v>2796</v>
      </c>
      <c r="E5419" s="27" t="s">
        <v>2797</v>
      </c>
      <c r="F5419" s="28">
        <v>36032</v>
      </c>
      <c r="G5419" s="29">
        <v>0.60416666666666663</v>
      </c>
      <c r="H5419" s="28">
        <v>36032</v>
      </c>
      <c r="I5419" s="29">
        <v>0.87847222222222221</v>
      </c>
      <c r="J5419" s="27"/>
      <c r="K5419" s="27">
        <v>11</v>
      </c>
      <c r="L5419" s="27">
        <v>0.5</v>
      </c>
      <c r="M5419" s="27">
        <v>11.5</v>
      </c>
      <c r="N5419" s="27" t="s">
        <v>2173</v>
      </c>
      <c r="O5419" s="30">
        <v>202102204</v>
      </c>
      <c r="P5419" s="22"/>
      <c r="Q5419" s="22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9"/>
    </row>
    <row r="5420" spans="1:29" x14ac:dyDescent="0.25">
      <c r="A5420" s="27">
        <v>1998</v>
      </c>
      <c r="B5420" s="27" t="s">
        <v>2834</v>
      </c>
      <c r="C5420" s="27" t="s">
        <v>2231</v>
      </c>
      <c r="D5420" s="27" t="s">
        <v>2809</v>
      </c>
      <c r="E5420" s="27" t="s">
        <v>2835</v>
      </c>
      <c r="F5420" s="28">
        <v>36032</v>
      </c>
      <c r="G5420" s="29">
        <v>0.63194444444444442</v>
      </c>
      <c r="H5420" s="28">
        <v>36032</v>
      </c>
      <c r="I5420" s="29">
        <v>0.74305555555555547</v>
      </c>
      <c r="J5420" s="27"/>
      <c r="K5420" s="27">
        <v>8.0000000000000002E-3</v>
      </c>
      <c r="L5420" s="27">
        <v>0.112</v>
      </c>
      <c r="M5420" s="27">
        <v>0.12</v>
      </c>
      <c r="N5420" s="27" t="s">
        <v>2173</v>
      </c>
      <c r="O5420" s="30">
        <v>201905200</v>
      </c>
      <c r="P5420" s="22"/>
      <c r="Q5420" s="22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  <c r="AB5420" s="16"/>
      <c r="AC5420" s="19"/>
    </row>
    <row r="5421" spans="1:29" x14ac:dyDescent="0.25">
      <c r="A5421" s="27">
        <v>1998</v>
      </c>
      <c r="B5421" s="27" t="s">
        <v>2829</v>
      </c>
      <c r="C5421" s="27" t="s">
        <v>2231</v>
      </c>
      <c r="D5421" s="27" t="s">
        <v>2792</v>
      </c>
      <c r="E5421" s="27" t="s">
        <v>2830</v>
      </c>
      <c r="F5421" s="28">
        <v>36033</v>
      </c>
      <c r="G5421" s="29">
        <v>0.10069444444444443</v>
      </c>
      <c r="H5421" s="28">
        <v>36033</v>
      </c>
      <c r="I5421" s="29">
        <v>0.19999999999999998</v>
      </c>
      <c r="J5421" s="27"/>
      <c r="K5421" s="27">
        <v>0</v>
      </c>
      <c r="L5421" s="27">
        <v>0.01</v>
      </c>
      <c r="M5421" s="27">
        <v>0.01</v>
      </c>
      <c r="N5421" s="27" t="s">
        <v>2173</v>
      </c>
      <c r="O5421" s="30">
        <v>201606166</v>
      </c>
      <c r="P5421" s="22"/>
      <c r="Q5421" s="22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  <c r="AB5421" s="16"/>
      <c r="AC5421" s="19"/>
    </row>
    <row r="5422" spans="1:29" x14ac:dyDescent="0.25">
      <c r="A5422" s="27">
        <v>1998</v>
      </c>
      <c r="B5422" s="27" t="s">
        <v>3014</v>
      </c>
      <c r="C5422" s="27" t="s">
        <v>2231</v>
      </c>
      <c r="D5422" s="27" t="s">
        <v>2805</v>
      </c>
      <c r="E5422" s="27" t="s">
        <v>2858</v>
      </c>
      <c r="F5422" s="28">
        <v>36033</v>
      </c>
      <c r="G5422" s="29">
        <v>0.60416666666666663</v>
      </c>
      <c r="H5422" s="28">
        <v>36033</v>
      </c>
      <c r="I5422" s="29">
        <v>0.75347222222222221</v>
      </c>
      <c r="J5422" s="27"/>
      <c r="K5422" s="27">
        <v>2</v>
      </c>
      <c r="L5422" s="27">
        <v>0</v>
      </c>
      <c r="M5422" s="27">
        <v>2</v>
      </c>
      <c r="N5422" s="27" t="s">
        <v>2211</v>
      </c>
      <c r="O5422" s="30">
        <v>201905175</v>
      </c>
      <c r="P5422" s="22"/>
      <c r="Q5422" s="22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9"/>
    </row>
    <row r="5423" spans="1:29" x14ac:dyDescent="0.25">
      <c r="A5423" s="27">
        <v>1998</v>
      </c>
      <c r="B5423" s="27" t="s">
        <v>2826</v>
      </c>
      <c r="C5423" s="27" t="s">
        <v>2231</v>
      </c>
      <c r="D5423" s="27" t="s">
        <v>2827</v>
      </c>
      <c r="E5423" s="27" t="s">
        <v>2828</v>
      </c>
      <c r="F5423" s="28">
        <v>36033</v>
      </c>
      <c r="G5423" s="29">
        <v>0.64930555555555558</v>
      </c>
      <c r="H5423" s="28">
        <v>36033</v>
      </c>
      <c r="I5423" s="29">
        <v>0.90625</v>
      </c>
      <c r="J5423" s="27"/>
      <c r="K5423" s="27">
        <v>2</v>
      </c>
      <c r="L5423" s="27">
        <v>0</v>
      </c>
      <c r="M5423" s="27">
        <v>2</v>
      </c>
      <c r="N5423" s="27" t="s">
        <v>2173</v>
      </c>
      <c r="O5423" s="30">
        <v>202006059</v>
      </c>
      <c r="P5423" s="22"/>
      <c r="Q5423" s="22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  <c r="AB5423" s="16"/>
      <c r="AC5423" s="19"/>
    </row>
    <row r="5424" spans="1:29" x14ac:dyDescent="0.25">
      <c r="A5424" s="27">
        <v>1998</v>
      </c>
      <c r="B5424" s="27" t="s">
        <v>2831</v>
      </c>
      <c r="C5424" s="27" t="s">
        <v>2231</v>
      </c>
      <c r="D5424" s="27" t="s">
        <v>2790</v>
      </c>
      <c r="E5424" s="27" t="s">
        <v>2832</v>
      </c>
      <c r="F5424" s="28">
        <v>36033</v>
      </c>
      <c r="G5424" s="29">
        <v>0.92708333333333337</v>
      </c>
      <c r="H5424" s="28">
        <v>36033</v>
      </c>
      <c r="I5424" s="29">
        <v>0.96388888888888891</v>
      </c>
      <c r="J5424" s="27"/>
      <c r="K5424" s="27">
        <v>0.05</v>
      </c>
      <c r="L5424" s="27">
        <v>0</v>
      </c>
      <c r="M5424" s="27">
        <v>0.05</v>
      </c>
      <c r="N5424" s="27" t="s">
        <v>2173</v>
      </c>
      <c r="O5424" s="30">
        <v>201905166</v>
      </c>
      <c r="P5424" s="22"/>
      <c r="Q5424" s="22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9"/>
    </row>
    <row r="5425" spans="1:29" x14ac:dyDescent="0.25">
      <c r="A5425" s="27">
        <v>1998</v>
      </c>
      <c r="B5425" s="27" t="s">
        <v>2825</v>
      </c>
      <c r="C5425" s="27" t="s">
        <v>2231</v>
      </c>
      <c r="D5425" s="27" t="s">
        <v>2790</v>
      </c>
      <c r="E5425" s="27" t="s">
        <v>2817</v>
      </c>
      <c r="F5425" s="28">
        <v>36034</v>
      </c>
      <c r="G5425" s="29">
        <v>0.73472222222222217</v>
      </c>
      <c r="H5425" s="28">
        <v>36034</v>
      </c>
      <c r="I5425" s="29">
        <v>0.79166666666666663</v>
      </c>
      <c r="J5425" s="27"/>
      <c r="K5425" s="27">
        <v>0</v>
      </c>
      <c r="L5425" s="27">
        <v>0.1</v>
      </c>
      <c r="M5425" s="27">
        <v>0.1</v>
      </c>
      <c r="N5425" s="27" t="s">
        <v>2173</v>
      </c>
      <c r="O5425" s="30">
        <v>202004225</v>
      </c>
      <c r="P5425" s="22"/>
      <c r="Q5425" s="22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9"/>
    </row>
    <row r="5426" spans="1:29" x14ac:dyDescent="0.25">
      <c r="A5426" s="27">
        <v>1998</v>
      </c>
      <c r="B5426" s="27" t="s">
        <v>2823</v>
      </c>
      <c r="C5426" s="27" t="s">
        <v>2231</v>
      </c>
      <c r="D5426" s="27" t="s">
        <v>2792</v>
      </c>
      <c r="E5426" s="27" t="s">
        <v>2824</v>
      </c>
      <c r="F5426" s="28">
        <v>36036</v>
      </c>
      <c r="G5426" s="29">
        <v>0.53472222222222221</v>
      </c>
      <c r="H5426" s="28">
        <v>36036</v>
      </c>
      <c r="I5426" s="29">
        <v>0.57291666666666663</v>
      </c>
      <c r="J5426" s="27"/>
      <c r="K5426" s="27">
        <v>0.02</v>
      </c>
      <c r="L5426" s="27">
        <v>0</v>
      </c>
      <c r="M5426" s="27">
        <v>0.02</v>
      </c>
      <c r="N5426" s="27" t="s">
        <v>2173</v>
      </c>
      <c r="O5426" s="30">
        <v>201405015</v>
      </c>
      <c r="P5426" s="22"/>
      <c r="Q5426" s="22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9"/>
    </row>
    <row r="5427" spans="1:29" x14ac:dyDescent="0.25">
      <c r="A5427" s="27">
        <v>1998</v>
      </c>
      <c r="B5427" s="27" t="s">
        <v>2779</v>
      </c>
      <c r="C5427" s="27" t="s">
        <v>2231</v>
      </c>
      <c r="D5427" s="27" t="s">
        <v>742</v>
      </c>
      <c r="E5427" s="27" t="s">
        <v>2780</v>
      </c>
      <c r="F5427" s="28">
        <v>36037</v>
      </c>
      <c r="G5427" s="29">
        <v>0.40625</v>
      </c>
      <c r="H5427" s="28">
        <v>36037</v>
      </c>
      <c r="I5427" s="29">
        <v>0.61458333333333337</v>
      </c>
      <c r="J5427" s="27"/>
      <c r="K5427" s="27">
        <v>6</v>
      </c>
      <c r="L5427" s="27">
        <v>0</v>
      </c>
      <c r="M5427" s="27">
        <v>6</v>
      </c>
      <c r="N5427" s="27" t="s">
        <v>2163</v>
      </c>
      <c r="O5427" s="30">
        <v>201808541</v>
      </c>
      <c r="P5427" s="22"/>
      <c r="Q5427" s="22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9"/>
    </row>
    <row r="5428" spans="1:29" x14ac:dyDescent="0.25">
      <c r="A5428" s="27">
        <v>1998</v>
      </c>
      <c r="B5428" s="27" t="s">
        <v>2819</v>
      </c>
      <c r="C5428" s="27" t="s">
        <v>2231</v>
      </c>
      <c r="D5428" s="27" t="s">
        <v>2790</v>
      </c>
      <c r="E5428" s="27" t="s">
        <v>2820</v>
      </c>
      <c r="F5428" s="28">
        <v>36037</v>
      </c>
      <c r="G5428" s="29">
        <v>0.44444444444444442</v>
      </c>
      <c r="H5428" s="28">
        <v>36037</v>
      </c>
      <c r="I5428" s="29">
        <v>0.55972222222222223</v>
      </c>
      <c r="J5428" s="27"/>
      <c r="K5428" s="27">
        <v>2</v>
      </c>
      <c r="L5428" s="27">
        <v>0</v>
      </c>
      <c r="M5428" s="27">
        <v>2</v>
      </c>
      <c r="N5428" s="27" t="s">
        <v>2173</v>
      </c>
      <c r="O5428" s="30">
        <v>201604257</v>
      </c>
      <c r="P5428" s="22"/>
      <c r="Q5428" s="22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9"/>
    </row>
    <row r="5429" spans="1:29" x14ac:dyDescent="0.25">
      <c r="A5429" s="27">
        <v>1998</v>
      </c>
      <c r="B5429" s="27" t="s">
        <v>2821</v>
      </c>
      <c r="C5429" s="27" t="s">
        <v>2231</v>
      </c>
      <c r="D5429" s="27" t="s">
        <v>2805</v>
      </c>
      <c r="E5429" s="27" t="s">
        <v>2822</v>
      </c>
      <c r="F5429" s="28">
        <v>36037</v>
      </c>
      <c r="G5429" s="29">
        <v>0.78472222222222221</v>
      </c>
      <c r="H5429" s="28">
        <v>36037</v>
      </c>
      <c r="I5429" s="29">
        <v>0.87847222222222221</v>
      </c>
      <c r="J5429" s="27"/>
      <c r="K5429" s="27">
        <v>1.5</v>
      </c>
      <c r="L5429" s="27">
        <v>0</v>
      </c>
      <c r="M5429" s="27">
        <v>1.5</v>
      </c>
      <c r="N5429" s="27" t="s">
        <v>2173</v>
      </c>
      <c r="O5429" s="30">
        <v>202007769</v>
      </c>
      <c r="P5429" s="22"/>
      <c r="Q5429" s="22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9"/>
    </row>
    <row r="5430" spans="1:29" x14ac:dyDescent="0.25">
      <c r="A5430" s="27">
        <v>1998</v>
      </c>
      <c r="B5430" s="27" t="s">
        <v>2818</v>
      </c>
      <c r="C5430" s="27" t="s">
        <v>2231</v>
      </c>
      <c r="D5430" s="27" t="s">
        <v>2231</v>
      </c>
      <c r="E5430" s="27" t="s">
        <v>2803</v>
      </c>
      <c r="F5430" s="28">
        <v>36039</v>
      </c>
      <c r="G5430" s="29">
        <v>0.41805555555555557</v>
      </c>
      <c r="H5430" s="28">
        <v>36039</v>
      </c>
      <c r="I5430" s="29">
        <v>0.45208333333333334</v>
      </c>
      <c r="J5430" s="27"/>
      <c r="K5430" s="27">
        <v>0</v>
      </c>
      <c r="L5430" s="27">
        <v>6.0000000000000001E-3</v>
      </c>
      <c r="M5430" s="27">
        <v>6.0000000000000001E-3</v>
      </c>
      <c r="N5430" s="27" t="s">
        <v>2173</v>
      </c>
      <c r="O5430" s="30">
        <v>201405742</v>
      </c>
      <c r="P5430" s="22"/>
      <c r="Q5430" s="22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9"/>
    </row>
    <row r="5431" spans="1:29" x14ac:dyDescent="0.25">
      <c r="A5431" s="27">
        <v>1998</v>
      </c>
      <c r="B5431" s="27" t="s">
        <v>2816</v>
      </c>
      <c r="C5431" s="27" t="s">
        <v>2231</v>
      </c>
      <c r="D5431" s="27" t="s">
        <v>2790</v>
      </c>
      <c r="E5431" s="27" t="s">
        <v>2817</v>
      </c>
      <c r="F5431" s="28">
        <v>36039</v>
      </c>
      <c r="G5431" s="29">
        <v>0.4513888888888889</v>
      </c>
      <c r="H5431" s="28">
        <v>36039</v>
      </c>
      <c r="I5431" s="29">
        <v>0.55347222222222225</v>
      </c>
      <c r="J5431" s="27"/>
      <c r="K5431" s="27">
        <v>0</v>
      </c>
      <c r="L5431" s="27">
        <v>0.1</v>
      </c>
      <c r="M5431" s="27">
        <v>0.1</v>
      </c>
      <c r="N5431" s="27" t="s">
        <v>2173</v>
      </c>
      <c r="O5431" s="30">
        <v>201704991</v>
      </c>
      <c r="P5431" s="22"/>
      <c r="Q5431" s="22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9"/>
    </row>
    <row r="5432" spans="1:29" x14ac:dyDescent="0.25">
      <c r="A5432" s="27">
        <v>1998</v>
      </c>
      <c r="B5432" s="27" t="s">
        <v>3011</v>
      </c>
      <c r="C5432" s="27" t="s">
        <v>2231</v>
      </c>
      <c r="D5432" s="27" t="s">
        <v>3012</v>
      </c>
      <c r="E5432" s="27" t="s">
        <v>3013</v>
      </c>
      <c r="F5432" s="28">
        <v>36039</v>
      </c>
      <c r="G5432" s="29">
        <v>0.625</v>
      </c>
      <c r="H5432" s="28">
        <v>36039</v>
      </c>
      <c r="I5432" s="29">
        <v>0</v>
      </c>
      <c r="J5432" s="27"/>
      <c r="K5432" s="27">
        <v>0.5</v>
      </c>
      <c r="L5432" s="27">
        <v>1.75</v>
      </c>
      <c r="M5432" s="27">
        <v>2.25</v>
      </c>
      <c r="N5432" s="27" t="s">
        <v>2211</v>
      </c>
      <c r="O5432" s="30">
        <v>202006241</v>
      </c>
      <c r="P5432" s="22"/>
      <c r="Q5432" s="22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9"/>
    </row>
    <row r="5433" spans="1:29" x14ac:dyDescent="0.25">
      <c r="A5433" s="27">
        <v>1998</v>
      </c>
      <c r="B5433" s="27" t="s">
        <v>2815</v>
      </c>
      <c r="C5433" s="27" t="s">
        <v>2231</v>
      </c>
      <c r="D5433" s="27" t="s">
        <v>2799</v>
      </c>
      <c r="E5433" s="27" t="s">
        <v>695</v>
      </c>
      <c r="F5433" s="28">
        <v>36040</v>
      </c>
      <c r="G5433" s="29">
        <v>0.75486111111111109</v>
      </c>
      <c r="H5433" s="28">
        <v>36040</v>
      </c>
      <c r="I5433" s="29">
        <v>0.84375</v>
      </c>
      <c r="J5433" s="27"/>
      <c r="K5433" s="27">
        <v>0.06</v>
      </c>
      <c r="L5433" s="27">
        <v>0</v>
      </c>
      <c r="M5433" s="27">
        <v>0.06</v>
      </c>
      <c r="N5433" s="27" t="s">
        <v>2173</v>
      </c>
      <c r="O5433" s="30">
        <v>201806321</v>
      </c>
      <c r="P5433" s="22"/>
      <c r="Q5433" s="22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9"/>
    </row>
    <row r="5434" spans="1:29" x14ac:dyDescent="0.25">
      <c r="A5434" s="27">
        <v>1998</v>
      </c>
      <c r="B5434" s="27" t="s">
        <v>2811</v>
      </c>
      <c r="C5434" s="27" t="s">
        <v>2231</v>
      </c>
      <c r="D5434" s="27" t="s">
        <v>2809</v>
      </c>
      <c r="E5434" s="27" t="s">
        <v>2812</v>
      </c>
      <c r="F5434" s="28">
        <v>36040</v>
      </c>
      <c r="G5434" s="29">
        <v>0.79305555555555562</v>
      </c>
      <c r="H5434" s="28">
        <v>36041</v>
      </c>
      <c r="I5434" s="29">
        <v>0.80763888888888891</v>
      </c>
      <c r="J5434" s="27"/>
      <c r="K5434" s="27">
        <v>7.5</v>
      </c>
      <c r="L5434" s="27">
        <v>6.625</v>
      </c>
      <c r="M5434" s="27">
        <v>14.125</v>
      </c>
      <c r="N5434" s="27" t="s">
        <v>2173</v>
      </c>
      <c r="O5434" s="30">
        <v>201606201</v>
      </c>
      <c r="P5434" s="22"/>
      <c r="Q5434" s="22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9"/>
    </row>
    <row r="5435" spans="1:29" x14ac:dyDescent="0.25">
      <c r="A5435" s="27">
        <v>1998</v>
      </c>
      <c r="B5435" s="27" t="s">
        <v>2813</v>
      </c>
      <c r="C5435" s="27" t="s">
        <v>2231</v>
      </c>
      <c r="D5435" s="27" t="s">
        <v>2790</v>
      </c>
      <c r="E5435" s="27" t="s">
        <v>2814</v>
      </c>
      <c r="F5435" s="28">
        <v>36040</v>
      </c>
      <c r="G5435" s="29">
        <v>0.89583333333333337</v>
      </c>
      <c r="H5435" s="28">
        <v>36040</v>
      </c>
      <c r="I5435" s="29">
        <v>0.93055555555555547</v>
      </c>
      <c r="J5435" s="27"/>
      <c r="K5435" s="27">
        <v>0</v>
      </c>
      <c r="L5435" s="27">
        <v>6.0000000000000001E-3</v>
      </c>
      <c r="M5435" s="27">
        <v>6.0000000000000001E-3</v>
      </c>
      <c r="N5435" s="27" t="s">
        <v>2173</v>
      </c>
      <c r="O5435" s="30">
        <v>201806636</v>
      </c>
      <c r="P5435" s="22"/>
      <c r="Q5435" s="22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9"/>
    </row>
    <row r="5436" spans="1:29" x14ac:dyDescent="0.25">
      <c r="A5436" s="27">
        <v>1998</v>
      </c>
      <c r="B5436" s="27" t="s">
        <v>2808</v>
      </c>
      <c r="C5436" s="27" t="s">
        <v>2231</v>
      </c>
      <c r="D5436" s="27" t="s">
        <v>2809</v>
      </c>
      <c r="E5436" s="27" t="s">
        <v>2810</v>
      </c>
      <c r="F5436" s="28">
        <v>36040</v>
      </c>
      <c r="G5436" s="29">
        <v>0.90625</v>
      </c>
      <c r="H5436" s="28">
        <v>36040</v>
      </c>
      <c r="I5436" s="29">
        <v>0.96875</v>
      </c>
      <c r="J5436" s="27"/>
      <c r="K5436" s="27">
        <v>0</v>
      </c>
      <c r="L5436" s="27">
        <v>1.5E-3</v>
      </c>
      <c r="M5436" s="27">
        <v>1.5E-3</v>
      </c>
      <c r="N5436" s="27" t="s">
        <v>2173</v>
      </c>
      <c r="O5436" s="30">
        <v>202006407</v>
      </c>
      <c r="P5436" s="22"/>
      <c r="Q5436" s="22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9"/>
    </row>
    <row r="5437" spans="1:29" x14ac:dyDescent="0.25">
      <c r="A5437" s="27">
        <v>1998</v>
      </c>
      <c r="B5437" s="27" t="s">
        <v>3010</v>
      </c>
      <c r="C5437" s="27" t="s">
        <v>2231</v>
      </c>
      <c r="D5437" s="27" t="s">
        <v>2885</v>
      </c>
      <c r="E5437" s="27" t="s">
        <v>2885</v>
      </c>
      <c r="F5437" s="28">
        <v>36042</v>
      </c>
      <c r="G5437" s="29">
        <v>0.77986111111111101</v>
      </c>
      <c r="H5437" s="28">
        <v>36042</v>
      </c>
      <c r="I5437" s="29">
        <v>0.90763888888888899</v>
      </c>
      <c r="J5437" s="27"/>
      <c r="K5437" s="27">
        <v>0.2</v>
      </c>
      <c r="L5437" s="27">
        <v>0</v>
      </c>
      <c r="M5437" s="27">
        <v>0.2</v>
      </c>
      <c r="N5437" s="27" t="s">
        <v>2211</v>
      </c>
      <c r="O5437" s="30">
        <v>201904660</v>
      </c>
      <c r="P5437" s="22"/>
      <c r="Q5437" s="22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9"/>
    </row>
    <row r="5438" spans="1:29" x14ac:dyDescent="0.25">
      <c r="A5438" s="27">
        <v>1998</v>
      </c>
      <c r="B5438" s="27" t="s">
        <v>2806</v>
      </c>
      <c r="C5438" s="27" t="s">
        <v>2231</v>
      </c>
      <c r="D5438" s="27" t="s">
        <v>2792</v>
      </c>
      <c r="E5438" s="27" t="s">
        <v>2807</v>
      </c>
      <c r="F5438" s="28">
        <v>36044</v>
      </c>
      <c r="G5438" s="29">
        <v>0.54166666666666663</v>
      </c>
      <c r="H5438" s="28">
        <v>36044</v>
      </c>
      <c r="I5438" s="29">
        <v>0.60277777777777775</v>
      </c>
      <c r="J5438" s="27"/>
      <c r="K5438" s="27">
        <v>0.14000000000000001</v>
      </c>
      <c r="L5438" s="27">
        <v>0.08</v>
      </c>
      <c r="M5438" s="27">
        <v>0.22</v>
      </c>
      <c r="N5438" s="27" t="s">
        <v>2173</v>
      </c>
      <c r="O5438" s="30">
        <v>202004288</v>
      </c>
      <c r="P5438" s="22"/>
      <c r="Q5438" s="22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  <c r="AB5438" s="16"/>
      <c r="AC5438" s="19"/>
    </row>
    <row r="5439" spans="1:29" x14ac:dyDescent="0.25">
      <c r="A5439" s="27">
        <v>1998</v>
      </c>
      <c r="B5439" s="27" t="s">
        <v>2804</v>
      </c>
      <c r="C5439" s="27" t="s">
        <v>2231</v>
      </c>
      <c r="D5439" s="27" t="s">
        <v>2805</v>
      </c>
      <c r="E5439" s="27" t="s">
        <v>2805</v>
      </c>
      <c r="F5439" s="28">
        <v>36047</v>
      </c>
      <c r="G5439" s="29">
        <v>0.67361111111111116</v>
      </c>
      <c r="H5439" s="28">
        <v>36047</v>
      </c>
      <c r="I5439" s="29">
        <v>0.34722222222222227</v>
      </c>
      <c r="J5439" s="27"/>
      <c r="K5439" s="27">
        <v>7</v>
      </c>
      <c r="L5439" s="27">
        <v>2</v>
      </c>
      <c r="M5439" s="27">
        <v>9</v>
      </c>
      <c r="N5439" s="27" t="s">
        <v>2173</v>
      </c>
      <c r="O5439" s="30">
        <v>202007895</v>
      </c>
      <c r="P5439" s="22"/>
      <c r="Q5439" s="22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9"/>
    </row>
    <row r="5440" spans="1:29" x14ac:dyDescent="0.25">
      <c r="A5440" s="27">
        <v>1998</v>
      </c>
      <c r="B5440" s="27" t="s">
        <v>3009</v>
      </c>
      <c r="C5440" s="27" t="s">
        <v>2231</v>
      </c>
      <c r="D5440" s="27" t="s">
        <v>2792</v>
      </c>
      <c r="E5440" s="27" t="s">
        <v>801</v>
      </c>
      <c r="F5440" s="28">
        <v>36048</v>
      </c>
      <c r="G5440" s="29">
        <v>0.59305555555555556</v>
      </c>
      <c r="H5440" s="28">
        <v>36048</v>
      </c>
      <c r="I5440" s="29">
        <v>0.63194444444444442</v>
      </c>
      <c r="J5440" s="27"/>
      <c r="K5440" s="27">
        <v>0.09</v>
      </c>
      <c r="L5440" s="27">
        <v>0</v>
      </c>
      <c r="M5440" s="27">
        <v>0.09</v>
      </c>
      <c r="N5440" s="27" t="s">
        <v>2211</v>
      </c>
      <c r="O5440" s="30">
        <v>201806161</v>
      </c>
      <c r="P5440" s="22"/>
      <c r="Q5440" s="22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9"/>
    </row>
    <row r="5441" spans="1:29" x14ac:dyDescent="0.25">
      <c r="A5441" s="27">
        <v>1998</v>
      </c>
      <c r="B5441" s="27" t="s">
        <v>2801</v>
      </c>
      <c r="C5441" s="27" t="s">
        <v>2231</v>
      </c>
      <c r="D5441" s="27" t="s">
        <v>2799</v>
      </c>
      <c r="E5441" s="27" t="s">
        <v>695</v>
      </c>
      <c r="F5441" s="28">
        <v>36048</v>
      </c>
      <c r="G5441" s="29">
        <v>0.63402777777777775</v>
      </c>
      <c r="H5441" s="28">
        <v>36048</v>
      </c>
      <c r="I5441" s="29">
        <v>0.87361111111111101</v>
      </c>
      <c r="J5441" s="27"/>
      <c r="K5441" s="27">
        <v>1</v>
      </c>
      <c r="L5441" s="27">
        <v>0</v>
      </c>
      <c r="M5441" s="27">
        <v>1</v>
      </c>
      <c r="N5441" s="27" t="s">
        <v>2173</v>
      </c>
      <c r="O5441" s="30">
        <v>202103629</v>
      </c>
      <c r="P5441" s="22"/>
      <c r="Q5441" s="22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9"/>
    </row>
    <row r="5442" spans="1:29" x14ac:dyDescent="0.25">
      <c r="A5442" s="27">
        <v>1998</v>
      </c>
      <c r="B5442" s="27" t="s">
        <v>2802</v>
      </c>
      <c r="C5442" s="27" t="s">
        <v>2231</v>
      </c>
      <c r="D5442" s="27" t="s">
        <v>2231</v>
      </c>
      <c r="E5442" s="27" t="s">
        <v>2803</v>
      </c>
      <c r="F5442" s="28">
        <v>36048</v>
      </c>
      <c r="G5442" s="29">
        <v>0.66597222222222219</v>
      </c>
      <c r="H5442" s="28">
        <v>36048</v>
      </c>
      <c r="I5442" s="29">
        <v>0.72916666666666663</v>
      </c>
      <c r="J5442" s="27"/>
      <c r="K5442" s="27">
        <v>0.04</v>
      </c>
      <c r="L5442" s="27">
        <v>0</v>
      </c>
      <c r="M5442" s="27">
        <v>0.04</v>
      </c>
      <c r="N5442" s="27" t="s">
        <v>2173</v>
      </c>
      <c r="O5442" s="30">
        <v>202003484</v>
      </c>
      <c r="P5442" s="22"/>
      <c r="Q5442" s="22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  <c r="AB5442" s="16"/>
      <c r="AC5442" s="19"/>
    </row>
    <row r="5443" spans="1:29" x14ac:dyDescent="0.25">
      <c r="A5443" s="27">
        <v>1998</v>
      </c>
      <c r="B5443" s="27" t="s">
        <v>2800</v>
      </c>
      <c r="C5443" s="27" t="s">
        <v>2231</v>
      </c>
      <c r="D5443" s="27" t="s">
        <v>2799</v>
      </c>
      <c r="E5443" s="27" t="s">
        <v>695</v>
      </c>
      <c r="F5443" s="28">
        <v>36048</v>
      </c>
      <c r="G5443" s="29">
        <v>0.73611111111111116</v>
      </c>
      <c r="H5443" s="28">
        <v>36048</v>
      </c>
      <c r="I5443" s="29">
        <v>0.88055555555555554</v>
      </c>
      <c r="J5443" s="27"/>
      <c r="K5443" s="27">
        <v>0.5</v>
      </c>
      <c r="L5443" s="27">
        <v>0</v>
      </c>
      <c r="M5443" s="27">
        <v>0.5</v>
      </c>
      <c r="N5443" s="27" t="s">
        <v>2173</v>
      </c>
      <c r="O5443" s="30">
        <v>201804904</v>
      </c>
      <c r="P5443" s="22"/>
      <c r="Q5443" s="22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9"/>
    </row>
    <row r="5444" spans="1:29" x14ac:dyDescent="0.25">
      <c r="A5444" s="27">
        <v>1998</v>
      </c>
      <c r="B5444" s="27" t="s">
        <v>2798</v>
      </c>
      <c r="C5444" s="27" t="s">
        <v>2231</v>
      </c>
      <c r="D5444" s="27" t="s">
        <v>2799</v>
      </c>
      <c r="E5444" s="27" t="s">
        <v>695</v>
      </c>
      <c r="F5444" s="28">
        <v>36052</v>
      </c>
      <c r="G5444" s="29">
        <v>0.59722222222222221</v>
      </c>
      <c r="H5444" s="28">
        <v>36052</v>
      </c>
      <c r="I5444" s="29">
        <v>0.71527777777777779</v>
      </c>
      <c r="J5444" s="27"/>
      <c r="K5444" s="27">
        <v>0</v>
      </c>
      <c r="L5444" s="27">
        <v>0.03</v>
      </c>
      <c r="M5444" s="27">
        <v>0.03</v>
      </c>
      <c r="N5444" s="27" t="s">
        <v>2173</v>
      </c>
      <c r="O5444" s="30">
        <v>202004499</v>
      </c>
      <c r="P5444" s="22"/>
      <c r="Q5444" s="22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  <c r="AB5444" s="16"/>
      <c r="AC5444" s="19"/>
    </row>
    <row r="5445" spans="1:29" x14ac:dyDescent="0.25">
      <c r="A5445" s="27">
        <v>1998</v>
      </c>
      <c r="B5445" s="27" t="s">
        <v>2795</v>
      </c>
      <c r="C5445" s="27" t="s">
        <v>2231</v>
      </c>
      <c r="D5445" s="27" t="s">
        <v>2796</v>
      </c>
      <c r="E5445" s="27" t="s">
        <v>2797</v>
      </c>
      <c r="F5445" s="28">
        <v>36053</v>
      </c>
      <c r="G5445" s="29">
        <v>0.625</v>
      </c>
      <c r="H5445" s="28">
        <v>36053</v>
      </c>
      <c r="I5445" s="29">
        <v>0.64236111111111105</v>
      </c>
      <c r="J5445" s="27"/>
      <c r="K5445" s="27">
        <v>0.01</v>
      </c>
      <c r="L5445" s="27">
        <v>0</v>
      </c>
      <c r="M5445" s="27">
        <v>0.01</v>
      </c>
      <c r="N5445" s="27" t="s">
        <v>2173</v>
      </c>
      <c r="O5445" s="30">
        <v>202103312</v>
      </c>
      <c r="P5445" s="22"/>
      <c r="Q5445" s="22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9"/>
    </row>
    <row r="5446" spans="1:29" x14ac:dyDescent="0.25">
      <c r="A5446" s="27">
        <v>1998</v>
      </c>
      <c r="B5446" s="27" t="s">
        <v>2794</v>
      </c>
      <c r="C5446" s="27" t="s">
        <v>2231</v>
      </c>
      <c r="D5446" s="27" t="s">
        <v>2792</v>
      </c>
      <c r="E5446" s="27" t="s">
        <v>801</v>
      </c>
      <c r="F5446" s="28">
        <v>36055</v>
      </c>
      <c r="G5446" s="29">
        <v>0.87777777777777777</v>
      </c>
      <c r="H5446" s="28">
        <v>36055</v>
      </c>
      <c r="I5446" s="29">
        <v>0.91805555555555562</v>
      </c>
      <c r="J5446" s="27"/>
      <c r="K5446" s="27">
        <v>0.08</v>
      </c>
      <c r="L5446" s="27">
        <v>0</v>
      </c>
      <c r="M5446" s="27">
        <v>0.08</v>
      </c>
      <c r="N5446" s="27" t="s">
        <v>2173</v>
      </c>
      <c r="O5446" s="30">
        <v>201907347</v>
      </c>
      <c r="P5446" s="22"/>
      <c r="Q5446" s="22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  <c r="AB5446" s="16"/>
      <c r="AC5446" s="19"/>
    </row>
    <row r="5447" spans="1:29" x14ac:dyDescent="0.25">
      <c r="A5447" s="27">
        <v>1998</v>
      </c>
      <c r="B5447" s="27" t="s">
        <v>2791</v>
      </c>
      <c r="C5447" s="27" t="s">
        <v>2231</v>
      </c>
      <c r="D5447" s="27" t="s">
        <v>2792</v>
      </c>
      <c r="E5447" s="27" t="s">
        <v>2793</v>
      </c>
      <c r="F5447" s="28">
        <v>36056</v>
      </c>
      <c r="G5447" s="29">
        <v>0.11458333333333333</v>
      </c>
      <c r="H5447" s="28">
        <v>36056</v>
      </c>
      <c r="I5447" s="29">
        <v>0.28333333333333333</v>
      </c>
      <c r="J5447" s="27"/>
      <c r="K5447" s="27">
        <v>0.1</v>
      </c>
      <c r="L5447" s="27">
        <v>1.9</v>
      </c>
      <c r="M5447" s="27">
        <v>2</v>
      </c>
      <c r="N5447" s="27" t="s">
        <v>2173</v>
      </c>
      <c r="O5447" s="30">
        <v>201911913</v>
      </c>
      <c r="P5447" s="22"/>
      <c r="Q5447" s="22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9"/>
    </row>
    <row r="5448" spans="1:29" x14ac:dyDescent="0.25">
      <c r="A5448" s="27">
        <v>1998</v>
      </c>
      <c r="B5448" s="27" t="s">
        <v>3005</v>
      </c>
      <c r="C5448" s="27" t="s">
        <v>2231</v>
      </c>
      <c r="D5448" s="27" t="s">
        <v>2885</v>
      </c>
      <c r="E5448" s="27" t="s">
        <v>2955</v>
      </c>
      <c r="F5448" s="28">
        <v>36056</v>
      </c>
      <c r="G5448" s="29">
        <v>0.81944444444444453</v>
      </c>
      <c r="H5448" s="28">
        <v>36057</v>
      </c>
      <c r="I5448" s="29">
        <v>0.79166666666666663</v>
      </c>
      <c r="J5448" s="27"/>
      <c r="K5448" s="27">
        <v>0.2</v>
      </c>
      <c r="L5448" s="27">
        <v>57.792400000000001</v>
      </c>
      <c r="M5448" s="27">
        <v>57.992400000000004</v>
      </c>
      <c r="N5448" s="27" t="s">
        <v>2472</v>
      </c>
      <c r="O5448" s="30">
        <v>201806175</v>
      </c>
      <c r="P5448" s="22"/>
      <c r="Q5448" s="22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9"/>
    </row>
    <row r="5449" spans="1:29" x14ac:dyDescent="0.25">
      <c r="A5449" s="27">
        <v>1998</v>
      </c>
      <c r="B5449" s="27" t="s">
        <v>3008</v>
      </c>
      <c r="C5449" s="27" t="s">
        <v>2231</v>
      </c>
      <c r="D5449" s="27" t="s">
        <v>2850</v>
      </c>
      <c r="E5449" s="27" t="s">
        <v>2851</v>
      </c>
      <c r="F5449" s="28">
        <v>36058</v>
      </c>
      <c r="G5449" s="29">
        <v>0.59583333333333333</v>
      </c>
      <c r="H5449" s="28">
        <v>36058</v>
      </c>
      <c r="I5449" s="29">
        <v>0.64097222222222217</v>
      </c>
      <c r="J5449" s="27"/>
      <c r="K5449" s="27">
        <v>0.02</v>
      </c>
      <c r="L5449" s="27">
        <v>0</v>
      </c>
      <c r="M5449" s="27">
        <v>0.02</v>
      </c>
      <c r="N5449" s="27" t="s">
        <v>2211</v>
      </c>
      <c r="O5449" s="30">
        <v>201005457</v>
      </c>
      <c r="P5449" s="22"/>
      <c r="Q5449" s="22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9"/>
    </row>
    <row r="5450" spans="1:29" x14ac:dyDescent="0.25">
      <c r="A5450" s="27">
        <v>1998</v>
      </c>
      <c r="B5450" s="27" t="s">
        <v>2789</v>
      </c>
      <c r="C5450" s="27" t="s">
        <v>2231</v>
      </c>
      <c r="D5450" s="27" t="s">
        <v>2790</v>
      </c>
      <c r="E5450" s="27" t="s">
        <v>729</v>
      </c>
      <c r="F5450" s="28">
        <v>36061</v>
      </c>
      <c r="G5450" s="29">
        <v>0.72916666666666663</v>
      </c>
      <c r="H5450" s="28">
        <v>36061</v>
      </c>
      <c r="I5450" s="29">
        <v>0.7993055555555556</v>
      </c>
      <c r="J5450" s="27"/>
      <c r="K5450" s="27">
        <v>0.2</v>
      </c>
      <c r="L5450" s="27">
        <v>0.8</v>
      </c>
      <c r="M5450" s="27">
        <v>1</v>
      </c>
      <c r="N5450" s="27" t="s">
        <v>2173</v>
      </c>
      <c r="O5450" s="30">
        <v>201503392</v>
      </c>
      <c r="P5450" s="22"/>
      <c r="Q5450" s="22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9"/>
    </row>
    <row r="5451" spans="1:29" x14ac:dyDescent="0.25">
      <c r="A5451" s="27">
        <v>1999</v>
      </c>
      <c r="B5451" s="27" t="s">
        <v>3209</v>
      </c>
      <c r="C5451" s="27" t="s">
        <v>2231</v>
      </c>
      <c r="D5451" s="27" t="s">
        <v>2799</v>
      </c>
      <c r="E5451" s="27" t="s">
        <v>2923</v>
      </c>
      <c r="F5451" s="28">
        <v>36165</v>
      </c>
      <c r="G5451" s="29">
        <v>0.82986111111111116</v>
      </c>
      <c r="H5451" s="28">
        <v>36165</v>
      </c>
      <c r="I5451" s="29">
        <v>0.87916666666666676</v>
      </c>
      <c r="J5451" s="27"/>
      <c r="K5451" s="27">
        <v>0</v>
      </c>
      <c r="L5451" s="27">
        <v>0.03</v>
      </c>
      <c r="M5451" s="27">
        <v>0.03</v>
      </c>
      <c r="N5451" s="27" t="s">
        <v>2173</v>
      </c>
      <c r="O5451" s="30">
        <v>201907345</v>
      </c>
      <c r="P5451" s="22"/>
      <c r="Q5451" s="22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9"/>
    </row>
    <row r="5452" spans="1:29" x14ac:dyDescent="0.25">
      <c r="A5452" s="27">
        <v>1999</v>
      </c>
      <c r="B5452" s="27" t="s">
        <v>3277</v>
      </c>
      <c r="C5452" s="27" t="s">
        <v>2231</v>
      </c>
      <c r="D5452" s="27" t="s">
        <v>2885</v>
      </c>
      <c r="E5452" s="27" t="s">
        <v>2914</v>
      </c>
      <c r="F5452" s="28">
        <v>36192</v>
      </c>
      <c r="G5452" s="29">
        <v>0.41666666666666669</v>
      </c>
      <c r="H5452" s="28">
        <v>36192</v>
      </c>
      <c r="I5452" s="29">
        <v>0.47222222222222227</v>
      </c>
      <c r="J5452" s="27"/>
      <c r="K5452" s="27">
        <v>0</v>
      </c>
      <c r="L5452" s="27">
        <v>0.04</v>
      </c>
      <c r="M5452" s="27">
        <v>0.04</v>
      </c>
      <c r="N5452" s="27" t="s">
        <v>2211</v>
      </c>
      <c r="O5452" s="30">
        <v>201907035</v>
      </c>
      <c r="P5452" s="22"/>
      <c r="Q5452" s="22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9"/>
    </row>
    <row r="5453" spans="1:29" x14ac:dyDescent="0.25">
      <c r="A5453" s="27">
        <v>1999</v>
      </c>
      <c r="B5453" s="27" t="s">
        <v>3278</v>
      </c>
      <c r="C5453" s="27" t="s">
        <v>2231</v>
      </c>
      <c r="D5453" s="27" t="s">
        <v>2885</v>
      </c>
      <c r="E5453" s="27" t="s">
        <v>3023</v>
      </c>
      <c r="F5453" s="28">
        <v>36192</v>
      </c>
      <c r="G5453" s="29">
        <v>0.61805555555555558</v>
      </c>
      <c r="H5453" s="28">
        <v>36192</v>
      </c>
      <c r="I5453" s="29">
        <v>0.68055555555555547</v>
      </c>
      <c r="J5453" s="27"/>
      <c r="K5453" s="27">
        <v>0</v>
      </c>
      <c r="L5453" s="27">
        <v>0.08</v>
      </c>
      <c r="M5453" s="27">
        <v>0.08</v>
      </c>
      <c r="N5453" s="27" t="s">
        <v>2211</v>
      </c>
      <c r="O5453" s="30">
        <v>201905228</v>
      </c>
      <c r="P5453" s="22"/>
      <c r="Q5453" s="22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9"/>
    </row>
    <row r="5454" spans="1:29" x14ac:dyDescent="0.25">
      <c r="A5454" s="27">
        <v>1999</v>
      </c>
      <c r="B5454" s="27" t="s">
        <v>3276</v>
      </c>
      <c r="C5454" s="27" t="s">
        <v>2231</v>
      </c>
      <c r="D5454" s="27" t="s">
        <v>2790</v>
      </c>
      <c r="E5454" s="27" t="s">
        <v>2817</v>
      </c>
      <c r="F5454" s="28">
        <v>36193</v>
      </c>
      <c r="G5454" s="29">
        <v>0.49513888888888885</v>
      </c>
      <c r="H5454" s="28">
        <v>36193</v>
      </c>
      <c r="I5454" s="29">
        <v>0.53819444444444442</v>
      </c>
      <c r="J5454" s="27"/>
      <c r="K5454" s="27">
        <v>0</v>
      </c>
      <c r="L5454" s="27">
        <v>0.2</v>
      </c>
      <c r="M5454" s="27">
        <v>0.2</v>
      </c>
      <c r="N5454" s="27" t="s">
        <v>2211</v>
      </c>
      <c r="O5454" s="30">
        <v>201907594</v>
      </c>
      <c r="P5454" s="22"/>
      <c r="Q5454" s="22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9"/>
    </row>
    <row r="5455" spans="1:29" x14ac:dyDescent="0.25">
      <c r="A5455" s="27">
        <v>1999</v>
      </c>
      <c r="B5455" s="27" t="s">
        <v>3068</v>
      </c>
      <c r="C5455" s="27" t="s">
        <v>2231</v>
      </c>
      <c r="D5455" s="27" t="s">
        <v>2790</v>
      </c>
      <c r="E5455" s="27" t="s">
        <v>2817</v>
      </c>
      <c r="F5455" s="28">
        <v>36194</v>
      </c>
      <c r="G5455" s="29">
        <v>0.54861111111111105</v>
      </c>
      <c r="H5455" s="28">
        <v>36194</v>
      </c>
      <c r="I5455" s="29">
        <v>0.61111111111111105</v>
      </c>
      <c r="J5455" s="27"/>
      <c r="K5455" s="27">
        <v>0.5</v>
      </c>
      <c r="L5455" s="27">
        <v>0</v>
      </c>
      <c r="M5455" s="27">
        <v>0.5</v>
      </c>
      <c r="N5455" s="27" t="s">
        <v>2211</v>
      </c>
      <c r="O5455" s="30">
        <v>201907281</v>
      </c>
      <c r="P5455" s="22"/>
      <c r="Q5455" s="22"/>
      <c r="R5455" s="16"/>
      <c r="S5455" s="16"/>
      <c r="T5455" s="16"/>
      <c r="U5455" s="16"/>
      <c r="V5455" s="16"/>
      <c r="W5455" s="16"/>
      <c r="X5455" s="16"/>
      <c r="Y5455" s="16"/>
      <c r="Z5455" s="16"/>
      <c r="AA5455" s="16"/>
      <c r="AB5455" s="16"/>
      <c r="AC5455" s="19"/>
    </row>
    <row r="5456" spans="1:29" x14ac:dyDescent="0.25">
      <c r="A5456" s="27">
        <v>1999</v>
      </c>
      <c r="B5456" s="27" t="s">
        <v>3275</v>
      </c>
      <c r="C5456" s="27" t="s">
        <v>2231</v>
      </c>
      <c r="D5456" s="27" t="s">
        <v>2850</v>
      </c>
      <c r="E5456" s="27" t="s">
        <v>2851</v>
      </c>
      <c r="F5456" s="28">
        <v>36195</v>
      </c>
      <c r="G5456" s="29">
        <v>0.58680555555555558</v>
      </c>
      <c r="H5456" s="28">
        <v>36195</v>
      </c>
      <c r="I5456" s="29">
        <v>0.63541666666666663</v>
      </c>
      <c r="J5456" s="27"/>
      <c r="K5456" s="27">
        <v>0.12</v>
      </c>
      <c r="L5456" s="27">
        <v>0</v>
      </c>
      <c r="M5456" s="27">
        <v>0.12</v>
      </c>
      <c r="N5456" s="27" t="s">
        <v>2211</v>
      </c>
      <c r="O5456" s="30">
        <v>202007629</v>
      </c>
      <c r="P5456" s="22"/>
      <c r="Q5456" s="22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9"/>
    </row>
    <row r="5457" spans="1:29" x14ac:dyDescent="0.25">
      <c r="A5457" s="27">
        <v>1999</v>
      </c>
      <c r="B5457" s="27" t="s">
        <v>3274</v>
      </c>
      <c r="C5457" s="27" t="s">
        <v>2231</v>
      </c>
      <c r="D5457" s="27" t="s">
        <v>2792</v>
      </c>
      <c r="E5457" s="27" t="s">
        <v>3136</v>
      </c>
      <c r="F5457" s="28">
        <v>36208</v>
      </c>
      <c r="G5457" s="29">
        <v>0.5756944444444444</v>
      </c>
      <c r="H5457" s="28">
        <v>36208</v>
      </c>
      <c r="I5457" s="29">
        <v>0.6430555555555556</v>
      </c>
      <c r="J5457" s="27"/>
      <c r="K5457" s="27">
        <v>0.02</v>
      </c>
      <c r="L5457" s="27">
        <v>0.18</v>
      </c>
      <c r="M5457" s="27">
        <v>0.2</v>
      </c>
      <c r="N5457" s="27" t="s">
        <v>2211</v>
      </c>
      <c r="O5457" s="30">
        <v>201308099</v>
      </c>
      <c r="P5457" s="22"/>
      <c r="Q5457" s="22"/>
      <c r="R5457" s="16"/>
      <c r="S5457" s="16"/>
      <c r="T5457" s="16"/>
      <c r="U5457" s="16"/>
      <c r="V5457" s="16"/>
      <c r="W5457" s="16"/>
      <c r="X5457" s="16"/>
      <c r="Y5457" s="16"/>
      <c r="Z5457" s="16"/>
      <c r="AA5457" s="16"/>
      <c r="AB5457" s="16"/>
      <c r="AC5457" s="19"/>
    </row>
    <row r="5458" spans="1:29" x14ac:dyDescent="0.25">
      <c r="A5458" s="27">
        <v>1999</v>
      </c>
      <c r="B5458" s="27" t="s">
        <v>3273</v>
      </c>
      <c r="C5458" s="27" t="s">
        <v>2231</v>
      </c>
      <c r="D5458" s="27" t="s">
        <v>2885</v>
      </c>
      <c r="E5458" s="27" t="s">
        <v>3040</v>
      </c>
      <c r="F5458" s="28">
        <v>36209</v>
      </c>
      <c r="G5458" s="29">
        <v>0.59722222222222221</v>
      </c>
      <c r="H5458" s="28">
        <v>36209</v>
      </c>
      <c r="I5458" s="29">
        <v>0.72569444444444453</v>
      </c>
      <c r="J5458" s="27"/>
      <c r="K5458" s="27">
        <v>0.2</v>
      </c>
      <c r="L5458" s="27">
        <v>0.2</v>
      </c>
      <c r="M5458" s="27">
        <v>0.4</v>
      </c>
      <c r="N5458" s="27" t="s">
        <v>2211</v>
      </c>
      <c r="O5458" s="30">
        <v>201806849</v>
      </c>
      <c r="P5458" s="22"/>
      <c r="Q5458" s="22"/>
      <c r="R5458" s="16"/>
      <c r="S5458" s="16"/>
      <c r="T5458" s="16"/>
      <c r="U5458" s="16"/>
      <c r="V5458" s="16"/>
      <c r="W5458" s="16"/>
      <c r="X5458" s="16"/>
      <c r="Y5458" s="16"/>
      <c r="Z5458" s="16"/>
      <c r="AA5458" s="16"/>
      <c r="AB5458" s="16"/>
      <c r="AC5458" s="19"/>
    </row>
    <row r="5459" spans="1:29" x14ac:dyDescent="0.25">
      <c r="A5459" s="27">
        <v>1999</v>
      </c>
      <c r="B5459" s="27" t="s">
        <v>3272</v>
      </c>
      <c r="C5459" s="27" t="s">
        <v>2231</v>
      </c>
      <c r="D5459" s="27" t="s">
        <v>2885</v>
      </c>
      <c r="E5459" s="27" t="s">
        <v>2885</v>
      </c>
      <c r="F5459" s="28">
        <v>36210</v>
      </c>
      <c r="G5459" s="29">
        <v>0.66319444444444442</v>
      </c>
      <c r="H5459" s="28">
        <v>36210</v>
      </c>
      <c r="I5459" s="29">
        <v>0.78472222222222221</v>
      </c>
      <c r="J5459" s="27"/>
      <c r="K5459" s="27">
        <v>0.1</v>
      </c>
      <c r="L5459" s="27">
        <v>0.15</v>
      </c>
      <c r="M5459" s="27">
        <v>0.25</v>
      </c>
      <c r="N5459" s="27" t="s">
        <v>2211</v>
      </c>
      <c r="O5459" s="30">
        <v>201604686</v>
      </c>
      <c r="P5459" s="22"/>
      <c r="Q5459" s="22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9"/>
    </row>
    <row r="5460" spans="1:29" x14ac:dyDescent="0.25">
      <c r="A5460" s="27">
        <v>1999</v>
      </c>
      <c r="B5460" s="27" t="s">
        <v>3208</v>
      </c>
      <c r="C5460" s="27" t="s">
        <v>2231</v>
      </c>
      <c r="D5460" s="27" t="s">
        <v>2885</v>
      </c>
      <c r="E5460" s="27" t="s">
        <v>2885</v>
      </c>
      <c r="F5460" s="28">
        <v>36211</v>
      </c>
      <c r="G5460" s="29">
        <v>0.93055555555555547</v>
      </c>
      <c r="H5460" s="28">
        <v>36211</v>
      </c>
      <c r="I5460" s="29">
        <v>0.97916666666666663</v>
      </c>
      <c r="J5460" s="27"/>
      <c r="K5460" s="27">
        <v>0.8</v>
      </c>
      <c r="L5460" s="27">
        <v>0</v>
      </c>
      <c r="M5460" s="27">
        <v>0.8</v>
      </c>
      <c r="N5460" s="27" t="s">
        <v>2173</v>
      </c>
      <c r="O5460" s="30">
        <v>199703280</v>
      </c>
      <c r="P5460" s="22"/>
      <c r="Q5460" s="22"/>
      <c r="R5460" s="16"/>
      <c r="S5460" s="16"/>
      <c r="T5460" s="16"/>
      <c r="U5460" s="16"/>
      <c r="V5460" s="16"/>
      <c r="W5460" s="16"/>
      <c r="X5460" s="16"/>
      <c r="Y5460" s="16"/>
      <c r="Z5460" s="16"/>
      <c r="AA5460" s="16"/>
      <c r="AB5460" s="16"/>
      <c r="AC5460" s="19"/>
    </row>
    <row r="5461" spans="1:29" x14ac:dyDescent="0.25">
      <c r="A5461" s="27">
        <v>1999</v>
      </c>
      <c r="B5461" s="27" t="s">
        <v>3290</v>
      </c>
      <c r="C5461" s="27" t="s">
        <v>2231</v>
      </c>
      <c r="D5461" s="27" t="s">
        <v>2231</v>
      </c>
      <c r="E5461" s="27" t="s">
        <v>3291</v>
      </c>
      <c r="F5461" s="28">
        <v>36236</v>
      </c>
      <c r="G5461" s="29">
        <v>0.40138888888888885</v>
      </c>
      <c r="H5461" s="28">
        <v>36236</v>
      </c>
      <c r="I5461" s="29">
        <v>0.72083333333333333</v>
      </c>
      <c r="J5461" s="27" t="s">
        <v>889</v>
      </c>
      <c r="K5461" s="27">
        <v>0.5</v>
      </c>
      <c r="L5461" s="27">
        <v>0</v>
      </c>
      <c r="M5461" s="27">
        <v>0.5</v>
      </c>
      <c r="N5461" s="27" t="s">
        <v>882</v>
      </c>
      <c r="O5461" s="30">
        <v>201905354</v>
      </c>
      <c r="P5461" s="22"/>
      <c r="Q5461" s="22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9"/>
    </row>
    <row r="5462" spans="1:29" x14ac:dyDescent="0.25">
      <c r="A5462" s="27">
        <v>1999</v>
      </c>
      <c r="B5462" s="27" t="s">
        <v>3271</v>
      </c>
      <c r="C5462" s="27" t="s">
        <v>2231</v>
      </c>
      <c r="D5462" s="27" t="s">
        <v>2809</v>
      </c>
      <c r="E5462" s="27" t="s">
        <v>2953</v>
      </c>
      <c r="F5462" s="28">
        <v>36236</v>
      </c>
      <c r="G5462" s="29">
        <v>0.58333333333333337</v>
      </c>
      <c r="H5462" s="28">
        <v>36236</v>
      </c>
      <c r="I5462" s="29">
        <v>0.6875</v>
      </c>
      <c r="J5462" s="27"/>
      <c r="K5462" s="27">
        <v>0.6</v>
      </c>
      <c r="L5462" s="27">
        <v>0</v>
      </c>
      <c r="M5462" s="27">
        <v>0.6</v>
      </c>
      <c r="N5462" s="27" t="s">
        <v>2211</v>
      </c>
      <c r="O5462" s="30">
        <v>202110018</v>
      </c>
      <c r="P5462" s="22"/>
      <c r="Q5462" s="22"/>
      <c r="R5462" s="16"/>
      <c r="S5462" s="16"/>
      <c r="T5462" s="16"/>
      <c r="U5462" s="16"/>
      <c r="V5462" s="16"/>
      <c r="W5462" s="16"/>
      <c r="X5462" s="16"/>
      <c r="Y5462" s="16"/>
      <c r="Z5462" s="16"/>
      <c r="AA5462" s="16"/>
      <c r="AB5462" s="16"/>
      <c r="AC5462" s="19"/>
    </row>
    <row r="5463" spans="1:29" x14ac:dyDescent="0.25">
      <c r="A5463" s="27">
        <v>1999</v>
      </c>
      <c r="B5463" s="27" t="s">
        <v>3267</v>
      </c>
      <c r="C5463" s="27" t="s">
        <v>2231</v>
      </c>
      <c r="D5463" s="27" t="s">
        <v>2792</v>
      </c>
      <c r="E5463" s="27" t="s">
        <v>2897</v>
      </c>
      <c r="F5463" s="28">
        <v>36237</v>
      </c>
      <c r="G5463" s="29">
        <v>0.47847222222222219</v>
      </c>
      <c r="H5463" s="28">
        <v>36237</v>
      </c>
      <c r="I5463" s="29">
        <v>0.60486111111111118</v>
      </c>
      <c r="J5463" s="27"/>
      <c r="K5463" s="27">
        <v>0.5</v>
      </c>
      <c r="L5463" s="27">
        <v>0</v>
      </c>
      <c r="M5463" s="27">
        <v>0.5</v>
      </c>
      <c r="N5463" s="27" t="s">
        <v>2211</v>
      </c>
      <c r="O5463" s="30">
        <v>201906937</v>
      </c>
      <c r="P5463" s="22"/>
      <c r="Q5463" s="22"/>
      <c r="R5463" s="16"/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9"/>
    </row>
    <row r="5464" spans="1:29" x14ac:dyDescent="0.25">
      <c r="A5464" s="27">
        <v>1999</v>
      </c>
      <c r="B5464" s="27" t="s">
        <v>3270</v>
      </c>
      <c r="C5464" s="27" t="s">
        <v>2231</v>
      </c>
      <c r="D5464" s="27" t="s">
        <v>2790</v>
      </c>
      <c r="E5464" s="27" t="s">
        <v>2925</v>
      </c>
      <c r="F5464" s="28">
        <v>36237</v>
      </c>
      <c r="G5464" s="29">
        <v>0.52083333333333337</v>
      </c>
      <c r="H5464" s="28">
        <v>36237</v>
      </c>
      <c r="I5464" s="29">
        <v>0.60069444444444442</v>
      </c>
      <c r="J5464" s="27"/>
      <c r="K5464" s="27">
        <v>0.15</v>
      </c>
      <c r="L5464" s="27">
        <v>0</v>
      </c>
      <c r="M5464" s="27">
        <v>0.15</v>
      </c>
      <c r="N5464" s="27" t="s">
        <v>2211</v>
      </c>
      <c r="O5464" s="30">
        <v>201908633</v>
      </c>
      <c r="P5464" s="22"/>
      <c r="Q5464" s="22"/>
      <c r="R5464" s="16"/>
      <c r="S5464" s="16"/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9"/>
    </row>
    <row r="5465" spans="1:29" x14ac:dyDescent="0.25">
      <c r="A5465" s="27">
        <v>1999</v>
      </c>
      <c r="B5465" s="27" t="s">
        <v>3268</v>
      </c>
      <c r="C5465" s="27" t="s">
        <v>2231</v>
      </c>
      <c r="D5465" s="27" t="s">
        <v>2792</v>
      </c>
      <c r="E5465" s="27" t="s">
        <v>3113</v>
      </c>
      <c r="F5465" s="28">
        <v>36237</v>
      </c>
      <c r="G5465" s="29">
        <v>0.57638888888888895</v>
      </c>
      <c r="H5465" s="28">
        <v>36237</v>
      </c>
      <c r="I5465" s="29">
        <v>0.60416666666666663</v>
      </c>
      <c r="J5465" s="27"/>
      <c r="K5465" s="27">
        <v>0.02</v>
      </c>
      <c r="L5465" s="27">
        <v>0.1</v>
      </c>
      <c r="M5465" s="27">
        <v>0.12</v>
      </c>
      <c r="N5465" s="27" t="s">
        <v>2211</v>
      </c>
      <c r="O5465" s="30">
        <v>201208089</v>
      </c>
      <c r="P5465" s="22"/>
      <c r="Q5465" s="22"/>
      <c r="R5465" s="16"/>
      <c r="S5465" s="16"/>
      <c r="T5465" s="16"/>
      <c r="U5465" s="16"/>
      <c r="V5465" s="16"/>
      <c r="W5465" s="16"/>
      <c r="X5465" s="16"/>
      <c r="Y5465" s="16"/>
      <c r="Z5465" s="16"/>
      <c r="AA5465" s="16"/>
      <c r="AB5465" s="16"/>
      <c r="AC5465" s="19"/>
    </row>
    <row r="5466" spans="1:29" x14ac:dyDescent="0.25">
      <c r="A5466" s="27">
        <v>1999</v>
      </c>
      <c r="B5466" s="27" t="s">
        <v>3269</v>
      </c>
      <c r="C5466" s="27" t="s">
        <v>2231</v>
      </c>
      <c r="D5466" s="27" t="s">
        <v>2796</v>
      </c>
      <c r="E5466" s="27" t="s">
        <v>2797</v>
      </c>
      <c r="F5466" s="28">
        <v>36237</v>
      </c>
      <c r="G5466" s="29">
        <v>0.66319444444444442</v>
      </c>
      <c r="H5466" s="28">
        <v>36237</v>
      </c>
      <c r="I5466" s="29">
        <v>0.71875</v>
      </c>
      <c r="J5466" s="27"/>
      <c r="K5466" s="27">
        <v>0.15</v>
      </c>
      <c r="L5466" s="27">
        <v>0.15</v>
      </c>
      <c r="M5466" s="27">
        <v>0.3</v>
      </c>
      <c r="N5466" s="27" t="s">
        <v>2211</v>
      </c>
      <c r="O5466" s="30">
        <v>201904908</v>
      </c>
      <c r="P5466" s="22"/>
      <c r="Q5466" s="22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  <c r="AB5466" s="16"/>
      <c r="AC5466" s="19"/>
    </row>
    <row r="5467" spans="1:29" x14ac:dyDescent="0.25">
      <c r="A5467" s="27">
        <v>1999</v>
      </c>
      <c r="B5467" s="27" t="s">
        <v>3207</v>
      </c>
      <c r="C5467" s="27" t="s">
        <v>2231</v>
      </c>
      <c r="D5467" s="27" t="s">
        <v>2792</v>
      </c>
      <c r="E5467" s="27" t="s">
        <v>801</v>
      </c>
      <c r="F5467" s="28">
        <v>36241</v>
      </c>
      <c r="G5467" s="29">
        <v>0.81041666666666667</v>
      </c>
      <c r="H5467" s="28">
        <v>36241</v>
      </c>
      <c r="I5467" s="29">
        <v>0.89097222222222217</v>
      </c>
      <c r="J5467" s="27"/>
      <c r="K5467" s="27">
        <v>0</v>
      </c>
      <c r="L5467" s="27">
        <v>1</v>
      </c>
      <c r="M5467" s="27">
        <v>1</v>
      </c>
      <c r="N5467" s="27" t="s">
        <v>2173</v>
      </c>
      <c r="O5467" s="30">
        <v>201808613</v>
      </c>
      <c r="P5467" s="22"/>
      <c r="Q5467" s="22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9"/>
    </row>
    <row r="5468" spans="1:29" x14ac:dyDescent="0.25">
      <c r="A5468" s="27">
        <v>1999</v>
      </c>
      <c r="B5468" s="27" t="s">
        <v>3265</v>
      </c>
      <c r="C5468" s="27" t="s">
        <v>2231</v>
      </c>
      <c r="D5468" s="27" t="s">
        <v>2885</v>
      </c>
      <c r="E5468" s="27" t="s">
        <v>3266</v>
      </c>
      <c r="F5468" s="28">
        <v>36242</v>
      </c>
      <c r="G5468" s="29">
        <v>0.64930555555555558</v>
      </c>
      <c r="H5468" s="28">
        <v>36243</v>
      </c>
      <c r="I5468" s="29">
        <v>0.37986111111111115</v>
      </c>
      <c r="J5468" s="27"/>
      <c r="K5468" s="27">
        <v>106</v>
      </c>
      <c r="L5468" s="27">
        <v>280</v>
      </c>
      <c r="M5468" s="27">
        <v>386</v>
      </c>
      <c r="N5468" s="27" t="s">
        <v>2211</v>
      </c>
      <c r="O5468" s="30">
        <v>201806757</v>
      </c>
      <c r="P5468" s="22"/>
      <c r="Q5468" s="22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9"/>
    </row>
    <row r="5469" spans="1:29" x14ac:dyDescent="0.25">
      <c r="A5469" s="27">
        <v>1999</v>
      </c>
      <c r="B5469" s="27" t="s">
        <v>3206</v>
      </c>
      <c r="C5469" s="27" t="s">
        <v>2231</v>
      </c>
      <c r="D5469" s="27" t="s">
        <v>2799</v>
      </c>
      <c r="E5469" s="27" t="s">
        <v>695</v>
      </c>
      <c r="F5469" s="28">
        <v>36256</v>
      </c>
      <c r="G5469" s="29">
        <v>0.47500000000000003</v>
      </c>
      <c r="H5469" s="28">
        <v>36256</v>
      </c>
      <c r="I5469" s="29">
        <v>0.52638888888888891</v>
      </c>
      <c r="J5469" s="27"/>
      <c r="K5469" s="27">
        <v>0.5</v>
      </c>
      <c r="L5469" s="27">
        <v>0</v>
      </c>
      <c r="M5469" s="27">
        <v>0.5</v>
      </c>
      <c r="N5469" s="27" t="s">
        <v>2173</v>
      </c>
      <c r="O5469" s="30">
        <v>202005209</v>
      </c>
      <c r="P5469" s="22"/>
      <c r="Q5469" s="22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  <c r="AB5469" s="16"/>
      <c r="AC5469" s="19"/>
    </row>
    <row r="5470" spans="1:29" x14ac:dyDescent="0.25">
      <c r="A5470" s="27">
        <v>1999</v>
      </c>
      <c r="B5470" s="27" t="s">
        <v>3205</v>
      </c>
      <c r="C5470" s="27" t="s">
        <v>2231</v>
      </c>
      <c r="D5470" s="27" t="s">
        <v>2799</v>
      </c>
      <c r="E5470" s="27" t="s">
        <v>695</v>
      </c>
      <c r="F5470" s="28">
        <v>36256</v>
      </c>
      <c r="G5470" s="29">
        <v>0.6694444444444444</v>
      </c>
      <c r="H5470" s="28">
        <v>36256</v>
      </c>
      <c r="I5470" s="29">
        <v>0.69166666666666676</v>
      </c>
      <c r="J5470" s="27"/>
      <c r="K5470" s="27">
        <v>0.02</v>
      </c>
      <c r="L5470" s="27">
        <v>0</v>
      </c>
      <c r="M5470" s="27">
        <v>0.02</v>
      </c>
      <c r="N5470" s="27" t="s">
        <v>2173</v>
      </c>
      <c r="O5470" s="30">
        <v>201707329</v>
      </c>
      <c r="P5470" s="22"/>
      <c r="Q5470" s="22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9"/>
    </row>
    <row r="5471" spans="1:29" x14ac:dyDescent="0.25">
      <c r="A5471" s="27">
        <v>1999</v>
      </c>
      <c r="B5471" s="27" t="s">
        <v>3204</v>
      </c>
      <c r="C5471" s="27" t="s">
        <v>2231</v>
      </c>
      <c r="D5471" s="27" t="s">
        <v>2790</v>
      </c>
      <c r="E5471" s="27" t="s">
        <v>2820</v>
      </c>
      <c r="F5471" s="28">
        <v>36258</v>
      </c>
      <c r="G5471" s="29">
        <v>0.65625</v>
      </c>
      <c r="H5471" s="28">
        <v>36258</v>
      </c>
      <c r="I5471" s="29">
        <v>0.73958333333333337</v>
      </c>
      <c r="J5471" s="27"/>
      <c r="K5471" s="27">
        <v>0.6</v>
      </c>
      <c r="L5471" s="27">
        <v>0</v>
      </c>
      <c r="M5471" s="27">
        <v>0.6</v>
      </c>
      <c r="N5471" s="27" t="s">
        <v>2173</v>
      </c>
      <c r="O5471" s="30">
        <v>202008862</v>
      </c>
      <c r="P5471" s="22"/>
      <c r="Q5471" s="22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9"/>
    </row>
    <row r="5472" spans="1:29" x14ac:dyDescent="0.25">
      <c r="A5472" s="27">
        <v>1999</v>
      </c>
      <c r="B5472" s="27" t="s">
        <v>3692</v>
      </c>
      <c r="C5472" s="27" t="s">
        <v>3569</v>
      </c>
      <c r="D5472" s="27" t="s">
        <v>3693</v>
      </c>
      <c r="E5472" s="27" t="s">
        <v>748</v>
      </c>
      <c r="F5472" s="28">
        <v>36258</v>
      </c>
      <c r="G5472" s="29">
        <v>0.73055555555555562</v>
      </c>
      <c r="H5472" s="28">
        <v>36258</v>
      </c>
      <c r="I5472" s="29">
        <v>0.76736111111111116</v>
      </c>
      <c r="J5472" s="27" t="s">
        <v>889</v>
      </c>
      <c r="K5472" s="27">
        <v>0.01</v>
      </c>
      <c r="L5472" s="27">
        <v>0</v>
      </c>
      <c r="M5472" s="27">
        <v>0.01</v>
      </c>
      <c r="N5472" s="27" t="s">
        <v>882</v>
      </c>
      <c r="O5472" s="30">
        <v>202102702</v>
      </c>
      <c r="P5472" s="22"/>
      <c r="Q5472" s="22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9"/>
    </row>
    <row r="5473" spans="1:29" x14ac:dyDescent="0.25">
      <c r="A5473" s="27">
        <v>1999</v>
      </c>
      <c r="B5473" s="27" t="s">
        <v>3203</v>
      </c>
      <c r="C5473" s="27" t="s">
        <v>2231</v>
      </c>
      <c r="D5473" s="27" t="s">
        <v>2790</v>
      </c>
      <c r="E5473" s="27" t="s">
        <v>2925</v>
      </c>
      <c r="F5473" s="28">
        <v>36261</v>
      </c>
      <c r="G5473" s="29">
        <v>0.71805555555555556</v>
      </c>
      <c r="H5473" s="28">
        <v>36261</v>
      </c>
      <c r="I5473" s="29">
        <v>0.75347222222222221</v>
      </c>
      <c r="J5473" s="27"/>
      <c r="K5473" s="27">
        <v>0.12</v>
      </c>
      <c r="L5473" s="27">
        <v>0</v>
      </c>
      <c r="M5473" s="27">
        <v>0.12</v>
      </c>
      <c r="N5473" s="27" t="s">
        <v>2173</v>
      </c>
      <c r="O5473" s="30">
        <v>201706956</v>
      </c>
      <c r="P5473" s="22"/>
      <c r="Q5473" s="22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9"/>
    </row>
    <row r="5474" spans="1:29" x14ac:dyDescent="0.25">
      <c r="A5474" s="27">
        <v>1999</v>
      </c>
      <c r="B5474" s="27" t="s">
        <v>3202</v>
      </c>
      <c r="C5474" s="27" t="s">
        <v>2231</v>
      </c>
      <c r="D5474" s="27" t="s">
        <v>2790</v>
      </c>
      <c r="E5474" s="27" t="s">
        <v>2790</v>
      </c>
      <c r="F5474" s="28">
        <v>36262</v>
      </c>
      <c r="G5474" s="29">
        <v>0.60486111111111118</v>
      </c>
      <c r="H5474" s="28">
        <v>36262</v>
      </c>
      <c r="I5474" s="29">
        <v>0.76944444444444438</v>
      </c>
      <c r="J5474" s="27"/>
      <c r="K5474" s="27">
        <v>0</v>
      </c>
      <c r="L5474" s="27">
        <v>1.5</v>
      </c>
      <c r="M5474" s="27">
        <v>1.5</v>
      </c>
      <c r="N5474" s="27" t="s">
        <v>2173</v>
      </c>
      <c r="O5474" s="30">
        <v>201504403</v>
      </c>
      <c r="P5474" s="22"/>
      <c r="Q5474" s="22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9"/>
    </row>
    <row r="5475" spans="1:29" x14ac:dyDescent="0.25">
      <c r="A5475" s="27">
        <v>1999</v>
      </c>
      <c r="B5475" s="27" t="s">
        <v>3288</v>
      </c>
      <c r="C5475" s="27" t="s">
        <v>2231</v>
      </c>
      <c r="D5475" s="27" t="s">
        <v>3037</v>
      </c>
      <c r="E5475" s="27" t="s">
        <v>3289</v>
      </c>
      <c r="F5475" s="28">
        <v>36263</v>
      </c>
      <c r="G5475" s="29">
        <v>0.7104166666666667</v>
      </c>
      <c r="H5475" s="28">
        <v>36263</v>
      </c>
      <c r="I5475" s="29">
        <v>0.77361111111111114</v>
      </c>
      <c r="J5475" s="27" t="s">
        <v>889</v>
      </c>
      <c r="K5475" s="27">
        <v>0</v>
      </c>
      <c r="L5475" s="27">
        <v>0.01</v>
      </c>
      <c r="M5475" s="27">
        <v>0.01</v>
      </c>
      <c r="N5475" s="27" t="s">
        <v>882</v>
      </c>
      <c r="O5475" s="30">
        <v>201704003</v>
      </c>
      <c r="P5475" s="22"/>
      <c r="Q5475" s="22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  <c r="AB5475" s="16"/>
      <c r="AC5475" s="19"/>
    </row>
    <row r="5476" spans="1:29" x14ac:dyDescent="0.25">
      <c r="A5476" s="27">
        <v>1999</v>
      </c>
      <c r="B5476" s="27" t="s">
        <v>3201</v>
      </c>
      <c r="C5476" s="27" t="s">
        <v>2231</v>
      </c>
      <c r="D5476" s="27" t="s">
        <v>2790</v>
      </c>
      <c r="E5476" s="27" t="s">
        <v>2817</v>
      </c>
      <c r="F5476" s="28">
        <v>36264</v>
      </c>
      <c r="G5476" s="29">
        <v>0.82291666666666663</v>
      </c>
      <c r="H5476" s="28">
        <v>36264</v>
      </c>
      <c r="I5476" s="29">
        <v>0.86875000000000002</v>
      </c>
      <c r="J5476" s="27"/>
      <c r="K5476" s="27">
        <v>2.5000000000000001E-2</v>
      </c>
      <c r="L5476" s="27">
        <v>0</v>
      </c>
      <c r="M5476" s="27">
        <v>2.5000000000000001E-2</v>
      </c>
      <c r="N5476" s="27" t="s">
        <v>2173</v>
      </c>
      <c r="O5476" s="30">
        <v>201907089</v>
      </c>
      <c r="P5476" s="22"/>
      <c r="Q5476" s="22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  <c r="AB5476" s="16"/>
      <c r="AC5476" s="19"/>
    </row>
    <row r="5477" spans="1:29" x14ac:dyDescent="0.25">
      <c r="A5477" s="27">
        <v>1999</v>
      </c>
      <c r="B5477" s="27" t="s">
        <v>3263</v>
      </c>
      <c r="C5477" s="27" t="s">
        <v>2231</v>
      </c>
      <c r="D5477" s="27" t="s">
        <v>2809</v>
      </c>
      <c r="E5477" s="27" t="s">
        <v>3264</v>
      </c>
      <c r="F5477" s="28">
        <v>36265</v>
      </c>
      <c r="G5477" s="29">
        <v>0.61111111111111105</v>
      </c>
      <c r="H5477" s="28">
        <v>36265</v>
      </c>
      <c r="I5477" s="29">
        <v>0.67708333333333337</v>
      </c>
      <c r="J5477" s="27"/>
      <c r="K5477" s="27">
        <v>0.03</v>
      </c>
      <c r="L5477" s="27">
        <v>0</v>
      </c>
      <c r="M5477" s="27">
        <v>0.03</v>
      </c>
      <c r="N5477" s="27" t="s">
        <v>2211</v>
      </c>
      <c r="O5477" s="30">
        <v>202005330</v>
      </c>
      <c r="P5477" s="22"/>
      <c r="Q5477" s="22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  <c r="AB5477" s="16"/>
      <c r="AC5477" s="19"/>
    </row>
    <row r="5478" spans="1:29" x14ac:dyDescent="0.25">
      <c r="A5478" s="27">
        <v>1999</v>
      </c>
      <c r="B5478" s="27" t="s">
        <v>3064</v>
      </c>
      <c r="C5478" s="27" t="s">
        <v>2231</v>
      </c>
      <c r="D5478" s="27" t="s">
        <v>2792</v>
      </c>
      <c r="E5478" s="27" t="s">
        <v>801</v>
      </c>
      <c r="F5478" s="28">
        <v>36291</v>
      </c>
      <c r="G5478" s="29">
        <v>0.7895833333333333</v>
      </c>
      <c r="H5478" s="28">
        <v>36291</v>
      </c>
      <c r="I5478" s="29">
        <v>0.87152777777777779</v>
      </c>
      <c r="J5478" s="27"/>
      <c r="K5478" s="27">
        <v>0.15</v>
      </c>
      <c r="L5478" s="27">
        <v>0</v>
      </c>
      <c r="M5478" s="27">
        <v>0.15</v>
      </c>
      <c r="N5478" s="27" t="s">
        <v>2173</v>
      </c>
      <c r="O5478" s="30">
        <v>202006670</v>
      </c>
      <c r="P5478" s="22"/>
      <c r="Q5478" s="22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  <c r="AB5478" s="16"/>
      <c r="AC5478" s="19"/>
    </row>
    <row r="5479" spans="1:29" x14ac:dyDescent="0.25">
      <c r="A5479" s="27">
        <v>1999</v>
      </c>
      <c r="B5479" s="27" t="s">
        <v>2998</v>
      </c>
      <c r="C5479" s="27" t="s">
        <v>2231</v>
      </c>
      <c r="D5479" s="27" t="s">
        <v>2792</v>
      </c>
      <c r="E5479" s="27" t="s">
        <v>2807</v>
      </c>
      <c r="F5479" s="28">
        <v>36302</v>
      </c>
      <c r="G5479" s="29">
        <v>0.69791666666666663</v>
      </c>
      <c r="H5479" s="28">
        <v>36302</v>
      </c>
      <c r="I5479" s="29">
        <v>0.74722222222222223</v>
      </c>
      <c r="J5479" s="27"/>
      <c r="K5479" s="27">
        <v>0</v>
      </c>
      <c r="L5479" s="27">
        <v>0.02</v>
      </c>
      <c r="M5479" s="27">
        <v>0.02</v>
      </c>
      <c r="N5479" s="27" t="s">
        <v>2173</v>
      </c>
      <c r="O5479" s="30">
        <v>202103369</v>
      </c>
      <c r="P5479" s="22"/>
      <c r="Q5479" s="22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9"/>
    </row>
    <row r="5480" spans="1:29" x14ac:dyDescent="0.25">
      <c r="A5480" s="27">
        <v>1999</v>
      </c>
      <c r="B5480" s="27" t="s">
        <v>2992</v>
      </c>
      <c r="C5480" s="27" t="s">
        <v>2231</v>
      </c>
      <c r="D5480" s="27" t="s">
        <v>2861</v>
      </c>
      <c r="E5480" s="27" t="s">
        <v>2864</v>
      </c>
      <c r="F5480" s="28">
        <v>36312</v>
      </c>
      <c r="G5480" s="29">
        <v>0.92708333333333337</v>
      </c>
      <c r="H5480" s="28">
        <v>36312</v>
      </c>
      <c r="I5480" s="29">
        <v>0.99305555555555547</v>
      </c>
      <c r="J5480" s="27"/>
      <c r="K5480" s="27">
        <v>0.1</v>
      </c>
      <c r="L5480" s="27">
        <v>0.1</v>
      </c>
      <c r="M5480" s="27">
        <v>0.2</v>
      </c>
      <c r="N5480" s="27" t="s">
        <v>2173</v>
      </c>
      <c r="O5480" s="30">
        <v>201605380</v>
      </c>
      <c r="P5480" s="22"/>
      <c r="Q5480" s="22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9"/>
    </row>
    <row r="5481" spans="1:29" x14ac:dyDescent="0.25">
      <c r="A5481" s="27">
        <v>1999</v>
      </c>
      <c r="B5481" s="27" t="s">
        <v>2788</v>
      </c>
      <c r="C5481" s="27" t="s">
        <v>2231</v>
      </c>
      <c r="D5481" s="27" t="s">
        <v>2809</v>
      </c>
      <c r="E5481" s="27" t="s">
        <v>2835</v>
      </c>
      <c r="F5481" s="28">
        <v>36317</v>
      </c>
      <c r="G5481" s="29">
        <v>0.99791666666666667</v>
      </c>
      <c r="H5481" s="28">
        <v>36318</v>
      </c>
      <c r="I5481" s="29">
        <v>4.3055555555555562E-2</v>
      </c>
      <c r="J5481" s="27"/>
      <c r="K5481" s="27">
        <v>0</v>
      </c>
      <c r="L5481" s="27">
        <v>2.5000000000000001E-2</v>
      </c>
      <c r="M5481" s="27">
        <v>2.5000000000000001E-2</v>
      </c>
      <c r="N5481" s="27" t="s">
        <v>2173</v>
      </c>
      <c r="O5481" s="30">
        <v>201806627</v>
      </c>
      <c r="P5481" s="22"/>
      <c r="Q5481" s="22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  <c r="AB5481" s="16"/>
      <c r="AC5481" s="19"/>
    </row>
    <row r="5482" spans="1:29" x14ac:dyDescent="0.25">
      <c r="A5482" s="27">
        <v>1999</v>
      </c>
      <c r="B5482" s="27" t="s">
        <v>3200</v>
      </c>
      <c r="C5482" s="27" t="s">
        <v>2231</v>
      </c>
      <c r="D5482" s="27" t="s">
        <v>2809</v>
      </c>
      <c r="E5482" s="27" t="s">
        <v>2835</v>
      </c>
      <c r="F5482" s="28">
        <v>36322</v>
      </c>
      <c r="G5482" s="29">
        <v>0.74791666666666667</v>
      </c>
      <c r="H5482" s="28">
        <v>36322</v>
      </c>
      <c r="I5482" s="29">
        <v>0.84375</v>
      </c>
      <c r="J5482" s="27"/>
      <c r="K5482" s="27">
        <v>0.8</v>
      </c>
      <c r="L5482" s="27">
        <v>0</v>
      </c>
      <c r="M5482" s="27">
        <v>0.8</v>
      </c>
      <c r="N5482" s="27" t="s">
        <v>2173</v>
      </c>
      <c r="O5482" s="30">
        <v>201307032</v>
      </c>
      <c r="P5482" s="22"/>
      <c r="Q5482" s="22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9"/>
    </row>
    <row r="5483" spans="1:29" x14ac:dyDescent="0.25">
      <c r="A5483" s="27">
        <v>1999</v>
      </c>
      <c r="B5483" s="27" t="s">
        <v>3262</v>
      </c>
      <c r="C5483" s="27" t="s">
        <v>2231</v>
      </c>
      <c r="D5483" s="27" t="s">
        <v>2799</v>
      </c>
      <c r="E5483" s="27" t="s">
        <v>3018</v>
      </c>
      <c r="F5483" s="28">
        <v>36322</v>
      </c>
      <c r="G5483" s="29">
        <v>0.77777777777777779</v>
      </c>
      <c r="H5483" s="28">
        <v>36322</v>
      </c>
      <c r="I5483" s="29">
        <v>0.83124999999999993</v>
      </c>
      <c r="J5483" s="27"/>
      <c r="K5483" s="27">
        <v>0.08</v>
      </c>
      <c r="L5483" s="27">
        <v>0.08</v>
      </c>
      <c r="M5483" s="27">
        <v>0.16</v>
      </c>
      <c r="N5483" s="27" t="s">
        <v>2211</v>
      </c>
      <c r="O5483" s="30">
        <v>201608611</v>
      </c>
      <c r="P5483" s="22"/>
      <c r="Q5483" s="22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9"/>
    </row>
    <row r="5484" spans="1:29" x14ac:dyDescent="0.25">
      <c r="A5484" s="27">
        <v>1999</v>
      </c>
      <c r="B5484" s="27" t="s">
        <v>3199</v>
      </c>
      <c r="C5484" s="27" t="s">
        <v>2231</v>
      </c>
      <c r="D5484" s="27" t="s">
        <v>2846</v>
      </c>
      <c r="E5484" s="27" t="s">
        <v>2871</v>
      </c>
      <c r="F5484" s="28">
        <v>36324</v>
      </c>
      <c r="G5484" s="29">
        <v>0.77430555555555547</v>
      </c>
      <c r="H5484" s="28">
        <v>36324</v>
      </c>
      <c r="I5484" s="29">
        <v>0.81944444444444453</v>
      </c>
      <c r="J5484" s="27"/>
      <c r="K5484" s="27">
        <v>1.7450000000000001</v>
      </c>
      <c r="L5484" s="27">
        <v>0</v>
      </c>
      <c r="M5484" s="27">
        <v>1.7450000000000001</v>
      </c>
      <c r="N5484" s="27" t="s">
        <v>2173</v>
      </c>
      <c r="O5484" s="30">
        <v>201705206</v>
      </c>
      <c r="P5484" s="22"/>
      <c r="Q5484" s="22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9"/>
    </row>
    <row r="5485" spans="1:29" x14ac:dyDescent="0.25">
      <c r="A5485" s="27">
        <v>1999</v>
      </c>
      <c r="B5485" s="27" t="s">
        <v>3198</v>
      </c>
      <c r="C5485" s="27" t="s">
        <v>2231</v>
      </c>
      <c r="D5485" s="27" t="s">
        <v>2805</v>
      </c>
      <c r="E5485" s="27" t="s">
        <v>2858</v>
      </c>
      <c r="F5485" s="28">
        <v>36327</v>
      </c>
      <c r="G5485" s="29">
        <v>0.48055555555555557</v>
      </c>
      <c r="H5485" s="28">
        <v>36327</v>
      </c>
      <c r="I5485" s="29">
        <v>0.69791666666666663</v>
      </c>
      <c r="J5485" s="27"/>
      <c r="K5485" s="27">
        <v>0</v>
      </c>
      <c r="L5485" s="27">
        <v>0.5</v>
      </c>
      <c r="M5485" s="27">
        <v>0.5</v>
      </c>
      <c r="N5485" s="27" t="s">
        <v>2173</v>
      </c>
      <c r="O5485" s="30">
        <v>201708809</v>
      </c>
      <c r="P5485" s="22"/>
      <c r="Q5485" s="22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9"/>
    </row>
    <row r="5486" spans="1:29" x14ac:dyDescent="0.25">
      <c r="A5486" s="27">
        <v>1999</v>
      </c>
      <c r="B5486" s="27" t="s">
        <v>2988</v>
      </c>
      <c r="C5486" s="27" t="s">
        <v>2231</v>
      </c>
      <c r="D5486" s="27" t="s">
        <v>2846</v>
      </c>
      <c r="E5486" s="27" t="s">
        <v>3081</v>
      </c>
      <c r="F5486" s="28">
        <v>36327</v>
      </c>
      <c r="G5486" s="29">
        <v>0.85416666666666663</v>
      </c>
      <c r="H5486" s="28">
        <v>36327</v>
      </c>
      <c r="I5486" s="29">
        <v>0.89930555555555547</v>
      </c>
      <c r="J5486" s="27" t="s">
        <v>889</v>
      </c>
      <c r="K5486" s="27">
        <v>0</v>
      </c>
      <c r="L5486" s="27">
        <v>0.01</v>
      </c>
      <c r="M5486" s="27">
        <v>0.01</v>
      </c>
      <c r="N5486" s="27" t="s">
        <v>882</v>
      </c>
      <c r="O5486" s="30">
        <v>202004374</v>
      </c>
      <c r="P5486" s="22"/>
      <c r="Q5486" s="22"/>
      <c r="R5486" s="16"/>
      <c r="S5486" s="16"/>
      <c r="T5486" s="16"/>
      <c r="U5486" s="16"/>
      <c r="V5486" s="16"/>
      <c r="W5486" s="16"/>
      <c r="X5486" s="16"/>
      <c r="Y5486" s="16"/>
      <c r="Z5486" s="16"/>
      <c r="AA5486" s="16"/>
      <c r="AB5486" s="16"/>
      <c r="AC5486" s="19"/>
    </row>
    <row r="5487" spans="1:29" x14ac:dyDescent="0.25">
      <c r="A5487" s="27">
        <v>1999</v>
      </c>
      <c r="B5487" s="27" t="s">
        <v>2988</v>
      </c>
      <c r="C5487" s="27" t="s">
        <v>2231</v>
      </c>
      <c r="D5487" s="27" t="s">
        <v>2846</v>
      </c>
      <c r="E5487" s="27" t="s">
        <v>3081</v>
      </c>
      <c r="F5487" s="28">
        <v>36327</v>
      </c>
      <c r="G5487" s="29">
        <v>0.92291666666666661</v>
      </c>
      <c r="H5487" s="28">
        <v>36327</v>
      </c>
      <c r="I5487" s="29">
        <v>0.96875</v>
      </c>
      <c r="J5487" s="27" t="s">
        <v>889</v>
      </c>
      <c r="K5487" s="27">
        <v>0</v>
      </c>
      <c r="L5487" s="27">
        <v>0.01</v>
      </c>
      <c r="M5487" s="27">
        <v>0.01</v>
      </c>
      <c r="N5487" s="27" t="s">
        <v>882</v>
      </c>
      <c r="O5487" s="30">
        <v>202005418</v>
      </c>
      <c r="P5487" s="22"/>
      <c r="Q5487" s="22"/>
      <c r="R5487" s="16"/>
      <c r="S5487" s="16"/>
      <c r="T5487" s="16"/>
      <c r="U5487" s="16"/>
      <c r="V5487" s="16"/>
      <c r="W5487" s="16"/>
      <c r="X5487" s="16"/>
      <c r="Y5487" s="16"/>
      <c r="Z5487" s="16"/>
      <c r="AA5487" s="16"/>
      <c r="AB5487" s="16"/>
      <c r="AC5487" s="19"/>
    </row>
    <row r="5488" spans="1:29" x14ac:dyDescent="0.25">
      <c r="A5488" s="27">
        <v>1999</v>
      </c>
      <c r="B5488" s="27" t="s">
        <v>2988</v>
      </c>
      <c r="C5488" s="27" t="s">
        <v>2231</v>
      </c>
      <c r="D5488" s="27" t="s">
        <v>2846</v>
      </c>
      <c r="E5488" s="27" t="s">
        <v>3081</v>
      </c>
      <c r="F5488" s="28">
        <v>36328</v>
      </c>
      <c r="G5488" s="29">
        <v>0.73958333333333337</v>
      </c>
      <c r="H5488" s="28">
        <v>36328</v>
      </c>
      <c r="I5488" s="29">
        <v>0.77430555555555547</v>
      </c>
      <c r="J5488" s="27" t="s">
        <v>889</v>
      </c>
      <c r="K5488" s="27">
        <v>0</v>
      </c>
      <c r="L5488" s="27">
        <v>0.03</v>
      </c>
      <c r="M5488" s="27">
        <v>0.03</v>
      </c>
      <c r="N5488" s="27" t="s">
        <v>882</v>
      </c>
      <c r="O5488" s="30">
        <v>202009533</v>
      </c>
      <c r="P5488" s="22"/>
      <c r="Q5488" s="22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9"/>
    </row>
    <row r="5489" spans="1:29" x14ac:dyDescent="0.25">
      <c r="A5489" s="27">
        <v>1999</v>
      </c>
      <c r="B5489" s="27" t="s">
        <v>3196</v>
      </c>
      <c r="C5489" s="27" t="s">
        <v>2231</v>
      </c>
      <c r="D5489" s="27" t="s">
        <v>2799</v>
      </c>
      <c r="E5489" s="27" t="s">
        <v>2799</v>
      </c>
      <c r="F5489" s="28">
        <v>36330</v>
      </c>
      <c r="G5489" s="29">
        <v>0.62083333333333335</v>
      </c>
      <c r="H5489" s="28">
        <v>36331</v>
      </c>
      <c r="I5489" s="29">
        <v>0.84652777777777777</v>
      </c>
      <c r="J5489" s="27"/>
      <c r="K5489" s="27">
        <v>8.8000000000000007</v>
      </c>
      <c r="L5489" s="27">
        <v>4.5</v>
      </c>
      <c r="M5489" s="27">
        <v>13.3</v>
      </c>
      <c r="N5489" s="27" t="s">
        <v>2173</v>
      </c>
      <c r="O5489" s="30">
        <v>200304815</v>
      </c>
      <c r="P5489" s="22"/>
      <c r="Q5489" s="22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9"/>
    </row>
    <row r="5490" spans="1:29" x14ac:dyDescent="0.25">
      <c r="A5490" s="27">
        <v>1999</v>
      </c>
      <c r="B5490" s="27" t="s">
        <v>3197</v>
      </c>
      <c r="C5490" s="27" t="s">
        <v>2231</v>
      </c>
      <c r="D5490" s="27" t="s">
        <v>2790</v>
      </c>
      <c r="E5490" s="27" t="s">
        <v>3166</v>
      </c>
      <c r="F5490" s="28">
        <v>36330</v>
      </c>
      <c r="G5490" s="29">
        <v>0.63680555555555551</v>
      </c>
      <c r="H5490" s="28">
        <v>36330</v>
      </c>
      <c r="I5490" s="29">
        <v>0.6743055555555556</v>
      </c>
      <c r="J5490" s="27"/>
      <c r="K5490" s="27">
        <v>0</v>
      </c>
      <c r="L5490" s="27">
        <v>0.01</v>
      </c>
      <c r="M5490" s="27">
        <v>0.01</v>
      </c>
      <c r="N5490" s="27" t="s">
        <v>2173</v>
      </c>
      <c r="O5490" s="30">
        <v>202007516</v>
      </c>
      <c r="P5490" s="22"/>
      <c r="Q5490" s="22"/>
      <c r="R5490" s="16"/>
      <c r="S5490" s="16"/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9"/>
    </row>
    <row r="5491" spans="1:29" x14ac:dyDescent="0.25">
      <c r="A5491" s="27">
        <v>1999</v>
      </c>
      <c r="B5491" s="27" t="s">
        <v>3287</v>
      </c>
      <c r="C5491" s="27" t="s">
        <v>2231</v>
      </c>
      <c r="D5491" s="27" t="s">
        <v>2827</v>
      </c>
      <c r="E5491" s="27" t="s">
        <v>2827</v>
      </c>
      <c r="F5491" s="28">
        <v>36330</v>
      </c>
      <c r="G5491" s="29">
        <v>0.72222222222222221</v>
      </c>
      <c r="H5491" s="28">
        <v>36330</v>
      </c>
      <c r="I5491" s="29">
        <v>0.79305555555555562</v>
      </c>
      <c r="J5491" s="27" t="s">
        <v>889</v>
      </c>
      <c r="K5491" s="27">
        <v>0.2</v>
      </c>
      <c r="L5491" s="27">
        <v>0</v>
      </c>
      <c r="M5491" s="27">
        <v>0.2</v>
      </c>
      <c r="N5491" s="27" t="s">
        <v>882</v>
      </c>
      <c r="O5491" s="30">
        <v>201905831</v>
      </c>
      <c r="P5491" s="22"/>
      <c r="Q5491" s="22"/>
      <c r="R5491" s="16"/>
      <c r="S5491" s="16"/>
      <c r="T5491" s="16"/>
      <c r="U5491" s="16"/>
      <c r="V5491" s="16"/>
      <c r="W5491" s="16"/>
      <c r="X5491" s="16"/>
      <c r="Y5491" s="16"/>
      <c r="Z5491" s="16"/>
      <c r="AA5491" s="16"/>
      <c r="AB5491" s="16"/>
      <c r="AC5491" s="19"/>
    </row>
    <row r="5492" spans="1:29" x14ac:dyDescent="0.25">
      <c r="A5492" s="27">
        <v>1999</v>
      </c>
      <c r="B5492" s="27" t="s">
        <v>3054</v>
      </c>
      <c r="C5492" s="27" t="s">
        <v>2231</v>
      </c>
      <c r="D5492" s="27" t="s">
        <v>2861</v>
      </c>
      <c r="E5492" s="27" t="s">
        <v>2862</v>
      </c>
      <c r="F5492" s="28">
        <v>36330</v>
      </c>
      <c r="G5492" s="29">
        <v>0.73263888888888884</v>
      </c>
      <c r="H5492" s="28">
        <v>36330</v>
      </c>
      <c r="I5492" s="29">
        <v>0.86319444444444438</v>
      </c>
      <c r="J5492" s="27"/>
      <c r="K5492" s="27">
        <v>0.2</v>
      </c>
      <c r="L5492" s="27">
        <v>0.05</v>
      </c>
      <c r="M5492" s="27">
        <v>0.25</v>
      </c>
      <c r="N5492" s="27" t="s">
        <v>2211</v>
      </c>
      <c r="O5492" s="30">
        <v>202102714</v>
      </c>
      <c r="P5492" s="22"/>
      <c r="Q5492" s="22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6"/>
      <c r="AC5492" s="19"/>
    </row>
    <row r="5493" spans="1:29" x14ac:dyDescent="0.25">
      <c r="A5493" s="27">
        <v>1999</v>
      </c>
      <c r="B5493" s="27" t="s">
        <v>3194</v>
      </c>
      <c r="C5493" s="27" t="s">
        <v>2231</v>
      </c>
      <c r="D5493" s="27" t="s">
        <v>2805</v>
      </c>
      <c r="E5493" s="27" t="s">
        <v>2858</v>
      </c>
      <c r="F5493" s="28">
        <v>36331</v>
      </c>
      <c r="G5493" s="29">
        <v>8.3333333333333329E-2</v>
      </c>
      <c r="H5493" s="28">
        <v>36331</v>
      </c>
      <c r="I5493" s="29">
        <v>0.1423611111111111</v>
      </c>
      <c r="J5493" s="27"/>
      <c r="K5493" s="27">
        <v>0.03</v>
      </c>
      <c r="L5493" s="27">
        <v>0</v>
      </c>
      <c r="M5493" s="27">
        <v>0.03</v>
      </c>
      <c r="N5493" s="27" t="s">
        <v>2173</v>
      </c>
      <c r="O5493" s="30">
        <v>202103636</v>
      </c>
      <c r="P5493" s="22"/>
      <c r="Q5493" s="22"/>
      <c r="R5493" s="16"/>
      <c r="S5493" s="16"/>
      <c r="T5493" s="16"/>
      <c r="U5493" s="16"/>
      <c r="V5493" s="16"/>
      <c r="W5493" s="16"/>
      <c r="X5493" s="16"/>
      <c r="Y5493" s="16"/>
      <c r="Z5493" s="16"/>
      <c r="AA5493" s="16"/>
      <c r="AB5493" s="16"/>
      <c r="AC5493" s="19"/>
    </row>
    <row r="5494" spans="1:29" x14ac:dyDescent="0.25">
      <c r="A5494" s="27">
        <v>1999</v>
      </c>
      <c r="B5494" s="27" t="s">
        <v>3093</v>
      </c>
      <c r="C5494" s="27" t="s">
        <v>2231</v>
      </c>
      <c r="D5494" s="27" t="s">
        <v>742</v>
      </c>
      <c r="E5494" s="27" t="s">
        <v>3086</v>
      </c>
      <c r="F5494" s="28">
        <v>36331</v>
      </c>
      <c r="G5494" s="29">
        <v>0.80208333333333337</v>
      </c>
      <c r="H5494" s="28">
        <v>36331</v>
      </c>
      <c r="I5494" s="29">
        <v>0.88541666666666663</v>
      </c>
      <c r="J5494" s="27"/>
      <c r="K5494" s="27">
        <v>0.25</v>
      </c>
      <c r="L5494" s="27">
        <v>0</v>
      </c>
      <c r="M5494" s="27">
        <v>0.25</v>
      </c>
      <c r="N5494" s="27" t="s">
        <v>2163</v>
      </c>
      <c r="O5494" s="30">
        <v>201605976</v>
      </c>
      <c r="P5494" s="22"/>
      <c r="Q5494" s="22"/>
      <c r="R5494" s="16"/>
      <c r="S5494" s="16"/>
      <c r="T5494" s="16"/>
      <c r="U5494" s="16"/>
      <c r="V5494" s="16"/>
      <c r="W5494" s="16"/>
      <c r="X5494" s="16"/>
      <c r="Y5494" s="16"/>
      <c r="Z5494" s="16"/>
      <c r="AA5494" s="16"/>
      <c r="AB5494" s="16"/>
      <c r="AC5494" s="19"/>
    </row>
    <row r="5495" spans="1:29" x14ac:dyDescent="0.25">
      <c r="A5495" s="27">
        <v>1999</v>
      </c>
      <c r="B5495" s="27" t="s">
        <v>3195</v>
      </c>
      <c r="C5495" s="27" t="s">
        <v>2231</v>
      </c>
      <c r="D5495" s="27" t="s">
        <v>2799</v>
      </c>
      <c r="E5495" s="27" t="s">
        <v>2799</v>
      </c>
      <c r="F5495" s="28">
        <v>36331</v>
      </c>
      <c r="G5495" s="29">
        <v>0.8354166666666667</v>
      </c>
      <c r="H5495" s="28">
        <v>36331</v>
      </c>
      <c r="I5495" s="29">
        <v>0.89930555555555547</v>
      </c>
      <c r="J5495" s="27"/>
      <c r="K5495" s="27">
        <v>0.25</v>
      </c>
      <c r="L5495" s="27">
        <v>0</v>
      </c>
      <c r="M5495" s="27">
        <v>0.25</v>
      </c>
      <c r="N5495" s="27" t="s">
        <v>2173</v>
      </c>
      <c r="O5495" s="30">
        <v>201907455</v>
      </c>
      <c r="P5495" s="22"/>
      <c r="Q5495" s="22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9"/>
    </row>
    <row r="5496" spans="1:29" x14ac:dyDescent="0.25">
      <c r="A5496" s="27">
        <v>1999</v>
      </c>
      <c r="B5496" s="27" t="s">
        <v>3193</v>
      </c>
      <c r="C5496" s="27" t="s">
        <v>2231</v>
      </c>
      <c r="D5496" s="27" t="s">
        <v>2792</v>
      </c>
      <c r="E5496" s="27" t="s">
        <v>2916</v>
      </c>
      <c r="F5496" s="28">
        <v>36332</v>
      </c>
      <c r="G5496" s="29">
        <v>3.125E-2</v>
      </c>
      <c r="H5496" s="28">
        <v>36332</v>
      </c>
      <c r="I5496" s="29">
        <v>7.0833333333333331E-2</v>
      </c>
      <c r="J5496" s="27"/>
      <c r="K5496" s="27">
        <v>0</v>
      </c>
      <c r="L5496" s="27">
        <v>0.01</v>
      </c>
      <c r="M5496" s="27">
        <v>0.01</v>
      </c>
      <c r="N5496" s="27" t="s">
        <v>2173</v>
      </c>
      <c r="O5496" s="30">
        <v>202002811</v>
      </c>
      <c r="P5496" s="22"/>
      <c r="Q5496" s="22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9"/>
    </row>
    <row r="5497" spans="1:29" x14ac:dyDescent="0.25">
      <c r="A5497" s="27">
        <v>1999</v>
      </c>
      <c r="B5497" s="27" t="s">
        <v>3192</v>
      </c>
      <c r="C5497" s="27" t="s">
        <v>2231</v>
      </c>
      <c r="D5497" s="27" t="s">
        <v>2809</v>
      </c>
      <c r="E5497" s="27" t="s">
        <v>2810</v>
      </c>
      <c r="F5497" s="28">
        <v>36332</v>
      </c>
      <c r="G5497" s="29">
        <v>0.56944444444444442</v>
      </c>
      <c r="H5497" s="28">
        <v>36332</v>
      </c>
      <c r="I5497" s="29">
        <v>0.60347222222222219</v>
      </c>
      <c r="J5497" s="27"/>
      <c r="K5497" s="27">
        <v>0</v>
      </c>
      <c r="L5497" s="27">
        <v>0.01</v>
      </c>
      <c r="M5497" s="27">
        <v>0.01</v>
      </c>
      <c r="N5497" s="27" t="s">
        <v>2173</v>
      </c>
      <c r="O5497" s="30">
        <v>202005208</v>
      </c>
      <c r="P5497" s="22"/>
      <c r="Q5497" s="22"/>
      <c r="R5497" s="16"/>
      <c r="S5497" s="16"/>
      <c r="T5497" s="16"/>
      <c r="U5497" s="16"/>
      <c r="V5497" s="16"/>
      <c r="W5497" s="16"/>
      <c r="X5497" s="16"/>
      <c r="Y5497" s="16"/>
      <c r="Z5497" s="16"/>
      <c r="AA5497" s="16"/>
      <c r="AB5497" s="16"/>
      <c r="AC5497" s="19"/>
    </row>
    <row r="5498" spans="1:29" x14ac:dyDescent="0.25">
      <c r="A5498" s="27">
        <v>1999</v>
      </c>
      <c r="B5498" s="27" t="s">
        <v>3092</v>
      </c>
      <c r="C5498" s="27" t="s">
        <v>2231</v>
      </c>
      <c r="D5498" s="27" t="s">
        <v>2799</v>
      </c>
      <c r="E5498" s="27" t="s">
        <v>2923</v>
      </c>
      <c r="F5498" s="28">
        <v>36332</v>
      </c>
      <c r="G5498" s="29">
        <v>0.62847222222222221</v>
      </c>
      <c r="H5498" s="28">
        <v>36332</v>
      </c>
      <c r="I5498" s="29">
        <v>0.65763888888888888</v>
      </c>
      <c r="J5498" s="27"/>
      <c r="K5498" s="27">
        <v>0</v>
      </c>
      <c r="L5498" s="27">
        <v>0.02</v>
      </c>
      <c r="M5498" s="27">
        <v>0.02</v>
      </c>
      <c r="N5498" s="27" t="s">
        <v>2163</v>
      </c>
      <c r="O5498" s="30">
        <v>202005827</v>
      </c>
      <c r="P5498" s="22"/>
      <c r="Q5498" s="22"/>
      <c r="R5498" s="16"/>
      <c r="S5498" s="16"/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9"/>
    </row>
    <row r="5499" spans="1:29" x14ac:dyDescent="0.25">
      <c r="A5499" s="27">
        <v>1999</v>
      </c>
      <c r="B5499" s="27" t="s">
        <v>3192</v>
      </c>
      <c r="C5499" s="27" t="s">
        <v>2231</v>
      </c>
      <c r="D5499" s="27" t="s">
        <v>2809</v>
      </c>
      <c r="E5499" s="27" t="s">
        <v>2810</v>
      </c>
      <c r="F5499" s="28">
        <v>36333</v>
      </c>
      <c r="G5499" s="29">
        <v>0.51736111111111105</v>
      </c>
      <c r="H5499" s="28">
        <v>36333</v>
      </c>
      <c r="I5499" s="29">
        <v>0.73263888888888884</v>
      </c>
      <c r="J5499" s="27" t="s">
        <v>889</v>
      </c>
      <c r="K5499" s="27">
        <v>0</v>
      </c>
      <c r="L5499" s="27">
        <v>0.02</v>
      </c>
      <c r="M5499" s="27">
        <v>0.02</v>
      </c>
      <c r="N5499" s="27" t="s">
        <v>882</v>
      </c>
      <c r="O5499" s="30">
        <v>202004852</v>
      </c>
      <c r="P5499" s="22"/>
      <c r="Q5499" s="22"/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9"/>
    </row>
    <row r="5500" spans="1:29" x14ac:dyDescent="0.25">
      <c r="A5500" s="27">
        <v>1999</v>
      </c>
      <c r="B5500" s="27" t="s">
        <v>3191</v>
      </c>
      <c r="C5500" s="27" t="s">
        <v>2231</v>
      </c>
      <c r="D5500" s="27" t="s">
        <v>2855</v>
      </c>
      <c r="E5500" s="27" t="s">
        <v>2855</v>
      </c>
      <c r="F5500" s="28">
        <v>36333</v>
      </c>
      <c r="G5500" s="29">
        <v>0.56666666666666665</v>
      </c>
      <c r="H5500" s="28">
        <v>36333</v>
      </c>
      <c r="I5500" s="29">
        <v>0.59583333333333333</v>
      </c>
      <c r="J5500" s="27"/>
      <c r="K5500" s="27">
        <v>1.4999999999999999E-2</v>
      </c>
      <c r="L5500" s="27">
        <v>1.4999999999999999E-2</v>
      </c>
      <c r="M5500" s="27">
        <v>0.03</v>
      </c>
      <c r="N5500" s="27" t="s">
        <v>2173</v>
      </c>
      <c r="O5500" s="30">
        <v>201904803</v>
      </c>
      <c r="P5500" s="22"/>
      <c r="Q5500" s="22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9"/>
    </row>
    <row r="5501" spans="1:29" x14ac:dyDescent="0.25">
      <c r="A5501" s="27">
        <v>1999</v>
      </c>
      <c r="B5501" s="27" t="s">
        <v>3190</v>
      </c>
      <c r="C5501" s="27" t="s">
        <v>2231</v>
      </c>
      <c r="D5501" s="27" t="s">
        <v>2792</v>
      </c>
      <c r="E5501" s="27" t="s">
        <v>2830</v>
      </c>
      <c r="F5501" s="28">
        <v>36333</v>
      </c>
      <c r="G5501" s="29">
        <v>0.61805555555555558</v>
      </c>
      <c r="H5501" s="28">
        <v>36333</v>
      </c>
      <c r="I5501" s="29">
        <v>0.74305555555555547</v>
      </c>
      <c r="J5501" s="27"/>
      <c r="K5501" s="27">
        <v>0</v>
      </c>
      <c r="L5501" s="27">
        <v>1</v>
      </c>
      <c r="M5501" s="27">
        <v>1</v>
      </c>
      <c r="N5501" s="27" t="s">
        <v>2173</v>
      </c>
      <c r="O5501" s="30">
        <v>202007623</v>
      </c>
      <c r="P5501" s="22"/>
      <c r="Q5501" s="22"/>
      <c r="R5501" s="16"/>
      <c r="S5501" s="16"/>
      <c r="T5501" s="16"/>
      <c r="U5501" s="16"/>
      <c r="V5501" s="16"/>
      <c r="W5501" s="16"/>
      <c r="X5501" s="16"/>
      <c r="Y5501" s="16"/>
      <c r="Z5501" s="16"/>
      <c r="AA5501" s="16"/>
      <c r="AB5501" s="16"/>
      <c r="AC5501" s="19"/>
    </row>
    <row r="5502" spans="1:29" x14ac:dyDescent="0.25">
      <c r="A5502" s="27">
        <v>1999</v>
      </c>
      <c r="B5502" s="27" t="s">
        <v>3189</v>
      </c>
      <c r="C5502" s="27" t="s">
        <v>2231</v>
      </c>
      <c r="D5502" s="27" t="s">
        <v>2799</v>
      </c>
      <c r="E5502" s="27" t="s">
        <v>3018</v>
      </c>
      <c r="F5502" s="28">
        <v>36333</v>
      </c>
      <c r="G5502" s="29">
        <v>0.76388888888888884</v>
      </c>
      <c r="H5502" s="28">
        <v>36333</v>
      </c>
      <c r="I5502" s="29">
        <v>0.84305555555555556</v>
      </c>
      <c r="J5502" s="27"/>
      <c r="K5502" s="27">
        <v>0</v>
      </c>
      <c r="L5502" s="27">
        <v>0.4</v>
      </c>
      <c r="M5502" s="27">
        <v>0.4</v>
      </c>
      <c r="N5502" s="27" t="s">
        <v>2173</v>
      </c>
      <c r="O5502" s="30">
        <v>201906200</v>
      </c>
      <c r="P5502" s="22"/>
      <c r="Q5502" s="22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9"/>
    </row>
    <row r="5503" spans="1:29" x14ac:dyDescent="0.25">
      <c r="A5503" s="27">
        <v>1999</v>
      </c>
      <c r="B5503" s="27" t="s">
        <v>3190</v>
      </c>
      <c r="C5503" s="27" t="s">
        <v>2231</v>
      </c>
      <c r="D5503" s="27" t="s">
        <v>2792</v>
      </c>
      <c r="E5503" s="27" t="s">
        <v>2830</v>
      </c>
      <c r="F5503" s="28">
        <v>36333</v>
      </c>
      <c r="G5503" s="29">
        <v>0.95833333333333337</v>
      </c>
      <c r="H5503" s="28">
        <v>36334</v>
      </c>
      <c r="I5503" s="29">
        <v>6.9444444444444441E-3</v>
      </c>
      <c r="J5503" s="27" t="s">
        <v>889</v>
      </c>
      <c r="K5503" s="27">
        <v>0</v>
      </c>
      <c r="L5503" s="27">
        <v>0.01</v>
      </c>
      <c r="M5503" s="27">
        <v>0.01</v>
      </c>
      <c r="N5503" s="27" t="s">
        <v>882</v>
      </c>
      <c r="O5503" s="30">
        <v>201404459</v>
      </c>
      <c r="P5503" s="22"/>
      <c r="Q5503" s="22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9"/>
    </row>
    <row r="5504" spans="1:29" x14ac:dyDescent="0.25">
      <c r="A5504" s="27">
        <v>1999</v>
      </c>
      <c r="B5504" s="27" t="s">
        <v>3188</v>
      </c>
      <c r="C5504" s="27" t="s">
        <v>2231</v>
      </c>
      <c r="D5504" s="27" t="s">
        <v>2792</v>
      </c>
      <c r="E5504" s="27" t="s">
        <v>3113</v>
      </c>
      <c r="F5504" s="28">
        <v>36333</v>
      </c>
      <c r="G5504" s="29">
        <v>0.98611111111111116</v>
      </c>
      <c r="H5504" s="28">
        <v>36334</v>
      </c>
      <c r="I5504" s="29">
        <v>1.7361111111111112E-2</v>
      </c>
      <c r="J5504" s="27"/>
      <c r="K5504" s="27">
        <v>0</v>
      </c>
      <c r="L5504" s="27">
        <v>0.5</v>
      </c>
      <c r="M5504" s="27">
        <v>0.5</v>
      </c>
      <c r="N5504" s="27" t="s">
        <v>2173</v>
      </c>
      <c r="O5504" s="30">
        <v>202007667</v>
      </c>
      <c r="P5504" s="22"/>
      <c r="Q5504" s="22"/>
      <c r="R5504" s="16"/>
      <c r="S5504" s="16"/>
      <c r="T5504" s="16"/>
      <c r="U5504" s="16"/>
      <c r="V5504" s="16"/>
      <c r="W5504" s="16"/>
      <c r="X5504" s="16"/>
      <c r="Y5504" s="16"/>
      <c r="Z5504" s="16"/>
      <c r="AA5504" s="16"/>
      <c r="AB5504" s="16"/>
      <c r="AC5504" s="19"/>
    </row>
    <row r="5505" spans="1:29" x14ac:dyDescent="0.25">
      <c r="A5505" s="27">
        <v>1999</v>
      </c>
      <c r="B5505" s="27" t="s">
        <v>3187</v>
      </c>
      <c r="C5505" s="27" t="s">
        <v>2231</v>
      </c>
      <c r="D5505" s="27" t="s">
        <v>2790</v>
      </c>
      <c r="E5505" s="27" t="s">
        <v>2817</v>
      </c>
      <c r="F5505" s="28">
        <v>36334</v>
      </c>
      <c r="G5505" s="29">
        <v>0.89583333333333337</v>
      </c>
      <c r="H5505" s="28">
        <v>36334</v>
      </c>
      <c r="I5505" s="29">
        <v>0.97916666666666663</v>
      </c>
      <c r="J5505" s="27"/>
      <c r="K5505" s="27">
        <v>0</v>
      </c>
      <c r="L5505" s="27">
        <v>0.01</v>
      </c>
      <c r="M5505" s="27">
        <v>0.01</v>
      </c>
      <c r="N5505" s="27" t="s">
        <v>2173</v>
      </c>
      <c r="O5505" s="30">
        <v>201800990</v>
      </c>
      <c r="P5505" s="22"/>
      <c r="Q5505" s="22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9"/>
    </row>
    <row r="5506" spans="1:29" x14ac:dyDescent="0.25">
      <c r="A5506" s="27">
        <v>1999</v>
      </c>
      <c r="B5506" s="27" t="s">
        <v>3261</v>
      </c>
      <c r="C5506" s="27" t="s">
        <v>2231</v>
      </c>
      <c r="D5506" s="27" t="s">
        <v>2885</v>
      </c>
      <c r="E5506" s="27" t="s">
        <v>3040</v>
      </c>
      <c r="F5506" s="28">
        <v>36335</v>
      </c>
      <c r="G5506" s="29">
        <v>0.55347222222222225</v>
      </c>
      <c r="H5506" s="28">
        <v>36335</v>
      </c>
      <c r="I5506" s="29">
        <v>0.67708333333333337</v>
      </c>
      <c r="J5506" s="27"/>
      <c r="K5506" s="27">
        <v>0</v>
      </c>
      <c r="L5506" s="27">
        <v>0.2</v>
      </c>
      <c r="M5506" s="27">
        <v>0.2</v>
      </c>
      <c r="N5506" s="27" t="s">
        <v>2211</v>
      </c>
      <c r="O5506" s="30">
        <v>202006757</v>
      </c>
      <c r="P5506" s="22"/>
      <c r="Q5506" s="22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9"/>
    </row>
    <row r="5507" spans="1:29" x14ac:dyDescent="0.25">
      <c r="A5507" s="27">
        <v>1999</v>
      </c>
      <c r="B5507" s="27" t="s">
        <v>2789</v>
      </c>
      <c r="C5507" s="27" t="s">
        <v>2231</v>
      </c>
      <c r="D5507" s="27" t="s">
        <v>2792</v>
      </c>
      <c r="E5507" s="27" t="s">
        <v>2792</v>
      </c>
      <c r="F5507" s="28">
        <v>36336</v>
      </c>
      <c r="G5507" s="29">
        <v>0.54652777777777783</v>
      </c>
      <c r="H5507" s="28">
        <v>36336</v>
      </c>
      <c r="I5507" s="29">
        <v>0.60763888888888895</v>
      </c>
      <c r="J5507" s="27"/>
      <c r="K5507" s="27">
        <v>0.1</v>
      </c>
      <c r="L5507" s="27">
        <v>0</v>
      </c>
      <c r="M5507" s="27">
        <v>0.1</v>
      </c>
      <c r="N5507" s="27" t="s">
        <v>2211</v>
      </c>
      <c r="O5507" s="30">
        <v>201707235</v>
      </c>
      <c r="P5507" s="22"/>
      <c r="Q5507" s="22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9"/>
    </row>
    <row r="5508" spans="1:29" x14ac:dyDescent="0.25">
      <c r="A5508" s="27">
        <v>1999</v>
      </c>
      <c r="B5508" s="27" t="s">
        <v>2969</v>
      </c>
      <c r="C5508" s="27" t="s">
        <v>2231</v>
      </c>
      <c r="D5508" s="27" t="s">
        <v>2799</v>
      </c>
      <c r="E5508" s="27" t="s">
        <v>695</v>
      </c>
      <c r="F5508" s="28">
        <v>36336</v>
      </c>
      <c r="G5508" s="29">
        <v>0.64444444444444449</v>
      </c>
      <c r="H5508" s="28">
        <v>36336</v>
      </c>
      <c r="I5508" s="29">
        <v>0.69791666666666663</v>
      </c>
      <c r="J5508" s="27"/>
      <c r="K5508" s="27">
        <v>0.17499999999999999</v>
      </c>
      <c r="L5508" s="27">
        <v>0</v>
      </c>
      <c r="M5508" s="27">
        <v>0.17499999999999999</v>
      </c>
      <c r="N5508" s="27" t="s">
        <v>2173</v>
      </c>
      <c r="O5508" s="30">
        <v>202004421</v>
      </c>
      <c r="P5508" s="22"/>
      <c r="Q5508" s="22"/>
      <c r="R5508" s="16"/>
      <c r="S5508" s="16"/>
      <c r="T5508" s="16"/>
      <c r="U5508" s="16"/>
      <c r="V5508" s="16"/>
      <c r="W5508" s="16"/>
      <c r="X5508" s="16"/>
      <c r="Y5508" s="16"/>
      <c r="Z5508" s="16"/>
      <c r="AA5508" s="16"/>
      <c r="AB5508" s="16"/>
      <c r="AC5508" s="19"/>
    </row>
    <row r="5509" spans="1:29" x14ac:dyDescent="0.25">
      <c r="A5509" s="27">
        <v>1999</v>
      </c>
      <c r="B5509" s="27" t="s">
        <v>3186</v>
      </c>
      <c r="C5509" s="27" t="s">
        <v>2231</v>
      </c>
      <c r="D5509" s="27" t="s">
        <v>2846</v>
      </c>
      <c r="E5509" s="27" t="s">
        <v>2871</v>
      </c>
      <c r="F5509" s="28">
        <v>36337</v>
      </c>
      <c r="G5509" s="29">
        <v>0.72222222222222221</v>
      </c>
      <c r="H5509" s="28">
        <v>36337</v>
      </c>
      <c r="I5509" s="29">
        <v>0.84722222222222221</v>
      </c>
      <c r="J5509" s="27"/>
      <c r="K5509" s="27">
        <v>0.05</v>
      </c>
      <c r="L5509" s="27">
        <v>0</v>
      </c>
      <c r="M5509" s="27">
        <v>0.05</v>
      </c>
      <c r="N5509" s="27" t="s">
        <v>2173</v>
      </c>
      <c r="O5509" s="30">
        <v>201705205</v>
      </c>
      <c r="P5509" s="22"/>
      <c r="Q5509" s="22"/>
      <c r="R5509" s="16"/>
      <c r="S5509" s="16"/>
      <c r="T5509" s="16"/>
      <c r="U5509" s="16"/>
      <c r="V5509" s="16"/>
      <c r="W5509" s="16"/>
      <c r="X5509" s="16"/>
      <c r="Y5509" s="16"/>
      <c r="Z5509" s="16"/>
      <c r="AA5509" s="16"/>
      <c r="AB5509" s="16"/>
      <c r="AC5509" s="19"/>
    </row>
    <row r="5510" spans="1:29" x14ac:dyDescent="0.25">
      <c r="A5510" s="27">
        <v>1999</v>
      </c>
      <c r="B5510" s="27" t="s">
        <v>3260</v>
      </c>
      <c r="C5510" s="27" t="s">
        <v>2231</v>
      </c>
      <c r="D5510" s="27" t="s">
        <v>2850</v>
      </c>
      <c r="E5510" s="27" t="s">
        <v>3063</v>
      </c>
      <c r="F5510" s="28">
        <v>36338</v>
      </c>
      <c r="G5510" s="29">
        <v>1.3888888888888888E-2</v>
      </c>
      <c r="H5510" s="28">
        <v>36338</v>
      </c>
      <c r="I5510" s="29">
        <v>0.17708333333333334</v>
      </c>
      <c r="J5510" s="27"/>
      <c r="K5510" s="27">
        <v>0.25</v>
      </c>
      <c r="L5510" s="27">
        <v>0.8</v>
      </c>
      <c r="M5510" s="27">
        <v>1.05</v>
      </c>
      <c r="N5510" s="27" t="s">
        <v>2211</v>
      </c>
      <c r="O5510" s="30">
        <v>202006427</v>
      </c>
      <c r="P5510" s="22"/>
      <c r="Q5510" s="22"/>
      <c r="R5510" s="16"/>
      <c r="S5510" s="16"/>
      <c r="T5510" s="16"/>
      <c r="U5510" s="16"/>
      <c r="V5510" s="16"/>
      <c r="W5510" s="16"/>
      <c r="X5510" s="16"/>
      <c r="Y5510" s="16"/>
      <c r="Z5510" s="16"/>
      <c r="AA5510" s="16"/>
      <c r="AB5510" s="16"/>
      <c r="AC5510" s="19"/>
    </row>
    <row r="5511" spans="1:29" x14ac:dyDescent="0.25">
      <c r="A5511" s="27">
        <v>1999</v>
      </c>
      <c r="B5511" s="27" t="s">
        <v>3184</v>
      </c>
      <c r="C5511" s="27" t="s">
        <v>2231</v>
      </c>
      <c r="D5511" s="27" t="s">
        <v>3037</v>
      </c>
      <c r="E5511" s="27" t="s">
        <v>3185</v>
      </c>
      <c r="F5511" s="28">
        <v>36339</v>
      </c>
      <c r="G5511" s="29">
        <v>0.18055555555555555</v>
      </c>
      <c r="H5511" s="28">
        <v>36339</v>
      </c>
      <c r="I5511" s="29">
        <v>0.24444444444444446</v>
      </c>
      <c r="J5511" s="27"/>
      <c r="K5511" s="27">
        <v>2.2000000000000002</v>
      </c>
      <c r="L5511" s="27">
        <v>0.03</v>
      </c>
      <c r="M5511" s="27">
        <v>2.23</v>
      </c>
      <c r="N5511" s="27" t="s">
        <v>2173</v>
      </c>
      <c r="O5511" s="30">
        <v>202006289</v>
      </c>
      <c r="P5511" s="22"/>
      <c r="Q5511" s="22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9"/>
    </row>
    <row r="5512" spans="1:29" x14ac:dyDescent="0.25">
      <c r="A5512" s="27">
        <v>1999</v>
      </c>
      <c r="B5512" s="27" t="s">
        <v>3182</v>
      </c>
      <c r="C5512" s="27" t="s">
        <v>2231</v>
      </c>
      <c r="D5512" s="27" t="s">
        <v>2790</v>
      </c>
      <c r="E5512" s="27" t="s">
        <v>3183</v>
      </c>
      <c r="F5512" s="28">
        <v>36339</v>
      </c>
      <c r="G5512" s="29">
        <v>0.5625</v>
      </c>
      <c r="H5512" s="28">
        <v>36339</v>
      </c>
      <c r="I5512" s="29">
        <v>0.58680555555555558</v>
      </c>
      <c r="J5512" s="27"/>
      <c r="K5512" s="27">
        <v>0.1</v>
      </c>
      <c r="L5512" s="27">
        <v>0.3</v>
      </c>
      <c r="M5512" s="27">
        <v>0.4</v>
      </c>
      <c r="N5512" s="27" t="s">
        <v>2173</v>
      </c>
      <c r="O5512" s="30">
        <v>201907859</v>
      </c>
      <c r="P5512" s="22"/>
      <c r="Q5512" s="22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9"/>
    </row>
    <row r="5513" spans="1:29" x14ac:dyDescent="0.25">
      <c r="A5513" s="27">
        <v>1999</v>
      </c>
      <c r="B5513" s="27" t="s">
        <v>3286</v>
      </c>
      <c r="C5513" s="27" t="s">
        <v>2231</v>
      </c>
      <c r="D5513" s="27" t="s">
        <v>2799</v>
      </c>
      <c r="E5513" s="27" t="s">
        <v>2799</v>
      </c>
      <c r="F5513" s="28">
        <v>36339</v>
      </c>
      <c r="G5513" s="29">
        <v>0.78680555555555554</v>
      </c>
      <c r="H5513" s="28">
        <v>36339</v>
      </c>
      <c r="I5513" s="29">
        <v>0.82708333333333339</v>
      </c>
      <c r="J5513" s="27" t="s">
        <v>889</v>
      </c>
      <c r="K5513" s="27">
        <v>0</v>
      </c>
      <c r="L5513" s="27">
        <v>0.01</v>
      </c>
      <c r="M5513" s="27">
        <v>0.01</v>
      </c>
      <c r="N5513" s="27" t="s">
        <v>882</v>
      </c>
      <c r="O5513" s="30">
        <v>201906961</v>
      </c>
      <c r="P5513" s="22"/>
      <c r="Q5513" s="22"/>
      <c r="R5513" s="16"/>
      <c r="S5513" s="16"/>
      <c r="T5513" s="16"/>
      <c r="U5513" s="16"/>
      <c r="V5513" s="16"/>
      <c r="W5513" s="16"/>
      <c r="X5513" s="16"/>
      <c r="Y5513" s="16"/>
      <c r="Z5513" s="16"/>
      <c r="AA5513" s="16"/>
      <c r="AB5513" s="16"/>
      <c r="AC5513" s="19"/>
    </row>
    <row r="5514" spans="1:29" x14ac:dyDescent="0.25">
      <c r="A5514" s="27">
        <v>1999</v>
      </c>
      <c r="B5514" s="27" t="s">
        <v>3181</v>
      </c>
      <c r="C5514" s="27" t="s">
        <v>2231</v>
      </c>
      <c r="D5514" s="27" t="s">
        <v>2792</v>
      </c>
      <c r="E5514" s="27" t="s">
        <v>3153</v>
      </c>
      <c r="F5514" s="28">
        <v>36340</v>
      </c>
      <c r="G5514" s="29">
        <v>0.59513888888888888</v>
      </c>
      <c r="H5514" s="28">
        <v>36340</v>
      </c>
      <c r="I5514" s="29">
        <v>0.63402777777777775</v>
      </c>
      <c r="J5514" s="27"/>
      <c r="K5514" s="27">
        <v>0</v>
      </c>
      <c r="L5514" s="27">
        <v>0.03</v>
      </c>
      <c r="M5514" s="27">
        <v>0.03</v>
      </c>
      <c r="N5514" s="27" t="s">
        <v>2173</v>
      </c>
      <c r="O5514" s="30">
        <v>202008401</v>
      </c>
      <c r="P5514" s="22"/>
      <c r="Q5514" s="22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9"/>
    </row>
    <row r="5515" spans="1:29" x14ac:dyDescent="0.25">
      <c r="A5515" s="27">
        <v>1999</v>
      </c>
      <c r="B5515" s="27" t="s">
        <v>3184</v>
      </c>
      <c r="C5515" s="27" t="s">
        <v>2231</v>
      </c>
      <c r="D5515" s="27" t="s">
        <v>3037</v>
      </c>
      <c r="E5515" s="27" t="s">
        <v>3185</v>
      </c>
      <c r="F5515" s="28">
        <v>36340</v>
      </c>
      <c r="G5515" s="29">
        <v>0.64097222222222217</v>
      </c>
      <c r="H5515" s="28">
        <v>36340</v>
      </c>
      <c r="I5515" s="29">
        <v>0.83333333333333337</v>
      </c>
      <c r="J5515" s="27" t="s">
        <v>889</v>
      </c>
      <c r="K5515" s="27">
        <v>2.1800000000000002</v>
      </c>
      <c r="L5515" s="27">
        <v>0</v>
      </c>
      <c r="M5515" s="27">
        <v>2.1800000000000002</v>
      </c>
      <c r="N5515" s="27" t="s">
        <v>882</v>
      </c>
      <c r="O5515" s="30">
        <v>201907601</v>
      </c>
      <c r="P5515" s="22"/>
      <c r="Q5515" s="22"/>
      <c r="R5515" s="16"/>
      <c r="S5515" s="16"/>
      <c r="T5515" s="16"/>
      <c r="U5515" s="16"/>
      <c r="V5515" s="16"/>
      <c r="W5515" s="16"/>
      <c r="X5515" s="16"/>
      <c r="Y5515" s="16"/>
      <c r="Z5515" s="16"/>
      <c r="AA5515" s="16"/>
      <c r="AB5515" s="16"/>
      <c r="AC5515" s="19"/>
    </row>
    <row r="5516" spans="1:29" x14ac:dyDescent="0.25">
      <c r="A5516" s="27">
        <v>1999</v>
      </c>
      <c r="B5516" s="27" t="s">
        <v>3184</v>
      </c>
      <c r="C5516" s="27" t="s">
        <v>2231</v>
      </c>
      <c r="D5516" s="27" t="s">
        <v>3037</v>
      </c>
      <c r="E5516" s="27" t="s">
        <v>3185</v>
      </c>
      <c r="F5516" s="28">
        <v>36340</v>
      </c>
      <c r="G5516" s="29">
        <v>0.94097222222222221</v>
      </c>
      <c r="H5516" s="28">
        <v>36341</v>
      </c>
      <c r="I5516" s="29">
        <v>3.1944444444444449E-2</v>
      </c>
      <c r="J5516" s="27" t="s">
        <v>889</v>
      </c>
      <c r="K5516" s="27">
        <v>0.02</v>
      </c>
      <c r="L5516" s="27">
        <v>0</v>
      </c>
      <c r="M5516" s="27">
        <v>0.02</v>
      </c>
      <c r="N5516" s="27" t="s">
        <v>882</v>
      </c>
      <c r="O5516" s="30">
        <v>201806406</v>
      </c>
      <c r="P5516" s="22"/>
      <c r="Q5516" s="22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9"/>
    </row>
    <row r="5517" spans="1:29" x14ac:dyDescent="0.25">
      <c r="A5517" s="27">
        <v>1999</v>
      </c>
      <c r="B5517" s="27" t="s">
        <v>2888</v>
      </c>
      <c r="C5517" s="27" t="s">
        <v>2231</v>
      </c>
      <c r="D5517" s="27" t="s">
        <v>2792</v>
      </c>
      <c r="E5517" s="27" t="s">
        <v>3153</v>
      </c>
      <c r="F5517" s="28">
        <v>36341</v>
      </c>
      <c r="G5517" s="29">
        <v>0.4548611111111111</v>
      </c>
      <c r="H5517" s="28">
        <v>36341</v>
      </c>
      <c r="I5517" s="29">
        <v>0.4916666666666667</v>
      </c>
      <c r="J5517" s="27"/>
      <c r="K5517" s="27">
        <v>0</v>
      </c>
      <c r="L5517" s="27">
        <v>0.05</v>
      </c>
      <c r="M5517" s="27">
        <v>0.05</v>
      </c>
      <c r="N5517" s="27" t="s">
        <v>2173</v>
      </c>
      <c r="O5517" s="30">
        <v>201802653</v>
      </c>
      <c r="P5517" s="22"/>
      <c r="Q5517" s="22"/>
      <c r="R5517" s="16"/>
      <c r="S5517" s="16"/>
      <c r="T5517" s="16"/>
      <c r="U5517" s="16"/>
      <c r="V5517" s="16"/>
      <c r="W5517" s="16"/>
      <c r="X5517" s="16"/>
      <c r="Y5517" s="16"/>
      <c r="Z5517" s="16"/>
      <c r="AA5517" s="16"/>
      <c r="AB5517" s="16"/>
      <c r="AC5517" s="19"/>
    </row>
    <row r="5518" spans="1:29" x14ac:dyDescent="0.25">
      <c r="A5518" s="27">
        <v>1999</v>
      </c>
      <c r="B5518" s="27" t="s">
        <v>3180</v>
      </c>
      <c r="C5518" s="27" t="s">
        <v>2231</v>
      </c>
      <c r="D5518" s="27" t="s">
        <v>2885</v>
      </c>
      <c r="E5518" s="27" t="s">
        <v>2886</v>
      </c>
      <c r="F5518" s="28">
        <v>36341</v>
      </c>
      <c r="G5518" s="29">
        <v>0.55555555555555558</v>
      </c>
      <c r="H5518" s="28">
        <v>36341</v>
      </c>
      <c r="I5518" s="29">
        <v>0.70486111111111116</v>
      </c>
      <c r="J5518" s="27"/>
      <c r="K5518" s="27">
        <v>0.8</v>
      </c>
      <c r="L5518" s="27">
        <v>0</v>
      </c>
      <c r="M5518" s="27">
        <v>0.8</v>
      </c>
      <c r="N5518" s="27" t="s">
        <v>2173</v>
      </c>
      <c r="O5518" s="30">
        <v>202009549</v>
      </c>
      <c r="P5518" s="22"/>
      <c r="Q5518" s="22"/>
      <c r="R5518" s="16"/>
      <c r="S5518" s="16"/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9"/>
    </row>
    <row r="5519" spans="1:29" x14ac:dyDescent="0.25">
      <c r="A5519" s="27">
        <v>1999</v>
      </c>
      <c r="B5519" s="27" t="s">
        <v>2888</v>
      </c>
      <c r="C5519" s="27" t="s">
        <v>2231</v>
      </c>
      <c r="D5519" s="27" t="s">
        <v>2792</v>
      </c>
      <c r="E5519" s="27" t="s">
        <v>3153</v>
      </c>
      <c r="F5519" s="28">
        <v>36341</v>
      </c>
      <c r="G5519" s="29">
        <v>0.55902777777777779</v>
      </c>
      <c r="H5519" s="28">
        <v>36341</v>
      </c>
      <c r="I5519" s="29">
        <v>0.70138888888888884</v>
      </c>
      <c r="J5519" s="27" t="s">
        <v>889</v>
      </c>
      <c r="K5519" s="27">
        <v>0</v>
      </c>
      <c r="L5519" s="27">
        <v>7.0000000000000007E-2</v>
      </c>
      <c r="M5519" s="27">
        <v>7.0000000000000007E-2</v>
      </c>
      <c r="N5519" s="27" t="s">
        <v>882</v>
      </c>
      <c r="O5519" s="30">
        <v>202000772</v>
      </c>
      <c r="P5519" s="22"/>
      <c r="Q5519" s="22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6"/>
      <c r="AB5519" s="16"/>
      <c r="AC5519" s="19"/>
    </row>
    <row r="5520" spans="1:29" x14ac:dyDescent="0.25">
      <c r="A5520" s="27">
        <v>1999</v>
      </c>
      <c r="B5520" s="27" t="s">
        <v>2965</v>
      </c>
      <c r="C5520" s="27" t="s">
        <v>2231</v>
      </c>
      <c r="D5520" s="27" t="s">
        <v>2799</v>
      </c>
      <c r="E5520" s="27" t="s">
        <v>695</v>
      </c>
      <c r="F5520" s="28">
        <v>36342</v>
      </c>
      <c r="G5520" s="29">
        <v>0.38750000000000001</v>
      </c>
      <c r="H5520" s="28">
        <v>36342</v>
      </c>
      <c r="I5520" s="29">
        <v>0.4513888888888889</v>
      </c>
      <c r="J5520" s="27"/>
      <c r="K5520" s="27">
        <v>2.5000000000000001E-2</v>
      </c>
      <c r="L5520" s="27">
        <v>0</v>
      </c>
      <c r="M5520" s="27">
        <v>2.5000000000000001E-2</v>
      </c>
      <c r="N5520" s="27" t="s">
        <v>2173</v>
      </c>
      <c r="O5520" s="30">
        <v>201908126</v>
      </c>
      <c r="P5520" s="22"/>
      <c r="Q5520" s="22"/>
      <c r="R5520" s="16"/>
      <c r="S5520" s="16"/>
      <c r="T5520" s="16"/>
      <c r="U5520" s="16"/>
      <c r="V5520" s="16"/>
      <c r="W5520" s="16"/>
      <c r="X5520" s="16"/>
      <c r="Y5520" s="16"/>
      <c r="Z5520" s="16"/>
      <c r="AA5520" s="16"/>
      <c r="AB5520" s="16"/>
      <c r="AC5520" s="19"/>
    </row>
    <row r="5521" spans="1:29" x14ac:dyDescent="0.25">
      <c r="A5521" s="27">
        <v>1999</v>
      </c>
      <c r="B5521" s="27" t="s">
        <v>2887</v>
      </c>
      <c r="C5521" s="27" t="s">
        <v>2231</v>
      </c>
      <c r="D5521" s="27" t="s">
        <v>2792</v>
      </c>
      <c r="E5521" s="27" t="s">
        <v>3153</v>
      </c>
      <c r="F5521" s="28">
        <v>36342</v>
      </c>
      <c r="G5521" s="29">
        <v>0.43055555555555558</v>
      </c>
      <c r="H5521" s="28">
        <v>36342</v>
      </c>
      <c r="I5521" s="29">
        <v>0.50138888888888888</v>
      </c>
      <c r="J5521" s="27"/>
      <c r="K5521" s="27">
        <v>0</v>
      </c>
      <c r="L5521" s="27">
        <v>7.0000000000000007E-2</v>
      </c>
      <c r="M5521" s="27">
        <v>7.0000000000000007E-2</v>
      </c>
      <c r="N5521" s="27" t="s">
        <v>2173</v>
      </c>
      <c r="O5521" s="30">
        <v>202003072</v>
      </c>
      <c r="P5521" s="22"/>
      <c r="Q5521" s="22"/>
      <c r="R5521" s="16"/>
      <c r="S5521" s="16"/>
      <c r="T5521" s="16"/>
      <c r="U5521" s="16"/>
      <c r="V5521" s="16"/>
      <c r="W5521" s="16"/>
      <c r="X5521" s="16"/>
      <c r="Y5521" s="16"/>
      <c r="Z5521" s="16"/>
      <c r="AA5521" s="16"/>
      <c r="AB5521" s="16"/>
      <c r="AC5521" s="19"/>
    </row>
    <row r="5522" spans="1:29" x14ac:dyDescent="0.25">
      <c r="A5522" s="27">
        <v>1999</v>
      </c>
      <c r="B5522" s="27" t="s">
        <v>3177</v>
      </c>
      <c r="C5522" s="27" t="s">
        <v>2231</v>
      </c>
      <c r="D5522" s="27" t="s">
        <v>2809</v>
      </c>
      <c r="E5522" s="27" t="s">
        <v>2835</v>
      </c>
      <c r="F5522" s="28">
        <v>36342</v>
      </c>
      <c r="G5522" s="29">
        <v>0.43541666666666662</v>
      </c>
      <c r="H5522" s="28">
        <v>36342</v>
      </c>
      <c r="I5522" s="29">
        <v>0.53194444444444444</v>
      </c>
      <c r="J5522" s="27"/>
      <c r="K5522" s="27">
        <v>0.12</v>
      </c>
      <c r="L5522" s="27">
        <v>0</v>
      </c>
      <c r="M5522" s="27">
        <v>0.12</v>
      </c>
      <c r="N5522" s="27" t="s">
        <v>2173</v>
      </c>
      <c r="O5522" s="30">
        <v>201906777</v>
      </c>
      <c r="P5522" s="22"/>
      <c r="Q5522" s="22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9"/>
    </row>
    <row r="5523" spans="1:29" x14ac:dyDescent="0.25">
      <c r="A5523" s="27">
        <v>1999</v>
      </c>
      <c r="B5523" s="27" t="s">
        <v>3167</v>
      </c>
      <c r="C5523" s="27" t="s">
        <v>2231</v>
      </c>
      <c r="D5523" s="27" t="s">
        <v>2790</v>
      </c>
      <c r="E5523" s="27" t="s">
        <v>2931</v>
      </c>
      <c r="F5523" s="28">
        <v>36342</v>
      </c>
      <c r="G5523" s="29">
        <v>0.61111111111111105</v>
      </c>
      <c r="H5523" s="28">
        <v>36342</v>
      </c>
      <c r="I5523" s="29">
        <v>0.71527777777777779</v>
      </c>
      <c r="J5523" s="27" t="s">
        <v>889</v>
      </c>
      <c r="K5523" s="27">
        <v>0.1</v>
      </c>
      <c r="L5523" s="27">
        <v>0.02</v>
      </c>
      <c r="M5523" s="27">
        <v>0.12</v>
      </c>
      <c r="N5523" s="27" t="s">
        <v>882</v>
      </c>
      <c r="O5523" s="30">
        <v>201909873</v>
      </c>
      <c r="P5523" s="22"/>
      <c r="Q5523" s="22"/>
      <c r="R5523" s="16"/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9"/>
    </row>
    <row r="5524" spans="1:29" x14ac:dyDescent="0.25">
      <c r="A5524" s="27">
        <v>1999</v>
      </c>
      <c r="B5524" s="27" t="s">
        <v>3259</v>
      </c>
      <c r="C5524" s="27" t="s">
        <v>2231</v>
      </c>
      <c r="D5524" s="27" t="s">
        <v>2885</v>
      </c>
      <c r="E5524" s="27" t="s">
        <v>2914</v>
      </c>
      <c r="F5524" s="28">
        <v>36342</v>
      </c>
      <c r="G5524" s="29">
        <v>0.73263888888888884</v>
      </c>
      <c r="H5524" s="28">
        <v>36346</v>
      </c>
      <c r="I5524" s="29">
        <v>0.94444444444444453</v>
      </c>
      <c r="J5524" s="27"/>
      <c r="K5524" s="27">
        <v>34</v>
      </c>
      <c r="L5524" s="27">
        <v>0</v>
      </c>
      <c r="M5524" s="27">
        <v>34</v>
      </c>
      <c r="N5524" s="27" t="s">
        <v>2211</v>
      </c>
      <c r="O5524" s="30">
        <v>202000166</v>
      </c>
      <c r="P5524" s="22"/>
      <c r="Q5524" s="22"/>
      <c r="R5524" s="16"/>
      <c r="S5524" s="16"/>
      <c r="T5524" s="16"/>
      <c r="U5524" s="16"/>
      <c r="V5524" s="16"/>
      <c r="W5524" s="16"/>
      <c r="X5524" s="16"/>
      <c r="Y5524" s="16"/>
      <c r="Z5524" s="16"/>
      <c r="AA5524" s="16"/>
      <c r="AB5524" s="16"/>
      <c r="AC5524" s="19"/>
    </row>
    <row r="5525" spans="1:29" x14ac:dyDescent="0.25">
      <c r="A5525" s="27">
        <v>1999</v>
      </c>
      <c r="B5525" s="27" t="s">
        <v>3178</v>
      </c>
      <c r="C5525" s="27" t="s">
        <v>2231</v>
      </c>
      <c r="D5525" s="27" t="s">
        <v>2792</v>
      </c>
      <c r="E5525" s="27" t="s">
        <v>3113</v>
      </c>
      <c r="F5525" s="28">
        <v>36342</v>
      </c>
      <c r="G5525" s="29">
        <v>0.75347222222222221</v>
      </c>
      <c r="H5525" s="28">
        <v>36342</v>
      </c>
      <c r="I5525" s="29">
        <v>0.87847222222222221</v>
      </c>
      <c r="J5525" s="27"/>
      <c r="K5525" s="27">
        <v>1.08</v>
      </c>
      <c r="L5525" s="27">
        <v>0.42</v>
      </c>
      <c r="M5525" s="27">
        <v>1.5</v>
      </c>
      <c r="N5525" s="27" t="s">
        <v>2173</v>
      </c>
      <c r="O5525" s="30">
        <v>201900565</v>
      </c>
      <c r="P5525" s="22"/>
      <c r="Q5525" s="22"/>
      <c r="R5525" s="16"/>
      <c r="S5525" s="16"/>
      <c r="T5525" s="16"/>
      <c r="U5525" s="16"/>
      <c r="V5525" s="16"/>
      <c r="W5525" s="16"/>
      <c r="X5525" s="16"/>
      <c r="Y5525" s="16"/>
      <c r="Z5525" s="16"/>
      <c r="AA5525" s="16"/>
      <c r="AB5525" s="16"/>
      <c r="AC5525" s="19"/>
    </row>
    <row r="5526" spans="1:29" x14ac:dyDescent="0.25">
      <c r="A5526" s="27">
        <v>1999</v>
      </c>
      <c r="B5526" s="27" t="s">
        <v>3179</v>
      </c>
      <c r="C5526" s="27" t="s">
        <v>2231</v>
      </c>
      <c r="D5526" s="27" t="s">
        <v>2799</v>
      </c>
      <c r="E5526" s="27" t="s">
        <v>3018</v>
      </c>
      <c r="F5526" s="28">
        <v>36342</v>
      </c>
      <c r="G5526" s="29">
        <v>0.76250000000000007</v>
      </c>
      <c r="H5526" s="28">
        <v>36342</v>
      </c>
      <c r="I5526" s="29">
        <v>0.80208333333333337</v>
      </c>
      <c r="J5526" s="27"/>
      <c r="K5526" s="27">
        <v>0</v>
      </c>
      <c r="L5526" s="27">
        <v>0.08</v>
      </c>
      <c r="M5526" s="27">
        <v>0.08</v>
      </c>
      <c r="N5526" s="27" t="s">
        <v>2173</v>
      </c>
      <c r="O5526" s="30">
        <v>202004849</v>
      </c>
      <c r="P5526" s="22"/>
      <c r="Q5526" s="22"/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9"/>
    </row>
    <row r="5527" spans="1:29" x14ac:dyDescent="0.25">
      <c r="A5527" s="27">
        <v>1999</v>
      </c>
      <c r="B5527" s="27" t="s">
        <v>2791</v>
      </c>
      <c r="C5527" s="27" t="s">
        <v>2231</v>
      </c>
      <c r="D5527" s="27" t="s">
        <v>2805</v>
      </c>
      <c r="E5527" s="27" t="s">
        <v>2822</v>
      </c>
      <c r="F5527" s="28">
        <v>36342</v>
      </c>
      <c r="G5527" s="29">
        <v>0.76388888888888884</v>
      </c>
      <c r="H5527" s="28">
        <v>36343</v>
      </c>
      <c r="I5527" s="29">
        <v>6.9444444444444441E-3</v>
      </c>
      <c r="J5527" s="27"/>
      <c r="K5527" s="27">
        <v>2.5</v>
      </c>
      <c r="L5527" s="27">
        <v>0</v>
      </c>
      <c r="M5527" s="27">
        <v>2.5</v>
      </c>
      <c r="N5527" s="27" t="s">
        <v>2173</v>
      </c>
      <c r="O5527" s="30">
        <v>201806787</v>
      </c>
      <c r="P5527" s="22"/>
      <c r="Q5527" s="22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9"/>
    </row>
    <row r="5528" spans="1:29" x14ac:dyDescent="0.25">
      <c r="A5528" s="27">
        <v>1999</v>
      </c>
      <c r="B5528" s="27" t="s">
        <v>3175</v>
      </c>
      <c r="C5528" s="27" t="s">
        <v>2231</v>
      </c>
      <c r="D5528" s="27" t="s">
        <v>2799</v>
      </c>
      <c r="E5528" s="27" t="s">
        <v>2840</v>
      </c>
      <c r="F5528" s="28">
        <v>36343</v>
      </c>
      <c r="G5528" s="29">
        <v>2.2222222222222223E-2</v>
      </c>
      <c r="H5528" s="28">
        <v>36343</v>
      </c>
      <c r="I5528" s="29">
        <v>0.10486111111111111</v>
      </c>
      <c r="J5528" s="27"/>
      <c r="K5528" s="27">
        <v>0.13</v>
      </c>
      <c r="L5528" s="27">
        <v>0</v>
      </c>
      <c r="M5528" s="27">
        <v>0.13</v>
      </c>
      <c r="N5528" s="27" t="s">
        <v>2173</v>
      </c>
      <c r="O5528" s="30">
        <v>202004893</v>
      </c>
      <c r="P5528" s="22"/>
      <c r="Q5528" s="22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9"/>
    </row>
    <row r="5529" spans="1:29" x14ac:dyDescent="0.25">
      <c r="A5529" s="27">
        <v>1999</v>
      </c>
      <c r="B5529" s="27" t="s">
        <v>3690</v>
      </c>
      <c r="C5529" s="27" t="s">
        <v>3569</v>
      </c>
      <c r="D5529" s="27" t="s">
        <v>3656</v>
      </c>
      <c r="E5529" s="27" t="s">
        <v>3691</v>
      </c>
      <c r="F5529" s="28">
        <v>36343</v>
      </c>
      <c r="G5529" s="29">
        <v>3.4722222222222224E-2</v>
      </c>
      <c r="H5529" s="28">
        <v>36343</v>
      </c>
      <c r="I5529" s="29">
        <v>5.5555555555555552E-2</v>
      </c>
      <c r="J5529" s="27" t="s">
        <v>889</v>
      </c>
      <c r="K5529" s="27">
        <v>0</v>
      </c>
      <c r="L5529" s="27">
        <v>1E-3</v>
      </c>
      <c r="M5529" s="27">
        <v>1E-3</v>
      </c>
      <c r="N5529" s="27" t="s">
        <v>882</v>
      </c>
      <c r="O5529" s="30">
        <v>202007145</v>
      </c>
      <c r="P5529" s="22"/>
      <c r="Q5529" s="22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9"/>
    </row>
    <row r="5530" spans="1:29" x14ac:dyDescent="0.25">
      <c r="A5530" s="27">
        <v>1999</v>
      </c>
      <c r="B5530" s="27" t="s">
        <v>3175</v>
      </c>
      <c r="C5530" s="27" t="s">
        <v>2231</v>
      </c>
      <c r="D5530" s="27" t="s">
        <v>2799</v>
      </c>
      <c r="E5530" s="27" t="s">
        <v>2840</v>
      </c>
      <c r="F5530" s="28">
        <v>36343</v>
      </c>
      <c r="G5530" s="29">
        <v>0.11527777777777777</v>
      </c>
      <c r="H5530" s="28">
        <v>36343</v>
      </c>
      <c r="I5530" s="29">
        <v>0.22152777777777777</v>
      </c>
      <c r="J5530" s="27" t="s">
        <v>889</v>
      </c>
      <c r="K5530" s="27">
        <v>0.1</v>
      </c>
      <c r="L5530" s="27">
        <v>0</v>
      </c>
      <c r="M5530" s="27">
        <v>0.1</v>
      </c>
      <c r="N5530" s="27" t="s">
        <v>882</v>
      </c>
      <c r="O5530" s="30">
        <v>201808543</v>
      </c>
      <c r="P5530" s="22"/>
      <c r="Q5530" s="22"/>
      <c r="R5530" s="16"/>
      <c r="S5530" s="16"/>
      <c r="T5530" s="16"/>
      <c r="U5530" s="16"/>
      <c r="V5530" s="16"/>
      <c r="W5530" s="16"/>
      <c r="X5530" s="16"/>
      <c r="Y5530" s="16"/>
      <c r="Z5530" s="16"/>
      <c r="AA5530" s="16"/>
      <c r="AB5530" s="16"/>
      <c r="AC5530" s="19"/>
    </row>
    <row r="5531" spans="1:29" x14ac:dyDescent="0.25">
      <c r="A5531" s="27">
        <v>1999</v>
      </c>
      <c r="B5531" s="27" t="s">
        <v>3258</v>
      </c>
      <c r="C5531" s="27" t="s">
        <v>2231</v>
      </c>
      <c r="D5531" s="27" t="s">
        <v>2827</v>
      </c>
      <c r="E5531" s="27" t="s">
        <v>2827</v>
      </c>
      <c r="F5531" s="28">
        <v>36343</v>
      </c>
      <c r="G5531" s="29">
        <v>0.4513888888888889</v>
      </c>
      <c r="H5531" s="28">
        <v>36343</v>
      </c>
      <c r="I5531" s="29">
        <v>0.81944444444444453</v>
      </c>
      <c r="J5531" s="27"/>
      <c r="K5531" s="27">
        <v>3.5</v>
      </c>
      <c r="L5531" s="27">
        <v>0</v>
      </c>
      <c r="M5531" s="27">
        <v>3.5</v>
      </c>
      <c r="N5531" s="27" t="s">
        <v>2211</v>
      </c>
      <c r="O5531" s="30">
        <v>201506449</v>
      </c>
      <c r="P5531" s="22"/>
      <c r="Q5531" s="22"/>
      <c r="R5531" s="16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9"/>
    </row>
    <row r="5532" spans="1:29" x14ac:dyDescent="0.25">
      <c r="A5532" s="27">
        <v>1999</v>
      </c>
      <c r="B5532" s="27" t="s">
        <v>3176</v>
      </c>
      <c r="C5532" s="27" t="s">
        <v>2231</v>
      </c>
      <c r="D5532" s="27" t="s">
        <v>2855</v>
      </c>
      <c r="E5532" s="27" t="s">
        <v>2855</v>
      </c>
      <c r="F5532" s="28">
        <v>36343</v>
      </c>
      <c r="G5532" s="29">
        <v>0.46180555555555558</v>
      </c>
      <c r="H5532" s="28">
        <v>36343</v>
      </c>
      <c r="I5532" s="29">
        <v>0.50763888888888886</v>
      </c>
      <c r="J5532" s="27"/>
      <c r="K5532" s="27">
        <v>0.1</v>
      </c>
      <c r="L5532" s="27">
        <v>0.05</v>
      </c>
      <c r="M5532" s="27">
        <v>0.15</v>
      </c>
      <c r="N5532" s="27" t="s">
        <v>2173</v>
      </c>
      <c r="O5532" s="30">
        <v>201905705</v>
      </c>
      <c r="P5532" s="22"/>
      <c r="Q5532" s="22"/>
      <c r="R5532" s="16"/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9"/>
    </row>
    <row r="5533" spans="1:29" x14ac:dyDescent="0.25">
      <c r="A5533" s="27">
        <v>1999</v>
      </c>
      <c r="B5533" s="27" t="s">
        <v>3689</v>
      </c>
      <c r="C5533" s="27" t="s">
        <v>3569</v>
      </c>
      <c r="D5533" s="27" t="s">
        <v>3667</v>
      </c>
      <c r="E5533" s="27" t="s">
        <v>3667</v>
      </c>
      <c r="F5533" s="28">
        <v>36346</v>
      </c>
      <c r="G5533" s="29">
        <v>0.9506944444444444</v>
      </c>
      <c r="H5533" s="28">
        <v>36346</v>
      </c>
      <c r="I5533" s="29">
        <v>0.96875</v>
      </c>
      <c r="J5533" s="27" t="s">
        <v>889</v>
      </c>
      <c r="K5533" s="27">
        <v>0</v>
      </c>
      <c r="L5533" s="27">
        <v>0.01</v>
      </c>
      <c r="M5533" s="27">
        <v>0.01</v>
      </c>
      <c r="N5533" s="27" t="s">
        <v>882</v>
      </c>
      <c r="O5533" s="30">
        <v>201905727</v>
      </c>
      <c r="P5533" s="22"/>
      <c r="Q5533" s="22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9"/>
    </row>
    <row r="5534" spans="1:29" x14ac:dyDescent="0.25">
      <c r="A5534" s="27">
        <v>1999</v>
      </c>
      <c r="B5534" s="27" t="s">
        <v>3257</v>
      </c>
      <c r="C5534" s="27" t="s">
        <v>2231</v>
      </c>
      <c r="D5534" s="27" t="s">
        <v>2792</v>
      </c>
      <c r="E5534" s="27" t="s">
        <v>2843</v>
      </c>
      <c r="F5534" s="28">
        <v>36347</v>
      </c>
      <c r="G5534" s="29">
        <v>0.65763888888888888</v>
      </c>
      <c r="H5534" s="28">
        <v>36347</v>
      </c>
      <c r="I5534" s="29">
        <v>0.77361111111111114</v>
      </c>
      <c r="J5534" s="27"/>
      <c r="K5534" s="27">
        <v>0</v>
      </c>
      <c r="L5534" s="27">
        <v>0.3</v>
      </c>
      <c r="M5534" s="27">
        <v>0.3</v>
      </c>
      <c r="N5534" s="27" t="s">
        <v>2211</v>
      </c>
      <c r="O5534" s="30">
        <v>201700122</v>
      </c>
      <c r="P5534" s="22"/>
      <c r="Q5534" s="22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9"/>
    </row>
    <row r="5535" spans="1:29" x14ac:dyDescent="0.25">
      <c r="A5535" s="27">
        <v>1999</v>
      </c>
      <c r="B5535" s="27" t="s">
        <v>3256</v>
      </c>
      <c r="C5535" s="27" t="s">
        <v>2231</v>
      </c>
      <c r="D5535" s="27" t="s">
        <v>2805</v>
      </c>
      <c r="E5535" s="27" t="s">
        <v>2805</v>
      </c>
      <c r="F5535" s="28">
        <v>36348</v>
      </c>
      <c r="G5535" s="29">
        <v>0.65625</v>
      </c>
      <c r="H5535" s="28">
        <v>36350</v>
      </c>
      <c r="I5535" s="29">
        <v>0.69374999999999998</v>
      </c>
      <c r="J5535" s="27"/>
      <c r="K5535" s="27">
        <v>137</v>
      </c>
      <c r="L5535" s="27">
        <v>5</v>
      </c>
      <c r="M5535" s="27">
        <v>142</v>
      </c>
      <c r="N5535" s="27" t="s">
        <v>2211</v>
      </c>
      <c r="O5535" s="30">
        <v>202102713</v>
      </c>
      <c r="P5535" s="22"/>
      <c r="Q5535" s="22"/>
      <c r="R5535" s="16"/>
      <c r="S5535" s="16"/>
      <c r="T5535" s="16"/>
      <c r="U5535" s="16"/>
      <c r="V5535" s="16"/>
      <c r="W5535" s="16"/>
      <c r="X5535" s="16"/>
      <c r="Y5535" s="16"/>
      <c r="Z5535" s="16"/>
      <c r="AA5535" s="16"/>
      <c r="AB5535" s="16"/>
      <c r="AC5535" s="19"/>
    </row>
    <row r="5536" spans="1:29" x14ac:dyDescent="0.25">
      <c r="A5536" s="27">
        <v>1999</v>
      </c>
      <c r="B5536" s="27" t="s">
        <v>2844</v>
      </c>
      <c r="C5536" s="27" t="s">
        <v>2231</v>
      </c>
      <c r="D5536" s="27" t="s">
        <v>2885</v>
      </c>
      <c r="E5536" s="27" t="s">
        <v>3219</v>
      </c>
      <c r="F5536" s="28">
        <v>36348</v>
      </c>
      <c r="G5536" s="29">
        <v>0.71111111111111114</v>
      </c>
      <c r="H5536" s="28">
        <v>36348</v>
      </c>
      <c r="I5536" s="29">
        <v>0.86597222222222225</v>
      </c>
      <c r="J5536" s="27"/>
      <c r="K5536" s="27">
        <v>0.1</v>
      </c>
      <c r="L5536" s="27">
        <v>0</v>
      </c>
      <c r="M5536" s="27">
        <v>0.1</v>
      </c>
      <c r="N5536" s="27" t="s">
        <v>2472</v>
      </c>
      <c r="O5536" s="30">
        <v>201906834</v>
      </c>
      <c r="P5536" s="22"/>
      <c r="Q5536" s="22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9"/>
    </row>
    <row r="5537" spans="1:29" x14ac:dyDescent="0.25">
      <c r="A5537" s="27">
        <v>1999</v>
      </c>
      <c r="B5537" s="27" t="s">
        <v>2842</v>
      </c>
      <c r="C5537" s="27" t="s">
        <v>2231</v>
      </c>
      <c r="D5537" s="27" t="s">
        <v>2792</v>
      </c>
      <c r="E5537" s="27" t="s">
        <v>716</v>
      </c>
      <c r="F5537" s="28">
        <v>36348</v>
      </c>
      <c r="G5537" s="29">
        <v>0.72569444444444453</v>
      </c>
      <c r="H5537" s="28">
        <v>36348</v>
      </c>
      <c r="I5537" s="29">
        <v>0.77986111111111101</v>
      </c>
      <c r="J5537" s="27"/>
      <c r="K5537" s="27">
        <v>0.06</v>
      </c>
      <c r="L5537" s="27">
        <v>0.12</v>
      </c>
      <c r="M5537" s="27">
        <v>0.18</v>
      </c>
      <c r="N5537" s="27" t="s">
        <v>2211</v>
      </c>
      <c r="O5537" s="30">
        <v>202004325</v>
      </c>
      <c r="P5537" s="22"/>
      <c r="Q5537" s="22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9"/>
    </row>
    <row r="5538" spans="1:29" x14ac:dyDescent="0.25">
      <c r="A5538" s="27">
        <v>1999</v>
      </c>
      <c r="B5538" s="27" t="s">
        <v>3259</v>
      </c>
      <c r="C5538" s="27" t="s">
        <v>2231</v>
      </c>
      <c r="D5538" s="27" t="s">
        <v>2885</v>
      </c>
      <c r="E5538" s="27" t="s">
        <v>2914</v>
      </c>
      <c r="F5538" s="28">
        <v>36349</v>
      </c>
      <c r="G5538" s="29">
        <v>0.51597222222222217</v>
      </c>
      <c r="H5538" s="28">
        <v>36349</v>
      </c>
      <c r="I5538" s="29">
        <v>0.9604166666666667</v>
      </c>
      <c r="J5538" s="27" t="s">
        <v>889</v>
      </c>
      <c r="K5538" s="27">
        <v>1</v>
      </c>
      <c r="L5538" s="27">
        <v>0</v>
      </c>
      <c r="M5538" s="27">
        <v>1</v>
      </c>
      <c r="N5538" s="27" t="s">
        <v>882</v>
      </c>
      <c r="O5538" s="30">
        <v>201606499</v>
      </c>
      <c r="P5538" s="22"/>
      <c r="Q5538" s="22"/>
      <c r="R5538" s="16"/>
      <c r="S5538" s="16"/>
      <c r="T5538" s="16"/>
      <c r="U5538" s="16"/>
      <c r="V5538" s="16"/>
      <c r="W5538" s="16"/>
      <c r="X5538" s="16"/>
      <c r="Y5538" s="16"/>
      <c r="Z5538" s="16"/>
      <c r="AA5538" s="16"/>
      <c r="AB5538" s="16"/>
      <c r="AC5538" s="19"/>
    </row>
    <row r="5539" spans="1:29" x14ac:dyDescent="0.25">
      <c r="A5539" s="27">
        <v>1999</v>
      </c>
      <c r="B5539" s="27" t="s">
        <v>2937</v>
      </c>
      <c r="C5539" s="27" t="s">
        <v>2231</v>
      </c>
      <c r="D5539" s="27" t="s">
        <v>2827</v>
      </c>
      <c r="E5539" s="27" t="s">
        <v>2827</v>
      </c>
      <c r="F5539" s="28">
        <v>36349</v>
      </c>
      <c r="G5539" s="29">
        <v>0.60555555555555551</v>
      </c>
      <c r="H5539" s="28">
        <v>36349</v>
      </c>
      <c r="I5539" s="29">
        <v>0.87708333333333333</v>
      </c>
      <c r="J5539" s="27"/>
      <c r="K5539" s="27">
        <v>1.2</v>
      </c>
      <c r="L5539" s="27">
        <v>0</v>
      </c>
      <c r="M5539" s="27">
        <v>1.2</v>
      </c>
      <c r="N5539" s="27" t="s">
        <v>2163</v>
      </c>
      <c r="O5539" s="30">
        <v>201704317</v>
      </c>
      <c r="P5539" s="22"/>
      <c r="Q5539" s="22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9"/>
    </row>
    <row r="5540" spans="1:29" x14ac:dyDescent="0.25">
      <c r="A5540" s="27">
        <v>1999</v>
      </c>
      <c r="B5540" s="27" t="s">
        <v>3174</v>
      </c>
      <c r="C5540" s="27" t="s">
        <v>2231</v>
      </c>
      <c r="D5540" s="27" t="s">
        <v>2799</v>
      </c>
      <c r="E5540" s="27" t="s">
        <v>2799</v>
      </c>
      <c r="F5540" s="28">
        <v>36349</v>
      </c>
      <c r="G5540" s="29">
        <v>0.60555555555555551</v>
      </c>
      <c r="H5540" s="28">
        <v>36349</v>
      </c>
      <c r="I5540" s="29">
        <v>0.67499999999999993</v>
      </c>
      <c r="J5540" s="27"/>
      <c r="K5540" s="27">
        <v>0.06</v>
      </c>
      <c r="L5540" s="27">
        <v>0</v>
      </c>
      <c r="M5540" s="27">
        <v>0.06</v>
      </c>
      <c r="N5540" s="27" t="s">
        <v>2173</v>
      </c>
      <c r="O5540" s="30">
        <v>202006582</v>
      </c>
      <c r="P5540" s="22"/>
      <c r="Q5540" s="22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9"/>
    </row>
    <row r="5541" spans="1:29" x14ac:dyDescent="0.25">
      <c r="A5541" s="27">
        <v>1999</v>
      </c>
      <c r="B5541" s="27" t="s">
        <v>3253</v>
      </c>
      <c r="C5541" s="27" t="s">
        <v>2231</v>
      </c>
      <c r="D5541" s="27" t="s">
        <v>2855</v>
      </c>
      <c r="E5541" s="27" t="s">
        <v>2855</v>
      </c>
      <c r="F5541" s="28">
        <v>36349</v>
      </c>
      <c r="G5541" s="29">
        <v>0.67569444444444438</v>
      </c>
      <c r="H5541" s="28">
        <v>36349</v>
      </c>
      <c r="I5541" s="29">
        <v>0.91805555555555562</v>
      </c>
      <c r="J5541" s="27"/>
      <c r="K5541" s="27">
        <v>9</v>
      </c>
      <c r="L5541" s="27">
        <v>4</v>
      </c>
      <c r="M5541" s="27">
        <v>13</v>
      </c>
      <c r="N5541" s="27" t="s">
        <v>2211</v>
      </c>
      <c r="O5541" s="30">
        <v>201707234</v>
      </c>
      <c r="P5541" s="22"/>
      <c r="Q5541" s="22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9"/>
    </row>
    <row r="5542" spans="1:29" x14ac:dyDescent="0.25">
      <c r="A5542" s="27">
        <v>1999</v>
      </c>
      <c r="B5542" s="27" t="s">
        <v>3254</v>
      </c>
      <c r="C5542" s="27" t="s">
        <v>2231</v>
      </c>
      <c r="D5542" s="27" t="s">
        <v>2861</v>
      </c>
      <c r="E5542" s="27" t="s">
        <v>2862</v>
      </c>
      <c r="F5542" s="28">
        <v>36349</v>
      </c>
      <c r="G5542" s="29">
        <v>0.6875</v>
      </c>
      <c r="H5542" s="28">
        <v>36350</v>
      </c>
      <c r="I5542" s="29">
        <v>0.3923611111111111</v>
      </c>
      <c r="J5542" s="27"/>
      <c r="K5542" s="27">
        <v>50</v>
      </c>
      <c r="L5542" s="27">
        <v>5</v>
      </c>
      <c r="M5542" s="27">
        <v>55</v>
      </c>
      <c r="N5542" s="27" t="s">
        <v>2211</v>
      </c>
      <c r="O5542" s="30">
        <v>201704658</v>
      </c>
      <c r="P5542" s="22"/>
      <c r="Q5542" s="22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9"/>
    </row>
    <row r="5543" spans="1:29" x14ac:dyDescent="0.25">
      <c r="A5543" s="27">
        <v>1999</v>
      </c>
      <c r="B5543" s="27" t="s">
        <v>3255</v>
      </c>
      <c r="C5543" s="27" t="s">
        <v>2231</v>
      </c>
      <c r="D5543" s="27" t="s">
        <v>2885</v>
      </c>
      <c r="E5543" s="27" t="s">
        <v>3040</v>
      </c>
      <c r="F5543" s="28">
        <v>36349</v>
      </c>
      <c r="G5543" s="29">
        <v>0.69444444444444453</v>
      </c>
      <c r="H5543" s="28">
        <v>36349</v>
      </c>
      <c r="I5543" s="29">
        <v>0.94236111111111109</v>
      </c>
      <c r="J5543" s="27"/>
      <c r="K5543" s="27">
        <v>0.11</v>
      </c>
      <c r="L5543" s="27">
        <v>0</v>
      </c>
      <c r="M5543" s="27">
        <v>0.11</v>
      </c>
      <c r="N5543" s="27" t="s">
        <v>2211</v>
      </c>
      <c r="O5543" s="30">
        <v>202007531</v>
      </c>
      <c r="P5543" s="22"/>
      <c r="Q5543" s="22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9"/>
    </row>
    <row r="5544" spans="1:29" x14ac:dyDescent="0.25">
      <c r="A5544" s="27">
        <v>1999</v>
      </c>
      <c r="B5544" s="27" t="s">
        <v>2940</v>
      </c>
      <c r="C5544" s="27" t="s">
        <v>2231</v>
      </c>
      <c r="D5544" s="27" t="s">
        <v>2827</v>
      </c>
      <c r="E5544" s="27" t="s">
        <v>2827</v>
      </c>
      <c r="F5544" s="28">
        <v>36349</v>
      </c>
      <c r="G5544" s="29">
        <v>0.72430555555555554</v>
      </c>
      <c r="H5544" s="28">
        <v>36349</v>
      </c>
      <c r="I5544" s="29">
        <v>0.98125000000000007</v>
      </c>
      <c r="J5544" s="27"/>
      <c r="K5544" s="27">
        <v>0.9</v>
      </c>
      <c r="L5544" s="27">
        <v>0</v>
      </c>
      <c r="M5544" s="27">
        <v>0.9</v>
      </c>
      <c r="N5544" s="27" t="s">
        <v>2211</v>
      </c>
      <c r="O5544" s="30">
        <v>201904952</v>
      </c>
      <c r="P5544" s="22"/>
      <c r="Q5544" s="22"/>
      <c r="R5544" s="16"/>
      <c r="S5544" s="16"/>
      <c r="T5544" s="16"/>
      <c r="U5544" s="16"/>
      <c r="V5544" s="16"/>
      <c r="W5544" s="16"/>
      <c r="X5544" s="16"/>
      <c r="Y5544" s="16"/>
      <c r="Z5544" s="16"/>
      <c r="AA5544" s="16"/>
      <c r="AB5544" s="16"/>
      <c r="AC5544" s="19"/>
    </row>
    <row r="5545" spans="1:29" x14ac:dyDescent="0.25">
      <c r="A5545" s="27">
        <v>1999</v>
      </c>
      <c r="B5545" s="27" t="s">
        <v>3173</v>
      </c>
      <c r="C5545" s="27" t="s">
        <v>2231</v>
      </c>
      <c r="D5545" s="27" t="s">
        <v>2855</v>
      </c>
      <c r="E5545" s="27" t="s">
        <v>2909</v>
      </c>
      <c r="F5545" s="28">
        <v>36349</v>
      </c>
      <c r="G5545" s="29">
        <v>0.92013888888888884</v>
      </c>
      <c r="H5545" s="28">
        <v>36350</v>
      </c>
      <c r="I5545" s="29">
        <v>0.17777777777777778</v>
      </c>
      <c r="J5545" s="27"/>
      <c r="K5545" s="27">
        <v>5</v>
      </c>
      <c r="L5545" s="27">
        <v>10</v>
      </c>
      <c r="M5545" s="27">
        <v>15</v>
      </c>
      <c r="N5545" s="27" t="s">
        <v>2173</v>
      </c>
      <c r="O5545" s="30">
        <v>202006792</v>
      </c>
      <c r="P5545" s="22"/>
      <c r="Q5545" s="22"/>
      <c r="R5545" s="16"/>
      <c r="S5545" s="16"/>
      <c r="T5545" s="16"/>
      <c r="U5545" s="16"/>
      <c r="V5545" s="16"/>
      <c r="W5545" s="16"/>
      <c r="X5545" s="16"/>
      <c r="Y5545" s="16"/>
      <c r="Z5545" s="16"/>
      <c r="AA5545" s="16"/>
      <c r="AB5545" s="16"/>
      <c r="AC5545" s="19"/>
    </row>
    <row r="5546" spans="1:29" x14ac:dyDescent="0.25">
      <c r="A5546" s="27">
        <v>1999</v>
      </c>
      <c r="B5546" s="27" t="s">
        <v>2940</v>
      </c>
      <c r="C5546" s="27" t="s">
        <v>2231</v>
      </c>
      <c r="D5546" s="27" t="s">
        <v>2827</v>
      </c>
      <c r="E5546" s="27" t="s">
        <v>2827</v>
      </c>
      <c r="F5546" s="28">
        <v>36350</v>
      </c>
      <c r="G5546" s="29">
        <v>6.5972222222222224E-2</v>
      </c>
      <c r="H5546" s="28">
        <v>36350</v>
      </c>
      <c r="I5546" s="29">
        <v>0.10069444444444443</v>
      </c>
      <c r="J5546" s="27" t="s">
        <v>889</v>
      </c>
      <c r="K5546" s="27">
        <v>0</v>
      </c>
      <c r="L5546" s="27">
        <v>0.01</v>
      </c>
      <c r="M5546" s="27">
        <v>0.01</v>
      </c>
      <c r="N5546" s="27" t="s">
        <v>882</v>
      </c>
      <c r="O5546" s="30">
        <v>201907201</v>
      </c>
      <c r="P5546" s="22"/>
      <c r="Q5546" s="22"/>
      <c r="R5546" s="16"/>
      <c r="S5546" s="16"/>
      <c r="T5546" s="16"/>
      <c r="U5546" s="16"/>
      <c r="V5546" s="16"/>
      <c r="W5546" s="16"/>
      <c r="X5546" s="16"/>
      <c r="Y5546" s="16"/>
      <c r="Z5546" s="16"/>
      <c r="AA5546" s="16"/>
      <c r="AB5546" s="16"/>
      <c r="AC5546" s="19"/>
    </row>
    <row r="5547" spans="1:29" x14ac:dyDescent="0.25">
      <c r="A5547" s="27">
        <v>1999</v>
      </c>
      <c r="B5547" s="27" t="s">
        <v>3172</v>
      </c>
      <c r="C5547" s="27" t="s">
        <v>2231</v>
      </c>
      <c r="D5547" s="27" t="s">
        <v>2809</v>
      </c>
      <c r="E5547" s="27" t="s">
        <v>3157</v>
      </c>
      <c r="F5547" s="28">
        <v>36350</v>
      </c>
      <c r="G5547" s="29">
        <v>0.45347222222222222</v>
      </c>
      <c r="H5547" s="28">
        <v>36350</v>
      </c>
      <c r="I5547" s="29">
        <v>0.82986111111111116</v>
      </c>
      <c r="J5547" s="27"/>
      <c r="K5547" s="27">
        <v>0.6</v>
      </c>
      <c r="L5547" s="27">
        <v>0</v>
      </c>
      <c r="M5547" s="27">
        <v>0.6</v>
      </c>
      <c r="N5547" s="27" t="s">
        <v>2173</v>
      </c>
      <c r="O5547" s="30">
        <v>202009548</v>
      </c>
      <c r="P5547" s="22"/>
      <c r="Q5547" s="22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9"/>
    </row>
    <row r="5548" spans="1:29" x14ac:dyDescent="0.25">
      <c r="A5548" s="27">
        <v>1999</v>
      </c>
      <c r="B5548" s="27" t="s">
        <v>2831</v>
      </c>
      <c r="C5548" s="27" t="s">
        <v>2231</v>
      </c>
      <c r="D5548" s="27" t="s">
        <v>2850</v>
      </c>
      <c r="E5548" s="27" t="s">
        <v>2851</v>
      </c>
      <c r="F5548" s="28">
        <v>36350</v>
      </c>
      <c r="G5548" s="29">
        <v>0.54166666666666663</v>
      </c>
      <c r="H5548" s="28">
        <v>36350</v>
      </c>
      <c r="I5548" s="29">
        <v>0.70486111111111116</v>
      </c>
      <c r="J5548" s="27"/>
      <c r="K5548" s="27">
        <v>0.05</v>
      </c>
      <c r="L5548" s="27">
        <v>0.12</v>
      </c>
      <c r="M5548" s="27">
        <v>0.17</v>
      </c>
      <c r="N5548" s="27" t="s">
        <v>2211</v>
      </c>
      <c r="O5548" s="30">
        <v>201806802</v>
      </c>
      <c r="P5548" s="22"/>
      <c r="Q5548" s="22"/>
      <c r="R5548" s="16"/>
      <c r="S5548" s="16"/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9"/>
    </row>
    <row r="5549" spans="1:29" x14ac:dyDescent="0.25">
      <c r="A5549" s="27">
        <v>1999</v>
      </c>
      <c r="B5549" s="27" t="s">
        <v>2907</v>
      </c>
      <c r="C5549" s="27" t="s">
        <v>2231</v>
      </c>
      <c r="D5549" s="27" t="s">
        <v>2846</v>
      </c>
      <c r="E5549" s="27" t="s">
        <v>3252</v>
      </c>
      <c r="F5549" s="28">
        <v>36350</v>
      </c>
      <c r="G5549" s="29">
        <v>0.54513888888888895</v>
      </c>
      <c r="H5549" s="28">
        <v>36350</v>
      </c>
      <c r="I5549" s="29">
        <v>0.62361111111111112</v>
      </c>
      <c r="J5549" s="27"/>
      <c r="K5549" s="27">
        <v>0.32</v>
      </c>
      <c r="L5549" s="27">
        <v>0.2</v>
      </c>
      <c r="M5549" s="27">
        <v>0.52</v>
      </c>
      <c r="N5549" s="27" t="s">
        <v>2211</v>
      </c>
      <c r="O5549" s="30">
        <v>201904529</v>
      </c>
      <c r="P5549" s="22"/>
      <c r="Q5549" s="22"/>
      <c r="R5549" s="16"/>
      <c r="S5549" s="16"/>
      <c r="T5549" s="16"/>
      <c r="U5549" s="16"/>
      <c r="V5549" s="16"/>
      <c r="W5549" s="16"/>
      <c r="X5549" s="16"/>
      <c r="Y5549" s="16"/>
      <c r="Z5549" s="16"/>
      <c r="AA5549" s="16"/>
      <c r="AB5549" s="16"/>
      <c r="AC5549" s="19"/>
    </row>
    <row r="5550" spans="1:29" x14ac:dyDescent="0.25">
      <c r="A5550" s="27">
        <v>1999</v>
      </c>
      <c r="B5550" s="27" t="s">
        <v>3173</v>
      </c>
      <c r="C5550" s="27" t="s">
        <v>2231</v>
      </c>
      <c r="D5550" s="27" t="s">
        <v>2855</v>
      </c>
      <c r="E5550" s="27" t="s">
        <v>2909</v>
      </c>
      <c r="F5550" s="28">
        <v>36350</v>
      </c>
      <c r="G5550" s="29">
        <v>0.58958333333333335</v>
      </c>
      <c r="H5550" s="28">
        <v>36350</v>
      </c>
      <c r="I5550" s="29">
        <v>0.8354166666666667</v>
      </c>
      <c r="J5550" s="27" t="s">
        <v>889</v>
      </c>
      <c r="K5550" s="27">
        <v>1</v>
      </c>
      <c r="L5550" s="27">
        <v>0</v>
      </c>
      <c r="M5550" s="27">
        <v>1</v>
      </c>
      <c r="N5550" s="27" t="s">
        <v>882</v>
      </c>
      <c r="O5550" s="30">
        <v>201806691</v>
      </c>
      <c r="P5550" s="22"/>
      <c r="Q5550" s="22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9"/>
    </row>
    <row r="5551" spans="1:29" x14ac:dyDescent="0.25">
      <c r="A5551" s="27">
        <v>1999</v>
      </c>
      <c r="B5551" s="27" t="s">
        <v>2937</v>
      </c>
      <c r="C5551" s="27" t="s">
        <v>2231</v>
      </c>
      <c r="D5551" s="27" t="s">
        <v>2827</v>
      </c>
      <c r="E5551" s="27" t="s">
        <v>2827</v>
      </c>
      <c r="F5551" s="28">
        <v>36350</v>
      </c>
      <c r="G5551" s="29">
        <v>0.63194444444444442</v>
      </c>
      <c r="H5551" s="28">
        <v>36350</v>
      </c>
      <c r="I5551" s="29">
        <v>0.76388888888888884</v>
      </c>
      <c r="J5551" s="27" t="s">
        <v>889</v>
      </c>
      <c r="K5551" s="27">
        <v>0</v>
      </c>
      <c r="L5551" s="27">
        <v>0.01</v>
      </c>
      <c r="M5551" s="27">
        <v>0.01</v>
      </c>
      <c r="N5551" s="27" t="s">
        <v>882</v>
      </c>
      <c r="O5551" s="30">
        <v>202005845</v>
      </c>
      <c r="P5551" s="22"/>
      <c r="Q5551" s="22"/>
      <c r="R5551" s="16"/>
      <c r="S5551" s="16"/>
      <c r="T5551" s="16"/>
      <c r="U5551" s="16"/>
      <c r="V5551" s="16"/>
      <c r="W5551" s="16"/>
      <c r="X5551" s="16"/>
      <c r="Y5551" s="16"/>
      <c r="Z5551" s="16"/>
      <c r="AA5551" s="16"/>
      <c r="AB5551" s="16"/>
      <c r="AC5551" s="19"/>
    </row>
    <row r="5552" spans="1:29" x14ac:dyDescent="0.25">
      <c r="A5552" s="27">
        <v>1999</v>
      </c>
      <c r="B5552" s="27" t="s">
        <v>3171</v>
      </c>
      <c r="C5552" s="27" t="s">
        <v>2231</v>
      </c>
      <c r="D5552" s="27" t="s">
        <v>2805</v>
      </c>
      <c r="E5552" s="27" t="s">
        <v>2822</v>
      </c>
      <c r="F5552" s="28">
        <v>36350</v>
      </c>
      <c r="G5552" s="29">
        <v>0.70833333333333337</v>
      </c>
      <c r="H5552" s="28">
        <v>36350</v>
      </c>
      <c r="I5552" s="29">
        <v>0.74652777777777779</v>
      </c>
      <c r="J5552" s="27"/>
      <c r="K5552" s="27">
        <v>0.04</v>
      </c>
      <c r="L5552" s="27">
        <v>0</v>
      </c>
      <c r="M5552" s="27">
        <v>0.04</v>
      </c>
      <c r="N5552" s="27" t="s">
        <v>2173</v>
      </c>
      <c r="O5552" s="30">
        <v>201605775</v>
      </c>
      <c r="P5552" s="22"/>
      <c r="Q5552" s="22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9"/>
    </row>
    <row r="5553" spans="1:29" x14ac:dyDescent="0.25">
      <c r="A5553" s="27">
        <v>1999</v>
      </c>
      <c r="B5553" s="27" t="s">
        <v>2927</v>
      </c>
      <c r="C5553" s="27" t="s">
        <v>2231</v>
      </c>
      <c r="D5553" s="27" t="s">
        <v>2796</v>
      </c>
      <c r="E5553" s="27" t="s">
        <v>2797</v>
      </c>
      <c r="F5553" s="28">
        <v>36351</v>
      </c>
      <c r="G5553" s="29">
        <v>0.55972222222222223</v>
      </c>
      <c r="H5553" s="28">
        <v>36351</v>
      </c>
      <c r="I5553" s="29">
        <v>0.76736111111111116</v>
      </c>
      <c r="J5553" s="27"/>
      <c r="K5553" s="27">
        <v>2.2999999999999998</v>
      </c>
      <c r="L5553" s="27">
        <v>0.7</v>
      </c>
      <c r="M5553" s="27">
        <v>3</v>
      </c>
      <c r="N5553" s="27" t="s">
        <v>2173</v>
      </c>
      <c r="O5553" s="30">
        <v>202007344</v>
      </c>
      <c r="P5553" s="22"/>
      <c r="Q5553" s="22"/>
      <c r="R5553" s="16"/>
      <c r="S5553" s="16"/>
      <c r="T5553" s="16"/>
      <c r="U5553" s="16"/>
      <c r="V5553" s="16"/>
      <c r="W5553" s="16"/>
      <c r="X5553" s="16"/>
      <c r="Y5553" s="16"/>
      <c r="Z5553" s="16"/>
      <c r="AA5553" s="16"/>
      <c r="AB5553" s="16"/>
      <c r="AC5553" s="19"/>
    </row>
    <row r="5554" spans="1:29" x14ac:dyDescent="0.25">
      <c r="A5554" s="27">
        <v>1999</v>
      </c>
      <c r="B5554" s="27" t="s">
        <v>3285</v>
      </c>
      <c r="C5554" s="27" t="s">
        <v>2231</v>
      </c>
      <c r="D5554" s="27" t="s">
        <v>2855</v>
      </c>
      <c r="E5554" s="27" t="s">
        <v>2855</v>
      </c>
      <c r="F5554" s="28">
        <v>36351</v>
      </c>
      <c r="G5554" s="29">
        <v>0.62152777777777779</v>
      </c>
      <c r="H5554" s="28">
        <v>36351</v>
      </c>
      <c r="I5554" s="29">
        <v>0.76736111111111116</v>
      </c>
      <c r="J5554" s="27" t="s">
        <v>889</v>
      </c>
      <c r="K5554" s="27">
        <v>0</v>
      </c>
      <c r="L5554" s="27">
        <v>0.01</v>
      </c>
      <c r="M5554" s="27">
        <v>0.01</v>
      </c>
      <c r="N5554" s="27" t="s">
        <v>882</v>
      </c>
      <c r="O5554" s="30">
        <v>201806360</v>
      </c>
      <c r="P5554" s="22"/>
      <c r="Q5554" s="22"/>
      <c r="R5554" s="16"/>
      <c r="S5554" s="16"/>
      <c r="T5554" s="16"/>
      <c r="U5554" s="16"/>
      <c r="V5554" s="16"/>
      <c r="W5554" s="16"/>
      <c r="X5554" s="16"/>
      <c r="Y5554" s="16"/>
      <c r="Z5554" s="16"/>
      <c r="AA5554" s="16"/>
      <c r="AB5554" s="16"/>
      <c r="AC5554" s="19"/>
    </row>
    <row r="5555" spans="1:29" x14ac:dyDescent="0.25">
      <c r="A5555" s="27">
        <v>1999</v>
      </c>
      <c r="B5555" s="27" t="s">
        <v>3259</v>
      </c>
      <c r="C5555" s="27" t="s">
        <v>2231</v>
      </c>
      <c r="D5555" s="27" t="s">
        <v>2885</v>
      </c>
      <c r="E5555" s="27" t="s">
        <v>2914</v>
      </c>
      <c r="F5555" s="28">
        <v>36351</v>
      </c>
      <c r="G5555" s="29">
        <v>0.66666666666666663</v>
      </c>
      <c r="H5555" s="28">
        <v>36352</v>
      </c>
      <c r="I5555" s="29">
        <v>0.87361111111111101</v>
      </c>
      <c r="J5555" s="27" t="s">
        <v>889</v>
      </c>
      <c r="K5555" s="27">
        <v>12.5</v>
      </c>
      <c r="L5555" s="27">
        <v>0</v>
      </c>
      <c r="M5555" s="27">
        <v>12.5</v>
      </c>
      <c r="N5555" s="27" t="s">
        <v>882</v>
      </c>
      <c r="O5555" s="30">
        <v>201503738</v>
      </c>
      <c r="P5555" s="22"/>
      <c r="Q5555" s="22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9"/>
    </row>
    <row r="5556" spans="1:29" x14ac:dyDescent="0.25">
      <c r="A5556" s="27">
        <v>1999</v>
      </c>
      <c r="B5556" s="27" t="s">
        <v>3091</v>
      </c>
      <c r="C5556" s="27" t="s">
        <v>2231</v>
      </c>
      <c r="D5556" s="27" t="s">
        <v>742</v>
      </c>
      <c r="E5556" s="27" t="s">
        <v>2976</v>
      </c>
      <c r="F5556" s="28">
        <v>36351</v>
      </c>
      <c r="G5556" s="29">
        <v>0.83333333333333337</v>
      </c>
      <c r="H5556" s="28">
        <v>36351</v>
      </c>
      <c r="I5556" s="29">
        <v>0.9472222222222223</v>
      </c>
      <c r="J5556" s="27"/>
      <c r="K5556" s="27">
        <v>2</v>
      </c>
      <c r="L5556" s="27">
        <v>0</v>
      </c>
      <c r="M5556" s="27">
        <v>2</v>
      </c>
      <c r="N5556" s="27" t="s">
        <v>2163</v>
      </c>
      <c r="O5556" s="30">
        <v>202103344</v>
      </c>
      <c r="P5556" s="22"/>
      <c r="Q5556" s="22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9"/>
    </row>
    <row r="5557" spans="1:29" x14ac:dyDescent="0.25">
      <c r="A5557" s="27">
        <v>1999</v>
      </c>
      <c r="B5557" s="27" t="s">
        <v>3285</v>
      </c>
      <c r="C5557" s="27" t="s">
        <v>2231</v>
      </c>
      <c r="D5557" s="27" t="s">
        <v>2855</v>
      </c>
      <c r="E5557" s="27" t="s">
        <v>2855</v>
      </c>
      <c r="F5557" s="28">
        <v>36351</v>
      </c>
      <c r="G5557" s="29">
        <v>0.94791666666666663</v>
      </c>
      <c r="H5557" s="28">
        <v>36352</v>
      </c>
      <c r="I5557" s="29">
        <v>4.6527777777777779E-2</v>
      </c>
      <c r="J5557" s="27" t="s">
        <v>889</v>
      </c>
      <c r="K5557" s="27">
        <v>0.05</v>
      </c>
      <c r="L5557" s="27">
        <v>0</v>
      </c>
      <c r="M5557" s="27">
        <v>0.05</v>
      </c>
      <c r="N5557" s="27" t="s">
        <v>882</v>
      </c>
      <c r="O5557" s="30">
        <v>201806151</v>
      </c>
      <c r="P5557" s="22"/>
      <c r="Q5557" s="22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9"/>
    </row>
    <row r="5558" spans="1:29" x14ac:dyDescent="0.25">
      <c r="A5558" s="27">
        <v>1999</v>
      </c>
      <c r="B5558" s="27" t="s">
        <v>3089</v>
      </c>
      <c r="C5558" s="27" t="s">
        <v>2231</v>
      </c>
      <c r="D5558" s="27" t="s">
        <v>742</v>
      </c>
      <c r="E5558" s="27" t="s">
        <v>3090</v>
      </c>
      <c r="F5558" s="28">
        <v>36352</v>
      </c>
      <c r="G5558" s="29">
        <v>0.12152777777777778</v>
      </c>
      <c r="H5558" s="28">
        <v>36352</v>
      </c>
      <c r="I5558" s="29">
        <v>0.22291666666666665</v>
      </c>
      <c r="J5558" s="27"/>
      <c r="K5558" s="27">
        <v>0.3</v>
      </c>
      <c r="L5558" s="27">
        <v>0</v>
      </c>
      <c r="M5558" s="27">
        <v>0.3</v>
      </c>
      <c r="N5558" s="27" t="s">
        <v>2163</v>
      </c>
      <c r="O5558" s="30">
        <v>201906576</v>
      </c>
      <c r="P5558" s="22"/>
      <c r="Q5558" s="22"/>
      <c r="R5558" s="16"/>
      <c r="S5558" s="16"/>
      <c r="T5558" s="16"/>
      <c r="U5558" s="16"/>
      <c r="V5558" s="16"/>
      <c r="W5558" s="16"/>
      <c r="X5558" s="16"/>
      <c r="Y5558" s="16"/>
      <c r="Z5558" s="16"/>
      <c r="AA5558" s="16"/>
      <c r="AB5558" s="16"/>
      <c r="AC5558" s="19"/>
    </row>
    <row r="5559" spans="1:29" x14ac:dyDescent="0.25">
      <c r="A5559" s="27">
        <v>1999</v>
      </c>
      <c r="B5559" s="27" t="s">
        <v>3285</v>
      </c>
      <c r="C5559" s="27" t="s">
        <v>2231</v>
      </c>
      <c r="D5559" s="27" t="s">
        <v>2855</v>
      </c>
      <c r="E5559" s="27" t="s">
        <v>2855</v>
      </c>
      <c r="F5559" s="28">
        <v>36352</v>
      </c>
      <c r="G5559" s="29">
        <v>0.44166666666666665</v>
      </c>
      <c r="H5559" s="28">
        <v>36352</v>
      </c>
      <c r="I5559" s="29">
        <v>0.49374999999999997</v>
      </c>
      <c r="J5559" s="27" t="s">
        <v>889</v>
      </c>
      <c r="K5559" s="27">
        <v>0</v>
      </c>
      <c r="L5559" s="27">
        <v>0.01</v>
      </c>
      <c r="M5559" s="27">
        <v>0.01</v>
      </c>
      <c r="N5559" s="27" t="s">
        <v>882</v>
      </c>
      <c r="O5559" s="30">
        <v>201905034</v>
      </c>
      <c r="P5559" s="22"/>
      <c r="Q5559" s="22"/>
      <c r="R5559" s="16"/>
      <c r="S5559" s="16"/>
      <c r="T5559" s="16"/>
      <c r="U5559" s="16"/>
      <c r="V5559" s="16"/>
      <c r="W5559" s="16"/>
      <c r="X5559" s="16"/>
      <c r="Y5559" s="16"/>
      <c r="Z5559" s="16"/>
      <c r="AA5559" s="16"/>
      <c r="AB5559" s="16"/>
      <c r="AC5559" s="19"/>
    </row>
    <row r="5560" spans="1:29" x14ac:dyDescent="0.25">
      <c r="A5560" s="27">
        <v>1999</v>
      </c>
      <c r="B5560" s="27" t="s">
        <v>3251</v>
      </c>
      <c r="C5560" s="27" t="s">
        <v>2231</v>
      </c>
      <c r="D5560" s="27" t="s">
        <v>2809</v>
      </c>
      <c r="E5560" s="27" t="s">
        <v>2812</v>
      </c>
      <c r="F5560" s="28">
        <v>36352</v>
      </c>
      <c r="G5560" s="29">
        <v>0.64236111111111105</v>
      </c>
      <c r="H5560" s="28">
        <v>36352</v>
      </c>
      <c r="I5560" s="29">
        <v>0.72291666666666676</v>
      </c>
      <c r="J5560" s="27"/>
      <c r="K5560" s="27">
        <v>0.5</v>
      </c>
      <c r="L5560" s="27">
        <v>0</v>
      </c>
      <c r="M5560" s="27">
        <v>0.5</v>
      </c>
      <c r="N5560" s="27" t="s">
        <v>2211</v>
      </c>
      <c r="O5560" s="30">
        <v>201705208</v>
      </c>
      <c r="P5560" s="22"/>
      <c r="Q5560" s="22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6"/>
      <c r="AB5560" s="16"/>
      <c r="AC5560" s="19"/>
    </row>
    <row r="5561" spans="1:29" x14ac:dyDescent="0.25">
      <c r="A5561" s="27">
        <v>1999</v>
      </c>
      <c r="B5561" s="27" t="s">
        <v>3170</v>
      </c>
      <c r="C5561" s="27" t="s">
        <v>2231</v>
      </c>
      <c r="D5561" s="27" t="s">
        <v>2805</v>
      </c>
      <c r="E5561" s="27" t="s">
        <v>2858</v>
      </c>
      <c r="F5561" s="28">
        <v>36352</v>
      </c>
      <c r="G5561" s="29">
        <v>0.68402777777777779</v>
      </c>
      <c r="H5561" s="28">
        <v>36352</v>
      </c>
      <c r="I5561" s="29">
        <v>0.71736111111111101</v>
      </c>
      <c r="J5561" s="27"/>
      <c r="K5561" s="27">
        <v>2</v>
      </c>
      <c r="L5561" s="27">
        <v>0.5</v>
      </c>
      <c r="M5561" s="27">
        <v>2.5</v>
      </c>
      <c r="N5561" s="27" t="s">
        <v>2173</v>
      </c>
      <c r="O5561" s="30">
        <v>201907507</v>
      </c>
      <c r="P5561" s="22"/>
      <c r="Q5561" s="22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9"/>
    </row>
    <row r="5562" spans="1:29" x14ac:dyDescent="0.25">
      <c r="A5562" s="27">
        <v>1999</v>
      </c>
      <c r="B5562" s="27" t="s">
        <v>3169</v>
      </c>
      <c r="C5562" s="27" t="s">
        <v>2231</v>
      </c>
      <c r="D5562" s="27" t="s">
        <v>2799</v>
      </c>
      <c r="E5562" s="27" t="s">
        <v>2799</v>
      </c>
      <c r="F5562" s="28">
        <v>36352</v>
      </c>
      <c r="G5562" s="29">
        <v>0.69791666666666663</v>
      </c>
      <c r="H5562" s="28">
        <v>36352</v>
      </c>
      <c r="I5562" s="29">
        <v>0.88541666666666663</v>
      </c>
      <c r="J5562" s="27"/>
      <c r="K5562" s="27">
        <v>3.2</v>
      </c>
      <c r="L5562" s="27">
        <v>0.3</v>
      </c>
      <c r="M5562" s="27">
        <v>3.5</v>
      </c>
      <c r="N5562" s="27" t="s">
        <v>2173</v>
      </c>
      <c r="O5562" s="30">
        <v>201907506</v>
      </c>
      <c r="P5562" s="22"/>
      <c r="Q5562" s="22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9"/>
    </row>
    <row r="5563" spans="1:29" x14ac:dyDescent="0.25">
      <c r="A5563" s="27">
        <v>1999</v>
      </c>
      <c r="B5563" s="27" t="s">
        <v>3088</v>
      </c>
      <c r="C5563" s="27" t="s">
        <v>2231</v>
      </c>
      <c r="D5563" s="27" t="s">
        <v>742</v>
      </c>
      <c r="E5563" s="27" t="s">
        <v>2976</v>
      </c>
      <c r="F5563" s="28">
        <v>36352</v>
      </c>
      <c r="G5563" s="29">
        <v>0.84652777777777777</v>
      </c>
      <c r="H5563" s="28">
        <v>36353</v>
      </c>
      <c r="I5563" s="29">
        <v>0.34722222222222227</v>
      </c>
      <c r="J5563" s="27"/>
      <c r="K5563" s="27">
        <v>5.6</v>
      </c>
      <c r="L5563" s="27">
        <v>0.4</v>
      </c>
      <c r="M5563" s="27">
        <v>6</v>
      </c>
      <c r="N5563" s="27" t="s">
        <v>2163</v>
      </c>
      <c r="O5563" s="30">
        <v>202003529</v>
      </c>
      <c r="P5563" s="22"/>
      <c r="Q5563" s="22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9"/>
    </row>
    <row r="5564" spans="1:29" x14ac:dyDescent="0.25">
      <c r="A5564" s="27">
        <v>1999</v>
      </c>
      <c r="B5564" s="27" t="s">
        <v>3036</v>
      </c>
      <c r="C5564" s="27" t="s">
        <v>2231</v>
      </c>
      <c r="D5564" s="27" t="s">
        <v>2790</v>
      </c>
      <c r="E5564" s="27" t="s">
        <v>729</v>
      </c>
      <c r="F5564" s="28">
        <v>36353</v>
      </c>
      <c r="G5564" s="29">
        <v>0.15625</v>
      </c>
      <c r="H5564" s="28">
        <v>36353</v>
      </c>
      <c r="I5564" s="29">
        <v>0.21875</v>
      </c>
      <c r="J5564" s="27"/>
      <c r="K5564" s="27">
        <v>0.03</v>
      </c>
      <c r="L5564" s="27">
        <v>0</v>
      </c>
      <c r="M5564" s="27">
        <v>0.03</v>
      </c>
      <c r="N5564" s="27" t="s">
        <v>2211</v>
      </c>
      <c r="O5564" s="30">
        <v>201904649</v>
      </c>
      <c r="P5564" s="22"/>
      <c r="Q5564" s="22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9"/>
    </row>
    <row r="5565" spans="1:29" x14ac:dyDescent="0.25">
      <c r="A5565" s="27">
        <v>1999</v>
      </c>
      <c r="B5565" s="27" t="s">
        <v>3170</v>
      </c>
      <c r="C5565" s="27" t="s">
        <v>2231</v>
      </c>
      <c r="D5565" s="27" t="s">
        <v>2805</v>
      </c>
      <c r="E5565" s="27" t="s">
        <v>2858</v>
      </c>
      <c r="F5565" s="28">
        <v>36353</v>
      </c>
      <c r="G5565" s="29">
        <v>0.54513888888888895</v>
      </c>
      <c r="H5565" s="28">
        <v>36353</v>
      </c>
      <c r="I5565" s="29">
        <v>0.58680555555555558</v>
      </c>
      <c r="J5565" s="27" t="s">
        <v>889</v>
      </c>
      <c r="K5565" s="27">
        <v>0</v>
      </c>
      <c r="L5565" s="27">
        <v>0.01</v>
      </c>
      <c r="M5565" s="27">
        <v>0.01</v>
      </c>
      <c r="N5565" s="27" t="s">
        <v>882</v>
      </c>
      <c r="O5565" s="30">
        <v>201704066</v>
      </c>
      <c r="P5565" s="22"/>
      <c r="Q5565" s="22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9"/>
    </row>
    <row r="5566" spans="1:29" x14ac:dyDescent="0.25">
      <c r="A5566" s="27">
        <v>1999</v>
      </c>
      <c r="B5566" s="27" t="s">
        <v>3284</v>
      </c>
      <c r="C5566" s="27" t="s">
        <v>2231</v>
      </c>
      <c r="D5566" s="27" t="s">
        <v>3037</v>
      </c>
      <c r="E5566" s="27" t="s">
        <v>3037</v>
      </c>
      <c r="F5566" s="28">
        <v>36354</v>
      </c>
      <c r="G5566" s="29">
        <v>0.63194444444444442</v>
      </c>
      <c r="H5566" s="28">
        <v>36354</v>
      </c>
      <c r="I5566" s="29">
        <v>0.66319444444444442</v>
      </c>
      <c r="J5566" s="27" t="s">
        <v>889</v>
      </c>
      <c r="K5566" s="27">
        <v>0.01</v>
      </c>
      <c r="L5566" s="27">
        <v>0</v>
      </c>
      <c r="M5566" s="27">
        <v>0.01</v>
      </c>
      <c r="N5566" s="27" t="s">
        <v>882</v>
      </c>
      <c r="O5566" s="30">
        <v>201809221</v>
      </c>
      <c r="P5566" s="22"/>
      <c r="Q5566" s="22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9"/>
    </row>
    <row r="5567" spans="1:29" x14ac:dyDescent="0.25">
      <c r="A5567" s="27">
        <v>1999</v>
      </c>
      <c r="B5567" s="27" t="s">
        <v>3089</v>
      </c>
      <c r="C5567" s="27" t="s">
        <v>2231</v>
      </c>
      <c r="D5567" s="27" t="s">
        <v>742</v>
      </c>
      <c r="E5567" s="27" t="s">
        <v>3090</v>
      </c>
      <c r="F5567" s="28">
        <v>36354</v>
      </c>
      <c r="G5567" s="29">
        <v>0.64583333333333337</v>
      </c>
      <c r="H5567" s="28">
        <v>36354</v>
      </c>
      <c r="I5567" s="29">
        <v>0.74375000000000002</v>
      </c>
      <c r="J5567" s="27" t="s">
        <v>889</v>
      </c>
      <c r="K5567" s="27">
        <v>0.1</v>
      </c>
      <c r="L5567" s="27">
        <v>0</v>
      </c>
      <c r="M5567" s="27">
        <v>0.1</v>
      </c>
      <c r="N5567" s="27" t="s">
        <v>882</v>
      </c>
      <c r="O5567" s="30">
        <v>201907198</v>
      </c>
      <c r="P5567" s="22"/>
      <c r="Q5567" s="22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9"/>
    </row>
    <row r="5568" spans="1:29" x14ac:dyDescent="0.25">
      <c r="A5568" s="27">
        <v>1999</v>
      </c>
      <c r="B5568" s="27" t="s">
        <v>2937</v>
      </c>
      <c r="C5568" s="27" t="s">
        <v>2231</v>
      </c>
      <c r="D5568" s="27" t="s">
        <v>2827</v>
      </c>
      <c r="E5568" s="27" t="s">
        <v>2827</v>
      </c>
      <c r="F5568" s="28">
        <v>36354</v>
      </c>
      <c r="G5568" s="29">
        <v>0.65416666666666667</v>
      </c>
      <c r="H5568" s="28">
        <v>36354</v>
      </c>
      <c r="I5568" s="29">
        <v>0.10625</v>
      </c>
      <c r="J5568" s="27" t="s">
        <v>889</v>
      </c>
      <c r="K5568" s="27">
        <v>0</v>
      </c>
      <c r="L5568" s="27">
        <v>0.9</v>
      </c>
      <c r="M5568" s="27">
        <v>0.9</v>
      </c>
      <c r="N5568" s="27" t="s">
        <v>882</v>
      </c>
      <c r="O5568" s="30">
        <v>201603173</v>
      </c>
      <c r="P5568" s="22"/>
      <c r="Q5568" s="22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9"/>
    </row>
    <row r="5569" spans="1:29" x14ac:dyDescent="0.25">
      <c r="A5569" s="27">
        <v>1999</v>
      </c>
      <c r="B5569" s="27" t="s">
        <v>3170</v>
      </c>
      <c r="C5569" s="27" t="s">
        <v>2231</v>
      </c>
      <c r="D5569" s="27" t="s">
        <v>2805</v>
      </c>
      <c r="E5569" s="27" t="s">
        <v>2858</v>
      </c>
      <c r="F5569" s="28">
        <v>36354</v>
      </c>
      <c r="G5569" s="29">
        <v>0.76736111111111116</v>
      </c>
      <c r="H5569" s="28">
        <v>36354</v>
      </c>
      <c r="I5569" s="29">
        <v>0.88541666666666663</v>
      </c>
      <c r="J5569" s="27" t="s">
        <v>889</v>
      </c>
      <c r="K5569" s="27">
        <v>1.5</v>
      </c>
      <c r="L5569" s="27">
        <v>0</v>
      </c>
      <c r="M5569" s="27">
        <v>1.5</v>
      </c>
      <c r="N5569" s="27" t="s">
        <v>882</v>
      </c>
      <c r="O5569" s="30">
        <v>202008484</v>
      </c>
      <c r="P5569" s="22"/>
      <c r="Q5569" s="22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9"/>
    </row>
    <row r="5570" spans="1:29" x14ac:dyDescent="0.25">
      <c r="A5570" s="27">
        <v>1999</v>
      </c>
      <c r="B5570" s="27" t="s">
        <v>2911</v>
      </c>
      <c r="C5570" s="27" t="s">
        <v>2231</v>
      </c>
      <c r="D5570" s="27" t="s">
        <v>2850</v>
      </c>
      <c r="E5570" s="27" t="s">
        <v>2851</v>
      </c>
      <c r="F5570" s="28">
        <v>36355</v>
      </c>
      <c r="G5570" s="29">
        <v>0</v>
      </c>
      <c r="H5570" s="28">
        <v>36355</v>
      </c>
      <c r="I5570" s="29">
        <v>2.4999999999999998E-2</v>
      </c>
      <c r="J5570" s="27"/>
      <c r="K5570" s="27">
        <v>0.02</v>
      </c>
      <c r="L5570" s="27">
        <v>0</v>
      </c>
      <c r="M5570" s="27">
        <v>0.02</v>
      </c>
      <c r="N5570" s="27" t="s">
        <v>2173</v>
      </c>
      <c r="O5570" s="30">
        <v>201704515</v>
      </c>
      <c r="P5570" s="22"/>
      <c r="Q5570" s="22"/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9"/>
    </row>
    <row r="5571" spans="1:29" x14ac:dyDescent="0.25">
      <c r="A5571" s="27">
        <v>1999</v>
      </c>
      <c r="B5571" s="27" t="s">
        <v>2913</v>
      </c>
      <c r="C5571" s="27" t="s">
        <v>2231</v>
      </c>
      <c r="D5571" s="27" t="s">
        <v>2855</v>
      </c>
      <c r="E5571" s="27" t="s">
        <v>3168</v>
      </c>
      <c r="F5571" s="28">
        <v>36355</v>
      </c>
      <c r="G5571" s="29">
        <v>0.70486111111111116</v>
      </c>
      <c r="H5571" s="28">
        <v>36355</v>
      </c>
      <c r="I5571" s="29">
        <v>0.77777777777777779</v>
      </c>
      <c r="J5571" s="27"/>
      <c r="K5571" s="27">
        <v>0.2</v>
      </c>
      <c r="L5571" s="27">
        <v>0.2</v>
      </c>
      <c r="M5571" s="27">
        <v>0.4</v>
      </c>
      <c r="N5571" s="27" t="s">
        <v>2173</v>
      </c>
      <c r="O5571" s="30">
        <v>201906945</v>
      </c>
      <c r="P5571" s="22"/>
      <c r="Q5571" s="22"/>
      <c r="R5571" s="16"/>
      <c r="S5571" s="16"/>
      <c r="T5571" s="16"/>
      <c r="U5571" s="16"/>
      <c r="V5571" s="16"/>
      <c r="W5571" s="16"/>
      <c r="X5571" s="16"/>
      <c r="Y5571" s="16"/>
      <c r="Z5571" s="16"/>
      <c r="AA5571" s="16"/>
      <c r="AB5571" s="16"/>
      <c r="AC5571" s="19"/>
    </row>
    <row r="5572" spans="1:29" x14ac:dyDescent="0.25">
      <c r="A5572" s="27">
        <v>1999</v>
      </c>
      <c r="B5572" s="27" t="s">
        <v>3170</v>
      </c>
      <c r="C5572" s="27" t="s">
        <v>2231</v>
      </c>
      <c r="D5572" s="27" t="s">
        <v>2805</v>
      </c>
      <c r="E5572" s="27" t="s">
        <v>2858</v>
      </c>
      <c r="F5572" s="28">
        <v>36355</v>
      </c>
      <c r="G5572" s="29">
        <v>0.83750000000000002</v>
      </c>
      <c r="H5572" s="28">
        <v>36355</v>
      </c>
      <c r="I5572" s="29">
        <v>0.86111111111111116</v>
      </c>
      <c r="J5572" s="27" t="s">
        <v>889</v>
      </c>
      <c r="K5572" s="27">
        <v>0.01</v>
      </c>
      <c r="L5572" s="27">
        <v>0</v>
      </c>
      <c r="M5572" s="27">
        <v>0.01</v>
      </c>
      <c r="N5572" s="27" t="s">
        <v>882</v>
      </c>
      <c r="O5572" s="30">
        <v>201704684</v>
      </c>
      <c r="P5572" s="22"/>
      <c r="Q5572" s="22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9"/>
    </row>
    <row r="5573" spans="1:29" x14ac:dyDescent="0.25">
      <c r="A5573" s="27">
        <v>1999</v>
      </c>
      <c r="B5573" s="27" t="s">
        <v>3644</v>
      </c>
      <c r="C5573" s="27" t="s">
        <v>3569</v>
      </c>
      <c r="D5573" s="27" t="s">
        <v>3688</v>
      </c>
      <c r="E5573" s="27" t="s">
        <v>3688</v>
      </c>
      <c r="F5573" s="28">
        <v>36355</v>
      </c>
      <c r="G5573" s="29">
        <v>0.89583333333333337</v>
      </c>
      <c r="H5573" s="28">
        <v>36355</v>
      </c>
      <c r="I5573" s="29">
        <v>0.9375</v>
      </c>
      <c r="J5573" s="27" t="s">
        <v>889</v>
      </c>
      <c r="K5573" s="27">
        <v>1E-3</v>
      </c>
      <c r="L5573" s="27">
        <v>0</v>
      </c>
      <c r="M5573" s="27">
        <v>1E-3</v>
      </c>
      <c r="N5573" s="27" t="s">
        <v>882</v>
      </c>
      <c r="O5573" s="30">
        <v>201904881</v>
      </c>
      <c r="P5573" s="22"/>
      <c r="Q5573" s="22"/>
      <c r="R5573" s="16"/>
      <c r="S5573" s="16"/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9"/>
    </row>
    <row r="5574" spans="1:29" x14ac:dyDescent="0.25">
      <c r="A5574" s="27">
        <v>1999</v>
      </c>
      <c r="B5574" s="27" t="s">
        <v>3087</v>
      </c>
      <c r="C5574" s="27" t="s">
        <v>2231</v>
      </c>
      <c r="D5574" s="27" t="s">
        <v>742</v>
      </c>
      <c r="E5574" s="27" t="s">
        <v>2783</v>
      </c>
      <c r="F5574" s="28">
        <v>36356</v>
      </c>
      <c r="G5574" s="29">
        <v>1.0416666666666666E-2</v>
      </c>
      <c r="H5574" s="28">
        <v>36356</v>
      </c>
      <c r="I5574" s="29">
        <v>5.9027777777777783E-2</v>
      </c>
      <c r="J5574" s="27"/>
      <c r="K5574" s="27">
        <v>0.03</v>
      </c>
      <c r="L5574" s="27">
        <v>0</v>
      </c>
      <c r="M5574" s="27">
        <v>0.03</v>
      </c>
      <c r="N5574" s="27" t="s">
        <v>2163</v>
      </c>
      <c r="O5574" s="30">
        <v>202102705</v>
      </c>
      <c r="P5574" s="22"/>
      <c r="Q5574" s="22"/>
      <c r="R5574" s="16"/>
      <c r="S5574" s="16"/>
      <c r="T5574" s="16"/>
      <c r="U5574" s="16"/>
      <c r="V5574" s="16"/>
      <c r="W5574" s="16"/>
      <c r="X5574" s="16"/>
      <c r="Y5574" s="16"/>
      <c r="Z5574" s="16"/>
      <c r="AA5574" s="16"/>
      <c r="AB5574" s="16"/>
      <c r="AC5574" s="19"/>
    </row>
    <row r="5575" spans="1:29" x14ac:dyDescent="0.25">
      <c r="A5575" s="27">
        <v>1999</v>
      </c>
      <c r="B5575" s="27" t="s">
        <v>3087</v>
      </c>
      <c r="C5575" s="27" t="s">
        <v>2231</v>
      </c>
      <c r="D5575" s="27" t="s">
        <v>742</v>
      </c>
      <c r="E5575" s="27" t="s">
        <v>2783</v>
      </c>
      <c r="F5575" s="28">
        <v>36356</v>
      </c>
      <c r="G5575" s="29">
        <v>0.37847222222222227</v>
      </c>
      <c r="H5575" s="28">
        <v>36356</v>
      </c>
      <c r="I5575" s="29">
        <v>0.41736111111111113</v>
      </c>
      <c r="J5575" s="27" t="s">
        <v>889</v>
      </c>
      <c r="K5575" s="27">
        <v>0</v>
      </c>
      <c r="L5575" s="27">
        <v>0.01</v>
      </c>
      <c r="M5575" s="27">
        <v>0.01</v>
      </c>
      <c r="N5575" s="27" t="s">
        <v>882</v>
      </c>
      <c r="O5575" s="30">
        <v>202005388</v>
      </c>
      <c r="P5575" s="22"/>
      <c r="Q5575" s="22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9"/>
    </row>
    <row r="5576" spans="1:29" x14ac:dyDescent="0.25">
      <c r="A5576" s="27">
        <v>1999</v>
      </c>
      <c r="B5576" s="27" t="s">
        <v>3167</v>
      </c>
      <c r="C5576" s="27" t="s">
        <v>2231</v>
      </c>
      <c r="D5576" s="27" t="s">
        <v>2790</v>
      </c>
      <c r="E5576" s="27" t="s">
        <v>2931</v>
      </c>
      <c r="F5576" s="28">
        <v>36356</v>
      </c>
      <c r="G5576" s="29">
        <v>0.52013888888888882</v>
      </c>
      <c r="H5576" s="28">
        <v>36356</v>
      </c>
      <c r="I5576" s="29">
        <v>0.72222222222222221</v>
      </c>
      <c r="J5576" s="27"/>
      <c r="K5576" s="27">
        <v>0.08</v>
      </c>
      <c r="L5576" s="27">
        <v>0</v>
      </c>
      <c r="M5576" s="27">
        <v>0.08</v>
      </c>
      <c r="N5576" s="27" t="s">
        <v>2173</v>
      </c>
      <c r="O5576" s="30">
        <v>201808533</v>
      </c>
      <c r="P5576" s="22"/>
      <c r="Q5576" s="22"/>
      <c r="R5576" s="16"/>
      <c r="S5576" s="16"/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9"/>
    </row>
    <row r="5577" spans="1:29" x14ac:dyDescent="0.25">
      <c r="A5577" s="27">
        <v>1999</v>
      </c>
      <c r="B5577" s="27" t="s">
        <v>3164</v>
      </c>
      <c r="C5577" s="27" t="s">
        <v>2231</v>
      </c>
      <c r="D5577" s="27" t="s">
        <v>2885</v>
      </c>
      <c r="E5577" s="27" t="s">
        <v>2885</v>
      </c>
      <c r="F5577" s="28">
        <v>36357</v>
      </c>
      <c r="G5577" s="29">
        <v>0.54166666666666663</v>
      </c>
      <c r="H5577" s="28">
        <v>36357</v>
      </c>
      <c r="I5577" s="29">
        <v>0.9291666666666667</v>
      </c>
      <c r="J5577" s="27"/>
      <c r="K5577" s="27">
        <v>0</v>
      </c>
      <c r="L5577" s="27">
        <v>0.15</v>
      </c>
      <c r="M5577" s="27">
        <v>0.15</v>
      </c>
      <c r="N5577" s="27" t="s">
        <v>2173</v>
      </c>
      <c r="O5577" s="30">
        <v>201308512</v>
      </c>
      <c r="P5577" s="22"/>
      <c r="Q5577" s="22"/>
      <c r="R5577" s="16"/>
      <c r="S5577" s="16"/>
      <c r="T5577" s="16"/>
      <c r="U5577" s="16"/>
      <c r="V5577" s="16"/>
      <c r="W5577" s="16"/>
      <c r="X5577" s="16"/>
      <c r="Y5577" s="16"/>
      <c r="Z5577" s="16"/>
      <c r="AA5577" s="16"/>
      <c r="AB5577" s="16"/>
      <c r="AC5577" s="19"/>
    </row>
    <row r="5578" spans="1:29" x14ac:dyDescent="0.25">
      <c r="A5578" s="27">
        <v>1999</v>
      </c>
      <c r="B5578" s="27" t="s">
        <v>2779</v>
      </c>
      <c r="C5578" s="27" t="s">
        <v>2231</v>
      </c>
      <c r="D5578" s="27" t="s">
        <v>2790</v>
      </c>
      <c r="E5578" s="27" t="s">
        <v>3020</v>
      </c>
      <c r="F5578" s="28">
        <v>36357</v>
      </c>
      <c r="G5578" s="29">
        <v>0.56597222222222221</v>
      </c>
      <c r="H5578" s="28">
        <v>36357</v>
      </c>
      <c r="I5578" s="29">
        <v>0.60555555555555551</v>
      </c>
      <c r="J5578" s="27"/>
      <c r="K5578" s="27">
        <v>0.04</v>
      </c>
      <c r="L5578" s="27">
        <v>0</v>
      </c>
      <c r="M5578" s="27">
        <v>0.04</v>
      </c>
      <c r="N5578" s="27" t="s">
        <v>2211</v>
      </c>
      <c r="O5578" s="30">
        <v>201003016</v>
      </c>
      <c r="P5578" s="22"/>
      <c r="Q5578" s="22"/>
      <c r="R5578" s="16"/>
      <c r="S5578" s="16"/>
      <c r="T5578" s="16"/>
      <c r="U5578" s="16"/>
      <c r="V5578" s="16"/>
      <c r="W5578" s="16"/>
      <c r="X5578" s="16"/>
      <c r="Y5578" s="16"/>
      <c r="Z5578" s="16"/>
      <c r="AA5578" s="16"/>
      <c r="AB5578" s="16"/>
      <c r="AC5578" s="19"/>
    </row>
    <row r="5579" spans="1:29" x14ac:dyDescent="0.25">
      <c r="A5579" s="27">
        <v>1999</v>
      </c>
      <c r="B5579" s="27" t="s">
        <v>2917</v>
      </c>
      <c r="C5579" s="27" t="s">
        <v>2231</v>
      </c>
      <c r="D5579" s="27" t="s">
        <v>2790</v>
      </c>
      <c r="E5579" s="27" t="s">
        <v>3166</v>
      </c>
      <c r="F5579" s="28">
        <v>36357</v>
      </c>
      <c r="G5579" s="29">
        <v>0.89097222222222217</v>
      </c>
      <c r="H5579" s="28">
        <v>36358</v>
      </c>
      <c r="I5579" s="29">
        <v>9.0277777777777787E-3</v>
      </c>
      <c r="J5579" s="27"/>
      <c r="K5579" s="27">
        <v>0</v>
      </c>
      <c r="L5579" s="27">
        <v>0.4</v>
      </c>
      <c r="M5579" s="27">
        <v>0.4</v>
      </c>
      <c r="N5579" s="27" t="s">
        <v>2173</v>
      </c>
      <c r="O5579" s="30">
        <v>202008397</v>
      </c>
      <c r="P5579" s="22"/>
      <c r="Q5579" s="22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9"/>
    </row>
    <row r="5580" spans="1:29" x14ac:dyDescent="0.25">
      <c r="A5580" s="27">
        <v>1999</v>
      </c>
      <c r="B5580" s="27" t="s">
        <v>3165</v>
      </c>
      <c r="C5580" s="27" t="s">
        <v>2231</v>
      </c>
      <c r="D5580" s="27" t="s">
        <v>2805</v>
      </c>
      <c r="E5580" s="27" t="s">
        <v>2858</v>
      </c>
      <c r="F5580" s="28">
        <v>36357</v>
      </c>
      <c r="G5580" s="29">
        <v>0.99444444444444446</v>
      </c>
      <c r="H5580" s="28">
        <v>36357</v>
      </c>
      <c r="I5580" s="29">
        <v>6.1805555555555558E-2</v>
      </c>
      <c r="J5580" s="27"/>
      <c r="K5580" s="27">
        <v>0.12</v>
      </c>
      <c r="L5580" s="27">
        <v>0</v>
      </c>
      <c r="M5580" s="27">
        <v>0.12</v>
      </c>
      <c r="N5580" s="27" t="s">
        <v>2173</v>
      </c>
      <c r="O5580" s="30">
        <v>202006471</v>
      </c>
      <c r="P5580" s="22"/>
      <c r="Q5580" s="22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9"/>
    </row>
    <row r="5581" spans="1:29" x14ac:dyDescent="0.25">
      <c r="A5581" s="27">
        <v>1999</v>
      </c>
      <c r="B5581" s="27" t="s">
        <v>2904</v>
      </c>
      <c r="C5581" s="27" t="s">
        <v>2231</v>
      </c>
      <c r="D5581" s="27" t="s">
        <v>2809</v>
      </c>
      <c r="E5581" s="27" t="s">
        <v>2953</v>
      </c>
      <c r="F5581" s="28">
        <v>36358</v>
      </c>
      <c r="G5581" s="29">
        <v>0.5625</v>
      </c>
      <c r="H5581" s="28">
        <v>36358</v>
      </c>
      <c r="I5581" s="29">
        <v>0.64583333333333337</v>
      </c>
      <c r="J5581" s="27"/>
      <c r="K5581" s="27">
        <v>0.5</v>
      </c>
      <c r="L5581" s="27">
        <v>0</v>
      </c>
      <c r="M5581" s="27">
        <v>0.5</v>
      </c>
      <c r="N5581" s="27" t="s">
        <v>2211</v>
      </c>
      <c r="O5581" s="30">
        <v>201700101</v>
      </c>
      <c r="P5581" s="22"/>
      <c r="Q5581" s="22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9"/>
    </row>
    <row r="5582" spans="1:29" x14ac:dyDescent="0.25">
      <c r="A5582" s="27">
        <v>1999</v>
      </c>
      <c r="B5582" s="27" t="s">
        <v>3283</v>
      </c>
      <c r="C5582" s="27" t="s">
        <v>2231</v>
      </c>
      <c r="D5582" s="27" t="s">
        <v>2846</v>
      </c>
      <c r="E5582" s="27" t="s">
        <v>2871</v>
      </c>
      <c r="F5582" s="28">
        <v>36358</v>
      </c>
      <c r="G5582" s="29">
        <v>0.9291666666666667</v>
      </c>
      <c r="H5582" s="28">
        <v>36358</v>
      </c>
      <c r="I5582" s="29">
        <v>1.5277777777777777E-2</v>
      </c>
      <c r="J5582" s="27" t="s">
        <v>889</v>
      </c>
      <c r="K5582" s="27">
        <v>0</v>
      </c>
      <c r="L5582" s="27">
        <v>0.01</v>
      </c>
      <c r="M5582" s="27">
        <v>0.01</v>
      </c>
      <c r="N5582" s="27" t="s">
        <v>882</v>
      </c>
      <c r="O5582" s="30">
        <v>202003142</v>
      </c>
      <c r="P5582" s="22"/>
      <c r="Q5582" s="22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9"/>
    </row>
    <row r="5583" spans="1:29" x14ac:dyDescent="0.25">
      <c r="A5583" s="27">
        <v>1999</v>
      </c>
      <c r="B5583" s="27" t="s">
        <v>3051</v>
      </c>
      <c r="C5583" s="27" t="s">
        <v>2231</v>
      </c>
      <c r="D5583" s="27" t="s">
        <v>2855</v>
      </c>
      <c r="E5583" s="27" t="s">
        <v>2855</v>
      </c>
      <c r="F5583" s="28">
        <v>36359</v>
      </c>
      <c r="G5583" s="29">
        <v>0.11805555555555557</v>
      </c>
      <c r="H5583" s="28">
        <v>36359</v>
      </c>
      <c r="I5583" s="29">
        <v>0.30277777777777776</v>
      </c>
      <c r="J5583" s="27"/>
      <c r="K5583" s="27">
        <v>0.46</v>
      </c>
      <c r="L5583" s="27">
        <v>0</v>
      </c>
      <c r="M5583" s="27">
        <v>0.46</v>
      </c>
      <c r="N5583" s="27" t="s">
        <v>2173</v>
      </c>
      <c r="O5583" s="30">
        <v>201603268</v>
      </c>
      <c r="P5583" s="22"/>
      <c r="Q5583" s="22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9"/>
    </row>
    <row r="5584" spans="1:29" x14ac:dyDescent="0.25">
      <c r="A5584" s="27">
        <v>1999</v>
      </c>
      <c r="B5584" s="27" t="s">
        <v>3051</v>
      </c>
      <c r="C5584" s="27" t="s">
        <v>2231</v>
      </c>
      <c r="D5584" s="27" t="s">
        <v>2855</v>
      </c>
      <c r="E5584" s="27" t="s">
        <v>2855</v>
      </c>
      <c r="F5584" s="28">
        <v>36359</v>
      </c>
      <c r="G5584" s="29">
        <v>0.4513888888888889</v>
      </c>
      <c r="H5584" s="28">
        <v>36359</v>
      </c>
      <c r="I5584" s="29">
        <v>0.63888888888888895</v>
      </c>
      <c r="J5584" s="27" t="s">
        <v>889</v>
      </c>
      <c r="K5584" s="27">
        <v>0</v>
      </c>
      <c r="L5584" s="27">
        <v>1</v>
      </c>
      <c r="M5584" s="27">
        <v>1</v>
      </c>
      <c r="N5584" s="27" t="s">
        <v>882</v>
      </c>
      <c r="O5584" s="30">
        <v>202103631</v>
      </c>
      <c r="P5584" s="22"/>
      <c r="Q5584" s="22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9"/>
    </row>
    <row r="5585" spans="1:29" x14ac:dyDescent="0.25">
      <c r="A5585" s="27">
        <v>1999</v>
      </c>
      <c r="B5585" s="27" t="s">
        <v>3686</v>
      </c>
      <c r="C5585" s="27" t="s">
        <v>3569</v>
      </c>
      <c r="D5585" s="27" t="s">
        <v>3656</v>
      </c>
      <c r="E5585" s="27" t="s">
        <v>3687</v>
      </c>
      <c r="F5585" s="28">
        <v>36359</v>
      </c>
      <c r="G5585" s="29">
        <v>0.45833333333333331</v>
      </c>
      <c r="H5585" s="28">
        <v>36359</v>
      </c>
      <c r="I5585" s="29">
        <v>0.49861111111111112</v>
      </c>
      <c r="J5585" s="27" t="s">
        <v>889</v>
      </c>
      <c r="K5585" s="27">
        <v>0</v>
      </c>
      <c r="L5585" s="27">
        <v>2E-3</v>
      </c>
      <c r="M5585" s="27">
        <v>2E-3</v>
      </c>
      <c r="N5585" s="27" t="s">
        <v>882</v>
      </c>
      <c r="O5585" s="30">
        <v>201905175</v>
      </c>
      <c r="P5585" s="22"/>
      <c r="Q5585" s="22"/>
      <c r="R5585" s="16"/>
      <c r="S5585" s="16"/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9"/>
    </row>
    <row r="5586" spans="1:29" x14ac:dyDescent="0.25">
      <c r="A5586" s="27">
        <v>1999</v>
      </c>
      <c r="B5586" s="27" t="s">
        <v>3250</v>
      </c>
      <c r="C5586" s="27" t="s">
        <v>2231</v>
      </c>
      <c r="D5586" s="27" t="s">
        <v>2790</v>
      </c>
      <c r="E5586" s="27" t="s">
        <v>2820</v>
      </c>
      <c r="F5586" s="28">
        <v>36359</v>
      </c>
      <c r="G5586" s="29">
        <v>0.5</v>
      </c>
      <c r="H5586" s="28">
        <v>36359</v>
      </c>
      <c r="I5586" s="29">
        <v>0.55208333333333337</v>
      </c>
      <c r="J5586" s="27"/>
      <c r="K5586" s="27">
        <v>0</v>
      </c>
      <c r="L5586" s="27">
        <v>0.01</v>
      </c>
      <c r="M5586" s="27">
        <v>0.01</v>
      </c>
      <c r="N5586" s="27" t="s">
        <v>2211</v>
      </c>
      <c r="O5586" s="30">
        <v>201907254</v>
      </c>
      <c r="P5586" s="22"/>
      <c r="Q5586" s="22"/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9"/>
    </row>
    <row r="5587" spans="1:29" x14ac:dyDescent="0.25">
      <c r="A5587" s="27">
        <v>1999</v>
      </c>
      <c r="B5587" s="27" t="s">
        <v>3162</v>
      </c>
      <c r="C5587" s="27" t="s">
        <v>2231</v>
      </c>
      <c r="D5587" s="27" t="s">
        <v>2855</v>
      </c>
      <c r="E5587" s="27" t="s">
        <v>2855</v>
      </c>
      <c r="F5587" s="28">
        <v>36359</v>
      </c>
      <c r="G5587" s="29">
        <v>0.66249999999999998</v>
      </c>
      <c r="H5587" s="28">
        <v>36359</v>
      </c>
      <c r="I5587" s="29">
        <v>0.85277777777777775</v>
      </c>
      <c r="J5587" s="27"/>
      <c r="K5587" s="27">
        <v>1.4</v>
      </c>
      <c r="L5587" s="27">
        <v>1.6</v>
      </c>
      <c r="M5587" s="27">
        <v>3</v>
      </c>
      <c r="N5587" s="27" t="s">
        <v>2173</v>
      </c>
      <c r="O5587" s="30">
        <v>201806798</v>
      </c>
      <c r="P5587" s="22"/>
      <c r="Q5587" s="22"/>
      <c r="R5587" s="16"/>
      <c r="S5587" s="16"/>
      <c r="T5587" s="16"/>
      <c r="U5587" s="16"/>
      <c r="V5587" s="16"/>
      <c r="W5587" s="16"/>
      <c r="X5587" s="16"/>
      <c r="Y5587" s="16"/>
      <c r="Z5587" s="16"/>
      <c r="AA5587" s="16"/>
      <c r="AB5587" s="16"/>
      <c r="AC5587" s="19"/>
    </row>
    <row r="5588" spans="1:29" x14ac:dyDescent="0.25">
      <c r="A5588" s="27">
        <v>1999</v>
      </c>
      <c r="B5588" s="27" t="s">
        <v>3163</v>
      </c>
      <c r="C5588" s="27" t="s">
        <v>2231</v>
      </c>
      <c r="D5588" s="27" t="s">
        <v>2790</v>
      </c>
      <c r="E5588" s="27" t="s">
        <v>2790</v>
      </c>
      <c r="F5588" s="28">
        <v>36359</v>
      </c>
      <c r="G5588" s="29">
        <v>0.75347222222222221</v>
      </c>
      <c r="H5588" s="28">
        <v>36359</v>
      </c>
      <c r="I5588" s="29">
        <v>0.84861111111111109</v>
      </c>
      <c r="J5588" s="27"/>
      <c r="K5588" s="27">
        <v>0.12</v>
      </c>
      <c r="L5588" s="27">
        <v>0.03</v>
      </c>
      <c r="M5588" s="27">
        <v>0.15</v>
      </c>
      <c r="N5588" s="27" t="s">
        <v>2173</v>
      </c>
      <c r="O5588" s="30">
        <v>202008396</v>
      </c>
      <c r="P5588" s="22"/>
      <c r="Q5588" s="22"/>
      <c r="R5588" s="16"/>
      <c r="S5588" s="16"/>
      <c r="T5588" s="16"/>
      <c r="U5588" s="16"/>
      <c r="V5588" s="16"/>
      <c r="W5588" s="16"/>
      <c r="X5588" s="16"/>
      <c r="Y5588" s="16"/>
      <c r="Z5588" s="16"/>
      <c r="AA5588" s="16"/>
      <c r="AB5588" s="16"/>
      <c r="AC5588" s="19"/>
    </row>
    <row r="5589" spans="1:29" x14ac:dyDescent="0.25">
      <c r="A5589" s="27">
        <v>1999</v>
      </c>
      <c r="B5589" s="27" t="s">
        <v>3282</v>
      </c>
      <c r="C5589" s="27" t="s">
        <v>2231</v>
      </c>
      <c r="D5589" s="27" t="s">
        <v>2846</v>
      </c>
      <c r="E5589" s="27" t="s">
        <v>3081</v>
      </c>
      <c r="F5589" s="28">
        <v>36359</v>
      </c>
      <c r="G5589" s="29">
        <v>0.83194444444444438</v>
      </c>
      <c r="H5589" s="28">
        <v>36359</v>
      </c>
      <c r="I5589" s="29">
        <v>0.90138888888888891</v>
      </c>
      <c r="J5589" s="27" t="s">
        <v>889</v>
      </c>
      <c r="K5589" s="27">
        <v>1</v>
      </c>
      <c r="L5589" s="27">
        <v>0</v>
      </c>
      <c r="M5589" s="27">
        <v>1</v>
      </c>
      <c r="N5589" s="27" t="s">
        <v>882</v>
      </c>
      <c r="O5589" s="30">
        <v>201603270</v>
      </c>
      <c r="P5589" s="22"/>
      <c r="Q5589" s="22"/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9"/>
    </row>
    <row r="5590" spans="1:29" x14ac:dyDescent="0.25">
      <c r="A5590" s="27">
        <v>1999</v>
      </c>
      <c r="B5590" s="27" t="s">
        <v>2894</v>
      </c>
      <c r="C5590" s="27" t="s">
        <v>2231</v>
      </c>
      <c r="D5590" s="27" t="s">
        <v>2855</v>
      </c>
      <c r="E5590" s="27" t="s">
        <v>2909</v>
      </c>
      <c r="F5590" s="28">
        <v>36359</v>
      </c>
      <c r="G5590" s="29">
        <v>0.89930555555555547</v>
      </c>
      <c r="H5590" s="28">
        <v>36360</v>
      </c>
      <c r="I5590" s="29">
        <v>0.17013888888888887</v>
      </c>
      <c r="J5590" s="27"/>
      <c r="K5590" s="27">
        <v>0</v>
      </c>
      <c r="L5590" s="27">
        <v>21</v>
      </c>
      <c r="M5590" s="27">
        <v>21</v>
      </c>
      <c r="N5590" s="27" t="s">
        <v>2173</v>
      </c>
      <c r="O5590" s="30">
        <v>201907264</v>
      </c>
      <c r="P5590" s="22"/>
      <c r="Q5590" s="22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9"/>
    </row>
    <row r="5591" spans="1:29" x14ac:dyDescent="0.25">
      <c r="A5591" s="27">
        <v>1999</v>
      </c>
      <c r="B5591" s="27" t="s">
        <v>3249</v>
      </c>
      <c r="C5591" s="27" t="s">
        <v>2231</v>
      </c>
      <c r="D5591" s="27" t="s">
        <v>2792</v>
      </c>
      <c r="E5591" s="27" t="s">
        <v>2916</v>
      </c>
      <c r="F5591" s="28">
        <v>36360</v>
      </c>
      <c r="G5591" s="29">
        <v>1.3888888888888888E-2</v>
      </c>
      <c r="H5591" s="28">
        <v>36360</v>
      </c>
      <c r="I5591" s="29">
        <v>9.930555555555555E-2</v>
      </c>
      <c r="J5591" s="27"/>
      <c r="K5591" s="27">
        <v>0</v>
      </c>
      <c r="L5591" s="27">
        <v>0.01</v>
      </c>
      <c r="M5591" s="27">
        <v>0.01</v>
      </c>
      <c r="N5591" s="27" t="s">
        <v>2211</v>
      </c>
      <c r="O5591" s="30">
        <v>201806507</v>
      </c>
      <c r="P5591" s="22"/>
      <c r="Q5591" s="22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9"/>
    </row>
    <row r="5592" spans="1:29" x14ac:dyDescent="0.25">
      <c r="A5592" s="27">
        <v>1999</v>
      </c>
      <c r="B5592" s="27" t="s">
        <v>2937</v>
      </c>
      <c r="C5592" s="27" t="s">
        <v>2231</v>
      </c>
      <c r="D5592" s="27" t="s">
        <v>2827</v>
      </c>
      <c r="E5592" s="27" t="s">
        <v>2827</v>
      </c>
      <c r="F5592" s="28">
        <v>36360</v>
      </c>
      <c r="G5592" s="29">
        <v>0.66666666666666663</v>
      </c>
      <c r="H5592" s="28">
        <v>36360</v>
      </c>
      <c r="I5592" s="29">
        <v>0.70833333333333337</v>
      </c>
      <c r="J5592" s="27" t="s">
        <v>889</v>
      </c>
      <c r="K5592" s="27">
        <v>0</v>
      </c>
      <c r="L5592" s="27">
        <v>0.01</v>
      </c>
      <c r="M5592" s="27">
        <v>0.01</v>
      </c>
      <c r="N5592" s="27" t="s">
        <v>882</v>
      </c>
      <c r="O5592" s="30">
        <v>201707001</v>
      </c>
      <c r="P5592" s="22"/>
      <c r="Q5592" s="22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9"/>
    </row>
    <row r="5593" spans="1:29" x14ac:dyDescent="0.25">
      <c r="A5593" s="27">
        <v>1999</v>
      </c>
      <c r="B5593" s="27" t="s">
        <v>3024</v>
      </c>
      <c r="C5593" s="27" t="s">
        <v>2231</v>
      </c>
      <c r="D5593" s="27" t="s">
        <v>2790</v>
      </c>
      <c r="E5593" s="27" t="s">
        <v>2820</v>
      </c>
      <c r="F5593" s="28">
        <v>36360</v>
      </c>
      <c r="G5593" s="29">
        <v>0.72152777777777777</v>
      </c>
      <c r="H5593" s="28">
        <v>36360</v>
      </c>
      <c r="I5593" s="29">
        <v>0.84027777777777779</v>
      </c>
      <c r="J5593" s="27"/>
      <c r="K5593" s="27">
        <v>0.8</v>
      </c>
      <c r="L5593" s="27">
        <v>0</v>
      </c>
      <c r="M5593" s="27">
        <v>0.8</v>
      </c>
      <c r="N5593" s="27" t="s">
        <v>2173</v>
      </c>
      <c r="O5593" s="30">
        <v>201605335</v>
      </c>
      <c r="P5593" s="22"/>
      <c r="Q5593" s="22"/>
      <c r="R5593" s="16"/>
      <c r="S5593" s="16"/>
      <c r="T5593" s="16"/>
      <c r="U5593" s="16"/>
      <c r="V5593" s="16"/>
      <c r="W5593" s="16"/>
      <c r="X5593" s="16"/>
      <c r="Y5593" s="16"/>
      <c r="Z5593" s="16"/>
      <c r="AA5593" s="16"/>
      <c r="AB5593" s="16"/>
      <c r="AC5593" s="19"/>
    </row>
    <row r="5594" spans="1:29" x14ac:dyDescent="0.25">
      <c r="A5594" s="27">
        <v>1999</v>
      </c>
      <c r="B5594" s="27" t="s">
        <v>3281</v>
      </c>
      <c r="C5594" s="27" t="s">
        <v>2231</v>
      </c>
      <c r="D5594" s="27" t="s">
        <v>2855</v>
      </c>
      <c r="E5594" s="27" t="s">
        <v>2909</v>
      </c>
      <c r="F5594" s="28">
        <v>36360</v>
      </c>
      <c r="G5594" s="29">
        <v>0.76041666666666663</v>
      </c>
      <c r="H5594" s="28">
        <v>36360</v>
      </c>
      <c r="I5594" s="29">
        <v>0.82708333333333339</v>
      </c>
      <c r="J5594" s="27" t="s">
        <v>889</v>
      </c>
      <c r="K5594" s="27">
        <v>0</v>
      </c>
      <c r="L5594" s="27">
        <v>0.01</v>
      </c>
      <c r="M5594" s="27">
        <v>0.01</v>
      </c>
      <c r="N5594" s="27" t="s">
        <v>882</v>
      </c>
      <c r="O5594" s="30">
        <v>201806095</v>
      </c>
      <c r="P5594" s="22"/>
      <c r="Q5594" s="22"/>
      <c r="R5594" s="16"/>
      <c r="S5594" s="16"/>
      <c r="T5594" s="16"/>
      <c r="U5594" s="16"/>
      <c r="V5594" s="16"/>
      <c r="W5594" s="16"/>
      <c r="X5594" s="16"/>
      <c r="Y5594" s="16"/>
      <c r="Z5594" s="16"/>
      <c r="AA5594" s="16"/>
      <c r="AB5594" s="16"/>
      <c r="AC5594" s="19"/>
    </row>
    <row r="5595" spans="1:29" x14ac:dyDescent="0.25">
      <c r="A5595" s="27">
        <v>1999</v>
      </c>
      <c r="B5595" s="27" t="s">
        <v>3161</v>
      </c>
      <c r="C5595" s="27" t="s">
        <v>2231</v>
      </c>
      <c r="D5595" s="27" t="s">
        <v>2850</v>
      </c>
      <c r="E5595" s="27" t="s">
        <v>2851</v>
      </c>
      <c r="F5595" s="28">
        <v>36360</v>
      </c>
      <c r="G5595" s="29">
        <v>0.81944444444444453</v>
      </c>
      <c r="H5595" s="28">
        <v>36360</v>
      </c>
      <c r="I5595" s="29">
        <v>0.98611111111111116</v>
      </c>
      <c r="J5595" s="27"/>
      <c r="K5595" s="27">
        <v>1.46</v>
      </c>
      <c r="L5595" s="27">
        <v>0.05</v>
      </c>
      <c r="M5595" s="27">
        <v>1.51</v>
      </c>
      <c r="N5595" s="27" t="s">
        <v>2173</v>
      </c>
      <c r="O5595" s="30">
        <v>201906942</v>
      </c>
      <c r="P5595" s="22"/>
      <c r="Q5595" s="22"/>
      <c r="R5595" s="16"/>
      <c r="S5595" s="16"/>
      <c r="T5595" s="16"/>
      <c r="U5595" s="16"/>
      <c r="V5595" s="16"/>
      <c r="W5595" s="16"/>
      <c r="X5595" s="16"/>
      <c r="Y5595" s="16"/>
      <c r="Z5595" s="16"/>
      <c r="AA5595" s="16"/>
      <c r="AB5595" s="16"/>
      <c r="AC5595" s="19"/>
    </row>
    <row r="5596" spans="1:29" x14ac:dyDescent="0.25">
      <c r="A5596" s="27">
        <v>1999</v>
      </c>
      <c r="B5596" s="27" t="s">
        <v>2960</v>
      </c>
      <c r="C5596" s="27" t="s">
        <v>2231</v>
      </c>
      <c r="D5596" s="27" t="s">
        <v>2855</v>
      </c>
      <c r="E5596" s="27" t="s">
        <v>3027</v>
      </c>
      <c r="F5596" s="28">
        <v>36361</v>
      </c>
      <c r="G5596" s="29">
        <v>0.71180555555555547</v>
      </c>
      <c r="H5596" s="28">
        <v>36361</v>
      </c>
      <c r="I5596" s="29">
        <v>0.82708333333333339</v>
      </c>
      <c r="J5596" s="27" t="s">
        <v>889</v>
      </c>
      <c r="K5596" s="27">
        <v>0.03</v>
      </c>
      <c r="L5596" s="27">
        <v>0</v>
      </c>
      <c r="M5596" s="27">
        <v>0.03</v>
      </c>
      <c r="N5596" s="27" t="s">
        <v>882</v>
      </c>
      <c r="O5596" s="30">
        <v>201806508</v>
      </c>
      <c r="P5596" s="22"/>
      <c r="Q5596" s="22"/>
      <c r="R5596" s="16"/>
      <c r="S5596" s="16"/>
      <c r="T5596" s="16"/>
      <c r="U5596" s="16"/>
      <c r="V5596" s="16"/>
      <c r="W5596" s="16"/>
      <c r="X5596" s="16"/>
      <c r="Y5596" s="16"/>
      <c r="Z5596" s="16"/>
      <c r="AA5596" s="16"/>
      <c r="AB5596" s="16"/>
      <c r="AC5596" s="19"/>
    </row>
    <row r="5597" spans="1:29" x14ac:dyDescent="0.25">
      <c r="A5597" s="27">
        <v>1999</v>
      </c>
      <c r="B5597" s="27" t="s">
        <v>3160</v>
      </c>
      <c r="C5597" s="27" t="s">
        <v>2231</v>
      </c>
      <c r="D5597" s="27" t="s">
        <v>2805</v>
      </c>
      <c r="E5597" s="27" t="s">
        <v>2858</v>
      </c>
      <c r="F5597" s="28">
        <v>36362</v>
      </c>
      <c r="G5597" s="29">
        <v>0.67708333333333337</v>
      </c>
      <c r="H5597" s="28">
        <v>36362</v>
      </c>
      <c r="I5597" s="29">
        <v>0.80555555555555547</v>
      </c>
      <c r="J5597" s="27"/>
      <c r="K5597" s="27">
        <v>1.5</v>
      </c>
      <c r="L5597" s="27">
        <v>0.75</v>
      </c>
      <c r="M5597" s="27">
        <v>2.25</v>
      </c>
      <c r="N5597" s="27" t="s">
        <v>2173</v>
      </c>
      <c r="O5597" s="30">
        <v>201704507</v>
      </c>
      <c r="P5597" s="22"/>
      <c r="Q5597" s="22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9"/>
    </row>
    <row r="5598" spans="1:29" x14ac:dyDescent="0.25">
      <c r="A5598" s="27">
        <v>1999</v>
      </c>
      <c r="B5598" s="27" t="s">
        <v>2937</v>
      </c>
      <c r="C5598" s="27" t="s">
        <v>2231</v>
      </c>
      <c r="D5598" s="27" t="s">
        <v>2827</v>
      </c>
      <c r="E5598" s="27" t="s">
        <v>2827</v>
      </c>
      <c r="F5598" s="28">
        <v>36362</v>
      </c>
      <c r="G5598" s="29">
        <v>0.70833333333333337</v>
      </c>
      <c r="H5598" s="28">
        <v>36362</v>
      </c>
      <c r="I5598" s="29">
        <v>0.79513888888888884</v>
      </c>
      <c r="J5598" s="27" t="s">
        <v>889</v>
      </c>
      <c r="K5598" s="27">
        <v>0</v>
      </c>
      <c r="L5598" s="27">
        <v>0.01</v>
      </c>
      <c r="M5598" s="27">
        <v>0.01</v>
      </c>
      <c r="N5598" s="27" t="s">
        <v>882</v>
      </c>
      <c r="O5598" s="30">
        <v>202005950</v>
      </c>
      <c r="P5598" s="22"/>
      <c r="Q5598" s="22"/>
      <c r="R5598" s="16"/>
      <c r="S5598" s="16"/>
      <c r="T5598" s="16"/>
      <c r="U5598" s="16"/>
      <c r="V5598" s="16"/>
      <c r="W5598" s="16"/>
      <c r="X5598" s="16"/>
      <c r="Y5598" s="16"/>
      <c r="Z5598" s="16"/>
      <c r="AA5598" s="16"/>
      <c r="AB5598" s="16"/>
      <c r="AC5598" s="19"/>
    </row>
    <row r="5599" spans="1:29" x14ac:dyDescent="0.25">
      <c r="A5599" s="27">
        <v>1999</v>
      </c>
      <c r="B5599" s="27" t="s">
        <v>3158</v>
      </c>
      <c r="C5599" s="27" t="s">
        <v>2231</v>
      </c>
      <c r="D5599" s="27" t="s">
        <v>2231</v>
      </c>
      <c r="E5599" s="27" t="s">
        <v>3159</v>
      </c>
      <c r="F5599" s="28">
        <v>36363</v>
      </c>
      <c r="G5599" s="29">
        <v>0.61736111111111114</v>
      </c>
      <c r="H5599" s="28">
        <v>36363</v>
      </c>
      <c r="I5599" s="29">
        <v>0.66666666666666663</v>
      </c>
      <c r="J5599" s="27"/>
      <c r="K5599" s="27">
        <v>0.25</v>
      </c>
      <c r="L5599" s="27">
        <v>0.05</v>
      </c>
      <c r="M5599" s="27">
        <v>0.3</v>
      </c>
      <c r="N5599" s="27" t="s">
        <v>2173</v>
      </c>
      <c r="O5599" s="30">
        <v>202005692</v>
      </c>
      <c r="P5599" s="22"/>
      <c r="Q5599" s="22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9"/>
    </row>
    <row r="5600" spans="1:29" x14ac:dyDescent="0.25">
      <c r="A5600" s="27">
        <v>1999</v>
      </c>
      <c r="B5600" s="27" t="s">
        <v>3685</v>
      </c>
      <c r="C5600" s="27" t="s">
        <v>3569</v>
      </c>
      <c r="D5600" s="27" t="s">
        <v>3667</v>
      </c>
      <c r="E5600" s="27" t="s">
        <v>3668</v>
      </c>
      <c r="F5600" s="28">
        <v>36364</v>
      </c>
      <c r="G5600" s="29">
        <v>4.8611111111111112E-3</v>
      </c>
      <c r="H5600" s="28">
        <v>36364</v>
      </c>
      <c r="I5600" s="29">
        <v>3.125E-2</v>
      </c>
      <c r="J5600" s="27" t="s">
        <v>889</v>
      </c>
      <c r="K5600" s="27">
        <v>0</v>
      </c>
      <c r="L5600" s="27">
        <v>0</v>
      </c>
      <c r="M5600" s="27">
        <v>0</v>
      </c>
      <c r="N5600" s="27" t="s">
        <v>882</v>
      </c>
      <c r="O5600" s="30">
        <v>202006241</v>
      </c>
      <c r="P5600" s="22"/>
      <c r="Q5600" s="22"/>
      <c r="R5600" s="16"/>
      <c r="S5600" s="16"/>
      <c r="T5600" s="16"/>
      <c r="U5600" s="16"/>
      <c r="V5600" s="16"/>
      <c r="W5600" s="16"/>
      <c r="X5600" s="16"/>
      <c r="Y5600" s="16"/>
      <c r="Z5600" s="16"/>
      <c r="AA5600" s="16"/>
      <c r="AB5600" s="16"/>
      <c r="AC5600" s="19"/>
    </row>
    <row r="5601" spans="1:29" x14ac:dyDescent="0.25">
      <c r="A5601" s="27">
        <v>1999</v>
      </c>
      <c r="B5601" s="27" t="s">
        <v>3039</v>
      </c>
      <c r="C5601" s="27" t="s">
        <v>2231</v>
      </c>
      <c r="D5601" s="27" t="s">
        <v>2799</v>
      </c>
      <c r="E5601" s="27" t="s">
        <v>695</v>
      </c>
      <c r="F5601" s="28">
        <v>36364</v>
      </c>
      <c r="G5601" s="29">
        <v>0.59930555555555554</v>
      </c>
      <c r="H5601" s="28">
        <v>36364</v>
      </c>
      <c r="I5601" s="29">
        <v>0.80555555555555547</v>
      </c>
      <c r="J5601" s="27"/>
      <c r="K5601" s="27">
        <v>0.92</v>
      </c>
      <c r="L5601" s="27">
        <v>0</v>
      </c>
      <c r="M5601" s="27">
        <v>0.92</v>
      </c>
      <c r="N5601" s="27" t="s">
        <v>2173</v>
      </c>
      <c r="O5601" s="30">
        <v>202007463</v>
      </c>
      <c r="P5601" s="22"/>
      <c r="Q5601" s="22"/>
      <c r="R5601" s="16"/>
      <c r="S5601" s="16"/>
      <c r="T5601" s="16"/>
      <c r="U5601" s="16"/>
      <c r="V5601" s="16"/>
      <c r="W5601" s="16"/>
      <c r="X5601" s="16"/>
      <c r="Y5601" s="16"/>
      <c r="Z5601" s="16"/>
      <c r="AA5601" s="16"/>
      <c r="AB5601" s="16"/>
      <c r="AC5601" s="19"/>
    </row>
    <row r="5602" spans="1:29" x14ac:dyDescent="0.25">
      <c r="A5602" s="27">
        <v>1999</v>
      </c>
      <c r="B5602" s="27" t="s">
        <v>3156</v>
      </c>
      <c r="C5602" s="27" t="s">
        <v>2231</v>
      </c>
      <c r="D5602" s="27" t="s">
        <v>2885</v>
      </c>
      <c r="E5602" s="27" t="s">
        <v>3040</v>
      </c>
      <c r="F5602" s="28">
        <v>36364</v>
      </c>
      <c r="G5602" s="29">
        <v>0.66319444444444442</v>
      </c>
      <c r="H5602" s="28">
        <v>36368</v>
      </c>
      <c r="I5602" s="29">
        <v>0.78125</v>
      </c>
      <c r="J5602" s="27"/>
      <c r="K5602" s="27">
        <v>179</v>
      </c>
      <c r="L5602" s="27">
        <v>8</v>
      </c>
      <c r="M5602" s="27">
        <v>187</v>
      </c>
      <c r="N5602" s="27" t="s">
        <v>2173</v>
      </c>
      <c r="O5602" s="30">
        <v>202103367</v>
      </c>
      <c r="P5602" s="22"/>
      <c r="Q5602" s="22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9"/>
    </row>
    <row r="5603" spans="1:29" x14ac:dyDescent="0.25">
      <c r="A5603" s="27">
        <v>1999</v>
      </c>
      <c r="B5603" s="27" t="s">
        <v>3248</v>
      </c>
      <c r="C5603" s="27" t="s">
        <v>2231</v>
      </c>
      <c r="D5603" s="27" t="s">
        <v>2809</v>
      </c>
      <c r="E5603" s="27" t="s">
        <v>2809</v>
      </c>
      <c r="F5603" s="28">
        <v>36364</v>
      </c>
      <c r="G5603" s="29">
        <v>0.75208333333333333</v>
      </c>
      <c r="H5603" s="28">
        <v>36364</v>
      </c>
      <c r="I5603" s="29">
        <v>0.84027777777777779</v>
      </c>
      <c r="J5603" s="27"/>
      <c r="K5603" s="27">
        <v>0.4</v>
      </c>
      <c r="L5603" s="27">
        <v>0</v>
      </c>
      <c r="M5603" s="27">
        <v>0.4</v>
      </c>
      <c r="N5603" s="27" t="s">
        <v>2211</v>
      </c>
      <c r="O5603" s="30">
        <v>202005097</v>
      </c>
      <c r="P5603" s="22"/>
      <c r="Q5603" s="22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9"/>
    </row>
    <row r="5604" spans="1:29" x14ac:dyDescent="0.25">
      <c r="A5604" s="27">
        <v>1999</v>
      </c>
      <c r="B5604" s="27" t="s">
        <v>2918</v>
      </c>
      <c r="C5604" s="27" t="s">
        <v>2231</v>
      </c>
      <c r="D5604" s="27" t="s">
        <v>2809</v>
      </c>
      <c r="E5604" s="27" t="s">
        <v>3157</v>
      </c>
      <c r="F5604" s="28">
        <v>36364</v>
      </c>
      <c r="G5604" s="29">
        <v>0.75347222222222221</v>
      </c>
      <c r="H5604" s="28">
        <v>36364</v>
      </c>
      <c r="I5604" s="29">
        <v>0.93055555555555547</v>
      </c>
      <c r="J5604" s="27"/>
      <c r="K5604" s="27">
        <v>0.98</v>
      </c>
      <c r="L5604" s="27">
        <v>0.8</v>
      </c>
      <c r="M5604" s="27">
        <v>1.78</v>
      </c>
      <c r="N5604" s="27" t="s">
        <v>2173</v>
      </c>
      <c r="O5604" s="30">
        <v>202000130</v>
      </c>
      <c r="P5604" s="22"/>
      <c r="Q5604" s="22"/>
      <c r="R5604" s="16"/>
      <c r="S5604" s="16"/>
      <c r="T5604" s="16"/>
      <c r="U5604" s="16"/>
      <c r="V5604" s="16"/>
      <c r="W5604" s="16"/>
      <c r="X5604" s="16"/>
      <c r="Y5604" s="16"/>
      <c r="Z5604" s="16"/>
      <c r="AA5604" s="16"/>
      <c r="AB5604" s="16"/>
      <c r="AC5604" s="19"/>
    </row>
    <row r="5605" spans="1:29" x14ac:dyDescent="0.25">
      <c r="A5605" s="27">
        <v>1999</v>
      </c>
      <c r="B5605" s="27" t="s">
        <v>2918</v>
      </c>
      <c r="C5605" s="27" t="s">
        <v>2231</v>
      </c>
      <c r="D5605" s="27" t="s">
        <v>2809</v>
      </c>
      <c r="E5605" s="27" t="s">
        <v>3157</v>
      </c>
      <c r="F5605" s="28">
        <v>36365</v>
      </c>
      <c r="G5605" s="29">
        <v>0.55555555555555558</v>
      </c>
      <c r="H5605" s="28">
        <v>36365</v>
      </c>
      <c r="I5605" s="29">
        <v>0.61805555555555558</v>
      </c>
      <c r="J5605" s="27" t="s">
        <v>889</v>
      </c>
      <c r="K5605" s="27">
        <v>0.03</v>
      </c>
      <c r="L5605" s="27">
        <v>0</v>
      </c>
      <c r="M5605" s="27">
        <v>0.03</v>
      </c>
      <c r="N5605" s="27" t="s">
        <v>882</v>
      </c>
      <c r="O5605" s="30">
        <v>201909920</v>
      </c>
      <c r="P5605" s="22"/>
      <c r="Q5605" s="22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9"/>
    </row>
    <row r="5606" spans="1:29" x14ac:dyDescent="0.25">
      <c r="A5606" s="27">
        <v>1999</v>
      </c>
      <c r="B5606" s="27" t="s">
        <v>3085</v>
      </c>
      <c r="C5606" s="27" t="s">
        <v>2231</v>
      </c>
      <c r="D5606" s="27" t="s">
        <v>742</v>
      </c>
      <c r="E5606" s="27" t="s">
        <v>3086</v>
      </c>
      <c r="F5606" s="28">
        <v>36366</v>
      </c>
      <c r="G5606" s="29">
        <v>0.7909722222222223</v>
      </c>
      <c r="H5606" s="28">
        <v>36366</v>
      </c>
      <c r="I5606" s="29">
        <v>0.84375</v>
      </c>
      <c r="J5606" s="27"/>
      <c r="K5606" s="27">
        <v>0.05</v>
      </c>
      <c r="L5606" s="27">
        <v>0.05</v>
      </c>
      <c r="M5606" s="27">
        <v>0.1</v>
      </c>
      <c r="N5606" s="27" t="s">
        <v>2163</v>
      </c>
      <c r="O5606" s="30">
        <v>201908014</v>
      </c>
      <c r="P5606" s="22"/>
      <c r="Q5606" s="22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9"/>
    </row>
    <row r="5607" spans="1:29" x14ac:dyDescent="0.25">
      <c r="A5607" s="27">
        <v>1999</v>
      </c>
      <c r="B5607" s="27" t="s">
        <v>3155</v>
      </c>
      <c r="C5607" s="27" t="s">
        <v>2231</v>
      </c>
      <c r="D5607" s="27" t="s">
        <v>2805</v>
      </c>
      <c r="E5607" s="27" t="s">
        <v>2858</v>
      </c>
      <c r="F5607" s="28">
        <v>36366</v>
      </c>
      <c r="G5607" s="29">
        <v>0.91666666666666663</v>
      </c>
      <c r="H5607" s="28">
        <v>36367</v>
      </c>
      <c r="I5607" s="29">
        <v>5.9027777777777783E-2</v>
      </c>
      <c r="J5607" s="27"/>
      <c r="K5607" s="27">
        <v>0</v>
      </c>
      <c r="L5607" s="27">
        <v>0.01</v>
      </c>
      <c r="M5607" s="27">
        <v>0.01</v>
      </c>
      <c r="N5607" s="27" t="s">
        <v>2173</v>
      </c>
      <c r="O5607" s="30">
        <v>201806820</v>
      </c>
      <c r="P5607" s="22"/>
      <c r="Q5607" s="22"/>
      <c r="R5607" s="16"/>
      <c r="S5607" s="16"/>
      <c r="T5607" s="16"/>
      <c r="U5607" s="16"/>
      <c r="V5607" s="16"/>
      <c r="W5607" s="16"/>
      <c r="X5607" s="16"/>
      <c r="Y5607" s="16"/>
      <c r="Z5607" s="16"/>
      <c r="AA5607" s="16"/>
      <c r="AB5607" s="16"/>
      <c r="AC5607" s="19"/>
    </row>
    <row r="5608" spans="1:29" x14ac:dyDescent="0.25">
      <c r="A5608" s="27">
        <v>1999</v>
      </c>
      <c r="B5608" s="27" t="s">
        <v>3082</v>
      </c>
      <c r="C5608" s="27" t="s">
        <v>2231</v>
      </c>
      <c r="D5608" s="27" t="s">
        <v>2846</v>
      </c>
      <c r="E5608" s="27" t="s">
        <v>3083</v>
      </c>
      <c r="F5608" s="28">
        <v>36368</v>
      </c>
      <c r="G5608" s="29">
        <v>0.63194444444444442</v>
      </c>
      <c r="H5608" s="28">
        <v>36368</v>
      </c>
      <c r="I5608" s="29">
        <v>0.67152777777777783</v>
      </c>
      <c r="J5608" s="27"/>
      <c r="K5608" s="27">
        <v>0</v>
      </c>
      <c r="L5608" s="27">
        <v>0.02</v>
      </c>
      <c r="M5608" s="27">
        <v>0.02</v>
      </c>
      <c r="N5608" s="27" t="s">
        <v>2163</v>
      </c>
      <c r="O5608" s="30">
        <v>202000163</v>
      </c>
      <c r="P5608" s="22"/>
      <c r="Q5608" s="22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9"/>
    </row>
    <row r="5609" spans="1:29" x14ac:dyDescent="0.25">
      <c r="A5609" s="27">
        <v>1999</v>
      </c>
      <c r="B5609" s="27" t="s">
        <v>3082</v>
      </c>
      <c r="C5609" s="27" t="s">
        <v>2231</v>
      </c>
      <c r="D5609" s="27" t="s">
        <v>2846</v>
      </c>
      <c r="E5609" s="27" t="s">
        <v>3083</v>
      </c>
      <c r="F5609" s="28">
        <v>36368</v>
      </c>
      <c r="G5609" s="29">
        <v>0.6875</v>
      </c>
      <c r="H5609" s="28">
        <v>36368</v>
      </c>
      <c r="I5609" s="29">
        <v>0.73958333333333337</v>
      </c>
      <c r="J5609" s="27" t="s">
        <v>889</v>
      </c>
      <c r="K5609" s="27">
        <v>0</v>
      </c>
      <c r="L5609" s="27">
        <v>1.4999999999999999E-2</v>
      </c>
      <c r="M5609" s="27">
        <v>1.4999999999999999E-2</v>
      </c>
      <c r="N5609" s="27" t="s">
        <v>882</v>
      </c>
      <c r="O5609" s="30">
        <v>202007539</v>
      </c>
      <c r="P5609" s="22"/>
      <c r="Q5609" s="22"/>
      <c r="R5609" s="16"/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9"/>
    </row>
    <row r="5610" spans="1:29" x14ac:dyDescent="0.25">
      <c r="A5610" s="27">
        <v>1999</v>
      </c>
      <c r="B5610" s="27" t="s">
        <v>3246</v>
      </c>
      <c r="C5610" s="27" t="s">
        <v>2231</v>
      </c>
      <c r="D5610" s="27" t="s">
        <v>3012</v>
      </c>
      <c r="E5610" s="27" t="s">
        <v>3247</v>
      </c>
      <c r="F5610" s="28">
        <v>36368</v>
      </c>
      <c r="G5610" s="29">
        <v>0.73125000000000007</v>
      </c>
      <c r="H5610" s="28">
        <v>36368</v>
      </c>
      <c r="I5610" s="29">
        <v>0.88194444444444453</v>
      </c>
      <c r="J5610" s="27"/>
      <c r="K5610" s="27">
        <v>0.4</v>
      </c>
      <c r="L5610" s="27">
        <v>0.2</v>
      </c>
      <c r="M5610" s="27">
        <v>0.6</v>
      </c>
      <c r="N5610" s="27" t="s">
        <v>2211</v>
      </c>
      <c r="O5610" s="30">
        <v>201806082</v>
      </c>
      <c r="P5610" s="22"/>
      <c r="Q5610" s="22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9"/>
    </row>
    <row r="5611" spans="1:29" x14ac:dyDescent="0.25">
      <c r="A5611" s="27">
        <v>1999</v>
      </c>
      <c r="B5611" s="27" t="s">
        <v>2866</v>
      </c>
      <c r="C5611" s="27" t="s">
        <v>2231</v>
      </c>
      <c r="D5611" s="27" t="s">
        <v>2231</v>
      </c>
      <c r="E5611" s="27" t="s">
        <v>3084</v>
      </c>
      <c r="F5611" s="28">
        <v>36368</v>
      </c>
      <c r="G5611" s="29">
        <v>0.74861111111111101</v>
      </c>
      <c r="H5611" s="28">
        <v>36368</v>
      </c>
      <c r="I5611" s="29">
        <v>0.8618055555555556</v>
      </c>
      <c r="J5611" s="27"/>
      <c r="K5611" s="27">
        <v>0</v>
      </c>
      <c r="L5611" s="27">
        <v>0.5</v>
      </c>
      <c r="M5611" s="27">
        <v>0.5</v>
      </c>
      <c r="N5611" s="27" t="s">
        <v>2163</v>
      </c>
      <c r="O5611" s="30">
        <v>201905451</v>
      </c>
      <c r="P5611" s="22"/>
      <c r="Q5611" s="22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9"/>
    </row>
    <row r="5612" spans="1:29" x14ac:dyDescent="0.25">
      <c r="A5612" s="27">
        <v>1999</v>
      </c>
      <c r="B5612" s="27" t="s">
        <v>3082</v>
      </c>
      <c r="C5612" s="27" t="s">
        <v>2231</v>
      </c>
      <c r="D5612" s="27" t="s">
        <v>2846</v>
      </c>
      <c r="E5612" s="27" t="s">
        <v>3083</v>
      </c>
      <c r="F5612" s="28">
        <v>36368</v>
      </c>
      <c r="G5612" s="29">
        <v>0.80902777777777779</v>
      </c>
      <c r="H5612" s="28">
        <v>36368</v>
      </c>
      <c r="I5612" s="29">
        <v>0.82291666666666663</v>
      </c>
      <c r="J5612" s="27" t="s">
        <v>889</v>
      </c>
      <c r="K5612" s="27">
        <v>0</v>
      </c>
      <c r="L5612" s="27">
        <v>5.0000000000000001E-3</v>
      </c>
      <c r="M5612" s="27">
        <v>5.0000000000000001E-3</v>
      </c>
      <c r="N5612" s="27" t="s">
        <v>882</v>
      </c>
      <c r="O5612" s="30">
        <v>201204970</v>
      </c>
      <c r="P5612" s="22"/>
      <c r="Q5612" s="22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9"/>
    </row>
    <row r="5613" spans="1:29" x14ac:dyDescent="0.25">
      <c r="A5613" s="27">
        <v>1999</v>
      </c>
      <c r="B5613" s="27" t="s">
        <v>3684</v>
      </c>
      <c r="C5613" s="27" t="s">
        <v>3569</v>
      </c>
      <c r="D5613" s="27" t="s">
        <v>3656</v>
      </c>
      <c r="E5613" s="27" t="s">
        <v>3665</v>
      </c>
      <c r="F5613" s="28">
        <v>36369</v>
      </c>
      <c r="G5613" s="29">
        <v>0.35069444444444442</v>
      </c>
      <c r="H5613" s="28">
        <v>36369</v>
      </c>
      <c r="I5613" s="29">
        <v>0.39583333333333331</v>
      </c>
      <c r="J5613" s="27" t="s">
        <v>889</v>
      </c>
      <c r="K5613" s="27">
        <v>0</v>
      </c>
      <c r="L5613" s="27">
        <v>0</v>
      </c>
      <c r="M5613" s="27">
        <v>0</v>
      </c>
      <c r="N5613" s="27" t="s">
        <v>882</v>
      </c>
      <c r="O5613" s="30">
        <v>201904660</v>
      </c>
      <c r="P5613" s="22"/>
      <c r="Q5613" s="22"/>
      <c r="R5613" s="16"/>
      <c r="S5613" s="16"/>
      <c r="T5613" s="16"/>
      <c r="U5613" s="16"/>
      <c r="V5613" s="16"/>
      <c r="W5613" s="16"/>
      <c r="X5613" s="16"/>
      <c r="Y5613" s="16"/>
      <c r="Z5613" s="16"/>
      <c r="AA5613" s="16"/>
      <c r="AB5613" s="16"/>
      <c r="AC5613" s="19"/>
    </row>
    <row r="5614" spans="1:29" x14ac:dyDescent="0.25">
      <c r="A5614" s="27">
        <v>1999</v>
      </c>
      <c r="B5614" s="27" t="s">
        <v>3080</v>
      </c>
      <c r="C5614" s="27" t="s">
        <v>2231</v>
      </c>
      <c r="D5614" s="27" t="s">
        <v>2846</v>
      </c>
      <c r="E5614" s="27" t="s">
        <v>3081</v>
      </c>
      <c r="F5614" s="28">
        <v>36369</v>
      </c>
      <c r="G5614" s="29">
        <v>0.89236111111111116</v>
      </c>
      <c r="H5614" s="28">
        <v>36369</v>
      </c>
      <c r="I5614" s="29">
        <v>0.96875</v>
      </c>
      <c r="J5614" s="27"/>
      <c r="K5614" s="27">
        <v>0.2</v>
      </c>
      <c r="L5614" s="27">
        <v>0.2</v>
      </c>
      <c r="M5614" s="27">
        <v>0.4</v>
      </c>
      <c r="N5614" s="27" t="s">
        <v>2163</v>
      </c>
      <c r="O5614" s="30">
        <v>201206120</v>
      </c>
      <c r="P5614" s="22"/>
      <c r="Q5614" s="22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9"/>
    </row>
    <row r="5615" spans="1:29" x14ac:dyDescent="0.25">
      <c r="A5615" s="27">
        <v>1999</v>
      </c>
      <c r="B5615" s="27" t="s">
        <v>3079</v>
      </c>
      <c r="C5615" s="27" t="s">
        <v>2231</v>
      </c>
      <c r="D5615" s="27" t="s">
        <v>742</v>
      </c>
      <c r="E5615" s="27" t="s">
        <v>2976</v>
      </c>
      <c r="F5615" s="28">
        <v>36370</v>
      </c>
      <c r="G5615" s="29">
        <v>0.47986111111111113</v>
      </c>
      <c r="H5615" s="28">
        <v>36370</v>
      </c>
      <c r="I5615" s="29">
        <v>0.61597222222222225</v>
      </c>
      <c r="J5615" s="27"/>
      <c r="K5615" s="27">
        <v>0.5</v>
      </c>
      <c r="L5615" s="27">
        <v>0</v>
      </c>
      <c r="M5615" s="27">
        <v>0.5</v>
      </c>
      <c r="N5615" s="27" t="s">
        <v>2163</v>
      </c>
      <c r="O5615" s="30">
        <v>202004823</v>
      </c>
      <c r="P5615" s="22"/>
      <c r="Q5615" s="22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9"/>
    </row>
    <row r="5616" spans="1:29" x14ac:dyDescent="0.25">
      <c r="A5616" s="27">
        <v>1999</v>
      </c>
      <c r="B5616" s="27" t="s">
        <v>3681</v>
      </c>
      <c r="C5616" s="27" t="s">
        <v>3569</v>
      </c>
      <c r="D5616" s="27" t="s">
        <v>3656</v>
      </c>
      <c r="E5616" s="27" t="s">
        <v>3656</v>
      </c>
      <c r="F5616" s="28">
        <v>36370</v>
      </c>
      <c r="G5616" s="29">
        <v>0.5131944444444444</v>
      </c>
      <c r="H5616" s="28">
        <v>36370</v>
      </c>
      <c r="I5616" s="29">
        <v>0.60763888888888895</v>
      </c>
      <c r="J5616" s="27" t="s">
        <v>889</v>
      </c>
      <c r="K5616" s="27">
        <v>0</v>
      </c>
      <c r="L5616" s="27">
        <v>4</v>
      </c>
      <c r="M5616" s="27">
        <v>4</v>
      </c>
      <c r="N5616" s="27" t="s">
        <v>882</v>
      </c>
      <c r="O5616" s="30">
        <v>201005457</v>
      </c>
      <c r="P5616" s="22"/>
      <c r="Q5616" s="22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9"/>
    </row>
    <row r="5617" spans="1:29" x14ac:dyDescent="0.25">
      <c r="A5617" s="27">
        <v>1999</v>
      </c>
      <c r="B5617" s="27" t="s">
        <v>3682</v>
      </c>
      <c r="C5617" s="27" t="s">
        <v>3569</v>
      </c>
      <c r="D5617" s="27" t="s">
        <v>3656</v>
      </c>
      <c r="E5617" s="27" t="s">
        <v>3683</v>
      </c>
      <c r="F5617" s="28">
        <v>36370</v>
      </c>
      <c r="G5617" s="29">
        <v>0.5756944444444444</v>
      </c>
      <c r="H5617" s="28">
        <v>36370</v>
      </c>
      <c r="I5617" s="29">
        <v>0.64236111111111105</v>
      </c>
      <c r="J5617" s="27" t="s">
        <v>889</v>
      </c>
      <c r="K5617" s="27">
        <v>0</v>
      </c>
      <c r="L5617" s="27">
        <v>1E-3</v>
      </c>
      <c r="M5617" s="27">
        <v>1E-3</v>
      </c>
      <c r="N5617" s="27" t="s">
        <v>882</v>
      </c>
      <c r="O5617" s="30">
        <v>201806161</v>
      </c>
      <c r="P5617" s="22"/>
      <c r="Q5617" s="22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9"/>
    </row>
    <row r="5618" spans="1:29" x14ac:dyDescent="0.25">
      <c r="A5618" s="27">
        <v>1999</v>
      </c>
      <c r="B5618" s="27" t="s">
        <v>3681</v>
      </c>
      <c r="C5618" s="27" t="s">
        <v>3569</v>
      </c>
      <c r="D5618" s="27" t="s">
        <v>3656</v>
      </c>
      <c r="E5618" s="27" t="s">
        <v>3656</v>
      </c>
      <c r="F5618" s="28">
        <v>36370</v>
      </c>
      <c r="G5618" s="29">
        <v>0.66805555555555562</v>
      </c>
      <c r="H5618" s="28">
        <v>36370</v>
      </c>
      <c r="I5618" s="29">
        <v>0.77222222222222225</v>
      </c>
      <c r="J5618" s="27" t="s">
        <v>889</v>
      </c>
      <c r="K5618" s="27">
        <v>0</v>
      </c>
      <c r="L5618" s="27">
        <v>0.4</v>
      </c>
      <c r="M5618" s="27">
        <v>0.4</v>
      </c>
      <c r="N5618" s="27" t="s">
        <v>882</v>
      </c>
      <c r="O5618" s="30">
        <v>201304154</v>
      </c>
      <c r="P5618" s="22"/>
      <c r="Q5618" s="22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9"/>
    </row>
    <row r="5619" spans="1:29" x14ac:dyDescent="0.25">
      <c r="A5619" s="27">
        <v>1999</v>
      </c>
      <c r="B5619" s="27" t="s">
        <v>3154</v>
      </c>
      <c r="C5619" s="27" t="s">
        <v>2231</v>
      </c>
      <c r="D5619" s="27" t="s">
        <v>2799</v>
      </c>
      <c r="E5619" s="27" t="s">
        <v>3018</v>
      </c>
      <c r="F5619" s="28">
        <v>36370</v>
      </c>
      <c r="G5619" s="29">
        <v>0.76041666666666663</v>
      </c>
      <c r="H5619" s="28">
        <v>36370</v>
      </c>
      <c r="I5619" s="29">
        <v>0.80694444444444446</v>
      </c>
      <c r="J5619" s="27"/>
      <c r="K5619" s="27">
        <v>0</v>
      </c>
      <c r="L5619" s="27">
        <v>7.0000000000000007E-2</v>
      </c>
      <c r="M5619" s="27">
        <v>7.0000000000000007E-2</v>
      </c>
      <c r="N5619" s="27" t="s">
        <v>2173</v>
      </c>
      <c r="O5619" s="30">
        <v>201704532</v>
      </c>
      <c r="P5619" s="22"/>
      <c r="Q5619" s="22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9"/>
    </row>
    <row r="5620" spans="1:29" x14ac:dyDescent="0.25">
      <c r="A5620" s="27">
        <v>1999</v>
      </c>
      <c r="B5620" s="27" t="s">
        <v>2836</v>
      </c>
      <c r="C5620" s="27" t="s">
        <v>2231</v>
      </c>
      <c r="D5620" s="27" t="s">
        <v>2885</v>
      </c>
      <c r="E5620" s="27" t="s">
        <v>2885</v>
      </c>
      <c r="F5620" s="28">
        <v>36371</v>
      </c>
      <c r="G5620" s="29">
        <v>7.2916666666666671E-2</v>
      </c>
      <c r="H5620" s="28">
        <v>36371</v>
      </c>
      <c r="I5620" s="29">
        <v>0.15625</v>
      </c>
      <c r="J5620" s="27"/>
      <c r="K5620" s="27">
        <v>0.1</v>
      </c>
      <c r="L5620" s="27">
        <v>0</v>
      </c>
      <c r="M5620" s="27">
        <v>0.1</v>
      </c>
      <c r="N5620" s="27" t="s">
        <v>2173</v>
      </c>
      <c r="O5620" s="30">
        <v>201705720</v>
      </c>
      <c r="P5620" s="22"/>
      <c r="Q5620" s="22"/>
      <c r="R5620" s="16"/>
      <c r="S5620" s="16"/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9"/>
    </row>
    <row r="5621" spans="1:29" x14ac:dyDescent="0.25">
      <c r="A5621" s="27">
        <v>1999</v>
      </c>
      <c r="B5621" s="27" t="s">
        <v>3152</v>
      </c>
      <c r="C5621" s="27" t="s">
        <v>2231</v>
      </c>
      <c r="D5621" s="27" t="s">
        <v>2792</v>
      </c>
      <c r="E5621" s="27" t="s">
        <v>3153</v>
      </c>
      <c r="F5621" s="28">
        <v>36371</v>
      </c>
      <c r="G5621" s="29">
        <v>0.4548611111111111</v>
      </c>
      <c r="H5621" s="28">
        <v>36371</v>
      </c>
      <c r="I5621" s="29">
        <v>0.5229166666666667</v>
      </c>
      <c r="J5621" s="27"/>
      <c r="K5621" s="27">
        <v>0</v>
      </c>
      <c r="L5621" s="27">
        <v>0.1</v>
      </c>
      <c r="M5621" s="27">
        <v>0.1</v>
      </c>
      <c r="N5621" s="27" t="s">
        <v>2173</v>
      </c>
      <c r="O5621" s="30">
        <v>202005428</v>
      </c>
      <c r="P5621" s="22"/>
      <c r="Q5621" s="22"/>
      <c r="R5621" s="16"/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9"/>
    </row>
    <row r="5622" spans="1:29" x14ac:dyDescent="0.25">
      <c r="A5622" s="27">
        <v>1999</v>
      </c>
      <c r="B5622" s="27" t="s">
        <v>3682</v>
      </c>
      <c r="C5622" s="27" t="s">
        <v>3569</v>
      </c>
      <c r="D5622" s="27" t="s">
        <v>3656</v>
      </c>
      <c r="E5622" s="27" t="s">
        <v>3683</v>
      </c>
      <c r="F5622" s="28">
        <v>36371</v>
      </c>
      <c r="G5622" s="29">
        <v>0.7680555555555556</v>
      </c>
      <c r="H5622" s="28">
        <v>36371</v>
      </c>
      <c r="I5622" s="29">
        <v>0.8027777777777777</v>
      </c>
      <c r="J5622" s="27" t="s">
        <v>889</v>
      </c>
      <c r="K5622" s="27">
        <v>0</v>
      </c>
      <c r="L5622" s="27">
        <v>0.5</v>
      </c>
      <c r="M5622" s="27">
        <v>0.5</v>
      </c>
      <c r="N5622" s="27" t="s">
        <v>882</v>
      </c>
      <c r="O5622" s="30">
        <v>201908047</v>
      </c>
      <c r="P5622" s="22"/>
      <c r="Q5622" s="22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9"/>
    </row>
    <row r="5623" spans="1:29" x14ac:dyDescent="0.25">
      <c r="A5623" s="27">
        <v>1999</v>
      </c>
      <c r="B5623" s="27" t="s">
        <v>3149</v>
      </c>
      <c r="C5623" s="27" t="s">
        <v>2231</v>
      </c>
      <c r="D5623" s="27" t="s">
        <v>2846</v>
      </c>
      <c r="E5623" s="27" t="s">
        <v>3150</v>
      </c>
      <c r="F5623" s="28">
        <v>36372</v>
      </c>
      <c r="G5623" s="29">
        <v>0.65138888888888891</v>
      </c>
      <c r="H5623" s="28">
        <v>36372</v>
      </c>
      <c r="I5623" s="29">
        <v>0.76250000000000007</v>
      </c>
      <c r="J5623" s="27"/>
      <c r="K5623" s="27">
        <v>0.05</v>
      </c>
      <c r="L5623" s="27">
        <v>0</v>
      </c>
      <c r="M5623" s="27">
        <v>0.05</v>
      </c>
      <c r="N5623" s="27" t="s">
        <v>2173</v>
      </c>
      <c r="O5623" s="30">
        <v>201704951</v>
      </c>
      <c r="P5623" s="22"/>
      <c r="Q5623" s="22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9"/>
    </row>
    <row r="5624" spans="1:29" x14ac:dyDescent="0.25">
      <c r="A5624" s="27">
        <v>1999</v>
      </c>
      <c r="B5624" s="27" t="s">
        <v>3245</v>
      </c>
      <c r="C5624" s="27" t="s">
        <v>2231</v>
      </c>
      <c r="D5624" s="27" t="s">
        <v>2837</v>
      </c>
      <c r="E5624" s="27" t="s">
        <v>2837</v>
      </c>
      <c r="F5624" s="28">
        <v>36372</v>
      </c>
      <c r="G5624" s="29">
        <v>0.74305555555555547</v>
      </c>
      <c r="H5624" s="28">
        <v>36372</v>
      </c>
      <c r="I5624" s="29">
        <v>0.81944444444444453</v>
      </c>
      <c r="J5624" s="27"/>
      <c r="K5624" s="27">
        <v>1</v>
      </c>
      <c r="L5624" s="27">
        <v>1.2</v>
      </c>
      <c r="M5624" s="27">
        <v>2.2000000000000002</v>
      </c>
      <c r="N5624" s="27" t="s">
        <v>2211</v>
      </c>
      <c r="O5624" s="30">
        <v>202004324</v>
      </c>
      <c r="P5624" s="22"/>
      <c r="Q5624" s="22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9"/>
    </row>
    <row r="5625" spans="1:29" x14ac:dyDescent="0.25">
      <c r="A5625" s="27">
        <v>1999</v>
      </c>
      <c r="B5625" s="27" t="s">
        <v>3151</v>
      </c>
      <c r="C5625" s="27" t="s">
        <v>2231</v>
      </c>
      <c r="D5625" s="27" t="s">
        <v>2850</v>
      </c>
      <c r="E5625" s="27" t="s">
        <v>2850</v>
      </c>
      <c r="F5625" s="28">
        <v>36372</v>
      </c>
      <c r="G5625" s="29">
        <v>0.78125</v>
      </c>
      <c r="H5625" s="28">
        <v>36372</v>
      </c>
      <c r="I5625" s="29">
        <v>0.85763888888888884</v>
      </c>
      <c r="J5625" s="27"/>
      <c r="K5625" s="27">
        <v>0</v>
      </c>
      <c r="L5625" s="27">
        <v>0.08</v>
      </c>
      <c r="M5625" s="27">
        <v>0.08</v>
      </c>
      <c r="N5625" s="27" t="s">
        <v>2173</v>
      </c>
      <c r="O5625" s="30">
        <v>201907619</v>
      </c>
      <c r="P5625" s="22"/>
      <c r="Q5625" s="22"/>
      <c r="R5625" s="16"/>
      <c r="S5625" s="16"/>
      <c r="T5625" s="16"/>
      <c r="U5625" s="16"/>
      <c r="V5625" s="16"/>
      <c r="W5625" s="16"/>
      <c r="X5625" s="16"/>
      <c r="Y5625" s="16"/>
      <c r="Z5625" s="16"/>
      <c r="AA5625" s="16"/>
      <c r="AB5625" s="16"/>
      <c r="AC5625" s="19"/>
    </row>
    <row r="5626" spans="1:29" x14ac:dyDescent="0.25">
      <c r="A5626" s="27">
        <v>1999</v>
      </c>
      <c r="B5626" s="27" t="s">
        <v>3681</v>
      </c>
      <c r="C5626" s="27" t="s">
        <v>3569</v>
      </c>
      <c r="D5626" s="27" t="s">
        <v>3656</v>
      </c>
      <c r="E5626" s="27" t="s">
        <v>3656</v>
      </c>
      <c r="F5626" s="28">
        <v>36373</v>
      </c>
      <c r="G5626" s="29">
        <v>0.44444444444444442</v>
      </c>
      <c r="H5626" s="28">
        <v>36373</v>
      </c>
      <c r="I5626" s="29">
        <v>0.48125000000000001</v>
      </c>
      <c r="J5626" s="27" t="s">
        <v>889</v>
      </c>
      <c r="K5626" s="27">
        <v>0</v>
      </c>
      <c r="L5626" s="27">
        <v>0.1</v>
      </c>
      <c r="M5626" s="27">
        <v>0.1</v>
      </c>
      <c r="N5626" s="27" t="s">
        <v>882</v>
      </c>
      <c r="O5626" s="30">
        <v>201806175</v>
      </c>
      <c r="P5626" s="22"/>
      <c r="Q5626" s="22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9"/>
    </row>
    <row r="5627" spans="1:29" x14ac:dyDescent="0.25">
      <c r="A5627" s="27">
        <v>1999</v>
      </c>
      <c r="B5627" s="27" t="s">
        <v>2802</v>
      </c>
      <c r="C5627" s="27" t="s">
        <v>2231</v>
      </c>
      <c r="D5627" s="27" t="s">
        <v>2799</v>
      </c>
      <c r="E5627" s="27" t="s">
        <v>2799</v>
      </c>
      <c r="F5627" s="28">
        <v>36373</v>
      </c>
      <c r="G5627" s="29">
        <v>0.57638888888888895</v>
      </c>
      <c r="H5627" s="28">
        <v>36373</v>
      </c>
      <c r="I5627" s="29">
        <v>0.65625</v>
      </c>
      <c r="J5627" s="27"/>
      <c r="K5627" s="27">
        <v>0</v>
      </c>
      <c r="L5627" s="27">
        <v>0.5</v>
      </c>
      <c r="M5627" s="27">
        <v>0.5</v>
      </c>
      <c r="N5627" s="27" t="s">
        <v>2173</v>
      </c>
      <c r="O5627" s="30">
        <v>201909858</v>
      </c>
      <c r="P5627" s="22"/>
      <c r="Q5627" s="22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9"/>
    </row>
    <row r="5628" spans="1:29" x14ac:dyDescent="0.25">
      <c r="A5628" s="27">
        <v>1999</v>
      </c>
      <c r="B5628" s="27" t="s">
        <v>3146</v>
      </c>
      <c r="C5628" s="27" t="s">
        <v>2231</v>
      </c>
      <c r="D5628" s="27" t="s">
        <v>2805</v>
      </c>
      <c r="E5628" s="27" t="s">
        <v>2805</v>
      </c>
      <c r="F5628" s="28">
        <v>36373</v>
      </c>
      <c r="G5628" s="29">
        <v>0.60277777777777775</v>
      </c>
      <c r="H5628" s="28">
        <v>36373</v>
      </c>
      <c r="I5628" s="29">
        <v>0.86805555555555547</v>
      </c>
      <c r="J5628" s="27"/>
      <c r="K5628" s="27">
        <v>3</v>
      </c>
      <c r="L5628" s="27">
        <v>0</v>
      </c>
      <c r="M5628" s="27">
        <v>3</v>
      </c>
      <c r="N5628" s="27" t="s">
        <v>2173</v>
      </c>
      <c r="O5628" s="30">
        <v>201908209</v>
      </c>
      <c r="P5628" s="22"/>
      <c r="Q5628" s="22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9"/>
    </row>
    <row r="5629" spans="1:29" x14ac:dyDescent="0.25">
      <c r="A5629" s="27">
        <v>1999</v>
      </c>
      <c r="B5629" s="27" t="s">
        <v>3244</v>
      </c>
      <c r="C5629" s="27" t="s">
        <v>2231</v>
      </c>
      <c r="D5629" s="27" t="s">
        <v>2805</v>
      </c>
      <c r="E5629" s="27" t="s">
        <v>2858</v>
      </c>
      <c r="F5629" s="28">
        <v>36373</v>
      </c>
      <c r="G5629" s="29">
        <v>0.62152777777777779</v>
      </c>
      <c r="H5629" s="28">
        <v>36373</v>
      </c>
      <c r="I5629" s="29">
        <v>0.90277777777777779</v>
      </c>
      <c r="J5629" s="27"/>
      <c r="K5629" s="27">
        <v>40</v>
      </c>
      <c r="L5629" s="27">
        <v>0</v>
      </c>
      <c r="M5629" s="27">
        <v>40</v>
      </c>
      <c r="N5629" s="27" t="s">
        <v>2211</v>
      </c>
      <c r="O5629" s="30">
        <v>201905711</v>
      </c>
      <c r="P5629" s="22"/>
      <c r="Q5629" s="22"/>
      <c r="R5629" s="16"/>
      <c r="S5629" s="16"/>
      <c r="T5629" s="16"/>
      <c r="U5629" s="16"/>
      <c r="V5629" s="16"/>
      <c r="W5629" s="16"/>
      <c r="X5629" s="16"/>
      <c r="Y5629" s="16"/>
      <c r="Z5629" s="16"/>
      <c r="AA5629" s="16"/>
      <c r="AB5629" s="16"/>
      <c r="AC5629" s="19"/>
    </row>
    <row r="5630" spans="1:29" x14ac:dyDescent="0.25">
      <c r="A5630" s="27">
        <v>1999</v>
      </c>
      <c r="B5630" s="27" t="s">
        <v>3148</v>
      </c>
      <c r="C5630" s="27" t="s">
        <v>2231</v>
      </c>
      <c r="D5630" s="27" t="s">
        <v>2855</v>
      </c>
      <c r="E5630" s="27" t="s">
        <v>2855</v>
      </c>
      <c r="F5630" s="28">
        <v>36373</v>
      </c>
      <c r="G5630" s="29">
        <v>0.63055555555555554</v>
      </c>
      <c r="H5630" s="28">
        <v>36373</v>
      </c>
      <c r="I5630" s="29">
        <v>0.79999999999999993</v>
      </c>
      <c r="J5630" s="27"/>
      <c r="K5630" s="27">
        <v>0.12</v>
      </c>
      <c r="L5630" s="27">
        <v>0.36</v>
      </c>
      <c r="M5630" s="27">
        <v>0.48</v>
      </c>
      <c r="N5630" s="27" t="s">
        <v>2173</v>
      </c>
      <c r="O5630" s="30">
        <v>202008206</v>
      </c>
      <c r="P5630" s="22"/>
      <c r="Q5630" s="22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9"/>
    </row>
    <row r="5631" spans="1:29" x14ac:dyDescent="0.25">
      <c r="A5631" s="27">
        <v>1999</v>
      </c>
      <c r="B5631" s="27" t="s">
        <v>3147</v>
      </c>
      <c r="C5631" s="27" t="s">
        <v>2231</v>
      </c>
      <c r="D5631" s="27" t="s">
        <v>2790</v>
      </c>
      <c r="E5631" s="27" t="s">
        <v>2790</v>
      </c>
      <c r="F5631" s="28">
        <v>36373</v>
      </c>
      <c r="G5631" s="29">
        <v>0.73472222222222217</v>
      </c>
      <c r="H5631" s="28">
        <v>36373</v>
      </c>
      <c r="I5631" s="29">
        <v>0.8256944444444444</v>
      </c>
      <c r="J5631" s="27"/>
      <c r="K5631" s="27">
        <v>0.11</v>
      </c>
      <c r="L5631" s="27">
        <v>0.39</v>
      </c>
      <c r="M5631" s="27">
        <v>0.5</v>
      </c>
      <c r="N5631" s="27" t="s">
        <v>2173</v>
      </c>
      <c r="O5631" s="30">
        <v>201709304</v>
      </c>
      <c r="P5631" s="22"/>
      <c r="Q5631" s="22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9"/>
    </row>
    <row r="5632" spans="1:29" x14ac:dyDescent="0.25">
      <c r="A5632" s="27">
        <v>1999</v>
      </c>
      <c r="B5632" s="27" t="s">
        <v>3242</v>
      </c>
      <c r="C5632" s="27" t="s">
        <v>2231</v>
      </c>
      <c r="D5632" s="27" t="s">
        <v>742</v>
      </c>
      <c r="E5632" s="27" t="s">
        <v>3243</v>
      </c>
      <c r="F5632" s="28">
        <v>36373</v>
      </c>
      <c r="G5632" s="29">
        <v>0.77986111111111101</v>
      </c>
      <c r="H5632" s="28">
        <v>36373</v>
      </c>
      <c r="I5632" s="29">
        <v>0.86319444444444438</v>
      </c>
      <c r="J5632" s="27"/>
      <c r="K5632" s="27">
        <v>0.4</v>
      </c>
      <c r="L5632" s="27">
        <v>0</v>
      </c>
      <c r="M5632" s="27">
        <v>0.4</v>
      </c>
      <c r="N5632" s="27" t="s">
        <v>2211</v>
      </c>
      <c r="O5632" s="30">
        <v>201904865</v>
      </c>
      <c r="P5632" s="22"/>
      <c r="Q5632" s="22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9"/>
    </row>
    <row r="5633" spans="1:29" x14ac:dyDescent="0.25">
      <c r="A5633" s="27">
        <v>1999</v>
      </c>
      <c r="B5633" s="27" t="s">
        <v>3144</v>
      </c>
      <c r="C5633" s="27" t="s">
        <v>2231</v>
      </c>
      <c r="D5633" s="27" t="s">
        <v>3012</v>
      </c>
      <c r="E5633" s="27" t="s">
        <v>3145</v>
      </c>
      <c r="F5633" s="28">
        <v>36373</v>
      </c>
      <c r="G5633" s="29">
        <v>0.86805555555555547</v>
      </c>
      <c r="H5633" s="28">
        <v>36374</v>
      </c>
      <c r="I5633" s="29">
        <v>0.15277777777777776</v>
      </c>
      <c r="J5633" s="27"/>
      <c r="K5633" s="27">
        <v>0.8</v>
      </c>
      <c r="L5633" s="27">
        <v>2.6</v>
      </c>
      <c r="M5633" s="27">
        <v>3.4</v>
      </c>
      <c r="N5633" s="27" t="s">
        <v>2173</v>
      </c>
      <c r="O5633" s="30">
        <v>202008094</v>
      </c>
      <c r="P5633" s="22"/>
      <c r="Q5633" s="22"/>
      <c r="R5633" s="16"/>
      <c r="S5633" s="16"/>
      <c r="T5633" s="16"/>
      <c r="U5633" s="16"/>
      <c r="V5633" s="16"/>
      <c r="W5633" s="16"/>
      <c r="X5633" s="16"/>
      <c r="Y5633" s="16"/>
      <c r="Z5633" s="16"/>
      <c r="AA5633" s="16"/>
      <c r="AB5633" s="16"/>
      <c r="AC5633" s="19"/>
    </row>
    <row r="5634" spans="1:29" x14ac:dyDescent="0.25">
      <c r="A5634" s="27">
        <v>1999</v>
      </c>
      <c r="B5634" s="27" t="s">
        <v>2829</v>
      </c>
      <c r="C5634" s="27" t="s">
        <v>2231</v>
      </c>
      <c r="D5634" s="27" t="s">
        <v>2855</v>
      </c>
      <c r="E5634" s="27" t="s">
        <v>2909</v>
      </c>
      <c r="F5634" s="28">
        <v>36373</v>
      </c>
      <c r="G5634" s="29">
        <v>0.90277777777777779</v>
      </c>
      <c r="H5634" s="28">
        <v>36374</v>
      </c>
      <c r="I5634" s="29">
        <v>8.6805555555555566E-2</v>
      </c>
      <c r="J5634" s="27"/>
      <c r="K5634" s="27">
        <v>1.2</v>
      </c>
      <c r="L5634" s="27">
        <v>5.5</v>
      </c>
      <c r="M5634" s="27">
        <v>6.7</v>
      </c>
      <c r="N5634" s="27" t="s">
        <v>2173</v>
      </c>
      <c r="O5634" s="30">
        <v>202007751</v>
      </c>
      <c r="P5634" s="22"/>
      <c r="Q5634" s="22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9"/>
    </row>
    <row r="5635" spans="1:29" x14ac:dyDescent="0.25">
      <c r="A5635" s="27">
        <v>1999</v>
      </c>
      <c r="B5635" s="27" t="s">
        <v>3143</v>
      </c>
      <c r="C5635" s="27" t="s">
        <v>2231</v>
      </c>
      <c r="D5635" s="27" t="s">
        <v>2809</v>
      </c>
      <c r="E5635" s="27" t="s">
        <v>2835</v>
      </c>
      <c r="F5635" s="28">
        <v>36374</v>
      </c>
      <c r="G5635" s="29">
        <v>0.53819444444444442</v>
      </c>
      <c r="H5635" s="28">
        <v>36374</v>
      </c>
      <c r="I5635" s="29">
        <v>0.6479166666666667</v>
      </c>
      <c r="J5635" s="27"/>
      <c r="K5635" s="27">
        <v>1.5</v>
      </c>
      <c r="L5635" s="27">
        <v>0</v>
      </c>
      <c r="M5635" s="27">
        <v>1.5</v>
      </c>
      <c r="N5635" s="27" t="s">
        <v>2173</v>
      </c>
      <c r="O5635" s="30">
        <v>202004298</v>
      </c>
      <c r="P5635" s="22"/>
      <c r="Q5635" s="22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9"/>
    </row>
    <row r="5636" spans="1:29" x14ac:dyDescent="0.25">
      <c r="A5636" s="27">
        <v>1999</v>
      </c>
      <c r="B5636" s="27" t="s">
        <v>3241</v>
      </c>
      <c r="C5636" s="27" t="s">
        <v>2231</v>
      </c>
      <c r="D5636" s="27" t="s">
        <v>742</v>
      </c>
      <c r="E5636" s="27" t="s">
        <v>3086</v>
      </c>
      <c r="F5636" s="28">
        <v>36374</v>
      </c>
      <c r="G5636" s="29">
        <v>0.625</v>
      </c>
      <c r="H5636" s="28">
        <v>36374</v>
      </c>
      <c r="I5636" s="29">
        <v>0.69166666666666676</v>
      </c>
      <c r="J5636" s="27"/>
      <c r="K5636" s="27">
        <v>0.21</v>
      </c>
      <c r="L5636" s="27">
        <v>0</v>
      </c>
      <c r="M5636" s="27">
        <v>0.21</v>
      </c>
      <c r="N5636" s="27" t="s">
        <v>2211</v>
      </c>
      <c r="O5636" s="30">
        <v>201907316</v>
      </c>
      <c r="P5636" s="22"/>
      <c r="Q5636" s="22"/>
      <c r="R5636" s="16"/>
      <c r="S5636" s="16"/>
      <c r="T5636" s="16"/>
      <c r="U5636" s="16"/>
      <c r="V5636" s="16"/>
      <c r="W5636" s="16"/>
      <c r="X5636" s="16"/>
      <c r="Y5636" s="16"/>
      <c r="Z5636" s="16"/>
      <c r="AA5636" s="16"/>
      <c r="AB5636" s="16"/>
      <c r="AC5636" s="19"/>
    </row>
    <row r="5637" spans="1:29" x14ac:dyDescent="0.25">
      <c r="A5637" s="27">
        <v>1999</v>
      </c>
      <c r="B5637" s="27" t="s">
        <v>3141</v>
      </c>
      <c r="C5637" s="27" t="s">
        <v>2231</v>
      </c>
      <c r="D5637" s="27" t="s">
        <v>742</v>
      </c>
      <c r="E5637" s="27" t="s">
        <v>3107</v>
      </c>
      <c r="F5637" s="28">
        <v>36377</v>
      </c>
      <c r="G5637" s="29">
        <v>0.58333333333333337</v>
      </c>
      <c r="H5637" s="28">
        <v>36377</v>
      </c>
      <c r="I5637" s="29">
        <v>0.75</v>
      </c>
      <c r="J5637" s="27"/>
      <c r="K5637" s="27">
        <v>1.1000000000000001</v>
      </c>
      <c r="L5637" s="27">
        <v>1</v>
      </c>
      <c r="M5637" s="27">
        <v>2.1</v>
      </c>
      <c r="N5637" s="27" t="s">
        <v>2173</v>
      </c>
      <c r="O5637" s="30">
        <v>201807575</v>
      </c>
      <c r="P5637" s="22"/>
      <c r="Q5637" s="22"/>
      <c r="R5637" s="16"/>
      <c r="S5637" s="16"/>
      <c r="T5637" s="16"/>
      <c r="U5637" s="16"/>
      <c r="V5637" s="16"/>
      <c r="W5637" s="16"/>
      <c r="X5637" s="16"/>
      <c r="Y5637" s="16"/>
      <c r="Z5637" s="16"/>
      <c r="AA5637" s="16"/>
      <c r="AB5637" s="16"/>
      <c r="AC5637" s="19"/>
    </row>
    <row r="5638" spans="1:29" x14ac:dyDescent="0.25">
      <c r="A5638" s="27">
        <v>1999</v>
      </c>
      <c r="B5638" s="27" t="s">
        <v>3142</v>
      </c>
      <c r="C5638" s="27" t="s">
        <v>2231</v>
      </c>
      <c r="D5638" s="27" t="s">
        <v>2809</v>
      </c>
      <c r="E5638" s="27" t="s">
        <v>2809</v>
      </c>
      <c r="F5638" s="28">
        <v>36377</v>
      </c>
      <c r="G5638" s="29">
        <v>0.80138888888888893</v>
      </c>
      <c r="H5638" s="28">
        <v>36377</v>
      </c>
      <c r="I5638" s="29">
        <v>0.83750000000000002</v>
      </c>
      <c r="J5638" s="27"/>
      <c r="K5638" s="27">
        <v>0.05</v>
      </c>
      <c r="L5638" s="27">
        <v>0</v>
      </c>
      <c r="M5638" s="27">
        <v>0.05</v>
      </c>
      <c r="N5638" s="27" t="s">
        <v>2173</v>
      </c>
      <c r="O5638" s="30">
        <v>201704599</v>
      </c>
      <c r="P5638" s="22"/>
      <c r="Q5638" s="22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9"/>
    </row>
    <row r="5639" spans="1:29" x14ac:dyDescent="0.25">
      <c r="A5639" s="27">
        <v>1999</v>
      </c>
      <c r="B5639" s="27" t="s">
        <v>3141</v>
      </c>
      <c r="C5639" s="27" t="s">
        <v>2231</v>
      </c>
      <c r="D5639" s="27" t="s">
        <v>742</v>
      </c>
      <c r="E5639" s="27" t="s">
        <v>3107</v>
      </c>
      <c r="F5639" s="28">
        <v>36378</v>
      </c>
      <c r="G5639" s="29">
        <v>0.9902777777777777</v>
      </c>
      <c r="H5639" s="28">
        <v>36379</v>
      </c>
      <c r="I5639" s="29">
        <v>4.2361111111111106E-2</v>
      </c>
      <c r="J5639" s="27" t="s">
        <v>889</v>
      </c>
      <c r="K5639" s="27">
        <v>0.02</v>
      </c>
      <c r="L5639" s="27">
        <v>0</v>
      </c>
      <c r="M5639" s="27">
        <v>0.02</v>
      </c>
      <c r="N5639" s="27" t="s">
        <v>882</v>
      </c>
      <c r="O5639" s="30">
        <v>202005108</v>
      </c>
      <c r="P5639" s="22"/>
      <c r="Q5639" s="22"/>
      <c r="R5639" s="16"/>
      <c r="S5639" s="16"/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9"/>
    </row>
    <row r="5640" spans="1:29" x14ac:dyDescent="0.25">
      <c r="A5640" s="27">
        <v>1999</v>
      </c>
      <c r="B5640" s="27" t="s">
        <v>3679</v>
      </c>
      <c r="C5640" s="27" t="s">
        <v>3569</v>
      </c>
      <c r="D5640" s="27" t="s">
        <v>3656</v>
      </c>
      <c r="E5640" s="27" t="s">
        <v>3680</v>
      </c>
      <c r="F5640" s="28">
        <v>36383</v>
      </c>
      <c r="G5640" s="29">
        <v>0.87638888888888899</v>
      </c>
      <c r="H5640" s="28">
        <v>36383</v>
      </c>
      <c r="I5640" s="29">
        <v>0.9145833333333333</v>
      </c>
      <c r="J5640" s="27" t="s">
        <v>889</v>
      </c>
      <c r="K5640" s="27">
        <v>0</v>
      </c>
      <c r="L5640" s="27">
        <v>0.5</v>
      </c>
      <c r="M5640" s="27">
        <v>0.5</v>
      </c>
      <c r="N5640" s="27" t="s">
        <v>882</v>
      </c>
      <c r="O5640" s="30">
        <v>201907872</v>
      </c>
      <c r="P5640" s="22"/>
      <c r="Q5640" s="22"/>
      <c r="R5640" s="16"/>
      <c r="S5640" s="16"/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9"/>
    </row>
    <row r="5641" spans="1:29" x14ac:dyDescent="0.25">
      <c r="A5641" s="27">
        <v>1999</v>
      </c>
      <c r="B5641" s="27" t="s">
        <v>3140</v>
      </c>
      <c r="C5641" s="27" t="s">
        <v>2231</v>
      </c>
      <c r="D5641" s="27" t="s">
        <v>2790</v>
      </c>
      <c r="E5641" s="27" t="s">
        <v>2817</v>
      </c>
      <c r="F5641" s="28">
        <v>36384</v>
      </c>
      <c r="G5641" s="29">
        <v>0.86875000000000002</v>
      </c>
      <c r="H5641" s="28">
        <v>36384</v>
      </c>
      <c r="I5641" s="29">
        <v>0.92222222222222217</v>
      </c>
      <c r="J5641" s="27"/>
      <c r="K5641" s="27">
        <v>0</v>
      </c>
      <c r="L5641" s="27">
        <v>0.03</v>
      </c>
      <c r="M5641" s="27">
        <v>0.03</v>
      </c>
      <c r="N5641" s="27" t="s">
        <v>2173</v>
      </c>
      <c r="O5641" s="30">
        <v>202004891</v>
      </c>
      <c r="P5641" s="22"/>
      <c r="Q5641" s="22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9"/>
    </row>
    <row r="5642" spans="1:29" x14ac:dyDescent="0.25">
      <c r="A5642" s="27">
        <v>1999</v>
      </c>
      <c r="B5642" s="27" t="s">
        <v>3677</v>
      </c>
      <c r="C5642" s="27" t="s">
        <v>3569</v>
      </c>
      <c r="D5642" s="27" t="s">
        <v>3653</v>
      </c>
      <c r="E5642" s="27" t="s">
        <v>3678</v>
      </c>
      <c r="F5642" s="28">
        <v>36384</v>
      </c>
      <c r="G5642" s="29">
        <v>0.91319444444444453</v>
      </c>
      <c r="H5642" s="28">
        <v>36384</v>
      </c>
      <c r="I5642" s="29">
        <v>0.98611111111111116</v>
      </c>
      <c r="J5642" s="27" t="s">
        <v>889</v>
      </c>
      <c r="K5642" s="27">
        <v>0</v>
      </c>
      <c r="L5642" s="27">
        <v>1</v>
      </c>
      <c r="M5642" s="27">
        <v>1</v>
      </c>
      <c r="N5642" s="27" t="s">
        <v>882</v>
      </c>
      <c r="O5642" s="30">
        <v>202006677</v>
      </c>
      <c r="P5642" s="22"/>
      <c r="Q5642" s="22"/>
      <c r="R5642" s="16"/>
      <c r="S5642" s="16"/>
      <c r="T5642" s="16"/>
      <c r="U5642" s="16"/>
      <c r="V5642" s="16"/>
      <c r="W5642" s="16"/>
      <c r="X5642" s="16"/>
      <c r="Y5642" s="16"/>
      <c r="Z5642" s="16"/>
      <c r="AA5642" s="16"/>
      <c r="AB5642" s="16"/>
      <c r="AC5642" s="19"/>
    </row>
    <row r="5643" spans="1:29" x14ac:dyDescent="0.25">
      <c r="A5643" s="27">
        <v>1999</v>
      </c>
      <c r="B5643" s="27" t="s">
        <v>3673</v>
      </c>
      <c r="C5643" s="27" t="s">
        <v>3569</v>
      </c>
      <c r="D5643" s="27" t="s">
        <v>3656</v>
      </c>
      <c r="E5643" s="27" t="s">
        <v>3663</v>
      </c>
      <c r="F5643" s="28">
        <v>36385</v>
      </c>
      <c r="G5643" s="29">
        <v>0.76666666666666661</v>
      </c>
      <c r="H5643" s="28">
        <v>36386</v>
      </c>
      <c r="I5643" s="29">
        <v>3.125E-2</v>
      </c>
      <c r="J5643" s="27" t="s">
        <v>889</v>
      </c>
      <c r="K5643" s="27">
        <v>0</v>
      </c>
      <c r="L5643" s="27">
        <v>0.5</v>
      </c>
      <c r="M5643" s="27">
        <v>0.5</v>
      </c>
      <c r="N5643" s="27" t="s">
        <v>882</v>
      </c>
      <c r="O5643" s="30">
        <v>201905119</v>
      </c>
      <c r="P5643" s="22"/>
      <c r="Q5643" s="22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9"/>
    </row>
    <row r="5644" spans="1:29" x14ac:dyDescent="0.25">
      <c r="A5644" s="27">
        <v>1999</v>
      </c>
      <c r="B5644" s="27" t="s">
        <v>2939</v>
      </c>
      <c r="C5644" s="27" t="s">
        <v>2231</v>
      </c>
      <c r="D5644" s="27" t="s">
        <v>2805</v>
      </c>
      <c r="E5644" s="27" t="s">
        <v>2805</v>
      </c>
      <c r="F5644" s="28">
        <v>36386</v>
      </c>
      <c r="G5644" s="29">
        <v>0.11597222222222221</v>
      </c>
      <c r="H5644" s="28">
        <v>36386</v>
      </c>
      <c r="I5644" s="29">
        <v>0.16250000000000001</v>
      </c>
      <c r="J5644" s="27"/>
      <c r="K5644" s="27">
        <v>0.01</v>
      </c>
      <c r="L5644" s="27">
        <v>0</v>
      </c>
      <c r="M5644" s="27">
        <v>0.01</v>
      </c>
      <c r="N5644" s="27" t="s">
        <v>2173</v>
      </c>
      <c r="O5644" s="30">
        <v>201806392</v>
      </c>
      <c r="P5644" s="22"/>
      <c r="Q5644" s="22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9"/>
    </row>
    <row r="5645" spans="1:29" x14ac:dyDescent="0.25">
      <c r="A5645" s="27">
        <v>1999</v>
      </c>
      <c r="B5645" s="27" t="s">
        <v>3676</v>
      </c>
      <c r="C5645" s="27" t="s">
        <v>3569</v>
      </c>
      <c r="D5645" s="27" t="s">
        <v>3656</v>
      </c>
      <c r="E5645" s="27" t="s">
        <v>3663</v>
      </c>
      <c r="F5645" s="28">
        <v>36386</v>
      </c>
      <c r="G5645" s="29">
        <v>0.5083333333333333</v>
      </c>
      <c r="H5645" s="28">
        <v>36386</v>
      </c>
      <c r="I5645" s="29">
        <v>0.54027777777777775</v>
      </c>
      <c r="J5645" s="27" t="s">
        <v>889</v>
      </c>
      <c r="K5645" s="27">
        <v>0.2</v>
      </c>
      <c r="L5645" s="27">
        <v>0</v>
      </c>
      <c r="M5645" s="27">
        <v>0.2</v>
      </c>
      <c r="N5645" s="27" t="s">
        <v>882</v>
      </c>
      <c r="O5645" s="30">
        <v>202008076</v>
      </c>
      <c r="P5645" s="22"/>
      <c r="Q5645" s="22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9"/>
    </row>
    <row r="5646" spans="1:29" x14ac:dyDescent="0.25">
      <c r="A5646" s="27">
        <v>1999</v>
      </c>
      <c r="B5646" s="27" t="s">
        <v>3673</v>
      </c>
      <c r="C5646" s="27" t="s">
        <v>3569</v>
      </c>
      <c r="D5646" s="27" t="s">
        <v>3656</v>
      </c>
      <c r="E5646" s="27" t="s">
        <v>3663</v>
      </c>
      <c r="F5646" s="28">
        <v>36386</v>
      </c>
      <c r="G5646" s="29">
        <v>0.63194444444444442</v>
      </c>
      <c r="H5646" s="28">
        <v>36386</v>
      </c>
      <c r="I5646" s="29">
        <v>0.80208333333333337</v>
      </c>
      <c r="J5646" s="27" t="s">
        <v>889</v>
      </c>
      <c r="K5646" s="27">
        <v>0.5</v>
      </c>
      <c r="L5646" s="27">
        <v>0</v>
      </c>
      <c r="M5646" s="27">
        <v>0.5</v>
      </c>
      <c r="N5646" s="27" t="s">
        <v>882</v>
      </c>
      <c r="O5646" s="30">
        <v>201705127</v>
      </c>
      <c r="P5646" s="22"/>
      <c r="Q5646" s="22"/>
      <c r="R5646" s="16"/>
      <c r="S5646" s="16"/>
      <c r="T5646" s="16"/>
      <c r="U5646" s="16"/>
      <c r="V5646" s="16"/>
      <c r="W5646" s="16"/>
      <c r="X5646" s="16"/>
      <c r="Y5646" s="16"/>
      <c r="Z5646" s="16"/>
      <c r="AA5646" s="16"/>
      <c r="AB5646" s="16"/>
      <c r="AC5646" s="19"/>
    </row>
    <row r="5647" spans="1:29" x14ac:dyDescent="0.25">
      <c r="A5647" s="27">
        <v>1999</v>
      </c>
      <c r="B5647" s="27" t="s">
        <v>3673</v>
      </c>
      <c r="C5647" s="27" t="s">
        <v>3569</v>
      </c>
      <c r="D5647" s="27" t="s">
        <v>3656</v>
      </c>
      <c r="E5647" s="27" t="s">
        <v>3663</v>
      </c>
      <c r="F5647" s="28">
        <v>36386</v>
      </c>
      <c r="G5647" s="29">
        <v>0.79652777777777783</v>
      </c>
      <c r="H5647" s="28">
        <v>36386</v>
      </c>
      <c r="I5647" s="29">
        <v>0.82638888888888884</v>
      </c>
      <c r="J5647" s="27" t="s">
        <v>889</v>
      </c>
      <c r="K5647" s="27">
        <v>0.01</v>
      </c>
      <c r="L5647" s="27">
        <v>0.2</v>
      </c>
      <c r="M5647" s="27">
        <v>0.21</v>
      </c>
      <c r="N5647" s="27" t="s">
        <v>882</v>
      </c>
      <c r="O5647" s="30">
        <v>201806155</v>
      </c>
      <c r="P5647" s="22"/>
      <c r="Q5647" s="22"/>
      <c r="R5647" s="16"/>
      <c r="S5647" s="16"/>
      <c r="T5647" s="16"/>
      <c r="U5647" s="16"/>
      <c r="V5647" s="16"/>
      <c r="W5647" s="16"/>
      <c r="X5647" s="16"/>
      <c r="Y5647" s="16"/>
      <c r="Z5647" s="16"/>
      <c r="AA5647" s="16"/>
      <c r="AB5647" s="16"/>
      <c r="AC5647" s="19"/>
    </row>
    <row r="5648" spans="1:29" x14ac:dyDescent="0.25">
      <c r="A5648" s="27">
        <v>1999</v>
      </c>
      <c r="B5648" s="27" t="s">
        <v>3675</v>
      </c>
      <c r="C5648" s="27" t="s">
        <v>3569</v>
      </c>
      <c r="D5648" s="27" t="s">
        <v>3653</v>
      </c>
      <c r="E5648" s="27" t="s">
        <v>3653</v>
      </c>
      <c r="F5648" s="28">
        <v>36386</v>
      </c>
      <c r="G5648" s="29">
        <v>0.81944444444444453</v>
      </c>
      <c r="H5648" s="28">
        <v>36386</v>
      </c>
      <c r="I5648" s="29">
        <v>0.84375</v>
      </c>
      <c r="J5648" s="27" t="s">
        <v>889</v>
      </c>
      <c r="K5648" s="27">
        <v>0</v>
      </c>
      <c r="L5648" s="27">
        <v>0.5</v>
      </c>
      <c r="M5648" s="27">
        <v>0.5</v>
      </c>
      <c r="N5648" s="27" t="s">
        <v>882</v>
      </c>
      <c r="O5648" s="30">
        <v>201905587</v>
      </c>
      <c r="P5648" s="22"/>
      <c r="Q5648" s="22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9"/>
    </row>
    <row r="5649" spans="1:29" x14ac:dyDescent="0.25">
      <c r="A5649" s="27">
        <v>1999</v>
      </c>
      <c r="B5649" s="27" t="s">
        <v>3674</v>
      </c>
      <c r="C5649" s="27" t="s">
        <v>3569</v>
      </c>
      <c r="D5649" s="27" t="s">
        <v>3653</v>
      </c>
      <c r="E5649" s="27" t="s">
        <v>3653</v>
      </c>
      <c r="F5649" s="28">
        <v>36386</v>
      </c>
      <c r="G5649" s="29">
        <v>0.90625</v>
      </c>
      <c r="H5649" s="28">
        <v>36386</v>
      </c>
      <c r="I5649" s="29">
        <v>0.96527777777777779</v>
      </c>
      <c r="J5649" s="27" t="s">
        <v>889</v>
      </c>
      <c r="K5649" s="27">
        <v>0</v>
      </c>
      <c r="L5649" s="27">
        <v>1</v>
      </c>
      <c r="M5649" s="27">
        <v>1</v>
      </c>
      <c r="N5649" s="27" t="s">
        <v>882</v>
      </c>
      <c r="O5649" s="30">
        <v>201906104</v>
      </c>
      <c r="P5649" s="22"/>
      <c r="Q5649" s="22"/>
      <c r="R5649" s="16"/>
      <c r="S5649" s="16"/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9"/>
    </row>
    <row r="5650" spans="1:29" x14ac:dyDescent="0.25">
      <c r="A5650" s="27">
        <v>1999</v>
      </c>
      <c r="B5650" s="27" t="s">
        <v>2818</v>
      </c>
      <c r="C5650" s="27" t="s">
        <v>2231</v>
      </c>
      <c r="D5650" s="27" t="s">
        <v>2805</v>
      </c>
      <c r="E5650" s="27" t="s">
        <v>2858</v>
      </c>
      <c r="F5650" s="28">
        <v>36387</v>
      </c>
      <c r="G5650" s="29">
        <v>3.472222222222222E-3</v>
      </c>
      <c r="H5650" s="28">
        <v>36387</v>
      </c>
      <c r="I5650" s="29">
        <v>0.14722222222222223</v>
      </c>
      <c r="J5650" s="27"/>
      <c r="K5650" s="27">
        <v>0.5</v>
      </c>
      <c r="L5650" s="27">
        <v>0</v>
      </c>
      <c r="M5650" s="27">
        <v>0.5</v>
      </c>
      <c r="N5650" s="27" t="s">
        <v>2173</v>
      </c>
      <c r="O5650" s="30">
        <v>201904493</v>
      </c>
      <c r="P5650" s="22"/>
      <c r="Q5650" s="22"/>
      <c r="R5650" s="16"/>
      <c r="S5650" s="16"/>
      <c r="T5650" s="16"/>
      <c r="U5650" s="16"/>
      <c r="V5650" s="16"/>
      <c r="W5650" s="16"/>
      <c r="X5650" s="16"/>
      <c r="Y5650" s="16"/>
      <c r="Z5650" s="16"/>
      <c r="AA5650" s="16"/>
      <c r="AB5650" s="16"/>
      <c r="AC5650" s="19"/>
    </row>
    <row r="5651" spans="1:29" x14ac:dyDescent="0.25">
      <c r="A5651" s="27">
        <v>1999</v>
      </c>
      <c r="B5651" s="27" t="s">
        <v>3239</v>
      </c>
      <c r="C5651" s="27" t="s">
        <v>2231</v>
      </c>
      <c r="D5651" s="27" t="s">
        <v>2792</v>
      </c>
      <c r="E5651" s="27" t="s">
        <v>3240</v>
      </c>
      <c r="F5651" s="28">
        <v>36387</v>
      </c>
      <c r="G5651" s="29">
        <v>4.1666666666666664E-2</v>
      </c>
      <c r="H5651" s="28">
        <v>36387</v>
      </c>
      <c r="I5651" s="29">
        <v>0.1423611111111111</v>
      </c>
      <c r="J5651" s="27"/>
      <c r="K5651" s="27">
        <v>0</v>
      </c>
      <c r="L5651" s="27">
        <v>0.02</v>
      </c>
      <c r="M5651" s="27">
        <v>0.02</v>
      </c>
      <c r="N5651" s="27" t="s">
        <v>2211</v>
      </c>
      <c r="O5651" s="30">
        <v>201507838</v>
      </c>
      <c r="P5651" s="22"/>
      <c r="Q5651" s="22"/>
      <c r="R5651" s="16"/>
      <c r="S5651" s="16"/>
      <c r="T5651" s="16"/>
      <c r="U5651" s="16"/>
      <c r="V5651" s="16"/>
      <c r="W5651" s="16"/>
      <c r="X5651" s="16"/>
      <c r="Y5651" s="16"/>
      <c r="Z5651" s="16"/>
      <c r="AA5651" s="16"/>
      <c r="AB5651" s="16"/>
      <c r="AC5651" s="19"/>
    </row>
    <row r="5652" spans="1:29" x14ac:dyDescent="0.25">
      <c r="A5652" s="27">
        <v>1999</v>
      </c>
      <c r="B5652" s="27" t="s">
        <v>3139</v>
      </c>
      <c r="C5652" s="27" t="s">
        <v>2231</v>
      </c>
      <c r="D5652" s="27" t="s">
        <v>2805</v>
      </c>
      <c r="E5652" s="27" t="s">
        <v>2858</v>
      </c>
      <c r="F5652" s="28">
        <v>36387</v>
      </c>
      <c r="G5652" s="29">
        <v>0.61527777777777781</v>
      </c>
      <c r="H5652" s="28">
        <v>36387</v>
      </c>
      <c r="I5652" s="29">
        <v>0.85555555555555562</v>
      </c>
      <c r="J5652" s="27"/>
      <c r="K5652" s="27">
        <v>2.5</v>
      </c>
      <c r="L5652" s="27">
        <v>0</v>
      </c>
      <c r="M5652" s="27">
        <v>2.5</v>
      </c>
      <c r="N5652" s="27" t="s">
        <v>2173</v>
      </c>
      <c r="O5652" s="30">
        <v>201706065</v>
      </c>
      <c r="P5652" s="22"/>
      <c r="Q5652" s="22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9"/>
    </row>
    <row r="5653" spans="1:29" x14ac:dyDescent="0.25">
      <c r="A5653" s="27">
        <v>1999</v>
      </c>
      <c r="B5653" s="27" t="s">
        <v>3673</v>
      </c>
      <c r="C5653" s="27" t="s">
        <v>3569</v>
      </c>
      <c r="D5653" s="27" t="s">
        <v>3656</v>
      </c>
      <c r="E5653" s="27" t="s">
        <v>3663</v>
      </c>
      <c r="F5653" s="28">
        <v>36387</v>
      </c>
      <c r="G5653" s="29">
        <v>0.6381944444444444</v>
      </c>
      <c r="H5653" s="28">
        <v>36387</v>
      </c>
      <c r="I5653" s="29">
        <v>0.70972222222222225</v>
      </c>
      <c r="J5653" s="27" t="s">
        <v>889</v>
      </c>
      <c r="K5653" s="27">
        <v>0.3</v>
      </c>
      <c r="L5653" s="27">
        <v>0</v>
      </c>
      <c r="M5653" s="27">
        <v>0.3</v>
      </c>
      <c r="N5653" s="27" t="s">
        <v>882</v>
      </c>
      <c r="O5653" s="30">
        <v>202007122</v>
      </c>
      <c r="P5653" s="22"/>
      <c r="Q5653" s="22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9"/>
    </row>
    <row r="5654" spans="1:29" x14ac:dyDescent="0.25">
      <c r="A5654" s="27">
        <v>1999</v>
      </c>
      <c r="B5654" s="27" t="s">
        <v>3673</v>
      </c>
      <c r="C5654" s="27" t="s">
        <v>3569</v>
      </c>
      <c r="D5654" s="27" t="s">
        <v>3656</v>
      </c>
      <c r="E5654" s="27" t="s">
        <v>3663</v>
      </c>
      <c r="F5654" s="28">
        <v>36387</v>
      </c>
      <c r="G5654" s="29">
        <v>0.96527777777777779</v>
      </c>
      <c r="H5654" s="28">
        <v>36388</v>
      </c>
      <c r="I5654" s="29">
        <v>1.9444444444444445E-2</v>
      </c>
      <c r="J5654" s="27" t="s">
        <v>889</v>
      </c>
      <c r="K5654" s="27">
        <v>0.01</v>
      </c>
      <c r="L5654" s="27">
        <v>0</v>
      </c>
      <c r="M5654" s="27">
        <v>0.01</v>
      </c>
      <c r="N5654" s="27" t="s">
        <v>882</v>
      </c>
      <c r="O5654" s="30">
        <v>201806780</v>
      </c>
      <c r="P5654" s="22"/>
      <c r="Q5654" s="22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9"/>
    </row>
    <row r="5655" spans="1:29" x14ac:dyDescent="0.25">
      <c r="A5655" s="27">
        <v>1999</v>
      </c>
      <c r="B5655" s="27" t="s">
        <v>3137</v>
      </c>
      <c r="C5655" s="27" t="s">
        <v>2231</v>
      </c>
      <c r="D5655" s="27" t="s">
        <v>2799</v>
      </c>
      <c r="E5655" s="27" t="s">
        <v>2799</v>
      </c>
      <c r="F5655" s="28">
        <v>36388</v>
      </c>
      <c r="G5655" s="29">
        <v>0.11944444444444445</v>
      </c>
      <c r="H5655" s="28">
        <v>36388</v>
      </c>
      <c r="I5655" s="29">
        <v>0.14583333333333334</v>
      </c>
      <c r="J5655" s="27"/>
      <c r="K5655" s="27">
        <v>0.05</v>
      </c>
      <c r="L5655" s="27">
        <v>0</v>
      </c>
      <c r="M5655" s="27">
        <v>0.05</v>
      </c>
      <c r="N5655" s="27" t="s">
        <v>2173</v>
      </c>
      <c r="O5655" s="30">
        <v>202007323</v>
      </c>
      <c r="P5655" s="22"/>
      <c r="Q5655" s="22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9"/>
    </row>
    <row r="5656" spans="1:29" x14ac:dyDescent="0.25">
      <c r="A5656" s="27">
        <v>1999</v>
      </c>
      <c r="B5656" s="27" t="s">
        <v>2813</v>
      </c>
      <c r="C5656" s="27" t="s">
        <v>2231</v>
      </c>
      <c r="D5656" s="27" t="s">
        <v>2799</v>
      </c>
      <c r="E5656" s="27" t="s">
        <v>2799</v>
      </c>
      <c r="F5656" s="28">
        <v>36388</v>
      </c>
      <c r="G5656" s="29">
        <v>0.19444444444444445</v>
      </c>
      <c r="H5656" s="28">
        <v>36388</v>
      </c>
      <c r="I5656" s="29">
        <v>0.22569444444444445</v>
      </c>
      <c r="J5656" s="27"/>
      <c r="K5656" s="27">
        <v>0.03</v>
      </c>
      <c r="L5656" s="27">
        <v>0</v>
      </c>
      <c r="M5656" s="27">
        <v>0.03</v>
      </c>
      <c r="N5656" s="27" t="s">
        <v>2173</v>
      </c>
      <c r="O5656" s="30">
        <v>202101913</v>
      </c>
      <c r="P5656" s="22"/>
      <c r="Q5656" s="22"/>
      <c r="R5656" s="16"/>
      <c r="S5656" s="16"/>
      <c r="T5656" s="16"/>
      <c r="U5656" s="16"/>
      <c r="V5656" s="16"/>
      <c r="W5656" s="16"/>
      <c r="X5656" s="16"/>
      <c r="Y5656" s="16"/>
      <c r="Z5656" s="16"/>
      <c r="AA5656" s="16"/>
      <c r="AB5656" s="16"/>
      <c r="AC5656" s="19"/>
    </row>
    <row r="5657" spans="1:29" x14ac:dyDescent="0.25">
      <c r="A5657" s="27">
        <v>1999</v>
      </c>
      <c r="B5657" s="27" t="s">
        <v>3672</v>
      </c>
      <c r="C5657" s="27" t="s">
        <v>3569</v>
      </c>
      <c r="D5657" s="27" t="s">
        <v>3656</v>
      </c>
      <c r="E5657" s="27" t="s">
        <v>3663</v>
      </c>
      <c r="F5657" s="28">
        <v>36388</v>
      </c>
      <c r="G5657" s="29">
        <v>0.82847222222222217</v>
      </c>
      <c r="H5657" s="28">
        <v>36388</v>
      </c>
      <c r="I5657" s="29">
        <v>0.85</v>
      </c>
      <c r="J5657" s="27" t="s">
        <v>889</v>
      </c>
      <c r="K5657" s="27">
        <v>0</v>
      </c>
      <c r="L5657" s="27">
        <v>0.2</v>
      </c>
      <c r="M5657" s="27">
        <v>0.2</v>
      </c>
      <c r="N5657" s="27" t="s">
        <v>882</v>
      </c>
      <c r="O5657" s="30">
        <v>201907580</v>
      </c>
      <c r="P5657" s="22"/>
      <c r="Q5657" s="22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9"/>
    </row>
    <row r="5658" spans="1:29" x14ac:dyDescent="0.25">
      <c r="A5658" s="27">
        <v>1999</v>
      </c>
      <c r="B5658" s="27" t="s">
        <v>3138</v>
      </c>
      <c r="C5658" s="27" t="s">
        <v>2231</v>
      </c>
      <c r="D5658" s="27" t="s">
        <v>2792</v>
      </c>
      <c r="E5658" s="27" t="s">
        <v>2928</v>
      </c>
      <c r="F5658" s="28">
        <v>36388</v>
      </c>
      <c r="G5658" s="29">
        <v>0.8652777777777777</v>
      </c>
      <c r="H5658" s="28">
        <v>36388</v>
      </c>
      <c r="I5658" s="29">
        <v>0.93263888888888891</v>
      </c>
      <c r="J5658" s="27"/>
      <c r="K5658" s="27">
        <v>0.02</v>
      </c>
      <c r="L5658" s="27">
        <v>0.03</v>
      </c>
      <c r="M5658" s="27">
        <v>0.05</v>
      </c>
      <c r="N5658" s="27" t="s">
        <v>2173</v>
      </c>
      <c r="O5658" s="30">
        <v>201603903</v>
      </c>
      <c r="P5658" s="22"/>
      <c r="Q5658" s="22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9"/>
    </row>
    <row r="5659" spans="1:29" x14ac:dyDescent="0.25">
      <c r="A5659" s="27">
        <v>1999</v>
      </c>
      <c r="B5659" s="27" t="s">
        <v>3078</v>
      </c>
      <c r="C5659" s="27" t="s">
        <v>2231</v>
      </c>
      <c r="D5659" s="27" t="s">
        <v>742</v>
      </c>
      <c r="E5659" s="27" t="s">
        <v>2976</v>
      </c>
      <c r="F5659" s="28">
        <v>36389</v>
      </c>
      <c r="G5659" s="29">
        <v>0.57708333333333328</v>
      </c>
      <c r="H5659" s="28">
        <v>36389</v>
      </c>
      <c r="I5659" s="29">
        <v>0.66111111111111109</v>
      </c>
      <c r="J5659" s="27"/>
      <c r="K5659" s="27">
        <v>0</v>
      </c>
      <c r="L5659" s="27">
        <v>0.05</v>
      </c>
      <c r="M5659" s="27">
        <v>0.05</v>
      </c>
      <c r="N5659" s="27" t="s">
        <v>2163</v>
      </c>
      <c r="O5659" s="30">
        <v>201706421</v>
      </c>
      <c r="P5659" s="22"/>
      <c r="Q5659" s="22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9"/>
    </row>
    <row r="5660" spans="1:29" x14ac:dyDescent="0.25">
      <c r="A5660" s="27">
        <v>1999</v>
      </c>
      <c r="B5660" s="27" t="s">
        <v>2794</v>
      </c>
      <c r="C5660" s="27" t="s">
        <v>2231</v>
      </c>
      <c r="D5660" s="27" t="s">
        <v>2850</v>
      </c>
      <c r="E5660" s="27" t="s">
        <v>3127</v>
      </c>
      <c r="F5660" s="28">
        <v>36389</v>
      </c>
      <c r="G5660" s="29">
        <v>0.65625</v>
      </c>
      <c r="H5660" s="28">
        <v>36389</v>
      </c>
      <c r="I5660" s="29">
        <v>0.80208333333333337</v>
      </c>
      <c r="J5660" s="27"/>
      <c r="K5660" s="27">
        <v>0</v>
      </c>
      <c r="L5660" s="27">
        <v>0.5</v>
      </c>
      <c r="M5660" s="27">
        <v>0.5</v>
      </c>
      <c r="N5660" s="27" t="s">
        <v>2211</v>
      </c>
      <c r="O5660" s="30">
        <v>201806246</v>
      </c>
      <c r="P5660" s="22"/>
      <c r="Q5660" s="22"/>
      <c r="R5660" s="16"/>
      <c r="S5660" s="16"/>
      <c r="T5660" s="16"/>
      <c r="U5660" s="16"/>
      <c r="V5660" s="16"/>
      <c r="W5660" s="16"/>
      <c r="X5660" s="16"/>
      <c r="Y5660" s="16"/>
      <c r="Z5660" s="16"/>
      <c r="AA5660" s="16"/>
      <c r="AB5660" s="16"/>
      <c r="AC5660" s="19"/>
    </row>
    <row r="5661" spans="1:29" x14ac:dyDescent="0.25">
      <c r="A5661" s="27">
        <v>1999</v>
      </c>
      <c r="B5661" s="27" t="s">
        <v>3671</v>
      </c>
      <c r="C5661" s="27" t="s">
        <v>3569</v>
      </c>
      <c r="D5661" s="27" t="s">
        <v>3656</v>
      </c>
      <c r="E5661" s="27" t="s">
        <v>3663</v>
      </c>
      <c r="F5661" s="28">
        <v>36389</v>
      </c>
      <c r="G5661" s="29">
        <v>0.83611111111111114</v>
      </c>
      <c r="H5661" s="28">
        <v>36389</v>
      </c>
      <c r="I5661" s="29">
        <v>0.91875000000000007</v>
      </c>
      <c r="J5661" s="27" t="s">
        <v>889</v>
      </c>
      <c r="K5661" s="27">
        <v>0.35</v>
      </c>
      <c r="L5661" s="27">
        <v>0</v>
      </c>
      <c r="M5661" s="27">
        <v>0.35</v>
      </c>
      <c r="N5661" s="27" t="s">
        <v>882</v>
      </c>
      <c r="O5661" s="30">
        <v>202006388</v>
      </c>
      <c r="P5661" s="22"/>
      <c r="Q5661" s="22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9"/>
    </row>
    <row r="5662" spans="1:29" x14ac:dyDescent="0.25">
      <c r="A5662" s="27">
        <v>1999</v>
      </c>
      <c r="B5662" s="27" t="s">
        <v>3671</v>
      </c>
      <c r="C5662" s="27" t="s">
        <v>3569</v>
      </c>
      <c r="D5662" s="27" t="s">
        <v>3656</v>
      </c>
      <c r="E5662" s="27" t="s">
        <v>3663</v>
      </c>
      <c r="F5662" s="28">
        <v>36390</v>
      </c>
      <c r="G5662" s="29">
        <v>0.54861111111111105</v>
      </c>
      <c r="H5662" s="28">
        <v>36390</v>
      </c>
      <c r="I5662" s="29">
        <v>0.86458333333333337</v>
      </c>
      <c r="J5662" s="27" t="s">
        <v>889</v>
      </c>
      <c r="K5662" s="27">
        <v>0</v>
      </c>
      <c r="L5662" s="27">
        <v>0.4</v>
      </c>
      <c r="M5662" s="27">
        <v>0.4</v>
      </c>
      <c r="N5662" s="27" t="s">
        <v>882</v>
      </c>
      <c r="O5662" s="30">
        <v>201905723</v>
      </c>
      <c r="P5662" s="22"/>
      <c r="Q5662" s="22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9"/>
    </row>
    <row r="5663" spans="1:29" x14ac:dyDescent="0.25">
      <c r="A5663" s="27">
        <v>1999</v>
      </c>
      <c r="B5663" s="27" t="s">
        <v>3670</v>
      </c>
      <c r="C5663" s="27" t="s">
        <v>3569</v>
      </c>
      <c r="D5663" s="27" t="s">
        <v>3656</v>
      </c>
      <c r="E5663" s="27" t="s">
        <v>3656</v>
      </c>
      <c r="F5663" s="28">
        <v>36390</v>
      </c>
      <c r="G5663" s="29">
        <v>0.98125000000000007</v>
      </c>
      <c r="H5663" s="28">
        <v>36391</v>
      </c>
      <c r="I5663" s="29">
        <v>1.8749999999999999E-2</v>
      </c>
      <c r="J5663" s="27" t="s">
        <v>889</v>
      </c>
      <c r="K5663" s="27">
        <v>0</v>
      </c>
      <c r="L5663" s="27">
        <v>1E-3</v>
      </c>
      <c r="M5663" s="27">
        <v>1E-3</v>
      </c>
      <c r="N5663" s="27" t="s">
        <v>882</v>
      </c>
      <c r="O5663" s="30">
        <v>202004810</v>
      </c>
      <c r="P5663" s="22"/>
      <c r="Q5663" s="22"/>
      <c r="R5663" s="16"/>
      <c r="S5663" s="16"/>
      <c r="T5663" s="16"/>
      <c r="U5663" s="16"/>
      <c r="V5663" s="16"/>
      <c r="W5663" s="16"/>
      <c r="X5663" s="16"/>
      <c r="Y5663" s="16"/>
      <c r="Z5663" s="16"/>
      <c r="AA5663" s="16"/>
      <c r="AB5663" s="16"/>
      <c r="AC5663" s="19"/>
    </row>
    <row r="5664" spans="1:29" x14ac:dyDescent="0.25">
      <c r="A5664" s="27">
        <v>1999</v>
      </c>
      <c r="B5664" s="27" t="s">
        <v>3135</v>
      </c>
      <c r="C5664" s="27" t="s">
        <v>2231</v>
      </c>
      <c r="D5664" s="27" t="s">
        <v>2792</v>
      </c>
      <c r="E5664" s="27" t="s">
        <v>3136</v>
      </c>
      <c r="F5664" s="28">
        <v>36391</v>
      </c>
      <c r="G5664" s="29">
        <v>8.3333333333333329E-2</v>
      </c>
      <c r="H5664" s="28">
        <v>36391</v>
      </c>
      <c r="I5664" s="29">
        <v>0.12083333333333333</v>
      </c>
      <c r="J5664" s="27"/>
      <c r="K5664" s="27">
        <v>0</v>
      </c>
      <c r="L5664" s="27">
        <v>5.0000000000000001E-3</v>
      </c>
      <c r="M5664" s="27">
        <v>5.0000000000000001E-3</v>
      </c>
      <c r="N5664" s="27" t="s">
        <v>2173</v>
      </c>
      <c r="O5664" s="30">
        <v>201906883</v>
      </c>
      <c r="P5664" s="22"/>
      <c r="Q5664" s="22"/>
      <c r="R5664" s="16"/>
      <c r="S5664" s="16"/>
      <c r="T5664" s="16"/>
      <c r="U5664" s="16"/>
      <c r="V5664" s="16"/>
      <c r="W5664" s="16"/>
      <c r="X5664" s="16"/>
      <c r="Y5664" s="16"/>
      <c r="Z5664" s="16"/>
      <c r="AA5664" s="16"/>
      <c r="AB5664" s="16"/>
      <c r="AC5664" s="19"/>
    </row>
    <row r="5665" spans="1:29" x14ac:dyDescent="0.25">
      <c r="A5665" s="27">
        <v>1999</v>
      </c>
      <c r="B5665" s="27" t="s">
        <v>3669</v>
      </c>
      <c r="C5665" s="27" t="s">
        <v>3569</v>
      </c>
      <c r="D5665" s="27" t="s">
        <v>3656</v>
      </c>
      <c r="E5665" s="27" t="s">
        <v>3656</v>
      </c>
      <c r="F5665" s="28">
        <v>36391</v>
      </c>
      <c r="G5665" s="29">
        <v>0.69374999999999998</v>
      </c>
      <c r="H5665" s="28">
        <v>36391</v>
      </c>
      <c r="I5665" s="29">
        <v>0.70833333333333337</v>
      </c>
      <c r="J5665" s="27" t="s">
        <v>889</v>
      </c>
      <c r="K5665" s="27">
        <v>0</v>
      </c>
      <c r="L5665" s="27">
        <v>0.05</v>
      </c>
      <c r="M5665" s="27">
        <v>0.05</v>
      </c>
      <c r="N5665" s="27" t="s">
        <v>882</v>
      </c>
      <c r="O5665" s="30">
        <v>201403695</v>
      </c>
      <c r="P5665" s="22"/>
      <c r="Q5665" s="22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9"/>
    </row>
    <row r="5666" spans="1:29" x14ac:dyDescent="0.25">
      <c r="A5666" s="27">
        <v>1999</v>
      </c>
      <c r="B5666" s="27" t="s">
        <v>3280</v>
      </c>
      <c r="C5666" s="27" t="s">
        <v>2231</v>
      </c>
      <c r="D5666" s="27" t="s">
        <v>2855</v>
      </c>
      <c r="E5666" s="27" t="s">
        <v>2909</v>
      </c>
      <c r="F5666" s="28">
        <v>36392</v>
      </c>
      <c r="G5666" s="29">
        <v>0.64930555555555558</v>
      </c>
      <c r="H5666" s="28">
        <v>36392</v>
      </c>
      <c r="I5666" s="29">
        <v>0.8027777777777777</v>
      </c>
      <c r="J5666" s="27" t="s">
        <v>889</v>
      </c>
      <c r="K5666" s="27">
        <v>0</v>
      </c>
      <c r="L5666" s="27">
        <v>2</v>
      </c>
      <c r="M5666" s="27">
        <v>2</v>
      </c>
      <c r="N5666" s="27" t="s">
        <v>882</v>
      </c>
      <c r="O5666" s="30">
        <v>202005107</v>
      </c>
      <c r="P5666" s="22"/>
      <c r="Q5666" s="22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9"/>
    </row>
    <row r="5667" spans="1:29" x14ac:dyDescent="0.25">
      <c r="A5667" s="27">
        <v>1999</v>
      </c>
      <c r="B5667" s="27" t="s">
        <v>3076</v>
      </c>
      <c r="C5667" s="27" t="s">
        <v>2231</v>
      </c>
      <c r="D5667" s="27" t="s">
        <v>2846</v>
      </c>
      <c r="E5667" s="27" t="s">
        <v>3077</v>
      </c>
      <c r="F5667" s="28">
        <v>36392</v>
      </c>
      <c r="G5667" s="29">
        <v>0.8979166666666667</v>
      </c>
      <c r="H5667" s="28">
        <v>36392</v>
      </c>
      <c r="I5667" s="29">
        <v>0.93958333333333333</v>
      </c>
      <c r="J5667" s="27"/>
      <c r="K5667" s="27">
        <v>0.15</v>
      </c>
      <c r="L5667" s="27">
        <v>0</v>
      </c>
      <c r="M5667" s="27">
        <v>0.15</v>
      </c>
      <c r="N5667" s="27" t="s">
        <v>2163</v>
      </c>
      <c r="O5667" s="30">
        <v>201606590</v>
      </c>
      <c r="P5667" s="22"/>
      <c r="Q5667" s="22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9"/>
    </row>
    <row r="5668" spans="1:29" x14ac:dyDescent="0.25">
      <c r="A5668" s="27">
        <v>1999</v>
      </c>
      <c r="B5668" s="27" t="s">
        <v>3664</v>
      </c>
      <c r="C5668" s="27" t="s">
        <v>3569</v>
      </c>
      <c r="D5668" s="27" t="s">
        <v>3656</v>
      </c>
      <c r="E5668" s="27" t="s">
        <v>3665</v>
      </c>
      <c r="F5668" s="28">
        <v>36392</v>
      </c>
      <c r="G5668" s="29">
        <v>0.95833333333333337</v>
      </c>
      <c r="H5668" s="28">
        <v>36393</v>
      </c>
      <c r="I5668" s="29">
        <v>1.7361111111111112E-2</v>
      </c>
      <c r="J5668" s="27" t="s">
        <v>889</v>
      </c>
      <c r="K5668" s="27">
        <v>0</v>
      </c>
      <c r="L5668" s="27">
        <v>1</v>
      </c>
      <c r="M5668" s="27">
        <v>1</v>
      </c>
      <c r="N5668" s="27" t="s">
        <v>882</v>
      </c>
      <c r="O5668" s="30">
        <v>201806278</v>
      </c>
      <c r="P5668" s="22"/>
      <c r="Q5668" s="22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9"/>
    </row>
    <row r="5669" spans="1:29" x14ac:dyDescent="0.25">
      <c r="A5669" s="27">
        <v>1999</v>
      </c>
      <c r="B5669" s="27" t="s">
        <v>2868</v>
      </c>
      <c r="C5669" s="27" t="s">
        <v>2231</v>
      </c>
      <c r="D5669" s="27" t="s">
        <v>742</v>
      </c>
      <c r="E5669" s="27" t="s">
        <v>2780</v>
      </c>
      <c r="F5669" s="28">
        <v>36393</v>
      </c>
      <c r="G5669" s="29">
        <v>0.25</v>
      </c>
      <c r="H5669" s="28">
        <v>36393</v>
      </c>
      <c r="I5669" s="29">
        <v>0.31944444444444448</v>
      </c>
      <c r="J5669" s="27"/>
      <c r="K5669" s="27">
        <v>0.1</v>
      </c>
      <c r="L5669" s="27">
        <v>0</v>
      </c>
      <c r="M5669" s="27">
        <v>0.1</v>
      </c>
      <c r="N5669" s="27" t="s">
        <v>2163</v>
      </c>
      <c r="O5669" s="30">
        <v>201709436</v>
      </c>
      <c r="P5669" s="22"/>
      <c r="Q5669" s="22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9"/>
    </row>
    <row r="5670" spans="1:29" x14ac:dyDescent="0.25">
      <c r="A5670" s="27">
        <v>1999</v>
      </c>
      <c r="B5670" s="27" t="s">
        <v>3666</v>
      </c>
      <c r="C5670" s="27" t="s">
        <v>3569</v>
      </c>
      <c r="D5670" s="27" t="s">
        <v>3667</v>
      </c>
      <c r="E5670" s="27" t="s">
        <v>3668</v>
      </c>
      <c r="F5670" s="28">
        <v>36393</v>
      </c>
      <c r="G5670" s="29">
        <v>0.34722222222222227</v>
      </c>
      <c r="H5670" s="28">
        <v>36393</v>
      </c>
      <c r="I5670" s="29">
        <v>0.375</v>
      </c>
      <c r="J5670" s="27" t="s">
        <v>889</v>
      </c>
      <c r="K5670" s="27">
        <v>0</v>
      </c>
      <c r="L5670" s="27">
        <v>5</v>
      </c>
      <c r="M5670" s="27">
        <v>5</v>
      </c>
      <c r="N5670" s="27" t="s">
        <v>882</v>
      </c>
      <c r="O5670" s="30">
        <v>201806345</v>
      </c>
      <c r="P5670" s="22"/>
      <c r="Q5670" s="22"/>
      <c r="R5670" s="16"/>
      <c r="S5670" s="16"/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9"/>
    </row>
    <row r="5671" spans="1:29" x14ac:dyDescent="0.25">
      <c r="A5671" s="27">
        <v>1999</v>
      </c>
      <c r="B5671" s="27" t="s">
        <v>3664</v>
      </c>
      <c r="C5671" s="27" t="s">
        <v>3569</v>
      </c>
      <c r="D5671" s="27" t="s">
        <v>3656</v>
      </c>
      <c r="E5671" s="27" t="s">
        <v>3665</v>
      </c>
      <c r="F5671" s="28">
        <v>36393</v>
      </c>
      <c r="G5671" s="29">
        <v>0.40277777777777773</v>
      </c>
      <c r="H5671" s="28">
        <v>36393</v>
      </c>
      <c r="I5671" s="29">
        <v>0.5</v>
      </c>
      <c r="J5671" s="27" t="s">
        <v>889</v>
      </c>
      <c r="K5671" s="27">
        <v>0</v>
      </c>
      <c r="L5671" s="27">
        <v>0</v>
      </c>
      <c r="M5671" s="27">
        <v>0</v>
      </c>
      <c r="N5671" s="27" t="s">
        <v>882</v>
      </c>
      <c r="O5671" s="30">
        <v>201907783</v>
      </c>
      <c r="P5671" s="22"/>
      <c r="Q5671" s="22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6"/>
      <c r="AB5671" s="16"/>
      <c r="AC5671" s="19"/>
    </row>
    <row r="5672" spans="1:29" x14ac:dyDescent="0.25">
      <c r="A5672" s="27">
        <v>1999</v>
      </c>
      <c r="B5672" s="27" t="s">
        <v>3134</v>
      </c>
      <c r="C5672" s="27" t="s">
        <v>2231</v>
      </c>
      <c r="D5672" s="27" t="s">
        <v>2792</v>
      </c>
      <c r="E5672" s="27" t="s">
        <v>2916</v>
      </c>
      <c r="F5672" s="28">
        <v>36393</v>
      </c>
      <c r="G5672" s="29">
        <v>0.69652777777777775</v>
      </c>
      <c r="H5672" s="28">
        <v>36393</v>
      </c>
      <c r="I5672" s="29">
        <v>0.8666666666666667</v>
      </c>
      <c r="J5672" s="27"/>
      <c r="K5672" s="27">
        <v>0.7</v>
      </c>
      <c r="L5672" s="27">
        <v>0.3</v>
      </c>
      <c r="M5672" s="27">
        <v>1</v>
      </c>
      <c r="N5672" s="27" t="s">
        <v>2173</v>
      </c>
      <c r="O5672" s="30">
        <v>201906014</v>
      </c>
      <c r="P5672" s="22"/>
      <c r="Q5672" s="22"/>
      <c r="R5672" s="16"/>
      <c r="S5672" s="16"/>
      <c r="T5672" s="16"/>
      <c r="U5672" s="16"/>
      <c r="V5672" s="16"/>
      <c r="W5672" s="16"/>
      <c r="X5672" s="16"/>
      <c r="Y5672" s="16"/>
      <c r="Z5672" s="16"/>
      <c r="AA5672" s="16"/>
      <c r="AB5672" s="16"/>
      <c r="AC5672" s="19"/>
    </row>
    <row r="5673" spans="1:29" x14ac:dyDescent="0.25">
      <c r="A5673" s="27">
        <v>1999</v>
      </c>
      <c r="B5673" s="27" t="s">
        <v>3129</v>
      </c>
      <c r="C5673" s="27" t="s">
        <v>2231</v>
      </c>
      <c r="D5673" s="27" t="s">
        <v>2792</v>
      </c>
      <c r="E5673" s="27" t="s">
        <v>2830</v>
      </c>
      <c r="F5673" s="28">
        <v>36394</v>
      </c>
      <c r="G5673" s="29">
        <v>0.23958333333333334</v>
      </c>
      <c r="H5673" s="28">
        <v>36394</v>
      </c>
      <c r="I5673" s="29">
        <v>0.25694444444444448</v>
      </c>
      <c r="J5673" s="27"/>
      <c r="K5673" s="27">
        <v>0</v>
      </c>
      <c r="L5673" s="27">
        <v>0.03</v>
      </c>
      <c r="M5673" s="27">
        <v>0.03</v>
      </c>
      <c r="N5673" s="27" t="s">
        <v>2173</v>
      </c>
      <c r="O5673" s="30">
        <v>201402718</v>
      </c>
      <c r="P5673" s="22"/>
      <c r="Q5673" s="22"/>
      <c r="R5673" s="16"/>
      <c r="S5673" s="16"/>
      <c r="T5673" s="16"/>
      <c r="U5673" s="16"/>
      <c r="V5673" s="16"/>
      <c r="W5673" s="16"/>
      <c r="X5673" s="16"/>
      <c r="Y5673" s="16"/>
      <c r="Z5673" s="16"/>
      <c r="AA5673" s="16"/>
      <c r="AB5673" s="16"/>
      <c r="AC5673" s="19"/>
    </row>
    <row r="5674" spans="1:29" x14ac:dyDescent="0.25">
      <c r="A5674" s="27">
        <v>1999</v>
      </c>
      <c r="B5674" s="27" t="s">
        <v>3236</v>
      </c>
      <c r="C5674" s="27" t="s">
        <v>2231</v>
      </c>
      <c r="D5674" s="27" t="s">
        <v>2809</v>
      </c>
      <c r="E5674" s="27" t="s">
        <v>3237</v>
      </c>
      <c r="F5674" s="28">
        <v>36394</v>
      </c>
      <c r="G5674" s="29">
        <v>0.34861111111111115</v>
      </c>
      <c r="H5674" s="28">
        <v>36394</v>
      </c>
      <c r="I5674" s="29">
        <v>0.52222222222222225</v>
      </c>
      <c r="J5674" s="27"/>
      <c r="K5674" s="27">
        <v>1</v>
      </c>
      <c r="L5674" s="27">
        <v>1</v>
      </c>
      <c r="M5674" s="27">
        <v>2</v>
      </c>
      <c r="N5674" s="27" t="s">
        <v>2211</v>
      </c>
      <c r="O5674" s="30">
        <v>202005942</v>
      </c>
      <c r="P5674" s="22"/>
      <c r="Q5674" s="22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9"/>
    </row>
    <row r="5675" spans="1:29" x14ac:dyDescent="0.25">
      <c r="A5675" s="27">
        <v>1999</v>
      </c>
      <c r="B5675" s="27" t="s">
        <v>3130</v>
      </c>
      <c r="C5675" s="27" t="s">
        <v>2231</v>
      </c>
      <c r="D5675" s="27" t="s">
        <v>2799</v>
      </c>
      <c r="E5675" s="27" t="s">
        <v>2799</v>
      </c>
      <c r="F5675" s="28">
        <v>36394</v>
      </c>
      <c r="G5675" s="29">
        <v>0.46666666666666662</v>
      </c>
      <c r="H5675" s="28">
        <v>36394</v>
      </c>
      <c r="I5675" s="29">
        <v>0.50624999999999998</v>
      </c>
      <c r="J5675" s="27"/>
      <c r="K5675" s="27">
        <v>0.01</v>
      </c>
      <c r="L5675" s="27">
        <v>0</v>
      </c>
      <c r="M5675" s="27">
        <v>0.01</v>
      </c>
      <c r="N5675" s="27" t="s">
        <v>2173</v>
      </c>
      <c r="O5675" s="30">
        <v>201906910</v>
      </c>
      <c r="P5675" s="22"/>
      <c r="Q5675" s="22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9"/>
    </row>
    <row r="5676" spans="1:29" x14ac:dyDescent="0.25">
      <c r="A5676" s="27">
        <v>1999</v>
      </c>
      <c r="B5676" s="27" t="s">
        <v>3131</v>
      </c>
      <c r="C5676" s="27" t="s">
        <v>2231</v>
      </c>
      <c r="D5676" s="27" t="s">
        <v>2805</v>
      </c>
      <c r="E5676" s="27" t="s">
        <v>2858</v>
      </c>
      <c r="F5676" s="28">
        <v>36394</v>
      </c>
      <c r="G5676" s="29">
        <v>0.53472222222222221</v>
      </c>
      <c r="H5676" s="28">
        <v>36394</v>
      </c>
      <c r="I5676" s="29">
        <v>0.57777777777777783</v>
      </c>
      <c r="J5676" s="27"/>
      <c r="K5676" s="27">
        <v>0</v>
      </c>
      <c r="L5676" s="27">
        <v>0.05</v>
      </c>
      <c r="M5676" s="27">
        <v>0.05</v>
      </c>
      <c r="N5676" s="27" t="s">
        <v>2173</v>
      </c>
      <c r="O5676" s="30">
        <v>201805273</v>
      </c>
      <c r="P5676" s="22"/>
      <c r="Q5676" s="22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9"/>
    </row>
    <row r="5677" spans="1:29" x14ac:dyDescent="0.25">
      <c r="A5677" s="27">
        <v>1999</v>
      </c>
      <c r="B5677" s="27" t="s">
        <v>3238</v>
      </c>
      <c r="C5677" s="27" t="s">
        <v>2231</v>
      </c>
      <c r="D5677" s="27" t="s">
        <v>2799</v>
      </c>
      <c r="E5677" s="27" t="s">
        <v>2799</v>
      </c>
      <c r="F5677" s="28">
        <v>36394</v>
      </c>
      <c r="G5677" s="29">
        <v>0.62638888888888888</v>
      </c>
      <c r="H5677" s="28">
        <v>36394</v>
      </c>
      <c r="I5677" s="29">
        <v>0.67847222222222225</v>
      </c>
      <c r="J5677" s="27"/>
      <c r="K5677" s="27">
        <v>0.12</v>
      </c>
      <c r="L5677" s="27">
        <v>0</v>
      </c>
      <c r="M5677" s="27">
        <v>0.12</v>
      </c>
      <c r="N5677" s="27" t="s">
        <v>2211</v>
      </c>
      <c r="O5677" s="30">
        <v>201604360</v>
      </c>
      <c r="P5677" s="22"/>
      <c r="Q5677" s="22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9"/>
    </row>
    <row r="5678" spans="1:29" x14ac:dyDescent="0.25">
      <c r="A5678" s="27">
        <v>1999</v>
      </c>
      <c r="B5678" s="27" t="s">
        <v>3662</v>
      </c>
      <c r="C5678" s="27" t="s">
        <v>3569</v>
      </c>
      <c r="D5678" s="27" t="s">
        <v>3656</v>
      </c>
      <c r="E5678" s="27" t="s">
        <v>3663</v>
      </c>
      <c r="F5678" s="28">
        <v>36394</v>
      </c>
      <c r="G5678" s="29">
        <v>0.6777777777777777</v>
      </c>
      <c r="H5678" s="28">
        <v>36394</v>
      </c>
      <c r="I5678" s="29">
        <v>0.80972222222222223</v>
      </c>
      <c r="J5678" s="27" t="s">
        <v>889</v>
      </c>
      <c r="K5678" s="27">
        <v>0</v>
      </c>
      <c r="L5678" s="27">
        <v>0.5</v>
      </c>
      <c r="M5678" s="27">
        <v>0.5</v>
      </c>
      <c r="N5678" s="27" t="s">
        <v>882</v>
      </c>
      <c r="O5678" s="30">
        <v>202000162</v>
      </c>
      <c r="P5678" s="22"/>
      <c r="Q5678" s="22"/>
      <c r="R5678" s="16"/>
      <c r="S5678" s="16"/>
      <c r="T5678" s="16"/>
      <c r="U5678" s="16"/>
      <c r="V5678" s="16"/>
      <c r="W5678" s="16"/>
      <c r="X5678" s="16"/>
      <c r="Y5678" s="16"/>
      <c r="Z5678" s="16"/>
      <c r="AA5678" s="16"/>
      <c r="AB5678" s="16"/>
      <c r="AC5678" s="19"/>
    </row>
    <row r="5679" spans="1:29" x14ac:dyDescent="0.25">
      <c r="A5679" s="27">
        <v>1999</v>
      </c>
      <c r="B5679" s="27" t="s">
        <v>3132</v>
      </c>
      <c r="C5679" s="27" t="s">
        <v>2231</v>
      </c>
      <c r="D5679" s="27" t="s">
        <v>2792</v>
      </c>
      <c r="E5679" s="27" t="s">
        <v>2916</v>
      </c>
      <c r="F5679" s="28">
        <v>36394</v>
      </c>
      <c r="G5679" s="29">
        <v>0.96875</v>
      </c>
      <c r="H5679" s="28">
        <v>36395</v>
      </c>
      <c r="I5679" s="29">
        <v>1.0416666666666666E-2</v>
      </c>
      <c r="J5679" s="27"/>
      <c r="K5679" s="27">
        <v>0</v>
      </c>
      <c r="L5679" s="27">
        <v>5.0000000000000001E-3</v>
      </c>
      <c r="M5679" s="27">
        <v>5.0000000000000001E-3</v>
      </c>
      <c r="N5679" s="27" t="s">
        <v>2173</v>
      </c>
      <c r="O5679" s="30">
        <v>201806391</v>
      </c>
      <c r="P5679" s="22"/>
      <c r="Q5679" s="22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9"/>
    </row>
    <row r="5680" spans="1:29" x14ac:dyDescent="0.25">
      <c r="A5680" s="27">
        <v>1999</v>
      </c>
      <c r="B5680" s="27" t="s">
        <v>3133</v>
      </c>
      <c r="C5680" s="27" t="s">
        <v>2231</v>
      </c>
      <c r="D5680" s="27" t="s">
        <v>2861</v>
      </c>
      <c r="E5680" s="27" t="s">
        <v>2862</v>
      </c>
      <c r="F5680" s="28">
        <v>36394</v>
      </c>
      <c r="G5680" s="29">
        <v>0.97083333333333333</v>
      </c>
      <c r="H5680" s="28">
        <v>36395</v>
      </c>
      <c r="I5680" s="29">
        <v>2.4305555555555556E-2</v>
      </c>
      <c r="J5680" s="27"/>
      <c r="K5680" s="27">
        <v>0.05</v>
      </c>
      <c r="L5680" s="27">
        <v>0</v>
      </c>
      <c r="M5680" s="27">
        <v>0.05</v>
      </c>
      <c r="N5680" s="27" t="s">
        <v>2173</v>
      </c>
      <c r="O5680" s="30">
        <v>202007485</v>
      </c>
      <c r="P5680" s="22"/>
      <c r="Q5680" s="22"/>
      <c r="R5680" s="16"/>
      <c r="S5680" s="16"/>
      <c r="T5680" s="16"/>
      <c r="U5680" s="16"/>
      <c r="V5680" s="16"/>
      <c r="W5680" s="16"/>
      <c r="X5680" s="16"/>
      <c r="Y5680" s="16"/>
      <c r="Z5680" s="16"/>
      <c r="AA5680" s="16"/>
      <c r="AB5680" s="16"/>
      <c r="AC5680" s="19"/>
    </row>
    <row r="5681" spans="1:29" x14ac:dyDescent="0.25">
      <c r="A5681" s="27">
        <v>1999</v>
      </c>
      <c r="B5681" s="27" t="s">
        <v>3658</v>
      </c>
      <c r="C5681" s="27" t="s">
        <v>3569</v>
      </c>
      <c r="D5681" s="27" t="s">
        <v>3659</v>
      </c>
      <c r="E5681" s="27" t="s">
        <v>3660</v>
      </c>
      <c r="F5681" s="28">
        <v>36395</v>
      </c>
      <c r="G5681" s="29">
        <v>0.40277777777777773</v>
      </c>
      <c r="H5681" s="28">
        <v>36395</v>
      </c>
      <c r="I5681" s="29">
        <v>0.56944444444444442</v>
      </c>
      <c r="J5681" s="27" t="s">
        <v>889</v>
      </c>
      <c r="K5681" s="27">
        <v>1</v>
      </c>
      <c r="L5681" s="27">
        <v>0</v>
      </c>
      <c r="M5681" s="27">
        <v>1</v>
      </c>
      <c r="N5681" s="27" t="s">
        <v>882</v>
      </c>
      <c r="O5681" s="30">
        <v>202000161</v>
      </c>
      <c r="P5681" s="22"/>
      <c r="Q5681" s="22"/>
      <c r="R5681" s="16"/>
      <c r="S5681" s="16"/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9"/>
    </row>
    <row r="5682" spans="1:29" x14ac:dyDescent="0.25">
      <c r="A5682" s="27">
        <v>1999</v>
      </c>
      <c r="B5682" s="27" t="s">
        <v>3126</v>
      </c>
      <c r="C5682" s="27" t="s">
        <v>2231</v>
      </c>
      <c r="D5682" s="27" t="s">
        <v>2792</v>
      </c>
      <c r="E5682" s="27" t="s">
        <v>2830</v>
      </c>
      <c r="F5682" s="28">
        <v>36395</v>
      </c>
      <c r="G5682" s="29">
        <v>0.53819444444444442</v>
      </c>
      <c r="H5682" s="28">
        <v>36395</v>
      </c>
      <c r="I5682" s="29">
        <v>0.8652777777777777</v>
      </c>
      <c r="J5682" s="27"/>
      <c r="K5682" s="27">
        <v>39</v>
      </c>
      <c r="L5682" s="27">
        <v>44.5</v>
      </c>
      <c r="M5682" s="27">
        <v>83.5</v>
      </c>
      <c r="N5682" s="27" t="s">
        <v>2173</v>
      </c>
      <c r="O5682" s="30">
        <v>201406189</v>
      </c>
      <c r="P5682" s="22"/>
      <c r="Q5682" s="22"/>
      <c r="R5682" s="16"/>
      <c r="S5682" s="16"/>
      <c r="T5682" s="16"/>
      <c r="U5682" s="16"/>
      <c r="V5682" s="16"/>
      <c r="W5682" s="16"/>
      <c r="X5682" s="16"/>
      <c r="Y5682" s="16"/>
      <c r="Z5682" s="16"/>
      <c r="AA5682" s="16"/>
      <c r="AB5682" s="16"/>
      <c r="AC5682" s="19"/>
    </row>
    <row r="5683" spans="1:29" x14ac:dyDescent="0.25">
      <c r="A5683" s="27">
        <v>1999</v>
      </c>
      <c r="B5683" s="27" t="s">
        <v>2801</v>
      </c>
      <c r="C5683" s="27" t="s">
        <v>2231</v>
      </c>
      <c r="D5683" s="27" t="s">
        <v>2850</v>
      </c>
      <c r="E5683" s="27" t="s">
        <v>3127</v>
      </c>
      <c r="F5683" s="28">
        <v>36395</v>
      </c>
      <c r="G5683" s="29">
        <v>0.76041666666666663</v>
      </c>
      <c r="H5683" s="28">
        <v>36395</v>
      </c>
      <c r="I5683" s="29">
        <v>0.88541666666666663</v>
      </c>
      <c r="J5683" s="27"/>
      <c r="K5683" s="27">
        <v>1.8</v>
      </c>
      <c r="L5683" s="27">
        <v>0</v>
      </c>
      <c r="M5683" s="27">
        <v>1.8</v>
      </c>
      <c r="N5683" s="27" t="s">
        <v>2173</v>
      </c>
      <c r="O5683" s="30">
        <v>201807609</v>
      </c>
      <c r="P5683" s="22"/>
      <c r="Q5683" s="22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9"/>
    </row>
    <row r="5684" spans="1:29" x14ac:dyDescent="0.25">
      <c r="A5684" s="27">
        <v>1999</v>
      </c>
      <c r="B5684" s="27" t="s">
        <v>3128</v>
      </c>
      <c r="C5684" s="27" t="s">
        <v>2231</v>
      </c>
      <c r="D5684" s="27" t="s">
        <v>2790</v>
      </c>
      <c r="E5684" s="27" t="s">
        <v>2817</v>
      </c>
      <c r="F5684" s="28">
        <v>36395</v>
      </c>
      <c r="G5684" s="29">
        <v>0.86041666666666661</v>
      </c>
      <c r="H5684" s="28">
        <v>36395</v>
      </c>
      <c r="I5684" s="29">
        <v>0.95486111111111116</v>
      </c>
      <c r="J5684" s="27"/>
      <c r="K5684" s="27">
        <v>0.13</v>
      </c>
      <c r="L5684" s="27">
        <v>0.27</v>
      </c>
      <c r="M5684" s="27">
        <v>0.4</v>
      </c>
      <c r="N5684" s="27" t="s">
        <v>2173</v>
      </c>
      <c r="O5684" s="30">
        <v>202008127</v>
      </c>
      <c r="P5684" s="22"/>
      <c r="Q5684" s="22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9"/>
    </row>
    <row r="5685" spans="1:29" x14ac:dyDescent="0.25">
      <c r="A5685" s="27">
        <v>1999</v>
      </c>
      <c r="B5685" s="27" t="s">
        <v>3661</v>
      </c>
      <c r="C5685" s="27" t="s">
        <v>3569</v>
      </c>
      <c r="D5685" s="27" t="s">
        <v>3656</v>
      </c>
      <c r="E5685" s="27" t="s">
        <v>3656</v>
      </c>
      <c r="F5685" s="28">
        <v>36395</v>
      </c>
      <c r="G5685" s="29">
        <v>0.90277777777777779</v>
      </c>
      <c r="H5685" s="28">
        <v>36395</v>
      </c>
      <c r="I5685" s="29">
        <v>0.93472222222222223</v>
      </c>
      <c r="J5685" s="27" t="s">
        <v>889</v>
      </c>
      <c r="K5685" s="27">
        <v>0</v>
      </c>
      <c r="L5685" s="27">
        <v>0.5</v>
      </c>
      <c r="M5685" s="27">
        <v>0.5</v>
      </c>
      <c r="N5685" s="27" t="s">
        <v>882</v>
      </c>
      <c r="O5685" s="30">
        <v>201900177</v>
      </c>
      <c r="P5685" s="22"/>
      <c r="Q5685" s="22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9"/>
    </row>
    <row r="5686" spans="1:29" x14ac:dyDescent="0.25">
      <c r="A5686" s="27">
        <v>1999</v>
      </c>
      <c r="B5686" s="27" t="s">
        <v>3009</v>
      </c>
      <c r="C5686" s="27" t="s">
        <v>2231</v>
      </c>
      <c r="D5686" s="27" t="s">
        <v>2861</v>
      </c>
      <c r="E5686" s="27" t="s">
        <v>2968</v>
      </c>
      <c r="F5686" s="28">
        <v>36395</v>
      </c>
      <c r="G5686" s="29">
        <v>0.97569444444444453</v>
      </c>
      <c r="H5686" s="28">
        <v>36396</v>
      </c>
      <c r="I5686" s="29">
        <v>3.5416666666666666E-2</v>
      </c>
      <c r="J5686" s="27"/>
      <c r="K5686" s="27">
        <v>1.4999999999999999E-2</v>
      </c>
      <c r="L5686" s="27">
        <v>0</v>
      </c>
      <c r="M5686" s="27">
        <v>1.4999999999999999E-2</v>
      </c>
      <c r="N5686" s="27" t="s">
        <v>2173</v>
      </c>
      <c r="O5686" s="30">
        <v>202007568</v>
      </c>
      <c r="P5686" s="22"/>
      <c r="Q5686" s="22"/>
      <c r="R5686" s="16"/>
      <c r="S5686" s="16"/>
      <c r="T5686" s="16"/>
      <c r="U5686" s="16"/>
      <c r="V5686" s="16"/>
      <c r="W5686" s="16"/>
      <c r="X5686" s="16"/>
      <c r="Y5686" s="16"/>
      <c r="Z5686" s="16"/>
      <c r="AA5686" s="16"/>
      <c r="AB5686" s="16"/>
      <c r="AC5686" s="19"/>
    </row>
    <row r="5687" spans="1:29" x14ac:dyDescent="0.25">
      <c r="A5687" s="27">
        <v>1999</v>
      </c>
      <c r="B5687" s="27" t="s">
        <v>3657</v>
      </c>
      <c r="C5687" s="27" t="s">
        <v>3569</v>
      </c>
      <c r="D5687" s="27" t="s">
        <v>3656</v>
      </c>
      <c r="E5687" s="27" t="s">
        <v>3656</v>
      </c>
      <c r="F5687" s="28">
        <v>36396</v>
      </c>
      <c r="G5687" s="29">
        <v>0.84444444444444444</v>
      </c>
      <c r="H5687" s="28">
        <v>36396</v>
      </c>
      <c r="I5687" s="29">
        <v>0.86597222222222225</v>
      </c>
      <c r="J5687" s="27" t="s">
        <v>889</v>
      </c>
      <c r="K5687" s="27">
        <v>0</v>
      </c>
      <c r="L5687" s="27">
        <v>0.01</v>
      </c>
      <c r="M5687" s="27">
        <v>0.01</v>
      </c>
      <c r="N5687" s="27" t="s">
        <v>882</v>
      </c>
      <c r="O5687" s="30">
        <v>202000707</v>
      </c>
      <c r="P5687" s="22"/>
      <c r="Q5687" s="22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9"/>
    </row>
    <row r="5688" spans="1:29" x14ac:dyDescent="0.25">
      <c r="A5688" s="27">
        <v>1999</v>
      </c>
      <c r="B5688" s="27" t="s">
        <v>3124</v>
      </c>
      <c r="C5688" s="27" t="s">
        <v>2231</v>
      </c>
      <c r="D5688" s="27" t="s">
        <v>2792</v>
      </c>
      <c r="E5688" s="27" t="s">
        <v>716</v>
      </c>
      <c r="F5688" s="28">
        <v>36398</v>
      </c>
      <c r="G5688" s="29">
        <v>0.1013888888888889</v>
      </c>
      <c r="H5688" s="28">
        <v>36398</v>
      </c>
      <c r="I5688" s="29">
        <v>0.16041666666666668</v>
      </c>
      <c r="J5688" s="27"/>
      <c r="K5688" s="27">
        <v>0</v>
      </c>
      <c r="L5688" s="27">
        <v>0.02</v>
      </c>
      <c r="M5688" s="27">
        <v>0.02</v>
      </c>
      <c r="N5688" s="27" t="s">
        <v>2173</v>
      </c>
      <c r="O5688" s="30">
        <v>201306340</v>
      </c>
      <c r="P5688" s="22"/>
      <c r="Q5688" s="22"/>
      <c r="R5688" s="16"/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9"/>
    </row>
    <row r="5689" spans="1:29" x14ac:dyDescent="0.25">
      <c r="A5689" s="27">
        <v>1999</v>
      </c>
      <c r="B5689" s="27" t="s">
        <v>3125</v>
      </c>
      <c r="C5689" s="27" t="s">
        <v>2231</v>
      </c>
      <c r="D5689" s="27" t="s">
        <v>2790</v>
      </c>
      <c r="E5689" s="27" t="s">
        <v>2817</v>
      </c>
      <c r="F5689" s="28">
        <v>36398</v>
      </c>
      <c r="G5689" s="29">
        <v>0.59583333333333333</v>
      </c>
      <c r="H5689" s="28">
        <v>36399</v>
      </c>
      <c r="I5689" s="29">
        <v>4.1666666666666664E-2</v>
      </c>
      <c r="J5689" s="27"/>
      <c r="K5689" s="27">
        <v>53</v>
      </c>
      <c r="L5689" s="27">
        <v>9</v>
      </c>
      <c r="M5689" s="27">
        <v>62</v>
      </c>
      <c r="N5689" s="27" t="s">
        <v>2173</v>
      </c>
      <c r="O5689" s="30">
        <v>201706253</v>
      </c>
      <c r="P5689" s="22"/>
      <c r="Q5689" s="22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9"/>
    </row>
    <row r="5690" spans="1:29" x14ac:dyDescent="0.25">
      <c r="A5690" s="27">
        <v>1999</v>
      </c>
      <c r="B5690" s="27" t="s">
        <v>3125</v>
      </c>
      <c r="C5690" s="27" t="s">
        <v>2231</v>
      </c>
      <c r="D5690" s="27" t="s">
        <v>2790</v>
      </c>
      <c r="E5690" s="27" t="s">
        <v>2817</v>
      </c>
      <c r="F5690" s="28">
        <v>36399</v>
      </c>
      <c r="G5690" s="29">
        <v>0.69444444444444453</v>
      </c>
      <c r="H5690" s="28">
        <v>36399</v>
      </c>
      <c r="I5690" s="29">
        <v>0.86805555555555547</v>
      </c>
      <c r="J5690" s="27" t="s">
        <v>889</v>
      </c>
      <c r="K5690" s="27">
        <v>0</v>
      </c>
      <c r="L5690" s="27">
        <v>0.01</v>
      </c>
      <c r="M5690" s="27">
        <v>0.01</v>
      </c>
      <c r="N5690" s="27" t="s">
        <v>882</v>
      </c>
      <c r="O5690" s="30">
        <v>201806128</v>
      </c>
      <c r="P5690" s="22"/>
      <c r="Q5690" s="22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9"/>
    </row>
    <row r="5691" spans="1:29" x14ac:dyDescent="0.25">
      <c r="A5691" s="27">
        <v>1999</v>
      </c>
      <c r="B5691" s="27" t="s">
        <v>3121</v>
      </c>
      <c r="C5691" s="27" t="s">
        <v>2231</v>
      </c>
      <c r="D5691" s="27" t="s">
        <v>2861</v>
      </c>
      <c r="E5691" s="27" t="s">
        <v>786</v>
      </c>
      <c r="F5691" s="28">
        <v>36400</v>
      </c>
      <c r="G5691" s="29">
        <v>4.8611111111111112E-2</v>
      </c>
      <c r="H5691" s="28">
        <v>36400</v>
      </c>
      <c r="I5691" s="29">
        <v>0.10416666666666667</v>
      </c>
      <c r="J5691" s="27"/>
      <c r="K5691" s="27">
        <v>0</v>
      </c>
      <c r="L5691" s="27">
        <v>0.15</v>
      </c>
      <c r="M5691" s="27">
        <v>0.15</v>
      </c>
      <c r="N5691" s="27" t="s">
        <v>2173</v>
      </c>
      <c r="O5691" s="30">
        <v>200703548</v>
      </c>
      <c r="P5691" s="22"/>
      <c r="Q5691" s="22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9"/>
    </row>
    <row r="5692" spans="1:29" x14ac:dyDescent="0.25">
      <c r="A5692" s="27">
        <v>1999</v>
      </c>
      <c r="B5692" s="27" t="s">
        <v>2798</v>
      </c>
      <c r="C5692" s="27" t="s">
        <v>2231</v>
      </c>
      <c r="D5692" s="27" t="s">
        <v>2809</v>
      </c>
      <c r="E5692" s="27" t="s">
        <v>2835</v>
      </c>
      <c r="F5692" s="28">
        <v>36400</v>
      </c>
      <c r="G5692" s="29">
        <v>0.49305555555555558</v>
      </c>
      <c r="H5692" s="28">
        <v>36400</v>
      </c>
      <c r="I5692" s="29">
        <v>0.55902777777777779</v>
      </c>
      <c r="J5692" s="27"/>
      <c r="K5692" s="27">
        <v>0</v>
      </c>
      <c r="L5692" s="27">
        <v>0.7</v>
      </c>
      <c r="M5692" s="27">
        <v>0.7</v>
      </c>
      <c r="N5692" s="27" t="s">
        <v>2173</v>
      </c>
      <c r="O5692" s="30">
        <v>202006094</v>
      </c>
      <c r="P5692" s="22"/>
      <c r="Q5692" s="22"/>
      <c r="R5692" s="16"/>
      <c r="S5692" s="16"/>
      <c r="T5692" s="16"/>
      <c r="U5692" s="16"/>
      <c r="V5692" s="16"/>
      <c r="W5692" s="16"/>
      <c r="X5692" s="16"/>
      <c r="Y5692" s="16"/>
      <c r="Z5692" s="16"/>
      <c r="AA5692" s="16"/>
      <c r="AB5692" s="16"/>
      <c r="AC5692" s="19"/>
    </row>
    <row r="5693" spans="1:29" x14ac:dyDescent="0.25">
      <c r="A5693" s="27">
        <v>1999</v>
      </c>
      <c r="B5693" s="27" t="s">
        <v>3123</v>
      </c>
      <c r="C5693" s="27" t="s">
        <v>2231</v>
      </c>
      <c r="D5693" s="27" t="s">
        <v>2805</v>
      </c>
      <c r="E5693" s="27" t="s">
        <v>2822</v>
      </c>
      <c r="F5693" s="28">
        <v>36400</v>
      </c>
      <c r="G5693" s="29">
        <v>0.95486111111111116</v>
      </c>
      <c r="H5693" s="28">
        <v>36400</v>
      </c>
      <c r="I5693" s="29">
        <v>0.96180555555555547</v>
      </c>
      <c r="J5693" s="27"/>
      <c r="K5693" s="27">
        <v>0</v>
      </c>
      <c r="L5693" s="27">
        <v>0.01</v>
      </c>
      <c r="M5693" s="27">
        <v>0.01</v>
      </c>
      <c r="N5693" s="27" t="s">
        <v>2173</v>
      </c>
      <c r="O5693" s="30">
        <v>201806167</v>
      </c>
      <c r="P5693" s="22"/>
      <c r="Q5693" s="22"/>
      <c r="R5693" s="16"/>
      <c r="S5693" s="16"/>
      <c r="T5693" s="16"/>
      <c r="U5693" s="16"/>
      <c r="V5693" s="16"/>
      <c r="W5693" s="16"/>
      <c r="X5693" s="16"/>
      <c r="Y5693" s="16"/>
      <c r="Z5693" s="16"/>
      <c r="AA5693" s="16"/>
      <c r="AB5693" s="16"/>
      <c r="AC5693" s="19"/>
    </row>
    <row r="5694" spans="1:29" x14ac:dyDescent="0.25">
      <c r="A5694" s="27">
        <v>1999</v>
      </c>
      <c r="B5694" s="27" t="s">
        <v>3122</v>
      </c>
      <c r="C5694" s="27" t="s">
        <v>2231</v>
      </c>
      <c r="D5694" s="27" t="s">
        <v>2799</v>
      </c>
      <c r="E5694" s="27" t="s">
        <v>2799</v>
      </c>
      <c r="F5694" s="28">
        <v>36400</v>
      </c>
      <c r="G5694" s="29">
        <v>0.96527777777777779</v>
      </c>
      <c r="H5694" s="28">
        <v>36401</v>
      </c>
      <c r="I5694" s="29">
        <v>6.9444444444444447E-4</v>
      </c>
      <c r="J5694" s="27"/>
      <c r="K5694" s="27">
        <v>0.05</v>
      </c>
      <c r="L5694" s="27">
        <v>0</v>
      </c>
      <c r="M5694" s="27">
        <v>0.05</v>
      </c>
      <c r="N5694" s="27" t="s">
        <v>2173</v>
      </c>
      <c r="O5694" s="30">
        <v>202008126</v>
      </c>
      <c r="P5694" s="22"/>
      <c r="Q5694" s="22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9"/>
    </row>
    <row r="5695" spans="1:29" x14ac:dyDescent="0.25">
      <c r="A5695" s="27">
        <v>1999</v>
      </c>
      <c r="B5695" s="27" t="s">
        <v>3120</v>
      </c>
      <c r="C5695" s="27" t="s">
        <v>2231</v>
      </c>
      <c r="D5695" s="27" t="s">
        <v>2805</v>
      </c>
      <c r="E5695" s="27" t="s">
        <v>2805</v>
      </c>
      <c r="F5695" s="28">
        <v>36401</v>
      </c>
      <c r="G5695" s="29">
        <v>0.23819444444444446</v>
      </c>
      <c r="H5695" s="28">
        <v>36401</v>
      </c>
      <c r="I5695" s="29">
        <v>0.27083333333333331</v>
      </c>
      <c r="J5695" s="27"/>
      <c r="K5695" s="27">
        <v>0.18</v>
      </c>
      <c r="L5695" s="27">
        <v>0</v>
      </c>
      <c r="M5695" s="27">
        <v>0.18</v>
      </c>
      <c r="N5695" s="27" t="s">
        <v>2173</v>
      </c>
      <c r="O5695" s="30">
        <v>201706910</v>
      </c>
      <c r="P5695" s="22"/>
      <c r="Q5695" s="22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9"/>
    </row>
    <row r="5696" spans="1:29" x14ac:dyDescent="0.25">
      <c r="A5696" s="27">
        <v>1999</v>
      </c>
      <c r="B5696" s="27" t="s">
        <v>3235</v>
      </c>
      <c r="C5696" s="27" t="s">
        <v>2231</v>
      </c>
      <c r="D5696" s="27" t="s">
        <v>2837</v>
      </c>
      <c r="E5696" s="27" t="s">
        <v>2838</v>
      </c>
      <c r="F5696" s="28">
        <v>36401</v>
      </c>
      <c r="G5696" s="29">
        <v>0.625</v>
      </c>
      <c r="H5696" s="28">
        <v>36401</v>
      </c>
      <c r="I5696" s="29">
        <v>0.74791666666666667</v>
      </c>
      <c r="J5696" s="27"/>
      <c r="K5696" s="27">
        <v>0.64</v>
      </c>
      <c r="L5696" s="27">
        <v>0</v>
      </c>
      <c r="M5696" s="27">
        <v>0.64</v>
      </c>
      <c r="N5696" s="27" t="s">
        <v>2211</v>
      </c>
      <c r="O5696" s="30">
        <v>202005096</v>
      </c>
      <c r="P5696" s="22"/>
      <c r="Q5696" s="22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9"/>
    </row>
    <row r="5697" spans="1:29" x14ac:dyDescent="0.25">
      <c r="A5697" s="27">
        <v>1999</v>
      </c>
      <c r="B5697" s="27" t="s">
        <v>3235</v>
      </c>
      <c r="C5697" s="27" t="s">
        <v>2231</v>
      </c>
      <c r="D5697" s="27" t="s">
        <v>2837</v>
      </c>
      <c r="E5697" s="27" t="s">
        <v>2838</v>
      </c>
      <c r="F5697" s="28">
        <v>36401</v>
      </c>
      <c r="G5697" s="29">
        <v>0.78472222222222221</v>
      </c>
      <c r="H5697" s="28">
        <v>36401</v>
      </c>
      <c r="I5697" s="29">
        <v>0.86111111111111116</v>
      </c>
      <c r="J5697" s="27" t="s">
        <v>889</v>
      </c>
      <c r="K5697" s="27">
        <v>0.01</v>
      </c>
      <c r="L5697" s="27">
        <v>0</v>
      </c>
      <c r="M5697" s="27">
        <v>0.01</v>
      </c>
      <c r="N5697" s="27" t="s">
        <v>882</v>
      </c>
      <c r="O5697" s="30">
        <v>201800318</v>
      </c>
      <c r="P5697" s="22"/>
      <c r="Q5697" s="22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9"/>
    </row>
    <row r="5698" spans="1:29" x14ac:dyDescent="0.25">
      <c r="A5698" s="27">
        <v>1999</v>
      </c>
      <c r="B5698" s="27" t="s">
        <v>3655</v>
      </c>
      <c r="C5698" s="27" t="s">
        <v>3569</v>
      </c>
      <c r="D5698" s="27" t="s">
        <v>3656</v>
      </c>
      <c r="E5698" s="27" t="s">
        <v>3656</v>
      </c>
      <c r="F5698" s="28">
        <v>36401</v>
      </c>
      <c r="G5698" s="29">
        <v>0.97013888888888899</v>
      </c>
      <c r="H5698" s="28">
        <v>36402</v>
      </c>
      <c r="I5698" s="29">
        <v>0.12847222222222224</v>
      </c>
      <c r="J5698" s="27" t="s">
        <v>889</v>
      </c>
      <c r="K5698" s="27">
        <v>0</v>
      </c>
      <c r="L5698" s="27">
        <v>1.5</v>
      </c>
      <c r="M5698" s="27">
        <v>1.5</v>
      </c>
      <c r="N5698" s="27" t="s">
        <v>882</v>
      </c>
      <c r="O5698" s="30">
        <v>201802646</v>
      </c>
      <c r="P5698" s="22"/>
      <c r="Q5698" s="22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9"/>
    </row>
    <row r="5699" spans="1:29" x14ac:dyDescent="0.25">
      <c r="A5699" s="27">
        <v>1999</v>
      </c>
      <c r="B5699" s="27" t="s">
        <v>3118</v>
      </c>
      <c r="C5699" s="27" t="s">
        <v>2231</v>
      </c>
      <c r="D5699" s="27" t="s">
        <v>2805</v>
      </c>
      <c r="E5699" s="27" t="s">
        <v>2858</v>
      </c>
      <c r="F5699" s="28">
        <v>36402</v>
      </c>
      <c r="G5699" s="29">
        <v>7.2916666666666671E-2</v>
      </c>
      <c r="H5699" s="28">
        <v>36402</v>
      </c>
      <c r="I5699" s="29">
        <v>0.15138888888888888</v>
      </c>
      <c r="J5699" s="27"/>
      <c r="K5699" s="27">
        <v>0.2</v>
      </c>
      <c r="L5699" s="27">
        <v>0</v>
      </c>
      <c r="M5699" s="27">
        <v>0.2</v>
      </c>
      <c r="N5699" s="27" t="s">
        <v>2173</v>
      </c>
      <c r="O5699" s="30">
        <v>202005592</v>
      </c>
      <c r="P5699" s="22"/>
      <c r="Q5699" s="22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9"/>
    </row>
    <row r="5700" spans="1:29" x14ac:dyDescent="0.25">
      <c r="A5700" s="27">
        <v>1999</v>
      </c>
      <c r="B5700" s="27" t="s">
        <v>3119</v>
      </c>
      <c r="C5700" s="27" t="s">
        <v>2231</v>
      </c>
      <c r="D5700" s="27" t="s">
        <v>2792</v>
      </c>
      <c r="E5700" s="27" t="s">
        <v>716</v>
      </c>
      <c r="F5700" s="28">
        <v>36402</v>
      </c>
      <c r="G5700" s="29">
        <v>0.76250000000000007</v>
      </c>
      <c r="H5700" s="28">
        <v>36402</v>
      </c>
      <c r="I5700" s="29">
        <v>0.80138888888888893</v>
      </c>
      <c r="J5700" s="27"/>
      <c r="K5700" s="27">
        <v>0.01</v>
      </c>
      <c r="L5700" s="27">
        <v>0.02</v>
      </c>
      <c r="M5700" s="27">
        <v>0.03</v>
      </c>
      <c r="N5700" s="27" t="s">
        <v>2173</v>
      </c>
      <c r="O5700" s="30">
        <v>201906750</v>
      </c>
      <c r="P5700" s="22"/>
      <c r="Q5700" s="22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9"/>
    </row>
    <row r="5701" spans="1:29" x14ac:dyDescent="0.25">
      <c r="A5701" s="27">
        <v>1999</v>
      </c>
      <c r="B5701" s="27" t="s">
        <v>3075</v>
      </c>
      <c r="C5701" s="27" t="s">
        <v>2231</v>
      </c>
      <c r="D5701" s="27" t="s">
        <v>742</v>
      </c>
      <c r="E5701" s="27" t="s">
        <v>2780</v>
      </c>
      <c r="F5701" s="28">
        <v>36402</v>
      </c>
      <c r="G5701" s="29">
        <v>0.97013888888888899</v>
      </c>
      <c r="H5701" s="28">
        <v>36403</v>
      </c>
      <c r="I5701" s="29">
        <v>3.6111111111111115E-2</v>
      </c>
      <c r="J5701" s="27"/>
      <c r="K5701" s="27">
        <v>0.1</v>
      </c>
      <c r="L5701" s="27">
        <v>0</v>
      </c>
      <c r="M5701" s="27">
        <v>0.1</v>
      </c>
      <c r="N5701" s="27" t="s">
        <v>2163</v>
      </c>
      <c r="O5701" s="30">
        <v>201705754</v>
      </c>
      <c r="P5701" s="22"/>
      <c r="Q5701" s="22"/>
      <c r="R5701" s="16"/>
      <c r="S5701" s="16"/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9"/>
    </row>
    <row r="5702" spans="1:29" x14ac:dyDescent="0.25">
      <c r="A5702" s="27">
        <v>1999</v>
      </c>
      <c r="B5702" s="27" t="s">
        <v>2849</v>
      </c>
      <c r="C5702" s="27" t="s">
        <v>2231</v>
      </c>
      <c r="D5702" s="27" t="s">
        <v>2805</v>
      </c>
      <c r="E5702" s="27" t="s">
        <v>799</v>
      </c>
      <c r="F5702" s="28">
        <v>36403</v>
      </c>
      <c r="G5702" s="29">
        <v>0</v>
      </c>
      <c r="H5702" s="28">
        <v>36404</v>
      </c>
      <c r="I5702" s="29">
        <v>7.4999999999999997E-2</v>
      </c>
      <c r="J5702" s="27"/>
      <c r="K5702" s="27">
        <v>0.5</v>
      </c>
      <c r="L5702" s="27">
        <v>0</v>
      </c>
      <c r="M5702" s="27">
        <v>0.5</v>
      </c>
      <c r="N5702" s="27" t="s">
        <v>2173</v>
      </c>
      <c r="O5702" s="30">
        <v>201704093</v>
      </c>
      <c r="P5702" s="22"/>
      <c r="Q5702" s="22"/>
      <c r="R5702" s="16"/>
      <c r="S5702" s="16"/>
      <c r="T5702" s="16"/>
      <c r="U5702" s="16"/>
      <c r="V5702" s="16"/>
      <c r="W5702" s="16"/>
      <c r="X5702" s="16"/>
      <c r="Y5702" s="16"/>
      <c r="Z5702" s="16"/>
      <c r="AA5702" s="16"/>
      <c r="AB5702" s="16"/>
      <c r="AC5702" s="19"/>
    </row>
    <row r="5703" spans="1:29" x14ac:dyDescent="0.25">
      <c r="A5703" s="27">
        <v>1999</v>
      </c>
      <c r="B5703" s="27" t="s">
        <v>3212</v>
      </c>
      <c r="C5703" s="27" t="s">
        <v>2231</v>
      </c>
      <c r="D5703" s="27" t="s">
        <v>2846</v>
      </c>
      <c r="E5703" s="27" t="s">
        <v>3213</v>
      </c>
      <c r="F5703" s="28">
        <v>36404</v>
      </c>
      <c r="G5703" s="29">
        <v>1.3888888888888888E-2</v>
      </c>
      <c r="H5703" s="28">
        <v>36404</v>
      </c>
      <c r="I5703" s="29">
        <v>3.125E-2</v>
      </c>
      <c r="J5703" s="27"/>
      <c r="K5703" s="27">
        <v>8.9999999999999993E-3</v>
      </c>
      <c r="L5703" s="27">
        <v>0</v>
      </c>
      <c r="M5703" s="27">
        <v>8.9999999999999993E-3</v>
      </c>
      <c r="N5703" s="27" t="s">
        <v>2472</v>
      </c>
      <c r="O5703" s="30">
        <v>201603619</v>
      </c>
      <c r="P5703" s="22"/>
      <c r="Q5703" s="22"/>
      <c r="R5703" s="16"/>
      <c r="S5703" s="16"/>
      <c r="T5703" s="16"/>
      <c r="U5703" s="16"/>
      <c r="V5703" s="16"/>
      <c r="W5703" s="16"/>
      <c r="X5703" s="16"/>
      <c r="Y5703" s="16"/>
      <c r="Z5703" s="16"/>
      <c r="AA5703" s="16"/>
      <c r="AB5703" s="16"/>
      <c r="AC5703" s="19"/>
    </row>
    <row r="5704" spans="1:29" x14ac:dyDescent="0.25">
      <c r="A5704" s="27">
        <v>1999</v>
      </c>
      <c r="B5704" s="27" t="s">
        <v>3214</v>
      </c>
      <c r="C5704" s="27" t="s">
        <v>2231</v>
      </c>
      <c r="D5704" s="27" t="s">
        <v>2850</v>
      </c>
      <c r="E5704" s="27" t="s">
        <v>3215</v>
      </c>
      <c r="F5704" s="28">
        <v>36404</v>
      </c>
      <c r="G5704" s="29">
        <v>0.25</v>
      </c>
      <c r="H5704" s="28">
        <v>36404</v>
      </c>
      <c r="I5704" s="29">
        <v>0.40972222222222227</v>
      </c>
      <c r="J5704" s="27"/>
      <c r="K5704" s="27">
        <v>0.13</v>
      </c>
      <c r="L5704" s="27">
        <v>0</v>
      </c>
      <c r="M5704" s="27">
        <v>0.13</v>
      </c>
      <c r="N5704" s="27" t="s">
        <v>2472</v>
      </c>
      <c r="O5704" s="30">
        <v>201706162</v>
      </c>
      <c r="P5704" s="22"/>
      <c r="Q5704" s="22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9"/>
    </row>
    <row r="5705" spans="1:29" x14ac:dyDescent="0.25">
      <c r="A5705" s="27">
        <v>1999</v>
      </c>
      <c r="B5705" s="27" t="s">
        <v>3216</v>
      </c>
      <c r="C5705" s="27" t="s">
        <v>2231</v>
      </c>
      <c r="D5705" s="27" t="s">
        <v>2809</v>
      </c>
      <c r="E5705" s="27" t="s">
        <v>3217</v>
      </c>
      <c r="F5705" s="28">
        <v>36404</v>
      </c>
      <c r="G5705" s="29">
        <v>0.28472222222222221</v>
      </c>
      <c r="H5705" s="28">
        <v>36404</v>
      </c>
      <c r="I5705" s="29">
        <v>0.4604166666666667</v>
      </c>
      <c r="J5705" s="27"/>
      <c r="K5705" s="27">
        <v>0.2</v>
      </c>
      <c r="L5705" s="27">
        <v>1</v>
      </c>
      <c r="M5705" s="27">
        <v>1.2</v>
      </c>
      <c r="N5705" s="27" t="s">
        <v>2472</v>
      </c>
      <c r="O5705" s="30">
        <v>201404676</v>
      </c>
      <c r="P5705" s="22"/>
      <c r="Q5705" s="22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9"/>
    </row>
    <row r="5706" spans="1:29" x14ac:dyDescent="0.25">
      <c r="A5706" s="27">
        <v>1999</v>
      </c>
      <c r="B5706" s="27" t="s">
        <v>3125</v>
      </c>
      <c r="C5706" s="27" t="s">
        <v>2231</v>
      </c>
      <c r="D5706" s="27" t="s">
        <v>2790</v>
      </c>
      <c r="E5706" s="27" t="s">
        <v>2817</v>
      </c>
      <c r="F5706" s="28">
        <v>36404</v>
      </c>
      <c r="G5706" s="29">
        <v>0.54861111111111105</v>
      </c>
      <c r="H5706" s="28">
        <v>36405</v>
      </c>
      <c r="I5706" s="29">
        <v>0.1125</v>
      </c>
      <c r="J5706" s="27" t="s">
        <v>889</v>
      </c>
      <c r="K5706" s="27">
        <v>219</v>
      </c>
      <c r="L5706" s="27">
        <v>10</v>
      </c>
      <c r="M5706" s="27">
        <v>229</v>
      </c>
      <c r="N5706" s="27" t="s">
        <v>882</v>
      </c>
      <c r="O5706" s="30">
        <v>201904531</v>
      </c>
      <c r="P5706" s="22"/>
      <c r="Q5706" s="22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9"/>
    </row>
    <row r="5707" spans="1:29" x14ac:dyDescent="0.25">
      <c r="A5707" s="27">
        <v>1999</v>
      </c>
      <c r="B5707" s="27" t="s">
        <v>3218</v>
      </c>
      <c r="C5707" s="27" t="s">
        <v>2231</v>
      </c>
      <c r="D5707" s="27" t="s">
        <v>2805</v>
      </c>
      <c r="E5707" s="27" t="s">
        <v>755</v>
      </c>
      <c r="F5707" s="28">
        <v>36404</v>
      </c>
      <c r="G5707" s="29">
        <v>0.62847222222222221</v>
      </c>
      <c r="H5707" s="28">
        <v>36404</v>
      </c>
      <c r="I5707" s="29">
        <v>0.74305555555555547</v>
      </c>
      <c r="J5707" s="27"/>
      <c r="K5707" s="27">
        <v>2.5</v>
      </c>
      <c r="L5707" s="27">
        <v>0</v>
      </c>
      <c r="M5707" s="27">
        <v>2.5</v>
      </c>
      <c r="N5707" s="27" t="s">
        <v>2472</v>
      </c>
      <c r="O5707" s="30">
        <v>202008227</v>
      </c>
      <c r="P5707" s="22"/>
      <c r="Q5707" s="22"/>
      <c r="R5707" s="16"/>
      <c r="S5707" s="16"/>
      <c r="T5707" s="16"/>
      <c r="U5707" s="16"/>
      <c r="V5707" s="16"/>
      <c r="W5707" s="16"/>
      <c r="X5707" s="16"/>
      <c r="Y5707" s="16"/>
      <c r="Z5707" s="16"/>
      <c r="AA5707" s="16"/>
      <c r="AB5707" s="16"/>
      <c r="AC5707" s="19"/>
    </row>
    <row r="5708" spans="1:29" x14ac:dyDescent="0.25">
      <c r="A5708" s="27">
        <v>1999</v>
      </c>
      <c r="B5708" s="27" t="s">
        <v>3117</v>
      </c>
      <c r="C5708" s="27" t="s">
        <v>2231</v>
      </c>
      <c r="D5708" s="27" t="s">
        <v>2790</v>
      </c>
      <c r="E5708" s="27" t="s">
        <v>3020</v>
      </c>
      <c r="F5708" s="28">
        <v>36405</v>
      </c>
      <c r="G5708" s="29">
        <v>0.60277777777777775</v>
      </c>
      <c r="H5708" s="28">
        <v>36405</v>
      </c>
      <c r="I5708" s="29">
        <v>0.81111111111111101</v>
      </c>
      <c r="J5708" s="27"/>
      <c r="K5708" s="27">
        <v>1.8</v>
      </c>
      <c r="L5708" s="27">
        <v>1.8</v>
      </c>
      <c r="M5708" s="27">
        <v>3.6</v>
      </c>
      <c r="N5708" s="27" t="s">
        <v>2173</v>
      </c>
      <c r="O5708" s="30">
        <v>201806340</v>
      </c>
      <c r="P5708" s="22"/>
      <c r="Q5708" s="22"/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9"/>
    </row>
    <row r="5709" spans="1:29" x14ac:dyDescent="0.25">
      <c r="A5709" s="27">
        <v>1999</v>
      </c>
      <c r="B5709" s="27" t="s">
        <v>3211</v>
      </c>
      <c r="C5709" s="27" t="s">
        <v>2231</v>
      </c>
      <c r="D5709" s="27" t="s">
        <v>2805</v>
      </c>
      <c r="E5709" s="27" t="s">
        <v>2822</v>
      </c>
      <c r="F5709" s="28">
        <v>36405</v>
      </c>
      <c r="G5709" s="29">
        <v>0.61111111111111105</v>
      </c>
      <c r="H5709" s="28">
        <v>36405</v>
      </c>
      <c r="I5709" s="29">
        <v>0.67291666666666661</v>
      </c>
      <c r="J5709" s="27"/>
      <c r="K5709" s="27">
        <v>0.04</v>
      </c>
      <c r="L5709" s="27">
        <v>0</v>
      </c>
      <c r="M5709" s="27">
        <v>0.04</v>
      </c>
      <c r="N5709" s="27" t="s">
        <v>2472</v>
      </c>
      <c r="O5709" s="30">
        <v>201907457</v>
      </c>
      <c r="P5709" s="22"/>
      <c r="Q5709" s="22"/>
      <c r="R5709" s="16"/>
      <c r="S5709" s="16"/>
      <c r="T5709" s="16"/>
      <c r="U5709" s="16"/>
      <c r="V5709" s="16"/>
      <c r="W5709" s="16"/>
      <c r="X5709" s="16"/>
      <c r="Y5709" s="16"/>
      <c r="Z5709" s="16"/>
      <c r="AA5709" s="16"/>
      <c r="AB5709" s="16"/>
      <c r="AC5709" s="19"/>
    </row>
    <row r="5710" spans="1:29" x14ac:dyDescent="0.25">
      <c r="A5710" s="27">
        <v>1999</v>
      </c>
      <c r="B5710" s="27" t="s">
        <v>3116</v>
      </c>
      <c r="C5710" s="27" t="s">
        <v>2231</v>
      </c>
      <c r="D5710" s="27" t="s">
        <v>2790</v>
      </c>
      <c r="E5710" s="27" t="s">
        <v>2817</v>
      </c>
      <c r="F5710" s="28">
        <v>36405</v>
      </c>
      <c r="G5710" s="29">
        <v>0.79861111111111116</v>
      </c>
      <c r="H5710" s="28">
        <v>36405</v>
      </c>
      <c r="I5710" s="29">
        <v>0.86111111111111116</v>
      </c>
      <c r="J5710" s="27"/>
      <c r="K5710" s="27">
        <v>0</v>
      </c>
      <c r="L5710" s="27">
        <v>0.02</v>
      </c>
      <c r="M5710" s="27">
        <v>0.02</v>
      </c>
      <c r="N5710" s="27" t="s">
        <v>2173</v>
      </c>
      <c r="O5710" s="30">
        <v>201504441</v>
      </c>
      <c r="P5710" s="22"/>
      <c r="Q5710" s="22"/>
      <c r="R5710" s="16"/>
      <c r="S5710" s="16"/>
      <c r="T5710" s="16"/>
      <c r="U5710" s="16"/>
      <c r="V5710" s="16"/>
      <c r="W5710" s="16"/>
      <c r="X5710" s="16"/>
      <c r="Y5710" s="16"/>
      <c r="Z5710" s="16"/>
      <c r="AA5710" s="16"/>
      <c r="AB5710" s="16"/>
      <c r="AC5710" s="19"/>
    </row>
    <row r="5711" spans="1:29" x14ac:dyDescent="0.25">
      <c r="A5711" s="27">
        <v>1999</v>
      </c>
      <c r="B5711" s="27" t="s">
        <v>3210</v>
      </c>
      <c r="C5711" s="27" t="s">
        <v>2231</v>
      </c>
      <c r="D5711" s="27" t="s">
        <v>2790</v>
      </c>
      <c r="E5711" s="27" t="s">
        <v>2931</v>
      </c>
      <c r="F5711" s="28">
        <v>36406</v>
      </c>
      <c r="G5711" s="29">
        <v>0.70416666666666661</v>
      </c>
      <c r="H5711" s="28">
        <v>36406</v>
      </c>
      <c r="I5711" s="29">
        <v>0.79861111111111116</v>
      </c>
      <c r="J5711" s="27"/>
      <c r="K5711" s="27">
        <v>3</v>
      </c>
      <c r="L5711" s="27">
        <v>3.5</v>
      </c>
      <c r="M5711" s="27">
        <v>6.5</v>
      </c>
      <c r="N5711" s="27" t="s">
        <v>2472</v>
      </c>
      <c r="O5711" s="30">
        <v>201906051</v>
      </c>
      <c r="P5711" s="22"/>
      <c r="Q5711" s="22"/>
      <c r="R5711" s="16"/>
      <c r="S5711" s="16"/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9"/>
    </row>
    <row r="5712" spans="1:29" x14ac:dyDescent="0.25">
      <c r="A5712" s="27">
        <v>1999</v>
      </c>
      <c r="B5712" s="27" t="s">
        <v>3234</v>
      </c>
      <c r="C5712" s="27" t="s">
        <v>2231</v>
      </c>
      <c r="D5712" s="27" t="s">
        <v>2792</v>
      </c>
      <c r="E5712" s="27" t="s">
        <v>3136</v>
      </c>
      <c r="F5712" s="28">
        <v>36407</v>
      </c>
      <c r="G5712" s="29">
        <v>0.56041666666666667</v>
      </c>
      <c r="H5712" s="28">
        <v>36407</v>
      </c>
      <c r="I5712" s="29">
        <v>0.62013888888888891</v>
      </c>
      <c r="J5712" s="27"/>
      <c r="K5712" s="27">
        <v>0.03</v>
      </c>
      <c r="L5712" s="27">
        <v>0.12</v>
      </c>
      <c r="M5712" s="27">
        <v>0.15</v>
      </c>
      <c r="N5712" s="27" t="s">
        <v>2211</v>
      </c>
      <c r="O5712" s="30">
        <v>202007525</v>
      </c>
      <c r="P5712" s="22"/>
      <c r="Q5712" s="22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9"/>
    </row>
    <row r="5713" spans="1:29" x14ac:dyDescent="0.25">
      <c r="A5713" s="27">
        <v>1999</v>
      </c>
      <c r="B5713" s="27" t="s">
        <v>3011</v>
      </c>
      <c r="C5713" s="27" t="s">
        <v>2231</v>
      </c>
      <c r="D5713" s="27" t="s">
        <v>2792</v>
      </c>
      <c r="E5713" s="27" t="s">
        <v>2830</v>
      </c>
      <c r="F5713" s="28">
        <v>36407</v>
      </c>
      <c r="G5713" s="29">
        <v>0.85416666666666663</v>
      </c>
      <c r="H5713" s="28">
        <v>36407</v>
      </c>
      <c r="I5713" s="29">
        <v>0.90069444444444446</v>
      </c>
      <c r="J5713" s="27"/>
      <c r="K5713" s="27">
        <v>0.15</v>
      </c>
      <c r="L5713" s="27">
        <v>0</v>
      </c>
      <c r="M5713" s="27">
        <v>0.15</v>
      </c>
      <c r="N5713" s="27" t="s">
        <v>2472</v>
      </c>
      <c r="O5713" s="30">
        <v>201505938</v>
      </c>
      <c r="P5713" s="22"/>
      <c r="Q5713" s="22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9"/>
    </row>
    <row r="5714" spans="1:29" x14ac:dyDescent="0.25">
      <c r="A5714" s="27">
        <v>1999</v>
      </c>
      <c r="B5714" s="27" t="s">
        <v>3115</v>
      </c>
      <c r="C5714" s="27" t="s">
        <v>2231</v>
      </c>
      <c r="D5714" s="27" t="s">
        <v>2790</v>
      </c>
      <c r="E5714" s="27" t="s">
        <v>2820</v>
      </c>
      <c r="F5714" s="28">
        <v>36408</v>
      </c>
      <c r="G5714" s="29">
        <v>0.41666666666666669</v>
      </c>
      <c r="H5714" s="28">
        <v>36408</v>
      </c>
      <c r="I5714" s="29">
        <v>0.51388888888888895</v>
      </c>
      <c r="J5714" s="27"/>
      <c r="K5714" s="27">
        <v>0.2</v>
      </c>
      <c r="L5714" s="27">
        <v>0</v>
      </c>
      <c r="M5714" s="27">
        <v>0.2</v>
      </c>
      <c r="N5714" s="27" t="s">
        <v>2173</v>
      </c>
      <c r="O5714" s="30">
        <v>201806927</v>
      </c>
      <c r="P5714" s="22"/>
      <c r="Q5714" s="22"/>
      <c r="R5714" s="16"/>
      <c r="S5714" s="16"/>
      <c r="T5714" s="16"/>
      <c r="U5714" s="16"/>
      <c r="V5714" s="16"/>
      <c r="W5714" s="16"/>
      <c r="X5714" s="16"/>
      <c r="Y5714" s="16"/>
      <c r="Z5714" s="16"/>
      <c r="AA5714" s="16"/>
      <c r="AB5714" s="16"/>
      <c r="AC5714" s="19"/>
    </row>
    <row r="5715" spans="1:29" x14ac:dyDescent="0.25">
      <c r="A5715" s="27">
        <v>1999</v>
      </c>
      <c r="B5715" s="27" t="s">
        <v>3114</v>
      </c>
      <c r="C5715" s="27" t="s">
        <v>2231</v>
      </c>
      <c r="D5715" s="27" t="s">
        <v>2809</v>
      </c>
      <c r="E5715" s="27" t="s">
        <v>2810</v>
      </c>
      <c r="F5715" s="28">
        <v>36408</v>
      </c>
      <c r="G5715" s="29">
        <v>0.44444444444444442</v>
      </c>
      <c r="H5715" s="28">
        <v>36408</v>
      </c>
      <c r="I5715" s="29">
        <v>0.47222222222222227</v>
      </c>
      <c r="J5715" s="27"/>
      <c r="K5715" s="27">
        <v>9.5000000000000001E-2</v>
      </c>
      <c r="L5715" s="27">
        <v>0</v>
      </c>
      <c r="M5715" s="27">
        <v>9.5000000000000001E-2</v>
      </c>
      <c r="N5715" s="27" t="s">
        <v>2173</v>
      </c>
      <c r="O5715" s="30">
        <v>201900181</v>
      </c>
      <c r="P5715" s="22"/>
      <c r="Q5715" s="22"/>
      <c r="R5715" s="16"/>
      <c r="S5715" s="16"/>
      <c r="T5715" s="16"/>
      <c r="U5715" s="16"/>
      <c r="V5715" s="16"/>
      <c r="W5715" s="16"/>
      <c r="X5715" s="16"/>
      <c r="Y5715" s="16"/>
      <c r="Z5715" s="16"/>
      <c r="AA5715" s="16"/>
      <c r="AB5715" s="16"/>
      <c r="AC5715" s="19"/>
    </row>
    <row r="5716" spans="1:29" x14ac:dyDescent="0.25">
      <c r="A5716" s="27">
        <v>1999</v>
      </c>
      <c r="B5716" s="27" t="s">
        <v>3111</v>
      </c>
      <c r="C5716" s="27" t="s">
        <v>2231</v>
      </c>
      <c r="D5716" s="27" t="s">
        <v>2805</v>
      </c>
      <c r="E5716" s="27" t="s">
        <v>2858</v>
      </c>
      <c r="F5716" s="28">
        <v>36409</v>
      </c>
      <c r="G5716" s="29">
        <v>0.53333333333333333</v>
      </c>
      <c r="H5716" s="28">
        <v>36409</v>
      </c>
      <c r="I5716" s="29">
        <v>0.78680555555555554</v>
      </c>
      <c r="J5716" s="27"/>
      <c r="K5716" s="27">
        <v>0.9</v>
      </c>
      <c r="L5716" s="27">
        <v>0</v>
      </c>
      <c r="M5716" s="27">
        <v>0.9</v>
      </c>
      <c r="N5716" s="27" t="s">
        <v>2173</v>
      </c>
      <c r="O5716" s="30">
        <v>202004682</v>
      </c>
      <c r="P5716" s="22"/>
      <c r="Q5716" s="22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9"/>
    </row>
    <row r="5717" spans="1:29" x14ac:dyDescent="0.25">
      <c r="A5717" s="27">
        <v>1999</v>
      </c>
      <c r="B5717" s="27" t="s">
        <v>3112</v>
      </c>
      <c r="C5717" s="27" t="s">
        <v>2231</v>
      </c>
      <c r="D5717" s="27" t="s">
        <v>2792</v>
      </c>
      <c r="E5717" s="27" t="s">
        <v>3113</v>
      </c>
      <c r="F5717" s="28">
        <v>36409</v>
      </c>
      <c r="G5717" s="29">
        <v>0.56944444444444442</v>
      </c>
      <c r="H5717" s="28">
        <v>36409</v>
      </c>
      <c r="I5717" s="29">
        <v>0.66666666666666663</v>
      </c>
      <c r="J5717" s="27"/>
      <c r="K5717" s="27">
        <v>0</v>
      </c>
      <c r="L5717" s="27">
        <v>0.02</v>
      </c>
      <c r="M5717" s="27">
        <v>0.02</v>
      </c>
      <c r="N5717" s="27" t="s">
        <v>2173</v>
      </c>
      <c r="O5717" s="30">
        <v>201705227</v>
      </c>
      <c r="P5717" s="22"/>
      <c r="Q5717" s="22"/>
      <c r="R5717" s="16"/>
      <c r="S5717" s="16"/>
      <c r="T5717" s="16"/>
      <c r="U5717" s="16"/>
      <c r="V5717" s="16"/>
      <c r="W5717" s="16"/>
      <c r="X5717" s="16"/>
      <c r="Y5717" s="16"/>
      <c r="Z5717" s="16"/>
      <c r="AA5717" s="16"/>
      <c r="AB5717" s="16"/>
      <c r="AC5717" s="19"/>
    </row>
    <row r="5718" spans="1:29" x14ac:dyDescent="0.25">
      <c r="A5718" s="27">
        <v>1999</v>
      </c>
      <c r="B5718" s="27" t="s">
        <v>3109</v>
      </c>
      <c r="C5718" s="27" t="s">
        <v>2231</v>
      </c>
      <c r="D5718" s="27" t="s">
        <v>2805</v>
      </c>
      <c r="E5718" s="27" t="s">
        <v>2858</v>
      </c>
      <c r="F5718" s="28">
        <v>36412</v>
      </c>
      <c r="G5718" s="29">
        <v>0.45833333333333331</v>
      </c>
      <c r="H5718" s="28">
        <v>36412</v>
      </c>
      <c r="I5718" s="29">
        <v>0.53472222222222221</v>
      </c>
      <c r="J5718" s="27"/>
      <c r="K5718" s="27">
        <v>1.5</v>
      </c>
      <c r="L5718" s="27">
        <v>0</v>
      </c>
      <c r="M5718" s="27">
        <v>1.5</v>
      </c>
      <c r="N5718" s="27" t="s">
        <v>2173</v>
      </c>
      <c r="O5718" s="30">
        <v>201900564</v>
      </c>
      <c r="P5718" s="22"/>
      <c r="Q5718" s="22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9"/>
    </row>
    <row r="5719" spans="1:29" x14ac:dyDescent="0.25">
      <c r="A5719" s="27">
        <v>1999</v>
      </c>
      <c r="B5719" s="27" t="s">
        <v>3112</v>
      </c>
      <c r="C5719" s="27" t="s">
        <v>2231</v>
      </c>
      <c r="D5719" s="27" t="s">
        <v>2792</v>
      </c>
      <c r="E5719" s="27" t="s">
        <v>3113</v>
      </c>
      <c r="F5719" s="28">
        <v>36412</v>
      </c>
      <c r="G5719" s="29">
        <v>0.5625</v>
      </c>
      <c r="H5719" s="28">
        <v>36412</v>
      </c>
      <c r="I5719" s="29">
        <v>0.88750000000000007</v>
      </c>
      <c r="J5719" s="27" t="s">
        <v>889</v>
      </c>
      <c r="K5719" s="27">
        <v>16</v>
      </c>
      <c r="L5719" s="27">
        <v>2</v>
      </c>
      <c r="M5719" s="27">
        <v>18</v>
      </c>
      <c r="N5719" s="27" t="s">
        <v>882</v>
      </c>
      <c r="O5719" s="30">
        <v>202004269</v>
      </c>
      <c r="P5719" s="22"/>
      <c r="Q5719" s="22"/>
      <c r="R5719" s="16"/>
      <c r="S5719" s="16"/>
      <c r="T5719" s="16"/>
      <c r="U5719" s="16"/>
      <c r="V5719" s="16"/>
      <c r="W5719" s="16"/>
      <c r="X5719" s="16"/>
      <c r="Y5719" s="16"/>
      <c r="Z5719" s="16"/>
      <c r="AA5719" s="16"/>
      <c r="AB5719" s="16"/>
      <c r="AC5719" s="19"/>
    </row>
    <row r="5720" spans="1:29" x14ac:dyDescent="0.25">
      <c r="A5720" s="27">
        <v>1999</v>
      </c>
      <c r="B5720" s="27" t="s">
        <v>3230</v>
      </c>
      <c r="C5720" s="27" t="s">
        <v>2231</v>
      </c>
      <c r="D5720" s="27" t="s">
        <v>2792</v>
      </c>
      <c r="E5720" s="27" t="s">
        <v>3066</v>
      </c>
      <c r="F5720" s="28">
        <v>36412</v>
      </c>
      <c r="G5720" s="29">
        <v>0.68055555555555547</v>
      </c>
      <c r="H5720" s="28">
        <v>36412</v>
      </c>
      <c r="I5720" s="29">
        <v>0.75</v>
      </c>
      <c r="J5720" s="27"/>
      <c r="K5720" s="27">
        <v>7</v>
      </c>
      <c r="L5720" s="27">
        <v>4</v>
      </c>
      <c r="M5720" s="27">
        <v>11</v>
      </c>
      <c r="N5720" s="27" t="s">
        <v>2211</v>
      </c>
      <c r="O5720" s="30">
        <v>200802871</v>
      </c>
      <c r="P5720" s="22"/>
      <c r="Q5720" s="22"/>
      <c r="R5720" s="16"/>
      <c r="S5720" s="16"/>
      <c r="T5720" s="16"/>
      <c r="U5720" s="16"/>
      <c r="V5720" s="16"/>
      <c r="W5720" s="16"/>
      <c r="X5720" s="16"/>
      <c r="Y5720" s="16"/>
      <c r="Z5720" s="16"/>
      <c r="AA5720" s="16"/>
      <c r="AB5720" s="16"/>
      <c r="AC5720" s="19"/>
    </row>
    <row r="5721" spans="1:29" x14ac:dyDescent="0.25">
      <c r="A5721" s="27">
        <v>1999</v>
      </c>
      <c r="B5721" s="27" t="s">
        <v>3232</v>
      </c>
      <c r="C5721" s="27" t="s">
        <v>2231</v>
      </c>
      <c r="D5721" s="27" t="s">
        <v>2231</v>
      </c>
      <c r="E5721" s="27" t="s">
        <v>3233</v>
      </c>
      <c r="F5721" s="28">
        <v>36412</v>
      </c>
      <c r="G5721" s="29">
        <v>0.6958333333333333</v>
      </c>
      <c r="H5721" s="28">
        <v>36412</v>
      </c>
      <c r="I5721" s="29">
        <v>0.79583333333333339</v>
      </c>
      <c r="J5721" s="27"/>
      <c r="K5721" s="27">
        <v>0.2</v>
      </c>
      <c r="L5721" s="27">
        <v>1.8</v>
      </c>
      <c r="M5721" s="27">
        <v>2</v>
      </c>
      <c r="N5721" s="27" t="s">
        <v>2211</v>
      </c>
      <c r="O5721" s="30">
        <v>201504772</v>
      </c>
      <c r="P5721" s="22"/>
      <c r="Q5721" s="22"/>
      <c r="R5721" s="16"/>
      <c r="S5721" s="16"/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9"/>
    </row>
    <row r="5722" spans="1:29" x14ac:dyDescent="0.25">
      <c r="A5722" s="27">
        <v>1999</v>
      </c>
      <c r="B5722" s="27" t="s">
        <v>3110</v>
      </c>
      <c r="C5722" s="27" t="s">
        <v>2231</v>
      </c>
      <c r="D5722" s="27" t="s">
        <v>2799</v>
      </c>
      <c r="E5722" s="27" t="s">
        <v>2799</v>
      </c>
      <c r="F5722" s="28">
        <v>36412</v>
      </c>
      <c r="G5722" s="29">
        <v>0.75694444444444453</v>
      </c>
      <c r="H5722" s="28">
        <v>36412</v>
      </c>
      <c r="I5722" s="29">
        <v>0.83819444444444446</v>
      </c>
      <c r="J5722" s="27"/>
      <c r="K5722" s="27">
        <v>0.03</v>
      </c>
      <c r="L5722" s="27">
        <v>0</v>
      </c>
      <c r="M5722" s="27">
        <v>0.03</v>
      </c>
      <c r="N5722" s="27" t="s">
        <v>2173</v>
      </c>
      <c r="O5722" s="30">
        <v>202000145</v>
      </c>
      <c r="P5722" s="22"/>
      <c r="Q5722" s="22"/>
      <c r="R5722" s="16"/>
      <c r="S5722" s="16"/>
      <c r="T5722" s="16"/>
      <c r="U5722" s="16"/>
      <c r="V5722" s="16"/>
      <c r="W5722" s="16"/>
      <c r="X5722" s="16"/>
      <c r="Y5722" s="16"/>
      <c r="Z5722" s="16"/>
      <c r="AA5722" s="16"/>
      <c r="AB5722" s="16"/>
      <c r="AC5722" s="19"/>
    </row>
    <row r="5723" spans="1:29" x14ac:dyDescent="0.25">
      <c r="A5723" s="27">
        <v>1999</v>
      </c>
      <c r="B5723" s="27" t="s">
        <v>3231</v>
      </c>
      <c r="C5723" s="27" t="s">
        <v>2231</v>
      </c>
      <c r="D5723" s="27" t="s">
        <v>2792</v>
      </c>
      <c r="E5723" s="27" t="s">
        <v>2935</v>
      </c>
      <c r="F5723" s="28">
        <v>36412</v>
      </c>
      <c r="G5723" s="29">
        <v>0.77638888888888891</v>
      </c>
      <c r="H5723" s="28">
        <v>36412</v>
      </c>
      <c r="I5723" s="29">
        <v>0.92083333333333339</v>
      </c>
      <c r="J5723" s="27"/>
      <c r="K5723" s="27">
        <v>0.5</v>
      </c>
      <c r="L5723" s="27">
        <v>0</v>
      </c>
      <c r="M5723" s="27">
        <v>0.5</v>
      </c>
      <c r="N5723" s="27" t="s">
        <v>2211</v>
      </c>
      <c r="O5723" s="30">
        <v>200700267</v>
      </c>
      <c r="P5723" s="22"/>
      <c r="Q5723" s="22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9"/>
    </row>
    <row r="5724" spans="1:29" x14ac:dyDescent="0.25">
      <c r="A5724" s="27">
        <v>1999</v>
      </c>
      <c r="B5724" s="27" t="s">
        <v>3232</v>
      </c>
      <c r="C5724" s="27" t="s">
        <v>2231</v>
      </c>
      <c r="D5724" s="27" t="s">
        <v>2231</v>
      </c>
      <c r="E5724" s="27" t="s">
        <v>3233</v>
      </c>
      <c r="F5724" s="28">
        <v>36412</v>
      </c>
      <c r="G5724" s="29">
        <v>0.94027777777777777</v>
      </c>
      <c r="H5724" s="28">
        <v>36412</v>
      </c>
      <c r="I5724" s="29">
        <v>0.96875</v>
      </c>
      <c r="J5724" s="27" t="s">
        <v>889</v>
      </c>
      <c r="K5724" s="27">
        <v>0</v>
      </c>
      <c r="L5724" s="27">
        <v>0.01</v>
      </c>
      <c r="M5724" s="27">
        <v>0.01</v>
      </c>
      <c r="N5724" s="27" t="s">
        <v>882</v>
      </c>
      <c r="O5724" s="30">
        <v>202005216</v>
      </c>
      <c r="P5724" s="22"/>
      <c r="Q5724" s="22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9"/>
    </row>
    <row r="5725" spans="1:29" x14ac:dyDescent="0.25">
      <c r="A5725" s="27">
        <v>1999</v>
      </c>
      <c r="B5725" s="27" t="s">
        <v>3231</v>
      </c>
      <c r="C5725" s="27" t="s">
        <v>2231</v>
      </c>
      <c r="D5725" s="27" t="s">
        <v>2792</v>
      </c>
      <c r="E5725" s="27" t="s">
        <v>2935</v>
      </c>
      <c r="F5725" s="28">
        <v>36413</v>
      </c>
      <c r="G5725" s="29">
        <v>0.23402777777777781</v>
      </c>
      <c r="H5725" s="28">
        <v>36413</v>
      </c>
      <c r="I5725" s="29">
        <v>0.76527777777777783</v>
      </c>
      <c r="J5725" s="27" t="s">
        <v>889</v>
      </c>
      <c r="K5725" s="27">
        <v>2</v>
      </c>
      <c r="L5725" s="27">
        <v>2</v>
      </c>
      <c r="M5725" s="27">
        <v>4</v>
      </c>
      <c r="N5725" s="27" t="s">
        <v>882</v>
      </c>
      <c r="O5725" s="30">
        <v>201508246</v>
      </c>
      <c r="P5725" s="22"/>
      <c r="Q5725" s="22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9"/>
    </row>
    <row r="5726" spans="1:29" x14ac:dyDescent="0.25">
      <c r="A5726" s="27">
        <v>1999</v>
      </c>
      <c r="B5726" s="27" t="s">
        <v>3112</v>
      </c>
      <c r="C5726" s="27" t="s">
        <v>2231</v>
      </c>
      <c r="D5726" s="27" t="s">
        <v>2792</v>
      </c>
      <c r="E5726" s="27" t="s">
        <v>3113</v>
      </c>
      <c r="F5726" s="28">
        <v>36413</v>
      </c>
      <c r="G5726" s="29">
        <v>0.25347222222222221</v>
      </c>
      <c r="H5726" s="28">
        <v>36413</v>
      </c>
      <c r="I5726" s="29">
        <v>0.84722222222222221</v>
      </c>
      <c r="J5726" s="27" t="s">
        <v>889</v>
      </c>
      <c r="K5726" s="27">
        <v>2</v>
      </c>
      <c r="L5726" s="27">
        <v>0</v>
      </c>
      <c r="M5726" s="27">
        <v>2</v>
      </c>
      <c r="N5726" s="27" t="s">
        <v>882</v>
      </c>
      <c r="O5726" s="30">
        <v>201905308</v>
      </c>
      <c r="P5726" s="22"/>
      <c r="Q5726" s="22"/>
      <c r="R5726" s="16"/>
      <c r="S5726" s="16"/>
      <c r="T5726" s="16"/>
      <c r="U5726" s="16"/>
      <c r="V5726" s="16"/>
      <c r="W5726" s="16"/>
      <c r="X5726" s="16"/>
      <c r="Y5726" s="16"/>
      <c r="Z5726" s="16"/>
      <c r="AA5726" s="16"/>
      <c r="AB5726" s="16"/>
      <c r="AC5726" s="19"/>
    </row>
    <row r="5727" spans="1:29" x14ac:dyDescent="0.25">
      <c r="A5727" s="27">
        <v>1999</v>
      </c>
      <c r="B5727" s="27" t="s">
        <v>3226</v>
      </c>
      <c r="C5727" s="27" t="s">
        <v>2231</v>
      </c>
      <c r="D5727" s="27" t="s">
        <v>742</v>
      </c>
      <c r="E5727" s="27" t="s">
        <v>742</v>
      </c>
      <c r="F5727" s="28">
        <v>36413</v>
      </c>
      <c r="G5727" s="29">
        <v>0.4513888888888889</v>
      </c>
      <c r="H5727" s="28">
        <v>36413</v>
      </c>
      <c r="I5727" s="29">
        <v>0.53819444444444442</v>
      </c>
      <c r="J5727" s="27"/>
      <c r="K5727" s="27">
        <v>0.15</v>
      </c>
      <c r="L5727" s="27">
        <v>0.15</v>
      </c>
      <c r="M5727" s="27">
        <v>0.3</v>
      </c>
      <c r="N5727" s="27" t="s">
        <v>2211</v>
      </c>
      <c r="O5727" s="30">
        <v>201506045</v>
      </c>
      <c r="P5727" s="22"/>
      <c r="Q5727" s="22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9"/>
    </row>
    <row r="5728" spans="1:29" x14ac:dyDescent="0.25">
      <c r="A5728" s="27">
        <v>1999</v>
      </c>
      <c r="B5728" s="27" t="s">
        <v>3227</v>
      </c>
      <c r="C5728" s="27" t="s">
        <v>2231</v>
      </c>
      <c r="D5728" s="27" t="s">
        <v>2855</v>
      </c>
      <c r="E5728" s="27" t="s">
        <v>3228</v>
      </c>
      <c r="F5728" s="28">
        <v>36413</v>
      </c>
      <c r="G5728" s="29">
        <v>0.46875</v>
      </c>
      <c r="H5728" s="28">
        <v>36413</v>
      </c>
      <c r="I5728" s="29">
        <v>0.59583333333333333</v>
      </c>
      <c r="J5728" s="27"/>
      <c r="K5728" s="27">
        <v>0.55000000000000004</v>
      </c>
      <c r="L5728" s="27">
        <v>0.7</v>
      </c>
      <c r="M5728" s="27">
        <v>1.25</v>
      </c>
      <c r="N5728" s="27" t="s">
        <v>2211</v>
      </c>
      <c r="O5728" s="30">
        <v>201704710</v>
      </c>
      <c r="P5728" s="22"/>
      <c r="Q5728" s="22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9"/>
    </row>
    <row r="5729" spans="1:29" x14ac:dyDescent="0.25">
      <c r="A5729" s="27">
        <v>1999</v>
      </c>
      <c r="B5729" s="27" t="s">
        <v>3106</v>
      </c>
      <c r="C5729" s="27" t="s">
        <v>2231</v>
      </c>
      <c r="D5729" s="27" t="s">
        <v>742</v>
      </c>
      <c r="E5729" s="27" t="s">
        <v>3107</v>
      </c>
      <c r="F5729" s="28">
        <v>36413</v>
      </c>
      <c r="G5729" s="29">
        <v>0.57013888888888886</v>
      </c>
      <c r="H5729" s="28">
        <v>36413</v>
      </c>
      <c r="I5729" s="29">
        <v>0.67361111111111116</v>
      </c>
      <c r="J5729" s="27"/>
      <c r="K5729" s="27">
        <v>2.5</v>
      </c>
      <c r="L5729" s="27">
        <v>0</v>
      </c>
      <c r="M5729" s="27">
        <v>2.5</v>
      </c>
      <c r="N5729" s="27" t="s">
        <v>2173</v>
      </c>
      <c r="O5729" s="30">
        <v>201907063</v>
      </c>
      <c r="P5729" s="22"/>
      <c r="Q5729" s="22"/>
      <c r="R5729" s="16"/>
      <c r="S5729" s="16"/>
      <c r="T5729" s="16"/>
      <c r="U5729" s="16"/>
      <c r="V5729" s="16"/>
      <c r="W5729" s="16"/>
      <c r="X5729" s="16"/>
      <c r="Y5729" s="16"/>
      <c r="Z5729" s="16"/>
      <c r="AA5729" s="16"/>
      <c r="AB5729" s="16"/>
      <c r="AC5729" s="19"/>
    </row>
    <row r="5730" spans="1:29" x14ac:dyDescent="0.25">
      <c r="A5730" s="27">
        <v>1999</v>
      </c>
      <c r="B5730" s="27" t="s">
        <v>3227</v>
      </c>
      <c r="C5730" s="27" t="s">
        <v>2231</v>
      </c>
      <c r="D5730" s="27" t="s">
        <v>2855</v>
      </c>
      <c r="E5730" s="27" t="s">
        <v>3228</v>
      </c>
      <c r="F5730" s="28">
        <v>36413</v>
      </c>
      <c r="G5730" s="29">
        <v>0.63888888888888895</v>
      </c>
      <c r="H5730" s="28">
        <v>36413</v>
      </c>
      <c r="I5730" s="29">
        <v>0.7402777777777777</v>
      </c>
      <c r="J5730" s="27" t="s">
        <v>889</v>
      </c>
      <c r="K5730" s="27">
        <v>0.01</v>
      </c>
      <c r="L5730" s="27">
        <v>0</v>
      </c>
      <c r="M5730" s="27">
        <v>0.01</v>
      </c>
      <c r="N5730" s="27" t="s">
        <v>882</v>
      </c>
      <c r="O5730" s="30">
        <v>201900359</v>
      </c>
      <c r="P5730" s="22"/>
      <c r="Q5730" s="22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9"/>
    </row>
    <row r="5731" spans="1:29" x14ac:dyDescent="0.25">
      <c r="A5731" s="27">
        <v>1999</v>
      </c>
      <c r="B5731" s="27" t="s">
        <v>3229</v>
      </c>
      <c r="C5731" s="27" t="s">
        <v>2231</v>
      </c>
      <c r="D5731" s="27" t="s">
        <v>2790</v>
      </c>
      <c r="E5731" s="27" t="s">
        <v>3166</v>
      </c>
      <c r="F5731" s="28">
        <v>36413</v>
      </c>
      <c r="G5731" s="29">
        <v>0.75</v>
      </c>
      <c r="H5731" s="28">
        <v>36413</v>
      </c>
      <c r="I5731" s="29">
        <v>0.79166666666666663</v>
      </c>
      <c r="J5731" s="27"/>
      <c r="K5731" s="27">
        <v>0</v>
      </c>
      <c r="L5731" s="27">
        <v>0.02</v>
      </c>
      <c r="M5731" s="27">
        <v>0.02</v>
      </c>
      <c r="N5731" s="27" t="s">
        <v>2211</v>
      </c>
      <c r="O5731" s="30">
        <v>201705616</v>
      </c>
      <c r="P5731" s="22"/>
      <c r="Q5731" s="22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9"/>
    </row>
    <row r="5732" spans="1:29" x14ac:dyDescent="0.25">
      <c r="A5732" s="27">
        <v>1999</v>
      </c>
      <c r="B5732" s="27" t="s">
        <v>3108</v>
      </c>
      <c r="C5732" s="27" t="s">
        <v>2231</v>
      </c>
      <c r="D5732" s="27" t="s">
        <v>2846</v>
      </c>
      <c r="E5732" s="27" t="s">
        <v>2871</v>
      </c>
      <c r="F5732" s="28">
        <v>36413</v>
      </c>
      <c r="G5732" s="29">
        <v>0.88680555555555562</v>
      </c>
      <c r="H5732" s="28">
        <v>36414</v>
      </c>
      <c r="I5732" s="29">
        <v>8.1250000000000003E-2</v>
      </c>
      <c r="J5732" s="27"/>
      <c r="K5732" s="27">
        <v>5.78</v>
      </c>
      <c r="L5732" s="27">
        <v>0</v>
      </c>
      <c r="M5732" s="27">
        <v>5.78</v>
      </c>
      <c r="N5732" s="27" t="s">
        <v>2173</v>
      </c>
      <c r="O5732" s="30">
        <v>202004816</v>
      </c>
      <c r="P5732" s="22"/>
      <c r="Q5732" s="22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9"/>
    </row>
    <row r="5733" spans="1:29" x14ac:dyDescent="0.25">
      <c r="A5733" s="27">
        <v>1999</v>
      </c>
      <c r="B5733" s="27" t="s">
        <v>3652</v>
      </c>
      <c r="C5733" s="27" t="s">
        <v>3569</v>
      </c>
      <c r="D5733" s="27" t="s">
        <v>3653</v>
      </c>
      <c r="E5733" s="27" t="s">
        <v>3654</v>
      </c>
      <c r="F5733" s="28">
        <v>36413</v>
      </c>
      <c r="G5733" s="29">
        <v>0.89583333333333337</v>
      </c>
      <c r="H5733" s="28">
        <v>36413</v>
      </c>
      <c r="I5733" s="29">
        <v>0.92708333333333337</v>
      </c>
      <c r="J5733" s="27" t="s">
        <v>889</v>
      </c>
      <c r="K5733" s="27">
        <v>0</v>
      </c>
      <c r="L5733" s="27">
        <v>0</v>
      </c>
      <c r="M5733" s="27">
        <v>0</v>
      </c>
      <c r="N5733" s="27" t="s">
        <v>882</v>
      </c>
      <c r="O5733" s="30">
        <v>201908143</v>
      </c>
      <c r="P5733" s="22"/>
      <c r="Q5733" s="22"/>
      <c r="R5733" s="16"/>
      <c r="S5733" s="16"/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9"/>
    </row>
    <row r="5734" spans="1:29" x14ac:dyDescent="0.25">
      <c r="A5734" s="27">
        <v>1999</v>
      </c>
      <c r="B5734" s="27" t="s">
        <v>3103</v>
      </c>
      <c r="C5734" s="27" t="s">
        <v>2231</v>
      </c>
      <c r="D5734" s="27" t="s">
        <v>2792</v>
      </c>
      <c r="E5734" s="27" t="s">
        <v>2916</v>
      </c>
      <c r="F5734" s="28">
        <v>36414</v>
      </c>
      <c r="G5734" s="29">
        <v>0</v>
      </c>
      <c r="H5734" s="28">
        <v>36414</v>
      </c>
      <c r="I5734" s="29">
        <v>0.10902777777777778</v>
      </c>
      <c r="J5734" s="27"/>
      <c r="K5734" s="27">
        <v>0</v>
      </c>
      <c r="L5734" s="27">
        <v>0.01</v>
      </c>
      <c r="M5734" s="27">
        <v>0.01</v>
      </c>
      <c r="N5734" s="27" t="s">
        <v>2173</v>
      </c>
      <c r="O5734" s="30">
        <v>201909927</v>
      </c>
      <c r="P5734" s="22"/>
      <c r="Q5734" s="22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9"/>
    </row>
    <row r="5735" spans="1:29" x14ac:dyDescent="0.25">
      <c r="A5735" s="27">
        <v>1999</v>
      </c>
      <c r="B5735" s="27" t="s">
        <v>3108</v>
      </c>
      <c r="C5735" s="27" t="s">
        <v>2231</v>
      </c>
      <c r="D5735" s="27" t="s">
        <v>2846</v>
      </c>
      <c r="E5735" s="27" t="s">
        <v>2871</v>
      </c>
      <c r="F5735" s="28">
        <v>36414</v>
      </c>
      <c r="G5735" s="29">
        <v>0.34027777777777773</v>
      </c>
      <c r="H5735" s="28">
        <v>36414</v>
      </c>
      <c r="I5735" s="29">
        <v>0.47916666666666669</v>
      </c>
      <c r="J5735" s="27" t="s">
        <v>889</v>
      </c>
      <c r="K5735" s="27">
        <v>0.01</v>
      </c>
      <c r="L5735" s="27">
        <v>0</v>
      </c>
      <c r="M5735" s="27">
        <v>0.01</v>
      </c>
      <c r="N5735" s="27" t="s">
        <v>882</v>
      </c>
      <c r="O5735" s="30">
        <v>202006773</v>
      </c>
      <c r="P5735" s="22"/>
      <c r="Q5735" s="22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9"/>
    </row>
    <row r="5736" spans="1:29" x14ac:dyDescent="0.25">
      <c r="A5736" s="27">
        <v>1999</v>
      </c>
      <c r="B5736" s="27" t="s">
        <v>3102</v>
      </c>
      <c r="C5736" s="27" t="s">
        <v>2231</v>
      </c>
      <c r="D5736" s="27" t="s">
        <v>2790</v>
      </c>
      <c r="E5736" s="27" t="s">
        <v>2817</v>
      </c>
      <c r="F5736" s="28">
        <v>36414</v>
      </c>
      <c r="G5736" s="29">
        <v>0.54027777777777775</v>
      </c>
      <c r="H5736" s="28">
        <v>36414</v>
      </c>
      <c r="I5736" s="29">
        <v>0.6958333333333333</v>
      </c>
      <c r="J5736" s="27"/>
      <c r="K5736" s="27">
        <v>0.7</v>
      </c>
      <c r="L5736" s="27">
        <v>1</v>
      </c>
      <c r="M5736" s="27">
        <v>1.7</v>
      </c>
      <c r="N5736" s="27" t="s">
        <v>2173</v>
      </c>
      <c r="O5736" s="30">
        <v>202109484</v>
      </c>
      <c r="P5736" s="22"/>
      <c r="Q5736" s="22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9"/>
    </row>
    <row r="5737" spans="1:29" x14ac:dyDescent="0.25">
      <c r="A5737" s="27">
        <v>1999</v>
      </c>
      <c r="B5737" s="27" t="s">
        <v>3074</v>
      </c>
      <c r="C5737" s="27" t="s">
        <v>2231</v>
      </c>
      <c r="D5737" s="27" t="s">
        <v>742</v>
      </c>
      <c r="E5737" s="27" t="s">
        <v>2976</v>
      </c>
      <c r="F5737" s="28">
        <v>36414</v>
      </c>
      <c r="G5737" s="29">
        <v>0.58263888888888882</v>
      </c>
      <c r="H5737" s="28">
        <v>36414</v>
      </c>
      <c r="I5737" s="29">
        <v>0.93194444444444446</v>
      </c>
      <c r="J5737" s="27"/>
      <c r="K5737" s="27">
        <v>20</v>
      </c>
      <c r="L5737" s="27">
        <v>5</v>
      </c>
      <c r="M5737" s="27">
        <v>25</v>
      </c>
      <c r="N5737" s="27" t="s">
        <v>2163</v>
      </c>
      <c r="O5737" s="30">
        <v>202102704</v>
      </c>
      <c r="P5737" s="22"/>
      <c r="Q5737" s="22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9"/>
    </row>
    <row r="5738" spans="1:29" x14ac:dyDescent="0.25">
      <c r="A5738" s="27">
        <v>1999</v>
      </c>
      <c r="B5738" s="27" t="s">
        <v>3105</v>
      </c>
      <c r="C5738" s="27" t="s">
        <v>2231</v>
      </c>
      <c r="D5738" s="27" t="s">
        <v>2790</v>
      </c>
      <c r="E5738" s="27" t="s">
        <v>3020</v>
      </c>
      <c r="F5738" s="28">
        <v>36414</v>
      </c>
      <c r="G5738" s="29">
        <v>0.6</v>
      </c>
      <c r="H5738" s="28">
        <v>36414</v>
      </c>
      <c r="I5738" s="29">
        <v>0.64444444444444449</v>
      </c>
      <c r="J5738" s="27"/>
      <c r="K5738" s="27">
        <v>0</v>
      </c>
      <c r="L5738" s="27">
        <v>0.04</v>
      </c>
      <c r="M5738" s="27">
        <v>0.04</v>
      </c>
      <c r="N5738" s="27" t="s">
        <v>2173</v>
      </c>
      <c r="O5738" s="30">
        <v>202005042</v>
      </c>
      <c r="P5738" s="22"/>
      <c r="Q5738" s="22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9"/>
    </row>
    <row r="5739" spans="1:29" x14ac:dyDescent="0.25">
      <c r="A5739" s="27">
        <v>1999</v>
      </c>
      <c r="B5739" s="27" t="s">
        <v>3104</v>
      </c>
      <c r="C5739" s="27" t="s">
        <v>2231</v>
      </c>
      <c r="D5739" s="27" t="s">
        <v>2790</v>
      </c>
      <c r="E5739" s="27" t="s">
        <v>2790</v>
      </c>
      <c r="F5739" s="28">
        <v>36414</v>
      </c>
      <c r="G5739" s="29">
        <v>0.60347222222222219</v>
      </c>
      <c r="H5739" s="28">
        <v>36414</v>
      </c>
      <c r="I5739" s="29">
        <v>0.66527777777777775</v>
      </c>
      <c r="J5739" s="27"/>
      <c r="K5739" s="27">
        <v>0</v>
      </c>
      <c r="L5739" s="27">
        <v>0.4</v>
      </c>
      <c r="M5739" s="27">
        <v>0.4</v>
      </c>
      <c r="N5739" s="27" t="s">
        <v>2173</v>
      </c>
      <c r="O5739" s="30">
        <v>202007460</v>
      </c>
      <c r="P5739" s="22"/>
      <c r="Q5739" s="22"/>
      <c r="R5739" s="16"/>
      <c r="S5739" s="16"/>
      <c r="T5739" s="16"/>
      <c r="U5739" s="16"/>
      <c r="V5739" s="16"/>
      <c r="W5739" s="16"/>
      <c r="X5739" s="16"/>
      <c r="Y5739" s="16"/>
      <c r="Z5739" s="16"/>
      <c r="AA5739" s="16"/>
      <c r="AB5739" s="16"/>
      <c r="AC5739" s="19"/>
    </row>
    <row r="5740" spans="1:29" x14ac:dyDescent="0.25">
      <c r="A5740" s="27">
        <v>1999</v>
      </c>
      <c r="B5740" s="27" t="s">
        <v>3104</v>
      </c>
      <c r="C5740" s="27" t="s">
        <v>2231</v>
      </c>
      <c r="D5740" s="27" t="s">
        <v>2790</v>
      </c>
      <c r="E5740" s="27" t="s">
        <v>2790</v>
      </c>
      <c r="F5740" s="28">
        <v>36414</v>
      </c>
      <c r="G5740" s="29">
        <v>0.91319444444444453</v>
      </c>
      <c r="H5740" s="28">
        <v>36414</v>
      </c>
      <c r="I5740" s="29">
        <v>0.98749999999999993</v>
      </c>
      <c r="J5740" s="27" t="s">
        <v>889</v>
      </c>
      <c r="K5740" s="27">
        <v>0</v>
      </c>
      <c r="L5740" s="27">
        <v>0.01</v>
      </c>
      <c r="M5740" s="27">
        <v>0.01</v>
      </c>
      <c r="N5740" s="27" t="s">
        <v>882</v>
      </c>
      <c r="O5740" s="30">
        <v>201703964</v>
      </c>
      <c r="P5740" s="22"/>
      <c r="Q5740" s="22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9"/>
    </row>
    <row r="5741" spans="1:29" x14ac:dyDescent="0.25">
      <c r="A5741" s="27">
        <v>1999</v>
      </c>
      <c r="B5741" s="27" t="s">
        <v>3098</v>
      </c>
      <c r="C5741" s="27" t="s">
        <v>2231</v>
      </c>
      <c r="D5741" s="27" t="s">
        <v>2790</v>
      </c>
      <c r="E5741" s="27" t="s">
        <v>3099</v>
      </c>
      <c r="F5741" s="28">
        <v>36415</v>
      </c>
      <c r="G5741" s="29">
        <v>0.34375</v>
      </c>
      <c r="H5741" s="28">
        <v>36415</v>
      </c>
      <c r="I5741" s="29">
        <v>0.54166666666666663</v>
      </c>
      <c r="J5741" s="27"/>
      <c r="K5741" s="27">
        <v>0</v>
      </c>
      <c r="L5741" s="27">
        <v>1</v>
      </c>
      <c r="M5741" s="27">
        <v>1</v>
      </c>
      <c r="N5741" s="27" t="s">
        <v>2173</v>
      </c>
      <c r="O5741" s="30">
        <v>202003044</v>
      </c>
      <c r="P5741" s="22"/>
      <c r="Q5741" s="22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9"/>
    </row>
    <row r="5742" spans="1:29" x14ac:dyDescent="0.25">
      <c r="A5742" s="27">
        <v>1999</v>
      </c>
      <c r="B5742" s="27" t="s">
        <v>3225</v>
      </c>
      <c r="C5742" s="27" t="s">
        <v>2231</v>
      </c>
      <c r="D5742" s="27" t="s">
        <v>2855</v>
      </c>
      <c r="E5742" s="27" t="s">
        <v>2855</v>
      </c>
      <c r="F5742" s="28">
        <v>36415</v>
      </c>
      <c r="G5742" s="29">
        <v>0.70486111111111116</v>
      </c>
      <c r="H5742" s="28">
        <v>36415</v>
      </c>
      <c r="I5742" s="29">
        <v>0.80902777777777779</v>
      </c>
      <c r="J5742" s="27"/>
      <c r="K5742" s="27">
        <v>0.4</v>
      </c>
      <c r="L5742" s="27">
        <v>0</v>
      </c>
      <c r="M5742" s="27">
        <v>0.4</v>
      </c>
      <c r="N5742" s="27" t="s">
        <v>2211</v>
      </c>
      <c r="O5742" s="30">
        <v>201904692</v>
      </c>
      <c r="P5742" s="22"/>
      <c r="Q5742" s="22"/>
      <c r="R5742" s="16"/>
      <c r="S5742" s="16"/>
      <c r="T5742" s="16"/>
      <c r="U5742" s="16"/>
      <c r="V5742" s="16"/>
      <c r="W5742" s="16"/>
      <c r="X5742" s="16"/>
      <c r="Y5742" s="16"/>
      <c r="Z5742" s="16"/>
      <c r="AA5742" s="16"/>
      <c r="AB5742" s="16"/>
      <c r="AC5742" s="19"/>
    </row>
    <row r="5743" spans="1:29" x14ac:dyDescent="0.25">
      <c r="A5743" s="27">
        <v>1999</v>
      </c>
      <c r="B5743" s="27" t="s">
        <v>3100</v>
      </c>
      <c r="C5743" s="27" t="s">
        <v>2231</v>
      </c>
      <c r="D5743" s="27" t="s">
        <v>2799</v>
      </c>
      <c r="E5743" s="27" t="s">
        <v>2840</v>
      </c>
      <c r="F5743" s="28">
        <v>36415</v>
      </c>
      <c r="G5743" s="29">
        <v>0.71180555555555547</v>
      </c>
      <c r="H5743" s="28">
        <v>36415</v>
      </c>
      <c r="I5743" s="29">
        <v>0.79166666666666663</v>
      </c>
      <c r="J5743" s="27"/>
      <c r="K5743" s="27">
        <v>0.25</v>
      </c>
      <c r="L5743" s="27">
        <v>0</v>
      </c>
      <c r="M5743" s="27">
        <v>0.25</v>
      </c>
      <c r="N5743" s="27" t="s">
        <v>2173</v>
      </c>
      <c r="O5743" s="30">
        <v>201706907</v>
      </c>
      <c r="P5743" s="22"/>
      <c r="Q5743" s="22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9"/>
    </row>
    <row r="5744" spans="1:29" x14ac:dyDescent="0.25">
      <c r="A5744" s="27">
        <v>1999</v>
      </c>
      <c r="B5744" s="27" t="s">
        <v>3101</v>
      </c>
      <c r="C5744" s="27" t="s">
        <v>2231</v>
      </c>
      <c r="D5744" s="27" t="s">
        <v>2805</v>
      </c>
      <c r="E5744" s="27" t="s">
        <v>2858</v>
      </c>
      <c r="F5744" s="28">
        <v>36415</v>
      </c>
      <c r="G5744" s="29">
        <v>0.89374999999999993</v>
      </c>
      <c r="H5744" s="28">
        <v>36415</v>
      </c>
      <c r="I5744" s="29">
        <v>0.9375</v>
      </c>
      <c r="J5744" s="27"/>
      <c r="K5744" s="27">
        <v>0.15</v>
      </c>
      <c r="L5744" s="27">
        <v>0</v>
      </c>
      <c r="M5744" s="27">
        <v>0.15</v>
      </c>
      <c r="N5744" s="27" t="s">
        <v>2173</v>
      </c>
      <c r="O5744" s="30">
        <v>201700150</v>
      </c>
      <c r="P5744" s="22"/>
      <c r="Q5744" s="22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9"/>
    </row>
    <row r="5745" spans="1:29" x14ac:dyDescent="0.25">
      <c r="A5745" s="27">
        <v>1999</v>
      </c>
      <c r="B5745" s="27" t="s">
        <v>3097</v>
      </c>
      <c r="C5745" s="27" t="s">
        <v>2231</v>
      </c>
      <c r="D5745" s="27" t="s">
        <v>2790</v>
      </c>
      <c r="E5745" s="27" t="s">
        <v>3020</v>
      </c>
      <c r="F5745" s="28">
        <v>36416</v>
      </c>
      <c r="G5745" s="29">
        <v>0.75208333333333333</v>
      </c>
      <c r="H5745" s="28">
        <v>36416</v>
      </c>
      <c r="I5745" s="29">
        <v>0.7895833333333333</v>
      </c>
      <c r="J5745" s="27"/>
      <c r="K5745" s="27">
        <v>0</v>
      </c>
      <c r="L5745" s="27">
        <v>0.01</v>
      </c>
      <c r="M5745" s="27">
        <v>0.01</v>
      </c>
      <c r="N5745" s="27" t="s">
        <v>2173</v>
      </c>
      <c r="O5745" s="30">
        <v>201900178</v>
      </c>
      <c r="P5745" s="22"/>
      <c r="Q5745" s="22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9"/>
    </row>
    <row r="5746" spans="1:29" x14ac:dyDescent="0.25">
      <c r="A5746" s="27">
        <v>1999</v>
      </c>
      <c r="B5746" s="27" t="s">
        <v>3224</v>
      </c>
      <c r="C5746" s="27" t="s">
        <v>2231</v>
      </c>
      <c r="D5746" s="27" t="s">
        <v>2799</v>
      </c>
      <c r="E5746" s="27" t="s">
        <v>3018</v>
      </c>
      <c r="F5746" s="28">
        <v>36416</v>
      </c>
      <c r="G5746" s="29">
        <v>0.76180555555555562</v>
      </c>
      <c r="H5746" s="28">
        <v>36416</v>
      </c>
      <c r="I5746" s="29">
        <v>0.79652777777777783</v>
      </c>
      <c r="J5746" s="27"/>
      <c r="K5746" s="27">
        <v>0.15</v>
      </c>
      <c r="L5746" s="27">
        <v>0</v>
      </c>
      <c r="M5746" s="27">
        <v>0.15</v>
      </c>
      <c r="N5746" s="27" t="s">
        <v>2211</v>
      </c>
      <c r="O5746" s="30">
        <v>201706415</v>
      </c>
      <c r="P5746" s="22"/>
      <c r="Q5746" s="22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9"/>
    </row>
    <row r="5747" spans="1:29" x14ac:dyDescent="0.25">
      <c r="A5747" s="27">
        <v>1999</v>
      </c>
      <c r="B5747" s="27" t="s">
        <v>3650</v>
      </c>
      <c r="C5747" s="27" t="s">
        <v>3569</v>
      </c>
      <c r="D5747" s="27" t="s">
        <v>3646</v>
      </c>
      <c r="E5747" s="27" t="s">
        <v>3651</v>
      </c>
      <c r="F5747" s="28">
        <v>36417</v>
      </c>
      <c r="G5747" s="29">
        <v>0.48958333333333331</v>
      </c>
      <c r="H5747" s="28">
        <v>36417</v>
      </c>
      <c r="I5747" s="29">
        <v>0.625</v>
      </c>
      <c r="J5747" s="27" t="s">
        <v>889</v>
      </c>
      <c r="K5747" s="27">
        <v>0</v>
      </c>
      <c r="L5747" s="27">
        <v>0.04</v>
      </c>
      <c r="M5747" s="27">
        <v>0.04</v>
      </c>
      <c r="N5747" s="27" t="s">
        <v>882</v>
      </c>
      <c r="O5747" s="30">
        <v>202006770</v>
      </c>
      <c r="P5747" s="22"/>
      <c r="Q5747" s="22"/>
      <c r="R5747" s="16"/>
      <c r="S5747" s="16"/>
      <c r="T5747" s="16"/>
      <c r="U5747" s="16"/>
      <c r="V5747" s="16"/>
      <c r="W5747" s="16"/>
      <c r="X5747" s="16"/>
      <c r="Y5747" s="16"/>
      <c r="Z5747" s="16"/>
      <c r="AA5747" s="16"/>
      <c r="AB5747" s="16"/>
      <c r="AC5747" s="19"/>
    </row>
    <row r="5748" spans="1:29" x14ac:dyDescent="0.25">
      <c r="A5748" s="27">
        <v>1999</v>
      </c>
      <c r="B5748" s="27" t="s">
        <v>3650</v>
      </c>
      <c r="C5748" s="27" t="s">
        <v>3569</v>
      </c>
      <c r="D5748" s="27" t="s">
        <v>3646</v>
      </c>
      <c r="E5748" s="27" t="s">
        <v>3651</v>
      </c>
      <c r="F5748" s="28">
        <v>36417</v>
      </c>
      <c r="G5748" s="29">
        <v>0.64930555555555558</v>
      </c>
      <c r="H5748" s="28">
        <v>36417</v>
      </c>
      <c r="I5748" s="29">
        <v>0.67361111111111116</v>
      </c>
      <c r="J5748" s="27" t="s">
        <v>889</v>
      </c>
      <c r="K5748" s="27">
        <v>0</v>
      </c>
      <c r="L5748" s="27">
        <v>2</v>
      </c>
      <c r="M5748" s="27">
        <v>2</v>
      </c>
      <c r="N5748" s="27" t="s">
        <v>882</v>
      </c>
      <c r="O5748" s="30">
        <v>202004343</v>
      </c>
      <c r="P5748" s="22"/>
      <c r="Q5748" s="22"/>
      <c r="R5748" s="16"/>
      <c r="S5748" s="16"/>
      <c r="T5748" s="16"/>
      <c r="U5748" s="16"/>
      <c r="V5748" s="16"/>
      <c r="W5748" s="16"/>
      <c r="X5748" s="16"/>
      <c r="Y5748" s="16"/>
      <c r="Z5748" s="16"/>
      <c r="AA5748" s="16"/>
      <c r="AB5748" s="16"/>
      <c r="AC5748" s="19"/>
    </row>
    <row r="5749" spans="1:29" x14ac:dyDescent="0.25">
      <c r="A5749" s="27">
        <v>1999</v>
      </c>
      <c r="B5749" s="27" t="s">
        <v>3648</v>
      </c>
      <c r="C5749" s="27" t="s">
        <v>3569</v>
      </c>
      <c r="D5749" s="27" t="s">
        <v>3646</v>
      </c>
      <c r="E5749" s="27" t="s">
        <v>3649</v>
      </c>
      <c r="F5749" s="28">
        <v>36417</v>
      </c>
      <c r="G5749" s="29">
        <v>0.89583333333333337</v>
      </c>
      <c r="H5749" s="28">
        <v>36417</v>
      </c>
      <c r="I5749" s="29">
        <v>0.95833333333333337</v>
      </c>
      <c r="J5749" s="27" t="s">
        <v>889</v>
      </c>
      <c r="K5749" s="27">
        <v>0</v>
      </c>
      <c r="L5749" s="27">
        <v>0.05</v>
      </c>
      <c r="M5749" s="27">
        <v>0.05</v>
      </c>
      <c r="N5749" s="27" t="s">
        <v>882</v>
      </c>
      <c r="O5749" s="30">
        <v>202006814</v>
      </c>
      <c r="P5749" s="22"/>
      <c r="Q5749" s="22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9"/>
    </row>
    <row r="5750" spans="1:29" x14ac:dyDescent="0.25">
      <c r="A5750" s="27">
        <v>1999</v>
      </c>
      <c r="B5750" s="27" t="s">
        <v>3645</v>
      </c>
      <c r="C5750" s="27" t="s">
        <v>3569</v>
      </c>
      <c r="D5750" s="27" t="s">
        <v>3646</v>
      </c>
      <c r="E5750" s="27" t="s">
        <v>3647</v>
      </c>
      <c r="F5750" s="28">
        <v>36418</v>
      </c>
      <c r="G5750" s="29">
        <v>2.0833333333333332E-2</v>
      </c>
      <c r="H5750" s="28">
        <v>36418</v>
      </c>
      <c r="I5750" s="29">
        <v>7.6388888888888895E-2</v>
      </c>
      <c r="J5750" s="27" t="s">
        <v>889</v>
      </c>
      <c r="K5750" s="27">
        <v>0</v>
      </c>
      <c r="L5750" s="27">
        <v>5.0000000000000001E-3</v>
      </c>
      <c r="M5750" s="27">
        <v>5.0000000000000001E-3</v>
      </c>
      <c r="N5750" s="27" t="s">
        <v>882</v>
      </c>
      <c r="O5750" s="30">
        <v>201709916</v>
      </c>
      <c r="P5750" s="22"/>
      <c r="Q5750" s="22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9"/>
    </row>
    <row r="5751" spans="1:29" x14ac:dyDescent="0.25">
      <c r="A5751" s="27">
        <v>1999</v>
      </c>
      <c r="B5751" s="27" t="s">
        <v>3096</v>
      </c>
      <c r="C5751" s="27" t="s">
        <v>2231</v>
      </c>
      <c r="D5751" s="27" t="s">
        <v>2799</v>
      </c>
      <c r="E5751" s="27" t="s">
        <v>2840</v>
      </c>
      <c r="F5751" s="28">
        <v>36418</v>
      </c>
      <c r="G5751" s="29">
        <v>0.61736111111111114</v>
      </c>
      <c r="H5751" s="28">
        <v>36418</v>
      </c>
      <c r="I5751" s="29">
        <v>0.77916666666666667</v>
      </c>
      <c r="J5751" s="27"/>
      <c r="K5751" s="27">
        <v>9</v>
      </c>
      <c r="L5751" s="27">
        <v>8</v>
      </c>
      <c r="M5751" s="27">
        <v>17</v>
      </c>
      <c r="N5751" s="27" t="s">
        <v>2173</v>
      </c>
      <c r="O5751" s="30">
        <v>201706583</v>
      </c>
      <c r="P5751" s="22"/>
      <c r="Q5751" s="22"/>
      <c r="R5751" s="16"/>
      <c r="S5751" s="16"/>
      <c r="T5751" s="16"/>
      <c r="U5751" s="16"/>
      <c r="V5751" s="16"/>
      <c r="W5751" s="16"/>
      <c r="X5751" s="16"/>
      <c r="Y5751" s="16"/>
      <c r="Z5751" s="16"/>
      <c r="AA5751" s="16"/>
      <c r="AB5751" s="16"/>
      <c r="AC5751" s="19"/>
    </row>
    <row r="5752" spans="1:29" x14ac:dyDescent="0.25">
      <c r="A5752" s="27">
        <v>1999</v>
      </c>
      <c r="B5752" s="27" t="s">
        <v>3279</v>
      </c>
      <c r="C5752" s="27" t="s">
        <v>2231</v>
      </c>
      <c r="D5752" s="27" t="s">
        <v>2846</v>
      </c>
      <c r="E5752" s="27" t="s">
        <v>3252</v>
      </c>
      <c r="F5752" s="28">
        <v>36418</v>
      </c>
      <c r="G5752" s="29">
        <v>0.75</v>
      </c>
      <c r="H5752" s="28">
        <v>36418</v>
      </c>
      <c r="I5752" s="29">
        <v>0.79166666666666663</v>
      </c>
      <c r="J5752" s="27" t="s">
        <v>889</v>
      </c>
      <c r="K5752" s="27">
        <v>0</v>
      </c>
      <c r="L5752" s="27">
        <v>0.01</v>
      </c>
      <c r="M5752" s="27">
        <v>0.01</v>
      </c>
      <c r="N5752" s="27" t="s">
        <v>882</v>
      </c>
      <c r="O5752" s="30">
        <v>201905793</v>
      </c>
      <c r="P5752" s="22"/>
      <c r="Q5752" s="22"/>
      <c r="R5752" s="16"/>
      <c r="S5752" s="16"/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9"/>
    </row>
    <row r="5753" spans="1:29" x14ac:dyDescent="0.25">
      <c r="A5753" s="27">
        <v>1999</v>
      </c>
      <c r="B5753" s="27" t="s">
        <v>3223</v>
      </c>
      <c r="C5753" s="27" t="s">
        <v>2231</v>
      </c>
      <c r="D5753" s="27" t="s">
        <v>2855</v>
      </c>
      <c r="E5753" s="27" t="s">
        <v>2855</v>
      </c>
      <c r="F5753" s="28">
        <v>36419</v>
      </c>
      <c r="G5753" s="29">
        <v>0.60416666666666663</v>
      </c>
      <c r="H5753" s="28">
        <v>36419</v>
      </c>
      <c r="I5753" s="29">
        <v>0.66805555555555562</v>
      </c>
      <c r="J5753" s="27"/>
      <c r="K5753" s="27">
        <v>0</v>
      </c>
      <c r="L5753" s="27">
        <v>0.12</v>
      </c>
      <c r="M5753" s="27">
        <v>0.12</v>
      </c>
      <c r="N5753" s="27" t="s">
        <v>2211</v>
      </c>
      <c r="O5753" s="30">
        <v>201900135</v>
      </c>
      <c r="P5753" s="22"/>
      <c r="Q5753" s="22"/>
      <c r="R5753" s="16"/>
      <c r="S5753" s="16"/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9"/>
    </row>
    <row r="5754" spans="1:29" x14ac:dyDescent="0.25">
      <c r="A5754" s="27">
        <v>1999</v>
      </c>
      <c r="B5754" s="27" t="s">
        <v>3222</v>
      </c>
      <c r="C5754" s="27" t="s">
        <v>2231</v>
      </c>
      <c r="D5754" s="27" t="s">
        <v>2805</v>
      </c>
      <c r="E5754" s="27" t="s">
        <v>2822</v>
      </c>
      <c r="F5754" s="28">
        <v>36426</v>
      </c>
      <c r="G5754" s="29">
        <v>0.50486111111111109</v>
      </c>
      <c r="H5754" s="28">
        <v>36426</v>
      </c>
      <c r="I5754" s="29">
        <v>0.55555555555555558</v>
      </c>
      <c r="J5754" s="27"/>
      <c r="K5754" s="27">
        <v>1.4999999999999999E-2</v>
      </c>
      <c r="L5754" s="27">
        <v>5.0000000000000001E-3</v>
      </c>
      <c r="M5754" s="27">
        <v>0.02</v>
      </c>
      <c r="N5754" s="27" t="s">
        <v>2211</v>
      </c>
      <c r="O5754" s="30">
        <v>202008902</v>
      </c>
      <c r="P5754" s="22"/>
      <c r="Q5754" s="22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9"/>
    </row>
    <row r="5755" spans="1:29" x14ac:dyDescent="0.25">
      <c r="A5755" s="27">
        <v>1999</v>
      </c>
      <c r="B5755" s="27" t="s">
        <v>2950</v>
      </c>
      <c r="C5755" s="27" t="s">
        <v>2231</v>
      </c>
      <c r="D5755" s="27" t="s">
        <v>2809</v>
      </c>
      <c r="E5755" s="27" t="s">
        <v>2810</v>
      </c>
      <c r="F5755" s="28">
        <v>36437</v>
      </c>
      <c r="G5755" s="29">
        <v>0.57291666666666663</v>
      </c>
      <c r="H5755" s="28">
        <v>36437</v>
      </c>
      <c r="I5755" s="29">
        <v>0.62986111111111109</v>
      </c>
      <c r="J5755" s="27"/>
      <c r="K5755" s="27">
        <v>0</v>
      </c>
      <c r="L5755" s="27">
        <v>0.1</v>
      </c>
      <c r="M5755" s="27">
        <v>0.1</v>
      </c>
      <c r="N5755" s="27" t="s">
        <v>2173</v>
      </c>
      <c r="O5755" s="30">
        <v>201705255</v>
      </c>
      <c r="P5755" s="22"/>
      <c r="Q5755" s="22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9"/>
    </row>
    <row r="5756" spans="1:29" x14ac:dyDescent="0.25">
      <c r="A5756" s="27">
        <v>1999</v>
      </c>
      <c r="B5756" s="27" t="s">
        <v>3221</v>
      </c>
      <c r="C5756" s="27" t="s">
        <v>2231</v>
      </c>
      <c r="D5756" s="27" t="s">
        <v>2861</v>
      </c>
      <c r="E5756" s="27" t="s">
        <v>786</v>
      </c>
      <c r="F5756" s="28">
        <v>36438</v>
      </c>
      <c r="G5756" s="29">
        <v>0.59722222222222221</v>
      </c>
      <c r="H5756" s="28">
        <v>36438</v>
      </c>
      <c r="I5756" s="29">
        <v>0.67499999999999993</v>
      </c>
      <c r="J5756" s="27"/>
      <c r="K5756" s="27">
        <v>1</v>
      </c>
      <c r="L5756" s="27">
        <v>0</v>
      </c>
      <c r="M5756" s="27">
        <v>1</v>
      </c>
      <c r="N5756" s="27" t="s">
        <v>2211</v>
      </c>
      <c r="O5756" s="30">
        <v>201805238</v>
      </c>
      <c r="P5756" s="22"/>
      <c r="Q5756" s="22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9"/>
    </row>
    <row r="5757" spans="1:29" x14ac:dyDescent="0.25">
      <c r="A5757" s="27">
        <v>1999</v>
      </c>
      <c r="B5757" s="27" t="s">
        <v>2933</v>
      </c>
      <c r="C5757" s="27" t="s">
        <v>2231</v>
      </c>
      <c r="D5757" s="27" t="s">
        <v>2799</v>
      </c>
      <c r="E5757" s="27" t="s">
        <v>695</v>
      </c>
      <c r="F5757" s="28">
        <v>36440</v>
      </c>
      <c r="G5757" s="29">
        <v>0.625</v>
      </c>
      <c r="H5757" s="28">
        <v>36440</v>
      </c>
      <c r="I5757" s="29">
        <v>0.74652777777777779</v>
      </c>
      <c r="J5757" s="27"/>
      <c r="K5757" s="27">
        <v>1.1000000000000001</v>
      </c>
      <c r="L5757" s="27">
        <v>0.5</v>
      </c>
      <c r="M5757" s="27">
        <v>1.6</v>
      </c>
      <c r="N5757" s="27" t="s">
        <v>2173</v>
      </c>
      <c r="O5757" s="30">
        <v>202008062</v>
      </c>
      <c r="P5757" s="22"/>
      <c r="Q5757" s="22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9"/>
    </row>
    <row r="5758" spans="1:29" x14ac:dyDescent="0.25">
      <c r="A5758" s="27">
        <v>1999</v>
      </c>
      <c r="B5758" s="27" t="s">
        <v>3073</v>
      </c>
      <c r="C5758" s="27" t="s">
        <v>2231</v>
      </c>
      <c r="D5758" s="27" t="s">
        <v>742</v>
      </c>
      <c r="E5758" s="27" t="s">
        <v>2783</v>
      </c>
      <c r="F5758" s="28">
        <v>36440</v>
      </c>
      <c r="G5758" s="29">
        <v>0.64513888888888882</v>
      </c>
      <c r="H5758" s="28">
        <v>36440</v>
      </c>
      <c r="I5758" s="29">
        <v>0.87430555555555556</v>
      </c>
      <c r="J5758" s="27"/>
      <c r="K5758" s="27">
        <v>1.5</v>
      </c>
      <c r="L5758" s="27">
        <v>0</v>
      </c>
      <c r="M5758" s="27">
        <v>1.5</v>
      </c>
      <c r="N5758" s="27" t="s">
        <v>2163</v>
      </c>
      <c r="O5758" s="30">
        <v>201907581</v>
      </c>
      <c r="P5758" s="22"/>
      <c r="Q5758" s="22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9"/>
    </row>
    <row r="5759" spans="1:29" x14ac:dyDescent="0.25">
      <c r="A5759" s="27">
        <v>1999</v>
      </c>
      <c r="B5759" s="27" t="s">
        <v>3095</v>
      </c>
      <c r="C5759" s="27" t="s">
        <v>2231</v>
      </c>
      <c r="D5759" s="27" t="s">
        <v>2809</v>
      </c>
      <c r="E5759" s="27" t="s">
        <v>2810</v>
      </c>
      <c r="F5759" s="28">
        <v>36441</v>
      </c>
      <c r="G5759" s="29">
        <v>0.67361111111111116</v>
      </c>
      <c r="H5759" s="28">
        <v>36441</v>
      </c>
      <c r="I5759" s="29">
        <v>0.72291666666666676</v>
      </c>
      <c r="J5759" s="27"/>
      <c r="K5759" s="27">
        <v>0.25</v>
      </c>
      <c r="L5759" s="27">
        <v>0</v>
      </c>
      <c r="M5759" s="27">
        <v>0.25</v>
      </c>
      <c r="N5759" s="27" t="s">
        <v>2173</v>
      </c>
      <c r="O5759" s="30">
        <v>201605497</v>
      </c>
      <c r="P5759" s="22"/>
      <c r="Q5759" s="22"/>
      <c r="R5759" s="16"/>
      <c r="S5759" s="16"/>
      <c r="T5759" s="16"/>
      <c r="U5759" s="16"/>
      <c r="V5759" s="16"/>
      <c r="W5759" s="16"/>
      <c r="X5759" s="16"/>
      <c r="Y5759" s="16"/>
      <c r="Z5759" s="16"/>
      <c r="AA5759" s="16"/>
      <c r="AB5759" s="16"/>
      <c r="AC5759" s="19"/>
    </row>
    <row r="5760" spans="1:29" x14ac:dyDescent="0.25">
      <c r="A5760" s="27">
        <v>1999</v>
      </c>
      <c r="B5760" s="27" t="s">
        <v>3094</v>
      </c>
      <c r="C5760" s="27" t="s">
        <v>2231</v>
      </c>
      <c r="D5760" s="27" t="s">
        <v>2850</v>
      </c>
      <c r="E5760" s="27" t="s">
        <v>2851</v>
      </c>
      <c r="F5760" s="28">
        <v>36442</v>
      </c>
      <c r="G5760" s="29">
        <v>0.61805555555555558</v>
      </c>
      <c r="H5760" s="28">
        <v>36442</v>
      </c>
      <c r="I5760" s="29">
        <v>0.80208333333333337</v>
      </c>
      <c r="J5760" s="27"/>
      <c r="K5760" s="27">
        <v>3</v>
      </c>
      <c r="L5760" s="27">
        <v>0</v>
      </c>
      <c r="M5760" s="27">
        <v>3</v>
      </c>
      <c r="N5760" s="27" t="s">
        <v>2173</v>
      </c>
      <c r="O5760" s="30">
        <v>201705591</v>
      </c>
      <c r="P5760" s="22"/>
      <c r="Q5760" s="22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9"/>
    </row>
    <row r="5761" spans="1:29" x14ac:dyDescent="0.25">
      <c r="A5761" s="27">
        <v>1999</v>
      </c>
      <c r="B5761" s="27" t="s">
        <v>3220</v>
      </c>
      <c r="C5761" s="27" t="s">
        <v>2231</v>
      </c>
      <c r="D5761" s="27" t="s">
        <v>2850</v>
      </c>
      <c r="E5761" s="27" t="s">
        <v>3127</v>
      </c>
      <c r="F5761" s="28">
        <v>36479</v>
      </c>
      <c r="G5761" s="29">
        <v>0.66666666666666663</v>
      </c>
      <c r="H5761" s="28">
        <v>36479</v>
      </c>
      <c r="I5761" s="29">
        <v>0.79513888888888884</v>
      </c>
      <c r="J5761" s="27"/>
      <c r="K5761" s="27">
        <v>0.5</v>
      </c>
      <c r="L5761" s="27">
        <v>0.25</v>
      </c>
      <c r="M5761" s="27">
        <v>0.75</v>
      </c>
      <c r="N5761" s="27" t="s">
        <v>2211</v>
      </c>
      <c r="O5761" s="30">
        <v>202007866</v>
      </c>
      <c r="P5761" s="22"/>
      <c r="Q5761" s="22"/>
      <c r="R5761" s="16"/>
      <c r="S5761" s="16"/>
      <c r="T5761" s="16"/>
      <c r="U5761" s="16"/>
      <c r="V5761" s="16"/>
      <c r="W5761" s="16"/>
      <c r="X5761" s="16"/>
      <c r="Y5761" s="16"/>
      <c r="Z5761" s="16"/>
      <c r="AA5761" s="16"/>
      <c r="AB5761" s="16"/>
      <c r="AC5761" s="19"/>
    </row>
    <row r="5762" spans="1:29" x14ac:dyDescent="0.25">
      <c r="A5762" s="27">
        <v>1999</v>
      </c>
      <c r="B5762" s="27" t="s">
        <v>3220</v>
      </c>
      <c r="C5762" s="27" t="s">
        <v>2231</v>
      </c>
      <c r="D5762" s="27" t="s">
        <v>2850</v>
      </c>
      <c r="E5762" s="27" t="s">
        <v>3127</v>
      </c>
      <c r="F5762" s="28">
        <v>36482</v>
      </c>
      <c r="G5762" s="29">
        <v>0.61458333333333337</v>
      </c>
      <c r="H5762" s="28">
        <v>36482</v>
      </c>
      <c r="I5762" s="29">
        <v>0.71875</v>
      </c>
      <c r="J5762" s="27" t="s">
        <v>889</v>
      </c>
      <c r="K5762" s="27">
        <v>0</v>
      </c>
      <c r="L5762" s="27">
        <v>0.01</v>
      </c>
      <c r="M5762" s="27">
        <v>0.01</v>
      </c>
      <c r="N5762" s="27" t="s">
        <v>882</v>
      </c>
      <c r="O5762" s="30">
        <v>201907337</v>
      </c>
      <c r="P5762" s="22"/>
      <c r="Q5762" s="22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9"/>
    </row>
    <row r="5763" spans="1:29" x14ac:dyDescent="0.25">
      <c r="A5763" s="27">
        <v>1999</v>
      </c>
      <c r="B5763" s="27" t="s">
        <v>3220</v>
      </c>
      <c r="C5763" s="27" t="s">
        <v>2231</v>
      </c>
      <c r="D5763" s="27" t="s">
        <v>2850</v>
      </c>
      <c r="E5763" s="27" t="s">
        <v>3127</v>
      </c>
      <c r="F5763" s="28">
        <v>36484</v>
      </c>
      <c r="G5763" s="29">
        <v>0.51736111111111105</v>
      </c>
      <c r="H5763" s="28">
        <v>36484</v>
      </c>
      <c r="I5763" s="29">
        <v>0.57638888888888895</v>
      </c>
      <c r="J5763" s="27" t="s">
        <v>889</v>
      </c>
      <c r="K5763" s="27">
        <v>0</v>
      </c>
      <c r="L5763" s="27">
        <v>0.12</v>
      </c>
      <c r="M5763" s="27">
        <v>0.12</v>
      </c>
      <c r="N5763" s="27" t="s">
        <v>882</v>
      </c>
      <c r="O5763" s="30">
        <v>201906454</v>
      </c>
      <c r="P5763" s="22"/>
      <c r="Q5763" s="22"/>
      <c r="R5763" s="16"/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9"/>
    </row>
    <row r="5764" spans="1:29" x14ac:dyDescent="0.25">
      <c r="A5764" s="27">
        <v>2000</v>
      </c>
      <c r="B5764" s="27" t="s">
        <v>3505</v>
      </c>
      <c r="C5764" s="27" t="s">
        <v>2231</v>
      </c>
      <c r="D5764" s="27" t="s">
        <v>2850</v>
      </c>
      <c r="E5764" s="27" t="s">
        <v>3063</v>
      </c>
      <c r="F5764" s="28">
        <v>36528</v>
      </c>
      <c r="G5764" s="29">
        <v>0.61458333333333337</v>
      </c>
      <c r="H5764" s="28">
        <v>36528</v>
      </c>
      <c r="I5764" s="29">
        <v>0.78472222222222221</v>
      </c>
      <c r="J5764" s="27"/>
      <c r="K5764" s="27">
        <v>0.5</v>
      </c>
      <c r="L5764" s="27">
        <v>0.01</v>
      </c>
      <c r="M5764" s="27">
        <v>0.51</v>
      </c>
      <c r="N5764" s="27" t="s">
        <v>2211</v>
      </c>
      <c r="O5764" s="30">
        <v>201606201</v>
      </c>
      <c r="P5764" s="22"/>
      <c r="Q5764" s="22"/>
      <c r="R5764" s="16"/>
      <c r="S5764" s="16"/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9"/>
    </row>
    <row r="5765" spans="1:29" x14ac:dyDescent="0.25">
      <c r="A5765" s="27">
        <v>2000</v>
      </c>
      <c r="B5765" s="27" t="s">
        <v>3506</v>
      </c>
      <c r="C5765" s="27" t="s">
        <v>2231</v>
      </c>
      <c r="D5765" s="27" t="s">
        <v>2885</v>
      </c>
      <c r="E5765" s="27" t="s">
        <v>2886</v>
      </c>
      <c r="F5765" s="28">
        <v>36569</v>
      </c>
      <c r="G5765" s="29">
        <v>0.69097222222222221</v>
      </c>
      <c r="H5765" s="28">
        <v>36569</v>
      </c>
      <c r="I5765" s="29">
        <v>0.83333333333333337</v>
      </c>
      <c r="J5765" s="27"/>
      <c r="K5765" s="27">
        <v>0.48</v>
      </c>
      <c r="L5765" s="27">
        <v>0.72</v>
      </c>
      <c r="M5765" s="27">
        <v>1.2</v>
      </c>
      <c r="N5765" s="27" t="s">
        <v>2211</v>
      </c>
      <c r="O5765" s="30">
        <v>201806636</v>
      </c>
      <c r="P5765" s="22"/>
      <c r="Q5765" s="22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9"/>
    </row>
    <row r="5766" spans="1:29" x14ac:dyDescent="0.25">
      <c r="A5766" s="27">
        <v>2000</v>
      </c>
      <c r="B5766" s="27" t="s">
        <v>5801</v>
      </c>
      <c r="C5766" s="27" t="s">
        <v>674</v>
      </c>
      <c r="D5766" s="27" t="s">
        <v>675</v>
      </c>
      <c r="E5766" s="27" t="s">
        <v>774</v>
      </c>
      <c r="F5766" s="28">
        <v>36579</v>
      </c>
      <c r="G5766" s="29">
        <v>0.67708333333333337</v>
      </c>
      <c r="H5766" s="28">
        <v>36579</v>
      </c>
      <c r="I5766" s="29">
        <v>0.8222222222222223</v>
      </c>
      <c r="J5766" s="27"/>
      <c r="K5766" s="27">
        <v>6</v>
      </c>
      <c r="L5766" s="27">
        <v>0</v>
      </c>
      <c r="M5766" s="27">
        <v>6</v>
      </c>
      <c r="N5766" s="27" t="s">
        <v>2211</v>
      </c>
      <c r="O5766" s="30">
        <v>201704335</v>
      </c>
      <c r="P5766" s="22"/>
      <c r="Q5766" s="22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9"/>
    </row>
    <row r="5767" spans="1:29" x14ac:dyDescent="0.25">
      <c r="A5767" s="27">
        <v>2000</v>
      </c>
      <c r="B5767" s="27" t="s">
        <v>3813</v>
      </c>
      <c r="C5767" s="27" t="s">
        <v>3569</v>
      </c>
      <c r="D5767" s="27" t="s">
        <v>3697</v>
      </c>
      <c r="E5767" s="27" t="s">
        <v>3700</v>
      </c>
      <c r="F5767" s="28">
        <v>36582</v>
      </c>
      <c r="G5767" s="29">
        <v>0.66666666666666663</v>
      </c>
      <c r="H5767" s="28">
        <v>36582</v>
      </c>
      <c r="I5767" s="29">
        <v>0.77777777777777779</v>
      </c>
      <c r="J5767" s="27"/>
      <c r="K5767" s="27">
        <v>1.3</v>
      </c>
      <c r="L5767" s="27">
        <v>2</v>
      </c>
      <c r="M5767" s="27">
        <v>3.3</v>
      </c>
      <c r="N5767" s="27" t="s">
        <v>2211</v>
      </c>
      <c r="O5767" s="30">
        <v>201900564</v>
      </c>
      <c r="P5767" s="22"/>
      <c r="Q5767" s="22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9"/>
    </row>
    <row r="5768" spans="1:29" x14ac:dyDescent="0.25">
      <c r="A5768" s="27">
        <v>2000</v>
      </c>
      <c r="B5768" s="27" t="s">
        <v>2162</v>
      </c>
      <c r="C5768" s="27" t="s">
        <v>676</v>
      </c>
      <c r="D5768" s="27" t="s">
        <v>682</v>
      </c>
      <c r="E5768" s="27" t="s">
        <v>841</v>
      </c>
      <c r="F5768" s="28">
        <v>36602</v>
      </c>
      <c r="G5768" s="29">
        <v>0.61041666666666672</v>
      </c>
      <c r="H5768" s="28">
        <v>36602</v>
      </c>
      <c r="I5768" s="29">
        <v>0.89513888888888893</v>
      </c>
      <c r="J5768" s="27"/>
      <c r="K5768" s="27">
        <v>0.5</v>
      </c>
      <c r="L5768" s="27">
        <v>47.5</v>
      </c>
      <c r="M5768" s="27">
        <v>48</v>
      </c>
      <c r="N5768" s="27" t="s">
        <v>2163</v>
      </c>
      <c r="O5768" s="30">
        <v>201705072</v>
      </c>
      <c r="P5768" s="22"/>
      <c r="Q5768" s="22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9"/>
    </row>
    <row r="5769" spans="1:29" x14ac:dyDescent="0.25">
      <c r="A5769" s="27">
        <v>2000</v>
      </c>
      <c r="B5769" s="27" t="s">
        <v>3320</v>
      </c>
      <c r="C5769" s="27" t="s">
        <v>2231</v>
      </c>
      <c r="D5769" s="27" t="s">
        <v>2799</v>
      </c>
      <c r="E5769" s="27" t="s">
        <v>2840</v>
      </c>
      <c r="F5769" s="28">
        <v>36602</v>
      </c>
      <c r="G5769" s="29">
        <v>0.65625</v>
      </c>
      <c r="H5769" s="28">
        <v>36602</v>
      </c>
      <c r="I5769" s="29">
        <v>0.70833333333333337</v>
      </c>
      <c r="J5769" s="27"/>
      <c r="K5769" s="27">
        <v>0.6</v>
      </c>
      <c r="L5769" s="27">
        <v>0.1</v>
      </c>
      <c r="M5769" s="27">
        <v>0.7</v>
      </c>
      <c r="N5769" s="27" t="s">
        <v>2173</v>
      </c>
      <c r="O5769" s="30">
        <v>201800165</v>
      </c>
      <c r="P5769" s="22"/>
      <c r="Q5769" s="22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9"/>
    </row>
    <row r="5770" spans="1:29" x14ac:dyDescent="0.25">
      <c r="A5770" s="27">
        <v>2000</v>
      </c>
      <c r="B5770" s="27" t="s">
        <v>3499</v>
      </c>
      <c r="C5770" s="27" t="s">
        <v>2231</v>
      </c>
      <c r="D5770" s="27" t="s">
        <v>2809</v>
      </c>
      <c r="E5770" s="27" t="s">
        <v>2984</v>
      </c>
      <c r="F5770" s="28">
        <v>36603</v>
      </c>
      <c r="G5770" s="29">
        <v>0.26041666666666669</v>
      </c>
      <c r="H5770" s="28">
        <v>36603</v>
      </c>
      <c r="I5770" s="29">
        <v>0.30208333333333331</v>
      </c>
      <c r="J5770" s="27"/>
      <c r="K5770" s="27">
        <v>0.6</v>
      </c>
      <c r="L5770" s="27">
        <v>0</v>
      </c>
      <c r="M5770" s="27">
        <v>0.6</v>
      </c>
      <c r="N5770" s="27" t="s">
        <v>2472</v>
      </c>
      <c r="O5770" s="30">
        <v>201804904</v>
      </c>
      <c r="P5770" s="22"/>
      <c r="Q5770" s="22"/>
      <c r="R5770" s="16"/>
      <c r="S5770" s="16"/>
      <c r="T5770" s="16"/>
      <c r="U5770" s="16"/>
      <c r="V5770" s="16"/>
      <c r="W5770" s="16"/>
      <c r="X5770" s="16"/>
      <c r="Y5770" s="16"/>
      <c r="Z5770" s="16"/>
      <c r="AA5770" s="16"/>
      <c r="AB5770" s="16"/>
      <c r="AC5770" s="19"/>
    </row>
    <row r="5771" spans="1:29" x14ac:dyDescent="0.25">
      <c r="A5771" s="27">
        <v>2000</v>
      </c>
      <c r="B5771" s="27" t="s">
        <v>5789</v>
      </c>
      <c r="C5771" s="27" t="s">
        <v>674</v>
      </c>
      <c r="D5771" s="27" t="s">
        <v>687</v>
      </c>
      <c r="E5771" s="27" t="s">
        <v>772</v>
      </c>
      <c r="F5771" s="28">
        <v>36603</v>
      </c>
      <c r="G5771" s="29">
        <v>0.66666666666666663</v>
      </c>
      <c r="H5771" s="28">
        <v>36603</v>
      </c>
      <c r="I5771" s="29">
        <v>0.73958333333333337</v>
      </c>
      <c r="J5771" s="27"/>
      <c r="K5771" s="27">
        <v>800</v>
      </c>
      <c r="L5771" s="27">
        <v>80</v>
      </c>
      <c r="M5771" s="27">
        <v>880</v>
      </c>
      <c r="N5771" s="27" t="s">
        <v>2173</v>
      </c>
      <c r="O5771" s="30">
        <v>202007911</v>
      </c>
      <c r="P5771" s="22"/>
      <c r="Q5771" s="22"/>
      <c r="R5771" s="16"/>
      <c r="S5771" s="16"/>
      <c r="T5771" s="16"/>
      <c r="U5771" s="16"/>
      <c r="V5771" s="16"/>
      <c r="W5771" s="16"/>
      <c r="X5771" s="16"/>
      <c r="Y5771" s="16"/>
      <c r="Z5771" s="16"/>
      <c r="AA5771" s="16"/>
      <c r="AB5771" s="16"/>
      <c r="AC5771" s="19"/>
    </row>
    <row r="5772" spans="1:29" x14ac:dyDescent="0.25">
      <c r="A5772" s="27">
        <v>2000</v>
      </c>
      <c r="B5772" s="27" t="s">
        <v>2210</v>
      </c>
      <c r="C5772" s="27" t="s">
        <v>676</v>
      </c>
      <c r="D5772" s="27" t="s">
        <v>682</v>
      </c>
      <c r="E5772" s="27" t="s">
        <v>683</v>
      </c>
      <c r="F5772" s="28">
        <v>36603</v>
      </c>
      <c r="G5772" s="29">
        <v>0.79791666666666661</v>
      </c>
      <c r="H5772" s="28">
        <v>36603</v>
      </c>
      <c r="I5772" s="29">
        <v>0.88888888888888884</v>
      </c>
      <c r="J5772" s="27"/>
      <c r="K5772" s="27">
        <v>20</v>
      </c>
      <c r="L5772" s="27">
        <v>0</v>
      </c>
      <c r="M5772" s="27">
        <v>20</v>
      </c>
      <c r="N5772" s="27" t="s">
        <v>2211</v>
      </c>
      <c r="O5772" s="30">
        <v>201907872</v>
      </c>
      <c r="P5772" s="22"/>
      <c r="Q5772" s="22"/>
      <c r="R5772" s="16"/>
      <c r="S5772" s="16"/>
      <c r="T5772" s="16"/>
      <c r="U5772" s="16"/>
      <c r="V5772" s="16"/>
      <c r="W5772" s="16"/>
      <c r="X5772" s="16"/>
      <c r="Y5772" s="16"/>
      <c r="Z5772" s="16"/>
      <c r="AA5772" s="16"/>
      <c r="AB5772" s="16"/>
      <c r="AC5772" s="19"/>
    </row>
    <row r="5773" spans="1:29" x14ac:dyDescent="0.25">
      <c r="A5773" s="27">
        <v>2000</v>
      </c>
      <c r="B5773" s="27" t="s">
        <v>2164</v>
      </c>
      <c r="C5773" s="27" t="s">
        <v>676</v>
      </c>
      <c r="D5773" s="27" t="s">
        <v>682</v>
      </c>
      <c r="E5773" s="27" t="s">
        <v>705</v>
      </c>
      <c r="F5773" s="28">
        <v>36605</v>
      </c>
      <c r="G5773" s="29">
        <v>0.38680555555555557</v>
      </c>
      <c r="H5773" s="28">
        <v>36605</v>
      </c>
      <c r="I5773" s="29">
        <v>0.77013888888888893</v>
      </c>
      <c r="J5773" s="27"/>
      <c r="K5773" s="27">
        <v>33</v>
      </c>
      <c r="L5773" s="27">
        <v>0</v>
      </c>
      <c r="M5773" s="27">
        <v>33</v>
      </c>
      <c r="N5773" s="27" t="s">
        <v>2163</v>
      </c>
      <c r="O5773" s="30">
        <v>201800301</v>
      </c>
      <c r="P5773" s="22"/>
      <c r="Q5773" s="22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9"/>
    </row>
    <row r="5774" spans="1:29" x14ac:dyDescent="0.25">
      <c r="A5774" s="27">
        <v>2000</v>
      </c>
      <c r="B5774" s="27" t="s">
        <v>2212</v>
      </c>
      <c r="C5774" s="27" t="s">
        <v>676</v>
      </c>
      <c r="D5774" s="27" t="s">
        <v>699</v>
      </c>
      <c r="E5774" s="27" t="s">
        <v>864</v>
      </c>
      <c r="F5774" s="28">
        <v>36605</v>
      </c>
      <c r="G5774" s="29">
        <v>0.48125000000000001</v>
      </c>
      <c r="H5774" s="28">
        <v>36605</v>
      </c>
      <c r="I5774" s="29">
        <v>0.86458333333333337</v>
      </c>
      <c r="J5774" s="27"/>
      <c r="K5774" s="27">
        <v>46</v>
      </c>
      <c r="L5774" s="27">
        <v>0</v>
      </c>
      <c r="M5774" s="27">
        <v>46</v>
      </c>
      <c r="N5774" s="27" t="s">
        <v>2211</v>
      </c>
      <c r="O5774" s="30">
        <v>201806175</v>
      </c>
      <c r="P5774" s="22"/>
      <c r="Q5774" s="22"/>
      <c r="R5774" s="16"/>
      <c r="S5774" s="16"/>
      <c r="T5774" s="16"/>
      <c r="U5774" s="16"/>
      <c r="V5774" s="16"/>
      <c r="W5774" s="16"/>
      <c r="X5774" s="16"/>
      <c r="Y5774" s="16"/>
      <c r="Z5774" s="16"/>
      <c r="AA5774" s="16"/>
      <c r="AB5774" s="16"/>
      <c r="AC5774" s="19"/>
    </row>
    <row r="5775" spans="1:29" x14ac:dyDescent="0.25">
      <c r="A5775" s="27">
        <v>2000</v>
      </c>
      <c r="B5775" s="27" t="s">
        <v>3500</v>
      </c>
      <c r="C5775" s="27" t="s">
        <v>2231</v>
      </c>
      <c r="D5775" s="27" t="s">
        <v>2809</v>
      </c>
      <c r="E5775" s="27" t="s">
        <v>2919</v>
      </c>
      <c r="F5775" s="28">
        <v>36605</v>
      </c>
      <c r="G5775" s="29">
        <v>0.84722222222222221</v>
      </c>
      <c r="H5775" s="28">
        <v>36606</v>
      </c>
      <c r="I5775" s="29">
        <v>0.21875</v>
      </c>
      <c r="J5775" s="27"/>
      <c r="K5775" s="27">
        <v>3.5</v>
      </c>
      <c r="L5775" s="27">
        <v>24.5</v>
      </c>
      <c r="M5775" s="27">
        <v>28</v>
      </c>
      <c r="N5775" s="27" t="s">
        <v>2472</v>
      </c>
      <c r="O5775" s="30">
        <v>202103629</v>
      </c>
      <c r="P5775" s="22"/>
      <c r="Q5775" s="22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9"/>
    </row>
    <row r="5776" spans="1:29" x14ac:dyDescent="0.25">
      <c r="A5776" s="27">
        <v>2000</v>
      </c>
      <c r="B5776" s="27" t="s">
        <v>5802</v>
      </c>
      <c r="C5776" s="27" t="s">
        <v>674</v>
      </c>
      <c r="D5776" s="27" t="s">
        <v>675</v>
      </c>
      <c r="E5776" s="27" t="s">
        <v>750</v>
      </c>
      <c r="F5776" s="28">
        <v>36613</v>
      </c>
      <c r="G5776" s="29">
        <v>0.58263888888888882</v>
      </c>
      <c r="H5776" s="28">
        <v>36613</v>
      </c>
      <c r="I5776" s="29">
        <v>0.66666666666666663</v>
      </c>
      <c r="J5776" s="27"/>
      <c r="K5776" s="27">
        <v>1</v>
      </c>
      <c r="L5776" s="27">
        <v>0</v>
      </c>
      <c r="M5776" s="27">
        <v>1</v>
      </c>
      <c r="N5776" s="27" t="s">
        <v>2211</v>
      </c>
      <c r="O5776" s="30">
        <v>202008581</v>
      </c>
      <c r="P5776" s="22"/>
      <c r="Q5776" s="22"/>
      <c r="R5776" s="16"/>
      <c r="S5776" s="16"/>
      <c r="T5776" s="16"/>
      <c r="U5776" s="16"/>
      <c r="V5776" s="16"/>
      <c r="W5776" s="16"/>
      <c r="X5776" s="16"/>
      <c r="Y5776" s="16"/>
      <c r="Z5776" s="16"/>
      <c r="AA5776" s="16"/>
      <c r="AB5776" s="16"/>
      <c r="AC5776" s="19"/>
    </row>
    <row r="5777" spans="1:29" x14ac:dyDescent="0.25">
      <c r="A5777" s="27">
        <v>2000</v>
      </c>
      <c r="B5777" s="27" t="s">
        <v>3501</v>
      </c>
      <c r="C5777" s="27" t="s">
        <v>2231</v>
      </c>
      <c r="D5777" s="27" t="s">
        <v>2885</v>
      </c>
      <c r="E5777" s="27" t="s">
        <v>2955</v>
      </c>
      <c r="F5777" s="28">
        <v>36642</v>
      </c>
      <c r="G5777" s="29">
        <v>0.76041666666666663</v>
      </c>
      <c r="H5777" s="28">
        <v>36642</v>
      </c>
      <c r="I5777" s="29">
        <v>0.88888888888888884</v>
      </c>
      <c r="J5777" s="27"/>
      <c r="K5777" s="27">
        <v>0</v>
      </c>
      <c r="L5777" s="27">
        <v>2</v>
      </c>
      <c r="M5777" s="27">
        <v>2</v>
      </c>
      <c r="N5777" s="27" t="s">
        <v>2472</v>
      </c>
      <c r="O5777" s="30">
        <v>202003484</v>
      </c>
      <c r="P5777" s="22"/>
      <c r="Q5777" s="22"/>
      <c r="R5777" s="16"/>
      <c r="S5777" s="16"/>
      <c r="T5777" s="16"/>
      <c r="U5777" s="16"/>
      <c r="V5777" s="16"/>
      <c r="W5777" s="16"/>
      <c r="X5777" s="16"/>
      <c r="Y5777" s="16"/>
      <c r="Z5777" s="16"/>
      <c r="AA5777" s="16"/>
      <c r="AB5777" s="16"/>
      <c r="AC5777" s="19"/>
    </row>
    <row r="5778" spans="1:29" x14ac:dyDescent="0.25">
      <c r="A5778" s="27">
        <v>2000</v>
      </c>
      <c r="B5778" s="27" t="s">
        <v>3321</v>
      </c>
      <c r="C5778" s="27" t="s">
        <v>2231</v>
      </c>
      <c r="D5778" s="27" t="s">
        <v>2790</v>
      </c>
      <c r="E5778" s="27" t="s">
        <v>678</v>
      </c>
      <c r="F5778" s="28">
        <v>36679</v>
      </c>
      <c r="G5778" s="29">
        <v>0.58333333333333337</v>
      </c>
      <c r="H5778" s="28">
        <v>36679</v>
      </c>
      <c r="I5778" s="29">
        <v>0.75</v>
      </c>
      <c r="J5778" s="27"/>
      <c r="K5778" s="27">
        <v>6.5</v>
      </c>
      <c r="L5778" s="27">
        <v>0</v>
      </c>
      <c r="M5778" s="27">
        <v>6.5</v>
      </c>
      <c r="N5778" s="27" t="s">
        <v>2173</v>
      </c>
      <c r="O5778" s="30">
        <v>201907483</v>
      </c>
      <c r="P5778" s="22"/>
      <c r="Q5778" s="22"/>
      <c r="R5778" s="16"/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9"/>
    </row>
    <row r="5779" spans="1:29" x14ac:dyDescent="0.25">
      <c r="A5779" s="27">
        <v>2000</v>
      </c>
      <c r="B5779" s="27" t="s">
        <v>3814</v>
      </c>
      <c r="C5779" s="27" t="s">
        <v>3569</v>
      </c>
      <c r="D5779" s="27" t="s">
        <v>3693</v>
      </c>
      <c r="E5779" s="27" t="s">
        <v>3800</v>
      </c>
      <c r="F5779" s="28">
        <v>36679</v>
      </c>
      <c r="G5779" s="29">
        <v>0.875</v>
      </c>
      <c r="H5779" s="28">
        <v>36679</v>
      </c>
      <c r="I5779" s="29">
        <v>0.94791666666666663</v>
      </c>
      <c r="J5779" s="27"/>
      <c r="K5779" s="27">
        <v>7.0000000000000001E-3</v>
      </c>
      <c r="L5779" s="27">
        <v>0</v>
      </c>
      <c r="M5779" s="27">
        <v>7.0000000000000001E-3</v>
      </c>
      <c r="N5779" s="27" t="s">
        <v>2211</v>
      </c>
      <c r="O5779" s="30">
        <v>202000145</v>
      </c>
      <c r="P5779" s="22"/>
      <c r="Q5779" s="22"/>
      <c r="R5779" s="16"/>
      <c r="S5779" s="16"/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9"/>
    </row>
    <row r="5780" spans="1:29" x14ac:dyDescent="0.25">
      <c r="A5780" s="27">
        <v>2000</v>
      </c>
      <c r="B5780" s="27" t="s">
        <v>3322</v>
      </c>
      <c r="C5780" s="27" t="s">
        <v>2231</v>
      </c>
      <c r="D5780" s="27" t="s">
        <v>2850</v>
      </c>
      <c r="E5780" s="27" t="s">
        <v>2851</v>
      </c>
      <c r="F5780" s="28">
        <v>36688</v>
      </c>
      <c r="G5780" s="29">
        <v>4.1666666666666664E-2</v>
      </c>
      <c r="H5780" s="28">
        <v>36688</v>
      </c>
      <c r="I5780" s="29">
        <v>7.6388888888888895E-2</v>
      </c>
      <c r="J5780" s="27"/>
      <c r="K5780" s="27">
        <v>5.0000000000000001E-4</v>
      </c>
      <c r="L5780" s="27">
        <v>0</v>
      </c>
      <c r="M5780" s="27">
        <v>5.0000000000000001E-4</v>
      </c>
      <c r="N5780" s="27" t="s">
        <v>2173</v>
      </c>
      <c r="O5780" s="30">
        <v>201905325</v>
      </c>
      <c r="P5780" s="22"/>
      <c r="Q5780" s="22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9"/>
    </row>
    <row r="5781" spans="1:29" x14ac:dyDescent="0.25">
      <c r="A5781" s="27">
        <v>2000</v>
      </c>
      <c r="B5781" s="27" t="s">
        <v>3323</v>
      </c>
      <c r="C5781" s="27" t="s">
        <v>2231</v>
      </c>
      <c r="D5781" s="27" t="s">
        <v>2850</v>
      </c>
      <c r="E5781" s="27" t="s">
        <v>2851</v>
      </c>
      <c r="F5781" s="28">
        <v>36689</v>
      </c>
      <c r="G5781" s="29">
        <v>6.5972222222222224E-2</v>
      </c>
      <c r="H5781" s="28">
        <v>36689</v>
      </c>
      <c r="I5781" s="29">
        <v>9.0277777777777776E-2</v>
      </c>
      <c r="J5781" s="27"/>
      <c r="K5781" s="27">
        <v>5.0000000000000001E-3</v>
      </c>
      <c r="L5781" s="27">
        <v>0</v>
      </c>
      <c r="M5781" s="27">
        <v>5.0000000000000001E-3</v>
      </c>
      <c r="N5781" s="27" t="s">
        <v>2173</v>
      </c>
      <c r="O5781" s="30">
        <v>202005146</v>
      </c>
      <c r="P5781" s="22"/>
      <c r="Q5781" s="22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9"/>
    </row>
    <row r="5782" spans="1:29" x14ac:dyDescent="0.25">
      <c r="A5782" s="27">
        <v>2000</v>
      </c>
      <c r="B5782" s="27" t="s">
        <v>2213</v>
      </c>
      <c r="C5782" s="27" t="s">
        <v>676</v>
      </c>
      <c r="D5782" s="27" t="s">
        <v>699</v>
      </c>
      <c r="E5782" s="27" t="s">
        <v>699</v>
      </c>
      <c r="F5782" s="28">
        <v>36690</v>
      </c>
      <c r="G5782" s="29">
        <v>0.375</v>
      </c>
      <c r="H5782" s="28">
        <v>36690</v>
      </c>
      <c r="I5782" s="29">
        <v>0.47569444444444442</v>
      </c>
      <c r="J5782" s="27"/>
      <c r="K5782" s="27">
        <v>0.5</v>
      </c>
      <c r="L5782" s="27">
        <v>0</v>
      </c>
      <c r="M5782" s="27">
        <v>0.5</v>
      </c>
      <c r="N5782" s="27" t="s">
        <v>2211</v>
      </c>
      <c r="O5782" s="30">
        <v>201908047</v>
      </c>
      <c r="P5782" s="22"/>
      <c r="Q5782" s="22"/>
      <c r="R5782" s="16"/>
      <c r="S5782" s="16"/>
      <c r="T5782" s="16"/>
      <c r="U5782" s="16"/>
      <c r="V5782" s="16"/>
      <c r="W5782" s="16"/>
      <c r="X5782" s="16"/>
      <c r="Y5782" s="16"/>
      <c r="Z5782" s="16"/>
      <c r="AA5782" s="16"/>
      <c r="AB5782" s="16"/>
      <c r="AC5782" s="19"/>
    </row>
    <row r="5783" spans="1:29" x14ac:dyDescent="0.25">
      <c r="A5783" s="27">
        <v>2000</v>
      </c>
      <c r="B5783" s="27" t="s">
        <v>3324</v>
      </c>
      <c r="C5783" s="27" t="s">
        <v>2231</v>
      </c>
      <c r="D5783" s="27" t="s">
        <v>2850</v>
      </c>
      <c r="E5783" s="27" t="s">
        <v>2851</v>
      </c>
      <c r="F5783" s="28">
        <v>36690</v>
      </c>
      <c r="G5783" s="29">
        <v>0.49305555555555558</v>
      </c>
      <c r="H5783" s="28">
        <v>36690</v>
      </c>
      <c r="I5783" s="29">
        <v>0.59375</v>
      </c>
      <c r="J5783" s="27"/>
      <c r="K5783" s="27">
        <v>0.2</v>
      </c>
      <c r="L5783" s="27">
        <v>0</v>
      </c>
      <c r="M5783" s="27">
        <v>0.2</v>
      </c>
      <c r="N5783" s="27" t="s">
        <v>2173</v>
      </c>
      <c r="O5783" s="30">
        <v>201104122</v>
      </c>
      <c r="P5783" s="22"/>
      <c r="Q5783" s="22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9"/>
    </row>
    <row r="5784" spans="1:29" x14ac:dyDescent="0.25">
      <c r="A5784" s="27">
        <v>2000</v>
      </c>
      <c r="B5784" s="27" t="s">
        <v>3327</v>
      </c>
      <c r="C5784" s="27" t="s">
        <v>2231</v>
      </c>
      <c r="D5784" s="27" t="s">
        <v>2850</v>
      </c>
      <c r="E5784" s="27" t="s">
        <v>2851</v>
      </c>
      <c r="F5784" s="28">
        <v>36691</v>
      </c>
      <c r="G5784" s="29">
        <v>7.2916666666666671E-2</v>
      </c>
      <c r="H5784" s="28">
        <v>36691</v>
      </c>
      <c r="I5784" s="29">
        <v>0.1111111111111111</v>
      </c>
      <c r="J5784" s="27"/>
      <c r="K5784" s="27">
        <v>6.0000000000000001E-3</v>
      </c>
      <c r="L5784" s="27">
        <v>0</v>
      </c>
      <c r="M5784" s="27">
        <v>6.0000000000000001E-3</v>
      </c>
      <c r="N5784" s="27" t="s">
        <v>2173</v>
      </c>
      <c r="O5784" s="30">
        <v>202102717</v>
      </c>
      <c r="P5784" s="22"/>
      <c r="Q5784" s="22"/>
      <c r="R5784" s="16"/>
      <c r="S5784" s="16"/>
      <c r="T5784" s="16"/>
      <c r="U5784" s="16"/>
      <c r="V5784" s="16"/>
      <c r="W5784" s="16"/>
      <c r="X5784" s="16"/>
      <c r="Y5784" s="16"/>
      <c r="Z5784" s="16"/>
      <c r="AA5784" s="16"/>
      <c r="AB5784" s="16"/>
      <c r="AC5784" s="19"/>
    </row>
    <row r="5785" spans="1:29" x14ac:dyDescent="0.25">
      <c r="A5785" s="27">
        <v>2000</v>
      </c>
      <c r="B5785" s="27" t="s">
        <v>3326</v>
      </c>
      <c r="C5785" s="27" t="s">
        <v>2231</v>
      </c>
      <c r="D5785" s="27" t="s">
        <v>2850</v>
      </c>
      <c r="E5785" s="27" t="s">
        <v>2851</v>
      </c>
      <c r="F5785" s="28">
        <v>36691</v>
      </c>
      <c r="G5785" s="29">
        <v>0.59444444444444444</v>
      </c>
      <c r="H5785" s="28">
        <v>36691</v>
      </c>
      <c r="I5785" s="29">
        <v>0.74652777777777779</v>
      </c>
      <c r="J5785" s="27"/>
      <c r="K5785" s="27">
        <v>5.25</v>
      </c>
      <c r="L5785" s="27">
        <v>0</v>
      </c>
      <c r="M5785" s="27">
        <v>5.25</v>
      </c>
      <c r="N5785" s="27" t="s">
        <v>2173</v>
      </c>
      <c r="O5785" s="30">
        <v>202004395</v>
      </c>
      <c r="P5785" s="22"/>
      <c r="Q5785" s="22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9"/>
    </row>
    <row r="5786" spans="1:29" x14ac:dyDescent="0.25">
      <c r="A5786" s="27">
        <v>2000</v>
      </c>
      <c r="B5786" s="27" t="s">
        <v>3325</v>
      </c>
      <c r="C5786" s="27" t="s">
        <v>2231</v>
      </c>
      <c r="D5786" s="27" t="s">
        <v>2809</v>
      </c>
      <c r="E5786" s="27" t="s">
        <v>2984</v>
      </c>
      <c r="F5786" s="28">
        <v>36691</v>
      </c>
      <c r="G5786" s="29">
        <v>0.69236111111111109</v>
      </c>
      <c r="H5786" s="28">
        <v>36691</v>
      </c>
      <c r="I5786" s="29">
        <v>0.86805555555555547</v>
      </c>
      <c r="J5786" s="27"/>
      <c r="K5786" s="27">
        <v>0.3</v>
      </c>
      <c r="L5786" s="27">
        <v>0</v>
      </c>
      <c r="M5786" s="27">
        <v>0.3</v>
      </c>
      <c r="N5786" s="27" t="s">
        <v>2173</v>
      </c>
      <c r="O5786" s="30">
        <v>202109486</v>
      </c>
      <c r="P5786" s="22"/>
      <c r="Q5786" s="22"/>
      <c r="R5786" s="16"/>
      <c r="S5786" s="16"/>
      <c r="T5786" s="16"/>
      <c r="U5786" s="16"/>
      <c r="V5786" s="16"/>
      <c r="W5786" s="16"/>
      <c r="X5786" s="16"/>
      <c r="Y5786" s="16"/>
      <c r="Z5786" s="16"/>
      <c r="AA5786" s="16"/>
      <c r="AB5786" s="16"/>
      <c r="AC5786" s="19"/>
    </row>
    <row r="5787" spans="1:29" x14ac:dyDescent="0.25">
      <c r="A5787" s="27">
        <v>2000</v>
      </c>
      <c r="B5787" s="27" t="s">
        <v>3328</v>
      </c>
      <c r="C5787" s="27" t="s">
        <v>2231</v>
      </c>
      <c r="D5787" s="27" t="s">
        <v>2792</v>
      </c>
      <c r="E5787" s="27" t="s">
        <v>2916</v>
      </c>
      <c r="F5787" s="28">
        <v>36693</v>
      </c>
      <c r="G5787" s="29">
        <v>0.63472222222222219</v>
      </c>
      <c r="H5787" s="28">
        <v>36693</v>
      </c>
      <c r="I5787" s="29">
        <v>0.6875</v>
      </c>
      <c r="J5787" s="27"/>
      <c r="K5787" s="27">
        <v>0.1</v>
      </c>
      <c r="L5787" s="27">
        <v>0.12</v>
      </c>
      <c r="M5787" s="27">
        <v>0.22</v>
      </c>
      <c r="N5787" s="27" t="s">
        <v>2173</v>
      </c>
      <c r="O5787" s="30">
        <v>201303517</v>
      </c>
      <c r="P5787" s="22"/>
      <c r="Q5787" s="22"/>
      <c r="R5787" s="16"/>
      <c r="S5787" s="16"/>
      <c r="T5787" s="16"/>
      <c r="U5787" s="16"/>
      <c r="V5787" s="16"/>
      <c r="W5787" s="16"/>
      <c r="X5787" s="16"/>
      <c r="Y5787" s="16"/>
      <c r="Z5787" s="16"/>
      <c r="AA5787" s="16"/>
      <c r="AB5787" s="16"/>
      <c r="AC5787" s="19"/>
    </row>
    <row r="5788" spans="1:29" x14ac:dyDescent="0.25">
      <c r="A5788" s="27">
        <v>2000</v>
      </c>
      <c r="B5788" s="27" t="s">
        <v>3329</v>
      </c>
      <c r="C5788" s="27" t="s">
        <v>2231</v>
      </c>
      <c r="D5788" s="27" t="s">
        <v>2809</v>
      </c>
      <c r="E5788" s="27" t="s">
        <v>3157</v>
      </c>
      <c r="F5788" s="28">
        <v>36693</v>
      </c>
      <c r="G5788" s="29">
        <v>0.64930555555555558</v>
      </c>
      <c r="H5788" s="28">
        <v>36694</v>
      </c>
      <c r="I5788" s="29">
        <v>0.125</v>
      </c>
      <c r="J5788" s="27"/>
      <c r="K5788" s="27">
        <v>14</v>
      </c>
      <c r="L5788" s="27">
        <v>1</v>
      </c>
      <c r="M5788" s="27">
        <v>15</v>
      </c>
      <c r="N5788" s="27" t="s">
        <v>2173</v>
      </c>
      <c r="O5788" s="30">
        <v>201806846</v>
      </c>
      <c r="P5788" s="22"/>
      <c r="Q5788" s="22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9"/>
    </row>
    <row r="5789" spans="1:29" x14ac:dyDescent="0.25">
      <c r="A5789" s="27">
        <v>2000</v>
      </c>
      <c r="B5789" s="27" t="s">
        <v>3507</v>
      </c>
      <c r="C5789" s="27" t="s">
        <v>2231</v>
      </c>
      <c r="D5789" s="27" t="s">
        <v>2799</v>
      </c>
      <c r="E5789" s="27" t="s">
        <v>2799</v>
      </c>
      <c r="F5789" s="28">
        <v>36693</v>
      </c>
      <c r="G5789" s="29">
        <v>0.72222222222222221</v>
      </c>
      <c r="H5789" s="28">
        <v>36693</v>
      </c>
      <c r="I5789" s="29">
        <v>0.79166666666666663</v>
      </c>
      <c r="J5789" s="27"/>
      <c r="K5789" s="27">
        <v>2.5000000000000001E-2</v>
      </c>
      <c r="L5789" s="27">
        <v>0</v>
      </c>
      <c r="M5789" s="27">
        <v>2.5000000000000001E-2</v>
      </c>
      <c r="N5789" s="27" t="s">
        <v>2211</v>
      </c>
      <c r="O5789" s="30">
        <v>201806321</v>
      </c>
      <c r="P5789" s="22"/>
      <c r="Q5789" s="22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9"/>
    </row>
    <row r="5790" spans="1:29" x14ac:dyDescent="0.25">
      <c r="A5790" s="27">
        <v>2000</v>
      </c>
      <c r="B5790" s="27" t="s">
        <v>2222</v>
      </c>
      <c r="C5790" s="27" t="s">
        <v>676</v>
      </c>
      <c r="D5790" s="27" t="s">
        <v>699</v>
      </c>
      <c r="E5790" s="27" t="s">
        <v>744</v>
      </c>
      <c r="F5790" s="28">
        <v>36694</v>
      </c>
      <c r="G5790" s="29">
        <v>0.59652777777777777</v>
      </c>
      <c r="H5790" s="28">
        <v>36694</v>
      </c>
      <c r="I5790" s="29">
        <v>0.65625</v>
      </c>
      <c r="J5790" s="27"/>
      <c r="K5790" s="27">
        <v>0.5</v>
      </c>
      <c r="L5790" s="27">
        <v>0.5</v>
      </c>
      <c r="M5790" s="27">
        <v>1</v>
      </c>
      <c r="N5790" s="27" t="s">
        <v>2211</v>
      </c>
      <c r="O5790" s="30">
        <v>201905727</v>
      </c>
      <c r="P5790" s="22"/>
      <c r="Q5790" s="22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9"/>
    </row>
    <row r="5791" spans="1:29" x14ac:dyDescent="0.25">
      <c r="A5791" s="27">
        <v>2000</v>
      </c>
      <c r="B5791" s="27" t="s">
        <v>3526</v>
      </c>
      <c r="C5791" s="27" t="s">
        <v>2231</v>
      </c>
      <c r="D5791" s="27" t="s">
        <v>2792</v>
      </c>
      <c r="E5791" s="27" t="s">
        <v>801</v>
      </c>
      <c r="F5791" s="28">
        <v>36694</v>
      </c>
      <c r="G5791" s="29">
        <v>0.63750000000000007</v>
      </c>
      <c r="H5791" s="28">
        <v>36694</v>
      </c>
      <c r="I5791" s="29">
        <v>0.77430555555555547</v>
      </c>
      <c r="J5791" s="27"/>
      <c r="K5791" s="27">
        <v>0.15</v>
      </c>
      <c r="L5791" s="27">
        <v>0.1</v>
      </c>
      <c r="M5791" s="27">
        <v>0.25</v>
      </c>
      <c r="N5791" s="27" t="s">
        <v>2211</v>
      </c>
      <c r="O5791" s="30">
        <v>201905443</v>
      </c>
      <c r="P5791" s="22"/>
      <c r="Q5791" s="22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9"/>
    </row>
    <row r="5792" spans="1:29" x14ac:dyDescent="0.25">
      <c r="A5792" s="27">
        <v>2000</v>
      </c>
      <c r="B5792" s="27" t="s">
        <v>2190</v>
      </c>
      <c r="C5792" s="27" t="s">
        <v>676</v>
      </c>
      <c r="D5792" s="27" t="s">
        <v>680</v>
      </c>
      <c r="E5792" s="27" t="s">
        <v>2191</v>
      </c>
      <c r="F5792" s="28">
        <v>36694</v>
      </c>
      <c r="G5792" s="29">
        <v>0.7270833333333333</v>
      </c>
      <c r="H5792" s="28">
        <v>36694</v>
      </c>
      <c r="I5792" s="29">
        <v>0.77430555555555547</v>
      </c>
      <c r="J5792" s="27"/>
      <c r="K5792" s="27">
        <v>0.5</v>
      </c>
      <c r="L5792" s="27">
        <v>0.5</v>
      </c>
      <c r="M5792" s="27">
        <v>1</v>
      </c>
      <c r="N5792" s="27" t="s">
        <v>2173</v>
      </c>
      <c r="O5792" s="30">
        <v>201907783</v>
      </c>
      <c r="P5792" s="22"/>
      <c r="Q5792" s="22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9"/>
    </row>
    <row r="5793" spans="1:29" x14ac:dyDescent="0.25">
      <c r="A5793" s="27">
        <v>2000</v>
      </c>
      <c r="B5793" s="27" t="s">
        <v>3452</v>
      </c>
      <c r="C5793" s="27" t="s">
        <v>2231</v>
      </c>
      <c r="D5793" s="27" t="s">
        <v>2790</v>
      </c>
      <c r="E5793" s="27" t="s">
        <v>2814</v>
      </c>
      <c r="F5793" s="28">
        <v>36695</v>
      </c>
      <c r="G5793" s="29">
        <v>0.28472222222222221</v>
      </c>
      <c r="H5793" s="28">
        <v>36695</v>
      </c>
      <c r="I5793" s="29">
        <v>0.3888888888888889</v>
      </c>
      <c r="J5793" s="27"/>
      <c r="K5793" s="27">
        <v>1.8</v>
      </c>
      <c r="L5793" s="27">
        <v>0.2</v>
      </c>
      <c r="M5793" s="27">
        <v>2</v>
      </c>
      <c r="N5793" s="27" t="s">
        <v>2173</v>
      </c>
      <c r="O5793" s="30">
        <v>201907693</v>
      </c>
      <c r="P5793" s="22"/>
      <c r="Q5793" s="22"/>
      <c r="R5793" s="16"/>
      <c r="S5793" s="16"/>
      <c r="T5793" s="16"/>
      <c r="U5793" s="16"/>
      <c r="V5793" s="16"/>
      <c r="W5793" s="16"/>
      <c r="X5793" s="16"/>
      <c r="Y5793" s="16"/>
      <c r="Z5793" s="16"/>
      <c r="AA5793" s="16"/>
      <c r="AB5793" s="16"/>
      <c r="AC5793" s="19"/>
    </row>
    <row r="5794" spans="1:29" x14ac:dyDescent="0.25">
      <c r="A5794" s="27">
        <v>2000</v>
      </c>
      <c r="B5794" s="27" t="s">
        <v>3453</v>
      </c>
      <c r="C5794" s="27" t="s">
        <v>2231</v>
      </c>
      <c r="D5794" s="27" t="s">
        <v>2805</v>
      </c>
      <c r="E5794" s="27" t="s">
        <v>2858</v>
      </c>
      <c r="F5794" s="28">
        <v>36695</v>
      </c>
      <c r="G5794" s="29">
        <v>0.50694444444444442</v>
      </c>
      <c r="H5794" s="28">
        <v>36695</v>
      </c>
      <c r="I5794" s="29">
        <v>0.63124999999999998</v>
      </c>
      <c r="J5794" s="27"/>
      <c r="K5794" s="27">
        <v>0.15</v>
      </c>
      <c r="L5794" s="27">
        <v>0.06</v>
      </c>
      <c r="M5794" s="27">
        <v>0.21</v>
      </c>
      <c r="N5794" s="27" t="s">
        <v>2173</v>
      </c>
      <c r="O5794" s="30">
        <v>201905810</v>
      </c>
      <c r="P5794" s="22"/>
      <c r="Q5794" s="22"/>
      <c r="R5794" s="16"/>
      <c r="S5794" s="16"/>
      <c r="T5794" s="16"/>
      <c r="U5794" s="16"/>
      <c r="V5794" s="16"/>
      <c r="W5794" s="16"/>
      <c r="X5794" s="16"/>
      <c r="Y5794" s="16"/>
      <c r="Z5794" s="16"/>
      <c r="AA5794" s="16"/>
      <c r="AB5794" s="16"/>
      <c r="AC5794" s="19"/>
    </row>
    <row r="5795" spans="1:29" x14ac:dyDescent="0.25">
      <c r="A5795" s="27">
        <v>2000</v>
      </c>
      <c r="B5795" s="27" t="s">
        <v>3458</v>
      </c>
      <c r="C5795" s="27" t="s">
        <v>2231</v>
      </c>
      <c r="D5795" s="27" t="s">
        <v>2855</v>
      </c>
      <c r="E5795" s="27" t="s">
        <v>2855</v>
      </c>
      <c r="F5795" s="28">
        <v>36695</v>
      </c>
      <c r="G5795" s="29">
        <v>0.93958333333333333</v>
      </c>
      <c r="H5795" s="28">
        <v>36695</v>
      </c>
      <c r="I5795" s="29">
        <v>0.96875</v>
      </c>
      <c r="J5795" s="27"/>
      <c r="K5795" s="27">
        <v>0.19</v>
      </c>
      <c r="L5795" s="27">
        <v>0</v>
      </c>
      <c r="M5795" s="27">
        <v>0.19</v>
      </c>
      <c r="N5795" s="27" t="s">
        <v>2173</v>
      </c>
      <c r="O5795" s="30">
        <v>202110057</v>
      </c>
      <c r="P5795" s="22"/>
      <c r="Q5795" s="22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9"/>
    </row>
    <row r="5796" spans="1:29" x14ac:dyDescent="0.25">
      <c r="A5796" s="27">
        <v>2000</v>
      </c>
      <c r="B5796" s="27" t="s">
        <v>3498</v>
      </c>
      <c r="C5796" s="27" t="s">
        <v>2231</v>
      </c>
      <c r="D5796" s="27" t="s">
        <v>2790</v>
      </c>
      <c r="E5796" s="27" t="s">
        <v>2790</v>
      </c>
      <c r="F5796" s="28">
        <v>36697</v>
      </c>
      <c r="G5796" s="29">
        <v>0.56041666666666667</v>
      </c>
      <c r="H5796" s="28">
        <v>36697</v>
      </c>
      <c r="I5796" s="29">
        <v>0.66666666666666663</v>
      </c>
      <c r="J5796" s="27"/>
      <c r="K5796" s="27">
        <v>0.1</v>
      </c>
      <c r="L5796" s="27">
        <v>0</v>
      </c>
      <c r="M5796" s="27">
        <v>0.1</v>
      </c>
      <c r="N5796" s="27" t="s">
        <v>2173</v>
      </c>
      <c r="O5796" s="30">
        <v>202004499</v>
      </c>
      <c r="P5796" s="22"/>
      <c r="Q5796" s="22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9"/>
    </row>
    <row r="5797" spans="1:29" x14ac:dyDescent="0.25">
      <c r="A5797" s="27">
        <v>2000</v>
      </c>
      <c r="B5797" s="27" t="s">
        <v>3319</v>
      </c>
      <c r="C5797" s="27" t="s">
        <v>2231</v>
      </c>
      <c r="D5797" s="27" t="s">
        <v>3012</v>
      </c>
      <c r="E5797" s="27" t="s">
        <v>3012</v>
      </c>
      <c r="F5797" s="28">
        <v>36697</v>
      </c>
      <c r="G5797" s="29">
        <v>0.6694444444444444</v>
      </c>
      <c r="H5797" s="28">
        <v>36697</v>
      </c>
      <c r="I5797" s="29">
        <v>0.71875</v>
      </c>
      <c r="J5797" s="27"/>
      <c r="K5797" s="27">
        <v>5.0000000000000001E-3</v>
      </c>
      <c r="L5797" s="27">
        <v>5.0000000000000001E-3</v>
      </c>
      <c r="M5797" s="27">
        <v>0.01</v>
      </c>
      <c r="N5797" s="27" t="s">
        <v>2163</v>
      </c>
      <c r="O5797" s="30">
        <v>202004393</v>
      </c>
      <c r="P5797" s="22"/>
      <c r="Q5797" s="22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9"/>
    </row>
    <row r="5798" spans="1:29" x14ac:dyDescent="0.25">
      <c r="A5798" s="27">
        <v>2000</v>
      </c>
      <c r="B5798" s="27" t="s">
        <v>3497</v>
      </c>
      <c r="C5798" s="27" t="s">
        <v>2231</v>
      </c>
      <c r="D5798" s="27" t="s">
        <v>2850</v>
      </c>
      <c r="E5798" s="27" t="s">
        <v>2851</v>
      </c>
      <c r="F5798" s="28">
        <v>36699</v>
      </c>
      <c r="G5798" s="29">
        <v>4.3055555555555562E-2</v>
      </c>
      <c r="H5798" s="28">
        <v>36699</v>
      </c>
      <c r="I5798" s="29">
        <v>0.13194444444444445</v>
      </c>
      <c r="J5798" s="27"/>
      <c r="K5798" s="27">
        <v>0.18</v>
      </c>
      <c r="L5798" s="27">
        <v>0</v>
      </c>
      <c r="M5798" s="27">
        <v>0.18</v>
      </c>
      <c r="N5798" s="27" t="s">
        <v>2173</v>
      </c>
      <c r="O5798" s="30">
        <v>202103312</v>
      </c>
      <c r="P5798" s="22"/>
      <c r="Q5798" s="22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9"/>
    </row>
    <row r="5799" spans="1:29" x14ac:dyDescent="0.25">
      <c r="A5799" s="27">
        <v>2000</v>
      </c>
      <c r="B5799" s="27" t="s">
        <v>3496</v>
      </c>
      <c r="C5799" s="27" t="s">
        <v>2231</v>
      </c>
      <c r="D5799" s="27" t="s">
        <v>2837</v>
      </c>
      <c r="E5799" s="27" t="s">
        <v>2838</v>
      </c>
      <c r="F5799" s="28">
        <v>36699</v>
      </c>
      <c r="G5799" s="29">
        <v>0.47083333333333338</v>
      </c>
      <c r="H5799" s="28">
        <v>36699</v>
      </c>
      <c r="I5799" s="29">
        <v>0.59375</v>
      </c>
      <c r="J5799" s="27"/>
      <c r="K5799" s="27">
        <v>0.87</v>
      </c>
      <c r="L5799" s="27">
        <v>1.1499999999999999</v>
      </c>
      <c r="M5799" s="27">
        <v>2.02</v>
      </c>
      <c r="N5799" s="27" t="s">
        <v>2173</v>
      </c>
      <c r="O5799" s="30">
        <v>201907347</v>
      </c>
      <c r="P5799" s="22"/>
      <c r="Q5799" s="22"/>
      <c r="R5799" s="16"/>
      <c r="S5799" s="16"/>
      <c r="T5799" s="16"/>
      <c r="U5799" s="16"/>
      <c r="V5799" s="16"/>
      <c r="W5799" s="16"/>
      <c r="X5799" s="16"/>
      <c r="Y5799" s="16"/>
      <c r="Z5799" s="16"/>
      <c r="AA5799" s="16"/>
      <c r="AB5799" s="16"/>
      <c r="AC5799" s="19"/>
    </row>
    <row r="5800" spans="1:29" x14ac:dyDescent="0.25">
      <c r="A5800" s="27">
        <v>2000</v>
      </c>
      <c r="B5800" s="27" t="s">
        <v>3558</v>
      </c>
      <c r="C5800" s="27" t="s">
        <v>2231</v>
      </c>
      <c r="D5800" s="27" t="s">
        <v>2805</v>
      </c>
      <c r="E5800" s="27" t="s">
        <v>755</v>
      </c>
      <c r="F5800" s="28">
        <v>36699</v>
      </c>
      <c r="G5800" s="29">
        <v>0.69791666666666663</v>
      </c>
      <c r="H5800" s="28">
        <v>36699</v>
      </c>
      <c r="I5800" s="29">
        <v>0.80208333333333337</v>
      </c>
      <c r="J5800" s="27"/>
      <c r="K5800" s="27">
        <v>0.15</v>
      </c>
      <c r="L5800" s="27">
        <v>0</v>
      </c>
      <c r="M5800" s="27">
        <v>0.15</v>
      </c>
      <c r="N5800" s="27" t="s">
        <v>2211</v>
      </c>
      <c r="O5800" s="30">
        <v>201704560</v>
      </c>
      <c r="P5800" s="22"/>
      <c r="Q5800" s="22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6"/>
      <c r="AB5800" s="16"/>
      <c r="AC5800" s="19"/>
    </row>
    <row r="5801" spans="1:29" x14ac:dyDescent="0.25">
      <c r="A5801" s="27">
        <v>2000</v>
      </c>
      <c r="B5801" s="27" t="s">
        <v>3495</v>
      </c>
      <c r="C5801" s="27" t="s">
        <v>2231</v>
      </c>
      <c r="D5801" s="27" t="s">
        <v>2885</v>
      </c>
      <c r="E5801" s="27" t="s">
        <v>2885</v>
      </c>
      <c r="F5801" s="28">
        <v>36700</v>
      </c>
      <c r="G5801" s="29">
        <v>0.625</v>
      </c>
      <c r="H5801" s="28">
        <v>36700</v>
      </c>
      <c r="I5801" s="29">
        <v>0.72222222222222221</v>
      </c>
      <c r="J5801" s="27"/>
      <c r="K5801" s="27">
        <v>0.6</v>
      </c>
      <c r="L5801" s="27">
        <v>0.2</v>
      </c>
      <c r="M5801" s="27">
        <v>0.8</v>
      </c>
      <c r="N5801" s="27" t="s">
        <v>2173</v>
      </c>
      <c r="O5801" s="30">
        <v>201911913</v>
      </c>
      <c r="P5801" s="22"/>
      <c r="Q5801" s="22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9"/>
    </row>
    <row r="5802" spans="1:29" x14ac:dyDescent="0.25">
      <c r="A5802" s="27">
        <v>2000</v>
      </c>
      <c r="B5802" s="27" t="s">
        <v>3811</v>
      </c>
      <c r="C5802" s="27" t="s">
        <v>3569</v>
      </c>
      <c r="D5802" s="27" t="s">
        <v>3693</v>
      </c>
      <c r="E5802" s="27" t="s">
        <v>3812</v>
      </c>
      <c r="F5802" s="28">
        <v>36700</v>
      </c>
      <c r="G5802" s="29">
        <v>0.73263888888888884</v>
      </c>
      <c r="H5802" s="28">
        <v>36700</v>
      </c>
      <c r="I5802" s="29">
        <v>0.8125</v>
      </c>
      <c r="J5802" s="27"/>
      <c r="K5802" s="27">
        <v>4.4999999999999998E-2</v>
      </c>
      <c r="L5802" s="27">
        <v>0</v>
      </c>
      <c r="M5802" s="27">
        <v>4.4999999999999998E-2</v>
      </c>
      <c r="N5802" s="27" t="s">
        <v>2173</v>
      </c>
      <c r="O5802" s="30">
        <v>202004816</v>
      </c>
      <c r="P5802" s="22"/>
      <c r="Q5802" s="22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9"/>
    </row>
    <row r="5803" spans="1:29" x14ac:dyDescent="0.25">
      <c r="A5803" s="27">
        <v>2000</v>
      </c>
      <c r="B5803" s="27" t="s">
        <v>3494</v>
      </c>
      <c r="C5803" s="27" t="s">
        <v>2231</v>
      </c>
      <c r="D5803" s="27" t="s">
        <v>2846</v>
      </c>
      <c r="E5803" s="27" t="s">
        <v>3150</v>
      </c>
      <c r="F5803" s="28">
        <v>36701</v>
      </c>
      <c r="G5803" s="29">
        <v>6.9444444444444441E-3</v>
      </c>
      <c r="H5803" s="28">
        <v>36701</v>
      </c>
      <c r="I5803" s="29">
        <v>7.9861111111111105E-2</v>
      </c>
      <c r="J5803" s="27"/>
      <c r="K5803" s="27">
        <v>2.5000000000000001E-2</v>
      </c>
      <c r="L5803" s="27">
        <v>0</v>
      </c>
      <c r="M5803" s="27">
        <v>2.5000000000000001E-2</v>
      </c>
      <c r="N5803" s="27" t="s">
        <v>2173</v>
      </c>
      <c r="O5803" s="30">
        <v>201503392</v>
      </c>
      <c r="P5803" s="22"/>
      <c r="Q5803" s="22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9"/>
    </row>
    <row r="5804" spans="1:29" x14ac:dyDescent="0.25">
      <c r="A5804" s="27">
        <v>2000</v>
      </c>
      <c r="B5804" s="27" t="s">
        <v>3493</v>
      </c>
      <c r="C5804" s="27" t="s">
        <v>2231</v>
      </c>
      <c r="D5804" s="27" t="s">
        <v>2790</v>
      </c>
      <c r="E5804" s="27" t="s">
        <v>2820</v>
      </c>
      <c r="F5804" s="28">
        <v>36701</v>
      </c>
      <c r="G5804" s="29">
        <v>0.24861111111111112</v>
      </c>
      <c r="H5804" s="28">
        <v>36701</v>
      </c>
      <c r="I5804" s="29">
        <v>0.33055555555555555</v>
      </c>
      <c r="J5804" s="27"/>
      <c r="K5804" s="27">
        <v>0.1</v>
      </c>
      <c r="L5804" s="27">
        <v>0</v>
      </c>
      <c r="M5804" s="27">
        <v>0.1</v>
      </c>
      <c r="N5804" s="27" t="s">
        <v>2173</v>
      </c>
      <c r="O5804" s="30">
        <v>201706766</v>
      </c>
      <c r="P5804" s="22"/>
      <c r="Q5804" s="22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9"/>
    </row>
    <row r="5805" spans="1:29" x14ac:dyDescent="0.25">
      <c r="A5805" s="27">
        <v>2000</v>
      </c>
      <c r="B5805" s="27" t="s">
        <v>5788</v>
      </c>
      <c r="C5805" s="27" t="s">
        <v>674</v>
      </c>
      <c r="D5805" s="27" t="s">
        <v>696</v>
      </c>
      <c r="E5805" s="27" t="s">
        <v>737</v>
      </c>
      <c r="F5805" s="28">
        <v>36701</v>
      </c>
      <c r="G5805" s="29">
        <v>0.52777777777777779</v>
      </c>
      <c r="H5805" s="28">
        <v>36701</v>
      </c>
      <c r="I5805" s="29">
        <v>0.61041666666666672</v>
      </c>
      <c r="J5805" s="27"/>
      <c r="K5805" s="27">
        <v>0</v>
      </c>
      <c r="L5805" s="27">
        <v>0.05</v>
      </c>
      <c r="M5805" s="27">
        <v>0.05</v>
      </c>
      <c r="N5805" s="27" t="s">
        <v>2163</v>
      </c>
      <c r="O5805" s="30">
        <v>202006533</v>
      </c>
      <c r="P5805" s="22"/>
      <c r="Q5805" s="22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9"/>
    </row>
    <row r="5806" spans="1:29" x14ac:dyDescent="0.25">
      <c r="A5806" s="27">
        <v>2000</v>
      </c>
      <c r="B5806" s="27" t="s">
        <v>3492</v>
      </c>
      <c r="C5806" s="27" t="s">
        <v>2231</v>
      </c>
      <c r="D5806" s="27" t="s">
        <v>2805</v>
      </c>
      <c r="E5806" s="27" t="s">
        <v>755</v>
      </c>
      <c r="F5806" s="28">
        <v>36701</v>
      </c>
      <c r="G5806" s="29">
        <v>0.64374999999999993</v>
      </c>
      <c r="H5806" s="28">
        <v>36701</v>
      </c>
      <c r="I5806" s="29">
        <v>0.72916666666666663</v>
      </c>
      <c r="J5806" s="27"/>
      <c r="K5806" s="27">
        <v>0.45</v>
      </c>
      <c r="L5806" s="27">
        <v>0</v>
      </c>
      <c r="M5806" s="27">
        <v>0.45</v>
      </c>
      <c r="N5806" s="27" t="s">
        <v>2173</v>
      </c>
      <c r="O5806" s="30">
        <v>202102696</v>
      </c>
      <c r="P5806" s="22"/>
      <c r="Q5806" s="22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9"/>
    </row>
    <row r="5807" spans="1:29" x14ac:dyDescent="0.25">
      <c r="A5807" s="27">
        <v>2000</v>
      </c>
      <c r="B5807" s="27" t="s">
        <v>3810</v>
      </c>
      <c r="C5807" s="27" t="s">
        <v>3569</v>
      </c>
      <c r="D5807" s="27" t="s">
        <v>3693</v>
      </c>
      <c r="E5807" s="27" t="s">
        <v>3711</v>
      </c>
      <c r="F5807" s="28">
        <v>36701</v>
      </c>
      <c r="G5807" s="29">
        <v>0.68402777777777779</v>
      </c>
      <c r="H5807" s="28">
        <v>36701</v>
      </c>
      <c r="I5807" s="29">
        <v>0.83333333333333337</v>
      </c>
      <c r="J5807" s="27"/>
      <c r="K5807" s="27">
        <v>0.15</v>
      </c>
      <c r="L5807" s="27">
        <v>3.85</v>
      </c>
      <c r="M5807" s="27">
        <v>4</v>
      </c>
      <c r="N5807" s="27" t="s">
        <v>2173</v>
      </c>
      <c r="O5807" s="30">
        <v>201907063</v>
      </c>
      <c r="P5807" s="22"/>
      <c r="Q5807" s="22"/>
      <c r="R5807" s="16"/>
      <c r="S5807" s="16"/>
      <c r="T5807" s="16"/>
      <c r="U5807" s="16"/>
      <c r="V5807" s="16"/>
      <c r="W5807" s="16"/>
      <c r="X5807" s="16"/>
      <c r="Y5807" s="16"/>
      <c r="Z5807" s="16"/>
      <c r="AA5807" s="16"/>
      <c r="AB5807" s="16"/>
      <c r="AC5807" s="19"/>
    </row>
    <row r="5808" spans="1:29" x14ac:dyDescent="0.25">
      <c r="A5808" s="27">
        <v>2000</v>
      </c>
      <c r="B5808" s="27" t="s">
        <v>3491</v>
      </c>
      <c r="C5808" s="27" t="s">
        <v>2231</v>
      </c>
      <c r="D5808" s="27" t="s">
        <v>2850</v>
      </c>
      <c r="E5808" s="27" t="s">
        <v>2851</v>
      </c>
      <c r="F5808" s="28">
        <v>36702</v>
      </c>
      <c r="G5808" s="29">
        <v>8.6805555555555566E-2</v>
      </c>
      <c r="H5808" s="28">
        <v>36702</v>
      </c>
      <c r="I5808" s="29">
        <v>0.13194444444444445</v>
      </c>
      <c r="J5808" s="27"/>
      <c r="K5808" s="27">
        <v>0</v>
      </c>
      <c r="L5808" s="27">
        <v>1.4999999999999999E-2</v>
      </c>
      <c r="M5808" s="27">
        <v>1.4999999999999999E-2</v>
      </c>
      <c r="N5808" s="27" t="s">
        <v>2173</v>
      </c>
      <c r="O5808" s="30">
        <v>202006302</v>
      </c>
      <c r="P5808" s="22"/>
      <c r="Q5808" s="22"/>
      <c r="R5808" s="16"/>
      <c r="S5808" s="16"/>
      <c r="T5808" s="16"/>
      <c r="U5808" s="16"/>
      <c r="V5808" s="16"/>
      <c r="W5808" s="16"/>
      <c r="X5808" s="16"/>
      <c r="Y5808" s="16"/>
      <c r="Z5808" s="16"/>
      <c r="AA5808" s="16"/>
      <c r="AB5808" s="16"/>
      <c r="AC5808" s="19"/>
    </row>
    <row r="5809" spans="1:29" x14ac:dyDescent="0.25">
      <c r="A5809" s="27">
        <v>2000</v>
      </c>
      <c r="B5809" s="27" t="s">
        <v>3490</v>
      </c>
      <c r="C5809" s="27" t="s">
        <v>2231</v>
      </c>
      <c r="D5809" s="27" t="s">
        <v>2846</v>
      </c>
      <c r="E5809" s="27" t="s">
        <v>3489</v>
      </c>
      <c r="F5809" s="28">
        <v>36702</v>
      </c>
      <c r="G5809" s="29">
        <v>0.30416666666666664</v>
      </c>
      <c r="H5809" s="28">
        <v>36702</v>
      </c>
      <c r="I5809" s="29">
        <v>0.36805555555555558</v>
      </c>
      <c r="J5809" s="27"/>
      <c r="K5809" s="27">
        <v>0.14000000000000001</v>
      </c>
      <c r="L5809" s="27">
        <v>0</v>
      </c>
      <c r="M5809" s="27">
        <v>0.14000000000000001</v>
      </c>
      <c r="N5809" s="27" t="s">
        <v>2173</v>
      </c>
      <c r="O5809" s="30">
        <v>202102695</v>
      </c>
      <c r="P5809" s="22"/>
      <c r="Q5809" s="22"/>
      <c r="R5809" s="16"/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9"/>
    </row>
    <row r="5810" spans="1:29" x14ac:dyDescent="0.25">
      <c r="A5810" s="27">
        <v>2000</v>
      </c>
      <c r="B5810" s="27" t="s">
        <v>3488</v>
      </c>
      <c r="C5810" s="27" t="s">
        <v>2231</v>
      </c>
      <c r="D5810" s="27" t="s">
        <v>2846</v>
      </c>
      <c r="E5810" s="27" t="s">
        <v>3489</v>
      </c>
      <c r="F5810" s="28">
        <v>36702</v>
      </c>
      <c r="G5810" s="29">
        <v>0.67013888888888884</v>
      </c>
      <c r="H5810" s="28">
        <v>36702</v>
      </c>
      <c r="I5810" s="29">
        <v>0.75</v>
      </c>
      <c r="J5810" s="27"/>
      <c r="K5810" s="27">
        <v>3.5000000000000003E-2</v>
      </c>
      <c r="L5810" s="27">
        <v>0</v>
      </c>
      <c r="M5810" s="27">
        <v>3.5000000000000003E-2</v>
      </c>
      <c r="N5810" s="27" t="s">
        <v>2173</v>
      </c>
      <c r="O5810" s="30">
        <v>201908687</v>
      </c>
      <c r="P5810" s="22"/>
      <c r="Q5810" s="22"/>
      <c r="R5810" s="16"/>
      <c r="S5810" s="16"/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9"/>
    </row>
    <row r="5811" spans="1:29" x14ac:dyDescent="0.25">
      <c r="A5811" s="27">
        <v>2000</v>
      </c>
      <c r="B5811" s="27" t="s">
        <v>3487</v>
      </c>
      <c r="C5811" s="27" t="s">
        <v>2231</v>
      </c>
      <c r="D5811" s="27" t="s">
        <v>2799</v>
      </c>
      <c r="E5811" s="27" t="s">
        <v>695</v>
      </c>
      <c r="F5811" s="28">
        <v>36702</v>
      </c>
      <c r="G5811" s="29">
        <v>0.78333333333333333</v>
      </c>
      <c r="H5811" s="28">
        <v>36702</v>
      </c>
      <c r="I5811" s="29">
        <v>0.94444444444444453</v>
      </c>
      <c r="J5811" s="27"/>
      <c r="K5811" s="27">
        <v>0.3</v>
      </c>
      <c r="L5811" s="27">
        <v>0</v>
      </c>
      <c r="M5811" s="27">
        <v>0.3</v>
      </c>
      <c r="N5811" s="27" t="s">
        <v>2173</v>
      </c>
      <c r="O5811" s="30">
        <v>201706117</v>
      </c>
      <c r="P5811" s="22"/>
      <c r="Q5811" s="22"/>
      <c r="R5811" s="16"/>
      <c r="S5811" s="16"/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9"/>
    </row>
    <row r="5812" spans="1:29" x14ac:dyDescent="0.25">
      <c r="A5812" s="27">
        <v>2000</v>
      </c>
      <c r="B5812" s="27" t="s">
        <v>3557</v>
      </c>
      <c r="C5812" s="27" t="s">
        <v>2231</v>
      </c>
      <c r="D5812" s="27" t="s">
        <v>2846</v>
      </c>
      <c r="E5812" s="27" t="s">
        <v>3409</v>
      </c>
      <c r="F5812" s="28">
        <v>36704</v>
      </c>
      <c r="G5812" s="29">
        <v>0.10416666666666667</v>
      </c>
      <c r="H5812" s="28">
        <v>36704</v>
      </c>
      <c r="I5812" s="29">
        <v>0.4375</v>
      </c>
      <c r="J5812" s="27"/>
      <c r="K5812" s="27">
        <v>1.85</v>
      </c>
      <c r="L5812" s="27">
        <v>0</v>
      </c>
      <c r="M5812" s="27">
        <v>1.85</v>
      </c>
      <c r="N5812" s="27" t="s">
        <v>2211</v>
      </c>
      <c r="O5812" s="30">
        <v>201706200</v>
      </c>
      <c r="P5812" s="22"/>
      <c r="Q5812" s="22"/>
      <c r="R5812" s="16"/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9"/>
    </row>
    <row r="5813" spans="1:29" x14ac:dyDescent="0.25">
      <c r="A5813" s="27">
        <v>2000</v>
      </c>
      <c r="B5813" s="27" t="s">
        <v>3486</v>
      </c>
      <c r="C5813" s="27" t="s">
        <v>2231</v>
      </c>
      <c r="D5813" s="27" t="s">
        <v>2855</v>
      </c>
      <c r="E5813" s="27" t="s">
        <v>2855</v>
      </c>
      <c r="F5813" s="28">
        <v>36705</v>
      </c>
      <c r="G5813" s="29">
        <v>0.66666666666666663</v>
      </c>
      <c r="H5813" s="28">
        <v>36705</v>
      </c>
      <c r="I5813" s="29">
        <v>0.70833333333333337</v>
      </c>
      <c r="J5813" s="27"/>
      <c r="K5813" s="27">
        <v>0</v>
      </c>
      <c r="L5813" s="27">
        <v>0.06</v>
      </c>
      <c r="M5813" s="27">
        <v>0.06</v>
      </c>
      <c r="N5813" s="27" t="s">
        <v>2173</v>
      </c>
      <c r="O5813" s="30">
        <v>201904810</v>
      </c>
      <c r="P5813" s="22"/>
      <c r="Q5813" s="22"/>
      <c r="R5813" s="16"/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9"/>
    </row>
    <row r="5814" spans="1:29" x14ac:dyDescent="0.25">
      <c r="A5814" s="27">
        <v>2000</v>
      </c>
      <c r="B5814" s="27" t="s">
        <v>2209</v>
      </c>
      <c r="C5814" s="27" t="s">
        <v>676</v>
      </c>
      <c r="D5814" s="27" t="s">
        <v>699</v>
      </c>
      <c r="E5814" s="27" t="s">
        <v>765</v>
      </c>
      <c r="F5814" s="28">
        <v>36706</v>
      </c>
      <c r="G5814" s="29">
        <v>0.87291666666666667</v>
      </c>
      <c r="H5814" s="28">
        <v>36706</v>
      </c>
      <c r="I5814" s="29">
        <v>0.88888888888888884</v>
      </c>
      <c r="J5814" s="27"/>
      <c r="K5814" s="27">
        <v>0.03</v>
      </c>
      <c r="L5814" s="27">
        <v>0</v>
      </c>
      <c r="M5814" s="27">
        <v>0.03</v>
      </c>
      <c r="N5814" s="27" t="s">
        <v>2173</v>
      </c>
      <c r="O5814" s="30">
        <v>202006677</v>
      </c>
      <c r="P5814" s="22"/>
      <c r="Q5814" s="22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9"/>
    </row>
    <row r="5815" spans="1:29" x14ac:dyDescent="0.25">
      <c r="A5815" s="27">
        <v>2000</v>
      </c>
      <c r="B5815" s="27" t="s">
        <v>2229</v>
      </c>
      <c r="C5815" s="27" t="s">
        <v>676</v>
      </c>
      <c r="D5815" s="27" t="s">
        <v>686</v>
      </c>
      <c r="E5815" s="27" t="s">
        <v>730</v>
      </c>
      <c r="F5815" s="28">
        <v>36707</v>
      </c>
      <c r="G5815" s="29">
        <v>0.65347222222222223</v>
      </c>
      <c r="H5815" s="28">
        <v>36707</v>
      </c>
      <c r="I5815" s="29">
        <v>0.74305555555555547</v>
      </c>
      <c r="J5815" s="27"/>
      <c r="K5815" s="27">
        <v>1.5</v>
      </c>
      <c r="L5815" s="27">
        <v>0.5</v>
      </c>
      <c r="M5815" s="27">
        <v>2</v>
      </c>
      <c r="N5815" s="27" t="s">
        <v>2211</v>
      </c>
      <c r="O5815" s="30">
        <v>201904634</v>
      </c>
      <c r="P5815" s="22"/>
      <c r="Q5815" s="22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9"/>
    </row>
    <row r="5816" spans="1:29" x14ac:dyDescent="0.25">
      <c r="A5816" s="27">
        <v>2000</v>
      </c>
      <c r="B5816" s="27" t="s">
        <v>3794</v>
      </c>
      <c r="C5816" s="27" t="s">
        <v>3569</v>
      </c>
      <c r="D5816" s="27" t="s">
        <v>3702</v>
      </c>
      <c r="E5816" s="27" t="s">
        <v>3714</v>
      </c>
      <c r="F5816" s="28">
        <v>36708</v>
      </c>
      <c r="G5816" s="29">
        <v>0.65138888888888891</v>
      </c>
      <c r="H5816" s="28">
        <v>36708</v>
      </c>
      <c r="I5816" s="29">
        <v>0.71527777777777779</v>
      </c>
      <c r="J5816" s="27"/>
      <c r="K5816" s="27">
        <v>0</v>
      </c>
      <c r="L5816" s="27">
        <v>0.08</v>
      </c>
      <c r="M5816" s="27">
        <v>0.08</v>
      </c>
      <c r="N5816" s="27" t="s">
        <v>2163</v>
      </c>
      <c r="O5816" s="30">
        <v>201705255</v>
      </c>
      <c r="P5816" s="22"/>
      <c r="Q5816" s="22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9"/>
    </row>
    <row r="5817" spans="1:29" x14ac:dyDescent="0.25">
      <c r="A5817" s="27">
        <v>2000</v>
      </c>
      <c r="B5817" s="27" t="s">
        <v>3792</v>
      </c>
      <c r="C5817" s="27" t="s">
        <v>3569</v>
      </c>
      <c r="D5817" s="27" t="s">
        <v>3702</v>
      </c>
      <c r="E5817" s="27" t="s">
        <v>3754</v>
      </c>
      <c r="F5817" s="28">
        <v>36708</v>
      </c>
      <c r="G5817" s="29">
        <v>0.73125000000000007</v>
      </c>
      <c r="H5817" s="28">
        <v>36708</v>
      </c>
      <c r="I5817" s="29">
        <v>0.77013888888888893</v>
      </c>
      <c r="J5817" s="27"/>
      <c r="K5817" s="27">
        <v>0</v>
      </c>
      <c r="L5817" s="27">
        <v>0.7</v>
      </c>
      <c r="M5817" s="27">
        <v>0.7</v>
      </c>
      <c r="N5817" s="27" t="s">
        <v>2163</v>
      </c>
      <c r="O5817" s="30">
        <v>201605497</v>
      </c>
      <c r="P5817" s="22"/>
      <c r="Q5817" s="22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9"/>
    </row>
    <row r="5818" spans="1:29" x14ac:dyDescent="0.25">
      <c r="A5818" s="27">
        <v>2000</v>
      </c>
      <c r="B5818" s="27" t="s">
        <v>3793</v>
      </c>
      <c r="C5818" s="27" t="s">
        <v>3569</v>
      </c>
      <c r="D5818" s="27" t="s">
        <v>3702</v>
      </c>
      <c r="E5818" s="27" t="s">
        <v>3714</v>
      </c>
      <c r="F5818" s="28">
        <v>36708</v>
      </c>
      <c r="G5818" s="29">
        <v>0.88888888888888884</v>
      </c>
      <c r="H5818" s="28">
        <v>36708</v>
      </c>
      <c r="I5818" s="29">
        <v>0.9194444444444444</v>
      </c>
      <c r="J5818" s="27"/>
      <c r="K5818" s="27">
        <v>0</v>
      </c>
      <c r="L5818" s="27">
        <v>1.2</v>
      </c>
      <c r="M5818" s="27">
        <v>1.2</v>
      </c>
      <c r="N5818" s="27" t="s">
        <v>2163</v>
      </c>
      <c r="O5818" s="30">
        <v>202008062</v>
      </c>
      <c r="P5818" s="22"/>
      <c r="Q5818" s="22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9"/>
    </row>
    <row r="5819" spans="1:29" x14ac:dyDescent="0.25">
      <c r="A5819" s="27">
        <v>2000</v>
      </c>
      <c r="B5819" s="27" t="s">
        <v>3484</v>
      </c>
      <c r="C5819" s="27" t="s">
        <v>2231</v>
      </c>
      <c r="D5819" s="27" t="s">
        <v>2855</v>
      </c>
      <c r="E5819" s="27" t="s">
        <v>3474</v>
      </c>
      <c r="F5819" s="28">
        <v>36709</v>
      </c>
      <c r="G5819" s="29">
        <v>0.64583333333333337</v>
      </c>
      <c r="H5819" s="28">
        <v>36709</v>
      </c>
      <c r="I5819" s="29">
        <v>0.77083333333333337</v>
      </c>
      <c r="J5819" s="27"/>
      <c r="K5819" s="27">
        <v>0.5</v>
      </c>
      <c r="L5819" s="27">
        <v>0</v>
      </c>
      <c r="M5819" s="27">
        <v>0.5</v>
      </c>
      <c r="N5819" s="27" t="s">
        <v>2173</v>
      </c>
      <c r="O5819" s="30">
        <v>201910371</v>
      </c>
      <c r="P5819" s="22"/>
      <c r="Q5819" s="22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9"/>
    </row>
    <row r="5820" spans="1:29" x14ac:dyDescent="0.25">
      <c r="A5820" s="27">
        <v>2000</v>
      </c>
      <c r="B5820" s="27" t="s">
        <v>3485</v>
      </c>
      <c r="C5820" s="27" t="s">
        <v>2231</v>
      </c>
      <c r="D5820" s="27" t="s">
        <v>2799</v>
      </c>
      <c r="E5820" s="27" t="s">
        <v>2923</v>
      </c>
      <c r="F5820" s="28">
        <v>36709</v>
      </c>
      <c r="G5820" s="29">
        <v>0.90069444444444446</v>
      </c>
      <c r="H5820" s="28">
        <v>36709</v>
      </c>
      <c r="I5820" s="29">
        <v>0.97916666666666663</v>
      </c>
      <c r="J5820" s="27"/>
      <c r="K5820" s="27">
        <v>0.06</v>
      </c>
      <c r="L5820" s="27">
        <v>0</v>
      </c>
      <c r="M5820" s="27">
        <v>0.06</v>
      </c>
      <c r="N5820" s="27" t="s">
        <v>2173</v>
      </c>
      <c r="O5820" s="30">
        <v>201808541</v>
      </c>
      <c r="P5820" s="22"/>
      <c r="Q5820" s="22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9"/>
    </row>
    <row r="5821" spans="1:29" x14ac:dyDescent="0.25">
      <c r="A5821" s="27">
        <v>2000</v>
      </c>
      <c r="B5821" s="27" t="s">
        <v>3791</v>
      </c>
      <c r="C5821" s="27" t="s">
        <v>3569</v>
      </c>
      <c r="D5821" s="27" t="s">
        <v>3702</v>
      </c>
      <c r="E5821" s="27" t="s">
        <v>3740</v>
      </c>
      <c r="F5821" s="28">
        <v>36710</v>
      </c>
      <c r="G5821" s="29">
        <v>0.82986111111111116</v>
      </c>
      <c r="H5821" s="28">
        <v>36710</v>
      </c>
      <c r="I5821" s="29">
        <v>0.84513888888888899</v>
      </c>
      <c r="J5821" s="27"/>
      <c r="K5821" s="27">
        <v>0</v>
      </c>
      <c r="L5821" s="27">
        <v>0.06</v>
      </c>
      <c r="M5821" s="27">
        <v>0.06</v>
      </c>
      <c r="N5821" s="27" t="s">
        <v>2163</v>
      </c>
      <c r="O5821" s="30">
        <v>201705591</v>
      </c>
      <c r="P5821" s="22"/>
      <c r="Q5821" s="22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9"/>
    </row>
    <row r="5822" spans="1:29" x14ac:dyDescent="0.25">
      <c r="A5822" s="27">
        <v>2000</v>
      </c>
      <c r="B5822" s="27" t="s">
        <v>3790</v>
      </c>
      <c r="C5822" s="27" t="s">
        <v>3569</v>
      </c>
      <c r="D5822" s="27" t="s">
        <v>3702</v>
      </c>
      <c r="E5822" s="27" t="s">
        <v>3714</v>
      </c>
      <c r="F5822" s="28">
        <v>36711</v>
      </c>
      <c r="G5822" s="29">
        <v>6.2499999999999995E-3</v>
      </c>
      <c r="H5822" s="28">
        <v>36711</v>
      </c>
      <c r="I5822" s="29">
        <v>6.1111111111111116E-2</v>
      </c>
      <c r="J5822" s="27"/>
      <c r="K5822" s="27">
        <v>0.4</v>
      </c>
      <c r="L5822" s="27">
        <v>0.5</v>
      </c>
      <c r="M5822" s="27">
        <v>0.9</v>
      </c>
      <c r="N5822" s="27" t="s">
        <v>2163</v>
      </c>
      <c r="O5822" s="30">
        <v>201605976</v>
      </c>
      <c r="P5822" s="22"/>
      <c r="Q5822" s="22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9"/>
    </row>
    <row r="5823" spans="1:29" x14ac:dyDescent="0.25">
      <c r="A5823" s="27">
        <v>2000</v>
      </c>
      <c r="B5823" s="27" t="s">
        <v>3789</v>
      </c>
      <c r="C5823" s="27" t="s">
        <v>3569</v>
      </c>
      <c r="D5823" s="27" t="s">
        <v>3702</v>
      </c>
      <c r="E5823" s="27" t="s">
        <v>3714</v>
      </c>
      <c r="F5823" s="28">
        <v>36711</v>
      </c>
      <c r="G5823" s="29">
        <v>0.48958333333333331</v>
      </c>
      <c r="H5823" s="28">
        <v>36711</v>
      </c>
      <c r="I5823" s="29">
        <v>0.59375</v>
      </c>
      <c r="J5823" s="27"/>
      <c r="K5823" s="27">
        <v>0</v>
      </c>
      <c r="L5823" s="27">
        <v>0.7</v>
      </c>
      <c r="M5823" s="27">
        <v>0.7</v>
      </c>
      <c r="N5823" s="27" t="s">
        <v>2163</v>
      </c>
      <c r="O5823" s="30">
        <v>202005827</v>
      </c>
      <c r="P5823" s="22"/>
      <c r="Q5823" s="22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9"/>
    </row>
    <row r="5824" spans="1:29" x14ac:dyDescent="0.25">
      <c r="A5824" s="27">
        <v>2000</v>
      </c>
      <c r="B5824" s="27" t="s">
        <v>3483</v>
      </c>
      <c r="C5824" s="27" t="s">
        <v>2231</v>
      </c>
      <c r="D5824" s="27" t="s">
        <v>3012</v>
      </c>
      <c r="E5824" s="27" t="s">
        <v>3247</v>
      </c>
      <c r="F5824" s="28">
        <v>36711</v>
      </c>
      <c r="G5824" s="29">
        <v>0.63194444444444442</v>
      </c>
      <c r="H5824" s="28">
        <v>36711</v>
      </c>
      <c r="I5824" s="29">
        <v>0.69444444444444453</v>
      </c>
      <c r="J5824" s="27"/>
      <c r="K5824" s="27">
        <v>0.13</v>
      </c>
      <c r="L5824" s="27">
        <v>0</v>
      </c>
      <c r="M5824" s="27">
        <v>0.13</v>
      </c>
      <c r="N5824" s="27" t="s">
        <v>2173</v>
      </c>
      <c r="O5824" s="30">
        <v>201604666</v>
      </c>
      <c r="P5824" s="22"/>
      <c r="Q5824" s="22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9"/>
    </row>
    <row r="5825" spans="1:29" x14ac:dyDescent="0.25">
      <c r="A5825" s="27">
        <v>2000</v>
      </c>
      <c r="B5825" s="27" t="s">
        <v>3785</v>
      </c>
      <c r="C5825" s="27" t="s">
        <v>3569</v>
      </c>
      <c r="D5825" s="27" t="s">
        <v>3771</v>
      </c>
      <c r="E5825" s="27" t="s">
        <v>3786</v>
      </c>
      <c r="F5825" s="28">
        <v>36712</v>
      </c>
      <c r="G5825" s="29">
        <v>0.34583333333333338</v>
      </c>
      <c r="H5825" s="28">
        <v>36712</v>
      </c>
      <c r="I5825" s="29">
        <v>0.35833333333333334</v>
      </c>
      <c r="J5825" s="27"/>
      <c r="K5825" s="27">
        <v>0</v>
      </c>
      <c r="L5825" s="27">
        <v>0.05</v>
      </c>
      <c r="M5825" s="27">
        <v>0.05</v>
      </c>
      <c r="N5825" s="27" t="s">
        <v>2163</v>
      </c>
      <c r="O5825" s="30">
        <v>201906576</v>
      </c>
      <c r="P5825" s="22"/>
      <c r="Q5825" s="22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9"/>
    </row>
    <row r="5826" spans="1:29" x14ac:dyDescent="0.25">
      <c r="A5826" s="27">
        <v>2000</v>
      </c>
      <c r="B5826" s="27" t="s">
        <v>3482</v>
      </c>
      <c r="C5826" s="27" t="s">
        <v>2231</v>
      </c>
      <c r="D5826" s="27" t="s">
        <v>2885</v>
      </c>
      <c r="E5826" s="27" t="s">
        <v>2914</v>
      </c>
      <c r="F5826" s="28">
        <v>36712</v>
      </c>
      <c r="G5826" s="29">
        <v>0.54166666666666663</v>
      </c>
      <c r="H5826" s="28">
        <v>36712</v>
      </c>
      <c r="I5826" s="29">
        <v>0.64583333333333337</v>
      </c>
      <c r="J5826" s="27"/>
      <c r="K5826" s="27">
        <v>0.125</v>
      </c>
      <c r="L5826" s="27">
        <v>0</v>
      </c>
      <c r="M5826" s="27">
        <v>0.125</v>
      </c>
      <c r="N5826" s="27" t="s">
        <v>2173</v>
      </c>
      <c r="O5826" s="30">
        <v>201905328</v>
      </c>
      <c r="P5826" s="22"/>
      <c r="Q5826" s="22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9"/>
    </row>
    <row r="5827" spans="1:29" x14ac:dyDescent="0.25">
      <c r="A5827" s="27">
        <v>2000</v>
      </c>
      <c r="B5827" s="27" t="s">
        <v>3788</v>
      </c>
      <c r="C5827" s="27" t="s">
        <v>3569</v>
      </c>
      <c r="D5827" s="27" t="s">
        <v>3656</v>
      </c>
      <c r="E5827" s="27" t="s">
        <v>3663</v>
      </c>
      <c r="F5827" s="28">
        <v>36712</v>
      </c>
      <c r="G5827" s="29">
        <v>0.67361111111111116</v>
      </c>
      <c r="H5827" s="28">
        <v>36712</v>
      </c>
      <c r="I5827" s="29">
        <v>0.76111111111111107</v>
      </c>
      <c r="J5827" s="27"/>
      <c r="K5827" s="27">
        <v>0</v>
      </c>
      <c r="L5827" s="27">
        <v>0.15</v>
      </c>
      <c r="M5827" s="27">
        <v>0.15</v>
      </c>
      <c r="N5827" s="27" t="s">
        <v>2163</v>
      </c>
      <c r="O5827" s="30">
        <v>201704317</v>
      </c>
      <c r="P5827" s="22"/>
      <c r="Q5827" s="22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9"/>
    </row>
    <row r="5828" spans="1:29" x14ac:dyDescent="0.25">
      <c r="A5828" s="27">
        <v>2000</v>
      </c>
      <c r="B5828" s="27" t="s">
        <v>3787</v>
      </c>
      <c r="C5828" s="27" t="s">
        <v>3569</v>
      </c>
      <c r="D5828" s="27" t="s">
        <v>3667</v>
      </c>
      <c r="E5828" s="27" t="s">
        <v>3668</v>
      </c>
      <c r="F5828" s="28">
        <v>36712</v>
      </c>
      <c r="G5828" s="29">
        <v>0.72777777777777775</v>
      </c>
      <c r="H5828" s="28">
        <v>36712</v>
      </c>
      <c r="I5828" s="29">
        <v>0.78472222222222221</v>
      </c>
      <c r="J5828" s="27"/>
      <c r="K5828" s="27">
        <v>0</v>
      </c>
      <c r="L5828" s="27">
        <v>2.1999999999999999E-2</v>
      </c>
      <c r="M5828" s="27">
        <v>2.1999999999999999E-2</v>
      </c>
      <c r="N5828" s="27" t="s">
        <v>2163</v>
      </c>
      <c r="O5828" s="30">
        <v>202103344</v>
      </c>
      <c r="P5828" s="22"/>
      <c r="Q5828" s="22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9"/>
    </row>
    <row r="5829" spans="1:29" x14ac:dyDescent="0.25">
      <c r="A5829" s="27">
        <v>2000</v>
      </c>
      <c r="B5829" s="27" t="s">
        <v>3783</v>
      </c>
      <c r="C5829" s="27" t="s">
        <v>3569</v>
      </c>
      <c r="D5829" s="27" t="s">
        <v>3688</v>
      </c>
      <c r="E5829" s="27" t="s">
        <v>3738</v>
      </c>
      <c r="F5829" s="28">
        <v>36714</v>
      </c>
      <c r="G5829" s="29">
        <v>0.47569444444444442</v>
      </c>
      <c r="H5829" s="28">
        <v>36714</v>
      </c>
      <c r="I5829" s="29">
        <v>0.5625</v>
      </c>
      <c r="J5829" s="27"/>
      <c r="K5829" s="27">
        <v>0</v>
      </c>
      <c r="L5829" s="27">
        <v>2E-3</v>
      </c>
      <c r="M5829" s="27">
        <v>2E-3</v>
      </c>
      <c r="N5829" s="27" t="s">
        <v>2163</v>
      </c>
      <c r="O5829" s="30">
        <v>202102705</v>
      </c>
      <c r="P5829" s="22"/>
      <c r="Q5829" s="22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9"/>
    </row>
    <row r="5830" spans="1:29" x14ac:dyDescent="0.25">
      <c r="A5830" s="27">
        <v>2000</v>
      </c>
      <c r="B5830" s="27" t="s">
        <v>3784</v>
      </c>
      <c r="C5830" s="27" t="s">
        <v>3569</v>
      </c>
      <c r="D5830" s="27" t="s">
        <v>3693</v>
      </c>
      <c r="E5830" s="27" t="s">
        <v>3782</v>
      </c>
      <c r="F5830" s="28">
        <v>36714</v>
      </c>
      <c r="G5830" s="29">
        <v>0.79375000000000007</v>
      </c>
      <c r="H5830" s="28">
        <v>36714</v>
      </c>
      <c r="I5830" s="29">
        <v>0.82638888888888884</v>
      </c>
      <c r="J5830" s="27"/>
      <c r="K5830" s="27">
        <v>0</v>
      </c>
      <c r="L5830" s="27">
        <v>0.22</v>
      </c>
      <c r="M5830" s="27">
        <v>0.22</v>
      </c>
      <c r="N5830" s="27" t="s">
        <v>2163</v>
      </c>
      <c r="O5830" s="30">
        <v>202003529</v>
      </c>
      <c r="P5830" s="22"/>
      <c r="Q5830" s="22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9"/>
    </row>
    <row r="5831" spans="1:29" x14ac:dyDescent="0.25">
      <c r="A5831" s="27">
        <v>2000</v>
      </c>
      <c r="B5831" s="27" t="s">
        <v>3779</v>
      </c>
      <c r="C5831" s="27" t="s">
        <v>3569</v>
      </c>
      <c r="D5831" s="27" t="s">
        <v>3659</v>
      </c>
      <c r="E5831" s="27" t="s">
        <v>3736</v>
      </c>
      <c r="F5831" s="28">
        <v>36715</v>
      </c>
      <c r="G5831" s="29">
        <v>0.74861111111111101</v>
      </c>
      <c r="H5831" s="28">
        <v>36715</v>
      </c>
      <c r="I5831" s="29">
        <v>0.77847222222222223</v>
      </c>
      <c r="J5831" s="27"/>
      <c r="K5831" s="27">
        <v>0</v>
      </c>
      <c r="L5831" s="27">
        <v>1</v>
      </c>
      <c r="M5831" s="27">
        <v>1</v>
      </c>
      <c r="N5831" s="27" t="s">
        <v>2163</v>
      </c>
      <c r="O5831" s="30">
        <v>202000163</v>
      </c>
      <c r="P5831" s="22"/>
      <c r="Q5831" s="22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9"/>
    </row>
    <row r="5832" spans="1:29" x14ac:dyDescent="0.25">
      <c r="A5832" s="27">
        <v>2000</v>
      </c>
      <c r="B5832" s="27" t="s">
        <v>3781</v>
      </c>
      <c r="C5832" s="27" t="s">
        <v>3569</v>
      </c>
      <c r="D5832" s="27" t="s">
        <v>3693</v>
      </c>
      <c r="E5832" s="27" t="s">
        <v>3782</v>
      </c>
      <c r="F5832" s="28">
        <v>36715</v>
      </c>
      <c r="G5832" s="29">
        <v>0.76458333333333339</v>
      </c>
      <c r="H5832" s="28">
        <v>36715</v>
      </c>
      <c r="I5832" s="29">
        <v>0.7729166666666667</v>
      </c>
      <c r="J5832" s="27"/>
      <c r="K5832" s="27">
        <v>0</v>
      </c>
      <c r="L5832" s="27">
        <v>3.5000000000000003E-2</v>
      </c>
      <c r="M5832" s="27">
        <v>3.5000000000000003E-2</v>
      </c>
      <c r="N5832" s="27" t="s">
        <v>2163</v>
      </c>
      <c r="O5832" s="30">
        <v>201908014</v>
      </c>
      <c r="P5832" s="22"/>
      <c r="Q5832" s="22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9"/>
    </row>
    <row r="5833" spans="1:29" x14ac:dyDescent="0.25">
      <c r="A5833" s="27">
        <v>2000</v>
      </c>
      <c r="B5833" s="27" t="s">
        <v>3556</v>
      </c>
      <c r="C5833" s="27" t="s">
        <v>2231</v>
      </c>
      <c r="D5833" s="27" t="s">
        <v>2231</v>
      </c>
      <c r="E5833" s="27" t="s">
        <v>3331</v>
      </c>
      <c r="F5833" s="28">
        <v>36715</v>
      </c>
      <c r="G5833" s="29">
        <v>0.78194444444444444</v>
      </c>
      <c r="H5833" s="28">
        <v>36715</v>
      </c>
      <c r="I5833" s="29">
        <v>0.83680555555555547</v>
      </c>
      <c r="J5833" s="27"/>
      <c r="K5833" s="27">
        <v>0.01</v>
      </c>
      <c r="L5833" s="27">
        <v>0.06</v>
      </c>
      <c r="M5833" s="27">
        <v>7.0000000000000007E-2</v>
      </c>
      <c r="N5833" s="27" t="s">
        <v>2211</v>
      </c>
      <c r="O5833" s="30">
        <v>201704790</v>
      </c>
      <c r="P5833" s="22"/>
      <c r="Q5833" s="22"/>
      <c r="R5833" s="16"/>
      <c r="S5833" s="16"/>
      <c r="T5833" s="16"/>
      <c r="U5833" s="16"/>
      <c r="V5833" s="16"/>
      <c r="W5833" s="16"/>
      <c r="X5833" s="16"/>
      <c r="Y5833" s="16"/>
      <c r="Z5833" s="16"/>
      <c r="AA5833" s="16"/>
      <c r="AB5833" s="16"/>
      <c r="AC5833" s="19"/>
    </row>
    <row r="5834" spans="1:29" x14ac:dyDescent="0.25">
      <c r="A5834" s="27">
        <v>2000</v>
      </c>
      <c r="B5834" s="27" t="s">
        <v>3780</v>
      </c>
      <c r="C5834" s="27" t="s">
        <v>3569</v>
      </c>
      <c r="D5834" s="27" t="s">
        <v>3659</v>
      </c>
      <c r="E5834" s="27" t="s">
        <v>3728</v>
      </c>
      <c r="F5834" s="28">
        <v>36715</v>
      </c>
      <c r="G5834" s="29">
        <v>0.78472222222222221</v>
      </c>
      <c r="H5834" s="28">
        <v>36715</v>
      </c>
      <c r="I5834" s="29">
        <v>0.90625</v>
      </c>
      <c r="J5834" s="27"/>
      <c r="K5834" s="27">
        <v>0.5</v>
      </c>
      <c r="L5834" s="27">
        <v>0</v>
      </c>
      <c r="M5834" s="27">
        <v>0.5</v>
      </c>
      <c r="N5834" s="27" t="s">
        <v>2163</v>
      </c>
      <c r="O5834" s="30">
        <v>201905451</v>
      </c>
      <c r="P5834" s="22"/>
      <c r="Q5834" s="22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9"/>
    </row>
    <row r="5835" spans="1:29" x14ac:dyDescent="0.25">
      <c r="A5835" s="27">
        <v>2000</v>
      </c>
      <c r="B5835" s="27" t="s">
        <v>3481</v>
      </c>
      <c r="C5835" s="27" t="s">
        <v>2231</v>
      </c>
      <c r="D5835" s="27" t="s">
        <v>2805</v>
      </c>
      <c r="E5835" s="27" t="s">
        <v>2805</v>
      </c>
      <c r="F5835" s="28">
        <v>36716</v>
      </c>
      <c r="G5835" s="29">
        <v>0.63888888888888895</v>
      </c>
      <c r="H5835" s="28">
        <v>36716</v>
      </c>
      <c r="I5835" s="29">
        <v>0.66666666666666663</v>
      </c>
      <c r="J5835" s="27"/>
      <c r="K5835" s="27">
        <v>0.15</v>
      </c>
      <c r="L5835" s="27">
        <v>0.05</v>
      </c>
      <c r="M5835" s="27">
        <v>0.2</v>
      </c>
      <c r="N5835" s="27" t="s">
        <v>2173</v>
      </c>
      <c r="O5835" s="30">
        <v>202006562</v>
      </c>
      <c r="P5835" s="22"/>
      <c r="Q5835" s="22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9"/>
    </row>
    <row r="5836" spans="1:29" x14ac:dyDescent="0.25">
      <c r="A5836" s="27">
        <v>2000</v>
      </c>
      <c r="B5836" s="27" t="s">
        <v>5799</v>
      </c>
      <c r="C5836" s="27" t="s">
        <v>674</v>
      </c>
      <c r="D5836" s="27" t="s">
        <v>675</v>
      </c>
      <c r="E5836" s="27" t="s">
        <v>5800</v>
      </c>
      <c r="F5836" s="28">
        <v>36716</v>
      </c>
      <c r="G5836" s="29">
        <v>0.63888888888888895</v>
      </c>
      <c r="H5836" s="28">
        <v>36716</v>
      </c>
      <c r="I5836" s="29">
        <v>0.76388888888888884</v>
      </c>
      <c r="J5836" s="27"/>
      <c r="K5836" s="27">
        <v>0.3</v>
      </c>
      <c r="L5836" s="27">
        <v>0</v>
      </c>
      <c r="M5836" s="27">
        <v>0.3</v>
      </c>
      <c r="N5836" s="27" t="s">
        <v>2173</v>
      </c>
      <c r="O5836" s="30">
        <v>201900174</v>
      </c>
      <c r="P5836" s="22"/>
      <c r="Q5836" s="22"/>
      <c r="R5836" s="16"/>
      <c r="S5836" s="16"/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9"/>
    </row>
    <row r="5837" spans="1:29" x14ac:dyDescent="0.25">
      <c r="A5837" s="27">
        <v>2000</v>
      </c>
      <c r="B5837" s="27" t="s">
        <v>3478</v>
      </c>
      <c r="C5837" s="27" t="s">
        <v>2231</v>
      </c>
      <c r="D5837" s="27" t="s">
        <v>2799</v>
      </c>
      <c r="E5837" s="27" t="s">
        <v>2923</v>
      </c>
      <c r="F5837" s="28">
        <v>36716</v>
      </c>
      <c r="G5837" s="29">
        <v>0.65972222222222221</v>
      </c>
      <c r="H5837" s="28">
        <v>36719</v>
      </c>
      <c r="I5837" s="29">
        <v>0.10416666666666667</v>
      </c>
      <c r="J5837" s="27"/>
      <c r="K5837" s="27">
        <v>44</v>
      </c>
      <c r="L5837" s="27">
        <v>17</v>
      </c>
      <c r="M5837" s="27">
        <v>61</v>
      </c>
      <c r="N5837" s="27" t="s">
        <v>2173</v>
      </c>
      <c r="O5837" s="30">
        <v>201700494</v>
      </c>
      <c r="P5837" s="22"/>
      <c r="Q5837" s="22"/>
      <c r="R5837" s="16"/>
      <c r="S5837" s="16"/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9"/>
    </row>
    <row r="5838" spans="1:29" x14ac:dyDescent="0.25">
      <c r="A5838" s="27">
        <v>2000</v>
      </c>
      <c r="B5838" s="27" t="s">
        <v>3479</v>
      </c>
      <c r="C5838" s="27" t="s">
        <v>2231</v>
      </c>
      <c r="D5838" s="27" t="s">
        <v>2805</v>
      </c>
      <c r="E5838" s="27" t="s">
        <v>2858</v>
      </c>
      <c r="F5838" s="28">
        <v>36716</v>
      </c>
      <c r="G5838" s="29">
        <v>0.66180555555555554</v>
      </c>
      <c r="H5838" s="28">
        <v>36717</v>
      </c>
      <c r="I5838" s="29">
        <v>0.33333333333333331</v>
      </c>
      <c r="J5838" s="27"/>
      <c r="K5838" s="27">
        <v>169</v>
      </c>
      <c r="L5838" s="27">
        <v>10</v>
      </c>
      <c r="M5838" s="27">
        <v>179</v>
      </c>
      <c r="N5838" s="27" t="s">
        <v>2173</v>
      </c>
      <c r="O5838" s="30">
        <v>201909935</v>
      </c>
      <c r="P5838" s="22"/>
      <c r="Q5838" s="22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9"/>
    </row>
    <row r="5839" spans="1:29" x14ac:dyDescent="0.25">
      <c r="A5839" s="27">
        <v>2000</v>
      </c>
      <c r="B5839" s="27" t="s">
        <v>3480</v>
      </c>
      <c r="C5839" s="27" t="s">
        <v>2231</v>
      </c>
      <c r="D5839" s="27" t="s">
        <v>2799</v>
      </c>
      <c r="E5839" s="27" t="s">
        <v>2799</v>
      </c>
      <c r="F5839" s="28">
        <v>36716</v>
      </c>
      <c r="G5839" s="29">
        <v>0.90138888888888891</v>
      </c>
      <c r="H5839" s="28">
        <v>36716</v>
      </c>
      <c r="I5839" s="29">
        <v>0.95833333333333337</v>
      </c>
      <c r="J5839" s="27"/>
      <c r="K5839" s="27">
        <v>0.1</v>
      </c>
      <c r="L5839" s="27">
        <v>0</v>
      </c>
      <c r="M5839" s="27">
        <v>0.1</v>
      </c>
      <c r="N5839" s="27" t="s">
        <v>2173</v>
      </c>
      <c r="O5839" s="30">
        <v>201806306</v>
      </c>
      <c r="P5839" s="22"/>
      <c r="Q5839" s="22"/>
      <c r="R5839" s="16"/>
      <c r="S5839" s="16"/>
      <c r="T5839" s="16"/>
      <c r="U5839" s="16"/>
      <c r="V5839" s="16"/>
      <c r="W5839" s="16"/>
      <c r="X5839" s="16"/>
      <c r="Y5839" s="16"/>
      <c r="Z5839" s="16"/>
      <c r="AA5839" s="16"/>
      <c r="AB5839" s="16"/>
      <c r="AC5839" s="19"/>
    </row>
    <row r="5840" spans="1:29" x14ac:dyDescent="0.25">
      <c r="A5840" s="27">
        <v>2000</v>
      </c>
      <c r="B5840" s="27" t="s">
        <v>3477</v>
      </c>
      <c r="C5840" s="27" t="s">
        <v>2231</v>
      </c>
      <c r="D5840" s="27" t="s">
        <v>2792</v>
      </c>
      <c r="E5840" s="27" t="s">
        <v>801</v>
      </c>
      <c r="F5840" s="28">
        <v>36717</v>
      </c>
      <c r="G5840" s="29">
        <v>2.4305555555555556E-2</v>
      </c>
      <c r="H5840" s="28">
        <v>36717</v>
      </c>
      <c r="I5840" s="29">
        <v>9.0277777777777776E-2</v>
      </c>
      <c r="J5840" s="27"/>
      <c r="K5840" s="27">
        <v>0.1</v>
      </c>
      <c r="L5840" s="27">
        <v>0</v>
      </c>
      <c r="M5840" s="27">
        <v>0.1</v>
      </c>
      <c r="N5840" s="27" t="s">
        <v>2173</v>
      </c>
      <c r="O5840" s="30">
        <v>201706083</v>
      </c>
      <c r="P5840" s="22"/>
      <c r="Q5840" s="22"/>
      <c r="R5840" s="16"/>
      <c r="S5840" s="16"/>
      <c r="T5840" s="16"/>
      <c r="U5840" s="16"/>
      <c r="V5840" s="16"/>
      <c r="W5840" s="16"/>
      <c r="X5840" s="16"/>
      <c r="Y5840" s="16"/>
      <c r="Z5840" s="16"/>
      <c r="AA5840" s="16"/>
      <c r="AB5840" s="16"/>
      <c r="AC5840" s="19"/>
    </row>
    <row r="5841" spans="1:29" x14ac:dyDescent="0.25">
      <c r="A5841" s="27">
        <v>2000</v>
      </c>
      <c r="B5841" s="27" t="s">
        <v>3475</v>
      </c>
      <c r="C5841" s="27" t="s">
        <v>2231</v>
      </c>
      <c r="D5841" s="27" t="s">
        <v>2792</v>
      </c>
      <c r="E5841" s="27" t="s">
        <v>3136</v>
      </c>
      <c r="F5841" s="28">
        <v>36717</v>
      </c>
      <c r="G5841" s="29">
        <v>3.4722222222222224E-2</v>
      </c>
      <c r="H5841" s="28">
        <v>36717</v>
      </c>
      <c r="I5841" s="29">
        <v>0.14583333333333334</v>
      </c>
      <c r="J5841" s="27"/>
      <c r="K5841" s="27">
        <v>0.8</v>
      </c>
      <c r="L5841" s="27">
        <v>0</v>
      </c>
      <c r="M5841" s="27">
        <v>0.8</v>
      </c>
      <c r="N5841" s="27" t="s">
        <v>2173</v>
      </c>
      <c r="O5841" s="30">
        <v>201705812</v>
      </c>
      <c r="P5841" s="22"/>
      <c r="Q5841" s="22"/>
      <c r="R5841" s="16"/>
      <c r="S5841" s="16"/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9"/>
    </row>
    <row r="5842" spans="1:29" x14ac:dyDescent="0.25">
      <c r="A5842" s="27">
        <v>2000</v>
      </c>
      <c r="B5842" s="27" t="s">
        <v>3476</v>
      </c>
      <c r="C5842" s="27" t="s">
        <v>2231</v>
      </c>
      <c r="D5842" s="27" t="s">
        <v>2850</v>
      </c>
      <c r="E5842" s="27" t="s">
        <v>2851</v>
      </c>
      <c r="F5842" s="28">
        <v>36717</v>
      </c>
      <c r="G5842" s="29">
        <v>3.4722222222222224E-2</v>
      </c>
      <c r="H5842" s="28">
        <v>36717</v>
      </c>
      <c r="I5842" s="29">
        <v>7.2916666666666671E-2</v>
      </c>
      <c r="J5842" s="27"/>
      <c r="K5842" s="27">
        <v>0</v>
      </c>
      <c r="L5842" s="27">
        <v>5.0000000000000001E-3</v>
      </c>
      <c r="M5842" s="27">
        <v>5.0000000000000001E-3</v>
      </c>
      <c r="N5842" s="27" t="s">
        <v>2173</v>
      </c>
      <c r="O5842" s="30">
        <v>201907538</v>
      </c>
      <c r="P5842" s="22"/>
      <c r="Q5842" s="22"/>
      <c r="R5842" s="16"/>
      <c r="S5842" s="16"/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9"/>
    </row>
    <row r="5843" spans="1:29" x14ac:dyDescent="0.25">
      <c r="A5843" s="27">
        <v>2000</v>
      </c>
      <c r="B5843" s="27" t="s">
        <v>3778</v>
      </c>
      <c r="C5843" s="27" t="s">
        <v>3569</v>
      </c>
      <c r="D5843" s="27" t="s">
        <v>3656</v>
      </c>
      <c r="E5843" s="27" t="s">
        <v>3665</v>
      </c>
      <c r="F5843" s="28">
        <v>36717</v>
      </c>
      <c r="G5843" s="29">
        <v>0.6479166666666667</v>
      </c>
      <c r="H5843" s="28">
        <v>36717</v>
      </c>
      <c r="I5843" s="29">
        <v>0.65972222222222221</v>
      </c>
      <c r="J5843" s="27"/>
      <c r="K5843" s="27">
        <v>0</v>
      </c>
      <c r="L5843" s="27">
        <v>0.03</v>
      </c>
      <c r="M5843" s="27">
        <v>0.03</v>
      </c>
      <c r="N5843" s="27" t="s">
        <v>2163</v>
      </c>
      <c r="O5843" s="30">
        <v>201206120</v>
      </c>
      <c r="P5843" s="22"/>
      <c r="Q5843" s="22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9"/>
    </row>
    <row r="5844" spans="1:29" x14ac:dyDescent="0.25">
      <c r="A5844" s="27">
        <v>2000</v>
      </c>
      <c r="B5844" s="27" t="s">
        <v>3473</v>
      </c>
      <c r="C5844" s="27" t="s">
        <v>2231</v>
      </c>
      <c r="D5844" s="27" t="s">
        <v>2855</v>
      </c>
      <c r="E5844" s="27" t="s">
        <v>3474</v>
      </c>
      <c r="F5844" s="28">
        <v>36718</v>
      </c>
      <c r="G5844" s="29">
        <v>0.59652777777777777</v>
      </c>
      <c r="H5844" s="28">
        <v>36718</v>
      </c>
      <c r="I5844" s="29">
        <v>0.70833333333333337</v>
      </c>
      <c r="J5844" s="27"/>
      <c r="K5844" s="27">
        <v>0.09</v>
      </c>
      <c r="L5844" s="27">
        <v>0</v>
      </c>
      <c r="M5844" s="27">
        <v>0.09</v>
      </c>
      <c r="N5844" s="27" t="s">
        <v>2173</v>
      </c>
      <c r="O5844" s="30">
        <v>200900568</v>
      </c>
      <c r="P5844" s="22"/>
      <c r="Q5844" s="22"/>
      <c r="R5844" s="16"/>
      <c r="S5844" s="16"/>
      <c r="T5844" s="16"/>
      <c r="U5844" s="16"/>
      <c r="V5844" s="16"/>
      <c r="W5844" s="16"/>
      <c r="X5844" s="16"/>
      <c r="Y5844" s="16"/>
      <c r="Z5844" s="16"/>
      <c r="AA5844" s="16"/>
      <c r="AB5844" s="16"/>
      <c r="AC5844" s="19"/>
    </row>
    <row r="5845" spans="1:29" x14ac:dyDescent="0.25">
      <c r="A5845" s="27">
        <v>2000</v>
      </c>
      <c r="B5845" s="27" t="s">
        <v>3555</v>
      </c>
      <c r="C5845" s="27" t="s">
        <v>2231</v>
      </c>
      <c r="D5845" s="27" t="s">
        <v>2846</v>
      </c>
      <c r="E5845" s="27" t="s">
        <v>3083</v>
      </c>
      <c r="F5845" s="28">
        <v>36718</v>
      </c>
      <c r="G5845" s="29">
        <v>0.67499999999999993</v>
      </c>
      <c r="H5845" s="28">
        <v>36718</v>
      </c>
      <c r="I5845" s="29">
        <v>0.84722222222222221</v>
      </c>
      <c r="J5845" s="27"/>
      <c r="K5845" s="27">
        <v>0</v>
      </c>
      <c r="L5845" s="27">
        <v>0.8</v>
      </c>
      <c r="M5845" s="27">
        <v>0.8</v>
      </c>
      <c r="N5845" s="27" t="s">
        <v>2211</v>
      </c>
      <c r="O5845" s="30">
        <v>202102699</v>
      </c>
      <c r="P5845" s="22"/>
      <c r="Q5845" s="22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9"/>
    </row>
    <row r="5846" spans="1:29" x14ac:dyDescent="0.25">
      <c r="A5846" s="27">
        <v>2000</v>
      </c>
      <c r="B5846" s="27" t="s">
        <v>3472</v>
      </c>
      <c r="C5846" s="27" t="s">
        <v>2231</v>
      </c>
      <c r="D5846" s="27" t="s">
        <v>2792</v>
      </c>
      <c r="E5846" s="27" t="s">
        <v>801</v>
      </c>
      <c r="F5846" s="28">
        <v>36718</v>
      </c>
      <c r="G5846" s="29">
        <v>0.81736111111111109</v>
      </c>
      <c r="H5846" s="28">
        <v>36718</v>
      </c>
      <c r="I5846" s="29">
        <v>0.86458333333333337</v>
      </c>
      <c r="J5846" s="27"/>
      <c r="K5846" s="27">
        <v>0.02</v>
      </c>
      <c r="L5846" s="27">
        <v>0</v>
      </c>
      <c r="M5846" s="27">
        <v>0.02</v>
      </c>
      <c r="N5846" s="27" t="s">
        <v>2173</v>
      </c>
      <c r="O5846" s="30">
        <v>201900131</v>
      </c>
      <c r="P5846" s="22"/>
      <c r="Q5846" s="22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9"/>
    </row>
    <row r="5847" spans="1:29" x14ac:dyDescent="0.25">
      <c r="A5847" s="27">
        <v>2000</v>
      </c>
      <c r="B5847" s="27" t="s">
        <v>3773</v>
      </c>
      <c r="C5847" s="27" t="s">
        <v>3569</v>
      </c>
      <c r="D5847" s="27" t="s">
        <v>3659</v>
      </c>
      <c r="E5847" s="27" t="s">
        <v>3747</v>
      </c>
      <c r="F5847" s="28">
        <v>36719</v>
      </c>
      <c r="G5847" s="29">
        <v>4.1666666666666666E-3</v>
      </c>
      <c r="H5847" s="28">
        <v>36719</v>
      </c>
      <c r="I5847" s="29">
        <v>4.8611111111111112E-2</v>
      </c>
      <c r="J5847" s="27"/>
      <c r="K5847" s="27">
        <v>1.5</v>
      </c>
      <c r="L5847" s="27">
        <v>0.5</v>
      </c>
      <c r="M5847" s="27">
        <v>2</v>
      </c>
      <c r="N5847" s="27" t="s">
        <v>2163</v>
      </c>
      <c r="O5847" s="30">
        <v>201709436</v>
      </c>
      <c r="P5847" s="22"/>
      <c r="Q5847" s="22"/>
      <c r="R5847" s="16"/>
      <c r="S5847" s="16"/>
      <c r="T5847" s="16"/>
      <c r="U5847" s="16"/>
      <c r="V5847" s="16"/>
      <c r="W5847" s="16"/>
      <c r="X5847" s="16"/>
      <c r="Y5847" s="16"/>
      <c r="Z5847" s="16"/>
      <c r="AA5847" s="16"/>
      <c r="AB5847" s="16"/>
      <c r="AC5847" s="19"/>
    </row>
    <row r="5848" spans="1:29" x14ac:dyDescent="0.25">
      <c r="A5848" s="27">
        <v>2000</v>
      </c>
      <c r="B5848" s="27" t="s">
        <v>3774</v>
      </c>
      <c r="C5848" s="27" t="s">
        <v>3569</v>
      </c>
      <c r="D5848" s="27" t="s">
        <v>3702</v>
      </c>
      <c r="E5848" s="27" t="s">
        <v>3754</v>
      </c>
      <c r="F5848" s="28">
        <v>36719</v>
      </c>
      <c r="G5848" s="29">
        <v>0.39583333333333331</v>
      </c>
      <c r="H5848" s="28">
        <v>36719</v>
      </c>
      <c r="I5848" s="29">
        <v>0.42708333333333331</v>
      </c>
      <c r="J5848" s="27"/>
      <c r="K5848" s="27">
        <v>0.4</v>
      </c>
      <c r="L5848" s="27">
        <v>0.3</v>
      </c>
      <c r="M5848" s="27">
        <v>0.7</v>
      </c>
      <c r="N5848" s="27" t="s">
        <v>2163</v>
      </c>
      <c r="O5848" s="30">
        <v>201606590</v>
      </c>
      <c r="P5848" s="22"/>
      <c r="Q5848" s="22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9"/>
    </row>
    <row r="5849" spans="1:29" x14ac:dyDescent="0.25">
      <c r="A5849" s="27">
        <v>2000</v>
      </c>
      <c r="B5849" s="27" t="s">
        <v>3776</v>
      </c>
      <c r="C5849" s="27" t="s">
        <v>3569</v>
      </c>
      <c r="D5849" s="27" t="s">
        <v>3656</v>
      </c>
      <c r="E5849" s="27" t="s">
        <v>3777</v>
      </c>
      <c r="F5849" s="28">
        <v>36719</v>
      </c>
      <c r="G5849" s="29">
        <v>0.64583333333333337</v>
      </c>
      <c r="H5849" s="28">
        <v>36719</v>
      </c>
      <c r="I5849" s="29">
        <v>0.65972222222222221</v>
      </c>
      <c r="J5849" s="27"/>
      <c r="K5849" s="27">
        <v>0</v>
      </c>
      <c r="L5849" s="27">
        <v>0.03</v>
      </c>
      <c r="M5849" s="27">
        <v>0.03</v>
      </c>
      <c r="N5849" s="27" t="s">
        <v>2163</v>
      </c>
      <c r="O5849" s="30">
        <v>202004823</v>
      </c>
      <c r="P5849" s="22"/>
      <c r="Q5849" s="22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9"/>
    </row>
    <row r="5850" spans="1:29" x14ac:dyDescent="0.25">
      <c r="A5850" s="27">
        <v>2000</v>
      </c>
      <c r="B5850" s="27" t="s">
        <v>3808</v>
      </c>
      <c r="C5850" s="27" t="s">
        <v>3569</v>
      </c>
      <c r="D5850" s="27" t="s">
        <v>3693</v>
      </c>
      <c r="E5850" s="27" t="s">
        <v>3809</v>
      </c>
      <c r="F5850" s="28">
        <v>36719</v>
      </c>
      <c r="G5850" s="29">
        <v>0.65138888888888891</v>
      </c>
      <c r="H5850" s="28">
        <v>36719</v>
      </c>
      <c r="I5850" s="29">
        <v>0.19097222222222221</v>
      </c>
      <c r="J5850" s="27"/>
      <c r="K5850" s="27">
        <v>20</v>
      </c>
      <c r="L5850" s="27">
        <v>0</v>
      </c>
      <c r="M5850" s="27">
        <v>20</v>
      </c>
      <c r="N5850" s="27" t="s">
        <v>2173</v>
      </c>
      <c r="O5850" s="30">
        <v>202005042</v>
      </c>
      <c r="P5850" s="22"/>
      <c r="Q5850" s="22"/>
      <c r="R5850" s="16"/>
      <c r="S5850" s="16"/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9"/>
    </row>
    <row r="5851" spans="1:29" x14ac:dyDescent="0.25">
      <c r="A5851" s="27">
        <v>2000</v>
      </c>
      <c r="B5851" s="27" t="s">
        <v>3554</v>
      </c>
      <c r="C5851" s="27" t="s">
        <v>2231</v>
      </c>
      <c r="D5851" s="27" t="s">
        <v>2809</v>
      </c>
      <c r="E5851" s="27" t="s">
        <v>2984</v>
      </c>
      <c r="F5851" s="28">
        <v>36719</v>
      </c>
      <c r="G5851" s="29">
        <v>0.68402777777777779</v>
      </c>
      <c r="H5851" s="28">
        <v>36720</v>
      </c>
      <c r="I5851" s="29">
        <v>0.29166666666666669</v>
      </c>
      <c r="J5851" s="27"/>
      <c r="K5851" s="27">
        <v>19.5</v>
      </c>
      <c r="L5851" s="27">
        <v>2.5</v>
      </c>
      <c r="M5851" s="27">
        <v>22</v>
      </c>
      <c r="N5851" s="27" t="s">
        <v>2211</v>
      </c>
      <c r="O5851" s="30">
        <v>201806326</v>
      </c>
      <c r="P5851" s="22"/>
      <c r="Q5851" s="22"/>
      <c r="R5851" s="16"/>
      <c r="S5851" s="16"/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9"/>
    </row>
    <row r="5852" spans="1:29" x14ac:dyDescent="0.25">
      <c r="A5852" s="27">
        <v>2000</v>
      </c>
      <c r="B5852" s="27" t="s">
        <v>3471</v>
      </c>
      <c r="C5852" s="27" t="s">
        <v>2231</v>
      </c>
      <c r="D5852" s="27" t="s">
        <v>2850</v>
      </c>
      <c r="E5852" s="27" t="s">
        <v>3127</v>
      </c>
      <c r="F5852" s="28">
        <v>36719</v>
      </c>
      <c r="G5852" s="29">
        <v>0.72916666666666663</v>
      </c>
      <c r="H5852" s="28">
        <v>36719</v>
      </c>
      <c r="I5852" s="29">
        <v>0.875</v>
      </c>
      <c r="J5852" s="27"/>
      <c r="K5852" s="27">
        <v>2</v>
      </c>
      <c r="L5852" s="27">
        <v>0</v>
      </c>
      <c r="M5852" s="27">
        <v>2</v>
      </c>
      <c r="N5852" s="27" t="s">
        <v>2173</v>
      </c>
      <c r="O5852" s="30">
        <v>201900188</v>
      </c>
      <c r="P5852" s="22"/>
      <c r="Q5852" s="22"/>
      <c r="R5852" s="16"/>
      <c r="S5852" s="16"/>
      <c r="T5852" s="16"/>
      <c r="U5852" s="16"/>
      <c r="V5852" s="16"/>
      <c r="W5852" s="16"/>
      <c r="X5852" s="16"/>
      <c r="Y5852" s="16"/>
      <c r="Z5852" s="16"/>
      <c r="AA5852" s="16"/>
      <c r="AB5852" s="16"/>
      <c r="AC5852" s="19"/>
    </row>
    <row r="5853" spans="1:29" x14ac:dyDescent="0.25">
      <c r="A5853" s="27">
        <v>2000</v>
      </c>
      <c r="B5853" s="27" t="s">
        <v>3775</v>
      </c>
      <c r="C5853" s="27" t="s">
        <v>3569</v>
      </c>
      <c r="D5853" s="27" t="s">
        <v>3702</v>
      </c>
      <c r="E5853" s="27" t="s">
        <v>3740</v>
      </c>
      <c r="F5853" s="28">
        <v>36719</v>
      </c>
      <c r="G5853" s="29">
        <v>0.8125</v>
      </c>
      <c r="H5853" s="28">
        <v>36719</v>
      </c>
      <c r="I5853" s="29">
        <v>0.88194444444444453</v>
      </c>
      <c r="J5853" s="27"/>
      <c r="K5853" s="27">
        <v>0.5</v>
      </c>
      <c r="L5853" s="27">
        <v>0.3</v>
      </c>
      <c r="M5853" s="27">
        <v>0.8</v>
      </c>
      <c r="N5853" s="27" t="s">
        <v>2163</v>
      </c>
      <c r="O5853" s="30">
        <v>201706421</v>
      </c>
      <c r="P5853" s="22"/>
      <c r="Q5853" s="22"/>
      <c r="R5853" s="16"/>
      <c r="S5853" s="16"/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9"/>
    </row>
    <row r="5854" spans="1:29" x14ac:dyDescent="0.25">
      <c r="A5854" s="27">
        <v>2000</v>
      </c>
      <c r="B5854" s="27" t="s">
        <v>3567</v>
      </c>
      <c r="C5854" s="27" t="s">
        <v>2231</v>
      </c>
      <c r="D5854" s="27" t="s">
        <v>2850</v>
      </c>
      <c r="E5854" s="27" t="s">
        <v>3127</v>
      </c>
      <c r="F5854" s="28">
        <v>36719</v>
      </c>
      <c r="G5854" s="29">
        <v>0.96875</v>
      </c>
      <c r="H5854" s="28">
        <v>36720</v>
      </c>
      <c r="I5854" s="29">
        <v>2.0833333333333332E-2</v>
      </c>
      <c r="J5854" s="27" t="s">
        <v>889</v>
      </c>
      <c r="K5854" s="27">
        <v>0.06</v>
      </c>
      <c r="L5854" s="27">
        <v>0.01</v>
      </c>
      <c r="M5854" s="27">
        <v>7.0000000000000007E-2</v>
      </c>
      <c r="N5854" s="27" t="s">
        <v>882</v>
      </c>
      <c r="O5854" s="30">
        <v>201504395</v>
      </c>
      <c r="P5854" s="22"/>
      <c r="Q5854" s="22"/>
      <c r="R5854" s="16"/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9"/>
    </row>
    <row r="5855" spans="1:29" x14ac:dyDescent="0.25">
      <c r="A5855" s="27">
        <v>2000</v>
      </c>
      <c r="B5855" s="27" t="s">
        <v>3470</v>
      </c>
      <c r="C5855" s="27" t="s">
        <v>2231</v>
      </c>
      <c r="D5855" s="27" t="s">
        <v>2790</v>
      </c>
      <c r="E5855" s="27" t="s">
        <v>2817</v>
      </c>
      <c r="F5855" s="28">
        <v>36720</v>
      </c>
      <c r="G5855" s="29">
        <v>3.7499999999999999E-2</v>
      </c>
      <c r="H5855" s="28">
        <v>36720</v>
      </c>
      <c r="I5855" s="29">
        <v>0.1076388888888889</v>
      </c>
      <c r="J5855" s="27"/>
      <c r="K5855" s="27">
        <v>0</v>
      </c>
      <c r="L5855" s="27">
        <v>0.03</v>
      </c>
      <c r="M5855" s="27">
        <v>0.03</v>
      </c>
      <c r="N5855" s="27" t="s">
        <v>2173</v>
      </c>
      <c r="O5855" s="30">
        <v>202102694</v>
      </c>
      <c r="P5855" s="22"/>
      <c r="Q5855" s="22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9"/>
    </row>
    <row r="5856" spans="1:29" x14ac:dyDescent="0.25">
      <c r="A5856" s="27">
        <v>2000</v>
      </c>
      <c r="B5856" s="27" t="s">
        <v>3469</v>
      </c>
      <c r="C5856" s="27" t="s">
        <v>2231</v>
      </c>
      <c r="D5856" s="27" t="s">
        <v>2790</v>
      </c>
      <c r="E5856" s="27" t="s">
        <v>729</v>
      </c>
      <c r="F5856" s="28">
        <v>36720</v>
      </c>
      <c r="G5856" s="29">
        <v>0.50555555555555554</v>
      </c>
      <c r="H5856" s="28">
        <v>36720</v>
      </c>
      <c r="I5856" s="29">
        <v>0.59027777777777779</v>
      </c>
      <c r="J5856" s="27"/>
      <c r="K5856" s="27">
        <v>0.35</v>
      </c>
      <c r="L5856" s="27">
        <v>0</v>
      </c>
      <c r="M5856" s="27">
        <v>0.35</v>
      </c>
      <c r="N5856" s="27" t="s">
        <v>2173</v>
      </c>
      <c r="O5856" s="30">
        <v>201907321</v>
      </c>
      <c r="P5856" s="22"/>
      <c r="Q5856" s="22"/>
      <c r="R5856" s="16"/>
      <c r="S5856" s="16"/>
      <c r="T5856" s="16"/>
      <c r="U5856" s="16"/>
      <c r="V5856" s="16"/>
      <c r="W5856" s="16"/>
      <c r="X5856" s="16"/>
      <c r="Y5856" s="16"/>
      <c r="Z5856" s="16"/>
      <c r="AA5856" s="16"/>
      <c r="AB5856" s="16"/>
      <c r="AC5856" s="19"/>
    </row>
    <row r="5857" spans="1:29" x14ac:dyDescent="0.25">
      <c r="A5857" s="27">
        <v>2000</v>
      </c>
      <c r="B5857" s="27" t="s">
        <v>2171</v>
      </c>
      <c r="C5857" s="27" t="s">
        <v>676</v>
      </c>
      <c r="D5857" s="27" t="s">
        <v>699</v>
      </c>
      <c r="E5857" s="27" t="s">
        <v>699</v>
      </c>
      <c r="F5857" s="28">
        <v>36720</v>
      </c>
      <c r="G5857" s="29">
        <v>0.53125</v>
      </c>
      <c r="H5857" s="28">
        <v>36720</v>
      </c>
      <c r="I5857" s="29">
        <v>0.76041666666666663</v>
      </c>
      <c r="J5857" s="27"/>
      <c r="K5857" s="27">
        <v>1</v>
      </c>
      <c r="L5857" s="27">
        <v>1.5</v>
      </c>
      <c r="M5857" s="27">
        <v>2.5</v>
      </c>
      <c r="N5857" s="27" t="s">
        <v>2163</v>
      </c>
      <c r="O5857" s="30">
        <v>202007242</v>
      </c>
      <c r="P5857" s="22"/>
      <c r="Q5857" s="22"/>
      <c r="R5857" s="16"/>
      <c r="S5857" s="16"/>
      <c r="T5857" s="16"/>
      <c r="U5857" s="16"/>
      <c r="V5857" s="16"/>
      <c r="W5857" s="16"/>
      <c r="X5857" s="16"/>
      <c r="Y5857" s="16"/>
      <c r="Z5857" s="16"/>
      <c r="AA5857" s="16"/>
      <c r="AB5857" s="16"/>
      <c r="AC5857" s="19"/>
    </row>
    <row r="5858" spans="1:29" x14ac:dyDescent="0.25">
      <c r="A5858" s="27">
        <v>2000</v>
      </c>
      <c r="B5858" s="27" t="s">
        <v>3767</v>
      </c>
      <c r="C5858" s="27" t="s">
        <v>3569</v>
      </c>
      <c r="D5858" s="27" t="s">
        <v>3768</v>
      </c>
      <c r="E5858" s="27" t="s">
        <v>3769</v>
      </c>
      <c r="F5858" s="28">
        <v>36720</v>
      </c>
      <c r="G5858" s="29">
        <v>0.59930555555555554</v>
      </c>
      <c r="H5858" s="28">
        <v>36720</v>
      </c>
      <c r="I5858" s="29">
        <v>0.68055555555555547</v>
      </c>
      <c r="J5858" s="27"/>
      <c r="K5858" s="27">
        <v>0</v>
      </c>
      <c r="L5858" s="27">
        <v>1</v>
      </c>
      <c r="M5858" s="27">
        <v>1</v>
      </c>
      <c r="N5858" s="27" t="s">
        <v>2163</v>
      </c>
      <c r="O5858" s="30">
        <v>202102704</v>
      </c>
      <c r="P5858" s="22"/>
      <c r="Q5858" s="22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9"/>
    </row>
    <row r="5859" spans="1:29" x14ac:dyDescent="0.25">
      <c r="A5859" s="27">
        <v>2000</v>
      </c>
      <c r="B5859" s="27" t="s">
        <v>3766</v>
      </c>
      <c r="C5859" s="27" t="s">
        <v>3569</v>
      </c>
      <c r="D5859" s="27" t="s">
        <v>3659</v>
      </c>
      <c r="E5859" s="27" t="s">
        <v>3718</v>
      </c>
      <c r="F5859" s="28">
        <v>36720</v>
      </c>
      <c r="G5859" s="29">
        <v>0.61736111111111114</v>
      </c>
      <c r="H5859" s="28">
        <v>36720</v>
      </c>
      <c r="I5859" s="29">
        <v>0.83333333333333337</v>
      </c>
      <c r="J5859" s="27"/>
      <c r="K5859" s="27">
        <v>0.25</v>
      </c>
      <c r="L5859" s="27">
        <v>2.5</v>
      </c>
      <c r="M5859" s="27">
        <v>2.75</v>
      </c>
      <c r="N5859" s="27" t="s">
        <v>2163</v>
      </c>
      <c r="O5859" s="30">
        <v>201907581</v>
      </c>
      <c r="P5859" s="22"/>
      <c r="Q5859" s="22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9"/>
    </row>
    <row r="5860" spans="1:29" x14ac:dyDescent="0.25">
      <c r="A5860" s="27">
        <v>2000</v>
      </c>
      <c r="B5860" s="27" t="s">
        <v>3770</v>
      </c>
      <c r="C5860" s="27" t="s">
        <v>3569</v>
      </c>
      <c r="D5860" s="27" t="s">
        <v>3771</v>
      </c>
      <c r="E5860" s="27" t="s">
        <v>3772</v>
      </c>
      <c r="F5860" s="28">
        <v>36720</v>
      </c>
      <c r="G5860" s="29">
        <v>0.76597222222222217</v>
      </c>
      <c r="H5860" s="28">
        <v>36720</v>
      </c>
      <c r="I5860" s="29">
        <v>0.79166666666666663</v>
      </c>
      <c r="J5860" s="27"/>
      <c r="K5860" s="27">
        <v>1</v>
      </c>
      <c r="L5860" s="27">
        <v>0</v>
      </c>
      <c r="M5860" s="27">
        <v>1</v>
      </c>
      <c r="N5860" s="27" t="s">
        <v>2163</v>
      </c>
      <c r="O5860" s="30">
        <v>201705754</v>
      </c>
      <c r="P5860" s="22"/>
      <c r="Q5860" s="22"/>
      <c r="R5860" s="16"/>
      <c r="S5860" s="16"/>
      <c r="T5860" s="16"/>
      <c r="U5860" s="16"/>
      <c r="V5860" s="16"/>
      <c r="W5860" s="16"/>
      <c r="X5860" s="16"/>
      <c r="Y5860" s="16"/>
      <c r="Z5860" s="16"/>
      <c r="AA5860" s="16"/>
      <c r="AB5860" s="16"/>
      <c r="AC5860" s="19"/>
    </row>
    <row r="5861" spans="1:29" x14ac:dyDescent="0.25">
      <c r="A5861" s="27">
        <v>2000</v>
      </c>
      <c r="B5861" s="27" t="s">
        <v>3468</v>
      </c>
      <c r="C5861" s="27" t="s">
        <v>2231</v>
      </c>
      <c r="D5861" s="27" t="s">
        <v>2792</v>
      </c>
      <c r="E5861" s="27" t="s">
        <v>3392</v>
      </c>
      <c r="F5861" s="28">
        <v>36720</v>
      </c>
      <c r="G5861" s="29">
        <v>0.81111111111111101</v>
      </c>
      <c r="H5861" s="28">
        <v>36720</v>
      </c>
      <c r="I5861" s="29">
        <v>0.85416666666666663</v>
      </c>
      <c r="J5861" s="27"/>
      <c r="K5861" s="27">
        <v>0.05</v>
      </c>
      <c r="L5861" s="27">
        <v>0</v>
      </c>
      <c r="M5861" s="27">
        <v>0.05</v>
      </c>
      <c r="N5861" s="27" t="s">
        <v>2173</v>
      </c>
      <c r="O5861" s="30">
        <v>201905948</v>
      </c>
      <c r="P5861" s="22"/>
      <c r="Q5861" s="22"/>
      <c r="R5861" s="16"/>
      <c r="S5861" s="16"/>
      <c r="T5861" s="16"/>
      <c r="U5861" s="16"/>
      <c r="V5861" s="16"/>
      <c r="W5861" s="16"/>
      <c r="X5861" s="16"/>
      <c r="Y5861" s="16"/>
      <c r="Z5861" s="16"/>
      <c r="AA5861" s="16"/>
      <c r="AB5861" s="16"/>
      <c r="AC5861" s="19"/>
    </row>
    <row r="5862" spans="1:29" x14ac:dyDescent="0.25">
      <c r="A5862" s="27">
        <v>2000</v>
      </c>
      <c r="B5862" s="27" t="s">
        <v>3765</v>
      </c>
      <c r="C5862" s="27" t="s">
        <v>3569</v>
      </c>
      <c r="D5862" s="27" t="s">
        <v>3702</v>
      </c>
      <c r="E5862" s="27" t="s">
        <v>3714</v>
      </c>
      <c r="F5862" s="28">
        <v>36720</v>
      </c>
      <c r="G5862" s="29">
        <v>0.97222222222222221</v>
      </c>
      <c r="H5862" s="28">
        <v>36720</v>
      </c>
      <c r="I5862" s="29">
        <v>0.10069444444444443</v>
      </c>
      <c r="J5862" s="27"/>
      <c r="K5862" s="27">
        <v>1.5</v>
      </c>
      <c r="L5862" s="27">
        <v>0.6</v>
      </c>
      <c r="M5862" s="27">
        <v>2.1</v>
      </c>
      <c r="N5862" s="27" t="s">
        <v>2163</v>
      </c>
      <c r="O5862" s="30">
        <v>201908075</v>
      </c>
      <c r="P5862" s="22"/>
      <c r="Q5862" s="22"/>
      <c r="R5862" s="16"/>
      <c r="S5862" s="16"/>
      <c r="T5862" s="16"/>
      <c r="U5862" s="16"/>
      <c r="V5862" s="16"/>
      <c r="W5862" s="16"/>
      <c r="X5862" s="16"/>
      <c r="Y5862" s="16"/>
      <c r="Z5862" s="16"/>
      <c r="AA5862" s="16"/>
      <c r="AB5862" s="16"/>
      <c r="AC5862" s="19"/>
    </row>
    <row r="5863" spans="1:29" x14ac:dyDescent="0.25">
      <c r="A5863" s="27">
        <v>2000</v>
      </c>
      <c r="B5863" s="27" t="s">
        <v>3465</v>
      </c>
      <c r="C5863" s="27" t="s">
        <v>2231</v>
      </c>
      <c r="D5863" s="27" t="s">
        <v>2792</v>
      </c>
      <c r="E5863" s="27" t="s">
        <v>801</v>
      </c>
      <c r="F5863" s="28">
        <v>36721</v>
      </c>
      <c r="G5863" s="29">
        <v>0.61875000000000002</v>
      </c>
      <c r="H5863" s="28">
        <v>36721</v>
      </c>
      <c r="I5863" s="29">
        <v>0.69097222222222221</v>
      </c>
      <c r="J5863" s="27"/>
      <c r="K5863" s="27">
        <v>0.02</v>
      </c>
      <c r="L5863" s="27">
        <v>0.02</v>
      </c>
      <c r="M5863" s="27">
        <v>0.04</v>
      </c>
      <c r="N5863" s="27" t="s">
        <v>2173</v>
      </c>
      <c r="O5863" s="30">
        <v>201706828</v>
      </c>
      <c r="P5863" s="22"/>
      <c r="Q5863" s="22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9"/>
    </row>
    <row r="5864" spans="1:29" x14ac:dyDescent="0.25">
      <c r="A5864" s="27">
        <v>2000</v>
      </c>
      <c r="B5864" s="27" t="s">
        <v>3466</v>
      </c>
      <c r="C5864" s="27" t="s">
        <v>2231</v>
      </c>
      <c r="D5864" s="27" t="s">
        <v>2790</v>
      </c>
      <c r="E5864" s="27" t="s">
        <v>2820</v>
      </c>
      <c r="F5864" s="28">
        <v>36721</v>
      </c>
      <c r="G5864" s="29">
        <v>0.625</v>
      </c>
      <c r="H5864" s="28">
        <v>36721</v>
      </c>
      <c r="I5864" s="29">
        <v>0.75694444444444453</v>
      </c>
      <c r="J5864" s="27"/>
      <c r="K5864" s="27">
        <v>0.03</v>
      </c>
      <c r="L5864" s="27">
        <v>7.0000000000000007E-2</v>
      </c>
      <c r="M5864" s="27">
        <v>0.1</v>
      </c>
      <c r="N5864" s="27" t="s">
        <v>2173</v>
      </c>
      <c r="O5864" s="30">
        <v>202008444</v>
      </c>
      <c r="P5864" s="22"/>
      <c r="Q5864" s="22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9"/>
    </row>
    <row r="5865" spans="1:29" x14ac:dyDescent="0.25">
      <c r="A5865" s="27">
        <v>2000</v>
      </c>
      <c r="B5865" s="27" t="s">
        <v>2228</v>
      </c>
      <c r="C5865" s="27" t="s">
        <v>676</v>
      </c>
      <c r="D5865" s="27" t="s">
        <v>699</v>
      </c>
      <c r="E5865" s="27" t="s">
        <v>830</v>
      </c>
      <c r="F5865" s="28">
        <v>36721</v>
      </c>
      <c r="G5865" s="29">
        <v>0.6333333333333333</v>
      </c>
      <c r="H5865" s="28">
        <v>36721</v>
      </c>
      <c r="I5865" s="29">
        <v>0.70347222222222217</v>
      </c>
      <c r="J5865" s="27"/>
      <c r="K5865" s="27">
        <v>0.5</v>
      </c>
      <c r="L5865" s="27">
        <v>0.2</v>
      </c>
      <c r="M5865" s="27">
        <v>0.7</v>
      </c>
      <c r="N5865" s="27" t="s">
        <v>2211</v>
      </c>
      <c r="O5865" s="30">
        <v>201906648</v>
      </c>
      <c r="P5865" s="22"/>
      <c r="Q5865" s="22"/>
      <c r="R5865" s="16"/>
      <c r="S5865" s="16"/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9"/>
    </row>
    <row r="5866" spans="1:29" x14ac:dyDescent="0.25">
      <c r="A5866" s="27">
        <v>2000</v>
      </c>
      <c r="B5866" s="27" t="s">
        <v>5798</v>
      </c>
      <c r="C5866" s="27" t="s">
        <v>674</v>
      </c>
      <c r="D5866" s="27" t="s">
        <v>675</v>
      </c>
      <c r="E5866" s="27" t="s">
        <v>701</v>
      </c>
      <c r="F5866" s="28">
        <v>36721</v>
      </c>
      <c r="G5866" s="29">
        <v>0.63888888888888895</v>
      </c>
      <c r="H5866" s="28">
        <v>36721</v>
      </c>
      <c r="I5866" s="29">
        <v>0.80555555555555547</v>
      </c>
      <c r="J5866" s="27"/>
      <c r="K5866" s="27">
        <v>1</v>
      </c>
      <c r="L5866" s="27">
        <v>1</v>
      </c>
      <c r="M5866" s="27">
        <v>2</v>
      </c>
      <c r="N5866" s="27" t="s">
        <v>2173</v>
      </c>
      <c r="O5866" s="30">
        <v>201907445</v>
      </c>
      <c r="P5866" s="22"/>
      <c r="Q5866" s="22"/>
      <c r="R5866" s="16"/>
      <c r="S5866" s="16"/>
      <c r="T5866" s="16"/>
      <c r="U5866" s="16"/>
      <c r="V5866" s="16"/>
      <c r="W5866" s="16"/>
      <c r="X5866" s="16"/>
      <c r="Y5866" s="16"/>
      <c r="Z5866" s="16"/>
      <c r="AA5866" s="16"/>
      <c r="AB5866" s="16"/>
      <c r="AC5866" s="19"/>
    </row>
    <row r="5867" spans="1:29" x14ac:dyDescent="0.25">
      <c r="A5867" s="27">
        <v>2000</v>
      </c>
      <c r="B5867" s="27" t="s">
        <v>3467</v>
      </c>
      <c r="C5867" s="27" t="s">
        <v>2231</v>
      </c>
      <c r="D5867" s="27" t="s">
        <v>2792</v>
      </c>
      <c r="E5867" s="27" t="s">
        <v>3392</v>
      </c>
      <c r="F5867" s="28">
        <v>36721</v>
      </c>
      <c r="G5867" s="29">
        <v>0.71250000000000002</v>
      </c>
      <c r="H5867" s="28">
        <v>36721</v>
      </c>
      <c r="I5867" s="29">
        <v>0.74305555555555547</v>
      </c>
      <c r="J5867" s="27"/>
      <c r="K5867" s="27">
        <v>0</v>
      </c>
      <c r="L5867" s="27">
        <v>1E-4</v>
      </c>
      <c r="M5867" s="27">
        <v>1E-4</v>
      </c>
      <c r="N5867" s="27" t="s">
        <v>2173</v>
      </c>
      <c r="O5867" s="30">
        <v>201704136</v>
      </c>
      <c r="P5867" s="22"/>
      <c r="Q5867" s="22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9"/>
    </row>
    <row r="5868" spans="1:29" x14ac:dyDescent="0.25">
      <c r="A5868" s="27">
        <v>2000</v>
      </c>
      <c r="B5868" s="27" t="s">
        <v>3565</v>
      </c>
      <c r="C5868" s="27" t="s">
        <v>2231</v>
      </c>
      <c r="D5868" s="27" t="s">
        <v>2805</v>
      </c>
      <c r="E5868" s="27" t="s">
        <v>2858</v>
      </c>
      <c r="F5868" s="28">
        <v>36721</v>
      </c>
      <c r="G5868" s="29">
        <v>0.72569444444444453</v>
      </c>
      <c r="H5868" s="28">
        <v>36722</v>
      </c>
      <c r="I5868" s="29">
        <v>0.14583333333333334</v>
      </c>
      <c r="J5868" s="27" t="s">
        <v>889</v>
      </c>
      <c r="K5868" s="27">
        <v>48.5</v>
      </c>
      <c r="L5868" s="27">
        <v>0</v>
      </c>
      <c r="M5868" s="27">
        <v>48.5</v>
      </c>
      <c r="N5868" s="27" t="s">
        <v>882</v>
      </c>
      <c r="O5868" s="30">
        <v>202006837</v>
      </c>
      <c r="P5868" s="22"/>
      <c r="Q5868" s="22"/>
      <c r="R5868" s="16"/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9"/>
    </row>
    <row r="5869" spans="1:29" x14ac:dyDescent="0.25">
      <c r="A5869" s="27">
        <v>2000</v>
      </c>
      <c r="B5869" s="27" t="s">
        <v>3566</v>
      </c>
      <c r="C5869" s="27" t="s">
        <v>2231</v>
      </c>
      <c r="D5869" s="27" t="s">
        <v>2809</v>
      </c>
      <c r="E5869" s="27" t="s">
        <v>2984</v>
      </c>
      <c r="F5869" s="28">
        <v>36721</v>
      </c>
      <c r="G5869" s="29">
        <v>0.76250000000000007</v>
      </c>
      <c r="H5869" s="28">
        <v>36722</v>
      </c>
      <c r="I5869" s="29">
        <v>4.1666666666666664E-2</v>
      </c>
      <c r="J5869" s="27" t="s">
        <v>889</v>
      </c>
      <c r="K5869" s="27">
        <v>1</v>
      </c>
      <c r="L5869" s="27">
        <v>0</v>
      </c>
      <c r="M5869" s="27">
        <v>1</v>
      </c>
      <c r="N5869" s="27" t="s">
        <v>882</v>
      </c>
      <c r="O5869" s="30">
        <v>201908253</v>
      </c>
      <c r="P5869" s="22"/>
      <c r="Q5869" s="22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9"/>
    </row>
    <row r="5870" spans="1:29" x14ac:dyDescent="0.25">
      <c r="A5870" s="27">
        <v>2000</v>
      </c>
      <c r="B5870" s="27" t="s">
        <v>3806</v>
      </c>
      <c r="C5870" s="27" t="s">
        <v>3569</v>
      </c>
      <c r="D5870" s="27" t="s">
        <v>3693</v>
      </c>
      <c r="E5870" s="27" t="s">
        <v>3807</v>
      </c>
      <c r="F5870" s="28">
        <v>36721</v>
      </c>
      <c r="G5870" s="29">
        <v>0.7631944444444444</v>
      </c>
      <c r="H5870" s="28">
        <v>36721</v>
      </c>
      <c r="I5870" s="29">
        <v>0.86458333333333337</v>
      </c>
      <c r="J5870" s="27"/>
      <c r="K5870" s="27">
        <v>0</v>
      </c>
      <c r="L5870" s="27">
        <v>1</v>
      </c>
      <c r="M5870" s="27">
        <v>1</v>
      </c>
      <c r="N5870" s="27" t="s">
        <v>2173</v>
      </c>
      <c r="O5870" s="30">
        <v>202007460</v>
      </c>
      <c r="P5870" s="22"/>
      <c r="Q5870" s="22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9"/>
    </row>
    <row r="5871" spans="1:29" x14ac:dyDescent="0.25">
      <c r="A5871" s="27">
        <v>2000</v>
      </c>
      <c r="B5871" s="27" t="s">
        <v>3764</v>
      </c>
      <c r="C5871" s="27" t="s">
        <v>3569</v>
      </c>
      <c r="D5871" s="27" t="s">
        <v>3659</v>
      </c>
      <c r="E5871" s="27" t="s">
        <v>3736</v>
      </c>
      <c r="F5871" s="28">
        <v>36721</v>
      </c>
      <c r="G5871" s="29">
        <v>0.84722222222222221</v>
      </c>
      <c r="H5871" s="28">
        <v>36721</v>
      </c>
      <c r="I5871" s="29">
        <v>0.90277777777777779</v>
      </c>
      <c r="J5871" s="27"/>
      <c r="K5871" s="27">
        <v>0</v>
      </c>
      <c r="L5871" s="27">
        <v>0.8</v>
      </c>
      <c r="M5871" s="27">
        <v>0.8</v>
      </c>
      <c r="N5871" s="27" t="s">
        <v>2163</v>
      </c>
      <c r="O5871" s="30">
        <v>202000416</v>
      </c>
      <c r="P5871" s="22"/>
      <c r="Q5871" s="22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9"/>
    </row>
    <row r="5872" spans="1:29" x14ac:dyDescent="0.25">
      <c r="A5872" s="27">
        <v>2000</v>
      </c>
      <c r="B5872" s="27" t="s">
        <v>5811</v>
      </c>
      <c r="C5872" s="27" t="s">
        <v>674</v>
      </c>
      <c r="D5872" s="27" t="s">
        <v>710</v>
      </c>
      <c r="E5872" s="27" t="s">
        <v>5812</v>
      </c>
      <c r="F5872" s="28">
        <v>36722</v>
      </c>
      <c r="G5872" s="29">
        <v>0.52013888888888882</v>
      </c>
      <c r="H5872" s="28">
        <v>36722</v>
      </c>
      <c r="I5872" s="29">
        <v>0.59652777777777777</v>
      </c>
      <c r="J5872" s="27"/>
      <c r="K5872" s="27">
        <v>40</v>
      </c>
      <c r="L5872" s="27">
        <v>0</v>
      </c>
      <c r="M5872" s="27">
        <v>40</v>
      </c>
      <c r="N5872" s="27" t="s">
        <v>2211</v>
      </c>
      <c r="O5872" s="30">
        <v>201906116</v>
      </c>
      <c r="P5872" s="22"/>
      <c r="Q5872" s="22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9"/>
    </row>
    <row r="5873" spans="1:29" x14ac:dyDescent="0.25">
      <c r="A5873" s="27">
        <v>2000</v>
      </c>
      <c r="B5873" s="27" t="s">
        <v>3464</v>
      </c>
      <c r="C5873" s="27" t="s">
        <v>2231</v>
      </c>
      <c r="D5873" s="27" t="s">
        <v>2792</v>
      </c>
      <c r="E5873" s="27" t="s">
        <v>2875</v>
      </c>
      <c r="F5873" s="28">
        <v>36722</v>
      </c>
      <c r="G5873" s="29">
        <v>0.65555555555555556</v>
      </c>
      <c r="H5873" s="28">
        <v>36722</v>
      </c>
      <c r="I5873" s="29">
        <v>0.67361111111111116</v>
      </c>
      <c r="J5873" s="27"/>
      <c r="K5873" s="27">
        <v>0</v>
      </c>
      <c r="L5873" s="27">
        <v>0.01</v>
      </c>
      <c r="M5873" s="27">
        <v>0.01</v>
      </c>
      <c r="N5873" s="27" t="s">
        <v>2173</v>
      </c>
      <c r="O5873" s="30">
        <v>201101522</v>
      </c>
      <c r="P5873" s="22"/>
      <c r="Q5873" s="22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9"/>
    </row>
    <row r="5874" spans="1:29" x14ac:dyDescent="0.25">
      <c r="A5874" s="27">
        <v>2000</v>
      </c>
      <c r="B5874" s="27" t="s">
        <v>3763</v>
      </c>
      <c r="C5874" s="27" t="s">
        <v>3569</v>
      </c>
      <c r="D5874" s="27" t="s">
        <v>3646</v>
      </c>
      <c r="E5874" s="27" t="s">
        <v>3649</v>
      </c>
      <c r="F5874" s="28">
        <v>36722</v>
      </c>
      <c r="G5874" s="29">
        <v>0.68055555555555547</v>
      </c>
      <c r="H5874" s="28">
        <v>36722</v>
      </c>
      <c r="I5874" s="29">
        <v>0.84027777777777779</v>
      </c>
      <c r="J5874" s="27"/>
      <c r="K5874" s="27">
        <v>1</v>
      </c>
      <c r="L5874" s="27">
        <v>3</v>
      </c>
      <c r="M5874" s="27">
        <v>4</v>
      </c>
      <c r="N5874" s="27" t="s">
        <v>2163</v>
      </c>
      <c r="O5874" s="30">
        <v>202008867</v>
      </c>
      <c r="P5874" s="22"/>
      <c r="Q5874" s="22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9"/>
    </row>
    <row r="5875" spans="1:29" x14ac:dyDescent="0.25">
      <c r="A5875" s="27">
        <v>2000</v>
      </c>
      <c r="B5875" s="27" t="s">
        <v>2227</v>
      </c>
      <c r="C5875" s="27" t="s">
        <v>676</v>
      </c>
      <c r="D5875" s="27" t="s">
        <v>686</v>
      </c>
      <c r="E5875" s="27" t="s">
        <v>728</v>
      </c>
      <c r="F5875" s="28">
        <v>36722</v>
      </c>
      <c r="G5875" s="29">
        <v>0.68194444444444446</v>
      </c>
      <c r="H5875" s="28">
        <v>36722</v>
      </c>
      <c r="I5875" s="29">
        <v>0.83680555555555547</v>
      </c>
      <c r="J5875" s="27"/>
      <c r="K5875" s="27">
        <v>3.2</v>
      </c>
      <c r="L5875" s="27">
        <v>0</v>
      </c>
      <c r="M5875" s="27">
        <v>3.2</v>
      </c>
      <c r="N5875" s="27" t="s">
        <v>2211</v>
      </c>
      <c r="O5875" s="30">
        <v>202007969</v>
      </c>
      <c r="P5875" s="22"/>
      <c r="Q5875" s="22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9"/>
    </row>
    <row r="5876" spans="1:29" x14ac:dyDescent="0.25">
      <c r="A5876" s="27">
        <v>2000</v>
      </c>
      <c r="B5876" s="27" t="s">
        <v>3463</v>
      </c>
      <c r="C5876" s="27" t="s">
        <v>2231</v>
      </c>
      <c r="D5876" s="27" t="s">
        <v>2792</v>
      </c>
      <c r="E5876" s="27" t="s">
        <v>801</v>
      </c>
      <c r="F5876" s="28">
        <v>36722</v>
      </c>
      <c r="G5876" s="29">
        <v>0.71944444444444444</v>
      </c>
      <c r="H5876" s="28">
        <v>36722</v>
      </c>
      <c r="I5876" s="29">
        <v>0.78125</v>
      </c>
      <c r="J5876" s="27"/>
      <c r="K5876" s="27">
        <v>0</v>
      </c>
      <c r="L5876" s="27">
        <v>0.02</v>
      </c>
      <c r="M5876" s="27">
        <v>0.02</v>
      </c>
      <c r="N5876" s="27" t="s">
        <v>2173</v>
      </c>
      <c r="O5876" s="30">
        <v>201904573</v>
      </c>
      <c r="P5876" s="22"/>
      <c r="Q5876" s="22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9"/>
    </row>
    <row r="5877" spans="1:29" x14ac:dyDescent="0.25">
      <c r="A5877" s="27">
        <v>2000</v>
      </c>
      <c r="B5877" s="27" t="s">
        <v>3762</v>
      </c>
      <c r="C5877" s="27" t="s">
        <v>3569</v>
      </c>
      <c r="D5877" s="27" t="s">
        <v>3702</v>
      </c>
      <c r="E5877" s="27" t="s">
        <v>3703</v>
      </c>
      <c r="F5877" s="28">
        <v>36722</v>
      </c>
      <c r="G5877" s="29">
        <v>0.76736111111111116</v>
      </c>
      <c r="H5877" s="28">
        <v>36722</v>
      </c>
      <c r="I5877" s="29">
        <v>0.8125</v>
      </c>
      <c r="J5877" s="27"/>
      <c r="K5877" s="27">
        <v>0</v>
      </c>
      <c r="L5877" s="27">
        <v>0.5</v>
      </c>
      <c r="M5877" s="27">
        <v>0.5</v>
      </c>
      <c r="N5877" s="27" t="s">
        <v>2163</v>
      </c>
      <c r="O5877" s="30">
        <v>201705149</v>
      </c>
      <c r="P5877" s="22"/>
      <c r="Q5877" s="22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9"/>
    </row>
    <row r="5878" spans="1:29" x14ac:dyDescent="0.25">
      <c r="A5878" s="27">
        <v>2000</v>
      </c>
      <c r="B5878" s="27" t="s">
        <v>3761</v>
      </c>
      <c r="C5878" s="27" t="s">
        <v>3569</v>
      </c>
      <c r="D5878" s="27" t="s">
        <v>3702</v>
      </c>
      <c r="E5878" s="27" t="s">
        <v>3714</v>
      </c>
      <c r="F5878" s="28">
        <v>36722</v>
      </c>
      <c r="G5878" s="29">
        <v>0.94791666666666663</v>
      </c>
      <c r="H5878" s="28">
        <v>36722</v>
      </c>
      <c r="I5878" s="29">
        <v>0.98888888888888893</v>
      </c>
      <c r="J5878" s="27"/>
      <c r="K5878" s="27">
        <v>0.02</v>
      </c>
      <c r="L5878" s="27">
        <v>0.03</v>
      </c>
      <c r="M5878" s="27">
        <v>0.05</v>
      </c>
      <c r="N5878" s="27" t="s">
        <v>2163</v>
      </c>
      <c r="O5878" s="30">
        <v>202007614</v>
      </c>
      <c r="P5878" s="22"/>
      <c r="Q5878" s="22"/>
      <c r="R5878" s="16"/>
      <c r="S5878" s="16"/>
      <c r="T5878" s="16"/>
      <c r="U5878" s="16"/>
      <c r="V5878" s="16"/>
      <c r="W5878" s="16"/>
      <c r="X5878" s="16"/>
      <c r="Y5878" s="16"/>
      <c r="Z5878" s="16"/>
      <c r="AA5878" s="16"/>
      <c r="AB5878" s="16"/>
      <c r="AC5878" s="19"/>
    </row>
    <row r="5879" spans="1:29" x14ac:dyDescent="0.25">
      <c r="A5879" s="27">
        <v>2000</v>
      </c>
      <c r="B5879" s="27" t="s">
        <v>2226</v>
      </c>
      <c r="C5879" s="27" t="s">
        <v>676</v>
      </c>
      <c r="D5879" s="27" t="s">
        <v>699</v>
      </c>
      <c r="E5879" s="27" t="s">
        <v>744</v>
      </c>
      <c r="F5879" s="28">
        <v>36723</v>
      </c>
      <c r="G5879" s="29">
        <v>0.13472222222222222</v>
      </c>
      <c r="H5879" s="28">
        <v>36723</v>
      </c>
      <c r="I5879" s="29">
        <v>0.15625</v>
      </c>
      <c r="J5879" s="27"/>
      <c r="K5879" s="27">
        <v>0.16500000000000001</v>
      </c>
      <c r="L5879" s="27">
        <v>0</v>
      </c>
      <c r="M5879" s="27">
        <v>0.16500000000000001</v>
      </c>
      <c r="N5879" s="27" t="s">
        <v>2211</v>
      </c>
      <c r="O5879" s="30">
        <v>201605373</v>
      </c>
      <c r="P5879" s="22"/>
      <c r="Q5879" s="22"/>
      <c r="R5879" s="16"/>
      <c r="S5879" s="16"/>
      <c r="T5879" s="16"/>
      <c r="U5879" s="16"/>
      <c r="V5879" s="16"/>
      <c r="W5879" s="16"/>
      <c r="X5879" s="16"/>
      <c r="Y5879" s="16"/>
      <c r="Z5879" s="16"/>
      <c r="AA5879" s="16"/>
      <c r="AB5879" s="16"/>
      <c r="AC5879" s="19"/>
    </row>
    <row r="5880" spans="1:29" x14ac:dyDescent="0.25">
      <c r="A5880" s="27">
        <v>2000</v>
      </c>
      <c r="B5880" s="27" t="s">
        <v>3462</v>
      </c>
      <c r="C5880" s="27" t="s">
        <v>2231</v>
      </c>
      <c r="D5880" s="27" t="s">
        <v>2792</v>
      </c>
      <c r="E5880" s="27" t="s">
        <v>716</v>
      </c>
      <c r="F5880" s="28">
        <v>36723</v>
      </c>
      <c r="G5880" s="29">
        <v>0.14791666666666667</v>
      </c>
      <c r="H5880" s="28">
        <v>36723</v>
      </c>
      <c r="I5880" s="29">
        <v>0.25</v>
      </c>
      <c r="J5880" s="27"/>
      <c r="K5880" s="27">
        <v>0.02</v>
      </c>
      <c r="L5880" s="27">
        <v>0.08</v>
      </c>
      <c r="M5880" s="27">
        <v>0.1</v>
      </c>
      <c r="N5880" s="27" t="s">
        <v>2173</v>
      </c>
      <c r="O5880" s="30">
        <v>201906638</v>
      </c>
      <c r="P5880" s="22"/>
      <c r="Q5880" s="22"/>
      <c r="R5880" s="16"/>
      <c r="S5880" s="16"/>
      <c r="T5880" s="16"/>
      <c r="U5880" s="16"/>
      <c r="V5880" s="16"/>
      <c r="W5880" s="16"/>
      <c r="X5880" s="16"/>
      <c r="Y5880" s="16"/>
      <c r="Z5880" s="16"/>
      <c r="AA5880" s="16"/>
      <c r="AB5880" s="16"/>
      <c r="AC5880" s="19"/>
    </row>
    <row r="5881" spans="1:29" x14ac:dyDescent="0.25">
      <c r="A5881" s="27">
        <v>2000</v>
      </c>
      <c r="B5881" s="27" t="s">
        <v>3461</v>
      </c>
      <c r="C5881" s="27" t="s">
        <v>2231</v>
      </c>
      <c r="D5881" s="27" t="s">
        <v>2850</v>
      </c>
      <c r="E5881" s="27" t="s">
        <v>2851</v>
      </c>
      <c r="F5881" s="28">
        <v>36723</v>
      </c>
      <c r="G5881" s="29">
        <v>0.17708333333333334</v>
      </c>
      <c r="H5881" s="28">
        <v>36723</v>
      </c>
      <c r="I5881" s="29">
        <v>0.22916666666666666</v>
      </c>
      <c r="J5881" s="27"/>
      <c r="K5881" s="27">
        <v>0</v>
      </c>
      <c r="L5881" s="27">
        <v>1.4999999999999999E-2</v>
      </c>
      <c r="M5881" s="27">
        <v>1.4999999999999999E-2</v>
      </c>
      <c r="N5881" s="27" t="s">
        <v>2173</v>
      </c>
      <c r="O5881" s="30">
        <v>202103628</v>
      </c>
      <c r="P5881" s="22"/>
      <c r="Q5881" s="22"/>
      <c r="R5881" s="16"/>
      <c r="S5881" s="16"/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9"/>
    </row>
    <row r="5882" spans="1:29" x14ac:dyDescent="0.25">
      <c r="A5882" s="27">
        <v>2000</v>
      </c>
      <c r="B5882" s="27" t="s">
        <v>3564</v>
      </c>
      <c r="C5882" s="27" t="s">
        <v>2231</v>
      </c>
      <c r="D5882" s="27" t="s">
        <v>2799</v>
      </c>
      <c r="E5882" s="27" t="s">
        <v>2923</v>
      </c>
      <c r="F5882" s="28">
        <v>36723</v>
      </c>
      <c r="G5882" s="29">
        <v>0.3125</v>
      </c>
      <c r="H5882" s="28">
        <v>36723</v>
      </c>
      <c r="I5882" s="29">
        <v>0.95833333333333337</v>
      </c>
      <c r="J5882" s="27" t="s">
        <v>889</v>
      </c>
      <c r="K5882" s="27">
        <v>4.5</v>
      </c>
      <c r="L5882" s="27">
        <v>0</v>
      </c>
      <c r="M5882" s="27">
        <v>4.5</v>
      </c>
      <c r="N5882" s="27" t="s">
        <v>882</v>
      </c>
      <c r="O5882" s="30">
        <v>201809896</v>
      </c>
      <c r="P5882" s="22"/>
      <c r="Q5882" s="22"/>
      <c r="R5882" s="16"/>
      <c r="S5882" s="16"/>
      <c r="T5882" s="16"/>
      <c r="U5882" s="16"/>
      <c r="V5882" s="16"/>
      <c r="W5882" s="16"/>
      <c r="X5882" s="16"/>
      <c r="Y5882" s="16"/>
      <c r="Z5882" s="16"/>
      <c r="AA5882" s="16"/>
      <c r="AB5882" s="16"/>
      <c r="AC5882" s="19"/>
    </row>
    <row r="5883" spans="1:29" x14ac:dyDescent="0.25">
      <c r="A5883" s="27">
        <v>2000</v>
      </c>
      <c r="B5883" s="27" t="s">
        <v>3758</v>
      </c>
      <c r="C5883" s="27" t="s">
        <v>3569</v>
      </c>
      <c r="D5883" s="27" t="s">
        <v>3693</v>
      </c>
      <c r="E5883" s="27" t="s">
        <v>3759</v>
      </c>
      <c r="F5883" s="28">
        <v>36723</v>
      </c>
      <c r="G5883" s="29">
        <v>0.4916666666666667</v>
      </c>
      <c r="H5883" s="28">
        <v>36723</v>
      </c>
      <c r="I5883" s="29">
        <v>0.59652777777777777</v>
      </c>
      <c r="J5883" s="27"/>
      <c r="K5883" s="27">
        <v>0</v>
      </c>
      <c r="L5883" s="27">
        <v>5.8999999999999997E-2</v>
      </c>
      <c r="M5883" s="27">
        <v>5.8999999999999997E-2</v>
      </c>
      <c r="N5883" s="27" t="s">
        <v>2163</v>
      </c>
      <c r="O5883" s="30">
        <v>201907357</v>
      </c>
      <c r="P5883" s="22"/>
      <c r="Q5883" s="22"/>
      <c r="R5883" s="16"/>
      <c r="S5883" s="16"/>
      <c r="T5883" s="16"/>
      <c r="U5883" s="16"/>
      <c r="V5883" s="16"/>
      <c r="W5883" s="16"/>
      <c r="X5883" s="16"/>
      <c r="Y5883" s="16"/>
      <c r="Z5883" s="16"/>
      <c r="AA5883" s="16"/>
      <c r="AB5883" s="16"/>
      <c r="AC5883" s="19"/>
    </row>
    <row r="5884" spans="1:29" x14ac:dyDescent="0.25">
      <c r="A5884" s="27">
        <v>2000</v>
      </c>
      <c r="B5884" s="27" t="s">
        <v>2208</v>
      </c>
      <c r="C5884" s="27" t="s">
        <v>676</v>
      </c>
      <c r="D5884" s="27" t="s">
        <v>686</v>
      </c>
      <c r="E5884" s="27" t="s">
        <v>791</v>
      </c>
      <c r="F5884" s="28">
        <v>36723</v>
      </c>
      <c r="G5884" s="29">
        <v>0.5</v>
      </c>
      <c r="H5884" s="28">
        <v>36723</v>
      </c>
      <c r="I5884" s="29">
        <v>0.54166666666666663</v>
      </c>
      <c r="J5884" s="27"/>
      <c r="K5884" s="27">
        <v>0.3</v>
      </c>
      <c r="L5884" s="27">
        <v>0</v>
      </c>
      <c r="M5884" s="27">
        <v>0.3</v>
      </c>
      <c r="N5884" s="27" t="s">
        <v>2173</v>
      </c>
      <c r="O5884" s="30">
        <v>201905119</v>
      </c>
      <c r="P5884" s="22"/>
      <c r="Q5884" s="22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9"/>
    </row>
    <row r="5885" spans="1:29" x14ac:dyDescent="0.25">
      <c r="A5885" s="27">
        <v>2000</v>
      </c>
      <c r="B5885" s="27" t="s">
        <v>3553</v>
      </c>
      <c r="C5885" s="27" t="s">
        <v>2231</v>
      </c>
      <c r="D5885" s="27" t="s">
        <v>2885</v>
      </c>
      <c r="E5885" s="27" t="s">
        <v>2955</v>
      </c>
      <c r="F5885" s="28">
        <v>36723</v>
      </c>
      <c r="G5885" s="29">
        <v>0.52083333333333337</v>
      </c>
      <c r="H5885" s="28">
        <v>36724</v>
      </c>
      <c r="I5885" s="29">
        <v>1.0416666666666666E-2</v>
      </c>
      <c r="J5885" s="27"/>
      <c r="K5885" s="27">
        <v>0.7</v>
      </c>
      <c r="L5885" s="27">
        <v>1.3</v>
      </c>
      <c r="M5885" s="27">
        <v>2</v>
      </c>
      <c r="N5885" s="27" t="s">
        <v>2211</v>
      </c>
      <c r="O5885" s="30">
        <v>200806079</v>
      </c>
      <c r="P5885" s="22"/>
      <c r="Q5885" s="22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9"/>
    </row>
    <row r="5886" spans="1:29" x14ac:dyDescent="0.25">
      <c r="A5886" s="27">
        <v>2000</v>
      </c>
      <c r="B5886" s="27" t="s">
        <v>3460</v>
      </c>
      <c r="C5886" s="27" t="s">
        <v>2231</v>
      </c>
      <c r="D5886" s="27" t="s">
        <v>2805</v>
      </c>
      <c r="E5886" s="27" t="s">
        <v>2858</v>
      </c>
      <c r="F5886" s="28">
        <v>36723</v>
      </c>
      <c r="G5886" s="29">
        <v>0.62152777777777779</v>
      </c>
      <c r="H5886" s="28">
        <v>36723</v>
      </c>
      <c r="I5886" s="29">
        <v>0.73611111111111116</v>
      </c>
      <c r="J5886" s="27"/>
      <c r="K5886" s="27">
        <v>0.75</v>
      </c>
      <c r="L5886" s="27">
        <v>0</v>
      </c>
      <c r="M5886" s="27">
        <v>0.75</v>
      </c>
      <c r="N5886" s="27" t="s">
        <v>2173</v>
      </c>
      <c r="O5886" s="30">
        <v>202005536</v>
      </c>
      <c r="P5886" s="22"/>
      <c r="Q5886" s="22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9"/>
    </row>
    <row r="5887" spans="1:29" x14ac:dyDescent="0.25">
      <c r="A5887" s="27">
        <v>2000</v>
      </c>
      <c r="B5887" s="27" t="s">
        <v>3757</v>
      </c>
      <c r="C5887" s="27" t="s">
        <v>3569</v>
      </c>
      <c r="D5887" s="27" t="s">
        <v>3646</v>
      </c>
      <c r="E5887" s="27" t="s">
        <v>3649</v>
      </c>
      <c r="F5887" s="28">
        <v>36723</v>
      </c>
      <c r="G5887" s="29">
        <v>0.67361111111111116</v>
      </c>
      <c r="H5887" s="28">
        <v>36723</v>
      </c>
      <c r="I5887" s="29">
        <v>0.84722222222222221</v>
      </c>
      <c r="J5887" s="27"/>
      <c r="K5887" s="27">
        <v>0</v>
      </c>
      <c r="L5887" s="27">
        <v>2</v>
      </c>
      <c r="M5887" s="27">
        <v>2</v>
      </c>
      <c r="N5887" s="27" t="s">
        <v>2163</v>
      </c>
      <c r="O5887" s="30">
        <v>202006607</v>
      </c>
      <c r="P5887" s="22"/>
      <c r="Q5887" s="22"/>
      <c r="R5887" s="16"/>
      <c r="S5887" s="16"/>
      <c r="T5887" s="16"/>
      <c r="U5887" s="16"/>
      <c r="V5887" s="16"/>
      <c r="W5887" s="16"/>
      <c r="X5887" s="16"/>
      <c r="Y5887" s="16"/>
      <c r="Z5887" s="16"/>
      <c r="AA5887" s="16"/>
      <c r="AB5887" s="16"/>
      <c r="AC5887" s="19"/>
    </row>
    <row r="5888" spans="1:29" x14ac:dyDescent="0.25">
      <c r="A5888" s="27">
        <v>2000</v>
      </c>
      <c r="B5888" s="27" t="s">
        <v>3760</v>
      </c>
      <c r="C5888" s="27" t="s">
        <v>3569</v>
      </c>
      <c r="D5888" s="27" t="s">
        <v>3659</v>
      </c>
      <c r="E5888" s="27" t="s">
        <v>3732</v>
      </c>
      <c r="F5888" s="28">
        <v>36723</v>
      </c>
      <c r="G5888" s="29">
        <v>0.70833333333333337</v>
      </c>
      <c r="H5888" s="28">
        <v>36723</v>
      </c>
      <c r="I5888" s="29">
        <v>0.74236111111111114</v>
      </c>
      <c r="J5888" s="27"/>
      <c r="K5888" s="27">
        <v>0</v>
      </c>
      <c r="L5888" s="27">
        <v>0.02</v>
      </c>
      <c r="M5888" s="27">
        <v>0.02</v>
      </c>
      <c r="N5888" s="27" t="s">
        <v>2163</v>
      </c>
      <c r="O5888" s="30">
        <v>201706072</v>
      </c>
      <c r="P5888" s="22"/>
      <c r="Q5888" s="22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9"/>
    </row>
    <row r="5889" spans="1:29" x14ac:dyDescent="0.25">
      <c r="A5889" s="27">
        <v>2000</v>
      </c>
      <c r="B5889" s="27" t="s">
        <v>3552</v>
      </c>
      <c r="C5889" s="27" t="s">
        <v>2231</v>
      </c>
      <c r="D5889" s="27" t="s">
        <v>2231</v>
      </c>
      <c r="E5889" s="27" t="s">
        <v>3301</v>
      </c>
      <c r="F5889" s="28">
        <v>36723</v>
      </c>
      <c r="G5889" s="29">
        <v>0.74097222222222225</v>
      </c>
      <c r="H5889" s="28">
        <v>36723</v>
      </c>
      <c r="I5889" s="29">
        <v>0.83680555555555547</v>
      </c>
      <c r="J5889" s="27"/>
      <c r="K5889" s="27">
        <v>0.02</v>
      </c>
      <c r="L5889" s="27">
        <v>0.02</v>
      </c>
      <c r="M5889" s="27">
        <v>0.04</v>
      </c>
      <c r="N5889" s="27" t="s">
        <v>2211</v>
      </c>
      <c r="O5889" s="30">
        <v>202006381</v>
      </c>
      <c r="P5889" s="22"/>
      <c r="Q5889" s="22"/>
      <c r="R5889" s="16"/>
      <c r="S5889" s="16"/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9"/>
    </row>
    <row r="5890" spans="1:29" x14ac:dyDescent="0.25">
      <c r="A5890" s="27">
        <v>2000</v>
      </c>
      <c r="B5890" s="27" t="s">
        <v>3318</v>
      </c>
      <c r="C5890" s="27" t="s">
        <v>2231</v>
      </c>
      <c r="D5890" s="27" t="s">
        <v>2805</v>
      </c>
      <c r="E5890" s="27" t="s">
        <v>2805</v>
      </c>
      <c r="F5890" s="28">
        <v>36723</v>
      </c>
      <c r="G5890" s="29">
        <v>0.78472222222222221</v>
      </c>
      <c r="H5890" s="28">
        <v>36723</v>
      </c>
      <c r="I5890" s="29">
        <v>0.875</v>
      </c>
      <c r="J5890" s="27"/>
      <c r="K5890" s="27">
        <v>0.05</v>
      </c>
      <c r="L5890" s="27">
        <v>0.05</v>
      </c>
      <c r="M5890" s="27">
        <v>0.1</v>
      </c>
      <c r="N5890" s="27" t="s">
        <v>2163</v>
      </c>
      <c r="O5890" s="30">
        <v>202008319</v>
      </c>
      <c r="P5890" s="22"/>
      <c r="Q5890" s="22"/>
      <c r="R5890" s="16"/>
      <c r="S5890" s="16"/>
      <c r="T5890" s="16"/>
      <c r="U5890" s="16"/>
      <c r="V5890" s="16"/>
      <c r="W5890" s="16"/>
      <c r="X5890" s="16"/>
      <c r="Y5890" s="16"/>
      <c r="Z5890" s="16"/>
      <c r="AA5890" s="16"/>
      <c r="AB5890" s="16"/>
      <c r="AC5890" s="19"/>
    </row>
    <row r="5891" spans="1:29" x14ac:dyDescent="0.25">
      <c r="A5891" s="27">
        <v>2000</v>
      </c>
      <c r="B5891" s="27" t="s">
        <v>3551</v>
      </c>
      <c r="C5891" s="27" t="s">
        <v>2231</v>
      </c>
      <c r="D5891" s="27" t="s">
        <v>2792</v>
      </c>
      <c r="E5891" s="27" t="s">
        <v>716</v>
      </c>
      <c r="F5891" s="28">
        <v>36723</v>
      </c>
      <c r="G5891" s="29">
        <v>0.94305555555555554</v>
      </c>
      <c r="H5891" s="28">
        <v>36724</v>
      </c>
      <c r="I5891" s="29">
        <v>8.3333333333333329E-2</v>
      </c>
      <c r="J5891" s="27"/>
      <c r="K5891" s="27">
        <v>0</v>
      </c>
      <c r="L5891" s="27">
        <v>0.1</v>
      </c>
      <c r="M5891" s="27">
        <v>0.1</v>
      </c>
      <c r="N5891" s="27" t="s">
        <v>2211</v>
      </c>
      <c r="O5891" s="30">
        <v>202004864</v>
      </c>
      <c r="P5891" s="22"/>
      <c r="Q5891" s="22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9"/>
    </row>
    <row r="5892" spans="1:29" x14ac:dyDescent="0.25">
      <c r="A5892" s="27">
        <v>2000</v>
      </c>
      <c r="B5892" s="27" t="s">
        <v>2206</v>
      </c>
      <c r="C5892" s="27" t="s">
        <v>676</v>
      </c>
      <c r="D5892" s="27" t="s">
        <v>691</v>
      </c>
      <c r="E5892" s="27" t="s">
        <v>736</v>
      </c>
      <c r="F5892" s="28">
        <v>36724</v>
      </c>
      <c r="G5892" s="29">
        <v>7.6388888888888886E-3</v>
      </c>
      <c r="H5892" s="28">
        <v>36724</v>
      </c>
      <c r="I5892" s="29">
        <v>0.45763888888888887</v>
      </c>
      <c r="J5892" s="27" t="s">
        <v>889</v>
      </c>
      <c r="K5892" s="27">
        <v>12.8</v>
      </c>
      <c r="L5892" s="27">
        <v>28.2</v>
      </c>
      <c r="M5892" s="27">
        <v>41</v>
      </c>
      <c r="N5892" s="27" t="s">
        <v>2173</v>
      </c>
      <c r="O5892" s="30">
        <v>201806155</v>
      </c>
      <c r="P5892" s="22"/>
      <c r="Q5892" s="22"/>
      <c r="R5892" s="16"/>
      <c r="S5892" s="16"/>
      <c r="T5892" s="16"/>
      <c r="U5892" s="16"/>
      <c r="V5892" s="16"/>
      <c r="W5892" s="16"/>
      <c r="X5892" s="16"/>
      <c r="Y5892" s="16"/>
      <c r="Z5892" s="16"/>
      <c r="AA5892" s="16"/>
      <c r="AB5892" s="16"/>
      <c r="AC5892" s="19"/>
    </row>
    <row r="5893" spans="1:29" x14ac:dyDescent="0.25">
      <c r="A5893" s="27">
        <v>2000</v>
      </c>
      <c r="B5893" s="27" t="s">
        <v>3459</v>
      </c>
      <c r="C5893" s="27" t="s">
        <v>2231</v>
      </c>
      <c r="D5893" s="27" t="s">
        <v>2231</v>
      </c>
      <c r="E5893" s="27" t="s">
        <v>2803</v>
      </c>
      <c r="F5893" s="28">
        <v>36724</v>
      </c>
      <c r="G5893" s="29">
        <v>0.4375</v>
      </c>
      <c r="H5893" s="28">
        <v>36724</v>
      </c>
      <c r="I5893" s="29">
        <v>0.52083333333333337</v>
      </c>
      <c r="J5893" s="27"/>
      <c r="K5893" s="27">
        <v>4</v>
      </c>
      <c r="L5893" s="27">
        <v>0</v>
      </c>
      <c r="M5893" s="27">
        <v>4</v>
      </c>
      <c r="N5893" s="27" t="s">
        <v>2173</v>
      </c>
      <c r="O5893" s="30">
        <v>201907425</v>
      </c>
      <c r="P5893" s="22"/>
      <c r="Q5893" s="22"/>
      <c r="R5893" s="16"/>
      <c r="S5893" s="16"/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9"/>
    </row>
    <row r="5894" spans="1:29" x14ac:dyDescent="0.25">
      <c r="A5894" s="27">
        <v>2000</v>
      </c>
      <c r="B5894" s="27" t="s">
        <v>2207</v>
      </c>
      <c r="C5894" s="27" t="s">
        <v>676</v>
      </c>
      <c r="D5894" s="27" t="s">
        <v>691</v>
      </c>
      <c r="E5894" s="27" t="s">
        <v>736</v>
      </c>
      <c r="F5894" s="28">
        <v>36724</v>
      </c>
      <c r="G5894" s="29">
        <v>0.50624999999999998</v>
      </c>
      <c r="H5894" s="28">
        <v>36724</v>
      </c>
      <c r="I5894" s="29">
        <v>0.625</v>
      </c>
      <c r="J5894" s="27"/>
      <c r="K5894" s="27">
        <v>1.05</v>
      </c>
      <c r="L5894" s="27">
        <v>0</v>
      </c>
      <c r="M5894" s="27">
        <v>1.05</v>
      </c>
      <c r="N5894" s="27" t="s">
        <v>2173</v>
      </c>
      <c r="O5894" s="30">
        <v>201705127</v>
      </c>
      <c r="P5894" s="22"/>
      <c r="Q5894" s="22"/>
      <c r="R5894" s="16"/>
      <c r="S5894" s="16"/>
      <c r="T5894" s="16"/>
      <c r="U5894" s="16"/>
      <c r="V5894" s="16"/>
      <c r="W5894" s="16"/>
      <c r="X5894" s="16"/>
      <c r="Y5894" s="16"/>
      <c r="Z5894" s="16"/>
      <c r="AA5894" s="16"/>
      <c r="AB5894" s="16"/>
      <c r="AC5894" s="19"/>
    </row>
    <row r="5895" spans="1:29" x14ac:dyDescent="0.25">
      <c r="A5895" s="27">
        <v>2000</v>
      </c>
      <c r="B5895" s="27" t="s">
        <v>3563</v>
      </c>
      <c r="C5895" s="27" t="s">
        <v>2231</v>
      </c>
      <c r="D5895" s="27" t="s">
        <v>2790</v>
      </c>
      <c r="E5895" s="27" t="s">
        <v>2820</v>
      </c>
      <c r="F5895" s="28">
        <v>36724</v>
      </c>
      <c r="G5895" s="29">
        <v>0.60347222222222219</v>
      </c>
      <c r="H5895" s="28">
        <v>36724</v>
      </c>
      <c r="I5895" s="29">
        <v>0.8125</v>
      </c>
      <c r="J5895" s="27" t="s">
        <v>889</v>
      </c>
      <c r="K5895" s="27">
        <v>0.28999999999999998</v>
      </c>
      <c r="L5895" s="27">
        <v>0.02</v>
      </c>
      <c r="M5895" s="27">
        <v>0.31</v>
      </c>
      <c r="N5895" s="27" t="s">
        <v>882</v>
      </c>
      <c r="O5895" s="30">
        <v>200904191</v>
      </c>
      <c r="P5895" s="22"/>
      <c r="Q5895" s="22"/>
      <c r="R5895" s="16"/>
      <c r="S5895" s="16"/>
      <c r="T5895" s="16"/>
      <c r="U5895" s="16"/>
      <c r="V5895" s="16"/>
      <c r="W5895" s="16"/>
      <c r="X5895" s="16"/>
      <c r="Y5895" s="16"/>
      <c r="Z5895" s="16"/>
      <c r="AA5895" s="16"/>
      <c r="AB5895" s="16"/>
      <c r="AC5895" s="19"/>
    </row>
    <row r="5896" spans="1:29" x14ac:dyDescent="0.25">
      <c r="A5896" s="27">
        <v>2000</v>
      </c>
      <c r="B5896" s="27" t="s">
        <v>3755</v>
      </c>
      <c r="C5896" s="27" t="s">
        <v>3569</v>
      </c>
      <c r="D5896" s="27" t="s">
        <v>3659</v>
      </c>
      <c r="E5896" s="27" t="s">
        <v>3756</v>
      </c>
      <c r="F5896" s="28">
        <v>36724</v>
      </c>
      <c r="G5896" s="29">
        <v>0.99236111111111114</v>
      </c>
      <c r="H5896" s="28">
        <v>36724</v>
      </c>
      <c r="I5896" s="29">
        <v>4.5138888888888888E-2</v>
      </c>
      <c r="J5896" s="27"/>
      <c r="K5896" s="27">
        <v>0</v>
      </c>
      <c r="L5896" s="27">
        <v>0.8</v>
      </c>
      <c r="M5896" s="27">
        <v>0.8</v>
      </c>
      <c r="N5896" s="27" t="s">
        <v>2163</v>
      </c>
      <c r="O5896" s="30">
        <v>201705254</v>
      </c>
      <c r="P5896" s="22"/>
      <c r="Q5896" s="22"/>
      <c r="R5896" s="16"/>
      <c r="S5896" s="16"/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9"/>
    </row>
    <row r="5897" spans="1:29" x14ac:dyDescent="0.25">
      <c r="A5897" s="27">
        <v>2000</v>
      </c>
      <c r="B5897" s="27" t="s">
        <v>2170</v>
      </c>
      <c r="C5897" s="27" t="s">
        <v>676</v>
      </c>
      <c r="D5897" s="27" t="s">
        <v>693</v>
      </c>
      <c r="E5897" s="27" t="s">
        <v>713</v>
      </c>
      <c r="F5897" s="28">
        <v>36725</v>
      </c>
      <c r="G5897" s="29">
        <v>3.8194444444444441E-2</v>
      </c>
      <c r="H5897" s="28">
        <v>36725</v>
      </c>
      <c r="I5897" s="29">
        <v>0.22569444444444445</v>
      </c>
      <c r="J5897" s="27" t="s">
        <v>889</v>
      </c>
      <c r="K5897" s="27">
        <v>4</v>
      </c>
      <c r="L5897" s="27">
        <v>8</v>
      </c>
      <c r="M5897" s="27">
        <v>12</v>
      </c>
      <c r="N5897" s="27" t="s">
        <v>2163</v>
      </c>
      <c r="O5897" s="30">
        <v>201707046</v>
      </c>
      <c r="P5897" s="22"/>
      <c r="Q5897" s="22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9"/>
    </row>
    <row r="5898" spans="1:29" x14ac:dyDescent="0.25">
      <c r="A5898" s="27">
        <v>2000</v>
      </c>
      <c r="B5898" s="27" t="s">
        <v>3454</v>
      </c>
      <c r="C5898" s="27" t="s">
        <v>2231</v>
      </c>
      <c r="D5898" s="27" t="s">
        <v>2790</v>
      </c>
      <c r="E5898" s="27" t="s">
        <v>729</v>
      </c>
      <c r="F5898" s="28">
        <v>36725</v>
      </c>
      <c r="G5898" s="29">
        <v>0.62013888888888891</v>
      </c>
      <c r="H5898" s="28">
        <v>36725</v>
      </c>
      <c r="I5898" s="29">
        <v>0.96875</v>
      </c>
      <c r="J5898" s="27"/>
      <c r="K5898" s="27">
        <v>0.15</v>
      </c>
      <c r="L5898" s="27">
        <v>0</v>
      </c>
      <c r="M5898" s="27">
        <v>0.15</v>
      </c>
      <c r="N5898" s="27" t="s">
        <v>2173</v>
      </c>
      <c r="O5898" s="30">
        <v>201706966</v>
      </c>
      <c r="P5898" s="22"/>
      <c r="Q5898" s="22"/>
      <c r="R5898" s="16"/>
      <c r="S5898" s="16"/>
      <c r="T5898" s="16"/>
      <c r="U5898" s="16"/>
      <c r="V5898" s="16"/>
      <c r="W5898" s="16"/>
      <c r="X5898" s="16"/>
      <c r="Y5898" s="16"/>
      <c r="Z5898" s="16"/>
      <c r="AA5898" s="16"/>
      <c r="AB5898" s="16"/>
      <c r="AC5898" s="19"/>
    </row>
    <row r="5899" spans="1:29" x14ac:dyDescent="0.25">
      <c r="A5899" s="27">
        <v>2000</v>
      </c>
      <c r="B5899" s="27" t="s">
        <v>3455</v>
      </c>
      <c r="C5899" s="27" t="s">
        <v>2231</v>
      </c>
      <c r="D5899" s="27" t="s">
        <v>3012</v>
      </c>
      <c r="E5899" s="27" t="s">
        <v>3456</v>
      </c>
      <c r="F5899" s="28">
        <v>36725</v>
      </c>
      <c r="G5899" s="29">
        <v>0.625</v>
      </c>
      <c r="H5899" s="28">
        <v>36725</v>
      </c>
      <c r="I5899" s="29">
        <v>0.67361111111111116</v>
      </c>
      <c r="J5899" s="27"/>
      <c r="K5899" s="27">
        <v>5.75</v>
      </c>
      <c r="L5899" s="27">
        <v>0</v>
      </c>
      <c r="M5899" s="27">
        <v>5.75</v>
      </c>
      <c r="N5899" s="27" t="s">
        <v>2173</v>
      </c>
      <c r="O5899" s="30">
        <v>201907771</v>
      </c>
      <c r="P5899" s="22"/>
      <c r="Q5899" s="22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9"/>
    </row>
    <row r="5900" spans="1:29" x14ac:dyDescent="0.25">
      <c r="A5900" s="27">
        <v>2000</v>
      </c>
      <c r="B5900" s="27" t="s">
        <v>3753</v>
      </c>
      <c r="C5900" s="27" t="s">
        <v>3569</v>
      </c>
      <c r="D5900" s="27" t="s">
        <v>3702</v>
      </c>
      <c r="E5900" s="27" t="s">
        <v>3754</v>
      </c>
      <c r="F5900" s="28">
        <v>36725</v>
      </c>
      <c r="G5900" s="29">
        <v>0.7729166666666667</v>
      </c>
      <c r="H5900" s="28">
        <v>36725</v>
      </c>
      <c r="I5900" s="29">
        <v>0.79722222222222217</v>
      </c>
      <c r="J5900" s="27"/>
      <c r="K5900" s="27">
        <v>0.3</v>
      </c>
      <c r="L5900" s="27">
        <v>0</v>
      </c>
      <c r="M5900" s="27">
        <v>0.3</v>
      </c>
      <c r="N5900" s="27" t="s">
        <v>2163</v>
      </c>
      <c r="O5900" s="30">
        <v>202007855</v>
      </c>
      <c r="P5900" s="22"/>
      <c r="Q5900" s="22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9"/>
    </row>
    <row r="5901" spans="1:29" x14ac:dyDescent="0.25">
      <c r="A5901" s="27">
        <v>2000</v>
      </c>
      <c r="B5901" s="27" t="s">
        <v>3752</v>
      </c>
      <c r="C5901" s="27" t="s">
        <v>3569</v>
      </c>
      <c r="D5901" s="27" t="s">
        <v>3702</v>
      </c>
      <c r="E5901" s="27" t="s">
        <v>3740</v>
      </c>
      <c r="F5901" s="28">
        <v>36725</v>
      </c>
      <c r="G5901" s="29">
        <v>0.85763888888888884</v>
      </c>
      <c r="H5901" s="28">
        <v>36725</v>
      </c>
      <c r="I5901" s="29">
        <v>0.90902777777777777</v>
      </c>
      <c r="J5901" s="27"/>
      <c r="K5901" s="27">
        <v>0</v>
      </c>
      <c r="L5901" s="27">
        <v>0.08</v>
      </c>
      <c r="M5901" s="27">
        <v>0.08</v>
      </c>
      <c r="N5901" s="27" t="s">
        <v>2163</v>
      </c>
      <c r="O5901" s="30">
        <v>201601879</v>
      </c>
      <c r="P5901" s="22"/>
      <c r="Q5901" s="22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9"/>
    </row>
    <row r="5902" spans="1:29" x14ac:dyDescent="0.25">
      <c r="A5902" s="27">
        <v>2000</v>
      </c>
      <c r="B5902" s="27" t="s">
        <v>3457</v>
      </c>
      <c r="C5902" s="27" t="s">
        <v>2231</v>
      </c>
      <c r="D5902" s="27" t="s">
        <v>2809</v>
      </c>
      <c r="E5902" s="27" t="s">
        <v>2947</v>
      </c>
      <c r="F5902" s="28">
        <v>36725</v>
      </c>
      <c r="G5902" s="29">
        <v>0.86111111111111116</v>
      </c>
      <c r="H5902" s="28">
        <v>36725</v>
      </c>
      <c r="I5902" s="29">
        <v>0.97916666666666663</v>
      </c>
      <c r="J5902" s="27"/>
      <c r="K5902" s="27">
        <v>2.5099999999999998</v>
      </c>
      <c r="L5902" s="27">
        <v>0</v>
      </c>
      <c r="M5902" s="27">
        <v>2.5099999999999998</v>
      </c>
      <c r="N5902" s="27" t="s">
        <v>2173</v>
      </c>
      <c r="O5902" s="30">
        <v>202004968</v>
      </c>
      <c r="P5902" s="22"/>
      <c r="Q5902" s="22"/>
      <c r="R5902" s="16"/>
      <c r="S5902" s="16"/>
      <c r="T5902" s="16"/>
      <c r="U5902" s="16"/>
      <c r="V5902" s="16"/>
      <c r="W5902" s="16"/>
      <c r="X5902" s="16"/>
      <c r="Y5902" s="16"/>
      <c r="Z5902" s="16"/>
      <c r="AA5902" s="16"/>
      <c r="AB5902" s="16"/>
      <c r="AC5902" s="19"/>
    </row>
    <row r="5903" spans="1:29" x14ac:dyDescent="0.25">
      <c r="A5903" s="27">
        <v>2000</v>
      </c>
      <c r="B5903" s="27" t="s">
        <v>2205</v>
      </c>
      <c r="C5903" s="27" t="s">
        <v>676</v>
      </c>
      <c r="D5903" s="27" t="s">
        <v>691</v>
      </c>
      <c r="E5903" s="27" t="s">
        <v>745</v>
      </c>
      <c r="F5903" s="28">
        <v>36725</v>
      </c>
      <c r="G5903" s="29">
        <v>0.89236111111111116</v>
      </c>
      <c r="H5903" s="28">
        <v>36726</v>
      </c>
      <c r="I5903" s="29">
        <v>0</v>
      </c>
      <c r="J5903" s="27"/>
      <c r="K5903" s="27">
        <v>0</v>
      </c>
      <c r="L5903" s="27">
        <v>2</v>
      </c>
      <c r="M5903" s="27">
        <v>2</v>
      </c>
      <c r="N5903" s="27" t="s">
        <v>2173</v>
      </c>
      <c r="O5903" s="30">
        <v>202008076</v>
      </c>
      <c r="P5903" s="22"/>
      <c r="Q5903" s="22"/>
      <c r="R5903" s="16"/>
      <c r="S5903" s="16"/>
      <c r="T5903" s="16"/>
      <c r="U5903" s="16"/>
      <c r="V5903" s="16"/>
      <c r="W5903" s="16"/>
      <c r="X5903" s="16"/>
      <c r="Y5903" s="16"/>
      <c r="Z5903" s="16"/>
      <c r="AA5903" s="16"/>
      <c r="AB5903" s="16"/>
      <c r="AC5903" s="19"/>
    </row>
    <row r="5904" spans="1:29" x14ac:dyDescent="0.25">
      <c r="A5904" s="27">
        <v>2000</v>
      </c>
      <c r="B5904" s="27" t="s">
        <v>3317</v>
      </c>
      <c r="C5904" s="27" t="s">
        <v>2231</v>
      </c>
      <c r="D5904" s="27" t="s">
        <v>742</v>
      </c>
      <c r="E5904" s="27" t="s">
        <v>2976</v>
      </c>
      <c r="F5904" s="28">
        <v>36726</v>
      </c>
      <c r="G5904" s="29">
        <v>0.4368055555555555</v>
      </c>
      <c r="H5904" s="28">
        <v>36726</v>
      </c>
      <c r="I5904" s="29">
        <v>0.51041666666666663</v>
      </c>
      <c r="J5904" s="27"/>
      <c r="K5904" s="27">
        <v>0</v>
      </c>
      <c r="L5904" s="27">
        <v>0.05</v>
      </c>
      <c r="M5904" s="27">
        <v>0.05</v>
      </c>
      <c r="N5904" s="27" t="s">
        <v>2163</v>
      </c>
      <c r="O5904" s="30">
        <v>202003219</v>
      </c>
      <c r="P5904" s="22"/>
      <c r="Q5904" s="22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9"/>
    </row>
    <row r="5905" spans="1:29" x14ac:dyDescent="0.25">
      <c r="A5905" s="27">
        <v>2000</v>
      </c>
      <c r="B5905" s="27" t="s">
        <v>3451</v>
      </c>
      <c r="C5905" s="27" t="s">
        <v>2231</v>
      </c>
      <c r="D5905" s="27" t="s">
        <v>2792</v>
      </c>
      <c r="E5905" s="27" t="s">
        <v>2824</v>
      </c>
      <c r="F5905" s="28">
        <v>36727</v>
      </c>
      <c r="G5905" s="29">
        <v>8.3333333333333329E-2</v>
      </c>
      <c r="H5905" s="28">
        <v>36727</v>
      </c>
      <c r="I5905" s="29">
        <v>0.14583333333333334</v>
      </c>
      <c r="J5905" s="27"/>
      <c r="K5905" s="27">
        <v>0</v>
      </c>
      <c r="L5905" s="27">
        <v>0.05</v>
      </c>
      <c r="M5905" s="27">
        <v>0.05</v>
      </c>
      <c r="N5905" s="27" t="s">
        <v>2173</v>
      </c>
      <c r="O5905" s="30">
        <v>201706405</v>
      </c>
      <c r="P5905" s="22"/>
      <c r="Q5905" s="22"/>
      <c r="R5905" s="16"/>
      <c r="S5905" s="16"/>
      <c r="T5905" s="16"/>
      <c r="U5905" s="16"/>
      <c r="V5905" s="16"/>
      <c r="W5905" s="16"/>
      <c r="X5905" s="16"/>
      <c r="Y5905" s="16"/>
      <c r="Z5905" s="16"/>
      <c r="AA5905" s="16"/>
      <c r="AB5905" s="16"/>
      <c r="AC5905" s="19"/>
    </row>
    <row r="5906" spans="1:29" x14ac:dyDescent="0.25">
      <c r="A5906" s="27">
        <v>2000</v>
      </c>
      <c r="B5906" s="27" t="s">
        <v>3751</v>
      </c>
      <c r="C5906" s="27" t="s">
        <v>3569</v>
      </c>
      <c r="D5906" s="27" t="s">
        <v>3688</v>
      </c>
      <c r="E5906" s="27" t="s">
        <v>3738</v>
      </c>
      <c r="F5906" s="28">
        <v>36727</v>
      </c>
      <c r="G5906" s="29">
        <v>0.58958333333333335</v>
      </c>
      <c r="H5906" s="28">
        <v>36727</v>
      </c>
      <c r="I5906" s="29">
        <v>0.69444444444444453</v>
      </c>
      <c r="J5906" s="27"/>
      <c r="K5906" s="27">
        <v>0</v>
      </c>
      <c r="L5906" s="27">
        <v>1</v>
      </c>
      <c r="M5906" s="27">
        <v>1</v>
      </c>
      <c r="N5906" s="27" t="s">
        <v>2163</v>
      </c>
      <c r="O5906" s="30">
        <v>201704851</v>
      </c>
      <c r="P5906" s="22"/>
      <c r="Q5906" s="22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9"/>
    </row>
    <row r="5907" spans="1:29" x14ac:dyDescent="0.25">
      <c r="A5907" s="27">
        <v>2000</v>
      </c>
      <c r="B5907" s="27" t="s">
        <v>3550</v>
      </c>
      <c r="C5907" s="27" t="s">
        <v>2231</v>
      </c>
      <c r="D5907" s="27" t="s">
        <v>2796</v>
      </c>
      <c r="E5907" s="27" t="s">
        <v>3348</v>
      </c>
      <c r="F5907" s="28">
        <v>36727</v>
      </c>
      <c r="G5907" s="29">
        <v>0.63194444444444442</v>
      </c>
      <c r="H5907" s="28">
        <v>36727</v>
      </c>
      <c r="I5907" s="29">
        <v>0.67361111111111116</v>
      </c>
      <c r="J5907" s="27"/>
      <c r="K5907" s="27">
        <v>0.03</v>
      </c>
      <c r="L5907" s="27">
        <v>0</v>
      </c>
      <c r="M5907" s="27">
        <v>0.03</v>
      </c>
      <c r="N5907" s="27" t="s">
        <v>2211</v>
      </c>
      <c r="O5907" s="30">
        <v>202008029</v>
      </c>
      <c r="P5907" s="22"/>
      <c r="Q5907" s="22"/>
      <c r="R5907" s="16"/>
      <c r="S5907" s="16"/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9"/>
    </row>
    <row r="5908" spans="1:29" x14ac:dyDescent="0.25">
      <c r="A5908" s="27">
        <v>2000</v>
      </c>
      <c r="B5908" s="27" t="s">
        <v>3450</v>
      </c>
      <c r="C5908" s="27" t="s">
        <v>2231</v>
      </c>
      <c r="D5908" s="27" t="s">
        <v>2885</v>
      </c>
      <c r="E5908" s="27" t="s">
        <v>861</v>
      </c>
      <c r="F5908" s="28">
        <v>36727</v>
      </c>
      <c r="G5908" s="29">
        <v>0.76736111111111116</v>
      </c>
      <c r="H5908" s="28">
        <v>36727</v>
      </c>
      <c r="I5908" s="29">
        <v>0.91666666666666663</v>
      </c>
      <c r="J5908" s="27"/>
      <c r="K5908" s="27">
        <v>0.8</v>
      </c>
      <c r="L5908" s="27">
        <v>0</v>
      </c>
      <c r="M5908" s="27">
        <v>0.8</v>
      </c>
      <c r="N5908" s="27" t="s">
        <v>2173</v>
      </c>
      <c r="O5908" s="30">
        <v>199803795</v>
      </c>
      <c r="P5908" s="22"/>
      <c r="Q5908" s="22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9"/>
    </row>
    <row r="5909" spans="1:29" x14ac:dyDescent="0.25">
      <c r="A5909" s="27">
        <v>2000</v>
      </c>
      <c r="B5909" s="27" t="s">
        <v>3315</v>
      </c>
      <c r="C5909" s="27" t="s">
        <v>2231</v>
      </c>
      <c r="D5909" s="27" t="s">
        <v>2231</v>
      </c>
      <c r="E5909" s="27" t="s">
        <v>3316</v>
      </c>
      <c r="F5909" s="28">
        <v>36727</v>
      </c>
      <c r="G5909" s="29">
        <v>0.80208333333333337</v>
      </c>
      <c r="H5909" s="28">
        <v>36727</v>
      </c>
      <c r="I5909" s="29">
        <v>0.93402777777777779</v>
      </c>
      <c r="J5909" s="27"/>
      <c r="K5909" s="27">
        <v>3</v>
      </c>
      <c r="L5909" s="27">
        <v>0</v>
      </c>
      <c r="M5909" s="27">
        <v>3</v>
      </c>
      <c r="N5909" s="27" t="s">
        <v>2163</v>
      </c>
      <c r="O5909" s="30">
        <v>201905682</v>
      </c>
      <c r="P5909" s="22"/>
      <c r="Q5909" s="22"/>
      <c r="R5909" s="16"/>
      <c r="S5909" s="16"/>
      <c r="T5909" s="16"/>
      <c r="U5909" s="16"/>
      <c r="V5909" s="16"/>
      <c r="W5909" s="16"/>
      <c r="X5909" s="16"/>
      <c r="Y5909" s="16"/>
      <c r="Z5909" s="16"/>
      <c r="AA5909" s="16"/>
      <c r="AB5909" s="16"/>
      <c r="AC5909" s="19"/>
    </row>
    <row r="5910" spans="1:29" x14ac:dyDescent="0.25">
      <c r="A5910" s="27">
        <v>2000</v>
      </c>
      <c r="B5910" s="27" t="s">
        <v>3549</v>
      </c>
      <c r="C5910" s="27" t="s">
        <v>2231</v>
      </c>
      <c r="D5910" s="27" t="s">
        <v>2231</v>
      </c>
      <c r="E5910" s="27" t="s">
        <v>3427</v>
      </c>
      <c r="F5910" s="28">
        <v>36728</v>
      </c>
      <c r="G5910" s="29">
        <v>0.35555555555555557</v>
      </c>
      <c r="H5910" s="28">
        <v>36728</v>
      </c>
      <c r="I5910" s="29">
        <v>0.41319444444444442</v>
      </c>
      <c r="J5910" s="27"/>
      <c r="K5910" s="27">
        <v>0.06</v>
      </c>
      <c r="L5910" s="27">
        <v>0</v>
      </c>
      <c r="M5910" s="27">
        <v>0.06</v>
      </c>
      <c r="N5910" s="27" t="s">
        <v>2211</v>
      </c>
      <c r="O5910" s="30">
        <v>202005140</v>
      </c>
      <c r="P5910" s="22"/>
      <c r="Q5910" s="22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9"/>
    </row>
    <row r="5911" spans="1:29" x14ac:dyDescent="0.25">
      <c r="A5911" s="27">
        <v>2000</v>
      </c>
      <c r="B5911" s="27" t="s">
        <v>3449</v>
      </c>
      <c r="C5911" s="27" t="s">
        <v>2231</v>
      </c>
      <c r="D5911" s="27" t="s">
        <v>2792</v>
      </c>
      <c r="E5911" s="27" t="s">
        <v>2916</v>
      </c>
      <c r="F5911" s="28">
        <v>36728</v>
      </c>
      <c r="G5911" s="29">
        <v>0.50486111111111109</v>
      </c>
      <c r="H5911" s="28">
        <v>36728</v>
      </c>
      <c r="I5911" s="29">
        <v>0.625</v>
      </c>
      <c r="J5911" s="27"/>
      <c r="K5911" s="27">
        <v>0.4</v>
      </c>
      <c r="L5911" s="27">
        <v>1.6</v>
      </c>
      <c r="M5911" s="27">
        <v>2</v>
      </c>
      <c r="N5911" s="27" t="s">
        <v>2173</v>
      </c>
      <c r="O5911" s="30">
        <v>201705341</v>
      </c>
      <c r="P5911" s="22"/>
      <c r="Q5911" s="22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9"/>
    </row>
    <row r="5912" spans="1:29" x14ac:dyDescent="0.25">
      <c r="A5912" s="27">
        <v>2000</v>
      </c>
      <c r="B5912" s="27" t="s">
        <v>5797</v>
      </c>
      <c r="C5912" s="27" t="s">
        <v>674</v>
      </c>
      <c r="D5912" s="27" t="s">
        <v>675</v>
      </c>
      <c r="E5912" s="27" t="s">
        <v>708</v>
      </c>
      <c r="F5912" s="28">
        <v>36728</v>
      </c>
      <c r="G5912" s="29">
        <v>0.51388888888888895</v>
      </c>
      <c r="H5912" s="28">
        <v>36728</v>
      </c>
      <c r="I5912" s="29">
        <v>0.54166666666666663</v>
      </c>
      <c r="J5912" s="27"/>
      <c r="K5912" s="27">
        <v>0.02</v>
      </c>
      <c r="L5912" s="27">
        <v>2</v>
      </c>
      <c r="M5912" s="27">
        <v>2.02</v>
      </c>
      <c r="N5912" s="27" t="s">
        <v>2173</v>
      </c>
      <c r="O5912" s="30">
        <v>201704067</v>
      </c>
      <c r="P5912" s="22"/>
      <c r="Q5912" s="22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9"/>
    </row>
    <row r="5913" spans="1:29" x14ac:dyDescent="0.25">
      <c r="A5913" s="27">
        <v>2000</v>
      </c>
      <c r="B5913" s="27" t="s">
        <v>3548</v>
      </c>
      <c r="C5913" s="27" t="s">
        <v>2231</v>
      </c>
      <c r="D5913" s="27" t="s">
        <v>2885</v>
      </c>
      <c r="E5913" s="27" t="s">
        <v>861</v>
      </c>
      <c r="F5913" s="28">
        <v>36728</v>
      </c>
      <c r="G5913" s="29">
        <v>0.57638888888888895</v>
      </c>
      <c r="H5913" s="28">
        <v>36730</v>
      </c>
      <c r="I5913" s="29">
        <v>0.875</v>
      </c>
      <c r="J5913" s="27"/>
      <c r="K5913" s="27">
        <v>101</v>
      </c>
      <c r="L5913" s="27">
        <v>209</v>
      </c>
      <c r="M5913" s="27">
        <v>310</v>
      </c>
      <c r="N5913" s="27" t="s">
        <v>2211</v>
      </c>
      <c r="O5913" s="30">
        <v>202006753</v>
      </c>
      <c r="P5913" s="22"/>
      <c r="Q5913" s="22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9"/>
    </row>
    <row r="5914" spans="1:29" x14ac:dyDescent="0.25">
      <c r="A5914" s="27">
        <v>2000</v>
      </c>
      <c r="B5914" s="27" t="s">
        <v>3314</v>
      </c>
      <c r="C5914" s="27" t="s">
        <v>2231</v>
      </c>
      <c r="D5914" s="27" t="s">
        <v>742</v>
      </c>
      <c r="E5914" s="27" t="s">
        <v>2976</v>
      </c>
      <c r="F5914" s="28">
        <v>36728</v>
      </c>
      <c r="G5914" s="29">
        <v>0.60763888888888895</v>
      </c>
      <c r="H5914" s="28">
        <v>36728</v>
      </c>
      <c r="I5914" s="29">
        <v>0.8125</v>
      </c>
      <c r="J5914" s="27"/>
      <c r="K5914" s="27">
        <v>0.5</v>
      </c>
      <c r="L5914" s="27">
        <v>1.5</v>
      </c>
      <c r="M5914" s="27">
        <v>2</v>
      </c>
      <c r="N5914" s="27" t="s">
        <v>2163</v>
      </c>
      <c r="O5914" s="30">
        <v>201704976</v>
      </c>
      <c r="P5914" s="22"/>
      <c r="Q5914" s="22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9"/>
    </row>
    <row r="5915" spans="1:29" x14ac:dyDescent="0.25">
      <c r="A5915" s="27">
        <v>2000</v>
      </c>
      <c r="B5915" s="27" t="s">
        <v>3750</v>
      </c>
      <c r="C5915" s="27" t="s">
        <v>3569</v>
      </c>
      <c r="D5915" s="27" t="s">
        <v>3659</v>
      </c>
      <c r="E5915" s="27" t="s">
        <v>3728</v>
      </c>
      <c r="F5915" s="28">
        <v>36728</v>
      </c>
      <c r="G5915" s="29">
        <v>0.75486111111111109</v>
      </c>
      <c r="H5915" s="28">
        <v>36728</v>
      </c>
      <c r="I5915" s="29">
        <v>0.86805555555555547</v>
      </c>
      <c r="J5915" s="27"/>
      <c r="K5915" s="27">
        <v>0</v>
      </c>
      <c r="L5915" s="27">
        <v>1</v>
      </c>
      <c r="M5915" s="27">
        <v>1</v>
      </c>
      <c r="N5915" s="27" t="s">
        <v>2163</v>
      </c>
      <c r="O5915" s="30">
        <v>202005035</v>
      </c>
      <c r="P5915" s="22"/>
      <c r="Q5915" s="22"/>
      <c r="R5915" s="16"/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9"/>
    </row>
    <row r="5916" spans="1:29" x14ac:dyDescent="0.25">
      <c r="A5916" s="27">
        <v>2000</v>
      </c>
      <c r="B5916" s="27" t="s">
        <v>3749</v>
      </c>
      <c r="C5916" s="27" t="s">
        <v>3569</v>
      </c>
      <c r="D5916" s="27" t="s">
        <v>3702</v>
      </c>
      <c r="E5916" s="27" t="s">
        <v>3703</v>
      </c>
      <c r="F5916" s="28">
        <v>36728</v>
      </c>
      <c r="G5916" s="29">
        <v>0.98472222222222217</v>
      </c>
      <c r="H5916" s="28">
        <v>36728</v>
      </c>
      <c r="I5916" s="29">
        <v>4.027777777777778E-2</v>
      </c>
      <c r="J5916" s="27"/>
      <c r="K5916" s="27">
        <v>0</v>
      </c>
      <c r="L5916" s="27">
        <v>0.02</v>
      </c>
      <c r="M5916" s="27">
        <v>0.02</v>
      </c>
      <c r="N5916" s="27" t="s">
        <v>2163</v>
      </c>
      <c r="O5916" s="30">
        <v>201900148</v>
      </c>
      <c r="P5916" s="22"/>
      <c r="Q5916" s="22"/>
      <c r="R5916" s="16"/>
      <c r="S5916" s="16"/>
      <c r="T5916" s="16"/>
      <c r="U5916" s="16"/>
      <c r="V5916" s="16"/>
      <c r="W5916" s="16"/>
      <c r="X5916" s="16"/>
      <c r="Y5916" s="16"/>
      <c r="Z5916" s="16"/>
      <c r="AA5916" s="16"/>
      <c r="AB5916" s="16"/>
      <c r="AC5916" s="19"/>
    </row>
    <row r="5917" spans="1:29" x14ac:dyDescent="0.25">
      <c r="A5917" s="27">
        <v>2000</v>
      </c>
      <c r="B5917" s="27" t="s">
        <v>3448</v>
      </c>
      <c r="C5917" s="27" t="s">
        <v>2231</v>
      </c>
      <c r="D5917" s="27" t="s">
        <v>2805</v>
      </c>
      <c r="E5917" s="27" t="s">
        <v>2805</v>
      </c>
      <c r="F5917" s="28">
        <v>36729</v>
      </c>
      <c r="G5917" s="29">
        <v>0.57222222222222219</v>
      </c>
      <c r="H5917" s="28">
        <v>36729</v>
      </c>
      <c r="I5917" s="29">
        <v>0.64583333333333337</v>
      </c>
      <c r="J5917" s="27"/>
      <c r="K5917" s="27">
        <v>0.4</v>
      </c>
      <c r="L5917" s="27">
        <v>0</v>
      </c>
      <c r="M5917" s="27">
        <v>0.4</v>
      </c>
      <c r="N5917" s="27" t="s">
        <v>2173</v>
      </c>
      <c r="O5917" s="30">
        <v>201708804</v>
      </c>
      <c r="P5917" s="22"/>
      <c r="Q5917" s="22"/>
      <c r="R5917" s="16"/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9"/>
    </row>
    <row r="5918" spans="1:29" x14ac:dyDescent="0.25">
      <c r="A5918" s="27">
        <v>2000</v>
      </c>
      <c r="B5918" s="27" t="s">
        <v>3547</v>
      </c>
      <c r="C5918" s="27" t="s">
        <v>2231</v>
      </c>
      <c r="D5918" s="27" t="s">
        <v>2885</v>
      </c>
      <c r="E5918" s="27" t="s">
        <v>3040</v>
      </c>
      <c r="F5918" s="28">
        <v>36729</v>
      </c>
      <c r="G5918" s="29">
        <v>0.61458333333333337</v>
      </c>
      <c r="H5918" s="28">
        <v>36729</v>
      </c>
      <c r="I5918" s="29">
        <v>0.70138888888888884</v>
      </c>
      <c r="J5918" s="27"/>
      <c r="K5918" s="27">
        <v>0</v>
      </c>
      <c r="L5918" s="27">
        <v>0.05</v>
      </c>
      <c r="M5918" s="27">
        <v>0.05</v>
      </c>
      <c r="N5918" s="27" t="s">
        <v>2211</v>
      </c>
      <c r="O5918" s="30">
        <v>201905861</v>
      </c>
      <c r="P5918" s="22"/>
      <c r="Q5918" s="22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9"/>
    </row>
    <row r="5919" spans="1:29" x14ac:dyDescent="0.25">
      <c r="A5919" s="27">
        <v>2000</v>
      </c>
      <c r="B5919" s="27" t="s">
        <v>3447</v>
      </c>
      <c r="C5919" s="27" t="s">
        <v>2231</v>
      </c>
      <c r="D5919" s="27" t="s">
        <v>2799</v>
      </c>
      <c r="E5919" s="27" t="s">
        <v>2799</v>
      </c>
      <c r="F5919" s="28">
        <v>36729</v>
      </c>
      <c r="G5919" s="29">
        <v>0.68333333333333324</v>
      </c>
      <c r="H5919" s="28">
        <v>36729</v>
      </c>
      <c r="I5919" s="29">
        <v>0.78472222222222221</v>
      </c>
      <c r="J5919" s="27"/>
      <c r="K5919" s="27">
        <v>0.25</v>
      </c>
      <c r="L5919" s="27">
        <v>0.2</v>
      </c>
      <c r="M5919" s="27">
        <v>0.45</v>
      </c>
      <c r="N5919" s="27" t="s">
        <v>2173</v>
      </c>
      <c r="O5919" s="30">
        <v>201907768</v>
      </c>
      <c r="P5919" s="22"/>
      <c r="Q5919" s="22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9"/>
    </row>
    <row r="5920" spans="1:29" x14ac:dyDescent="0.25">
      <c r="A5920" s="27">
        <v>2000</v>
      </c>
      <c r="B5920" s="27" t="s">
        <v>3748</v>
      </c>
      <c r="C5920" s="27" t="s">
        <v>3569</v>
      </c>
      <c r="D5920" s="27" t="s">
        <v>3646</v>
      </c>
      <c r="E5920" s="27" t="s">
        <v>3649</v>
      </c>
      <c r="F5920" s="28">
        <v>36729</v>
      </c>
      <c r="G5920" s="29">
        <v>0.80208333333333337</v>
      </c>
      <c r="H5920" s="28">
        <v>36729</v>
      </c>
      <c r="I5920" s="29">
        <v>0.8125</v>
      </c>
      <c r="J5920" s="27"/>
      <c r="K5920" s="27">
        <v>0.5</v>
      </c>
      <c r="L5920" s="27">
        <v>3.5</v>
      </c>
      <c r="M5920" s="27">
        <v>4</v>
      </c>
      <c r="N5920" s="27" t="s">
        <v>2163</v>
      </c>
      <c r="O5920" s="30">
        <v>201906465</v>
      </c>
      <c r="P5920" s="22"/>
      <c r="Q5920" s="22"/>
      <c r="R5920" s="16"/>
      <c r="S5920" s="16"/>
      <c r="T5920" s="16"/>
      <c r="U5920" s="16"/>
      <c r="V5920" s="16"/>
      <c r="W5920" s="16"/>
      <c r="X5920" s="16"/>
      <c r="Y5920" s="16"/>
      <c r="Z5920" s="16"/>
      <c r="AA5920" s="16"/>
      <c r="AB5920" s="16"/>
      <c r="AC5920" s="19"/>
    </row>
    <row r="5921" spans="1:29" x14ac:dyDescent="0.25">
      <c r="A5921" s="27">
        <v>2000</v>
      </c>
      <c r="B5921" s="27" t="s">
        <v>3746</v>
      </c>
      <c r="C5921" s="27" t="s">
        <v>3569</v>
      </c>
      <c r="D5921" s="27" t="s">
        <v>3659</v>
      </c>
      <c r="E5921" s="27" t="s">
        <v>3747</v>
      </c>
      <c r="F5921" s="28">
        <v>36730</v>
      </c>
      <c r="G5921" s="29">
        <v>0.59027777777777779</v>
      </c>
      <c r="H5921" s="28">
        <v>36730</v>
      </c>
      <c r="I5921" s="29">
        <v>0.65625</v>
      </c>
      <c r="J5921" s="27"/>
      <c r="K5921" s="27">
        <v>0.03</v>
      </c>
      <c r="L5921" s="27">
        <v>0</v>
      </c>
      <c r="M5921" s="27">
        <v>0.03</v>
      </c>
      <c r="N5921" s="27" t="s">
        <v>2163</v>
      </c>
      <c r="O5921" s="30">
        <v>202004558</v>
      </c>
      <c r="P5921" s="22"/>
      <c r="Q5921" s="22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9"/>
    </row>
    <row r="5922" spans="1:29" x14ac:dyDescent="0.25">
      <c r="A5922" s="27">
        <v>2000</v>
      </c>
      <c r="B5922" s="27" t="s">
        <v>3745</v>
      </c>
      <c r="C5922" s="27" t="s">
        <v>3569</v>
      </c>
      <c r="D5922" s="27" t="s">
        <v>3702</v>
      </c>
      <c r="E5922" s="27" t="s">
        <v>3703</v>
      </c>
      <c r="F5922" s="28">
        <v>36730</v>
      </c>
      <c r="G5922" s="29">
        <v>0.80347222222222225</v>
      </c>
      <c r="H5922" s="28">
        <v>36730</v>
      </c>
      <c r="I5922" s="29">
        <v>0.8847222222222223</v>
      </c>
      <c r="J5922" s="27"/>
      <c r="K5922" s="27">
        <v>0.6</v>
      </c>
      <c r="L5922" s="27">
        <v>0.3</v>
      </c>
      <c r="M5922" s="27">
        <v>0.9</v>
      </c>
      <c r="N5922" s="27" t="s">
        <v>2163</v>
      </c>
      <c r="O5922" s="30">
        <v>201908050</v>
      </c>
      <c r="P5922" s="22"/>
      <c r="Q5922" s="22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9"/>
    </row>
    <row r="5923" spans="1:29" x14ac:dyDescent="0.25">
      <c r="A5923" s="27">
        <v>2000</v>
      </c>
      <c r="B5923" s="27" t="s">
        <v>3546</v>
      </c>
      <c r="C5923" s="27" t="s">
        <v>2231</v>
      </c>
      <c r="D5923" s="27" t="s">
        <v>2850</v>
      </c>
      <c r="E5923" s="27" t="s">
        <v>3127</v>
      </c>
      <c r="F5923" s="28">
        <v>36734</v>
      </c>
      <c r="G5923" s="29">
        <v>0.51041666666666663</v>
      </c>
      <c r="H5923" s="28">
        <v>36734</v>
      </c>
      <c r="I5923" s="29">
        <v>0.55208333333333337</v>
      </c>
      <c r="J5923" s="27"/>
      <c r="K5923" s="27">
        <v>0</v>
      </c>
      <c r="L5923" s="27">
        <v>5.9999999999999995E-4</v>
      </c>
      <c r="M5923" s="27">
        <v>5.9999999999999995E-4</v>
      </c>
      <c r="N5923" s="27" t="s">
        <v>2211</v>
      </c>
      <c r="O5923" s="30">
        <v>202004229</v>
      </c>
      <c r="P5923" s="22"/>
      <c r="Q5923" s="22"/>
      <c r="R5923" s="16"/>
      <c r="S5923" s="16"/>
      <c r="T5923" s="16"/>
      <c r="U5923" s="16"/>
      <c r="V5923" s="16"/>
      <c r="W5923" s="16"/>
      <c r="X5923" s="16"/>
      <c r="Y5923" s="16"/>
      <c r="Z5923" s="16"/>
      <c r="AA5923" s="16"/>
      <c r="AB5923" s="16"/>
      <c r="AC5923" s="19"/>
    </row>
    <row r="5924" spans="1:29" x14ac:dyDescent="0.25">
      <c r="A5924" s="27">
        <v>2000</v>
      </c>
      <c r="B5924" s="27" t="s">
        <v>3545</v>
      </c>
      <c r="C5924" s="27" t="s">
        <v>2231</v>
      </c>
      <c r="D5924" s="27" t="s">
        <v>2809</v>
      </c>
      <c r="E5924" s="27" t="s">
        <v>2810</v>
      </c>
      <c r="F5924" s="28">
        <v>36734</v>
      </c>
      <c r="G5924" s="29">
        <v>0.78055555555555556</v>
      </c>
      <c r="H5924" s="28">
        <v>36734</v>
      </c>
      <c r="I5924" s="29">
        <v>0.81180555555555556</v>
      </c>
      <c r="J5924" s="27"/>
      <c r="K5924" s="27">
        <v>0.03</v>
      </c>
      <c r="L5924" s="27">
        <v>0.05</v>
      </c>
      <c r="M5924" s="27">
        <v>0.08</v>
      </c>
      <c r="N5924" s="27" t="s">
        <v>2211</v>
      </c>
      <c r="O5924" s="30">
        <v>201503093</v>
      </c>
      <c r="P5924" s="22"/>
      <c r="Q5924" s="22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6"/>
      <c r="AB5924" s="16"/>
      <c r="AC5924" s="19"/>
    </row>
    <row r="5925" spans="1:29" x14ac:dyDescent="0.25">
      <c r="A5925" s="27">
        <v>2000</v>
      </c>
      <c r="B5925" s="27" t="s">
        <v>3743</v>
      </c>
      <c r="C5925" s="27" t="s">
        <v>3569</v>
      </c>
      <c r="D5925" s="27" t="s">
        <v>3702</v>
      </c>
      <c r="E5925" s="27" t="s">
        <v>3744</v>
      </c>
      <c r="F5925" s="28">
        <v>36734</v>
      </c>
      <c r="G5925" s="29">
        <v>0.86041666666666661</v>
      </c>
      <c r="H5925" s="28">
        <v>36734</v>
      </c>
      <c r="I5925" s="29">
        <v>0.89444444444444438</v>
      </c>
      <c r="J5925" s="27"/>
      <c r="K5925" s="27">
        <v>0.2</v>
      </c>
      <c r="L5925" s="27">
        <v>0.3</v>
      </c>
      <c r="M5925" s="27">
        <v>0.5</v>
      </c>
      <c r="N5925" s="27" t="s">
        <v>2163</v>
      </c>
      <c r="O5925" s="30">
        <v>202009360</v>
      </c>
      <c r="P5925" s="22"/>
      <c r="Q5925" s="22"/>
      <c r="R5925" s="16"/>
      <c r="S5925" s="16"/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9"/>
    </row>
    <row r="5926" spans="1:29" x14ac:dyDescent="0.25">
      <c r="A5926" s="27">
        <v>2000</v>
      </c>
      <c r="B5926" s="27" t="s">
        <v>3804</v>
      </c>
      <c r="C5926" s="27" t="s">
        <v>3569</v>
      </c>
      <c r="D5926" s="27" t="s">
        <v>3693</v>
      </c>
      <c r="E5926" s="27" t="s">
        <v>3805</v>
      </c>
      <c r="F5926" s="28">
        <v>36735</v>
      </c>
      <c r="G5926" s="29">
        <v>0.51111111111111118</v>
      </c>
      <c r="H5926" s="28">
        <v>36735</v>
      </c>
      <c r="I5926" s="29">
        <v>0.60555555555555551</v>
      </c>
      <c r="J5926" s="27"/>
      <c r="K5926" s="27">
        <v>0.5</v>
      </c>
      <c r="L5926" s="27">
        <v>2.5</v>
      </c>
      <c r="M5926" s="27">
        <v>3</v>
      </c>
      <c r="N5926" s="27" t="s">
        <v>2173</v>
      </c>
      <c r="O5926" s="30">
        <v>201909927</v>
      </c>
      <c r="P5926" s="22"/>
      <c r="Q5926" s="22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9"/>
    </row>
    <row r="5927" spans="1:29" x14ac:dyDescent="0.25">
      <c r="A5927" s="27">
        <v>2000</v>
      </c>
      <c r="B5927" s="27" t="s">
        <v>3819</v>
      </c>
      <c r="C5927" s="27" t="s">
        <v>3569</v>
      </c>
      <c r="D5927" s="27" t="s">
        <v>3693</v>
      </c>
      <c r="E5927" s="27" t="s">
        <v>3805</v>
      </c>
      <c r="F5927" s="28">
        <v>36735</v>
      </c>
      <c r="G5927" s="29">
        <v>0.51180555555555551</v>
      </c>
      <c r="H5927" s="28">
        <v>36735</v>
      </c>
      <c r="I5927" s="29">
        <v>0.60625000000000007</v>
      </c>
      <c r="J5927" s="27"/>
      <c r="K5927" s="27">
        <v>0</v>
      </c>
      <c r="L5927" s="27">
        <v>4</v>
      </c>
      <c r="M5927" s="27">
        <v>4</v>
      </c>
      <c r="N5927" s="27" t="s">
        <v>2211</v>
      </c>
      <c r="O5927" s="30">
        <v>201504441</v>
      </c>
      <c r="P5927" s="22"/>
      <c r="Q5927" s="22"/>
      <c r="R5927" s="16"/>
      <c r="S5927" s="16"/>
      <c r="T5927" s="16"/>
      <c r="U5927" s="16"/>
      <c r="V5927" s="16"/>
      <c r="W5927" s="16"/>
      <c r="X5927" s="16"/>
      <c r="Y5927" s="16"/>
      <c r="Z5927" s="16"/>
      <c r="AA5927" s="16"/>
      <c r="AB5927" s="16"/>
      <c r="AC5927" s="19"/>
    </row>
    <row r="5928" spans="1:29" x14ac:dyDescent="0.25">
      <c r="A5928" s="27">
        <v>2000</v>
      </c>
      <c r="B5928" s="27" t="s">
        <v>3446</v>
      </c>
      <c r="C5928" s="27" t="s">
        <v>2231</v>
      </c>
      <c r="D5928" s="27" t="s">
        <v>2792</v>
      </c>
      <c r="E5928" s="27" t="s">
        <v>2824</v>
      </c>
      <c r="F5928" s="28">
        <v>36735</v>
      </c>
      <c r="G5928" s="29">
        <v>0.57638888888888895</v>
      </c>
      <c r="H5928" s="28">
        <v>36735</v>
      </c>
      <c r="I5928" s="29">
        <v>0.73958333333333337</v>
      </c>
      <c r="J5928" s="27"/>
      <c r="K5928" s="27">
        <v>0.15</v>
      </c>
      <c r="L5928" s="27">
        <v>0.25</v>
      </c>
      <c r="M5928" s="27">
        <v>0.4</v>
      </c>
      <c r="N5928" s="27" t="s">
        <v>2173</v>
      </c>
      <c r="O5928" s="30">
        <v>202005954</v>
      </c>
      <c r="P5928" s="22"/>
      <c r="Q5928" s="22"/>
      <c r="R5928" s="16"/>
      <c r="S5928" s="16"/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9"/>
    </row>
    <row r="5929" spans="1:29" x14ac:dyDescent="0.25">
      <c r="A5929" s="27">
        <v>2000</v>
      </c>
      <c r="B5929" s="27" t="s">
        <v>3445</v>
      </c>
      <c r="C5929" s="27" t="s">
        <v>2231</v>
      </c>
      <c r="D5929" s="27" t="s">
        <v>2790</v>
      </c>
      <c r="E5929" s="27" t="s">
        <v>3166</v>
      </c>
      <c r="F5929" s="28">
        <v>36735</v>
      </c>
      <c r="G5929" s="29">
        <v>0.72499999999999998</v>
      </c>
      <c r="H5929" s="28">
        <v>36735</v>
      </c>
      <c r="I5929" s="29">
        <v>0.79166666666666663</v>
      </c>
      <c r="J5929" s="27"/>
      <c r="K5929" s="27">
        <v>0.3</v>
      </c>
      <c r="L5929" s="27">
        <v>0</v>
      </c>
      <c r="M5929" s="27">
        <v>0.3</v>
      </c>
      <c r="N5929" s="27" t="s">
        <v>2173</v>
      </c>
      <c r="O5929" s="30">
        <v>201004304</v>
      </c>
      <c r="P5929" s="22"/>
      <c r="Q5929" s="22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9"/>
    </row>
    <row r="5930" spans="1:29" x14ac:dyDescent="0.25">
      <c r="A5930" s="27">
        <v>2000</v>
      </c>
      <c r="B5930" s="27" t="s">
        <v>3803</v>
      </c>
      <c r="C5930" s="27" t="s">
        <v>3569</v>
      </c>
      <c r="D5930" s="27" t="s">
        <v>3693</v>
      </c>
      <c r="E5930" s="27" t="s">
        <v>3782</v>
      </c>
      <c r="F5930" s="28">
        <v>36735</v>
      </c>
      <c r="G5930" s="29">
        <v>0.74722222222222223</v>
      </c>
      <c r="H5930" s="28">
        <v>36735</v>
      </c>
      <c r="I5930" s="29">
        <v>0.88888888888888884</v>
      </c>
      <c r="J5930" s="27"/>
      <c r="K5930" s="27">
        <v>0</v>
      </c>
      <c r="L5930" s="27">
        <v>1.2</v>
      </c>
      <c r="M5930" s="27">
        <v>1.2</v>
      </c>
      <c r="N5930" s="27" t="s">
        <v>2173</v>
      </c>
      <c r="O5930" s="30">
        <v>202109484</v>
      </c>
      <c r="P5930" s="22"/>
      <c r="Q5930" s="22"/>
      <c r="R5930" s="16"/>
      <c r="S5930" s="16"/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9"/>
    </row>
    <row r="5931" spans="1:29" x14ac:dyDescent="0.25">
      <c r="A5931" s="27">
        <v>2000</v>
      </c>
      <c r="B5931" s="27" t="s">
        <v>3802</v>
      </c>
      <c r="C5931" s="27" t="s">
        <v>3569</v>
      </c>
      <c r="D5931" s="27" t="s">
        <v>3688</v>
      </c>
      <c r="E5931" s="27" t="s">
        <v>3738</v>
      </c>
      <c r="F5931" s="28">
        <v>36736</v>
      </c>
      <c r="G5931" s="29">
        <v>0.57291666666666663</v>
      </c>
      <c r="H5931" s="28">
        <v>36736</v>
      </c>
      <c r="I5931" s="29">
        <v>0.1875</v>
      </c>
      <c r="J5931" s="27"/>
      <c r="K5931" s="27">
        <v>0</v>
      </c>
      <c r="L5931" s="27">
        <v>36</v>
      </c>
      <c r="M5931" s="27">
        <v>36</v>
      </c>
      <c r="N5931" s="27" t="s">
        <v>2173</v>
      </c>
      <c r="O5931" s="30">
        <v>201700150</v>
      </c>
      <c r="P5931" s="22"/>
      <c r="Q5931" s="22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6"/>
      <c r="AB5931" s="16"/>
      <c r="AC5931" s="19"/>
    </row>
    <row r="5932" spans="1:29" x14ac:dyDescent="0.25">
      <c r="A5932" s="27">
        <v>2000</v>
      </c>
      <c r="B5932" s="27" t="s">
        <v>3444</v>
      </c>
      <c r="C5932" s="27" t="s">
        <v>2231</v>
      </c>
      <c r="D5932" s="27" t="s">
        <v>2792</v>
      </c>
      <c r="E5932" s="27" t="s">
        <v>716</v>
      </c>
      <c r="F5932" s="28">
        <v>36736</v>
      </c>
      <c r="G5932" s="29">
        <v>0.65972222222222221</v>
      </c>
      <c r="H5932" s="28">
        <v>36736</v>
      </c>
      <c r="I5932" s="29">
        <v>0.79166666666666663</v>
      </c>
      <c r="J5932" s="27"/>
      <c r="K5932" s="27">
        <v>0.1</v>
      </c>
      <c r="L5932" s="27">
        <v>0</v>
      </c>
      <c r="M5932" s="27">
        <v>0.1</v>
      </c>
      <c r="N5932" s="27" t="s">
        <v>2173</v>
      </c>
      <c r="O5932" s="30">
        <v>201907942</v>
      </c>
      <c r="P5932" s="22"/>
      <c r="Q5932" s="22"/>
      <c r="R5932" s="16"/>
      <c r="S5932" s="16"/>
      <c r="T5932" s="16"/>
      <c r="U5932" s="16"/>
      <c r="V5932" s="16"/>
      <c r="W5932" s="16"/>
      <c r="X5932" s="16"/>
      <c r="Y5932" s="16"/>
      <c r="Z5932" s="16"/>
      <c r="AA5932" s="16"/>
      <c r="AB5932" s="16"/>
      <c r="AC5932" s="19"/>
    </row>
    <row r="5933" spans="1:29" x14ac:dyDescent="0.25">
      <c r="A5933" s="27">
        <v>2000</v>
      </c>
      <c r="B5933" s="27" t="s">
        <v>3443</v>
      </c>
      <c r="C5933" s="27" t="s">
        <v>2231</v>
      </c>
      <c r="D5933" s="27" t="s">
        <v>2796</v>
      </c>
      <c r="E5933" s="27" t="s">
        <v>3348</v>
      </c>
      <c r="F5933" s="28">
        <v>36736</v>
      </c>
      <c r="G5933" s="29">
        <v>0.72569444444444453</v>
      </c>
      <c r="H5933" s="28">
        <v>36736</v>
      </c>
      <c r="I5933" s="29">
        <v>0.78125</v>
      </c>
      <c r="J5933" s="27"/>
      <c r="K5933" s="27">
        <v>0.12</v>
      </c>
      <c r="L5933" s="27">
        <v>0</v>
      </c>
      <c r="M5933" s="27">
        <v>0.12</v>
      </c>
      <c r="N5933" s="27" t="s">
        <v>2173</v>
      </c>
      <c r="O5933" s="30">
        <v>201904798</v>
      </c>
      <c r="P5933" s="22"/>
      <c r="Q5933" s="22"/>
      <c r="R5933" s="16"/>
      <c r="S5933" s="16"/>
      <c r="T5933" s="16"/>
      <c r="U5933" s="16"/>
      <c r="V5933" s="16"/>
      <c r="W5933" s="16"/>
      <c r="X5933" s="16"/>
      <c r="Y5933" s="16"/>
      <c r="Z5933" s="16"/>
      <c r="AA5933" s="16"/>
      <c r="AB5933" s="16"/>
      <c r="AC5933" s="19"/>
    </row>
    <row r="5934" spans="1:29" x14ac:dyDescent="0.25">
      <c r="A5934" s="27">
        <v>2000</v>
      </c>
      <c r="B5934" s="27" t="s">
        <v>3442</v>
      </c>
      <c r="C5934" s="27" t="s">
        <v>2231</v>
      </c>
      <c r="D5934" s="27" t="s">
        <v>2231</v>
      </c>
      <c r="E5934" s="27" t="s">
        <v>3427</v>
      </c>
      <c r="F5934" s="28">
        <v>36736</v>
      </c>
      <c r="G5934" s="29">
        <v>0.76597222222222217</v>
      </c>
      <c r="H5934" s="28">
        <v>36737</v>
      </c>
      <c r="I5934" s="29">
        <v>0.19444444444444445</v>
      </c>
      <c r="J5934" s="27"/>
      <c r="K5934" s="27">
        <v>4</v>
      </c>
      <c r="L5934" s="27">
        <v>0</v>
      </c>
      <c r="M5934" s="27">
        <v>4</v>
      </c>
      <c r="N5934" s="27" t="s">
        <v>2173</v>
      </c>
      <c r="O5934" s="30">
        <v>201806305</v>
      </c>
      <c r="P5934" s="22"/>
      <c r="Q5934" s="22"/>
      <c r="R5934" s="16"/>
      <c r="S5934" s="16"/>
      <c r="T5934" s="16"/>
      <c r="U5934" s="16"/>
      <c r="V5934" s="16"/>
      <c r="W5934" s="16"/>
      <c r="X5934" s="16"/>
      <c r="Y5934" s="16"/>
      <c r="Z5934" s="16"/>
      <c r="AA5934" s="16"/>
      <c r="AB5934" s="16"/>
      <c r="AC5934" s="19"/>
    </row>
    <row r="5935" spans="1:29" x14ac:dyDescent="0.25">
      <c r="A5935" s="27">
        <v>2000</v>
      </c>
      <c r="B5935" s="27" t="s">
        <v>2204</v>
      </c>
      <c r="C5935" s="27" t="s">
        <v>676</v>
      </c>
      <c r="D5935" s="27" t="s">
        <v>676</v>
      </c>
      <c r="E5935" s="27" t="s">
        <v>2201</v>
      </c>
      <c r="F5935" s="28">
        <v>36736</v>
      </c>
      <c r="G5935" s="29">
        <v>0.81180555555555556</v>
      </c>
      <c r="H5935" s="28">
        <v>36736</v>
      </c>
      <c r="I5935" s="29">
        <v>0.85416666666666663</v>
      </c>
      <c r="J5935" s="27"/>
      <c r="K5935" s="27">
        <v>0.02</v>
      </c>
      <c r="L5935" s="27">
        <v>0</v>
      </c>
      <c r="M5935" s="27">
        <v>0.02</v>
      </c>
      <c r="N5935" s="27" t="s">
        <v>2173</v>
      </c>
      <c r="O5935" s="30">
        <v>201905587</v>
      </c>
      <c r="P5935" s="22"/>
      <c r="Q5935" s="22"/>
      <c r="R5935" s="16"/>
      <c r="S5935" s="16"/>
      <c r="T5935" s="16"/>
      <c r="U5935" s="16"/>
      <c r="V5935" s="16"/>
      <c r="W5935" s="16"/>
      <c r="X5935" s="16"/>
      <c r="Y5935" s="16"/>
      <c r="Z5935" s="16"/>
      <c r="AA5935" s="16"/>
      <c r="AB5935" s="16"/>
      <c r="AC5935" s="19"/>
    </row>
    <row r="5936" spans="1:29" x14ac:dyDescent="0.25">
      <c r="A5936" s="27">
        <v>2000</v>
      </c>
      <c r="B5936" s="27" t="s">
        <v>3739</v>
      </c>
      <c r="C5936" s="27" t="s">
        <v>3569</v>
      </c>
      <c r="D5936" s="27" t="s">
        <v>3702</v>
      </c>
      <c r="E5936" s="27" t="s">
        <v>3740</v>
      </c>
      <c r="F5936" s="28">
        <v>36737</v>
      </c>
      <c r="G5936" s="29">
        <v>5.5555555555555552E-2</v>
      </c>
      <c r="H5936" s="28">
        <v>36737</v>
      </c>
      <c r="I5936" s="29">
        <v>9.7222222222222224E-2</v>
      </c>
      <c r="J5936" s="27"/>
      <c r="K5936" s="27">
        <v>0</v>
      </c>
      <c r="L5936" s="27">
        <v>0.6</v>
      </c>
      <c r="M5936" s="27">
        <v>0.6</v>
      </c>
      <c r="N5936" s="27" t="s">
        <v>2163</v>
      </c>
      <c r="O5936" s="30">
        <v>201705312</v>
      </c>
      <c r="P5936" s="22"/>
      <c r="Q5936" s="22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9"/>
    </row>
    <row r="5937" spans="1:29" x14ac:dyDescent="0.25">
      <c r="A5937" s="27">
        <v>2000</v>
      </c>
      <c r="B5937" s="27" t="s">
        <v>3742</v>
      </c>
      <c r="C5937" s="27" t="s">
        <v>3569</v>
      </c>
      <c r="D5937" s="27" t="s">
        <v>3697</v>
      </c>
      <c r="E5937" s="27" t="s">
        <v>3700</v>
      </c>
      <c r="F5937" s="28">
        <v>36737</v>
      </c>
      <c r="G5937" s="29">
        <v>0.52430555555555558</v>
      </c>
      <c r="H5937" s="28">
        <v>36737</v>
      </c>
      <c r="I5937" s="29">
        <v>0.59375</v>
      </c>
      <c r="J5937" s="27"/>
      <c r="K5937" s="27">
        <v>0</v>
      </c>
      <c r="L5937" s="27">
        <v>0.5</v>
      </c>
      <c r="M5937" s="27">
        <v>0.5</v>
      </c>
      <c r="N5937" s="27" t="s">
        <v>2163</v>
      </c>
      <c r="O5937" s="30">
        <v>201705457</v>
      </c>
      <c r="P5937" s="22"/>
      <c r="Q5937" s="22"/>
      <c r="R5937" s="16"/>
      <c r="S5937" s="16"/>
      <c r="T5937" s="16"/>
      <c r="U5937" s="16"/>
      <c r="V5937" s="16"/>
      <c r="W5937" s="16"/>
      <c r="X5937" s="16"/>
      <c r="Y5937" s="16"/>
      <c r="Z5937" s="16"/>
      <c r="AA5937" s="16"/>
      <c r="AB5937" s="16"/>
      <c r="AC5937" s="19"/>
    </row>
    <row r="5938" spans="1:29" x14ac:dyDescent="0.25">
      <c r="A5938" s="27">
        <v>2000</v>
      </c>
      <c r="B5938" s="27" t="s">
        <v>3440</v>
      </c>
      <c r="C5938" s="27" t="s">
        <v>2231</v>
      </c>
      <c r="D5938" s="27" t="s">
        <v>2885</v>
      </c>
      <c r="E5938" s="27" t="s">
        <v>3219</v>
      </c>
      <c r="F5938" s="28">
        <v>36737</v>
      </c>
      <c r="G5938" s="29">
        <v>0.5625</v>
      </c>
      <c r="H5938" s="28">
        <v>36740</v>
      </c>
      <c r="I5938" s="29">
        <v>0.20833333333333334</v>
      </c>
      <c r="J5938" s="27"/>
      <c r="K5938" s="27">
        <v>20</v>
      </c>
      <c r="L5938" s="27">
        <v>7</v>
      </c>
      <c r="M5938" s="27">
        <v>27</v>
      </c>
      <c r="N5938" s="27" t="s">
        <v>2173</v>
      </c>
      <c r="O5938" s="30">
        <v>201706044</v>
      </c>
      <c r="P5938" s="22"/>
      <c r="Q5938" s="22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9"/>
    </row>
    <row r="5939" spans="1:29" x14ac:dyDescent="0.25">
      <c r="A5939" s="27">
        <v>2000</v>
      </c>
      <c r="B5939" s="27" t="s">
        <v>5787</v>
      </c>
      <c r="C5939" s="27" t="s">
        <v>674</v>
      </c>
      <c r="D5939" s="27" t="s">
        <v>696</v>
      </c>
      <c r="E5939" s="27" t="s">
        <v>724</v>
      </c>
      <c r="F5939" s="28">
        <v>36737</v>
      </c>
      <c r="G5939" s="29">
        <v>0.56874999999999998</v>
      </c>
      <c r="H5939" s="28">
        <v>36737</v>
      </c>
      <c r="I5939" s="29">
        <v>0.74305555555555547</v>
      </c>
      <c r="J5939" s="27"/>
      <c r="K5939" s="27">
        <v>3</v>
      </c>
      <c r="L5939" s="27">
        <v>0</v>
      </c>
      <c r="M5939" s="27">
        <v>3</v>
      </c>
      <c r="N5939" s="27" t="s">
        <v>2163</v>
      </c>
      <c r="O5939" s="30">
        <v>202007723</v>
      </c>
      <c r="P5939" s="22"/>
      <c r="Q5939" s="22"/>
      <c r="R5939" s="16"/>
      <c r="S5939" s="16"/>
      <c r="T5939" s="16"/>
      <c r="U5939" s="16"/>
      <c r="V5939" s="16"/>
      <c r="W5939" s="16"/>
      <c r="X5939" s="16"/>
      <c r="Y5939" s="16"/>
      <c r="Z5939" s="16"/>
      <c r="AA5939" s="16"/>
      <c r="AB5939" s="16"/>
      <c r="AC5939" s="19"/>
    </row>
    <row r="5940" spans="1:29" x14ac:dyDescent="0.25">
      <c r="A5940" s="27">
        <v>2000</v>
      </c>
      <c r="B5940" s="27" t="s">
        <v>3741</v>
      </c>
      <c r="C5940" s="27" t="s">
        <v>3569</v>
      </c>
      <c r="D5940" s="27" t="s">
        <v>3646</v>
      </c>
      <c r="E5940" s="27" t="s">
        <v>3651</v>
      </c>
      <c r="F5940" s="28">
        <v>36737</v>
      </c>
      <c r="G5940" s="29">
        <v>0.65625</v>
      </c>
      <c r="H5940" s="28">
        <v>36737</v>
      </c>
      <c r="I5940" s="29">
        <v>0.88541666666666663</v>
      </c>
      <c r="J5940" s="27"/>
      <c r="K5940" s="27">
        <v>1</v>
      </c>
      <c r="L5940" s="27">
        <v>4</v>
      </c>
      <c r="M5940" s="27">
        <v>5</v>
      </c>
      <c r="N5940" s="27" t="s">
        <v>2163</v>
      </c>
      <c r="O5940" s="30">
        <v>202004293</v>
      </c>
      <c r="P5940" s="22"/>
      <c r="Q5940" s="22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9"/>
    </row>
    <row r="5941" spans="1:29" x14ac:dyDescent="0.25">
      <c r="A5941" s="27">
        <v>2000</v>
      </c>
      <c r="B5941" s="27" t="s">
        <v>2224</v>
      </c>
      <c r="C5941" s="27" t="s">
        <v>676</v>
      </c>
      <c r="D5941" s="27" t="s">
        <v>733</v>
      </c>
      <c r="E5941" s="27" t="s">
        <v>2225</v>
      </c>
      <c r="F5941" s="28">
        <v>36737</v>
      </c>
      <c r="G5941" s="29">
        <v>0.67847222222222225</v>
      </c>
      <c r="H5941" s="28">
        <v>36737</v>
      </c>
      <c r="I5941" s="29">
        <v>0.84652777777777777</v>
      </c>
      <c r="J5941" s="27"/>
      <c r="K5941" s="27">
        <v>4</v>
      </c>
      <c r="L5941" s="27">
        <v>0</v>
      </c>
      <c r="M5941" s="27">
        <v>4</v>
      </c>
      <c r="N5941" s="27" t="s">
        <v>2211</v>
      </c>
      <c r="O5941" s="30">
        <v>202102702</v>
      </c>
      <c r="P5941" s="22"/>
      <c r="Q5941" s="22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6"/>
      <c r="AB5941" s="16"/>
      <c r="AC5941" s="19"/>
    </row>
    <row r="5942" spans="1:29" x14ac:dyDescent="0.25">
      <c r="A5942" s="27">
        <v>2000</v>
      </c>
      <c r="B5942" s="27" t="s">
        <v>2203</v>
      </c>
      <c r="C5942" s="27" t="s">
        <v>676</v>
      </c>
      <c r="D5942" s="27" t="s">
        <v>703</v>
      </c>
      <c r="E5942" s="27" t="s">
        <v>735</v>
      </c>
      <c r="F5942" s="28">
        <v>36737</v>
      </c>
      <c r="G5942" s="29">
        <v>0.74791666666666667</v>
      </c>
      <c r="H5942" s="28">
        <v>36737</v>
      </c>
      <c r="I5942" s="29">
        <v>0.91666666666666663</v>
      </c>
      <c r="J5942" s="27"/>
      <c r="K5942" s="27">
        <v>2.5</v>
      </c>
      <c r="L5942" s="27">
        <v>0</v>
      </c>
      <c r="M5942" s="27">
        <v>2.5</v>
      </c>
      <c r="N5942" s="27" t="s">
        <v>2173</v>
      </c>
      <c r="O5942" s="30">
        <v>201906104</v>
      </c>
      <c r="P5942" s="22"/>
      <c r="Q5942" s="22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9"/>
    </row>
    <row r="5943" spans="1:29" x14ac:dyDescent="0.25">
      <c r="A5943" s="27">
        <v>2000</v>
      </c>
      <c r="B5943" s="27" t="s">
        <v>3544</v>
      </c>
      <c r="C5943" s="27" t="s">
        <v>2231</v>
      </c>
      <c r="D5943" s="27" t="s">
        <v>2792</v>
      </c>
      <c r="E5943" s="27" t="s">
        <v>716</v>
      </c>
      <c r="F5943" s="28">
        <v>36737</v>
      </c>
      <c r="G5943" s="29">
        <v>0.88888888888888884</v>
      </c>
      <c r="H5943" s="28">
        <v>36737</v>
      </c>
      <c r="I5943" s="29">
        <v>0.95833333333333337</v>
      </c>
      <c r="J5943" s="27"/>
      <c r="K5943" s="27">
        <v>0</v>
      </c>
      <c r="L5943" s="27">
        <v>5.0000000000000001E-3</v>
      </c>
      <c r="M5943" s="27">
        <v>5.0000000000000001E-3</v>
      </c>
      <c r="N5943" s="27" t="s">
        <v>2211</v>
      </c>
      <c r="O5943" s="30">
        <v>201905376</v>
      </c>
      <c r="P5943" s="22"/>
      <c r="Q5943" s="22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9"/>
    </row>
    <row r="5944" spans="1:29" x14ac:dyDescent="0.25">
      <c r="A5944" s="27">
        <v>2000</v>
      </c>
      <c r="B5944" s="27" t="s">
        <v>3441</v>
      </c>
      <c r="C5944" s="27" t="s">
        <v>2231</v>
      </c>
      <c r="D5944" s="27" t="s">
        <v>2790</v>
      </c>
      <c r="E5944" s="27" t="s">
        <v>2817</v>
      </c>
      <c r="F5944" s="28">
        <v>36737</v>
      </c>
      <c r="G5944" s="29">
        <v>0.95486111111111116</v>
      </c>
      <c r="H5944" s="28">
        <v>36737</v>
      </c>
      <c r="I5944" s="29">
        <v>0.99930555555555556</v>
      </c>
      <c r="J5944" s="27"/>
      <c r="K5944" s="27">
        <v>0.01</v>
      </c>
      <c r="L5944" s="27">
        <v>0</v>
      </c>
      <c r="M5944" s="27">
        <v>0.01</v>
      </c>
      <c r="N5944" s="27" t="s">
        <v>2173</v>
      </c>
      <c r="O5944" s="30">
        <v>201908178</v>
      </c>
      <c r="P5944" s="22"/>
      <c r="Q5944" s="22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9"/>
    </row>
    <row r="5945" spans="1:29" x14ac:dyDescent="0.25">
      <c r="A5945" s="27">
        <v>2000</v>
      </c>
      <c r="B5945" s="27" t="s">
        <v>3735</v>
      </c>
      <c r="C5945" s="27" t="s">
        <v>3569</v>
      </c>
      <c r="D5945" s="27" t="s">
        <v>3659</v>
      </c>
      <c r="E5945" s="27" t="s">
        <v>3736</v>
      </c>
      <c r="F5945" s="28">
        <v>36738</v>
      </c>
      <c r="G5945" s="29">
        <v>0.53333333333333333</v>
      </c>
      <c r="H5945" s="28">
        <v>36738</v>
      </c>
      <c r="I5945" s="29">
        <v>0.5625</v>
      </c>
      <c r="J5945" s="27"/>
      <c r="K5945" s="27">
        <v>0</v>
      </c>
      <c r="L5945" s="27">
        <v>0.6</v>
      </c>
      <c r="M5945" s="27">
        <v>0.6</v>
      </c>
      <c r="N5945" s="27" t="s">
        <v>2163</v>
      </c>
      <c r="O5945" s="30">
        <v>201706412</v>
      </c>
      <c r="P5945" s="22"/>
      <c r="Q5945" s="22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9"/>
    </row>
    <row r="5946" spans="1:29" x14ac:dyDescent="0.25">
      <c r="A5946" s="27">
        <v>2000</v>
      </c>
      <c r="B5946" s="27" t="s">
        <v>3562</v>
      </c>
      <c r="C5946" s="27" t="s">
        <v>2231</v>
      </c>
      <c r="D5946" s="27" t="s">
        <v>2885</v>
      </c>
      <c r="E5946" s="27" t="s">
        <v>3219</v>
      </c>
      <c r="F5946" s="28">
        <v>36738</v>
      </c>
      <c r="G5946" s="29">
        <v>0.5625</v>
      </c>
      <c r="H5946" s="28">
        <v>36740</v>
      </c>
      <c r="I5946" s="29">
        <v>0.20833333333333334</v>
      </c>
      <c r="J5946" s="27" t="s">
        <v>889</v>
      </c>
      <c r="K5946" s="27">
        <v>8</v>
      </c>
      <c r="L5946" s="27">
        <v>10</v>
      </c>
      <c r="M5946" s="27">
        <v>18</v>
      </c>
      <c r="N5946" s="27" t="s">
        <v>882</v>
      </c>
      <c r="O5946" s="30">
        <v>202007911</v>
      </c>
      <c r="P5946" s="22"/>
      <c r="Q5946" s="22"/>
      <c r="R5946" s="16"/>
      <c r="S5946" s="16"/>
      <c r="T5946" s="16"/>
      <c r="U5946" s="16"/>
      <c r="V5946" s="16"/>
      <c r="W5946" s="16"/>
      <c r="X5946" s="16"/>
      <c r="Y5946" s="16"/>
      <c r="Z5946" s="16"/>
      <c r="AA5946" s="16"/>
      <c r="AB5946" s="16"/>
      <c r="AC5946" s="19"/>
    </row>
    <row r="5947" spans="1:29" x14ac:dyDescent="0.25">
      <c r="A5947" s="27">
        <v>2000</v>
      </c>
      <c r="B5947" s="27" t="s">
        <v>3439</v>
      </c>
      <c r="C5947" s="27" t="s">
        <v>2231</v>
      </c>
      <c r="D5947" s="27" t="s">
        <v>2799</v>
      </c>
      <c r="E5947" s="27" t="s">
        <v>2840</v>
      </c>
      <c r="F5947" s="28">
        <v>36738</v>
      </c>
      <c r="G5947" s="29">
        <v>0.59583333333333333</v>
      </c>
      <c r="H5947" s="28">
        <v>36738</v>
      </c>
      <c r="I5947" s="29">
        <v>0.99930555555555556</v>
      </c>
      <c r="J5947" s="27"/>
      <c r="K5947" s="27">
        <v>6.6</v>
      </c>
      <c r="L5947" s="27">
        <v>2.5</v>
      </c>
      <c r="M5947" s="27">
        <v>9.1</v>
      </c>
      <c r="N5947" s="27" t="s">
        <v>2173</v>
      </c>
      <c r="O5947" s="30">
        <v>202102693</v>
      </c>
      <c r="P5947" s="22"/>
      <c r="Q5947" s="22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9"/>
    </row>
    <row r="5948" spans="1:29" x14ac:dyDescent="0.25">
      <c r="A5948" s="27">
        <v>2000</v>
      </c>
      <c r="B5948" s="27" t="s">
        <v>3437</v>
      </c>
      <c r="C5948" s="27" t="s">
        <v>2231</v>
      </c>
      <c r="D5948" s="27" t="s">
        <v>2805</v>
      </c>
      <c r="E5948" s="27" t="s">
        <v>3436</v>
      </c>
      <c r="F5948" s="28">
        <v>36738</v>
      </c>
      <c r="G5948" s="29">
        <v>0.64722222222222225</v>
      </c>
      <c r="H5948" s="28">
        <v>36738</v>
      </c>
      <c r="I5948" s="29">
        <v>0.99305555555555547</v>
      </c>
      <c r="J5948" s="27"/>
      <c r="K5948" s="27">
        <v>8.75</v>
      </c>
      <c r="L5948" s="27">
        <v>0</v>
      </c>
      <c r="M5948" s="27">
        <v>8.75</v>
      </c>
      <c r="N5948" s="27" t="s">
        <v>2173</v>
      </c>
      <c r="O5948" s="30">
        <v>201905604</v>
      </c>
      <c r="P5948" s="22"/>
      <c r="Q5948" s="22"/>
      <c r="R5948" s="16"/>
      <c r="S5948" s="16"/>
      <c r="T5948" s="16"/>
      <c r="U5948" s="16"/>
      <c r="V5948" s="16"/>
      <c r="W5948" s="16"/>
      <c r="X5948" s="16"/>
      <c r="Y5948" s="16"/>
      <c r="Z5948" s="16"/>
      <c r="AA5948" s="16"/>
      <c r="AB5948" s="16"/>
      <c r="AC5948" s="19"/>
    </row>
    <row r="5949" spans="1:29" x14ac:dyDescent="0.25">
      <c r="A5949" s="27">
        <v>2000</v>
      </c>
      <c r="B5949" s="27" t="s">
        <v>3438</v>
      </c>
      <c r="C5949" s="27" t="s">
        <v>2231</v>
      </c>
      <c r="D5949" s="27" t="s">
        <v>2790</v>
      </c>
      <c r="E5949" s="27" t="s">
        <v>2817</v>
      </c>
      <c r="F5949" s="28">
        <v>36738</v>
      </c>
      <c r="G5949" s="29">
        <v>0.65694444444444444</v>
      </c>
      <c r="H5949" s="28">
        <v>36739</v>
      </c>
      <c r="I5949" s="29">
        <v>1.8055555555555557E-2</v>
      </c>
      <c r="J5949" s="27"/>
      <c r="K5949" s="27">
        <v>0</v>
      </c>
      <c r="L5949" s="27">
        <v>1.5</v>
      </c>
      <c r="M5949" s="27">
        <v>1.5</v>
      </c>
      <c r="N5949" s="27" t="s">
        <v>2173</v>
      </c>
      <c r="O5949" s="30">
        <v>200707284</v>
      </c>
      <c r="P5949" s="22"/>
      <c r="Q5949" s="22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9"/>
    </row>
    <row r="5950" spans="1:29" x14ac:dyDescent="0.25">
      <c r="A5950" s="27">
        <v>2000</v>
      </c>
      <c r="B5950" s="27" t="s">
        <v>3801</v>
      </c>
      <c r="C5950" s="27" t="s">
        <v>3569</v>
      </c>
      <c r="D5950" s="27" t="s">
        <v>3693</v>
      </c>
      <c r="E5950" s="27" t="s">
        <v>3782</v>
      </c>
      <c r="F5950" s="28">
        <v>36738</v>
      </c>
      <c r="G5950" s="29">
        <v>0.68611111111111101</v>
      </c>
      <c r="H5950" s="28">
        <v>36738</v>
      </c>
      <c r="I5950" s="29">
        <v>0.90277777777777779</v>
      </c>
      <c r="J5950" s="27"/>
      <c r="K5950" s="27">
        <v>0</v>
      </c>
      <c r="L5950" s="27">
        <v>6</v>
      </c>
      <c r="M5950" s="27">
        <v>6</v>
      </c>
      <c r="N5950" s="27" t="s">
        <v>2173</v>
      </c>
      <c r="O5950" s="30">
        <v>201706907</v>
      </c>
      <c r="P5950" s="22"/>
      <c r="Q5950" s="22"/>
      <c r="R5950" s="16"/>
      <c r="S5950" s="16"/>
      <c r="T5950" s="16"/>
      <c r="U5950" s="16"/>
      <c r="V5950" s="16"/>
      <c r="W5950" s="16"/>
      <c r="X5950" s="16"/>
      <c r="Y5950" s="16"/>
      <c r="Z5950" s="16"/>
      <c r="AA5950" s="16"/>
      <c r="AB5950" s="16"/>
      <c r="AC5950" s="19"/>
    </row>
    <row r="5951" spans="1:29" x14ac:dyDescent="0.25">
      <c r="A5951" s="27">
        <v>2000</v>
      </c>
      <c r="B5951" s="27" t="s">
        <v>3737</v>
      </c>
      <c r="C5951" s="27" t="s">
        <v>3569</v>
      </c>
      <c r="D5951" s="27" t="s">
        <v>3688</v>
      </c>
      <c r="E5951" s="27" t="s">
        <v>3738</v>
      </c>
      <c r="F5951" s="28">
        <v>36738</v>
      </c>
      <c r="G5951" s="29">
        <v>0.90833333333333333</v>
      </c>
      <c r="H5951" s="28">
        <v>36738</v>
      </c>
      <c r="I5951" s="29">
        <v>0.1875</v>
      </c>
      <c r="J5951" s="27"/>
      <c r="K5951" s="27">
        <v>0</v>
      </c>
      <c r="L5951" s="27">
        <v>0.4</v>
      </c>
      <c r="M5951" s="27">
        <v>0.4</v>
      </c>
      <c r="N5951" s="27" t="s">
        <v>2163</v>
      </c>
      <c r="O5951" s="30">
        <v>201407779</v>
      </c>
      <c r="P5951" s="22"/>
      <c r="Q5951" s="22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9"/>
    </row>
    <row r="5952" spans="1:29" x14ac:dyDescent="0.25">
      <c r="A5952" s="27">
        <v>2000</v>
      </c>
      <c r="B5952" s="27" t="s">
        <v>5796</v>
      </c>
      <c r="C5952" s="27" t="s">
        <v>674</v>
      </c>
      <c r="D5952" s="27" t="s">
        <v>675</v>
      </c>
      <c r="E5952" s="27" t="s">
        <v>708</v>
      </c>
      <c r="F5952" s="28">
        <v>36739</v>
      </c>
      <c r="G5952" s="29">
        <v>0.41666666666666669</v>
      </c>
      <c r="H5952" s="28">
        <v>36739</v>
      </c>
      <c r="I5952" s="29">
        <v>0.51736111111111105</v>
      </c>
      <c r="J5952" s="27"/>
      <c r="K5952" s="27">
        <v>0.27500000000000002</v>
      </c>
      <c r="L5952" s="27">
        <v>0</v>
      </c>
      <c r="M5952" s="27">
        <v>0.27500000000000002</v>
      </c>
      <c r="N5952" s="27" t="s">
        <v>2173</v>
      </c>
      <c r="O5952" s="30">
        <v>202000140</v>
      </c>
      <c r="P5952" s="22"/>
      <c r="Q5952" s="22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9"/>
    </row>
    <row r="5953" spans="1:29" x14ac:dyDescent="0.25">
      <c r="A5953" s="27">
        <v>2000</v>
      </c>
      <c r="B5953" s="27" t="s">
        <v>3435</v>
      </c>
      <c r="C5953" s="27" t="s">
        <v>2231</v>
      </c>
      <c r="D5953" s="27" t="s">
        <v>2805</v>
      </c>
      <c r="E5953" s="27" t="s">
        <v>3436</v>
      </c>
      <c r="F5953" s="28">
        <v>36739</v>
      </c>
      <c r="G5953" s="29">
        <v>0.625</v>
      </c>
      <c r="H5953" s="28">
        <v>36739</v>
      </c>
      <c r="I5953" s="29">
        <v>0.67361111111111116</v>
      </c>
      <c r="J5953" s="27" t="s">
        <v>889</v>
      </c>
      <c r="K5953" s="27">
        <v>0.1</v>
      </c>
      <c r="L5953" s="27">
        <v>0</v>
      </c>
      <c r="M5953" s="27">
        <v>0.1</v>
      </c>
      <c r="N5953" s="27" t="s">
        <v>2173</v>
      </c>
      <c r="O5953" s="30">
        <v>201900728</v>
      </c>
      <c r="P5953" s="22"/>
      <c r="Q5953" s="22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9"/>
    </row>
    <row r="5954" spans="1:29" x14ac:dyDescent="0.25">
      <c r="A5954" s="27">
        <v>2000</v>
      </c>
      <c r="B5954" s="27" t="s">
        <v>5786</v>
      </c>
      <c r="C5954" s="27" t="s">
        <v>674</v>
      </c>
      <c r="D5954" s="27" t="s">
        <v>696</v>
      </c>
      <c r="E5954" s="27" t="s">
        <v>737</v>
      </c>
      <c r="F5954" s="28">
        <v>36739</v>
      </c>
      <c r="G5954" s="29">
        <v>0.89930555555555547</v>
      </c>
      <c r="H5954" s="28">
        <v>36739</v>
      </c>
      <c r="I5954" s="29">
        <v>0.99305555555555547</v>
      </c>
      <c r="J5954" s="27"/>
      <c r="K5954" s="27">
        <v>0</v>
      </c>
      <c r="L5954" s="27">
        <v>0.2</v>
      </c>
      <c r="M5954" s="27">
        <v>0.2</v>
      </c>
      <c r="N5954" s="27" t="s">
        <v>2163</v>
      </c>
      <c r="O5954" s="30">
        <v>201906235</v>
      </c>
      <c r="P5954" s="22"/>
      <c r="Q5954" s="22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9"/>
    </row>
    <row r="5955" spans="1:29" x14ac:dyDescent="0.25">
      <c r="A5955" s="27">
        <v>2000</v>
      </c>
      <c r="B5955" s="27" t="s">
        <v>5795</v>
      </c>
      <c r="C5955" s="27" t="s">
        <v>674</v>
      </c>
      <c r="D5955" s="27" t="s">
        <v>675</v>
      </c>
      <c r="E5955" s="27" t="s">
        <v>722</v>
      </c>
      <c r="F5955" s="28">
        <v>36740</v>
      </c>
      <c r="G5955" s="29">
        <v>0.47916666666666669</v>
      </c>
      <c r="H5955" s="28">
        <v>36740</v>
      </c>
      <c r="I5955" s="29">
        <v>0.51388888888888895</v>
      </c>
      <c r="J5955" s="27"/>
      <c r="K5955" s="27">
        <v>0.85</v>
      </c>
      <c r="L5955" s="27">
        <v>0</v>
      </c>
      <c r="M5955" s="27">
        <v>0.85</v>
      </c>
      <c r="N5955" s="27" t="s">
        <v>2173</v>
      </c>
      <c r="O5955" s="30">
        <v>201900573</v>
      </c>
      <c r="P5955" s="22"/>
      <c r="Q5955" s="22"/>
      <c r="R5955" s="16"/>
      <c r="S5955" s="16"/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9"/>
    </row>
    <row r="5956" spans="1:29" x14ac:dyDescent="0.25">
      <c r="A5956" s="27">
        <v>2000</v>
      </c>
      <c r="B5956" s="27" t="s">
        <v>2202</v>
      </c>
      <c r="C5956" s="27" t="s">
        <v>676</v>
      </c>
      <c r="D5956" s="27" t="s">
        <v>677</v>
      </c>
      <c r="E5956" s="27" t="s">
        <v>726</v>
      </c>
      <c r="F5956" s="28">
        <v>36740</v>
      </c>
      <c r="G5956" s="29">
        <v>0.71875</v>
      </c>
      <c r="H5956" s="28">
        <v>36740</v>
      </c>
      <c r="I5956" s="29">
        <v>0.90902777777777777</v>
      </c>
      <c r="J5956" s="27"/>
      <c r="K5956" s="27">
        <v>27</v>
      </c>
      <c r="L5956" s="27">
        <v>7</v>
      </c>
      <c r="M5956" s="27">
        <v>34</v>
      </c>
      <c r="N5956" s="27" t="s">
        <v>2173</v>
      </c>
      <c r="O5956" s="30">
        <v>202007122</v>
      </c>
      <c r="P5956" s="22"/>
      <c r="Q5956" s="22"/>
      <c r="R5956" s="16"/>
      <c r="S5956" s="16"/>
      <c r="T5956" s="16"/>
      <c r="U5956" s="16"/>
      <c r="V5956" s="16"/>
      <c r="W5956" s="16"/>
      <c r="X5956" s="16"/>
      <c r="Y5956" s="16"/>
      <c r="Z5956" s="16"/>
      <c r="AA5956" s="16"/>
      <c r="AB5956" s="16"/>
      <c r="AC5956" s="19"/>
    </row>
    <row r="5957" spans="1:29" x14ac:dyDescent="0.25">
      <c r="A5957" s="27">
        <v>2000</v>
      </c>
      <c r="B5957" s="27" t="s">
        <v>3733</v>
      </c>
      <c r="C5957" s="27" t="s">
        <v>3569</v>
      </c>
      <c r="D5957" s="27" t="s">
        <v>3705</v>
      </c>
      <c r="E5957" s="27" t="s">
        <v>3734</v>
      </c>
      <c r="F5957" s="28">
        <v>36740</v>
      </c>
      <c r="G5957" s="29">
        <v>0.74722222222222223</v>
      </c>
      <c r="H5957" s="28">
        <v>36740</v>
      </c>
      <c r="I5957" s="29">
        <v>0.83333333333333337</v>
      </c>
      <c r="J5957" s="27"/>
      <c r="K5957" s="27">
        <v>2</v>
      </c>
      <c r="L5957" s="27">
        <v>0</v>
      </c>
      <c r="M5957" s="27">
        <v>2</v>
      </c>
      <c r="N5957" s="27" t="s">
        <v>2163</v>
      </c>
      <c r="O5957" s="30">
        <v>201906108</v>
      </c>
      <c r="P5957" s="22"/>
      <c r="Q5957" s="22"/>
      <c r="R5957" s="16"/>
      <c r="S5957" s="16"/>
      <c r="T5957" s="16"/>
      <c r="U5957" s="16"/>
      <c r="V5957" s="16"/>
      <c r="W5957" s="16"/>
      <c r="X5957" s="16"/>
      <c r="Y5957" s="16"/>
      <c r="Z5957" s="16"/>
      <c r="AA5957" s="16"/>
      <c r="AB5957" s="16"/>
      <c r="AC5957" s="19"/>
    </row>
    <row r="5958" spans="1:29" x14ac:dyDescent="0.25">
      <c r="A5958" s="27">
        <v>2000</v>
      </c>
      <c r="B5958" s="27" t="s">
        <v>3433</v>
      </c>
      <c r="C5958" s="27" t="s">
        <v>2231</v>
      </c>
      <c r="D5958" s="27" t="s">
        <v>2790</v>
      </c>
      <c r="E5958" s="27" t="s">
        <v>2790</v>
      </c>
      <c r="F5958" s="28">
        <v>36741</v>
      </c>
      <c r="G5958" s="29">
        <v>2.9861111111111113E-2</v>
      </c>
      <c r="H5958" s="28">
        <v>36741</v>
      </c>
      <c r="I5958" s="29">
        <v>0.15277777777777776</v>
      </c>
      <c r="J5958" s="27"/>
      <c r="K5958" s="27">
        <v>0.3</v>
      </c>
      <c r="L5958" s="27">
        <v>0</v>
      </c>
      <c r="M5958" s="27">
        <v>0.3</v>
      </c>
      <c r="N5958" s="27" t="s">
        <v>2173</v>
      </c>
      <c r="O5958" s="30">
        <v>201907474</v>
      </c>
      <c r="P5958" s="22"/>
      <c r="Q5958" s="22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6"/>
      <c r="AB5958" s="16"/>
      <c r="AC5958" s="19"/>
    </row>
    <row r="5959" spans="1:29" x14ac:dyDescent="0.25">
      <c r="A5959" s="27">
        <v>2000</v>
      </c>
      <c r="B5959" s="27" t="s">
        <v>3434</v>
      </c>
      <c r="C5959" s="27" t="s">
        <v>2231</v>
      </c>
      <c r="D5959" s="27" t="s">
        <v>2805</v>
      </c>
      <c r="E5959" s="27" t="s">
        <v>2805</v>
      </c>
      <c r="F5959" s="28">
        <v>36741</v>
      </c>
      <c r="G5959" s="29">
        <v>0.10277777777777779</v>
      </c>
      <c r="H5959" s="28">
        <v>36741</v>
      </c>
      <c r="I5959" s="29">
        <v>0.16666666666666666</v>
      </c>
      <c r="J5959" s="27"/>
      <c r="K5959" s="27">
        <v>0</v>
      </c>
      <c r="L5959" s="27">
        <v>0.02</v>
      </c>
      <c r="M5959" s="27">
        <v>0.02</v>
      </c>
      <c r="N5959" s="27" t="s">
        <v>2173</v>
      </c>
      <c r="O5959" s="30">
        <v>201800328</v>
      </c>
      <c r="P5959" s="22"/>
      <c r="Q5959" s="22"/>
      <c r="R5959" s="16"/>
      <c r="S5959" s="16"/>
      <c r="T5959" s="16"/>
      <c r="U5959" s="16"/>
      <c r="V5959" s="16"/>
      <c r="W5959" s="16"/>
      <c r="X5959" s="16"/>
      <c r="Y5959" s="16"/>
      <c r="Z5959" s="16"/>
      <c r="AA5959" s="16"/>
      <c r="AB5959" s="16"/>
      <c r="AC5959" s="19"/>
    </row>
    <row r="5960" spans="1:29" x14ac:dyDescent="0.25">
      <c r="A5960" s="27">
        <v>2000</v>
      </c>
      <c r="B5960" s="27" t="s">
        <v>3313</v>
      </c>
      <c r="C5960" s="27" t="s">
        <v>2231</v>
      </c>
      <c r="D5960" s="27" t="s">
        <v>742</v>
      </c>
      <c r="E5960" s="27" t="s">
        <v>742</v>
      </c>
      <c r="F5960" s="28">
        <v>36741</v>
      </c>
      <c r="G5960" s="29">
        <v>0.76041666666666663</v>
      </c>
      <c r="H5960" s="28">
        <v>36741</v>
      </c>
      <c r="I5960" s="29">
        <v>0.86458333333333337</v>
      </c>
      <c r="J5960" s="27"/>
      <c r="K5960" s="27">
        <v>0.02</v>
      </c>
      <c r="L5960" s="27">
        <v>0.38</v>
      </c>
      <c r="M5960" s="27">
        <v>0.4</v>
      </c>
      <c r="N5960" s="27" t="s">
        <v>2163</v>
      </c>
      <c r="O5960" s="30">
        <v>202007590</v>
      </c>
      <c r="P5960" s="22"/>
      <c r="Q5960" s="22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9"/>
    </row>
    <row r="5961" spans="1:29" x14ac:dyDescent="0.25">
      <c r="A5961" s="27">
        <v>2000</v>
      </c>
      <c r="B5961" s="27" t="s">
        <v>2200</v>
      </c>
      <c r="C5961" s="27" t="s">
        <v>676</v>
      </c>
      <c r="D5961" s="27" t="s">
        <v>676</v>
      </c>
      <c r="E5961" s="27" t="s">
        <v>2201</v>
      </c>
      <c r="F5961" s="28">
        <v>36741</v>
      </c>
      <c r="G5961" s="29">
        <v>0.78819444444444453</v>
      </c>
      <c r="H5961" s="28">
        <v>36741</v>
      </c>
      <c r="I5961" s="29">
        <v>0.82986111111111116</v>
      </c>
      <c r="J5961" s="27"/>
      <c r="K5961" s="27">
        <v>0.6</v>
      </c>
      <c r="L5961" s="27">
        <v>0.2</v>
      </c>
      <c r="M5961" s="27">
        <v>0.8</v>
      </c>
      <c r="N5961" s="27" t="s">
        <v>2173</v>
      </c>
      <c r="O5961" s="30">
        <v>201806780</v>
      </c>
      <c r="P5961" s="22"/>
      <c r="Q5961" s="22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9"/>
    </row>
    <row r="5962" spans="1:29" x14ac:dyDescent="0.25">
      <c r="A5962" s="27">
        <v>2000</v>
      </c>
      <c r="B5962" s="27" t="s">
        <v>5810</v>
      </c>
      <c r="C5962" s="27" t="s">
        <v>674</v>
      </c>
      <c r="D5962" s="27" t="s">
        <v>687</v>
      </c>
      <c r="E5962" s="27" t="s">
        <v>704</v>
      </c>
      <c r="F5962" s="28">
        <v>36741</v>
      </c>
      <c r="G5962" s="29">
        <v>0.80555555555555547</v>
      </c>
      <c r="H5962" s="28">
        <v>36741</v>
      </c>
      <c r="I5962" s="29">
        <v>0.96180555555555547</v>
      </c>
      <c r="J5962" s="27"/>
      <c r="K5962" s="27">
        <v>1</v>
      </c>
      <c r="L5962" s="27">
        <v>0</v>
      </c>
      <c r="M5962" s="27">
        <v>1</v>
      </c>
      <c r="N5962" s="27" t="s">
        <v>2211</v>
      </c>
      <c r="O5962" s="30">
        <v>201705971</v>
      </c>
      <c r="P5962" s="22"/>
      <c r="Q5962" s="22"/>
      <c r="R5962" s="16"/>
      <c r="S5962" s="16"/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9"/>
    </row>
    <row r="5963" spans="1:29" x14ac:dyDescent="0.25">
      <c r="A5963" s="27">
        <v>2000</v>
      </c>
      <c r="B5963" s="27" t="s">
        <v>3432</v>
      </c>
      <c r="C5963" s="27" t="s">
        <v>2231</v>
      </c>
      <c r="D5963" s="27" t="s">
        <v>2796</v>
      </c>
      <c r="E5963" s="27" t="s">
        <v>3348</v>
      </c>
      <c r="F5963" s="28">
        <v>36742</v>
      </c>
      <c r="G5963" s="29">
        <v>0.3298611111111111</v>
      </c>
      <c r="H5963" s="28">
        <v>36742</v>
      </c>
      <c r="I5963" s="29">
        <v>0.375</v>
      </c>
      <c r="J5963" s="27"/>
      <c r="K5963" s="27">
        <v>0.03</v>
      </c>
      <c r="L5963" s="27">
        <v>0.02</v>
      </c>
      <c r="M5963" s="27">
        <v>0.05</v>
      </c>
      <c r="N5963" s="27" t="s">
        <v>2173</v>
      </c>
      <c r="O5963" s="30">
        <v>201906634</v>
      </c>
      <c r="P5963" s="22"/>
      <c r="Q5963" s="22"/>
      <c r="R5963" s="16"/>
      <c r="S5963" s="16"/>
      <c r="T5963" s="16"/>
      <c r="U5963" s="16"/>
      <c r="V5963" s="16"/>
      <c r="W5963" s="16"/>
      <c r="X5963" s="16"/>
      <c r="Y5963" s="16"/>
      <c r="Z5963" s="16"/>
      <c r="AA5963" s="16"/>
      <c r="AB5963" s="16"/>
      <c r="AC5963" s="19"/>
    </row>
    <row r="5964" spans="1:29" x14ac:dyDescent="0.25">
      <c r="A5964" s="27">
        <v>2000</v>
      </c>
      <c r="B5964" s="27" t="s">
        <v>3431</v>
      </c>
      <c r="C5964" s="27" t="s">
        <v>2231</v>
      </c>
      <c r="D5964" s="27" t="s">
        <v>2809</v>
      </c>
      <c r="E5964" s="27" t="s">
        <v>2835</v>
      </c>
      <c r="F5964" s="28">
        <v>36742</v>
      </c>
      <c r="G5964" s="29">
        <v>0.4770833333333333</v>
      </c>
      <c r="H5964" s="28">
        <v>36742</v>
      </c>
      <c r="I5964" s="29">
        <v>0.57152777777777775</v>
      </c>
      <c r="J5964" s="27"/>
      <c r="K5964" s="27">
        <v>0.12</v>
      </c>
      <c r="L5964" s="27">
        <v>4.2000000000000003E-2</v>
      </c>
      <c r="M5964" s="27">
        <v>0.16200000000000001</v>
      </c>
      <c r="N5964" s="27" t="s">
        <v>2173</v>
      </c>
      <c r="O5964" s="30">
        <v>202006012</v>
      </c>
      <c r="P5964" s="22"/>
      <c r="Q5964" s="22"/>
      <c r="R5964" s="16"/>
      <c r="S5964" s="16"/>
      <c r="T5964" s="16"/>
      <c r="U5964" s="16"/>
      <c r="V5964" s="16"/>
      <c r="W5964" s="16"/>
      <c r="X5964" s="16"/>
      <c r="Y5964" s="16"/>
      <c r="Z5964" s="16"/>
      <c r="AA5964" s="16"/>
      <c r="AB5964" s="16"/>
      <c r="AC5964" s="19"/>
    </row>
    <row r="5965" spans="1:29" x14ac:dyDescent="0.25">
      <c r="A5965" s="27">
        <v>2000</v>
      </c>
      <c r="B5965" s="27" t="s">
        <v>3430</v>
      </c>
      <c r="C5965" s="27" t="s">
        <v>2231</v>
      </c>
      <c r="D5965" s="27" t="s">
        <v>2790</v>
      </c>
      <c r="E5965" s="27" t="s">
        <v>3183</v>
      </c>
      <c r="F5965" s="28">
        <v>36742</v>
      </c>
      <c r="G5965" s="29">
        <v>0.5</v>
      </c>
      <c r="H5965" s="28">
        <v>36742</v>
      </c>
      <c r="I5965" s="29">
        <v>0.71875</v>
      </c>
      <c r="J5965" s="27"/>
      <c r="K5965" s="27">
        <v>0.01</v>
      </c>
      <c r="L5965" s="27">
        <v>0.01</v>
      </c>
      <c r="M5965" s="27">
        <v>0.02</v>
      </c>
      <c r="N5965" s="27" t="s">
        <v>2173</v>
      </c>
      <c r="O5965" s="30">
        <v>201706534</v>
      </c>
      <c r="P5965" s="22"/>
      <c r="Q5965" s="22"/>
      <c r="R5965" s="16"/>
      <c r="S5965" s="16"/>
      <c r="T5965" s="16"/>
      <c r="U5965" s="16"/>
      <c r="V5965" s="16"/>
      <c r="W5965" s="16"/>
      <c r="X5965" s="16"/>
      <c r="Y5965" s="16"/>
      <c r="Z5965" s="16"/>
      <c r="AA5965" s="16"/>
      <c r="AB5965" s="16"/>
      <c r="AC5965" s="19"/>
    </row>
    <row r="5966" spans="1:29" x14ac:dyDescent="0.25">
      <c r="A5966" s="27">
        <v>2000</v>
      </c>
      <c r="B5966" s="27" t="s">
        <v>5809</v>
      </c>
      <c r="C5966" s="27" t="s">
        <v>674</v>
      </c>
      <c r="D5966" s="27" t="s">
        <v>675</v>
      </c>
      <c r="E5966" s="27" t="s">
        <v>685</v>
      </c>
      <c r="F5966" s="28">
        <v>36742</v>
      </c>
      <c r="G5966" s="29">
        <v>0.5</v>
      </c>
      <c r="H5966" s="28">
        <v>36742</v>
      </c>
      <c r="I5966" s="29">
        <v>0.57222222222222219</v>
      </c>
      <c r="J5966" s="27"/>
      <c r="K5966" s="27">
        <v>0.25</v>
      </c>
      <c r="L5966" s="27">
        <v>0</v>
      </c>
      <c r="M5966" s="27">
        <v>0.25</v>
      </c>
      <c r="N5966" s="27" t="s">
        <v>2211</v>
      </c>
      <c r="O5966" s="30">
        <v>201504936</v>
      </c>
      <c r="P5966" s="22"/>
      <c r="Q5966" s="22"/>
      <c r="R5966" s="16"/>
      <c r="S5966" s="16"/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9"/>
    </row>
    <row r="5967" spans="1:29" x14ac:dyDescent="0.25">
      <c r="A5967" s="27">
        <v>2000</v>
      </c>
      <c r="B5967" s="27" t="s">
        <v>3543</v>
      </c>
      <c r="C5967" s="27" t="s">
        <v>2231</v>
      </c>
      <c r="D5967" s="27" t="s">
        <v>2885</v>
      </c>
      <c r="E5967" s="27" t="s">
        <v>2955</v>
      </c>
      <c r="F5967" s="28">
        <v>36742</v>
      </c>
      <c r="G5967" s="29">
        <v>0.62916666666666665</v>
      </c>
      <c r="H5967" s="28">
        <v>36743</v>
      </c>
      <c r="I5967" s="29">
        <v>0.41666666666666669</v>
      </c>
      <c r="J5967" s="27"/>
      <c r="K5967" s="27">
        <v>22.8</v>
      </c>
      <c r="L5967" s="27">
        <v>2.2000000000000002</v>
      </c>
      <c r="M5967" s="27">
        <v>25</v>
      </c>
      <c r="N5967" s="27" t="s">
        <v>2211</v>
      </c>
      <c r="O5967" s="30">
        <v>201907107</v>
      </c>
      <c r="P5967" s="22"/>
      <c r="Q5967" s="22"/>
      <c r="R5967" s="16"/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9"/>
    </row>
    <row r="5968" spans="1:29" x14ac:dyDescent="0.25">
      <c r="A5968" s="27">
        <v>2000</v>
      </c>
      <c r="B5968" s="27" t="s">
        <v>3428</v>
      </c>
      <c r="C5968" s="27" t="s">
        <v>2231</v>
      </c>
      <c r="D5968" s="27" t="s">
        <v>2805</v>
      </c>
      <c r="E5968" s="27" t="s">
        <v>2858</v>
      </c>
      <c r="F5968" s="28">
        <v>36742</v>
      </c>
      <c r="G5968" s="29">
        <v>0.63888888888888895</v>
      </c>
      <c r="H5968" s="28">
        <v>36743</v>
      </c>
      <c r="I5968" s="29">
        <v>0.41666666666666669</v>
      </c>
      <c r="J5968" s="27"/>
      <c r="K5968" s="27">
        <v>223</v>
      </c>
      <c r="L5968" s="27">
        <v>0</v>
      </c>
      <c r="M5968" s="27">
        <v>223</v>
      </c>
      <c r="N5968" s="27" t="s">
        <v>2173</v>
      </c>
      <c r="O5968" s="30">
        <v>201909521</v>
      </c>
      <c r="P5968" s="22"/>
      <c r="Q5968" s="22"/>
      <c r="R5968" s="16"/>
      <c r="S5968" s="16"/>
      <c r="T5968" s="16"/>
      <c r="U5968" s="16"/>
      <c r="V5968" s="16"/>
      <c r="W5968" s="16"/>
      <c r="X5968" s="16"/>
      <c r="Y5968" s="16"/>
      <c r="Z5968" s="16"/>
      <c r="AA5968" s="16"/>
      <c r="AB5968" s="16"/>
      <c r="AC5968" s="19"/>
    </row>
    <row r="5969" spans="1:29" x14ac:dyDescent="0.25">
      <c r="A5969" s="27">
        <v>2000</v>
      </c>
      <c r="B5969" s="27" t="s">
        <v>3729</v>
      </c>
      <c r="C5969" s="27" t="s">
        <v>3569</v>
      </c>
      <c r="D5969" s="27" t="s">
        <v>3702</v>
      </c>
      <c r="E5969" s="27" t="s">
        <v>3730</v>
      </c>
      <c r="F5969" s="28">
        <v>36742</v>
      </c>
      <c r="G5969" s="29">
        <v>0.64236111111111105</v>
      </c>
      <c r="H5969" s="28">
        <v>36742</v>
      </c>
      <c r="I5969" s="29">
        <v>0.82291666666666663</v>
      </c>
      <c r="J5969" s="27"/>
      <c r="K5969" s="27">
        <v>0.3</v>
      </c>
      <c r="L5969" s="27">
        <v>0.2</v>
      </c>
      <c r="M5969" s="27">
        <v>0.5</v>
      </c>
      <c r="N5969" s="27" t="s">
        <v>2163</v>
      </c>
      <c r="O5969" s="30">
        <v>201705580</v>
      </c>
      <c r="P5969" s="22"/>
      <c r="Q5969" s="22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9"/>
    </row>
    <row r="5970" spans="1:29" x14ac:dyDescent="0.25">
      <c r="A5970" s="27">
        <v>2000</v>
      </c>
      <c r="B5970" s="27" t="s">
        <v>3799</v>
      </c>
      <c r="C5970" s="27" t="s">
        <v>3569</v>
      </c>
      <c r="D5970" s="27" t="s">
        <v>3693</v>
      </c>
      <c r="E5970" s="27" t="s">
        <v>3800</v>
      </c>
      <c r="F5970" s="28">
        <v>36742</v>
      </c>
      <c r="G5970" s="29">
        <v>0.64583333333333337</v>
      </c>
      <c r="H5970" s="28">
        <v>36742</v>
      </c>
      <c r="I5970" s="29">
        <v>0.96527777777777779</v>
      </c>
      <c r="J5970" s="27"/>
      <c r="K5970" s="27">
        <v>1.1000000000000001</v>
      </c>
      <c r="L5970" s="27">
        <v>0</v>
      </c>
      <c r="M5970" s="27">
        <v>1.1000000000000001</v>
      </c>
      <c r="N5970" s="27" t="s">
        <v>2173</v>
      </c>
      <c r="O5970" s="30">
        <v>202003044</v>
      </c>
      <c r="P5970" s="22"/>
      <c r="Q5970" s="22"/>
      <c r="R5970" s="16"/>
      <c r="S5970" s="16"/>
      <c r="T5970" s="16"/>
      <c r="U5970" s="16"/>
      <c r="V5970" s="16"/>
      <c r="W5970" s="16"/>
      <c r="X5970" s="16"/>
      <c r="Y5970" s="16"/>
      <c r="Z5970" s="16"/>
      <c r="AA5970" s="16"/>
      <c r="AB5970" s="16"/>
      <c r="AC5970" s="19"/>
    </row>
    <row r="5971" spans="1:29" x14ac:dyDescent="0.25">
      <c r="A5971" s="27">
        <v>2000</v>
      </c>
      <c r="B5971" s="27" t="s">
        <v>3426</v>
      </c>
      <c r="C5971" s="27" t="s">
        <v>2231</v>
      </c>
      <c r="D5971" s="27" t="s">
        <v>2231</v>
      </c>
      <c r="E5971" s="27" t="s">
        <v>3427</v>
      </c>
      <c r="F5971" s="28">
        <v>36742</v>
      </c>
      <c r="G5971" s="29">
        <v>0.65625</v>
      </c>
      <c r="H5971" s="28">
        <v>36743</v>
      </c>
      <c r="I5971" s="29">
        <v>0.41666666666666669</v>
      </c>
      <c r="J5971" s="27"/>
      <c r="K5971" s="27">
        <v>8</v>
      </c>
      <c r="L5971" s="27">
        <v>0</v>
      </c>
      <c r="M5971" s="27">
        <v>8</v>
      </c>
      <c r="N5971" s="27" t="s">
        <v>2173</v>
      </c>
      <c r="O5971" s="30">
        <v>201806581</v>
      </c>
      <c r="P5971" s="22"/>
      <c r="Q5971" s="22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9"/>
    </row>
    <row r="5972" spans="1:29" x14ac:dyDescent="0.25">
      <c r="A5972" s="27">
        <v>2000</v>
      </c>
      <c r="B5972" s="27" t="s">
        <v>3797</v>
      </c>
      <c r="C5972" s="27" t="s">
        <v>3569</v>
      </c>
      <c r="D5972" s="27" t="s">
        <v>3693</v>
      </c>
      <c r="E5972" s="27" t="s">
        <v>3798</v>
      </c>
      <c r="F5972" s="28">
        <v>36742</v>
      </c>
      <c r="G5972" s="29">
        <v>0.69305555555555554</v>
      </c>
      <c r="H5972" s="28">
        <v>36742</v>
      </c>
      <c r="I5972" s="29">
        <v>0.10416666666666667</v>
      </c>
      <c r="J5972" s="27"/>
      <c r="K5972" s="27">
        <v>2.15</v>
      </c>
      <c r="L5972" s="27">
        <v>15</v>
      </c>
      <c r="M5972" s="27">
        <v>17.149999999999999</v>
      </c>
      <c r="N5972" s="27" t="s">
        <v>2173</v>
      </c>
      <c r="O5972" s="30">
        <v>201900178</v>
      </c>
      <c r="P5972" s="22"/>
      <c r="Q5972" s="22"/>
      <c r="R5972" s="16"/>
      <c r="S5972" s="16"/>
      <c r="T5972" s="16"/>
      <c r="U5972" s="16"/>
      <c r="V5972" s="16"/>
      <c r="W5972" s="16"/>
      <c r="X5972" s="16"/>
      <c r="Y5972" s="16"/>
      <c r="Z5972" s="16"/>
      <c r="AA5972" s="16"/>
      <c r="AB5972" s="16"/>
      <c r="AC5972" s="19"/>
    </row>
    <row r="5973" spans="1:29" x14ac:dyDescent="0.25">
      <c r="A5973" s="27">
        <v>2000</v>
      </c>
      <c r="B5973" s="27" t="s">
        <v>3731</v>
      </c>
      <c r="C5973" s="27" t="s">
        <v>3569</v>
      </c>
      <c r="D5973" s="27" t="s">
        <v>3659</v>
      </c>
      <c r="E5973" s="27" t="s">
        <v>3732</v>
      </c>
      <c r="F5973" s="28">
        <v>36742</v>
      </c>
      <c r="G5973" s="29">
        <v>0.82986111111111116</v>
      </c>
      <c r="H5973" s="28">
        <v>36742</v>
      </c>
      <c r="I5973" s="29">
        <v>0.8520833333333333</v>
      </c>
      <c r="J5973" s="27"/>
      <c r="K5973" s="27">
        <v>0</v>
      </c>
      <c r="L5973" s="27">
        <v>0.6</v>
      </c>
      <c r="M5973" s="27">
        <v>0.6</v>
      </c>
      <c r="N5973" s="27" t="s">
        <v>2163</v>
      </c>
      <c r="O5973" s="30">
        <v>201909653</v>
      </c>
      <c r="P5973" s="22"/>
      <c r="Q5973" s="22"/>
      <c r="R5973" s="16"/>
      <c r="S5973" s="16"/>
      <c r="T5973" s="16"/>
      <c r="U5973" s="16"/>
      <c r="V5973" s="16"/>
      <c r="W5973" s="16"/>
      <c r="X5973" s="16"/>
      <c r="Y5973" s="16"/>
      <c r="Z5973" s="16"/>
      <c r="AA5973" s="16"/>
      <c r="AB5973" s="16"/>
      <c r="AC5973" s="19"/>
    </row>
    <row r="5974" spans="1:29" x14ac:dyDescent="0.25">
      <c r="A5974" s="27">
        <v>2000</v>
      </c>
      <c r="B5974" s="27" t="s">
        <v>3429</v>
      </c>
      <c r="C5974" s="27" t="s">
        <v>2231</v>
      </c>
      <c r="D5974" s="27" t="s">
        <v>2792</v>
      </c>
      <c r="E5974" s="27" t="s">
        <v>716</v>
      </c>
      <c r="F5974" s="28">
        <v>36742</v>
      </c>
      <c r="G5974" s="29">
        <v>0.86249999999999993</v>
      </c>
      <c r="H5974" s="28">
        <v>36742</v>
      </c>
      <c r="I5974" s="29">
        <v>0.94097222222222221</v>
      </c>
      <c r="J5974" s="27"/>
      <c r="K5974" s="27">
        <v>0.05</v>
      </c>
      <c r="L5974" s="27">
        <v>0.05</v>
      </c>
      <c r="M5974" s="27">
        <v>0.1</v>
      </c>
      <c r="N5974" s="27" t="s">
        <v>2173</v>
      </c>
      <c r="O5974" s="30">
        <v>201907297</v>
      </c>
      <c r="P5974" s="22"/>
      <c r="Q5974" s="22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9"/>
    </row>
    <row r="5975" spans="1:29" x14ac:dyDescent="0.25">
      <c r="A5975" s="27">
        <v>2000</v>
      </c>
      <c r="B5975" s="27" t="s">
        <v>3312</v>
      </c>
      <c r="C5975" s="27" t="s">
        <v>2231</v>
      </c>
      <c r="D5975" s="27" t="s">
        <v>2855</v>
      </c>
      <c r="E5975" s="27" t="s">
        <v>2909</v>
      </c>
      <c r="F5975" s="28">
        <v>36742</v>
      </c>
      <c r="G5975" s="29">
        <v>0.89930555555555547</v>
      </c>
      <c r="H5975" s="28">
        <v>36743</v>
      </c>
      <c r="I5975" s="29">
        <v>6.25E-2</v>
      </c>
      <c r="J5975" s="27"/>
      <c r="K5975" s="27">
        <v>1.5</v>
      </c>
      <c r="L5975" s="27">
        <v>8.3699999999999992</v>
      </c>
      <c r="M5975" s="27">
        <v>9.8699999999999992</v>
      </c>
      <c r="N5975" s="27" t="s">
        <v>2163</v>
      </c>
      <c r="O5975" s="30">
        <v>202008551</v>
      </c>
      <c r="P5975" s="22"/>
      <c r="Q5975" s="22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9"/>
    </row>
    <row r="5976" spans="1:29" x14ac:dyDescent="0.25">
      <c r="A5976" s="27">
        <v>2000</v>
      </c>
      <c r="B5976" s="27" t="s">
        <v>3727</v>
      </c>
      <c r="C5976" s="27" t="s">
        <v>3569</v>
      </c>
      <c r="D5976" s="27" t="s">
        <v>3659</v>
      </c>
      <c r="E5976" s="27" t="s">
        <v>3728</v>
      </c>
      <c r="F5976" s="28">
        <v>36742</v>
      </c>
      <c r="G5976" s="29">
        <v>0.95486111111111116</v>
      </c>
      <c r="H5976" s="28">
        <v>36742</v>
      </c>
      <c r="I5976" s="29">
        <v>2.0833333333333332E-2</v>
      </c>
      <c r="J5976" s="27"/>
      <c r="K5976" s="27">
        <v>0</v>
      </c>
      <c r="L5976" s="27">
        <v>0.08</v>
      </c>
      <c r="M5976" s="27">
        <v>0.08</v>
      </c>
      <c r="N5976" s="27" t="s">
        <v>2163</v>
      </c>
      <c r="O5976" s="30">
        <v>201806416</v>
      </c>
      <c r="P5976" s="22"/>
      <c r="Q5976" s="22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9"/>
    </row>
    <row r="5977" spans="1:29" x14ac:dyDescent="0.25">
      <c r="A5977" s="27">
        <v>2000</v>
      </c>
      <c r="B5977" s="27" t="s">
        <v>3722</v>
      </c>
      <c r="C5977" s="27" t="s">
        <v>3569</v>
      </c>
      <c r="D5977" s="27" t="s">
        <v>3705</v>
      </c>
      <c r="E5977" s="27" t="s">
        <v>3706</v>
      </c>
      <c r="F5977" s="28">
        <v>36743</v>
      </c>
      <c r="G5977" s="29">
        <v>2.361111111111111E-2</v>
      </c>
      <c r="H5977" s="28">
        <v>36743</v>
      </c>
      <c r="I5977" s="29">
        <v>9.5138888888888884E-2</v>
      </c>
      <c r="J5977" s="27"/>
      <c r="K5977" s="27">
        <v>0</v>
      </c>
      <c r="L5977" s="27">
        <v>0.5</v>
      </c>
      <c r="M5977" s="27">
        <v>0.5</v>
      </c>
      <c r="N5977" s="27" t="s">
        <v>2163</v>
      </c>
      <c r="O5977" s="30">
        <v>201806673</v>
      </c>
      <c r="P5977" s="22"/>
      <c r="Q5977" s="22"/>
      <c r="R5977" s="16"/>
      <c r="S5977" s="16"/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9"/>
    </row>
    <row r="5978" spans="1:29" x14ac:dyDescent="0.25">
      <c r="A5978" s="27">
        <v>2000</v>
      </c>
      <c r="B5978" s="27" t="s">
        <v>3425</v>
      </c>
      <c r="C5978" s="27" t="s">
        <v>2231</v>
      </c>
      <c r="D5978" s="27" t="s">
        <v>2792</v>
      </c>
      <c r="E5978" s="27" t="s">
        <v>2824</v>
      </c>
      <c r="F5978" s="28">
        <v>36743</v>
      </c>
      <c r="G5978" s="29">
        <v>0.24513888888888888</v>
      </c>
      <c r="H5978" s="28">
        <v>36743</v>
      </c>
      <c r="I5978" s="29">
        <v>0.77083333333333337</v>
      </c>
      <c r="J5978" s="27"/>
      <c r="K5978" s="27">
        <v>0</v>
      </c>
      <c r="L5978" s="27">
        <v>2</v>
      </c>
      <c r="M5978" s="27">
        <v>2</v>
      </c>
      <c r="N5978" s="27" t="s">
        <v>2173</v>
      </c>
      <c r="O5978" s="30">
        <v>201505640</v>
      </c>
      <c r="P5978" s="22"/>
      <c r="Q5978" s="22"/>
      <c r="R5978" s="16"/>
      <c r="S5978" s="16"/>
      <c r="T5978" s="16"/>
      <c r="U5978" s="16"/>
      <c r="V5978" s="16"/>
      <c r="W5978" s="16"/>
      <c r="X5978" s="16"/>
      <c r="Y5978" s="16"/>
      <c r="Z5978" s="16"/>
      <c r="AA5978" s="16"/>
      <c r="AB5978" s="16"/>
      <c r="AC5978" s="19"/>
    </row>
    <row r="5979" spans="1:29" x14ac:dyDescent="0.25">
      <c r="A5979" s="27">
        <v>2000</v>
      </c>
      <c r="B5979" s="27" t="s">
        <v>3725</v>
      </c>
      <c r="C5979" s="27" t="s">
        <v>3569</v>
      </c>
      <c r="D5979" s="27" t="s">
        <v>3646</v>
      </c>
      <c r="E5979" s="27" t="s">
        <v>3726</v>
      </c>
      <c r="F5979" s="28">
        <v>36743</v>
      </c>
      <c r="G5979" s="29">
        <v>0.49444444444444446</v>
      </c>
      <c r="H5979" s="28">
        <v>36743</v>
      </c>
      <c r="I5979" s="29">
        <v>0.50416666666666665</v>
      </c>
      <c r="J5979" s="27"/>
      <c r="K5979" s="27">
        <v>0</v>
      </c>
      <c r="L5979" s="27">
        <v>1.5</v>
      </c>
      <c r="M5979" s="27">
        <v>1.5</v>
      </c>
      <c r="N5979" s="27" t="s">
        <v>2163</v>
      </c>
      <c r="O5979" s="30">
        <v>201907007</v>
      </c>
      <c r="P5979" s="22"/>
      <c r="Q5979" s="22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9"/>
    </row>
    <row r="5980" spans="1:29" x14ac:dyDescent="0.25">
      <c r="A5980" s="27">
        <v>2000</v>
      </c>
      <c r="B5980" s="27" t="s">
        <v>3721</v>
      </c>
      <c r="C5980" s="27" t="s">
        <v>3569</v>
      </c>
      <c r="D5980" s="27" t="s">
        <v>3702</v>
      </c>
      <c r="E5980" s="27" t="s">
        <v>3703</v>
      </c>
      <c r="F5980" s="28">
        <v>36743</v>
      </c>
      <c r="G5980" s="29">
        <v>0.53333333333333333</v>
      </c>
      <c r="H5980" s="28">
        <v>36743</v>
      </c>
      <c r="I5980" s="29">
        <v>0.59375</v>
      </c>
      <c r="J5980" s="27"/>
      <c r="K5980" s="27">
        <v>1.3</v>
      </c>
      <c r="L5980" s="27">
        <v>0</v>
      </c>
      <c r="M5980" s="27">
        <v>1.3</v>
      </c>
      <c r="N5980" s="27" t="s">
        <v>2163</v>
      </c>
      <c r="O5980" s="30">
        <v>201805000</v>
      </c>
      <c r="P5980" s="22"/>
      <c r="Q5980" s="22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9"/>
    </row>
    <row r="5981" spans="1:29" x14ac:dyDescent="0.25">
      <c r="A5981" s="27">
        <v>2000</v>
      </c>
      <c r="B5981" s="27" t="s">
        <v>2199</v>
      </c>
      <c r="C5981" s="27" t="s">
        <v>676</v>
      </c>
      <c r="D5981" s="27" t="s">
        <v>699</v>
      </c>
      <c r="E5981" s="27" t="s">
        <v>815</v>
      </c>
      <c r="F5981" s="28">
        <v>36743</v>
      </c>
      <c r="G5981" s="29">
        <v>0.57638888888888895</v>
      </c>
      <c r="H5981" s="28">
        <v>36743</v>
      </c>
      <c r="I5981" s="29">
        <v>0.63888888888888895</v>
      </c>
      <c r="J5981" s="27" t="s">
        <v>889</v>
      </c>
      <c r="K5981" s="27">
        <v>0</v>
      </c>
      <c r="L5981" s="27">
        <v>3</v>
      </c>
      <c r="M5981" s="27">
        <v>3</v>
      </c>
      <c r="N5981" s="27" t="s">
        <v>2173</v>
      </c>
      <c r="O5981" s="30">
        <v>201907580</v>
      </c>
      <c r="P5981" s="22"/>
      <c r="Q5981" s="22"/>
      <c r="R5981" s="16"/>
      <c r="S5981" s="16"/>
      <c r="T5981" s="16"/>
      <c r="U5981" s="16"/>
      <c r="V5981" s="16"/>
      <c r="W5981" s="16"/>
      <c r="X5981" s="16"/>
      <c r="Y5981" s="16"/>
      <c r="Z5981" s="16"/>
      <c r="AA5981" s="16"/>
      <c r="AB5981" s="16"/>
      <c r="AC5981" s="19"/>
    </row>
    <row r="5982" spans="1:29" x14ac:dyDescent="0.25">
      <c r="A5982" s="27">
        <v>2000</v>
      </c>
      <c r="B5982" s="27" t="s">
        <v>3723</v>
      </c>
      <c r="C5982" s="27" t="s">
        <v>3569</v>
      </c>
      <c r="D5982" s="27" t="s">
        <v>3653</v>
      </c>
      <c r="E5982" s="27" t="s">
        <v>3724</v>
      </c>
      <c r="F5982" s="28">
        <v>36743</v>
      </c>
      <c r="G5982" s="29">
        <v>0.62152777777777779</v>
      </c>
      <c r="H5982" s="28">
        <v>36743</v>
      </c>
      <c r="I5982" s="29">
        <v>0.72569444444444453</v>
      </c>
      <c r="J5982" s="27"/>
      <c r="K5982" s="27">
        <v>0</v>
      </c>
      <c r="L5982" s="27">
        <v>3</v>
      </c>
      <c r="M5982" s="27">
        <v>3</v>
      </c>
      <c r="N5982" s="27" t="s">
        <v>2163</v>
      </c>
      <c r="O5982" s="30">
        <v>201907915</v>
      </c>
      <c r="P5982" s="22"/>
      <c r="Q5982" s="22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9"/>
    </row>
    <row r="5983" spans="1:29" x14ac:dyDescent="0.25">
      <c r="A5983" s="27">
        <v>2000</v>
      </c>
      <c r="B5983" s="27" t="s">
        <v>3719</v>
      </c>
      <c r="C5983" s="27" t="s">
        <v>3569</v>
      </c>
      <c r="D5983" s="27" t="s">
        <v>3702</v>
      </c>
      <c r="E5983" s="27" t="s">
        <v>3720</v>
      </c>
      <c r="F5983" s="28">
        <v>36743</v>
      </c>
      <c r="G5983" s="29">
        <v>0.62430555555555556</v>
      </c>
      <c r="H5983" s="28">
        <v>36743</v>
      </c>
      <c r="I5983" s="29">
        <v>0.65972222222222221</v>
      </c>
      <c r="J5983" s="27"/>
      <c r="K5983" s="27">
        <v>0</v>
      </c>
      <c r="L5983" s="27">
        <v>0.5</v>
      </c>
      <c r="M5983" s="27">
        <v>0.5</v>
      </c>
      <c r="N5983" s="27" t="s">
        <v>2163</v>
      </c>
      <c r="O5983" s="30">
        <v>202004258</v>
      </c>
      <c r="P5983" s="22"/>
      <c r="Q5983" s="22"/>
      <c r="R5983" s="16"/>
      <c r="S5983" s="16"/>
      <c r="T5983" s="16"/>
      <c r="U5983" s="16"/>
      <c r="V5983" s="16"/>
      <c r="W5983" s="16"/>
      <c r="X5983" s="16"/>
      <c r="Y5983" s="16"/>
      <c r="Z5983" s="16"/>
      <c r="AA5983" s="16"/>
      <c r="AB5983" s="16"/>
      <c r="AC5983" s="19"/>
    </row>
    <row r="5984" spans="1:29" x14ac:dyDescent="0.25">
      <c r="A5984" s="27">
        <v>2000</v>
      </c>
      <c r="B5984" s="27" t="s">
        <v>3542</v>
      </c>
      <c r="C5984" s="27" t="s">
        <v>2231</v>
      </c>
      <c r="D5984" s="27" t="s">
        <v>2850</v>
      </c>
      <c r="E5984" s="27" t="s">
        <v>2851</v>
      </c>
      <c r="F5984" s="28">
        <v>36743</v>
      </c>
      <c r="G5984" s="29">
        <v>0.71458333333333324</v>
      </c>
      <c r="H5984" s="28">
        <v>36748</v>
      </c>
      <c r="I5984" s="29">
        <v>0.95833333333333337</v>
      </c>
      <c r="J5984" s="27"/>
      <c r="K5984" s="27">
        <v>3215</v>
      </c>
      <c r="L5984" s="27">
        <v>1075</v>
      </c>
      <c r="M5984" s="27">
        <v>4290</v>
      </c>
      <c r="N5984" s="27" t="s">
        <v>2211</v>
      </c>
      <c r="O5984" s="30">
        <v>201509918</v>
      </c>
      <c r="P5984" s="22"/>
      <c r="Q5984" s="22"/>
      <c r="R5984" s="16"/>
      <c r="S5984" s="16"/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9"/>
    </row>
    <row r="5985" spans="1:29" x14ac:dyDescent="0.25">
      <c r="A5985" s="27">
        <v>2000</v>
      </c>
      <c r="B5985" s="27" t="s">
        <v>3541</v>
      </c>
      <c r="C5985" s="27" t="s">
        <v>2231</v>
      </c>
      <c r="D5985" s="27" t="s">
        <v>2805</v>
      </c>
      <c r="E5985" s="27" t="s">
        <v>2858</v>
      </c>
      <c r="F5985" s="28">
        <v>36743</v>
      </c>
      <c r="G5985" s="29">
        <v>0.76388888888888884</v>
      </c>
      <c r="H5985" s="28">
        <v>36743</v>
      </c>
      <c r="I5985" s="29">
        <v>0.86111111111111116</v>
      </c>
      <c r="J5985" s="27"/>
      <c r="K5985" s="27">
        <v>0</v>
      </c>
      <c r="L5985" s="27">
        <v>0.1</v>
      </c>
      <c r="M5985" s="27">
        <v>0.1</v>
      </c>
      <c r="N5985" s="27" t="s">
        <v>2211</v>
      </c>
      <c r="O5985" s="30">
        <v>201904507</v>
      </c>
      <c r="P5985" s="22"/>
      <c r="Q5985" s="22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9"/>
    </row>
    <row r="5986" spans="1:29" x14ac:dyDescent="0.25">
      <c r="A5986" s="27">
        <v>2000</v>
      </c>
      <c r="B5986" s="27" t="s">
        <v>5785</v>
      </c>
      <c r="C5986" s="27" t="s">
        <v>674</v>
      </c>
      <c r="D5986" s="27" t="s">
        <v>696</v>
      </c>
      <c r="E5986" s="27" t="s">
        <v>764</v>
      </c>
      <c r="F5986" s="28">
        <v>36743</v>
      </c>
      <c r="G5986" s="29">
        <v>0.77430555555555547</v>
      </c>
      <c r="H5986" s="28">
        <v>36743</v>
      </c>
      <c r="I5986" s="29">
        <v>0.86458333333333337</v>
      </c>
      <c r="J5986" s="27"/>
      <c r="K5986" s="27">
        <v>1</v>
      </c>
      <c r="L5986" s="27">
        <v>0</v>
      </c>
      <c r="M5986" s="27">
        <v>1</v>
      </c>
      <c r="N5986" s="27" t="s">
        <v>2163</v>
      </c>
      <c r="O5986" s="30">
        <v>201704560</v>
      </c>
      <c r="P5986" s="22"/>
      <c r="Q5986" s="22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9"/>
    </row>
    <row r="5987" spans="1:29" x14ac:dyDescent="0.25">
      <c r="A5987" s="27">
        <v>2000</v>
      </c>
      <c r="B5987" s="27" t="s">
        <v>3716</v>
      </c>
      <c r="C5987" s="27" t="s">
        <v>3569</v>
      </c>
      <c r="D5987" s="27" t="s">
        <v>3705</v>
      </c>
      <c r="E5987" s="27" t="s">
        <v>3706</v>
      </c>
      <c r="F5987" s="28">
        <v>36743</v>
      </c>
      <c r="G5987" s="29">
        <v>0.87916666666666676</v>
      </c>
      <c r="H5987" s="28">
        <v>36743</v>
      </c>
      <c r="I5987" s="29">
        <v>0.17500000000000002</v>
      </c>
      <c r="J5987" s="27"/>
      <c r="K5987" s="27">
        <v>4</v>
      </c>
      <c r="L5987" s="27">
        <v>3.8</v>
      </c>
      <c r="M5987" s="27">
        <v>7.8</v>
      </c>
      <c r="N5987" s="27" t="s">
        <v>2163</v>
      </c>
      <c r="O5987" s="30">
        <v>202004244</v>
      </c>
      <c r="P5987" s="22"/>
      <c r="Q5987" s="22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9"/>
    </row>
    <row r="5988" spans="1:29" x14ac:dyDescent="0.25">
      <c r="A5988" s="27">
        <v>2000</v>
      </c>
      <c r="B5988" s="27" t="s">
        <v>3717</v>
      </c>
      <c r="C5988" s="27" t="s">
        <v>3569</v>
      </c>
      <c r="D5988" s="27" t="s">
        <v>3659</v>
      </c>
      <c r="E5988" s="27" t="s">
        <v>3718</v>
      </c>
      <c r="F5988" s="28">
        <v>36743</v>
      </c>
      <c r="G5988" s="29">
        <v>0.9458333333333333</v>
      </c>
      <c r="H5988" s="28">
        <v>36743</v>
      </c>
      <c r="I5988" s="29">
        <v>0.14583333333333334</v>
      </c>
      <c r="J5988" s="27"/>
      <c r="K5988" s="27">
        <v>0</v>
      </c>
      <c r="L5988" s="27">
        <v>2.8</v>
      </c>
      <c r="M5988" s="27">
        <v>2.8</v>
      </c>
      <c r="N5988" s="27" t="s">
        <v>2163</v>
      </c>
      <c r="O5988" s="30">
        <v>202007216</v>
      </c>
      <c r="P5988" s="22"/>
      <c r="Q5988" s="22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9"/>
    </row>
    <row r="5989" spans="1:29" x14ac:dyDescent="0.25">
      <c r="A5989" s="27">
        <v>2000</v>
      </c>
      <c r="B5989" s="27" t="s">
        <v>3424</v>
      </c>
      <c r="C5989" s="27" t="s">
        <v>2231</v>
      </c>
      <c r="D5989" s="27" t="s">
        <v>2885</v>
      </c>
      <c r="E5989" s="27" t="s">
        <v>3040</v>
      </c>
      <c r="F5989" s="28">
        <v>36743</v>
      </c>
      <c r="G5989" s="29">
        <v>0.96180555555555547</v>
      </c>
      <c r="H5989" s="28">
        <v>36744</v>
      </c>
      <c r="I5989" s="29">
        <v>0.99930555555555556</v>
      </c>
      <c r="J5989" s="27"/>
      <c r="K5989" s="27">
        <v>42</v>
      </c>
      <c r="L5989" s="27">
        <v>5</v>
      </c>
      <c r="M5989" s="27">
        <v>47</v>
      </c>
      <c r="N5989" s="27" t="s">
        <v>2173</v>
      </c>
      <c r="O5989" s="30">
        <v>201806776</v>
      </c>
      <c r="P5989" s="22"/>
      <c r="Q5989" s="22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9"/>
    </row>
    <row r="5990" spans="1:29" x14ac:dyDescent="0.25">
      <c r="A5990" s="27">
        <v>2000</v>
      </c>
      <c r="B5990" s="27" t="s">
        <v>3715</v>
      </c>
      <c r="C5990" s="27" t="s">
        <v>3569</v>
      </c>
      <c r="D5990" s="27" t="s">
        <v>3702</v>
      </c>
      <c r="E5990" s="27" t="s">
        <v>3703</v>
      </c>
      <c r="F5990" s="28">
        <v>36743</v>
      </c>
      <c r="G5990" s="29">
        <v>0.97083333333333333</v>
      </c>
      <c r="H5990" s="28">
        <v>36743</v>
      </c>
      <c r="I5990" s="29">
        <v>7.0833333333333331E-2</v>
      </c>
      <c r="J5990" s="27"/>
      <c r="K5990" s="27">
        <v>0.5</v>
      </c>
      <c r="L5990" s="27">
        <v>0</v>
      </c>
      <c r="M5990" s="27">
        <v>0.5</v>
      </c>
      <c r="N5990" s="27" t="s">
        <v>2163</v>
      </c>
      <c r="O5990" s="30">
        <v>201705577</v>
      </c>
      <c r="P5990" s="22"/>
      <c r="Q5990" s="22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9"/>
    </row>
    <row r="5991" spans="1:29" x14ac:dyDescent="0.25">
      <c r="A5991" s="27">
        <v>2000</v>
      </c>
      <c r="B5991" s="27" t="s">
        <v>3713</v>
      </c>
      <c r="C5991" s="27" t="s">
        <v>3569</v>
      </c>
      <c r="D5991" s="27" t="s">
        <v>3702</v>
      </c>
      <c r="E5991" s="27" t="s">
        <v>3714</v>
      </c>
      <c r="F5991" s="28">
        <v>36743</v>
      </c>
      <c r="G5991" s="29">
        <v>0.99652777777777779</v>
      </c>
      <c r="H5991" s="28">
        <v>36743</v>
      </c>
      <c r="I5991" s="29">
        <v>0.12916666666666668</v>
      </c>
      <c r="J5991" s="27"/>
      <c r="K5991" s="27">
        <v>0</v>
      </c>
      <c r="L5991" s="27">
        <v>1.4</v>
      </c>
      <c r="M5991" s="27">
        <v>1.4</v>
      </c>
      <c r="N5991" s="27" t="s">
        <v>2163</v>
      </c>
      <c r="O5991" s="30">
        <v>202006280</v>
      </c>
      <c r="P5991" s="22"/>
      <c r="Q5991" s="22"/>
      <c r="R5991" s="16"/>
      <c r="S5991" s="16"/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9"/>
    </row>
    <row r="5992" spans="1:29" x14ac:dyDescent="0.25">
      <c r="A5992" s="27">
        <v>2000</v>
      </c>
      <c r="B5992" s="27" t="s">
        <v>5807</v>
      </c>
      <c r="C5992" s="27" t="s">
        <v>674</v>
      </c>
      <c r="D5992" s="27" t="s">
        <v>675</v>
      </c>
      <c r="E5992" s="27" t="s">
        <v>753</v>
      </c>
      <c r="F5992" s="28">
        <v>36744</v>
      </c>
      <c r="G5992" s="29">
        <v>0</v>
      </c>
      <c r="H5992" s="28">
        <v>36744</v>
      </c>
      <c r="I5992" s="29">
        <v>9.0277777777777776E-2</v>
      </c>
      <c r="J5992" s="27"/>
      <c r="K5992" s="27">
        <v>0.56000000000000005</v>
      </c>
      <c r="L5992" s="27">
        <v>0</v>
      </c>
      <c r="M5992" s="27">
        <v>0.56000000000000005</v>
      </c>
      <c r="N5992" s="27" t="s">
        <v>2211</v>
      </c>
      <c r="O5992" s="30">
        <v>202006867</v>
      </c>
      <c r="P5992" s="22"/>
      <c r="Q5992" s="22"/>
      <c r="R5992" s="16"/>
      <c r="S5992" s="16"/>
      <c r="T5992" s="16"/>
      <c r="U5992" s="16"/>
      <c r="V5992" s="16"/>
      <c r="W5992" s="16"/>
      <c r="X5992" s="16"/>
      <c r="Y5992" s="16"/>
      <c r="Z5992" s="16"/>
      <c r="AA5992" s="16"/>
      <c r="AB5992" s="16"/>
      <c r="AC5992" s="19"/>
    </row>
    <row r="5993" spans="1:29" x14ac:dyDescent="0.25">
      <c r="A5993" s="27">
        <v>2000</v>
      </c>
      <c r="B5993" s="27" t="s">
        <v>5808</v>
      </c>
      <c r="C5993" s="27" t="s">
        <v>674</v>
      </c>
      <c r="D5993" s="27" t="s">
        <v>675</v>
      </c>
      <c r="E5993" s="27" t="s">
        <v>756</v>
      </c>
      <c r="F5993" s="28">
        <v>36744</v>
      </c>
      <c r="G5993" s="29">
        <v>4.1666666666666664E-2</v>
      </c>
      <c r="H5993" s="28">
        <v>36744</v>
      </c>
      <c r="I5993" s="29">
        <v>0.10416666666666667</v>
      </c>
      <c r="J5993" s="27"/>
      <c r="K5993" s="27">
        <v>2.5</v>
      </c>
      <c r="L5993" s="27">
        <v>0</v>
      </c>
      <c r="M5993" s="27">
        <v>2.5</v>
      </c>
      <c r="N5993" s="27" t="s">
        <v>2211</v>
      </c>
      <c r="O5993" s="30">
        <v>201907779</v>
      </c>
      <c r="P5993" s="22"/>
      <c r="Q5993" s="22"/>
      <c r="R5993" s="16"/>
      <c r="S5993" s="16"/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9"/>
    </row>
    <row r="5994" spans="1:29" x14ac:dyDescent="0.25">
      <c r="A5994" s="27">
        <v>2000</v>
      </c>
      <c r="B5994" s="27" t="s">
        <v>3423</v>
      </c>
      <c r="C5994" s="27" t="s">
        <v>2231</v>
      </c>
      <c r="D5994" s="27" t="s">
        <v>2792</v>
      </c>
      <c r="E5994" s="27" t="s">
        <v>3392</v>
      </c>
      <c r="F5994" s="28">
        <v>36744</v>
      </c>
      <c r="G5994" s="29">
        <v>0.10625</v>
      </c>
      <c r="H5994" s="28">
        <v>36744</v>
      </c>
      <c r="I5994" s="29">
        <v>0.14583333333333334</v>
      </c>
      <c r="J5994" s="27"/>
      <c r="K5994" s="27">
        <v>0</v>
      </c>
      <c r="L5994" s="27">
        <v>2E-3</v>
      </c>
      <c r="M5994" s="27">
        <v>2E-3</v>
      </c>
      <c r="N5994" s="27" t="s">
        <v>2173</v>
      </c>
      <c r="O5994" s="30">
        <v>201705641</v>
      </c>
      <c r="P5994" s="22"/>
      <c r="Q5994" s="22"/>
      <c r="R5994" s="16"/>
      <c r="S5994" s="16"/>
      <c r="T5994" s="16"/>
      <c r="U5994" s="16"/>
      <c r="V5994" s="16"/>
      <c r="W5994" s="16"/>
      <c r="X5994" s="16"/>
      <c r="Y5994" s="16"/>
      <c r="Z5994" s="16"/>
      <c r="AA5994" s="16"/>
      <c r="AB5994" s="16"/>
      <c r="AC5994" s="19"/>
    </row>
    <row r="5995" spans="1:29" x14ac:dyDescent="0.25">
      <c r="A5995" s="27">
        <v>2000</v>
      </c>
      <c r="B5995" s="27" t="s">
        <v>3422</v>
      </c>
      <c r="C5995" s="27" t="s">
        <v>2231</v>
      </c>
      <c r="D5995" s="27" t="s">
        <v>2790</v>
      </c>
      <c r="E5995" s="27" t="s">
        <v>2817</v>
      </c>
      <c r="F5995" s="28">
        <v>36744</v>
      </c>
      <c r="G5995" s="29">
        <v>0.17500000000000002</v>
      </c>
      <c r="H5995" s="28">
        <v>36744</v>
      </c>
      <c r="I5995" s="29">
        <v>0.54166666666666663</v>
      </c>
      <c r="J5995" s="27"/>
      <c r="K5995" s="27">
        <v>0</v>
      </c>
      <c r="L5995" s="27">
        <v>2</v>
      </c>
      <c r="M5995" s="27">
        <v>2</v>
      </c>
      <c r="N5995" s="27" t="s">
        <v>2173</v>
      </c>
      <c r="O5995" s="30">
        <v>201900139</v>
      </c>
      <c r="P5995" s="22"/>
      <c r="Q5995" s="22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9"/>
    </row>
    <row r="5996" spans="1:29" x14ac:dyDescent="0.25">
      <c r="A5996" s="27">
        <v>2000</v>
      </c>
      <c r="B5996" s="27" t="s">
        <v>3540</v>
      </c>
      <c r="C5996" s="27" t="s">
        <v>2231</v>
      </c>
      <c r="D5996" s="27" t="s">
        <v>2231</v>
      </c>
      <c r="E5996" s="27" t="s">
        <v>3331</v>
      </c>
      <c r="F5996" s="28">
        <v>36744</v>
      </c>
      <c r="G5996" s="29">
        <v>0.34375</v>
      </c>
      <c r="H5996" s="28">
        <v>36744</v>
      </c>
      <c r="I5996" s="29">
        <v>0.47916666666666669</v>
      </c>
      <c r="J5996" s="27"/>
      <c r="K5996" s="27">
        <v>8.2000000000000003E-2</v>
      </c>
      <c r="L5996" s="27">
        <v>0.1</v>
      </c>
      <c r="M5996" s="27">
        <v>0.182</v>
      </c>
      <c r="N5996" s="27" t="s">
        <v>2211</v>
      </c>
      <c r="O5996" s="30">
        <v>201806411</v>
      </c>
      <c r="P5996" s="22"/>
      <c r="Q5996" s="22"/>
      <c r="R5996" s="16"/>
      <c r="S5996" s="16"/>
      <c r="T5996" s="16"/>
      <c r="U5996" s="16"/>
      <c r="V5996" s="16"/>
      <c r="W5996" s="16"/>
      <c r="X5996" s="16"/>
      <c r="Y5996" s="16"/>
      <c r="Z5996" s="16"/>
      <c r="AA5996" s="16"/>
      <c r="AB5996" s="16"/>
      <c r="AC5996" s="19"/>
    </row>
    <row r="5997" spans="1:29" x14ac:dyDescent="0.25">
      <c r="A5997" s="27">
        <v>2000</v>
      </c>
      <c r="B5997" s="27" t="s">
        <v>2223</v>
      </c>
      <c r="C5997" s="27" t="s">
        <v>676</v>
      </c>
      <c r="D5997" s="27" t="s">
        <v>693</v>
      </c>
      <c r="E5997" s="27" t="s">
        <v>828</v>
      </c>
      <c r="F5997" s="28">
        <v>36744</v>
      </c>
      <c r="G5997" s="29">
        <v>0.40833333333333338</v>
      </c>
      <c r="H5997" s="28">
        <v>36744</v>
      </c>
      <c r="I5997" s="29">
        <v>0.46736111111111112</v>
      </c>
      <c r="J5997" s="27"/>
      <c r="K5997" s="27">
        <v>0</v>
      </c>
      <c r="L5997" s="27">
        <v>0.6</v>
      </c>
      <c r="M5997" s="27">
        <v>0.6</v>
      </c>
      <c r="N5997" s="27" t="s">
        <v>2211</v>
      </c>
      <c r="O5997" s="30">
        <v>202007145</v>
      </c>
      <c r="P5997" s="22"/>
      <c r="Q5997" s="22"/>
      <c r="R5997" s="16"/>
      <c r="S5997" s="16"/>
      <c r="T5997" s="16"/>
      <c r="U5997" s="16"/>
      <c r="V5997" s="16"/>
      <c r="W5997" s="16"/>
      <c r="X5997" s="16"/>
      <c r="Y5997" s="16"/>
      <c r="Z5997" s="16"/>
      <c r="AA5997" s="16"/>
      <c r="AB5997" s="16"/>
      <c r="AC5997" s="19"/>
    </row>
    <row r="5998" spans="1:29" x14ac:dyDescent="0.25">
      <c r="A5998" s="27">
        <v>2000</v>
      </c>
      <c r="B5998" s="27" t="s">
        <v>3310</v>
      </c>
      <c r="C5998" s="27" t="s">
        <v>2231</v>
      </c>
      <c r="D5998" s="27" t="s">
        <v>3037</v>
      </c>
      <c r="E5998" s="27" t="s">
        <v>3311</v>
      </c>
      <c r="F5998" s="28">
        <v>36744</v>
      </c>
      <c r="G5998" s="29">
        <v>0.44236111111111115</v>
      </c>
      <c r="H5998" s="28">
        <v>36744</v>
      </c>
      <c r="I5998" s="29">
        <v>0.5625</v>
      </c>
      <c r="J5998" s="27"/>
      <c r="K5998" s="27">
        <v>0.5</v>
      </c>
      <c r="L5998" s="27">
        <v>0</v>
      </c>
      <c r="M5998" s="27">
        <v>0.5</v>
      </c>
      <c r="N5998" s="27" t="s">
        <v>2163</v>
      </c>
      <c r="O5998" s="30">
        <v>202005356</v>
      </c>
      <c r="P5998" s="22"/>
      <c r="Q5998" s="22"/>
      <c r="R5998" s="16"/>
      <c r="S5998" s="16"/>
      <c r="T5998" s="16"/>
      <c r="U5998" s="16"/>
      <c r="V5998" s="16"/>
      <c r="W5998" s="16"/>
      <c r="X5998" s="16"/>
      <c r="Y5998" s="16"/>
      <c r="Z5998" s="16"/>
      <c r="AA5998" s="16"/>
      <c r="AB5998" s="16"/>
      <c r="AC5998" s="19"/>
    </row>
    <row r="5999" spans="1:29" x14ac:dyDescent="0.25">
      <c r="A5999" s="27">
        <v>2000</v>
      </c>
      <c r="B5999" s="27" t="s">
        <v>2198</v>
      </c>
      <c r="C5999" s="27" t="s">
        <v>676</v>
      </c>
      <c r="D5999" s="27" t="s">
        <v>699</v>
      </c>
      <c r="E5999" s="27" t="s">
        <v>815</v>
      </c>
      <c r="F5999" s="28">
        <v>36744</v>
      </c>
      <c r="G5999" s="29">
        <v>0.56874999999999998</v>
      </c>
      <c r="H5999" s="28">
        <v>36744</v>
      </c>
      <c r="I5999" s="29">
        <v>0.81874999999999998</v>
      </c>
      <c r="J5999" s="27"/>
      <c r="K5999" s="27">
        <v>5</v>
      </c>
      <c r="L5999" s="27">
        <v>16</v>
      </c>
      <c r="M5999" s="27">
        <v>21</v>
      </c>
      <c r="N5999" s="27" t="s">
        <v>2173</v>
      </c>
      <c r="O5999" s="30">
        <v>202006388</v>
      </c>
      <c r="P5999" s="22"/>
      <c r="Q5999" s="22"/>
      <c r="R5999" s="16"/>
      <c r="S5999" s="16"/>
      <c r="T5999" s="16"/>
      <c r="U5999" s="16"/>
      <c r="V5999" s="16"/>
      <c r="W5999" s="16"/>
      <c r="X5999" s="16"/>
      <c r="Y5999" s="16"/>
      <c r="Z5999" s="16"/>
      <c r="AA5999" s="16"/>
      <c r="AB5999" s="16"/>
      <c r="AC5999" s="19"/>
    </row>
    <row r="6000" spans="1:29" x14ac:dyDescent="0.25">
      <c r="A6000" s="27">
        <v>2000</v>
      </c>
      <c r="B6000" s="27" t="s">
        <v>3419</v>
      </c>
      <c r="C6000" s="27" t="s">
        <v>2231</v>
      </c>
      <c r="D6000" s="27" t="s">
        <v>2809</v>
      </c>
      <c r="E6000" s="27" t="s">
        <v>2810</v>
      </c>
      <c r="F6000" s="28">
        <v>36744</v>
      </c>
      <c r="G6000" s="29">
        <v>0.65763888888888888</v>
      </c>
      <c r="H6000" s="28">
        <v>36747</v>
      </c>
      <c r="I6000" s="29">
        <v>0.24652777777777779</v>
      </c>
      <c r="J6000" s="27"/>
      <c r="K6000" s="27">
        <v>671</v>
      </c>
      <c r="L6000" s="27">
        <v>74</v>
      </c>
      <c r="M6000" s="27">
        <v>745</v>
      </c>
      <c r="N6000" s="27" t="s">
        <v>2173</v>
      </c>
      <c r="O6000" s="30">
        <v>201806092</v>
      </c>
      <c r="P6000" s="22"/>
      <c r="Q6000" s="22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9"/>
    </row>
    <row r="6001" spans="1:29" x14ac:dyDescent="0.25">
      <c r="A6001" s="27">
        <v>2000</v>
      </c>
      <c r="B6001" s="27" t="s">
        <v>3418</v>
      </c>
      <c r="C6001" s="27" t="s">
        <v>2231</v>
      </c>
      <c r="D6001" s="27" t="s">
        <v>2885</v>
      </c>
      <c r="E6001" s="27" t="s">
        <v>2914</v>
      </c>
      <c r="F6001" s="28">
        <v>36744</v>
      </c>
      <c r="G6001" s="29">
        <v>0.77083333333333337</v>
      </c>
      <c r="H6001" s="28">
        <v>36745</v>
      </c>
      <c r="I6001" s="29">
        <v>5.5555555555555552E-2</v>
      </c>
      <c r="J6001" s="27"/>
      <c r="K6001" s="27">
        <v>0.3</v>
      </c>
      <c r="L6001" s="27">
        <v>0.1</v>
      </c>
      <c r="M6001" s="27">
        <v>0.4</v>
      </c>
      <c r="N6001" s="27" t="s">
        <v>2173</v>
      </c>
      <c r="O6001" s="30">
        <v>201705783</v>
      </c>
      <c r="P6001" s="22"/>
      <c r="Q6001" s="22"/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9"/>
    </row>
    <row r="6002" spans="1:29" x14ac:dyDescent="0.25">
      <c r="A6002" s="27">
        <v>2000</v>
      </c>
      <c r="B6002" s="27" t="s">
        <v>3421</v>
      </c>
      <c r="C6002" s="27" t="s">
        <v>2231</v>
      </c>
      <c r="D6002" s="27" t="s">
        <v>2885</v>
      </c>
      <c r="E6002" s="27" t="s">
        <v>3040</v>
      </c>
      <c r="F6002" s="28">
        <v>36744</v>
      </c>
      <c r="G6002" s="29">
        <v>0.87152777777777779</v>
      </c>
      <c r="H6002" s="28">
        <v>36744</v>
      </c>
      <c r="I6002" s="29">
        <v>0.93055555555555547</v>
      </c>
      <c r="J6002" s="27"/>
      <c r="K6002" s="27">
        <v>0</v>
      </c>
      <c r="L6002" s="27">
        <v>3.0000000000000001E-3</v>
      </c>
      <c r="M6002" s="27">
        <v>3.0000000000000001E-3</v>
      </c>
      <c r="N6002" s="27" t="s">
        <v>2173</v>
      </c>
      <c r="O6002" s="30">
        <v>201806178</v>
      </c>
      <c r="P6002" s="22"/>
      <c r="Q6002" s="22"/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9"/>
    </row>
    <row r="6003" spans="1:29" x14ac:dyDescent="0.25">
      <c r="A6003" s="27">
        <v>2000</v>
      </c>
      <c r="B6003" s="27" t="s">
        <v>3712</v>
      </c>
      <c r="C6003" s="27" t="s">
        <v>3569</v>
      </c>
      <c r="D6003" s="27" t="s">
        <v>3705</v>
      </c>
      <c r="E6003" s="27" t="s">
        <v>3706</v>
      </c>
      <c r="F6003" s="28">
        <v>36744</v>
      </c>
      <c r="G6003" s="29">
        <v>0.87916666666666676</v>
      </c>
      <c r="H6003" s="28">
        <v>36744</v>
      </c>
      <c r="I6003" s="29">
        <v>0.1388888888888889</v>
      </c>
      <c r="J6003" s="27"/>
      <c r="K6003" s="27">
        <v>6.5</v>
      </c>
      <c r="L6003" s="27">
        <v>3</v>
      </c>
      <c r="M6003" s="27">
        <v>9.5</v>
      </c>
      <c r="N6003" s="27" t="s">
        <v>2163</v>
      </c>
      <c r="O6003" s="30">
        <v>201608551</v>
      </c>
      <c r="P6003" s="22"/>
      <c r="Q6003" s="22"/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9"/>
    </row>
    <row r="6004" spans="1:29" x14ac:dyDescent="0.25">
      <c r="A6004" s="27">
        <v>2000</v>
      </c>
      <c r="B6004" s="27" t="s">
        <v>3420</v>
      </c>
      <c r="C6004" s="27" t="s">
        <v>2231</v>
      </c>
      <c r="D6004" s="27" t="s">
        <v>2790</v>
      </c>
      <c r="E6004" s="27" t="s">
        <v>729</v>
      </c>
      <c r="F6004" s="28">
        <v>36744</v>
      </c>
      <c r="G6004" s="29">
        <v>0.96527777777777779</v>
      </c>
      <c r="H6004" s="28">
        <v>36745</v>
      </c>
      <c r="I6004" s="29">
        <v>7.2916666666666671E-2</v>
      </c>
      <c r="J6004" s="27"/>
      <c r="K6004" s="27">
        <v>0</v>
      </c>
      <c r="L6004" s="27">
        <v>2.5000000000000001E-2</v>
      </c>
      <c r="M6004" s="27">
        <v>2.5000000000000001E-2</v>
      </c>
      <c r="N6004" s="27" t="s">
        <v>2173</v>
      </c>
      <c r="O6004" s="30">
        <v>202007163</v>
      </c>
      <c r="P6004" s="22"/>
      <c r="Q6004" s="22"/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9"/>
    </row>
    <row r="6005" spans="1:29" x14ac:dyDescent="0.25">
      <c r="A6005" s="27">
        <v>2000</v>
      </c>
      <c r="B6005" s="27" t="s">
        <v>3539</v>
      </c>
      <c r="C6005" s="27" t="s">
        <v>2231</v>
      </c>
      <c r="D6005" s="27" t="s">
        <v>2799</v>
      </c>
      <c r="E6005" s="27" t="s">
        <v>2923</v>
      </c>
      <c r="F6005" s="28">
        <v>36745</v>
      </c>
      <c r="G6005" s="29">
        <v>2.6388888888888889E-2</v>
      </c>
      <c r="H6005" s="28">
        <v>36745</v>
      </c>
      <c r="I6005" s="29">
        <v>0.1388888888888889</v>
      </c>
      <c r="J6005" s="27"/>
      <c r="K6005" s="27">
        <v>0.15</v>
      </c>
      <c r="L6005" s="27">
        <v>0.15</v>
      </c>
      <c r="M6005" s="27">
        <v>0.3</v>
      </c>
      <c r="N6005" s="27" t="s">
        <v>2211</v>
      </c>
      <c r="O6005" s="30">
        <v>202005026</v>
      </c>
      <c r="P6005" s="22"/>
      <c r="Q6005" s="22"/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9"/>
    </row>
    <row r="6006" spans="1:29" x14ac:dyDescent="0.25">
      <c r="A6006" s="27">
        <v>2000</v>
      </c>
      <c r="B6006" s="27" t="s">
        <v>3707</v>
      </c>
      <c r="C6006" s="27" t="s">
        <v>3569</v>
      </c>
      <c r="D6006" s="27" t="s">
        <v>3705</v>
      </c>
      <c r="E6006" s="27" t="s">
        <v>3706</v>
      </c>
      <c r="F6006" s="28">
        <v>36745</v>
      </c>
      <c r="G6006" s="29">
        <v>0.49305555555555558</v>
      </c>
      <c r="H6006" s="28">
        <v>36745</v>
      </c>
      <c r="I6006" s="29">
        <v>0.51388888888888895</v>
      </c>
      <c r="J6006" s="27"/>
      <c r="K6006" s="27">
        <v>0</v>
      </c>
      <c r="L6006" s="27">
        <v>0.5</v>
      </c>
      <c r="M6006" s="27">
        <v>0.5</v>
      </c>
      <c r="N6006" s="27" t="s">
        <v>2163</v>
      </c>
      <c r="O6006" s="30">
        <v>201704797</v>
      </c>
      <c r="P6006" s="22"/>
      <c r="Q6006" s="22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9"/>
    </row>
    <row r="6007" spans="1:29" x14ac:dyDescent="0.25">
      <c r="A6007" s="27">
        <v>2000</v>
      </c>
      <c r="B6007" s="27" t="s">
        <v>3708</v>
      </c>
      <c r="C6007" s="27" t="s">
        <v>3569</v>
      </c>
      <c r="D6007" s="27" t="s">
        <v>3705</v>
      </c>
      <c r="E6007" s="27" t="s">
        <v>3709</v>
      </c>
      <c r="F6007" s="28">
        <v>36745</v>
      </c>
      <c r="G6007" s="29">
        <v>0.51527777777777783</v>
      </c>
      <c r="H6007" s="28">
        <v>36745</v>
      </c>
      <c r="I6007" s="29">
        <v>7.1527777777777787E-2</v>
      </c>
      <c r="J6007" s="27"/>
      <c r="K6007" s="27">
        <v>4.5</v>
      </c>
      <c r="L6007" s="27">
        <v>3</v>
      </c>
      <c r="M6007" s="27">
        <v>7.5</v>
      </c>
      <c r="N6007" s="27" t="s">
        <v>2163</v>
      </c>
      <c r="O6007" s="30">
        <v>201907477</v>
      </c>
      <c r="P6007" s="22"/>
      <c r="Q6007" s="22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9"/>
    </row>
    <row r="6008" spans="1:29" x14ac:dyDescent="0.25">
      <c r="A6008" s="27">
        <v>2000</v>
      </c>
      <c r="B6008" s="27" t="s">
        <v>5793</v>
      </c>
      <c r="C6008" s="27" t="s">
        <v>674</v>
      </c>
      <c r="D6008" s="27" t="s">
        <v>675</v>
      </c>
      <c r="E6008" s="27" t="s">
        <v>756</v>
      </c>
      <c r="F6008" s="28">
        <v>36745</v>
      </c>
      <c r="G6008" s="29">
        <v>0.53125</v>
      </c>
      <c r="H6008" s="28">
        <v>36745</v>
      </c>
      <c r="I6008" s="29">
        <v>0.59375</v>
      </c>
      <c r="J6008" s="27" t="s">
        <v>889</v>
      </c>
      <c r="K6008" s="27">
        <v>0.25</v>
      </c>
      <c r="L6008" s="27">
        <v>0</v>
      </c>
      <c r="M6008" s="27">
        <v>0.25</v>
      </c>
      <c r="N6008" s="27" t="s">
        <v>2173</v>
      </c>
      <c r="O6008" s="30">
        <v>201908253</v>
      </c>
      <c r="P6008" s="22"/>
      <c r="Q6008" s="22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9"/>
    </row>
    <row r="6009" spans="1:29" x14ac:dyDescent="0.25">
      <c r="A6009" s="27">
        <v>2000</v>
      </c>
      <c r="B6009" s="27" t="s">
        <v>5794</v>
      </c>
      <c r="C6009" s="27" t="s">
        <v>674</v>
      </c>
      <c r="D6009" s="27" t="s">
        <v>675</v>
      </c>
      <c r="E6009" s="27" t="s">
        <v>797</v>
      </c>
      <c r="F6009" s="28">
        <v>36745</v>
      </c>
      <c r="G6009" s="29">
        <v>0.59375</v>
      </c>
      <c r="H6009" s="28">
        <v>36745</v>
      </c>
      <c r="I6009" s="29">
        <v>0.6972222222222223</v>
      </c>
      <c r="J6009" s="27"/>
      <c r="K6009" s="27">
        <v>1.5</v>
      </c>
      <c r="L6009" s="27">
        <v>0</v>
      </c>
      <c r="M6009" s="27">
        <v>1.5</v>
      </c>
      <c r="N6009" s="27" t="s">
        <v>2173</v>
      </c>
      <c r="O6009" s="30">
        <v>201504395</v>
      </c>
      <c r="P6009" s="22"/>
      <c r="Q6009" s="22"/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9"/>
    </row>
    <row r="6010" spans="1:29" x14ac:dyDescent="0.25">
      <c r="A6010" s="27">
        <v>2000</v>
      </c>
      <c r="B6010" s="27" t="s">
        <v>3417</v>
      </c>
      <c r="C6010" s="27" t="s">
        <v>2231</v>
      </c>
      <c r="D6010" s="27" t="s">
        <v>2805</v>
      </c>
      <c r="E6010" s="27" t="s">
        <v>2805</v>
      </c>
      <c r="F6010" s="28">
        <v>36745</v>
      </c>
      <c r="G6010" s="29">
        <v>0.64583333333333337</v>
      </c>
      <c r="H6010" s="28">
        <v>36749</v>
      </c>
      <c r="I6010" s="29">
        <v>0.41666666666666669</v>
      </c>
      <c r="J6010" s="27"/>
      <c r="K6010" s="27">
        <v>473</v>
      </c>
      <c r="L6010" s="27">
        <v>39</v>
      </c>
      <c r="M6010" s="27">
        <v>512</v>
      </c>
      <c r="N6010" s="27" t="s">
        <v>2173</v>
      </c>
      <c r="O6010" s="30">
        <v>201806544</v>
      </c>
      <c r="P6010" s="22"/>
      <c r="Q6010" s="22"/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9"/>
    </row>
    <row r="6011" spans="1:29" x14ac:dyDescent="0.25">
      <c r="A6011" s="27">
        <v>2000</v>
      </c>
      <c r="B6011" s="27" t="s">
        <v>3707</v>
      </c>
      <c r="C6011" s="27" t="s">
        <v>3569</v>
      </c>
      <c r="D6011" s="27" t="s">
        <v>3705</v>
      </c>
      <c r="E6011" s="27" t="s">
        <v>3706</v>
      </c>
      <c r="F6011" s="28">
        <v>36745</v>
      </c>
      <c r="G6011" s="29">
        <v>0.67847222222222225</v>
      </c>
      <c r="H6011" s="28">
        <v>36745</v>
      </c>
      <c r="I6011" s="29">
        <v>0.90972222222222221</v>
      </c>
      <c r="J6011" s="27" t="s">
        <v>889</v>
      </c>
      <c r="K6011" s="27">
        <v>1.5</v>
      </c>
      <c r="L6011" s="27">
        <v>6.5</v>
      </c>
      <c r="M6011" s="27">
        <v>8</v>
      </c>
      <c r="N6011" s="27" t="s">
        <v>882</v>
      </c>
      <c r="O6011" s="30">
        <v>201806340</v>
      </c>
      <c r="P6011" s="22"/>
      <c r="Q6011" s="22"/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9"/>
    </row>
    <row r="6012" spans="1:29" x14ac:dyDescent="0.25">
      <c r="A6012" s="27">
        <v>2000</v>
      </c>
      <c r="B6012" s="27" t="s">
        <v>2196</v>
      </c>
      <c r="C6012" s="27" t="s">
        <v>676</v>
      </c>
      <c r="D6012" s="27" t="s">
        <v>676</v>
      </c>
      <c r="E6012" s="27" t="s">
        <v>2197</v>
      </c>
      <c r="F6012" s="28">
        <v>36745</v>
      </c>
      <c r="G6012" s="29">
        <v>0.74375000000000002</v>
      </c>
      <c r="H6012" s="28">
        <v>36745</v>
      </c>
      <c r="I6012" s="29">
        <v>0.81874999999999998</v>
      </c>
      <c r="J6012" s="27"/>
      <c r="K6012" s="27">
        <v>0.2</v>
      </c>
      <c r="L6012" s="27">
        <v>0</v>
      </c>
      <c r="M6012" s="27">
        <v>0.2</v>
      </c>
      <c r="N6012" s="27" t="s">
        <v>2173</v>
      </c>
      <c r="O6012" s="30">
        <v>201905723</v>
      </c>
      <c r="P6012" s="22"/>
      <c r="Q6012" s="22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9"/>
    </row>
    <row r="6013" spans="1:29" x14ac:dyDescent="0.25">
      <c r="A6013" s="27">
        <v>2000</v>
      </c>
      <c r="B6013" s="27" t="s">
        <v>3704</v>
      </c>
      <c r="C6013" s="27" t="s">
        <v>3569</v>
      </c>
      <c r="D6013" s="27" t="s">
        <v>3705</v>
      </c>
      <c r="E6013" s="27" t="s">
        <v>3706</v>
      </c>
      <c r="F6013" s="28">
        <v>36745</v>
      </c>
      <c r="G6013" s="29">
        <v>0.75555555555555554</v>
      </c>
      <c r="H6013" s="28">
        <v>36745</v>
      </c>
      <c r="I6013" s="29">
        <v>0.875</v>
      </c>
      <c r="J6013" s="27"/>
      <c r="K6013" s="27">
        <v>0.01</v>
      </c>
      <c r="L6013" s="27">
        <v>3.5</v>
      </c>
      <c r="M6013" s="27">
        <v>3.51</v>
      </c>
      <c r="N6013" s="27" t="s">
        <v>2163</v>
      </c>
      <c r="O6013" s="30">
        <v>202008116</v>
      </c>
      <c r="P6013" s="22"/>
      <c r="Q6013" s="22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9"/>
    </row>
    <row r="6014" spans="1:29" x14ac:dyDescent="0.25">
      <c r="A6014" s="27">
        <v>2000</v>
      </c>
      <c r="B6014" s="27" t="s">
        <v>3416</v>
      </c>
      <c r="C6014" s="27" t="s">
        <v>2231</v>
      </c>
      <c r="D6014" s="27" t="s">
        <v>2790</v>
      </c>
      <c r="E6014" s="27" t="s">
        <v>2790</v>
      </c>
      <c r="F6014" s="28">
        <v>36745</v>
      </c>
      <c r="G6014" s="29">
        <v>0.89861111111111114</v>
      </c>
      <c r="H6014" s="28">
        <v>36745</v>
      </c>
      <c r="I6014" s="29">
        <v>0.97916666666666663</v>
      </c>
      <c r="J6014" s="27"/>
      <c r="K6014" s="27">
        <v>0.1</v>
      </c>
      <c r="L6014" s="27">
        <v>0</v>
      </c>
      <c r="M6014" s="27">
        <v>0.1</v>
      </c>
      <c r="N6014" s="27" t="s">
        <v>2173</v>
      </c>
      <c r="O6014" s="30">
        <v>202004735</v>
      </c>
      <c r="P6014" s="22"/>
      <c r="Q6014" s="22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9"/>
    </row>
    <row r="6015" spans="1:29" x14ac:dyDescent="0.25">
      <c r="A6015" s="27">
        <v>2000</v>
      </c>
      <c r="B6015" s="27" t="s">
        <v>3710</v>
      </c>
      <c r="C6015" s="27" t="s">
        <v>3569</v>
      </c>
      <c r="D6015" s="27" t="s">
        <v>3693</v>
      </c>
      <c r="E6015" s="27" t="s">
        <v>3711</v>
      </c>
      <c r="F6015" s="28">
        <v>36745</v>
      </c>
      <c r="G6015" s="29">
        <v>0.92361111111111116</v>
      </c>
      <c r="H6015" s="28">
        <v>36745</v>
      </c>
      <c r="I6015" s="27"/>
      <c r="J6015" s="27"/>
      <c r="K6015" s="27">
        <v>1</v>
      </c>
      <c r="L6015" s="27">
        <v>9</v>
      </c>
      <c r="M6015" s="27">
        <v>10</v>
      </c>
      <c r="N6015" s="27" t="s">
        <v>2163</v>
      </c>
      <c r="O6015" s="30">
        <v>202007797</v>
      </c>
      <c r="P6015" s="22"/>
      <c r="Q6015" s="22"/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9"/>
    </row>
    <row r="6016" spans="1:29" x14ac:dyDescent="0.25">
      <c r="A6016" s="27">
        <v>2000</v>
      </c>
      <c r="B6016" s="27" t="s">
        <v>3309</v>
      </c>
      <c r="C6016" s="27" t="s">
        <v>2231</v>
      </c>
      <c r="D6016" s="27" t="s">
        <v>2885</v>
      </c>
      <c r="E6016" s="27" t="s">
        <v>2886</v>
      </c>
      <c r="F6016" s="28">
        <v>36746</v>
      </c>
      <c r="G6016" s="29">
        <v>0.56944444444444442</v>
      </c>
      <c r="H6016" s="28">
        <v>36746</v>
      </c>
      <c r="I6016" s="29">
        <v>0.89583333333333337</v>
      </c>
      <c r="J6016" s="27"/>
      <c r="K6016" s="27">
        <v>0.05</v>
      </c>
      <c r="L6016" s="27">
        <v>0.15</v>
      </c>
      <c r="M6016" s="27">
        <v>0.2</v>
      </c>
      <c r="N6016" s="27" t="s">
        <v>2163</v>
      </c>
      <c r="O6016" s="30">
        <v>202006641</v>
      </c>
      <c r="P6016" s="22"/>
      <c r="Q6016" s="22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9"/>
    </row>
    <row r="6017" spans="1:29" x14ac:dyDescent="0.25">
      <c r="A6017" s="27">
        <v>2000</v>
      </c>
      <c r="B6017" s="27" t="s">
        <v>3415</v>
      </c>
      <c r="C6017" s="27" t="s">
        <v>2231</v>
      </c>
      <c r="D6017" s="27" t="s">
        <v>2792</v>
      </c>
      <c r="E6017" s="27" t="s">
        <v>718</v>
      </c>
      <c r="F6017" s="28">
        <v>36746</v>
      </c>
      <c r="G6017" s="29">
        <v>0.58888888888888891</v>
      </c>
      <c r="H6017" s="28">
        <v>36746</v>
      </c>
      <c r="I6017" s="29">
        <v>0.64236111111111105</v>
      </c>
      <c r="J6017" s="27"/>
      <c r="K6017" s="27">
        <v>0.1</v>
      </c>
      <c r="L6017" s="27">
        <v>0</v>
      </c>
      <c r="M6017" s="27">
        <v>0.1</v>
      </c>
      <c r="N6017" s="27" t="s">
        <v>2173</v>
      </c>
      <c r="O6017" s="30">
        <v>201907288</v>
      </c>
      <c r="P6017" s="22"/>
      <c r="Q6017" s="22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9"/>
    </row>
    <row r="6018" spans="1:29" x14ac:dyDescent="0.25">
      <c r="A6018" s="27">
        <v>2000</v>
      </c>
      <c r="B6018" s="27" t="s">
        <v>2195</v>
      </c>
      <c r="C6018" s="27" t="s">
        <v>676</v>
      </c>
      <c r="D6018" s="27" t="s">
        <v>679</v>
      </c>
      <c r="E6018" s="27" t="s">
        <v>2183</v>
      </c>
      <c r="F6018" s="28">
        <v>36746</v>
      </c>
      <c r="G6018" s="29">
        <v>0.60069444444444442</v>
      </c>
      <c r="H6018" s="28">
        <v>36747</v>
      </c>
      <c r="I6018" s="29">
        <v>0</v>
      </c>
      <c r="J6018" s="27"/>
      <c r="K6018" s="27">
        <v>61</v>
      </c>
      <c r="L6018" s="27">
        <v>5</v>
      </c>
      <c r="M6018" s="27">
        <v>66</v>
      </c>
      <c r="N6018" s="27" t="s">
        <v>2173</v>
      </c>
      <c r="O6018" s="30">
        <v>202004810</v>
      </c>
      <c r="P6018" s="22"/>
      <c r="Q6018" s="22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9"/>
    </row>
    <row r="6019" spans="1:29" x14ac:dyDescent="0.25">
      <c r="A6019" s="27">
        <v>2000</v>
      </c>
      <c r="B6019" s="27" t="s">
        <v>3413</v>
      </c>
      <c r="C6019" s="27" t="s">
        <v>2231</v>
      </c>
      <c r="D6019" s="27" t="s">
        <v>2850</v>
      </c>
      <c r="E6019" s="27" t="s">
        <v>3127</v>
      </c>
      <c r="F6019" s="28">
        <v>36746</v>
      </c>
      <c r="G6019" s="29">
        <v>0.62569444444444444</v>
      </c>
      <c r="H6019" s="28">
        <v>36746</v>
      </c>
      <c r="I6019" s="29">
        <v>0.73958333333333337</v>
      </c>
      <c r="J6019" s="27"/>
      <c r="K6019" s="27">
        <v>0</v>
      </c>
      <c r="L6019" s="27">
        <v>0.2</v>
      </c>
      <c r="M6019" s="27">
        <v>0.2</v>
      </c>
      <c r="N6019" s="27" t="s">
        <v>2173</v>
      </c>
      <c r="O6019" s="30">
        <v>202000705</v>
      </c>
      <c r="P6019" s="22"/>
      <c r="Q6019" s="22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9"/>
    </row>
    <row r="6020" spans="1:29" x14ac:dyDescent="0.25">
      <c r="A6020" s="27">
        <v>2000</v>
      </c>
      <c r="B6020" s="27" t="s">
        <v>3561</v>
      </c>
      <c r="C6020" s="27" t="s">
        <v>2231</v>
      </c>
      <c r="D6020" s="27" t="s">
        <v>2790</v>
      </c>
      <c r="E6020" s="27" t="s">
        <v>3099</v>
      </c>
      <c r="F6020" s="28">
        <v>36746</v>
      </c>
      <c r="G6020" s="29">
        <v>0.63194444444444442</v>
      </c>
      <c r="H6020" s="28">
        <v>36747</v>
      </c>
      <c r="I6020" s="29">
        <v>0.99930555555555556</v>
      </c>
      <c r="J6020" s="27" t="s">
        <v>889</v>
      </c>
      <c r="K6020" s="27">
        <v>418</v>
      </c>
      <c r="L6020" s="27">
        <v>50</v>
      </c>
      <c r="M6020" s="27">
        <v>468</v>
      </c>
      <c r="N6020" s="27" t="s">
        <v>882</v>
      </c>
      <c r="O6020" s="30">
        <v>202006533</v>
      </c>
      <c r="P6020" s="22"/>
      <c r="Q6020" s="22"/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9"/>
    </row>
    <row r="6021" spans="1:29" x14ac:dyDescent="0.25">
      <c r="A6021" s="27">
        <v>2000</v>
      </c>
      <c r="B6021" s="27" t="s">
        <v>3307</v>
      </c>
      <c r="C6021" s="27" t="s">
        <v>2231</v>
      </c>
      <c r="D6021" s="27" t="s">
        <v>3012</v>
      </c>
      <c r="E6021" s="27" t="s">
        <v>3308</v>
      </c>
      <c r="F6021" s="28">
        <v>36746</v>
      </c>
      <c r="G6021" s="29">
        <v>0.63541666666666663</v>
      </c>
      <c r="H6021" s="28">
        <v>36746</v>
      </c>
      <c r="I6021" s="29">
        <v>0.98958333333333337</v>
      </c>
      <c r="J6021" s="27"/>
      <c r="K6021" s="27">
        <v>55</v>
      </c>
      <c r="L6021" s="27">
        <v>3</v>
      </c>
      <c r="M6021" s="27">
        <v>58</v>
      </c>
      <c r="N6021" s="27" t="s">
        <v>2163</v>
      </c>
      <c r="O6021" s="30">
        <v>201603822</v>
      </c>
      <c r="P6021" s="22"/>
      <c r="Q6021" s="22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9"/>
    </row>
    <row r="6022" spans="1:29" x14ac:dyDescent="0.25">
      <c r="A6022" s="27">
        <v>2000</v>
      </c>
      <c r="B6022" s="27" t="s">
        <v>3560</v>
      </c>
      <c r="C6022" s="27" t="s">
        <v>2231</v>
      </c>
      <c r="D6022" s="27" t="s">
        <v>2805</v>
      </c>
      <c r="E6022" s="27" t="s">
        <v>2858</v>
      </c>
      <c r="F6022" s="28">
        <v>36746</v>
      </c>
      <c r="G6022" s="29">
        <v>0.69236111111111109</v>
      </c>
      <c r="H6022" s="28">
        <v>36747</v>
      </c>
      <c r="I6022" s="29">
        <v>0.21875</v>
      </c>
      <c r="J6022" s="27" t="s">
        <v>889</v>
      </c>
      <c r="K6022" s="27">
        <v>206</v>
      </c>
      <c r="L6022" s="27">
        <v>0</v>
      </c>
      <c r="M6022" s="27">
        <v>206</v>
      </c>
      <c r="N6022" s="27" t="s">
        <v>882</v>
      </c>
      <c r="O6022" s="30">
        <v>202007723</v>
      </c>
      <c r="P6022" s="22"/>
      <c r="Q6022" s="22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9"/>
    </row>
    <row r="6023" spans="1:29" x14ac:dyDescent="0.25">
      <c r="A6023" s="27">
        <v>2000</v>
      </c>
      <c r="B6023" s="27" t="s">
        <v>3701</v>
      </c>
      <c r="C6023" s="27" t="s">
        <v>3569</v>
      </c>
      <c r="D6023" s="27" t="s">
        <v>3702</v>
      </c>
      <c r="E6023" s="27" t="s">
        <v>3703</v>
      </c>
      <c r="F6023" s="28">
        <v>36746</v>
      </c>
      <c r="G6023" s="29">
        <v>0.72916666666666663</v>
      </c>
      <c r="H6023" s="28">
        <v>36746</v>
      </c>
      <c r="I6023" s="29">
        <v>0.78888888888888886</v>
      </c>
      <c r="J6023" s="27"/>
      <c r="K6023" s="27">
        <v>0</v>
      </c>
      <c r="L6023" s="27">
        <v>0.5</v>
      </c>
      <c r="M6023" s="27">
        <v>0.5</v>
      </c>
      <c r="N6023" s="27" t="s">
        <v>2163</v>
      </c>
      <c r="O6023" s="30">
        <v>201904634</v>
      </c>
      <c r="P6023" s="22"/>
      <c r="Q6023" s="22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9"/>
    </row>
    <row r="6024" spans="1:29" x14ac:dyDescent="0.25">
      <c r="A6024" s="27">
        <v>2000</v>
      </c>
      <c r="B6024" s="27" t="s">
        <v>3699</v>
      </c>
      <c r="C6024" s="27" t="s">
        <v>3569</v>
      </c>
      <c r="D6024" s="27" t="s">
        <v>3697</v>
      </c>
      <c r="E6024" s="27" t="s">
        <v>3700</v>
      </c>
      <c r="F6024" s="28">
        <v>36746</v>
      </c>
      <c r="G6024" s="29">
        <v>0.81597222222222221</v>
      </c>
      <c r="H6024" s="28">
        <v>36746</v>
      </c>
      <c r="I6024" s="29">
        <v>0.96875</v>
      </c>
      <c r="J6024" s="27"/>
      <c r="K6024" s="27">
        <v>0</v>
      </c>
      <c r="L6024" s="27">
        <v>4</v>
      </c>
      <c r="M6024" s="27">
        <v>4</v>
      </c>
      <c r="N6024" s="27" t="s">
        <v>2163</v>
      </c>
      <c r="O6024" s="30">
        <v>201906648</v>
      </c>
      <c r="P6024" s="22"/>
      <c r="Q6024" s="22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9"/>
    </row>
    <row r="6025" spans="1:29" x14ac:dyDescent="0.25">
      <c r="A6025" s="27">
        <v>2000</v>
      </c>
      <c r="B6025" s="27" t="s">
        <v>3414</v>
      </c>
      <c r="C6025" s="27" t="s">
        <v>2231</v>
      </c>
      <c r="D6025" s="27" t="s">
        <v>2796</v>
      </c>
      <c r="E6025" s="27" t="s">
        <v>2881</v>
      </c>
      <c r="F6025" s="28">
        <v>36746</v>
      </c>
      <c r="G6025" s="29">
        <v>0.97916666666666663</v>
      </c>
      <c r="H6025" s="28">
        <v>36747</v>
      </c>
      <c r="I6025" s="29">
        <v>7.2916666666666671E-2</v>
      </c>
      <c r="J6025" s="27"/>
      <c r="K6025" s="27">
        <v>0.12</v>
      </c>
      <c r="L6025" s="27">
        <v>0</v>
      </c>
      <c r="M6025" s="27">
        <v>0.12</v>
      </c>
      <c r="N6025" s="27" t="s">
        <v>2173</v>
      </c>
      <c r="O6025" s="30">
        <v>202008021</v>
      </c>
      <c r="P6025" s="22"/>
      <c r="Q6025" s="22"/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9"/>
    </row>
    <row r="6026" spans="1:29" x14ac:dyDescent="0.25">
      <c r="A6026" s="27">
        <v>2000</v>
      </c>
      <c r="B6026" s="27" t="s">
        <v>3696</v>
      </c>
      <c r="C6026" s="27" t="s">
        <v>3569</v>
      </c>
      <c r="D6026" s="27" t="s">
        <v>3697</v>
      </c>
      <c r="E6026" s="27" t="s">
        <v>3698</v>
      </c>
      <c r="F6026" s="28">
        <v>36747</v>
      </c>
      <c r="G6026" s="29">
        <v>0.3576388888888889</v>
      </c>
      <c r="H6026" s="28">
        <v>36747</v>
      </c>
      <c r="I6026" s="29">
        <v>0.51041666666666663</v>
      </c>
      <c r="J6026" s="27"/>
      <c r="K6026" s="27">
        <v>0</v>
      </c>
      <c r="L6026" s="27">
        <v>5</v>
      </c>
      <c r="M6026" s="27">
        <v>5</v>
      </c>
      <c r="N6026" s="27" t="s">
        <v>2163</v>
      </c>
      <c r="O6026" s="30">
        <v>202007969</v>
      </c>
      <c r="P6026" s="22"/>
      <c r="Q6026" s="22"/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9"/>
    </row>
    <row r="6027" spans="1:29" x14ac:dyDescent="0.25">
      <c r="A6027" s="27">
        <v>2000</v>
      </c>
      <c r="B6027" s="27" t="s">
        <v>3412</v>
      </c>
      <c r="C6027" s="27" t="s">
        <v>2231</v>
      </c>
      <c r="D6027" s="27" t="s">
        <v>2790</v>
      </c>
      <c r="E6027" s="27" t="s">
        <v>2790</v>
      </c>
      <c r="F6027" s="28">
        <v>36747</v>
      </c>
      <c r="G6027" s="29">
        <v>0.4513888888888889</v>
      </c>
      <c r="H6027" s="28">
        <v>36747</v>
      </c>
      <c r="I6027" s="29">
        <v>0.52083333333333337</v>
      </c>
      <c r="J6027" s="27"/>
      <c r="K6027" s="27">
        <v>0.1</v>
      </c>
      <c r="L6027" s="27">
        <v>0</v>
      </c>
      <c r="M6027" s="27">
        <v>0.1</v>
      </c>
      <c r="N6027" s="27" t="s">
        <v>2173</v>
      </c>
      <c r="O6027" s="30">
        <v>201907287</v>
      </c>
      <c r="P6027" s="22"/>
      <c r="Q6027" s="22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9"/>
    </row>
    <row r="6028" spans="1:29" x14ac:dyDescent="0.25">
      <c r="A6028" s="27">
        <v>2000</v>
      </c>
      <c r="B6028" s="27" t="s">
        <v>3818</v>
      </c>
      <c r="C6028" s="27" t="s">
        <v>3569</v>
      </c>
      <c r="D6028" s="27" t="s">
        <v>3688</v>
      </c>
      <c r="E6028" s="27" t="s">
        <v>3738</v>
      </c>
      <c r="F6028" s="28">
        <v>36747</v>
      </c>
      <c r="G6028" s="29">
        <v>0.4513888888888889</v>
      </c>
      <c r="H6028" s="28">
        <v>36750</v>
      </c>
      <c r="I6028" s="29">
        <v>0.5625</v>
      </c>
      <c r="J6028" s="27"/>
      <c r="K6028" s="27">
        <v>177.5</v>
      </c>
      <c r="L6028" s="27">
        <v>207.5</v>
      </c>
      <c r="M6028" s="27">
        <v>385</v>
      </c>
      <c r="N6028" s="27" t="s">
        <v>2211</v>
      </c>
      <c r="O6028" s="30">
        <v>201806927</v>
      </c>
      <c r="P6028" s="22"/>
      <c r="Q6028" s="22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9"/>
    </row>
    <row r="6029" spans="1:29" x14ac:dyDescent="0.25">
      <c r="A6029" s="27">
        <v>2000</v>
      </c>
      <c r="B6029" s="27" t="s">
        <v>3410</v>
      </c>
      <c r="C6029" s="27" t="s">
        <v>2231</v>
      </c>
      <c r="D6029" s="27" t="s">
        <v>2799</v>
      </c>
      <c r="E6029" s="27" t="s">
        <v>2840</v>
      </c>
      <c r="F6029" s="28">
        <v>36747</v>
      </c>
      <c r="G6029" s="29">
        <v>0.62708333333333333</v>
      </c>
      <c r="H6029" s="28">
        <v>36748</v>
      </c>
      <c r="I6029" s="29">
        <v>0.29166666666666669</v>
      </c>
      <c r="J6029" s="27"/>
      <c r="K6029" s="27">
        <v>280</v>
      </c>
      <c r="L6029" s="27">
        <v>6</v>
      </c>
      <c r="M6029" s="27">
        <v>286</v>
      </c>
      <c r="N6029" s="27" t="s">
        <v>2173</v>
      </c>
      <c r="O6029" s="30">
        <v>202008856</v>
      </c>
      <c r="P6029" s="22"/>
      <c r="Q6029" s="22"/>
      <c r="R6029" s="16"/>
      <c r="S6029" s="16"/>
      <c r="T6029" s="16"/>
      <c r="U6029" s="16"/>
      <c r="V6029" s="16"/>
      <c r="W6029" s="16"/>
      <c r="X6029" s="16"/>
      <c r="Y6029" s="16"/>
      <c r="Z6029" s="16"/>
      <c r="AA6029" s="16"/>
      <c r="AB6029" s="16"/>
      <c r="AC6029" s="19"/>
    </row>
    <row r="6030" spans="1:29" x14ac:dyDescent="0.25">
      <c r="A6030" s="27">
        <v>2000</v>
      </c>
      <c r="B6030" s="27" t="s">
        <v>3411</v>
      </c>
      <c r="C6030" s="27" t="s">
        <v>2231</v>
      </c>
      <c r="D6030" s="27" t="s">
        <v>2885</v>
      </c>
      <c r="E6030" s="27" t="s">
        <v>2886</v>
      </c>
      <c r="F6030" s="28">
        <v>36747</v>
      </c>
      <c r="G6030" s="29">
        <v>0.76736111111111116</v>
      </c>
      <c r="H6030" s="28">
        <v>36747</v>
      </c>
      <c r="I6030" s="29">
        <v>0.90972222222222221</v>
      </c>
      <c r="J6030" s="27"/>
      <c r="K6030" s="27">
        <v>67</v>
      </c>
      <c r="L6030" s="27">
        <v>67</v>
      </c>
      <c r="M6030" s="27">
        <v>134</v>
      </c>
      <c r="N6030" s="27" t="s">
        <v>2173</v>
      </c>
      <c r="O6030" s="30">
        <v>201407691</v>
      </c>
      <c r="P6030" s="22"/>
      <c r="Q6030" s="22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9"/>
    </row>
    <row r="6031" spans="1:29" x14ac:dyDescent="0.25">
      <c r="A6031" s="27">
        <v>2000</v>
      </c>
      <c r="B6031" s="27" t="s">
        <v>3559</v>
      </c>
      <c r="C6031" s="27" t="s">
        <v>2231</v>
      </c>
      <c r="D6031" s="27" t="s">
        <v>2885</v>
      </c>
      <c r="E6031" s="27" t="s">
        <v>3023</v>
      </c>
      <c r="F6031" s="28">
        <v>36747</v>
      </c>
      <c r="G6031" s="29">
        <v>0.81597222222222221</v>
      </c>
      <c r="H6031" s="28">
        <v>36748</v>
      </c>
      <c r="I6031" s="29">
        <v>0.95833333333333337</v>
      </c>
      <c r="J6031" s="27" t="s">
        <v>889</v>
      </c>
      <c r="K6031" s="27">
        <v>49</v>
      </c>
      <c r="L6031" s="27">
        <v>0</v>
      </c>
      <c r="M6031" s="27">
        <v>49</v>
      </c>
      <c r="N6031" s="27" t="s">
        <v>882</v>
      </c>
      <c r="O6031" s="30">
        <v>201906235</v>
      </c>
      <c r="P6031" s="22"/>
      <c r="Q6031" s="22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9"/>
    </row>
    <row r="6032" spans="1:29" x14ac:dyDescent="0.25">
      <c r="A6032" s="27">
        <v>2000</v>
      </c>
      <c r="B6032" s="27" t="s">
        <v>5784</v>
      </c>
      <c r="C6032" s="27" t="s">
        <v>674</v>
      </c>
      <c r="D6032" s="27" t="s">
        <v>696</v>
      </c>
      <c r="E6032" s="27" t="s">
        <v>737</v>
      </c>
      <c r="F6032" s="28">
        <v>36747</v>
      </c>
      <c r="G6032" s="29">
        <v>0.92291666666666661</v>
      </c>
      <c r="H6032" s="28">
        <v>36748</v>
      </c>
      <c r="I6032" s="29">
        <v>9.375E-2</v>
      </c>
      <c r="J6032" s="27"/>
      <c r="K6032" s="27">
        <v>0.5</v>
      </c>
      <c r="L6032" s="27">
        <v>0</v>
      </c>
      <c r="M6032" s="27">
        <v>0.5</v>
      </c>
      <c r="N6032" s="27" t="s">
        <v>2163</v>
      </c>
      <c r="O6032" s="30">
        <v>201706200</v>
      </c>
      <c r="P6032" s="22"/>
      <c r="Q6032" s="22"/>
      <c r="R6032" s="16"/>
      <c r="S6032" s="16"/>
      <c r="T6032" s="16"/>
      <c r="U6032" s="16"/>
      <c r="V6032" s="16"/>
      <c r="W6032" s="16"/>
      <c r="X6032" s="16"/>
      <c r="Y6032" s="16"/>
      <c r="Z6032" s="16"/>
      <c r="AA6032" s="16"/>
      <c r="AB6032" s="16"/>
      <c r="AC6032" s="19"/>
    </row>
    <row r="6033" spans="1:29" x14ac:dyDescent="0.25">
      <c r="A6033" s="27">
        <v>2000</v>
      </c>
      <c r="B6033" s="27" t="s">
        <v>3408</v>
      </c>
      <c r="C6033" s="27" t="s">
        <v>2231</v>
      </c>
      <c r="D6033" s="27" t="s">
        <v>2846</v>
      </c>
      <c r="E6033" s="27" t="s">
        <v>3409</v>
      </c>
      <c r="F6033" s="28">
        <v>36748</v>
      </c>
      <c r="G6033" s="29">
        <v>0.3125</v>
      </c>
      <c r="H6033" s="28">
        <v>36748</v>
      </c>
      <c r="I6033" s="29">
        <v>0.57291666666666663</v>
      </c>
      <c r="J6033" s="27"/>
      <c r="K6033" s="27">
        <v>20</v>
      </c>
      <c r="L6033" s="27">
        <v>1.5</v>
      </c>
      <c r="M6033" s="27">
        <v>21.5</v>
      </c>
      <c r="N6033" s="27" t="s">
        <v>2173</v>
      </c>
      <c r="O6033" s="30">
        <v>201907106</v>
      </c>
      <c r="P6033" s="22"/>
      <c r="Q6033" s="22"/>
      <c r="R6033" s="16"/>
      <c r="S6033" s="16"/>
      <c r="T6033" s="16"/>
      <c r="U6033" s="16"/>
      <c r="V6033" s="16"/>
      <c r="W6033" s="16"/>
      <c r="X6033" s="16"/>
      <c r="Y6033" s="16"/>
      <c r="Z6033" s="16"/>
      <c r="AA6033" s="16"/>
      <c r="AB6033" s="16"/>
      <c r="AC6033" s="19"/>
    </row>
    <row r="6034" spans="1:29" x14ac:dyDescent="0.25">
      <c r="A6034" s="27">
        <v>2000</v>
      </c>
      <c r="B6034" s="27" t="s">
        <v>2169</v>
      </c>
      <c r="C6034" s="27" t="s">
        <v>676</v>
      </c>
      <c r="D6034" s="27" t="s">
        <v>699</v>
      </c>
      <c r="E6034" s="27" t="s">
        <v>699</v>
      </c>
      <c r="F6034" s="28">
        <v>36748</v>
      </c>
      <c r="G6034" s="29">
        <v>0.49305555555555558</v>
      </c>
      <c r="H6034" s="28">
        <v>36748</v>
      </c>
      <c r="I6034" s="29">
        <v>0.95763888888888893</v>
      </c>
      <c r="J6034" s="27"/>
      <c r="K6034" s="27">
        <v>11</v>
      </c>
      <c r="L6034" s="27">
        <v>49</v>
      </c>
      <c r="M6034" s="27">
        <v>60</v>
      </c>
      <c r="N6034" s="27" t="s">
        <v>2163</v>
      </c>
      <c r="O6034" s="30">
        <v>201706898</v>
      </c>
      <c r="P6034" s="22"/>
      <c r="Q6034" s="22"/>
      <c r="R6034" s="16"/>
      <c r="S6034" s="16"/>
      <c r="T6034" s="16"/>
      <c r="U6034" s="16"/>
      <c r="V6034" s="16"/>
      <c r="W6034" s="16"/>
      <c r="X6034" s="16"/>
      <c r="Y6034" s="16"/>
      <c r="Z6034" s="16"/>
      <c r="AA6034" s="16"/>
      <c r="AB6034" s="16"/>
      <c r="AC6034" s="19"/>
    </row>
    <row r="6035" spans="1:29" x14ac:dyDescent="0.25">
      <c r="A6035" s="27">
        <v>2000</v>
      </c>
      <c r="B6035" s="27" t="s">
        <v>3817</v>
      </c>
      <c r="C6035" s="27" t="s">
        <v>3569</v>
      </c>
      <c r="D6035" s="27" t="s">
        <v>3688</v>
      </c>
      <c r="E6035" s="27" t="s">
        <v>3738</v>
      </c>
      <c r="F6035" s="28">
        <v>36748</v>
      </c>
      <c r="G6035" s="29">
        <v>0.56736111111111109</v>
      </c>
      <c r="H6035" s="28">
        <v>36748</v>
      </c>
      <c r="I6035" s="29">
        <v>0.64583333333333337</v>
      </c>
      <c r="J6035" s="27"/>
      <c r="K6035" s="27">
        <v>0</v>
      </c>
      <c r="L6035" s="27">
        <v>0.06</v>
      </c>
      <c r="M6035" s="27">
        <v>0.06</v>
      </c>
      <c r="N6035" s="27" t="s">
        <v>2211</v>
      </c>
      <c r="O6035" s="30">
        <v>201900181</v>
      </c>
      <c r="P6035" s="22"/>
      <c r="Q6035" s="22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9"/>
    </row>
    <row r="6036" spans="1:29" x14ac:dyDescent="0.25">
      <c r="A6036" s="27">
        <v>2000</v>
      </c>
      <c r="B6036" s="27" t="s">
        <v>3407</v>
      </c>
      <c r="C6036" s="27" t="s">
        <v>2231</v>
      </c>
      <c r="D6036" s="27" t="s">
        <v>2855</v>
      </c>
      <c r="E6036" s="27" t="s">
        <v>2855</v>
      </c>
      <c r="F6036" s="28">
        <v>36748</v>
      </c>
      <c r="G6036" s="29">
        <v>0.6777777777777777</v>
      </c>
      <c r="H6036" s="28">
        <v>36748</v>
      </c>
      <c r="I6036" s="29">
        <v>0.86111111111111116</v>
      </c>
      <c r="J6036" s="27"/>
      <c r="K6036" s="27">
        <v>0.25</v>
      </c>
      <c r="L6036" s="27">
        <v>0</v>
      </c>
      <c r="M6036" s="27">
        <v>0.25</v>
      </c>
      <c r="N6036" s="27" t="s">
        <v>2173</v>
      </c>
      <c r="O6036" s="30">
        <v>201706430</v>
      </c>
      <c r="P6036" s="22"/>
      <c r="Q6036" s="22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9"/>
    </row>
    <row r="6037" spans="1:29" x14ac:dyDescent="0.25">
      <c r="A6037" s="27">
        <v>2000</v>
      </c>
      <c r="B6037" s="27" t="s">
        <v>3306</v>
      </c>
      <c r="C6037" s="27" t="s">
        <v>2231</v>
      </c>
      <c r="D6037" s="27" t="s">
        <v>2799</v>
      </c>
      <c r="E6037" s="27" t="s">
        <v>2799</v>
      </c>
      <c r="F6037" s="28">
        <v>36748</v>
      </c>
      <c r="G6037" s="29">
        <v>0.69444444444444453</v>
      </c>
      <c r="H6037" s="28">
        <v>36748</v>
      </c>
      <c r="I6037" s="29">
        <v>0.80555555555555547</v>
      </c>
      <c r="J6037" s="27"/>
      <c r="K6037" s="27">
        <v>0.45</v>
      </c>
      <c r="L6037" s="27">
        <v>0</v>
      </c>
      <c r="M6037" s="27">
        <v>0.45</v>
      </c>
      <c r="N6037" s="27" t="s">
        <v>2163</v>
      </c>
      <c r="O6037" s="30">
        <v>201908119</v>
      </c>
      <c r="P6037" s="22"/>
      <c r="Q6037" s="22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9"/>
    </row>
    <row r="6038" spans="1:29" x14ac:dyDescent="0.25">
      <c r="A6038" s="27">
        <v>2000</v>
      </c>
      <c r="B6038" s="27" t="s">
        <v>3403</v>
      </c>
      <c r="C6038" s="27" t="s">
        <v>2231</v>
      </c>
      <c r="D6038" s="27" t="s">
        <v>2846</v>
      </c>
      <c r="E6038" s="27" t="s">
        <v>3150</v>
      </c>
      <c r="F6038" s="28">
        <v>36749</v>
      </c>
      <c r="G6038" s="29">
        <v>0.42708333333333331</v>
      </c>
      <c r="H6038" s="28">
        <v>36749</v>
      </c>
      <c r="I6038" s="29">
        <v>0.4548611111111111</v>
      </c>
      <c r="J6038" s="27"/>
      <c r="K6038" s="27">
        <v>1E-3</v>
      </c>
      <c r="L6038" s="27">
        <v>0</v>
      </c>
      <c r="M6038" s="27">
        <v>1E-3</v>
      </c>
      <c r="N6038" s="27" t="s">
        <v>2173</v>
      </c>
      <c r="O6038" s="30">
        <v>201407896</v>
      </c>
      <c r="P6038" s="22"/>
      <c r="Q6038" s="22"/>
      <c r="R6038" s="16"/>
      <c r="S6038" s="16"/>
      <c r="T6038" s="16"/>
      <c r="U6038" s="16"/>
      <c r="V6038" s="16"/>
      <c r="W6038" s="16"/>
      <c r="X6038" s="16"/>
      <c r="Y6038" s="16"/>
      <c r="Z6038" s="16"/>
      <c r="AA6038" s="16"/>
      <c r="AB6038" s="16"/>
      <c r="AC6038" s="19"/>
    </row>
    <row r="6039" spans="1:29" x14ac:dyDescent="0.25">
      <c r="A6039" s="27">
        <v>2000</v>
      </c>
      <c r="B6039" s="27" t="s">
        <v>3402</v>
      </c>
      <c r="C6039" s="27" t="s">
        <v>2231</v>
      </c>
      <c r="D6039" s="27" t="s">
        <v>2846</v>
      </c>
      <c r="E6039" s="27" t="s">
        <v>3150</v>
      </c>
      <c r="F6039" s="28">
        <v>36749</v>
      </c>
      <c r="G6039" s="29">
        <v>0.4548611111111111</v>
      </c>
      <c r="H6039" s="28">
        <v>36749</v>
      </c>
      <c r="I6039" s="29">
        <v>0.5</v>
      </c>
      <c r="J6039" s="27"/>
      <c r="K6039" s="27">
        <v>1E-3</v>
      </c>
      <c r="L6039" s="27">
        <v>0</v>
      </c>
      <c r="M6039" s="27">
        <v>1E-3</v>
      </c>
      <c r="N6039" s="27" t="s">
        <v>2173</v>
      </c>
      <c r="O6039" s="30">
        <v>202005303</v>
      </c>
      <c r="P6039" s="22"/>
      <c r="Q6039" s="22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6"/>
      <c r="AB6039" s="16"/>
      <c r="AC6039" s="19"/>
    </row>
    <row r="6040" spans="1:29" x14ac:dyDescent="0.25">
      <c r="A6040" s="27">
        <v>2000</v>
      </c>
      <c r="B6040" s="27" t="s">
        <v>3404</v>
      </c>
      <c r="C6040" s="27" t="s">
        <v>2231</v>
      </c>
      <c r="D6040" s="27" t="s">
        <v>2846</v>
      </c>
      <c r="E6040" s="27" t="s">
        <v>3150</v>
      </c>
      <c r="F6040" s="28">
        <v>36749</v>
      </c>
      <c r="G6040" s="29">
        <v>0.51388888888888895</v>
      </c>
      <c r="H6040" s="28">
        <v>36749</v>
      </c>
      <c r="I6040" s="29">
        <v>0.54166666666666663</v>
      </c>
      <c r="J6040" s="27"/>
      <c r="K6040" s="27">
        <v>1E-3</v>
      </c>
      <c r="L6040" s="27">
        <v>0</v>
      </c>
      <c r="M6040" s="27">
        <v>1E-3</v>
      </c>
      <c r="N6040" s="27" t="s">
        <v>2173</v>
      </c>
      <c r="O6040" s="30">
        <v>201707056</v>
      </c>
      <c r="P6040" s="22"/>
      <c r="Q6040" s="22"/>
      <c r="R6040" s="16"/>
      <c r="S6040" s="16"/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9"/>
    </row>
    <row r="6041" spans="1:29" x14ac:dyDescent="0.25">
      <c r="A6041" s="27">
        <v>2000</v>
      </c>
      <c r="B6041" s="27" t="s">
        <v>3538</v>
      </c>
      <c r="C6041" s="27" t="s">
        <v>2231</v>
      </c>
      <c r="D6041" s="27" t="s">
        <v>742</v>
      </c>
      <c r="E6041" s="27" t="s">
        <v>2976</v>
      </c>
      <c r="F6041" s="28">
        <v>36749</v>
      </c>
      <c r="G6041" s="29">
        <v>0.64861111111111114</v>
      </c>
      <c r="H6041" s="28">
        <v>36749</v>
      </c>
      <c r="I6041" s="29">
        <v>0.77083333333333337</v>
      </c>
      <c r="J6041" s="27"/>
      <c r="K6041" s="27">
        <v>0.35</v>
      </c>
      <c r="L6041" s="27">
        <v>0</v>
      </c>
      <c r="M6041" s="27">
        <v>0.35</v>
      </c>
      <c r="N6041" s="27" t="s">
        <v>2211</v>
      </c>
      <c r="O6041" s="30">
        <v>202003320</v>
      </c>
      <c r="P6041" s="22"/>
      <c r="Q6041" s="22"/>
      <c r="R6041" s="16"/>
      <c r="S6041" s="16"/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9"/>
    </row>
    <row r="6042" spans="1:29" x14ac:dyDescent="0.25">
      <c r="A6042" s="27">
        <v>2000</v>
      </c>
      <c r="B6042" s="27" t="s">
        <v>3405</v>
      </c>
      <c r="C6042" s="27" t="s">
        <v>2231</v>
      </c>
      <c r="D6042" s="27" t="s">
        <v>2231</v>
      </c>
      <c r="E6042" s="27" t="s">
        <v>3159</v>
      </c>
      <c r="F6042" s="28">
        <v>36749</v>
      </c>
      <c r="G6042" s="29">
        <v>0.73888888888888893</v>
      </c>
      <c r="H6042" s="28">
        <v>36749</v>
      </c>
      <c r="I6042" s="29">
        <v>0.81944444444444453</v>
      </c>
      <c r="J6042" s="27"/>
      <c r="K6042" s="27">
        <v>0.05</v>
      </c>
      <c r="L6042" s="27">
        <v>0</v>
      </c>
      <c r="M6042" s="27">
        <v>0.05</v>
      </c>
      <c r="N6042" s="27" t="s">
        <v>2173</v>
      </c>
      <c r="O6042" s="30">
        <v>201806860</v>
      </c>
      <c r="P6042" s="22"/>
      <c r="Q6042" s="22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9"/>
    </row>
    <row r="6043" spans="1:29" x14ac:dyDescent="0.25">
      <c r="A6043" s="27">
        <v>2000</v>
      </c>
      <c r="B6043" s="27" t="s">
        <v>3406</v>
      </c>
      <c r="C6043" s="27" t="s">
        <v>2231</v>
      </c>
      <c r="D6043" s="27" t="s">
        <v>2855</v>
      </c>
      <c r="E6043" s="27" t="s">
        <v>2855</v>
      </c>
      <c r="F6043" s="28">
        <v>36749</v>
      </c>
      <c r="G6043" s="29">
        <v>0.92361111111111116</v>
      </c>
      <c r="H6043" s="28">
        <v>36750</v>
      </c>
      <c r="I6043" s="29">
        <v>5.2083333333333336E-2</v>
      </c>
      <c r="J6043" s="27"/>
      <c r="K6043" s="27">
        <v>0.03</v>
      </c>
      <c r="L6043" s="27">
        <v>0</v>
      </c>
      <c r="M6043" s="27">
        <v>0.03</v>
      </c>
      <c r="N6043" s="27" t="s">
        <v>2173</v>
      </c>
      <c r="O6043" s="30">
        <v>202003466</v>
      </c>
      <c r="P6043" s="22"/>
      <c r="Q6043" s="22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9"/>
    </row>
    <row r="6044" spans="1:29" x14ac:dyDescent="0.25">
      <c r="A6044" s="27">
        <v>2000</v>
      </c>
      <c r="B6044" s="27" t="s">
        <v>2194</v>
      </c>
      <c r="C6044" s="27" t="s">
        <v>676</v>
      </c>
      <c r="D6044" s="27" t="s">
        <v>679</v>
      </c>
      <c r="E6044" s="27" t="s">
        <v>711</v>
      </c>
      <c r="F6044" s="28">
        <v>36750</v>
      </c>
      <c r="G6044" s="29">
        <v>0.53263888888888888</v>
      </c>
      <c r="H6044" s="28">
        <v>36750</v>
      </c>
      <c r="I6044" s="29">
        <v>0.76597222222222217</v>
      </c>
      <c r="J6044" s="27"/>
      <c r="K6044" s="27">
        <v>3.2</v>
      </c>
      <c r="L6044" s="27">
        <v>1.3</v>
      </c>
      <c r="M6044" s="27">
        <v>4.5</v>
      </c>
      <c r="N6044" s="27" t="s">
        <v>2173</v>
      </c>
      <c r="O6044" s="30">
        <v>201403695</v>
      </c>
      <c r="P6044" s="22"/>
      <c r="Q6044" s="22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9"/>
    </row>
    <row r="6045" spans="1:29" x14ac:dyDescent="0.25">
      <c r="A6045" s="27">
        <v>2000</v>
      </c>
      <c r="B6045" s="27" t="s">
        <v>3537</v>
      </c>
      <c r="C6045" s="27" t="s">
        <v>2231</v>
      </c>
      <c r="D6045" s="27" t="s">
        <v>742</v>
      </c>
      <c r="E6045" s="27" t="s">
        <v>3107</v>
      </c>
      <c r="F6045" s="28">
        <v>36750</v>
      </c>
      <c r="G6045" s="29">
        <v>0.61111111111111105</v>
      </c>
      <c r="H6045" s="28">
        <v>36750</v>
      </c>
      <c r="I6045" s="29">
        <v>0.70138888888888884</v>
      </c>
      <c r="J6045" s="27"/>
      <c r="K6045" s="27">
        <v>0</v>
      </c>
      <c r="L6045" s="27">
        <v>0.1</v>
      </c>
      <c r="M6045" s="27">
        <v>0.1</v>
      </c>
      <c r="N6045" s="27" t="s">
        <v>2211</v>
      </c>
      <c r="O6045" s="30">
        <v>201403686</v>
      </c>
      <c r="P6045" s="22"/>
      <c r="Q6045" s="22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9"/>
    </row>
    <row r="6046" spans="1:29" x14ac:dyDescent="0.25">
      <c r="A6046" s="27">
        <v>2000</v>
      </c>
      <c r="B6046" s="27" t="s">
        <v>3401</v>
      </c>
      <c r="C6046" s="27" t="s">
        <v>2231</v>
      </c>
      <c r="D6046" s="27" t="s">
        <v>2846</v>
      </c>
      <c r="E6046" s="27" t="s">
        <v>3150</v>
      </c>
      <c r="F6046" s="28">
        <v>36750</v>
      </c>
      <c r="G6046" s="29">
        <v>0.69305555555555554</v>
      </c>
      <c r="H6046" s="28">
        <v>36750</v>
      </c>
      <c r="I6046" s="29">
        <v>0.74305555555555547</v>
      </c>
      <c r="J6046" s="27"/>
      <c r="K6046" s="27">
        <v>0.02</v>
      </c>
      <c r="L6046" s="27">
        <v>0</v>
      </c>
      <c r="M6046" s="27">
        <v>0.02</v>
      </c>
      <c r="N6046" s="27" t="s">
        <v>2173</v>
      </c>
      <c r="O6046" s="30">
        <v>201407776</v>
      </c>
      <c r="P6046" s="22"/>
      <c r="Q6046" s="22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9"/>
    </row>
    <row r="6047" spans="1:29" x14ac:dyDescent="0.25">
      <c r="A6047" s="27">
        <v>2000</v>
      </c>
      <c r="B6047" s="27" t="s">
        <v>3536</v>
      </c>
      <c r="C6047" s="27" t="s">
        <v>2231</v>
      </c>
      <c r="D6047" s="27" t="s">
        <v>2861</v>
      </c>
      <c r="E6047" s="27" t="s">
        <v>2864</v>
      </c>
      <c r="F6047" s="28">
        <v>36750</v>
      </c>
      <c r="G6047" s="29">
        <v>0.80555555555555547</v>
      </c>
      <c r="H6047" s="28">
        <v>36750</v>
      </c>
      <c r="I6047" s="29">
        <v>0.87152777777777779</v>
      </c>
      <c r="J6047" s="27"/>
      <c r="K6047" s="27">
        <v>0.12</v>
      </c>
      <c r="L6047" s="27">
        <v>0</v>
      </c>
      <c r="M6047" s="27">
        <v>0.12</v>
      </c>
      <c r="N6047" s="27" t="s">
        <v>2211</v>
      </c>
      <c r="O6047" s="30">
        <v>201005231</v>
      </c>
      <c r="P6047" s="22"/>
      <c r="Q6047" s="22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9"/>
    </row>
    <row r="6048" spans="1:29" x14ac:dyDescent="0.25">
      <c r="A6048" s="27">
        <v>2000</v>
      </c>
      <c r="B6048" s="27" t="s">
        <v>3400</v>
      </c>
      <c r="C6048" s="27" t="s">
        <v>2231</v>
      </c>
      <c r="D6048" s="27" t="s">
        <v>2885</v>
      </c>
      <c r="E6048" s="27" t="s">
        <v>3040</v>
      </c>
      <c r="F6048" s="28">
        <v>36750</v>
      </c>
      <c r="G6048" s="29">
        <v>0.96527777777777779</v>
      </c>
      <c r="H6048" s="28">
        <v>36751</v>
      </c>
      <c r="I6048" s="29">
        <v>9.375E-2</v>
      </c>
      <c r="J6048" s="27"/>
      <c r="K6048" s="27">
        <v>0.15</v>
      </c>
      <c r="L6048" s="27">
        <v>0.1</v>
      </c>
      <c r="M6048" s="27">
        <v>0.25</v>
      </c>
      <c r="N6048" s="27" t="s">
        <v>2173</v>
      </c>
      <c r="O6048" s="30">
        <v>201700493</v>
      </c>
      <c r="P6048" s="22"/>
      <c r="Q6048" s="22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9"/>
    </row>
    <row r="6049" spans="1:29" x14ac:dyDescent="0.25">
      <c r="A6049" s="27">
        <v>2000</v>
      </c>
      <c r="B6049" s="27" t="s">
        <v>2193</v>
      </c>
      <c r="C6049" s="27" t="s">
        <v>676</v>
      </c>
      <c r="D6049" s="27" t="s">
        <v>699</v>
      </c>
      <c r="E6049" s="27" t="s">
        <v>763</v>
      </c>
      <c r="F6049" s="28">
        <v>36751</v>
      </c>
      <c r="G6049" s="29">
        <v>0.35416666666666669</v>
      </c>
      <c r="H6049" s="28">
        <v>36751</v>
      </c>
      <c r="I6049" s="29">
        <v>0.40902777777777777</v>
      </c>
      <c r="J6049" s="27"/>
      <c r="K6049" s="27">
        <v>0.03</v>
      </c>
      <c r="L6049" s="27">
        <v>0</v>
      </c>
      <c r="M6049" s="27">
        <v>0.03</v>
      </c>
      <c r="N6049" s="27" t="s">
        <v>2173</v>
      </c>
      <c r="O6049" s="30">
        <v>201806278</v>
      </c>
      <c r="P6049" s="22"/>
      <c r="Q6049" s="22"/>
      <c r="R6049" s="16"/>
      <c r="S6049" s="16"/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9"/>
    </row>
    <row r="6050" spans="1:29" x14ac:dyDescent="0.25">
      <c r="A6050" s="27">
        <v>2000</v>
      </c>
      <c r="B6050" s="27" t="s">
        <v>3535</v>
      </c>
      <c r="C6050" s="27" t="s">
        <v>2231</v>
      </c>
      <c r="D6050" s="27" t="s">
        <v>2885</v>
      </c>
      <c r="E6050" s="27" t="s">
        <v>3023</v>
      </c>
      <c r="F6050" s="28">
        <v>36751</v>
      </c>
      <c r="G6050" s="29">
        <v>0.3888888888888889</v>
      </c>
      <c r="H6050" s="28">
        <v>36751</v>
      </c>
      <c r="I6050" s="29">
        <v>0.4513888888888889</v>
      </c>
      <c r="J6050" s="27"/>
      <c r="K6050" s="27">
        <v>3.0000000000000001E-3</v>
      </c>
      <c r="L6050" s="27">
        <v>0</v>
      </c>
      <c r="M6050" s="27">
        <v>3.0000000000000001E-3</v>
      </c>
      <c r="N6050" s="27" t="s">
        <v>2211</v>
      </c>
      <c r="O6050" s="30">
        <v>201607944</v>
      </c>
      <c r="P6050" s="22"/>
      <c r="Q6050" s="22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9"/>
    </row>
    <row r="6051" spans="1:29" x14ac:dyDescent="0.25">
      <c r="A6051" s="27">
        <v>2000</v>
      </c>
      <c r="B6051" s="27" t="s">
        <v>3534</v>
      </c>
      <c r="C6051" s="27" t="s">
        <v>2231</v>
      </c>
      <c r="D6051" s="27" t="s">
        <v>2885</v>
      </c>
      <c r="E6051" s="27" t="s">
        <v>2885</v>
      </c>
      <c r="F6051" s="28">
        <v>36751</v>
      </c>
      <c r="G6051" s="29">
        <v>0.47638888888888892</v>
      </c>
      <c r="H6051" s="28">
        <v>36751</v>
      </c>
      <c r="I6051" s="29">
        <v>0.66666666666666663</v>
      </c>
      <c r="J6051" s="27"/>
      <c r="K6051" s="27">
        <v>0</v>
      </c>
      <c r="L6051" s="27">
        <v>1.5</v>
      </c>
      <c r="M6051" s="27">
        <v>1.5</v>
      </c>
      <c r="N6051" s="27" t="s">
        <v>2211</v>
      </c>
      <c r="O6051" s="30">
        <v>201907737</v>
      </c>
      <c r="P6051" s="22"/>
      <c r="Q6051" s="22"/>
      <c r="R6051" s="16"/>
      <c r="S6051" s="16"/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9"/>
    </row>
    <row r="6052" spans="1:29" x14ac:dyDescent="0.25">
      <c r="A6052" s="27">
        <v>2000</v>
      </c>
      <c r="B6052" s="27" t="s">
        <v>2192</v>
      </c>
      <c r="C6052" s="27" t="s">
        <v>676</v>
      </c>
      <c r="D6052" s="27" t="s">
        <v>691</v>
      </c>
      <c r="E6052" s="27" t="s">
        <v>775</v>
      </c>
      <c r="F6052" s="28">
        <v>36751</v>
      </c>
      <c r="G6052" s="29">
        <v>0.6645833333333333</v>
      </c>
      <c r="H6052" s="28">
        <v>36751</v>
      </c>
      <c r="I6052" s="29">
        <v>0.72916666666666663</v>
      </c>
      <c r="J6052" s="27"/>
      <c r="K6052" s="27">
        <v>0.1</v>
      </c>
      <c r="L6052" s="27">
        <v>0</v>
      </c>
      <c r="M6052" s="27">
        <v>0.1</v>
      </c>
      <c r="N6052" s="27" t="s">
        <v>2173</v>
      </c>
      <c r="O6052" s="30">
        <v>201806345</v>
      </c>
      <c r="P6052" s="22"/>
      <c r="Q6052" s="22"/>
      <c r="R6052" s="16"/>
      <c r="S6052" s="16"/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9"/>
    </row>
    <row r="6053" spans="1:29" x14ac:dyDescent="0.25">
      <c r="A6053" s="27">
        <v>2000</v>
      </c>
      <c r="B6053" s="27" t="s">
        <v>3399</v>
      </c>
      <c r="C6053" s="27" t="s">
        <v>2231</v>
      </c>
      <c r="D6053" s="27" t="s">
        <v>2855</v>
      </c>
      <c r="E6053" s="27" t="s">
        <v>2855</v>
      </c>
      <c r="F6053" s="28">
        <v>36751</v>
      </c>
      <c r="G6053" s="29">
        <v>0.75277777777777777</v>
      </c>
      <c r="H6053" s="28">
        <v>36751</v>
      </c>
      <c r="I6053" s="29">
        <v>0.86111111111111116</v>
      </c>
      <c r="J6053" s="27"/>
      <c r="K6053" s="27">
        <v>0.7</v>
      </c>
      <c r="L6053" s="27">
        <v>0</v>
      </c>
      <c r="M6053" s="27">
        <v>0.7</v>
      </c>
      <c r="N6053" s="27" t="s">
        <v>2173</v>
      </c>
      <c r="O6053" s="30">
        <v>202000138</v>
      </c>
      <c r="P6053" s="22"/>
      <c r="Q6053" s="22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6"/>
      <c r="AB6053" s="16"/>
      <c r="AC6053" s="19"/>
    </row>
    <row r="6054" spans="1:29" x14ac:dyDescent="0.25">
      <c r="A6054" s="27">
        <v>2000</v>
      </c>
      <c r="B6054" s="27" t="s">
        <v>3305</v>
      </c>
      <c r="C6054" s="27" t="s">
        <v>2231</v>
      </c>
      <c r="D6054" s="27" t="s">
        <v>3037</v>
      </c>
      <c r="E6054" s="27" t="s">
        <v>3185</v>
      </c>
      <c r="F6054" s="28">
        <v>36752</v>
      </c>
      <c r="G6054" s="29">
        <v>0.60277777777777775</v>
      </c>
      <c r="H6054" s="28">
        <v>36752</v>
      </c>
      <c r="I6054" s="29">
        <v>0.80902777777777779</v>
      </c>
      <c r="J6054" s="27"/>
      <c r="K6054" s="27">
        <v>6.5</v>
      </c>
      <c r="L6054" s="27">
        <v>0.5</v>
      </c>
      <c r="M6054" s="27">
        <v>7</v>
      </c>
      <c r="N6054" s="27" t="s">
        <v>2163</v>
      </c>
      <c r="O6054" s="30">
        <v>201800700</v>
      </c>
      <c r="P6054" s="22"/>
      <c r="Q6054" s="22"/>
      <c r="R6054" s="16"/>
      <c r="S6054" s="16"/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9"/>
    </row>
    <row r="6055" spans="1:29" x14ac:dyDescent="0.25">
      <c r="A6055" s="27">
        <v>2000</v>
      </c>
      <c r="B6055" s="27" t="s">
        <v>3396</v>
      </c>
      <c r="C6055" s="27" t="s">
        <v>2231</v>
      </c>
      <c r="D6055" s="27" t="s">
        <v>2790</v>
      </c>
      <c r="E6055" s="27" t="s">
        <v>3166</v>
      </c>
      <c r="F6055" s="28">
        <v>36753</v>
      </c>
      <c r="G6055" s="29">
        <v>8.3333333333333329E-2</v>
      </c>
      <c r="H6055" s="28">
        <v>36753</v>
      </c>
      <c r="I6055" s="29">
        <v>0.1111111111111111</v>
      </c>
      <c r="J6055" s="27"/>
      <c r="K6055" s="27">
        <v>0</v>
      </c>
      <c r="L6055" s="27">
        <v>1.0699999999999999E-2</v>
      </c>
      <c r="M6055" s="27">
        <v>1.0699999999999999E-2</v>
      </c>
      <c r="N6055" s="27" t="s">
        <v>2173</v>
      </c>
      <c r="O6055" s="30">
        <v>202004159</v>
      </c>
      <c r="P6055" s="22"/>
      <c r="Q6055" s="22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9"/>
    </row>
    <row r="6056" spans="1:29" x14ac:dyDescent="0.25">
      <c r="A6056" s="27">
        <v>2000</v>
      </c>
      <c r="B6056" s="27" t="s">
        <v>2168</v>
      </c>
      <c r="C6056" s="27" t="s">
        <v>676</v>
      </c>
      <c r="D6056" s="27" t="s">
        <v>699</v>
      </c>
      <c r="E6056" s="27" t="s">
        <v>714</v>
      </c>
      <c r="F6056" s="28">
        <v>36753</v>
      </c>
      <c r="G6056" s="29">
        <v>0.5541666666666667</v>
      </c>
      <c r="H6056" s="28">
        <v>36753</v>
      </c>
      <c r="I6056" s="29">
        <v>0.61805555555555558</v>
      </c>
      <c r="J6056" s="27"/>
      <c r="K6056" s="27">
        <v>0.5</v>
      </c>
      <c r="L6056" s="27">
        <v>0</v>
      </c>
      <c r="M6056" s="27">
        <v>0.5</v>
      </c>
      <c r="N6056" s="27" t="s">
        <v>2163</v>
      </c>
      <c r="O6056" s="30">
        <v>202005321</v>
      </c>
      <c r="P6056" s="22"/>
      <c r="Q6056" s="22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9"/>
    </row>
    <row r="6057" spans="1:29" x14ac:dyDescent="0.25">
      <c r="A6057" s="27">
        <v>2000</v>
      </c>
      <c r="B6057" s="27" t="s">
        <v>3533</v>
      </c>
      <c r="C6057" s="27" t="s">
        <v>2231</v>
      </c>
      <c r="D6057" s="27" t="s">
        <v>2885</v>
      </c>
      <c r="E6057" s="27" t="s">
        <v>2885</v>
      </c>
      <c r="F6057" s="28">
        <v>36753</v>
      </c>
      <c r="G6057" s="29">
        <v>0.60763888888888895</v>
      </c>
      <c r="H6057" s="28">
        <v>36753</v>
      </c>
      <c r="I6057" s="29">
        <v>0.98611111111111116</v>
      </c>
      <c r="J6057" s="27"/>
      <c r="K6057" s="27">
        <v>4.0999999999999996</v>
      </c>
      <c r="L6057" s="27">
        <v>3.9</v>
      </c>
      <c r="M6057" s="27">
        <v>8</v>
      </c>
      <c r="N6057" s="27" t="s">
        <v>2211</v>
      </c>
      <c r="O6057" s="30">
        <v>201906792</v>
      </c>
      <c r="P6057" s="22"/>
      <c r="Q6057" s="22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9"/>
    </row>
    <row r="6058" spans="1:29" x14ac:dyDescent="0.25">
      <c r="A6058" s="27">
        <v>2000</v>
      </c>
      <c r="B6058" s="27" t="s">
        <v>3397</v>
      </c>
      <c r="C6058" s="27" t="s">
        <v>2231</v>
      </c>
      <c r="D6058" s="27" t="s">
        <v>2846</v>
      </c>
      <c r="E6058" s="27" t="s">
        <v>3083</v>
      </c>
      <c r="F6058" s="28">
        <v>36753</v>
      </c>
      <c r="G6058" s="29">
        <v>0.66875000000000007</v>
      </c>
      <c r="H6058" s="28">
        <v>36753</v>
      </c>
      <c r="I6058" s="29">
        <v>0.97916666666666663</v>
      </c>
      <c r="J6058" s="27"/>
      <c r="K6058" s="27">
        <v>13</v>
      </c>
      <c r="L6058" s="27">
        <v>0</v>
      </c>
      <c r="M6058" s="27">
        <v>13</v>
      </c>
      <c r="N6058" s="27" t="s">
        <v>2173</v>
      </c>
      <c r="O6058" s="30">
        <v>201905634</v>
      </c>
      <c r="P6058" s="22"/>
      <c r="Q6058" s="22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9"/>
    </row>
    <row r="6059" spans="1:29" x14ac:dyDescent="0.25">
      <c r="A6059" s="27">
        <v>2000</v>
      </c>
      <c r="B6059" s="27" t="s">
        <v>3398</v>
      </c>
      <c r="C6059" s="27" t="s">
        <v>2231</v>
      </c>
      <c r="D6059" s="27" t="s">
        <v>2885</v>
      </c>
      <c r="E6059" s="27" t="s">
        <v>2914</v>
      </c>
      <c r="F6059" s="28">
        <v>36753</v>
      </c>
      <c r="G6059" s="29">
        <v>0.71527777777777779</v>
      </c>
      <c r="H6059" s="28">
        <v>36753</v>
      </c>
      <c r="I6059" s="29">
        <v>0.84027777777777779</v>
      </c>
      <c r="J6059" s="27"/>
      <c r="K6059" s="27">
        <v>0.25</v>
      </c>
      <c r="L6059" s="27">
        <v>0</v>
      </c>
      <c r="M6059" s="27">
        <v>0.25</v>
      </c>
      <c r="N6059" s="27" t="s">
        <v>2173</v>
      </c>
      <c r="O6059" s="30">
        <v>202006767</v>
      </c>
      <c r="P6059" s="22"/>
      <c r="Q6059" s="22"/>
      <c r="R6059" s="16"/>
      <c r="S6059" s="16"/>
      <c r="T6059" s="16"/>
      <c r="U6059" s="16"/>
      <c r="V6059" s="16"/>
      <c r="W6059" s="16"/>
      <c r="X6059" s="16"/>
      <c r="Y6059" s="16"/>
      <c r="Z6059" s="16"/>
      <c r="AA6059" s="16"/>
      <c r="AB6059" s="16"/>
      <c r="AC6059" s="19"/>
    </row>
    <row r="6060" spans="1:29" x14ac:dyDescent="0.25">
      <c r="A6060" s="27">
        <v>2000</v>
      </c>
      <c r="B6060" s="27" t="s">
        <v>3532</v>
      </c>
      <c r="C6060" s="27" t="s">
        <v>2231</v>
      </c>
      <c r="D6060" s="27" t="s">
        <v>2805</v>
      </c>
      <c r="E6060" s="27" t="s">
        <v>2805</v>
      </c>
      <c r="F6060" s="28">
        <v>36753</v>
      </c>
      <c r="G6060" s="29">
        <v>0.71875</v>
      </c>
      <c r="H6060" s="28">
        <v>36753</v>
      </c>
      <c r="I6060" s="29">
        <v>0.78125</v>
      </c>
      <c r="J6060" s="27"/>
      <c r="K6060" s="27">
        <v>0.12</v>
      </c>
      <c r="L6060" s="27">
        <v>0</v>
      </c>
      <c r="M6060" s="27">
        <v>0.12</v>
      </c>
      <c r="N6060" s="27" t="s">
        <v>2211</v>
      </c>
      <c r="O6060" s="30">
        <v>202005485</v>
      </c>
      <c r="P6060" s="22"/>
      <c r="Q6060" s="22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9"/>
    </row>
    <row r="6061" spans="1:29" x14ac:dyDescent="0.25">
      <c r="A6061" s="27">
        <v>2000</v>
      </c>
      <c r="B6061" s="27" t="s">
        <v>3531</v>
      </c>
      <c r="C6061" s="27" t="s">
        <v>2231</v>
      </c>
      <c r="D6061" s="27" t="s">
        <v>2861</v>
      </c>
      <c r="E6061" s="27" t="s">
        <v>2864</v>
      </c>
      <c r="F6061" s="28">
        <v>36754</v>
      </c>
      <c r="G6061" s="29">
        <v>0.12083333333333333</v>
      </c>
      <c r="H6061" s="28">
        <v>36754</v>
      </c>
      <c r="I6061" s="29">
        <v>0.21527777777777779</v>
      </c>
      <c r="J6061" s="27"/>
      <c r="K6061" s="27">
        <v>2E-3</v>
      </c>
      <c r="L6061" s="27">
        <v>0.06</v>
      </c>
      <c r="M6061" s="27">
        <v>6.2E-2</v>
      </c>
      <c r="N6061" s="27" t="s">
        <v>2211</v>
      </c>
      <c r="O6061" s="30">
        <v>201605389</v>
      </c>
      <c r="P6061" s="22"/>
      <c r="Q6061" s="22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9"/>
    </row>
    <row r="6062" spans="1:29" x14ac:dyDescent="0.25">
      <c r="A6062" s="27">
        <v>2000</v>
      </c>
      <c r="B6062" s="27" t="s">
        <v>3395</v>
      </c>
      <c r="C6062" s="27" t="s">
        <v>2231</v>
      </c>
      <c r="D6062" s="27" t="s">
        <v>2885</v>
      </c>
      <c r="E6062" s="27" t="s">
        <v>2955</v>
      </c>
      <c r="F6062" s="28">
        <v>36754</v>
      </c>
      <c r="G6062" s="29">
        <v>0.24305555555555555</v>
      </c>
      <c r="H6062" s="28">
        <v>36754</v>
      </c>
      <c r="I6062" s="29">
        <v>0.36458333333333331</v>
      </c>
      <c r="J6062" s="27"/>
      <c r="K6062" s="27">
        <v>0.06</v>
      </c>
      <c r="L6062" s="27">
        <v>0</v>
      </c>
      <c r="M6062" s="27">
        <v>0.06</v>
      </c>
      <c r="N6062" s="27" t="s">
        <v>2173</v>
      </c>
      <c r="O6062" s="30">
        <v>202007398</v>
      </c>
      <c r="P6062" s="22"/>
      <c r="Q6062" s="22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9"/>
    </row>
    <row r="6063" spans="1:29" x14ac:dyDescent="0.25">
      <c r="A6063" s="27">
        <v>2000</v>
      </c>
      <c r="B6063" s="27" t="s">
        <v>2189</v>
      </c>
      <c r="C6063" s="27" t="s">
        <v>676</v>
      </c>
      <c r="D6063" s="27" t="s">
        <v>693</v>
      </c>
      <c r="E6063" s="27" t="s">
        <v>713</v>
      </c>
      <c r="F6063" s="28">
        <v>36754</v>
      </c>
      <c r="G6063" s="29">
        <v>0.55347222222222225</v>
      </c>
      <c r="H6063" s="28">
        <v>36755</v>
      </c>
      <c r="I6063" s="29">
        <v>9.0277777777777776E-2</v>
      </c>
      <c r="J6063" s="27"/>
      <c r="K6063" s="27">
        <v>20</v>
      </c>
      <c r="L6063" s="27">
        <v>90</v>
      </c>
      <c r="M6063" s="27">
        <v>110</v>
      </c>
      <c r="N6063" s="27" t="s">
        <v>2173</v>
      </c>
      <c r="O6063" s="30">
        <v>202000162</v>
      </c>
      <c r="P6063" s="22"/>
      <c r="Q6063" s="22"/>
      <c r="R6063" s="16"/>
      <c r="S6063" s="16"/>
      <c r="T6063" s="16"/>
      <c r="U6063" s="16"/>
      <c r="V6063" s="16"/>
      <c r="W6063" s="16"/>
      <c r="X6063" s="16"/>
      <c r="Y6063" s="16"/>
      <c r="Z6063" s="16"/>
      <c r="AA6063" s="16"/>
      <c r="AB6063" s="16"/>
      <c r="AC6063" s="19"/>
    </row>
    <row r="6064" spans="1:29" x14ac:dyDescent="0.25">
      <c r="A6064" s="27">
        <v>2000</v>
      </c>
      <c r="B6064" s="27" t="s">
        <v>3795</v>
      </c>
      <c r="C6064" s="27" t="s">
        <v>3569</v>
      </c>
      <c r="D6064" s="27" t="s">
        <v>3646</v>
      </c>
      <c r="E6064" s="27" t="s">
        <v>3796</v>
      </c>
      <c r="F6064" s="28">
        <v>36754</v>
      </c>
      <c r="G6064" s="29">
        <v>0.63194444444444442</v>
      </c>
      <c r="H6064" s="28">
        <v>36754</v>
      </c>
      <c r="I6064" s="29">
        <v>2.0833333333333332E-2</v>
      </c>
      <c r="J6064" s="27"/>
      <c r="K6064" s="27">
        <v>10</v>
      </c>
      <c r="L6064" s="27">
        <v>38</v>
      </c>
      <c r="M6064" s="27">
        <v>48</v>
      </c>
      <c r="N6064" s="27" t="s">
        <v>2173</v>
      </c>
      <c r="O6064" s="30">
        <v>201706583</v>
      </c>
      <c r="P6064" s="22"/>
      <c r="Q6064" s="22"/>
      <c r="R6064" s="16"/>
      <c r="S6064" s="16"/>
      <c r="T6064" s="16"/>
      <c r="U6064" s="16"/>
      <c r="V6064" s="16"/>
      <c r="W6064" s="16"/>
      <c r="X6064" s="16"/>
      <c r="Y6064" s="16"/>
      <c r="Z6064" s="16"/>
      <c r="AA6064" s="16"/>
      <c r="AB6064" s="16"/>
      <c r="AC6064" s="19"/>
    </row>
    <row r="6065" spans="1:29" x14ac:dyDescent="0.25">
      <c r="A6065" s="27">
        <v>2000</v>
      </c>
      <c r="B6065" s="27" t="s">
        <v>3394</v>
      </c>
      <c r="C6065" s="27" t="s">
        <v>2231</v>
      </c>
      <c r="D6065" s="27" t="s">
        <v>2885</v>
      </c>
      <c r="E6065" s="27" t="s">
        <v>3040</v>
      </c>
      <c r="F6065" s="28">
        <v>36754</v>
      </c>
      <c r="G6065" s="29">
        <v>0.94305555555555554</v>
      </c>
      <c r="H6065" s="28">
        <v>36755</v>
      </c>
      <c r="I6065" s="29">
        <v>6.5972222222222224E-2</v>
      </c>
      <c r="J6065" s="27"/>
      <c r="K6065" s="27">
        <v>0.04</v>
      </c>
      <c r="L6065" s="27">
        <v>0.04</v>
      </c>
      <c r="M6065" s="27">
        <v>0.08</v>
      </c>
      <c r="N6065" s="27" t="s">
        <v>2173</v>
      </c>
      <c r="O6065" s="30">
        <v>201904499</v>
      </c>
      <c r="P6065" s="22"/>
      <c r="Q6065" s="22"/>
      <c r="R6065" s="16"/>
      <c r="S6065" s="16"/>
      <c r="T6065" s="16"/>
      <c r="U6065" s="16"/>
      <c r="V6065" s="16"/>
      <c r="W6065" s="16"/>
      <c r="X6065" s="16"/>
      <c r="Y6065" s="16"/>
      <c r="Z6065" s="16"/>
      <c r="AA6065" s="16"/>
      <c r="AB6065" s="16"/>
      <c r="AC6065" s="19"/>
    </row>
    <row r="6066" spans="1:29" x14ac:dyDescent="0.25">
      <c r="A6066" s="27">
        <v>2000</v>
      </c>
      <c r="B6066" s="27" t="s">
        <v>5806</v>
      </c>
      <c r="C6066" s="27" t="s">
        <v>674</v>
      </c>
      <c r="D6066" s="27" t="s">
        <v>675</v>
      </c>
      <c r="E6066" s="27" t="s">
        <v>774</v>
      </c>
      <c r="F6066" s="28">
        <v>36755</v>
      </c>
      <c r="G6066" s="29">
        <v>3.472222222222222E-3</v>
      </c>
      <c r="H6066" s="28">
        <v>36755</v>
      </c>
      <c r="I6066" s="29">
        <v>0.56874999999999998</v>
      </c>
      <c r="J6066" s="27"/>
      <c r="K6066" s="27">
        <v>6</v>
      </c>
      <c r="L6066" s="27">
        <v>0</v>
      </c>
      <c r="M6066" s="27">
        <v>6</v>
      </c>
      <c r="N6066" s="27" t="s">
        <v>2211</v>
      </c>
      <c r="O6066" s="30">
        <v>202007028</v>
      </c>
      <c r="P6066" s="22"/>
      <c r="Q6066" s="22"/>
      <c r="R6066" s="16"/>
      <c r="S6066" s="16"/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9"/>
    </row>
    <row r="6067" spans="1:29" x14ac:dyDescent="0.25">
      <c r="A6067" s="27">
        <v>2000</v>
      </c>
      <c r="B6067" s="27" t="s">
        <v>2221</v>
      </c>
      <c r="C6067" s="27" t="s">
        <v>676</v>
      </c>
      <c r="D6067" s="27" t="s">
        <v>699</v>
      </c>
      <c r="E6067" s="27" t="s">
        <v>776</v>
      </c>
      <c r="F6067" s="28">
        <v>36755</v>
      </c>
      <c r="G6067" s="29">
        <v>0.58124999999999993</v>
      </c>
      <c r="H6067" s="28">
        <v>36756</v>
      </c>
      <c r="I6067" s="29">
        <v>0.25</v>
      </c>
      <c r="J6067" s="27"/>
      <c r="K6067" s="27">
        <v>337.5</v>
      </c>
      <c r="L6067" s="27">
        <v>118.5</v>
      </c>
      <c r="M6067" s="27">
        <v>456</v>
      </c>
      <c r="N6067" s="27" t="s">
        <v>2211</v>
      </c>
      <c r="O6067" s="30">
        <v>201904881</v>
      </c>
      <c r="P6067" s="22"/>
      <c r="Q6067" s="22"/>
      <c r="R6067" s="16"/>
      <c r="S6067" s="16"/>
      <c r="T6067" s="16"/>
      <c r="U6067" s="16"/>
      <c r="V6067" s="16"/>
      <c r="W6067" s="16"/>
      <c r="X6067" s="16"/>
      <c r="Y6067" s="16"/>
      <c r="Z6067" s="16"/>
      <c r="AA6067" s="16"/>
      <c r="AB6067" s="16"/>
      <c r="AC6067" s="19"/>
    </row>
    <row r="6068" spans="1:29" x14ac:dyDescent="0.25">
      <c r="A6068" s="27">
        <v>2000</v>
      </c>
      <c r="B6068" s="27" t="s">
        <v>3393</v>
      </c>
      <c r="C6068" s="27" t="s">
        <v>2231</v>
      </c>
      <c r="D6068" s="27" t="s">
        <v>2805</v>
      </c>
      <c r="E6068" s="27" t="s">
        <v>2805</v>
      </c>
      <c r="F6068" s="28">
        <v>36756</v>
      </c>
      <c r="G6068" s="29">
        <v>0.98611111111111116</v>
      </c>
      <c r="H6068" s="28">
        <v>36757</v>
      </c>
      <c r="I6068" s="29">
        <v>0.19791666666666666</v>
      </c>
      <c r="J6068" s="27"/>
      <c r="K6068" s="27">
        <v>0.4</v>
      </c>
      <c r="L6068" s="27">
        <v>0</v>
      </c>
      <c r="M6068" s="27">
        <v>0.4</v>
      </c>
      <c r="N6068" s="27" t="s">
        <v>2173</v>
      </c>
      <c r="O6068" s="30">
        <v>201710579</v>
      </c>
      <c r="P6068" s="22"/>
      <c r="Q6068" s="22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9"/>
    </row>
    <row r="6069" spans="1:29" x14ac:dyDescent="0.25">
      <c r="A6069" s="27">
        <v>2000</v>
      </c>
      <c r="B6069" s="27" t="s">
        <v>3530</v>
      </c>
      <c r="C6069" s="27" t="s">
        <v>2231</v>
      </c>
      <c r="D6069" s="27" t="s">
        <v>2885</v>
      </c>
      <c r="E6069" s="27" t="s">
        <v>2885</v>
      </c>
      <c r="F6069" s="28">
        <v>36757</v>
      </c>
      <c r="G6069" s="29">
        <v>0.58124999999999993</v>
      </c>
      <c r="H6069" s="28">
        <v>36758</v>
      </c>
      <c r="I6069" s="29">
        <v>0.99652777777777779</v>
      </c>
      <c r="J6069" s="27"/>
      <c r="K6069" s="27">
        <v>4.5</v>
      </c>
      <c r="L6069" s="27">
        <v>389.5</v>
      </c>
      <c r="M6069" s="27">
        <v>394</v>
      </c>
      <c r="N6069" s="27" t="s">
        <v>2211</v>
      </c>
      <c r="O6069" s="30">
        <v>201704961</v>
      </c>
      <c r="P6069" s="22"/>
      <c r="Q6069" s="22"/>
      <c r="R6069" s="16"/>
      <c r="S6069" s="16"/>
      <c r="T6069" s="16"/>
      <c r="U6069" s="16"/>
      <c r="V6069" s="16"/>
      <c r="W6069" s="16"/>
      <c r="X6069" s="16"/>
      <c r="Y6069" s="16"/>
      <c r="Z6069" s="16"/>
      <c r="AA6069" s="16"/>
      <c r="AB6069" s="16"/>
      <c r="AC6069" s="19"/>
    </row>
    <row r="6070" spans="1:29" x14ac:dyDescent="0.25">
      <c r="A6070" s="27">
        <v>2000</v>
      </c>
      <c r="B6070" s="27" t="s">
        <v>3388</v>
      </c>
      <c r="C6070" s="27" t="s">
        <v>2231</v>
      </c>
      <c r="D6070" s="27" t="s">
        <v>2799</v>
      </c>
      <c r="E6070" s="27" t="s">
        <v>2840</v>
      </c>
      <c r="F6070" s="28">
        <v>36757</v>
      </c>
      <c r="G6070" s="29">
        <v>0.58194444444444449</v>
      </c>
      <c r="H6070" s="28">
        <v>36757</v>
      </c>
      <c r="I6070" s="29">
        <v>0.90277777777777779</v>
      </c>
      <c r="J6070" s="27"/>
      <c r="K6070" s="27">
        <v>162</v>
      </c>
      <c r="L6070" s="27">
        <v>108</v>
      </c>
      <c r="M6070" s="27">
        <v>270</v>
      </c>
      <c r="N6070" s="27" t="s">
        <v>2173</v>
      </c>
      <c r="O6070" s="30">
        <v>201806629</v>
      </c>
      <c r="P6070" s="22"/>
      <c r="Q6070" s="22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9"/>
    </row>
    <row r="6071" spans="1:29" x14ac:dyDescent="0.25">
      <c r="A6071" s="27">
        <v>2000</v>
      </c>
      <c r="B6071" s="27" t="s">
        <v>2188</v>
      </c>
      <c r="C6071" s="27" t="s">
        <v>676</v>
      </c>
      <c r="D6071" s="27" t="s">
        <v>693</v>
      </c>
      <c r="E6071" s="27" t="s">
        <v>694</v>
      </c>
      <c r="F6071" s="28">
        <v>36757</v>
      </c>
      <c r="G6071" s="29">
        <v>0.62152777777777779</v>
      </c>
      <c r="H6071" s="28">
        <v>36757</v>
      </c>
      <c r="I6071" s="29">
        <v>0.80208333333333337</v>
      </c>
      <c r="J6071" s="27"/>
      <c r="K6071" s="27">
        <v>1</v>
      </c>
      <c r="L6071" s="27">
        <v>1</v>
      </c>
      <c r="M6071" s="27">
        <v>2</v>
      </c>
      <c r="N6071" s="27" t="s">
        <v>2173</v>
      </c>
      <c r="O6071" s="30">
        <v>201900177</v>
      </c>
      <c r="P6071" s="22"/>
      <c r="Q6071" s="22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9"/>
    </row>
    <row r="6072" spans="1:29" x14ac:dyDescent="0.25">
      <c r="A6072" s="27">
        <v>2000</v>
      </c>
      <c r="B6072" s="27" t="s">
        <v>3389</v>
      </c>
      <c r="C6072" s="27" t="s">
        <v>2231</v>
      </c>
      <c r="D6072" s="27" t="s">
        <v>2796</v>
      </c>
      <c r="E6072" s="27" t="s">
        <v>712</v>
      </c>
      <c r="F6072" s="28">
        <v>36757</v>
      </c>
      <c r="G6072" s="29">
        <v>0.71875</v>
      </c>
      <c r="H6072" s="28">
        <v>36757</v>
      </c>
      <c r="I6072" s="29">
        <v>0.85416666666666663</v>
      </c>
      <c r="J6072" s="27"/>
      <c r="K6072" s="27">
        <v>0.28000000000000003</v>
      </c>
      <c r="L6072" s="27">
        <v>0</v>
      </c>
      <c r="M6072" s="27">
        <v>0.28000000000000003</v>
      </c>
      <c r="N6072" s="27" t="s">
        <v>2173</v>
      </c>
      <c r="O6072" s="30">
        <v>202008418</v>
      </c>
      <c r="P6072" s="22"/>
      <c r="Q6072" s="22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9"/>
    </row>
    <row r="6073" spans="1:29" x14ac:dyDescent="0.25">
      <c r="A6073" s="27">
        <v>2000</v>
      </c>
      <c r="B6073" s="27" t="s">
        <v>3390</v>
      </c>
      <c r="C6073" s="27" t="s">
        <v>2231</v>
      </c>
      <c r="D6073" s="27" t="s">
        <v>2885</v>
      </c>
      <c r="E6073" s="27" t="s">
        <v>3266</v>
      </c>
      <c r="F6073" s="28">
        <v>36757</v>
      </c>
      <c r="G6073" s="29">
        <v>0.73611111111111116</v>
      </c>
      <c r="H6073" s="28">
        <v>36757</v>
      </c>
      <c r="I6073" s="29">
        <v>0.85416666666666663</v>
      </c>
      <c r="J6073" s="27"/>
      <c r="K6073" s="27">
        <v>0</v>
      </c>
      <c r="L6073" s="27">
        <v>0.2</v>
      </c>
      <c r="M6073" s="27">
        <v>0.2</v>
      </c>
      <c r="N6073" s="27" t="s">
        <v>2173</v>
      </c>
      <c r="O6073" s="30">
        <v>201704289</v>
      </c>
      <c r="P6073" s="22"/>
      <c r="Q6073" s="22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9"/>
    </row>
    <row r="6074" spans="1:29" x14ac:dyDescent="0.25">
      <c r="A6074" s="27">
        <v>2000</v>
      </c>
      <c r="B6074" s="27" t="s">
        <v>3391</v>
      </c>
      <c r="C6074" s="27" t="s">
        <v>2231</v>
      </c>
      <c r="D6074" s="27" t="s">
        <v>2792</v>
      </c>
      <c r="E6074" s="27" t="s">
        <v>3392</v>
      </c>
      <c r="F6074" s="28">
        <v>36757</v>
      </c>
      <c r="G6074" s="29">
        <v>0.92013888888888884</v>
      </c>
      <c r="H6074" s="28">
        <v>36757</v>
      </c>
      <c r="I6074" s="29">
        <v>0.97569444444444453</v>
      </c>
      <c r="J6074" s="27"/>
      <c r="K6074" s="27">
        <v>0</v>
      </c>
      <c r="L6074" s="27">
        <v>0.01</v>
      </c>
      <c r="M6074" s="27">
        <v>0.01</v>
      </c>
      <c r="N6074" s="27" t="s">
        <v>2173</v>
      </c>
      <c r="O6074" s="30">
        <v>201606703</v>
      </c>
      <c r="P6074" s="22"/>
      <c r="Q6074" s="22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9"/>
    </row>
    <row r="6075" spans="1:29" x14ac:dyDescent="0.25">
      <c r="A6075" s="27">
        <v>2000</v>
      </c>
      <c r="B6075" s="27" t="s">
        <v>3387</v>
      </c>
      <c r="C6075" s="27" t="s">
        <v>2231</v>
      </c>
      <c r="D6075" s="27" t="s">
        <v>2790</v>
      </c>
      <c r="E6075" s="27" t="s">
        <v>2832</v>
      </c>
      <c r="F6075" s="28">
        <v>36758</v>
      </c>
      <c r="G6075" s="29">
        <v>7.0833333333333331E-2</v>
      </c>
      <c r="H6075" s="28">
        <v>36758</v>
      </c>
      <c r="I6075" s="29">
        <v>0.11458333333333333</v>
      </c>
      <c r="J6075" s="27"/>
      <c r="K6075" s="27">
        <v>0</v>
      </c>
      <c r="L6075" s="27">
        <v>0.01</v>
      </c>
      <c r="M6075" s="27">
        <v>0.01</v>
      </c>
      <c r="N6075" s="27" t="s">
        <v>2173</v>
      </c>
      <c r="O6075" s="30">
        <v>202007602</v>
      </c>
      <c r="P6075" s="22"/>
      <c r="Q6075" s="22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9"/>
    </row>
    <row r="6076" spans="1:29" x14ac:dyDescent="0.25">
      <c r="A6076" s="27">
        <v>2000</v>
      </c>
      <c r="B6076" s="27" t="s">
        <v>3304</v>
      </c>
      <c r="C6076" s="27" t="s">
        <v>2231</v>
      </c>
      <c r="D6076" s="27" t="s">
        <v>2827</v>
      </c>
      <c r="E6076" s="27" t="s">
        <v>2827</v>
      </c>
      <c r="F6076" s="28">
        <v>36758</v>
      </c>
      <c r="G6076" s="29">
        <v>0.49236111111111108</v>
      </c>
      <c r="H6076" s="28">
        <v>36758</v>
      </c>
      <c r="I6076" s="29">
        <v>0.55208333333333337</v>
      </c>
      <c r="J6076" s="27"/>
      <c r="K6076" s="27">
        <v>0.22</v>
      </c>
      <c r="L6076" s="27">
        <v>0</v>
      </c>
      <c r="M6076" s="27">
        <v>0.22</v>
      </c>
      <c r="N6076" s="27" t="s">
        <v>2163</v>
      </c>
      <c r="O6076" s="30">
        <v>201907351</v>
      </c>
      <c r="P6076" s="22"/>
      <c r="Q6076" s="22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9"/>
    </row>
    <row r="6077" spans="1:29" x14ac:dyDescent="0.25">
      <c r="A6077" s="27">
        <v>2000</v>
      </c>
      <c r="B6077" s="27" t="s">
        <v>5804</v>
      </c>
      <c r="C6077" s="27" t="s">
        <v>674</v>
      </c>
      <c r="D6077" s="27" t="s">
        <v>675</v>
      </c>
      <c r="E6077" s="27" t="s">
        <v>5805</v>
      </c>
      <c r="F6077" s="28">
        <v>36758</v>
      </c>
      <c r="G6077" s="29">
        <v>0.58263888888888882</v>
      </c>
      <c r="H6077" s="28">
        <v>36758</v>
      </c>
      <c r="I6077" s="29">
        <v>0.7597222222222223</v>
      </c>
      <c r="J6077" s="27"/>
      <c r="K6077" s="27">
        <v>0</v>
      </c>
      <c r="L6077" s="27">
        <v>3</v>
      </c>
      <c r="M6077" s="27">
        <v>3</v>
      </c>
      <c r="N6077" s="27" t="s">
        <v>2211</v>
      </c>
      <c r="O6077" s="30">
        <v>201805203</v>
      </c>
      <c r="P6077" s="22"/>
      <c r="Q6077" s="22"/>
      <c r="R6077" s="16"/>
      <c r="S6077" s="16"/>
      <c r="T6077" s="16"/>
      <c r="U6077" s="16"/>
      <c r="V6077" s="16"/>
      <c r="W6077" s="16"/>
      <c r="X6077" s="16"/>
      <c r="Y6077" s="16"/>
      <c r="Z6077" s="16"/>
      <c r="AA6077" s="16"/>
      <c r="AB6077" s="16"/>
      <c r="AC6077" s="19"/>
    </row>
    <row r="6078" spans="1:29" x14ac:dyDescent="0.25">
      <c r="A6078" s="27">
        <v>2000</v>
      </c>
      <c r="B6078" s="27" t="s">
        <v>3386</v>
      </c>
      <c r="C6078" s="27" t="s">
        <v>2231</v>
      </c>
      <c r="D6078" s="27" t="s">
        <v>2792</v>
      </c>
      <c r="E6078" s="27" t="s">
        <v>2897</v>
      </c>
      <c r="F6078" s="28">
        <v>36758</v>
      </c>
      <c r="G6078" s="29">
        <v>0.6333333333333333</v>
      </c>
      <c r="H6078" s="28">
        <v>36758</v>
      </c>
      <c r="I6078" s="29">
        <v>0.71180555555555547</v>
      </c>
      <c r="J6078" s="27"/>
      <c r="K6078" s="27">
        <v>0.1</v>
      </c>
      <c r="L6078" s="27">
        <v>0</v>
      </c>
      <c r="M6078" s="27">
        <v>0.1</v>
      </c>
      <c r="N6078" s="27" t="s">
        <v>2173</v>
      </c>
      <c r="O6078" s="30">
        <v>201906031</v>
      </c>
      <c r="P6078" s="22"/>
      <c r="Q6078" s="22"/>
      <c r="R6078" s="16"/>
      <c r="S6078" s="16"/>
      <c r="T6078" s="16"/>
      <c r="U6078" s="16"/>
      <c r="V6078" s="16"/>
      <c r="W6078" s="16"/>
      <c r="X6078" s="16"/>
      <c r="Y6078" s="16"/>
      <c r="Z6078" s="16"/>
      <c r="AA6078" s="16"/>
      <c r="AB6078" s="16"/>
      <c r="AC6078" s="19"/>
    </row>
    <row r="6079" spans="1:29" x14ac:dyDescent="0.25">
      <c r="A6079" s="27">
        <v>2000</v>
      </c>
      <c r="B6079" s="27" t="s">
        <v>5792</v>
      </c>
      <c r="C6079" s="27" t="s">
        <v>674</v>
      </c>
      <c r="D6079" s="27" t="s">
        <v>675</v>
      </c>
      <c r="E6079" s="27" t="s">
        <v>709</v>
      </c>
      <c r="F6079" s="28">
        <v>36758</v>
      </c>
      <c r="G6079" s="29">
        <v>0.75624999999999998</v>
      </c>
      <c r="H6079" s="28">
        <v>36758</v>
      </c>
      <c r="I6079" s="29">
        <v>0.80555555555555547</v>
      </c>
      <c r="J6079" s="27"/>
      <c r="K6079" s="27">
        <v>1</v>
      </c>
      <c r="L6079" s="27">
        <v>7</v>
      </c>
      <c r="M6079" s="27">
        <v>8</v>
      </c>
      <c r="N6079" s="27" t="s">
        <v>2173</v>
      </c>
      <c r="O6079" s="30">
        <v>202006837</v>
      </c>
      <c r="P6079" s="22"/>
      <c r="Q6079" s="22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9"/>
    </row>
    <row r="6080" spans="1:29" x14ac:dyDescent="0.25">
      <c r="A6080" s="27">
        <v>2000</v>
      </c>
      <c r="B6080" s="27" t="s">
        <v>3529</v>
      </c>
      <c r="C6080" s="27" t="s">
        <v>2231</v>
      </c>
      <c r="D6080" s="27" t="s">
        <v>2792</v>
      </c>
      <c r="E6080" s="27" t="s">
        <v>2935</v>
      </c>
      <c r="F6080" s="28">
        <v>36759</v>
      </c>
      <c r="G6080" s="29">
        <v>0.72152777777777777</v>
      </c>
      <c r="H6080" s="28">
        <v>36759</v>
      </c>
      <c r="I6080" s="29">
        <v>0.89722222222222225</v>
      </c>
      <c r="J6080" s="27"/>
      <c r="K6080" s="27">
        <v>0.2</v>
      </c>
      <c r="L6080" s="27">
        <v>0.3</v>
      </c>
      <c r="M6080" s="27">
        <v>0.5</v>
      </c>
      <c r="N6080" s="27" t="s">
        <v>2211</v>
      </c>
      <c r="O6080" s="30">
        <v>201909914</v>
      </c>
      <c r="P6080" s="22"/>
      <c r="Q6080" s="22"/>
      <c r="R6080" s="16"/>
      <c r="S6080" s="16"/>
      <c r="T6080" s="16"/>
      <c r="U6080" s="16"/>
      <c r="V6080" s="16"/>
      <c r="W6080" s="16"/>
      <c r="X6080" s="16"/>
      <c r="Y6080" s="16"/>
      <c r="Z6080" s="16"/>
      <c r="AA6080" s="16"/>
      <c r="AB6080" s="16"/>
      <c r="AC6080" s="19"/>
    </row>
    <row r="6081" spans="1:29" x14ac:dyDescent="0.25">
      <c r="A6081" s="27">
        <v>2000</v>
      </c>
      <c r="B6081" s="27" t="s">
        <v>3385</v>
      </c>
      <c r="C6081" s="27" t="s">
        <v>2231</v>
      </c>
      <c r="D6081" s="27" t="s">
        <v>2885</v>
      </c>
      <c r="E6081" s="27" t="s">
        <v>2914</v>
      </c>
      <c r="F6081" s="28">
        <v>36759</v>
      </c>
      <c r="G6081" s="29">
        <v>0.74652777777777779</v>
      </c>
      <c r="H6081" s="28">
        <v>36759</v>
      </c>
      <c r="I6081" s="29">
        <v>0.86458333333333337</v>
      </c>
      <c r="J6081" s="27"/>
      <c r="K6081" s="27">
        <v>0.4</v>
      </c>
      <c r="L6081" s="27">
        <v>0</v>
      </c>
      <c r="M6081" s="27">
        <v>0.4</v>
      </c>
      <c r="N6081" s="27" t="s">
        <v>2173</v>
      </c>
      <c r="O6081" s="30">
        <v>201905097</v>
      </c>
      <c r="P6081" s="22"/>
      <c r="Q6081" s="22"/>
      <c r="R6081" s="16"/>
      <c r="S6081" s="16"/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9"/>
    </row>
    <row r="6082" spans="1:29" x14ac:dyDescent="0.25">
      <c r="A6082" s="27">
        <v>2000</v>
      </c>
      <c r="B6082" s="27" t="s">
        <v>2220</v>
      </c>
      <c r="C6082" s="27" t="s">
        <v>676</v>
      </c>
      <c r="D6082" s="27" t="s">
        <v>699</v>
      </c>
      <c r="E6082" s="27" t="s">
        <v>732</v>
      </c>
      <c r="F6082" s="28">
        <v>36759</v>
      </c>
      <c r="G6082" s="29">
        <v>0.91666666666666663</v>
      </c>
      <c r="H6082" s="28">
        <v>36759</v>
      </c>
      <c r="I6082" s="29">
        <v>0.97152777777777777</v>
      </c>
      <c r="J6082" s="27"/>
      <c r="K6082" s="27">
        <v>0</v>
      </c>
      <c r="L6082" s="27">
        <v>0.02</v>
      </c>
      <c r="M6082" s="27">
        <v>0.02</v>
      </c>
      <c r="N6082" s="27" t="s">
        <v>2211</v>
      </c>
      <c r="O6082" s="30">
        <v>201905175</v>
      </c>
      <c r="P6082" s="22"/>
      <c r="Q6082" s="22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9"/>
    </row>
    <row r="6083" spans="1:29" x14ac:dyDescent="0.25">
      <c r="A6083" s="27">
        <v>2000</v>
      </c>
      <c r="B6083" s="27" t="s">
        <v>5791</v>
      </c>
      <c r="C6083" s="27" t="s">
        <v>674</v>
      </c>
      <c r="D6083" s="27" t="s">
        <v>675</v>
      </c>
      <c r="E6083" s="27" t="s">
        <v>768</v>
      </c>
      <c r="F6083" s="28">
        <v>36760</v>
      </c>
      <c r="G6083" s="29">
        <v>0.29166666666666669</v>
      </c>
      <c r="H6083" s="28">
        <v>36760</v>
      </c>
      <c r="I6083" s="29">
        <v>0.9194444444444444</v>
      </c>
      <c r="J6083" s="27"/>
      <c r="K6083" s="27">
        <v>0</v>
      </c>
      <c r="L6083" s="27">
        <v>59</v>
      </c>
      <c r="M6083" s="27">
        <v>59</v>
      </c>
      <c r="N6083" s="27" t="s">
        <v>2173</v>
      </c>
      <c r="O6083" s="30">
        <v>201809896</v>
      </c>
      <c r="P6083" s="22"/>
      <c r="Q6083" s="22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9"/>
    </row>
    <row r="6084" spans="1:29" x14ac:dyDescent="0.25">
      <c r="A6084" s="27">
        <v>2000</v>
      </c>
      <c r="B6084" s="27" t="s">
        <v>3528</v>
      </c>
      <c r="C6084" s="27" t="s">
        <v>2231</v>
      </c>
      <c r="D6084" s="27" t="s">
        <v>2792</v>
      </c>
      <c r="E6084" s="27" t="s">
        <v>3113</v>
      </c>
      <c r="F6084" s="28">
        <v>36760</v>
      </c>
      <c r="G6084" s="29">
        <v>0.62152777777777779</v>
      </c>
      <c r="H6084" s="28">
        <v>36760</v>
      </c>
      <c r="I6084" s="29">
        <v>0.70138888888888884</v>
      </c>
      <c r="J6084" s="27"/>
      <c r="K6084" s="27">
        <v>0</v>
      </c>
      <c r="L6084" s="27">
        <v>0.2</v>
      </c>
      <c r="M6084" s="27">
        <v>0.2</v>
      </c>
      <c r="N6084" s="27" t="s">
        <v>2211</v>
      </c>
      <c r="O6084" s="30">
        <v>202007009</v>
      </c>
      <c r="P6084" s="22"/>
      <c r="Q6084" s="22"/>
      <c r="R6084" s="16"/>
      <c r="S6084" s="16"/>
      <c r="T6084" s="16"/>
      <c r="U6084" s="16"/>
      <c r="V6084" s="16"/>
      <c r="W6084" s="16"/>
      <c r="X6084" s="16"/>
      <c r="Y6084" s="16"/>
      <c r="Z6084" s="16"/>
      <c r="AA6084" s="16"/>
      <c r="AB6084" s="16"/>
      <c r="AC6084" s="19"/>
    </row>
    <row r="6085" spans="1:29" x14ac:dyDescent="0.25">
      <c r="A6085" s="27">
        <v>2000</v>
      </c>
      <c r="B6085" s="27" t="s">
        <v>3384</v>
      </c>
      <c r="C6085" s="27" t="s">
        <v>2231</v>
      </c>
      <c r="D6085" s="27" t="s">
        <v>2799</v>
      </c>
      <c r="E6085" s="27" t="s">
        <v>2840</v>
      </c>
      <c r="F6085" s="28">
        <v>36761</v>
      </c>
      <c r="G6085" s="29">
        <v>0.7597222222222223</v>
      </c>
      <c r="H6085" s="28">
        <v>36761</v>
      </c>
      <c r="I6085" s="29">
        <v>0.79861111111111116</v>
      </c>
      <c r="J6085" s="27"/>
      <c r="K6085" s="27">
        <v>0</v>
      </c>
      <c r="L6085" s="27">
        <v>5.0000000000000001E-3</v>
      </c>
      <c r="M6085" s="27">
        <v>5.0000000000000001E-3</v>
      </c>
      <c r="N6085" s="27" t="s">
        <v>2173</v>
      </c>
      <c r="O6085" s="30">
        <v>201302823</v>
      </c>
      <c r="P6085" s="22"/>
      <c r="Q6085" s="22"/>
      <c r="R6085" s="16"/>
      <c r="S6085" s="16"/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9"/>
    </row>
    <row r="6086" spans="1:29" x14ac:dyDescent="0.25">
      <c r="A6086" s="27">
        <v>2000</v>
      </c>
      <c r="B6086" s="27" t="s">
        <v>3527</v>
      </c>
      <c r="C6086" s="27" t="s">
        <v>2231</v>
      </c>
      <c r="D6086" s="27" t="s">
        <v>2885</v>
      </c>
      <c r="E6086" s="27" t="s">
        <v>3023</v>
      </c>
      <c r="F6086" s="28">
        <v>36764</v>
      </c>
      <c r="G6086" s="29">
        <v>0.4916666666666667</v>
      </c>
      <c r="H6086" s="28">
        <v>36764</v>
      </c>
      <c r="I6086" s="29">
        <v>0.77083333333333337</v>
      </c>
      <c r="J6086" s="27"/>
      <c r="K6086" s="27">
        <v>0.3</v>
      </c>
      <c r="L6086" s="27">
        <v>2.2000000000000002</v>
      </c>
      <c r="M6086" s="27">
        <v>2.5</v>
      </c>
      <c r="N6086" s="27" t="s">
        <v>2211</v>
      </c>
      <c r="O6086" s="30">
        <v>202003218</v>
      </c>
      <c r="P6086" s="22"/>
      <c r="Q6086" s="22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9"/>
    </row>
    <row r="6087" spans="1:29" x14ac:dyDescent="0.25">
      <c r="A6087" s="27">
        <v>2000</v>
      </c>
      <c r="B6087" s="27" t="s">
        <v>2166</v>
      </c>
      <c r="C6087" s="27" t="s">
        <v>676</v>
      </c>
      <c r="D6087" s="27" t="s">
        <v>693</v>
      </c>
      <c r="E6087" s="27" t="s">
        <v>838</v>
      </c>
      <c r="F6087" s="28">
        <v>36765</v>
      </c>
      <c r="G6087" s="29">
        <v>8.1250000000000003E-2</v>
      </c>
      <c r="H6087" s="28">
        <v>36765</v>
      </c>
      <c r="I6087" s="29">
        <v>0.28125</v>
      </c>
      <c r="J6087" s="27"/>
      <c r="K6087" s="27">
        <v>16.5</v>
      </c>
      <c r="L6087" s="27">
        <v>0</v>
      </c>
      <c r="M6087" s="27">
        <v>16.5</v>
      </c>
      <c r="N6087" s="27" t="s">
        <v>2163</v>
      </c>
      <c r="O6087" s="30">
        <v>202005242</v>
      </c>
      <c r="P6087" s="22"/>
      <c r="Q6087" s="22"/>
      <c r="R6087" s="16"/>
      <c r="S6087" s="16"/>
      <c r="T6087" s="16"/>
      <c r="U6087" s="16"/>
      <c r="V6087" s="16"/>
      <c r="W6087" s="16"/>
      <c r="X6087" s="16"/>
      <c r="Y6087" s="16"/>
      <c r="Z6087" s="16"/>
      <c r="AA6087" s="16"/>
      <c r="AB6087" s="16"/>
      <c r="AC6087" s="19"/>
    </row>
    <row r="6088" spans="1:29" x14ac:dyDescent="0.25">
      <c r="A6088" s="27">
        <v>2000</v>
      </c>
      <c r="B6088" s="27" t="s">
        <v>3383</v>
      </c>
      <c r="C6088" s="27" t="s">
        <v>2231</v>
      </c>
      <c r="D6088" s="27" t="s">
        <v>2790</v>
      </c>
      <c r="E6088" s="27" t="s">
        <v>2832</v>
      </c>
      <c r="F6088" s="28">
        <v>36765</v>
      </c>
      <c r="G6088" s="29">
        <v>0.66875000000000007</v>
      </c>
      <c r="H6088" s="28">
        <v>36765</v>
      </c>
      <c r="I6088" s="29">
        <v>5.5555555555555552E-2</v>
      </c>
      <c r="J6088" s="27"/>
      <c r="K6088" s="27">
        <v>0</v>
      </c>
      <c r="L6088" s="27">
        <v>1.7999999999999999E-2</v>
      </c>
      <c r="M6088" s="27">
        <v>1.7999999999999999E-2</v>
      </c>
      <c r="N6088" s="27" t="s">
        <v>2173</v>
      </c>
      <c r="O6088" s="30">
        <v>201707122</v>
      </c>
      <c r="P6088" s="22"/>
      <c r="Q6088" s="22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9"/>
    </row>
    <row r="6089" spans="1:29" x14ac:dyDescent="0.25">
      <c r="A6089" s="27">
        <v>2000</v>
      </c>
      <c r="B6089" s="27" t="s">
        <v>2187</v>
      </c>
      <c r="C6089" s="27" t="s">
        <v>676</v>
      </c>
      <c r="D6089" s="27" t="s">
        <v>676</v>
      </c>
      <c r="E6089" s="27" t="s">
        <v>725</v>
      </c>
      <c r="F6089" s="28">
        <v>36765</v>
      </c>
      <c r="G6089" s="29">
        <v>0.6791666666666667</v>
      </c>
      <c r="H6089" s="28">
        <v>36765</v>
      </c>
      <c r="I6089" s="29">
        <v>0.875</v>
      </c>
      <c r="J6089" s="27"/>
      <c r="K6089" s="27">
        <v>1</v>
      </c>
      <c r="L6089" s="27">
        <v>0.5</v>
      </c>
      <c r="M6089" s="27">
        <v>1.5</v>
      </c>
      <c r="N6089" s="27" t="s">
        <v>2173</v>
      </c>
      <c r="O6089" s="30">
        <v>202000161</v>
      </c>
      <c r="P6089" s="22"/>
      <c r="Q6089" s="22"/>
      <c r="R6089" s="16"/>
      <c r="S6089" s="16"/>
      <c r="T6089" s="16"/>
      <c r="U6089" s="16"/>
      <c r="V6089" s="16"/>
      <c r="W6089" s="16"/>
      <c r="X6089" s="16"/>
      <c r="Y6089" s="16"/>
      <c r="Z6089" s="16"/>
      <c r="AA6089" s="16"/>
      <c r="AB6089" s="16"/>
      <c r="AC6089" s="19"/>
    </row>
    <row r="6090" spans="1:29" x14ac:dyDescent="0.25">
      <c r="A6090" s="27">
        <v>2000</v>
      </c>
      <c r="B6090" s="27" t="s">
        <v>2167</v>
      </c>
      <c r="C6090" s="27" t="s">
        <v>676</v>
      </c>
      <c r="D6090" s="27" t="s">
        <v>676</v>
      </c>
      <c r="E6090" s="27" t="s">
        <v>787</v>
      </c>
      <c r="F6090" s="28">
        <v>36765</v>
      </c>
      <c r="G6090" s="29">
        <v>0.6875</v>
      </c>
      <c r="H6090" s="28">
        <v>36765</v>
      </c>
      <c r="I6090" s="29">
        <v>0.78125</v>
      </c>
      <c r="J6090" s="27"/>
      <c r="K6090" s="27">
        <v>2</v>
      </c>
      <c r="L6090" s="27">
        <v>0</v>
      </c>
      <c r="M6090" s="27">
        <v>2</v>
      </c>
      <c r="N6090" s="27" t="s">
        <v>2163</v>
      </c>
      <c r="O6090" s="30">
        <v>201706264</v>
      </c>
      <c r="P6090" s="22"/>
      <c r="Q6090" s="22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9"/>
    </row>
    <row r="6091" spans="1:29" x14ac:dyDescent="0.25">
      <c r="A6091" s="27">
        <v>2000</v>
      </c>
      <c r="B6091" s="27" t="s">
        <v>3381</v>
      </c>
      <c r="C6091" s="27" t="s">
        <v>2231</v>
      </c>
      <c r="D6091" s="27" t="s">
        <v>2792</v>
      </c>
      <c r="E6091" s="27" t="s">
        <v>2916</v>
      </c>
      <c r="F6091" s="28">
        <v>36766</v>
      </c>
      <c r="G6091" s="29">
        <v>2.7083333333333334E-2</v>
      </c>
      <c r="H6091" s="28">
        <v>36766</v>
      </c>
      <c r="I6091" s="29">
        <v>0.53819444444444442</v>
      </c>
      <c r="J6091" s="27"/>
      <c r="K6091" s="27">
        <v>0</v>
      </c>
      <c r="L6091" s="27">
        <v>0.05</v>
      </c>
      <c r="M6091" s="27">
        <v>0.05</v>
      </c>
      <c r="N6091" s="27" t="s">
        <v>2173</v>
      </c>
      <c r="O6091" s="30">
        <v>201605240</v>
      </c>
      <c r="P6091" s="22"/>
      <c r="Q6091" s="22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9"/>
    </row>
    <row r="6092" spans="1:29" x14ac:dyDescent="0.25">
      <c r="A6092" s="27">
        <v>2000</v>
      </c>
      <c r="B6092" s="27" t="s">
        <v>3382</v>
      </c>
      <c r="C6092" s="27" t="s">
        <v>2231</v>
      </c>
      <c r="D6092" s="27" t="s">
        <v>2799</v>
      </c>
      <c r="E6092" s="27" t="s">
        <v>2840</v>
      </c>
      <c r="F6092" s="28">
        <v>36766</v>
      </c>
      <c r="G6092" s="29">
        <v>0.6118055555555556</v>
      </c>
      <c r="H6092" s="28">
        <v>36766</v>
      </c>
      <c r="I6092" s="29">
        <v>0.68055555555555547</v>
      </c>
      <c r="J6092" s="27"/>
      <c r="K6092" s="27">
        <v>0.03</v>
      </c>
      <c r="L6092" s="27">
        <v>0</v>
      </c>
      <c r="M6092" s="27">
        <v>0.03</v>
      </c>
      <c r="N6092" s="27" t="s">
        <v>2173</v>
      </c>
      <c r="O6092" s="30">
        <v>202008413</v>
      </c>
      <c r="P6092" s="22"/>
      <c r="Q6092" s="22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9"/>
    </row>
    <row r="6093" spans="1:29" x14ac:dyDescent="0.25">
      <c r="A6093" s="27">
        <v>2000</v>
      </c>
      <c r="B6093" s="27" t="s">
        <v>3380</v>
      </c>
      <c r="C6093" s="27" t="s">
        <v>2231</v>
      </c>
      <c r="D6093" s="27" t="s">
        <v>2796</v>
      </c>
      <c r="E6093" s="27" t="s">
        <v>3348</v>
      </c>
      <c r="F6093" s="28">
        <v>36767</v>
      </c>
      <c r="G6093" s="29">
        <v>0.71319444444444446</v>
      </c>
      <c r="H6093" s="28">
        <v>36767</v>
      </c>
      <c r="I6093" s="29">
        <v>0.77361111111111114</v>
      </c>
      <c r="J6093" s="27"/>
      <c r="K6093" s="27">
        <v>0.1</v>
      </c>
      <c r="L6093" s="27">
        <v>0</v>
      </c>
      <c r="M6093" s="27">
        <v>0.1</v>
      </c>
      <c r="N6093" s="27" t="s">
        <v>2173</v>
      </c>
      <c r="O6093" s="30">
        <v>202008410</v>
      </c>
      <c r="P6093" s="22"/>
      <c r="Q6093" s="22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9"/>
    </row>
    <row r="6094" spans="1:29" x14ac:dyDescent="0.25">
      <c r="A6094" s="27">
        <v>2000</v>
      </c>
      <c r="B6094" s="27" t="s">
        <v>2186</v>
      </c>
      <c r="C6094" s="27" t="s">
        <v>676</v>
      </c>
      <c r="D6094" s="27" t="s">
        <v>699</v>
      </c>
      <c r="E6094" s="27" t="s">
        <v>721</v>
      </c>
      <c r="F6094" s="28">
        <v>36768</v>
      </c>
      <c r="G6094" s="29">
        <v>0.57708333333333328</v>
      </c>
      <c r="H6094" s="28">
        <v>36768</v>
      </c>
      <c r="I6094" s="29">
        <v>0.72916666666666663</v>
      </c>
      <c r="J6094" s="27" t="s">
        <v>889</v>
      </c>
      <c r="K6094" s="27">
        <v>0.5</v>
      </c>
      <c r="L6094" s="27">
        <v>2.5</v>
      </c>
      <c r="M6094" s="27">
        <v>3</v>
      </c>
      <c r="N6094" s="27" t="s">
        <v>2173</v>
      </c>
      <c r="O6094" s="30">
        <v>202000707</v>
      </c>
      <c r="P6094" s="22"/>
      <c r="Q6094" s="22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9"/>
    </row>
    <row r="6095" spans="1:29" x14ac:dyDescent="0.25">
      <c r="A6095" s="27">
        <v>2000</v>
      </c>
      <c r="B6095" s="27" t="s">
        <v>3816</v>
      </c>
      <c r="C6095" s="27" t="s">
        <v>3569</v>
      </c>
      <c r="D6095" s="27" t="s">
        <v>3697</v>
      </c>
      <c r="E6095" s="27" t="s">
        <v>3697</v>
      </c>
      <c r="F6095" s="28">
        <v>36768</v>
      </c>
      <c r="G6095" s="29">
        <v>0.59375</v>
      </c>
      <c r="H6095" s="28">
        <v>36769</v>
      </c>
      <c r="I6095" s="29">
        <v>0.16666666666666666</v>
      </c>
      <c r="J6095" s="27"/>
      <c r="K6095" s="27">
        <v>46</v>
      </c>
      <c r="L6095" s="27">
        <v>47</v>
      </c>
      <c r="M6095" s="27">
        <v>93</v>
      </c>
      <c r="N6095" s="27" t="s">
        <v>2211</v>
      </c>
      <c r="O6095" s="30">
        <v>201705227</v>
      </c>
      <c r="P6095" s="22"/>
      <c r="Q6095" s="22"/>
      <c r="R6095" s="16"/>
      <c r="S6095" s="16"/>
      <c r="T6095" s="16"/>
      <c r="U6095" s="16"/>
      <c r="V6095" s="16"/>
      <c r="W6095" s="16"/>
      <c r="X6095" s="16"/>
      <c r="Y6095" s="16"/>
      <c r="Z6095" s="16"/>
      <c r="AA6095" s="16"/>
      <c r="AB6095" s="16"/>
      <c r="AC6095" s="19"/>
    </row>
    <row r="6096" spans="1:29" x14ac:dyDescent="0.25">
      <c r="A6096" s="27">
        <v>2000</v>
      </c>
      <c r="B6096" s="27" t="s">
        <v>3377</v>
      </c>
      <c r="C6096" s="27" t="s">
        <v>2231</v>
      </c>
      <c r="D6096" s="27" t="s">
        <v>2796</v>
      </c>
      <c r="E6096" s="27" t="s">
        <v>3348</v>
      </c>
      <c r="F6096" s="28">
        <v>36768</v>
      </c>
      <c r="G6096" s="29">
        <v>0.69444444444444453</v>
      </c>
      <c r="H6096" s="28">
        <v>36768</v>
      </c>
      <c r="I6096" s="29">
        <v>0.78819444444444453</v>
      </c>
      <c r="J6096" s="27"/>
      <c r="K6096" s="27">
        <v>0.22</v>
      </c>
      <c r="L6096" s="27">
        <v>0.78</v>
      </c>
      <c r="M6096" s="27">
        <v>1</v>
      </c>
      <c r="N6096" s="27" t="s">
        <v>2173</v>
      </c>
      <c r="O6096" s="30">
        <v>202009538</v>
      </c>
      <c r="P6096" s="22"/>
      <c r="Q6096" s="22"/>
      <c r="R6096" s="16"/>
      <c r="S6096" s="16"/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9"/>
    </row>
    <row r="6097" spans="1:29" x14ac:dyDescent="0.25">
      <c r="A6097" s="27">
        <v>2000</v>
      </c>
      <c r="B6097" s="27" t="s">
        <v>3376</v>
      </c>
      <c r="C6097" s="27" t="s">
        <v>2231</v>
      </c>
      <c r="D6097" s="27" t="s">
        <v>2885</v>
      </c>
      <c r="E6097" s="27" t="s">
        <v>2914</v>
      </c>
      <c r="F6097" s="28">
        <v>36768</v>
      </c>
      <c r="G6097" s="29">
        <v>0.76388888888888884</v>
      </c>
      <c r="H6097" s="28">
        <v>36768</v>
      </c>
      <c r="I6097" s="29">
        <v>0.97222222222222221</v>
      </c>
      <c r="J6097" s="27"/>
      <c r="K6097" s="27">
        <v>0</v>
      </c>
      <c r="L6097" s="27">
        <v>2.5000000000000001E-2</v>
      </c>
      <c r="M6097" s="27">
        <v>2.5000000000000001E-2</v>
      </c>
      <c r="N6097" s="27" t="s">
        <v>2173</v>
      </c>
      <c r="O6097" s="30">
        <v>202006613</v>
      </c>
      <c r="P6097" s="22"/>
      <c r="Q6097" s="22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9"/>
    </row>
    <row r="6098" spans="1:29" x14ac:dyDescent="0.25">
      <c r="A6098" s="27">
        <v>2000</v>
      </c>
      <c r="B6098" s="27" t="s">
        <v>3694</v>
      </c>
      <c r="C6098" s="27" t="s">
        <v>3569</v>
      </c>
      <c r="D6098" s="27" t="s">
        <v>3695</v>
      </c>
      <c r="E6098" s="27" t="s">
        <v>799</v>
      </c>
      <c r="F6098" s="28">
        <v>36768</v>
      </c>
      <c r="G6098" s="29">
        <v>0.78125</v>
      </c>
      <c r="H6098" s="28">
        <v>36768</v>
      </c>
      <c r="I6098" s="29">
        <v>0.84027777777777779</v>
      </c>
      <c r="J6098" s="27"/>
      <c r="K6098" s="27">
        <v>0.1</v>
      </c>
      <c r="L6098" s="27">
        <v>0.1</v>
      </c>
      <c r="M6098" s="27">
        <v>0.2</v>
      </c>
      <c r="N6098" s="27" t="s">
        <v>2163</v>
      </c>
      <c r="O6098" s="30">
        <v>201605373</v>
      </c>
      <c r="P6098" s="22"/>
      <c r="Q6098" s="22"/>
      <c r="R6098" s="16"/>
      <c r="S6098" s="16"/>
      <c r="T6098" s="16"/>
      <c r="U6098" s="16"/>
      <c r="V6098" s="16"/>
      <c r="W6098" s="16"/>
      <c r="X6098" s="16"/>
      <c r="Y6098" s="16"/>
      <c r="Z6098" s="16"/>
      <c r="AA6098" s="16"/>
      <c r="AB6098" s="16"/>
      <c r="AC6098" s="19"/>
    </row>
    <row r="6099" spans="1:29" x14ac:dyDescent="0.25">
      <c r="A6099" s="27">
        <v>2000</v>
      </c>
      <c r="B6099" s="27" t="s">
        <v>3374</v>
      </c>
      <c r="C6099" s="27" t="s">
        <v>2231</v>
      </c>
      <c r="D6099" s="27" t="s">
        <v>2885</v>
      </c>
      <c r="E6099" s="27" t="s">
        <v>3266</v>
      </c>
      <c r="F6099" s="28">
        <v>36768</v>
      </c>
      <c r="G6099" s="29">
        <v>0.79861111111111116</v>
      </c>
      <c r="H6099" s="28">
        <v>36768</v>
      </c>
      <c r="I6099" s="29">
        <v>0.97222222222222221</v>
      </c>
      <c r="J6099" s="27"/>
      <c r="K6099" s="27">
        <v>0</v>
      </c>
      <c r="L6099" s="27">
        <v>0.01</v>
      </c>
      <c r="M6099" s="27">
        <v>0.01</v>
      </c>
      <c r="N6099" s="27" t="s">
        <v>2173</v>
      </c>
      <c r="O6099" s="30">
        <v>201909162</v>
      </c>
      <c r="P6099" s="22"/>
      <c r="Q6099" s="22"/>
      <c r="R6099" s="16"/>
      <c r="S6099" s="16"/>
      <c r="T6099" s="16"/>
      <c r="U6099" s="16"/>
      <c r="V6099" s="16"/>
      <c r="W6099" s="16"/>
      <c r="X6099" s="16"/>
      <c r="Y6099" s="16"/>
      <c r="Z6099" s="16"/>
      <c r="AA6099" s="16"/>
      <c r="AB6099" s="16"/>
      <c r="AC6099" s="19"/>
    </row>
    <row r="6100" spans="1:29" x14ac:dyDescent="0.25">
      <c r="A6100" s="27">
        <v>2000</v>
      </c>
      <c r="B6100" s="27" t="s">
        <v>3378</v>
      </c>
      <c r="C6100" s="27" t="s">
        <v>2231</v>
      </c>
      <c r="D6100" s="27" t="s">
        <v>2885</v>
      </c>
      <c r="E6100" s="27" t="s">
        <v>2914</v>
      </c>
      <c r="F6100" s="28">
        <v>36768</v>
      </c>
      <c r="G6100" s="29">
        <v>0.80208333333333337</v>
      </c>
      <c r="H6100" s="28">
        <v>36768</v>
      </c>
      <c r="I6100" s="29">
        <v>0.97222222222222221</v>
      </c>
      <c r="J6100" s="27"/>
      <c r="K6100" s="27">
        <v>7.0000000000000007E-2</v>
      </c>
      <c r="L6100" s="27">
        <v>0</v>
      </c>
      <c r="M6100" s="27">
        <v>7.0000000000000007E-2</v>
      </c>
      <c r="N6100" s="27" t="s">
        <v>2173</v>
      </c>
      <c r="O6100" s="30">
        <v>202109456</v>
      </c>
      <c r="P6100" s="22"/>
      <c r="Q6100" s="22"/>
      <c r="R6100" s="16"/>
      <c r="S6100" s="16"/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9"/>
    </row>
    <row r="6101" spans="1:29" x14ac:dyDescent="0.25">
      <c r="A6101" s="27">
        <v>2000</v>
      </c>
      <c r="B6101" s="27" t="s">
        <v>3375</v>
      </c>
      <c r="C6101" s="27" t="s">
        <v>2231</v>
      </c>
      <c r="D6101" s="27" t="s">
        <v>2885</v>
      </c>
      <c r="E6101" s="27" t="s">
        <v>3266</v>
      </c>
      <c r="F6101" s="28">
        <v>36768</v>
      </c>
      <c r="G6101" s="29">
        <v>0.80555555555555547</v>
      </c>
      <c r="H6101" s="28">
        <v>36768</v>
      </c>
      <c r="I6101" s="29">
        <v>0.96527777777777779</v>
      </c>
      <c r="J6101" s="27"/>
      <c r="K6101" s="27">
        <v>1</v>
      </c>
      <c r="L6101" s="27">
        <v>0</v>
      </c>
      <c r="M6101" s="27">
        <v>1</v>
      </c>
      <c r="N6101" s="27" t="s">
        <v>2173</v>
      </c>
      <c r="O6101" s="30">
        <v>201906837</v>
      </c>
      <c r="P6101" s="22"/>
      <c r="Q6101" s="22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9"/>
    </row>
    <row r="6102" spans="1:29" x14ac:dyDescent="0.25">
      <c r="A6102" s="27">
        <v>2000</v>
      </c>
      <c r="B6102" s="27" t="s">
        <v>3379</v>
      </c>
      <c r="C6102" s="27" t="s">
        <v>2231</v>
      </c>
      <c r="D6102" s="27" t="s">
        <v>2885</v>
      </c>
      <c r="E6102" s="27" t="s">
        <v>3266</v>
      </c>
      <c r="F6102" s="28">
        <v>36768</v>
      </c>
      <c r="G6102" s="29">
        <v>0.95833333333333337</v>
      </c>
      <c r="H6102" s="28">
        <v>36768</v>
      </c>
      <c r="I6102" s="29">
        <v>0.97916666666666663</v>
      </c>
      <c r="J6102" s="27"/>
      <c r="K6102" s="27">
        <v>0</v>
      </c>
      <c r="L6102" s="27">
        <v>1.4999999999999999E-2</v>
      </c>
      <c r="M6102" s="27">
        <v>1.4999999999999999E-2</v>
      </c>
      <c r="N6102" s="27" t="s">
        <v>2173</v>
      </c>
      <c r="O6102" s="30">
        <v>202004155</v>
      </c>
      <c r="P6102" s="22"/>
      <c r="Q6102" s="22"/>
      <c r="R6102" s="16"/>
      <c r="S6102" s="16"/>
      <c r="T6102" s="16"/>
      <c r="U6102" s="16"/>
      <c r="V6102" s="16"/>
      <c r="W6102" s="16"/>
      <c r="X6102" s="16"/>
      <c r="Y6102" s="16"/>
      <c r="Z6102" s="16"/>
      <c r="AA6102" s="16"/>
      <c r="AB6102" s="16"/>
      <c r="AC6102" s="19"/>
    </row>
    <row r="6103" spans="1:29" x14ac:dyDescent="0.25">
      <c r="A6103" s="27">
        <v>2000</v>
      </c>
      <c r="B6103" s="27" t="s">
        <v>2165</v>
      </c>
      <c r="C6103" s="27" t="s">
        <v>676</v>
      </c>
      <c r="D6103" s="27" t="s">
        <v>680</v>
      </c>
      <c r="E6103" s="27" t="s">
        <v>689</v>
      </c>
      <c r="F6103" s="28">
        <v>36769</v>
      </c>
      <c r="G6103" s="29">
        <v>0.48888888888888887</v>
      </c>
      <c r="H6103" s="28">
        <v>36769</v>
      </c>
      <c r="I6103" s="29">
        <v>0.60416666666666663</v>
      </c>
      <c r="J6103" s="27"/>
      <c r="K6103" s="27">
        <v>1</v>
      </c>
      <c r="L6103" s="27">
        <v>2</v>
      </c>
      <c r="M6103" s="27">
        <v>3</v>
      </c>
      <c r="N6103" s="27" t="s">
        <v>2163</v>
      </c>
      <c r="O6103" s="30">
        <v>201404947</v>
      </c>
      <c r="P6103" s="22"/>
      <c r="Q6103" s="22"/>
      <c r="R6103" s="16"/>
      <c r="S6103" s="16"/>
      <c r="T6103" s="16"/>
      <c r="U6103" s="16"/>
      <c r="V6103" s="16"/>
      <c r="W6103" s="16"/>
      <c r="X6103" s="16"/>
      <c r="Y6103" s="16"/>
      <c r="Z6103" s="16"/>
      <c r="AA6103" s="16"/>
      <c r="AB6103" s="16"/>
      <c r="AC6103" s="19"/>
    </row>
    <row r="6104" spans="1:29" x14ac:dyDescent="0.25">
      <c r="A6104" s="27">
        <v>2000</v>
      </c>
      <c r="B6104" s="27" t="s">
        <v>3815</v>
      </c>
      <c r="C6104" s="27" t="s">
        <v>3569</v>
      </c>
      <c r="D6104" s="27" t="s">
        <v>3697</v>
      </c>
      <c r="E6104" s="27" t="s">
        <v>3697</v>
      </c>
      <c r="F6104" s="28">
        <v>36769</v>
      </c>
      <c r="G6104" s="29">
        <v>0.63263888888888886</v>
      </c>
      <c r="H6104" s="28">
        <v>36769</v>
      </c>
      <c r="I6104" s="29">
        <v>0.84027777777777779</v>
      </c>
      <c r="J6104" s="27"/>
      <c r="K6104" s="27">
        <v>2</v>
      </c>
      <c r="L6104" s="27">
        <v>0</v>
      </c>
      <c r="M6104" s="27">
        <v>2</v>
      </c>
      <c r="N6104" s="27" t="s">
        <v>2211</v>
      </c>
      <c r="O6104" s="30">
        <v>202004682</v>
      </c>
      <c r="P6104" s="22"/>
      <c r="Q6104" s="22"/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9"/>
    </row>
    <row r="6105" spans="1:29" x14ac:dyDescent="0.25">
      <c r="A6105" s="27">
        <v>2000</v>
      </c>
      <c r="B6105" s="27" t="s">
        <v>3525</v>
      </c>
      <c r="C6105" s="27" t="s">
        <v>2231</v>
      </c>
      <c r="D6105" s="27" t="s">
        <v>2792</v>
      </c>
      <c r="E6105" s="27" t="s">
        <v>3136</v>
      </c>
      <c r="F6105" s="28">
        <v>36769</v>
      </c>
      <c r="G6105" s="29">
        <v>0.66249999999999998</v>
      </c>
      <c r="H6105" s="28">
        <v>36769</v>
      </c>
      <c r="I6105" s="29">
        <v>0.76041666666666663</v>
      </c>
      <c r="J6105" s="27"/>
      <c r="K6105" s="27">
        <v>0</v>
      </c>
      <c r="L6105" s="27">
        <v>0.1</v>
      </c>
      <c r="M6105" s="27">
        <v>0.1</v>
      </c>
      <c r="N6105" s="27" t="s">
        <v>2211</v>
      </c>
      <c r="O6105" s="30">
        <v>202005283</v>
      </c>
      <c r="P6105" s="22"/>
      <c r="Q6105" s="22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9"/>
    </row>
    <row r="6106" spans="1:29" x14ac:dyDescent="0.25">
      <c r="A6106" s="27">
        <v>2000</v>
      </c>
      <c r="B6106" s="27" t="s">
        <v>3373</v>
      </c>
      <c r="C6106" s="27" t="s">
        <v>2231</v>
      </c>
      <c r="D6106" s="27" t="s">
        <v>2799</v>
      </c>
      <c r="E6106" s="27" t="s">
        <v>2840</v>
      </c>
      <c r="F6106" s="28">
        <v>36770</v>
      </c>
      <c r="G6106" s="29">
        <v>0.60277777777777775</v>
      </c>
      <c r="H6106" s="28">
        <v>36770</v>
      </c>
      <c r="I6106" s="29">
        <v>0.8125</v>
      </c>
      <c r="J6106" s="27"/>
      <c r="K6106" s="27">
        <v>3.06</v>
      </c>
      <c r="L6106" s="27">
        <v>1.9</v>
      </c>
      <c r="M6106" s="27">
        <v>4.96</v>
      </c>
      <c r="N6106" s="27" t="s">
        <v>2173</v>
      </c>
      <c r="O6106" s="30">
        <v>202004753</v>
      </c>
      <c r="P6106" s="22"/>
      <c r="Q6106" s="22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9"/>
    </row>
    <row r="6107" spans="1:29" x14ac:dyDescent="0.25">
      <c r="A6107" s="27">
        <v>2000</v>
      </c>
      <c r="B6107" s="27" t="s">
        <v>3372</v>
      </c>
      <c r="C6107" s="27" t="s">
        <v>2231</v>
      </c>
      <c r="D6107" s="27" t="s">
        <v>2850</v>
      </c>
      <c r="E6107" s="27" t="s">
        <v>2850</v>
      </c>
      <c r="F6107" s="28">
        <v>36770</v>
      </c>
      <c r="G6107" s="29">
        <v>0.64236111111111105</v>
      </c>
      <c r="H6107" s="28">
        <v>36770</v>
      </c>
      <c r="I6107" s="29">
        <v>0.70833333333333337</v>
      </c>
      <c r="J6107" s="27"/>
      <c r="K6107" s="27">
        <v>0.04</v>
      </c>
      <c r="L6107" s="27">
        <v>0</v>
      </c>
      <c r="M6107" s="27">
        <v>0.04</v>
      </c>
      <c r="N6107" s="27" t="s">
        <v>2173</v>
      </c>
      <c r="O6107" s="30">
        <v>201604526</v>
      </c>
      <c r="P6107" s="22"/>
      <c r="Q6107" s="22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9"/>
    </row>
    <row r="6108" spans="1:29" x14ac:dyDescent="0.25">
      <c r="A6108" s="27">
        <v>2000</v>
      </c>
      <c r="B6108" s="27" t="s">
        <v>5783</v>
      </c>
      <c r="C6108" s="27" t="s">
        <v>674</v>
      </c>
      <c r="D6108" s="27" t="s">
        <v>675</v>
      </c>
      <c r="E6108" s="27" t="s">
        <v>717</v>
      </c>
      <c r="F6108" s="28">
        <v>36770</v>
      </c>
      <c r="G6108" s="29">
        <v>0.91666666666666663</v>
      </c>
      <c r="H6108" s="28">
        <v>36771</v>
      </c>
      <c r="I6108" s="29">
        <v>3.125E-2</v>
      </c>
      <c r="J6108" s="27"/>
      <c r="K6108" s="27">
        <v>1</v>
      </c>
      <c r="L6108" s="27">
        <v>0.5</v>
      </c>
      <c r="M6108" s="27">
        <v>1.5</v>
      </c>
      <c r="N6108" s="27" t="s">
        <v>2163</v>
      </c>
      <c r="O6108" s="30">
        <v>201704790</v>
      </c>
      <c r="P6108" s="22"/>
      <c r="Q6108" s="22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9"/>
    </row>
    <row r="6109" spans="1:29" x14ac:dyDescent="0.25">
      <c r="A6109" s="27">
        <v>2000</v>
      </c>
      <c r="B6109" s="27" t="s">
        <v>3369</v>
      </c>
      <c r="C6109" s="27" t="s">
        <v>2231</v>
      </c>
      <c r="D6109" s="27" t="s">
        <v>2790</v>
      </c>
      <c r="E6109" s="27" t="s">
        <v>2790</v>
      </c>
      <c r="F6109" s="28">
        <v>36771</v>
      </c>
      <c r="G6109" s="29">
        <v>3.125E-2</v>
      </c>
      <c r="H6109" s="28">
        <v>36771</v>
      </c>
      <c r="I6109" s="29">
        <v>9.375E-2</v>
      </c>
      <c r="J6109" s="27"/>
      <c r="K6109" s="27">
        <v>0.02</v>
      </c>
      <c r="L6109" s="27">
        <v>0.02</v>
      </c>
      <c r="M6109" s="27">
        <v>0.04</v>
      </c>
      <c r="N6109" s="27" t="s">
        <v>2173</v>
      </c>
      <c r="O6109" s="30">
        <v>201904969</v>
      </c>
      <c r="P6109" s="22"/>
      <c r="Q6109" s="22"/>
      <c r="R6109" s="16"/>
      <c r="S6109" s="16"/>
      <c r="T6109" s="16"/>
      <c r="U6109" s="16"/>
      <c r="V6109" s="16"/>
      <c r="W6109" s="16"/>
      <c r="X6109" s="16"/>
      <c r="Y6109" s="16"/>
      <c r="Z6109" s="16"/>
      <c r="AA6109" s="16"/>
      <c r="AB6109" s="16"/>
      <c r="AC6109" s="19"/>
    </row>
    <row r="6110" spans="1:29" x14ac:dyDescent="0.25">
      <c r="A6110" s="27">
        <v>2000</v>
      </c>
      <c r="B6110" s="27" t="s">
        <v>3370</v>
      </c>
      <c r="C6110" s="27" t="s">
        <v>2231</v>
      </c>
      <c r="D6110" s="27" t="s">
        <v>2792</v>
      </c>
      <c r="E6110" s="27" t="s">
        <v>3113</v>
      </c>
      <c r="F6110" s="28">
        <v>36771</v>
      </c>
      <c r="G6110" s="29">
        <v>0.35416666666666669</v>
      </c>
      <c r="H6110" s="28">
        <v>36771</v>
      </c>
      <c r="I6110" s="29">
        <v>0.625</v>
      </c>
      <c r="J6110" s="27"/>
      <c r="K6110" s="27">
        <v>0</v>
      </c>
      <c r="L6110" s="27">
        <v>1</v>
      </c>
      <c r="M6110" s="27">
        <v>1</v>
      </c>
      <c r="N6110" s="27" t="s">
        <v>2173</v>
      </c>
      <c r="O6110" s="30">
        <v>201503727</v>
      </c>
      <c r="P6110" s="22"/>
      <c r="Q6110" s="22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9"/>
    </row>
    <row r="6111" spans="1:29" x14ac:dyDescent="0.25">
      <c r="A6111" s="27">
        <v>2000</v>
      </c>
      <c r="B6111" s="27" t="s">
        <v>3371</v>
      </c>
      <c r="C6111" s="27" t="s">
        <v>2231</v>
      </c>
      <c r="D6111" s="27" t="s">
        <v>2790</v>
      </c>
      <c r="E6111" s="27" t="s">
        <v>2820</v>
      </c>
      <c r="F6111" s="28">
        <v>36771</v>
      </c>
      <c r="G6111" s="29">
        <v>0.63750000000000007</v>
      </c>
      <c r="H6111" s="28">
        <v>36771</v>
      </c>
      <c r="I6111" s="29">
        <v>0.65138888888888891</v>
      </c>
      <c r="J6111" s="27"/>
      <c r="K6111" s="27">
        <v>0</v>
      </c>
      <c r="L6111" s="27">
        <v>0.15</v>
      </c>
      <c r="M6111" s="27">
        <v>0.15</v>
      </c>
      <c r="N6111" s="27" t="s">
        <v>2173</v>
      </c>
      <c r="O6111" s="30">
        <v>201504108</v>
      </c>
      <c r="P6111" s="22"/>
      <c r="Q6111" s="22"/>
      <c r="R6111" s="16"/>
      <c r="S6111" s="16"/>
      <c r="T6111" s="16"/>
      <c r="U6111" s="16"/>
      <c r="V6111" s="16"/>
      <c r="W6111" s="16"/>
      <c r="X6111" s="16"/>
      <c r="Y6111" s="16"/>
      <c r="Z6111" s="16"/>
      <c r="AA6111" s="16"/>
      <c r="AB6111" s="16"/>
      <c r="AC6111" s="19"/>
    </row>
    <row r="6112" spans="1:29" x14ac:dyDescent="0.25">
      <c r="A6112" s="27">
        <v>2000</v>
      </c>
      <c r="B6112" s="27" t="s">
        <v>3302</v>
      </c>
      <c r="C6112" s="27" t="s">
        <v>2231</v>
      </c>
      <c r="D6112" s="27" t="s">
        <v>2231</v>
      </c>
      <c r="E6112" s="27" t="s">
        <v>3303</v>
      </c>
      <c r="F6112" s="28">
        <v>36771</v>
      </c>
      <c r="G6112" s="29">
        <v>0.65208333333333335</v>
      </c>
      <c r="H6112" s="28">
        <v>36771</v>
      </c>
      <c r="I6112" s="29">
        <v>0.80902777777777779</v>
      </c>
      <c r="J6112" s="27"/>
      <c r="K6112" s="27">
        <v>0.05</v>
      </c>
      <c r="L6112" s="27">
        <v>0.5</v>
      </c>
      <c r="M6112" s="27">
        <v>0.55000000000000004</v>
      </c>
      <c r="N6112" s="27" t="s">
        <v>2163</v>
      </c>
      <c r="O6112" s="30">
        <v>202005567</v>
      </c>
      <c r="P6112" s="22"/>
      <c r="Q6112" s="22"/>
      <c r="R6112" s="16"/>
      <c r="S6112" s="16"/>
      <c r="T6112" s="16"/>
      <c r="U6112" s="16"/>
      <c r="V6112" s="16"/>
      <c r="W6112" s="16"/>
      <c r="X6112" s="16"/>
      <c r="Y6112" s="16"/>
      <c r="Z6112" s="16"/>
      <c r="AA6112" s="16"/>
      <c r="AB6112" s="16"/>
      <c r="AC6112" s="19"/>
    </row>
    <row r="6113" spans="1:29" x14ac:dyDescent="0.25">
      <c r="A6113" s="27">
        <v>2000</v>
      </c>
      <c r="B6113" s="27" t="s">
        <v>2185</v>
      </c>
      <c r="C6113" s="27" t="s">
        <v>676</v>
      </c>
      <c r="D6113" s="27" t="s">
        <v>699</v>
      </c>
      <c r="E6113" s="27" t="s">
        <v>765</v>
      </c>
      <c r="F6113" s="28">
        <v>36771</v>
      </c>
      <c r="G6113" s="29">
        <v>0.79375000000000007</v>
      </c>
      <c r="H6113" s="28">
        <v>36771</v>
      </c>
      <c r="I6113" s="29">
        <v>0.96597222222222223</v>
      </c>
      <c r="J6113" s="27"/>
      <c r="K6113" s="27">
        <v>3</v>
      </c>
      <c r="L6113" s="27">
        <v>0</v>
      </c>
      <c r="M6113" s="27">
        <v>3</v>
      </c>
      <c r="N6113" s="27" t="s">
        <v>2173</v>
      </c>
      <c r="O6113" s="30">
        <v>201802646</v>
      </c>
      <c r="P6113" s="22"/>
      <c r="Q6113" s="22"/>
      <c r="R6113" s="16"/>
      <c r="S6113" s="16"/>
      <c r="T6113" s="16"/>
      <c r="U6113" s="16"/>
      <c r="V6113" s="16"/>
      <c r="W6113" s="16"/>
      <c r="X6113" s="16"/>
      <c r="Y6113" s="16"/>
      <c r="Z6113" s="16"/>
      <c r="AA6113" s="16"/>
      <c r="AB6113" s="16"/>
      <c r="AC6113" s="19"/>
    </row>
    <row r="6114" spans="1:29" x14ac:dyDescent="0.25">
      <c r="A6114" s="27">
        <v>2000</v>
      </c>
      <c r="B6114" s="27" t="s">
        <v>2184</v>
      </c>
      <c r="C6114" s="27" t="s">
        <v>676</v>
      </c>
      <c r="D6114" s="27" t="s">
        <v>699</v>
      </c>
      <c r="E6114" s="27" t="s">
        <v>759</v>
      </c>
      <c r="F6114" s="28">
        <v>36772</v>
      </c>
      <c r="G6114" s="29">
        <v>0.59027777777777779</v>
      </c>
      <c r="H6114" s="28">
        <v>36772</v>
      </c>
      <c r="I6114" s="29">
        <v>0.86805555555555547</v>
      </c>
      <c r="J6114" s="27"/>
      <c r="K6114" s="27">
        <v>13</v>
      </c>
      <c r="L6114" s="27">
        <v>0</v>
      </c>
      <c r="M6114" s="27">
        <v>13</v>
      </c>
      <c r="N6114" s="27" t="s">
        <v>2173</v>
      </c>
      <c r="O6114" s="30">
        <v>201908143</v>
      </c>
      <c r="P6114" s="22"/>
      <c r="Q6114" s="22"/>
      <c r="R6114" s="16"/>
      <c r="S6114" s="16"/>
      <c r="T6114" s="16"/>
      <c r="U6114" s="16"/>
      <c r="V6114" s="16"/>
      <c r="W6114" s="16"/>
      <c r="X6114" s="16"/>
      <c r="Y6114" s="16"/>
      <c r="Z6114" s="16"/>
      <c r="AA6114" s="16"/>
      <c r="AB6114" s="16"/>
      <c r="AC6114" s="19"/>
    </row>
    <row r="6115" spans="1:29" x14ac:dyDescent="0.25">
      <c r="A6115" s="27">
        <v>2000</v>
      </c>
      <c r="B6115" s="27" t="s">
        <v>3368</v>
      </c>
      <c r="C6115" s="27" t="s">
        <v>2231</v>
      </c>
      <c r="D6115" s="27" t="s">
        <v>2805</v>
      </c>
      <c r="E6115" s="27" t="s">
        <v>799</v>
      </c>
      <c r="F6115" s="28">
        <v>36773</v>
      </c>
      <c r="G6115" s="29">
        <v>0.62083333333333335</v>
      </c>
      <c r="H6115" s="28">
        <v>36773</v>
      </c>
      <c r="I6115" s="29">
        <v>0.73958333333333337</v>
      </c>
      <c r="J6115" s="27"/>
      <c r="K6115" s="27">
        <v>0.65</v>
      </c>
      <c r="L6115" s="27">
        <v>0</v>
      </c>
      <c r="M6115" s="27">
        <v>0.65</v>
      </c>
      <c r="N6115" s="27" t="s">
        <v>2173</v>
      </c>
      <c r="O6115" s="30">
        <v>201907329</v>
      </c>
      <c r="P6115" s="22"/>
      <c r="Q6115" s="22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9"/>
    </row>
    <row r="6116" spans="1:29" x14ac:dyDescent="0.25">
      <c r="A6116" s="27">
        <v>2000</v>
      </c>
      <c r="B6116" s="27" t="s">
        <v>2219</v>
      </c>
      <c r="C6116" s="27" t="s">
        <v>676</v>
      </c>
      <c r="D6116" s="27" t="s">
        <v>699</v>
      </c>
      <c r="E6116" s="27" t="s">
        <v>759</v>
      </c>
      <c r="F6116" s="28">
        <v>36773</v>
      </c>
      <c r="G6116" s="29">
        <v>0.64374999999999993</v>
      </c>
      <c r="H6116" s="28">
        <v>36773</v>
      </c>
      <c r="I6116" s="29">
        <v>0.70000000000000007</v>
      </c>
      <c r="J6116" s="27"/>
      <c r="K6116" s="27">
        <v>0</v>
      </c>
      <c r="L6116" s="27">
        <v>1</v>
      </c>
      <c r="M6116" s="27">
        <v>1</v>
      </c>
      <c r="N6116" s="27" t="s">
        <v>2211</v>
      </c>
      <c r="O6116" s="30">
        <v>202006241</v>
      </c>
      <c r="P6116" s="22"/>
      <c r="Q6116" s="22"/>
      <c r="R6116" s="16"/>
      <c r="S6116" s="16"/>
      <c r="T6116" s="16"/>
      <c r="U6116" s="16"/>
      <c r="V6116" s="16"/>
      <c r="W6116" s="16"/>
      <c r="X6116" s="16"/>
      <c r="Y6116" s="16"/>
      <c r="Z6116" s="16"/>
      <c r="AA6116" s="16"/>
      <c r="AB6116" s="16"/>
      <c r="AC6116" s="19"/>
    </row>
    <row r="6117" spans="1:29" x14ac:dyDescent="0.25">
      <c r="A6117" s="27">
        <v>2000</v>
      </c>
      <c r="B6117" s="27" t="s">
        <v>3524</v>
      </c>
      <c r="C6117" s="27" t="s">
        <v>2231</v>
      </c>
      <c r="D6117" s="27" t="s">
        <v>2809</v>
      </c>
      <c r="E6117" s="27" t="s">
        <v>2984</v>
      </c>
      <c r="F6117" s="28">
        <v>36773</v>
      </c>
      <c r="G6117" s="29">
        <v>0.70277777777777783</v>
      </c>
      <c r="H6117" s="28">
        <v>36773</v>
      </c>
      <c r="I6117" s="29">
        <v>0.83888888888888891</v>
      </c>
      <c r="J6117" s="27"/>
      <c r="K6117" s="27">
        <v>0.1</v>
      </c>
      <c r="L6117" s="27">
        <v>2.1</v>
      </c>
      <c r="M6117" s="27">
        <v>2.2000000000000002</v>
      </c>
      <c r="N6117" s="27" t="s">
        <v>2211</v>
      </c>
      <c r="O6117" s="30">
        <v>202004999</v>
      </c>
      <c r="P6117" s="22"/>
      <c r="Q6117" s="22"/>
      <c r="R6117" s="16"/>
      <c r="S6117" s="16"/>
      <c r="T6117" s="16"/>
      <c r="U6117" s="16"/>
      <c r="V6117" s="16"/>
      <c r="W6117" s="16"/>
      <c r="X6117" s="16"/>
      <c r="Y6117" s="16"/>
      <c r="Z6117" s="16"/>
      <c r="AA6117" s="16"/>
      <c r="AB6117" s="16"/>
      <c r="AC6117" s="19"/>
    </row>
    <row r="6118" spans="1:29" x14ac:dyDescent="0.25">
      <c r="A6118" s="27">
        <v>2000</v>
      </c>
      <c r="B6118" s="27" t="s">
        <v>3365</v>
      </c>
      <c r="C6118" s="27" t="s">
        <v>2231</v>
      </c>
      <c r="D6118" s="27" t="s">
        <v>2861</v>
      </c>
      <c r="E6118" s="27" t="s">
        <v>3366</v>
      </c>
      <c r="F6118" s="28">
        <v>36773</v>
      </c>
      <c r="G6118" s="29">
        <v>0.85763888888888884</v>
      </c>
      <c r="H6118" s="28">
        <v>36773</v>
      </c>
      <c r="I6118" s="29">
        <v>0.9375</v>
      </c>
      <c r="J6118" s="27"/>
      <c r="K6118" s="27">
        <v>0.05</v>
      </c>
      <c r="L6118" s="27">
        <v>0</v>
      </c>
      <c r="M6118" s="27">
        <v>0.05</v>
      </c>
      <c r="N6118" s="27" t="s">
        <v>2173</v>
      </c>
      <c r="O6118" s="30">
        <v>201905129</v>
      </c>
      <c r="P6118" s="22"/>
      <c r="Q6118" s="22"/>
      <c r="R6118" s="16"/>
      <c r="S6118" s="16"/>
      <c r="T6118" s="16"/>
      <c r="U6118" s="16"/>
      <c r="V6118" s="16"/>
      <c r="W6118" s="16"/>
      <c r="X6118" s="16"/>
      <c r="Y6118" s="16"/>
      <c r="Z6118" s="16"/>
      <c r="AA6118" s="16"/>
      <c r="AB6118" s="16"/>
      <c r="AC6118" s="19"/>
    </row>
    <row r="6119" spans="1:29" x14ac:dyDescent="0.25">
      <c r="A6119" s="27">
        <v>2000</v>
      </c>
      <c r="B6119" s="27" t="s">
        <v>3367</v>
      </c>
      <c r="C6119" s="27" t="s">
        <v>2231</v>
      </c>
      <c r="D6119" s="27" t="s">
        <v>2231</v>
      </c>
      <c r="E6119" s="27" t="s">
        <v>2978</v>
      </c>
      <c r="F6119" s="28">
        <v>36773</v>
      </c>
      <c r="G6119" s="29">
        <v>0.92013888888888884</v>
      </c>
      <c r="H6119" s="28">
        <v>36774</v>
      </c>
      <c r="I6119" s="29">
        <v>3.4722222222222224E-2</v>
      </c>
      <c r="J6119" s="27"/>
      <c r="K6119" s="27">
        <v>0.4</v>
      </c>
      <c r="L6119" s="27">
        <v>0</v>
      </c>
      <c r="M6119" s="27">
        <v>0.4</v>
      </c>
      <c r="N6119" s="27" t="s">
        <v>2173</v>
      </c>
      <c r="O6119" s="30">
        <v>202004554</v>
      </c>
      <c r="P6119" s="22"/>
      <c r="Q6119" s="22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9"/>
    </row>
    <row r="6120" spans="1:29" x14ac:dyDescent="0.25">
      <c r="A6120" s="27">
        <v>2000</v>
      </c>
      <c r="B6120" s="27" t="s">
        <v>2182</v>
      </c>
      <c r="C6120" s="27" t="s">
        <v>676</v>
      </c>
      <c r="D6120" s="27" t="s">
        <v>679</v>
      </c>
      <c r="E6120" s="27" t="s">
        <v>2183</v>
      </c>
      <c r="F6120" s="28">
        <v>36774</v>
      </c>
      <c r="G6120" s="29">
        <v>0.54305555555555551</v>
      </c>
      <c r="H6120" s="28">
        <v>36774</v>
      </c>
      <c r="I6120" s="29">
        <v>0.8569444444444444</v>
      </c>
      <c r="J6120" s="27"/>
      <c r="K6120" s="27">
        <v>21</v>
      </c>
      <c r="L6120" s="27">
        <v>8</v>
      </c>
      <c r="M6120" s="27">
        <v>29</v>
      </c>
      <c r="N6120" s="27" t="s">
        <v>2173</v>
      </c>
      <c r="O6120" s="30">
        <v>202006770</v>
      </c>
      <c r="P6120" s="22"/>
      <c r="Q6120" s="22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9"/>
    </row>
    <row r="6121" spans="1:29" x14ac:dyDescent="0.25">
      <c r="A6121" s="27">
        <v>2000</v>
      </c>
      <c r="B6121" s="27" t="s">
        <v>3523</v>
      </c>
      <c r="C6121" s="27" t="s">
        <v>2231</v>
      </c>
      <c r="D6121" s="27" t="s">
        <v>2799</v>
      </c>
      <c r="E6121" s="27" t="s">
        <v>2799</v>
      </c>
      <c r="F6121" s="28">
        <v>36774</v>
      </c>
      <c r="G6121" s="29">
        <v>0.63888888888888895</v>
      </c>
      <c r="H6121" s="28">
        <v>36774</v>
      </c>
      <c r="I6121" s="29">
        <v>0.76388888888888884</v>
      </c>
      <c r="J6121" s="27"/>
      <c r="K6121" s="27">
        <v>0.04</v>
      </c>
      <c r="L6121" s="27">
        <v>0.11</v>
      </c>
      <c r="M6121" s="27">
        <v>0.15</v>
      </c>
      <c r="N6121" s="27" t="s">
        <v>2211</v>
      </c>
      <c r="O6121" s="30">
        <v>201905061</v>
      </c>
      <c r="P6121" s="22"/>
      <c r="Q6121" s="22"/>
      <c r="R6121" s="16"/>
      <c r="S6121" s="16"/>
      <c r="T6121" s="16"/>
      <c r="U6121" s="16"/>
      <c r="V6121" s="16"/>
      <c r="W6121" s="16"/>
      <c r="X6121" s="16"/>
      <c r="Y6121" s="16"/>
      <c r="Z6121" s="16"/>
      <c r="AA6121" s="16"/>
      <c r="AB6121" s="16"/>
      <c r="AC6121" s="19"/>
    </row>
    <row r="6122" spans="1:29" x14ac:dyDescent="0.25">
      <c r="A6122" s="27">
        <v>2000</v>
      </c>
      <c r="B6122" s="27" t="s">
        <v>3300</v>
      </c>
      <c r="C6122" s="27" t="s">
        <v>2231</v>
      </c>
      <c r="D6122" s="27" t="s">
        <v>2231</v>
      </c>
      <c r="E6122" s="27" t="s">
        <v>3301</v>
      </c>
      <c r="F6122" s="28">
        <v>36774</v>
      </c>
      <c r="G6122" s="29">
        <v>0.64722222222222225</v>
      </c>
      <c r="H6122" s="28">
        <v>36774</v>
      </c>
      <c r="I6122" s="29">
        <v>0.79166666666666663</v>
      </c>
      <c r="J6122" s="27"/>
      <c r="K6122" s="27">
        <v>6</v>
      </c>
      <c r="L6122" s="27">
        <v>0</v>
      </c>
      <c r="M6122" s="27">
        <v>6</v>
      </c>
      <c r="N6122" s="27" t="s">
        <v>2163</v>
      </c>
      <c r="O6122" s="30">
        <v>201706780</v>
      </c>
      <c r="P6122" s="22"/>
      <c r="Q6122" s="22"/>
      <c r="R6122" s="16"/>
      <c r="S6122" s="16"/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9"/>
    </row>
    <row r="6123" spans="1:29" x14ac:dyDescent="0.25">
      <c r="A6123" s="27">
        <v>2000</v>
      </c>
      <c r="B6123" s="27" t="s">
        <v>3522</v>
      </c>
      <c r="C6123" s="27" t="s">
        <v>2231</v>
      </c>
      <c r="D6123" s="27" t="s">
        <v>2790</v>
      </c>
      <c r="E6123" s="27" t="s">
        <v>2832</v>
      </c>
      <c r="F6123" s="28">
        <v>36774</v>
      </c>
      <c r="G6123" s="29">
        <v>0.70138888888888884</v>
      </c>
      <c r="H6123" s="28">
        <v>36775</v>
      </c>
      <c r="I6123" s="29">
        <v>6.25E-2</v>
      </c>
      <c r="J6123" s="27"/>
      <c r="K6123" s="27">
        <v>48.5</v>
      </c>
      <c r="L6123" s="27">
        <v>0</v>
      </c>
      <c r="M6123" s="27">
        <v>48.5</v>
      </c>
      <c r="N6123" s="27" t="s">
        <v>2211</v>
      </c>
      <c r="O6123" s="30">
        <v>202004377</v>
      </c>
      <c r="P6123" s="22"/>
      <c r="Q6123" s="22"/>
      <c r="R6123" s="16"/>
      <c r="S6123" s="16"/>
      <c r="T6123" s="16"/>
      <c r="U6123" s="16"/>
      <c r="V6123" s="16"/>
      <c r="W6123" s="16"/>
      <c r="X6123" s="16"/>
      <c r="Y6123" s="16"/>
      <c r="Z6123" s="16"/>
      <c r="AA6123" s="16"/>
      <c r="AB6123" s="16"/>
      <c r="AC6123" s="19"/>
    </row>
    <row r="6124" spans="1:29" x14ac:dyDescent="0.25">
      <c r="A6124" s="27">
        <v>2000</v>
      </c>
      <c r="B6124" s="27" t="s">
        <v>3364</v>
      </c>
      <c r="C6124" s="27" t="s">
        <v>2231</v>
      </c>
      <c r="D6124" s="27" t="s">
        <v>2792</v>
      </c>
      <c r="E6124" s="27" t="s">
        <v>801</v>
      </c>
      <c r="F6124" s="28">
        <v>36774</v>
      </c>
      <c r="G6124" s="29">
        <v>0.82847222222222217</v>
      </c>
      <c r="H6124" s="28">
        <v>36774</v>
      </c>
      <c r="I6124" s="29">
        <v>0.95833333333333337</v>
      </c>
      <c r="J6124" s="27"/>
      <c r="K6124" s="27">
        <v>0.1</v>
      </c>
      <c r="L6124" s="27">
        <v>0.02</v>
      </c>
      <c r="M6124" s="27">
        <v>0.12</v>
      </c>
      <c r="N6124" s="27" t="s">
        <v>2173</v>
      </c>
      <c r="O6124" s="30">
        <v>202005148</v>
      </c>
      <c r="P6124" s="22"/>
      <c r="Q6124" s="22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9"/>
    </row>
    <row r="6125" spans="1:29" x14ac:dyDescent="0.25">
      <c r="A6125" s="27">
        <v>2000</v>
      </c>
      <c r="B6125" s="27" t="s">
        <v>3520</v>
      </c>
      <c r="C6125" s="27" t="s">
        <v>2231</v>
      </c>
      <c r="D6125" s="27" t="s">
        <v>2792</v>
      </c>
      <c r="E6125" s="27" t="s">
        <v>2897</v>
      </c>
      <c r="F6125" s="28">
        <v>36775</v>
      </c>
      <c r="G6125" s="29">
        <v>0.47916666666666669</v>
      </c>
      <c r="H6125" s="28">
        <v>36775</v>
      </c>
      <c r="I6125" s="29">
        <v>0.5625</v>
      </c>
      <c r="J6125" s="27"/>
      <c r="K6125" s="27">
        <v>0.05</v>
      </c>
      <c r="L6125" s="27">
        <v>0</v>
      </c>
      <c r="M6125" s="27">
        <v>0.05</v>
      </c>
      <c r="N6125" s="27" t="s">
        <v>2211</v>
      </c>
      <c r="O6125" s="30">
        <v>202102698</v>
      </c>
      <c r="P6125" s="22"/>
      <c r="Q6125" s="22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9"/>
    </row>
    <row r="6126" spans="1:29" x14ac:dyDescent="0.25">
      <c r="A6126" s="27">
        <v>2000</v>
      </c>
      <c r="B6126" s="27" t="s">
        <v>3363</v>
      </c>
      <c r="C6126" s="27" t="s">
        <v>2231</v>
      </c>
      <c r="D6126" s="27" t="s">
        <v>2796</v>
      </c>
      <c r="E6126" s="27" t="s">
        <v>712</v>
      </c>
      <c r="F6126" s="28">
        <v>36775</v>
      </c>
      <c r="G6126" s="29">
        <v>0.68055555555555547</v>
      </c>
      <c r="H6126" s="28">
        <v>36775</v>
      </c>
      <c r="I6126" s="29">
        <v>0.75694444444444453</v>
      </c>
      <c r="J6126" s="27"/>
      <c r="K6126" s="27">
        <v>0.02</v>
      </c>
      <c r="L6126" s="27">
        <v>0</v>
      </c>
      <c r="M6126" s="27">
        <v>0.02</v>
      </c>
      <c r="N6126" s="27" t="s">
        <v>2173</v>
      </c>
      <c r="O6126" s="30">
        <v>201907424</v>
      </c>
      <c r="P6126" s="22"/>
      <c r="Q6126" s="22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9"/>
    </row>
    <row r="6127" spans="1:29" x14ac:dyDescent="0.25">
      <c r="A6127" s="27">
        <v>2000</v>
      </c>
      <c r="B6127" s="27" t="s">
        <v>3521</v>
      </c>
      <c r="C6127" s="27" t="s">
        <v>2231</v>
      </c>
      <c r="D6127" s="27" t="s">
        <v>2885</v>
      </c>
      <c r="E6127" s="27" t="s">
        <v>3023</v>
      </c>
      <c r="F6127" s="28">
        <v>36775</v>
      </c>
      <c r="G6127" s="29">
        <v>0.6875</v>
      </c>
      <c r="H6127" s="28">
        <v>36775</v>
      </c>
      <c r="I6127" s="29">
        <v>0.75</v>
      </c>
      <c r="J6127" s="27"/>
      <c r="K6127" s="27">
        <v>0.12</v>
      </c>
      <c r="L6127" s="27">
        <v>0</v>
      </c>
      <c r="M6127" s="27">
        <v>0.12</v>
      </c>
      <c r="N6127" s="27" t="s">
        <v>2211</v>
      </c>
      <c r="O6127" s="30">
        <v>201706052</v>
      </c>
      <c r="P6127" s="22"/>
      <c r="Q6127" s="22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9"/>
    </row>
    <row r="6128" spans="1:29" x14ac:dyDescent="0.25">
      <c r="A6128" s="27">
        <v>2000</v>
      </c>
      <c r="B6128" s="27" t="s">
        <v>3299</v>
      </c>
      <c r="C6128" s="27" t="s">
        <v>2231</v>
      </c>
      <c r="D6128" s="27" t="s">
        <v>2827</v>
      </c>
      <c r="E6128" s="27" t="s">
        <v>2827</v>
      </c>
      <c r="F6128" s="28">
        <v>36775</v>
      </c>
      <c r="G6128" s="29">
        <v>0.70833333333333337</v>
      </c>
      <c r="H6128" s="28">
        <v>36775</v>
      </c>
      <c r="I6128" s="29">
        <v>0.77083333333333337</v>
      </c>
      <c r="J6128" s="27"/>
      <c r="K6128" s="27">
        <v>0</v>
      </c>
      <c r="L6128" s="27">
        <v>1.51</v>
      </c>
      <c r="M6128" s="27">
        <v>1.51</v>
      </c>
      <c r="N6128" s="27" t="s">
        <v>2163</v>
      </c>
      <c r="O6128" s="30">
        <v>202004996</v>
      </c>
      <c r="P6128" s="22"/>
      <c r="Q6128" s="22"/>
      <c r="R6128" s="16"/>
      <c r="S6128" s="16"/>
      <c r="T6128" s="16"/>
      <c r="U6128" s="16"/>
      <c r="V6128" s="16"/>
      <c r="W6128" s="16"/>
      <c r="X6128" s="16"/>
      <c r="Y6128" s="16"/>
      <c r="Z6128" s="16"/>
      <c r="AA6128" s="16"/>
      <c r="AB6128" s="16"/>
      <c r="AC6128" s="19"/>
    </row>
    <row r="6129" spans="1:29" x14ac:dyDescent="0.25">
      <c r="A6129" s="27">
        <v>2000</v>
      </c>
      <c r="B6129" s="27" t="s">
        <v>3362</v>
      </c>
      <c r="C6129" s="27" t="s">
        <v>2231</v>
      </c>
      <c r="D6129" s="27" t="s">
        <v>2805</v>
      </c>
      <c r="E6129" s="27" t="s">
        <v>755</v>
      </c>
      <c r="F6129" s="28">
        <v>36775</v>
      </c>
      <c r="G6129" s="29">
        <v>0.77638888888888891</v>
      </c>
      <c r="H6129" s="28">
        <v>36775</v>
      </c>
      <c r="I6129" s="29">
        <v>0.98611111111111116</v>
      </c>
      <c r="J6129" s="27"/>
      <c r="K6129" s="27">
        <v>4</v>
      </c>
      <c r="L6129" s="27">
        <v>0</v>
      </c>
      <c r="M6129" s="27">
        <v>4</v>
      </c>
      <c r="N6129" s="27" t="s">
        <v>2173</v>
      </c>
      <c r="O6129" s="30">
        <v>202004461</v>
      </c>
      <c r="P6129" s="22"/>
      <c r="Q6129" s="22"/>
      <c r="R6129" s="16"/>
      <c r="S6129" s="16"/>
      <c r="T6129" s="16"/>
      <c r="U6129" s="16"/>
      <c r="V6129" s="16"/>
      <c r="W6129" s="16"/>
      <c r="X6129" s="16"/>
      <c r="Y6129" s="16"/>
      <c r="Z6129" s="16"/>
      <c r="AA6129" s="16"/>
      <c r="AB6129" s="16"/>
      <c r="AC6129" s="19"/>
    </row>
    <row r="6130" spans="1:29" x14ac:dyDescent="0.25">
      <c r="A6130" s="27">
        <v>2000</v>
      </c>
      <c r="B6130" s="27" t="s">
        <v>2181</v>
      </c>
      <c r="C6130" s="27" t="s">
        <v>676</v>
      </c>
      <c r="D6130" s="27" t="s">
        <v>693</v>
      </c>
      <c r="E6130" s="27" t="s">
        <v>740</v>
      </c>
      <c r="F6130" s="28">
        <v>36775</v>
      </c>
      <c r="G6130" s="29">
        <v>0.9458333333333333</v>
      </c>
      <c r="H6130" s="28">
        <v>36777</v>
      </c>
      <c r="I6130" s="29">
        <v>0.53125</v>
      </c>
      <c r="J6130" s="27"/>
      <c r="K6130" s="27">
        <v>0</v>
      </c>
      <c r="L6130" s="27">
        <v>240</v>
      </c>
      <c r="M6130" s="27">
        <v>240</v>
      </c>
      <c r="N6130" s="27" t="s">
        <v>2173</v>
      </c>
      <c r="O6130" s="30">
        <v>202004343</v>
      </c>
      <c r="P6130" s="22"/>
      <c r="Q6130" s="22"/>
      <c r="R6130" s="16"/>
      <c r="S6130" s="16"/>
      <c r="T6130" s="16"/>
      <c r="U6130" s="16"/>
      <c r="V6130" s="16"/>
      <c r="W6130" s="16"/>
      <c r="X6130" s="16"/>
      <c r="Y6130" s="16"/>
      <c r="Z6130" s="16"/>
      <c r="AA6130" s="16"/>
      <c r="AB6130" s="16"/>
      <c r="AC6130" s="19"/>
    </row>
    <row r="6131" spans="1:29" x14ac:dyDescent="0.25">
      <c r="A6131" s="27">
        <v>2000</v>
      </c>
      <c r="B6131" s="27" t="s">
        <v>2217</v>
      </c>
      <c r="C6131" s="27" t="s">
        <v>676</v>
      </c>
      <c r="D6131" s="27" t="s">
        <v>693</v>
      </c>
      <c r="E6131" s="27" t="s">
        <v>2218</v>
      </c>
      <c r="F6131" s="28">
        <v>36776</v>
      </c>
      <c r="G6131" s="29">
        <v>0.42291666666666666</v>
      </c>
      <c r="H6131" s="28">
        <v>36777</v>
      </c>
      <c r="I6131" s="29">
        <v>0.125</v>
      </c>
      <c r="J6131" s="27"/>
      <c r="K6131" s="27">
        <v>2</v>
      </c>
      <c r="L6131" s="27">
        <v>19</v>
      </c>
      <c r="M6131" s="27">
        <v>21</v>
      </c>
      <c r="N6131" s="27" t="s">
        <v>2211</v>
      </c>
      <c r="O6131" s="30">
        <v>201904660</v>
      </c>
      <c r="P6131" s="22"/>
      <c r="Q6131" s="22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9"/>
    </row>
    <row r="6132" spans="1:29" x14ac:dyDescent="0.25">
      <c r="A6132" s="27">
        <v>2000</v>
      </c>
      <c r="B6132" s="27" t="s">
        <v>3361</v>
      </c>
      <c r="C6132" s="27" t="s">
        <v>2231</v>
      </c>
      <c r="D6132" s="27" t="s">
        <v>2796</v>
      </c>
      <c r="E6132" s="27" t="s">
        <v>712</v>
      </c>
      <c r="F6132" s="28">
        <v>36776</v>
      </c>
      <c r="G6132" s="29">
        <v>0.6694444444444444</v>
      </c>
      <c r="H6132" s="28">
        <v>36776</v>
      </c>
      <c r="I6132" s="29">
        <v>0.71527777777777779</v>
      </c>
      <c r="J6132" s="27"/>
      <c r="K6132" s="27">
        <v>0.16</v>
      </c>
      <c r="L6132" s="27">
        <v>0</v>
      </c>
      <c r="M6132" s="27">
        <v>0.16</v>
      </c>
      <c r="N6132" s="27" t="s">
        <v>2173</v>
      </c>
      <c r="O6132" s="30">
        <v>201905483</v>
      </c>
      <c r="P6132" s="22"/>
      <c r="Q6132" s="22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6"/>
      <c r="AB6132" s="16"/>
      <c r="AC6132" s="19"/>
    </row>
    <row r="6133" spans="1:29" x14ac:dyDescent="0.25">
      <c r="A6133" s="27">
        <v>2000</v>
      </c>
      <c r="B6133" s="27" t="s">
        <v>3360</v>
      </c>
      <c r="C6133" s="27" t="s">
        <v>2231</v>
      </c>
      <c r="D6133" s="27" t="s">
        <v>2850</v>
      </c>
      <c r="E6133" s="27" t="s">
        <v>3127</v>
      </c>
      <c r="F6133" s="28">
        <v>36776</v>
      </c>
      <c r="G6133" s="29">
        <v>0.70138888888888884</v>
      </c>
      <c r="H6133" s="28">
        <v>36776</v>
      </c>
      <c r="I6133" s="29">
        <v>0.75</v>
      </c>
      <c r="J6133" s="27"/>
      <c r="K6133" s="27">
        <v>0.37</v>
      </c>
      <c r="L6133" s="27">
        <v>0</v>
      </c>
      <c r="M6133" s="27">
        <v>0.37</v>
      </c>
      <c r="N6133" s="27" t="s">
        <v>2173</v>
      </c>
      <c r="O6133" s="30">
        <v>201804514</v>
      </c>
      <c r="P6133" s="22"/>
      <c r="Q6133" s="22"/>
      <c r="R6133" s="16"/>
      <c r="S6133" s="16"/>
      <c r="T6133" s="16"/>
      <c r="U6133" s="16"/>
      <c r="V6133" s="16"/>
      <c r="W6133" s="16"/>
      <c r="X6133" s="16"/>
      <c r="Y6133" s="16"/>
      <c r="Z6133" s="16"/>
      <c r="AA6133" s="16"/>
      <c r="AB6133" s="16"/>
      <c r="AC6133" s="19"/>
    </row>
    <row r="6134" spans="1:29" x14ac:dyDescent="0.25">
      <c r="A6134" s="27">
        <v>2000</v>
      </c>
      <c r="B6134" s="27" t="s">
        <v>3359</v>
      </c>
      <c r="C6134" s="27" t="s">
        <v>2231</v>
      </c>
      <c r="D6134" s="27" t="s">
        <v>2809</v>
      </c>
      <c r="E6134" s="27" t="s">
        <v>2812</v>
      </c>
      <c r="F6134" s="28">
        <v>36777</v>
      </c>
      <c r="G6134" s="29">
        <v>4.5833333333333337E-2</v>
      </c>
      <c r="H6134" s="28">
        <v>36778</v>
      </c>
      <c r="I6134" s="29">
        <v>0.10416666666666667</v>
      </c>
      <c r="J6134" s="27"/>
      <c r="K6134" s="27">
        <v>89</v>
      </c>
      <c r="L6134" s="27">
        <v>34.125</v>
      </c>
      <c r="M6134" s="27">
        <v>123.125</v>
      </c>
      <c r="N6134" s="27" t="s">
        <v>2173</v>
      </c>
      <c r="O6134" s="30">
        <v>201707165</v>
      </c>
      <c r="P6134" s="22"/>
      <c r="Q6134" s="22"/>
      <c r="R6134" s="16"/>
      <c r="S6134" s="16"/>
      <c r="T6134" s="16"/>
      <c r="U6134" s="16"/>
      <c r="V6134" s="16"/>
      <c r="W6134" s="16"/>
      <c r="X6134" s="16"/>
      <c r="Y6134" s="16"/>
      <c r="Z6134" s="16"/>
      <c r="AA6134" s="16"/>
      <c r="AB6134" s="16"/>
      <c r="AC6134" s="19"/>
    </row>
    <row r="6135" spans="1:29" x14ac:dyDescent="0.25">
      <c r="A6135" s="27">
        <v>2000</v>
      </c>
      <c r="B6135" s="27" t="s">
        <v>2216</v>
      </c>
      <c r="C6135" s="27" t="s">
        <v>676</v>
      </c>
      <c r="D6135" s="27" t="s">
        <v>699</v>
      </c>
      <c r="E6135" s="27" t="s">
        <v>714</v>
      </c>
      <c r="F6135" s="28">
        <v>36777</v>
      </c>
      <c r="G6135" s="29">
        <v>0.42222222222222222</v>
      </c>
      <c r="H6135" s="28">
        <v>36777</v>
      </c>
      <c r="I6135" s="29">
        <v>0.72083333333333333</v>
      </c>
      <c r="J6135" s="27" t="s">
        <v>889</v>
      </c>
      <c r="K6135" s="27">
        <v>1</v>
      </c>
      <c r="L6135" s="27">
        <v>6</v>
      </c>
      <c r="M6135" s="27">
        <v>7</v>
      </c>
      <c r="N6135" s="27" t="s">
        <v>2211</v>
      </c>
      <c r="O6135" s="30">
        <v>201806161</v>
      </c>
      <c r="P6135" s="22"/>
      <c r="Q6135" s="22"/>
      <c r="R6135" s="16"/>
      <c r="S6135" s="16"/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9"/>
    </row>
    <row r="6136" spans="1:29" x14ac:dyDescent="0.25">
      <c r="A6136" s="27">
        <v>2000</v>
      </c>
      <c r="B6136" s="27" t="s">
        <v>3358</v>
      </c>
      <c r="C6136" s="27" t="s">
        <v>2231</v>
      </c>
      <c r="D6136" s="27" t="s">
        <v>2809</v>
      </c>
      <c r="E6136" s="27" t="s">
        <v>2835</v>
      </c>
      <c r="F6136" s="28">
        <v>36777</v>
      </c>
      <c r="G6136" s="29">
        <v>0.53402777777777777</v>
      </c>
      <c r="H6136" s="28">
        <v>36777</v>
      </c>
      <c r="I6136" s="29">
        <v>0.70833333333333337</v>
      </c>
      <c r="J6136" s="27"/>
      <c r="K6136" s="27">
        <v>1.5</v>
      </c>
      <c r="L6136" s="27">
        <v>0.03</v>
      </c>
      <c r="M6136" s="27">
        <v>1.53</v>
      </c>
      <c r="N6136" s="27" t="s">
        <v>2173</v>
      </c>
      <c r="O6136" s="30">
        <v>202003574</v>
      </c>
      <c r="P6136" s="22"/>
      <c r="Q6136" s="22"/>
      <c r="R6136" s="16"/>
      <c r="S6136" s="16"/>
      <c r="T6136" s="16"/>
      <c r="U6136" s="16"/>
      <c r="V6136" s="16"/>
      <c r="W6136" s="16"/>
      <c r="X6136" s="16"/>
      <c r="Y6136" s="16"/>
      <c r="Z6136" s="16"/>
      <c r="AA6136" s="16"/>
      <c r="AB6136" s="16"/>
      <c r="AC6136" s="19"/>
    </row>
    <row r="6137" spans="1:29" x14ac:dyDescent="0.25">
      <c r="A6137" s="27">
        <v>2000</v>
      </c>
      <c r="B6137" s="27" t="s">
        <v>5782</v>
      </c>
      <c r="C6137" s="27" t="s">
        <v>674</v>
      </c>
      <c r="D6137" s="27" t="s">
        <v>675</v>
      </c>
      <c r="E6137" s="27" t="s">
        <v>796</v>
      </c>
      <c r="F6137" s="28">
        <v>36777</v>
      </c>
      <c r="G6137" s="29">
        <v>0.60416666666666663</v>
      </c>
      <c r="H6137" s="28">
        <v>36777</v>
      </c>
      <c r="I6137" s="29">
        <v>0.91666666666666663</v>
      </c>
      <c r="J6137" s="27"/>
      <c r="K6137" s="27">
        <v>10</v>
      </c>
      <c r="L6137" s="27">
        <v>0</v>
      </c>
      <c r="M6137" s="27">
        <v>10</v>
      </c>
      <c r="N6137" s="27" t="s">
        <v>2163</v>
      </c>
      <c r="O6137" s="30">
        <v>202102699</v>
      </c>
      <c r="P6137" s="22"/>
      <c r="Q6137" s="22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9"/>
    </row>
    <row r="6138" spans="1:29" x14ac:dyDescent="0.25">
      <c r="A6138" s="27">
        <v>2000</v>
      </c>
      <c r="B6138" s="27" t="s">
        <v>2215</v>
      </c>
      <c r="C6138" s="27" t="s">
        <v>676</v>
      </c>
      <c r="D6138" s="27" t="s">
        <v>693</v>
      </c>
      <c r="E6138" s="27" t="s">
        <v>820</v>
      </c>
      <c r="F6138" s="28">
        <v>36777</v>
      </c>
      <c r="G6138" s="29">
        <v>0.65972222222222221</v>
      </c>
      <c r="H6138" s="28">
        <v>36777</v>
      </c>
      <c r="I6138" s="29">
        <v>0.80208333333333337</v>
      </c>
      <c r="J6138" s="27"/>
      <c r="K6138" s="27">
        <v>0</v>
      </c>
      <c r="L6138" s="27">
        <v>6</v>
      </c>
      <c r="M6138" s="27">
        <v>6</v>
      </c>
      <c r="N6138" s="27" t="s">
        <v>2211</v>
      </c>
      <c r="O6138" s="30">
        <v>201005457</v>
      </c>
      <c r="P6138" s="22"/>
      <c r="Q6138" s="22"/>
      <c r="R6138" s="16"/>
      <c r="S6138" s="16"/>
      <c r="T6138" s="16"/>
      <c r="U6138" s="16"/>
      <c r="V6138" s="16"/>
      <c r="W6138" s="16"/>
      <c r="X6138" s="16"/>
      <c r="Y6138" s="16"/>
      <c r="Z6138" s="16"/>
      <c r="AA6138" s="16"/>
      <c r="AB6138" s="16"/>
      <c r="AC6138" s="19"/>
    </row>
    <row r="6139" spans="1:29" x14ac:dyDescent="0.25">
      <c r="A6139" s="27">
        <v>2000</v>
      </c>
      <c r="B6139" s="27" t="s">
        <v>3519</v>
      </c>
      <c r="C6139" s="27" t="s">
        <v>2231</v>
      </c>
      <c r="D6139" s="27" t="s">
        <v>2799</v>
      </c>
      <c r="E6139" s="27" t="s">
        <v>2799</v>
      </c>
      <c r="F6139" s="28">
        <v>36777</v>
      </c>
      <c r="G6139" s="29">
        <v>0.66666666666666663</v>
      </c>
      <c r="H6139" s="28">
        <v>36777</v>
      </c>
      <c r="I6139" s="29">
        <v>0.72222222222222221</v>
      </c>
      <c r="J6139" s="27"/>
      <c r="K6139" s="27">
        <v>0.2</v>
      </c>
      <c r="L6139" s="27">
        <v>0.1</v>
      </c>
      <c r="M6139" s="27">
        <v>0.3</v>
      </c>
      <c r="N6139" s="27" t="s">
        <v>2211</v>
      </c>
      <c r="O6139" s="30">
        <v>201905200</v>
      </c>
      <c r="P6139" s="22"/>
      <c r="Q6139" s="22"/>
      <c r="R6139" s="16"/>
      <c r="S6139" s="16"/>
      <c r="T6139" s="16"/>
      <c r="U6139" s="16"/>
      <c r="V6139" s="16"/>
      <c r="W6139" s="16"/>
      <c r="X6139" s="16"/>
      <c r="Y6139" s="16"/>
      <c r="Z6139" s="16"/>
      <c r="AA6139" s="16"/>
      <c r="AB6139" s="16"/>
      <c r="AC6139" s="19"/>
    </row>
    <row r="6140" spans="1:29" x14ac:dyDescent="0.25">
      <c r="A6140" s="27">
        <v>2000</v>
      </c>
      <c r="B6140" s="27" t="s">
        <v>3357</v>
      </c>
      <c r="C6140" s="27" t="s">
        <v>2231</v>
      </c>
      <c r="D6140" s="27" t="s">
        <v>2792</v>
      </c>
      <c r="E6140" s="27" t="s">
        <v>2935</v>
      </c>
      <c r="F6140" s="28">
        <v>36777</v>
      </c>
      <c r="G6140" s="29">
        <v>0.77777777777777779</v>
      </c>
      <c r="H6140" s="28">
        <v>36778</v>
      </c>
      <c r="I6140" s="29">
        <v>3.125E-2</v>
      </c>
      <c r="J6140" s="27"/>
      <c r="K6140" s="27">
        <v>0.03</v>
      </c>
      <c r="L6140" s="27">
        <v>0.17</v>
      </c>
      <c r="M6140" s="27">
        <v>0.2</v>
      </c>
      <c r="N6140" s="27" t="s">
        <v>2173</v>
      </c>
      <c r="O6140" s="30">
        <v>201809988</v>
      </c>
      <c r="P6140" s="22"/>
      <c r="Q6140" s="22"/>
      <c r="R6140" s="16"/>
      <c r="S6140" s="16"/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9"/>
    </row>
    <row r="6141" spans="1:29" x14ac:dyDescent="0.25">
      <c r="A6141" s="27">
        <v>2000</v>
      </c>
      <c r="B6141" s="27" t="s">
        <v>3356</v>
      </c>
      <c r="C6141" s="27" t="s">
        <v>2231</v>
      </c>
      <c r="D6141" s="27" t="s">
        <v>2790</v>
      </c>
      <c r="E6141" s="27" t="s">
        <v>2817</v>
      </c>
      <c r="F6141" s="28">
        <v>36777</v>
      </c>
      <c r="G6141" s="29">
        <v>0.97986111111111107</v>
      </c>
      <c r="H6141" s="28">
        <v>36778</v>
      </c>
      <c r="I6141" s="29">
        <v>8.3333333333333329E-2</v>
      </c>
      <c r="J6141" s="27"/>
      <c r="K6141" s="27">
        <v>0</v>
      </c>
      <c r="L6141" s="27">
        <v>0.1</v>
      </c>
      <c r="M6141" s="27">
        <v>0.1</v>
      </c>
      <c r="N6141" s="27" t="s">
        <v>2173</v>
      </c>
      <c r="O6141" s="30">
        <v>201800698</v>
      </c>
      <c r="P6141" s="22"/>
      <c r="Q6141" s="22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9"/>
    </row>
    <row r="6142" spans="1:29" x14ac:dyDescent="0.25">
      <c r="A6142" s="27">
        <v>2000</v>
      </c>
      <c r="B6142" s="27" t="s">
        <v>2214</v>
      </c>
      <c r="C6142" s="27" t="s">
        <v>676</v>
      </c>
      <c r="D6142" s="27" t="s">
        <v>699</v>
      </c>
      <c r="E6142" s="27" t="s">
        <v>744</v>
      </c>
      <c r="F6142" s="28">
        <v>36778</v>
      </c>
      <c r="G6142" s="29">
        <v>0.14375000000000002</v>
      </c>
      <c r="H6142" s="28">
        <v>36778</v>
      </c>
      <c r="I6142" s="29">
        <v>0.45763888888888887</v>
      </c>
      <c r="J6142" s="27"/>
      <c r="K6142" s="27">
        <v>0</v>
      </c>
      <c r="L6142" s="27">
        <v>6.5</v>
      </c>
      <c r="M6142" s="27">
        <v>6.5</v>
      </c>
      <c r="N6142" s="27" t="s">
        <v>2211</v>
      </c>
      <c r="O6142" s="30">
        <v>201304154</v>
      </c>
      <c r="P6142" s="22"/>
      <c r="Q6142" s="22"/>
      <c r="R6142" s="16"/>
      <c r="S6142" s="16"/>
      <c r="T6142" s="16"/>
      <c r="U6142" s="16"/>
      <c r="V6142" s="16"/>
      <c r="W6142" s="16"/>
      <c r="X6142" s="16"/>
      <c r="Y6142" s="16"/>
      <c r="Z6142" s="16"/>
      <c r="AA6142" s="16"/>
      <c r="AB6142" s="16"/>
      <c r="AC6142" s="19"/>
    </row>
    <row r="6143" spans="1:29" x14ac:dyDescent="0.25">
      <c r="A6143" s="27">
        <v>2000</v>
      </c>
      <c r="B6143" s="27" t="s">
        <v>2179</v>
      </c>
      <c r="C6143" s="27" t="s">
        <v>676</v>
      </c>
      <c r="D6143" s="27" t="s">
        <v>676</v>
      </c>
      <c r="E6143" s="27" t="s">
        <v>2180</v>
      </c>
      <c r="F6143" s="28">
        <v>36778</v>
      </c>
      <c r="G6143" s="29">
        <v>0.15208333333333332</v>
      </c>
      <c r="H6143" s="28">
        <v>36778</v>
      </c>
      <c r="I6143" s="29">
        <v>0.22916666666666666</v>
      </c>
      <c r="J6143" s="27" t="s">
        <v>889</v>
      </c>
      <c r="K6143" s="27">
        <v>0.45</v>
      </c>
      <c r="L6143" s="27">
        <v>0.05</v>
      </c>
      <c r="M6143" s="27">
        <v>0.5</v>
      </c>
      <c r="N6143" s="27" t="s">
        <v>2173</v>
      </c>
      <c r="O6143" s="30">
        <v>202006814</v>
      </c>
      <c r="P6143" s="22"/>
      <c r="Q6143" s="22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9"/>
    </row>
    <row r="6144" spans="1:29" x14ac:dyDescent="0.25">
      <c r="A6144" s="27">
        <v>2000</v>
      </c>
      <c r="B6144" s="27" t="s">
        <v>3355</v>
      </c>
      <c r="C6144" s="27" t="s">
        <v>2231</v>
      </c>
      <c r="D6144" s="27" t="s">
        <v>2850</v>
      </c>
      <c r="E6144" s="27" t="s">
        <v>2850</v>
      </c>
      <c r="F6144" s="28">
        <v>36778</v>
      </c>
      <c r="G6144" s="29">
        <v>0.60763888888888895</v>
      </c>
      <c r="H6144" s="28">
        <v>36778</v>
      </c>
      <c r="I6144" s="29">
        <v>0.73958333333333337</v>
      </c>
      <c r="J6144" s="27"/>
      <c r="K6144" s="27">
        <v>0.22</v>
      </c>
      <c r="L6144" s="27">
        <v>0</v>
      </c>
      <c r="M6144" s="27">
        <v>0.22</v>
      </c>
      <c r="N6144" s="27" t="s">
        <v>2173</v>
      </c>
      <c r="O6144" s="30">
        <v>201603694</v>
      </c>
      <c r="P6144" s="22"/>
      <c r="Q6144" s="22"/>
      <c r="R6144" s="16"/>
      <c r="S6144" s="16"/>
      <c r="T6144" s="16"/>
      <c r="U6144" s="16"/>
      <c r="V6144" s="16"/>
      <c r="W6144" s="16"/>
      <c r="X6144" s="16"/>
      <c r="Y6144" s="16"/>
      <c r="Z6144" s="16"/>
      <c r="AA6144" s="16"/>
      <c r="AB6144" s="16"/>
      <c r="AC6144" s="19"/>
    </row>
    <row r="6145" spans="1:29" x14ac:dyDescent="0.25">
      <c r="A6145" s="27">
        <v>2000</v>
      </c>
      <c r="B6145" s="27" t="s">
        <v>3353</v>
      </c>
      <c r="C6145" s="27" t="s">
        <v>2231</v>
      </c>
      <c r="D6145" s="27" t="s">
        <v>2809</v>
      </c>
      <c r="E6145" s="27" t="s">
        <v>3354</v>
      </c>
      <c r="F6145" s="28">
        <v>36778</v>
      </c>
      <c r="G6145" s="29">
        <v>0.60833333333333328</v>
      </c>
      <c r="H6145" s="28">
        <v>36778</v>
      </c>
      <c r="I6145" s="29">
        <v>0.68402777777777779</v>
      </c>
      <c r="J6145" s="27"/>
      <c r="K6145" s="27">
        <v>1.2</v>
      </c>
      <c r="L6145" s="27">
        <v>0.5</v>
      </c>
      <c r="M6145" s="27">
        <v>1.7</v>
      </c>
      <c r="N6145" s="27" t="s">
        <v>2173</v>
      </c>
      <c r="O6145" s="30">
        <v>201703602</v>
      </c>
      <c r="P6145" s="22"/>
      <c r="Q6145" s="22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9"/>
    </row>
    <row r="6146" spans="1:29" x14ac:dyDescent="0.25">
      <c r="A6146" s="27">
        <v>2000</v>
      </c>
      <c r="B6146" s="27" t="s">
        <v>3352</v>
      </c>
      <c r="C6146" s="27" t="s">
        <v>2231</v>
      </c>
      <c r="D6146" s="27" t="s">
        <v>2809</v>
      </c>
      <c r="E6146" s="27" t="s">
        <v>2984</v>
      </c>
      <c r="F6146" s="28">
        <v>36778</v>
      </c>
      <c r="G6146" s="29">
        <v>0.82638888888888884</v>
      </c>
      <c r="H6146" s="28">
        <v>36778</v>
      </c>
      <c r="I6146" s="29">
        <v>0.98611111111111116</v>
      </c>
      <c r="J6146" s="27"/>
      <c r="K6146" s="27">
        <v>0.4</v>
      </c>
      <c r="L6146" s="27">
        <v>0</v>
      </c>
      <c r="M6146" s="27">
        <v>0.4</v>
      </c>
      <c r="N6146" s="27" t="s">
        <v>2173</v>
      </c>
      <c r="O6146" s="30">
        <v>202005319</v>
      </c>
      <c r="P6146" s="22"/>
      <c r="Q6146" s="22"/>
      <c r="R6146" s="16"/>
      <c r="S6146" s="16"/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9"/>
    </row>
    <row r="6147" spans="1:29" x14ac:dyDescent="0.25">
      <c r="A6147" s="27">
        <v>2000</v>
      </c>
      <c r="B6147" s="27" t="s">
        <v>5803</v>
      </c>
      <c r="C6147" s="27" t="s">
        <v>674</v>
      </c>
      <c r="D6147" s="27" t="s">
        <v>696</v>
      </c>
      <c r="E6147" s="27" t="s">
        <v>707</v>
      </c>
      <c r="F6147" s="28">
        <v>36779</v>
      </c>
      <c r="G6147" s="29">
        <v>5.5555555555555552E-2</v>
      </c>
      <c r="H6147" s="28">
        <v>36779</v>
      </c>
      <c r="I6147" s="29">
        <v>0.11805555555555557</v>
      </c>
      <c r="J6147" s="27"/>
      <c r="K6147" s="27">
        <v>0.35</v>
      </c>
      <c r="L6147" s="27">
        <v>0</v>
      </c>
      <c r="M6147" s="27">
        <v>0.35</v>
      </c>
      <c r="N6147" s="27" t="s">
        <v>2211</v>
      </c>
      <c r="O6147" s="30">
        <v>202004907</v>
      </c>
      <c r="P6147" s="22"/>
      <c r="Q6147" s="22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9"/>
    </row>
    <row r="6148" spans="1:29" x14ac:dyDescent="0.25">
      <c r="A6148" s="27">
        <v>2000</v>
      </c>
      <c r="B6148" s="27" t="s">
        <v>2178</v>
      </c>
      <c r="C6148" s="27" t="s">
        <v>676</v>
      </c>
      <c r="D6148" s="27" t="s">
        <v>699</v>
      </c>
      <c r="E6148" s="27" t="s">
        <v>721</v>
      </c>
      <c r="F6148" s="28">
        <v>36779</v>
      </c>
      <c r="G6148" s="29">
        <v>0.52083333333333337</v>
      </c>
      <c r="H6148" s="28">
        <v>36779</v>
      </c>
      <c r="I6148" s="29">
        <v>0.75</v>
      </c>
      <c r="J6148" s="27"/>
      <c r="K6148" s="27">
        <v>49</v>
      </c>
      <c r="L6148" s="27">
        <v>35</v>
      </c>
      <c r="M6148" s="27">
        <v>84</v>
      </c>
      <c r="N6148" s="27" t="s">
        <v>2173</v>
      </c>
      <c r="O6148" s="30">
        <v>201709916</v>
      </c>
      <c r="P6148" s="22"/>
      <c r="Q6148" s="22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9"/>
    </row>
    <row r="6149" spans="1:29" x14ac:dyDescent="0.25">
      <c r="A6149" s="27">
        <v>2000</v>
      </c>
      <c r="B6149" s="27" t="s">
        <v>5790</v>
      </c>
      <c r="C6149" s="27" t="s">
        <v>674</v>
      </c>
      <c r="D6149" s="27" t="s">
        <v>675</v>
      </c>
      <c r="E6149" s="27" t="s">
        <v>774</v>
      </c>
      <c r="F6149" s="28">
        <v>36779</v>
      </c>
      <c r="G6149" s="29">
        <v>0.6972222222222223</v>
      </c>
      <c r="H6149" s="28">
        <v>36779</v>
      </c>
      <c r="I6149" s="29">
        <v>0.98958333333333337</v>
      </c>
      <c r="J6149" s="27"/>
      <c r="K6149" s="27">
        <v>0</v>
      </c>
      <c r="L6149" s="27">
        <v>61</v>
      </c>
      <c r="M6149" s="27">
        <v>61</v>
      </c>
      <c r="N6149" s="27" t="s">
        <v>2173</v>
      </c>
      <c r="O6149" s="30">
        <v>200904191</v>
      </c>
      <c r="P6149" s="22"/>
      <c r="Q6149" s="22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9"/>
    </row>
    <row r="6150" spans="1:29" x14ac:dyDescent="0.25">
      <c r="A6150" s="27">
        <v>2000</v>
      </c>
      <c r="B6150" s="27" t="s">
        <v>3350</v>
      </c>
      <c r="C6150" s="27" t="s">
        <v>2231</v>
      </c>
      <c r="D6150" s="27" t="s">
        <v>2792</v>
      </c>
      <c r="E6150" s="27" t="s">
        <v>3351</v>
      </c>
      <c r="F6150" s="28">
        <v>36779</v>
      </c>
      <c r="G6150" s="29">
        <v>0.74652777777777779</v>
      </c>
      <c r="H6150" s="28">
        <v>36779</v>
      </c>
      <c r="I6150" s="29">
        <v>0.95138888888888884</v>
      </c>
      <c r="J6150" s="27"/>
      <c r="K6150" s="27">
        <v>0.95</v>
      </c>
      <c r="L6150" s="27">
        <v>0</v>
      </c>
      <c r="M6150" s="27">
        <v>0.95</v>
      </c>
      <c r="N6150" s="27" t="s">
        <v>2173</v>
      </c>
      <c r="O6150" s="30">
        <v>202007042</v>
      </c>
      <c r="P6150" s="22"/>
      <c r="Q6150" s="22"/>
      <c r="R6150" s="16"/>
      <c r="S6150" s="16"/>
      <c r="T6150" s="16"/>
      <c r="U6150" s="16"/>
      <c r="V6150" s="16"/>
      <c r="W6150" s="16"/>
      <c r="X6150" s="16"/>
      <c r="Y6150" s="16"/>
      <c r="Z6150" s="16"/>
      <c r="AA6150" s="16"/>
      <c r="AB6150" s="16"/>
      <c r="AC6150" s="19"/>
    </row>
    <row r="6151" spans="1:29" x14ac:dyDescent="0.25">
      <c r="A6151" s="27">
        <v>2000</v>
      </c>
      <c r="B6151" s="27" t="s">
        <v>3349</v>
      </c>
      <c r="C6151" s="27" t="s">
        <v>2231</v>
      </c>
      <c r="D6151" s="27" t="s">
        <v>2809</v>
      </c>
      <c r="E6151" s="27" t="s">
        <v>2984</v>
      </c>
      <c r="F6151" s="28">
        <v>36779</v>
      </c>
      <c r="G6151" s="29">
        <v>0.86458333333333337</v>
      </c>
      <c r="H6151" s="28">
        <v>36780</v>
      </c>
      <c r="I6151" s="29">
        <v>0.20833333333333334</v>
      </c>
      <c r="J6151" s="27"/>
      <c r="K6151" s="27">
        <v>2.1</v>
      </c>
      <c r="L6151" s="27">
        <v>9.15</v>
      </c>
      <c r="M6151" s="27">
        <v>11.25</v>
      </c>
      <c r="N6151" s="27" t="s">
        <v>2173</v>
      </c>
      <c r="O6151" s="30">
        <v>202005358</v>
      </c>
      <c r="P6151" s="22"/>
      <c r="Q6151" s="22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9"/>
    </row>
    <row r="6152" spans="1:29" x14ac:dyDescent="0.25">
      <c r="A6152" s="27">
        <v>2000</v>
      </c>
      <c r="B6152" s="27" t="s">
        <v>3343</v>
      </c>
      <c r="C6152" s="27" t="s">
        <v>2231</v>
      </c>
      <c r="D6152" s="27" t="s">
        <v>2861</v>
      </c>
      <c r="E6152" s="27" t="s">
        <v>3344</v>
      </c>
      <c r="F6152" s="28">
        <v>36780</v>
      </c>
      <c r="G6152" s="29">
        <v>3.4722222222222224E-2</v>
      </c>
      <c r="H6152" s="28">
        <v>36780</v>
      </c>
      <c r="I6152" s="29">
        <v>0.81597222222222221</v>
      </c>
      <c r="J6152" s="27"/>
      <c r="K6152" s="27">
        <v>7</v>
      </c>
      <c r="L6152" s="27">
        <v>0</v>
      </c>
      <c r="M6152" s="27">
        <v>7</v>
      </c>
      <c r="N6152" s="27" t="s">
        <v>2173</v>
      </c>
      <c r="O6152" s="30">
        <v>201604605</v>
      </c>
      <c r="P6152" s="22"/>
      <c r="Q6152" s="22"/>
      <c r="R6152" s="16"/>
      <c r="S6152" s="16"/>
      <c r="T6152" s="16"/>
      <c r="U6152" s="16"/>
      <c r="V6152" s="16"/>
      <c r="W6152" s="16"/>
      <c r="X6152" s="16"/>
      <c r="Y6152" s="16"/>
      <c r="Z6152" s="16"/>
      <c r="AA6152" s="16"/>
      <c r="AB6152" s="16"/>
      <c r="AC6152" s="19"/>
    </row>
    <row r="6153" spans="1:29" x14ac:dyDescent="0.25">
      <c r="A6153" s="27">
        <v>2000</v>
      </c>
      <c r="B6153" s="27" t="s">
        <v>3504</v>
      </c>
      <c r="C6153" s="27" t="s">
        <v>2231</v>
      </c>
      <c r="D6153" s="27" t="s">
        <v>2790</v>
      </c>
      <c r="E6153" s="27" t="s">
        <v>729</v>
      </c>
      <c r="F6153" s="28">
        <v>36780</v>
      </c>
      <c r="G6153" s="29">
        <v>3.5416666666666666E-2</v>
      </c>
      <c r="H6153" s="28">
        <v>36780</v>
      </c>
      <c r="I6153" s="29">
        <v>0.1076388888888889</v>
      </c>
      <c r="J6153" s="27"/>
      <c r="K6153" s="27">
        <v>0.1</v>
      </c>
      <c r="L6153" s="27">
        <v>0</v>
      </c>
      <c r="M6153" s="27">
        <v>0.1</v>
      </c>
      <c r="N6153" s="27" t="s">
        <v>2472</v>
      </c>
      <c r="O6153" s="30">
        <v>202006407</v>
      </c>
      <c r="P6153" s="22"/>
      <c r="Q6153" s="22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9"/>
    </row>
    <row r="6154" spans="1:29" x14ac:dyDescent="0.25">
      <c r="A6154" s="27">
        <v>2000</v>
      </c>
      <c r="B6154" s="27" t="s">
        <v>3345</v>
      </c>
      <c r="C6154" s="27" t="s">
        <v>2231</v>
      </c>
      <c r="D6154" s="27" t="s">
        <v>2799</v>
      </c>
      <c r="E6154" s="27" t="s">
        <v>695</v>
      </c>
      <c r="F6154" s="28">
        <v>36780</v>
      </c>
      <c r="G6154" s="29">
        <v>3.6805555555555557E-2</v>
      </c>
      <c r="H6154" s="28">
        <v>36780</v>
      </c>
      <c r="I6154" s="29">
        <v>0.1986111111111111</v>
      </c>
      <c r="J6154" s="27"/>
      <c r="K6154" s="27">
        <v>0.35</v>
      </c>
      <c r="L6154" s="27">
        <v>0</v>
      </c>
      <c r="M6154" s="27">
        <v>0.35</v>
      </c>
      <c r="N6154" s="27" t="s">
        <v>2173</v>
      </c>
      <c r="O6154" s="30">
        <v>201208138</v>
      </c>
      <c r="P6154" s="22"/>
      <c r="Q6154" s="22"/>
      <c r="R6154" s="16"/>
      <c r="S6154" s="16"/>
      <c r="T6154" s="16"/>
      <c r="U6154" s="16"/>
      <c r="V6154" s="16"/>
      <c r="W6154" s="16"/>
      <c r="X6154" s="16"/>
      <c r="Y6154" s="16"/>
      <c r="Z6154" s="16"/>
      <c r="AA6154" s="16"/>
      <c r="AB6154" s="16"/>
      <c r="AC6154" s="19"/>
    </row>
    <row r="6155" spans="1:29" x14ac:dyDescent="0.25">
      <c r="A6155" s="27">
        <v>2000</v>
      </c>
      <c r="B6155" s="27" t="s">
        <v>3347</v>
      </c>
      <c r="C6155" s="27" t="s">
        <v>2231</v>
      </c>
      <c r="D6155" s="27" t="s">
        <v>2796</v>
      </c>
      <c r="E6155" s="27" t="s">
        <v>3348</v>
      </c>
      <c r="F6155" s="28">
        <v>36780</v>
      </c>
      <c r="G6155" s="29">
        <v>6.1805555555555558E-2</v>
      </c>
      <c r="H6155" s="28">
        <v>36780</v>
      </c>
      <c r="I6155" s="29">
        <v>0.11805555555555557</v>
      </c>
      <c r="J6155" s="27"/>
      <c r="K6155" s="27">
        <v>0.05</v>
      </c>
      <c r="L6155" s="27">
        <v>0.05</v>
      </c>
      <c r="M6155" s="27">
        <v>0.1</v>
      </c>
      <c r="N6155" s="27" t="s">
        <v>2173</v>
      </c>
      <c r="O6155" s="30">
        <v>201906665</v>
      </c>
      <c r="P6155" s="22"/>
      <c r="Q6155" s="22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9"/>
    </row>
    <row r="6156" spans="1:29" x14ac:dyDescent="0.25">
      <c r="A6156" s="27">
        <v>2000</v>
      </c>
      <c r="B6156" s="27" t="s">
        <v>3502</v>
      </c>
      <c r="C6156" s="27" t="s">
        <v>2231</v>
      </c>
      <c r="D6156" s="27" t="s">
        <v>2850</v>
      </c>
      <c r="E6156" s="27" t="s">
        <v>2850</v>
      </c>
      <c r="F6156" s="28">
        <v>36780</v>
      </c>
      <c r="G6156" s="29">
        <v>0.19791666666666666</v>
      </c>
      <c r="H6156" s="28">
        <v>36780</v>
      </c>
      <c r="I6156" s="29">
        <v>0.75</v>
      </c>
      <c r="J6156" s="27"/>
      <c r="K6156" s="27">
        <v>2.1</v>
      </c>
      <c r="L6156" s="27">
        <v>4.9000000000000004</v>
      </c>
      <c r="M6156" s="27">
        <v>7</v>
      </c>
      <c r="N6156" s="27" t="s">
        <v>2472</v>
      </c>
      <c r="O6156" s="30">
        <v>202007895</v>
      </c>
      <c r="P6156" s="22"/>
      <c r="Q6156" s="22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9"/>
    </row>
    <row r="6157" spans="1:29" x14ac:dyDescent="0.25">
      <c r="A6157" s="27">
        <v>2000</v>
      </c>
      <c r="B6157" s="27" t="s">
        <v>3503</v>
      </c>
      <c r="C6157" s="27" t="s">
        <v>2231</v>
      </c>
      <c r="D6157" s="27" t="s">
        <v>2790</v>
      </c>
      <c r="E6157" s="27" t="s">
        <v>2817</v>
      </c>
      <c r="F6157" s="28">
        <v>36780</v>
      </c>
      <c r="G6157" s="29">
        <v>0.60486111111111118</v>
      </c>
      <c r="H6157" s="28">
        <v>36780</v>
      </c>
      <c r="I6157" s="29">
        <v>0.67708333333333337</v>
      </c>
      <c r="J6157" s="27"/>
      <c r="K6157" s="27">
        <v>0.1</v>
      </c>
      <c r="L6157" s="27">
        <v>0</v>
      </c>
      <c r="M6157" s="27">
        <v>0.1</v>
      </c>
      <c r="N6157" s="27" t="s">
        <v>2472</v>
      </c>
      <c r="O6157" s="30">
        <v>202004288</v>
      </c>
      <c r="P6157" s="22"/>
      <c r="Q6157" s="22"/>
      <c r="R6157" s="16"/>
      <c r="S6157" s="16"/>
      <c r="T6157" s="16"/>
      <c r="U6157" s="16"/>
      <c r="V6157" s="16"/>
      <c r="W6157" s="16"/>
      <c r="X6157" s="16"/>
      <c r="Y6157" s="16"/>
      <c r="Z6157" s="16"/>
      <c r="AA6157" s="16"/>
      <c r="AB6157" s="16"/>
      <c r="AC6157" s="19"/>
    </row>
    <row r="6158" spans="1:29" x14ac:dyDescent="0.25">
      <c r="A6158" s="27">
        <v>2000</v>
      </c>
      <c r="B6158" s="27" t="s">
        <v>3346</v>
      </c>
      <c r="C6158" s="27" t="s">
        <v>2231</v>
      </c>
      <c r="D6158" s="27" t="s">
        <v>2790</v>
      </c>
      <c r="E6158" s="27" t="s">
        <v>2817</v>
      </c>
      <c r="F6158" s="28">
        <v>36780</v>
      </c>
      <c r="G6158" s="29">
        <v>0.67638888888888893</v>
      </c>
      <c r="H6158" s="28">
        <v>36780</v>
      </c>
      <c r="I6158" s="29">
        <v>0.78819444444444453</v>
      </c>
      <c r="J6158" s="27"/>
      <c r="K6158" s="27">
        <v>0.13</v>
      </c>
      <c r="L6158" s="27">
        <v>0.02</v>
      </c>
      <c r="M6158" s="27">
        <v>0.15</v>
      </c>
      <c r="N6158" s="27" t="s">
        <v>2173</v>
      </c>
      <c r="O6158" s="30">
        <v>202004304</v>
      </c>
      <c r="P6158" s="22"/>
      <c r="Q6158" s="22"/>
      <c r="R6158" s="16"/>
      <c r="S6158" s="16"/>
      <c r="T6158" s="16"/>
      <c r="U6158" s="16"/>
      <c r="V6158" s="16"/>
      <c r="W6158" s="16"/>
      <c r="X6158" s="16"/>
      <c r="Y6158" s="16"/>
      <c r="Z6158" s="16"/>
      <c r="AA6158" s="16"/>
      <c r="AB6158" s="16"/>
      <c r="AC6158" s="19"/>
    </row>
    <row r="6159" spans="1:29" x14ac:dyDescent="0.25">
      <c r="A6159" s="27">
        <v>2000</v>
      </c>
      <c r="B6159" s="27" t="s">
        <v>3342</v>
      </c>
      <c r="C6159" s="27" t="s">
        <v>2231</v>
      </c>
      <c r="D6159" s="27" t="s">
        <v>2792</v>
      </c>
      <c r="E6159" s="27" t="s">
        <v>2897</v>
      </c>
      <c r="F6159" s="28">
        <v>36781</v>
      </c>
      <c r="G6159" s="29">
        <v>0.70763888888888893</v>
      </c>
      <c r="H6159" s="28">
        <v>36781</v>
      </c>
      <c r="I6159" s="29">
        <v>0.81597222222222221</v>
      </c>
      <c r="J6159" s="27"/>
      <c r="K6159" s="27">
        <v>0.18</v>
      </c>
      <c r="L6159" s="27">
        <v>0</v>
      </c>
      <c r="M6159" s="27">
        <v>0.18</v>
      </c>
      <c r="N6159" s="27" t="s">
        <v>2173</v>
      </c>
      <c r="O6159" s="30">
        <v>202008323</v>
      </c>
      <c r="P6159" s="22"/>
      <c r="Q6159" s="22"/>
      <c r="R6159" s="16"/>
      <c r="S6159" s="16"/>
      <c r="T6159" s="16"/>
      <c r="U6159" s="16"/>
      <c r="V6159" s="16"/>
      <c r="W6159" s="16"/>
      <c r="X6159" s="16"/>
      <c r="Y6159" s="16"/>
      <c r="Z6159" s="16"/>
      <c r="AA6159" s="16"/>
      <c r="AB6159" s="16"/>
      <c r="AC6159" s="19"/>
    </row>
    <row r="6160" spans="1:29" x14ac:dyDescent="0.25">
      <c r="A6160" s="27">
        <v>2000</v>
      </c>
      <c r="B6160" s="27" t="s">
        <v>3518</v>
      </c>
      <c r="C6160" s="27" t="s">
        <v>2231</v>
      </c>
      <c r="D6160" s="27" t="s">
        <v>2885</v>
      </c>
      <c r="E6160" s="27" t="s">
        <v>861</v>
      </c>
      <c r="F6160" s="28">
        <v>36782</v>
      </c>
      <c r="G6160" s="29">
        <v>0.64861111111111114</v>
      </c>
      <c r="H6160" s="28">
        <v>36782</v>
      </c>
      <c r="I6160" s="29">
        <v>0.83333333333333337</v>
      </c>
      <c r="J6160" s="27"/>
      <c r="K6160" s="27">
        <v>1</v>
      </c>
      <c r="L6160" s="27">
        <v>0</v>
      </c>
      <c r="M6160" s="27">
        <v>1</v>
      </c>
      <c r="N6160" s="27" t="s">
        <v>2211</v>
      </c>
      <c r="O6160" s="30">
        <v>202102204</v>
      </c>
      <c r="P6160" s="22"/>
      <c r="Q6160" s="22"/>
      <c r="R6160" s="16"/>
      <c r="S6160" s="16"/>
      <c r="T6160" s="16"/>
      <c r="U6160" s="16"/>
      <c r="V6160" s="16"/>
      <c r="W6160" s="16"/>
      <c r="X6160" s="16"/>
      <c r="Y6160" s="16"/>
      <c r="Z6160" s="16"/>
      <c r="AA6160" s="16"/>
      <c r="AB6160" s="16"/>
      <c r="AC6160" s="19"/>
    </row>
    <row r="6161" spans="1:29" x14ac:dyDescent="0.25">
      <c r="A6161" s="27">
        <v>2000</v>
      </c>
      <c r="B6161" s="27" t="s">
        <v>3341</v>
      </c>
      <c r="C6161" s="27" t="s">
        <v>2231</v>
      </c>
      <c r="D6161" s="27" t="s">
        <v>2827</v>
      </c>
      <c r="E6161" s="27" t="s">
        <v>2827</v>
      </c>
      <c r="F6161" s="28">
        <v>36782</v>
      </c>
      <c r="G6161" s="29">
        <v>0.69444444444444453</v>
      </c>
      <c r="H6161" s="28">
        <v>36782</v>
      </c>
      <c r="I6161" s="29">
        <v>0.70833333333333337</v>
      </c>
      <c r="J6161" s="27"/>
      <c r="K6161" s="27">
        <v>0</v>
      </c>
      <c r="L6161" s="27">
        <v>0.35</v>
      </c>
      <c r="M6161" s="27">
        <v>0.35</v>
      </c>
      <c r="N6161" s="27" t="s">
        <v>2173</v>
      </c>
      <c r="O6161" s="30">
        <v>202008703</v>
      </c>
      <c r="P6161" s="22"/>
      <c r="Q6161" s="22"/>
      <c r="R6161" s="16"/>
      <c r="S6161" s="16"/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9"/>
    </row>
    <row r="6162" spans="1:29" x14ac:dyDescent="0.25">
      <c r="A6162" s="27">
        <v>2000</v>
      </c>
      <c r="B6162" s="27" t="s">
        <v>2177</v>
      </c>
      <c r="C6162" s="27" t="s">
        <v>676</v>
      </c>
      <c r="D6162" s="27" t="s">
        <v>699</v>
      </c>
      <c r="E6162" s="27" t="s">
        <v>700</v>
      </c>
      <c r="F6162" s="28">
        <v>36782</v>
      </c>
      <c r="G6162" s="29">
        <v>0.90486111111111101</v>
      </c>
      <c r="H6162" s="28">
        <v>36783</v>
      </c>
      <c r="I6162" s="29">
        <v>0.29166666666666669</v>
      </c>
      <c r="J6162" s="27"/>
      <c r="K6162" s="27">
        <v>63</v>
      </c>
      <c r="L6162" s="27">
        <v>0</v>
      </c>
      <c r="M6162" s="27">
        <v>63</v>
      </c>
      <c r="N6162" s="27" t="s">
        <v>2173</v>
      </c>
      <c r="O6162" s="30">
        <v>201504870</v>
      </c>
      <c r="P6162" s="22"/>
      <c r="Q6162" s="22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9"/>
    </row>
    <row r="6163" spans="1:29" x14ac:dyDescent="0.25">
      <c r="A6163" s="27">
        <v>2000</v>
      </c>
      <c r="B6163" s="27" t="s">
        <v>2176</v>
      </c>
      <c r="C6163" s="27" t="s">
        <v>676</v>
      </c>
      <c r="D6163" s="27" t="s">
        <v>679</v>
      </c>
      <c r="E6163" s="27" t="s">
        <v>711</v>
      </c>
      <c r="F6163" s="28">
        <v>36783</v>
      </c>
      <c r="G6163" s="29">
        <v>0.61041666666666672</v>
      </c>
      <c r="H6163" s="28">
        <v>36783</v>
      </c>
      <c r="I6163" s="29">
        <v>0.81874999999999998</v>
      </c>
      <c r="J6163" s="27"/>
      <c r="K6163" s="27">
        <v>0</v>
      </c>
      <c r="L6163" s="27">
        <v>14.5</v>
      </c>
      <c r="M6163" s="27">
        <v>14.5</v>
      </c>
      <c r="N6163" s="27" t="s">
        <v>2173</v>
      </c>
      <c r="O6163" s="30">
        <v>201907664</v>
      </c>
      <c r="P6163" s="22"/>
      <c r="Q6163" s="22"/>
      <c r="R6163" s="16"/>
      <c r="S6163" s="16"/>
      <c r="T6163" s="16"/>
      <c r="U6163" s="16"/>
      <c r="V6163" s="16"/>
      <c r="W6163" s="16"/>
      <c r="X6163" s="16"/>
      <c r="Y6163" s="16"/>
      <c r="Z6163" s="16"/>
      <c r="AA6163" s="16"/>
      <c r="AB6163" s="16"/>
      <c r="AC6163" s="19"/>
    </row>
    <row r="6164" spans="1:29" x14ac:dyDescent="0.25">
      <c r="A6164" s="27">
        <v>2000</v>
      </c>
      <c r="B6164" s="27" t="s">
        <v>3297</v>
      </c>
      <c r="C6164" s="27" t="s">
        <v>2231</v>
      </c>
      <c r="D6164" s="27" t="s">
        <v>2231</v>
      </c>
      <c r="E6164" s="27" t="s">
        <v>3298</v>
      </c>
      <c r="F6164" s="28">
        <v>36783</v>
      </c>
      <c r="G6164" s="29">
        <v>0.62638888888888888</v>
      </c>
      <c r="H6164" s="28">
        <v>36783</v>
      </c>
      <c r="I6164" s="29">
        <v>0.76736111111111116</v>
      </c>
      <c r="J6164" s="27"/>
      <c r="K6164" s="27">
        <v>1.1000000000000001</v>
      </c>
      <c r="L6164" s="27">
        <v>0.2</v>
      </c>
      <c r="M6164" s="27">
        <v>1.3</v>
      </c>
      <c r="N6164" s="27" t="s">
        <v>2163</v>
      </c>
      <c r="O6164" s="30">
        <v>201905179</v>
      </c>
      <c r="P6164" s="22"/>
      <c r="Q6164" s="22"/>
      <c r="R6164" s="16"/>
      <c r="S6164" s="16"/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9"/>
    </row>
    <row r="6165" spans="1:29" x14ac:dyDescent="0.25">
      <c r="A6165" s="27">
        <v>2000</v>
      </c>
      <c r="B6165" s="27" t="s">
        <v>2175</v>
      </c>
      <c r="C6165" s="27" t="s">
        <v>676</v>
      </c>
      <c r="D6165" s="27" t="s">
        <v>699</v>
      </c>
      <c r="E6165" s="27" t="s">
        <v>721</v>
      </c>
      <c r="F6165" s="28">
        <v>36783</v>
      </c>
      <c r="G6165" s="29">
        <v>0.73888888888888893</v>
      </c>
      <c r="H6165" s="28">
        <v>36783</v>
      </c>
      <c r="I6165" s="29">
        <v>0.8125</v>
      </c>
      <c r="J6165" s="27"/>
      <c r="K6165" s="27">
        <v>0.04</v>
      </c>
      <c r="L6165" s="27">
        <v>0.1</v>
      </c>
      <c r="M6165" s="27">
        <v>0.14000000000000001</v>
      </c>
      <c r="N6165" s="27" t="s">
        <v>2173</v>
      </c>
      <c r="O6165" s="30">
        <v>202007044</v>
      </c>
      <c r="P6165" s="22"/>
      <c r="Q6165" s="22"/>
      <c r="R6165" s="16"/>
      <c r="S6165" s="16"/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9"/>
    </row>
    <row r="6166" spans="1:29" x14ac:dyDescent="0.25">
      <c r="A6166" s="27">
        <v>2000</v>
      </c>
      <c r="B6166" s="27" t="s">
        <v>3517</v>
      </c>
      <c r="C6166" s="27" t="s">
        <v>2231</v>
      </c>
      <c r="D6166" s="27" t="s">
        <v>2805</v>
      </c>
      <c r="E6166" s="27" t="s">
        <v>2805</v>
      </c>
      <c r="F6166" s="28">
        <v>36783</v>
      </c>
      <c r="G6166" s="29">
        <v>0.75694444444444453</v>
      </c>
      <c r="H6166" s="28">
        <v>36783</v>
      </c>
      <c r="I6166" s="29">
        <v>0.88541666666666663</v>
      </c>
      <c r="J6166" s="27"/>
      <c r="K6166" s="27">
        <v>0</v>
      </c>
      <c r="L6166" s="27">
        <v>0.03</v>
      </c>
      <c r="M6166" s="27">
        <v>0.03</v>
      </c>
      <c r="N6166" s="27" t="s">
        <v>2211</v>
      </c>
      <c r="O6166" s="30">
        <v>201905166</v>
      </c>
      <c r="P6166" s="22"/>
      <c r="Q6166" s="22"/>
      <c r="R6166" s="16"/>
      <c r="S6166" s="16"/>
      <c r="T6166" s="16"/>
      <c r="U6166" s="16"/>
      <c r="V6166" s="16"/>
      <c r="W6166" s="16"/>
      <c r="X6166" s="16"/>
      <c r="Y6166" s="16"/>
      <c r="Z6166" s="16"/>
      <c r="AA6166" s="16"/>
      <c r="AB6166" s="16"/>
      <c r="AC6166" s="19"/>
    </row>
    <row r="6167" spans="1:29" x14ac:dyDescent="0.25">
      <c r="A6167" s="27">
        <v>2000</v>
      </c>
      <c r="B6167" s="27" t="s">
        <v>2174</v>
      </c>
      <c r="C6167" s="27" t="s">
        <v>676</v>
      </c>
      <c r="D6167" s="27" t="s">
        <v>693</v>
      </c>
      <c r="E6167" s="27" t="s">
        <v>740</v>
      </c>
      <c r="F6167" s="28">
        <v>36783</v>
      </c>
      <c r="G6167" s="29">
        <v>0.80694444444444446</v>
      </c>
      <c r="H6167" s="28">
        <v>36783</v>
      </c>
      <c r="I6167" s="29">
        <v>0.93125000000000002</v>
      </c>
      <c r="J6167" s="27"/>
      <c r="K6167" s="27">
        <v>1</v>
      </c>
      <c r="L6167" s="27">
        <v>1</v>
      </c>
      <c r="M6167" s="27">
        <v>2</v>
      </c>
      <c r="N6167" s="27" t="s">
        <v>2173</v>
      </c>
      <c r="O6167" s="30">
        <v>202007459</v>
      </c>
      <c r="P6167" s="22"/>
      <c r="Q6167" s="22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6"/>
      <c r="AB6167" s="16"/>
      <c r="AC6167" s="19"/>
    </row>
    <row r="6168" spans="1:29" x14ac:dyDescent="0.25">
      <c r="A6168" s="27">
        <v>2000</v>
      </c>
      <c r="B6168" s="27" t="s">
        <v>3339</v>
      </c>
      <c r="C6168" s="27" t="s">
        <v>2231</v>
      </c>
      <c r="D6168" s="27" t="s">
        <v>2790</v>
      </c>
      <c r="E6168" s="27" t="s">
        <v>3099</v>
      </c>
      <c r="F6168" s="28">
        <v>36784</v>
      </c>
      <c r="G6168" s="29">
        <v>4.9999999999999996E-2</v>
      </c>
      <c r="H6168" s="28">
        <v>36784</v>
      </c>
      <c r="I6168" s="29">
        <v>0.16666666666666666</v>
      </c>
      <c r="J6168" s="27"/>
      <c r="K6168" s="27">
        <v>0</v>
      </c>
      <c r="L6168" s="27">
        <v>0.04</v>
      </c>
      <c r="M6168" s="27">
        <v>0.04</v>
      </c>
      <c r="N6168" s="27" t="s">
        <v>2173</v>
      </c>
      <c r="O6168" s="27">
        <v>202112345</v>
      </c>
      <c r="P6168" s="22"/>
      <c r="Q6168" s="22"/>
      <c r="R6168" s="16"/>
      <c r="S6168" s="16"/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9"/>
    </row>
    <row r="6169" spans="1:29" x14ac:dyDescent="0.25">
      <c r="A6169" s="27">
        <v>2000</v>
      </c>
      <c r="B6169" s="27" t="s">
        <v>3295</v>
      </c>
      <c r="C6169" s="27" t="s">
        <v>2231</v>
      </c>
      <c r="D6169" s="27" t="s">
        <v>2231</v>
      </c>
      <c r="E6169" s="27" t="s">
        <v>3296</v>
      </c>
      <c r="F6169" s="28">
        <v>36784</v>
      </c>
      <c r="G6169" s="29">
        <v>0.58124999999999993</v>
      </c>
      <c r="H6169" s="28">
        <v>36784</v>
      </c>
      <c r="I6169" s="29">
        <v>0.75</v>
      </c>
      <c r="J6169" s="27"/>
      <c r="K6169" s="27">
        <v>0</v>
      </c>
      <c r="L6169" s="27">
        <v>0.03</v>
      </c>
      <c r="M6169" s="27">
        <v>0.03</v>
      </c>
      <c r="N6169" s="27" t="s">
        <v>2163</v>
      </c>
      <c r="O6169" s="30">
        <v>201705985</v>
      </c>
      <c r="P6169" s="22"/>
      <c r="Q6169" s="22"/>
      <c r="R6169" s="16"/>
      <c r="S6169" s="16"/>
      <c r="T6169" s="16"/>
      <c r="U6169" s="16"/>
      <c r="V6169" s="16"/>
      <c r="W6169" s="16"/>
      <c r="X6169" s="16"/>
      <c r="Y6169" s="16"/>
      <c r="Z6169" s="16"/>
      <c r="AA6169" s="16"/>
      <c r="AB6169" s="16"/>
      <c r="AC6169" s="19"/>
    </row>
    <row r="6170" spans="1:29" x14ac:dyDescent="0.25">
      <c r="A6170" s="27">
        <v>2000</v>
      </c>
      <c r="B6170" s="27" t="s">
        <v>3340</v>
      </c>
      <c r="C6170" s="27" t="s">
        <v>2231</v>
      </c>
      <c r="D6170" s="27" t="s">
        <v>2790</v>
      </c>
      <c r="E6170" s="27" t="s">
        <v>2832</v>
      </c>
      <c r="F6170" s="28">
        <v>36784</v>
      </c>
      <c r="G6170" s="29">
        <v>0.90416666666666667</v>
      </c>
      <c r="H6170" s="28">
        <v>36784</v>
      </c>
      <c r="I6170" s="29">
        <v>0.9375</v>
      </c>
      <c r="J6170" s="27"/>
      <c r="K6170" s="27">
        <v>0</v>
      </c>
      <c r="L6170" s="27">
        <v>0.01</v>
      </c>
      <c r="M6170" s="27">
        <v>0.01</v>
      </c>
      <c r="N6170" s="27" t="s">
        <v>2173</v>
      </c>
      <c r="O6170" s="30">
        <v>202007519</v>
      </c>
      <c r="P6170" s="22"/>
      <c r="Q6170" s="22"/>
      <c r="R6170" s="16"/>
      <c r="S6170" s="16"/>
      <c r="T6170" s="16"/>
      <c r="U6170" s="16"/>
      <c r="V6170" s="16"/>
      <c r="W6170" s="16"/>
      <c r="X6170" s="16"/>
      <c r="Y6170" s="16"/>
      <c r="Z6170" s="16"/>
      <c r="AA6170" s="16"/>
      <c r="AB6170" s="16"/>
      <c r="AC6170" s="19"/>
    </row>
    <row r="6171" spans="1:29" x14ac:dyDescent="0.25">
      <c r="A6171" s="27">
        <v>2000</v>
      </c>
      <c r="B6171" s="27" t="s">
        <v>3293</v>
      </c>
      <c r="C6171" s="27" t="s">
        <v>2231</v>
      </c>
      <c r="D6171" s="27" t="s">
        <v>2855</v>
      </c>
      <c r="E6171" s="27" t="s">
        <v>3294</v>
      </c>
      <c r="F6171" s="28">
        <v>36785</v>
      </c>
      <c r="G6171" s="29">
        <v>0.97569444444444453</v>
      </c>
      <c r="H6171" s="28">
        <v>36786</v>
      </c>
      <c r="I6171" s="29">
        <v>2.1527777777777781E-2</v>
      </c>
      <c r="J6171" s="27"/>
      <c r="K6171" s="27">
        <v>0.84</v>
      </c>
      <c r="L6171" s="27">
        <v>0</v>
      </c>
      <c r="M6171" s="27">
        <v>0.84</v>
      </c>
      <c r="N6171" s="27" t="s">
        <v>2163</v>
      </c>
      <c r="O6171" s="30">
        <v>202004926</v>
      </c>
      <c r="P6171" s="22"/>
      <c r="Q6171" s="22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9"/>
    </row>
    <row r="6172" spans="1:29" x14ac:dyDescent="0.25">
      <c r="A6172" s="27">
        <v>2000</v>
      </c>
      <c r="B6172" s="27" t="s">
        <v>5781</v>
      </c>
      <c r="C6172" s="27" t="s">
        <v>674</v>
      </c>
      <c r="D6172" s="27" t="s">
        <v>675</v>
      </c>
      <c r="E6172" s="27" t="s">
        <v>743</v>
      </c>
      <c r="F6172" s="28">
        <v>36786</v>
      </c>
      <c r="G6172" s="29">
        <v>0.73541666666666661</v>
      </c>
      <c r="H6172" s="28">
        <v>36786</v>
      </c>
      <c r="I6172" s="29">
        <v>0.83263888888888893</v>
      </c>
      <c r="J6172" s="27"/>
      <c r="K6172" s="27">
        <v>2</v>
      </c>
      <c r="L6172" s="27">
        <v>0.1</v>
      </c>
      <c r="M6172" s="27">
        <v>2.1</v>
      </c>
      <c r="N6172" s="27" t="s">
        <v>2163</v>
      </c>
      <c r="O6172" s="30">
        <v>201806326</v>
      </c>
      <c r="P6172" s="22"/>
      <c r="Q6172" s="22"/>
      <c r="R6172" s="16"/>
      <c r="S6172" s="16"/>
      <c r="T6172" s="16"/>
      <c r="U6172" s="16"/>
      <c r="V6172" s="16"/>
      <c r="W6172" s="16"/>
      <c r="X6172" s="16"/>
      <c r="Y6172" s="16"/>
      <c r="Z6172" s="16"/>
      <c r="AA6172" s="16"/>
      <c r="AB6172" s="16"/>
      <c r="AC6172" s="19"/>
    </row>
    <row r="6173" spans="1:29" x14ac:dyDescent="0.25">
      <c r="A6173" s="27">
        <v>2000</v>
      </c>
      <c r="B6173" s="27" t="s">
        <v>3338</v>
      </c>
      <c r="C6173" s="27" t="s">
        <v>2231</v>
      </c>
      <c r="D6173" s="27" t="s">
        <v>2790</v>
      </c>
      <c r="E6173" s="27" t="s">
        <v>2931</v>
      </c>
      <c r="F6173" s="28">
        <v>36786</v>
      </c>
      <c r="G6173" s="29">
        <v>0.89166666666666661</v>
      </c>
      <c r="H6173" s="28">
        <v>36786</v>
      </c>
      <c r="I6173" s="29">
        <v>0.94791666666666663</v>
      </c>
      <c r="J6173" s="27"/>
      <c r="K6173" s="27">
        <v>0.02</v>
      </c>
      <c r="L6173" s="27">
        <v>0</v>
      </c>
      <c r="M6173" s="27">
        <v>0.02</v>
      </c>
      <c r="N6173" s="27" t="s">
        <v>2173</v>
      </c>
      <c r="O6173" s="30">
        <v>201205991</v>
      </c>
      <c r="P6173" s="22"/>
      <c r="Q6173" s="22"/>
      <c r="R6173" s="16"/>
      <c r="S6173" s="16"/>
      <c r="T6173" s="16"/>
      <c r="U6173" s="16"/>
      <c r="V6173" s="16"/>
      <c r="W6173" s="16"/>
      <c r="X6173" s="16"/>
      <c r="Y6173" s="16"/>
      <c r="Z6173" s="16"/>
      <c r="AA6173" s="16"/>
      <c r="AB6173" s="16"/>
      <c r="AC6173" s="19"/>
    </row>
    <row r="6174" spans="1:29" x14ac:dyDescent="0.25">
      <c r="A6174" s="27">
        <v>2000</v>
      </c>
      <c r="B6174" s="27" t="s">
        <v>2172</v>
      </c>
      <c r="C6174" s="27" t="s">
        <v>676</v>
      </c>
      <c r="D6174" s="27" t="s">
        <v>691</v>
      </c>
      <c r="E6174" s="27" t="s">
        <v>788</v>
      </c>
      <c r="F6174" s="28">
        <v>36787</v>
      </c>
      <c r="G6174" s="29">
        <v>0.69374999999999998</v>
      </c>
      <c r="H6174" s="28">
        <v>36787</v>
      </c>
      <c r="I6174" s="29">
        <v>0.82986111111111116</v>
      </c>
      <c r="J6174" s="27"/>
      <c r="K6174" s="27">
        <v>2</v>
      </c>
      <c r="L6174" s="27">
        <v>0</v>
      </c>
      <c r="M6174" s="27">
        <v>2</v>
      </c>
      <c r="N6174" s="27" t="s">
        <v>2173</v>
      </c>
      <c r="O6174" s="30">
        <v>202006450</v>
      </c>
      <c r="P6174" s="22"/>
      <c r="Q6174" s="22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9"/>
    </row>
    <row r="6175" spans="1:29" x14ac:dyDescent="0.25">
      <c r="A6175" s="27">
        <v>2000</v>
      </c>
      <c r="B6175" s="27" t="s">
        <v>3292</v>
      </c>
      <c r="C6175" s="27" t="s">
        <v>2231</v>
      </c>
      <c r="D6175" s="27" t="s">
        <v>2855</v>
      </c>
      <c r="E6175" s="27" t="s">
        <v>2855</v>
      </c>
      <c r="F6175" s="28">
        <v>36791</v>
      </c>
      <c r="G6175" s="29">
        <v>0.65208333333333335</v>
      </c>
      <c r="H6175" s="28">
        <v>36791</v>
      </c>
      <c r="I6175" s="29">
        <v>0.8125</v>
      </c>
      <c r="J6175" s="27"/>
      <c r="K6175" s="27">
        <v>1.1000000000000001</v>
      </c>
      <c r="L6175" s="27">
        <v>0.3</v>
      </c>
      <c r="M6175" s="27">
        <v>1.4</v>
      </c>
      <c r="N6175" s="27" t="s">
        <v>2163</v>
      </c>
      <c r="O6175" s="30">
        <v>201904639</v>
      </c>
      <c r="P6175" s="22"/>
      <c r="Q6175" s="22"/>
      <c r="R6175" s="16"/>
      <c r="S6175" s="16"/>
      <c r="T6175" s="16"/>
      <c r="U6175" s="16"/>
      <c r="V6175" s="16"/>
      <c r="W6175" s="16"/>
      <c r="X6175" s="16"/>
      <c r="Y6175" s="16"/>
      <c r="Z6175" s="16"/>
      <c r="AA6175" s="16"/>
      <c r="AB6175" s="16"/>
      <c r="AC6175" s="19"/>
    </row>
    <row r="6176" spans="1:29" x14ac:dyDescent="0.25">
      <c r="A6176" s="27">
        <v>2000</v>
      </c>
      <c r="B6176" s="27" t="s">
        <v>3516</v>
      </c>
      <c r="C6176" s="27" t="s">
        <v>2231</v>
      </c>
      <c r="D6176" s="27" t="s">
        <v>2799</v>
      </c>
      <c r="E6176" s="27" t="s">
        <v>2840</v>
      </c>
      <c r="F6176" s="28">
        <v>36792</v>
      </c>
      <c r="G6176" s="29">
        <v>0.57638888888888895</v>
      </c>
      <c r="H6176" s="28">
        <v>36792</v>
      </c>
      <c r="I6176" s="29">
        <v>0.6875</v>
      </c>
      <c r="J6176" s="27"/>
      <c r="K6176" s="27">
        <v>5</v>
      </c>
      <c r="L6176" s="27">
        <v>2.5</v>
      </c>
      <c r="M6176" s="27">
        <v>7.5</v>
      </c>
      <c r="N6176" s="27" t="s">
        <v>2211</v>
      </c>
      <c r="O6176" s="30">
        <v>201606166</v>
      </c>
      <c r="P6176" s="22"/>
      <c r="Q6176" s="22"/>
      <c r="R6176" s="16"/>
      <c r="S6176" s="16"/>
      <c r="T6176" s="16"/>
      <c r="U6176" s="16"/>
      <c r="V6176" s="16"/>
      <c r="W6176" s="16"/>
      <c r="X6176" s="16"/>
      <c r="Y6176" s="16"/>
      <c r="Z6176" s="16"/>
      <c r="AA6176" s="16"/>
      <c r="AB6176" s="16"/>
      <c r="AC6176" s="19"/>
    </row>
    <row r="6177" spans="1:29" x14ac:dyDescent="0.25">
      <c r="A6177" s="27">
        <v>2000</v>
      </c>
      <c r="B6177" s="27" t="s">
        <v>3337</v>
      </c>
      <c r="C6177" s="27" t="s">
        <v>2231</v>
      </c>
      <c r="D6177" s="27" t="s">
        <v>2792</v>
      </c>
      <c r="E6177" s="27" t="s">
        <v>718</v>
      </c>
      <c r="F6177" s="28">
        <v>36792</v>
      </c>
      <c r="G6177" s="29">
        <v>0.70833333333333337</v>
      </c>
      <c r="H6177" s="28">
        <v>36792</v>
      </c>
      <c r="I6177" s="29">
        <v>0.83333333333333337</v>
      </c>
      <c r="J6177" s="27"/>
      <c r="K6177" s="27">
        <v>0</v>
      </c>
      <c r="L6177" s="27">
        <v>3</v>
      </c>
      <c r="M6177" s="27">
        <v>3</v>
      </c>
      <c r="N6177" s="27" t="s">
        <v>2173</v>
      </c>
      <c r="O6177" s="30">
        <v>202005528</v>
      </c>
      <c r="P6177" s="22"/>
      <c r="Q6177" s="22"/>
      <c r="R6177" s="16"/>
      <c r="S6177" s="16"/>
      <c r="T6177" s="16"/>
      <c r="U6177" s="16"/>
      <c r="V6177" s="16"/>
      <c r="W6177" s="16"/>
      <c r="X6177" s="16"/>
      <c r="Y6177" s="16"/>
      <c r="Z6177" s="16"/>
      <c r="AA6177" s="16"/>
      <c r="AB6177" s="16"/>
      <c r="AC6177" s="19"/>
    </row>
    <row r="6178" spans="1:29" x14ac:dyDescent="0.25">
      <c r="A6178" s="27">
        <v>2000</v>
      </c>
      <c r="B6178" s="27" t="s">
        <v>3336</v>
      </c>
      <c r="C6178" s="27" t="s">
        <v>2231</v>
      </c>
      <c r="D6178" s="27" t="s">
        <v>2792</v>
      </c>
      <c r="E6178" s="27" t="s">
        <v>716</v>
      </c>
      <c r="F6178" s="28">
        <v>36793</v>
      </c>
      <c r="G6178" s="29">
        <v>0.82291666666666663</v>
      </c>
      <c r="H6178" s="28">
        <v>36793</v>
      </c>
      <c r="I6178" s="29">
        <v>0.89930555555555547</v>
      </c>
      <c r="J6178" s="27"/>
      <c r="K6178" s="27">
        <v>0.01</v>
      </c>
      <c r="L6178" s="27">
        <v>0</v>
      </c>
      <c r="M6178" s="27">
        <v>0.01</v>
      </c>
      <c r="N6178" s="27" t="s">
        <v>2173</v>
      </c>
      <c r="O6178" s="30">
        <v>201405811</v>
      </c>
      <c r="P6178" s="22"/>
      <c r="Q6178" s="22"/>
      <c r="R6178" s="16"/>
      <c r="S6178" s="16"/>
      <c r="T6178" s="16"/>
      <c r="U6178" s="16"/>
      <c r="V6178" s="16"/>
      <c r="W6178" s="16"/>
      <c r="X6178" s="16"/>
      <c r="Y6178" s="16"/>
      <c r="Z6178" s="16"/>
      <c r="AA6178" s="16"/>
      <c r="AB6178" s="16"/>
      <c r="AC6178" s="19"/>
    </row>
    <row r="6179" spans="1:29" x14ac:dyDescent="0.25">
      <c r="A6179" s="27">
        <v>2000</v>
      </c>
      <c r="B6179" s="27" t="s">
        <v>3514</v>
      </c>
      <c r="C6179" s="27" t="s">
        <v>2231</v>
      </c>
      <c r="D6179" s="27" t="s">
        <v>2837</v>
      </c>
      <c r="E6179" s="27" t="s">
        <v>3515</v>
      </c>
      <c r="F6179" s="28">
        <v>36794</v>
      </c>
      <c r="G6179" s="29">
        <v>0.69513888888888886</v>
      </c>
      <c r="H6179" s="28">
        <v>36794</v>
      </c>
      <c r="I6179" s="29">
        <v>0.79166666666666663</v>
      </c>
      <c r="J6179" s="27"/>
      <c r="K6179" s="27">
        <v>0.38</v>
      </c>
      <c r="L6179" s="27">
        <v>0.56999999999999995</v>
      </c>
      <c r="M6179" s="27">
        <v>0.95</v>
      </c>
      <c r="N6179" s="27" t="s">
        <v>2211</v>
      </c>
      <c r="O6179" s="30">
        <v>202006059</v>
      </c>
      <c r="P6179" s="22"/>
      <c r="Q6179" s="22"/>
      <c r="R6179" s="16"/>
      <c r="S6179" s="16"/>
      <c r="T6179" s="16"/>
      <c r="U6179" s="16"/>
      <c r="V6179" s="16"/>
      <c r="W6179" s="16"/>
      <c r="X6179" s="16"/>
      <c r="Y6179" s="16"/>
      <c r="Z6179" s="16"/>
      <c r="AA6179" s="16"/>
      <c r="AB6179" s="16"/>
      <c r="AC6179" s="19"/>
    </row>
    <row r="6180" spans="1:29" x14ac:dyDescent="0.25">
      <c r="A6180" s="27">
        <v>2000</v>
      </c>
      <c r="B6180" s="27" t="s">
        <v>3512</v>
      </c>
      <c r="C6180" s="27" t="s">
        <v>2231</v>
      </c>
      <c r="D6180" s="27" t="s">
        <v>2850</v>
      </c>
      <c r="E6180" s="27" t="s">
        <v>2850</v>
      </c>
      <c r="F6180" s="28">
        <v>36802</v>
      </c>
      <c r="G6180" s="29">
        <v>0.61111111111111105</v>
      </c>
      <c r="H6180" s="28">
        <v>36802</v>
      </c>
      <c r="I6180" s="29">
        <v>0.68402777777777779</v>
      </c>
      <c r="J6180" s="27"/>
      <c r="K6180" s="27">
        <v>0.04</v>
      </c>
      <c r="L6180" s="27">
        <v>0.06</v>
      </c>
      <c r="M6180" s="27">
        <v>0.1</v>
      </c>
      <c r="N6180" s="27" t="s">
        <v>2211</v>
      </c>
      <c r="O6180" s="30">
        <v>201405015</v>
      </c>
      <c r="P6180" s="22"/>
      <c r="Q6180" s="22"/>
      <c r="R6180" s="16"/>
      <c r="S6180" s="16"/>
      <c r="T6180" s="16"/>
      <c r="U6180" s="16"/>
      <c r="V6180" s="16"/>
      <c r="W6180" s="16"/>
      <c r="X6180" s="16"/>
      <c r="Y6180" s="16"/>
      <c r="Z6180" s="16"/>
      <c r="AA6180" s="16"/>
      <c r="AB6180" s="16"/>
      <c r="AC6180" s="19"/>
    </row>
    <row r="6181" spans="1:29" x14ac:dyDescent="0.25">
      <c r="A6181" s="27">
        <v>2000</v>
      </c>
      <c r="B6181" s="27" t="s">
        <v>3513</v>
      </c>
      <c r="C6181" s="27" t="s">
        <v>2231</v>
      </c>
      <c r="D6181" s="27" t="s">
        <v>2850</v>
      </c>
      <c r="E6181" s="27" t="s">
        <v>3215</v>
      </c>
      <c r="F6181" s="28">
        <v>36802</v>
      </c>
      <c r="G6181" s="29">
        <v>0.68055555555555547</v>
      </c>
      <c r="H6181" s="28">
        <v>36802</v>
      </c>
      <c r="I6181" s="29">
        <v>0.82638888888888884</v>
      </c>
      <c r="J6181" s="27"/>
      <c r="K6181" s="27">
        <v>0.31</v>
      </c>
      <c r="L6181" s="27">
        <v>0.09</v>
      </c>
      <c r="M6181" s="27">
        <v>0.4</v>
      </c>
      <c r="N6181" s="27" t="s">
        <v>2211</v>
      </c>
      <c r="O6181" s="30">
        <v>202004225</v>
      </c>
      <c r="P6181" s="22"/>
      <c r="Q6181" s="22"/>
      <c r="R6181" s="16"/>
      <c r="S6181" s="16"/>
      <c r="T6181" s="16"/>
      <c r="U6181" s="16"/>
      <c r="V6181" s="16"/>
      <c r="W6181" s="16"/>
      <c r="X6181" s="16"/>
      <c r="Y6181" s="16"/>
      <c r="Z6181" s="16"/>
      <c r="AA6181" s="16"/>
      <c r="AB6181" s="16"/>
      <c r="AC6181" s="19"/>
    </row>
    <row r="6182" spans="1:29" x14ac:dyDescent="0.25">
      <c r="A6182" s="27">
        <v>2000</v>
      </c>
      <c r="B6182" s="27" t="s">
        <v>3510</v>
      </c>
      <c r="C6182" s="27" t="s">
        <v>2231</v>
      </c>
      <c r="D6182" s="27" t="s">
        <v>2809</v>
      </c>
      <c r="E6182" s="27" t="s">
        <v>2953</v>
      </c>
      <c r="F6182" s="28">
        <v>36803</v>
      </c>
      <c r="G6182" s="29">
        <v>0.67013888888888884</v>
      </c>
      <c r="H6182" s="28">
        <v>36803</v>
      </c>
      <c r="I6182" s="29">
        <v>0.86458333333333337</v>
      </c>
      <c r="J6182" s="27"/>
      <c r="K6182" s="27">
        <v>1.5</v>
      </c>
      <c r="L6182" s="27">
        <v>3.5</v>
      </c>
      <c r="M6182" s="27">
        <v>5</v>
      </c>
      <c r="N6182" s="27" t="s">
        <v>2211</v>
      </c>
      <c r="O6182" s="30">
        <v>201604257</v>
      </c>
      <c r="P6182" s="22"/>
      <c r="Q6182" s="22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9"/>
    </row>
    <row r="6183" spans="1:29" x14ac:dyDescent="0.25">
      <c r="A6183" s="27">
        <v>2000</v>
      </c>
      <c r="B6183" s="27" t="s">
        <v>3511</v>
      </c>
      <c r="C6183" s="27" t="s">
        <v>2231</v>
      </c>
      <c r="D6183" s="27" t="s">
        <v>2790</v>
      </c>
      <c r="E6183" s="27" t="s">
        <v>2817</v>
      </c>
      <c r="F6183" s="28">
        <v>36803</v>
      </c>
      <c r="G6183" s="29">
        <v>0.68055555555555547</v>
      </c>
      <c r="H6183" s="28">
        <v>36803</v>
      </c>
      <c r="I6183" s="29">
        <v>0.80902777777777779</v>
      </c>
      <c r="J6183" s="27"/>
      <c r="K6183" s="27">
        <v>0.1</v>
      </c>
      <c r="L6183" s="27">
        <v>0.1</v>
      </c>
      <c r="M6183" s="27">
        <v>0.2</v>
      </c>
      <c r="N6183" s="27" t="s">
        <v>2211</v>
      </c>
      <c r="O6183" s="30">
        <v>202007769</v>
      </c>
      <c r="P6183" s="22"/>
      <c r="Q6183" s="22"/>
      <c r="R6183" s="16"/>
      <c r="S6183" s="16"/>
      <c r="T6183" s="16"/>
      <c r="U6183" s="16"/>
      <c r="V6183" s="16"/>
      <c r="W6183" s="16"/>
      <c r="X6183" s="16"/>
      <c r="Y6183" s="16"/>
      <c r="Z6183" s="16"/>
      <c r="AA6183" s="16"/>
      <c r="AB6183" s="16"/>
      <c r="AC6183" s="19"/>
    </row>
    <row r="6184" spans="1:29" x14ac:dyDescent="0.25">
      <c r="A6184" s="27">
        <v>2000</v>
      </c>
      <c r="B6184" s="27" t="s">
        <v>3333</v>
      </c>
      <c r="C6184" s="27" t="s">
        <v>2231</v>
      </c>
      <c r="D6184" s="27" t="s">
        <v>2792</v>
      </c>
      <c r="E6184" s="27" t="s">
        <v>718</v>
      </c>
      <c r="F6184" s="28">
        <v>36805</v>
      </c>
      <c r="G6184" s="29">
        <v>0.90347222222222223</v>
      </c>
      <c r="H6184" s="28">
        <v>36805</v>
      </c>
      <c r="I6184" s="29">
        <v>0.99652777777777779</v>
      </c>
      <c r="J6184" s="27"/>
      <c r="K6184" s="27">
        <v>0</v>
      </c>
      <c r="L6184" s="27">
        <v>0.5</v>
      </c>
      <c r="M6184" s="27">
        <v>0.5</v>
      </c>
      <c r="N6184" s="27" t="s">
        <v>2173</v>
      </c>
      <c r="O6184" s="30">
        <v>202007888</v>
      </c>
      <c r="P6184" s="22"/>
      <c r="Q6184" s="22"/>
      <c r="R6184" s="16"/>
      <c r="S6184" s="16"/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9"/>
    </row>
    <row r="6185" spans="1:29" x14ac:dyDescent="0.25">
      <c r="A6185" s="27">
        <v>2000</v>
      </c>
      <c r="B6185" s="27" t="s">
        <v>3335</v>
      </c>
      <c r="C6185" s="27" t="s">
        <v>2231</v>
      </c>
      <c r="D6185" s="27" t="s">
        <v>2792</v>
      </c>
      <c r="E6185" s="27" t="s">
        <v>3113</v>
      </c>
      <c r="F6185" s="28">
        <v>36805</v>
      </c>
      <c r="G6185" s="29">
        <v>0.99305555555555547</v>
      </c>
      <c r="H6185" s="28">
        <v>36806</v>
      </c>
      <c r="I6185" s="29">
        <v>8.3333333333333329E-2</v>
      </c>
      <c r="J6185" s="27"/>
      <c r="K6185" s="27">
        <v>0</v>
      </c>
      <c r="L6185" s="27">
        <v>1.2</v>
      </c>
      <c r="M6185" s="27">
        <v>1.2</v>
      </c>
      <c r="N6185" s="27" t="s">
        <v>2173</v>
      </c>
      <c r="O6185" s="30">
        <v>201703591</v>
      </c>
      <c r="P6185" s="22"/>
      <c r="Q6185" s="22"/>
      <c r="R6185" s="16"/>
      <c r="S6185" s="16"/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9"/>
    </row>
    <row r="6186" spans="1:29" x14ac:dyDescent="0.25">
      <c r="A6186" s="27">
        <v>2000</v>
      </c>
      <c r="B6186" s="27" t="s">
        <v>3334</v>
      </c>
      <c r="C6186" s="27" t="s">
        <v>2231</v>
      </c>
      <c r="D6186" s="27" t="s">
        <v>2792</v>
      </c>
      <c r="E6186" s="27" t="s">
        <v>3113</v>
      </c>
      <c r="F6186" s="28">
        <v>36805</v>
      </c>
      <c r="G6186" s="29">
        <v>0.99652777777777779</v>
      </c>
      <c r="H6186" s="28">
        <v>36806</v>
      </c>
      <c r="I6186" s="29">
        <v>0.10069444444444443</v>
      </c>
      <c r="J6186" s="27"/>
      <c r="K6186" s="27">
        <v>0.04</v>
      </c>
      <c r="L6186" s="27">
        <v>0.36</v>
      </c>
      <c r="M6186" s="27">
        <v>0.4</v>
      </c>
      <c r="N6186" s="27" t="s">
        <v>2173</v>
      </c>
      <c r="O6186" s="30">
        <v>201706403</v>
      </c>
      <c r="P6186" s="22"/>
      <c r="Q6186" s="22"/>
      <c r="R6186" s="16"/>
      <c r="S6186" s="16"/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9"/>
    </row>
    <row r="6187" spans="1:29" x14ac:dyDescent="0.25">
      <c r="A6187" s="27">
        <v>2000</v>
      </c>
      <c r="B6187" s="27" t="s">
        <v>3332</v>
      </c>
      <c r="C6187" s="27" t="s">
        <v>2231</v>
      </c>
      <c r="D6187" s="27" t="s">
        <v>2790</v>
      </c>
      <c r="E6187" s="27" t="s">
        <v>2832</v>
      </c>
      <c r="F6187" s="28">
        <v>36806</v>
      </c>
      <c r="G6187" s="29">
        <v>0.9194444444444444</v>
      </c>
      <c r="H6187" s="28">
        <v>36806</v>
      </c>
      <c r="I6187" s="29">
        <v>0.99930555555555556</v>
      </c>
      <c r="J6187" s="27"/>
      <c r="K6187" s="27">
        <v>0.35</v>
      </c>
      <c r="L6187" s="27">
        <v>0</v>
      </c>
      <c r="M6187" s="27">
        <v>0.35</v>
      </c>
      <c r="N6187" s="27" t="s">
        <v>2173</v>
      </c>
      <c r="O6187" s="30">
        <v>201900198</v>
      </c>
      <c r="P6187" s="22"/>
      <c r="Q6187" s="22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9"/>
    </row>
    <row r="6188" spans="1:29" x14ac:dyDescent="0.25">
      <c r="A6188" s="27">
        <v>2000</v>
      </c>
      <c r="B6188" s="27" t="s">
        <v>3509</v>
      </c>
      <c r="C6188" s="27" t="s">
        <v>2231</v>
      </c>
      <c r="D6188" s="27" t="s">
        <v>2885</v>
      </c>
      <c r="E6188" s="27" t="s">
        <v>2885</v>
      </c>
      <c r="F6188" s="28">
        <v>36815</v>
      </c>
      <c r="G6188" s="29">
        <v>0.60763888888888895</v>
      </c>
      <c r="H6188" s="28">
        <v>36815</v>
      </c>
      <c r="I6188" s="29">
        <v>0.70833333333333337</v>
      </c>
      <c r="J6188" s="27"/>
      <c r="K6188" s="27">
        <v>0.05</v>
      </c>
      <c r="L6188" s="27">
        <v>0.05</v>
      </c>
      <c r="M6188" s="27">
        <v>0.1</v>
      </c>
      <c r="N6188" s="27" t="s">
        <v>2211</v>
      </c>
      <c r="O6188" s="30">
        <v>201405742</v>
      </c>
      <c r="P6188" s="22"/>
      <c r="Q6188" s="22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6"/>
      <c r="AB6188" s="16"/>
      <c r="AC6188" s="19"/>
    </row>
    <row r="6189" spans="1:29" x14ac:dyDescent="0.25">
      <c r="A6189" s="27">
        <v>2000</v>
      </c>
      <c r="B6189" s="27" t="s">
        <v>3508</v>
      </c>
      <c r="C6189" s="27" t="s">
        <v>2231</v>
      </c>
      <c r="D6189" s="27" t="s">
        <v>2850</v>
      </c>
      <c r="E6189" s="27" t="s">
        <v>2851</v>
      </c>
      <c r="F6189" s="28">
        <v>36824</v>
      </c>
      <c r="G6189" s="29">
        <v>0.63194444444444442</v>
      </c>
      <c r="H6189" s="28">
        <v>36824</v>
      </c>
      <c r="I6189" s="29">
        <v>0.84027777777777779</v>
      </c>
      <c r="J6189" s="27"/>
      <c r="K6189" s="27">
        <v>0.04</v>
      </c>
      <c r="L6189" s="27">
        <v>0.16</v>
      </c>
      <c r="M6189" s="27">
        <v>0.2</v>
      </c>
      <c r="N6189" s="27" t="s">
        <v>2211</v>
      </c>
      <c r="O6189" s="30">
        <v>201704991</v>
      </c>
      <c r="P6189" s="22"/>
      <c r="Q6189" s="22"/>
      <c r="R6189" s="16"/>
      <c r="S6189" s="16"/>
      <c r="T6189" s="16"/>
      <c r="U6189" s="16"/>
      <c r="V6189" s="16"/>
      <c r="W6189" s="16"/>
      <c r="X6189" s="16"/>
      <c r="Y6189" s="16"/>
      <c r="Z6189" s="16"/>
      <c r="AA6189" s="16"/>
      <c r="AB6189" s="16"/>
      <c r="AC6189" s="19"/>
    </row>
    <row r="6190" spans="1:29" x14ac:dyDescent="0.25">
      <c r="A6190" s="27">
        <v>2000</v>
      </c>
      <c r="B6190" s="27" t="s">
        <v>3330</v>
      </c>
      <c r="C6190" s="27" t="s">
        <v>2231</v>
      </c>
      <c r="D6190" s="27" t="s">
        <v>2231</v>
      </c>
      <c r="E6190" s="27" t="s">
        <v>3331</v>
      </c>
      <c r="F6190" s="28">
        <v>36824</v>
      </c>
      <c r="G6190" s="29">
        <v>0.66736111111111107</v>
      </c>
      <c r="H6190" s="28">
        <v>36824</v>
      </c>
      <c r="I6190" s="29">
        <v>0.75694444444444453</v>
      </c>
      <c r="J6190" s="27"/>
      <c r="K6190" s="27">
        <v>0</v>
      </c>
      <c r="L6190" s="27">
        <v>0.2</v>
      </c>
      <c r="M6190" s="27">
        <v>0.2</v>
      </c>
      <c r="N6190" s="27" t="s">
        <v>2173</v>
      </c>
      <c r="O6190" s="30">
        <v>201505519</v>
      </c>
      <c r="P6190" s="22"/>
      <c r="Q6190" s="22"/>
      <c r="R6190" s="16"/>
      <c r="S6190" s="16"/>
      <c r="T6190" s="16"/>
      <c r="U6190" s="16"/>
      <c r="V6190" s="16"/>
      <c r="W6190" s="16"/>
      <c r="X6190" s="16"/>
      <c r="Y6190" s="16"/>
      <c r="Z6190" s="16"/>
      <c r="AA6190" s="16"/>
      <c r="AB6190" s="16"/>
      <c r="AC6190" s="19"/>
    </row>
    <row r="6191" spans="1:29" x14ac:dyDescent="0.25">
      <c r="A6191" s="23"/>
      <c r="B6191" s="24"/>
      <c r="C6191" s="24"/>
      <c r="D6191" s="24"/>
      <c r="E6191" s="24"/>
      <c r="F6191" s="24"/>
      <c r="G6191" s="24"/>
      <c r="H6191" s="24"/>
      <c r="I6191" s="24"/>
      <c r="J6191" s="24"/>
      <c r="K6191" s="25"/>
      <c r="L6191" s="26"/>
      <c r="M6191" s="25"/>
      <c r="N6191" s="26"/>
      <c r="O6191" s="9"/>
      <c r="P6191" s="16"/>
      <c r="Q6191" s="16"/>
      <c r="R6191" s="16"/>
      <c r="S6191" s="16"/>
      <c r="T6191" s="16"/>
      <c r="U6191" s="16"/>
      <c r="V6191" s="16"/>
      <c r="W6191" s="16"/>
      <c r="X6191" s="16"/>
      <c r="Y6191" s="16"/>
      <c r="Z6191" s="16"/>
      <c r="AA6191" s="16"/>
      <c r="AB6191" s="16"/>
      <c r="AC6191" s="19"/>
    </row>
    <row r="6192" spans="1:29" x14ac:dyDescent="0.25">
      <c r="A6192" s="15"/>
      <c r="B6192" s="16"/>
      <c r="C6192" s="16"/>
      <c r="D6192" s="16"/>
      <c r="E6192" s="16"/>
      <c r="F6192" s="16"/>
      <c r="G6192" s="16"/>
      <c r="H6192" s="16"/>
      <c r="I6192" s="16"/>
      <c r="J6192" s="16"/>
      <c r="K6192" s="17"/>
      <c r="L6192" s="18"/>
      <c r="M6192" s="17"/>
      <c r="N6192" s="18"/>
      <c r="O6192" s="9"/>
      <c r="P6192" s="16"/>
      <c r="Q6192" s="16"/>
      <c r="R6192" s="16"/>
      <c r="S6192" s="16"/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9"/>
    </row>
    <row r="6193" spans="1:29" x14ac:dyDescent="0.25">
      <c r="A6193" s="15"/>
      <c r="B6193" s="16"/>
      <c r="C6193" s="16"/>
      <c r="D6193" s="16"/>
      <c r="E6193" s="16"/>
      <c r="F6193" s="16"/>
      <c r="G6193" s="16"/>
      <c r="H6193" s="16"/>
      <c r="I6193" s="16"/>
      <c r="J6193" s="16"/>
      <c r="K6193" s="17"/>
      <c r="L6193" s="18"/>
      <c r="M6193" s="17"/>
      <c r="N6193" s="18"/>
      <c r="O6193" s="9"/>
      <c r="P6193" s="16"/>
      <c r="Q6193" s="16"/>
      <c r="R6193" s="16"/>
      <c r="S6193" s="16"/>
      <c r="T6193" s="16"/>
      <c r="U6193" s="16"/>
      <c r="V6193" s="16"/>
      <c r="W6193" s="16"/>
      <c r="X6193" s="16"/>
      <c r="Y6193" s="16"/>
      <c r="Z6193" s="16"/>
      <c r="AA6193" s="16"/>
      <c r="AB6193" s="16"/>
      <c r="AC6193" s="19"/>
    </row>
    <row r="6194" spans="1:29" x14ac:dyDescent="0.25">
      <c r="A6194" s="15"/>
      <c r="B6194" s="16"/>
      <c r="C6194" s="16"/>
      <c r="D6194" s="16"/>
      <c r="E6194" s="16"/>
      <c r="F6194" s="16"/>
      <c r="G6194" s="16"/>
      <c r="H6194" s="16"/>
      <c r="I6194" s="16"/>
      <c r="J6194" s="16"/>
      <c r="K6194" s="17"/>
      <c r="L6194" s="18"/>
      <c r="M6194" s="17"/>
      <c r="N6194" s="18"/>
      <c r="O6194" s="9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9"/>
    </row>
    <row r="6195" spans="1:29" x14ac:dyDescent="0.25">
      <c r="A6195" s="15"/>
      <c r="B6195" s="16"/>
      <c r="C6195" s="16"/>
      <c r="D6195" s="16"/>
      <c r="E6195" s="16"/>
      <c r="F6195" s="16"/>
      <c r="G6195" s="16"/>
      <c r="H6195" s="16"/>
      <c r="I6195" s="16"/>
      <c r="J6195" s="16"/>
      <c r="K6195" s="17"/>
      <c r="L6195" s="18"/>
      <c r="M6195" s="17"/>
      <c r="N6195" s="18"/>
      <c r="O6195" s="9"/>
      <c r="P6195" s="16"/>
      <c r="Q6195" s="16"/>
      <c r="R6195" s="16"/>
      <c r="S6195" s="16"/>
      <c r="T6195" s="16"/>
      <c r="U6195" s="16"/>
      <c r="V6195" s="16"/>
      <c r="W6195" s="16"/>
      <c r="X6195" s="16"/>
      <c r="Y6195" s="16"/>
      <c r="Z6195" s="16"/>
      <c r="AA6195" s="16"/>
      <c r="AB6195" s="16"/>
      <c r="AC6195" s="19"/>
    </row>
    <row r="6196" spans="1:29" x14ac:dyDescent="0.25">
      <c r="A6196" s="15"/>
      <c r="B6196" s="16"/>
      <c r="C6196" s="16"/>
      <c r="D6196" s="16"/>
      <c r="E6196" s="16"/>
      <c r="F6196" s="16"/>
      <c r="G6196" s="16"/>
      <c r="H6196" s="16"/>
      <c r="I6196" s="16"/>
      <c r="J6196" s="16"/>
      <c r="K6196" s="17"/>
      <c r="L6196" s="18"/>
      <c r="M6196" s="17"/>
      <c r="N6196" s="18"/>
      <c r="O6196" s="9"/>
      <c r="P6196" s="16"/>
      <c r="Q6196" s="16"/>
      <c r="R6196" s="16"/>
      <c r="S6196" s="16"/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9"/>
    </row>
    <row r="6197" spans="1:29" x14ac:dyDescent="0.25">
      <c r="A6197" s="15"/>
      <c r="B6197" s="16"/>
      <c r="C6197" s="16"/>
      <c r="D6197" s="16"/>
      <c r="E6197" s="16"/>
      <c r="F6197" s="16"/>
      <c r="G6197" s="16"/>
      <c r="H6197" s="16"/>
      <c r="I6197" s="16"/>
      <c r="J6197" s="16"/>
      <c r="K6197" s="17"/>
      <c r="L6197" s="18"/>
      <c r="M6197" s="17"/>
      <c r="N6197" s="18"/>
      <c r="O6197" s="9"/>
      <c r="P6197" s="16"/>
      <c r="Q6197" s="16"/>
      <c r="R6197" s="16"/>
      <c r="S6197" s="16"/>
      <c r="T6197" s="16"/>
      <c r="U6197" s="16"/>
      <c r="V6197" s="16"/>
      <c r="W6197" s="16"/>
      <c r="X6197" s="16"/>
      <c r="Y6197" s="16"/>
      <c r="Z6197" s="16"/>
      <c r="AA6197" s="16"/>
      <c r="AB6197" s="16"/>
      <c r="AC6197" s="19"/>
    </row>
    <row r="6198" spans="1:29" x14ac:dyDescent="0.25">
      <c r="A6198" s="15"/>
      <c r="B6198" s="16"/>
      <c r="C6198" s="16"/>
      <c r="D6198" s="16"/>
      <c r="E6198" s="16"/>
      <c r="F6198" s="16"/>
      <c r="G6198" s="16"/>
      <c r="H6198" s="16"/>
      <c r="I6198" s="16"/>
      <c r="J6198" s="16"/>
      <c r="K6198" s="17"/>
      <c r="L6198" s="18"/>
      <c r="M6198" s="17"/>
      <c r="N6198" s="18"/>
      <c r="O6198" s="9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9"/>
    </row>
    <row r="6199" spans="1:29" x14ac:dyDescent="0.25">
      <c r="A6199" s="15"/>
      <c r="B6199" s="16"/>
      <c r="C6199" s="16"/>
      <c r="D6199" s="16"/>
      <c r="E6199" s="16"/>
      <c r="F6199" s="16"/>
      <c r="G6199" s="16"/>
      <c r="H6199" s="16"/>
      <c r="I6199" s="16"/>
      <c r="J6199" s="16"/>
      <c r="K6199" s="17"/>
      <c r="L6199" s="18"/>
      <c r="M6199" s="17"/>
      <c r="N6199" s="18"/>
      <c r="O6199" s="9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9"/>
    </row>
    <row r="6200" spans="1:29" x14ac:dyDescent="0.25">
      <c r="A6200" s="15"/>
      <c r="B6200" s="16"/>
      <c r="C6200" s="16"/>
      <c r="D6200" s="16"/>
      <c r="E6200" s="16"/>
      <c r="F6200" s="16"/>
      <c r="G6200" s="16"/>
      <c r="H6200" s="16"/>
      <c r="I6200" s="16"/>
      <c r="J6200" s="16"/>
      <c r="K6200" s="17"/>
      <c r="L6200" s="18"/>
      <c r="M6200" s="17"/>
      <c r="N6200" s="18"/>
      <c r="O6200" s="9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9"/>
    </row>
    <row r="6201" spans="1:29" x14ac:dyDescent="0.25">
      <c r="A6201" s="15"/>
      <c r="B6201" s="16"/>
      <c r="C6201" s="16"/>
      <c r="D6201" s="16"/>
      <c r="E6201" s="16"/>
      <c r="F6201" s="16"/>
      <c r="G6201" s="16"/>
      <c r="H6201" s="16"/>
      <c r="I6201" s="16"/>
      <c r="J6201" s="16"/>
      <c r="K6201" s="17"/>
      <c r="L6201" s="18"/>
      <c r="M6201" s="17"/>
      <c r="N6201" s="18"/>
      <c r="O6201" s="9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6"/>
      <c r="AA6201" s="16"/>
      <c r="AB6201" s="16"/>
      <c r="AC6201" s="19"/>
    </row>
    <row r="6202" spans="1:29" x14ac:dyDescent="0.25">
      <c r="A6202" s="15"/>
      <c r="B6202" s="16"/>
      <c r="C6202" s="16"/>
      <c r="D6202" s="16"/>
      <c r="E6202" s="16"/>
      <c r="F6202" s="16"/>
      <c r="G6202" s="16"/>
      <c r="H6202" s="16"/>
      <c r="I6202" s="16"/>
      <c r="J6202" s="16"/>
      <c r="K6202" s="17"/>
      <c r="L6202" s="18"/>
      <c r="M6202" s="17"/>
      <c r="N6202" s="18"/>
      <c r="O6202" s="9"/>
      <c r="P6202" s="16"/>
      <c r="Q6202" s="16"/>
      <c r="R6202" s="16"/>
      <c r="S6202" s="16"/>
      <c r="T6202" s="16"/>
      <c r="U6202" s="16"/>
      <c r="V6202" s="16"/>
      <c r="W6202" s="16"/>
      <c r="X6202" s="16"/>
      <c r="Y6202" s="16"/>
      <c r="Z6202" s="16"/>
      <c r="AA6202" s="16"/>
      <c r="AB6202" s="16"/>
      <c r="AC6202" s="19"/>
    </row>
    <row r="6203" spans="1:29" x14ac:dyDescent="0.25">
      <c r="A6203" s="15"/>
      <c r="B6203" s="16"/>
      <c r="C6203" s="16"/>
      <c r="D6203" s="16"/>
      <c r="E6203" s="16"/>
      <c r="F6203" s="16"/>
      <c r="G6203" s="16"/>
      <c r="H6203" s="16"/>
      <c r="I6203" s="16"/>
      <c r="J6203" s="16"/>
      <c r="K6203" s="17"/>
      <c r="L6203" s="18"/>
      <c r="M6203" s="17"/>
      <c r="N6203" s="18"/>
      <c r="O6203" s="9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9"/>
    </row>
    <row r="6204" spans="1:29" x14ac:dyDescent="0.25">
      <c r="A6204" s="15"/>
      <c r="B6204" s="16"/>
      <c r="C6204" s="16"/>
      <c r="D6204" s="16"/>
      <c r="E6204" s="16"/>
      <c r="F6204" s="16"/>
      <c r="G6204" s="16"/>
      <c r="H6204" s="16"/>
      <c r="I6204" s="16"/>
      <c r="J6204" s="16"/>
      <c r="K6204" s="17"/>
      <c r="L6204" s="18"/>
      <c r="M6204" s="17"/>
      <c r="N6204" s="18"/>
      <c r="O6204" s="9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  <c r="Z6204" s="16"/>
      <c r="AA6204" s="16"/>
      <c r="AB6204" s="16"/>
      <c r="AC6204" s="19"/>
    </row>
    <row r="6205" spans="1:29" x14ac:dyDescent="0.25">
      <c r="A6205" s="15"/>
      <c r="B6205" s="16"/>
      <c r="C6205" s="16"/>
      <c r="D6205" s="16"/>
      <c r="E6205" s="16"/>
      <c r="F6205" s="16"/>
      <c r="G6205" s="16"/>
      <c r="H6205" s="16"/>
      <c r="I6205" s="16"/>
      <c r="J6205" s="16"/>
      <c r="K6205" s="17"/>
      <c r="L6205" s="18"/>
      <c r="M6205" s="17"/>
      <c r="N6205" s="18"/>
      <c r="O6205" s="9"/>
      <c r="P6205" s="16"/>
      <c r="Q6205" s="16"/>
      <c r="R6205" s="16"/>
      <c r="S6205" s="16"/>
      <c r="T6205" s="16"/>
      <c r="U6205" s="16"/>
      <c r="V6205" s="16"/>
      <c r="W6205" s="16"/>
      <c r="X6205" s="16"/>
      <c r="Y6205" s="16"/>
      <c r="Z6205" s="16"/>
      <c r="AA6205" s="16"/>
      <c r="AB6205" s="16"/>
      <c r="AC6205" s="19"/>
    </row>
    <row r="6206" spans="1:29" x14ac:dyDescent="0.25">
      <c r="A6206" s="15"/>
      <c r="B6206" s="16"/>
      <c r="C6206" s="16"/>
      <c r="D6206" s="16"/>
      <c r="E6206" s="16"/>
      <c r="F6206" s="16"/>
      <c r="G6206" s="16"/>
      <c r="H6206" s="16"/>
      <c r="I6206" s="16"/>
      <c r="J6206" s="16"/>
      <c r="K6206" s="17"/>
      <c r="L6206" s="18"/>
      <c r="M6206" s="17"/>
      <c r="N6206" s="18"/>
      <c r="O6206" s="9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9"/>
    </row>
    <row r="6207" spans="1:29" x14ac:dyDescent="0.25">
      <c r="A6207" s="15"/>
      <c r="B6207" s="16"/>
      <c r="C6207" s="16"/>
      <c r="D6207" s="16"/>
      <c r="E6207" s="16"/>
      <c r="F6207" s="16"/>
      <c r="G6207" s="16"/>
      <c r="H6207" s="16"/>
      <c r="I6207" s="16"/>
      <c r="J6207" s="16"/>
      <c r="K6207" s="17"/>
      <c r="L6207" s="18"/>
      <c r="M6207" s="17"/>
      <c r="N6207" s="18"/>
      <c r="O6207" s="9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16"/>
      <c r="AB6207" s="16"/>
      <c r="AC6207" s="19"/>
    </row>
    <row r="6208" spans="1:29" x14ac:dyDescent="0.25">
      <c r="A6208" s="15"/>
      <c r="B6208" s="16"/>
      <c r="C6208" s="16"/>
      <c r="D6208" s="16"/>
      <c r="E6208" s="16"/>
      <c r="F6208" s="16"/>
      <c r="G6208" s="16"/>
      <c r="H6208" s="16"/>
      <c r="I6208" s="16"/>
      <c r="J6208" s="16"/>
      <c r="K6208" s="17"/>
      <c r="L6208" s="18"/>
      <c r="M6208" s="17"/>
      <c r="N6208" s="18"/>
      <c r="O6208" s="9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6"/>
      <c r="AB6208" s="16"/>
      <c r="AC6208" s="19"/>
    </row>
    <row r="6209" spans="1:29" x14ac:dyDescent="0.25">
      <c r="A6209" s="15"/>
      <c r="B6209" s="16"/>
      <c r="C6209" s="16"/>
      <c r="D6209" s="16"/>
      <c r="E6209" s="16"/>
      <c r="F6209" s="16"/>
      <c r="G6209" s="16"/>
      <c r="H6209" s="16"/>
      <c r="I6209" s="16"/>
      <c r="J6209" s="16"/>
      <c r="K6209" s="17"/>
      <c r="L6209" s="18"/>
      <c r="M6209" s="17"/>
      <c r="N6209" s="18"/>
      <c r="O6209" s="9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9"/>
    </row>
    <row r="6210" spans="1:29" x14ac:dyDescent="0.25">
      <c r="A6210" s="15"/>
      <c r="B6210" s="16"/>
      <c r="C6210" s="16"/>
      <c r="D6210" s="16"/>
      <c r="E6210" s="16"/>
      <c r="F6210" s="16"/>
      <c r="G6210" s="16"/>
      <c r="H6210" s="16"/>
      <c r="I6210" s="16"/>
      <c r="J6210" s="16"/>
      <c r="K6210" s="17"/>
      <c r="L6210" s="18"/>
      <c r="M6210" s="17"/>
      <c r="N6210" s="18"/>
      <c r="O6210" s="9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9"/>
    </row>
    <row r="6211" spans="1:29" x14ac:dyDescent="0.25">
      <c r="A6211" s="15"/>
      <c r="B6211" s="16"/>
      <c r="C6211" s="16"/>
      <c r="D6211" s="16"/>
      <c r="E6211" s="16"/>
      <c r="F6211" s="16"/>
      <c r="G6211" s="16"/>
      <c r="H6211" s="16"/>
      <c r="I6211" s="16"/>
      <c r="J6211" s="16"/>
      <c r="K6211" s="17"/>
      <c r="L6211" s="18"/>
      <c r="M6211" s="17"/>
      <c r="N6211" s="18"/>
      <c r="O6211" s="9"/>
      <c r="P6211" s="16"/>
      <c r="Q6211" s="16"/>
      <c r="R6211" s="16"/>
      <c r="S6211" s="16"/>
      <c r="T6211" s="16"/>
      <c r="U6211" s="16"/>
      <c r="V6211" s="16"/>
      <c r="W6211" s="16"/>
      <c r="X6211" s="16"/>
      <c r="Y6211" s="16"/>
      <c r="Z6211" s="16"/>
      <c r="AA6211" s="16"/>
      <c r="AB6211" s="16"/>
      <c r="AC6211" s="19"/>
    </row>
    <row r="6212" spans="1:29" x14ac:dyDescent="0.25">
      <c r="A6212" s="15"/>
      <c r="B6212" s="16"/>
      <c r="C6212" s="16"/>
      <c r="D6212" s="16"/>
      <c r="E6212" s="16"/>
      <c r="F6212" s="16"/>
      <c r="G6212" s="16"/>
      <c r="H6212" s="16"/>
      <c r="I6212" s="16"/>
      <c r="J6212" s="16"/>
      <c r="K6212" s="17"/>
      <c r="L6212" s="18"/>
      <c r="M6212" s="17"/>
      <c r="N6212" s="18"/>
      <c r="O6212" s="9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9"/>
    </row>
    <row r="6213" spans="1:29" x14ac:dyDescent="0.25">
      <c r="A6213" s="15"/>
      <c r="B6213" s="16"/>
      <c r="C6213" s="16"/>
      <c r="D6213" s="16"/>
      <c r="E6213" s="16"/>
      <c r="F6213" s="16"/>
      <c r="G6213" s="16"/>
      <c r="H6213" s="16"/>
      <c r="I6213" s="16"/>
      <c r="J6213" s="16"/>
      <c r="K6213" s="17"/>
      <c r="L6213" s="18"/>
      <c r="M6213" s="17"/>
      <c r="N6213" s="18"/>
      <c r="O6213" s="9"/>
      <c r="P6213" s="16"/>
      <c r="Q6213" s="16"/>
      <c r="R6213" s="16"/>
      <c r="S6213" s="16"/>
      <c r="T6213" s="16"/>
      <c r="U6213" s="16"/>
      <c r="V6213" s="16"/>
      <c r="W6213" s="16"/>
      <c r="X6213" s="16"/>
      <c r="Y6213" s="16"/>
      <c r="Z6213" s="16"/>
      <c r="AA6213" s="16"/>
      <c r="AB6213" s="16"/>
      <c r="AC6213" s="19"/>
    </row>
    <row r="6214" spans="1:29" x14ac:dyDescent="0.25">
      <c r="A6214" s="15"/>
      <c r="B6214" s="16"/>
      <c r="C6214" s="16"/>
      <c r="D6214" s="16"/>
      <c r="E6214" s="16"/>
      <c r="F6214" s="16"/>
      <c r="G6214" s="16"/>
      <c r="H6214" s="16"/>
      <c r="I6214" s="16"/>
      <c r="J6214" s="16"/>
      <c r="K6214" s="17"/>
      <c r="L6214" s="18"/>
      <c r="M6214" s="17"/>
      <c r="N6214" s="18"/>
      <c r="O6214" s="9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9"/>
    </row>
    <row r="6215" spans="1:29" x14ac:dyDescent="0.25">
      <c r="A6215" s="15"/>
      <c r="B6215" s="16"/>
      <c r="C6215" s="16"/>
      <c r="D6215" s="16"/>
      <c r="E6215" s="16"/>
      <c r="F6215" s="16"/>
      <c r="G6215" s="16"/>
      <c r="H6215" s="16"/>
      <c r="I6215" s="16"/>
      <c r="J6215" s="16"/>
      <c r="K6215" s="17"/>
      <c r="L6215" s="18"/>
      <c r="M6215" s="17"/>
      <c r="N6215" s="18"/>
      <c r="O6215" s="9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  <c r="AA6215" s="16"/>
      <c r="AB6215" s="16"/>
      <c r="AC6215" s="19"/>
    </row>
    <row r="6216" spans="1:29" x14ac:dyDescent="0.25">
      <c r="A6216" s="15"/>
      <c r="B6216" s="16"/>
      <c r="C6216" s="16"/>
      <c r="D6216" s="16"/>
      <c r="E6216" s="16"/>
      <c r="F6216" s="16"/>
      <c r="G6216" s="16"/>
      <c r="H6216" s="16"/>
      <c r="I6216" s="16"/>
      <c r="J6216" s="16"/>
      <c r="K6216" s="17"/>
      <c r="L6216" s="18"/>
      <c r="M6216" s="17"/>
      <c r="N6216" s="18"/>
      <c r="O6216" s="9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9"/>
    </row>
    <row r="6217" spans="1:29" x14ac:dyDescent="0.25">
      <c r="A6217" s="15"/>
      <c r="B6217" s="16"/>
      <c r="C6217" s="16"/>
      <c r="D6217" s="16"/>
      <c r="E6217" s="16"/>
      <c r="F6217" s="16"/>
      <c r="G6217" s="16"/>
      <c r="H6217" s="16"/>
      <c r="I6217" s="16"/>
      <c r="J6217" s="16"/>
      <c r="K6217" s="17"/>
      <c r="L6217" s="18"/>
      <c r="M6217" s="17"/>
      <c r="N6217" s="18"/>
      <c r="O6217" s="9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9"/>
    </row>
    <row r="6218" spans="1:29" x14ac:dyDescent="0.25">
      <c r="A6218" s="15"/>
      <c r="B6218" s="16"/>
      <c r="C6218" s="16"/>
      <c r="D6218" s="16"/>
      <c r="E6218" s="16"/>
      <c r="F6218" s="16"/>
      <c r="G6218" s="16"/>
      <c r="H6218" s="16"/>
      <c r="I6218" s="16"/>
      <c r="J6218" s="16"/>
      <c r="K6218" s="17"/>
      <c r="L6218" s="18"/>
      <c r="M6218" s="17"/>
      <c r="N6218" s="18"/>
      <c r="O6218" s="9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9"/>
    </row>
    <row r="6219" spans="1:29" x14ac:dyDescent="0.25">
      <c r="A6219" s="15"/>
      <c r="B6219" s="16"/>
      <c r="C6219" s="16"/>
      <c r="D6219" s="16"/>
      <c r="E6219" s="16"/>
      <c r="F6219" s="16"/>
      <c r="G6219" s="16"/>
      <c r="H6219" s="16"/>
      <c r="I6219" s="16"/>
      <c r="J6219" s="16"/>
      <c r="K6219" s="17"/>
      <c r="L6219" s="18"/>
      <c r="M6219" s="17"/>
      <c r="N6219" s="18"/>
      <c r="O6219" s="9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9"/>
    </row>
    <row r="6220" spans="1:29" x14ac:dyDescent="0.25">
      <c r="A6220" s="15"/>
      <c r="B6220" s="16"/>
      <c r="C6220" s="16"/>
      <c r="D6220" s="16"/>
      <c r="E6220" s="16"/>
      <c r="F6220" s="16"/>
      <c r="G6220" s="16"/>
      <c r="H6220" s="16"/>
      <c r="I6220" s="16"/>
      <c r="J6220" s="16"/>
      <c r="K6220" s="17"/>
      <c r="L6220" s="18"/>
      <c r="M6220" s="17"/>
      <c r="N6220" s="18"/>
      <c r="O6220" s="9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9"/>
    </row>
    <row r="6221" spans="1:29" x14ac:dyDescent="0.25">
      <c r="A6221" s="15"/>
      <c r="B6221" s="16"/>
      <c r="C6221" s="16"/>
      <c r="D6221" s="16"/>
      <c r="E6221" s="16"/>
      <c r="F6221" s="16"/>
      <c r="G6221" s="16"/>
      <c r="H6221" s="16"/>
      <c r="I6221" s="16"/>
      <c r="J6221" s="16"/>
      <c r="K6221" s="17"/>
      <c r="L6221" s="18"/>
      <c r="M6221" s="17"/>
      <c r="N6221" s="18"/>
      <c r="O6221" s="9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9"/>
    </row>
    <row r="6222" spans="1:29" x14ac:dyDescent="0.25">
      <c r="A6222" s="15"/>
      <c r="B6222" s="16"/>
      <c r="C6222" s="16"/>
      <c r="D6222" s="16"/>
      <c r="E6222" s="16"/>
      <c r="F6222" s="16"/>
      <c r="G6222" s="16"/>
      <c r="H6222" s="16"/>
      <c r="I6222" s="16"/>
      <c r="J6222" s="16"/>
      <c r="K6222" s="17"/>
      <c r="L6222" s="18"/>
      <c r="M6222" s="17"/>
      <c r="N6222" s="18"/>
      <c r="O6222" s="9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9"/>
    </row>
    <row r="6223" spans="1:29" x14ac:dyDescent="0.25">
      <c r="A6223" s="15"/>
      <c r="B6223" s="16"/>
      <c r="C6223" s="16"/>
      <c r="D6223" s="16"/>
      <c r="E6223" s="16"/>
      <c r="F6223" s="16"/>
      <c r="G6223" s="16"/>
      <c r="H6223" s="16"/>
      <c r="I6223" s="16"/>
      <c r="J6223" s="16"/>
      <c r="K6223" s="17"/>
      <c r="L6223" s="18"/>
      <c r="M6223" s="17"/>
      <c r="N6223" s="18"/>
      <c r="O6223" s="9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9"/>
    </row>
    <row r="6224" spans="1:29" x14ac:dyDescent="0.25">
      <c r="A6224" s="15"/>
      <c r="B6224" s="16"/>
      <c r="C6224" s="16"/>
      <c r="D6224" s="16"/>
      <c r="E6224" s="16"/>
      <c r="F6224" s="16"/>
      <c r="G6224" s="16"/>
      <c r="H6224" s="16"/>
      <c r="I6224" s="16"/>
      <c r="J6224" s="16"/>
      <c r="K6224" s="17"/>
      <c r="L6224" s="18"/>
      <c r="M6224" s="17"/>
      <c r="N6224" s="18"/>
      <c r="O6224" s="9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9"/>
    </row>
    <row r="6225" spans="1:29" x14ac:dyDescent="0.25">
      <c r="A6225" s="15"/>
      <c r="B6225" s="16"/>
      <c r="C6225" s="16"/>
      <c r="D6225" s="16"/>
      <c r="E6225" s="16"/>
      <c r="F6225" s="16"/>
      <c r="G6225" s="16"/>
      <c r="H6225" s="16"/>
      <c r="I6225" s="16"/>
      <c r="J6225" s="16"/>
      <c r="K6225" s="17"/>
      <c r="L6225" s="18"/>
      <c r="M6225" s="17"/>
      <c r="N6225" s="18"/>
      <c r="O6225" s="9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9"/>
    </row>
    <row r="6226" spans="1:29" x14ac:dyDescent="0.25">
      <c r="A6226" s="15"/>
      <c r="B6226" s="16"/>
      <c r="C6226" s="16"/>
      <c r="D6226" s="16"/>
      <c r="E6226" s="16"/>
      <c r="F6226" s="16"/>
      <c r="G6226" s="16"/>
      <c r="H6226" s="16"/>
      <c r="I6226" s="16"/>
      <c r="J6226" s="16"/>
      <c r="K6226" s="17"/>
      <c r="L6226" s="18"/>
      <c r="M6226" s="17"/>
      <c r="N6226" s="18"/>
      <c r="O6226" s="9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9"/>
    </row>
    <row r="6227" spans="1:29" x14ac:dyDescent="0.25">
      <c r="A6227" s="15"/>
      <c r="B6227" s="16"/>
      <c r="C6227" s="16"/>
      <c r="D6227" s="16"/>
      <c r="E6227" s="16"/>
      <c r="F6227" s="16"/>
      <c r="G6227" s="16"/>
      <c r="H6227" s="16"/>
      <c r="I6227" s="16"/>
      <c r="J6227" s="16"/>
      <c r="K6227" s="17"/>
      <c r="L6227" s="18"/>
      <c r="M6227" s="17"/>
      <c r="N6227" s="18"/>
      <c r="O6227" s="9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9"/>
    </row>
    <row r="6228" spans="1:29" x14ac:dyDescent="0.25">
      <c r="A6228" s="15"/>
      <c r="B6228" s="16"/>
      <c r="C6228" s="16"/>
      <c r="D6228" s="16"/>
      <c r="E6228" s="16"/>
      <c r="F6228" s="16"/>
      <c r="G6228" s="16"/>
      <c r="H6228" s="16"/>
      <c r="I6228" s="16"/>
      <c r="J6228" s="16"/>
      <c r="K6228" s="17"/>
      <c r="L6228" s="18"/>
      <c r="M6228" s="17"/>
      <c r="N6228" s="18"/>
      <c r="O6228" s="9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9"/>
    </row>
    <row r="6229" spans="1:29" x14ac:dyDescent="0.25">
      <c r="A6229" s="15"/>
      <c r="B6229" s="16"/>
      <c r="C6229" s="16"/>
      <c r="D6229" s="16"/>
      <c r="E6229" s="16"/>
      <c r="F6229" s="16"/>
      <c r="G6229" s="16"/>
      <c r="H6229" s="16"/>
      <c r="I6229" s="16"/>
      <c r="J6229" s="16"/>
      <c r="K6229" s="17"/>
      <c r="L6229" s="18"/>
      <c r="M6229" s="17"/>
      <c r="N6229" s="18"/>
      <c r="O6229" s="9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9"/>
    </row>
    <row r="6230" spans="1:29" x14ac:dyDescent="0.25">
      <c r="A6230" s="15"/>
      <c r="B6230" s="16"/>
      <c r="C6230" s="16"/>
      <c r="D6230" s="16"/>
      <c r="E6230" s="16"/>
      <c r="F6230" s="16"/>
      <c r="G6230" s="16"/>
      <c r="H6230" s="16"/>
      <c r="I6230" s="16"/>
      <c r="J6230" s="16"/>
      <c r="K6230" s="17"/>
      <c r="L6230" s="18"/>
      <c r="M6230" s="17"/>
      <c r="N6230" s="18"/>
      <c r="O6230" s="9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9"/>
    </row>
    <row r="6231" spans="1:29" x14ac:dyDescent="0.25">
      <c r="A6231" s="15"/>
      <c r="B6231" s="16"/>
      <c r="C6231" s="16"/>
      <c r="D6231" s="16"/>
      <c r="E6231" s="16"/>
      <c r="F6231" s="16"/>
      <c r="G6231" s="16"/>
      <c r="H6231" s="16"/>
      <c r="I6231" s="16"/>
      <c r="J6231" s="16"/>
      <c r="K6231" s="17"/>
      <c r="L6231" s="18"/>
      <c r="M6231" s="17"/>
      <c r="N6231" s="18"/>
      <c r="O6231" s="9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9"/>
    </row>
    <row r="6232" spans="1:29" x14ac:dyDescent="0.25">
      <c r="A6232" s="15"/>
      <c r="B6232" s="16"/>
      <c r="C6232" s="16"/>
      <c r="D6232" s="16"/>
      <c r="E6232" s="16"/>
      <c r="F6232" s="16"/>
      <c r="G6232" s="16"/>
      <c r="H6232" s="16"/>
      <c r="I6232" s="16"/>
      <c r="J6232" s="16"/>
      <c r="K6232" s="17"/>
      <c r="L6232" s="18"/>
      <c r="M6232" s="17"/>
      <c r="N6232" s="18"/>
      <c r="O6232" s="9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9"/>
    </row>
    <row r="6233" spans="1:29" x14ac:dyDescent="0.25">
      <c r="A6233" s="15"/>
      <c r="B6233" s="16"/>
      <c r="C6233" s="16"/>
      <c r="D6233" s="16"/>
      <c r="E6233" s="16"/>
      <c r="F6233" s="16"/>
      <c r="G6233" s="16"/>
      <c r="H6233" s="16"/>
      <c r="I6233" s="16"/>
      <c r="J6233" s="16"/>
      <c r="K6233" s="17"/>
      <c r="L6233" s="18"/>
      <c r="M6233" s="17"/>
      <c r="N6233" s="18"/>
      <c r="O6233" s="9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9"/>
    </row>
    <row r="6234" spans="1:29" x14ac:dyDescent="0.25">
      <c r="A6234" s="15"/>
      <c r="B6234" s="16"/>
      <c r="C6234" s="16"/>
      <c r="D6234" s="16"/>
      <c r="E6234" s="16"/>
      <c r="F6234" s="16"/>
      <c r="G6234" s="16"/>
      <c r="H6234" s="16"/>
      <c r="I6234" s="16"/>
      <c r="J6234" s="16"/>
      <c r="K6234" s="17"/>
      <c r="L6234" s="18"/>
      <c r="M6234" s="17"/>
      <c r="N6234" s="18"/>
      <c r="O6234" s="9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9"/>
    </row>
    <row r="6235" spans="1:29" x14ac:dyDescent="0.25">
      <c r="A6235" s="15"/>
      <c r="B6235" s="16"/>
      <c r="C6235" s="16"/>
      <c r="D6235" s="16"/>
      <c r="E6235" s="16"/>
      <c r="F6235" s="16"/>
      <c r="G6235" s="16"/>
      <c r="H6235" s="16"/>
      <c r="I6235" s="16"/>
      <c r="J6235" s="16"/>
      <c r="K6235" s="17"/>
      <c r="L6235" s="18"/>
      <c r="M6235" s="17"/>
      <c r="N6235" s="18"/>
      <c r="O6235" s="9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9"/>
    </row>
    <row r="6236" spans="1:29" x14ac:dyDescent="0.25">
      <c r="A6236" s="15"/>
      <c r="B6236" s="16"/>
      <c r="C6236" s="16"/>
      <c r="D6236" s="16"/>
      <c r="E6236" s="16"/>
      <c r="F6236" s="16"/>
      <c r="G6236" s="16"/>
      <c r="H6236" s="16"/>
      <c r="I6236" s="16"/>
      <c r="J6236" s="16"/>
      <c r="K6236" s="17"/>
      <c r="L6236" s="18"/>
      <c r="M6236" s="17"/>
      <c r="N6236" s="18"/>
      <c r="O6236" s="9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9"/>
    </row>
    <row r="6237" spans="1:29" x14ac:dyDescent="0.25">
      <c r="A6237" s="15"/>
      <c r="B6237" s="16"/>
      <c r="C6237" s="16"/>
      <c r="D6237" s="16"/>
      <c r="E6237" s="16"/>
      <c r="F6237" s="16"/>
      <c r="G6237" s="16"/>
      <c r="H6237" s="16"/>
      <c r="I6237" s="16"/>
      <c r="J6237" s="16"/>
      <c r="K6237" s="17"/>
      <c r="L6237" s="18"/>
      <c r="M6237" s="17"/>
      <c r="N6237" s="18"/>
      <c r="O6237" s="9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9"/>
    </row>
    <row r="6238" spans="1:29" x14ac:dyDescent="0.25">
      <c r="A6238" s="15"/>
      <c r="B6238" s="16"/>
      <c r="C6238" s="16"/>
      <c r="D6238" s="16"/>
      <c r="E6238" s="16"/>
      <c r="F6238" s="16"/>
      <c r="G6238" s="16"/>
      <c r="H6238" s="16"/>
      <c r="I6238" s="16"/>
      <c r="J6238" s="16"/>
      <c r="K6238" s="17"/>
      <c r="L6238" s="18"/>
      <c r="M6238" s="17"/>
      <c r="N6238" s="18"/>
      <c r="O6238" s="9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9"/>
    </row>
    <row r="6239" spans="1:29" x14ac:dyDescent="0.25">
      <c r="A6239" s="15"/>
      <c r="B6239" s="16"/>
      <c r="C6239" s="16"/>
      <c r="D6239" s="16"/>
      <c r="E6239" s="16"/>
      <c r="F6239" s="16"/>
      <c r="G6239" s="16"/>
      <c r="H6239" s="16"/>
      <c r="I6239" s="16"/>
      <c r="J6239" s="16"/>
      <c r="K6239" s="17"/>
      <c r="L6239" s="18"/>
      <c r="M6239" s="17"/>
      <c r="N6239" s="18"/>
      <c r="O6239" s="9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9"/>
    </row>
    <row r="6240" spans="1:29" x14ac:dyDescent="0.25">
      <c r="A6240" s="15"/>
      <c r="B6240" s="16"/>
      <c r="C6240" s="16"/>
      <c r="D6240" s="16"/>
      <c r="E6240" s="16"/>
      <c r="F6240" s="16"/>
      <c r="G6240" s="16"/>
      <c r="H6240" s="16"/>
      <c r="I6240" s="16"/>
      <c r="J6240" s="16"/>
      <c r="K6240" s="17"/>
      <c r="L6240" s="18"/>
      <c r="M6240" s="17"/>
      <c r="N6240" s="18"/>
      <c r="O6240" s="9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9"/>
    </row>
    <row r="6241" spans="1:29" x14ac:dyDescent="0.25">
      <c r="A6241" s="15"/>
      <c r="B6241" s="16"/>
      <c r="C6241" s="16"/>
      <c r="D6241" s="16"/>
      <c r="E6241" s="16"/>
      <c r="F6241" s="16"/>
      <c r="G6241" s="16"/>
      <c r="H6241" s="16"/>
      <c r="I6241" s="16"/>
      <c r="J6241" s="16"/>
      <c r="K6241" s="17"/>
      <c r="L6241" s="18"/>
      <c r="M6241" s="17"/>
      <c r="N6241" s="18"/>
      <c r="O6241" s="9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9"/>
    </row>
    <row r="6242" spans="1:29" x14ac:dyDescent="0.25">
      <c r="A6242" s="15"/>
      <c r="B6242" s="16"/>
      <c r="C6242" s="16"/>
      <c r="D6242" s="16"/>
      <c r="E6242" s="16"/>
      <c r="F6242" s="16"/>
      <c r="G6242" s="16"/>
      <c r="H6242" s="16"/>
      <c r="I6242" s="16"/>
      <c r="J6242" s="16"/>
      <c r="K6242" s="17"/>
      <c r="L6242" s="18"/>
      <c r="M6242" s="17"/>
      <c r="N6242" s="18"/>
      <c r="O6242" s="9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9"/>
    </row>
    <row r="6243" spans="1:29" x14ac:dyDescent="0.25">
      <c r="A6243" s="15"/>
      <c r="B6243" s="16"/>
      <c r="C6243" s="16"/>
      <c r="D6243" s="16"/>
      <c r="E6243" s="16"/>
      <c r="F6243" s="16"/>
      <c r="G6243" s="16"/>
      <c r="H6243" s="16"/>
      <c r="I6243" s="16"/>
      <c r="J6243" s="16"/>
      <c r="K6243" s="17"/>
      <c r="L6243" s="18"/>
      <c r="M6243" s="17"/>
      <c r="N6243" s="18"/>
      <c r="O6243" s="9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9"/>
    </row>
    <row r="6244" spans="1:29" x14ac:dyDescent="0.25">
      <c r="A6244" s="15"/>
      <c r="B6244" s="16"/>
      <c r="C6244" s="16"/>
      <c r="D6244" s="16"/>
      <c r="E6244" s="16"/>
      <c r="F6244" s="16"/>
      <c r="G6244" s="16"/>
      <c r="H6244" s="16"/>
      <c r="I6244" s="16"/>
      <c r="J6244" s="16"/>
      <c r="K6244" s="17"/>
      <c r="L6244" s="18"/>
      <c r="M6244" s="17"/>
      <c r="N6244" s="18"/>
      <c r="O6244" s="9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9"/>
    </row>
    <row r="6245" spans="1:29" x14ac:dyDescent="0.25">
      <c r="A6245" s="15"/>
      <c r="B6245" s="16"/>
      <c r="C6245" s="16"/>
      <c r="D6245" s="16"/>
      <c r="E6245" s="16"/>
      <c r="F6245" s="16"/>
      <c r="G6245" s="16"/>
      <c r="H6245" s="16"/>
      <c r="I6245" s="16"/>
      <c r="J6245" s="16"/>
      <c r="K6245" s="17"/>
      <c r="L6245" s="18"/>
      <c r="M6245" s="17"/>
      <c r="N6245" s="18"/>
      <c r="O6245" s="9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9"/>
    </row>
    <row r="6246" spans="1:29" x14ac:dyDescent="0.25">
      <c r="A6246" s="15"/>
      <c r="B6246" s="16"/>
      <c r="C6246" s="16"/>
      <c r="D6246" s="16"/>
      <c r="E6246" s="16"/>
      <c r="F6246" s="16"/>
      <c r="G6246" s="16"/>
      <c r="H6246" s="16"/>
      <c r="I6246" s="16"/>
      <c r="J6246" s="16"/>
      <c r="K6246" s="17"/>
      <c r="L6246" s="18"/>
      <c r="M6246" s="17"/>
      <c r="N6246" s="18"/>
      <c r="O6246" s="9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9"/>
    </row>
    <row r="6247" spans="1:29" x14ac:dyDescent="0.25">
      <c r="A6247" s="15"/>
      <c r="B6247" s="16"/>
      <c r="C6247" s="16"/>
      <c r="D6247" s="16"/>
      <c r="E6247" s="16"/>
      <c r="F6247" s="16"/>
      <c r="G6247" s="16"/>
      <c r="H6247" s="16"/>
      <c r="I6247" s="16"/>
      <c r="J6247" s="16"/>
      <c r="K6247" s="17"/>
      <c r="L6247" s="18"/>
      <c r="M6247" s="17"/>
      <c r="N6247" s="18"/>
      <c r="O6247" s="9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9"/>
    </row>
    <row r="6248" spans="1:29" x14ac:dyDescent="0.25">
      <c r="A6248" s="15"/>
      <c r="B6248" s="16"/>
      <c r="C6248" s="16"/>
      <c r="D6248" s="16"/>
      <c r="E6248" s="16"/>
      <c r="F6248" s="16"/>
      <c r="G6248" s="16"/>
      <c r="H6248" s="16"/>
      <c r="I6248" s="16"/>
      <c r="J6248" s="16"/>
      <c r="K6248" s="17"/>
      <c r="L6248" s="18"/>
      <c r="M6248" s="17"/>
      <c r="N6248" s="18"/>
      <c r="O6248" s="9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9"/>
    </row>
    <row r="6249" spans="1:29" x14ac:dyDescent="0.25">
      <c r="A6249" s="15"/>
      <c r="B6249" s="16"/>
      <c r="C6249" s="16"/>
      <c r="D6249" s="16"/>
      <c r="E6249" s="16"/>
      <c r="F6249" s="16"/>
      <c r="G6249" s="16"/>
      <c r="H6249" s="16"/>
      <c r="I6249" s="16"/>
      <c r="J6249" s="16"/>
      <c r="K6249" s="17"/>
      <c r="L6249" s="18"/>
      <c r="M6249" s="17"/>
      <c r="N6249" s="18"/>
      <c r="O6249" s="9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6"/>
      <c r="AB6249" s="16"/>
      <c r="AC6249" s="19"/>
    </row>
    <row r="6250" spans="1:29" x14ac:dyDescent="0.25">
      <c r="A6250" s="15"/>
      <c r="B6250" s="16"/>
      <c r="C6250" s="16"/>
      <c r="D6250" s="16"/>
      <c r="E6250" s="16"/>
      <c r="F6250" s="16"/>
      <c r="G6250" s="16"/>
      <c r="H6250" s="16"/>
      <c r="I6250" s="16"/>
      <c r="J6250" s="16"/>
      <c r="K6250" s="17"/>
      <c r="L6250" s="18"/>
      <c r="M6250" s="17"/>
      <c r="N6250" s="18"/>
      <c r="O6250" s="9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9"/>
    </row>
    <row r="6251" spans="1:29" x14ac:dyDescent="0.25">
      <c r="A6251" s="15"/>
      <c r="B6251" s="16"/>
      <c r="C6251" s="16"/>
      <c r="D6251" s="16"/>
      <c r="E6251" s="16"/>
      <c r="F6251" s="16"/>
      <c r="G6251" s="16"/>
      <c r="H6251" s="16"/>
      <c r="I6251" s="16"/>
      <c r="J6251" s="16"/>
      <c r="K6251" s="17"/>
      <c r="L6251" s="18"/>
      <c r="M6251" s="17"/>
      <c r="N6251" s="18"/>
      <c r="O6251" s="9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9"/>
    </row>
    <row r="6252" spans="1:29" x14ac:dyDescent="0.25">
      <c r="A6252" s="15"/>
      <c r="B6252" s="16"/>
      <c r="C6252" s="16"/>
      <c r="D6252" s="16"/>
      <c r="E6252" s="16"/>
      <c r="F6252" s="16"/>
      <c r="G6252" s="16"/>
      <c r="H6252" s="16"/>
      <c r="I6252" s="16"/>
      <c r="J6252" s="16"/>
      <c r="K6252" s="17"/>
      <c r="L6252" s="18"/>
      <c r="M6252" s="17"/>
      <c r="N6252" s="18"/>
      <c r="O6252" s="9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9"/>
    </row>
    <row r="6253" spans="1:29" x14ac:dyDescent="0.25">
      <c r="A6253" s="15"/>
      <c r="B6253" s="16"/>
      <c r="C6253" s="16"/>
      <c r="D6253" s="16"/>
      <c r="E6253" s="16"/>
      <c r="F6253" s="16"/>
      <c r="G6253" s="16"/>
      <c r="H6253" s="16"/>
      <c r="I6253" s="16"/>
      <c r="J6253" s="16"/>
      <c r="K6253" s="17"/>
      <c r="L6253" s="18"/>
      <c r="M6253" s="17"/>
      <c r="N6253" s="18"/>
      <c r="O6253" s="9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9"/>
    </row>
    <row r="6254" spans="1:29" x14ac:dyDescent="0.25">
      <c r="A6254" s="15"/>
      <c r="B6254" s="16"/>
      <c r="C6254" s="16"/>
      <c r="D6254" s="16"/>
      <c r="E6254" s="16"/>
      <c r="F6254" s="16"/>
      <c r="G6254" s="16"/>
      <c r="H6254" s="16"/>
      <c r="I6254" s="16"/>
      <c r="J6254" s="16"/>
      <c r="K6254" s="17"/>
      <c r="L6254" s="18"/>
      <c r="M6254" s="17"/>
      <c r="N6254" s="18"/>
      <c r="O6254" s="9"/>
      <c r="P6254" s="16"/>
      <c r="Q6254" s="16"/>
      <c r="R6254" s="16"/>
      <c r="S6254" s="16"/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9"/>
    </row>
    <row r="6255" spans="1:29" x14ac:dyDescent="0.25">
      <c r="A6255" s="15"/>
      <c r="B6255" s="16"/>
      <c r="C6255" s="16"/>
      <c r="D6255" s="16"/>
      <c r="E6255" s="16"/>
      <c r="F6255" s="16"/>
      <c r="G6255" s="16"/>
      <c r="H6255" s="16"/>
      <c r="I6255" s="16"/>
      <c r="J6255" s="16"/>
      <c r="K6255" s="17"/>
      <c r="L6255" s="18"/>
      <c r="M6255" s="17"/>
      <c r="N6255" s="18"/>
      <c r="O6255" s="9"/>
      <c r="P6255" s="16"/>
      <c r="Q6255" s="16"/>
      <c r="R6255" s="16"/>
      <c r="S6255" s="16"/>
      <c r="T6255" s="16"/>
      <c r="U6255" s="16"/>
      <c r="V6255" s="16"/>
      <c r="W6255" s="16"/>
      <c r="X6255" s="16"/>
      <c r="Y6255" s="16"/>
      <c r="Z6255" s="16"/>
      <c r="AA6255" s="16"/>
      <c r="AB6255" s="16"/>
      <c r="AC6255" s="19"/>
    </row>
    <row r="6256" spans="1:29" x14ac:dyDescent="0.25">
      <c r="A6256" s="15"/>
      <c r="B6256" s="16"/>
      <c r="C6256" s="16"/>
      <c r="D6256" s="16"/>
      <c r="E6256" s="16"/>
      <c r="F6256" s="16"/>
      <c r="G6256" s="16"/>
      <c r="H6256" s="16"/>
      <c r="I6256" s="16"/>
      <c r="J6256" s="16"/>
      <c r="K6256" s="17"/>
      <c r="L6256" s="18"/>
      <c r="M6256" s="17"/>
      <c r="N6256" s="18"/>
      <c r="O6256" s="9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9"/>
    </row>
    <row r="6257" spans="1:29" x14ac:dyDescent="0.25">
      <c r="A6257" s="15"/>
      <c r="B6257" s="16"/>
      <c r="C6257" s="16"/>
      <c r="D6257" s="16"/>
      <c r="E6257" s="16"/>
      <c r="F6257" s="16"/>
      <c r="G6257" s="16"/>
      <c r="H6257" s="16"/>
      <c r="I6257" s="16"/>
      <c r="J6257" s="16"/>
      <c r="K6257" s="17"/>
      <c r="L6257" s="18"/>
      <c r="M6257" s="17"/>
      <c r="N6257" s="18"/>
      <c r="O6257" s="9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9"/>
    </row>
    <row r="6258" spans="1:29" x14ac:dyDescent="0.25">
      <c r="A6258" s="15"/>
      <c r="B6258" s="16"/>
      <c r="C6258" s="16"/>
      <c r="D6258" s="16"/>
      <c r="E6258" s="16"/>
      <c r="F6258" s="16"/>
      <c r="G6258" s="16"/>
      <c r="H6258" s="16"/>
      <c r="I6258" s="16"/>
      <c r="J6258" s="16"/>
      <c r="K6258" s="17"/>
      <c r="L6258" s="18"/>
      <c r="M6258" s="17"/>
      <c r="N6258" s="18"/>
      <c r="O6258" s="9"/>
      <c r="P6258" s="16"/>
      <c r="Q6258" s="16"/>
      <c r="R6258" s="16"/>
      <c r="S6258" s="16"/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9"/>
    </row>
    <row r="6259" spans="1:29" x14ac:dyDescent="0.25">
      <c r="A6259" s="15"/>
      <c r="B6259" s="16"/>
      <c r="C6259" s="16"/>
      <c r="D6259" s="16"/>
      <c r="E6259" s="16"/>
      <c r="F6259" s="16"/>
      <c r="G6259" s="16"/>
      <c r="H6259" s="16"/>
      <c r="I6259" s="16"/>
      <c r="J6259" s="16"/>
      <c r="K6259" s="17"/>
      <c r="L6259" s="18"/>
      <c r="M6259" s="17"/>
      <c r="N6259" s="18"/>
      <c r="O6259" s="9"/>
      <c r="P6259" s="16"/>
      <c r="Q6259" s="16"/>
      <c r="R6259" s="16"/>
      <c r="S6259" s="16"/>
      <c r="T6259" s="16"/>
      <c r="U6259" s="16"/>
      <c r="V6259" s="16"/>
      <c r="W6259" s="16"/>
      <c r="X6259" s="16"/>
      <c r="Y6259" s="16"/>
      <c r="Z6259" s="16"/>
      <c r="AA6259" s="16"/>
      <c r="AB6259" s="16"/>
      <c r="AC6259" s="19"/>
    </row>
    <row r="6260" spans="1:29" x14ac:dyDescent="0.25">
      <c r="A6260" s="15"/>
      <c r="B6260" s="16"/>
      <c r="C6260" s="16"/>
      <c r="D6260" s="16"/>
      <c r="E6260" s="16"/>
      <c r="F6260" s="16"/>
      <c r="G6260" s="16"/>
      <c r="H6260" s="16"/>
      <c r="I6260" s="16"/>
      <c r="J6260" s="16"/>
      <c r="K6260" s="17"/>
      <c r="L6260" s="18"/>
      <c r="M6260" s="17"/>
      <c r="N6260" s="18"/>
      <c r="O6260" s="9"/>
      <c r="P6260" s="16"/>
      <c r="Q6260" s="16"/>
      <c r="R6260" s="16"/>
      <c r="S6260" s="16"/>
      <c r="T6260" s="16"/>
      <c r="U6260" s="16"/>
      <c r="V6260" s="16"/>
      <c r="W6260" s="16"/>
      <c r="X6260" s="16"/>
      <c r="Y6260" s="16"/>
      <c r="Z6260" s="16"/>
      <c r="AA6260" s="16"/>
      <c r="AB6260" s="16"/>
      <c r="AC6260" s="19"/>
    </row>
    <row r="6261" spans="1:29" x14ac:dyDescent="0.25">
      <c r="A6261" s="15"/>
      <c r="B6261" s="16"/>
      <c r="C6261" s="16"/>
      <c r="D6261" s="16"/>
      <c r="E6261" s="16"/>
      <c r="F6261" s="16"/>
      <c r="G6261" s="16"/>
      <c r="H6261" s="16"/>
      <c r="I6261" s="16"/>
      <c r="J6261" s="16"/>
      <c r="K6261" s="17"/>
      <c r="L6261" s="18"/>
      <c r="M6261" s="17"/>
      <c r="N6261" s="18"/>
      <c r="O6261" s="9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9"/>
    </row>
    <row r="6262" spans="1:29" x14ac:dyDescent="0.25">
      <c r="A6262" s="15"/>
      <c r="B6262" s="16"/>
      <c r="C6262" s="16"/>
      <c r="D6262" s="16"/>
      <c r="E6262" s="16"/>
      <c r="F6262" s="16"/>
      <c r="G6262" s="16"/>
      <c r="H6262" s="16"/>
      <c r="I6262" s="16"/>
      <c r="J6262" s="16"/>
      <c r="K6262" s="17"/>
      <c r="L6262" s="18"/>
      <c r="M6262" s="17"/>
      <c r="N6262" s="18"/>
      <c r="O6262" s="9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9"/>
    </row>
    <row r="6263" spans="1:29" x14ac:dyDescent="0.25">
      <c r="A6263" s="15"/>
      <c r="B6263" s="16"/>
      <c r="C6263" s="16"/>
      <c r="D6263" s="16"/>
      <c r="E6263" s="16"/>
      <c r="F6263" s="16"/>
      <c r="G6263" s="16"/>
      <c r="H6263" s="16"/>
      <c r="I6263" s="16"/>
      <c r="J6263" s="16"/>
      <c r="K6263" s="17"/>
      <c r="L6263" s="18"/>
      <c r="M6263" s="17"/>
      <c r="N6263" s="18"/>
      <c r="O6263" s="9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9"/>
    </row>
    <row r="6264" spans="1:29" x14ac:dyDescent="0.25">
      <c r="A6264" s="15"/>
      <c r="B6264" s="16"/>
      <c r="C6264" s="16"/>
      <c r="D6264" s="16"/>
      <c r="E6264" s="16"/>
      <c r="F6264" s="16"/>
      <c r="G6264" s="16"/>
      <c r="H6264" s="16"/>
      <c r="I6264" s="16"/>
      <c r="J6264" s="16"/>
      <c r="K6264" s="17"/>
      <c r="L6264" s="18"/>
      <c r="M6264" s="17"/>
      <c r="N6264" s="18"/>
      <c r="O6264" s="9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9"/>
    </row>
    <row r="6265" spans="1:29" x14ac:dyDescent="0.25">
      <c r="A6265" s="15"/>
      <c r="B6265" s="16"/>
      <c r="C6265" s="16"/>
      <c r="D6265" s="16"/>
      <c r="E6265" s="16"/>
      <c r="F6265" s="16"/>
      <c r="G6265" s="16"/>
      <c r="H6265" s="16"/>
      <c r="I6265" s="16"/>
      <c r="J6265" s="16"/>
      <c r="K6265" s="17"/>
      <c r="L6265" s="18"/>
      <c r="M6265" s="17"/>
      <c r="N6265" s="18"/>
      <c r="O6265" s="9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9"/>
    </row>
    <row r="6266" spans="1:29" x14ac:dyDescent="0.25">
      <c r="A6266" s="15"/>
      <c r="B6266" s="16"/>
      <c r="C6266" s="16"/>
      <c r="D6266" s="16"/>
      <c r="E6266" s="16"/>
      <c r="F6266" s="16"/>
      <c r="G6266" s="16"/>
      <c r="H6266" s="16"/>
      <c r="I6266" s="16"/>
      <c r="J6266" s="16"/>
      <c r="K6266" s="17"/>
      <c r="L6266" s="18"/>
      <c r="M6266" s="17"/>
      <c r="N6266" s="18"/>
      <c r="O6266" s="9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9"/>
    </row>
    <row r="6267" spans="1:29" x14ac:dyDescent="0.25">
      <c r="A6267" s="15"/>
      <c r="B6267" s="16"/>
      <c r="C6267" s="16"/>
      <c r="D6267" s="16"/>
      <c r="E6267" s="16"/>
      <c r="F6267" s="16"/>
      <c r="G6267" s="16"/>
      <c r="H6267" s="16"/>
      <c r="I6267" s="16"/>
      <c r="J6267" s="16"/>
      <c r="K6267" s="17"/>
      <c r="L6267" s="18"/>
      <c r="M6267" s="17"/>
      <c r="N6267" s="18"/>
      <c r="O6267" s="9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9"/>
    </row>
    <row r="6268" spans="1:29" x14ac:dyDescent="0.25">
      <c r="A6268" s="15"/>
      <c r="B6268" s="16"/>
      <c r="C6268" s="16"/>
      <c r="D6268" s="16"/>
      <c r="E6268" s="16"/>
      <c r="F6268" s="16"/>
      <c r="G6268" s="16"/>
      <c r="H6268" s="16"/>
      <c r="I6268" s="16"/>
      <c r="J6268" s="16"/>
      <c r="K6268" s="17"/>
      <c r="L6268" s="18"/>
      <c r="M6268" s="17"/>
      <c r="N6268" s="18"/>
      <c r="O6268" s="9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9"/>
    </row>
    <row r="6269" spans="1:29" x14ac:dyDescent="0.25">
      <c r="A6269" s="15"/>
      <c r="B6269" s="16"/>
      <c r="C6269" s="16"/>
      <c r="D6269" s="16"/>
      <c r="E6269" s="16"/>
      <c r="F6269" s="16"/>
      <c r="G6269" s="16"/>
      <c r="H6269" s="16"/>
      <c r="I6269" s="16"/>
      <c r="J6269" s="16"/>
      <c r="K6269" s="17"/>
      <c r="L6269" s="18"/>
      <c r="M6269" s="17"/>
      <c r="N6269" s="18"/>
      <c r="O6269" s="9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9"/>
    </row>
    <row r="6270" spans="1:29" x14ac:dyDescent="0.25">
      <c r="A6270" s="15"/>
      <c r="B6270" s="16"/>
      <c r="C6270" s="16"/>
      <c r="D6270" s="16"/>
      <c r="E6270" s="16"/>
      <c r="F6270" s="16"/>
      <c r="G6270" s="16"/>
      <c r="H6270" s="16"/>
      <c r="I6270" s="16"/>
      <c r="J6270" s="16"/>
      <c r="K6270" s="17"/>
      <c r="L6270" s="18"/>
      <c r="M6270" s="17"/>
      <c r="N6270" s="18"/>
      <c r="O6270" s="9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9"/>
    </row>
    <row r="6271" spans="1:29" x14ac:dyDescent="0.25">
      <c r="A6271" s="15"/>
      <c r="B6271" s="16"/>
      <c r="C6271" s="16"/>
      <c r="D6271" s="16"/>
      <c r="E6271" s="16"/>
      <c r="F6271" s="16"/>
      <c r="G6271" s="16"/>
      <c r="H6271" s="16"/>
      <c r="I6271" s="16"/>
      <c r="J6271" s="16"/>
      <c r="K6271" s="17"/>
      <c r="L6271" s="18"/>
      <c r="M6271" s="17"/>
      <c r="N6271" s="18"/>
      <c r="O6271" s="9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9"/>
    </row>
    <row r="6272" spans="1:29" x14ac:dyDescent="0.25">
      <c r="A6272" s="15"/>
      <c r="B6272" s="16"/>
      <c r="C6272" s="16"/>
      <c r="D6272" s="16"/>
      <c r="E6272" s="16"/>
      <c r="F6272" s="16"/>
      <c r="G6272" s="16"/>
      <c r="H6272" s="16"/>
      <c r="I6272" s="16"/>
      <c r="J6272" s="16"/>
      <c r="K6272" s="17"/>
      <c r="L6272" s="18"/>
      <c r="M6272" s="17"/>
      <c r="N6272" s="18"/>
      <c r="O6272" s="9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9"/>
    </row>
    <row r="6273" spans="1:29" x14ac:dyDescent="0.25">
      <c r="A6273" s="15"/>
      <c r="B6273" s="16"/>
      <c r="C6273" s="16"/>
      <c r="D6273" s="16"/>
      <c r="E6273" s="16"/>
      <c r="F6273" s="16"/>
      <c r="G6273" s="16"/>
      <c r="H6273" s="16"/>
      <c r="I6273" s="16"/>
      <c r="J6273" s="16"/>
      <c r="K6273" s="17"/>
      <c r="L6273" s="18"/>
      <c r="M6273" s="17"/>
      <c r="N6273" s="18"/>
      <c r="O6273" s="9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9"/>
    </row>
    <row r="6274" spans="1:29" x14ac:dyDescent="0.25">
      <c r="A6274" s="15"/>
      <c r="B6274" s="16"/>
      <c r="C6274" s="16"/>
      <c r="D6274" s="16"/>
      <c r="E6274" s="16"/>
      <c r="F6274" s="16"/>
      <c r="G6274" s="16"/>
      <c r="H6274" s="16"/>
      <c r="I6274" s="16"/>
      <c r="J6274" s="16"/>
      <c r="K6274" s="17"/>
      <c r="L6274" s="18"/>
      <c r="M6274" s="17"/>
      <c r="N6274" s="18"/>
      <c r="O6274" s="9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9"/>
    </row>
    <row r="6275" spans="1:29" x14ac:dyDescent="0.25">
      <c r="A6275" s="15"/>
      <c r="B6275" s="16"/>
      <c r="C6275" s="16"/>
      <c r="D6275" s="16"/>
      <c r="E6275" s="16"/>
      <c r="F6275" s="16"/>
      <c r="G6275" s="16"/>
      <c r="H6275" s="16"/>
      <c r="I6275" s="16"/>
      <c r="J6275" s="16"/>
      <c r="K6275" s="17"/>
      <c r="L6275" s="18"/>
      <c r="M6275" s="17"/>
      <c r="N6275" s="18"/>
      <c r="O6275" s="9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9"/>
    </row>
    <row r="6276" spans="1:29" x14ac:dyDescent="0.25">
      <c r="A6276" s="15"/>
      <c r="B6276" s="16"/>
      <c r="C6276" s="16"/>
      <c r="D6276" s="16"/>
      <c r="E6276" s="16"/>
      <c r="F6276" s="16"/>
      <c r="G6276" s="16"/>
      <c r="H6276" s="16"/>
      <c r="I6276" s="16"/>
      <c r="J6276" s="16"/>
      <c r="K6276" s="17"/>
      <c r="L6276" s="18"/>
      <c r="M6276" s="17"/>
      <c r="N6276" s="18"/>
      <c r="O6276" s="9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9"/>
    </row>
    <row r="6277" spans="1:29" x14ac:dyDescent="0.25">
      <c r="A6277" s="15"/>
      <c r="B6277" s="16"/>
      <c r="C6277" s="16"/>
      <c r="D6277" s="16"/>
      <c r="E6277" s="16"/>
      <c r="F6277" s="16"/>
      <c r="G6277" s="16"/>
      <c r="H6277" s="16"/>
      <c r="I6277" s="16"/>
      <c r="J6277" s="16"/>
      <c r="K6277" s="17"/>
      <c r="L6277" s="18"/>
      <c r="M6277" s="17"/>
      <c r="N6277" s="18"/>
      <c r="O6277" s="9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9"/>
    </row>
    <row r="6278" spans="1:29" x14ac:dyDescent="0.25">
      <c r="A6278" s="15"/>
      <c r="B6278" s="16"/>
      <c r="C6278" s="16"/>
      <c r="D6278" s="16"/>
      <c r="E6278" s="16"/>
      <c r="F6278" s="16"/>
      <c r="G6278" s="16"/>
      <c r="H6278" s="16"/>
      <c r="I6278" s="16"/>
      <c r="J6278" s="16"/>
      <c r="K6278" s="17"/>
      <c r="L6278" s="18"/>
      <c r="M6278" s="17"/>
      <c r="N6278" s="18"/>
      <c r="O6278" s="9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6"/>
      <c r="AB6278" s="16"/>
      <c r="AC6278" s="19"/>
    </row>
    <row r="6279" spans="1:29" x14ac:dyDescent="0.25">
      <c r="A6279" s="15"/>
      <c r="B6279" s="16"/>
      <c r="C6279" s="16"/>
      <c r="D6279" s="16"/>
      <c r="E6279" s="16"/>
      <c r="F6279" s="16"/>
      <c r="G6279" s="16"/>
      <c r="H6279" s="16"/>
      <c r="I6279" s="16"/>
      <c r="J6279" s="16"/>
      <c r="K6279" s="17"/>
      <c r="L6279" s="18"/>
      <c r="M6279" s="17"/>
      <c r="N6279" s="18"/>
      <c r="O6279" s="9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  <c r="AA6279" s="16"/>
      <c r="AB6279" s="16"/>
      <c r="AC6279" s="19"/>
    </row>
    <row r="6280" spans="1:29" x14ac:dyDescent="0.25">
      <c r="A6280" s="15"/>
      <c r="B6280" s="16"/>
      <c r="C6280" s="16"/>
      <c r="D6280" s="16"/>
      <c r="E6280" s="16"/>
      <c r="F6280" s="16"/>
      <c r="G6280" s="16"/>
      <c r="H6280" s="16"/>
      <c r="I6280" s="16"/>
      <c r="J6280" s="16"/>
      <c r="K6280" s="17"/>
      <c r="L6280" s="18"/>
      <c r="M6280" s="17"/>
      <c r="N6280" s="18"/>
      <c r="O6280" s="9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9"/>
    </row>
    <row r="6281" spans="1:29" x14ac:dyDescent="0.25">
      <c r="A6281" s="15"/>
      <c r="B6281" s="16"/>
      <c r="C6281" s="16"/>
      <c r="D6281" s="16"/>
      <c r="E6281" s="16"/>
      <c r="F6281" s="16"/>
      <c r="G6281" s="16"/>
      <c r="H6281" s="16"/>
      <c r="I6281" s="16"/>
      <c r="J6281" s="16"/>
      <c r="K6281" s="17"/>
      <c r="L6281" s="18"/>
      <c r="M6281" s="17"/>
      <c r="N6281" s="18"/>
      <c r="O6281" s="9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9"/>
    </row>
    <row r="6282" spans="1:29" x14ac:dyDescent="0.25">
      <c r="A6282" s="15"/>
      <c r="B6282" s="16"/>
      <c r="C6282" s="16"/>
      <c r="D6282" s="16"/>
      <c r="E6282" s="16"/>
      <c r="F6282" s="16"/>
      <c r="G6282" s="16"/>
      <c r="H6282" s="16"/>
      <c r="I6282" s="16"/>
      <c r="J6282" s="16"/>
      <c r="K6282" s="17"/>
      <c r="L6282" s="18"/>
      <c r="M6282" s="17"/>
      <c r="N6282" s="18"/>
      <c r="O6282" s="9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9"/>
    </row>
    <row r="6283" spans="1:29" x14ac:dyDescent="0.25">
      <c r="A6283" s="15"/>
      <c r="B6283" s="16"/>
      <c r="C6283" s="16"/>
      <c r="D6283" s="16"/>
      <c r="E6283" s="16"/>
      <c r="F6283" s="16"/>
      <c r="G6283" s="16"/>
      <c r="H6283" s="16"/>
      <c r="I6283" s="16"/>
      <c r="J6283" s="16"/>
      <c r="K6283" s="17"/>
      <c r="L6283" s="18"/>
      <c r="M6283" s="17"/>
      <c r="N6283" s="18"/>
      <c r="O6283" s="9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9"/>
    </row>
    <row r="6284" spans="1:29" x14ac:dyDescent="0.25">
      <c r="A6284" s="15"/>
      <c r="B6284" s="16"/>
      <c r="C6284" s="16"/>
      <c r="D6284" s="16"/>
      <c r="E6284" s="16"/>
      <c r="F6284" s="16"/>
      <c r="G6284" s="16"/>
      <c r="H6284" s="16"/>
      <c r="I6284" s="16"/>
      <c r="J6284" s="16"/>
      <c r="K6284" s="17"/>
      <c r="L6284" s="18"/>
      <c r="M6284" s="17"/>
      <c r="N6284" s="18"/>
      <c r="O6284" s="9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9"/>
    </row>
    <row r="6285" spans="1:29" x14ac:dyDescent="0.25">
      <c r="A6285" s="15"/>
      <c r="B6285" s="16"/>
      <c r="C6285" s="16"/>
      <c r="D6285" s="16"/>
      <c r="E6285" s="16"/>
      <c r="F6285" s="16"/>
      <c r="G6285" s="16"/>
      <c r="H6285" s="16"/>
      <c r="I6285" s="16"/>
      <c r="J6285" s="16"/>
      <c r="K6285" s="17"/>
      <c r="L6285" s="18"/>
      <c r="M6285" s="17"/>
      <c r="N6285" s="18"/>
      <c r="O6285" s="9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9"/>
    </row>
    <row r="6286" spans="1:29" x14ac:dyDescent="0.25">
      <c r="A6286" s="15"/>
      <c r="B6286" s="16"/>
      <c r="C6286" s="16"/>
      <c r="D6286" s="16"/>
      <c r="E6286" s="16"/>
      <c r="F6286" s="16"/>
      <c r="G6286" s="16"/>
      <c r="H6286" s="16"/>
      <c r="I6286" s="16"/>
      <c r="J6286" s="16"/>
      <c r="K6286" s="17"/>
      <c r="L6286" s="18"/>
      <c r="M6286" s="17"/>
      <c r="N6286" s="18"/>
      <c r="O6286" s="9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9"/>
    </row>
    <row r="6287" spans="1:29" x14ac:dyDescent="0.25">
      <c r="A6287" s="15"/>
      <c r="B6287" s="16"/>
      <c r="C6287" s="16"/>
      <c r="D6287" s="16"/>
      <c r="E6287" s="16"/>
      <c r="F6287" s="16"/>
      <c r="G6287" s="16"/>
      <c r="H6287" s="16"/>
      <c r="I6287" s="16"/>
      <c r="J6287" s="16"/>
      <c r="K6287" s="17"/>
      <c r="L6287" s="18"/>
      <c r="M6287" s="17"/>
      <c r="N6287" s="18"/>
      <c r="O6287" s="9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9"/>
    </row>
    <row r="6288" spans="1:29" x14ac:dyDescent="0.25">
      <c r="A6288" s="15"/>
      <c r="B6288" s="16"/>
      <c r="C6288" s="16"/>
      <c r="D6288" s="16"/>
      <c r="E6288" s="16"/>
      <c r="F6288" s="16"/>
      <c r="G6288" s="16"/>
      <c r="H6288" s="16"/>
      <c r="I6288" s="16"/>
      <c r="J6288" s="16"/>
      <c r="K6288" s="17"/>
      <c r="L6288" s="18"/>
      <c r="M6288" s="17"/>
      <c r="N6288" s="18"/>
      <c r="O6288" s="9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  <c r="AA6288" s="16"/>
      <c r="AB6288" s="16"/>
      <c r="AC6288" s="19"/>
    </row>
    <row r="6289" spans="1:29" x14ac:dyDescent="0.25">
      <c r="A6289" s="15"/>
      <c r="B6289" s="16"/>
      <c r="C6289" s="16"/>
      <c r="D6289" s="16"/>
      <c r="E6289" s="16"/>
      <c r="F6289" s="16"/>
      <c r="G6289" s="16"/>
      <c r="H6289" s="16"/>
      <c r="I6289" s="16"/>
      <c r="J6289" s="16"/>
      <c r="K6289" s="17"/>
      <c r="L6289" s="18"/>
      <c r="M6289" s="17"/>
      <c r="N6289" s="18"/>
      <c r="O6289" s="9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9"/>
    </row>
    <row r="6290" spans="1:29" x14ac:dyDescent="0.25">
      <c r="A6290" s="15"/>
      <c r="B6290" s="16"/>
      <c r="C6290" s="16"/>
      <c r="D6290" s="16"/>
      <c r="E6290" s="16"/>
      <c r="F6290" s="16"/>
      <c r="G6290" s="16"/>
      <c r="H6290" s="16"/>
      <c r="I6290" s="16"/>
      <c r="J6290" s="16"/>
      <c r="K6290" s="17"/>
      <c r="L6290" s="18"/>
      <c r="M6290" s="17"/>
      <c r="N6290" s="18"/>
      <c r="O6290" s="9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9"/>
    </row>
    <row r="6291" spans="1:29" x14ac:dyDescent="0.25">
      <c r="A6291" s="15"/>
      <c r="B6291" s="16"/>
      <c r="C6291" s="16"/>
      <c r="D6291" s="16"/>
      <c r="E6291" s="16"/>
      <c r="F6291" s="16"/>
      <c r="G6291" s="16"/>
      <c r="H6291" s="16"/>
      <c r="I6291" s="16"/>
      <c r="J6291" s="16"/>
      <c r="K6291" s="17"/>
      <c r="L6291" s="18"/>
      <c r="M6291" s="17"/>
      <c r="N6291" s="18"/>
      <c r="O6291" s="9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9"/>
    </row>
    <row r="6292" spans="1:29" x14ac:dyDescent="0.25">
      <c r="A6292" s="15"/>
      <c r="B6292" s="16"/>
      <c r="C6292" s="16"/>
      <c r="D6292" s="16"/>
      <c r="E6292" s="16"/>
      <c r="F6292" s="16"/>
      <c r="G6292" s="16"/>
      <c r="H6292" s="16"/>
      <c r="I6292" s="16"/>
      <c r="J6292" s="16"/>
      <c r="K6292" s="17"/>
      <c r="L6292" s="18"/>
      <c r="M6292" s="17"/>
      <c r="N6292" s="18"/>
      <c r="O6292" s="9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9"/>
    </row>
    <row r="6293" spans="1:29" x14ac:dyDescent="0.25">
      <c r="A6293" s="15"/>
      <c r="B6293" s="16"/>
      <c r="C6293" s="16"/>
      <c r="D6293" s="16"/>
      <c r="E6293" s="16"/>
      <c r="F6293" s="16"/>
      <c r="G6293" s="16"/>
      <c r="H6293" s="16"/>
      <c r="I6293" s="16"/>
      <c r="J6293" s="16"/>
      <c r="K6293" s="17"/>
      <c r="L6293" s="18"/>
      <c r="M6293" s="17"/>
      <c r="N6293" s="18"/>
      <c r="O6293" s="9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9"/>
    </row>
    <row r="6294" spans="1:29" x14ac:dyDescent="0.25">
      <c r="A6294" s="15"/>
      <c r="B6294" s="16"/>
      <c r="C6294" s="16"/>
      <c r="D6294" s="16"/>
      <c r="E6294" s="16"/>
      <c r="F6294" s="16"/>
      <c r="G6294" s="16"/>
      <c r="H6294" s="16"/>
      <c r="I6294" s="16"/>
      <c r="J6294" s="16"/>
      <c r="K6294" s="17"/>
      <c r="L6294" s="18"/>
      <c r="M6294" s="17"/>
      <c r="N6294" s="18"/>
      <c r="O6294" s="9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  <c r="AA6294" s="16"/>
      <c r="AB6294" s="16"/>
      <c r="AC6294" s="19"/>
    </row>
    <row r="6295" spans="1:29" x14ac:dyDescent="0.25">
      <c r="A6295" s="15"/>
      <c r="B6295" s="16"/>
      <c r="C6295" s="16"/>
      <c r="D6295" s="16"/>
      <c r="E6295" s="16"/>
      <c r="F6295" s="16"/>
      <c r="G6295" s="16"/>
      <c r="H6295" s="16"/>
      <c r="I6295" s="16"/>
      <c r="J6295" s="16"/>
      <c r="K6295" s="17"/>
      <c r="L6295" s="18"/>
      <c r="M6295" s="17"/>
      <c r="N6295" s="18"/>
      <c r="O6295" s="9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  <c r="AA6295" s="16"/>
      <c r="AB6295" s="16"/>
      <c r="AC6295" s="19"/>
    </row>
    <row r="6296" spans="1:29" x14ac:dyDescent="0.25">
      <c r="A6296" s="15"/>
      <c r="B6296" s="16"/>
      <c r="C6296" s="16"/>
      <c r="D6296" s="16"/>
      <c r="E6296" s="16"/>
      <c r="F6296" s="16"/>
      <c r="G6296" s="16"/>
      <c r="H6296" s="16"/>
      <c r="I6296" s="16"/>
      <c r="J6296" s="16"/>
      <c r="K6296" s="17"/>
      <c r="L6296" s="18"/>
      <c r="M6296" s="17"/>
      <c r="N6296" s="18"/>
      <c r="O6296" s="9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  <c r="AA6296" s="16"/>
      <c r="AB6296" s="16"/>
      <c r="AC6296" s="19"/>
    </row>
    <row r="6297" spans="1:29" x14ac:dyDescent="0.25">
      <c r="A6297" s="15"/>
      <c r="B6297" s="16"/>
      <c r="C6297" s="16"/>
      <c r="D6297" s="16"/>
      <c r="E6297" s="16"/>
      <c r="F6297" s="16"/>
      <c r="G6297" s="16"/>
      <c r="H6297" s="16"/>
      <c r="I6297" s="16"/>
      <c r="J6297" s="16"/>
      <c r="K6297" s="17"/>
      <c r="L6297" s="18"/>
      <c r="M6297" s="17"/>
      <c r="N6297" s="18"/>
      <c r="O6297" s="9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9"/>
    </row>
    <row r="6298" spans="1:29" x14ac:dyDescent="0.25">
      <c r="A6298" s="15"/>
      <c r="B6298" s="16"/>
      <c r="C6298" s="16"/>
      <c r="D6298" s="16"/>
      <c r="E6298" s="16"/>
      <c r="F6298" s="16"/>
      <c r="G6298" s="16"/>
      <c r="H6298" s="16"/>
      <c r="I6298" s="16"/>
      <c r="J6298" s="16"/>
      <c r="K6298" s="17"/>
      <c r="L6298" s="18"/>
      <c r="M6298" s="17"/>
      <c r="N6298" s="18"/>
      <c r="O6298" s="9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9"/>
    </row>
    <row r="6299" spans="1:29" x14ac:dyDescent="0.25">
      <c r="A6299" s="15"/>
      <c r="B6299" s="16"/>
      <c r="C6299" s="16"/>
      <c r="D6299" s="16"/>
      <c r="E6299" s="16"/>
      <c r="F6299" s="16"/>
      <c r="G6299" s="16"/>
      <c r="H6299" s="16"/>
      <c r="I6299" s="16"/>
      <c r="J6299" s="16"/>
      <c r="K6299" s="17"/>
      <c r="L6299" s="18"/>
      <c r="M6299" s="17"/>
      <c r="N6299" s="18"/>
      <c r="O6299" s="9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9"/>
    </row>
    <row r="6300" spans="1:29" x14ac:dyDescent="0.25">
      <c r="A6300" s="15"/>
      <c r="B6300" s="16"/>
      <c r="C6300" s="16"/>
      <c r="D6300" s="16"/>
      <c r="E6300" s="16"/>
      <c r="F6300" s="16"/>
      <c r="G6300" s="16"/>
      <c r="H6300" s="16"/>
      <c r="I6300" s="16"/>
      <c r="J6300" s="16"/>
      <c r="K6300" s="17"/>
      <c r="L6300" s="18"/>
      <c r="M6300" s="17"/>
      <c r="N6300" s="18"/>
      <c r="O6300" s="9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9"/>
    </row>
    <row r="6301" spans="1:29" x14ac:dyDescent="0.25">
      <c r="A6301" s="15"/>
      <c r="B6301" s="16"/>
      <c r="C6301" s="16"/>
      <c r="D6301" s="16"/>
      <c r="E6301" s="16"/>
      <c r="F6301" s="16"/>
      <c r="G6301" s="16"/>
      <c r="H6301" s="16"/>
      <c r="I6301" s="16"/>
      <c r="J6301" s="16"/>
      <c r="K6301" s="17"/>
      <c r="L6301" s="18"/>
      <c r="M6301" s="17"/>
      <c r="N6301" s="18"/>
      <c r="O6301" s="9"/>
      <c r="P6301" s="16"/>
      <c r="Q6301" s="16"/>
      <c r="R6301" s="16"/>
      <c r="S6301" s="16"/>
      <c r="T6301" s="16"/>
      <c r="U6301" s="16"/>
      <c r="V6301" s="16"/>
      <c r="W6301" s="16"/>
      <c r="X6301" s="16"/>
      <c r="Y6301" s="16"/>
      <c r="Z6301" s="16"/>
      <c r="AA6301" s="16"/>
      <c r="AB6301" s="16"/>
      <c r="AC6301" s="19"/>
    </row>
    <row r="6302" spans="1:29" x14ac:dyDescent="0.25">
      <c r="A6302" s="15"/>
      <c r="B6302" s="16"/>
      <c r="C6302" s="16"/>
      <c r="D6302" s="16"/>
      <c r="E6302" s="16"/>
      <c r="F6302" s="16"/>
      <c r="G6302" s="16"/>
      <c r="H6302" s="16"/>
      <c r="I6302" s="16"/>
      <c r="J6302" s="16"/>
      <c r="K6302" s="17"/>
      <c r="L6302" s="18"/>
      <c r="M6302" s="17"/>
      <c r="N6302" s="18"/>
      <c r="O6302" s="9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6"/>
      <c r="AA6302" s="16"/>
      <c r="AB6302" s="16"/>
      <c r="AC6302" s="19"/>
    </row>
    <row r="6303" spans="1:29" x14ac:dyDescent="0.25">
      <c r="A6303" s="15"/>
      <c r="B6303" s="16"/>
      <c r="C6303" s="16"/>
      <c r="D6303" s="16"/>
      <c r="E6303" s="16"/>
      <c r="F6303" s="16"/>
      <c r="G6303" s="16"/>
      <c r="H6303" s="16"/>
      <c r="I6303" s="16"/>
      <c r="J6303" s="16"/>
      <c r="K6303" s="17"/>
      <c r="L6303" s="18"/>
      <c r="M6303" s="17"/>
      <c r="N6303" s="18"/>
      <c r="O6303" s="9"/>
      <c r="P6303" s="16"/>
      <c r="Q6303" s="16"/>
      <c r="R6303" s="16"/>
      <c r="S6303" s="16"/>
      <c r="T6303" s="16"/>
      <c r="U6303" s="16"/>
      <c r="V6303" s="16"/>
      <c r="W6303" s="16"/>
      <c r="X6303" s="16"/>
      <c r="Y6303" s="16"/>
      <c r="Z6303" s="16"/>
      <c r="AA6303" s="16"/>
      <c r="AB6303" s="16"/>
      <c r="AC6303" s="19"/>
    </row>
    <row r="6304" spans="1:29" x14ac:dyDescent="0.25">
      <c r="A6304" s="15"/>
      <c r="B6304" s="16"/>
      <c r="C6304" s="16"/>
      <c r="D6304" s="16"/>
      <c r="E6304" s="16"/>
      <c r="F6304" s="16"/>
      <c r="G6304" s="16"/>
      <c r="H6304" s="16"/>
      <c r="I6304" s="16"/>
      <c r="J6304" s="16"/>
      <c r="K6304" s="17"/>
      <c r="L6304" s="18"/>
      <c r="M6304" s="17"/>
      <c r="N6304" s="18"/>
      <c r="O6304" s="9"/>
      <c r="P6304" s="16"/>
      <c r="Q6304" s="16"/>
      <c r="R6304" s="16"/>
      <c r="S6304" s="16"/>
      <c r="T6304" s="16"/>
      <c r="U6304" s="16"/>
      <c r="V6304" s="16"/>
      <c r="W6304" s="16"/>
      <c r="X6304" s="16"/>
      <c r="Y6304" s="16"/>
      <c r="Z6304" s="16"/>
      <c r="AA6304" s="16"/>
      <c r="AB6304" s="16"/>
      <c r="AC6304" s="19"/>
    </row>
    <row r="6305" spans="1:29" x14ac:dyDescent="0.25">
      <c r="A6305" s="15"/>
      <c r="B6305" s="16"/>
      <c r="C6305" s="16"/>
      <c r="D6305" s="16"/>
      <c r="E6305" s="16"/>
      <c r="F6305" s="16"/>
      <c r="G6305" s="16"/>
      <c r="H6305" s="16"/>
      <c r="I6305" s="16"/>
      <c r="J6305" s="16"/>
      <c r="K6305" s="17"/>
      <c r="L6305" s="18"/>
      <c r="M6305" s="17"/>
      <c r="N6305" s="18"/>
      <c r="O6305" s="9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9"/>
    </row>
    <row r="6306" spans="1:29" x14ac:dyDescent="0.25">
      <c r="A6306" s="15"/>
      <c r="B6306" s="16"/>
      <c r="C6306" s="16"/>
      <c r="D6306" s="16"/>
      <c r="E6306" s="16"/>
      <c r="F6306" s="16"/>
      <c r="G6306" s="16"/>
      <c r="H6306" s="16"/>
      <c r="I6306" s="16"/>
      <c r="J6306" s="16"/>
      <c r="K6306" s="17"/>
      <c r="L6306" s="18"/>
      <c r="M6306" s="17"/>
      <c r="N6306" s="18"/>
      <c r="O6306" s="9"/>
      <c r="P6306" s="16"/>
      <c r="Q6306" s="16"/>
      <c r="R6306" s="16"/>
      <c r="S6306" s="16"/>
      <c r="T6306" s="16"/>
      <c r="U6306" s="16"/>
      <c r="V6306" s="16"/>
      <c r="W6306" s="16"/>
      <c r="X6306" s="16"/>
      <c r="Y6306" s="16"/>
      <c r="Z6306" s="16"/>
      <c r="AA6306" s="16"/>
      <c r="AB6306" s="16"/>
      <c r="AC6306" s="19"/>
    </row>
    <row r="6307" spans="1:29" x14ac:dyDescent="0.25">
      <c r="A6307" s="15"/>
      <c r="B6307" s="16"/>
      <c r="C6307" s="16"/>
      <c r="D6307" s="16"/>
      <c r="E6307" s="16"/>
      <c r="F6307" s="16"/>
      <c r="G6307" s="16"/>
      <c r="H6307" s="16"/>
      <c r="I6307" s="16"/>
      <c r="J6307" s="16"/>
      <c r="K6307" s="17"/>
      <c r="L6307" s="18"/>
      <c r="M6307" s="17"/>
      <c r="N6307" s="18"/>
      <c r="O6307" s="9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9"/>
    </row>
    <row r="6308" spans="1:29" x14ac:dyDescent="0.25">
      <c r="A6308" s="15"/>
      <c r="B6308" s="16"/>
      <c r="C6308" s="16"/>
      <c r="D6308" s="16"/>
      <c r="E6308" s="16"/>
      <c r="F6308" s="16"/>
      <c r="G6308" s="16"/>
      <c r="H6308" s="16"/>
      <c r="I6308" s="16"/>
      <c r="J6308" s="16"/>
      <c r="K6308" s="17"/>
      <c r="L6308" s="18"/>
      <c r="M6308" s="17"/>
      <c r="N6308" s="18"/>
      <c r="O6308" s="9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6"/>
      <c r="AA6308" s="16"/>
      <c r="AB6308" s="16"/>
      <c r="AC6308" s="19"/>
    </row>
    <row r="6309" spans="1:29" x14ac:dyDescent="0.25">
      <c r="A6309" s="15"/>
      <c r="B6309" s="16"/>
      <c r="C6309" s="16"/>
      <c r="D6309" s="16"/>
      <c r="E6309" s="16"/>
      <c r="F6309" s="16"/>
      <c r="G6309" s="16"/>
      <c r="H6309" s="16"/>
      <c r="I6309" s="16"/>
      <c r="J6309" s="16"/>
      <c r="K6309" s="17"/>
      <c r="L6309" s="18"/>
      <c r="M6309" s="17"/>
      <c r="N6309" s="18"/>
      <c r="O6309" s="9"/>
      <c r="P6309" s="16"/>
      <c r="Q6309" s="16"/>
      <c r="R6309" s="16"/>
      <c r="S6309" s="16"/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9"/>
    </row>
    <row r="6310" spans="1:29" x14ac:dyDescent="0.25">
      <c r="A6310" s="15"/>
      <c r="B6310" s="16"/>
      <c r="C6310" s="16"/>
      <c r="D6310" s="16"/>
      <c r="E6310" s="16"/>
      <c r="F6310" s="16"/>
      <c r="G6310" s="16"/>
      <c r="H6310" s="16"/>
      <c r="I6310" s="16"/>
      <c r="J6310" s="16"/>
      <c r="K6310" s="17"/>
      <c r="L6310" s="18"/>
      <c r="M6310" s="17"/>
      <c r="N6310" s="18"/>
      <c r="O6310" s="9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9"/>
    </row>
    <row r="6311" spans="1:29" x14ac:dyDescent="0.25">
      <c r="A6311" s="15"/>
      <c r="B6311" s="16"/>
      <c r="C6311" s="16"/>
      <c r="D6311" s="16"/>
      <c r="E6311" s="16"/>
      <c r="F6311" s="16"/>
      <c r="G6311" s="16"/>
      <c r="H6311" s="16"/>
      <c r="I6311" s="16"/>
      <c r="J6311" s="16"/>
      <c r="K6311" s="17"/>
      <c r="L6311" s="18"/>
      <c r="M6311" s="17"/>
      <c r="N6311" s="18"/>
      <c r="O6311" s="9"/>
      <c r="P6311" s="16"/>
      <c r="Q6311" s="16"/>
      <c r="R6311" s="16"/>
      <c r="S6311" s="16"/>
      <c r="T6311" s="16"/>
      <c r="U6311" s="16"/>
      <c r="V6311" s="16"/>
      <c r="W6311" s="16"/>
      <c r="X6311" s="16"/>
      <c r="Y6311" s="16"/>
      <c r="Z6311" s="16"/>
      <c r="AA6311" s="16"/>
      <c r="AB6311" s="16"/>
      <c r="AC6311" s="19"/>
    </row>
    <row r="6312" spans="1:29" x14ac:dyDescent="0.25">
      <c r="A6312" s="15"/>
      <c r="B6312" s="16"/>
      <c r="C6312" s="16"/>
      <c r="D6312" s="16"/>
      <c r="E6312" s="16"/>
      <c r="F6312" s="16"/>
      <c r="G6312" s="16"/>
      <c r="H6312" s="16"/>
      <c r="I6312" s="16"/>
      <c r="J6312" s="16"/>
      <c r="K6312" s="17"/>
      <c r="L6312" s="18"/>
      <c r="M6312" s="17"/>
      <c r="N6312" s="18"/>
      <c r="O6312" s="9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9"/>
    </row>
    <row r="6313" spans="1:29" x14ac:dyDescent="0.25">
      <c r="A6313" s="15"/>
      <c r="B6313" s="16"/>
      <c r="C6313" s="16"/>
      <c r="D6313" s="16"/>
      <c r="E6313" s="16"/>
      <c r="F6313" s="16"/>
      <c r="G6313" s="16"/>
      <c r="H6313" s="16"/>
      <c r="I6313" s="16"/>
      <c r="J6313" s="16"/>
      <c r="K6313" s="17"/>
      <c r="L6313" s="18"/>
      <c r="M6313" s="17"/>
      <c r="N6313" s="18"/>
      <c r="O6313" s="9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9"/>
    </row>
    <row r="6314" spans="1:29" x14ac:dyDescent="0.25">
      <c r="A6314" s="15"/>
      <c r="B6314" s="16"/>
      <c r="C6314" s="16"/>
      <c r="D6314" s="16"/>
      <c r="E6314" s="16"/>
      <c r="F6314" s="16"/>
      <c r="G6314" s="16"/>
      <c r="H6314" s="16"/>
      <c r="I6314" s="16"/>
      <c r="J6314" s="16"/>
      <c r="K6314" s="17"/>
      <c r="L6314" s="18"/>
      <c r="M6314" s="17"/>
      <c r="N6314" s="18"/>
      <c r="O6314" s="9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9"/>
    </row>
    <row r="6315" spans="1:29" x14ac:dyDescent="0.25">
      <c r="A6315" s="15"/>
      <c r="B6315" s="16"/>
      <c r="C6315" s="16"/>
      <c r="D6315" s="16"/>
      <c r="E6315" s="16"/>
      <c r="F6315" s="16"/>
      <c r="G6315" s="16"/>
      <c r="H6315" s="16"/>
      <c r="I6315" s="16"/>
      <c r="J6315" s="16"/>
      <c r="K6315" s="17"/>
      <c r="L6315" s="18"/>
      <c r="M6315" s="17"/>
      <c r="N6315" s="18"/>
      <c r="O6315" s="9"/>
      <c r="P6315" s="16"/>
      <c r="Q6315" s="16"/>
      <c r="R6315" s="16"/>
      <c r="S6315" s="16"/>
      <c r="T6315" s="16"/>
      <c r="U6315" s="16"/>
      <c r="V6315" s="16"/>
      <c r="W6315" s="16"/>
      <c r="X6315" s="16"/>
      <c r="Y6315" s="16"/>
      <c r="Z6315" s="16"/>
      <c r="AA6315" s="16"/>
      <c r="AB6315" s="16"/>
      <c r="AC6315" s="19"/>
    </row>
    <row r="6316" spans="1:29" x14ac:dyDescent="0.25">
      <c r="A6316" s="15"/>
      <c r="B6316" s="16"/>
      <c r="C6316" s="16"/>
      <c r="D6316" s="16"/>
      <c r="E6316" s="16"/>
      <c r="F6316" s="16"/>
      <c r="G6316" s="16"/>
      <c r="H6316" s="16"/>
      <c r="I6316" s="16"/>
      <c r="J6316" s="16"/>
      <c r="K6316" s="17"/>
      <c r="L6316" s="18"/>
      <c r="M6316" s="17"/>
      <c r="N6316" s="18"/>
      <c r="O6316" s="9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9"/>
    </row>
    <row r="6317" spans="1:29" x14ac:dyDescent="0.25">
      <c r="A6317" s="15"/>
      <c r="B6317" s="16"/>
      <c r="C6317" s="16"/>
      <c r="D6317" s="16"/>
      <c r="E6317" s="16"/>
      <c r="F6317" s="16"/>
      <c r="G6317" s="16"/>
      <c r="H6317" s="16"/>
      <c r="I6317" s="16"/>
      <c r="J6317" s="16"/>
      <c r="K6317" s="17"/>
      <c r="L6317" s="18"/>
      <c r="M6317" s="17"/>
      <c r="N6317" s="18"/>
      <c r="O6317" s="9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9"/>
    </row>
    <row r="6318" spans="1:29" x14ac:dyDescent="0.25">
      <c r="A6318" s="15"/>
      <c r="B6318" s="16"/>
      <c r="C6318" s="16"/>
      <c r="D6318" s="16"/>
      <c r="E6318" s="16"/>
      <c r="F6318" s="16"/>
      <c r="G6318" s="16"/>
      <c r="H6318" s="16"/>
      <c r="I6318" s="16"/>
      <c r="J6318" s="16"/>
      <c r="K6318" s="17"/>
      <c r="L6318" s="18"/>
      <c r="M6318" s="17"/>
      <c r="N6318" s="18"/>
      <c r="O6318" s="9"/>
      <c r="P6318" s="16"/>
      <c r="Q6318" s="16"/>
      <c r="R6318" s="16"/>
      <c r="S6318" s="16"/>
      <c r="T6318" s="16"/>
      <c r="U6318" s="16"/>
      <c r="V6318" s="16"/>
      <c r="W6318" s="16"/>
      <c r="X6318" s="16"/>
      <c r="Y6318" s="16"/>
      <c r="Z6318" s="16"/>
      <c r="AA6318" s="16"/>
      <c r="AB6318" s="16"/>
      <c r="AC6318" s="19"/>
    </row>
    <row r="6319" spans="1:29" x14ac:dyDescent="0.25">
      <c r="A6319" s="15"/>
      <c r="B6319" s="16"/>
      <c r="C6319" s="16"/>
      <c r="D6319" s="16"/>
      <c r="E6319" s="16"/>
      <c r="F6319" s="16"/>
      <c r="G6319" s="16"/>
      <c r="H6319" s="16"/>
      <c r="I6319" s="16"/>
      <c r="J6319" s="16"/>
      <c r="K6319" s="17"/>
      <c r="L6319" s="18"/>
      <c r="M6319" s="17"/>
      <c r="N6319" s="18"/>
      <c r="O6319" s="9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9"/>
    </row>
    <row r="6320" spans="1:29" x14ac:dyDescent="0.25">
      <c r="A6320" s="15"/>
      <c r="B6320" s="16"/>
      <c r="C6320" s="16"/>
      <c r="D6320" s="16"/>
      <c r="E6320" s="16"/>
      <c r="F6320" s="16"/>
      <c r="G6320" s="16"/>
      <c r="H6320" s="16"/>
      <c r="I6320" s="16"/>
      <c r="J6320" s="16"/>
      <c r="K6320" s="17"/>
      <c r="L6320" s="18"/>
      <c r="M6320" s="17"/>
      <c r="N6320" s="18"/>
      <c r="O6320" s="9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6"/>
      <c r="AA6320" s="16"/>
      <c r="AB6320" s="16"/>
      <c r="AC6320" s="19"/>
    </row>
    <row r="6321" spans="1:29" x14ac:dyDescent="0.25">
      <c r="A6321" s="15"/>
      <c r="B6321" s="16"/>
      <c r="C6321" s="16"/>
      <c r="D6321" s="16"/>
      <c r="E6321" s="16"/>
      <c r="F6321" s="16"/>
      <c r="G6321" s="16"/>
      <c r="H6321" s="16"/>
      <c r="I6321" s="16"/>
      <c r="J6321" s="16"/>
      <c r="K6321" s="17"/>
      <c r="L6321" s="18"/>
      <c r="M6321" s="17"/>
      <c r="N6321" s="18"/>
      <c r="O6321" s="9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6"/>
      <c r="AA6321" s="16"/>
      <c r="AB6321" s="16"/>
      <c r="AC6321" s="19"/>
    </row>
    <row r="6322" spans="1:29" x14ac:dyDescent="0.25">
      <c r="A6322" s="15"/>
      <c r="B6322" s="16"/>
      <c r="C6322" s="16"/>
      <c r="D6322" s="16"/>
      <c r="E6322" s="16"/>
      <c r="F6322" s="16"/>
      <c r="G6322" s="16"/>
      <c r="H6322" s="16"/>
      <c r="I6322" s="16"/>
      <c r="J6322" s="16"/>
      <c r="K6322" s="17"/>
      <c r="L6322" s="18"/>
      <c r="M6322" s="17"/>
      <c r="N6322" s="18"/>
      <c r="O6322" s="9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9"/>
    </row>
    <row r="6323" spans="1:29" x14ac:dyDescent="0.25">
      <c r="A6323" s="15"/>
      <c r="B6323" s="16"/>
      <c r="C6323" s="16"/>
      <c r="D6323" s="16"/>
      <c r="E6323" s="16"/>
      <c r="F6323" s="16"/>
      <c r="G6323" s="16"/>
      <c r="H6323" s="16"/>
      <c r="I6323" s="16"/>
      <c r="J6323" s="16"/>
      <c r="K6323" s="17"/>
      <c r="L6323" s="18"/>
      <c r="M6323" s="17"/>
      <c r="N6323" s="18"/>
      <c r="O6323" s="9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9"/>
    </row>
    <row r="6324" spans="1:29" x14ac:dyDescent="0.25">
      <c r="A6324" s="15"/>
      <c r="B6324" s="16"/>
      <c r="C6324" s="16"/>
      <c r="D6324" s="16"/>
      <c r="E6324" s="16"/>
      <c r="F6324" s="16"/>
      <c r="G6324" s="16"/>
      <c r="H6324" s="16"/>
      <c r="I6324" s="16"/>
      <c r="J6324" s="16"/>
      <c r="K6324" s="17"/>
      <c r="L6324" s="18"/>
      <c r="M6324" s="17"/>
      <c r="N6324" s="18"/>
      <c r="O6324" s="9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9"/>
    </row>
    <row r="6325" spans="1:29" x14ac:dyDescent="0.25">
      <c r="A6325" s="15"/>
      <c r="B6325" s="16"/>
      <c r="C6325" s="16"/>
      <c r="D6325" s="16"/>
      <c r="E6325" s="16"/>
      <c r="F6325" s="16"/>
      <c r="G6325" s="16"/>
      <c r="H6325" s="16"/>
      <c r="I6325" s="16"/>
      <c r="J6325" s="16"/>
      <c r="K6325" s="17"/>
      <c r="L6325" s="18"/>
      <c r="M6325" s="17"/>
      <c r="N6325" s="18"/>
      <c r="O6325" s="9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6"/>
      <c r="AA6325" s="16"/>
      <c r="AB6325" s="16"/>
      <c r="AC6325" s="19"/>
    </row>
    <row r="6326" spans="1:29" x14ac:dyDescent="0.25">
      <c r="A6326" s="15"/>
      <c r="B6326" s="16"/>
      <c r="C6326" s="16"/>
      <c r="D6326" s="16"/>
      <c r="E6326" s="16"/>
      <c r="F6326" s="16"/>
      <c r="G6326" s="16"/>
      <c r="H6326" s="16"/>
      <c r="I6326" s="16"/>
      <c r="J6326" s="16"/>
      <c r="K6326" s="17"/>
      <c r="L6326" s="18"/>
      <c r="M6326" s="17"/>
      <c r="N6326" s="18"/>
      <c r="O6326" s="9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9"/>
    </row>
    <row r="6327" spans="1:29" x14ac:dyDescent="0.25">
      <c r="A6327" s="15"/>
      <c r="B6327" s="16"/>
      <c r="C6327" s="16"/>
      <c r="D6327" s="16"/>
      <c r="E6327" s="16"/>
      <c r="F6327" s="16"/>
      <c r="G6327" s="16"/>
      <c r="H6327" s="16"/>
      <c r="I6327" s="16"/>
      <c r="J6327" s="16"/>
      <c r="K6327" s="17"/>
      <c r="L6327" s="18"/>
      <c r="M6327" s="17"/>
      <c r="N6327" s="18"/>
      <c r="O6327" s="9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6"/>
      <c r="AA6327" s="16"/>
      <c r="AB6327" s="16"/>
      <c r="AC6327" s="19"/>
    </row>
    <row r="6328" spans="1:29" x14ac:dyDescent="0.25">
      <c r="A6328" s="15"/>
      <c r="B6328" s="16"/>
      <c r="C6328" s="16"/>
      <c r="D6328" s="16"/>
      <c r="E6328" s="16"/>
      <c r="F6328" s="16"/>
      <c r="G6328" s="16"/>
      <c r="H6328" s="16"/>
      <c r="I6328" s="16"/>
      <c r="J6328" s="16"/>
      <c r="K6328" s="17"/>
      <c r="L6328" s="18"/>
      <c r="M6328" s="17"/>
      <c r="N6328" s="18"/>
      <c r="O6328" s="9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9"/>
    </row>
    <row r="6329" spans="1:29" x14ac:dyDescent="0.25">
      <c r="A6329" s="15"/>
      <c r="B6329" s="16"/>
      <c r="C6329" s="16"/>
      <c r="D6329" s="16"/>
      <c r="E6329" s="16"/>
      <c r="F6329" s="16"/>
      <c r="G6329" s="16"/>
      <c r="H6329" s="16"/>
      <c r="I6329" s="16"/>
      <c r="J6329" s="16"/>
      <c r="K6329" s="17"/>
      <c r="L6329" s="18"/>
      <c r="M6329" s="17"/>
      <c r="N6329" s="18"/>
      <c r="O6329" s="9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9"/>
    </row>
    <row r="6330" spans="1:29" x14ac:dyDescent="0.25">
      <c r="A6330" s="15"/>
      <c r="B6330" s="16"/>
      <c r="C6330" s="16"/>
      <c r="D6330" s="16"/>
      <c r="E6330" s="16"/>
      <c r="F6330" s="16"/>
      <c r="G6330" s="16"/>
      <c r="H6330" s="16"/>
      <c r="I6330" s="16"/>
      <c r="J6330" s="16"/>
      <c r="K6330" s="17"/>
      <c r="L6330" s="18"/>
      <c r="M6330" s="17"/>
      <c r="N6330" s="18"/>
      <c r="O6330" s="9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9"/>
    </row>
    <row r="6331" spans="1:29" x14ac:dyDescent="0.25">
      <c r="A6331" s="15"/>
      <c r="B6331" s="16"/>
      <c r="C6331" s="16"/>
      <c r="D6331" s="16"/>
      <c r="E6331" s="16"/>
      <c r="F6331" s="16"/>
      <c r="G6331" s="16"/>
      <c r="H6331" s="16"/>
      <c r="I6331" s="16"/>
      <c r="J6331" s="16"/>
      <c r="K6331" s="17"/>
      <c r="L6331" s="18"/>
      <c r="M6331" s="17"/>
      <c r="N6331" s="18"/>
      <c r="O6331" s="9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9"/>
    </row>
    <row r="6332" spans="1:29" x14ac:dyDescent="0.25">
      <c r="A6332" s="15"/>
      <c r="B6332" s="16"/>
      <c r="C6332" s="16"/>
      <c r="D6332" s="16"/>
      <c r="E6332" s="16"/>
      <c r="F6332" s="16"/>
      <c r="G6332" s="16"/>
      <c r="H6332" s="16"/>
      <c r="I6332" s="16"/>
      <c r="J6332" s="16"/>
      <c r="K6332" s="17"/>
      <c r="L6332" s="18"/>
      <c r="M6332" s="17"/>
      <c r="N6332" s="18"/>
      <c r="O6332" s="9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9"/>
    </row>
    <row r="6333" spans="1:29" x14ac:dyDescent="0.25">
      <c r="A6333" s="15"/>
      <c r="B6333" s="16"/>
      <c r="C6333" s="16"/>
      <c r="D6333" s="16"/>
      <c r="E6333" s="16"/>
      <c r="F6333" s="16"/>
      <c r="G6333" s="16"/>
      <c r="H6333" s="16"/>
      <c r="I6333" s="16"/>
      <c r="J6333" s="16"/>
      <c r="K6333" s="17"/>
      <c r="L6333" s="18"/>
      <c r="M6333" s="17"/>
      <c r="N6333" s="18"/>
      <c r="O6333" s="9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9"/>
    </row>
    <row r="6334" spans="1:29" x14ac:dyDescent="0.25">
      <c r="A6334" s="15"/>
      <c r="B6334" s="16"/>
      <c r="C6334" s="16"/>
      <c r="D6334" s="16"/>
      <c r="E6334" s="16"/>
      <c r="F6334" s="16"/>
      <c r="G6334" s="16"/>
      <c r="H6334" s="16"/>
      <c r="I6334" s="16"/>
      <c r="J6334" s="16"/>
      <c r="K6334" s="17"/>
      <c r="L6334" s="18"/>
      <c r="M6334" s="17"/>
      <c r="N6334" s="18"/>
      <c r="O6334" s="9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  <c r="AA6334" s="16"/>
      <c r="AB6334" s="16"/>
      <c r="AC6334" s="19"/>
    </row>
    <row r="6335" spans="1:29" x14ac:dyDescent="0.25">
      <c r="A6335" s="15"/>
      <c r="B6335" s="16"/>
      <c r="C6335" s="16"/>
      <c r="D6335" s="16"/>
      <c r="E6335" s="16"/>
      <c r="F6335" s="16"/>
      <c r="G6335" s="16"/>
      <c r="H6335" s="16"/>
      <c r="I6335" s="16"/>
      <c r="J6335" s="16"/>
      <c r="K6335" s="17"/>
      <c r="L6335" s="18"/>
      <c r="M6335" s="17"/>
      <c r="N6335" s="18"/>
      <c r="O6335" s="9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9"/>
    </row>
    <row r="6336" spans="1:29" x14ac:dyDescent="0.25">
      <c r="A6336" s="15"/>
      <c r="B6336" s="16"/>
      <c r="C6336" s="16"/>
      <c r="D6336" s="16"/>
      <c r="E6336" s="16"/>
      <c r="F6336" s="16"/>
      <c r="G6336" s="16"/>
      <c r="H6336" s="16"/>
      <c r="I6336" s="16"/>
      <c r="J6336" s="16"/>
      <c r="K6336" s="17"/>
      <c r="L6336" s="18"/>
      <c r="M6336" s="17"/>
      <c r="N6336" s="18"/>
      <c r="O6336" s="9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9"/>
    </row>
    <row r="6337" spans="1:29" x14ac:dyDescent="0.25">
      <c r="A6337" s="15"/>
      <c r="B6337" s="16"/>
      <c r="C6337" s="16"/>
      <c r="D6337" s="16"/>
      <c r="E6337" s="16"/>
      <c r="F6337" s="16"/>
      <c r="G6337" s="16"/>
      <c r="H6337" s="16"/>
      <c r="I6337" s="16"/>
      <c r="J6337" s="16"/>
      <c r="K6337" s="17"/>
      <c r="L6337" s="18"/>
      <c r="M6337" s="17"/>
      <c r="N6337" s="18"/>
      <c r="O6337" s="9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9"/>
    </row>
    <row r="6338" spans="1:29" x14ac:dyDescent="0.25">
      <c r="A6338" s="15"/>
      <c r="B6338" s="16"/>
      <c r="C6338" s="16"/>
      <c r="D6338" s="16"/>
      <c r="E6338" s="16"/>
      <c r="F6338" s="16"/>
      <c r="G6338" s="16"/>
      <c r="H6338" s="16"/>
      <c r="I6338" s="16"/>
      <c r="J6338" s="16"/>
      <c r="K6338" s="17"/>
      <c r="L6338" s="18"/>
      <c r="M6338" s="17"/>
      <c r="N6338" s="18"/>
      <c r="O6338" s="9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9"/>
    </row>
    <row r="6339" spans="1:29" x14ac:dyDescent="0.25">
      <c r="A6339" s="15"/>
      <c r="B6339" s="16"/>
      <c r="C6339" s="16"/>
      <c r="D6339" s="16"/>
      <c r="E6339" s="16"/>
      <c r="F6339" s="16"/>
      <c r="G6339" s="16"/>
      <c r="H6339" s="16"/>
      <c r="I6339" s="16"/>
      <c r="J6339" s="16"/>
      <c r="K6339" s="17"/>
      <c r="L6339" s="18"/>
      <c r="M6339" s="17"/>
      <c r="N6339" s="18"/>
      <c r="O6339" s="9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9"/>
    </row>
    <row r="6340" spans="1:29" x14ac:dyDescent="0.25">
      <c r="A6340" s="15"/>
      <c r="B6340" s="16"/>
      <c r="C6340" s="16"/>
      <c r="D6340" s="16"/>
      <c r="E6340" s="16"/>
      <c r="F6340" s="16"/>
      <c r="G6340" s="16"/>
      <c r="H6340" s="16"/>
      <c r="I6340" s="16"/>
      <c r="J6340" s="16"/>
      <c r="K6340" s="17"/>
      <c r="L6340" s="18"/>
      <c r="M6340" s="17"/>
      <c r="N6340" s="18"/>
      <c r="O6340" s="9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9"/>
    </row>
    <row r="6341" spans="1:29" x14ac:dyDescent="0.25">
      <c r="A6341" s="15"/>
      <c r="B6341" s="16"/>
      <c r="C6341" s="16"/>
      <c r="D6341" s="16"/>
      <c r="E6341" s="16"/>
      <c r="F6341" s="16"/>
      <c r="G6341" s="16"/>
      <c r="H6341" s="16"/>
      <c r="I6341" s="16"/>
      <c r="J6341" s="16"/>
      <c r="K6341" s="17"/>
      <c r="L6341" s="18"/>
      <c r="M6341" s="17"/>
      <c r="N6341" s="18"/>
      <c r="O6341" s="9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9"/>
    </row>
    <row r="6342" spans="1:29" x14ac:dyDescent="0.25">
      <c r="A6342" s="15"/>
      <c r="B6342" s="16"/>
      <c r="C6342" s="16"/>
      <c r="D6342" s="16"/>
      <c r="E6342" s="16"/>
      <c r="F6342" s="16"/>
      <c r="G6342" s="16"/>
      <c r="H6342" s="16"/>
      <c r="I6342" s="16"/>
      <c r="J6342" s="16"/>
      <c r="K6342" s="17"/>
      <c r="L6342" s="18"/>
      <c r="M6342" s="17"/>
      <c r="N6342" s="18"/>
      <c r="O6342" s="9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9"/>
    </row>
    <row r="6343" spans="1:29" x14ac:dyDescent="0.25">
      <c r="A6343" s="15"/>
      <c r="B6343" s="16"/>
      <c r="C6343" s="16"/>
      <c r="D6343" s="16"/>
      <c r="E6343" s="16"/>
      <c r="F6343" s="16"/>
      <c r="G6343" s="16"/>
      <c r="H6343" s="16"/>
      <c r="I6343" s="16"/>
      <c r="J6343" s="16"/>
      <c r="K6343" s="17"/>
      <c r="L6343" s="18"/>
      <c r="M6343" s="17"/>
      <c r="N6343" s="18"/>
      <c r="O6343" s="9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9"/>
    </row>
    <row r="6344" spans="1:29" x14ac:dyDescent="0.25">
      <c r="A6344" s="15"/>
      <c r="B6344" s="16"/>
      <c r="C6344" s="16"/>
      <c r="D6344" s="16"/>
      <c r="E6344" s="16"/>
      <c r="F6344" s="16"/>
      <c r="G6344" s="16"/>
      <c r="H6344" s="16"/>
      <c r="I6344" s="16"/>
      <c r="J6344" s="16"/>
      <c r="K6344" s="17"/>
      <c r="L6344" s="18"/>
      <c r="M6344" s="17"/>
      <c r="N6344" s="18"/>
      <c r="O6344" s="9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9"/>
    </row>
    <row r="6345" spans="1:29" x14ac:dyDescent="0.25">
      <c r="A6345" s="15"/>
      <c r="B6345" s="16"/>
      <c r="C6345" s="16"/>
      <c r="D6345" s="16"/>
      <c r="E6345" s="16"/>
      <c r="F6345" s="16"/>
      <c r="G6345" s="16"/>
      <c r="H6345" s="16"/>
      <c r="I6345" s="16"/>
      <c r="J6345" s="16"/>
      <c r="K6345" s="17"/>
      <c r="L6345" s="18"/>
      <c r="M6345" s="17"/>
      <c r="N6345" s="18"/>
      <c r="O6345" s="9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  <c r="AA6345" s="16"/>
      <c r="AB6345" s="16"/>
      <c r="AC6345" s="19"/>
    </row>
    <row r="6346" spans="1:29" x14ac:dyDescent="0.25">
      <c r="A6346" s="15"/>
      <c r="B6346" s="16"/>
      <c r="C6346" s="16"/>
      <c r="D6346" s="16"/>
      <c r="E6346" s="16"/>
      <c r="F6346" s="16"/>
      <c r="G6346" s="16"/>
      <c r="H6346" s="16"/>
      <c r="I6346" s="16"/>
      <c r="J6346" s="16"/>
      <c r="K6346" s="17"/>
      <c r="L6346" s="18"/>
      <c r="M6346" s="17"/>
      <c r="N6346" s="18"/>
      <c r="O6346" s="9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  <c r="AA6346" s="16"/>
      <c r="AB6346" s="16"/>
      <c r="AC6346" s="19"/>
    </row>
    <row r="6347" spans="1:29" x14ac:dyDescent="0.25">
      <c r="A6347" s="15"/>
      <c r="B6347" s="16"/>
      <c r="C6347" s="16"/>
      <c r="D6347" s="16"/>
      <c r="E6347" s="16"/>
      <c r="F6347" s="16"/>
      <c r="G6347" s="16"/>
      <c r="H6347" s="16"/>
      <c r="I6347" s="16"/>
      <c r="J6347" s="16"/>
      <c r="K6347" s="17"/>
      <c r="L6347" s="18"/>
      <c r="M6347" s="17"/>
      <c r="N6347" s="18"/>
      <c r="O6347" s="9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9"/>
    </row>
    <row r="6348" spans="1:29" x14ac:dyDescent="0.25">
      <c r="A6348" s="15"/>
      <c r="B6348" s="16"/>
      <c r="C6348" s="16"/>
      <c r="D6348" s="16"/>
      <c r="E6348" s="16"/>
      <c r="F6348" s="16"/>
      <c r="G6348" s="16"/>
      <c r="H6348" s="16"/>
      <c r="I6348" s="16"/>
      <c r="J6348" s="16"/>
      <c r="K6348" s="17"/>
      <c r="L6348" s="18"/>
      <c r="M6348" s="17"/>
      <c r="N6348" s="18"/>
      <c r="O6348" s="9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9"/>
    </row>
    <row r="6349" spans="1:29" x14ac:dyDescent="0.25">
      <c r="A6349" s="15"/>
      <c r="B6349" s="16"/>
      <c r="C6349" s="16"/>
      <c r="D6349" s="16"/>
      <c r="E6349" s="16"/>
      <c r="F6349" s="16"/>
      <c r="G6349" s="16"/>
      <c r="H6349" s="16"/>
      <c r="I6349" s="16"/>
      <c r="J6349" s="16"/>
      <c r="K6349" s="17"/>
      <c r="L6349" s="18"/>
      <c r="M6349" s="17"/>
      <c r="N6349" s="18"/>
      <c r="O6349" s="9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9"/>
    </row>
    <row r="6350" spans="1:29" x14ac:dyDescent="0.25">
      <c r="A6350" s="15"/>
      <c r="B6350" s="16"/>
      <c r="C6350" s="16"/>
      <c r="D6350" s="16"/>
      <c r="E6350" s="16"/>
      <c r="F6350" s="16"/>
      <c r="G6350" s="16"/>
      <c r="H6350" s="16"/>
      <c r="I6350" s="16"/>
      <c r="J6350" s="16"/>
      <c r="K6350" s="17"/>
      <c r="L6350" s="18"/>
      <c r="M6350" s="17"/>
      <c r="N6350" s="18"/>
      <c r="O6350" s="9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9"/>
    </row>
    <row r="6351" spans="1:29" x14ac:dyDescent="0.25">
      <c r="A6351" s="15"/>
      <c r="B6351" s="16"/>
      <c r="C6351" s="16"/>
      <c r="D6351" s="16"/>
      <c r="E6351" s="16"/>
      <c r="F6351" s="16"/>
      <c r="G6351" s="16"/>
      <c r="H6351" s="16"/>
      <c r="I6351" s="16"/>
      <c r="J6351" s="16"/>
      <c r="K6351" s="17"/>
      <c r="L6351" s="18"/>
      <c r="M6351" s="17"/>
      <c r="N6351" s="18"/>
      <c r="O6351" s="9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9"/>
    </row>
    <row r="6352" spans="1:29" x14ac:dyDescent="0.25">
      <c r="A6352" s="15"/>
      <c r="B6352" s="16"/>
      <c r="C6352" s="16"/>
      <c r="D6352" s="16"/>
      <c r="E6352" s="16"/>
      <c r="F6352" s="16"/>
      <c r="G6352" s="16"/>
      <c r="H6352" s="16"/>
      <c r="I6352" s="16"/>
      <c r="J6352" s="16"/>
      <c r="K6352" s="17"/>
      <c r="L6352" s="18"/>
      <c r="M6352" s="17"/>
      <c r="N6352" s="18"/>
      <c r="O6352" s="9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6"/>
      <c r="AA6352" s="16"/>
      <c r="AB6352" s="16"/>
      <c r="AC6352" s="19"/>
    </row>
    <row r="6353" spans="1:29" x14ac:dyDescent="0.25">
      <c r="A6353" s="15"/>
      <c r="B6353" s="16"/>
      <c r="C6353" s="16"/>
      <c r="D6353" s="16"/>
      <c r="E6353" s="16"/>
      <c r="F6353" s="16"/>
      <c r="G6353" s="16"/>
      <c r="H6353" s="16"/>
      <c r="I6353" s="16"/>
      <c r="J6353" s="16"/>
      <c r="K6353" s="17"/>
      <c r="L6353" s="18"/>
      <c r="M6353" s="17"/>
      <c r="N6353" s="18"/>
      <c r="O6353" s="9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6"/>
      <c r="AA6353" s="16"/>
      <c r="AB6353" s="16"/>
      <c r="AC6353" s="19"/>
    </row>
    <row r="6354" spans="1:29" x14ac:dyDescent="0.25">
      <c r="A6354" s="15"/>
      <c r="B6354" s="16"/>
      <c r="C6354" s="16"/>
      <c r="D6354" s="16"/>
      <c r="E6354" s="16"/>
      <c r="F6354" s="16"/>
      <c r="G6354" s="16"/>
      <c r="H6354" s="16"/>
      <c r="I6354" s="16"/>
      <c r="J6354" s="16"/>
      <c r="K6354" s="17"/>
      <c r="L6354" s="18"/>
      <c r="M6354" s="17"/>
      <c r="N6354" s="18"/>
      <c r="O6354" s="9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9"/>
    </row>
    <row r="6355" spans="1:29" x14ac:dyDescent="0.25">
      <c r="A6355" s="15"/>
      <c r="B6355" s="16"/>
      <c r="C6355" s="16"/>
      <c r="D6355" s="16"/>
      <c r="E6355" s="16"/>
      <c r="F6355" s="16"/>
      <c r="G6355" s="16"/>
      <c r="H6355" s="16"/>
      <c r="I6355" s="16"/>
      <c r="J6355" s="16"/>
      <c r="K6355" s="17"/>
      <c r="L6355" s="18"/>
      <c r="M6355" s="17"/>
      <c r="N6355" s="18"/>
      <c r="O6355" s="9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6"/>
      <c r="AA6355" s="16"/>
      <c r="AB6355" s="16"/>
      <c r="AC6355" s="19"/>
    </row>
    <row r="6356" spans="1:29" x14ac:dyDescent="0.25">
      <c r="A6356" s="15"/>
      <c r="B6356" s="16"/>
      <c r="C6356" s="16"/>
      <c r="D6356" s="16"/>
      <c r="E6356" s="16"/>
      <c r="F6356" s="16"/>
      <c r="G6356" s="16"/>
      <c r="H6356" s="16"/>
      <c r="I6356" s="16"/>
      <c r="J6356" s="16"/>
      <c r="K6356" s="17"/>
      <c r="L6356" s="18"/>
      <c r="M6356" s="17"/>
      <c r="N6356" s="18"/>
      <c r="O6356" s="9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6"/>
      <c r="AA6356" s="16"/>
      <c r="AB6356" s="16"/>
      <c r="AC6356" s="19"/>
    </row>
    <row r="6357" spans="1:29" x14ac:dyDescent="0.25">
      <c r="A6357" s="15"/>
      <c r="B6357" s="16"/>
      <c r="C6357" s="16"/>
      <c r="D6357" s="16"/>
      <c r="E6357" s="16"/>
      <c r="F6357" s="16"/>
      <c r="G6357" s="16"/>
      <c r="H6357" s="16"/>
      <c r="I6357" s="16"/>
      <c r="J6357" s="16"/>
      <c r="K6357" s="17"/>
      <c r="L6357" s="18"/>
      <c r="M6357" s="17"/>
      <c r="N6357" s="18"/>
      <c r="O6357" s="9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9"/>
    </row>
    <row r="6358" spans="1:29" x14ac:dyDescent="0.25">
      <c r="A6358" s="15"/>
      <c r="B6358" s="16"/>
      <c r="C6358" s="16"/>
      <c r="D6358" s="16"/>
      <c r="E6358" s="16"/>
      <c r="F6358" s="16"/>
      <c r="G6358" s="16"/>
      <c r="H6358" s="16"/>
      <c r="I6358" s="16"/>
      <c r="J6358" s="16"/>
      <c r="K6358" s="17"/>
      <c r="L6358" s="18"/>
      <c r="M6358" s="17"/>
      <c r="N6358" s="18"/>
      <c r="O6358" s="9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9"/>
    </row>
    <row r="6359" spans="1:29" x14ac:dyDescent="0.25">
      <c r="A6359" s="15"/>
      <c r="B6359" s="16"/>
      <c r="C6359" s="16"/>
      <c r="D6359" s="16"/>
      <c r="E6359" s="16"/>
      <c r="F6359" s="16"/>
      <c r="G6359" s="16"/>
      <c r="H6359" s="16"/>
      <c r="I6359" s="16"/>
      <c r="J6359" s="16"/>
      <c r="K6359" s="17"/>
      <c r="L6359" s="18"/>
      <c r="M6359" s="17"/>
      <c r="N6359" s="18"/>
      <c r="O6359" s="9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9"/>
    </row>
    <row r="6360" spans="1:29" x14ac:dyDescent="0.25">
      <c r="A6360" s="15"/>
      <c r="B6360" s="16"/>
      <c r="C6360" s="16"/>
      <c r="D6360" s="16"/>
      <c r="E6360" s="16"/>
      <c r="F6360" s="16"/>
      <c r="G6360" s="16"/>
      <c r="H6360" s="16"/>
      <c r="I6360" s="16"/>
      <c r="J6360" s="16"/>
      <c r="K6360" s="17"/>
      <c r="L6360" s="18"/>
      <c r="M6360" s="17"/>
      <c r="N6360" s="18"/>
      <c r="O6360" s="9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9"/>
    </row>
    <row r="6361" spans="1:29" x14ac:dyDescent="0.25">
      <c r="A6361" s="15"/>
      <c r="B6361" s="16"/>
      <c r="C6361" s="16"/>
      <c r="D6361" s="16"/>
      <c r="E6361" s="16"/>
      <c r="F6361" s="16"/>
      <c r="G6361" s="16"/>
      <c r="H6361" s="16"/>
      <c r="I6361" s="16"/>
      <c r="J6361" s="16"/>
      <c r="K6361" s="17"/>
      <c r="L6361" s="18"/>
      <c r="M6361" s="17"/>
      <c r="N6361" s="18"/>
      <c r="O6361" s="9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9"/>
    </row>
    <row r="6362" spans="1:29" x14ac:dyDescent="0.25">
      <c r="A6362" s="15"/>
      <c r="B6362" s="16"/>
      <c r="C6362" s="16"/>
      <c r="D6362" s="16"/>
      <c r="E6362" s="16"/>
      <c r="F6362" s="16"/>
      <c r="G6362" s="16"/>
      <c r="H6362" s="16"/>
      <c r="I6362" s="16"/>
      <c r="J6362" s="16"/>
      <c r="K6362" s="17"/>
      <c r="L6362" s="18"/>
      <c r="M6362" s="17"/>
      <c r="N6362" s="18"/>
      <c r="O6362" s="9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6"/>
      <c r="AA6362" s="16"/>
      <c r="AB6362" s="16"/>
      <c r="AC6362" s="19"/>
    </row>
    <row r="6363" spans="1:29" x14ac:dyDescent="0.25">
      <c r="A6363" s="15"/>
      <c r="B6363" s="16"/>
      <c r="C6363" s="16"/>
      <c r="D6363" s="16"/>
      <c r="E6363" s="16"/>
      <c r="F6363" s="16"/>
      <c r="G6363" s="16"/>
      <c r="H6363" s="16"/>
      <c r="I6363" s="16"/>
      <c r="J6363" s="16"/>
      <c r="K6363" s="17"/>
      <c r="L6363" s="18"/>
      <c r="M6363" s="17"/>
      <c r="N6363" s="18"/>
      <c r="O6363" s="9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6"/>
      <c r="AB6363" s="16"/>
      <c r="AC6363" s="19"/>
    </row>
    <row r="6364" spans="1:29" x14ac:dyDescent="0.25">
      <c r="A6364" s="15"/>
      <c r="B6364" s="16"/>
      <c r="C6364" s="16"/>
      <c r="D6364" s="16"/>
      <c r="E6364" s="16"/>
      <c r="F6364" s="16"/>
      <c r="G6364" s="16"/>
      <c r="H6364" s="16"/>
      <c r="I6364" s="16"/>
      <c r="J6364" s="16"/>
      <c r="K6364" s="17"/>
      <c r="L6364" s="18"/>
      <c r="M6364" s="17"/>
      <c r="N6364" s="18"/>
      <c r="O6364" s="9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9"/>
    </row>
    <row r="6365" spans="1:29" x14ac:dyDescent="0.25">
      <c r="A6365" s="15"/>
      <c r="B6365" s="16"/>
      <c r="C6365" s="16"/>
      <c r="D6365" s="16"/>
      <c r="E6365" s="16"/>
      <c r="F6365" s="16"/>
      <c r="G6365" s="16"/>
      <c r="H6365" s="16"/>
      <c r="I6365" s="16"/>
      <c r="J6365" s="16"/>
      <c r="K6365" s="17"/>
      <c r="L6365" s="18"/>
      <c r="M6365" s="17"/>
      <c r="N6365" s="18"/>
      <c r="O6365" s="9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9"/>
    </row>
    <row r="6366" spans="1:29" x14ac:dyDescent="0.25">
      <c r="A6366" s="15"/>
      <c r="B6366" s="16"/>
      <c r="C6366" s="16"/>
      <c r="D6366" s="16"/>
      <c r="E6366" s="16"/>
      <c r="F6366" s="16"/>
      <c r="G6366" s="16"/>
      <c r="H6366" s="16"/>
      <c r="I6366" s="16"/>
      <c r="J6366" s="16"/>
      <c r="K6366" s="17"/>
      <c r="L6366" s="18"/>
      <c r="M6366" s="17"/>
      <c r="N6366" s="18"/>
      <c r="O6366" s="9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9"/>
    </row>
    <row r="6367" spans="1:29" x14ac:dyDescent="0.25">
      <c r="A6367" s="15"/>
      <c r="B6367" s="16"/>
      <c r="C6367" s="16"/>
      <c r="D6367" s="16"/>
      <c r="E6367" s="16"/>
      <c r="F6367" s="16"/>
      <c r="G6367" s="16"/>
      <c r="H6367" s="16"/>
      <c r="I6367" s="16"/>
      <c r="J6367" s="16"/>
      <c r="K6367" s="17"/>
      <c r="L6367" s="18"/>
      <c r="M6367" s="17"/>
      <c r="N6367" s="18"/>
      <c r="O6367" s="9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6"/>
      <c r="AA6367" s="16"/>
      <c r="AB6367" s="16"/>
      <c r="AC6367" s="19"/>
    </row>
    <row r="6368" spans="1:29" x14ac:dyDescent="0.25">
      <c r="A6368" s="15"/>
      <c r="B6368" s="16"/>
      <c r="C6368" s="16"/>
      <c r="D6368" s="16"/>
      <c r="E6368" s="16"/>
      <c r="F6368" s="16"/>
      <c r="G6368" s="16"/>
      <c r="H6368" s="16"/>
      <c r="I6368" s="16"/>
      <c r="J6368" s="16"/>
      <c r="K6368" s="17"/>
      <c r="L6368" s="18"/>
      <c r="M6368" s="17"/>
      <c r="N6368" s="18"/>
      <c r="O6368" s="9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6"/>
      <c r="AA6368" s="16"/>
      <c r="AB6368" s="16"/>
      <c r="AC6368" s="19"/>
    </row>
    <row r="6369" spans="1:29" x14ac:dyDescent="0.25">
      <c r="A6369" s="15"/>
      <c r="B6369" s="16"/>
      <c r="C6369" s="16"/>
      <c r="D6369" s="16"/>
      <c r="E6369" s="16"/>
      <c r="F6369" s="16"/>
      <c r="G6369" s="16"/>
      <c r="H6369" s="16"/>
      <c r="I6369" s="16"/>
      <c r="J6369" s="16"/>
      <c r="K6369" s="17"/>
      <c r="L6369" s="18"/>
      <c r="M6369" s="17"/>
      <c r="N6369" s="18"/>
      <c r="O6369" s="9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9"/>
    </row>
    <row r="6370" spans="1:29" x14ac:dyDescent="0.25">
      <c r="A6370" s="15"/>
      <c r="B6370" s="16"/>
      <c r="C6370" s="16"/>
      <c r="D6370" s="16"/>
      <c r="E6370" s="16"/>
      <c r="F6370" s="16"/>
      <c r="G6370" s="16"/>
      <c r="H6370" s="16"/>
      <c r="I6370" s="16"/>
      <c r="J6370" s="16"/>
      <c r="K6370" s="17"/>
      <c r="L6370" s="18"/>
      <c r="M6370" s="17"/>
      <c r="N6370" s="18"/>
      <c r="O6370" s="9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9"/>
    </row>
    <row r="6371" spans="1:29" x14ac:dyDescent="0.25">
      <c r="A6371" s="15"/>
      <c r="B6371" s="16"/>
      <c r="C6371" s="16"/>
      <c r="D6371" s="16"/>
      <c r="E6371" s="16"/>
      <c r="F6371" s="16"/>
      <c r="G6371" s="16"/>
      <c r="H6371" s="16"/>
      <c r="I6371" s="16"/>
      <c r="J6371" s="16"/>
      <c r="K6371" s="17"/>
      <c r="L6371" s="18"/>
      <c r="M6371" s="17"/>
      <c r="N6371" s="18"/>
      <c r="O6371" s="9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9"/>
    </row>
    <row r="6372" spans="1:29" x14ac:dyDescent="0.25">
      <c r="A6372" s="15"/>
      <c r="B6372" s="16"/>
      <c r="C6372" s="16"/>
      <c r="D6372" s="16"/>
      <c r="E6372" s="16"/>
      <c r="F6372" s="16"/>
      <c r="G6372" s="16"/>
      <c r="H6372" s="16"/>
      <c r="I6372" s="16"/>
      <c r="J6372" s="16"/>
      <c r="K6372" s="17"/>
      <c r="L6372" s="18"/>
      <c r="M6372" s="17"/>
      <c r="N6372" s="18"/>
      <c r="O6372" s="9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9"/>
    </row>
    <row r="6373" spans="1:29" x14ac:dyDescent="0.25">
      <c r="A6373" s="15"/>
      <c r="B6373" s="16"/>
      <c r="C6373" s="16"/>
      <c r="D6373" s="16"/>
      <c r="E6373" s="16"/>
      <c r="F6373" s="16"/>
      <c r="G6373" s="16"/>
      <c r="H6373" s="16"/>
      <c r="I6373" s="16"/>
      <c r="J6373" s="16"/>
      <c r="K6373" s="17"/>
      <c r="L6373" s="18"/>
      <c r="M6373" s="17"/>
      <c r="N6373" s="18"/>
      <c r="O6373" s="9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6"/>
      <c r="AB6373" s="16"/>
      <c r="AC6373" s="19"/>
    </row>
    <row r="6374" spans="1:29" x14ac:dyDescent="0.25">
      <c r="A6374" s="15"/>
      <c r="B6374" s="16"/>
      <c r="C6374" s="16"/>
      <c r="D6374" s="16"/>
      <c r="E6374" s="16"/>
      <c r="F6374" s="16"/>
      <c r="G6374" s="16"/>
      <c r="H6374" s="16"/>
      <c r="I6374" s="16"/>
      <c r="J6374" s="16"/>
      <c r="K6374" s="17"/>
      <c r="L6374" s="18"/>
      <c r="M6374" s="17"/>
      <c r="N6374" s="18"/>
      <c r="O6374" s="9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9"/>
    </row>
    <row r="6375" spans="1:29" x14ac:dyDescent="0.25">
      <c r="A6375" s="15"/>
      <c r="B6375" s="16"/>
      <c r="C6375" s="16"/>
      <c r="D6375" s="16"/>
      <c r="E6375" s="16"/>
      <c r="F6375" s="16"/>
      <c r="G6375" s="16"/>
      <c r="H6375" s="16"/>
      <c r="I6375" s="16"/>
      <c r="J6375" s="16"/>
      <c r="K6375" s="17"/>
      <c r="L6375" s="18"/>
      <c r="M6375" s="17"/>
      <c r="N6375" s="18"/>
      <c r="O6375" s="9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/>
      <c r="Z6375" s="16"/>
      <c r="AA6375" s="16"/>
      <c r="AB6375" s="16"/>
      <c r="AC6375" s="19"/>
    </row>
    <row r="6376" spans="1:29" x14ac:dyDescent="0.25">
      <c r="A6376" s="15"/>
      <c r="B6376" s="16"/>
      <c r="C6376" s="16"/>
      <c r="D6376" s="16"/>
      <c r="E6376" s="16"/>
      <c r="F6376" s="16"/>
      <c r="G6376" s="16"/>
      <c r="H6376" s="16"/>
      <c r="I6376" s="16"/>
      <c r="J6376" s="16"/>
      <c r="K6376" s="17"/>
      <c r="L6376" s="18"/>
      <c r="M6376" s="17"/>
      <c r="N6376" s="18"/>
      <c r="O6376" s="9"/>
      <c r="P6376" s="16"/>
      <c r="Q6376" s="16"/>
      <c r="R6376" s="16"/>
      <c r="S6376" s="16"/>
      <c r="T6376" s="16"/>
      <c r="U6376" s="16"/>
      <c r="V6376" s="16"/>
      <c r="W6376" s="16"/>
      <c r="X6376" s="16"/>
      <c r="Y6376" s="16"/>
      <c r="Z6376" s="16"/>
      <c r="AA6376" s="16"/>
      <c r="AB6376" s="16"/>
      <c r="AC6376" s="19"/>
    </row>
    <row r="6377" spans="1:29" x14ac:dyDescent="0.25">
      <c r="A6377" s="15"/>
      <c r="B6377" s="16"/>
      <c r="C6377" s="16"/>
      <c r="D6377" s="16"/>
      <c r="E6377" s="16"/>
      <c r="F6377" s="16"/>
      <c r="G6377" s="16"/>
      <c r="H6377" s="16"/>
      <c r="I6377" s="16"/>
      <c r="J6377" s="16"/>
      <c r="K6377" s="17"/>
      <c r="L6377" s="18"/>
      <c r="M6377" s="17"/>
      <c r="N6377" s="18"/>
      <c r="O6377" s="9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9"/>
    </row>
    <row r="6378" spans="1:29" x14ac:dyDescent="0.25">
      <c r="A6378" s="15"/>
      <c r="B6378" s="16"/>
      <c r="C6378" s="16"/>
      <c r="D6378" s="16"/>
      <c r="E6378" s="16"/>
      <c r="F6378" s="16"/>
      <c r="G6378" s="16"/>
      <c r="H6378" s="16"/>
      <c r="I6378" s="16"/>
      <c r="J6378" s="16"/>
      <c r="K6378" s="17"/>
      <c r="L6378" s="18"/>
      <c r="M6378" s="17"/>
      <c r="N6378" s="18"/>
      <c r="O6378" s="9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9"/>
    </row>
    <row r="6379" spans="1:29" x14ac:dyDescent="0.25">
      <c r="A6379" s="15"/>
      <c r="B6379" s="16"/>
      <c r="C6379" s="16"/>
      <c r="D6379" s="16"/>
      <c r="E6379" s="16"/>
      <c r="F6379" s="16"/>
      <c r="G6379" s="16"/>
      <c r="H6379" s="16"/>
      <c r="I6379" s="16"/>
      <c r="J6379" s="16"/>
      <c r="K6379" s="17"/>
      <c r="L6379" s="18"/>
      <c r="M6379" s="17"/>
      <c r="N6379" s="18"/>
      <c r="O6379" s="9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9"/>
    </row>
    <row r="6380" spans="1:29" x14ac:dyDescent="0.25">
      <c r="A6380" s="15"/>
      <c r="B6380" s="16"/>
      <c r="C6380" s="16"/>
      <c r="D6380" s="16"/>
      <c r="E6380" s="16"/>
      <c r="F6380" s="16"/>
      <c r="G6380" s="16"/>
      <c r="H6380" s="16"/>
      <c r="I6380" s="16"/>
      <c r="J6380" s="16"/>
      <c r="K6380" s="17"/>
      <c r="L6380" s="18"/>
      <c r="M6380" s="17"/>
      <c r="N6380" s="18"/>
      <c r="O6380" s="9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9"/>
    </row>
    <row r="6381" spans="1:29" x14ac:dyDescent="0.25">
      <c r="A6381" s="15"/>
      <c r="B6381" s="16"/>
      <c r="C6381" s="16"/>
      <c r="D6381" s="16"/>
      <c r="E6381" s="16"/>
      <c r="F6381" s="16"/>
      <c r="G6381" s="16"/>
      <c r="H6381" s="16"/>
      <c r="I6381" s="16"/>
      <c r="J6381" s="16"/>
      <c r="K6381" s="17"/>
      <c r="L6381" s="18"/>
      <c r="M6381" s="17"/>
      <c r="N6381" s="18"/>
      <c r="O6381" s="9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9"/>
    </row>
    <row r="6382" spans="1:29" x14ac:dyDescent="0.25">
      <c r="A6382" s="15"/>
      <c r="B6382" s="16"/>
      <c r="C6382" s="16"/>
      <c r="D6382" s="16"/>
      <c r="E6382" s="16"/>
      <c r="F6382" s="16"/>
      <c r="G6382" s="16"/>
      <c r="H6382" s="16"/>
      <c r="I6382" s="16"/>
      <c r="J6382" s="16"/>
      <c r="K6382" s="17"/>
      <c r="L6382" s="18"/>
      <c r="M6382" s="17"/>
      <c r="N6382" s="18"/>
      <c r="O6382" s="9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6"/>
      <c r="AA6382" s="16"/>
      <c r="AB6382" s="16"/>
      <c r="AC6382" s="19"/>
    </row>
    <row r="6383" spans="1:29" x14ac:dyDescent="0.25">
      <c r="A6383" s="15"/>
      <c r="B6383" s="16"/>
      <c r="C6383" s="16"/>
      <c r="D6383" s="16"/>
      <c r="E6383" s="16"/>
      <c r="F6383" s="16"/>
      <c r="G6383" s="16"/>
      <c r="H6383" s="16"/>
      <c r="I6383" s="16"/>
      <c r="J6383" s="16"/>
      <c r="K6383" s="17"/>
      <c r="L6383" s="18"/>
      <c r="M6383" s="17"/>
      <c r="N6383" s="18"/>
      <c r="O6383" s="9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6"/>
      <c r="AA6383" s="16"/>
      <c r="AB6383" s="16"/>
      <c r="AC6383" s="19"/>
    </row>
    <row r="6384" spans="1:29" x14ac:dyDescent="0.25">
      <c r="A6384" s="15"/>
      <c r="B6384" s="16"/>
      <c r="C6384" s="16"/>
      <c r="D6384" s="16"/>
      <c r="E6384" s="16"/>
      <c r="F6384" s="16"/>
      <c r="G6384" s="16"/>
      <c r="H6384" s="16"/>
      <c r="I6384" s="16"/>
      <c r="J6384" s="16"/>
      <c r="K6384" s="17"/>
      <c r="L6384" s="18"/>
      <c r="M6384" s="17"/>
      <c r="N6384" s="18"/>
      <c r="O6384" s="9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6"/>
      <c r="AB6384" s="16"/>
      <c r="AC6384" s="19"/>
    </row>
    <row r="6385" spans="1:29" x14ac:dyDescent="0.25">
      <c r="A6385" s="15"/>
      <c r="B6385" s="16"/>
      <c r="C6385" s="16"/>
      <c r="D6385" s="16"/>
      <c r="E6385" s="16"/>
      <c r="F6385" s="16"/>
      <c r="G6385" s="16"/>
      <c r="H6385" s="16"/>
      <c r="I6385" s="16"/>
      <c r="J6385" s="16"/>
      <c r="K6385" s="17"/>
      <c r="L6385" s="18"/>
      <c r="M6385" s="17"/>
      <c r="N6385" s="18"/>
      <c r="O6385" s="9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6"/>
      <c r="AA6385" s="16"/>
      <c r="AB6385" s="16"/>
      <c r="AC6385" s="19"/>
    </row>
    <row r="6386" spans="1:29" x14ac:dyDescent="0.25">
      <c r="A6386" s="15"/>
      <c r="B6386" s="16"/>
      <c r="C6386" s="16"/>
      <c r="D6386" s="16"/>
      <c r="E6386" s="16"/>
      <c r="F6386" s="16"/>
      <c r="G6386" s="16"/>
      <c r="H6386" s="16"/>
      <c r="I6386" s="16"/>
      <c r="J6386" s="16"/>
      <c r="K6386" s="17"/>
      <c r="L6386" s="18"/>
      <c r="M6386" s="17"/>
      <c r="N6386" s="18"/>
      <c r="O6386" s="9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6"/>
      <c r="AB6386" s="16"/>
      <c r="AC6386" s="19"/>
    </row>
    <row r="6387" spans="1:29" x14ac:dyDescent="0.25">
      <c r="A6387" s="15"/>
      <c r="B6387" s="16"/>
      <c r="C6387" s="16"/>
      <c r="D6387" s="16"/>
      <c r="E6387" s="16"/>
      <c r="F6387" s="16"/>
      <c r="G6387" s="16"/>
      <c r="H6387" s="16"/>
      <c r="I6387" s="16"/>
      <c r="J6387" s="16"/>
      <c r="K6387" s="17"/>
      <c r="L6387" s="18"/>
      <c r="M6387" s="17"/>
      <c r="N6387" s="18"/>
      <c r="O6387" s="9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6"/>
      <c r="AA6387" s="16"/>
      <c r="AB6387" s="16"/>
      <c r="AC6387" s="19"/>
    </row>
    <row r="6388" spans="1:29" x14ac:dyDescent="0.25">
      <c r="A6388" s="15"/>
      <c r="B6388" s="16"/>
      <c r="C6388" s="16"/>
      <c r="D6388" s="16"/>
      <c r="E6388" s="16"/>
      <c r="F6388" s="16"/>
      <c r="G6388" s="16"/>
      <c r="H6388" s="16"/>
      <c r="I6388" s="16"/>
      <c r="J6388" s="16"/>
      <c r="K6388" s="17"/>
      <c r="L6388" s="18"/>
      <c r="M6388" s="17"/>
      <c r="N6388" s="18"/>
      <c r="O6388" s="9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6"/>
      <c r="AA6388" s="16"/>
      <c r="AB6388" s="16"/>
      <c r="AC6388" s="19"/>
    </row>
    <row r="6389" spans="1:29" x14ac:dyDescent="0.25">
      <c r="A6389" s="15"/>
      <c r="B6389" s="16"/>
      <c r="C6389" s="16"/>
      <c r="D6389" s="16"/>
      <c r="E6389" s="16"/>
      <c r="F6389" s="16"/>
      <c r="G6389" s="16"/>
      <c r="H6389" s="16"/>
      <c r="I6389" s="16"/>
      <c r="J6389" s="16"/>
      <c r="K6389" s="17"/>
      <c r="L6389" s="18"/>
      <c r="M6389" s="17"/>
      <c r="N6389" s="18"/>
      <c r="O6389" s="9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6"/>
      <c r="AA6389" s="16"/>
      <c r="AB6389" s="16"/>
      <c r="AC6389" s="19"/>
    </row>
    <row r="6390" spans="1:29" x14ac:dyDescent="0.25">
      <c r="A6390" s="15"/>
      <c r="B6390" s="16"/>
      <c r="C6390" s="16"/>
      <c r="D6390" s="16"/>
      <c r="E6390" s="16"/>
      <c r="F6390" s="16"/>
      <c r="G6390" s="16"/>
      <c r="H6390" s="16"/>
      <c r="I6390" s="16"/>
      <c r="J6390" s="16"/>
      <c r="K6390" s="17"/>
      <c r="L6390" s="18"/>
      <c r="M6390" s="17"/>
      <c r="N6390" s="18"/>
      <c r="O6390" s="9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9"/>
    </row>
    <row r="6391" spans="1:29" x14ac:dyDescent="0.25">
      <c r="A6391" s="15"/>
      <c r="B6391" s="16"/>
      <c r="C6391" s="16"/>
      <c r="D6391" s="16"/>
      <c r="E6391" s="16"/>
      <c r="F6391" s="16"/>
      <c r="G6391" s="16"/>
      <c r="H6391" s="16"/>
      <c r="I6391" s="16"/>
      <c r="J6391" s="16"/>
      <c r="K6391" s="17"/>
      <c r="L6391" s="18"/>
      <c r="M6391" s="17"/>
      <c r="N6391" s="18"/>
      <c r="O6391" s="9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9"/>
    </row>
    <row r="6392" spans="1:29" x14ac:dyDescent="0.25">
      <c r="A6392" s="15"/>
      <c r="B6392" s="16"/>
      <c r="C6392" s="16"/>
      <c r="D6392" s="16"/>
      <c r="E6392" s="16"/>
      <c r="F6392" s="16"/>
      <c r="G6392" s="16"/>
      <c r="H6392" s="16"/>
      <c r="I6392" s="16"/>
      <c r="J6392" s="16"/>
      <c r="K6392" s="17"/>
      <c r="L6392" s="18"/>
      <c r="M6392" s="17"/>
      <c r="N6392" s="18"/>
      <c r="O6392" s="9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9"/>
    </row>
    <row r="6393" spans="1:29" x14ac:dyDescent="0.25">
      <c r="A6393" s="15"/>
      <c r="B6393" s="16"/>
      <c r="C6393" s="16"/>
      <c r="D6393" s="16"/>
      <c r="E6393" s="16"/>
      <c r="F6393" s="16"/>
      <c r="G6393" s="16"/>
      <c r="H6393" s="16"/>
      <c r="I6393" s="16"/>
      <c r="J6393" s="16"/>
      <c r="K6393" s="17"/>
      <c r="L6393" s="18"/>
      <c r="M6393" s="17"/>
      <c r="N6393" s="18"/>
      <c r="O6393" s="9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9"/>
    </row>
    <row r="6394" spans="1:29" x14ac:dyDescent="0.25">
      <c r="A6394" s="15"/>
      <c r="B6394" s="16"/>
      <c r="C6394" s="16"/>
      <c r="D6394" s="16"/>
      <c r="E6394" s="16"/>
      <c r="F6394" s="16"/>
      <c r="G6394" s="16"/>
      <c r="H6394" s="16"/>
      <c r="I6394" s="16"/>
      <c r="J6394" s="16"/>
      <c r="K6394" s="17"/>
      <c r="L6394" s="18"/>
      <c r="M6394" s="17"/>
      <c r="N6394" s="18"/>
      <c r="O6394" s="9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9"/>
    </row>
    <row r="6395" spans="1:29" x14ac:dyDescent="0.25">
      <c r="A6395" s="15"/>
      <c r="B6395" s="16"/>
      <c r="C6395" s="16"/>
      <c r="D6395" s="16"/>
      <c r="E6395" s="16"/>
      <c r="F6395" s="16"/>
      <c r="G6395" s="16"/>
      <c r="H6395" s="16"/>
      <c r="I6395" s="16"/>
      <c r="J6395" s="16"/>
      <c r="K6395" s="17"/>
      <c r="L6395" s="18"/>
      <c r="M6395" s="17"/>
      <c r="N6395" s="18"/>
      <c r="O6395" s="9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9"/>
    </row>
    <row r="6396" spans="1:29" x14ac:dyDescent="0.25">
      <c r="A6396" s="15"/>
      <c r="B6396" s="16"/>
      <c r="C6396" s="16"/>
      <c r="D6396" s="16"/>
      <c r="E6396" s="16"/>
      <c r="F6396" s="16"/>
      <c r="G6396" s="16"/>
      <c r="H6396" s="16"/>
      <c r="I6396" s="16"/>
      <c r="J6396" s="16"/>
      <c r="K6396" s="17"/>
      <c r="L6396" s="18"/>
      <c r="M6396" s="17"/>
      <c r="N6396" s="18"/>
      <c r="O6396" s="9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9"/>
    </row>
    <row r="6397" spans="1:29" x14ac:dyDescent="0.25">
      <c r="A6397" s="15"/>
      <c r="B6397" s="16"/>
      <c r="C6397" s="16"/>
      <c r="D6397" s="16"/>
      <c r="E6397" s="16"/>
      <c r="F6397" s="16"/>
      <c r="G6397" s="16"/>
      <c r="H6397" s="16"/>
      <c r="I6397" s="16"/>
      <c r="J6397" s="16"/>
      <c r="K6397" s="17"/>
      <c r="L6397" s="18"/>
      <c r="M6397" s="17"/>
      <c r="N6397" s="18"/>
      <c r="O6397" s="9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9"/>
    </row>
    <row r="6398" spans="1:29" x14ac:dyDescent="0.25">
      <c r="A6398" s="15"/>
      <c r="B6398" s="16"/>
      <c r="C6398" s="16"/>
      <c r="D6398" s="16"/>
      <c r="E6398" s="16"/>
      <c r="F6398" s="16"/>
      <c r="G6398" s="16"/>
      <c r="H6398" s="16"/>
      <c r="I6398" s="16"/>
      <c r="J6398" s="16"/>
      <c r="K6398" s="17"/>
      <c r="L6398" s="18"/>
      <c r="M6398" s="17"/>
      <c r="N6398" s="18"/>
      <c r="O6398" s="9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9"/>
    </row>
    <row r="6399" spans="1:29" x14ac:dyDescent="0.25">
      <c r="A6399" s="15"/>
      <c r="B6399" s="16"/>
      <c r="C6399" s="16"/>
      <c r="D6399" s="16"/>
      <c r="E6399" s="16"/>
      <c r="F6399" s="16"/>
      <c r="G6399" s="16"/>
      <c r="H6399" s="16"/>
      <c r="I6399" s="16"/>
      <c r="J6399" s="16"/>
      <c r="K6399" s="17"/>
      <c r="L6399" s="18"/>
      <c r="M6399" s="17"/>
      <c r="N6399" s="18"/>
      <c r="O6399" s="9"/>
      <c r="P6399" s="16"/>
      <c r="Q6399" s="16"/>
      <c r="R6399" s="16"/>
      <c r="S6399" s="16"/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9"/>
    </row>
    <row r="6400" spans="1:29" x14ac:dyDescent="0.25">
      <c r="A6400" s="15"/>
      <c r="B6400" s="16"/>
      <c r="C6400" s="16"/>
      <c r="D6400" s="16"/>
      <c r="E6400" s="16"/>
      <c r="F6400" s="16"/>
      <c r="G6400" s="16"/>
      <c r="H6400" s="16"/>
      <c r="I6400" s="16"/>
      <c r="J6400" s="16"/>
      <c r="K6400" s="17"/>
      <c r="L6400" s="18"/>
      <c r="M6400" s="17"/>
      <c r="N6400" s="18"/>
      <c r="O6400" s="9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9"/>
    </row>
    <row r="6401" spans="1:29" x14ac:dyDescent="0.25">
      <c r="A6401" s="15"/>
      <c r="B6401" s="16"/>
      <c r="C6401" s="16"/>
      <c r="D6401" s="16"/>
      <c r="E6401" s="16"/>
      <c r="F6401" s="16"/>
      <c r="G6401" s="16"/>
      <c r="H6401" s="16"/>
      <c r="I6401" s="16"/>
      <c r="J6401" s="16"/>
      <c r="K6401" s="17"/>
      <c r="L6401" s="18"/>
      <c r="M6401" s="17"/>
      <c r="N6401" s="18"/>
      <c r="O6401" s="9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6"/>
      <c r="AB6401" s="16"/>
      <c r="AC6401" s="19"/>
    </row>
    <row r="6402" spans="1:29" x14ac:dyDescent="0.25">
      <c r="A6402" s="15"/>
      <c r="B6402" s="16"/>
      <c r="C6402" s="16"/>
      <c r="D6402" s="16"/>
      <c r="E6402" s="16"/>
      <c r="F6402" s="16"/>
      <c r="G6402" s="16"/>
      <c r="H6402" s="16"/>
      <c r="I6402" s="16"/>
      <c r="J6402" s="16"/>
      <c r="K6402" s="17"/>
      <c r="L6402" s="18"/>
      <c r="M6402" s="17"/>
      <c r="N6402" s="18"/>
      <c r="O6402" s="9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6"/>
      <c r="AA6402" s="16"/>
      <c r="AB6402" s="16"/>
      <c r="AC6402" s="19"/>
    </row>
    <row r="6403" spans="1:29" x14ac:dyDescent="0.25">
      <c r="A6403" s="15"/>
      <c r="B6403" s="16"/>
      <c r="C6403" s="16"/>
      <c r="D6403" s="16"/>
      <c r="E6403" s="16"/>
      <c r="F6403" s="16"/>
      <c r="G6403" s="16"/>
      <c r="H6403" s="16"/>
      <c r="I6403" s="16"/>
      <c r="J6403" s="16"/>
      <c r="K6403" s="17"/>
      <c r="L6403" s="18"/>
      <c r="M6403" s="17"/>
      <c r="N6403" s="18"/>
      <c r="O6403" s="9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9"/>
    </row>
    <row r="6404" spans="1:29" x14ac:dyDescent="0.25">
      <c r="A6404" s="15"/>
      <c r="B6404" s="16"/>
      <c r="C6404" s="16"/>
      <c r="D6404" s="16"/>
      <c r="E6404" s="16"/>
      <c r="F6404" s="16"/>
      <c r="G6404" s="16"/>
      <c r="H6404" s="16"/>
      <c r="I6404" s="16"/>
      <c r="J6404" s="16"/>
      <c r="K6404" s="17"/>
      <c r="L6404" s="18"/>
      <c r="M6404" s="17"/>
      <c r="N6404" s="18"/>
      <c r="O6404" s="9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16"/>
      <c r="AA6404" s="16"/>
      <c r="AB6404" s="16"/>
      <c r="AC6404" s="19"/>
    </row>
    <row r="6405" spans="1:29" x14ac:dyDescent="0.25">
      <c r="A6405" s="15"/>
      <c r="B6405" s="16"/>
      <c r="C6405" s="16"/>
      <c r="D6405" s="16"/>
      <c r="E6405" s="16"/>
      <c r="F6405" s="16"/>
      <c r="G6405" s="16"/>
      <c r="H6405" s="16"/>
      <c r="I6405" s="16"/>
      <c r="J6405" s="16"/>
      <c r="K6405" s="17"/>
      <c r="L6405" s="18"/>
      <c r="M6405" s="17"/>
      <c r="N6405" s="18"/>
      <c r="O6405" s="9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16"/>
      <c r="AA6405" s="16"/>
      <c r="AB6405" s="16"/>
      <c r="AC6405" s="19"/>
    </row>
    <row r="6406" spans="1:29" x14ac:dyDescent="0.25">
      <c r="A6406" s="15"/>
      <c r="B6406" s="16"/>
      <c r="C6406" s="16"/>
      <c r="D6406" s="16"/>
      <c r="E6406" s="16"/>
      <c r="F6406" s="16"/>
      <c r="G6406" s="16"/>
      <c r="H6406" s="16"/>
      <c r="I6406" s="16"/>
      <c r="J6406" s="16"/>
      <c r="K6406" s="17"/>
      <c r="L6406" s="18"/>
      <c r="M6406" s="17"/>
      <c r="N6406" s="18"/>
      <c r="O6406" s="9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9"/>
    </row>
    <row r="6407" spans="1:29" x14ac:dyDescent="0.25">
      <c r="A6407" s="15"/>
      <c r="B6407" s="16"/>
      <c r="C6407" s="16"/>
      <c r="D6407" s="16"/>
      <c r="E6407" s="16"/>
      <c r="F6407" s="16"/>
      <c r="G6407" s="16"/>
      <c r="H6407" s="16"/>
      <c r="I6407" s="16"/>
      <c r="J6407" s="16"/>
      <c r="K6407" s="17"/>
      <c r="L6407" s="18"/>
      <c r="M6407" s="17"/>
      <c r="N6407" s="18"/>
      <c r="O6407" s="9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16"/>
      <c r="AA6407" s="16"/>
      <c r="AB6407" s="16"/>
      <c r="AC6407" s="19"/>
    </row>
    <row r="6408" spans="1:29" x14ac:dyDescent="0.25">
      <c r="A6408" s="15"/>
      <c r="B6408" s="16"/>
      <c r="C6408" s="16"/>
      <c r="D6408" s="16"/>
      <c r="E6408" s="16"/>
      <c r="F6408" s="16"/>
      <c r="G6408" s="16"/>
      <c r="H6408" s="16"/>
      <c r="I6408" s="16"/>
      <c r="J6408" s="16"/>
      <c r="K6408" s="17"/>
      <c r="L6408" s="18"/>
      <c r="M6408" s="17"/>
      <c r="N6408" s="18"/>
      <c r="O6408" s="9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9"/>
    </row>
    <row r="6409" spans="1:29" x14ac:dyDescent="0.25">
      <c r="A6409" s="15"/>
      <c r="B6409" s="16"/>
      <c r="C6409" s="16"/>
      <c r="D6409" s="16"/>
      <c r="E6409" s="16"/>
      <c r="F6409" s="16"/>
      <c r="G6409" s="16"/>
      <c r="H6409" s="16"/>
      <c r="I6409" s="16"/>
      <c r="J6409" s="16"/>
      <c r="K6409" s="17"/>
      <c r="L6409" s="18"/>
      <c r="M6409" s="17"/>
      <c r="N6409" s="18"/>
      <c r="O6409" s="9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9"/>
    </row>
    <row r="6410" spans="1:29" x14ac:dyDescent="0.25">
      <c r="A6410" s="15"/>
      <c r="B6410" s="16"/>
      <c r="C6410" s="16"/>
      <c r="D6410" s="16"/>
      <c r="E6410" s="16"/>
      <c r="F6410" s="16"/>
      <c r="G6410" s="16"/>
      <c r="H6410" s="16"/>
      <c r="I6410" s="16"/>
      <c r="J6410" s="16"/>
      <c r="K6410" s="17"/>
      <c r="L6410" s="18"/>
      <c r="M6410" s="17"/>
      <c r="N6410" s="18"/>
      <c r="O6410" s="9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9"/>
    </row>
    <row r="6411" spans="1:29" x14ac:dyDescent="0.25">
      <c r="A6411" s="15"/>
      <c r="B6411" s="16"/>
      <c r="C6411" s="16"/>
      <c r="D6411" s="16"/>
      <c r="E6411" s="16"/>
      <c r="F6411" s="16"/>
      <c r="G6411" s="16"/>
      <c r="H6411" s="16"/>
      <c r="I6411" s="16"/>
      <c r="J6411" s="16"/>
      <c r="K6411" s="17"/>
      <c r="L6411" s="18"/>
      <c r="M6411" s="17"/>
      <c r="N6411" s="18"/>
      <c r="O6411" s="9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16"/>
      <c r="AA6411" s="16"/>
      <c r="AB6411" s="16"/>
      <c r="AC6411" s="19"/>
    </row>
    <row r="6412" spans="1:29" x14ac:dyDescent="0.25">
      <c r="A6412" s="15"/>
      <c r="B6412" s="16"/>
      <c r="C6412" s="16"/>
      <c r="D6412" s="16"/>
      <c r="E6412" s="16"/>
      <c r="F6412" s="16"/>
      <c r="G6412" s="16"/>
      <c r="H6412" s="16"/>
      <c r="I6412" s="16"/>
      <c r="J6412" s="16"/>
      <c r="K6412" s="17"/>
      <c r="L6412" s="18"/>
      <c r="M6412" s="17"/>
      <c r="N6412" s="18"/>
      <c r="O6412" s="9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9"/>
    </row>
    <row r="6413" spans="1:29" x14ac:dyDescent="0.25">
      <c r="A6413" s="15"/>
      <c r="B6413" s="16"/>
      <c r="C6413" s="16"/>
      <c r="D6413" s="16"/>
      <c r="E6413" s="16"/>
      <c r="F6413" s="16"/>
      <c r="G6413" s="16"/>
      <c r="H6413" s="16"/>
      <c r="I6413" s="16"/>
      <c r="J6413" s="16"/>
      <c r="K6413" s="17"/>
      <c r="L6413" s="18"/>
      <c r="M6413" s="17"/>
      <c r="N6413" s="18"/>
      <c r="O6413" s="9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6"/>
      <c r="AB6413" s="16"/>
      <c r="AC6413" s="19"/>
    </row>
    <row r="6414" spans="1:29" x14ac:dyDescent="0.25">
      <c r="A6414" s="15"/>
      <c r="B6414" s="16"/>
      <c r="C6414" s="16"/>
      <c r="D6414" s="16"/>
      <c r="E6414" s="16"/>
      <c r="F6414" s="16"/>
      <c r="G6414" s="16"/>
      <c r="H6414" s="16"/>
      <c r="I6414" s="16"/>
      <c r="J6414" s="16"/>
      <c r="K6414" s="17"/>
      <c r="L6414" s="18"/>
      <c r="M6414" s="17"/>
      <c r="N6414" s="18"/>
      <c r="O6414" s="9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9"/>
    </row>
    <row r="6415" spans="1:29" x14ac:dyDescent="0.25">
      <c r="A6415" s="15"/>
      <c r="B6415" s="16"/>
      <c r="C6415" s="16"/>
      <c r="D6415" s="16"/>
      <c r="E6415" s="16"/>
      <c r="F6415" s="16"/>
      <c r="G6415" s="16"/>
      <c r="H6415" s="16"/>
      <c r="I6415" s="16"/>
      <c r="J6415" s="16"/>
      <c r="K6415" s="17"/>
      <c r="L6415" s="18"/>
      <c r="M6415" s="17"/>
      <c r="N6415" s="18"/>
      <c r="O6415" s="9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9"/>
    </row>
    <row r="6416" spans="1:29" x14ac:dyDescent="0.25">
      <c r="A6416" s="15"/>
      <c r="B6416" s="16"/>
      <c r="C6416" s="16"/>
      <c r="D6416" s="16"/>
      <c r="E6416" s="16"/>
      <c r="F6416" s="16"/>
      <c r="G6416" s="16"/>
      <c r="H6416" s="16"/>
      <c r="I6416" s="16"/>
      <c r="J6416" s="16"/>
      <c r="K6416" s="17"/>
      <c r="L6416" s="18"/>
      <c r="M6416" s="17"/>
      <c r="N6416" s="18"/>
      <c r="O6416" s="9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16"/>
      <c r="AA6416" s="16"/>
      <c r="AB6416" s="16"/>
      <c r="AC6416" s="19"/>
    </row>
    <row r="6417" spans="1:29" x14ac:dyDescent="0.25">
      <c r="A6417" s="15"/>
      <c r="B6417" s="16"/>
      <c r="C6417" s="16"/>
      <c r="D6417" s="16"/>
      <c r="E6417" s="16"/>
      <c r="F6417" s="16"/>
      <c r="G6417" s="16"/>
      <c r="H6417" s="16"/>
      <c r="I6417" s="16"/>
      <c r="J6417" s="16"/>
      <c r="K6417" s="17"/>
      <c r="L6417" s="18"/>
      <c r="M6417" s="17"/>
      <c r="N6417" s="18"/>
      <c r="O6417" s="9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9"/>
    </row>
    <row r="6418" spans="1:29" x14ac:dyDescent="0.25">
      <c r="A6418" s="15"/>
      <c r="B6418" s="16"/>
      <c r="C6418" s="16"/>
      <c r="D6418" s="16"/>
      <c r="E6418" s="16"/>
      <c r="F6418" s="16"/>
      <c r="G6418" s="16"/>
      <c r="H6418" s="16"/>
      <c r="I6418" s="16"/>
      <c r="J6418" s="16"/>
      <c r="K6418" s="17"/>
      <c r="L6418" s="18"/>
      <c r="M6418" s="17"/>
      <c r="N6418" s="18"/>
      <c r="O6418" s="9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9"/>
    </row>
    <row r="6419" spans="1:29" x14ac:dyDescent="0.25">
      <c r="A6419" s="15"/>
      <c r="B6419" s="16"/>
      <c r="C6419" s="16"/>
      <c r="D6419" s="16"/>
      <c r="E6419" s="16"/>
      <c r="F6419" s="16"/>
      <c r="G6419" s="16"/>
      <c r="H6419" s="16"/>
      <c r="I6419" s="16"/>
      <c r="J6419" s="16"/>
      <c r="K6419" s="17"/>
      <c r="L6419" s="18"/>
      <c r="M6419" s="17"/>
      <c r="N6419" s="18"/>
      <c r="O6419" s="9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6"/>
      <c r="AB6419" s="16"/>
      <c r="AC6419" s="19"/>
    </row>
    <row r="6420" spans="1:29" x14ac:dyDescent="0.25">
      <c r="A6420" s="15"/>
      <c r="B6420" s="16"/>
      <c r="C6420" s="16"/>
      <c r="D6420" s="16"/>
      <c r="E6420" s="16"/>
      <c r="F6420" s="16"/>
      <c r="G6420" s="16"/>
      <c r="H6420" s="16"/>
      <c r="I6420" s="16"/>
      <c r="J6420" s="16"/>
      <c r="K6420" s="17"/>
      <c r="L6420" s="18"/>
      <c r="M6420" s="17"/>
      <c r="N6420" s="18"/>
      <c r="O6420" s="9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6"/>
      <c r="AA6420" s="16"/>
      <c r="AB6420" s="16"/>
      <c r="AC6420" s="19"/>
    </row>
    <row r="6421" spans="1:29" x14ac:dyDescent="0.25">
      <c r="A6421" s="15"/>
      <c r="B6421" s="16"/>
      <c r="C6421" s="16"/>
      <c r="D6421" s="16"/>
      <c r="E6421" s="16"/>
      <c r="F6421" s="16"/>
      <c r="G6421" s="16"/>
      <c r="H6421" s="16"/>
      <c r="I6421" s="16"/>
      <c r="J6421" s="16"/>
      <c r="K6421" s="17"/>
      <c r="L6421" s="18"/>
      <c r="M6421" s="17"/>
      <c r="N6421" s="18"/>
      <c r="O6421" s="9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9"/>
    </row>
    <row r="6422" spans="1:29" x14ac:dyDescent="0.25">
      <c r="A6422" s="15"/>
      <c r="B6422" s="16"/>
      <c r="C6422" s="16"/>
      <c r="D6422" s="16"/>
      <c r="E6422" s="16"/>
      <c r="F6422" s="16"/>
      <c r="G6422" s="16"/>
      <c r="H6422" s="16"/>
      <c r="I6422" s="16"/>
      <c r="J6422" s="16"/>
      <c r="K6422" s="17"/>
      <c r="L6422" s="18"/>
      <c r="M6422" s="17"/>
      <c r="N6422" s="18"/>
      <c r="O6422" s="9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9"/>
    </row>
    <row r="6423" spans="1:29" x14ac:dyDescent="0.25">
      <c r="A6423" s="15"/>
      <c r="B6423" s="16"/>
      <c r="C6423" s="16"/>
      <c r="D6423" s="16"/>
      <c r="E6423" s="16"/>
      <c r="F6423" s="16"/>
      <c r="G6423" s="16"/>
      <c r="H6423" s="16"/>
      <c r="I6423" s="16"/>
      <c r="J6423" s="16"/>
      <c r="K6423" s="17"/>
      <c r="L6423" s="18"/>
      <c r="M6423" s="17"/>
      <c r="N6423" s="18"/>
      <c r="O6423" s="9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9"/>
    </row>
    <row r="6424" spans="1:29" x14ac:dyDescent="0.25">
      <c r="A6424" s="15"/>
      <c r="B6424" s="16"/>
      <c r="C6424" s="16"/>
      <c r="D6424" s="16"/>
      <c r="E6424" s="16"/>
      <c r="F6424" s="16"/>
      <c r="G6424" s="16"/>
      <c r="H6424" s="16"/>
      <c r="I6424" s="16"/>
      <c r="J6424" s="16"/>
      <c r="K6424" s="17"/>
      <c r="L6424" s="18"/>
      <c r="M6424" s="17"/>
      <c r="N6424" s="18"/>
      <c r="O6424" s="9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6"/>
      <c r="AA6424" s="16"/>
      <c r="AB6424" s="16"/>
      <c r="AC6424" s="19"/>
    </row>
    <row r="6425" spans="1:29" x14ac:dyDescent="0.25">
      <c r="A6425" s="15"/>
      <c r="B6425" s="16"/>
      <c r="C6425" s="16"/>
      <c r="D6425" s="16"/>
      <c r="E6425" s="16"/>
      <c r="F6425" s="16"/>
      <c r="G6425" s="16"/>
      <c r="H6425" s="16"/>
      <c r="I6425" s="16"/>
      <c r="J6425" s="16"/>
      <c r="K6425" s="17"/>
      <c r="L6425" s="18"/>
      <c r="M6425" s="17"/>
      <c r="N6425" s="18"/>
      <c r="O6425" s="9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9"/>
    </row>
    <row r="6426" spans="1:29" x14ac:dyDescent="0.25">
      <c r="A6426" s="15"/>
      <c r="B6426" s="16"/>
      <c r="C6426" s="16"/>
      <c r="D6426" s="16"/>
      <c r="E6426" s="16"/>
      <c r="F6426" s="16"/>
      <c r="G6426" s="16"/>
      <c r="H6426" s="16"/>
      <c r="I6426" s="16"/>
      <c r="J6426" s="16"/>
      <c r="K6426" s="17"/>
      <c r="L6426" s="18"/>
      <c r="M6426" s="17"/>
      <c r="N6426" s="18"/>
      <c r="O6426" s="9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9"/>
    </row>
    <row r="6427" spans="1:29" x14ac:dyDescent="0.25">
      <c r="A6427" s="15"/>
      <c r="B6427" s="16"/>
      <c r="C6427" s="16"/>
      <c r="D6427" s="16"/>
      <c r="E6427" s="16"/>
      <c r="F6427" s="16"/>
      <c r="G6427" s="16"/>
      <c r="H6427" s="16"/>
      <c r="I6427" s="16"/>
      <c r="J6427" s="16"/>
      <c r="K6427" s="17"/>
      <c r="L6427" s="18"/>
      <c r="M6427" s="17"/>
      <c r="N6427" s="18"/>
      <c r="O6427" s="9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16"/>
      <c r="AA6427" s="16"/>
      <c r="AB6427" s="16"/>
      <c r="AC6427" s="19"/>
    </row>
    <row r="6428" spans="1:29" x14ac:dyDescent="0.25">
      <c r="A6428" s="15"/>
      <c r="B6428" s="16"/>
      <c r="C6428" s="16"/>
      <c r="D6428" s="16"/>
      <c r="E6428" s="16"/>
      <c r="F6428" s="16"/>
      <c r="G6428" s="16"/>
      <c r="H6428" s="16"/>
      <c r="I6428" s="16"/>
      <c r="J6428" s="16"/>
      <c r="K6428" s="17"/>
      <c r="L6428" s="18"/>
      <c r="M6428" s="17"/>
      <c r="N6428" s="18"/>
      <c r="O6428" s="9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9"/>
    </row>
    <row r="6429" spans="1:29" x14ac:dyDescent="0.25">
      <c r="A6429" s="15"/>
      <c r="B6429" s="16"/>
      <c r="C6429" s="16"/>
      <c r="D6429" s="16"/>
      <c r="E6429" s="16"/>
      <c r="F6429" s="16"/>
      <c r="G6429" s="16"/>
      <c r="H6429" s="16"/>
      <c r="I6429" s="16"/>
      <c r="J6429" s="16"/>
      <c r="K6429" s="17"/>
      <c r="L6429" s="18"/>
      <c r="M6429" s="17"/>
      <c r="N6429" s="18"/>
      <c r="O6429" s="9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6"/>
      <c r="AB6429" s="16"/>
      <c r="AC6429" s="19"/>
    </row>
    <row r="6430" spans="1:29" x14ac:dyDescent="0.25">
      <c r="A6430" s="15"/>
      <c r="B6430" s="16"/>
      <c r="C6430" s="16"/>
      <c r="D6430" s="16"/>
      <c r="E6430" s="16"/>
      <c r="F6430" s="16"/>
      <c r="G6430" s="16"/>
      <c r="H6430" s="16"/>
      <c r="I6430" s="16"/>
      <c r="J6430" s="16"/>
      <c r="K6430" s="17"/>
      <c r="L6430" s="18"/>
      <c r="M6430" s="17"/>
      <c r="N6430" s="18"/>
      <c r="O6430" s="9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9"/>
    </row>
    <row r="6431" spans="1:29" x14ac:dyDescent="0.25">
      <c r="A6431" s="15"/>
      <c r="B6431" s="16"/>
      <c r="C6431" s="16"/>
      <c r="D6431" s="16"/>
      <c r="E6431" s="16"/>
      <c r="F6431" s="16"/>
      <c r="G6431" s="16"/>
      <c r="H6431" s="16"/>
      <c r="I6431" s="16"/>
      <c r="J6431" s="16"/>
      <c r="K6431" s="17"/>
      <c r="L6431" s="18"/>
      <c r="M6431" s="17"/>
      <c r="N6431" s="18"/>
      <c r="O6431" s="9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  <c r="AA6431" s="16"/>
      <c r="AB6431" s="16"/>
      <c r="AC6431" s="19"/>
    </row>
    <row r="6432" spans="1:29" x14ac:dyDescent="0.25">
      <c r="A6432" s="15"/>
      <c r="B6432" s="16"/>
      <c r="C6432" s="16"/>
      <c r="D6432" s="16"/>
      <c r="E6432" s="16"/>
      <c r="F6432" s="16"/>
      <c r="G6432" s="16"/>
      <c r="H6432" s="16"/>
      <c r="I6432" s="16"/>
      <c r="J6432" s="16"/>
      <c r="K6432" s="17"/>
      <c r="L6432" s="18"/>
      <c r="M6432" s="17"/>
      <c r="N6432" s="18"/>
      <c r="O6432" s="9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9"/>
    </row>
    <row r="6433" spans="1:29" x14ac:dyDescent="0.25">
      <c r="A6433" s="15"/>
      <c r="B6433" s="16"/>
      <c r="C6433" s="16"/>
      <c r="D6433" s="16"/>
      <c r="E6433" s="16"/>
      <c r="F6433" s="16"/>
      <c r="G6433" s="16"/>
      <c r="H6433" s="16"/>
      <c r="I6433" s="16"/>
      <c r="J6433" s="16"/>
      <c r="K6433" s="17"/>
      <c r="L6433" s="18"/>
      <c r="M6433" s="17"/>
      <c r="N6433" s="18"/>
      <c r="O6433" s="9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9"/>
    </row>
    <row r="6434" spans="1:29" x14ac:dyDescent="0.25">
      <c r="A6434" s="15"/>
      <c r="B6434" s="16"/>
      <c r="C6434" s="16"/>
      <c r="D6434" s="16"/>
      <c r="E6434" s="16"/>
      <c r="F6434" s="16"/>
      <c r="G6434" s="16"/>
      <c r="H6434" s="16"/>
      <c r="I6434" s="16"/>
      <c r="J6434" s="16"/>
      <c r="K6434" s="17"/>
      <c r="L6434" s="18"/>
      <c r="M6434" s="17"/>
      <c r="N6434" s="18"/>
      <c r="O6434" s="9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9"/>
    </row>
    <row r="6435" spans="1:29" x14ac:dyDescent="0.25">
      <c r="A6435" s="15"/>
      <c r="B6435" s="16"/>
      <c r="C6435" s="16"/>
      <c r="D6435" s="16"/>
      <c r="E6435" s="16"/>
      <c r="F6435" s="16"/>
      <c r="G6435" s="16"/>
      <c r="H6435" s="16"/>
      <c r="I6435" s="16"/>
      <c r="J6435" s="16"/>
      <c r="K6435" s="17"/>
      <c r="L6435" s="18"/>
      <c r="M6435" s="17"/>
      <c r="N6435" s="18"/>
      <c r="O6435" s="9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9"/>
    </row>
    <row r="6436" spans="1:29" x14ac:dyDescent="0.25">
      <c r="A6436" s="15"/>
      <c r="B6436" s="16"/>
      <c r="C6436" s="16"/>
      <c r="D6436" s="16"/>
      <c r="E6436" s="16"/>
      <c r="F6436" s="16"/>
      <c r="G6436" s="16"/>
      <c r="H6436" s="16"/>
      <c r="I6436" s="16"/>
      <c r="J6436" s="16"/>
      <c r="K6436" s="17"/>
      <c r="L6436" s="18"/>
      <c r="M6436" s="17"/>
      <c r="N6436" s="18"/>
      <c r="O6436" s="9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9"/>
    </row>
    <row r="6437" spans="1:29" x14ac:dyDescent="0.25">
      <c r="A6437" s="15"/>
      <c r="B6437" s="16"/>
      <c r="C6437" s="16"/>
      <c r="D6437" s="16"/>
      <c r="E6437" s="16"/>
      <c r="F6437" s="16"/>
      <c r="G6437" s="16"/>
      <c r="H6437" s="16"/>
      <c r="I6437" s="16"/>
      <c r="J6437" s="16"/>
      <c r="K6437" s="17"/>
      <c r="L6437" s="18"/>
      <c r="M6437" s="17"/>
      <c r="N6437" s="18"/>
      <c r="O6437" s="9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9"/>
    </row>
    <row r="6438" spans="1:29" x14ac:dyDescent="0.25">
      <c r="A6438" s="15"/>
      <c r="B6438" s="16"/>
      <c r="C6438" s="16"/>
      <c r="D6438" s="16"/>
      <c r="E6438" s="16"/>
      <c r="F6438" s="16"/>
      <c r="G6438" s="16"/>
      <c r="H6438" s="16"/>
      <c r="I6438" s="16"/>
      <c r="J6438" s="16"/>
      <c r="K6438" s="17"/>
      <c r="L6438" s="18"/>
      <c r="M6438" s="17"/>
      <c r="N6438" s="18"/>
      <c r="O6438" s="9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9"/>
    </row>
    <row r="6439" spans="1:29" x14ac:dyDescent="0.25">
      <c r="A6439" s="15"/>
      <c r="B6439" s="16"/>
      <c r="C6439" s="16"/>
      <c r="D6439" s="16"/>
      <c r="E6439" s="16"/>
      <c r="F6439" s="16"/>
      <c r="G6439" s="16"/>
      <c r="H6439" s="16"/>
      <c r="I6439" s="16"/>
      <c r="J6439" s="16"/>
      <c r="K6439" s="17"/>
      <c r="L6439" s="18"/>
      <c r="M6439" s="17"/>
      <c r="N6439" s="18"/>
      <c r="O6439" s="9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9"/>
    </row>
    <row r="6440" spans="1:29" x14ac:dyDescent="0.25">
      <c r="A6440" s="15"/>
      <c r="B6440" s="16"/>
      <c r="C6440" s="16"/>
      <c r="D6440" s="16"/>
      <c r="E6440" s="16"/>
      <c r="F6440" s="16"/>
      <c r="G6440" s="16"/>
      <c r="H6440" s="16"/>
      <c r="I6440" s="16"/>
      <c r="J6440" s="16"/>
      <c r="K6440" s="17"/>
      <c r="L6440" s="18"/>
      <c r="M6440" s="17"/>
      <c r="N6440" s="18"/>
      <c r="O6440" s="9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9"/>
    </row>
    <row r="6441" spans="1:29" x14ac:dyDescent="0.25">
      <c r="A6441" s="15"/>
      <c r="B6441" s="16"/>
      <c r="C6441" s="16"/>
      <c r="D6441" s="16"/>
      <c r="E6441" s="16"/>
      <c r="F6441" s="16"/>
      <c r="G6441" s="16"/>
      <c r="H6441" s="16"/>
      <c r="I6441" s="16"/>
      <c r="J6441" s="16"/>
      <c r="K6441" s="17"/>
      <c r="L6441" s="18"/>
      <c r="M6441" s="17"/>
      <c r="N6441" s="18"/>
      <c r="O6441" s="9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9"/>
    </row>
    <row r="6442" spans="1:29" x14ac:dyDescent="0.25">
      <c r="A6442" s="15"/>
      <c r="B6442" s="16"/>
      <c r="C6442" s="16"/>
      <c r="D6442" s="16"/>
      <c r="E6442" s="16"/>
      <c r="F6442" s="16"/>
      <c r="G6442" s="16"/>
      <c r="H6442" s="16"/>
      <c r="I6442" s="16"/>
      <c r="J6442" s="16"/>
      <c r="K6442" s="17"/>
      <c r="L6442" s="18"/>
      <c r="M6442" s="17"/>
      <c r="N6442" s="18"/>
      <c r="O6442" s="9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9"/>
    </row>
    <row r="6443" spans="1:29" x14ac:dyDescent="0.25">
      <c r="A6443" s="15"/>
      <c r="B6443" s="16"/>
      <c r="C6443" s="16"/>
      <c r="D6443" s="16"/>
      <c r="E6443" s="16"/>
      <c r="F6443" s="16"/>
      <c r="G6443" s="16"/>
      <c r="H6443" s="16"/>
      <c r="I6443" s="16"/>
      <c r="J6443" s="16"/>
      <c r="K6443" s="17"/>
      <c r="L6443" s="18"/>
      <c r="M6443" s="17"/>
      <c r="N6443" s="18"/>
      <c r="O6443" s="9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9"/>
    </row>
    <row r="6444" spans="1:29" x14ac:dyDescent="0.25">
      <c r="A6444" s="15"/>
      <c r="B6444" s="16"/>
      <c r="C6444" s="16"/>
      <c r="D6444" s="16"/>
      <c r="E6444" s="16"/>
      <c r="F6444" s="16"/>
      <c r="G6444" s="16"/>
      <c r="H6444" s="16"/>
      <c r="I6444" s="16"/>
      <c r="J6444" s="16"/>
      <c r="K6444" s="17"/>
      <c r="L6444" s="18"/>
      <c r="M6444" s="17"/>
      <c r="N6444" s="18"/>
      <c r="O6444" s="9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9"/>
    </row>
    <row r="6445" spans="1:29" x14ac:dyDescent="0.25">
      <c r="A6445" s="15"/>
      <c r="B6445" s="16"/>
      <c r="C6445" s="16"/>
      <c r="D6445" s="16"/>
      <c r="E6445" s="16"/>
      <c r="F6445" s="16"/>
      <c r="G6445" s="16"/>
      <c r="H6445" s="16"/>
      <c r="I6445" s="16"/>
      <c r="J6445" s="16"/>
      <c r="K6445" s="17"/>
      <c r="L6445" s="18"/>
      <c r="M6445" s="17"/>
      <c r="N6445" s="18"/>
      <c r="O6445" s="9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9"/>
    </row>
    <row r="6446" spans="1:29" x14ac:dyDescent="0.25">
      <c r="A6446" s="15"/>
      <c r="B6446" s="16"/>
      <c r="C6446" s="16"/>
      <c r="D6446" s="16"/>
      <c r="E6446" s="16"/>
      <c r="F6446" s="16"/>
      <c r="G6446" s="16"/>
      <c r="H6446" s="16"/>
      <c r="I6446" s="16"/>
      <c r="J6446" s="16"/>
      <c r="K6446" s="17"/>
      <c r="L6446" s="18"/>
      <c r="M6446" s="17"/>
      <c r="N6446" s="18"/>
      <c r="O6446" s="9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9"/>
    </row>
    <row r="6447" spans="1:29" x14ac:dyDescent="0.25">
      <c r="A6447" s="15"/>
      <c r="B6447" s="16"/>
      <c r="C6447" s="16"/>
      <c r="D6447" s="16"/>
      <c r="E6447" s="16"/>
      <c r="F6447" s="16"/>
      <c r="G6447" s="16"/>
      <c r="H6447" s="16"/>
      <c r="I6447" s="16"/>
      <c r="J6447" s="16"/>
      <c r="K6447" s="17"/>
      <c r="L6447" s="18"/>
      <c r="M6447" s="17"/>
      <c r="N6447" s="18"/>
      <c r="O6447" s="9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9"/>
    </row>
    <row r="6448" spans="1:29" x14ac:dyDescent="0.25">
      <c r="A6448" s="15"/>
      <c r="B6448" s="16"/>
      <c r="C6448" s="16"/>
      <c r="D6448" s="16"/>
      <c r="E6448" s="16"/>
      <c r="F6448" s="16"/>
      <c r="G6448" s="16"/>
      <c r="H6448" s="16"/>
      <c r="I6448" s="16"/>
      <c r="J6448" s="16"/>
      <c r="K6448" s="17"/>
      <c r="L6448" s="18"/>
      <c r="M6448" s="17"/>
      <c r="N6448" s="18"/>
      <c r="O6448" s="9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9"/>
    </row>
    <row r="6449" spans="1:29" x14ac:dyDescent="0.25">
      <c r="A6449" s="15"/>
      <c r="B6449" s="16"/>
      <c r="C6449" s="16"/>
      <c r="D6449" s="16"/>
      <c r="E6449" s="16"/>
      <c r="F6449" s="16"/>
      <c r="G6449" s="16"/>
      <c r="H6449" s="16"/>
      <c r="I6449" s="16"/>
      <c r="J6449" s="16"/>
      <c r="K6449" s="17"/>
      <c r="L6449" s="18"/>
      <c r="M6449" s="17"/>
      <c r="N6449" s="18"/>
      <c r="O6449" s="9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9"/>
    </row>
    <row r="6450" spans="1:29" x14ac:dyDescent="0.25">
      <c r="A6450" s="15"/>
      <c r="B6450" s="16"/>
      <c r="C6450" s="16"/>
      <c r="D6450" s="16"/>
      <c r="E6450" s="16"/>
      <c r="F6450" s="16"/>
      <c r="G6450" s="16"/>
      <c r="H6450" s="16"/>
      <c r="I6450" s="16"/>
      <c r="J6450" s="16"/>
      <c r="K6450" s="17"/>
      <c r="L6450" s="18"/>
      <c r="M6450" s="17"/>
      <c r="N6450" s="18"/>
      <c r="O6450" s="9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9"/>
    </row>
    <row r="6451" spans="1:29" x14ac:dyDescent="0.25">
      <c r="A6451" s="15"/>
      <c r="B6451" s="16"/>
      <c r="C6451" s="16"/>
      <c r="D6451" s="16"/>
      <c r="E6451" s="16"/>
      <c r="F6451" s="16"/>
      <c r="G6451" s="16"/>
      <c r="H6451" s="16"/>
      <c r="I6451" s="16"/>
      <c r="J6451" s="16"/>
      <c r="K6451" s="17"/>
      <c r="L6451" s="18"/>
      <c r="M6451" s="17"/>
      <c r="N6451" s="18"/>
      <c r="O6451" s="9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9"/>
    </row>
    <row r="6452" spans="1:29" x14ac:dyDescent="0.25">
      <c r="A6452" s="15"/>
      <c r="B6452" s="16"/>
      <c r="C6452" s="16"/>
      <c r="D6452" s="16"/>
      <c r="E6452" s="16"/>
      <c r="F6452" s="16"/>
      <c r="G6452" s="16"/>
      <c r="H6452" s="16"/>
      <c r="I6452" s="16"/>
      <c r="J6452" s="16"/>
      <c r="K6452" s="17"/>
      <c r="L6452" s="18"/>
      <c r="M6452" s="17"/>
      <c r="N6452" s="18"/>
      <c r="O6452" s="9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9"/>
    </row>
    <row r="6453" spans="1:29" x14ac:dyDescent="0.25">
      <c r="A6453" s="15"/>
      <c r="B6453" s="16"/>
      <c r="C6453" s="16"/>
      <c r="D6453" s="16"/>
      <c r="E6453" s="16"/>
      <c r="F6453" s="16"/>
      <c r="G6453" s="16"/>
      <c r="H6453" s="16"/>
      <c r="I6453" s="16"/>
      <c r="J6453" s="16"/>
      <c r="K6453" s="17"/>
      <c r="L6453" s="18"/>
      <c r="M6453" s="17"/>
      <c r="N6453" s="18"/>
      <c r="O6453" s="9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9"/>
    </row>
    <row r="6454" spans="1:29" x14ac:dyDescent="0.25">
      <c r="A6454" s="15"/>
      <c r="B6454" s="16"/>
      <c r="C6454" s="16"/>
      <c r="D6454" s="16"/>
      <c r="E6454" s="16"/>
      <c r="F6454" s="16"/>
      <c r="G6454" s="16"/>
      <c r="H6454" s="16"/>
      <c r="I6454" s="16"/>
      <c r="J6454" s="16"/>
      <c r="K6454" s="17"/>
      <c r="L6454" s="18"/>
      <c r="M6454" s="17"/>
      <c r="N6454" s="18"/>
      <c r="O6454" s="9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9"/>
    </row>
    <row r="6455" spans="1:29" x14ac:dyDescent="0.25">
      <c r="A6455" s="15"/>
      <c r="B6455" s="16"/>
      <c r="C6455" s="16"/>
      <c r="D6455" s="16"/>
      <c r="E6455" s="16"/>
      <c r="F6455" s="16"/>
      <c r="G6455" s="16"/>
      <c r="H6455" s="16"/>
      <c r="I6455" s="16"/>
      <c r="J6455" s="16"/>
      <c r="K6455" s="17"/>
      <c r="L6455" s="18"/>
      <c r="M6455" s="17"/>
      <c r="N6455" s="18"/>
      <c r="O6455" s="9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9"/>
    </row>
    <row r="6456" spans="1:29" x14ac:dyDescent="0.25">
      <c r="A6456" s="15"/>
      <c r="B6456" s="16"/>
      <c r="C6456" s="16"/>
      <c r="D6456" s="16"/>
      <c r="E6456" s="16"/>
      <c r="F6456" s="16"/>
      <c r="G6456" s="16"/>
      <c r="H6456" s="16"/>
      <c r="I6456" s="16"/>
      <c r="J6456" s="16"/>
      <c r="K6456" s="17"/>
      <c r="L6456" s="18"/>
      <c r="M6456" s="17"/>
      <c r="N6456" s="18"/>
      <c r="O6456" s="9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9"/>
    </row>
    <row r="6457" spans="1:29" x14ac:dyDescent="0.25">
      <c r="A6457" s="15"/>
      <c r="B6457" s="16"/>
      <c r="C6457" s="16"/>
      <c r="D6457" s="16"/>
      <c r="E6457" s="16"/>
      <c r="F6457" s="16"/>
      <c r="G6457" s="16"/>
      <c r="H6457" s="16"/>
      <c r="I6457" s="16"/>
      <c r="J6457" s="16"/>
      <c r="K6457" s="17"/>
      <c r="L6457" s="18"/>
      <c r="M6457" s="17"/>
      <c r="N6457" s="18"/>
      <c r="O6457" s="9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9"/>
    </row>
    <row r="6458" spans="1:29" x14ac:dyDescent="0.25">
      <c r="A6458" s="15"/>
      <c r="B6458" s="16"/>
      <c r="C6458" s="16"/>
      <c r="D6458" s="16"/>
      <c r="E6458" s="16"/>
      <c r="F6458" s="16"/>
      <c r="G6458" s="16"/>
      <c r="H6458" s="16"/>
      <c r="I6458" s="16"/>
      <c r="J6458" s="16"/>
      <c r="K6458" s="17"/>
      <c r="L6458" s="18"/>
      <c r="M6458" s="17"/>
      <c r="N6458" s="18"/>
      <c r="O6458" s="9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9"/>
    </row>
    <row r="6459" spans="1:29" x14ac:dyDescent="0.25">
      <c r="A6459" s="15"/>
      <c r="B6459" s="16"/>
      <c r="C6459" s="16"/>
      <c r="D6459" s="16"/>
      <c r="E6459" s="16"/>
      <c r="F6459" s="16"/>
      <c r="G6459" s="16"/>
      <c r="H6459" s="16"/>
      <c r="I6459" s="16"/>
      <c r="J6459" s="16"/>
      <c r="K6459" s="17"/>
      <c r="L6459" s="18"/>
      <c r="M6459" s="17"/>
      <c r="N6459" s="18"/>
      <c r="O6459" s="9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6"/>
      <c r="AA6459" s="16"/>
      <c r="AB6459" s="16"/>
      <c r="AC6459" s="19"/>
    </row>
    <row r="6460" spans="1:29" x14ac:dyDescent="0.25">
      <c r="A6460" s="15"/>
      <c r="B6460" s="16"/>
      <c r="C6460" s="16"/>
      <c r="D6460" s="16"/>
      <c r="E6460" s="16"/>
      <c r="F6460" s="16"/>
      <c r="G6460" s="16"/>
      <c r="H6460" s="16"/>
      <c r="I6460" s="16"/>
      <c r="J6460" s="16"/>
      <c r="K6460" s="17"/>
      <c r="L6460" s="18"/>
      <c r="M6460" s="17"/>
      <c r="N6460" s="18"/>
      <c r="O6460" s="9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9"/>
    </row>
    <row r="6461" spans="1:29" x14ac:dyDescent="0.25">
      <c r="A6461" s="15"/>
      <c r="B6461" s="16"/>
      <c r="C6461" s="16"/>
      <c r="D6461" s="16"/>
      <c r="E6461" s="16"/>
      <c r="F6461" s="16"/>
      <c r="G6461" s="16"/>
      <c r="H6461" s="16"/>
      <c r="I6461" s="16"/>
      <c r="J6461" s="16"/>
      <c r="K6461" s="17"/>
      <c r="L6461" s="18"/>
      <c r="M6461" s="17"/>
      <c r="N6461" s="18"/>
      <c r="O6461" s="9"/>
      <c r="P6461" s="16"/>
      <c r="Q6461" s="16"/>
      <c r="R6461" s="16"/>
      <c r="S6461" s="16"/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9"/>
    </row>
    <row r="6462" spans="1:29" x14ac:dyDescent="0.25">
      <c r="A6462" s="15"/>
      <c r="B6462" s="16"/>
      <c r="C6462" s="16"/>
      <c r="D6462" s="16"/>
      <c r="E6462" s="16"/>
      <c r="F6462" s="16"/>
      <c r="G6462" s="16"/>
      <c r="H6462" s="16"/>
      <c r="I6462" s="16"/>
      <c r="J6462" s="16"/>
      <c r="K6462" s="17"/>
      <c r="L6462" s="18"/>
      <c r="M6462" s="17"/>
      <c r="N6462" s="18"/>
      <c r="O6462" s="9"/>
      <c r="P6462" s="16"/>
      <c r="Q6462" s="16"/>
      <c r="R6462" s="16"/>
      <c r="S6462" s="16"/>
      <c r="T6462" s="16"/>
      <c r="U6462" s="16"/>
      <c r="V6462" s="16"/>
      <c r="W6462" s="16"/>
      <c r="X6462" s="16"/>
      <c r="Y6462" s="16"/>
      <c r="Z6462" s="16"/>
      <c r="AA6462" s="16"/>
      <c r="AB6462" s="16"/>
      <c r="AC6462" s="19"/>
    </row>
    <row r="6463" spans="1:29" x14ac:dyDescent="0.25">
      <c r="A6463" s="15"/>
      <c r="B6463" s="16"/>
      <c r="C6463" s="16"/>
      <c r="D6463" s="16"/>
      <c r="E6463" s="16"/>
      <c r="F6463" s="16"/>
      <c r="G6463" s="16"/>
      <c r="H6463" s="16"/>
      <c r="I6463" s="16"/>
      <c r="J6463" s="16"/>
      <c r="K6463" s="17"/>
      <c r="L6463" s="18"/>
      <c r="M6463" s="17"/>
      <c r="N6463" s="18"/>
      <c r="O6463" s="9"/>
      <c r="P6463" s="16"/>
      <c r="Q6463" s="16"/>
      <c r="R6463" s="16"/>
      <c r="S6463" s="16"/>
      <c r="T6463" s="16"/>
      <c r="U6463" s="16"/>
      <c r="V6463" s="16"/>
      <c r="W6463" s="16"/>
      <c r="X6463" s="16"/>
      <c r="Y6463" s="16"/>
      <c r="Z6463" s="16"/>
      <c r="AA6463" s="16"/>
      <c r="AB6463" s="16"/>
      <c r="AC6463" s="19"/>
    </row>
    <row r="6464" spans="1:29" x14ac:dyDescent="0.25">
      <c r="A6464" s="15"/>
      <c r="B6464" s="16"/>
      <c r="C6464" s="16"/>
      <c r="D6464" s="16"/>
      <c r="E6464" s="16"/>
      <c r="F6464" s="16"/>
      <c r="G6464" s="16"/>
      <c r="H6464" s="16"/>
      <c r="I6464" s="16"/>
      <c r="J6464" s="16"/>
      <c r="K6464" s="17"/>
      <c r="L6464" s="18"/>
      <c r="M6464" s="17"/>
      <c r="N6464" s="18"/>
      <c r="O6464" s="9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9"/>
    </row>
    <row r="6465" spans="1:29" x14ac:dyDescent="0.25">
      <c r="A6465" s="15"/>
      <c r="B6465" s="16"/>
      <c r="C6465" s="16"/>
      <c r="D6465" s="16"/>
      <c r="E6465" s="16"/>
      <c r="F6465" s="16"/>
      <c r="G6465" s="16"/>
      <c r="H6465" s="16"/>
      <c r="I6465" s="16"/>
      <c r="J6465" s="16"/>
      <c r="K6465" s="17"/>
      <c r="L6465" s="18"/>
      <c r="M6465" s="17"/>
      <c r="N6465" s="18"/>
      <c r="O6465" s="9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9"/>
    </row>
    <row r="6466" spans="1:29" x14ac:dyDescent="0.25">
      <c r="A6466" s="15"/>
      <c r="B6466" s="16"/>
      <c r="C6466" s="16"/>
      <c r="D6466" s="16"/>
      <c r="E6466" s="16"/>
      <c r="F6466" s="16"/>
      <c r="G6466" s="16"/>
      <c r="H6466" s="16"/>
      <c r="I6466" s="16"/>
      <c r="J6466" s="16"/>
      <c r="K6466" s="17"/>
      <c r="L6466" s="18"/>
      <c r="M6466" s="17"/>
      <c r="N6466" s="18"/>
      <c r="O6466" s="9"/>
      <c r="P6466" s="16"/>
      <c r="Q6466" s="16"/>
      <c r="R6466" s="16"/>
      <c r="S6466" s="16"/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9"/>
    </row>
    <row r="6467" spans="1:29" x14ac:dyDescent="0.25">
      <c r="A6467" s="15"/>
      <c r="B6467" s="16"/>
      <c r="C6467" s="16"/>
      <c r="D6467" s="16"/>
      <c r="E6467" s="16"/>
      <c r="F6467" s="16"/>
      <c r="G6467" s="16"/>
      <c r="H6467" s="16"/>
      <c r="I6467" s="16"/>
      <c r="J6467" s="16"/>
      <c r="K6467" s="17"/>
      <c r="L6467" s="18"/>
      <c r="M6467" s="17"/>
      <c r="N6467" s="18"/>
      <c r="O6467" s="9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9"/>
    </row>
    <row r="6468" spans="1:29" x14ac:dyDescent="0.25">
      <c r="A6468" s="15"/>
      <c r="B6468" s="16"/>
      <c r="C6468" s="16"/>
      <c r="D6468" s="16"/>
      <c r="E6468" s="16"/>
      <c r="F6468" s="16"/>
      <c r="G6468" s="16"/>
      <c r="H6468" s="16"/>
      <c r="I6468" s="16"/>
      <c r="J6468" s="16"/>
      <c r="K6468" s="17"/>
      <c r="L6468" s="18"/>
      <c r="M6468" s="17"/>
      <c r="N6468" s="18"/>
      <c r="O6468" s="9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9"/>
    </row>
    <row r="6469" spans="1:29" x14ac:dyDescent="0.25">
      <c r="A6469" s="15"/>
      <c r="B6469" s="16"/>
      <c r="C6469" s="16"/>
      <c r="D6469" s="16"/>
      <c r="E6469" s="16"/>
      <c r="F6469" s="16"/>
      <c r="G6469" s="16"/>
      <c r="H6469" s="16"/>
      <c r="I6469" s="16"/>
      <c r="J6469" s="16"/>
      <c r="K6469" s="17"/>
      <c r="L6469" s="18"/>
      <c r="M6469" s="17"/>
      <c r="N6469" s="18"/>
      <c r="O6469" s="9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9"/>
    </row>
    <row r="6470" spans="1:29" x14ac:dyDescent="0.25">
      <c r="A6470" s="15"/>
      <c r="B6470" s="16"/>
      <c r="C6470" s="16"/>
      <c r="D6470" s="16"/>
      <c r="E6470" s="16"/>
      <c r="F6470" s="16"/>
      <c r="G6470" s="16"/>
      <c r="H6470" s="16"/>
      <c r="I6470" s="16"/>
      <c r="J6470" s="16"/>
      <c r="K6470" s="17"/>
      <c r="L6470" s="18"/>
      <c r="M6470" s="17"/>
      <c r="N6470" s="18"/>
      <c r="O6470" s="9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9"/>
    </row>
    <row r="6471" spans="1:29" x14ac:dyDescent="0.25">
      <c r="A6471" s="15"/>
      <c r="B6471" s="16"/>
      <c r="C6471" s="16"/>
      <c r="D6471" s="16"/>
      <c r="E6471" s="16"/>
      <c r="F6471" s="16"/>
      <c r="G6471" s="16"/>
      <c r="H6471" s="16"/>
      <c r="I6471" s="16"/>
      <c r="J6471" s="16"/>
      <c r="K6471" s="17"/>
      <c r="L6471" s="18"/>
      <c r="M6471" s="17"/>
      <c r="N6471" s="18"/>
      <c r="O6471" s="9"/>
      <c r="P6471" s="16"/>
      <c r="Q6471" s="16"/>
      <c r="R6471" s="16"/>
      <c r="S6471" s="16"/>
      <c r="T6471" s="16"/>
      <c r="U6471" s="16"/>
      <c r="V6471" s="16"/>
      <c r="W6471" s="16"/>
      <c r="X6471" s="16"/>
      <c r="Y6471" s="16"/>
      <c r="Z6471" s="16"/>
      <c r="AA6471" s="16"/>
      <c r="AB6471" s="16"/>
      <c r="AC6471" s="19"/>
    </row>
    <row r="6472" spans="1:29" x14ac:dyDescent="0.25">
      <c r="A6472" s="15"/>
      <c r="B6472" s="16"/>
      <c r="C6472" s="16"/>
      <c r="D6472" s="16"/>
      <c r="E6472" s="16"/>
      <c r="F6472" s="16"/>
      <c r="G6472" s="16"/>
      <c r="H6472" s="16"/>
      <c r="I6472" s="16"/>
      <c r="J6472" s="16"/>
      <c r="K6472" s="17"/>
      <c r="L6472" s="18"/>
      <c r="M6472" s="17"/>
      <c r="N6472" s="18"/>
      <c r="O6472" s="9"/>
      <c r="P6472" s="16"/>
      <c r="Q6472" s="16"/>
      <c r="R6472" s="16"/>
      <c r="S6472" s="16"/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9"/>
    </row>
    <row r="6473" spans="1:29" x14ac:dyDescent="0.25">
      <c r="A6473" s="15"/>
      <c r="B6473" s="16"/>
      <c r="C6473" s="16"/>
      <c r="D6473" s="16"/>
      <c r="E6473" s="16"/>
      <c r="F6473" s="16"/>
      <c r="G6473" s="16"/>
      <c r="H6473" s="16"/>
      <c r="I6473" s="16"/>
      <c r="J6473" s="16"/>
      <c r="K6473" s="17"/>
      <c r="L6473" s="18"/>
      <c r="M6473" s="17"/>
      <c r="N6473" s="18"/>
      <c r="O6473" s="9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9"/>
    </row>
    <row r="6474" spans="1:29" x14ac:dyDescent="0.25">
      <c r="A6474" s="15"/>
      <c r="B6474" s="16"/>
      <c r="C6474" s="16"/>
      <c r="D6474" s="16"/>
      <c r="E6474" s="16"/>
      <c r="F6474" s="16"/>
      <c r="G6474" s="16"/>
      <c r="H6474" s="16"/>
      <c r="I6474" s="16"/>
      <c r="J6474" s="16"/>
      <c r="K6474" s="17"/>
      <c r="L6474" s="18"/>
      <c r="M6474" s="17"/>
      <c r="N6474" s="18"/>
      <c r="O6474" s="9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9"/>
    </row>
    <row r="6475" spans="1:29" x14ac:dyDescent="0.25">
      <c r="A6475" s="15"/>
      <c r="B6475" s="16"/>
      <c r="C6475" s="16"/>
      <c r="D6475" s="16"/>
      <c r="E6475" s="16"/>
      <c r="F6475" s="16"/>
      <c r="G6475" s="16"/>
      <c r="H6475" s="16"/>
      <c r="I6475" s="16"/>
      <c r="J6475" s="16"/>
      <c r="K6475" s="17"/>
      <c r="L6475" s="18"/>
      <c r="M6475" s="17"/>
      <c r="N6475" s="18"/>
      <c r="O6475" s="9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9"/>
    </row>
    <row r="6476" spans="1:29" x14ac:dyDescent="0.25">
      <c r="A6476" s="15"/>
      <c r="B6476" s="16"/>
      <c r="C6476" s="16"/>
      <c r="D6476" s="16"/>
      <c r="E6476" s="16"/>
      <c r="F6476" s="16"/>
      <c r="G6476" s="16"/>
      <c r="H6476" s="16"/>
      <c r="I6476" s="16"/>
      <c r="J6476" s="16"/>
      <c r="K6476" s="17"/>
      <c r="L6476" s="18"/>
      <c r="M6476" s="17"/>
      <c r="N6476" s="18"/>
      <c r="O6476" s="9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9"/>
    </row>
    <row r="6477" spans="1:29" x14ac:dyDescent="0.25">
      <c r="A6477" s="15"/>
      <c r="B6477" s="16"/>
      <c r="C6477" s="16"/>
      <c r="D6477" s="16"/>
      <c r="E6477" s="16"/>
      <c r="F6477" s="16"/>
      <c r="G6477" s="16"/>
      <c r="H6477" s="16"/>
      <c r="I6477" s="16"/>
      <c r="J6477" s="16"/>
      <c r="K6477" s="17"/>
      <c r="L6477" s="18"/>
      <c r="M6477" s="17"/>
      <c r="N6477" s="18"/>
      <c r="O6477" s="9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9"/>
    </row>
    <row r="6478" spans="1:29" x14ac:dyDescent="0.25">
      <c r="A6478" s="15"/>
      <c r="B6478" s="16"/>
      <c r="C6478" s="16"/>
      <c r="D6478" s="16"/>
      <c r="E6478" s="16"/>
      <c r="F6478" s="16"/>
      <c r="G6478" s="16"/>
      <c r="H6478" s="16"/>
      <c r="I6478" s="16"/>
      <c r="J6478" s="16"/>
      <c r="K6478" s="17"/>
      <c r="L6478" s="18"/>
      <c r="M6478" s="17"/>
      <c r="N6478" s="18"/>
      <c r="O6478" s="9"/>
      <c r="P6478" s="16"/>
      <c r="Q6478" s="16"/>
      <c r="R6478" s="16"/>
      <c r="S6478" s="16"/>
      <c r="T6478" s="16"/>
      <c r="U6478" s="16"/>
      <c r="V6478" s="16"/>
      <c r="W6478" s="16"/>
      <c r="X6478" s="16"/>
      <c r="Y6478" s="16"/>
      <c r="Z6478" s="16"/>
      <c r="AA6478" s="16"/>
      <c r="AB6478" s="16"/>
      <c r="AC6478" s="19"/>
    </row>
    <row r="6479" spans="1:29" x14ac:dyDescent="0.25">
      <c r="A6479" s="15"/>
      <c r="B6479" s="16"/>
      <c r="C6479" s="16"/>
      <c r="D6479" s="16"/>
      <c r="E6479" s="16"/>
      <c r="F6479" s="16"/>
      <c r="G6479" s="16"/>
      <c r="H6479" s="16"/>
      <c r="I6479" s="16"/>
      <c r="J6479" s="16"/>
      <c r="K6479" s="17"/>
      <c r="L6479" s="18"/>
      <c r="M6479" s="17"/>
      <c r="N6479" s="18"/>
      <c r="O6479" s="9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9"/>
    </row>
    <row r="6480" spans="1:29" x14ac:dyDescent="0.25">
      <c r="A6480" s="15"/>
      <c r="B6480" s="16"/>
      <c r="C6480" s="16"/>
      <c r="D6480" s="16"/>
      <c r="E6480" s="16"/>
      <c r="F6480" s="16"/>
      <c r="G6480" s="16"/>
      <c r="H6480" s="16"/>
      <c r="I6480" s="16"/>
      <c r="J6480" s="16"/>
      <c r="K6480" s="17"/>
      <c r="L6480" s="18"/>
      <c r="M6480" s="17"/>
      <c r="N6480" s="18"/>
      <c r="O6480" s="9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9"/>
    </row>
    <row r="6481" spans="1:29" x14ac:dyDescent="0.25">
      <c r="A6481" s="15"/>
      <c r="B6481" s="16"/>
      <c r="C6481" s="16"/>
      <c r="D6481" s="16"/>
      <c r="E6481" s="16"/>
      <c r="F6481" s="16"/>
      <c r="G6481" s="16"/>
      <c r="H6481" s="16"/>
      <c r="I6481" s="16"/>
      <c r="J6481" s="16"/>
      <c r="K6481" s="17"/>
      <c r="L6481" s="18"/>
      <c r="M6481" s="17"/>
      <c r="N6481" s="18"/>
      <c r="O6481" s="9"/>
      <c r="P6481" s="16"/>
      <c r="Q6481" s="16"/>
      <c r="R6481" s="16"/>
      <c r="S6481" s="16"/>
      <c r="T6481" s="16"/>
      <c r="U6481" s="16"/>
      <c r="V6481" s="16"/>
      <c r="W6481" s="16"/>
      <c r="X6481" s="16"/>
      <c r="Y6481" s="16"/>
      <c r="Z6481" s="16"/>
      <c r="AA6481" s="16"/>
      <c r="AB6481" s="16"/>
      <c r="AC6481" s="19"/>
    </row>
    <row r="6482" spans="1:29" x14ac:dyDescent="0.25">
      <c r="A6482" s="15"/>
      <c r="B6482" s="16"/>
      <c r="C6482" s="16"/>
      <c r="D6482" s="16"/>
      <c r="E6482" s="16"/>
      <c r="F6482" s="16"/>
      <c r="G6482" s="16"/>
      <c r="H6482" s="16"/>
      <c r="I6482" s="16"/>
      <c r="J6482" s="16"/>
      <c r="K6482" s="17"/>
      <c r="L6482" s="18"/>
      <c r="M6482" s="17"/>
      <c r="N6482" s="18"/>
      <c r="O6482" s="9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6"/>
      <c r="AA6482" s="16"/>
      <c r="AB6482" s="16"/>
      <c r="AC6482" s="19"/>
    </row>
    <row r="6483" spans="1:29" x14ac:dyDescent="0.25">
      <c r="A6483" s="15"/>
      <c r="B6483" s="16"/>
      <c r="C6483" s="16"/>
      <c r="D6483" s="16"/>
      <c r="E6483" s="16"/>
      <c r="F6483" s="16"/>
      <c r="G6483" s="16"/>
      <c r="H6483" s="16"/>
      <c r="I6483" s="16"/>
      <c r="J6483" s="16"/>
      <c r="K6483" s="17"/>
      <c r="L6483" s="18"/>
      <c r="M6483" s="17"/>
      <c r="N6483" s="18"/>
      <c r="O6483" s="9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9"/>
    </row>
    <row r="6484" spans="1:29" x14ac:dyDescent="0.25">
      <c r="A6484" s="15"/>
      <c r="B6484" s="16"/>
      <c r="C6484" s="16"/>
      <c r="D6484" s="16"/>
      <c r="E6484" s="16"/>
      <c r="F6484" s="16"/>
      <c r="G6484" s="16"/>
      <c r="H6484" s="16"/>
      <c r="I6484" s="16"/>
      <c r="J6484" s="16"/>
      <c r="K6484" s="17"/>
      <c r="L6484" s="18"/>
      <c r="M6484" s="17"/>
      <c r="N6484" s="18"/>
      <c r="O6484" s="9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9"/>
    </row>
    <row r="6485" spans="1:29" x14ac:dyDescent="0.25">
      <c r="A6485" s="15"/>
      <c r="B6485" s="16"/>
      <c r="C6485" s="16"/>
      <c r="D6485" s="16"/>
      <c r="E6485" s="16"/>
      <c r="F6485" s="16"/>
      <c r="G6485" s="16"/>
      <c r="H6485" s="16"/>
      <c r="I6485" s="16"/>
      <c r="J6485" s="16"/>
      <c r="K6485" s="17"/>
      <c r="L6485" s="18"/>
      <c r="M6485" s="17"/>
      <c r="N6485" s="18"/>
      <c r="O6485" s="9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9"/>
    </row>
    <row r="6486" spans="1:29" x14ac:dyDescent="0.25">
      <c r="A6486" s="15"/>
      <c r="B6486" s="16"/>
      <c r="C6486" s="16"/>
      <c r="D6486" s="16"/>
      <c r="E6486" s="16"/>
      <c r="F6486" s="16"/>
      <c r="G6486" s="16"/>
      <c r="H6486" s="16"/>
      <c r="I6486" s="16"/>
      <c r="J6486" s="16"/>
      <c r="K6486" s="17"/>
      <c r="L6486" s="18"/>
      <c r="M6486" s="17"/>
      <c r="N6486" s="18"/>
      <c r="O6486" s="9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6"/>
      <c r="AA6486" s="16"/>
      <c r="AB6486" s="16"/>
      <c r="AC6486" s="19"/>
    </row>
    <row r="6487" spans="1:29" x14ac:dyDescent="0.25">
      <c r="A6487" s="15"/>
      <c r="B6487" s="16"/>
      <c r="C6487" s="16"/>
      <c r="D6487" s="16"/>
      <c r="E6487" s="16"/>
      <c r="F6487" s="16"/>
      <c r="G6487" s="16"/>
      <c r="H6487" s="16"/>
      <c r="I6487" s="16"/>
      <c r="J6487" s="16"/>
      <c r="K6487" s="17"/>
      <c r="L6487" s="18"/>
      <c r="M6487" s="17"/>
      <c r="N6487" s="18"/>
      <c r="O6487" s="9"/>
      <c r="P6487" s="16"/>
      <c r="Q6487" s="16"/>
      <c r="R6487" s="16"/>
      <c r="S6487" s="16"/>
      <c r="T6487" s="16"/>
      <c r="U6487" s="16"/>
      <c r="V6487" s="16"/>
      <c r="W6487" s="16"/>
      <c r="X6487" s="16"/>
      <c r="Y6487" s="16"/>
      <c r="Z6487" s="16"/>
      <c r="AA6487" s="16"/>
      <c r="AB6487" s="16"/>
      <c r="AC6487" s="19"/>
    </row>
    <row r="6488" spans="1:29" x14ac:dyDescent="0.25">
      <c r="A6488" s="15"/>
      <c r="B6488" s="16"/>
      <c r="C6488" s="16"/>
      <c r="D6488" s="16"/>
      <c r="E6488" s="16"/>
      <c r="F6488" s="16"/>
      <c r="G6488" s="16"/>
      <c r="H6488" s="16"/>
      <c r="I6488" s="16"/>
      <c r="J6488" s="16"/>
      <c r="K6488" s="17"/>
      <c r="L6488" s="18"/>
      <c r="M6488" s="17"/>
      <c r="N6488" s="18"/>
      <c r="O6488" s="9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9"/>
    </row>
    <row r="6489" spans="1:29" x14ac:dyDescent="0.25">
      <c r="A6489" s="15"/>
      <c r="B6489" s="16"/>
      <c r="C6489" s="16"/>
      <c r="D6489" s="16"/>
      <c r="E6489" s="16"/>
      <c r="F6489" s="16"/>
      <c r="G6489" s="16"/>
      <c r="H6489" s="16"/>
      <c r="I6489" s="16"/>
      <c r="J6489" s="16"/>
      <c r="K6489" s="17"/>
      <c r="L6489" s="18"/>
      <c r="M6489" s="17"/>
      <c r="N6489" s="18"/>
      <c r="O6489" s="9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9"/>
    </row>
    <row r="6490" spans="1:29" x14ac:dyDescent="0.25">
      <c r="A6490" s="15"/>
      <c r="B6490" s="16"/>
      <c r="C6490" s="16"/>
      <c r="D6490" s="16"/>
      <c r="E6490" s="16"/>
      <c r="F6490" s="16"/>
      <c r="G6490" s="16"/>
      <c r="H6490" s="16"/>
      <c r="I6490" s="16"/>
      <c r="J6490" s="16"/>
      <c r="K6490" s="17"/>
      <c r="L6490" s="18"/>
      <c r="M6490" s="17"/>
      <c r="N6490" s="18"/>
      <c r="O6490" s="9"/>
      <c r="P6490" s="16"/>
      <c r="Q6490" s="16"/>
      <c r="R6490" s="16"/>
      <c r="S6490" s="16"/>
      <c r="T6490" s="16"/>
      <c r="U6490" s="16"/>
      <c r="V6490" s="16"/>
      <c r="W6490" s="16"/>
      <c r="X6490" s="16"/>
      <c r="Y6490" s="16"/>
      <c r="Z6490" s="16"/>
      <c r="AA6490" s="16"/>
      <c r="AB6490" s="16"/>
      <c r="AC6490" s="19"/>
    </row>
    <row r="6491" spans="1:29" x14ac:dyDescent="0.25">
      <c r="A6491" s="15"/>
      <c r="B6491" s="16"/>
      <c r="C6491" s="16"/>
      <c r="D6491" s="16"/>
      <c r="E6491" s="16"/>
      <c r="F6491" s="16"/>
      <c r="G6491" s="16"/>
      <c r="H6491" s="16"/>
      <c r="I6491" s="16"/>
      <c r="J6491" s="16"/>
      <c r="K6491" s="17"/>
      <c r="L6491" s="18"/>
      <c r="M6491" s="17"/>
      <c r="N6491" s="18"/>
      <c r="O6491" s="9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9"/>
    </row>
    <row r="6492" spans="1:29" x14ac:dyDescent="0.25">
      <c r="A6492" s="15"/>
      <c r="B6492" s="16"/>
      <c r="C6492" s="16"/>
      <c r="D6492" s="16"/>
      <c r="E6492" s="16"/>
      <c r="F6492" s="16"/>
      <c r="G6492" s="16"/>
      <c r="H6492" s="16"/>
      <c r="I6492" s="16"/>
      <c r="J6492" s="16"/>
      <c r="K6492" s="17"/>
      <c r="L6492" s="18"/>
      <c r="M6492" s="17"/>
      <c r="N6492" s="18"/>
      <c r="O6492" s="9"/>
      <c r="P6492" s="16"/>
      <c r="Q6492" s="16"/>
      <c r="R6492" s="16"/>
      <c r="S6492" s="16"/>
      <c r="T6492" s="16"/>
      <c r="U6492" s="16"/>
      <c r="V6492" s="16"/>
      <c r="W6492" s="16"/>
      <c r="X6492" s="16"/>
      <c r="Y6492" s="16"/>
      <c r="Z6492" s="16"/>
      <c r="AA6492" s="16"/>
      <c r="AB6492" s="16"/>
      <c r="AC6492" s="19"/>
    </row>
    <row r="6493" spans="1:29" x14ac:dyDescent="0.25">
      <c r="A6493" s="15"/>
      <c r="B6493" s="16"/>
      <c r="C6493" s="16"/>
      <c r="D6493" s="16"/>
      <c r="E6493" s="16"/>
      <c r="F6493" s="16"/>
      <c r="G6493" s="16"/>
      <c r="H6493" s="16"/>
      <c r="I6493" s="16"/>
      <c r="J6493" s="16"/>
      <c r="K6493" s="17"/>
      <c r="L6493" s="18"/>
      <c r="M6493" s="17"/>
      <c r="N6493" s="18"/>
      <c r="O6493" s="9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9"/>
    </row>
    <row r="6494" spans="1:29" x14ac:dyDescent="0.25">
      <c r="A6494" s="15"/>
      <c r="B6494" s="16"/>
      <c r="C6494" s="16"/>
      <c r="D6494" s="16"/>
      <c r="E6494" s="16"/>
      <c r="F6494" s="16"/>
      <c r="G6494" s="16"/>
      <c r="H6494" s="16"/>
      <c r="I6494" s="16"/>
      <c r="J6494" s="16"/>
      <c r="K6494" s="17"/>
      <c r="L6494" s="18"/>
      <c r="M6494" s="17"/>
      <c r="N6494" s="18"/>
      <c r="O6494" s="9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6"/>
      <c r="AA6494" s="16"/>
      <c r="AB6494" s="16"/>
      <c r="AC6494" s="19"/>
    </row>
    <row r="6495" spans="1:29" x14ac:dyDescent="0.25">
      <c r="A6495" s="15"/>
      <c r="B6495" s="16"/>
      <c r="C6495" s="16"/>
      <c r="D6495" s="16"/>
      <c r="E6495" s="16"/>
      <c r="F6495" s="16"/>
      <c r="G6495" s="16"/>
      <c r="H6495" s="16"/>
      <c r="I6495" s="16"/>
      <c r="J6495" s="16"/>
      <c r="K6495" s="17"/>
      <c r="L6495" s="18"/>
      <c r="M6495" s="17"/>
      <c r="N6495" s="18"/>
      <c r="O6495" s="9"/>
      <c r="P6495" s="16"/>
      <c r="Q6495" s="16"/>
      <c r="R6495" s="16"/>
      <c r="S6495" s="16"/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9"/>
    </row>
    <row r="6496" spans="1:29" x14ac:dyDescent="0.25">
      <c r="A6496" s="15"/>
      <c r="B6496" s="16"/>
      <c r="C6496" s="16"/>
      <c r="D6496" s="16"/>
      <c r="E6496" s="16"/>
      <c r="F6496" s="16"/>
      <c r="G6496" s="16"/>
      <c r="H6496" s="16"/>
      <c r="I6496" s="16"/>
      <c r="J6496" s="16"/>
      <c r="K6496" s="17"/>
      <c r="L6496" s="18"/>
      <c r="M6496" s="17"/>
      <c r="N6496" s="18"/>
      <c r="O6496" s="9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9"/>
    </row>
    <row r="6497" spans="1:29" x14ac:dyDescent="0.25">
      <c r="A6497" s="15"/>
      <c r="B6497" s="16"/>
      <c r="C6497" s="16"/>
      <c r="D6497" s="16"/>
      <c r="E6497" s="16"/>
      <c r="F6497" s="16"/>
      <c r="G6497" s="16"/>
      <c r="H6497" s="16"/>
      <c r="I6497" s="16"/>
      <c r="J6497" s="16"/>
      <c r="K6497" s="17"/>
      <c r="L6497" s="18"/>
      <c r="M6497" s="17"/>
      <c r="N6497" s="18"/>
      <c r="O6497" s="9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6"/>
      <c r="AA6497" s="16"/>
      <c r="AB6497" s="16"/>
      <c r="AC6497" s="19"/>
    </row>
    <row r="6498" spans="1:29" x14ac:dyDescent="0.25">
      <c r="A6498" s="15"/>
      <c r="B6498" s="16"/>
      <c r="C6498" s="16"/>
      <c r="D6498" s="16"/>
      <c r="E6498" s="16"/>
      <c r="F6498" s="16"/>
      <c r="G6498" s="16"/>
      <c r="H6498" s="16"/>
      <c r="I6498" s="16"/>
      <c r="J6498" s="16"/>
      <c r="K6498" s="17"/>
      <c r="L6498" s="18"/>
      <c r="M6498" s="17"/>
      <c r="N6498" s="18"/>
      <c r="O6498" s="9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9"/>
    </row>
    <row r="6499" spans="1:29" x14ac:dyDescent="0.25">
      <c r="A6499" s="15"/>
      <c r="B6499" s="16"/>
      <c r="C6499" s="16"/>
      <c r="D6499" s="16"/>
      <c r="E6499" s="16"/>
      <c r="F6499" s="16"/>
      <c r="G6499" s="16"/>
      <c r="H6499" s="16"/>
      <c r="I6499" s="16"/>
      <c r="J6499" s="16"/>
      <c r="K6499" s="17"/>
      <c r="L6499" s="18"/>
      <c r="M6499" s="17"/>
      <c r="N6499" s="18"/>
      <c r="O6499" s="9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9"/>
    </row>
    <row r="6500" spans="1:29" x14ac:dyDescent="0.25">
      <c r="A6500" s="15"/>
      <c r="B6500" s="16"/>
      <c r="C6500" s="16"/>
      <c r="D6500" s="16"/>
      <c r="E6500" s="16"/>
      <c r="F6500" s="16"/>
      <c r="G6500" s="16"/>
      <c r="H6500" s="16"/>
      <c r="I6500" s="16"/>
      <c r="J6500" s="16"/>
      <c r="K6500" s="17"/>
      <c r="L6500" s="18"/>
      <c r="M6500" s="17"/>
      <c r="N6500" s="18"/>
      <c r="O6500" s="9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9"/>
    </row>
    <row r="6501" spans="1:29" x14ac:dyDescent="0.25">
      <c r="A6501" s="15"/>
      <c r="B6501" s="16"/>
      <c r="C6501" s="16"/>
      <c r="D6501" s="16"/>
      <c r="E6501" s="16"/>
      <c r="F6501" s="16"/>
      <c r="G6501" s="16"/>
      <c r="H6501" s="16"/>
      <c r="I6501" s="16"/>
      <c r="J6501" s="16"/>
      <c r="K6501" s="17"/>
      <c r="L6501" s="18"/>
      <c r="M6501" s="17"/>
      <c r="N6501" s="18"/>
      <c r="O6501" s="9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9"/>
    </row>
    <row r="6502" spans="1:29" x14ac:dyDescent="0.25">
      <c r="A6502" s="15"/>
      <c r="B6502" s="16"/>
      <c r="C6502" s="16"/>
      <c r="D6502" s="16"/>
      <c r="E6502" s="16"/>
      <c r="F6502" s="16"/>
      <c r="G6502" s="16"/>
      <c r="H6502" s="16"/>
      <c r="I6502" s="16"/>
      <c r="J6502" s="16"/>
      <c r="K6502" s="17"/>
      <c r="L6502" s="18"/>
      <c r="M6502" s="17"/>
      <c r="N6502" s="18"/>
      <c r="O6502" s="9"/>
      <c r="P6502" s="16"/>
      <c r="Q6502" s="16"/>
      <c r="R6502" s="16"/>
      <c r="S6502" s="16"/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9"/>
    </row>
    <row r="6503" spans="1:29" x14ac:dyDescent="0.25">
      <c r="A6503" s="15"/>
      <c r="B6503" s="16"/>
      <c r="C6503" s="16"/>
      <c r="D6503" s="16"/>
      <c r="E6503" s="16"/>
      <c r="F6503" s="16"/>
      <c r="G6503" s="16"/>
      <c r="H6503" s="16"/>
      <c r="I6503" s="16"/>
      <c r="J6503" s="16"/>
      <c r="K6503" s="17"/>
      <c r="L6503" s="18"/>
      <c r="M6503" s="17"/>
      <c r="N6503" s="18"/>
      <c r="O6503" s="9"/>
      <c r="P6503" s="16"/>
      <c r="Q6503" s="16"/>
      <c r="R6503" s="16"/>
      <c r="S6503" s="16"/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9"/>
    </row>
    <row r="6504" spans="1:29" x14ac:dyDescent="0.25">
      <c r="A6504" s="15"/>
      <c r="B6504" s="16"/>
      <c r="C6504" s="16"/>
      <c r="D6504" s="16"/>
      <c r="E6504" s="16"/>
      <c r="F6504" s="16"/>
      <c r="G6504" s="16"/>
      <c r="H6504" s="16"/>
      <c r="I6504" s="16"/>
      <c r="J6504" s="16"/>
      <c r="K6504" s="17"/>
      <c r="L6504" s="18"/>
      <c r="M6504" s="17"/>
      <c r="N6504" s="18"/>
      <c r="O6504" s="9"/>
      <c r="P6504" s="16"/>
      <c r="Q6504" s="16"/>
      <c r="R6504" s="16"/>
      <c r="S6504" s="16"/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9"/>
    </row>
    <row r="6505" spans="1:29" x14ac:dyDescent="0.25">
      <c r="A6505" s="15"/>
      <c r="B6505" s="16"/>
      <c r="C6505" s="16"/>
      <c r="D6505" s="16"/>
      <c r="E6505" s="16"/>
      <c r="F6505" s="16"/>
      <c r="G6505" s="16"/>
      <c r="H6505" s="16"/>
      <c r="I6505" s="16"/>
      <c r="J6505" s="16"/>
      <c r="K6505" s="17"/>
      <c r="L6505" s="18"/>
      <c r="M6505" s="17"/>
      <c r="N6505" s="18"/>
      <c r="O6505" s="9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9"/>
    </row>
    <row r="6506" spans="1:29" x14ac:dyDescent="0.25">
      <c r="A6506" s="15"/>
      <c r="B6506" s="16"/>
      <c r="C6506" s="16"/>
      <c r="D6506" s="16"/>
      <c r="E6506" s="16"/>
      <c r="F6506" s="16"/>
      <c r="G6506" s="16"/>
      <c r="H6506" s="16"/>
      <c r="I6506" s="16"/>
      <c r="J6506" s="16"/>
      <c r="K6506" s="17"/>
      <c r="L6506" s="18"/>
      <c r="M6506" s="17"/>
      <c r="N6506" s="18"/>
      <c r="O6506" s="9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9"/>
    </row>
    <row r="6507" spans="1:29" x14ac:dyDescent="0.25">
      <c r="A6507" s="15"/>
      <c r="B6507" s="16"/>
      <c r="C6507" s="16"/>
      <c r="D6507" s="16"/>
      <c r="E6507" s="16"/>
      <c r="F6507" s="16"/>
      <c r="G6507" s="16"/>
      <c r="H6507" s="16"/>
      <c r="I6507" s="16"/>
      <c r="J6507" s="16"/>
      <c r="K6507" s="17"/>
      <c r="L6507" s="18"/>
      <c r="M6507" s="17"/>
      <c r="N6507" s="18"/>
      <c r="O6507" s="9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9"/>
    </row>
    <row r="6508" spans="1:29" x14ac:dyDescent="0.25">
      <c r="A6508" s="15"/>
      <c r="B6508" s="16"/>
      <c r="C6508" s="16"/>
      <c r="D6508" s="16"/>
      <c r="E6508" s="16"/>
      <c r="F6508" s="16"/>
      <c r="G6508" s="16"/>
      <c r="H6508" s="16"/>
      <c r="I6508" s="16"/>
      <c r="J6508" s="16"/>
      <c r="K6508" s="17"/>
      <c r="L6508" s="18"/>
      <c r="M6508" s="17"/>
      <c r="N6508" s="18"/>
      <c r="O6508" s="9"/>
      <c r="P6508" s="16"/>
      <c r="Q6508" s="16"/>
      <c r="R6508" s="16"/>
      <c r="S6508" s="16"/>
      <c r="T6508" s="16"/>
      <c r="U6508" s="16"/>
      <c r="V6508" s="16"/>
      <c r="W6508" s="16"/>
      <c r="X6508" s="16"/>
      <c r="Y6508" s="16"/>
      <c r="Z6508" s="16"/>
      <c r="AA6508" s="16"/>
      <c r="AB6508" s="16"/>
      <c r="AC6508" s="19"/>
    </row>
    <row r="6509" spans="1:29" x14ac:dyDescent="0.25">
      <c r="A6509" s="15"/>
      <c r="B6509" s="16"/>
      <c r="C6509" s="16"/>
      <c r="D6509" s="16"/>
      <c r="E6509" s="16"/>
      <c r="F6509" s="16"/>
      <c r="G6509" s="16"/>
      <c r="H6509" s="16"/>
      <c r="I6509" s="16"/>
      <c r="J6509" s="16"/>
      <c r="K6509" s="17"/>
      <c r="L6509" s="18"/>
      <c r="M6509" s="17"/>
      <c r="N6509" s="18"/>
      <c r="O6509" s="9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9"/>
    </row>
    <row r="6510" spans="1:29" x14ac:dyDescent="0.25">
      <c r="A6510" s="15"/>
      <c r="B6510" s="16"/>
      <c r="C6510" s="16"/>
      <c r="D6510" s="16"/>
      <c r="E6510" s="16"/>
      <c r="F6510" s="16"/>
      <c r="G6510" s="16"/>
      <c r="H6510" s="16"/>
      <c r="I6510" s="16"/>
      <c r="J6510" s="16"/>
      <c r="K6510" s="17"/>
      <c r="L6510" s="18"/>
      <c r="M6510" s="17"/>
      <c r="N6510" s="18"/>
      <c r="O6510" s="9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9"/>
    </row>
    <row r="6511" spans="1:29" x14ac:dyDescent="0.25">
      <c r="A6511" s="15"/>
      <c r="B6511" s="16"/>
      <c r="C6511" s="16"/>
      <c r="D6511" s="16"/>
      <c r="E6511" s="16"/>
      <c r="F6511" s="16"/>
      <c r="G6511" s="16"/>
      <c r="H6511" s="16"/>
      <c r="I6511" s="16"/>
      <c r="J6511" s="16"/>
      <c r="K6511" s="17"/>
      <c r="L6511" s="18"/>
      <c r="M6511" s="17"/>
      <c r="N6511" s="18"/>
      <c r="O6511" s="9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9"/>
    </row>
    <row r="6512" spans="1:29" x14ac:dyDescent="0.25">
      <c r="A6512" s="15"/>
      <c r="B6512" s="16"/>
      <c r="C6512" s="16"/>
      <c r="D6512" s="16"/>
      <c r="E6512" s="16"/>
      <c r="F6512" s="16"/>
      <c r="G6512" s="16"/>
      <c r="H6512" s="16"/>
      <c r="I6512" s="16"/>
      <c r="J6512" s="16"/>
      <c r="K6512" s="17"/>
      <c r="L6512" s="18"/>
      <c r="M6512" s="17"/>
      <c r="N6512" s="18"/>
      <c r="O6512" s="9"/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9"/>
    </row>
    <row r="6513" spans="1:29" x14ac:dyDescent="0.25">
      <c r="A6513" s="15"/>
      <c r="B6513" s="16"/>
      <c r="C6513" s="16"/>
      <c r="D6513" s="16"/>
      <c r="E6513" s="16"/>
      <c r="F6513" s="16"/>
      <c r="G6513" s="16"/>
      <c r="H6513" s="16"/>
      <c r="I6513" s="16"/>
      <c r="J6513" s="16"/>
      <c r="K6513" s="17"/>
      <c r="L6513" s="18"/>
      <c r="M6513" s="17"/>
      <c r="N6513" s="18"/>
      <c r="O6513" s="9"/>
      <c r="P6513" s="16"/>
      <c r="Q6513" s="16"/>
      <c r="R6513" s="16"/>
      <c r="S6513" s="16"/>
      <c r="T6513" s="16"/>
      <c r="U6513" s="16"/>
      <c r="V6513" s="16"/>
      <c r="W6513" s="16"/>
      <c r="X6513" s="16"/>
      <c r="Y6513" s="16"/>
      <c r="Z6513" s="16"/>
      <c r="AA6513" s="16"/>
      <c r="AB6513" s="16"/>
      <c r="AC6513" s="19"/>
    </row>
    <row r="6514" spans="1:29" x14ac:dyDescent="0.25">
      <c r="A6514" s="15"/>
      <c r="B6514" s="16"/>
      <c r="C6514" s="16"/>
      <c r="D6514" s="16"/>
      <c r="E6514" s="16"/>
      <c r="F6514" s="16"/>
      <c r="G6514" s="16"/>
      <c r="H6514" s="16"/>
      <c r="I6514" s="16"/>
      <c r="J6514" s="16"/>
      <c r="K6514" s="17"/>
      <c r="L6514" s="18"/>
      <c r="M6514" s="17"/>
      <c r="N6514" s="18"/>
      <c r="O6514" s="9"/>
      <c r="P6514" s="16"/>
      <c r="Q6514" s="16"/>
      <c r="R6514" s="16"/>
      <c r="S6514" s="16"/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9"/>
    </row>
    <row r="6515" spans="1:29" x14ac:dyDescent="0.25">
      <c r="A6515" s="15"/>
      <c r="B6515" s="16"/>
      <c r="C6515" s="16"/>
      <c r="D6515" s="16"/>
      <c r="E6515" s="16"/>
      <c r="F6515" s="16"/>
      <c r="G6515" s="16"/>
      <c r="H6515" s="16"/>
      <c r="I6515" s="16"/>
      <c r="J6515" s="16"/>
      <c r="K6515" s="17"/>
      <c r="L6515" s="18"/>
      <c r="M6515" s="17"/>
      <c r="N6515" s="18"/>
      <c r="O6515" s="9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9"/>
    </row>
    <row r="6516" spans="1:29" x14ac:dyDescent="0.25">
      <c r="A6516" s="15"/>
      <c r="B6516" s="16"/>
      <c r="C6516" s="16"/>
      <c r="D6516" s="16"/>
      <c r="E6516" s="16"/>
      <c r="F6516" s="16"/>
      <c r="G6516" s="16"/>
      <c r="H6516" s="16"/>
      <c r="I6516" s="16"/>
      <c r="J6516" s="16"/>
      <c r="K6516" s="17"/>
      <c r="L6516" s="18"/>
      <c r="M6516" s="17"/>
      <c r="N6516" s="18"/>
      <c r="O6516" s="9"/>
      <c r="P6516" s="16"/>
      <c r="Q6516" s="16"/>
      <c r="R6516" s="16"/>
      <c r="S6516" s="16"/>
      <c r="T6516" s="16"/>
      <c r="U6516" s="16"/>
      <c r="V6516" s="16"/>
      <c r="W6516" s="16"/>
      <c r="X6516" s="16"/>
      <c r="Y6516" s="16"/>
      <c r="Z6516" s="16"/>
      <c r="AA6516" s="16"/>
      <c r="AB6516" s="16"/>
      <c r="AC6516" s="19"/>
    </row>
    <row r="6517" spans="1:29" x14ac:dyDescent="0.25">
      <c r="A6517" s="15"/>
      <c r="B6517" s="16"/>
      <c r="C6517" s="16"/>
      <c r="D6517" s="16"/>
      <c r="E6517" s="16"/>
      <c r="F6517" s="16"/>
      <c r="G6517" s="16"/>
      <c r="H6517" s="16"/>
      <c r="I6517" s="16"/>
      <c r="J6517" s="16"/>
      <c r="K6517" s="17"/>
      <c r="L6517" s="18"/>
      <c r="M6517" s="17"/>
      <c r="N6517" s="18"/>
      <c r="O6517" s="9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9"/>
    </row>
    <row r="6518" spans="1:29" x14ac:dyDescent="0.25">
      <c r="A6518" s="15"/>
      <c r="B6518" s="16"/>
      <c r="C6518" s="16"/>
      <c r="D6518" s="16"/>
      <c r="E6518" s="16"/>
      <c r="F6518" s="16"/>
      <c r="G6518" s="16"/>
      <c r="H6518" s="16"/>
      <c r="I6518" s="16"/>
      <c r="J6518" s="16"/>
      <c r="K6518" s="17"/>
      <c r="L6518" s="18"/>
      <c r="M6518" s="17"/>
      <c r="N6518" s="18"/>
      <c r="O6518" s="9"/>
      <c r="P6518" s="16"/>
      <c r="Q6518" s="16"/>
      <c r="R6518" s="16"/>
      <c r="S6518" s="16"/>
      <c r="T6518" s="16"/>
      <c r="U6518" s="16"/>
      <c r="V6518" s="16"/>
      <c r="W6518" s="16"/>
      <c r="X6518" s="16"/>
      <c r="Y6518" s="16"/>
      <c r="Z6518" s="16"/>
      <c r="AA6518" s="16"/>
      <c r="AB6518" s="16"/>
      <c r="AC6518" s="19"/>
    </row>
    <row r="6519" spans="1:29" x14ac:dyDescent="0.25">
      <c r="A6519" s="15"/>
      <c r="B6519" s="16"/>
      <c r="C6519" s="16"/>
      <c r="D6519" s="16"/>
      <c r="E6519" s="16"/>
      <c r="F6519" s="16"/>
      <c r="G6519" s="16"/>
      <c r="H6519" s="16"/>
      <c r="I6519" s="16"/>
      <c r="J6519" s="16"/>
      <c r="K6519" s="17"/>
      <c r="L6519" s="18"/>
      <c r="M6519" s="17"/>
      <c r="N6519" s="18"/>
      <c r="O6519" s="9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9"/>
    </row>
    <row r="6520" spans="1:29" x14ac:dyDescent="0.25">
      <c r="A6520" s="15"/>
      <c r="B6520" s="16"/>
      <c r="C6520" s="16"/>
      <c r="D6520" s="16"/>
      <c r="E6520" s="16"/>
      <c r="F6520" s="16"/>
      <c r="G6520" s="16"/>
      <c r="H6520" s="16"/>
      <c r="I6520" s="16"/>
      <c r="J6520" s="16"/>
      <c r="K6520" s="17"/>
      <c r="L6520" s="18"/>
      <c r="M6520" s="17"/>
      <c r="N6520" s="18"/>
      <c r="O6520" s="9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6"/>
      <c r="AB6520" s="16"/>
      <c r="AC6520" s="19"/>
    </row>
    <row r="6521" spans="1:29" x14ac:dyDescent="0.25">
      <c r="A6521" s="15"/>
      <c r="B6521" s="16"/>
      <c r="C6521" s="16"/>
      <c r="D6521" s="16"/>
      <c r="E6521" s="16"/>
      <c r="F6521" s="16"/>
      <c r="G6521" s="16"/>
      <c r="H6521" s="16"/>
      <c r="I6521" s="16"/>
      <c r="J6521" s="16"/>
      <c r="K6521" s="17"/>
      <c r="L6521" s="18"/>
      <c r="M6521" s="17"/>
      <c r="N6521" s="18"/>
      <c r="O6521" s="9"/>
      <c r="P6521" s="16"/>
      <c r="Q6521" s="16"/>
      <c r="R6521" s="16"/>
      <c r="S6521" s="16"/>
      <c r="T6521" s="16"/>
      <c r="U6521" s="16"/>
      <c r="V6521" s="16"/>
      <c r="W6521" s="16"/>
      <c r="X6521" s="16"/>
      <c r="Y6521" s="16"/>
      <c r="Z6521" s="16"/>
      <c r="AA6521" s="16"/>
      <c r="AB6521" s="16"/>
      <c r="AC6521" s="19"/>
    </row>
    <row r="6522" spans="1:29" x14ac:dyDescent="0.25">
      <c r="A6522" s="15"/>
      <c r="B6522" s="16"/>
      <c r="C6522" s="16"/>
      <c r="D6522" s="16"/>
      <c r="E6522" s="16"/>
      <c r="F6522" s="16"/>
      <c r="G6522" s="16"/>
      <c r="H6522" s="16"/>
      <c r="I6522" s="16"/>
      <c r="J6522" s="16"/>
      <c r="K6522" s="17"/>
      <c r="L6522" s="18"/>
      <c r="M6522" s="17"/>
      <c r="N6522" s="18"/>
      <c r="O6522" s="9"/>
      <c r="P6522" s="16"/>
      <c r="Q6522" s="16"/>
      <c r="R6522" s="16"/>
      <c r="S6522" s="16"/>
      <c r="T6522" s="16"/>
      <c r="U6522" s="16"/>
      <c r="V6522" s="16"/>
      <c r="W6522" s="16"/>
      <c r="X6522" s="16"/>
      <c r="Y6522" s="16"/>
      <c r="Z6522" s="16"/>
      <c r="AA6522" s="16"/>
      <c r="AB6522" s="16"/>
      <c r="AC6522" s="19"/>
    </row>
    <row r="6523" spans="1:29" x14ac:dyDescent="0.25">
      <c r="A6523" s="15"/>
      <c r="B6523" s="16"/>
      <c r="C6523" s="16"/>
      <c r="D6523" s="16"/>
      <c r="E6523" s="16"/>
      <c r="F6523" s="16"/>
      <c r="G6523" s="16"/>
      <c r="H6523" s="16"/>
      <c r="I6523" s="16"/>
      <c r="J6523" s="16"/>
      <c r="K6523" s="17"/>
      <c r="L6523" s="18"/>
      <c r="M6523" s="17"/>
      <c r="N6523" s="18"/>
      <c r="O6523" s="9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9"/>
    </row>
    <row r="6524" spans="1:29" x14ac:dyDescent="0.25">
      <c r="A6524" s="15"/>
      <c r="B6524" s="16"/>
      <c r="C6524" s="16"/>
      <c r="D6524" s="16"/>
      <c r="E6524" s="16"/>
      <c r="F6524" s="16"/>
      <c r="G6524" s="16"/>
      <c r="H6524" s="16"/>
      <c r="I6524" s="16"/>
      <c r="J6524" s="16"/>
      <c r="K6524" s="17"/>
      <c r="L6524" s="18"/>
      <c r="M6524" s="17"/>
      <c r="N6524" s="18"/>
      <c r="O6524" s="9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9"/>
    </row>
    <row r="6525" spans="1:29" x14ac:dyDescent="0.25">
      <c r="A6525" s="15"/>
      <c r="B6525" s="16"/>
      <c r="C6525" s="16"/>
      <c r="D6525" s="16"/>
      <c r="E6525" s="16"/>
      <c r="F6525" s="16"/>
      <c r="G6525" s="16"/>
      <c r="H6525" s="16"/>
      <c r="I6525" s="16"/>
      <c r="J6525" s="16"/>
      <c r="K6525" s="17"/>
      <c r="L6525" s="18"/>
      <c r="M6525" s="17"/>
      <c r="N6525" s="18"/>
      <c r="O6525" s="9"/>
      <c r="P6525" s="16"/>
      <c r="Q6525" s="16"/>
      <c r="R6525" s="16"/>
      <c r="S6525" s="16"/>
      <c r="T6525" s="16"/>
      <c r="U6525" s="16"/>
      <c r="V6525" s="16"/>
      <c r="W6525" s="16"/>
      <c r="X6525" s="16"/>
      <c r="Y6525" s="16"/>
      <c r="Z6525" s="16"/>
      <c r="AA6525" s="16"/>
      <c r="AB6525" s="16"/>
      <c r="AC6525" s="19"/>
    </row>
    <row r="6526" spans="1:29" x14ac:dyDescent="0.25">
      <c r="A6526" s="15"/>
      <c r="B6526" s="16"/>
      <c r="C6526" s="16"/>
      <c r="D6526" s="16"/>
      <c r="E6526" s="16"/>
      <c r="F6526" s="16"/>
      <c r="G6526" s="16"/>
      <c r="H6526" s="16"/>
      <c r="I6526" s="16"/>
      <c r="J6526" s="16"/>
      <c r="K6526" s="17"/>
      <c r="L6526" s="18"/>
      <c r="M6526" s="17"/>
      <c r="N6526" s="18"/>
      <c r="O6526" s="9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9"/>
    </row>
    <row r="6527" spans="1:29" x14ac:dyDescent="0.25">
      <c r="A6527" s="15"/>
      <c r="B6527" s="16"/>
      <c r="C6527" s="16"/>
      <c r="D6527" s="16"/>
      <c r="E6527" s="16"/>
      <c r="F6527" s="16"/>
      <c r="G6527" s="16"/>
      <c r="H6527" s="16"/>
      <c r="I6527" s="16"/>
      <c r="J6527" s="16"/>
      <c r="K6527" s="17"/>
      <c r="L6527" s="18"/>
      <c r="M6527" s="17"/>
      <c r="N6527" s="18"/>
      <c r="O6527" s="9"/>
      <c r="P6527" s="16"/>
      <c r="Q6527" s="16"/>
      <c r="R6527" s="16"/>
      <c r="S6527" s="16"/>
      <c r="T6527" s="16"/>
      <c r="U6527" s="16"/>
      <c r="V6527" s="16"/>
      <c r="W6527" s="16"/>
      <c r="X6527" s="16"/>
      <c r="Y6527" s="16"/>
      <c r="Z6527" s="16"/>
      <c r="AA6527" s="16"/>
      <c r="AB6527" s="16"/>
      <c r="AC6527" s="19"/>
    </row>
    <row r="6528" spans="1:29" x14ac:dyDescent="0.25">
      <c r="A6528" s="15"/>
      <c r="B6528" s="16"/>
      <c r="C6528" s="16"/>
      <c r="D6528" s="16"/>
      <c r="E6528" s="16"/>
      <c r="F6528" s="16"/>
      <c r="G6528" s="16"/>
      <c r="H6528" s="16"/>
      <c r="I6528" s="16"/>
      <c r="J6528" s="16"/>
      <c r="K6528" s="17"/>
      <c r="L6528" s="18"/>
      <c r="M6528" s="17"/>
      <c r="N6528" s="18"/>
      <c r="O6528" s="9"/>
      <c r="P6528" s="16"/>
      <c r="Q6528" s="16"/>
      <c r="R6528" s="16"/>
      <c r="S6528" s="16"/>
      <c r="T6528" s="16"/>
      <c r="U6528" s="16"/>
      <c r="V6528" s="16"/>
      <c r="W6528" s="16"/>
      <c r="X6528" s="16"/>
      <c r="Y6528" s="16"/>
      <c r="Z6528" s="16"/>
      <c r="AA6528" s="16"/>
      <c r="AB6528" s="16"/>
      <c r="AC6528" s="19"/>
    </row>
    <row r="6529" spans="1:29" x14ac:dyDescent="0.25">
      <c r="A6529" s="15"/>
      <c r="B6529" s="16"/>
      <c r="C6529" s="16"/>
      <c r="D6529" s="16"/>
      <c r="E6529" s="16"/>
      <c r="F6529" s="16"/>
      <c r="G6529" s="16"/>
      <c r="H6529" s="16"/>
      <c r="I6529" s="16"/>
      <c r="J6529" s="16"/>
      <c r="K6529" s="17"/>
      <c r="L6529" s="18"/>
      <c r="M6529" s="17"/>
      <c r="N6529" s="18"/>
      <c r="O6529" s="9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9"/>
    </row>
    <row r="6530" spans="1:29" x14ac:dyDescent="0.25">
      <c r="A6530" s="15"/>
      <c r="B6530" s="16"/>
      <c r="C6530" s="16"/>
      <c r="D6530" s="16"/>
      <c r="E6530" s="16"/>
      <c r="F6530" s="16"/>
      <c r="G6530" s="16"/>
      <c r="H6530" s="16"/>
      <c r="I6530" s="16"/>
      <c r="J6530" s="16"/>
      <c r="K6530" s="17"/>
      <c r="L6530" s="18"/>
      <c r="M6530" s="17"/>
      <c r="N6530" s="18"/>
      <c r="O6530" s="9"/>
      <c r="P6530" s="16"/>
      <c r="Q6530" s="16"/>
      <c r="R6530" s="16"/>
      <c r="S6530" s="16"/>
      <c r="T6530" s="16"/>
      <c r="U6530" s="16"/>
      <c r="V6530" s="16"/>
      <c r="W6530" s="16"/>
      <c r="X6530" s="16"/>
      <c r="Y6530" s="16"/>
      <c r="Z6530" s="16"/>
      <c r="AA6530" s="16"/>
      <c r="AB6530" s="16"/>
      <c r="AC6530" s="19"/>
    </row>
    <row r="6531" spans="1:29" x14ac:dyDescent="0.25">
      <c r="A6531" s="15"/>
      <c r="B6531" s="16"/>
      <c r="C6531" s="16"/>
      <c r="D6531" s="16"/>
      <c r="E6531" s="16"/>
      <c r="F6531" s="16"/>
      <c r="G6531" s="16"/>
      <c r="H6531" s="16"/>
      <c r="I6531" s="16"/>
      <c r="J6531" s="16"/>
      <c r="K6531" s="17"/>
      <c r="L6531" s="18"/>
      <c r="M6531" s="17"/>
      <c r="N6531" s="18"/>
      <c r="O6531" s="9"/>
      <c r="P6531" s="16"/>
      <c r="Q6531" s="16"/>
      <c r="R6531" s="16"/>
      <c r="S6531" s="16"/>
      <c r="T6531" s="16"/>
      <c r="U6531" s="16"/>
      <c r="V6531" s="16"/>
      <c r="W6531" s="16"/>
      <c r="X6531" s="16"/>
      <c r="Y6531" s="16"/>
      <c r="Z6531" s="16"/>
      <c r="AA6531" s="16"/>
      <c r="AB6531" s="16"/>
      <c r="AC6531" s="19"/>
    </row>
    <row r="6532" spans="1:29" x14ac:dyDescent="0.25">
      <c r="A6532" s="15"/>
      <c r="B6532" s="16"/>
      <c r="C6532" s="16"/>
      <c r="D6532" s="16"/>
      <c r="E6532" s="16"/>
      <c r="F6532" s="16"/>
      <c r="G6532" s="16"/>
      <c r="H6532" s="16"/>
      <c r="I6532" s="16"/>
      <c r="J6532" s="16"/>
      <c r="K6532" s="17"/>
      <c r="L6532" s="18"/>
      <c r="M6532" s="17"/>
      <c r="N6532" s="18"/>
      <c r="O6532" s="9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9"/>
    </row>
    <row r="6533" spans="1:29" x14ac:dyDescent="0.25">
      <c r="A6533" s="15"/>
      <c r="B6533" s="16"/>
      <c r="C6533" s="16"/>
      <c r="D6533" s="16"/>
      <c r="E6533" s="16"/>
      <c r="F6533" s="16"/>
      <c r="G6533" s="16"/>
      <c r="H6533" s="16"/>
      <c r="I6533" s="16"/>
      <c r="J6533" s="16"/>
      <c r="K6533" s="17"/>
      <c r="L6533" s="18"/>
      <c r="M6533" s="17"/>
      <c r="N6533" s="18"/>
      <c r="O6533" s="9"/>
      <c r="P6533" s="16"/>
      <c r="Q6533" s="16"/>
      <c r="R6533" s="16"/>
      <c r="S6533" s="16"/>
      <c r="T6533" s="16"/>
      <c r="U6533" s="16"/>
      <c r="V6533" s="16"/>
      <c r="W6533" s="16"/>
      <c r="X6533" s="16"/>
      <c r="Y6533" s="16"/>
      <c r="Z6533" s="16"/>
      <c r="AA6533" s="16"/>
      <c r="AB6533" s="16"/>
      <c r="AC6533" s="19"/>
    </row>
    <row r="6534" spans="1:29" x14ac:dyDescent="0.25">
      <c r="A6534" s="15"/>
      <c r="B6534" s="16"/>
      <c r="C6534" s="16"/>
      <c r="D6534" s="16"/>
      <c r="E6534" s="16"/>
      <c r="F6534" s="16"/>
      <c r="G6534" s="16"/>
      <c r="H6534" s="16"/>
      <c r="I6534" s="16"/>
      <c r="J6534" s="16"/>
      <c r="K6534" s="17"/>
      <c r="L6534" s="18"/>
      <c r="M6534" s="17"/>
      <c r="N6534" s="18"/>
      <c r="O6534" s="9"/>
      <c r="P6534" s="16"/>
      <c r="Q6534" s="16"/>
      <c r="R6534" s="16"/>
      <c r="S6534" s="16"/>
      <c r="T6534" s="16"/>
      <c r="U6534" s="16"/>
      <c r="V6534" s="16"/>
      <c r="W6534" s="16"/>
      <c r="X6534" s="16"/>
      <c r="Y6534" s="16"/>
      <c r="Z6534" s="16"/>
      <c r="AA6534" s="16"/>
      <c r="AB6534" s="16"/>
      <c r="AC6534" s="19"/>
    </row>
    <row r="6535" spans="1:29" x14ac:dyDescent="0.25">
      <c r="A6535" s="15"/>
      <c r="B6535" s="16"/>
      <c r="C6535" s="16"/>
      <c r="D6535" s="16"/>
      <c r="E6535" s="16"/>
      <c r="F6535" s="16"/>
      <c r="G6535" s="16"/>
      <c r="H6535" s="16"/>
      <c r="I6535" s="16"/>
      <c r="J6535" s="16"/>
      <c r="K6535" s="17"/>
      <c r="L6535" s="18"/>
      <c r="M6535" s="17"/>
      <c r="N6535" s="18"/>
      <c r="O6535" s="9"/>
      <c r="P6535" s="16"/>
      <c r="Q6535" s="16"/>
      <c r="R6535" s="16"/>
      <c r="S6535" s="16"/>
      <c r="T6535" s="16"/>
      <c r="U6535" s="16"/>
      <c r="V6535" s="16"/>
      <c r="W6535" s="16"/>
      <c r="X6535" s="16"/>
      <c r="Y6535" s="16"/>
      <c r="Z6535" s="16"/>
      <c r="AA6535" s="16"/>
      <c r="AB6535" s="16"/>
      <c r="AC6535" s="19"/>
    </row>
    <row r="6536" spans="1:29" x14ac:dyDescent="0.25">
      <c r="A6536" s="15"/>
      <c r="B6536" s="16"/>
      <c r="C6536" s="16"/>
      <c r="D6536" s="16"/>
      <c r="E6536" s="16"/>
      <c r="F6536" s="16"/>
      <c r="G6536" s="16"/>
      <c r="H6536" s="16"/>
      <c r="I6536" s="16"/>
      <c r="J6536" s="16"/>
      <c r="K6536" s="17"/>
      <c r="L6536" s="18"/>
      <c r="M6536" s="17"/>
      <c r="N6536" s="18"/>
      <c r="O6536" s="9"/>
      <c r="P6536" s="16"/>
      <c r="Q6536" s="16"/>
      <c r="R6536" s="16"/>
      <c r="S6536" s="16"/>
      <c r="T6536" s="16"/>
      <c r="U6536" s="16"/>
      <c r="V6536" s="16"/>
      <c r="W6536" s="16"/>
      <c r="X6536" s="16"/>
      <c r="Y6536" s="16"/>
      <c r="Z6536" s="16"/>
      <c r="AA6536" s="16"/>
      <c r="AB6536" s="16"/>
      <c r="AC6536" s="19"/>
    </row>
    <row r="6537" spans="1:29" x14ac:dyDescent="0.25">
      <c r="A6537" s="15"/>
      <c r="B6537" s="16"/>
      <c r="C6537" s="16"/>
      <c r="D6537" s="16"/>
      <c r="E6537" s="16"/>
      <c r="F6537" s="16"/>
      <c r="G6537" s="16"/>
      <c r="H6537" s="16"/>
      <c r="I6537" s="16"/>
      <c r="J6537" s="16"/>
      <c r="K6537" s="17"/>
      <c r="L6537" s="18"/>
      <c r="M6537" s="17"/>
      <c r="N6537" s="18"/>
      <c r="O6537" s="9"/>
      <c r="P6537" s="16"/>
      <c r="Q6537" s="16"/>
      <c r="R6537" s="16"/>
      <c r="S6537" s="16"/>
      <c r="T6537" s="16"/>
      <c r="U6537" s="16"/>
      <c r="V6537" s="16"/>
      <c r="W6537" s="16"/>
      <c r="X6537" s="16"/>
      <c r="Y6537" s="16"/>
      <c r="Z6537" s="16"/>
      <c r="AA6537" s="16"/>
      <c r="AB6537" s="16"/>
      <c r="AC6537" s="19"/>
    </row>
    <row r="6538" spans="1:29" x14ac:dyDescent="0.25">
      <c r="A6538" s="15"/>
      <c r="B6538" s="16"/>
      <c r="C6538" s="16"/>
      <c r="D6538" s="16"/>
      <c r="E6538" s="16"/>
      <c r="F6538" s="16"/>
      <c r="G6538" s="16"/>
      <c r="H6538" s="16"/>
      <c r="I6538" s="16"/>
      <c r="J6538" s="16"/>
      <c r="K6538" s="17"/>
      <c r="L6538" s="18"/>
      <c r="M6538" s="17"/>
      <c r="N6538" s="18"/>
      <c r="O6538" s="9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9"/>
    </row>
    <row r="6539" spans="1:29" x14ac:dyDescent="0.25">
      <c r="A6539" s="15"/>
      <c r="B6539" s="16"/>
      <c r="C6539" s="16"/>
      <c r="D6539" s="16"/>
      <c r="E6539" s="16"/>
      <c r="F6539" s="16"/>
      <c r="G6539" s="16"/>
      <c r="H6539" s="16"/>
      <c r="I6539" s="16"/>
      <c r="J6539" s="16"/>
      <c r="K6539" s="17"/>
      <c r="L6539" s="18"/>
      <c r="M6539" s="17"/>
      <c r="N6539" s="18"/>
      <c r="O6539" s="9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9"/>
    </row>
    <row r="6540" spans="1:29" x14ac:dyDescent="0.25">
      <c r="A6540" s="15"/>
      <c r="B6540" s="16"/>
      <c r="C6540" s="16"/>
      <c r="D6540" s="16"/>
      <c r="E6540" s="16"/>
      <c r="F6540" s="16"/>
      <c r="G6540" s="16"/>
      <c r="H6540" s="16"/>
      <c r="I6540" s="16"/>
      <c r="J6540" s="16"/>
      <c r="K6540" s="17"/>
      <c r="L6540" s="18"/>
      <c r="M6540" s="17"/>
      <c r="N6540" s="18"/>
      <c r="O6540" s="9"/>
      <c r="P6540" s="16"/>
      <c r="Q6540" s="16"/>
      <c r="R6540" s="16"/>
      <c r="S6540" s="16"/>
      <c r="T6540" s="16"/>
      <c r="U6540" s="16"/>
      <c r="V6540" s="16"/>
      <c r="W6540" s="16"/>
      <c r="X6540" s="16"/>
      <c r="Y6540" s="16"/>
      <c r="Z6540" s="16"/>
      <c r="AA6540" s="16"/>
      <c r="AB6540" s="16"/>
      <c r="AC6540" s="19"/>
    </row>
    <row r="6541" spans="1:29" x14ac:dyDescent="0.25">
      <c r="A6541" s="15"/>
      <c r="B6541" s="16"/>
      <c r="C6541" s="16"/>
      <c r="D6541" s="16"/>
      <c r="E6541" s="16"/>
      <c r="F6541" s="16"/>
      <c r="G6541" s="16"/>
      <c r="H6541" s="16"/>
      <c r="I6541" s="16"/>
      <c r="J6541" s="16"/>
      <c r="K6541" s="17"/>
      <c r="L6541" s="18"/>
      <c r="M6541" s="17"/>
      <c r="N6541" s="18"/>
      <c r="O6541" s="9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9"/>
    </row>
    <row r="6542" spans="1:29" x14ac:dyDescent="0.25">
      <c r="A6542" s="15"/>
      <c r="B6542" s="16"/>
      <c r="C6542" s="16"/>
      <c r="D6542" s="16"/>
      <c r="E6542" s="16"/>
      <c r="F6542" s="16"/>
      <c r="G6542" s="16"/>
      <c r="H6542" s="16"/>
      <c r="I6542" s="16"/>
      <c r="J6542" s="16"/>
      <c r="K6542" s="17"/>
      <c r="L6542" s="18"/>
      <c r="M6542" s="17"/>
      <c r="N6542" s="18"/>
      <c r="O6542" s="9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9"/>
    </row>
    <row r="6543" spans="1:29" x14ac:dyDescent="0.25">
      <c r="A6543" s="15"/>
      <c r="B6543" s="16"/>
      <c r="C6543" s="16"/>
      <c r="D6543" s="16"/>
      <c r="E6543" s="16"/>
      <c r="F6543" s="16"/>
      <c r="G6543" s="16"/>
      <c r="H6543" s="16"/>
      <c r="I6543" s="16"/>
      <c r="J6543" s="16"/>
      <c r="K6543" s="17"/>
      <c r="L6543" s="18"/>
      <c r="M6543" s="17"/>
      <c r="N6543" s="18"/>
      <c r="O6543" s="9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9"/>
    </row>
    <row r="6544" spans="1:29" x14ac:dyDescent="0.25">
      <c r="A6544" s="15"/>
      <c r="B6544" s="16"/>
      <c r="C6544" s="16"/>
      <c r="D6544" s="16"/>
      <c r="E6544" s="16"/>
      <c r="F6544" s="16"/>
      <c r="G6544" s="16"/>
      <c r="H6544" s="16"/>
      <c r="I6544" s="16"/>
      <c r="J6544" s="16"/>
      <c r="K6544" s="17"/>
      <c r="L6544" s="18"/>
      <c r="M6544" s="17"/>
      <c r="N6544" s="18"/>
      <c r="O6544" s="9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9"/>
    </row>
    <row r="6545" spans="1:29" x14ac:dyDescent="0.25">
      <c r="A6545" s="15"/>
      <c r="B6545" s="16"/>
      <c r="C6545" s="16"/>
      <c r="D6545" s="16"/>
      <c r="E6545" s="16"/>
      <c r="F6545" s="16"/>
      <c r="G6545" s="16"/>
      <c r="H6545" s="16"/>
      <c r="I6545" s="16"/>
      <c r="J6545" s="16"/>
      <c r="K6545" s="17"/>
      <c r="L6545" s="18"/>
      <c r="M6545" s="17"/>
      <c r="N6545" s="18"/>
      <c r="O6545" s="9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9"/>
    </row>
    <row r="6546" spans="1:29" x14ac:dyDescent="0.25">
      <c r="A6546" s="15"/>
      <c r="B6546" s="16"/>
      <c r="C6546" s="16"/>
      <c r="D6546" s="16"/>
      <c r="E6546" s="16"/>
      <c r="F6546" s="16"/>
      <c r="G6546" s="16"/>
      <c r="H6546" s="16"/>
      <c r="I6546" s="16"/>
      <c r="J6546" s="16"/>
      <c r="K6546" s="17"/>
      <c r="L6546" s="18"/>
      <c r="M6546" s="17"/>
      <c r="N6546" s="18"/>
      <c r="O6546" s="9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9"/>
    </row>
    <row r="6547" spans="1:29" x14ac:dyDescent="0.25">
      <c r="A6547" s="15"/>
      <c r="B6547" s="16"/>
      <c r="C6547" s="16"/>
      <c r="D6547" s="16"/>
      <c r="E6547" s="16"/>
      <c r="F6547" s="16"/>
      <c r="G6547" s="16"/>
      <c r="H6547" s="16"/>
      <c r="I6547" s="16"/>
      <c r="J6547" s="16"/>
      <c r="K6547" s="17"/>
      <c r="L6547" s="18"/>
      <c r="M6547" s="17"/>
      <c r="N6547" s="18"/>
      <c r="O6547" s="9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9"/>
    </row>
    <row r="6548" spans="1:29" x14ac:dyDescent="0.25">
      <c r="A6548" s="15"/>
      <c r="B6548" s="16"/>
      <c r="C6548" s="16"/>
      <c r="D6548" s="16"/>
      <c r="E6548" s="16"/>
      <c r="F6548" s="16"/>
      <c r="G6548" s="16"/>
      <c r="H6548" s="16"/>
      <c r="I6548" s="16"/>
      <c r="J6548" s="16"/>
      <c r="K6548" s="17"/>
      <c r="L6548" s="18"/>
      <c r="M6548" s="17"/>
      <c r="N6548" s="18"/>
      <c r="O6548" s="9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6"/>
      <c r="AA6548" s="16"/>
      <c r="AB6548" s="16"/>
      <c r="AC6548" s="19"/>
    </row>
    <row r="6549" spans="1:29" x14ac:dyDescent="0.25">
      <c r="A6549" s="15"/>
      <c r="B6549" s="16"/>
      <c r="C6549" s="16"/>
      <c r="D6549" s="16"/>
      <c r="E6549" s="16"/>
      <c r="F6549" s="16"/>
      <c r="G6549" s="16"/>
      <c r="H6549" s="16"/>
      <c r="I6549" s="16"/>
      <c r="J6549" s="16"/>
      <c r="K6549" s="17"/>
      <c r="L6549" s="18"/>
      <c r="M6549" s="17"/>
      <c r="N6549" s="18"/>
      <c r="O6549" s="9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9"/>
    </row>
    <row r="6550" spans="1:29" x14ac:dyDescent="0.25">
      <c r="A6550" s="15"/>
      <c r="B6550" s="16"/>
      <c r="C6550" s="16"/>
      <c r="D6550" s="16"/>
      <c r="E6550" s="16"/>
      <c r="F6550" s="16"/>
      <c r="G6550" s="16"/>
      <c r="H6550" s="16"/>
      <c r="I6550" s="16"/>
      <c r="J6550" s="16"/>
      <c r="K6550" s="17"/>
      <c r="L6550" s="18"/>
      <c r="M6550" s="17"/>
      <c r="N6550" s="18"/>
      <c r="O6550" s="9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9"/>
    </row>
    <row r="6551" spans="1:29" x14ac:dyDescent="0.25">
      <c r="A6551" s="15"/>
      <c r="B6551" s="16"/>
      <c r="C6551" s="16"/>
      <c r="D6551" s="16"/>
      <c r="E6551" s="16"/>
      <c r="F6551" s="16"/>
      <c r="G6551" s="16"/>
      <c r="H6551" s="16"/>
      <c r="I6551" s="16"/>
      <c r="J6551" s="16"/>
      <c r="K6551" s="17"/>
      <c r="L6551" s="18"/>
      <c r="M6551" s="17"/>
      <c r="N6551" s="18"/>
      <c r="O6551" s="9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9"/>
    </row>
    <row r="6552" spans="1:29" x14ac:dyDescent="0.25">
      <c r="A6552" s="15"/>
      <c r="B6552" s="16"/>
      <c r="C6552" s="16"/>
      <c r="D6552" s="16"/>
      <c r="E6552" s="16"/>
      <c r="F6552" s="16"/>
      <c r="G6552" s="16"/>
      <c r="H6552" s="16"/>
      <c r="I6552" s="16"/>
      <c r="J6552" s="16"/>
      <c r="K6552" s="17"/>
      <c r="L6552" s="18"/>
      <c r="M6552" s="17"/>
      <c r="N6552" s="18"/>
      <c r="O6552" s="9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6"/>
      <c r="AA6552" s="16"/>
      <c r="AB6552" s="16"/>
      <c r="AC6552" s="19"/>
    </row>
    <row r="6553" spans="1:29" x14ac:dyDescent="0.25">
      <c r="A6553" s="15"/>
      <c r="B6553" s="16"/>
      <c r="C6553" s="16"/>
      <c r="D6553" s="16"/>
      <c r="E6553" s="16"/>
      <c r="F6553" s="16"/>
      <c r="G6553" s="16"/>
      <c r="H6553" s="16"/>
      <c r="I6553" s="16"/>
      <c r="J6553" s="16"/>
      <c r="K6553" s="17"/>
      <c r="L6553" s="18"/>
      <c r="M6553" s="17"/>
      <c r="N6553" s="18"/>
      <c r="O6553" s="9"/>
      <c r="P6553" s="16"/>
      <c r="Q6553" s="16"/>
      <c r="R6553" s="16"/>
      <c r="S6553" s="16"/>
      <c r="T6553" s="16"/>
      <c r="U6553" s="16"/>
      <c r="V6553" s="16"/>
      <c r="W6553" s="16"/>
      <c r="X6553" s="16"/>
      <c r="Y6553" s="16"/>
      <c r="Z6553" s="16"/>
      <c r="AA6553" s="16"/>
      <c r="AB6553" s="16"/>
      <c r="AC6553" s="19"/>
    </row>
    <row r="6554" spans="1:29" x14ac:dyDescent="0.25">
      <c r="A6554" s="15"/>
      <c r="B6554" s="16"/>
      <c r="C6554" s="16"/>
      <c r="D6554" s="16"/>
      <c r="E6554" s="16"/>
      <c r="F6554" s="16"/>
      <c r="G6554" s="16"/>
      <c r="H6554" s="16"/>
      <c r="I6554" s="16"/>
      <c r="J6554" s="16"/>
      <c r="K6554" s="17"/>
      <c r="L6554" s="18"/>
      <c r="M6554" s="17"/>
      <c r="N6554" s="18"/>
      <c r="O6554" s="9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9"/>
    </row>
    <row r="6555" spans="1:29" x14ac:dyDescent="0.25">
      <c r="A6555" s="15"/>
      <c r="B6555" s="16"/>
      <c r="C6555" s="16"/>
      <c r="D6555" s="16"/>
      <c r="E6555" s="16"/>
      <c r="F6555" s="16"/>
      <c r="G6555" s="16"/>
      <c r="H6555" s="16"/>
      <c r="I6555" s="16"/>
      <c r="J6555" s="16"/>
      <c r="K6555" s="17"/>
      <c r="L6555" s="18"/>
      <c r="M6555" s="17"/>
      <c r="N6555" s="18"/>
      <c r="O6555" s="9"/>
      <c r="P6555" s="16"/>
      <c r="Q6555" s="16"/>
      <c r="R6555" s="16"/>
      <c r="S6555" s="16"/>
      <c r="T6555" s="16"/>
      <c r="U6555" s="16"/>
      <c r="V6555" s="16"/>
      <c r="W6555" s="16"/>
      <c r="X6555" s="16"/>
      <c r="Y6555" s="16"/>
      <c r="Z6555" s="16"/>
      <c r="AA6555" s="16"/>
      <c r="AB6555" s="16"/>
      <c r="AC6555" s="19"/>
    </row>
    <row r="6556" spans="1:29" x14ac:dyDescent="0.25">
      <c r="A6556" s="15"/>
      <c r="B6556" s="16"/>
      <c r="C6556" s="16"/>
      <c r="D6556" s="16"/>
      <c r="E6556" s="16"/>
      <c r="F6556" s="16"/>
      <c r="G6556" s="16"/>
      <c r="H6556" s="16"/>
      <c r="I6556" s="16"/>
      <c r="J6556" s="16"/>
      <c r="K6556" s="17"/>
      <c r="L6556" s="18"/>
      <c r="M6556" s="17"/>
      <c r="N6556" s="18"/>
      <c r="O6556" s="9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9"/>
    </row>
    <row r="6557" spans="1:29" x14ac:dyDescent="0.25">
      <c r="A6557" s="15"/>
      <c r="B6557" s="16"/>
      <c r="C6557" s="16"/>
      <c r="D6557" s="16"/>
      <c r="E6557" s="16"/>
      <c r="F6557" s="16"/>
      <c r="G6557" s="16"/>
      <c r="H6557" s="16"/>
      <c r="I6557" s="16"/>
      <c r="J6557" s="16"/>
      <c r="K6557" s="17"/>
      <c r="L6557" s="18"/>
      <c r="M6557" s="17"/>
      <c r="N6557" s="18"/>
      <c r="O6557" s="9"/>
      <c r="P6557" s="16"/>
      <c r="Q6557" s="16"/>
      <c r="R6557" s="16"/>
      <c r="S6557" s="16"/>
      <c r="T6557" s="16"/>
      <c r="U6557" s="16"/>
      <c r="V6557" s="16"/>
      <c r="W6557" s="16"/>
      <c r="X6557" s="16"/>
      <c r="Y6557" s="16"/>
      <c r="Z6557" s="16"/>
      <c r="AA6557" s="16"/>
      <c r="AB6557" s="16"/>
      <c r="AC6557" s="19"/>
    </row>
    <row r="6558" spans="1:29" x14ac:dyDescent="0.25">
      <c r="A6558" s="15"/>
      <c r="B6558" s="16"/>
      <c r="C6558" s="16"/>
      <c r="D6558" s="16"/>
      <c r="E6558" s="16"/>
      <c r="F6558" s="16"/>
      <c r="G6558" s="16"/>
      <c r="H6558" s="16"/>
      <c r="I6558" s="16"/>
      <c r="J6558" s="16"/>
      <c r="K6558" s="17"/>
      <c r="L6558" s="18"/>
      <c r="M6558" s="17"/>
      <c r="N6558" s="18"/>
      <c r="O6558" s="9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6"/>
      <c r="AA6558" s="16"/>
      <c r="AB6558" s="16"/>
      <c r="AC6558" s="19"/>
    </row>
    <row r="6559" spans="1:29" x14ac:dyDescent="0.25">
      <c r="A6559" s="15"/>
      <c r="B6559" s="16"/>
      <c r="C6559" s="16"/>
      <c r="D6559" s="16"/>
      <c r="E6559" s="16"/>
      <c r="F6559" s="16"/>
      <c r="G6559" s="16"/>
      <c r="H6559" s="16"/>
      <c r="I6559" s="16"/>
      <c r="J6559" s="16"/>
      <c r="K6559" s="17"/>
      <c r="L6559" s="18"/>
      <c r="M6559" s="17"/>
      <c r="N6559" s="18"/>
      <c r="O6559" s="9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6"/>
      <c r="AA6559" s="16"/>
      <c r="AB6559" s="16"/>
      <c r="AC6559" s="19"/>
    </row>
    <row r="6560" spans="1:29" x14ac:dyDescent="0.25">
      <c r="A6560" s="15"/>
      <c r="B6560" s="16"/>
      <c r="C6560" s="16"/>
      <c r="D6560" s="16"/>
      <c r="E6560" s="16"/>
      <c r="F6560" s="16"/>
      <c r="G6560" s="16"/>
      <c r="H6560" s="16"/>
      <c r="I6560" s="16"/>
      <c r="J6560" s="16"/>
      <c r="K6560" s="17"/>
      <c r="L6560" s="18"/>
      <c r="M6560" s="17"/>
      <c r="N6560" s="18"/>
      <c r="O6560" s="9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9"/>
    </row>
    <row r="6561" spans="1:29" x14ac:dyDescent="0.25">
      <c r="A6561" s="15"/>
      <c r="B6561" s="16"/>
      <c r="C6561" s="16"/>
      <c r="D6561" s="16"/>
      <c r="E6561" s="16"/>
      <c r="F6561" s="16"/>
      <c r="G6561" s="16"/>
      <c r="H6561" s="16"/>
      <c r="I6561" s="16"/>
      <c r="J6561" s="16"/>
      <c r="K6561" s="17"/>
      <c r="L6561" s="18"/>
      <c r="M6561" s="17"/>
      <c r="N6561" s="18"/>
      <c r="O6561" s="9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9"/>
    </row>
    <row r="6562" spans="1:29" x14ac:dyDescent="0.25">
      <c r="A6562" s="15"/>
      <c r="B6562" s="16"/>
      <c r="C6562" s="16"/>
      <c r="D6562" s="16"/>
      <c r="E6562" s="16"/>
      <c r="F6562" s="16"/>
      <c r="G6562" s="16"/>
      <c r="H6562" s="16"/>
      <c r="I6562" s="16"/>
      <c r="J6562" s="16"/>
      <c r="K6562" s="17"/>
      <c r="L6562" s="18"/>
      <c r="M6562" s="17"/>
      <c r="N6562" s="18"/>
      <c r="O6562" s="9"/>
      <c r="P6562" s="16"/>
      <c r="Q6562" s="16"/>
      <c r="R6562" s="16"/>
      <c r="S6562" s="16"/>
      <c r="T6562" s="16"/>
      <c r="U6562" s="16"/>
      <c r="V6562" s="16"/>
      <c r="W6562" s="16"/>
      <c r="X6562" s="16"/>
      <c r="Y6562" s="16"/>
      <c r="Z6562" s="16"/>
      <c r="AA6562" s="16"/>
      <c r="AB6562" s="16"/>
      <c r="AC6562" s="19"/>
    </row>
    <row r="6563" spans="1:29" x14ac:dyDescent="0.25">
      <c r="A6563" s="15"/>
      <c r="B6563" s="16"/>
      <c r="C6563" s="16"/>
      <c r="D6563" s="16"/>
      <c r="E6563" s="16"/>
      <c r="F6563" s="16"/>
      <c r="G6563" s="16"/>
      <c r="H6563" s="16"/>
      <c r="I6563" s="16"/>
      <c r="J6563" s="16"/>
      <c r="K6563" s="17"/>
      <c r="L6563" s="18"/>
      <c r="M6563" s="17"/>
      <c r="N6563" s="18"/>
      <c r="O6563" s="9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9"/>
    </row>
    <row r="6564" spans="1:29" x14ac:dyDescent="0.25">
      <c r="A6564" s="15"/>
      <c r="B6564" s="16"/>
      <c r="C6564" s="16"/>
      <c r="D6564" s="16"/>
      <c r="E6564" s="16"/>
      <c r="F6564" s="16"/>
      <c r="G6564" s="16"/>
      <c r="H6564" s="16"/>
      <c r="I6564" s="16"/>
      <c r="J6564" s="16"/>
      <c r="K6564" s="17"/>
      <c r="L6564" s="18"/>
      <c r="M6564" s="17"/>
      <c r="N6564" s="18"/>
      <c r="O6564" s="9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9"/>
    </row>
    <row r="6565" spans="1:29" x14ac:dyDescent="0.25">
      <c r="A6565" s="15"/>
      <c r="B6565" s="16"/>
      <c r="C6565" s="16"/>
      <c r="D6565" s="16"/>
      <c r="E6565" s="16"/>
      <c r="F6565" s="16"/>
      <c r="G6565" s="16"/>
      <c r="H6565" s="16"/>
      <c r="I6565" s="16"/>
      <c r="J6565" s="16"/>
      <c r="K6565" s="17"/>
      <c r="L6565" s="18"/>
      <c r="M6565" s="17"/>
      <c r="N6565" s="18"/>
      <c r="O6565" s="9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9"/>
    </row>
    <row r="6566" spans="1:29" x14ac:dyDescent="0.25">
      <c r="A6566" s="15"/>
      <c r="B6566" s="16"/>
      <c r="C6566" s="16"/>
      <c r="D6566" s="16"/>
      <c r="E6566" s="16"/>
      <c r="F6566" s="16"/>
      <c r="G6566" s="16"/>
      <c r="H6566" s="16"/>
      <c r="I6566" s="16"/>
      <c r="J6566" s="16"/>
      <c r="K6566" s="17"/>
      <c r="L6566" s="18"/>
      <c r="M6566" s="17"/>
      <c r="N6566" s="18"/>
      <c r="O6566" s="9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9"/>
    </row>
    <row r="6567" spans="1:29" x14ac:dyDescent="0.25">
      <c r="A6567" s="15"/>
      <c r="B6567" s="16"/>
      <c r="C6567" s="16"/>
      <c r="D6567" s="16"/>
      <c r="E6567" s="16"/>
      <c r="F6567" s="16"/>
      <c r="G6567" s="16"/>
      <c r="H6567" s="16"/>
      <c r="I6567" s="16"/>
      <c r="J6567" s="16"/>
      <c r="K6567" s="17"/>
      <c r="L6567" s="18"/>
      <c r="M6567" s="17"/>
      <c r="N6567" s="18"/>
      <c r="O6567" s="9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9"/>
    </row>
    <row r="6568" spans="1:29" x14ac:dyDescent="0.25">
      <c r="A6568" s="15"/>
      <c r="B6568" s="16"/>
      <c r="C6568" s="16"/>
      <c r="D6568" s="16"/>
      <c r="E6568" s="16"/>
      <c r="F6568" s="16"/>
      <c r="G6568" s="16"/>
      <c r="H6568" s="16"/>
      <c r="I6568" s="16"/>
      <c r="J6568" s="16"/>
      <c r="K6568" s="17"/>
      <c r="L6568" s="18"/>
      <c r="M6568" s="17"/>
      <c r="N6568" s="18"/>
      <c r="O6568" s="9"/>
      <c r="P6568" s="16"/>
      <c r="Q6568" s="16"/>
      <c r="R6568" s="16"/>
      <c r="S6568" s="16"/>
      <c r="T6568" s="16"/>
      <c r="U6568" s="16"/>
      <c r="V6568" s="16"/>
      <c r="W6568" s="16"/>
      <c r="X6568" s="16"/>
      <c r="Y6568" s="16"/>
      <c r="Z6568" s="16"/>
      <c r="AA6568" s="16"/>
      <c r="AB6568" s="16"/>
      <c r="AC6568" s="19"/>
    </row>
    <row r="6569" spans="1:29" x14ac:dyDescent="0.25">
      <c r="A6569" s="15"/>
      <c r="B6569" s="16"/>
      <c r="C6569" s="16"/>
      <c r="D6569" s="16"/>
      <c r="E6569" s="16"/>
      <c r="F6569" s="16"/>
      <c r="G6569" s="16"/>
      <c r="H6569" s="16"/>
      <c r="I6569" s="16"/>
      <c r="J6569" s="16"/>
      <c r="K6569" s="17"/>
      <c r="L6569" s="18"/>
      <c r="M6569" s="17"/>
      <c r="N6569" s="18"/>
      <c r="O6569" s="9"/>
      <c r="P6569" s="16"/>
      <c r="Q6569" s="16"/>
      <c r="R6569" s="16"/>
      <c r="S6569" s="16"/>
      <c r="T6569" s="16"/>
      <c r="U6569" s="16"/>
      <c r="V6569" s="16"/>
      <c r="W6569" s="16"/>
      <c r="X6569" s="16"/>
      <c r="Y6569" s="16"/>
      <c r="Z6569" s="16"/>
      <c r="AA6569" s="16"/>
      <c r="AB6569" s="16"/>
      <c r="AC6569" s="19"/>
    </row>
    <row r="6570" spans="1:29" x14ac:dyDescent="0.25">
      <c r="A6570" s="15"/>
      <c r="B6570" s="16"/>
      <c r="C6570" s="16"/>
      <c r="D6570" s="16"/>
      <c r="E6570" s="16"/>
      <c r="F6570" s="16"/>
      <c r="G6570" s="16"/>
      <c r="H6570" s="16"/>
      <c r="I6570" s="16"/>
      <c r="J6570" s="16"/>
      <c r="K6570" s="17"/>
      <c r="L6570" s="18"/>
      <c r="M6570" s="17"/>
      <c r="N6570" s="18"/>
      <c r="O6570" s="9"/>
      <c r="P6570" s="16"/>
      <c r="Q6570" s="16"/>
      <c r="R6570" s="16"/>
      <c r="S6570" s="16"/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9"/>
    </row>
    <row r="6571" spans="1:29" x14ac:dyDescent="0.25">
      <c r="A6571" s="15"/>
      <c r="B6571" s="16"/>
      <c r="C6571" s="16"/>
      <c r="D6571" s="16"/>
      <c r="E6571" s="16"/>
      <c r="F6571" s="16"/>
      <c r="G6571" s="16"/>
      <c r="H6571" s="16"/>
      <c r="I6571" s="16"/>
      <c r="J6571" s="16"/>
      <c r="K6571" s="17"/>
      <c r="L6571" s="18"/>
      <c r="M6571" s="17"/>
      <c r="N6571" s="18"/>
      <c r="O6571" s="9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9"/>
    </row>
    <row r="6572" spans="1:29" x14ac:dyDescent="0.25">
      <c r="A6572" s="15"/>
      <c r="B6572" s="16"/>
      <c r="C6572" s="16"/>
      <c r="D6572" s="16"/>
      <c r="E6572" s="16"/>
      <c r="F6572" s="16"/>
      <c r="G6572" s="16"/>
      <c r="H6572" s="16"/>
      <c r="I6572" s="16"/>
      <c r="J6572" s="16"/>
      <c r="K6572" s="17"/>
      <c r="L6572" s="18"/>
      <c r="M6572" s="17"/>
      <c r="N6572" s="18"/>
      <c r="O6572" s="9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9"/>
    </row>
    <row r="6573" spans="1:29" x14ac:dyDescent="0.25">
      <c r="A6573" s="15"/>
      <c r="B6573" s="16"/>
      <c r="C6573" s="16"/>
      <c r="D6573" s="16"/>
      <c r="E6573" s="16"/>
      <c r="F6573" s="16"/>
      <c r="G6573" s="16"/>
      <c r="H6573" s="16"/>
      <c r="I6573" s="16"/>
      <c r="J6573" s="16"/>
      <c r="K6573" s="17"/>
      <c r="L6573" s="18"/>
      <c r="M6573" s="17"/>
      <c r="N6573" s="18"/>
      <c r="O6573" s="9"/>
      <c r="P6573" s="16"/>
      <c r="Q6573" s="16"/>
      <c r="R6573" s="16"/>
      <c r="S6573" s="16"/>
      <c r="T6573" s="16"/>
      <c r="U6573" s="16"/>
      <c r="V6573" s="16"/>
      <c r="W6573" s="16"/>
      <c r="X6573" s="16"/>
      <c r="Y6573" s="16"/>
      <c r="Z6573" s="16"/>
      <c r="AA6573" s="16"/>
      <c r="AB6573" s="16"/>
      <c r="AC6573" s="19"/>
    </row>
    <row r="6574" spans="1:29" x14ac:dyDescent="0.25">
      <c r="A6574" s="15"/>
      <c r="B6574" s="16"/>
      <c r="C6574" s="16"/>
      <c r="D6574" s="16"/>
      <c r="E6574" s="16"/>
      <c r="F6574" s="16"/>
      <c r="G6574" s="16"/>
      <c r="H6574" s="16"/>
      <c r="I6574" s="16"/>
      <c r="J6574" s="16"/>
      <c r="K6574" s="17"/>
      <c r="L6574" s="18"/>
      <c r="M6574" s="17"/>
      <c r="N6574" s="18"/>
      <c r="O6574" s="9"/>
      <c r="P6574" s="16"/>
      <c r="Q6574" s="16"/>
      <c r="R6574" s="16"/>
      <c r="S6574" s="16"/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9"/>
    </row>
    <row r="6575" spans="1:29" x14ac:dyDescent="0.25">
      <c r="A6575" s="15"/>
      <c r="B6575" s="16"/>
      <c r="C6575" s="16"/>
      <c r="D6575" s="16"/>
      <c r="E6575" s="16"/>
      <c r="F6575" s="16"/>
      <c r="G6575" s="16"/>
      <c r="H6575" s="16"/>
      <c r="I6575" s="16"/>
      <c r="J6575" s="16"/>
      <c r="K6575" s="17"/>
      <c r="L6575" s="18"/>
      <c r="M6575" s="17"/>
      <c r="N6575" s="18"/>
      <c r="O6575" s="9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9"/>
    </row>
    <row r="6576" spans="1:29" x14ac:dyDescent="0.25">
      <c r="A6576" s="15"/>
      <c r="B6576" s="16"/>
      <c r="C6576" s="16"/>
      <c r="D6576" s="16"/>
      <c r="E6576" s="16"/>
      <c r="F6576" s="16"/>
      <c r="G6576" s="16"/>
      <c r="H6576" s="16"/>
      <c r="I6576" s="16"/>
      <c r="J6576" s="16"/>
      <c r="K6576" s="17"/>
      <c r="L6576" s="18"/>
      <c r="M6576" s="17"/>
      <c r="N6576" s="18"/>
      <c r="O6576" s="9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9"/>
    </row>
    <row r="6577" spans="1:29" x14ac:dyDescent="0.25">
      <c r="A6577" s="15"/>
      <c r="B6577" s="16"/>
      <c r="C6577" s="16"/>
      <c r="D6577" s="16"/>
      <c r="E6577" s="16"/>
      <c r="F6577" s="16"/>
      <c r="G6577" s="16"/>
      <c r="H6577" s="16"/>
      <c r="I6577" s="16"/>
      <c r="J6577" s="16"/>
      <c r="K6577" s="17"/>
      <c r="L6577" s="18"/>
      <c r="M6577" s="17"/>
      <c r="N6577" s="18"/>
      <c r="O6577" s="9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16"/>
      <c r="AA6577" s="16"/>
      <c r="AB6577" s="16"/>
      <c r="AC6577" s="19"/>
    </row>
    <row r="6578" spans="1:29" x14ac:dyDescent="0.25">
      <c r="A6578" s="15"/>
      <c r="B6578" s="16"/>
      <c r="C6578" s="16"/>
      <c r="D6578" s="16"/>
      <c r="E6578" s="16"/>
      <c r="F6578" s="16"/>
      <c r="G6578" s="16"/>
      <c r="H6578" s="16"/>
      <c r="I6578" s="16"/>
      <c r="J6578" s="16"/>
      <c r="K6578" s="17"/>
      <c r="L6578" s="18"/>
      <c r="M6578" s="17"/>
      <c r="N6578" s="18"/>
      <c r="O6578" s="9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6"/>
      <c r="AA6578" s="16"/>
      <c r="AB6578" s="16"/>
      <c r="AC6578" s="19"/>
    </row>
    <row r="6579" spans="1:29" x14ac:dyDescent="0.25">
      <c r="A6579" s="15"/>
      <c r="B6579" s="16"/>
      <c r="C6579" s="16"/>
      <c r="D6579" s="16"/>
      <c r="E6579" s="16"/>
      <c r="F6579" s="16"/>
      <c r="G6579" s="16"/>
      <c r="H6579" s="16"/>
      <c r="I6579" s="16"/>
      <c r="J6579" s="16"/>
      <c r="K6579" s="17"/>
      <c r="L6579" s="18"/>
      <c r="M6579" s="17"/>
      <c r="N6579" s="18"/>
      <c r="O6579" s="9"/>
      <c r="P6579" s="16"/>
      <c r="Q6579" s="16"/>
      <c r="R6579" s="16"/>
      <c r="S6579" s="16"/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9"/>
    </row>
    <row r="6580" spans="1:29" x14ac:dyDescent="0.25">
      <c r="A6580" s="15"/>
      <c r="B6580" s="16"/>
      <c r="C6580" s="16"/>
      <c r="D6580" s="16"/>
      <c r="E6580" s="16"/>
      <c r="F6580" s="16"/>
      <c r="G6580" s="16"/>
      <c r="H6580" s="16"/>
      <c r="I6580" s="16"/>
      <c r="J6580" s="16"/>
      <c r="K6580" s="17"/>
      <c r="L6580" s="18"/>
      <c r="M6580" s="17"/>
      <c r="N6580" s="18"/>
      <c r="O6580" s="9"/>
      <c r="P6580" s="16"/>
      <c r="Q6580" s="16"/>
      <c r="R6580" s="16"/>
      <c r="S6580" s="16"/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9"/>
    </row>
    <row r="6581" spans="1:29" x14ac:dyDescent="0.25">
      <c r="A6581" s="15"/>
      <c r="B6581" s="16"/>
      <c r="C6581" s="16"/>
      <c r="D6581" s="16"/>
      <c r="E6581" s="16"/>
      <c r="F6581" s="16"/>
      <c r="G6581" s="16"/>
      <c r="H6581" s="16"/>
      <c r="I6581" s="16"/>
      <c r="J6581" s="16"/>
      <c r="K6581" s="17"/>
      <c r="L6581" s="18"/>
      <c r="M6581" s="17"/>
      <c r="N6581" s="18"/>
      <c r="O6581" s="9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6"/>
      <c r="AB6581" s="16"/>
      <c r="AC6581" s="19"/>
    </row>
    <row r="6582" spans="1:29" x14ac:dyDescent="0.25">
      <c r="A6582" s="15"/>
      <c r="B6582" s="16"/>
      <c r="C6582" s="16"/>
      <c r="D6582" s="16"/>
      <c r="E6582" s="16"/>
      <c r="F6582" s="16"/>
      <c r="G6582" s="16"/>
      <c r="H6582" s="16"/>
      <c r="I6582" s="16"/>
      <c r="J6582" s="16"/>
      <c r="K6582" s="17"/>
      <c r="L6582" s="18"/>
      <c r="M6582" s="17"/>
      <c r="N6582" s="18"/>
      <c r="O6582" s="9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9"/>
    </row>
    <row r="6583" spans="1:29" x14ac:dyDescent="0.25">
      <c r="A6583" s="15"/>
      <c r="B6583" s="16"/>
      <c r="C6583" s="16"/>
      <c r="D6583" s="16"/>
      <c r="E6583" s="16"/>
      <c r="F6583" s="16"/>
      <c r="G6583" s="16"/>
      <c r="H6583" s="16"/>
      <c r="I6583" s="16"/>
      <c r="J6583" s="16"/>
      <c r="K6583" s="17"/>
      <c r="L6583" s="18"/>
      <c r="M6583" s="17"/>
      <c r="N6583" s="18"/>
      <c r="O6583" s="9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6"/>
      <c r="AA6583" s="16"/>
      <c r="AB6583" s="16"/>
      <c r="AC6583" s="19"/>
    </row>
    <row r="6584" spans="1:29" x14ac:dyDescent="0.25">
      <c r="A6584" s="15"/>
      <c r="B6584" s="16"/>
      <c r="C6584" s="16"/>
      <c r="D6584" s="16"/>
      <c r="E6584" s="16"/>
      <c r="F6584" s="16"/>
      <c r="G6584" s="16"/>
      <c r="H6584" s="16"/>
      <c r="I6584" s="16"/>
      <c r="J6584" s="16"/>
      <c r="K6584" s="17"/>
      <c r="L6584" s="18"/>
      <c r="M6584" s="17"/>
      <c r="N6584" s="18"/>
      <c r="O6584" s="9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9"/>
    </row>
    <row r="6585" spans="1:29" x14ac:dyDescent="0.25">
      <c r="A6585" s="15"/>
      <c r="B6585" s="16"/>
      <c r="C6585" s="16"/>
      <c r="D6585" s="16"/>
      <c r="E6585" s="16"/>
      <c r="F6585" s="16"/>
      <c r="G6585" s="16"/>
      <c r="H6585" s="16"/>
      <c r="I6585" s="16"/>
      <c r="J6585" s="16"/>
      <c r="K6585" s="17"/>
      <c r="L6585" s="18"/>
      <c r="M6585" s="17"/>
      <c r="N6585" s="18"/>
      <c r="O6585" s="9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9"/>
    </row>
    <row r="6586" spans="1:29" x14ac:dyDescent="0.25">
      <c r="A6586" s="15"/>
      <c r="B6586" s="16"/>
      <c r="C6586" s="16"/>
      <c r="D6586" s="16"/>
      <c r="E6586" s="16"/>
      <c r="F6586" s="16"/>
      <c r="G6586" s="16"/>
      <c r="H6586" s="16"/>
      <c r="I6586" s="16"/>
      <c r="J6586" s="16"/>
      <c r="K6586" s="17"/>
      <c r="L6586" s="18"/>
      <c r="M6586" s="17"/>
      <c r="N6586" s="18"/>
      <c r="O6586" s="9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  <c r="AA6586" s="16"/>
      <c r="AB6586" s="16"/>
      <c r="AC6586" s="19"/>
    </row>
    <row r="6587" spans="1:29" x14ac:dyDescent="0.25">
      <c r="A6587" s="15"/>
      <c r="B6587" s="16"/>
      <c r="C6587" s="16"/>
      <c r="D6587" s="16"/>
      <c r="E6587" s="16"/>
      <c r="F6587" s="16"/>
      <c r="G6587" s="16"/>
      <c r="H6587" s="16"/>
      <c r="I6587" s="16"/>
      <c r="J6587" s="16"/>
      <c r="K6587" s="17"/>
      <c r="L6587" s="18"/>
      <c r="M6587" s="17"/>
      <c r="N6587" s="18"/>
      <c r="O6587" s="9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9"/>
    </row>
    <row r="6588" spans="1:29" x14ac:dyDescent="0.25">
      <c r="A6588" s="15"/>
      <c r="B6588" s="16"/>
      <c r="C6588" s="16"/>
      <c r="D6588" s="16"/>
      <c r="E6588" s="16"/>
      <c r="F6588" s="16"/>
      <c r="G6588" s="16"/>
      <c r="H6588" s="16"/>
      <c r="I6588" s="16"/>
      <c r="J6588" s="16"/>
      <c r="K6588" s="17"/>
      <c r="L6588" s="18"/>
      <c r="M6588" s="17"/>
      <c r="N6588" s="18"/>
      <c r="O6588" s="9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9"/>
    </row>
    <row r="6589" spans="1:29" x14ac:dyDescent="0.25">
      <c r="A6589" s="15"/>
      <c r="B6589" s="16"/>
      <c r="C6589" s="16"/>
      <c r="D6589" s="16"/>
      <c r="E6589" s="16"/>
      <c r="F6589" s="16"/>
      <c r="G6589" s="16"/>
      <c r="H6589" s="16"/>
      <c r="I6589" s="16"/>
      <c r="J6589" s="16"/>
      <c r="K6589" s="17"/>
      <c r="L6589" s="18"/>
      <c r="M6589" s="17"/>
      <c r="N6589" s="18"/>
      <c r="O6589" s="9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9"/>
    </row>
    <row r="6590" spans="1:29" x14ac:dyDescent="0.25">
      <c r="A6590" s="15"/>
      <c r="B6590" s="16"/>
      <c r="C6590" s="16"/>
      <c r="D6590" s="16"/>
      <c r="E6590" s="16"/>
      <c r="F6590" s="16"/>
      <c r="G6590" s="16"/>
      <c r="H6590" s="16"/>
      <c r="I6590" s="16"/>
      <c r="J6590" s="16"/>
      <c r="K6590" s="17"/>
      <c r="L6590" s="18"/>
      <c r="M6590" s="17"/>
      <c r="N6590" s="18"/>
      <c r="O6590" s="9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6"/>
      <c r="AB6590" s="16"/>
      <c r="AC6590" s="19"/>
    </row>
    <row r="6591" spans="1:29" x14ac:dyDescent="0.25">
      <c r="A6591" s="15"/>
      <c r="B6591" s="16"/>
      <c r="C6591" s="16"/>
      <c r="D6591" s="16"/>
      <c r="E6591" s="16"/>
      <c r="F6591" s="16"/>
      <c r="G6591" s="16"/>
      <c r="H6591" s="16"/>
      <c r="I6591" s="16"/>
      <c r="J6591" s="16"/>
      <c r="K6591" s="17"/>
      <c r="L6591" s="18"/>
      <c r="M6591" s="17"/>
      <c r="N6591" s="18"/>
      <c r="O6591" s="9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9"/>
    </row>
    <row r="6592" spans="1:29" x14ac:dyDescent="0.25">
      <c r="A6592" s="15"/>
      <c r="B6592" s="16"/>
      <c r="C6592" s="16"/>
      <c r="D6592" s="16"/>
      <c r="E6592" s="16"/>
      <c r="F6592" s="16"/>
      <c r="G6592" s="16"/>
      <c r="H6592" s="16"/>
      <c r="I6592" s="16"/>
      <c r="J6592" s="16"/>
      <c r="K6592" s="17"/>
      <c r="L6592" s="18"/>
      <c r="M6592" s="17"/>
      <c r="N6592" s="18"/>
      <c r="O6592" s="9"/>
      <c r="P6592" s="16"/>
      <c r="Q6592" s="16"/>
      <c r="R6592" s="16"/>
      <c r="S6592" s="16"/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9"/>
    </row>
    <row r="6593" spans="1:29" x14ac:dyDescent="0.25">
      <c r="A6593" s="15"/>
      <c r="B6593" s="16"/>
      <c r="C6593" s="16"/>
      <c r="D6593" s="16"/>
      <c r="E6593" s="16"/>
      <c r="F6593" s="16"/>
      <c r="G6593" s="16"/>
      <c r="H6593" s="16"/>
      <c r="I6593" s="16"/>
      <c r="J6593" s="16"/>
      <c r="K6593" s="17"/>
      <c r="L6593" s="18"/>
      <c r="M6593" s="17"/>
      <c r="N6593" s="18"/>
      <c r="O6593" s="9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6"/>
      <c r="AA6593" s="16"/>
      <c r="AB6593" s="16"/>
      <c r="AC6593" s="19"/>
    </row>
    <row r="6594" spans="1:29" x14ac:dyDescent="0.25">
      <c r="A6594" s="15"/>
      <c r="B6594" s="16"/>
      <c r="C6594" s="16"/>
      <c r="D6594" s="16"/>
      <c r="E6594" s="16"/>
      <c r="F6594" s="16"/>
      <c r="G6594" s="16"/>
      <c r="H6594" s="16"/>
      <c r="I6594" s="16"/>
      <c r="J6594" s="16"/>
      <c r="K6594" s="17"/>
      <c r="L6594" s="18"/>
      <c r="M6594" s="17"/>
      <c r="N6594" s="18"/>
      <c r="O6594" s="9"/>
      <c r="P6594" s="16"/>
      <c r="Q6594" s="16"/>
      <c r="R6594" s="16"/>
      <c r="S6594" s="16"/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9"/>
    </row>
    <row r="6595" spans="1:29" x14ac:dyDescent="0.25">
      <c r="A6595" s="15"/>
      <c r="B6595" s="16"/>
      <c r="C6595" s="16"/>
      <c r="D6595" s="16"/>
      <c r="E6595" s="16"/>
      <c r="F6595" s="16"/>
      <c r="G6595" s="16"/>
      <c r="H6595" s="16"/>
      <c r="I6595" s="16"/>
      <c r="J6595" s="16"/>
      <c r="K6595" s="17"/>
      <c r="L6595" s="18"/>
      <c r="M6595" s="17"/>
      <c r="N6595" s="18"/>
      <c r="O6595" s="9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9"/>
    </row>
    <row r="6596" spans="1:29" x14ac:dyDescent="0.25">
      <c r="A6596" s="15"/>
      <c r="B6596" s="16"/>
      <c r="C6596" s="16"/>
      <c r="D6596" s="16"/>
      <c r="E6596" s="16"/>
      <c r="F6596" s="16"/>
      <c r="G6596" s="16"/>
      <c r="H6596" s="16"/>
      <c r="I6596" s="16"/>
      <c r="J6596" s="16"/>
      <c r="K6596" s="17"/>
      <c r="L6596" s="18"/>
      <c r="M6596" s="17"/>
      <c r="N6596" s="18"/>
      <c r="O6596" s="9"/>
      <c r="P6596" s="16"/>
      <c r="Q6596" s="16"/>
      <c r="R6596" s="16"/>
      <c r="S6596" s="16"/>
      <c r="T6596" s="16"/>
      <c r="U6596" s="16"/>
      <c r="V6596" s="16"/>
      <c r="W6596" s="16"/>
      <c r="X6596" s="16"/>
      <c r="Y6596" s="16"/>
      <c r="Z6596" s="16"/>
      <c r="AA6596" s="16"/>
      <c r="AB6596" s="16"/>
      <c r="AC6596" s="19"/>
    </row>
    <row r="6597" spans="1:29" x14ac:dyDescent="0.25">
      <c r="A6597" s="15"/>
      <c r="B6597" s="16"/>
      <c r="C6597" s="16"/>
      <c r="D6597" s="16"/>
      <c r="E6597" s="16"/>
      <c r="F6597" s="16"/>
      <c r="G6597" s="16"/>
      <c r="H6597" s="16"/>
      <c r="I6597" s="16"/>
      <c r="J6597" s="16"/>
      <c r="K6597" s="17"/>
      <c r="L6597" s="18"/>
      <c r="M6597" s="17"/>
      <c r="N6597" s="18"/>
      <c r="O6597" s="9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9"/>
    </row>
    <row r="6598" spans="1:29" x14ac:dyDescent="0.25">
      <c r="A6598" s="15"/>
      <c r="B6598" s="16"/>
      <c r="C6598" s="16"/>
      <c r="D6598" s="16"/>
      <c r="E6598" s="16"/>
      <c r="F6598" s="16"/>
      <c r="G6598" s="16"/>
      <c r="H6598" s="16"/>
      <c r="I6598" s="16"/>
      <c r="J6598" s="16"/>
      <c r="K6598" s="17"/>
      <c r="L6598" s="18"/>
      <c r="M6598" s="17"/>
      <c r="N6598" s="18"/>
      <c r="O6598" s="9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9"/>
    </row>
    <row r="6599" spans="1:29" x14ac:dyDescent="0.25">
      <c r="A6599" s="15"/>
      <c r="B6599" s="16"/>
      <c r="C6599" s="16"/>
      <c r="D6599" s="16"/>
      <c r="E6599" s="16"/>
      <c r="F6599" s="16"/>
      <c r="G6599" s="16"/>
      <c r="H6599" s="16"/>
      <c r="I6599" s="16"/>
      <c r="J6599" s="16"/>
      <c r="K6599" s="17"/>
      <c r="L6599" s="18"/>
      <c r="M6599" s="17"/>
      <c r="N6599" s="18"/>
      <c r="O6599" s="9"/>
      <c r="P6599" s="16"/>
      <c r="Q6599" s="16"/>
      <c r="R6599" s="16"/>
      <c r="S6599" s="16"/>
      <c r="T6599" s="16"/>
      <c r="U6599" s="16"/>
      <c r="V6599" s="16"/>
      <c r="W6599" s="16"/>
      <c r="X6599" s="16"/>
      <c r="Y6599" s="16"/>
      <c r="Z6599" s="16"/>
      <c r="AA6599" s="16"/>
      <c r="AB6599" s="16"/>
      <c r="AC6599" s="19"/>
    </row>
    <row r="6600" spans="1:29" x14ac:dyDescent="0.25">
      <c r="A6600" s="15"/>
      <c r="B6600" s="16"/>
      <c r="C6600" s="16"/>
      <c r="D6600" s="16"/>
      <c r="E6600" s="16"/>
      <c r="F6600" s="16"/>
      <c r="G6600" s="16"/>
      <c r="H6600" s="16"/>
      <c r="I6600" s="16"/>
      <c r="J6600" s="16"/>
      <c r="K6600" s="17"/>
      <c r="L6600" s="18"/>
      <c r="M6600" s="17"/>
      <c r="N6600" s="18"/>
      <c r="O6600" s="9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9"/>
    </row>
    <row r="6601" spans="1:29" x14ac:dyDescent="0.25">
      <c r="A6601" s="15"/>
      <c r="B6601" s="16"/>
      <c r="C6601" s="16"/>
      <c r="D6601" s="16"/>
      <c r="E6601" s="16"/>
      <c r="F6601" s="16"/>
      <c r="G6601" s="16"/>
      <c r="H6601" s="16"/>
      <c r="I6601" s="16"/>
      <c r="J6601" s="16"/>
      <c r="K6601" s="17"/>
      <c r="L6601" s="18"/>
      <c r="M6601" s="17"/>
      <c r="N6601" s="18"/>
      <c r="O6601" s="9"/>
      <c r="P6601" s="16"/>
      <c r="Q6601" s="16"/>
      <c r="R6601" s="16"/>
      <c r="S6601" s="16"/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9"/>
    </row>
    <row r="6602" spans="1:29" x14ac:dyDescent="0.25">
      <c r="A6602" s="15"/>
      <c r="B6602" s="16"/>
      <c r="C6602" s="16"/>
      <c r="D6602" s="16"/>
      <c r="E6602" s="16"/>
      <c r="F6602" s="16"/>
      <c r="G6602" s="16"/>
      <c r="H6602" s="16"/>
      <c r="I6602" s="16"/>
      <c r="J6602" s="16"/>
      <c r="K6602" s="17"/>
      <c r="L6602" s="18"/>
      <c r="M6602" s="17"/>
      <c r="N6602" s="18"/>
      <c r="O6602" s="9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9"/>
    </row>
    <row r="6603" spans="1:29" x14ac:dyDescent="0.25">
      <c r="A6603" s="15"/>
      <c r="B6603" s="16"/>
      <c r="C6603" s="16"/>
      <c r="D6603" s="16"/>
      <c r="E6603" s="16"/>
      <c r="F6603" s="16"/>
      <c r="G6603" s="16"/>
      <c r="H6603" s="16"/>
      <c r="I6603" s="16"/>
      <c r="J6603" s="16"/>
      <c r="K6603" s="17"/>
      <c r="L6603" s="18"/>
      <c r="M6603" s="17"/>
      <c r="N6603" s="18"/>
      <c r="O6603" s="9"/>
      <c r="P6603" s="16"/>
      <c r="Q6603" s="16"/>
      <c r="R6603" s="16"/>
      <c r="S6603" s="16"/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9"/>
    </row>
    <row r="6604" spans="1:29" x14ac:dyDescent="0.25">
      <c r="A6604" s="15"/>
      <c r="B6604" s="16"/>
      <c r="C6604" s="16"/>
      <c r="D6604" s="16"/>
      <c r="E6604" s="16"/>
      <c r="F6604" s="16"/>
      <c r="G6604" s="16"/>
      <c r="H6604" s="16"/>
      <c r="I6604" s="16"/>
      <c r="J6604" s="16"/>
      <c r="K6604" s="17"/>
      <c r="L6604" s="18"/>
      <c r="M6604" s="17"/>
      <c r="N6604" s="18"/>
      <c r="O6604" s="9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9"/>
    </row>
    <row r="6605" spans="1:29" x14ac:dyDescent="0.25">
      <c r="A6605" s="15"/>
      <c r="B6605" s="16"/>
      <c r="C6605" s="16"/>
      <c r="D6605" s="16"/>
      <c r="E6605" s="16"/>
      <c r="F6605" s="16"/>
      <c r="G6605" s="16"/>
      <c r="H6605" s="16"/>
      <c r="I6605" s="16"/>
      <c r="J6605" s="16"/>
      <c r="K6605" s="17"/>
      <c r="L6605" s="18"/>
      <c r="M6605" s="17"/>
      <c r="N6605" s="18"/>
      <c r="O6605" s="9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9"/>
    </row>
    <row r="6606" spans="1:29" x14ac:dyDescent="0.25">
      <c r="A6606" s="15"/>
      <c r="B6606" s="16"/>
      <c r="C6606" s="16"/>
      <c r="D6606" s="16"/>
      <c r="E6606" s="16"/>
      <c r="F6606" s="16"/>
      <c r="G6606" s="16"/>
      <c r="H6606" s="16"/>
      <c r="I6606" s="16"/>
      <c r="J6606" s="16"/>
      <c r="K6606" s="17"/>
      <c r="L6606" s="18"/>
      <c r="M6606" s="17"/>
      <c r="N6606" s="18"/>
      <c r="O6606" s="9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9"/>
    </row>
    <row r="6607" spans="1:29" x14ac:dyDescent="0.25">
      <c r="A6607" s="15"/>
      <c r="B6607" s="16"/>
      <c r="C6607" s="16"/>
      <c r="D6607" s="16"/>
      <c r="E6607" s="16"/>
      <c r="F6607" s="16"/>
      <c r="G6607" s="16"/>
      <c r="H6607" s="16"/>
      <c r="I6607" s="16"/>
      <c r="J6607" s="16"/>
      <c r="K6607" s="17"/>
      <c r="L6607" s="18"/>
      <c r="M6607" s="17"/>
      <c r="N6607" s="18"/>
      <c r="O6607" s="9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9"/>
    </row>
    <row r="6608" spans="1:29" x14ac:dyDescent="0.25">
      <c r="A6608" s="15"/>
      <c r="B6608" s="16"/>
      <c r="C6608" s="16"/>
      <c r="D6608" s="16"/>
      <c r="E6608" s="16"/>
      <c r="F6608" s="16"/>
      <c r="G6608" s="16"/>
      <c r="H6608" s="16"/>
      <c r="I6608" s="16"/>
      <c r="J6608" s="16"/>
      <c r="K6608" s="17"/>
      <c r="L6608" s="18"/>
      <c r="M6608" s="17"/>
      <c r="N6608" s="18"/>
      <c r="O6608" s="9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9"/>
    </row>
    <row r="6609" spans="1:29" x14ac:dyDescent="0.25">
      <c r="A6609" s="15"/>
      <c r="B6609" s="16"/>
      <c r="C6609" s="16"/>
      <c r="D6609" s="16"/>
      <c r="E6609" s="16"/>
      <c r="F6609" s="16"/>
      <c r="G6609" s="16"/>
      <c r="H6609" s="16"/>
      <c r="I6609" s="16"/>
      <c r="J6609" s="16"/>
      <c r="K6609" s="17"/>
      <c r="L6609" s="18"/>
      <c r="M6609" s="17"/>
      <c r="N6609" s="18"/>
      <c r="O6609" s="9"/>
      <c r="P6609" s="16"/>
      <c r="Q6609" s="16"/>
      <c r="R6609" s="16"/>
      <c r="S6609" s="16"/>
      <c r="T6609" s="16"/>
      <c r="U6609" s="16"/>
      <c r="V6609" s="16"/>
      <c r="W6609" s="16"/>
      <c r="X6609" s="16"/>
      <c r="Y6609" s="16"/>
      <c r="Z6609" s="16"/>
      <c r="AA6609" s="16"/>
      <c r="AB6609" s="16"/>
      <c r="AC6609" s="19"/>
    </row>
    <row r="6610" spans="1:29" x14ac:dyDescent="0.25">
      <c r="A6610" s="15"/>
      <c r="B6610" s="16"/>
      <c r="C6610" s="16"/>
      <c r="D6610" s="16"/>
      <c r="E6610" s="16"/>
      <c r="F6610" s="16"/>
      <c r="G6610" s="16"/>
      <c r="H6610" s="16"/>
      <c r="I6610" s="16"/>
      <c r="J6610" s="16"/>
      <c r="K6610" s="17"/>
      <c r="L6610" s="18"/>
      <c r="M6610" s="17"/>
      <c r="N6610" s="18"/>
      <c r="O6610" s="9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9"/>
    </row>
    <row r="6611" spans="1:29" x14ac:dyDescent="0.25">
      <c r="A6611" s="15"/>
      <c r="B6611" s="16"/>
      <c r="C6611" s="16"/>
      <c r="D6611" s="16"/>
      <c r="E6611" s="16"/>
      <c r="F6611" s="16"/>
      <c r="G6611" s="16"/>
      <c r="H6611" s="16"/>
      <c r="I6611" s="16"/>
      <c r="J6611" s="16"/>
      <c r="K6611" s="17"/>
      <c r="L6611" s="18"/>
      <c r="M6611" s="17"/>
      <c r="N6611" s="18"/>
      <c r="O6611" s="9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9"/>
    </row>
    <row r="6612" spans="1:29" x14ac:dyDescent="0.25">
      <c r="A6612" s="15"/>
      <c r="B6612" s="16"/>
      <c r="C6612" s="16"/>
      <c r="D6612" s="16"/>
      <c r="E6612" s="16"/>
      <c r="F6612" s="16"/>
      <c r="G6612" s="16"/>
      <c r="H6612" s="16"/>
      <c r="I6612" s="16"/>
      <c r="J6612" s="16"/>
      <c r="K6612" s="17"/>
      <c r="L6612" s="18"/>
      <c r="M6612" s="17"/>
      <c r="N6612" s="18"/>
      <c r="O6612" s="9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9"/>
    </row>
    <row r="6613" spans="1:29" x14ac:dyDescent="0.25">
      <c r="A6613" s="15"/>
      <c r="B6613" s="16"/>
      <c r="C6613" s="16"/>
      <c r="D6613" s="16"/>
      <c r="E6613" s="16"/>
      <c r="F6613" s="16"/>
      <c r="G6613" s="16"/>
      <c r="H6613" s="16"/>
      <c r="I6613" s="16"/>
      <c r="J6613" s="16"/>
      <c r="K6613" s="17"/>
      <c r="L6613" s="18"/>
      <c r="M6613" s="17"/>
      <c r="N6613" s="18"/>
      <c r="O6613" s="9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6"/>
      <c r="AB6613" s="16"/>
      <c r="AC6613" s="19"/>
    </row>
    <row r="6614" spans="1:29" x14ac:dyDescent="0.25">
      <c r="A6614" s="15"/>
      <c r="B6614" s="16"/>
      <c r="C6614" s="16"/>
      <c r="D6614" s="16"/>
      <c r="E6614" s="16"/>
      <c r="F6614" s="16"/>
      <c r="G6614" s="16"/>
      <c r="H6614" s="16"/>
      <c r="I6614" s="16"/>
      <c r="J6614" s="16"/>
      <c r="K6614" s="17"/>
      <c r="L6614" s="18"/>
      <c r="M6614" s="17"/>
      <c r="N6614" s="18"/>
      <c r="O6614" s="9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9"/>
    </row>
    <row r="6615" spans="1:29" x14ac:dyDescent="0.25">
      <c r="A6615" s="15"/>
      <c r="B6615" s="16"/>
      <c r="C6615" s="16"/>
      <c r="D6615" s="16"/>
      <c r="E6615" s="16"/>
      <c r="F6615" s="16"/>
      <c r="G6615" s="16"/>
      <c r="H6615" s="16"/>
      <c r="I6615" s="16"/>
      <c r="J6615" s="16"/>
      <c r="K6615" s="17"/>
      <c r="L6615" s="18"/>
      <c r="M6615" s="17"/>
      <c r="N6615" s="18"/>
      <c r="O6615" s="9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9"/>
    </row>
    <row r="6616" spans="1:29" x14ac:dyDescent="0.25">
      <c r="A6616" s="15"/>
      <c r="B6616" s="16"/>
      <c r="C6616" s="16"/>
      <c r="D6616" s="16"/>
      <c r="E6616" s="16"/>
      <c r="F6616" s="16"/>
      <c r="G6616" s="16"/>
      <c r="H6616" s="16"/>
      <c r="I6616" s="16"/>
      <c r="J6616" s="16"/>
      <c r="K6616" s="17"/>
      <c r="L6616" s="18"/>
      <c r="M6616" s="17"/>
      <c r="N6616" s="18"/>
      <c r="O6616" s="9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9"/>
    </row>
    <row r="6617" spans="1:29" x14ac:dyDescent="0.25">
      <c r="A6617" s="15"/>
      <c r="B6617" s="16"/>
      <c r="C6617" s="16"/>
      <c r="D6617" s="16"/>
      <c r="E6617" s="16"/>
      <c r="F6617" s="16"/>
      <c r="G6617" s="16"/>
      <c r="H6617" s="16"/>
      <c r="I6617" s="16"/>
      <c r="J6617" s="16"/>
      <c r="K6617" s="17"/>
      <c r="L6617" s="18"/>
      <c r="M6617" s="17"/>
      <c r="N6617" s="18"/>
      <c r="O6617" s="9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9"/>
    </row>
    <row r="6618" spans="1:29" x14ac:dyDescent="0.25">
      <c r="A6618" s="15"/>
      <c r="B6618" s="16"/>
      <c r="C6618" s="16"/>
      <c r="D6618" s="16"/>
      <c r="E6618" s="16"/>
      <c r="F6618" s="16"/>
      <c r="G6618" s="16"/>
      <c r="H6618" s="16"/>
      <c r="I6618" s="16"/>
      <c r="J6618" s="16"/>
      <c r="K6618" s="17"/>
      <c r="L6618" s="18"/>
      <c r="M6618" s="17"/>
      <c r="N6618" s="18"/>
      <c r="O6618" s="9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9"/>
    </row>
    <row r="6619" spans="1:29" x14ac:dyDescent="0.25">
      <c r="A6619" s="15"/>
      <c r="B6619" s="16"/>
      <c r="C6619" s="16"/>
      <c r="D6619" s="16"/>
      <c r="E6619" s="16"/>
      <c r="F6619" s="16"/>
      <c r="G6619" s="16"/>
      <c r="H6619" s="16"/>
      <c r="I6619" s="16"/>
      <c r="J6619" s="16"/>
      <c r="K6619" s="17"/>
      <c r="L6619" s="18"/>
      <c r="M6619" s="17"/>
      <c r="N6619" s="18"/>
      <c r="O6619" s="9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9"/>
    </row>
    <row r="6620" spans="1:29" x14ac:dyDescent="0.25">
      <c r="A6620" s="15"/>
      <c r="B6620" s="16"/>
      <c r="C6620" s="16"/>
      <c r="D6620" s="16"/>
      <c r="E6620" s="16"/>
      <c r="F6620" s="16"/>
      <c r="G6620" s="16"/>
      <c r="H6620" s="16"/>
      <c r="I6620" s="16"/>
      <c r="J6620" s="16"/>
      <c r="K6620" s="17"/>
      <c r="L6620" s="18"/>
      <c r="M6620" s="17"/>
      <c r="N6620" s="18"/>
      <c r="O6620" s="9"/>
      <c r="P6620" s="16"/>
      <c r="Q6620" s="16"/>
      <c r="R6620" s="16"/>
      <c r="S6620" s="16"/>
      <c r="T6620" s="16"/>
      <c r="U6620" s="16"/>
      <c r="V6620" s="16"/>
      <c r="W6620" s="16"/>
      <c r="X6620" s="16"/>
      <c r="Y6620" s="16"/>
      <c r="Z6620" s="16"/>
      <c r="AA6620" s="16"/>
      <c r="AB6620" s="16"/>
      <c r="AC6620" s="19"/>
    </row>
    <row r="6621" spans="1:29" x14ac:dyDescent="0.25">
      <c r="A6621" s="15"/>
      <c r="B6621" s="16"/>
      <c r="C6621" s="16"/>
      <c r="D6621" s="16"/>
      <c r="E6621" s="16"/>
      <c r="F6621" s="16"/>
      <c r="G6621" s="16"/>
      <c r="H6621" s="16"/>
      <c r="I6621" s="16"/>
      <c r="J6621" s="16"/>
      <c r="K6621" s="17"/>
      <c r="L6621" s="18"/>
      <c r="M6621" s="17"/>
      <c r="N6621" s="18"/>
      <c r="O6621" s="9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6"/>
      <c r="AB6621" s="16"/>
      <c r="AC6621" s="19"/>
    </row>
    <row r="6622" spans="1:29" x14ac:dyDescent="0.25">
      <c r="A6622" s="15"/>
      <c r="B6622" s="16"/>
      <c r="C6622" s="16"/>
      <c r="D6622" s="16"/>
      <c r="E6622" s="16"/>
      <c r="F6622" s="16"/>
      <c r="G6622" s="16"/>
      <c r="H6622" s="16"/>
      <c r="I6622" s="16"/>
      <c r="J6622" s="16"/>
      <c r="K6622" s="17"/>
      <c r="L6622" s="18"/>
      <c r="M6622" s="17"/>
      <c r="N6622" s="18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6"/>
      <c r="AA6622" s="16"/>
      <c r="AB6622" s="16"/>
      <c r="AC6622" s="19"/>
    </row>
    <row r="6623" spans="1:29" x14ac:dyDescent="0.25">
      <c r="A6623" s="15"/>
      <c r="B6623" s="16"/>
      <c r="C6623" s="16"/>
      <c r="D6623" s="16"/>
      <c r="E6623" s="16"/>
      <c r="F6623" s="16"/>
      <c r="G6623" s="16"/>
      <c r="H6623" s="16"/>
      <c r="I6623" s="16"/>
      <c r="J6623" s="16"/>
      <c r="K6623" s="17"/>
      <c r="L6623" s="18"/>
      <c r="M6623" s="17"/>
      <c r="N6623" s="18"/>
      <c r="O6623" s="9"/>
      <c r="P6623" s="16"/>
      <c r="Q6623" s="16"/>
      <c r="R6623" s="16"/>
      <c r="S6623" s="16"/>
      <c r="T6623" s="16"/>
      <c r="U6623" s="16"/>
      <c r="V6623" s="16"/>
      <c r="W6623" s="16"/>
      <c r="X6623" s="16"/>
      <c r="Y6623" s="16"/>
      <c r="Z6623" s="16"/>
      <c r="AA6623" s="16"/>
      <c r="AB6623" s="16"/>
      <c r="AC6623" s="19"/>
    </row>
    <row r="6624" spans="1:29" x14ac:dyDescent="0.25">
      <c r="A6624" s="15"/>
      <c r="B6624" s="16"/>
      <c r="C6624" s="16"/>
      <c r="D6624" s="16"/>
      <c r="E6624" s="16"/>
      <c r="F6624" s="16"/>
      <c r="G6624" s="16"/>
      <c r="H6624" s="16"/>
      <c r="I6624" s="16"/>
      <c r="J6624" s="16"/>
      <c r="K6624" s="17"/>
      <c r="L6624" s="18"/>
      <c r="M6624" s="17"/>
      <c r="N6624" s="18"/>
      <c r="O6624" s="9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9"/>
    </row>
    <row r="6625" spans="1:29" x14ac:dyDescent="0.25">
      <c r="A6625" s="15"/>
      <c r="B6625" s="16"/>
      <c r="C6625" s="16"/>
      <c r="D6625" s="16"/>
      <c r="E6625" s="16"/>
      <c r="F6625" s="16"/>
      <c r="G6625" s="16"/>
      <c r="H6625" s="16"/>
      <c r="I6625" s="16"/>
      <c r="J6625" s="16"/>
      <c r="K6625" s="17"/>
      <c r="L6625" s="18"/>
      <c r="M6625" s="17"/>
      <c r="N6625" s="18"/>
      <c r="O6625" s="9"/>
      <c r="P6625" s="16"/>
      <c r="Q6625" s="16"/>
      <c r="R6625" s="16"/>
      <c r="S6625" s="16"/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9"/>
    </row>
    <row r="6626" spans="1:29" x14ac:dyDescent="0.25">
      <c r="A6626" s="15"/>
      <c r="B6626" s="16"/>
      <c r="C6626" s="16"/>
      <c r="D6626" s="16"/>
      <c r="E6626" s="16"/>
      <c r="F6626" s="16"/>
      <c r="G6626" s="16"/>
      <c r="H6626" s="16"/>
      <c r="I6626" s="16"/>
      <c r="J6626" s="16"/>
      <c r="K6626" s="17"/>
      <c r="L6626" s="18"/>
      <c r="M6626" s="17"/>
      <c r="N6626" s="18"/>
      <c r="O6626" s="9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9"/>
    </row>
    <row r="6627" spans="1:29" x14ac:dyDescent="0.25">
      <c r="A6627" s="15"/>
      <c r="B6627" s="16"/>
      <c r="C6627" s="16"/>
      <c r="D6627" s="16"/>
      <c r="E6627" s="16"/>
      <c r="F6627" s="16"/>
      <c r="G6627" s="16"/>
      <c r="H6627" s="16"/>
      <c r="I6627" s="16"/>
      <c r="J6627" s="16"/>
      <c r="K6627" s="17"/>
      <c r="L6627" s="18"/>
      <c r="M6627" s="17"/>
      <c r="N6627" s="18"/>
      <c r="O6627" s="9"/>
      <c r="P6627" s="16"/>
      <c r="Q6627" s="16"/>
      <c r="R6627" s="16"/>
      <c r="S6627" s="16"/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9"/>
    </row>
    <row r="6628" spans="1:29" x14ac:dyDescent="0.25">
      <c r="A6628" s="15"/>
      <c r="B6628" s="16"/>
      <c r="C6628" s="16"/>
      <c r="D6628" s="16"/>
      <c r="E6628" s="16"/>
      <c r="F6628" s="16"/>
      <c r="G6628" s="16"/>
      <c r="H6628" s="16"/>
      <c r="I6628" s="16"/>
      <c r="J6628" s="16"/>
      <c r="K6628" s="17"/>
      <c r="L6628" s="18"/>
      <c r="M6628" s="17"/>
      <c r="N6628" s="18"/>
      <c r="O6628" s="9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9"/>
    </row>
    <row r="6629" spans="1:29" x14ac:dyDescent="0.25">
      <c r="A6629" s="15"/>
      <c r="B6629" s="16"/>
      <c r="C6629" s="16"/>
      <c r="D6629" s="16"/>
      <c r="E6629" s="16"/>
      <c r="F6629" s="16"/>
      <c r="G6629" s="16"/>
      <c r="H6629" s="16"/>
      <c r="I6629" s="16"/>
      <c r="J6629" s="16"/>
      <c r="K6629" s="17"/>
      <c r="L6629" s="18"/>
      <c r="M6629" s="17"/>
      <c r="N6629" s="18"/>
      <c r="O6629" s="9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9"/>
    </row>
    <row r="6630" spans="1:29" x14ac:dyDescent="0.25">
      <c r="A6630" s="15"/>
      <c r="B6630" s="16"/>
      <c r="C6630" s="16"/>
      <c r="D6630" s="16"/>
      <c r="E6630" s="16"/>
      <c r="F6630" s="16"/>
      <c r="G6630" s="16"/>
      <c r="H6630" s="16"/>
      <c r="I6630" s="16"/>
      <c r="J6630" s="16"/>
      <c r="K6630" s="17"/>
      <c r="L6630" s="18"/>
      <c r="M6630" s="17"/>
      <c r="N6630" s="18"/>
      <c r="O6630" s="9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6"/>
      <c r="AA6630" s="16"/>
      <c r="AB6630" s="16"/>
      <c r="AC6630" s="19"/>
    </row>
    <row r="6631" spans="1:29" x14ac:dyDescent="0.25">
      <c r="A6631" s="15"/>
      <c r="B6631" s="16"/>
      <c r="C6631" s="16"/>
      <c r="D6631" s="16"/>
      <c r="E6631" s="16"/>
      <c r="F6631" s="16"/>
      <c r="G6631" s="16"/>
      <c r="H6631" s="16"/>
      <c r="I6631" s="16"/>
      <c r="J6631" s="16"/>
      <c r="K6631" s="17"/>
      <c r="L6631" s="18"/>
      <c r="M6631" s="17"/>
      <c r="N6631" s="18"/>
      <c r="O6631" s="9"/>
      <c r="P6631" s="16"/>
      <c r="Q6631" s="16"/>
      <c r="R6631" s="16"/>
      <c r="S6631" s="16"/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9"/>
    </row>
    <row r="6632" spans="1:29" x14ac:dyDescent="0.25">
      <c r="A6632" s="15"/>
      <c r="B6632" s="16"/>
      <c r="C6632" s="16"/>
      <c r="D6632" s="16"/>
      <c r="E6632" s="16"/>
      <c r="F6632" s="16"/>
      <c r="G6632" s="16"/>
      <c r="H6632" s="16"/>
      <c r="I6632" s="16"/>
      <c r="J6632" s="16"/>
      <c r="K6632" s="17"/>
      <c r="L6632" s="18"/>
      <c r="M6632" s="17"/>
      <c r="N6632" s="18"/>
      <c r="O6632" s="9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9"/>
    </row>
    <row r="6633" spans="1:29" x14ac:dyDescent="0.25">
      <c r="A6633" s="15"/>
      <c r="B6633" s="16"/>
      <c r="C6633" s="16"/>
      <c r="D6633" s="16"/>
      <c r="E6633" s="16"/>
      <c r="F6633" s="16"/>
      <c r="G6633" s="16"/>
      <c r="H6633" s="16"/>
      <c r="I6633" s="16"/>
      <c r="J6633" s="16"/>
      <c r="K6633" s="17"/>
      <c r="L6633" s="18"/>
      <c r="M6633" s="17"/>
      <c r="N6633" s="18"/>
      <c r="O6633" s="9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9"/>
    </row>
    <row r="6634" spans="1:29" x14ac:dyDescent="0.25">
      <c r="A6634" s="15"/>
      <c r="B6634" s="16"/>
      <c r="C6634" s="16"/>
      <c r="D6634" s="16"/>
      <c r="E6634" s="16"/>
      <c r="F6634" s="16"/>
      <c r="G6634" s="16"/>
      <c r="H6634" s="16"/>
      <c r="I6634" s="16"/>
      <c r="J6634" s="16"/>
      <c r="K6634" s="17"/>
      <c r="L6634" s="18"/>
      <c r="M6634" s="17"/>
      <c r="N6634" s="18"/>
      <c r="O6634" s="9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9"/>
    </row>
    <row r="6635" spans="1:29" x14ac:dyDescent="0.25">
      <c r="A6635" s="15"/>
      <c r="B6635" s="16"/>
      <c r="C6635" s="16"/>
      <c r="D6635" s="16"/>
      <c r="E6635" s="16"/>
      <c r="F6635" s="16"/>
      <c r="G6635" s="16"/>
      <c r="H6635" s="16"/>
      <c r="I6635" s="16"/>
      <c r="J6635" s="16"/>
      <c r="K6635" s="17"/>
      <c r="L6635" s="18"/>
      <c r="M6635" s="17"/>
      <c r="N6635" s="18"/>
      <c r="O6635" s="9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9"/>
    </row>
    <row r="6636" spans="1:29" x14ac:dyDescent="0.25">
      <c r="A6636" s="15"/>
      <c r="B6636" s="16"/>
      <c r="C6636" s="16"/>
      <c r="D6636" s="16"/>
      <c r="E6636" s="16"/>
      <c r="F6636" s="16"/>
      <c r="G6636" s="16"/>
      <c r="H6636" s="16"/>
      <c r="I6636" s="16"/>
      <c r="J6636" s="16"/>
      <c r="K6636" s="17"/>
      <c r="L6636" s="18"/>
      <c r="M6636" s="17"/>
      <c r="N6636" s="18"/>
      <c r="O6636" s="9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9"/>
    </row>
    <row r="6637" spans="1:29" x14ac:dyDescent="0.25">
      <c r="A6637" s="15"/>
      <c r="B6637" s="16"/>
      <c r="C6637" s="16"/>
      <c r="D6637" s="16"/>
      <c r="E6637" s="16"/>
      <c r="F6637" s="16"/>
      <c r="G6637" s="16"/>
      <c r="H6637" s="16"/>
      <c r="I6637" s="16"/>
      <c r="J6637" s="16"/>
      <c r="K6637" s="17"/>
      <c r="L6637" s="18"/>
      <c r="M6637" s="17"/>
      <c r="N6637" s="18"/>
      <c r="O6637" s="9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9"/>
    </row>
    <row r="6638" spans="1:29" x14ac:dyDescent="0.25">
      <c r="A6638" s="15"/>
      <c r="B6638" s="16"/>
      <c r="C6638" s="16"/>
      <c r="D6638" s="16"/>
      <c r="E6638" s="16"/>
      <c r="F6638" s="16"/>
      <c r="G6638" s="16"/>
      <c r="H6638" s="16"/>
      <c r="I6638" s="16"/>
      <c r="J6638" s="16"/>
      <c r="K6638" s="17"/>
      <c r="L6638" s="18"/>
      <c r="M6638" s="17"/>
      <c r="N6638" s="18"/>
      <c r="O6638" s="9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9"/>
    </row>
    <row r="6639" spans="1:29" x14ac:dyDescent="0.25">
      <c r="A6639" s="15"/>
      <c r="B6639" s="16"/>
      <c r="C6639" s="16"/>
      <c r="D6639" s="16"/>
      <c r="E6639" s="16"/>
      <c r="F6639" s="16"/>
      <c r="G6639" s="16"/>
      <c r="H6639" s="16"/>
      <c r="I6639" s="16"/>
      <c r="J6639" s="16"/>
      <c r="K6639" s="17"/>
      <c r="L6639" s="18"/>
      <c r="M6639" s="17"/>
      <c r="N6639" s="18"/>
      <c r="O6639" s="9"/>
      <c r="P6639" s="16"/>
      <c r="Q6639" s="16"/>
      <c r="R6639" s="16"/>
      <c r="S6639" s="16"/>
      <c r="T6639" s="16"/>
      <c r="U6639" s="16"/>
      <c r="V6639" s="16"/>
      <c r="W6639" s="16"/>
      <c r="X6639" s="16"/>
      <c r="Y6639" s="16"/>
      <c r="Z6639" s="16"/>
      <c r="AA6639" s="16"/>
      <c r="AB6639" s="16"/>
      <c r="AC6639" s="19"/>
    </row>
    <row r="6640" spans="1:29" x14ac:dyDescent="0.25">
      <c r="A6640" s="15"/>
      <c r="B6640" s="16"/>
      <c r="C6640" s="16"/>
      <c r="D6640" s="16"/>
      <c r="E6640" s="16"/>
      <c r="F6640" s="16"/>
      <c r="G6640" s="16"/>
      <c r="H6640" s="16"/>
      <c r="I6640" s="16"/>
      <c r="J6640" s="16"/>
      <c r="K6640" s="17"/>
      <c r="L6640" s="18"/>
      <c r="M6640" s="17"/>
      <c r="N6640" s="18"/>
      <c r="O6640" s="9"/>
      <c r="P6640" s="16"/>
      <c r="Q6640" s="16"/>
      <c r="R6640" s="16"/>
      <c r="S6640" s="16"/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9"/>
    </row>
    <row r="6641" spans="1:29" x14ac:dyDescent="0.25">
      <c r="A6641" s="15"/>
      <c r="B6641" s="16"/>
      <c r="C6641" s="16"/>
      <c r="D6641" s="16"/>
      <c r="E6641" s="16"/>
      <c r="F6641" s="16"/>
      <c r="G6641" s="16"/>
      <c r="H6641" s="16"/>
      <c r="I6641" s="16"/>
      <c r="J6641" s="16"/>
      <c r="K6641" s="17"/>
      <c r="L6641" s="18"/>
      <c r="M6641" s="17"/>
      <c r="N6641" s="18"/>
      <c r="O6641" s="9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9"/>
    </row>
    <row r="6642" spans="1:29" x14ac:dyDescent="0.25">
      <c r="A6642" s="15"/>
      <c r="B6642" s="16"/>
      <c r="C6642" s="16"/>
      <c r="D6642" s="16"/>
      <c r="E6642" s="16"/>
      <c r="F6642" s="16"/>
      <c r="G6642" s="16"/>
      <c r="H6642" s="16"/>
      <c r="I6642" s="16"/>
      <c r="J6642" s="16"/>
      <c r="K6642" s="17"/>
      <c r="L6642" s="18"/>
      <c r="M6642" s="17"/>
      <c r="N6642" s="18"/>
      <c r="O6642" s="9"/>
      <c r="P6642" s="16"/>
      <c r="Q6642" s="16"/>
      <c r="R6642" s="16"/>
      <c r="S6642" s="16"/>
      <c r="T6642" s="16"/>
      <c r="U6642" s="16"/>
      <c r="V6642" s="16"/>
      <c r="W6642" s="16"/>
      <c r="X6642" s="16"/>
      <c r="Y6642" s="16"/>
      <c r="Z6642" s="16"/>
      <c r="AA6642" s="16"/>
      <c r="AB6642" s="16"/>
      <c r="AC6642" s="19"/>
    </row>
    <row r="6643" spans="1:29" x14ac:dyDescent="0.25">
      <c r="A6643" s="15"/>
      <c r="B6643" s="16"/>
      <c r="C6643" s="16"/>
      <c r="D6643" s="16"/>
      <c r="E6643" s="16"/>
      <c r="F6643" s="16"/>
      <c r="G6643" s="16"/>
      <c r="H6643" s="16"/>
      <c r="I6643" s="16"/>
      <c r="J6643" s="16"/>
      <c r="K6643" s="17"/>
      <c r="L6643" s="18"/>
      <c r="M6643" s="17"/>
      <c r="N6643" s="18"/>
      <c r="O6643" s="9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9"/>
    </row>
    <row r="6644" spans="1:29" x14ac:dyDescent="0.25">
      <c r="A6644" s="15"/>
      <c r="B6644" s="16"/>
      <c r="C6644" s="16"/>
      <c r="D6644" s="16"/>
      <c r="E6644" s="16"/>
      <c r="F6644" s="16"/>
      <c r="G6644" s="16"/>
      <c r="H6644" s="16"/>
      <c r="I6644" s="16"/>
      <c r="J6644" s="16"/>
      <c r="K6644" s="17"/>
      <c r="L6644" s="18"/>
      <c r="M6644" s="17"/>
      <c r="N6644" s="18"/>
      <c r="O6644" s="9"/>
      <c r="P6644" s="16"/>
      <c r="Q6644" s="16"/>
      <c r="R6644" s="16"/>
      <c r="S6644" s="16"/>
      <c r="T6644" s="16"/>
      <c r="U6644" s="16"/>
      <c r="V6644" s="16"/>
      <c r="W6644" s="16"/>
      <c r="X6644" s="16"/>
      <c r="Y6644" s="16"/>
      <c r="Z6644" s="16"/>
      <c r="AA6644" s="16"/>
      <c r="AB6644" s="16"/>
      <c r="AC6644" s="19"/>
    </row>
    <row r="6645" spans="1:29" x14ac:dyDescent="0.25">
      <c r="A6645" s="15"/>
      <c r="B6645" s="16"/>
      <c r="C6645" s="16"/>
      <c r="D6645" s="16"/>
      <c r="E6645" s="16"/>
      <c r="F6645" s="16"/>
      <c r="G6645" s="16"/>
      <c r="H6645" s="16"/>
      <c r="I6645" s="16"/>
      <c r="J6645" s="16"/>
      <c r="K6645" s="17"/>
      <c r="L6645" s="18"/>
      <c r="M6645" s="17"/>
      <c r="N6645" s="18"/>
      <c r="O6645" s="9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9"/>
    </row>
    <row r="6646" spans="1:29" x14ac:dyDescent="0.25">
      <c r="A6646" s="15"/>
      <c r="B6646" s="16"/>
      <c r="C6646" s="16"/>
      <c r="D6646" s="16"/>
      <c r="E6646" s="16"/>
      <c r="F6646" s="16"/>
      <c r="G6646" s="16"/>
      <c r="H6646" s="16"/>
      <c r="I6646" s="16"/>
      <c r="J6646" s="16"/>
      <c r="K6646" s="17"/>
      <c r="L6646" s="18"/>
      <c r="M6646" s="17"/>
      <c r="N6646" s="18"/>
      <c r="O6646" s="9"/>
      <c r="P6646" s="16"/>
      <c r="Q6646" s="16"/>
      <c r="R6646" s="16"/>
      <c r="S6646" s="16"/>
      <c r="T6646" s="16"/>
      <c r="U6646" s="16"/>
      <c r="V6646" s="16"/>
      <c r="W6646" s="16"/>
      <c r="X6646" s="16"/>
      <c r="Y6646" s="16"/>
      <c r="Z6646" s="16"/>
      <c r="AA6646" s="16"/>
      <c r="AB6646" s="16"/>
      <c r="AC6646" s="19"/>
    </row>
    <row r="6647" spans="1:29" x14ac:dyDescent="0.25">
      <c r="A6647" s="15"/>
      <c r="B6647" s="16"/>
      <c r="C6647" s="16"/>
      <c r="D6647" s="16"/>
      <c r="E6647" s="16"/>
      <c r="F6647" s="16"/>
      <c r="G6647" s="16"/>
      <c r="H6647" s="16"/>
      <c r="I6647" s="16"/>
      <c r="J6647" s="16"/>
      <c r="K6647" s="17"/>
      <c r="L6647" s="18"/>
      <c r="M6647" s="17"/>
      <c r="N6647" s="18"/>
      <c r="O6647" s="9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9"/>
    </row>
    <row r="6648" spans="1:29" x14ac:dyDescent="0.25">
      <c r="A6648" s="15"/>
      <c r="B6648" s="16"/>
      <c r="C6648" s="16"/>
      <c r="D6648" s="16"/>
      <c r="E6648" s="16"/>
      <c r="F6648" s="16"/>
      <c r="G6648" s="16"/>
      <c r="H6648" s="16"/>
      <c r="I6648" s="16"/>
      <c r="J6648" s="16"/>
      <c r="K6648" s="17"/>
      <c r="L6648" s="18"/>
      <c r="M6648" s="17"/>
      <c r="N6648" s="18"/>
      <c r="O6648" s="9"/>
      <c r="P6648" s="16"/>
      <c r="Q6648" s="16"/>
      <c r="R6648" s="16"/>
      <c r="S6648" s="16"/>
      <c r="T6648" s="16"/>
      <c r="U6648" s="16"/>
      <c r="V6648" s="16"/>
      <c r="W6648" s="16"/>
      <c r="X6648" s="16"/>
      <c r="Y6648" s="16"/>
      <c r="Z6648" s="16"/>
      <c r="AA6648" s="16"/>
      <c r="AB6648" s="16"/>
      <c r="AC6648" s="19"/>
    </row>
    <row r="6649" spans="1:29" x14ac:dyDescent="0.25">
      <c r="A6649" s="15"/>
      <c r="B6649" s="16"/>
      <c r="C6649" s="16"/>
      <c r="D6649" s="16"/>
      <c r="E6649" s="16"/>
      <c r="F6649" s="16"/>
      <c r="G6649" s="16"/>
      <c r="H6649" s="16"/>
      <c r="I6649" s="16"/>
      <c r="J6649" s="16"/>
      <c r="K6649" s="17"/>
      <c r="L6649" s="18"/>
      <c r="M6649" s="17"/>
      <c r="N6649" s="18"/>
      <c r="O6649" s="9"/>
      <c r="P6649" s="16"/>
      <c r="Q6649" s="16"/>
      <c r="R6649" s="16"/>
      <c r="S6649" s="16"/>
      <c r="T6649" s="16"/>
      <c r="U6649" s="16"/>
      <c r="V6649" s="16"/>
      <c r="W6649" s="16"/>
      <c r="X6649" s="16"/>
      <c r="Y6649" s="16"/>
      <c r="Z6649" s="16"/>
      <c r="AA6649" s="16"/>
      <c r="AB6649" s="16"/>
      <c r="AC6649" s="19"/>
    </row>
    <row r="6650" spans="1:29" x14ac:dyDescent="0.25">
      <c r="A6650" s="15"/>
      <c r="B6650" s="16"/>
      <c r="C6650" s="16"/>
      <c r="D6650" s="16"/>
      <c r="E6650" s="16"/>
      <c r="F6650" s="16"/>
      <c r="G6650" s="16"/>
      <c r="H6650" s="16"/>
      <c r="I6650" s="16"/>
      <c r="J6650" s="16"/>
      <c r="K6650" s="17"/>
      <c r="L6650" s="18"/>
      <c r="M6650" s="17"/>
      <c r="N6650" s="18"/>
      <c r="O6650" s="9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6"/>
      <c r="AA6650" s="16"/>
      <c r="AB6650" s="16"/>
      <c r="AC6650" s="19"/>
    </row>
    <row r="6651" spans="1:29" x14ac:dyDescent="0.25">
      <c r="A6651" s="15"/>
      <c r="B6651" s="16"/>
      <c r="C6651" s="16"/>
      <c r="D6651" s="16"/>
      <c r="E6651" s="16"/>
      <c r="F6651" s="16"/>
      <c r="G6651" s="16"/>
      <c r="H6651" s="16"/>
      <c r="I6651" s="16"/>
      <c r="J6651" s="16"/>
      <c r="K6651" s="17"/>
      <c r="L6651" s="18"/>
      <c r="M6651" s="17"/>
      <c r="N6651" s="18"/>
      <c r="O6651" s="9"/>
      <c r="P6651" s="16"/>
      <c r="Q6651" s="16"/>
      <c r="R6651" s="16"/>
      <c r="S6651" s="16"/>
      <c r="T6651" s="16"/>
      <c r="U6651" s="16"/>
      <c r="V6651" s="16"/>
      <c r="W6651" s="16"/>
      <c r="X6651" s="16"/>
      <c r="Y6651" s="16"/>
      <c r="Z6651" s="16"/>
      <c r="AA6651" s="16"/>
      <c r="AB6651" s="16"/>
      <c r="AC6651" s="19"/>
    </row>
    <row r="6652" spans="1:29" x14ac:dyDescent="0.25">
      <c r="A6652" s="15"/>
      <c r="B6652" s="16"/>
      <c r="C6652" s="16"/>
      <c r="D6652" s="16"/>
      <c r="E6652" s="16"/>
      <c r="F6652" s="16"/>
      <c r="G6652" s="16"/>
      <c r="H6652" s="16"/>
      <c r="I6652" s="16"/>
      <c r="J6652" s="16"/>
      <c r="K6652" s="17"/>
      <c r="L6652" s="18"/>
      <c r="M6652" s="17"/>
      <c r="N6652" s="18"/>
      <c r="O6652" s="9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9"/>
    </row>
    <row r="6653" spans="1:29" x14ac:dyDescent="0.25">
      <c r="A6653" s="15"/>
      <c r="B6653" s="16"/>
      <c r="C6653" s="16"/>
      <c r="D6653" s="16"/>
      <c r="E6653" s="16"/>
      <c r="F6653" s="16"/>
      <c r="G6653" s="16"/>
      <c r="H6653" s="16"/>
      <c r="I6653" s="16"/>
      <c r="J6653" s="16"/>
      <c r="K6653" s="17"/>
      <c r="L6653" s="18"/>
      <c r="M6653" s="17"/>
      <c r="N6653" s="18"/>
      <c r="O6653" s="9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6"/>
      <c r="AA6653" s="16"/>
      <c r="AB6653" s="16"/>
      <c r="AC6653" s="19"/>
    </row>
    <row r="6654" spans="1:29" x14ac:dyDescent="0.25">
      <c r="A6654" s="15"/>
      <c r="B6654" s="16"/>
      <c r="C6654" s="16"/>
      <c r="D6654" s="16"/>
      <c r="E6654" s="16"/>
      <c r="F6654" s="16"/>
      <c r="G6654" s="16"/>
      <c r="H6654" s="16"/>
      <c r="I6654" s="16"/>
      <c r="J6654" s="16"/>
      <c r="K6654" s="17"/>
      <c r="L6654" s="18"/>
      <c r="M6654" s="17"/>
      <c r="N6654" s="18"/>
      <c r="O6654" s="9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9"/>
    </row>
    <row r="6655" spans="1:29" x14ac:dyDescent="0.25">
      <c r="A6655" s="15"/>
      <c r="B6655" s="16"/>
      <c r="C6655" s="16"/>
      <c r="D6655" s="16"/>
      <c r="E6655" s="16"/>
      <c r="F6655" s="16"/>
      <c r="G6655" s="16"/>
      <c r="H6655" s="16"/>
      <c r="I6655" s="16"/>
      <c r="J6655" s="16"/>
      <c r="K6655" s="17"/>
      <c r="L6655" s="18"/>
      <c r="M6655" s="17"/>
      <c r="N6655" s="18"/>
      <c r="O6655" s="9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9"/>
    </row>
    <row r="6656" spans="1:29" x14ac:dyDescent="0.25">
      <c r="A6656" s="15"/>
      <c r="B6656" s="16"/>
      <c r="C6656" s="16"/>
      <c r="D6656" s="16"/>
      <c r="E6656" s="16"/>
      <c r="F6656" s="16"/>
      <c r="G6656" s="16"/>
      <c r="H6656" s="16"/>
      <c r="I6656" s="16"/>
      <c r="J6656" s="16"/>
      <c r="K6656" s="17"/>
      <c r="L6656" s="18"/>
      <c r="M6656" s="17"/>
      <c r="N6656" s="18"/>
      <c r="O6656" s="9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9"/>
    </row>
    <row r="6657" spans="1:29" x14ac:dyDescent="0.25">
      <c r="A6657" s="15"/>
      <c r="B6657" s="16"/>
      <c r="C6657" s="16"/>
      <c r="D6657" s="16"/>
      <c r="E6657" s="16"/>
      <c r="F6657" s="16"/>
      <c r="G6657" s="16"/>
      <c r="H6657" s="16"/>
      <c r="I6657" s="16"/>
      <c r="J6657" s="16"/>
      <c r="K6657" s="17"/>
      <c r="L6657" s="18"/>
      <c r="M6657" s="17"/>
      <c r="N6657" s="18"/>
      <c r="O6657" s="9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9"/>
    </row>
    <row r="6658" spans="1:29" x14ac:dyDescent="0.25">
      <c r="A6658" s="15"/>
      <c r="B6658" s="16"/>
      <c r="C6658" s="16"/>
      <c r="D6658" s="16"/>
      <c r="E6658" s="16"/>
      <c r="F6658" s="16"/>
      <c r="G6658" s="16"/>
      <c r="H6658" s="16"/>
      <c r="I6658" s="16"/>
      <c r="J6658" s="16"/>
      <c r="K6658" s="17"/>
      <c r="L6658" s="18"/>
      <c r="M6658" s="17"/>
      <c r="N6658" s="18"/>
      <c r="O6658" s="9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9"/>
    </row>
    <row r="6659" spans="1:29" x14ac:dyDescent="0.25">
      <c r="A6659" s="15"/>
      <c r="B6659" s="16"/>
      <c r="C6659" s="16"/>
      <c r="D6659" s="16"/>
      <c r="E6659" s="16"/>
      <c r="F6659" s="16"/>
      <c r="G6659" s="16"/>
      <c r="H6659" s="16"/>
      <c r="I6659" s="16"/>
      <c r="J6659" s="16"/>
      <c r="K6659" s="17"/>
      <c r="L6659" s="18"/>
      <c r="M6659" s="17"/>
      <c r="N6659" s="18"/>
      <c r="O6659" s="9"/>
      <c r="P6659" s="16"/>
      <c r="Q6659" s="16"/>
      <c r="R6659" s="16"/>
      <c r="S6659" s="16"/>
      <c r="T6659" s="16"/>
      <c r="U6659" s="16"/>
      <c r="V6659" s="16"/>
      <c r="W6659" s="16"/>
      <c r="X6659" s="16"/>
      <c r="Y6659" s="16"/>
      <c r="Z6659" s="16"/>
      <c r="AA6659" s="16"/>
      <c r="AB6659" s="16"/>
      <c r="AC6659" s="19"/>
    </row>
    <row r="6660" spans="1:29" x14ac:dyDescent="0.25">
      <c r="A6660" s="15"/>
      <c r="B6660" s="16"/>
      <c r="C6660" s="16"/>
      <c r="D6660" s="16"/>
      <c r="E6660" s="16"/>
      <c r="F6660" s="16"/>
      <c r="G6660" s="16"/>
      <c r="H6660" s="16"/>
      <c r="I6660" s="16"/>
      <c r="J6660" s="16"/>
      <c r="K6660" s="17"/>
      <c r="L6660" s="18"/>
      <c r="M6660" s="17"/>
      <c r="N6660" s="18"/>
      <c r="O6660" s="9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9"/>
    </row>
    <row r="6661" spans="1:29" x14ac:dyDescent="0.25">
      <c r="A6661" s="15"/>
      <c r="B6661" s="16"/>
      <c r="C6661" s="16"/>
      <c r="D6661" s="16"/>
      <c r="E6661" s="16"/>
      <c r="F6661" s="16"/>
      <c r="G6661" s="16"/>
      <c r="H6661" s="16"/>
      <c r="I6661" s="16"/>
      <c r="J6661" s="16"/>
      <c r="K6661" s="17"/>
      <c r="L6661" s="18"/>
      <c r="M6661" s="17"/>
      <c r="N6661" s="18"/>
      <c r="O6661" s="9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9"/>
    </row>
    <row r="6662" spans="1:29" x14ac:dyDescent="0.25">
      <c r="A6662" s="15"/>
      <c r="B6662" s="16"/>
      <c r="C6662" s="16"/>
      <c r="D6662" s="16"/>
      <c r="E6662" s="16"/>
      <c r="F6662" s="16"/>
      <c r="G6662" s="16"/>
      <c r="H6662" s="16"/>
      <c r="I6662" s="16"/>
      <c r="J6662" s="16"/>
      <c r="K6662" s="17"/>
      <c r="L6662" s="18"/>
      <c r="M6662" s="17"/>
      <c r="N6662" s="18"/>
      <c r="O6662" s="9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9"/>
    </row>
    <row r="6663" spans="1:29" x14ac:dyDescent="0.25">
      <c r="A6663" s="15"/>
      <c r="B6663" s="16"/>
      <c r="C6663" s="16"/>
      <c r="D6663" s="16"/>
      <c r="E6663" s="16"/>
      <c r="F6663" s="16"/>
      <c r="G6663" s="16"/>
      <c r="H6663" s="16"/>
      <c r="I6663" s="16"/>
      <c r="J6663" s="16"/>
      <c r="K6663" s="17"/>
      <c r="L6663" s="18"/>
      <c r="M6663" s="17"/>
      <c r="N6663" s="18"/>
      <c r="O6663" s="9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9"/>
    </row>
    <row r="6664" spans="1:29" x14ac:dyDescent="0.25">
      <c r="A6664" s="15"/>
      <c r="B6664" s="16"/>
      <c r="C6664" s="16"/>
      <c r="D6664" s="16"/>
      <c r="E6664" s="16"/>
      <c r="F6664" s="16"/>
      <c r="G6664" s="16"/>
      <c r="H6664" s="16"/>
      <c r="I6664" s="16"/>
      <c r="J6664" s="16"/>
      <c r="K6664" s="17"/>
      <c r="L6664" s="18"/>
      <c r="M6664" s="17"/>
      <c r="N6664" s="18"/>
      <c r="O6664" s="9"/>
      <c r="P6664" s="16"/>
      <c r="Q6664" s="16"/>
      <c r="R6664" s="16"/>
      <c r="S6664" s="16"/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9"/>
    </row>
    <row r="6665" spans="1:29" x14ac:dyDescent="0.25">
      <c r="A6665" s="15"/>
      <c r="B6665" s="16"/>
      <c r="C6665" s="16"/>
      <c r="D6665" s="16"/>
      <c r="E6665" s="16"/>
      <c r="F6665" s="16"/>
      <c r="G6665" s="16"/>
      <c r="H6665" s="16"/>
      <c r="I6665" s="16"/>
      <c r="J6665" s="16"/>
      <c r="K6665" s="17"/>
      <c r="L6665" s="18"/>
      <c r="M6665" s="17"/>
      <c r="N6665" s="18"/>
      <c r="O6665" s="9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6"/>
      <c r="AA6665" s="16"/>
      <c r="AB6665" s="16"/>
      <c r="AC6665" s="19"/>
    </row>
    <row r="6666" spans="1:29" x14ac:dyDescent="0.25">
      <c r="A6666" s="15"/>
      <c r="B6666" s="16"/>
      <c r="C6666" s="16"/>
      <c r="D6666" s="16"/>
      <c r="E6666" s="16"/>
      <c r="F6666" s="16"/>
      <c r="G6666" s="16"/>
      <c r="H6666" s="16"/>
      <c r="I6666" s="16"/>
      <c r="J6666" s="16"/>
      <c r="K6666" s="17"/>
      <c r="L6666" s="18"/>
      <c r="M6666" s="17"/>
      <c r="N6666" s="18"/>
      <c r="O6666" s="9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9"/>
    </row>
    <row r="6667" spans="1:29" x14ac:dyDescent="0.25">
      <c r="A6667" s="15"/>
      <c r="B6667" s="16"/>
      <c r="C6667" s="16"/>
      <c r="D6667" s="16"/>
      <c r="E6667" s="16"/>
      <c r="F6667" s="16"/>
      <c r="G6667" s="16"/>
      <c r="H6667" s="16"/>
      <c r="I6667" s="16"/>
      <c r="J6667" s="16"/>
      <c r="K6667" s="17"/>
      <c r="L6667" s="18"/>
      <c r="M6667" s="17"/>
      <c r="N6667" s="18"/>
      <c r="O6667" s="9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9"/>
    </row>
    <row r="6668" spans="1:29" x14ac:dyDescent="0.25">
      <c r="A6668" s="15"/>
      <c r="B6668" s="16"/>
      <c r="C6668" s="16"/>
      <c r="D6668" s="16"/>
      <c r="E6668" s="16"/>
      <c r="F6668" s="16"/>
      <c r="G6668" s="16"/>
      <c r="H6668" s="16"/>
      <c r="I6668" s="16"/>
      <c r="J6668" s="16"/>
      <c r="K6668" s="17"/>
      <c r="L6668" s="18"/>
      <c r="M6668" s="17"/>
      <c r="N6668" s="18"/>
      <c r="O6668" s="9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9"/>
    </row>
    <row r="6669" spans="1:29" x14ac:dyDescent="0.25">
      <c r="A6669" s="15"/>
      <c r="B6669" s="16"/>
      <c r="C6669" s="16"/>
      <c r="D6669" s="16"/>
      <c r="E6669" s="16"/>
      <c r="F6669" s="16"/>
      <c r="G6669" s="16"/>
      <c r="H6669" s="16"/>
      <c r="I6669" s="16"/>
      <c r="J6669" s="16"/>
      <c r="K6669" s="17"/>
      <c r="L6669" s="18"/>
      <c r="M6669" s="17"/>
      <c r="N6669" s="18"/>
      <c r="O6669" s="9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9"/>
    </row>
    <row r="6670" spans="1:29" x14ac:dyDescent="0.25">
      <c r="A6670" s="15"/>
      <c r="B6670" s="16"/>
      <c r="C6670" s="16"/>
      <c r="D6670" s="16"/>
      <c r="E6670" s="16"/>
      <c r="F6670" s="16"/>
      <c r="G6670" s="16"/>
      <c r="H6670" s="16"/>
      <c r="I6670" s="16"/>
      <c r="J6670" s="16"/>
      <c r="K6670" s="17"/>
      <c r="L6670" s="18"/>
      <c r="M6670" s="17"/>
      <c r="N6670" s="18"/>
      <c r="O6670" s="9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9"/>
    </row>
    <row r="6671" spans="1:29" x14ac:dyDescent="0.25">
      <c r="A6671" s="15"/>
      <c r="B6671" s="16"/>
      <c r="C6671" s="16"/>
      <c r="D6671" s="16"/>
      <c r="E6671" s="16"/>
      <c r="F6671" s="16"/>
      <c r="G6671" s="16"/>
      <c r="H6671" s="16"/>
      <c r="I6671" s="16"/>
      <c r="J6671" s="16"/>
      <c r="K6671" s="17"/>
      <c r="L6671" s="18"/>
      <c r="M6671" s="17"/>
      <c r="N6671" s="18"/>
      <c r="O6671" s="9"/>
      <c r="P6671" s="16"/>
      <c r="Q6671" s="16"/>
      <c r="R6671" s="16"/>
      <c r="S6671" s="16"/>
      <c r="T6671" s="16"/>
      <c r="U6671" s="16"/>
      <c r="V6671" s="16"/>
      <c r="W6671" s="16"/>
      <c r="X6671" s="16"/>
      <c r="Y6671" s="16"/>
      <c r="Z6671" s="16"/>
      <c r="AA6671" s="16"/>
      <c r="AB6671" s="16"/>
      <c r="AC6671" s="19"/>
    </row>
    <row r="6672" spans="1:29" x14ac:dyDescent="0.25">
      <c r="A6672" s="15"/>
      <c r="B6672" s="16"/>
      <c r="C6672" s="16"/>
      <c r="D6672" s="16"/>
      <c r="E6672" s="16"/>
      <c r="F6672" s="16"/>
      <c r="G6672" s="16"/>
      <c r="H6672" s="16"/>
      <c r="I6672" s="16"/>
      <c r="J6672" s="16"/>
      <c r="K6672" s="17"/>
      <c r="L6672" s="18"/>
      <c r="M6672" s="17"/>
      <c r="N6672" s="18"/>
      <c r="O6672" s="9"/>
      <c r="P6672" s="16"/>
      <c r="Q6672" s="16"/>
      <c r="R6672" s="16"/>
      <c r="S6672" s="16"/>
      <c r="T6672" s="16"/>
      <c r="U6672" s="16"/>
      <c r="V6672" s="16"/>
      <c r="W6672" s="16"/>
      <c r="X6672" s="16"/>
      <c r="Y6672" s="16"/>
      <c r="Z6672" s="16"/>
      <c r="AA6672" s="16"/>
      <c r="AB6672" s="16"/>
      <c r="AC6672" s="19"/>
    </row>
    <row r="6673" spans="1:29" x14ac:dyDescent="0.25">
      <c r="A6673" s="15"/>
      <c r="B6673" s="16"/>
      <c r="C6673" s="16"/>
      <c r="D6673" s="16"/>
      <c r="E6673" s="16"/>
      <c r="F6673" s="16"/>
      <c r="G6673" s="16"/>
      <c r="H6673" s="16"/>
      <c r="I6673" s="16"/>
      <c r="J6673" s="16"/>
      <c r="K6673" s="17"/>
      <c r="L6673" s="18"/>
      <c r="M6673" s="17"/>
      <c r="N6673" s="18"/>
      <c r="O6673" s="9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9"/>
    </row>
    <row r="6674" spans="1:29" x14ac:dyDescent="0.25">
      <c r="A6674" s="15"/>
      <c r="B6674" s="16"/>
      <c r="C6674" s="16"/>
      <c r="D6674" s="16"/>
      <c r="E6674" s="16"/>
      <c r="F6674" s="16"/>
      <c r="G6674" s="16"/>
      <c r="H6674" s="16"/>
      <c r="I6674" s="16"/>
      <c r="J6674" s="16"/>
      <c r="K6674" s="17"/>
      <c r="L6674" s="18"/>
      <c r="M6674" s="17"/>
      <c r="N6674" s="18"/>
      <c r="O6674" s="9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9"/>
    </row>
    <row r="6675" spans="1:29" x14ac:dyDescent="0.25">
      <c r="A6675" s="15"/>
      <c r="B6675" s="16"/>
      <c r="C6675" s="16"/>
      <c r="D6675" s="16"/>
      <c r="E6675" s="16"/>
      <c r="F6675" s="16"/>
      <c r="G6675" s="16"/>
      <c r="H6675" s="16"/>
      <c r="I6675" s="16"/>
      <c r="J6675" s="16"/>
      <c r="K6675" s="17"/>
      <c r="L6675" s="18"/>
      <c r="M6675" s="17"/>
      <c r="N6675" s="18"/>
      <c r="O6675" s="9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9"/>
    </row>
    <row r="6676" spans="1:29" x14ac:dyDescent="0.25">
      <c r="A6676" s="15"/>
      <c r="B6676" s="16"/>
      <c r="C6676" s="16"/>
      <c r="D6676" s="16"/>
      <c r="E6676" s="16"/>
      <c r="F6676" s="16"/>
      <c r="G6676" s="16"/>
      <c r="H6676" s="16"/>
      <c r="I6676" s="16"/>
      <c r="J6676" s="16"/>
      <c r="K6676" s="17"/>
      <c r="L6676" s="18"/>
      <c r="M6676" s="17"/>
      <c r="N6676" s="18"/>
      <c r="O6676" s="9"/>
      <c r="P6676" s="16"/>
      <c r="Q6676" s="16"/>
      <c r="R6676" s="16"/>
      <c r="S6676" s="16"/>
      <c r="T6676" s="16"/>
      <c r="U6676" s="16"/>
      <c r="V6676" s="16"/>
      <c r="W6676" s="16"/>
      <c r="X6676" s="16"/>
      <c r="Y6676" s="16"/>
      <c r="Z6676" s="16"/>
      <c r="AA6676" s="16"/>
      <c r="AB6676" s="16"/>
      <c r="AC6676" s="19"/>
    </row>
    <row r="6677" spans="1:29" x14ac:dyDescent="0.25">
      <c r="A6677" s="15"/>
      <c r="B6677" s="16"/>
      <c r="C6677" s="16"/>
      <c r="D6677" s="16"/>
      <c r="E6677" s="16"/>
      <c r="F6677" s="16"/>
      <c r="G6677" s="16"/>
      <c r="H6677" s="16"/>
      <c r="I6677" s="16"/>
      <c r="J6677" s="16"/>
      <c r="K6677" s="17"/>
      <c r="L6677" s="18"/>
      <c r="M6677" s="17"/>
      <c r="N6677" s="18"/>
      <c r="O6677" s="9"/>
      <c r="P6677" s="16"/>
      <c r="Q6677" s="16"/>
      <c r="R6677" s="16"/>
      <c r="S6677" s="16"/>
      <c r="T6677" s="16"/>
      <c r="U6677" s="16"/>
      <c r="V6677" s="16"/>
      <c r="W6677" s="16"/>
      <c r="X6677" s="16"/>
      <c r="Y6677" s="16"/>
      <c r="Z6677" s="16"/>
      <c r="AA6677" s="16"/>
      <c r="AB6677" s="16"/>
      <c r="AC6677" s="19"/>
    </row>
    <row r="6678" spans="1:29" x14ac:dyDescent="0.25">
      <c r="A6678" s="15"/>
      <c r="B6678" s="16"/>
      <c r="C6678" s="16"/>
      <c r="D6678" s="16"/>
      <c r="E6678" s="16"/>
      <c r="F6678" s="16"/>
      <c r="G6678" s="16"/>
      <c r="H6678" s="16"/>
      <c r="I6678" s="16"/>
      <c r="J6678" s="16"/>
      <c r="K6678" s="17"/>
      <c r="L6678" s="18"/>
      <c r="M6678" s="17"/>
      <c r="N6678" s="18"/>
      <c r="O6678" s="9"/>
      <c r="P6678" s="16"/>
      <c r="Q6678" s="16"/>
      <c r="R6678" s="16"/>
      <c r="S6678" s="16"/>
      <c r="T6678" s="16"/>
      <c r="U6678" s="16"/>
      <c r="V6678" s="16"/>
      <c r="W6678" s="16"/>
      <c r="X6678" s="16"/>
      <c r="Y6678" s="16"/>
      <c r="Z6678" s="16"/>
      <c r="AA6678" s="16"/>
      <c r="AB6678" s="16"/>
      <c r="AC6678" s="19"/>
    </row>
    <row r="6679" spans="1:29" x14ac:dyDescent="0.25">
      <c r="A6679" s="15"/>
      <c r="B6679" s="16"/>
      <c r="C6679" s="16"/>
      <c r="D6679" s="16"/>
      <c r="E6679" s="16"/>
      <c r="F6679" s="16"/>
      <c r="G6679" s="16"/>
      <c r="H6679" s="16"/>
      <c r="I6679" s="16"/>
      <c r="J6679" s="16"/>
      <c r="K6679" s="17"/>
      <c r="L6679" s="18"/>
      <c r="M6679" s="17"/>
      <c r="N6679" s="18"/>
      <c r="O6679" s="9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6"/>
      <c r="AA6679" s="16"/>
      <c r="AB6679" s="16"/>
      <c r="AC6679" s="19"/>
    </row>
    <row r="6680" spans="1:29" x14ac:dyDescent="0.25">
      <c r="A6680" s="15"/>
      <c r="B6680" s="16"/>
      <c r="C6680" s="16"/>
      <c r="D6680" s="16"/>
      <c r="E6680" s="16"/>
      <c r="F6680" s="16"/>
      <c r="G6680" s="16"/>
      <c r="H6680" s="16"/>
      <c r="I6680" s="16"/>
      <c r="J6680" s="16"/>
      <c r="K6680" s="17"/>
      <c r="L6680" s="18"/>
      <c r="M6680" s="17"/>
      <c r="N6680" s="18"/>
      <c r="O6680" s="9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9"/>
    </row>
    <row r="6681" spans="1:29" x14ac:dyDescent="0.25">
      <c r="A6681" s="15"/>
      <c r="B6681" s="16"/>
      <c r="C6681" s="16"/>
      <c r="D6681" s="16"/>
      <c r="E6681" s="16"/>
      <c r="F6681" s="16"/>
      <c r="G6681" s="16"/>
      <c r="H6681" s="16"/>
      <c r="I6681" s="16"/>
      <c r="J6681" s="16"/>
      <c r="K6681" s="17"/>
      <c r="L6681" s="18"/>
      <c r="M6681" s="17"/>
      <c r="N6681" s="18"/>
      <c r="O6681" s="9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9"/>
    </row>
    <row r="6682" spans="1:29" x14ac:dyDescent="0.25">
      <c r="A6682" s="15"/>
      <c r="B6682" s="16"/>
      <c r="C6682" s="16"/>
      <c r="D6682" s="16"/>
      <c r="E6682" s="16"/>
      <c r="F6682" s="16"/>
      <c r="G6682" s="16"/>
      <c r="H6682" s="16"/>
      <c r="I6682" s="16"/>
      <c r="J6682" s="16"/>
      <c r="K6682" s="17"/>
      <c r="L6682" s="18"/>
      <c r="M6682" s="17"/>
      <c r="N6682" s="18"/>
      <c r="O6682" s="9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9"/>
    </row>
    <row r="6683" spans="1:29" x14ac:dyDescent="0.25">
      <c r="A6683" s="15"/>
      <c r="B6683" s="16"/>
      <c r="C6683" s="16"/>
      <c r="D6683" s="16"/>
      <c r="E6683" s="16"/>
      <c r="F6683" s="16"/>
      <c r="G6683" s="16"/>
      <c r="H6683" s="16"/>
      <c r="I6683" s="16"/>
      <c r="J6683" s="16"/>
      <c r="K6683" s="17"/>
      <c r="L6683" s="18"/>
      <c r="M6683" s="17"/>
      <c r="N6683" s="18"/>
      <c r="O6683" s="9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9"/>
    </row>
    <row r="6684" spans="1:29" x14ac:dyDescent="0.25">
      <c r="A6684" s="15"/>
      <c r="B6684" s="16"/>
      <c r="C6684" s="16"/>
      <c r="D6684" s="16"/>
      <c r="E6684" s="16"/>
      <c r="F6684" s="16"/>
      <c r="G6684" s="16"/>
      <c r="H6684" s="16"/>
      <c r="I6684" s="16"/>
      <c r="J6684" s="16"/>
      <c r="K6684" s="17"/>
      <c r="L6684" s="18"/>
      <c r="M6684" s="17"/>
      <c r="N6684" s="18"/>
      <c r="O6684" s="9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9"/>
    </row>
    <row r="6685" spans="1:29" x14ac:dyDescent="0.25">
      <c r="A6685" s="15"/>
      <c r="B6685" s="16"/>
      <c r="C6685" s="16"/>
      <c r="D6685" s="16"/>
      <c r="E6685" s="16"/>
      <c r="F6685" s="16"/>
      <c r="G6685" s="16"/>
      <c r="H6685" s="16"/>
      <c r="I6685" s="16"/>
      <c r="J6685" s="16"/>
      <c r="K6685" s="17"/>
      <c r="L6685" s="18"/>
      <c r="M6685" s="17"/>
      <c r="N6685" s="18"/>
      <c r="O6685" s="9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9"/>
    </row>
    <row r="6686" spans="1:29" x14ac:dyDescent="0.25">
      <c r="A6686" s="15"/>
      <c r="B6686" s="16"/>
      <c r="C6686" s="16"/>
      <c r="D6686" s="16"/>
      <c r="E6686" s="16"/>
      <c r="F6686" s="16"/>
      <c r="G6686" s="16"/>
      <c r="H6686" s="16"/>
      <c r="I6686" s="16"/>
      <c r="J6686" s="16"/>
      <c r="K6686" s="17"/>
      <c r="L6686" s="18"/>
      <c r="M6686" s="17"/>
      <c r="N6686" s="18"/>
      <c r="O6686" s="9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9"/>
    </row>
    <row r="6687" spans="1:29" x14ac:dyDescent="0.25">
      <c r="A6687" s="15"/>
      <c r="B6687" s="16"/>
      <c r="C6687" s="16"/>
      <c r="D6687" s="16"/>
      <c r="E6687" s="16"/>
      <c r="F6687" s="16"/>
      <c r="G6687" s="16"/>
      <c r="H6687" s="16"/>
      <c r="I6687" s="16"/>
      <c r="J6687" s="16"/>
      <c r="K6687" s="17"/>
      <c r="L6687" s="18"/>
      <c r="M6687" s="17"/>
      <c r="N6687" s="18"/>
      <c r="O6687" s="9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6"/>
      <c r="AA6687" s="16"/>
      <c r="AB6687" s="16"/>
      <c r="AC6687" s="19"/>
    </row>
    <row r="6688" spans="1:29" x14ac:dyDescent="0.25">
      <c r="A6688" s="15"/>
      <c r="B6688" s="16"/>
      <c r="C6688" s="16"/>
      <c r="D6688" s="16"/>
      <c r="E6688" s="16"/>
      <c r="F6688" s="16"/>
      <c r="G6688" s="16"/>
      <c r="H6688" s="16"/>
      <c r="I6688" s="16"/>
      <c r="J6688" s="16"/>
      <c r="K6688" s="17"/>
      <c r="L6688" s="18"/>
      <c r="M6688" s="17"/>
      <c r="N6688" s="18"/>
      <c r="O6688" s="9"/>
      <c r="P6688" s="16"/>
      <c r="Q6688" s="16"/>
      <c r="R6688" s="16"/>
      <c r="S6688" s="16"/>
      <c r="T6688" s="16"/>
      <c r="U6688" s="16"/>
      <c r="V6688" s="16"/>
      <c r="W6688" s="16"/>
      <c r="X6688" s="16"/>
      <c r="Y6688" s="16"/>
      <c r="Z6688" s="16"/>
      <c r="AA6688" s="16"/>
      <c r="AB6688" s="16"/>
      <c r="AC6688" s="19"/>
    </row>
    <row r="6689" spans="1:29" x14ac:dyDescent="0.25">
      <c r="A6689" s="15"/>
      <c r="B6689" s="16"/>
      <c r="C6689" s="16"/>
      <c r="D6689" s="16"/>
      <c r="E6689" s="16"/>
      <c r="F6689" s="16"/>
      <c r="G6689" s="16"/>
      <c r="H6689" s="16"/>
      <c r="I6689" s="16"/>
      <c r="J6689" s="16"/>
      <c r="K6689" s="17"/>
      <c r="L6689" s="18"/>
      <c r="M6689" s="17"/>
      <c r="N6689" s="18"/>
      <c r="O6689" s="9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6"/>
      <c r="AB6689" s="16"/>
      <c r="AC6689" s="19"/>
    </row>
    <row r="6690" spans="1:29" x14ac:dyDescent="0.25">
      <c r="A6690" s="15"/>
      <c r="B6690" s="16"/>
      <c r="C6690" s="16"/>
      <c r="D6690" s="16"/>
      <c r="E6690" s="16"/>
      <c r="F6690" s="16"/>
      <c r="G6690" s="16"/>
      <c r="H6690" s="16"/>
      <c r="I6690" s="16"/>
      <c r="J6690" s="16"/>
      <c r="K6690" s="17"/>
      <c r="L6690" s="18"/>
      <c r="M6690" s="17"/>
      <c r="N6690" s="18"/>
      <c r="O6690" s="9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9"/>
    </row>
    <row r="6691" spans="1:29" x14ac:dyDescent="0.25">
      <c r="A6691" s="15"/>
      <c r="B6691" s="16"/>
      <c r="C6691" s="16"/>
      <c r="D6691" s="16"/>
      <c r="E6691" s="16"/>
      <c r="F6691" s="16"/>
      <c r="G6691" s="16"/>
      <c r="H6691" s="16"/>
      <c r="I6691" s="16"/>
      <c r="J6691" s="16"/>
      <c r="K6691" s="17"/>
      <c r="L6691" s="18"/>
      <c r="M6691" s="17"/>
      <c r="N6691" s="18"/>
      <c r="O6691" s="9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9"/>
    </row>
    <row r="6692" spans="1:29" x14ac:dyDescent="0.25">
      <c r="A6692" s="15"/>
      <c r="B6692" s="16"/>
      <c r="C6692" s="16"/>
      <c r="D6692" s="16"/>
      <c r="E6692" s="16"/>
      <c r="F6692" s="16"/>
      <c r="G6692" s="16"/>
      <c r="H6692" s="16"/>
      <c r="I6692" s="16"/>
      <c r="J6692" s="16"/>
      <c r="K6692" s="17"/>
      <c r="L6692" s="18"/>
      <c r="M6692" s="17"/>
      <c r="N6692" s="18"/>
      <c r="O6692" s="9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6"/>
      <c r="AA6692" s="16"/>
      <c r="AB6692" s="16"/>
      <c r="AC6692" s="19"/>
    </row>
    <row r="6693" spans="1:29" x14ac:dyDescent="0.25">
      <c r="A6693" s="15"/>
      <c r="B6693" s="16"/>
      <c r="C6693" s="16"/>
      <c r="D6693" s="16"/>
      <c r="E6693" s="16"/>
      <c r="F6693" s="16"/>
      <c r="G6693" s="16"/>
      <c r="H6693" s="16"/>
      <c r="I6693" s="16"/>
      <c r="J6693" s="16"/>
      <c r="K6693" s="17"/>
      <c r="L6693" s="18"/>
      <c r="M6693" s="17"/>
      <c r="N6693" s="18"/>
      <c r="O6693" s="9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9"/>
    </row>
    <row r="6694" spans="1:29" x14ac:dyDescent="0.25">
      <c r="A6694" s="15"/>
      <c r="B6694" s="16"/>
      <c r="C6694" s="16"/>
      <c r="D6694" s="16"/>
      <c r="E6694" s="16"/>
      <c r="F6694" s="16"/>
      <c r="G6694" s="16"/>
      <c r="H6694" s="16"/>
      <c r="I6694" s="16"/>
      <c r="J6694" s="16"/>
      <c r="K6694" s="17"/>
      <c r="L6694" s="18"/>
      <c r="M6694" s="17"/>
      <c r="N6694" s="18"/>
      <c r="O6694" s="9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9"/>
    </row>
    <row r="6695" spans="1:29" x14ac:dyDescent="0.25">
      <c r="A6695" s="15"/>
      <c r="B6695" s="16"/>
      <c r="C6695" s="16"/>
      <c r="D6695" s="16"/>
      <c r="E6695" s="16"/>
      <c r="F6695" s="16"/>
      <c r="G6695" s="16"/>
      <c r="H6695" s="16"/>
      <c r="I6695" s="16"/>
      <c r="J6695" s="16"/>
      <c r="K6695" s="17"/>
      <c r="L6695" s="18"/>
      <c r="M6695" s="17"/>
      <c r="N6695" s="18"/>
      <c r="O6695" s="9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9"/>
    </row>
    <row r="6696" spans="1:29" x14ac:dyDescent="0.25">
      <c r="A6696" s="15"/>
      <c r="B6696" s="16"/>
      <c r="C6696" s="16"/>
      <c r="D6696" s="16"/>
      <c r="E6696" s="16"/>
      <c r="F6696" s="16"/>
      <c r="G6696" s="16"/>
      <c r="H6696" s="16"/>
      <c r="I6696" s="16"/>
      <c r="J6696" s="16"/>
      <c r="K6696" s="17"/>
      <c r="L6696" s="18"/>
      <c r="M6696" s="17"/>
      <c r="N6696" s="18"/>
      <c r="O6696" s="9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9"/>
    </row>
    <row r="6697" spans="1:29" x14ac:dyDescent="0.25">
      <c r="A6697" s="15"/>
      <c r="B6697" s="16"/>
      <c r="C6697" s="16"/>
      <c r="D6697" s="16"/>
      <c r="E6697" s="16"/>
      <c r="F6697" s="16"/>
      <c r="G6697" s="16"/>
      <c r="H6697" s="16"/>
      <c r="I6697" s="16"/>
      <c r="J6697" s="16"/>
      <c r="K6697" s="17"/>
      <c r="L6697" s="18"/>
      <c r="M6697" s="17"/>
      <c r="N6697" s="18"/>
      <c r="O6697" s="9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9"/>
    </row>
    <row r="6698" spans="1:29" x14ac:dyDescent="0.25">
      <c r="A6698" s="15"/>
      <c r="B6698" s="16"/>
      <c r="C6698" s="16"/>
      <c r="D6698" s="16"/>
      <c r="E6698" s="16"/>
      <c r="F6698" s="16"/>
      <c r="G6698" s="16"/>
      <c r="H6698" s="16"/>
      <c r="I6698" s="16"/>
      <c r="J6698" s="16"/>
      <c r="K6698" s="17"/>
      <c r="L6698" s="18"/>
      <c r="M6698" s="17"/>
      <c r="N6698" s="18"/>
      <c r="O6698" s="9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9"/>
    </row>
    <row r="6699" spans="1:29" x14ac:dyDescent="0.25">
      <c r="A6699" s="15"/>
      <c r="B6699" s="16"/>
      <c r="C6699" s="16"/>
      <c r="D6699" s="16"/>
      <c r="E6699" s="16"/>
      <c r="F6699" s="16"/>
      <c r="G6699" s="16"/>
      <c r="H6699" s="16"/>
      <c r="I6699" s="16"/>
      <c r="J6699" s="16"/>
      <c r="K6699" s="17"/>
      <c r="L6699" s="18"/>
      <c r="M6699" s="17"/>
      <c r="N6699" s="18"/>
      <c r="O6699" s="9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9"/>
    </row>
    <row r="6700" spans="1:29" x14ac:dyDescent="0.25">
      <c r="A6700" s="15"/>
      <c r="B6700" s="16"/>
      <c r="C6700" s="16"/>
      <c r="D6700" s="16"/>
      <c r="E6700" s="16"/>
      <c r="F6700" s="16"/>
      <c r="G6700" s="16"/>
      <c r="H6700" s="16"/>
      <c r="I6700" s="16"/>
      <c r="J6700" s="16"/>
      <c r="K6700" s="17"/>
      <c r="L6700" s="18"/>
      <c r="M6700" s="17"/>
      <c r="N6700" s="18"/>
      <c r="O6700" s="9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9"/>
    </row>
    <row r="6701" spans="1:29" x14ac:dyDescent="0.25">
      <c r="A6701" s="15"/>
      <c r="B6701" s="16"/>
      <c r="C6701" s="16"/>
      <c r="D6701" s="16"/>
      <c r="E6701" s="16"/>
      <c r="F6701" s="16"/>
      <c r="G6701" s="16"/>
      <c r="H6701" s="16"/>
      <c r="I6701" s="16"/>
      <c r="J6701" s="16"/>
      <c r="K6701" s="17"/>
      <c r="L6701" s="18"/>
      <c r="M6701" s="17"/>
      <c r="N6701" s="18"/>
      <c r="O6701" s="9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9"/>
    </row>
    <row r="6702" spans="1:29" x14ac:dyDescent="0.25">
      <c r="A6702" s="15"/>
      <c r="B6702" s="16"/>
      <c r="C6702" s="16"/>
      <c r="D6702" s="16"/>
      <c r="E6702" s="16"/>
      <c r="F6702" s="16"/>
      <c r="G6702" s="16"/>
      <c r="H6702" s="16"/>
      <c r="I6702" s="16"/>
      <c r="J6702" s="16"/>
      <c r="K6702" s="17"/>
      <c r="L6702" s="18"/>
      <c r="M6702" s="17"/>
      <c r="N6702" s="18"/>
      <c r="O6702" s="9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9"/>
    </row>
    <row r="6703" spans="1:29" x14ac:dyDescent="0.25">
      <c r="A6703" s="15"/>
      <c r="B6703" s="16"/>
      <c r="C6703" s="16"/>
      <c r="D6703" s="16"/>
      <c r="E6703" s="16"/>
      <c r="F6703" s="16"/>
      <c r="G6703" s="16"/>
      <c r="H6703" s="16"/>
      <c r="I6703" s="16"/>
      <c r="J6703" s="16"/>
      <c r="K6703" s="17"/>
      <c r="L6703" s="18"/>
      <c r="M6703" s="17"/>
      <c r="N6703" s="18"/>
      <c r="O6703" s="9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9"/>
    </row>
    <row r="6704" spans="1:29" x14ac:dyDescent="0.25">
      <c r="A6704" s="15"/>
      <c r="B6704" s="16"/>
      <c r="C6704" s="16"/>
      <c r="D6704" s="16"/>
      <c r="E6704" s="16"/>
      <c r="F6704" s="16"/>
      <c r="G6704" s="16"/>
      <c r="H6704" s="16"/>
      <c r="I6704" s="16"/>
      <c r="J6704" s="16"/>
      <c r="K6704" s="17"/>
      <c r="L6704" s="18"/>
      <c r="M6704" s="17"/>
      <c r="N6704" s="18"/>
      <c r="O6704" s="9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9"/>
    </row>
    <row r="6705" spans="1:29" x14ac:dyDescent="0.25">
      <c r="A6705" s="15"/>
      <c r="B6705" s="16"/>
      <c r="C6705" s="16"/>
      <c r="D6705" s="16"/>
      <c r="E6705" s="16"/>
      <c r="F6705" s="16"/>
      <c r="G6705" s="16"/>
      <c r="H6705" s="16"/>
      <c r="I6705" s="16"/>
      <c r="J6705" s="16"/>
      <c r="K6705" s="17"/>
      <c r="L6705" s="18"/>
      <c r="M6705" s="17"/>
      <c r="N6705" s="18"/>
      <c r="O6705" s="9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9"/>
    </row>
    <row r="6706" spans="1:29" x14ac:dyDescent="0.25">
      <c r="A6706" s="15"/>
      <c r="B6706" s="16"/>
      <c r="C6706" s="16"/>
      <c r="D6706" s="16"/>
      <c r="E6706" s="16"/>
      <c r="F6706" s="16"/>
      <c r="G6706" s="16"/>
      <c r="H6706" s="16"/>
      <c r="I6706" s="16"/>
      <c r="J6706" s="16"/>
      <c r="K6706" s="17"/>
      <c r="L6706" s="18"/>
      <c r="M6706" s="17"/>
      <c r="N6706" s="18"/>
      <c r="O6706" s="9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9"/>
    </row>
    <row r="6707" spans="1:29" x14ac:dyDescent="0.25">
      <c r="A6707" s="15"/>
      <c r="B6707" s="16"/>
      <c r="C6707" s="16"/>
      <c r="D6707" s="16"/>
      <c r="E6707" s="16"/>
      <c r="F6707" s="16"/>
      <c r="G6707" s="16"/>
      <c r="H6707" s="16"/>
      <c r="I6707" s="16"/>
      <c r="J6707" s="16"/>
      <c r="K6707" s="17"/>
      <c r="L6707" s="18"/>
      <c r="M6707" s="17"/>
      <c r="N6707" s="18"/>
      <c r="O6707" s="9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9"/>
    </row>
    <row r="6708" spans="1:29" x14ac:dyDescent="0.25">
      <c r="A6708" s="15"/>
      <c r="B6708" s="16"/>
      <c r="C6708" s="16"/>
      <c r="D6708" s="16"/>
      <c r="E6708" s="16"/>
      <c r="F6708" s="16"/>
      <c r="G6708" s="16"/>
      <c r="H6708" s="16"/>
      <c r="I6708" s="16"/>
      <c r="J6708" s="16"/>
      <c r="K6708" s="17"/>
      <c r="L6708" s="18"/>
      <c r="M6708" s="17"/>
      <c r="N6708" s="18"/>
      <c r="O6708" s="9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9"/>
    </row>
    <row r="6709" spans="1:29" x14ac:dyDescent="0.25">
      <c r="A6709" s="15"/>
      <c r="B6709" s="16"/>
      <c r="C6709" s="16"/>
      <c r="D6709" s="16"/>
      <c r="E6709" s="16"/>
      <c r="F6709" s="16"/>
      <c r="G6709" s="16"/>
      <c r="H6709" s="16"/>
      <c r="I6709" s="16"/>
      <c r="J6709" s="16"/>
      <c r="K6709" s="17"/>
      <c r="L6709" s="18"/>
      <c r="M6709" s="17"/>
      <c r="N6709" s="18"/>
      <c r="O6709" s="9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9"/>
    </row>
    <row r="6710" spans="1:29" x14ac:dyDescent="0.25">
      <c r="A6710" s="15"/>
      <c r="B6710" s="16"/>
      <c r="C6710" s="16"/>
      <c r="D6710" s="16"/>
      <c r="E6710" s="16"/>
      <c r="F6710" s="16"/>
      <c r="G6710" s="16"/>
      <c r="H6710" s="16"/>
      <c r="I6710" s="16"/>
      <c r="J6710" s="16"/>
      <c r="K6710" s="17"/>
      <c r="L6710" s="18"/>
      <c r="M6710" s="17"/>
      <c r="N6710" s="18"/>
      <c r="O6710" s="9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9"/>
    </row>
    <row r="6711" spans="1:29" x14ac:dyDescent="0.25">
      <c r="A6711" s="15"/>
      <c r="B6711" s="16"/>
      <c r="C6711" s="16"/>
      <c r="D6711" s="16"/>
      <c r="E6711" s="16"/>
      <c r="F6711" s="16"/>
      <c r="G6711" s="16"/>
      <c r="H6711" s="16"/>
      <c r="I6711" s="16"/>
      <c r="J6711" s="16"/>
      <c r="K6711" s="17"/>
      <c r="L6711" s="18"/>
      <c r="M6711" s="17"/>
      <c r="N6711" s="18"/>
      <c r="O6711" s="9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9"/>
    </row>
    <row r="6712" spans="1:29" x14ac:dyDescent="0.25">
      <c r="A6712" s="15"/>
      <c r="B6712" s="16"/>
      <c r="C6712" s="16"/>
      <c r="D6712" s="16"/>
      <c r="E6712" s="16"/>
      <c r="F6712" s="16"/>
      <c r="G6712" s="16"/>
      <c r="H6712" s="16"/>
      <c r="I6712" s="16"/>
      <c r="J6712" s="16"/>
      <c r="K6712" s="17"/>
      <c r="L6712" s="18"/>
      <c r="M6712" s="17"/>
      <c r="N6712" s="18"/>
      <c r="O6712" s="9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9"/>
    </row>
    <row r="6713" spans="1:29" x14ac:dyDescent="0.25">
      <c r="A6713" s="15"/>
      <c r="B6713" s="16"/>
      <c r="C6713" s="16"/>
      <c r="D6713" s="16"/>
      <c r="E6713" s="16"/>
      <c r="F6713" s="16"/>
      <c r="G6713" s="16"/>
      <c r="H6713" s="16"/>
      <c r="I6713" s="16"/>
      <c r="J6713" s="16"/>
      <c r="K6713" s="17"/>
      <c r="L6713" s="18"/>
      <c r="M6713" s="17"/>
      <c r="N6713" s="18"/>
      <c r="O6713" s="9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9"/>
    </row>
    <row r="6714" spans="1:29" x14ac:dyDescent="0.25">
      <c r="A6714" s="15"/>
      <c r="B6714" s="16"/>
      <c r="C6714" s="16"/>
      <c r="D6714" s="16"/>
      <c r="E6714" s="16"/>
      <c r="F6714" s="16"/>
      <c r="G6714" s="16"/>
      <c r="H6714" s="16"/>
      <c r="I6714" s="16"/>
      <c r="J6714" s="16"/>
      <c r="K6714" s="17"/>
      <c r="L6714" s="18"/>
      <c r="M6714" s="17"/>
      <c r="N6714" s="18"/>
      <c r="O6714" s="9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9"/>
    </row>
    <row r="6715" spans="1:29" x14ac:dyDescent="0.25">
      <c r="A6715" s="15"/>
      <c r="B6715" s="16"/>
      <c r="C6715" s="16"/>
      <c r="D6715" s="16"/>
      <c r="E6715" s="16"/>
      <c r="F6715" s="16"/>
      <c r="G6715" s="16"/>
      <c r="H6715" s="16"/>
      <c r="I6715" s="16"/>
      <c r="J6715" s="16"/>
      <c r="K6715" s="17"/>
      <c r="L6715" s="18"/>
      <c r="M6715" s="17"/>
      <c r="N6715" s="18"/>
      <c r="O6715" s="9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9"/>
    </row>
    <row r="6716" spans="1:29" x14ac:dyDescent="0.25">
      <c r="A6716" s="15"/>
      <c r="B6716" s="16"/>
      <c r="C6716" s="16"/>
      <c r="D6716" s="16"/>
      <c r="E6716" s="16"/>
      <c r="F6716" s="16"/>
      <c r="G6716" s="16"/>
      <c r="H6716" s="16"/>
      <c r="I6716" s="16"/>
      <c r="J6716" s="16"/>
      <c r="K6716" s="17"/>
      <c r="L6716" s="18"/>
      <c r="M6716" s="17"/>
      <c r="N6716" s="18"/>
      <c r="O6716" s="9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9"/>
    </row>
    <row r="6717" spans="1:29" x14ac:dyDescent="0.25">
      <c r="A6717" s="15"/>
      <c r="B6717" s="16"/>
      <c r="C6717" s="16"/>
      <c r="D6717" s="16"/>
      <c r="E6717" s="16"/>
      <c r="F6717" s="16"/>
      <c r="G6717" s="16"/>
      <c r="H6717" s="16"/>
      <c r="I6717" s="16"/>
      <c r="J6717" s="16"/>
      <c r="K6717" s="17"/>
      <c r="L6717" s="18"/>
      <c r="M6717" s="17"/>
      <c r="N6717" s="18"/>
      <c r="O6717" s="9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9"/>
    </row>
    <row r="6718" spans="1:29" x14ac:dyDescent="0.25">
      <c r="A6718" s="15"/>
      <c r="B6718" s="16"/>
      <c r="C6718" s="16"/>
      <c r="D6718" s="16"/>
      <c r="E6718" s="16"/>
      <c r="F6718" s="16"/>
      <c r="G6718" s="16"/>
      <c r="H6718" s="16"/>
      <c r="I6718" s="16"/>
      <c r="J6718" s="16"/>
      <c r="K6718" s="17"/>
      <c r="L6718" s="18"/>
      <c r="M6718" s="17"/>
      <c r="N6718" s="18"/>
      <c r="O6718" s="9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9"/>
    </row>
    <row r="6719" spans="1:29" x14ac:dyDescent="0.25">
      <c r="A6719" s="15"/>
      <c r="B6719" s="16"/>
      <c r="C6719" s="16"/>
      <c r="D6719" s="16"/>
      <c r="E6719" s="16"/>
      <c r="F6719" s="16"/>
      <c r="G6719" s="16"/>
      <c r="H6719" s="16"/>
      <c r="I6719" s="16"/>
      <c r="J6719" s="16"/>
      <c r="K6719" s="17"/>
      <c r="L6719" s="18"/>
      <c r="M6719" s="17"/>
      <c r="N6719" s="18"/>
      <c r="O6719" s="9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9"/>
    </row>
    <row r="6720" spans="1:29" x14ac:dyDescent="0.25">
      <c r="A6720" s="15"/>
      <c r="B6720" s="16"/>
      <c r="C6720" s="16"/>
      <c r="D6720" s="16"/>
      <c r="E6720" s="16"/>
      <c r="F6720" s="16"/>
      <c r="G6720" s="16"/>
      <c r="H6720" s="16"/>
      <c r="I6720" s="16"/>
      <c r="J6720" s="16"/>
      <c r="K6720" s="17"/>
      <c r="L6720" s="18"/>
      <c r="M6720" s="17"/>
      <c r="N6720" s="18"/>
      <c r="O6720" s="9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9"/>
    </row>
    <row r="6721" spans="1:29" x14ac:dyDescent="0.25">
      <c r="A6721" s="15"/>
      <c r="B6721" s="16"/>
      <c r="C6721" s="16"/>
      <c r="D6721" s="16"/>
      <c r="E6721" s="16"/>
      <c r="F6721" s="16"/>
      <c r="G6721" s="16"/>
      <c r="H6721" s="16"/>
      <c r="I6721" s="16"/>
      <c r="J6721" s="16"/>
      <c r="K6721" s="17"/>
      <c r="L6721" s="18"/>
      <c r="M6721" s="17"/>
      <c r="N6721" s="18"/>
      <c r="O6721" s="9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9"/>
    </row>
    <row r="6722" spans="1:29" x14ac:dyDescent="0.25">
      <c r="A6722" s="15"/>
      <c r="B6722" s="16"/>
      <c r="C6722" s="16"/>
      <c r="D6722" s="16"/>
      <c r="E6722" s="16"/>
      <c r="F6722" s="16"/>
      <c r="G6722" s="16"/>
      <c r="H6722" s="16"/>
      <c r="I6722" s="16"/>
      <c r="J6722" s="16"/>
      <c r="K6722" s="17"/>
      <c r="L6722" s="18"/>
      <c r="M6722" s="17"/>
      <c r="N6722" s="18"/>
      <c r="O6722" s="9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9"/>
    </row>
    <row r="6723" spans="1:29" x14ac:dyDescent="0.25">
      <c r="A6723" s="15"/>
      <c r="B6723" s="16"/>
      <c r="C6723" s="16"/>
      <c r="D6723" s="16"/>
      <c r="E6723" s="16"/>
      <c r="F6723" s="16"/>
      <c r="G6723" s="16"/>
      <c r="H6723" s="16"/>
      <c r="I6723" s="16"/>
      <c r="J6723" s="16"/>
      <c r="K6723" s="17"/>
      <c r="L6723" s="18"/>
      <c r="M6723" s="17"/>
      <c r="N6723" s="18"/>
      <c r="O6723" s="9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9"/>
    </row>
    <row r="6724" spans="1:29" x14ac:dyDescent="0.25">
      <c r="A6724" s="15"/>
      <c r="B6724" s="16"/>
      <c r="C6724" s="16"/>
      <c r="D6724" s="16"/>
      <c r="E6724" s="16"/>
      <c r="F6724" s="16"/>
      <c r="G6724" s="16"/>
      <c r="H6724" s="16"/>
      <c r="I6724" s="16"/>
      <c r="J6724" s="16"/>
      <c r="K6724" s="17"/>
      <c r="L6724" s="18"/>
      <c r="M6724" s="17"/>
      <c r="N6724" s="18"/>
      <c r="O6724" s="9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9"/>
    </row>
    <row r="6725" spans="1:29" x14ac:dyDescent="0.25">
      <c r="A6725" s="15"/>
      <c r="B6725" s="16"/>
      <c r="C6725" s="16"/>
      <c r="D6725" s="16"/>
      <c r="E6725" s="16"/>
      <c r="F6725" s="16"/>
      <c r="G6725" s="16"/>
      <c r="H6725" s="16"/>
      <c r="I6725" s="16"/>
      <c r="J6725" s="16"/>
      <c r="K6725" s="17"/>
      <c r="L6725" s="18"/>
      <c r="M6725" s="17"/>
      <c r="N6725" s="18"/>
      <c r="O6725" s="9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9"/>
    </row>
    <row r="6726" spans="1:29" x14ac:dyDescent="0.25">
      <c r="A6726" s="15"/>
      <c r="B6726" s="16"/>
      <c r="C6726" s="16"/>
      <c r="D6726" s="16"/>
      <c r="E6726" s="16"/>
      <c r="F6726" s="16"/>
      <c r="G6726" s="16"/>
      <c r="H6726" s="16"/>
      <c r="I6726" s="16"/>
      <c r="J6726" s="16"/>
      <c r="K6726" s="17"/>
      <c r="L6726" s="18"/>
      <c r="M6726" s="17"/>
      <c r="N6726" s="18"/>
      <c r="O6726" s="9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9"/>
    </row>
    <row r="6727" spans="1:29" x14ac:dyDescent="0.25">
      <c r="A6727" s="15"/>
      <c r="B6727" s="16"/>
      <c r="C6727" s="16"/>
      <c r="D6727" s="16"/>
      <c r="E6727" s="16"/>
      <c r="F6727" s="16"/>
      <c r="G6727" s="16"/>
      <c r="H6727" s="16"/>
      <c r="I6727" s="16"/>
      <c r="J6727" s="16"/>
      <c r="K6727" s="17"/>
      <c r="L6727" s="18"/>
      <c r="M6727" s="17"/>
      <c r="N6727" s="18"/>
      <c r="O6727" s="9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9"/>
    </row>
    <row r="6728" spans="1:29" x14ac:dyDescent="0.25">
      <c r="A6728" s="15"/>
      <c r="B6728" s="16"/>
      <c r="C6728" s="16"/>
      <c r="D6728" s="16"/>
      <c r="E6728" s="16"/>
      <c r="F6728" s="16"/>
      <c r="G6728" s="16"/>
      <c r="H6728" s="16"/>
      <c r="I6728" s="16"/>
      <c r="J6728" s="16"/>
      <c r="K6728" s="17"/>
      <c r="L6728" s="18"/>
      <c r="M6728" s="17"/>
      <c r="N6728" s="18"/>
      <c r="O6728" s="9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9"/>
    </row>
    <row r="6729" spans="1:29" x14ac:dyDescent="0.25">
      <c r="A6729" s="15"/>
      <c r="B6729" s="16"/>
      <c r="C6729" s="16"/>
      <c r="D6729" s="16"/>
      <c r="E6729" s="16"/>
      <c r="F6729" s="16"/>
      <c r="G6729" s="16"/>
      <c r="H6729" s="16"/>
      <c r="I6729" s="16"/>
      <c r="J6729" s="16"/>
      <c r="K6729" s="17"/>
      <c r="L6729" s="18"/>
      <c r="M6729" s="17"/>
      <c r="N6729" s="18"/>
      <c r="O6729" s="9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9"/>
    </row>
    <row r="6730" spans="1:29" x14ac:dyDescent="0.25">
      <c r="A6730" s="15"/>
      <c r="B6730" s="16"/>
      <c r="C6730" s="16"/>
      <c r="D6730" s="16"/>
      <c r="E6730" s="16"/>
      <c r="F6730" s="16"/>
      <c r="G6730" s="16"/>
      <c r="H6730" s="16"/>
      <c r="I6730" s="16"/>
      <c r="J6730" s="16"/>
      <c r="K6730" s="17"/>
      <c r="L6730" s="18"/>
      <c r="M6730" s="17"/>
      <c r="N6730" s="18"/>
      <c r="O6730" s="9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9"/>
    </row>
    <row r="6731" spans="1:29" x14ac:dyDescent="0.25">
      <c r="A6731" s="15"/>
      <c r="B6731" s="16"/>
      <c r="C6731" s="16"/>
      <c r="D6731" s="16"/>
      <c r="E6731" s="16"/>
      <c r="F6731" s="16"/>
      <c r="G6731" s="16"/>
      <c r="H6731" s="16"/>
      <c r="I6731" s="16"/>
      <c r="J6731" s="16"/>
      <c r="K6731" s="17"/>
      <c r="L6731" s="18"/>
      <c r="M6731" s="17"/>
      <c r="N6731" s="18"/>
      <c r="O6731" s="9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9"/>
    </row>
    <row r="6732" spans="1:29" x14ac:dyDescent="0.25">
      <c r="A6732" s="15"/>
      <c r="B6732" s="16"/>
      <c r="C6732" s="16"/>
      <c r="D6732" s="16"/>
      <c r="E6732" s="16"/>
      <c r="F6732" s="16"/>
      <c r="G6732" s="16"/>
      <c r="H6732" s="16"/>
      <c r="I6732" s="16"/>
      <c r="J6732" s="16"/>
      <c r="K6732" s="17"/>
      <c r="L6732" s="18"/>
      <c r="M6732" s="17"/>
      <c r="N6732" s="18"/>
      <c r="O6732" s="9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9"/>
    </row>
    <row r="6733" spans="1:29" x14ac:dyDescent="0.25">
      <c r="A6733" s="15"/>
      <c r="B6733" s="16"/>
      <c r="C6733" s="16"/>
      <c r="D6733" s="16"/>
      <c r="E6733" s="16"/>
      <c r="F6733" s="16"/>
      <c r="G6733" s="16"/>
      <c r="H6733" s="16"/>
      <c r="I6733" s="16"/>
      <c r="J6733" s="16"/>
      <c r="K6733" s="17"/>
      <c r="L6733" s="18"/>
      <c r="M6733" s="17"/>
      <c r="N6733" s="18"/>
      <c r="O6733" s="9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9"/>
    </row>
    <row r="6734" spans="1:29" x14ac:dyDescent="0.25">
      <c r="A6734" s="15"/>
      <c r="B6734" s="16"/>
      <c r="C6734" s="16"/>
      <c r="D6734" s="16"/>
      <c r="E6734" s="16"/>
      <c r="F6734" s="16"/>
      <c r="G6734" s="16"/>
      <c r="H6734" s="16"/>
      <c r="I6734" s="16"/>
      <c r="J6734" s="16"/>
      <c r="K6734" s="17"/>
      <c r="L6734" s="18"/>
      <c r="M6734" s="17"/>
      <c r="N6734" s="18"/>
      <c r="O6734" s="9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9"/>
    </row>
    <row r="6735" spans="1:29" x14ac:dyDescent="0.25">
      <c r="A6735" s="15"/>
      <c r="B6735" s="16"/>
      <c r="C6735" s="16"/>
      <c r="D6735" s="16"/>
      <c r="E6735" s="16"/>
      <c r="F6735" s="16"/>
      <c r="G6735" s="16"/>
      <c r="H6735" s="16"/>
      <c r="I6735" s="16"/>
      <c r="J6735" s="16"/>
      <c r="K6735" s="17"/>
      <c r="L6735" s="18"/>
      <c r="M6735" s="17"/>
      <c r="N6735" s="18"/>
      <c r="O6735" s="9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9"/>
    </row>
    <row r="6736" spans="1:29" x14ac:dyDescent="0.25">
      <c r="A6736" s="15"/>
      <c r="B6736" s="16"/>
      <c r="C6736" s="16"/>
      <c r="D6736" s="16"/>
      <c r="E6736" s="16"/>
      <c r="F6736" s="16"/>
      <c r="G6736" s="16"/>
      <c r="H6736" s="16"/>
      <c r="I6736" s="16"/>
      <c r="J6736" s="16"/>
      <c r="K6736" s="17"/>
      <c r="L6736" s="18"/>
      <c r="M6736" s="17"/>
      <c r="N6736" s="18"/>
      <c r="O6736" s="9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9"/>
    </row>
    <row r="6737" spans="1:29" x14ac:dyDescent="0.25">
      <c r="A6737" s="15"/>
      <c r="B6737" s="16"/>
      <c r="C6737" s="16"/>
      <c r="D6737" s="16"/>
      <c r="E6737" s="16"/>
      <c r="F6737" s="16"/>
      <c r="G6737" s="16"/>
      <c r="H6737" s="16"/>
      <c r="I6737" s="16"/>
      <c r="J6737" s="16"/>
      <c r="K6737" s="17"/>
      <c r="L6737" s="18"/>
      <c r="M6737" s="17"/>
      <c r="N6737" s="18"/>
      <c r="O6737" s="9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9"/>
    </row>
    <row r="6738" spans="1:29" x14ac:dyDescent="0.25">
      <c r="A6738" s="15"/>
      <c r="B6738" s="16"/>
      <c r="C6738" s="16"/>
      <c r="D6738" s="16"/>
      <c r="E6738" s="16"/>
      <c r="F6738" s="16"/>
      <c r="G6738" s="16"/>
      <c r="H6738" s="16"/>
      <c r="I6738" s="16"/>
      <c r="J6738" s="16"/>
      <c r="K6738" s="17"/>
      <c r="L6738" s="18"/>
      <c r="M6738" s="17"/>
      <c r="N6738" s="18"/>
      <c r="O6738" s="9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9"/>
    </row>
    <row r="6739" spans="1:29" x14ac:dyDescent="0.25">
      <c r="A6739" s="15"/>
      <c r="B6739" s="16"/>
      <c r="C6739" s="16"/>
      <c r="D6739" s="16"/>
      <c r="E6739" s="16"/>
      <c r="F6739" s="16"/>
      <c r="G6739" s="16"/>
      <c r="H6739" s="16"/>
      <c r="I6739" s="16"/>
      <c r="J6739" s="16"/>
      <c r="K6739" s="17"/>
      <c r="L6739" s="18"/>
      <c r="M6739" s="17"/>
      <c r="N6739" s="18"/>
      <c r="O6739" s="9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9"/>
    </row>
    <row r="6740" spans="1:29" x14ac:dyDescent="0.25">
      <c r="A6740" s="15"/>
      <c r="B6740" s="16"/>
      <c r="C6740" s="16"/>
      <c r="D6740" s="16"/>
      <c r="E6740" s="16"/>
      <c r="F6740" s="16"/>
      <c r="G6740" s="16"/>
      <c r="H6740" s="16"/>
      <c r="I6740" s="16"/>
      <c r="J6740" s="16"/>
      <c r="K6740" s="17"/>
      <c r="L6740" s="18"/>
      <c r="M6740" s="17"/>
      <c r="N6740" s="18"/>
      <c r="O6740" s="9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9"/>
    </row>
    <row r="6741" spans="1:29" x14ac:dyDescent="0.25">
      <c r="A6741" s="15"/>
      <c r="B6741" s="16"/>
      <c r="C6741" s="16"/>
      <c r="D6741" s="16"/>
      <c r="E6741" s="16"/>
      <c r="F6741" s="16"/>
      <c r="G6741" s="16"/>
      <c r="H6741" s="16"/>
      <c r="I6741" s="16"/>
      <c r="J6741" s="16"/>
      <c r="K6741" s="17"/>
      <c r="L6741" s="18"/>
      <c r="M6741" s="17"/>
      <c r="N6741" s="18"/>
      <c r="O6741" s="9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9"/>
    </row>
    <row r="6742" spans="1:29" x14ac:dyDescent="0.25">
      <c r="A6742" s="15"/>
      <c r="B6742" s="16"/>
      <c r="C6742" s="16"/>
      <c r="D6742" s="16"/>
      <c r="E6742" s="16"/>
      <c r="F6742" s="16"/>
      <c r="G6742" s="16"/>
      <c r="H6742" s="16"/>
      <c r="I6742" s="16"/>
      <c r="J6742" s="16"/>
      <c r="K6742" s="17"/>
      <c r="L6742" s="18"/>
      <c r="M6742" s="17"/>
      <c r="N6742" s="18"/>
      <c r="O6742" s="9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9"/>
    </row>
    <row r="6743" spans="1:29" x14ac:dyDescent="0.25">
      <c r="A6743" s="15"/>
      <c r="B6743" s="16"/>
      <c r="C6743" s="16"/>
      <c r="D6743" s="16"/>
      <c r="E6743" s="16"/>
      <c r="F6743" s="16"/>
      <c r="G6743" s="16"/>
      <c r="H6743" s="16"/>
      <c r="I6743" s="16"/>
      <c r="J6743" s="16"/>
      <c r="K6743" s="17"/>
      <c r="L6743" s="18"/>
      <c r="M6743" s="17"/>
      <c r="N6743" s="18"/>
      <c r="O6743" s="9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9"/>
    </row>
    <row r="6744" spans="1:29" x14ac:dyDescent="0.25">
      <c r="A6744" s="15"/>
      <c r="B6744" s="16"/>
      <c r="C6744" s="16"/>
      <c r="D6744" s="16"/>
      <c r="E6744" s="16"/>
      <c r="F6744" s="16"/>
      <c r="G6744" s="16"/>
      <c r="H6744" s="16"/>
      <c r="I6744" s="16"/>
      <c r="J6744" s="16"/>
      <c r="K6744" s="17"/>
      <c r="L6744" s="18"/>
      <c r="M6744" s="17"/>
      <c r="N6744" s="18"/>
      <c r="O6744" s="9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9"/>
    </row>
    <row r="6745" spans="1:29" x14ac:dyDescent="0.25">
      <c r="A6745" s="15"/>
      <c r="B6745" s="16"/>
      <c r="C6745" s="16"/>
      <c r="D6745" s="16"/>
      <c r="E6745" s="16"/>
      <c r="F6745" s="16"/>
      <c r="G6745" s="16"/>
      <c r="H6745" s="16"/>
      <c r="I6745" s="16"/>
      <c r="J6745" s="16"/>
      <c r="K6745" s="17"/>
      <c r="L6745" s="18"/>
      <c r="M6745" s="17"/>
      <c r="N6745" s="18"/>
      <c r="O6745" s="9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9"/>
    </row>
    <row r="6746" spans="1:29" x14ac:dyDescent="0.25">
      <c r="A6746" s="15"/>
      <c r="B6746" s="16"/>
      <c r="C6746" s="16"/>
      <c r="D6746" s="16"/>
      <c r="E6746" s="16"/>
      <c r="F6746" s="16"/>
      <c r="G6746" s="16"/>
      <c r="H6746" s="16"/>
      <c r="I6746" s="16"/>
      <c r="J6746" s="16"/>
      <c r="K6746" s="17"/>
      <c r="L6746" s="18"/>
      <c r="M6746" s="17"/>
      <c r="N6746" s="18"/>
      <c r="O6746" s="9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9"/>
    </row>
    <row r="6747" spans="1:29" x14ac:dyDescent="0.25">
      <c r="A6747" s="15"/>
      <c r="B6747" s="16"/>
      <c r="C6747" s="16"/>
      <c r="D6747" s="16"/>
      <c r="E6747" s="16"/>
      <c r="F6747" s="16"/>
      <c r="G6747" s="16"/>
      <c r="H6747" s="16"/>
      <c r="I6747" s="16"/>
      <c r="J6747" s="16"/>
      <c r="K6747" s="17"/>
      <c r="L6747" s="18"/>
      <c r="M6747" s="17"/>
      <c r="N6747" s="18"/>
      <c r="O6747" s="9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9"/>
    </row>
    <row r="6748" spans="1:29" x14ac:dyDescent="0.25">
      <c r="A6748" s="15"/>
      <c r="B6748" s="16"/>
      <c r="C6748" s="16"/>
      <c r="D6748" s="16"/>
      <c r="E6748" s="16"/>
      <c r="F6748" s="16"/>
      <c r="G6748" s="16"/>
      <c r="H6748" s="16"/>
      <c r="I6748" s="16"/>
      <c r="J6748" s="16"/>
      <c r="K6748" s="17"/>
      <c r="L6748" s="18"/>
      <c r="M6748" s="17"/>
      <c r="N6748" s="18"/>
      <c r="O6748" s="9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9"/>
    </row>
    <row r="6749" spans="1:29" x14ac:dyDescent="0.25">
      <c r="A6749" s="15"/>
      <c r="B6749" s="16"/>
      <c r="C6749" s="16"/>
      <c r="D6749" s="16"/>
      <c r="E6749" s="16"/>
      <c r="F6749" s="16"/>
      <c r="G6749" s="16"/>
      <c r="H6749" s="16"/>
      <c r="I6749" s="16"/>
      <c r="J6749" s="16"/>
      <c r="K6749" s="17"/>
      <c r="L6749" s="18"/>
      <c r="M6749" s="17"/>
      <c r="N6749" s="18"/>
      <c r="O6749" s="9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9"/>
    </row>
    <row r="6750" spans="1:29" x14ac:dyDescent="0.25">
      <c r="A6750" s="15"/>
      <c r="B6750" s="16"/>
      <c r="C6750" s="16"/>
      <c r="D6750" s="16"/>
      <c r="E6750" s="16"/>
      <c r="F6750" s="16"/>
      <c r="G6750" s="16"/>
      <c r="H6750" s="16"/>
      <c r="I6750" s="16"/>
      <c r="J6750" s="16"/>
      <c r="K6750" s="17"/>
      <c r="L6750" s="18"/>
      <c r="M6750" s="17"/>
      <c r="N6750" s="18"/>
      <c r="O6750" s="9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9"/>
    </row>
    <row r="6751" spans="1:29" x14ac:dyDescent="0.25">
      <c r="A6751" s="15"/>
      <c r="B6751" s="16"/>
      <c r="C6751" s="16"/>
      <c r="D6751" s="16"/>
      <c r="E6751" s="16"/>
      <c r="F6751" s="16"/>
      <c r="G6751" s="16"/>
      <c r="H6751" s="16"/>
      <c r="I6751" s="16"/>
      <c r="J6751" s="16"/>
      <c r="K6751" s="17"/>
      <c r="L6751" s="18"/>
      <c r="M6751" s="17"/>
      <c r="N6751" s="18"/>
      <c r="O6751" s="9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9"/>
    </row>
    <row r="6752" spans="1:29" x14ac:dyDescent="0.25">
      <c r="A6752" s="15"/>
      <c r="B6752" s="16"/>
      <c r="C6752" s="16"/>
      <c r="D6752" s="16"/>
      <c r="E6752" s="16"/>
      <c r="F6752" s="16"/>
      <c r="G6752" s="16"/>
      <c r="H6752" s="16"/>
      <c r="I6752" s="16"/>
      <c r="J6752" s="16"/>
      <c r="K6752" s="17"/>
      <c r="L6752" s="18"/>
      <c r="M6752" s="17"/>
      <c r="N6752" s="18"/>
      <c r="O6752" s="9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9"/>
    </row>
    <row r="6753" spans="1:29" x14ac:dyDescent="0.25">
      <c r="A6753" s="15"/>
      <c r="B6753" s="16"/>
      <c r="C6753" s="16"/>
      <c r="D6753" s="16"/>
      <c r="E6753" s="16"/>
      <c r="F6753" s="16"/>
      <c r="G6753" s="16"/>
      <c r="H6753" s="16"/>
      <c r="I6753" s="16"/>
      <c r="J6753" s="16"/>
      <c r="K6753" s="17"/>
      <c r="L6753" s="18"/>
      <c r="M6753" s="17"/>
      <c r="N6753" s="18"/>
      <c r="O6753" s="9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9"/>
    </row>
    <row r="6754" spans="1:29" x14ac:dyDescent="0.25">
      <c r="A6754" s="15"/>
      <c r="B6754" s="16"/>
      <c r="C6754" s="16"/>
      <c r="D6754" s="16"/>
      <c r="E6754" s="16"/>
      <c r="F6754" s="16"/>
      <c r="G6754" s="16"/>
      <c r="H6754" s="16"/>
      <c r="I6754" s="16"/>
      <c r="J6754" s="16"/>
      <c r="K6754" s="17"/>
      <c r="L6754" s="18"/>
      <c r="M6754" s="17"/>
      <c r="N6754" s="18"/>
      <c r="O6754" s="9"/>
      <c r="P6754" s="16"/>
      <c r="Q6754" s="16"/>
      <c r="R6754" s="16"/>
      <c r="S6754" s="16"/>
      <c r="T6754" s="16"/>
      <c r="U6754" s="16"/>
      <c r="V6754" s="16"/>
      <c r="W6754" s="16"/>
      <c r="X6754" s="16"/>
      <c r="Y6754" s="16"/>
      <c r="Z6754" s="16"/>
      <c r="AA6754" s="16"/>
      <c r="AB6754" s="16"/>
      <c r="AC6754" s="19"/>
    </row>
    <row r="6755" spans="1:29" x14ac:dyDescent="0.25">
      <c r="A6755" s="15"/>
      <c r="B6755" s="16"/>
      <c r="C6755" s="16"/>
      <c r="D6755" s="16"/>
      <c r="E6755" s="16"/>
      <c r="F6755" s="16"/>
      <c r="G6755" s="16"/>
      <c r="H6755" s="16"/>
      <c r="I6755" s="16"/>
      <c r="J6755" s="16"/>
      <c r="K6755" s="17"/>
      <c r="L6755" s="18"/>
      <c r="M6755" s="17"/>
      <c r="N6755" s="18"/>
      <c r="O6755" s="9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9"/>
    </row>
    <row r="6756" spans="1:29" x14ac:dyDescent="0.25">
      <c r="A6756" s="15"/>
      <c r="B6756" s="16"/>
      <c r="C6756" s="16"/>
      <c r="D6756" s="16"/>
      <c r="E6756" s="16"/>
      <c r="F6756" s="16"/>
      <c r="G6756" s="16"/>
      <c r="H6756" s="16"/>
      <c r="I6756" s="16"/>
      <c r="J6756" s="16"/>
      <c r="K6756" s="17"/>
      <c r="L6756" s="18"/>
      <c r="M6756" s="17"/>
      <c r="N6756" s="18"/>
      <c r="O6756" s="9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9"/>
    </row>
    <row r="6757" spans="1:29" x14ac:dyDescent="0.25">
      <c r="A6757" s="15"/>
      <c r="B6757" s="16"/>
      <c r="C6757" s="16"/>
      <c r="D6757" s="16"/>
      <c r="E6757" s="16"/>
      <c r="F6757" s="16"/>
      <c r="G6757" s="16"/>
      <c r="H6757" s="16"/>
      <c r="I6757" s="16"/>
      <c r="J6757" s="16"/>
      <c r="K6757" s="17"/>
      <c r="L6757" s="18"/>
      <c r="M6757" s="17"/>
      <c r="N6757" s="18"/>
      <c r="O6757" s="9"/>
      <c r="P6757" s="16"/>
      <c r="Q6757" s="16"/>
      <c r="R6757" s="16"/>
      <c r="S6757" s="16"/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9"/>
    </row>
    <row r="6758" spans="1:29" x14ac:dyDescent="0.25">
      <c r="A6758" s="15"/>
      <c r="B6758" s="16"/>
      <c r="C6758" s="16"/>
      <c r="D6758" s="16"/>
      <c r="E6758" s="16"/>
      <c r="F6758" s="16"/>
      <c r="G6758" s="16"/>
      <c r="H6758" s="16"/>
      <c r="I6758" s="16"/>
      <c r="J6758" s="16"/>
      <c r="K6758" s="17"/>
      <c r="L6758" s="18"/>
      <c r="M6758" s="17"/>
      <c r="N6758" s="18"/>
      <c r="O6758" s="9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9"/>
    </row>
    <row r="6759" spans="1:29" x14ac:dyDescent="0.25">
      <c r="A6759" s="15"/>
      <c r="B6759" s="16"/>
      <c r="C6759" s="16"/>
      <c r="D6759" s="16"/>
      <c r="E6759" s="16"/>
      <c r="F6759" s="16"/>
      <c r="G6759" s="16"/>
      <c r="H6759" s="16"/>
      <c r="I6759" s="16"/>
      <c r="J6759" s="16"/>
      <c r="K6759" s="17"/>
      <c r="L6759" s="18"/>
      <c r="M6759" s="17"/>
      <c r="N6759" s="18"/>
      <c r="O6759" s="9"/>
      <c r="P6759" s="16"/>
      <c r="Q6759" s="16"/>
      <c r="R6759" s="16"/>
      <c r="S6759" s="16"/>
      <c r="T6759" s="16"/>
      <c r="U6759" s="16"/>
      <c r="V6759" s="16"/>
      <c r="W6759" s="16"/>
      <c r="X6759" s="16"/>
      <c r="Y6759" s="16"/>
      <c r="Z6759" s="16"/>
      <c r="AA6759" s="16"/>
      <c r="AB6759" s="16"/>
      <c r="AC6759" s="19"/>
    </row>
    <row r="6760" spans="1:29" x14ac:dyDescent="0.25">
      <c r="A6760" s="15"/>
      <c r="B6760" s="16"/>
      <c r="C6760" s="16"/>
      <c r="D6760" s="16"/>
      <c r="E6760" s="16"/>
      <c r="F6760" s="16"/>
      <c r="G6760" s="16"/>
      <c r="H6760" s="16"/>
      <c r="I6760" s="16"/>
      <c r="J6760" s="16"/>
      <c r="K6760" s="17"/>
      <c r="L6760" s="18"/>
      <c r="M6760" s="17"/>
      <c r="N6760" s="18"/>
      <c r="O6760" s="9"/>
      <c r="P6760" s="16"/>
      <c r="Q6760" s="16"/>
      <c r="R6760" s="16"/>
      <c r="S6760" s="16"/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9"/>
    </row>
    <row r="6761" spans="1:29" x14ac:dyDescent="0.25">
      <c r="A6761" s="15"/>
      <c r="B6761" s="16"/>
      <c r="C6761" s="16"/>
      <c r="D6761" s="16"/>
      <c r="E6761" s="16"/>
      <c r="F6761" s="16"/>
      <c r="G6761" s="16"/>
      <c r="H6761" s="16"/>
      <c r="I6761" s="16"/>
      <c r="J6761" s="16"/>
      <c r="K6761" s="17"/>
      <c r="L6761" s="18"/>
      <c r="M6761" s="17"/>
      <c r="N6761" s="18"/>
      <c r="O6761" s="9"/>
      <c r="P6761" s="16"/>
      <c r="Q6761" s="16"/>
      <c r="R6761" s="16"/>
      <c r="S6761" s="16"/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9"/>
    </row>
    <row r="6762" spans="1:29" x14ac:dyDescent="0.25">
      <c r="A6762" s="15"/>
      <c r="B6762" s="16"/>
      <c r="C6762" s="16"/>
      <c r="D6762" s="16"/>
      <c r="E6762" s="16"/>
      <c r="F6762" s="16"/>
      <c r="G6762" s="16"/>
      <c r="H6762" s="16"/>
      <c r="I6762" s="16"/>
      <c r="J6762" s="16"/>
      <c r="K6762" s="17"/>
      <c r="L6762" s="18"/>
      <c r="M6762" s="17"/>
      <c r="N6762" s="18"/>
      <c r="O6762" s="9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9"/>
    </row>
    <row r="6763" spans="1:29" x14ac:dyDescent="0.25">
      <c r="A6763" s="15"/>
      <c r="B6763" s="16"/>
      <c r="C6763" s="16"/>
      <c r="D6763" s="16"/>
      <c r="E6763" s="16"/>
      <c r="F6763" s="16"/>
      <c r="G6763" s="16"/>
      <c r="H6763" s="16"/>
      <c r="I6763" s="16"/>
      <c r="J6763" s="16"/>
      <c r="K6763" s="17"/>
      <c r="L6763" s="18"/>
      <c r="M6763" s="17"/>
      <c r="N6763" s="18"/>
      <c r="O6763" s="9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9"/>
    </row>
    <row r="6764" spans="1:29" x14ac:dyDescent="0.25">
      <c r="A6764" s="15"/>
      <c r="B6764" s="16"/>
      <c r="C6764" s="16"/>
      <c r="D6764" s="16"/>
      <c r="E6764" s="16"/>
      <c r="F6764" s="16"/>
      <c r="G6764" s="16"/>
      <c r="H6764" s="16"/>
      <c r="I6764" s="16"/>
      <c r="J6764" s="16"/>
      <c r="K6764" s="17"/>
      <c r="L6764" s="18"/>
      <c r="M6764" s="17"/>
      <c r="N6764" s="18"/>
      <c r="O6764" s="9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9"/>
    </row>
    <row r="6765" spans="1:29" x14ac:dyDescent="0.25">
      <c r="A6765" s="15"/>
      <c r="B6765" s="16"/>
      <c r="C6765" s="16"/>
      <c r="D6765" s="16"/>
      <c r="E6765" s="16"/>
      <c r="F6765" s="16"/>
      <c r="G6765" s="16"/>
      <c r="H6765" s="16"/>
      <c r="I6765" s="16"/>
      <c r="J6765" s="16"/>
      <c r="K6765" s="17"/>
      <c r="L6765" s="18"/>
      <c r="M6765" s="17"/>
      <c r="N6765" s="18"/>
      <c r="O6765" s="9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9"/>
    </row>
    <row r="6766" spans="1:29" x14ac:dyDescent="0.25">
      <c r="A6766" s="15"/>
      <c r="B6766" s="16"/>
      <c r="C6766" s="16"/>
      <c r="D6766" s="16"/>
      <c r="E6766" s="16"/>
      <c r="F6766" s="16"/>
      <c r="G6766" s="16"/>
      <c r="H6766" s="16"/>
      <c r="I6766" s="16"/>
      <c r="J6766" s="16"/>
      <c r="K6766" s="17"/>
      <c r="L6766" s="18"/>
      <c r="M6766" s="17"/>
      <c r="N6766" s="18"/>
      <c r="O6766" s="9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9"/>
    </row>
    <row r="6767" spans="1:29" x14ac:dyDescent="0.25">
      <c r="A6767" s="15"/>
      <c r="B6767" s="16"/>
      <c r="C6767" s="16"/>
      <c r="D6767" s="16"/>
      <c r="E6767" s="16"/>
      <c r="F6767" s="16"/>
      <c r="G6767" s="16"/>
      <c r="H6767" s="16"/>
      <c r="I6767" s="16"/>
      <c r="J6767" s="16"/>
      <c r="K6767" s="17"/>
      <c r="L6767" s="18"/>
      <c r="M6767" s="17"/>
      <c r="N6767" s="18"/>
      <c r="O6767" s="9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9"/>
    </row>
    <row r="6768" spans="1:29" x14ac:dyDescent="0.25">
      <c r="A6768" s="15"/>
      <c r="B6768" s="16"/>
      <c r="C6768" s="16"/>
      <c r="D6768" s="16"/>
      <c r="E6768" s="16"/>
      <c r="F6768" s="16"/>
      <c r="G6768" s="16"/>
      <c r="H6768" s="16"/>
      <c r="I6768" s="16"/>
      <c r="J6768" s="16"/>
      <c r="K6768" s="17"/>
      <c r="L6768" s="18"/>
      <c r="M6768" s="17"/>
      <c r="N6768" s="18"/>
      <c r="O6768" s="9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9"/>
    </row>
    <row r="6769" spans="1:29" x14ac:dyDescent="0.25">
      <c r="A6769" s="15"/>
      <c r="B6769" s="16"/>
      <c r="C6769" s="16"/>
      <c r="D6769" s="16"/>
      <c r="E6769" s="16"/>
      <c r="F6769" s="16"/>
      <c r="G6769" s="16"/>
      <c r="H6769" s="16"/>
      <c r="I6769" s="16"/>
      <c r="J6769" s="16"/>
      <c r="K6769" s="17"/>
      <c r="L6769" s="18"/>
      <c r="M6769" s="17"/>
      <c r="N6769" s="18"/>
      <c r="O6769" s="9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9"/>
    </row>
    <row r="6770" spans="1:29" x14ac:dyDescent="0.25">
      <c r="A6770" s="15"/>
      <c r="B6770" s="16"/>
      <c r="C6770" s="16"/>
      <c r="D6770" s="16"/>
      <c r="E6770" s="16"/>
      <c r="F6770" s="16"/>
      <c r="G6770" s="16"/>
      <c r="H6770" s="16"/>
      <c r="I6770" s="16"/>
      <c r="J6770" s="16"/>
      <c r="K6770" s="17"/>
      <c r="L6770" s="18"/>
      <c r="M6770" s="17"/>
      <c r="N6770" s="18"/>
      <c r="O6770" s="9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9"/>
    </row>
    <row r="6771" spans="1:29" x14ac:dyDescent="0.25">
      <c r="A6771" s="15"/>
      <c r="B6771" s="16"/>
      <c r="C6771" s="16"/>
      <c r="D6771" s="16"/>
      <c r="E6771" s="16"/>
      <c r="F6771" s="16"/>
      <c r="G6771" s="16"/>
      <c r="H6771" s="16"/>
      <c r="I6771" s="16"/>
      <c r="J6771" s="16"/>
      <c r="K6771" s="17"/>
      <c r="L6771" s="18"/>
      <c r="M6771" s="17"/>
      <c r="N6771" s="18"/>
      <c r="O6771" s="9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9"/>
    </row>
    <row r="6772" spans="1:29" x14ac:dyDescent="0.25">
      <c r="A6772" s="15"/>
      <c r="B6772" s="16"/>
      <c r="C6772" s="16"/>
      <c r="D6772" s="16"/>
      <c r="E6772" s="16"/>
      <c r="F6772" s="16"/>
      <c r="G6772" s="16"/>
      <c r="H6772" s="16"/>
      <c r="I6772" s="16"/>
      <c r="J6772" s="16"/>
      <c r="K6772" s="17"/>
      <c r="L6772" s="18"/>
      <c r="M6772" s="17"/>
      <c r="N6772" s="18"/>
      <c r="O6772" s="9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9"/>
    </row>
    <row r="6773" spans="1:29" x14ac:dyDescent="0.25">
      <c r="A6773" s="15"/>
      <c r="B6773" s="16"/>
      <c r="C6773" s="16"/>
      <c r="D6773" s="16"/>
      <c r="E6773" s="16"/>
      <c r="F6773" s="16"/>
      <c r="G6773" s="16"/>
      <c r="H6773" s="16"/>
      <c r="I6773" s="16"/>
      <c r="J6773" s="16"/>
      <c r="K6773" s="17"/>
      <c r="L6773" s="18"/>
      <c r="M6773" s="17"/>
      <c r="N6773" s="18"/>
      <c r="O6773" s="9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9"/>
    </row>
    <row r="6774" spans="1:29" x14ac:dyDescent="0.25">
      <c r="A6774" s="15"/>
      <c r="B6774" s="16"/>
      <c r="C6774" s="16"/>
      <c r="D6774" s="16"/>
      <c r="E6774" s="16"/>
      <c r="F6774" s="16"/>
      <c r="G6774" s="16"/>
      <c r="H6774" s="16"/>
      <c r="I6774" s="16"/>
      <c r="J6774" s="16"/>
      <c r="K6774" s="17"/>
      <c r="L6774" s="18"/>
      <c r="M6774" s="17"/>
      <c r="N6774" s="18"/>
      <c r="O6774" s="9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9"/>
    </row>
    <row r="6775" spans="1:29" x14ac:dyDescent="0.25">
      <c r="A6775" s="15"/>
      <c r="B6775" s="16"/>
      <c r="C6775" s="16"/>
      <c r="D6775" s="16"/>
      <c r="E6775" s="16"/>
      <c r="F6775" s="16"/>
      <c r="G6775" s="16"/>
      <c r="H6775" s="16"/>
      <c r="I6775" s="16"/>
      <c r="J6775" s="16"/>
      <c r="K6775" s="17"/>
      <c r="L6775" s="18"/>
      <c r="M6775" s="17"/>
      <c r="N6775" s="18"/>
      <c r="O6775" s="9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9"/>
    </row>
    <row r="6776" spans="1:29" x14ac:dyDescent="0.25">
      <c r="A6776" s="15"/>
      <c r="B6776" s="16"/>
      <c r="C6776" s="16"/>
      <c r="D6776" s="16"/>
      <c r="E6776" s="16"/>
      <c r="F6776" s="16"/>
      <c r="G6776" s="16"/>
      <c r="H6776" s="16"/>
      <c r="I6776" s="16"/>
      <c r="J6776" s="16"/>
      <c r="K6776" s="17"/>
      <c r="L6776" s="18"/>
      <c r="M6776" s="17"/>
      <c r="N6776" s="18"/>
      <c r="O6776" s="9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9"/>
    </row>
    <row r="6777" spans="1:29" x14ac:dyDescent="0.25">
      <c r="A6777" s="15"/>
      <c r="B6777" s="16"/>
      <c r="C6777" s="16"/>
      <c r="D6777" s="16"/>
      <c r="E6777" s="16"/>
      <c r="F6777" s="16"/>
      <c r="G6777" s="16"/>
      <c r="H6777" s="16"/>
      <c r="I6777" s="16"/>
      <c r="J6777" s="16"/>
      <c r="K6777" s="17"/>
      <c r="L6777" s="18"/>
      <c r="M6777" s="17"/>
      <c r="N6777" s="18"/>
      <c r="O6777" s="9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9"/>
    </row>
    <row r="6778" spans="1:29" x14ac:dyDescent="0.25">
      <c r="A6778" s="15"/>
      <c r="B6778" s="16"/>
      <c r="C6778" s="16"/>
      <c r="D6778" s="16"/>
      <c r="E6778" s="16"/>
      <c r="F6778" s="16"/>
      <c r="G6778" s="16"/>
      <c r="H6778" s="16"/>
      <c r="I6778" s="16"/>
      <c r="J6778" s="16"/>
      <c r="K6778" s="17"/>
      <c r="L6778" s="18"/>
      <c r="M6778" s="17"/>
      <c r="N6778" s="18"/>
      <c r="O6778" s="9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9"/>
    </row>
    <row r="6779" spans="1:29" x14ac:dyDescent="0.25">
      <c r="A6779" s="15"/>
      <c r="B6779" s="16"/>
      <c r="C6779" s="16"/>
      <c r="D6779" s="16"/>
      <c r="E6779" s="16"/>
      <c r="F6779" s="16"/>
      <c r="G6779" s="16"/>
      <c r="H6779" s="16"/>
      <c r="I6779" s="16"/>
      <c r="J6779" s="16"/>
      <c r="K6779" s="17"/>
      <c r="L6779" s="18"/>
      <c r="M6779" s="17"/>
      <c r="N6779" s="18"/>
      <c r="O6779" s="9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  <c r="AA6779" s="16"/>
      <c r="AB6779" s="16"/>
      <c r="AC6779" s="19"/>
    </row>
    <row r="6780" spans="1:29" x14ac:dyDescent="0.25">
      <c r="A6780" s="15"/>
      <c r="B6780" s="16"/>
      <c r="C6780" s="16"/>
      <c r="D6780" s="16"/>
      <c r="E6780" s="16"/>
      <c r="F6780" s="16"/>
      <c r="G6780" s="16"/>
      <c r="H6780" s="16"/>
      <c r="I6780" s="16"/>
      <c r="J6780" s="16"/>
      <c r="K6780" s="17"/>
      <c r="L6780" s="18"/>
      <c r="M6780" s="17"/>
      <c r="N6780" s="18"/>
      <c r="O6780" s="9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9"/>
    </row>
    <row r="6781" spans="1:29" x14ac:dyDescent="0.25">
      <c r="A6781" s="15"/>
      <c r="B6781" s="16"/>
      <c r="C6781" s="16"/>
      <c r="D6781" s="16"/>
      <c r="E6781" s="16"/>
      <c r="F6781" s="16"/>
      <c r="G6781" s="16"/>
      <c r="H6781" s="16"/>
      <c r="I6781" s="16"/>
      <c r="J6781" s="16"/>
      <c r="K6781" s="17"/>
      <c r="L6781" s="18"/>
      <c r="M6781" s="17"/>
      <c r="N6781" s="18"/>
      <c r="O6781" s="9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9"/>
    </row>
    <row r="6782" spans="1:29" x14ac:dyDescent="0.25">
      <c r="A6782" s="15"/>
      <c r="B6782" s="16"/>
      <c r="C6782" s="16"/>
      <c r="D6782" s="16"/>
      <c r="E6782" s="16"/>
      <c r="F6782" s="16"/>
      <c r="G6782" s="16"/>
      <c r="H6782" s="16"/>
      <c r="I6782" s="16"/>
      <c r="J6782" s="16"/>
      <c r="K6782" s="17"/>
      <c r="L6782" s="18"/>
      <c r="M6782" s="17"/>
      <c r="N6782" s="18"/>
      <c r="O6782" s="9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9"/>
    </row>
    <row r="6783" spans="1:29" x14ac:dyDescent="0.25">
      <c r="A6783" s="15"/>
      <c r="B6783" s="16"/>
      <c r="C6783" s="16"/>
      <c r="D6783" s="16"/>
      <c r="E6783" s="16"/>
      <c r="F6783" s="16"/>
      <c r="G6783" s="16"/>
      <c r="H6783" s="16"/>
      <c r="I6783" s="16"/>
      <c r="J6783" s="16"/>
      <c r="K6783" s="17"/>
      <c r="L6783" s="18"/>
      <c r="M6783" s="17"/>
      <c r="N6783" s="18"/>
      <c r="O6783" s="9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  <c r="AA6783" s="16"/>
      <c r="AB6783" s="16"/>
      <c r="AC6783" s="19"/>
    </row>
    <row r="6784" spans="1:29" x14ac:dyDescent="0.25">
      <c r="A6784" s="15"/>
      <c r="B6784" s="16"/>
      <c r="C6784" s="16"/>
      <c r="D6784" s="16"/>
      <c r="E6784" s="16"/>
      <c r="F6784" s="16"/>
      <c r="G6784" s="16"/>
      <c r="H6784" s="16"/>
      <c r="I6784" s="16"/>
      <c r="J6784" s="16"/>
      <c r="K6784" s="17"/>
      <c r="L6784" s="18"/>
      <c r="M6784" s="17"/>
      <c r="N6784" s="18"/>
      <c r="O6784" s="9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  <c r="AA6784" s="16"/>
      <c r="AB6784" s="16"/>
      <c r="AC6784" s="19"/>
    </row>
    <row r="6785" spans="1:29" x14ac:dyDescent="0.25">
      <c r="A6785" s="15"/>
      <c r="B6785" s="16"/>
      <c r="C6785" s="16"/>
      <c r="D6785" s="16"/>
      <c r="E6785" s="16"/>
      <c r="F6785" s="16"/>
      <c r="G6785" s="16"/>
      <c r="H6785" s="16"/>
      <c r="I6785" s="16"/>
      <c r="J6785" s="16"/>
      <c r="K6785" s="17"/>
      <c r="L6785" s="18"/>
      <c r="M6785" s="17"/>
      <c r="N6785" s="18"/>
      <c r="O6785" s="9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  <c r="AA6785" s="16"/>
      <c r="AB6785" s="16"/>
      <c r="AC6785" s="19"/>
    </row>
    <row r="6786" spans="1:29" x14ac:dyDescent="0.25">
      <c r="A6786" s="15"/>
      <c r="B6786" s="16"/>
      <c r="C6786" s="16"/>
      <c r="D6786" s="16"/>
      <c r="E6786" s="16"/>
      <c r="F6786" s="16"/>
      <c r="G6786" s="16"/>
      <c r="H6786" s="16"/>
      <c r="I6786" s="16"/>
      <c r="J6786" s="16"/>
      <c r="K6786" s="17"/>
      <c r="L6786" s="18"/>
      <c r="M6786" s="17"/>
      <c r="N6786" s="18"/>
      <c r="O6786" s="9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9"/>
    </row>
    <row r="6787" spans="1:29" x14ac:dyDescent="0.25">
      <c r="A6787" s="15"/>
      <c r="B6787" s="16"/>
      <c r="C6787" s="16"/>
      <c r="D6787" s="16"/>
      <c r="E6787" s="16"/>
      <c r="F6787" s="16"/>
      <c r="G6787" s="16"/>
      <c r="H6787" s="16"/>
      <c r="I6787" s="16"/>
      <c r="J6787" s="16"/>
      <c r="K6787" s="17"/>
      <c r="L6787" s="18"/>
      <c r="M6787" s="17"/>
      <c r="N6787" s="18"/>
      <c r="O6787" s="9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  <c r="AA6787" s="16"/>
      <c r="AB6787" s="16"/>
      <c r="AC6787" s="19"/>
    </row>
    <row r="6788" spans="1:29" x14ac:dyDescent="0.25">
      <c r="A6788" s="15"/>
      <c r="B6788" s="16"/>
      <c r="C6788" s="16"/>
      <c r="D6788" s="16"/>
      <c r="E6788" s="16"/>
      <c r="F6788" s="16"/>
      <c r="G6788" s="16"/>
      <c r="H6788" s="16"/>
      <c r="I6788" s="16"/>
      <c r="J6788" s="16"/>
      <c r="K6788" s="17"/>
      <c r="L6788" s="18"/>
      <c r="M6788" s="17"/>
      <c r="N6788" s="18"/>
      <c r="O6788" s="9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9"/>
    </row>
    <row r="6789" spans="1:29" x14ac:dyDescent="0.25">
      <c r="A6789" s="15"/>
      <c r="B6789" s="16"/>
      <c r="C6789" s="16"/>
      <c r="D6789" s="16"/>
      <c r="E6789" s="16"/>
      <c r="F6789" s="16"/>
      <c r="G6789" s="16"/>
      <c r="H6789" s="16"/>
      <c r="I6789" s="16"/>
      <c r="J6789" s="16"/>
      <c r="K6789" s="17"/>
      <c r="L6789" s="18"/>
      <c r="M6789" s="17"/>
      <c r="N6789" s="18"/>
      <c r="O6789" s="9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9"/>
    </row>
    <row r="6790" spans="1:29" x14ac:dyDescent="0.25">
      <c r="A6790" s="15"/>
      <c r="B6790" s="16"/>
      <c r="C6790" s="16"/>
      <c r="D6790" s="16"/>
      <c r="E6790" s="16"/>
      <c r="F6790" s="16"/>
      <c r="G6790" s="16"/>
      <c r="H6790" s="16"/>
      <c r="I6790" s="16"/>
      <c r="J6790" s="16"/>
      <c r="K6790" s="17"/>
      <c r="L6790" s="18"/>
      <c r="M6790" s="17"/>
      <c r="N6790" s="18"/>
      <c r="O6790" s="9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9"/>
    </row>
    <row r="6791" spans="1:29" x14ac:dyDescent="0.25">
      <c r="A6791" s="15"/>
      <c r="B6791" s="16"/>
      <c r="C6791" s="16"/>
      <c r="D6791" s="16"/>
      <c r="E6791" s="16"/>
      <c r="F6791" s="16"/>
      <c r="G6791" s="16"/>
      <c r="H6791" s="16"/>
      <c r="I6791" s="16"/>
      <c r="J6791" s="16"/>
      <c r="K6791" s="17"/>
      <c r="L6791" s="18"/>
      <c r="M6791" s="17"/>
      <c r="N6791" s="18"/>
      <c r="O6791" s="9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9"/>
    </row>
    <row r="6792" spans="1:29" x14ac:dyDescent="0.25">
      <c r="A6792" s="15"/>
      <c r="B6792" s="16"/>
      <c r="C6792" s="16"/>
      <c r="D6792" s="16"/>
      <c r="E6792" s="16"/>
      <c r="F6792" s="16"/>
      <c r="G6792" s="16"/>
      <c r="H6792" s="16"/>
      <c r="I6792" s="16"/>
      <c r="J6792" s="16"/>
      <c r="K6792" s="17"/>
      <c r="L6792" s="18"/>
      <c r="M6792" s="17"/>
      <c r="N6792" s="18"/>
      <c r="O6792" s="9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  <c r="AA6792" s="16"/>
      <c r="AB6792" s="16"/>
      <c r="AC6792" s="19"/>
    </row>
    <row r="6793" spans="1:29" x14ac:dyDescent="0.25">
      <c r="A6793" s="15"/>
      <c r="B6793" s="16"/>
      <c r="C6793" s="16"/>
      <c r="D6793" s="16"/>
      <c r="E6793" s="16"/>
      <c r="F6793" s="16"/>
      <c r="G6793" s="16"/>
      <c r="H6793" s="16"/>
      <c r="I6793" s="16"/>
      <c r="J6793" s="16"/>
      <c r="K6793" s="17"/>
      <c r="L6793" s="18"/>
      <c r="M6793" s="17"/>
      <c r="N6793" s="18"/>
      <c r="O6793" s="9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  <c r="AA6793" s="16"/>
      <c r="AB6793" s="16"/>
      <c r="AC6793" s="19"/>
    </row>
    <row r="6794" spans="1:29" x14ac:dyDescent="0.25">
      <c r="A6794" s="15"/>
      <c r="B6794" s="16"/>
      <c r="C6794" s="16"/>
      <c r="D6794" s="16"/>
      <c r="E6794" s="16"/>
      <c r="F6794" s="16"/>
      <c r="G6794" s="16"/>
      <c r="H6794" s="16"/>
      <c r="I6794" s="16"/>
      <c r="J6794" s="16"/>
      <c r="K6794" s="17"/>
      <c r="L6794" s="18"/>
      <c r="M6794" s="17"/>
      <c r="N6794" s="18"/>
      <c r="O6794" s="9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  <c r="AA6794" s="16"/>
      <c r="AB6794" s="16"/>
      <c r="AC6794" s="19"/>
    </row>
    <row r="6795" spans="1:29" x14ac:dyDescent="0.25">
      <c r="A6795" s="15"/>
      <c r="B6795" s="16"/>
      <c r="C6795" s="16"/>
      <c r="D6795" s="16"/>
      <c r="E6795" s="16"/>
      <c r="F6795" s="16"/>
      <c r="G6795" s="16"/>
      <c r="H6795" s="16"/>
      <c r="I6795" s="16"/>
      <c r="J6795" s="16"/>
      <c r="K6795" s="17"/>
      <c r="L6795" s="18"/>
      <c r="M6795" s="17"/>
      <c r="N6795" s="18"/>
      <c r="O6795" s="9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9"/>
    </row>
    <row r="6796" spans="1:29" x14ac:dyDescent="0.25">
      <c r="A6796" s="15"/>
      <c r="B6796" s="16"/>
      <c r="C6796" s="16"/>
      <c r="D6796" s="16"/>
      <c r="E6796" s="16"/>
      <c r="F6796" s="16"/>
      <c r="G6796" s="16"/>
      <c r="H6796" s="16"/>
      <c r="I6796" s="16"/>
      <c r="J6796" s="16"/>
      <c r="K6796" s="17"/>
      <c r="L6796" s="18"/>
      <c r="M6796" s="17"/>
      <c r="N6796" s="18"/>
      <c r="O6796" s="9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9"/>
    </row>
    <row r="6797" spans="1:29" x14ac:dyDescent="0.25">
      <c r="A6797" s="15"/>
      <c r="B6797" s="16"/>
      <c r="C6797" s="16"/>
      <c r="D6797" s="16"/>
      <c r="E6797" s="16"/>
      <c r="F6797" s="16"/>
      <c r="G6797" s="16"/>
      <c r="H6797" s="16"/>
      <c r="I6797" s="16"/>
      <c r="J6797" s="16"/>
      <c r="K6797" s="17"/>
      <c r="L6797" s="18"/>
      <c r="M6797" s="17"/>
      <c r="N6797" s="18"/>
      <c r="O6797" s="9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  <c r="AA6797" s="16"/>
      <c r="AB6797" s="16"/>
      <c r="AC6797" s="19"/>
    </row>
    <row r="6798" spans="1:29" x14ac:dyDescent="0.25">
      <c r="A6798" s="15"/>
      <c r="B6798" s="16"/>
      <c r="C6798" s="16"/>
      <c r="D6798" s="16"/>
      <c r="E6798" s="16"/>
      <c r="F6798" s="16"/>
      <c r="G6798" s="16"/>
      <c r="H6798" s="16"/>
      <c r="I6798" s="16"/>
      <c r="J6798" s="16"/>
      <c r="K6798" s="17"/>
      <c r="L6798" s="18"/>
      <c r="M6798" s="17"/>
      <c r="N6798" s="18"/>
      <c r="O6798" s="9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9"/>
    </row>
    <row r="6799" spans="1:29" x14ac:dyDescent="0.25">
      <c r="A6799" s="15"/>
      <c r="B6799" s="16"/>
      <c r="C6799" s="16"/>
      <c r="D6799" s="16"/>
      <c r="E6799" s="16"/>
      <c r="F6799" s="16"/>
      <c r="G6799" s="16"/>
      <c r="H6799" s="16"/>
      <c r="I6799" s="16"/>
      <c r="J6799" s="16"/>
      <c r="K6799" s="17"/>
      <c r="L6799" s="18"/>
      <c r="M6799" s="17"/>
      <c r="N6799" s="18"/>
      <c r="O6799" s="9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9"/>
    </row>
    <row r="6800" spans="1:29" x14ac:dyDescent="0.25">
      <c r="A6800" s="15"/>
      <c r="B6800" s="16"/>
      <c r="C6800" s="16"/>
      <c r="D6800" s="16"/>
      <c r="E6800" s="16"/>
      <c r="F6800" s="16"/>
      <c r="G6800" s="16"/>
      <c r="H6800" s="16"/>
      <c r="I6800" s="16"/>
      <c r="J6800" s="16"/>
      <c r="K6800" s="17"/>
      <c r="L6800" s="18"/>
      <c r="M6800" s="17"/>
      <c r="N6800" s="18"/>
      <c r="O6800" s="9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6"/>
      <c r="AB6800" s="16"/>
      <c r="AC6800" s="19"/>
    </row>
    <row r="6801" spans="1:29" x14ac:dyDescent="0.25">
      <c r="A6801" s="15"/>
      <c r="B6801" s="16"/>
      <c r="C6801" s="16"/>
      <c r="D6801" s="16"/>
      <c r="E6801" s="16"/>
      <c r="F6801" s="16"/>
      <c r="G6801" s="16"/>
      <c r="H6801" s="16"/>
      <c r="I6801" s="16"/>
      <c r="J6801" s="16"/>
      <c r="K6801" s="17"/>
      <c r="L6801" s="18"/>
      <c r="M6801" s="17"/>
      <c r="N6801" s="18"/>
      <c r="O6801" s="9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6"/>
      <c r="AB6801" s="16"/>
      <c r="AC6801" s="19"/>
    </row>
    <row r="6802" spans="1:29" x14ac:dyDescent="0.25">
      <c r="A6802" s="15"/>
      <c r="B6802" s="16"/>
      <c r="C6802" s="16"/>
      <c r="D6802" s="16"/>
      <c r="E6802" s="16"/>
      <c r="F6802" s="16"/>
      <c r="G6802" s="16"/>
      <c r="H6802" s="16"/>
      <c r="I6802" s="16"/>
      <c r="J6802" s="16"/>
      <c r="K6802" s="17"/>
      <c r="L6802" s="18"/>
      <c r="M6802" s="17"/>
      <c r="N6802" s="18"/>
      <c r="O6802" s="9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9"/>
    </row>
    <row r="6803" spans="1:29" x14ac:dyDescent="0.25">
      <c r="A6803" s="15"/>
      <c r="B6803" s="16"/>
      <c r="C6803" s="16"/>
      <c r="D6803" s="16"/>
      <c r="E6803" s="16"/>
      <c r="F6803" s="16"/>
      <c r="G6803" s="16"/>
      <c r="H6803" s="16"/>
      <c r="I6803" s="16"/>
      <c r="J6803" s="16"/>
      <c r="K6803" s="17"/>
      <c r="L6803" s="18"/>
      <c r="M6803" s="17"/>
      <c r="N6803" s="18"/>
      <c r="O6803" s="9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9"/>
    </row>
    <row r="6804" spans="1:29" x14ac:dyDescent="0.25">
      <c r="A6804" s="15"/>
      <c r="B6804" s="16"/>
      <c r="C6804" s="16"/>
      <c r="D6804" s="16"/>
      <c r="E6804" s="16"/>
      <c r="F6804" s="16"/>
      <c r="G6804" s="16"/>
      <c r="H6804" s="16"/>
      <c r="I6804" s="16"/>
      <c r="J6804" s="16"/>
      <c r="K6804" s="17"/>
      <c r="L6804" s="18"/>
      <c r="M6804" s="17"/>
      <c r="N6804" s="18"/>
      <c r="O6804" s="9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  <c r="AA6804" s="16"/>
      <c r="AB6804" s="16"/>
      <c r="AC6804" s="19"/>
    </row>
    <row r="6805" spans="1:29" x14ac:dyDescent="0.25">
      <c r="A6805" s="15"/>
      <c r="B6805" s="16"/>
      <c r="C6805" s="16"/>
      <c r="D6805" s="16"/>
      <c r="E6805" s="16"/>
      <c r="F6805" s="16"/>
      <c r="G6805" s="16"/>
      <c r="H6805" s="16"/>
      <c r="I6805" s="16"/>
      <c r="J6805" s="16"/>
      <c r="K6805" s="17"/>
      <c r="L6805" s="18"/>
      <c r="M6805" s="17"/>
      <c r="N6805" s="18"/>
      <c r="O6805" s="9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9"/>
    </row>
    <row r="6806" spans="1:29" x14ac:dyDescent="0.25">
      <c r="A6806" s="15"/>
      <c r="B6806" s="16"/>
      <c r="C6806" s="16"/>
      <c r="D6806" s="16"/>
      <c r="E6806" s="16"/>
      <c r="F6806" s="16"/>
      <c r="G6806" s="16"/>
      <c r="H6806" s="16"/>
      <c r="I6806" s="16"/>
      <c r="J6806" s="16"/>
      <c r="K6806" s="17"/>
      <c r="L6806" s="18"/>
      <c r="M6806" s="17"/>
      <c r="N6806" s="18"/>
      <c r="O6806" s="9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  <c r="AA6806" s="16"/>
      <c r="AB6806" s="16"/>
      <c r="AC6806" s="19"/>
    </row>
    <row r="6807" spans="1:29" x14ac:dyDescent="0.25">
      <c r="A6807" s="15"/>
      <c r="B6807" s="16"/>
      <c r="C6807" s="16"/>
      <c r="D6807" s="16"/>
      <c r="E6807" s="16"/>
      <c r="F6807" s="16"/>
      <c r="G6807" s="16"/>
      <c r="H6807" s="16"/>
      <c r="I6807" s="16"/>
      <c r="J6807" s="16"/>
      <c r="K6807" s="17"/>
      <c r="L6807" s="18"/>
      <c r="M6807" s="17"/>
      <c r="N6807" s="18"/>
      <c r="O6807" s="9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  <c r="AA6807" s="16"/>
      <c r="AB6807" s="16"/>
      <c r="AC6807" s="19"/>
    </row>
    <row r="6808" spans="1:29" x14ac:dyDescent="0.25">
      <c r="A6808" s="15"/>
      <c r="B6808" s="16"/>
      <c r="C6808" s="16"/>
      <c r="D6808" s="16"/>
      <c r="E6808" s="16"/>
      <c r="F6808" s="16"/>
      <c r="G6808" s="16"/>
      <c r="H6808" s="16"/>
      <c r="I6808" s="16"/>
      <c r="J6808" s="16"/>
      <c r="K6808" s="17"/>
      <c r="L6808" s="18"/>
      <c r="M6808" s="17"/>
      <c r="N6808" s="18"/>
      <c r="O6808" s="9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9"/>
    </row>
    <row r="6809" spans="1:29" x14ac:dyDescent="0.25">
      <c r="A6809" s="15"/>
      <c r="B6809" s="16"/>
      <c r="C6809" s="16"/>
      <c r="D6809" s="16"/>
      <c r="E6809" s="16"/>
      <c r="F6809" s="16"/>
      <c r="G6809" s="16"/>
      <c r="H6809" s="16"/>
      <c r="I6809" s="16"/>
      <c r="J6809" s="16"/>
      <c r="K6809" s="17"/>
      <c r="L6809" s="18"/>
      <c r="M6809" s="17"/>
      <c r="N6809" s="18"/>
      <c r="O6809" s="9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9"/>
    </row>
    <row r="6810" spans="1:29" x14ac:dyDescent="0.25">
      <c r="A6810" s="15"/>
      <c r="B6810" s="16"/>
      <c r="C6810" s="16"/>
      <c r="D6810" s="16"/>
      <c r="E6810" s="16"/>
      <c r="F6810" s="16"/>
      <c r="G6810" s="16"/>
      <c r="H6810" s="16"/>
      <c r="I6810" s="16"/>
      <c r="J6810" s="16"/>
      <c r="K6810" s="17"/>
      <c r="L6810" s="18"/>
      <c r="M6810" s="17"/>
      <c r="N6810" s="18"/>
      <c r="O6810" s="9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9"/>
    </row>
    <row r="6811" spans="1:29" x14ac:dyDescent="0.25">
      <c r="A6811" s="15"/>
      <c r="B6811" s="16"/>
      <c r="C6811" s="16"/>
      <c r="D6811" s="16"/>
      <c r="E6811" s="16"/>
      <c r="F6811" s="16"/>
      <c r="G6811" s="16"/>
      <c r="H6811" s="16"/>
      <c r="I6811" s="16"/>
      <c r="J6811" s="16"/>
      <c r="K6811" s="17"/>
      <c r="L6811" s="18"/>
      <c r="M6811" s="17"/>
      <c r="N6811" s="18"/>
      <c r="O6811" s="9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9"/>
    </row>
    <row r="6812" spans="1:29" x14ac:dyDescent="0.25">
      <c r="A6812" s="15"/>
      <c r="B6812" s="16"/>
      <c r="C6812" s="16"/>
      <c r="D6812" s="16"/>
      <c r="E6812" s="16"/>
      <c r="F6812" s="16"/>
      <c r="G6812" s="16"/>
      <c r="H6812" s="16"/>
      <c r="I6812" s="16"/>
      <c r="J6812" s="16"/>
      <c r="K6812" s="17"/>
      <c r="L6812" s="18"/>
      <c r="M6812" s="17"/>
      <c r="N6812" s="18"/>
      <c r="O6812" s="9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  <c r="AA6812" s="16"/>
      <c r="AB6812" s="16"/>
      <c r="AC6812" s="19"/>
    </row>
    <row r="6813" spans="1:29" x14ac:dyDescent="0.25">
      <c r="A6813" s="15"/>
      <c r="B6813" s="16"/>
      <c r="C6813" s="16"/>
      <c r="D6813" s="16"/>
      <c r="E6813" s="16"/>
      <c r="F6813" s="16"/>
      <c r="G6813" s="16"/>
      <c r="H6813" s="16"/>
      <c r="I6813" s="16"/>
      <c r="J6813" s="16"/>
      <c r="K6813" s="17"/>
      <c r="L6813" s="18"/>
      <c r="M6813" s="17"/>
      <c r="N6813" s="18"/>
      <c r="O6813" s="9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9"/>
    </row>
    <row r="6814" spans="1:29" x14ac:dyDescent="0.25">
      <c r="A6814" s="15"/>
      <c r="B6814" s="16"/>
      <c r="C6814" s="16"/>
      <c r="D6814" s="16"/>
      <c r="E6814" s="16"/>
      <c r="F6814" s="16"/>
      <c r="G6814" s="16"/>
      <c r="H6814" s="16"/>
      <c r="I6814" s="16"/>
      <c r="J6814" s="16"/>
      <c r="K6814" s="17"/>
      <c r="L6814" s="18"/>
      <c r="M6814" s="17"/>
      <c r="N6814" s="18"/>
      <c r="O6814" s="9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9"/>
    </row>
    <row r="6815" spans="1:29" x14ac:dyDescent="0.25">
      <c r="A6815" s="15"/>
      <c r="B6815" s="16"/>
      <c r="C6815" s="16"/>
      <c r="D6815" s="16"/>
      <c r="E6815" s="16"/>
      <c r="F6815" s="16"/>
      <c r="G6815" s="16"/>
      <c r="H6815" s="16"/>
      <c r="I6815" s="16"/>
      <c r="J6815" s="16"/>
      <c r="K6815" s="17"/>
      <c r="L6815" s="18"/>
      <c r="M6815" s="17"/>
      <c r="N6815" s="18"/>
      <c r="O6815" s="9"/>
      <c r="P6815" s="16"/>
      <c r="Q6815" s="16"/>
      <c r="R6815" s="16"/>
      <c r="S6815" s="16"/>
      <c r="T6815" s="16"/>
      <c r="U6815" s="16"/>
      <c r="V6815" s="16"/>
      <c r="W6815" s="16"/>
      <c r="X6815" s="16"/>
      <c r="Y6815" s="16"/>
      <c r="Z6815" s="16"/>
      <c r="AA6815" s="16"/>
      <c r="AB6815" s="16"/>
      <c r="AC6815" s="19"/>
    </row>
    <row r="6816" spans="1:29" x14ac:dyDescent="0.25">
      <c r="A6816" s="15"/>
      <c r="B6816" s="16"/>
      <c r="C6816" s="16"/>
      <c r="D6816" s="16"/>
      <c r="E6816" s="16"/>
      <c r="F6816" s="16"/>
      <c r="G6816" s="16"/>
      <c r="H6816" s="16"/>
      <c r="I6816" s="16"/>
      <c r="J6816" s="16"/>
      <c r="K6816" s="17"/>
      <c r="L6816" s="18"/>
      <c r="M6816" s="17"/>
      <c r="N6816" s="18"/>
      <c r="O6816" s="9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6"/>
      <c r="AA6816" s="16"/>
      <c r="AB6816" s="16"/>
      <c r="AC6816" s="19"/>
    </row>
    <row r="6817" spans="1:29" x14ac:dyDescent="0.25">
      <c r="A6817" s="15"/>
      <c r="B6817" s="16"/>
      <c r="C6817" s="16"/>
      <c r="D6817" s="16"/>
      <c r="E6817" s="16"/>
      <c r="F6817" s="16"/>
      <c r="G6817" s="16"/>
      <c r="H6817" s="16"/>
      <c r="I6817" s="16"/>
      <c r="J6817" s="16"/>
      <c r="K6817" s="17"/>
      <c r="L6817" s="18"/>
      <c r="M6817" s="17"/>
      <c r="N6817" s="18"/>
      <c r="O6817" s="9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9"/>
    </row>
    <row r="6818" spans="1:29" x14ac:dyDescent="0.25">
      <c r="A6818" s="15"/>
      <c r="B6818" s="16"/>
      <c r="C6818" s="16"/>
      <c r="D6818" s="16"/>
      <c r="E6818" s="16"/>
      <c r="F6818" s="16"/>
      <c r="G6818" s="16"/>
      <c r="H6818" s="16"/>
      <c r="I6818" s="16"/>
      <c r="J6818" s="16"/>
      <c r="K6818" s="17"/>
      <c r="L6818" s="18"/>
      <c r="M6818" s="17"/>
      <c r="N6818" s="18"/>
      <c r="O6818" s="9"/>
      <c r="P6818" s="16"/>
      <c r="Q6818" s="16"/>
      <c r="R6818" s="16"/>
      <c r="S6818" s="16"/>
      <c r="T6818" s="16"/>
      <c r="U6818" s="16"/>
      <c r="V6818" s="16"/>
      <c r="W6818" s="16"/>
      <c r="X6818" s="16"/>
      <c r="Y6818" s="16"/>
      <c r="Z6818" s="16"/>
      <c r="AA6818" s="16"/>
      <c r="AB6818" s="16"/>
      <c r="AC6818" s="19"/>
    </row>
    <row r="6819" spans="1:29" x14ac:dyDescent="0.25">
      <c r="A6819" s="15"/>
      <c r="B6819" s="16"/>
      <c r="C6819" s="16"/>
      <c r="D6819" s="16"/>
      <c r="E6819" s="16"/>
      <c r="F6819" s="16"/>
      <c r="G6819" s="16"/>
      <c r="H6819" s="16"/>
      <c r="I6819" s="16"/>
      <c r="J6819" s="16"/>
      <c r="K6819" s="17"/>
      <c r="L6819" s="18"/>
      <c r="M6819" s="17"/>
      <c r="N6819" s="18"/>
      <c r="O6819" s="9"/>
      <c r="P6819" s="16"/>
      <c r="Q6819" s="16"/>
      <c r="R6819" s="16"/>
      <c r="S6819" s="16"/>
      <c r="T6819" s="16"/>
      <c r="U6819" s="16"/>
      <c r="V6819" s="16"/>
      <c r="W6819" s="16"/>
      <c r="X6819" s="16"/>
      <c r="Y6819" s="16"/>
      <c r="Z6819" s="16"/>
      <c r="AA6819" s="16"/>
      <c r="AB6819" s="16"/>
      <c r="AC6819" s="19"/>
    </row>
    <row r="6820" spans="1:29" x14ac:dyDescent="0.25">
      <c r="A6820" s="15"/>
      <c r="B6820" s="16"/>
      <c r="C6820" s="16"/>
      <c r="D6820" s="16"/>
      <c r="E6820" s="16"/>
      <c r="F6820" s="16"/>
      <c r="G6820" s="16"/>
      <c r="H6820" s="16"/>
      <c r="I6820" s="16"/>
      <c r="J6820" s="16"/>
      <c r="K6820" s="17"/>
      <c r="L6820" s="18"/>
      <c r="M6820" s="17"/>
      <c r="N6820" s="18"/>
      <c r="O6820" s="9"/>
      <c r="P6820" s="16"/>
      <c r="Q6820" s="16"/>
      <c r="R6820" s="16"/>
      <c r="S6820" s="16"/>
      <c r="T6820" s="16"/>
      <c r="U6820" s="16"/>
      <c r="V6820" s="16"/>
      <c r="W6820" s="16"/>
      <c r="X6820" s="16"/>
      <c r="Y6820" s="16"/>
      <c r="Z6820" s="16"/>
      <c r="AA6820" s="16"/>
      <c r="AB6820" s="16"/>
      <c r="AC6820" s="19"/>
    </row>
    <row r="6821" spans="1:29" x14ac:dyDescent="0.25">
      <c r="A6821" s="15"/>
      <c r="B6821" s="16"/>
      <c r="C6821" s="16"/>
      <c r="D6821" s="16"/>
      <c r="E6821" s="16"/>
      <c r="F6821" s="16"/>
      <c r="G6821" s="16"/>
      <c r="H6821" s="16"/>
      <c r="I6821" s="16"/>
      <c r="J6821" s="16"/>
      <c r="K6821" s="17"/>
      <c r="L6821" s="18"/>
      <c r="M6821" s="17"/>
      <c r="N6821" s="18"/>
      <c r="O6821" s="9"/>
      <c r="P6821" s="16"/>
      <c r="Q6821" s="16"/>
      <c r="R6821" s="16"/>
      <c r="S6821" s="16"/>
      <c r="T6821" s="16"/>
      <c r="U6821" s="16"/>
      <c r="V6821" s="16"/>
      <c r="W6821" s="16"/>
      <c r="X6821" s="16"/>
      <c r="Y6821" s="16"/>
      <c r="Z6821" s="16"/>
      <c r="AA6821" s="16"/>
      <c r="AB6821" s="16"/>
      <c r="AC6821" s="19"/>
    </row>
    <row r="6822" spans="1:29" x14ac:dyDescent="0.25">
      <c r="A6822" s="15"/>
      <c r="B6822" s="16"/>
      <c r="C6822" s="16"/>
      <c r="D6822" s="16"/>
      <c r="E6822" s="16"/>
      <c r="F6822" s="16"/>
      <c r="G6822" s="16"/>
      <c r="H6822" s="16"/>
      <c r="I6822" s="16"/>
      <c r="J6822" s="16"/>
      <c r="K6822" s="17"/>
      <c r="L6822" s="18"/>
      <c r="M6822" s="17"/>
      <c r="N6822" s="18"/>
      <c r="O6822" s="9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6"/>
      <c r="AB6822" s="16"/>
      <c r="AC6822" s="19"/>
    </row>
    <row r="6823" spans="1:29" x14ac:dyDescent="0.25">
      <c r="A6823" s="15"/>
      <c r="B6823" s="16"/>
      <c r="C6823" s="16"/>
      <c r="D6823" s="16"/>
      <c r="E6823" s="16"/>
      <c r="F6823" s="16"/>
      <c r="G6823" s="16"/>
      <c r="H6823" s="16"/>
      <c r="I6823" s="16"/>
      <c r="J6823" s="16"/>
      <c r="K6823" s="17"/>
      <c r="L6823" s="18"/>
      <c r="M6823" s="17"/>
      <c r="N6823" s="18"/>
      <c r="O6823" s="9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9"/>
    </row>
    <row r="6824" spans="1:29" x14ac:dyDescent="0.25">
      <c r="A6824" s="15"/>
      <c r="B6824" s="16"/>
      <c r="C6824" s="16"/>
      <c r="D6824" s="16"/>
      <c r="E6824" s="16"/>
      <c r="F6824" s="16"/>
      <c r="G6824" s="16"/>
      <c r="H6824" s="16"/>
      <c r="I6824" s="16"/>
      <c r="J6824" s="16"/>
      <c r="K6824" s="17"/>
      <c r="L6824" s="18"/>
      <c r="M6824" s="17"/>
      <c r="N6824" s="18"/>
      <c r="O6824" s="9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9"/>
    </row>
    <row r="6825" spans="1:29" x14ac:dyDescent="0.25">
      <c r="A6825" s="15"/>
      <c r="B6825" s="16"/>
      <c r="C6825" s="16"/>
      <c r="D6825" s="16"/>
      <c r="E6825" s="16"/>
      <c r="F6825" s="16"/>
      <c r="G6825" s="16"/>
      <c r="H6825" s="16"/>
      <c r="I6825" s="16"/>
      <c r="J6825" s="16"/>
      <c r="K6825" s="17"/>
      <c r="L6825" s="18"/>
      <c r="M6825" s="17"/>
      <c r="N6825" s="18"/>
      <c r="O6825" s="9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9"/>
    </row>
    <row r="6826" spans="1:29" x14ac:dyDescent="0.25">
      <c r="A6826" s="15"/>
      <c r="B6826" s="16"/>
      <c r="C6826" s="16"/>
      <c r="D6826" s="16"/>
      <c r="E6826" s="16"/>
      <c r="F6826" s="16"/>
      <c r="G6826" s="16"/>
      <c r="H6826" s="16"/>
      <c r="I6826" s="16"/>
      <c r="J6826" s="16"/>
      <c r="K6826" s="17"/>
      <c r="L6826" s="18"/>
      <c r="M6826" s="17"/>
      <c r="N6826" s="18"/>
      <c r="O6826" s="9"/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9"/>
    </row>
    <row r="6827" spans="1:29" x14ac:dyDescent="0.25">
      <c r="A6827" s="15"/>
      <c r="B6827" s="16"/>
      <c r="C6827" s="16"/>
      <c r="D6827" s="16"/>
      <c r="E6827" s="16"/>
      <c r="F6827" s="16"/>
      <c r="G6827" s="16"/>
      <c r="H6827" s="16"/>
      <c r="I6827" s="16"/>
      <c r="J6827" s="16"/>
      <c r="K6827" s="17"/>
      <c r="L6827" s="18"/>
      <c r="M6827" s="17"/>
      <c r="N6827" s="18"/>
      <c r="O6827" s="9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9"/>
    </row>
    <row r="6828" spans="1:29" x14ac:dyDescent="0.25">
      <c r="A6828" s="15"/>
      <c r="B6828" s="16"/>
      <c r="C6828" s="16"/>
      <c r="D6828" s="16"/>
      <c r="E6828" s="16"/>
      <c r="F6828" s="16"/>
      <c r="G6828" s="16"/>
      <c r="H6828" s="16"/>
      <c r="I6828" s="16"/>
      <c r="J6828" s="16"/>
      <c r="K6828" s="17"/>
      <c r="L6828" s="18"/>
      <c r="M6828" s="17"/>
      <c r="N6828" s="18"/>
      <c r="O6828" s="9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6"/>
      <c r="AA6828" s="16"/>
      <c r="AB6828" s="16"/>
      <c r="AC6828" s="19"/>
    </row>
    <row r="6829" spans="1:29" x14ac:dyDescent="0.25">
      <c r="A6829" s="15"/>
      <c r="B6829" s="16"/>
      <c r="C6829" s="16"/>
      <c r="D6829" s="16"/>
      <c r="E6829" s="16"/>
      <c r="F6829" s="16"/>
      <c r="G6829" s="16"/>
      <c r="H6829" s="16"/>
      <c r="I6829" s="16"/>
      <c r="J6829" s="16"/>
      <c r="K6829" s="17"/>
      <c r="L6829" s="18"/>
      <c r="M6829" s="17"/>
      <c r="N6829" s="18"/>
      <c r="O6829" s="9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9"/>
    </row>
    <row r="6830" spans="1:29" x14ac:dyDescent="0.25">
      <c r="A6830" s="15"/>
      <c r="B6830" s="16"/>
      <c r="C6830" s="16"/>
      <c r="D6830" s="16"/>
      <c r="E6830" s="16"/>
      <c r="F6830" s="16"/>
      <c r="G6830" s="16"/>
      <c r="H6830" s="16"/>
      <c r="I6830" s="16"/>
      <c r="J6830" s="16"/>
      <c r="K6830" s="17"/>
      <c r="L6830" s="18"/>
      <c r="M6830" s="17"/>
      <c r="N6830" s="18"/>
      <c r="O6830" s="9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9"/>
    </row>
    <row r="6831" spans="1:29" x14ac:dyDescent="0.25">
      <c r="A6831" s="15"/>
      <c r="B6831" s="16"/>
      <c r="C6831" s="16"/>
      <c r="D6831" s="16"/>
      <c r="E6831" s="16"/>
      <c r="F6831" s="16"/>
      <c r="G6831" s="16"/>
      <c r="H6831" s="16"/>
      <c r="I6831" s="16"/>
      <c r="J6831" s="16"/>
      <c r="K6831" s="17"/>
      <c r="L6831" s="18"/>
      <c r="M6831" s="17"/>
      <c r="N6831" s="18"/>
      <c r="O6831" s="9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9"/>
    </row>
    <row r="6832" spans="1:29" x14ac:dyDescent="0.25">
      <c r="A6832" s="15"/>
      <c r="B6832" s="16"/>
      <c r="C6832" s="16"/>
      <c r="D6832" s="16"/>
      <c r="E6832" s="16"/>
      <c r="F6832" s="16"/>
      <c r="G6832" s="16"/>
      <c r="H6832" s="16"/>
      <c r="I6832" s="16"/>
      <c r="J6832" s="16"/>
      <c r="K6832" s="17"/>
      <c r="L6832" s="18"/>
      <c r="M6832" s="17"/>
      <c r="N6832" s="18"/>
      <c r="O6832" s="9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6"/>
      <c r="AA6832" s="16"/>
      <c r="AB6832" s="16"/>
      <c r="AC6832" s="19"/>
    </row>
    <row r="6833" spans="1:29" x14ac:dyDescent="0.25">
      <c r="A6833" s="15"/>
      <c r="B6833" s="16"/>
      <c r="C6833" s="16"/>
      <c r="D6833" s="16"/>
      <c r="E6833" s="16"/>
      <c r="F6833" s="16"/>
      <c r="G6833" s="16"/>
      <c r="H6833" s="16"/>
      <c r="I6833" s="16"/>
      <c r="J6833" s="16"/>
      <c r="K6833" s="17"/>
      <c r="L6833" s="18"/>
      <c r="M6833" s="17"/>
      <c r="N6833" s="18"/>
      <c r="O6833" s="9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9"/>
    </row>
    <row r="6834" spans="1:29" x14ac:dyDescent="0.25">
      <c r="A6834" s="15"/>
      <c r="B6834" s="16"/>
      <c r="C6834" s="16"/>
      <c r="D6834" s="16"/>
      <c r="E6834" s="16"/>
      <c r="F6834" s="16"/>
      <c r="G6834" s="16"/>
      <c r="H6834" s="16"/>
      <c r="I6834" s="16"/>
      <c r="J6834" s="16"/>
      <c r="K6834" s="17"/>
      <c r="L6834" s="18"/>
      <c r="M6834" s="17"/>
      <c r="N6834" s="18"/>
      <c r="O6834" s="9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9"/>
    </row>
    <row r="6835" spans="1:29" x14ac:dyDescent="0.25">
      <c r="A6835" s="15"/>
      <c r="B6835" s="16"/>
      <c r="C6835" s="16"/>
      <c r="D6835" s="16"/>
      <c r="E6835" s="16"/>
      <c r="F6835" s="16"/>
      <c r="G6835" s="16"/>
      <c r="H6835" s="16"/>
      <c r="I6835" s="16"/>
      <c r="J6835" s="16"/>
      <c r="K6835" s="17"/>
      <c r="L6835" s="18"/>
      <c r="M6835" s="17"/>
      <c r="N6835" s="18"/>
      <c r="O6835" s="9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9"/>
    </row>
    <row r="6836" spans="1:29" x14ac:dyDescent="0.25">
      <c r="A6836" s="15"/>
      <c r="B6836" s="16"/>
      <c r="C6836" s="16"/>
      <c r="D6836" s="16"/>
      <c r="E6836" s="16"/>
      <c r="F6836" s="16"/>
      <c r="G6836" s="16"/>
      <c r="H6836" s="16"/>
      <c r="I6836" s="16"/>
      <c r="J6836" s="16"/>
      <c r="K6836" s="17"/>
      <c r="L6836" s="18"/>
      <c r="M6836" s="17"/>
      <c r="N6836" s="18"/>
      <c r="O6836" s="9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9"/>
    </row>
    <row r="6837" spans="1:29" x14ac:dyDescent="0.25">
      <c r="A6837" s="15"/>
      <c r="B6837" s="16"/>
      <c r="C6837" s="16"/>
      <c r="D6837" s="16"/>
      <c r="E6837" s="16"/>
      <c r="F6837" s="16"/>
      <c r="G6837" s="16"/>
      <c r="H6837" s="16"/>
      <c r="I6837" s="16"/>
      <c r="J6837" s="16"/>
      <c r="K6837" s="17"/>
      <c r="L6837" s="18"/>
      <c r="M6837" s="17"/>
      <c r="N6837" s="18"/>
      <c r="O6837" s="9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  <c r="AA6837" s="16"/>
      <c r="AB6837" s="16"/>
      <c r="AC6837" s="19"/>
    </row>
    <row r="6838" spans="1:29" x14ac:dyDescent="0.25">
      <c r="A6838" s="15"/>
      <c r="B6838" s="16"/>
      <c r="C6838" s="16"/>
      <c r="D6838" s="16"/>
      <c r="E6838" s="16"/>
      <c r="F6838" s="16"/>
      <c r="G6838" s="16"/>
      <c r="H6838" s="16"/>
      <c r="I6838" s="16"/>
      <c r="J6838" s="16"/>
      <c r="K6838" s="17"/>
      <c r="L6838" s="18"/>
      <c r="M6838" s="17"/>
      <c r="N6838" s="18"/>
      <c r="O6838" s="9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  <c r="AA6838" s="16"/>
      <c r="AB6838" s="16"/>
      <c r="AC6838" s="19"/>
    </row>
    <row r="6839" spans="1:29" x14ac:dyDescent="0.25">
      <c r="A6839" s="15"/>
      <c r="B6839" s="16"/>
      <c r="C6839" s="16"/>
      <c r="D6839" s="16"/>
      <c r="E6839" s="16"/>
      <c r="F6839" s="16"/>
      <c r="G6839" s="16"/>
      <c r="H6839" s="16"/>
      <c r="I6839" s="16"/>
      <c r="J6839" s="16"/>
      <c r="K6839" s="17"/>
      <c r="L6839" s="18"/>
      <c r="M6839" s="17"/>
      <c r="N6839" s="18"/>
      <c r="O6839" s="9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9"/>
    </row>
    <row r="6840" spans="1:29" x14ac:dyDescent="0.25">
      <c r="A6840" s="15"/>
      <c r="B6840" s="16"/>
      <c r="C6840" s="16"/>
      <c r="D6840" s="16"/>
      <c r="E6840" s="16"/>
      <c r="F6840" s="16"/>
      <c r="G6840" s="16"/>
      <c r="H6840" s="16"/>
      <c r="I6840" s="16"/>
      <c r="J6840" s="16"/>
      <c r="K6840" s="17"/>
      <c r="L6840" s="18"/>
      <c r="M6840" s="17"/>
      <c r="N6840" s="18"/>
      <c r="O6840" s="9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9"/>
    </row>
    <row r="6841" spans="1:29" x14ac:dyDescent="0.25">
      <c r="A6841" s="15"/>
      <c r="B6841" s="16"/>
      <c r="C6841" s="16"/>
      <c r="D6841" s="16"/>
      <c r="E6841" s="16"/>
      <c r="F6841" s="16"/>
      <c r="G6841" s="16"/>
      <c r="H6841" s="16"/>
      <c r="I6841" s="16"/>
      <c r="J6841" s="16"/>
      <c r="K6841" s="17"/>
      <c r="L6841" s="18"/>
      <c r="M6841" s="17"/>
      <c r="N6841" s="18"/>
      <c r="O6841" s="9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9"/>
    </row>
    <row r="6842" spans="1:29" x14ac:dyDescent="0.25">
      <c r="A6842" s="15"/>
      <c r="B6842" s="16"/>
      <c r="C6842" s="16"/>
      <c r="D6842" s="16"/>
      <c r="E6842" s="16"/>
      <c r="F6842" s="16"/>
      <c r="G6842" s="16"/>
      <c r="H6842" s="16"/>
      <c r="I6842" s="16"/>
      <c r="J6842" s="16"/>
      <c r="K6842" s="17"/>
      <c r="L6842" s="18"/>
      <c r="M6842" s="17"/>
      <c r="N6842" s="18"/>
      <c r="O6842" s="9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9"/>
    </row>
    <row r="6843" spans="1:29" x14ac:dyDescent="0.25">
      <c r="A6843" s="15"/>
      <c r="B6843" s="16"/>
      <c r="C6843" s="16"/>
      <c r="D6843" s="16"/>
      <c r="E6843" s="16"/>
      <c r="F6843" s="16"/>
      <c r="G6843" s="16"/>
      <c r="H6843" s="16"/>
      <c r="I6843" s="16"/>
      <c r="J6843" s="16"/>
      <c r="K6843" s="17"/>
      <c r="L6843" s="18"/>
      <c r="M6843" s="17"/>
      <c r="N6843" s="18"/>
      <c r="O6843" s="9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9"/>
    </row>
    <row r="6844" spans="1:29" x14ac:dyDescent="0.25">
      <c r="A6844" s="15"/>
      <c r="B6844" s="16"/>
      <c r="C6844" s="16"/>
      <c r="D6844" s="16"/>
      <c r="E6844" s="16"/>
      <c r="F6844" s="16"/>
      <c r="G6844" s="16"/>
      <c r="H6844" s="16"/>
      <c r="I6844" s="16"/>
      <c r="J6844" s="16"/>
      <c r="K6844" s="17"/>
      <c r="L6844" s="18"/>
      <c r="M6844" s="17"/>
      <c r="N6844" s="18"/>
      <c r="O6844" s="9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9"/>
    </row>
    <row r="6845" spans="1:29" x14ac:dyDescent="0.25">
      <c r="A6845" s="15"/>
      <c r="B6845" s="16"/>
      <c r="C6845" s="16"/>
      <c r="D6845" s="16"/>
      <c r="E6845" s="16"/>
      <c r="F6845" s="16"/>
      <c r="G6845" s="16"/>
      <c r="H6845" s="16"/>
      <c r="I6845" s="16"/>
      <c r="J6845" s="16"/>
      <c r="K6845" s="17"/>
      <c r="L6845" s="18"/>
      <c r="M6845" s="17"/>
      <c r="N6845" s="18"/>
      <c r="O6845" s="9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9"/>
    </row>
    <row r="6846" spans="1:29" x14ac:dyDescent="0.25">
      <c r="A6846" s="15"/>
      <c r="B6846" s="16"/>
      <c r="C6846" s="16"/>
      <c r="D6846" s="16"/>
      <c r="E6846" s="16"/>
      <c r="F6846" s="16"/>
      <c r="G6846" s="16"/>
      <c r="H6846" s="16"/>
      <c r="I6846" s="16"/>
      <c r="J6846" s="16"/>
      <c r="K6846" s="17"/>
      <c r="L6846" s="18"/>
      <c r="M6846" s="17"/>
      <c r="N6846" s="18"/>
      <c r="O6846" s="9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9"/>
    </row>
    <row r="6847" spans="1:29" x14ac:dyDescent="0.25">
      <c r="A6847" s="15"/>
      <c r="B6847" s="16"/>
      <c r="C6847" s="16"/>
      <c r="D6847" s="16"/>
      <c r="E6847" s="16"/>
      <c r="F6847" s="16"/>
      <c r="G6847" s="16"/>
      <c r="H6847" s="16"/>
      <c r="I6847" s="16"/>
      <c r="J6847" s="16"/>
      <c r="K6847" s="17"/>
      <c r="L6847" s="18"/>
      <c r="M6847" s="17"/>
      <c r="N6847" s="18"/>
      <c r="O6847" s="9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9"/>
    </row>
    <row r="6848" spans="1:29" x14ac:dyDescent="0.25">
      <c r="A6848" s="15"/>
      <c r="B6848" s="16"/>
      <c r="C6848" s="16"/>
      <c r="D6848" s="16"/>
      <c r="E6848" s="16"/>
      <c r="F6848" s="16"/>
      <c r="G6848" s="16"/>
      <c r="H6848" s="16"/>
      <c r="I6848" s="16"/>
      <c r="J6848" s="16"/>
      <c r="K6848" s="17"/>
      <c r="L6848" s="18"/>
      <c r="M6848" s="17"/>
      <c r="N6848" s="18"/>
      <c r="O6848" s="9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9"/>
    </row>
    <row r="6849" spans="1:29" x14ac:dyDescent="0.25">
      <c r="A6849" s="15"/>
      <c r="B6849" s="16"/>
      <c r="C6849" s="16"/>
      <c r="D6849" s="16"/>
      <c r="E6849" s="16"/>
      <c r="F6849" s="16"/>
      <c r="G6849" s="16"/>
      <c r="H6849" s="16"/>
      <c r="I6849" s="16"/>
      <c r="J6849" s="16"/>
      <c r="K6849" s="17"/>
      <c r="L6849" s="18"/>
      <c r="M6849" s="17"/>
      <c r="N6849" s="18"/>
      <c r="O6849" s="9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9"/>
    </row>
    <row r="6850" spans="1:29" x14ac:dyDescent="0.25">
      <c r="A6850" s="15"/>
      <c r="B6850" s="16"/>
      <c r="C6850" s="16"/>
      <c r="D6850" s="16"/>
      <c r="E6850" s="16"/>
      <c r="F6850" s="16"/>
      <c r="G6850" s="16"/>
      <c r="H6850" s="16"/>
      <c r="I6850" s="16"/>
      <c r="J6850" s="16"/>
      <c r="K6850" s="17"/>
      <c r="L6850" s="18"/>
      <c r="M6850" s="17"/>
      <c r="N6850" s="18"/>
      <c r="O6850" s="9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9"/>
    </row>
    <row r="6851" spans="1:29" x14ac:dyDescent="0.25">
      <c r="A6851" s="15"/>
      <c r="B6851" s="16"/>
      <c r="C6851" s="16"/>
      <c r="D6851" s="16"/>
      <c r="E6851" s="16"/>
      <c r="F6851" s="16"/>
      <c r="G6851" s="16"/>
      <c r="H6851" s="16"/>
      <c r="I6851" s="16"/>
      <c r="J6851" s="16"/>
      <c r="K6851" s="17"/>
      <c r="L6851" s="18"/>
      <c r="M6851" s="17"/>
      <c r="N6851" s="18"/>
      <c r="O6851" s="9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9"/>
    </row>
    <row r="6852" spans="1:29" x14ac:dyDescent="0.25">
      <c r="A6852" s="15"/>
      <c r="B6852" s="16"/>
      <c r="C6852" s="16"/>
      <c r="D6852" s="16"/>
      <c r="E6852" s="16"/>
      <c r="F6852" s="16"/>
      <c r="G6852" s="16"/>
      <c r="H6852" s="16"/>
      <c r="I6852" s="16"/>
      <c r="J6852" s="16"/>
      <c r="K6852" s="17"/>
      <c r="L6852" s="18"/>
      <c r="M6852" s="17"/>
      <c r="N6852" s="18"/>
      <c r="O6852" s="9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9"/>
    </row>
    <row r="6853" spans="1:29" x14ac:dyDescent="0.25">
      <c r="A6853" s="15"/>
      <c r="B6853" s="16"/>
      <c r="C6853" s="16"/>
      <c r="D6853" s="16"/>
      <c r="E6853" s="16"/>
      <c r="F6853" s="16"/>
      <c r="G6853" s="16"/>
      <c r="H6853" s="16"/>
      <c r="I6853" s="16"/>
      <c r="J6853" s="16"/>
      <c r="K6853" s="17"/>
      <c r="L6853" s="18"/>
      <c r="M6853" s="17"/>
      <c r="N6853" s="18"/>
      <c r="O6853" s="9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9"/>
    </row>
    <row r="6854" spans="1:29" x14ac:dyDescent="0.25">
      <c r="A6854" s="15"/>
      <c r="B6854" s="16"/>
      <c r="C6854" s="16"/>
      <c r="D6854" s="16"/>
      <c r="E6854" s="16"/>
      <c r="F6854" s="16"/>
      <c r="G6854" s="16"/>
      <c r="H6854" s="16"/>
      <c r="I6854" s="16"/>
      <c r="J6854" s="16"/>
      <c r="K6854" s="17"/>
      <c r="L6854" s="18"/>
      <c r="M6854" s="17"/>
      <c r="N6854" s="18"/>
      <c r="O6854" s="9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9"/>
    </row>
    <row r="6855" spans="1:29" x14ac:dyDescent="0.25">
      <c r="A6855" s="15"/>
      <c r="B6855" s="16"/>
      <c r="C6855" s="16"/>
      <c r="D6855" s="16"/>
      <c r="E6855" s="16"/>
      <c r="F6855" s="16"/>
      <c r="G6855" s="16"/>
      <c r="H6855" s="16"/>
      <c r="I6855" s="16"/>
      <c r="J6855" s="16"/>
      <c r="K6855" s="17"/>
      <c r="L6855" s="18"/>
      <c r="M6855" s="17"/>
      <c r="N6855" s="18"/>
      <c r="O6855" s="9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9"/>
    </row>
    <row r="6856" spans="1:29" x14ac:dyDescent="0.25">
      <c r="A6856" s="15"/>
      <c r="B6856" s="16"/>
      <c r="C6856" s="16"/>
      <c r="D6856" s="16"/>
      <c r="E6856" s="16"/>
      <c r="F6856" s="16"/>
      <c r="G6856" s="16"/>
      <c r="H6856" s="16"/>
      <c r="I6856" s="16"/>
      <c r="J6856" s="16"/>
      <c r="K6856" s="17"/>
      <c r="L6856" s="18"/>
      <c r="M6856" s="17"/>
      <c r="N6856" s="18"/>
      <c r="O6856" s="9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9"/>
    </row>
    <row r="6857" spans="1:29" x14ac:dyDescent="0.25">
      <c r="A6857" s="15"/>
      <c r="B6857" s="16"/>
      <c r="C6857" s="16"/>
      <c r="D6857" s="16"/>
      <c r="E6857" s="16"/>
      <c r="F6857" s="16"/>
      <c r="G6857" s="16"/>
      <c r="H6857" s="16"/>
      <c r="I6857" s="16"/>
      <c r="J6857" s="16"/>
      <c r="K6857" s="17"/>
      <c r="L6857" s="18"/>
      <c r="M6857" s="17"/>
      <c r="N6857" s="18"/>
      <c r="O6857" s="9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9"/>
    </row>
    <row r="6858" spans="1:29" x14ac:dyDescent="0.25">
      <c r="A6858" s="15"/>
      <c r="B6858" s="16"/>
      <c r="C6858" s="16"/>
      <c r="D6858" s="16"/>
      <c r="E6858" s="16"/>
      <c r="F6858" s="16"/>
      <c r="G6858" s="16"/>
      <c r="H6858" s="16"/>
      <c r="I6858" s="16"/>
      <c r="J6858" s="16"/>
      <c r="K6858" s="17"/>
      <c r="L6858" s="18"/>
      <c r="M6858" s="17"/>
      <c r="N6858" s="18"/>
      <c r="O6858" s="9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9"/>
    </row>
    <row r="6859" spans="1:29" x14ac:dyDescent="0.25">
      <c r="A6859" s="15"/>
      <c r="B6859" s="16"/>
      <c r="C6859" s="16"/>
      <c r="D6859" s="16"/>
      <c r="E6859" s="16"/>
      <c r="F6859" s="16"/>
      <c r="G6859" s="16"/>
      <c r="H6859" s="16"/>
      <c r="I6859" s="16"/>
      <c r="J6859" s="16"/>
      <c r="K6859" s="17"/>
      <c r="L6859" s="18"/>
      <c r="M6859" s="17"/>
      <c r="N6859" s="18"/>
      <c r="O6859" s="9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9"/>
    </row>
    <row r="6860" spans="1:29" x14ac:dyDescent="0.25">
      <c r="A6860" s="15"/>
      <c r="B6860" s="16"/>
      <c r="C6860" s="16"/>
      <c r="D6860" s="16"/>
      <c r="E6860" s="16"/>
      <c r="F6860" s="16"/>
      <c r="G6860" s="16"/>
      <c r="H6860" s="16"/>
      <c r="I6860" s="16"/>
      <c r="J6860" s="16"/>
      <c r="K6860" s="17"/>
      <c r="L6860" s="18"/>
      <c r="M6860" s="17"/>
      <c r="N6860" s="18"/>
      <c r="O6860" s="9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9"/>
    </row>
    <row r="6861" spans="1:29" x14ac:dyDescent="0.25">
      <c r="A6861" s="15"/>
      <c r="B6861" s="16"/>
      <c r="C6861" s="16"/>
      <c r="D6861" s="16"/>
      <c r="E6861" s="16"/>
      <c r="F6861" s="16"/>
      <c r="G6861" s="16"/>
      <c r="H6861" s="16"/>
      <c r="I6861" s="16"/>
      <c r="J6861" s="16"/>
      <c r="K6861" s="17"/>
      <c r="L6861" s="18"/>
      <c r="M6861" s="17"/>
      <c r="N6861" s="18"/>
      <c r="O6861" s="9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9"/>
    </row>
    <row r="6862" spans="1:29" x14ac:dyDescent="0.25">
      <c r="A6862" s="15"/>
      <c r="B6862" s="16"/>
      <c r="C6862" s="16"/>
      <c r="D6862" s="16"/>
      <c r="E6862" s="16"/>
      <c r="F6862" s="16"/>
      <c r="G6862" s="16"/>
      <c r="H6862" s="16"/>
      <c r="I6862" s="16"/>
      <c r="J6862" s="16"/>
      <c r="K6862" s="17"/>
      <c r="L6862" s="18"/>
      <c r="M6862" s="17"/>
      <c r="N6862" s="18"/>
      <c r="O6862" s="9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9"/>
    </row>
    <row r="6863" spans="1:29" x14ac:dyDescent="0.25">
      <c r="A6863" s="15"/>
      <c r="B6863" s="16"/>
      <c r="C6863" s="16"/>
      <c r="D6863" s="16"/>
      <c r="E6863" s="16"/>
      <c r="F6863" s="16"/>
      <c r="G6863" s="16"/>
      <c r="H6863" s="16"/>
      <c r="I6863" s="16"/>
      <c r="J6863" s="16"/>
      <c r="K6863" s="17"/>
      <c r="L6863" s="18"/>
      <c r="M6863" s="17"/>
      <c r="N6863" s="18"/>
      <c r="O6863" s="9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9"/>
    </row>
    <row r="6864" spans="1:29" x14ac:dyDescent="0.25">
      <c r="A6864" s="15"/>
      <c r="B6864" s="16"/>
      <c r="C6864" s="16"/>
      <c r="D6864" s="16"/>
      <c r="E6864" s="16"/>
      <c r="F6864" s="16"/>
      <c r="G6864" s="16"/>
      <c r="H6864" s="16"/>
      <c r="I6864" s="16"/>
      <c r="J6864" s="16"/>
      <c r="K6864" s="17"/>
      <c r="L6864" s="18"/>
      <c r="M6864" s="17"/>
      <c r="N6864" s="18"/>
      <c r="O6864" s="9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  <c r="AA6864" s="16"/>
      <c r="AB6864" s="16"/>
      <c r="AC6864" s="19"/>
    </row>
    <row r="6865" spans="1:29" x14ac:dyDescent="0.25">
      <c r="A6865" s="15"/>
      <c r="B6865" s="16"/>
      <c r="C6865" s="16"/>
      <c r="D6865" s="16"/>
      <c r="E6865" s="16"/>
      <c r="F6865" s="16"/>
      <c r="G6865" s="16"/>
      <c r="H6865" s="16"/>
      <c r="I6865" s="16"/>
      <c r="J6865" s="16"/>
      <c r="K6865" s="17"/>
      <c r="L6865" s="18"/>
      <c r="M6865" s="17"/>
      <c r="N6865" s="18"/>
      <c r="O6865" s="9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  <c r="AA6865" s="16"/>
      <c r="AB6865" s="16"/>
      <c r="AC6865" s="19"/>
    </row>
    <row r="6866" spans="1:29" x14ac:dyDescent="0.25">
      <c r="A6866" s="15"/>
      <c r="B6866" s="16"/>
      <c r="C6866" s="16"/>
      <c r="D6866" s="16"/>
      <c r="E6866" s="16"/>
      <c r="F6866" s="16"/>
      <c r="G6866" s="16"/>
      <c r="H6866" s="16"/>
      <c r="I6866" s="16"/>
      <c r="J6866" s="16"/>
      <c r="K6866" s="17"/>
      <c r="L6866" s="18"/>
      <c r="M6866" s="17"/>
      <c r="N6866" s="18"/>
      <c r="O6866" s="9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  <c r="AA6866" s="16"/>
      <c r="AB6866" s="16"/>
      <c r="AC6866" s="19"/>
    </row>
    <row r="6867" spans="1:29" x14ac:dyDescent="0.25">
      <c r="A6867" s="15"/>
      <c r="B6867" s="16"/>
      <c r="C6867" s="16"/>
      <c r="D6867" s="16"/>
      <c r="E6867" s="16"/>
      <c r="F6867" s="16"/>
      <c r="G6867" s="16"/>
      <c r="H6867" s="16"/>
      <c r="I6867" s="16"/>
      <c r="J6867" s="16"/>
      <c r="K6867" s="17"/>
      <c r="L6867" s="18"/>
      <c r="M6867" s="17"/>
      <c r="N6867" s="18"/>
      <c r="O6867" s="9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9"/>
    </row>
    <row r="6868" spans="1:29" x14ac:dyDescent="0.25">
      <c r="A6868" s="15"/>
      <c r="B6868" s="16"/>
      <c r="C6868" s="16"/>
      <c r="D6868" s="16"/>
      <c r="E6868" s="16"/>
      <c r="F6868" s="16"/>
      <c r="G6868" s="16"/>
      <c r="H6868" s="16"/>
      <c r="I6868" s="16"/>
      <c r="J6868" s="16"/>
      <c r="K6868" s="17"/>
      <c r="L6868" s="18"/>
      <c r="M6868" s="17"/>
      <c r="N6868" s="18"/>
      <c r="O6868" s="9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  <c r="AA6868" s="16"/>
      <c r="AB6868" s="16"/>
      <c r="AC6868" s="19"/>
    </row>
    <row r="6869" spans="1:29" x14ac:dyDescent="0.25">
      <c r="A6869" s="15"/>
      <c r="B6869" s="16"/>
      <c r="C6869" s="16"/>
      <c r="D6869" s="16"/>
      <c r="E6869" s="16"/>
      <c r="F6869" s="16"/>
      <c r="G6869" s="16"/>
      <c r="H6869" s="16"/>
      <c r="I6869" s="16"/>
      <c r="J6869" s="16"/>
      <c r="K6869" s="17"/>
      <c r="L6869" s="18"/>
      <c r="M6869" s="17"/>
      <c r="N6869" s="18"/>
      <c r="O6869" s="9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9"/>
    </row>
    <row r="6870" spans="1:29" x14ac:dyDescent="0.25">
      <c r="A6870" s="15"/>
      <c r="B6870" s="16"/>
      <c r="C6870" s="16"/>
      <c r="D6870" s="16"/>
      <c r="E6870" s="16"/>
      <c r="F6870" s="16"/>
      <c r="G6870" s="16"/>
      <c r="H6870" s="16"/>
      <c r="I6870" s="16"/>
      <c r="J6870" s="16"/>
      <c r="K6870" s="17"/>
      <c r="L6870" s="18"/>
      <c r="M6870" s="17"/>
      <c r="N6870" s="18"/>
      <c r="O6870" s="9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9"/>
    </row>
    <row r="6871" spans="1:29" x14ac:dyDescent="0.25">
      <c r="A6871" s="15"/>
      <c r="B6871" s="16"/>
      <c r="C6871" s="16"/>
      <c r="D6871" s="16"/>
      <c r="E6871" s="16"/>
      <c r="F6871" s="16"/>
      <c r="G6871" s="16"/>
      <c r="H6871" s="16"/>
      <c r="I6871" s="16"/>
      <c r="J6871" s="16"/>
      <c r="K6871" s="17"/>
      <c r="L6871" s="18"/>
      <c r="M6871" s="17"/>
      <c r="N6871" s="18"/>
      <c r="O6871" s="9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9"/>
    </row>
    <row r="6872" spans="1:29" x14ac:dyDescent="0.25">
      <c r="A6872" s="15"/>
      <c r="B6872" s="16"/>
      <c r="C6872" s="16"/>
      <c r="D6872" s="16"/>
      <c r="E6872" s="16"/>
      <c r="F6872" s="16"/>
      <c r="G6872" s="16"/>
      <c r="H6872" s="16"/>
      <c r="I6872" s="16"/>
      <c r="J6872" s="16"/>
      <c r="K6872" s="17"/>
      <c r="L6872" s="18"/>
      <c r="M6872" s="17"/>
      <c r="N6872" s="18"/>
      <c r="O6872" s="9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9"/>
    </row>
    <row r="6873" spans="1:29" x14ac:dyDescent="0.25">
      <c r="A6873" s="15"/>
      <c r="B6873" s="16"/>
      <c r="C6873" s="16"/>
      <c r="D6873" s="16"/>
      <c r="E6873" s="16"/>
      <c r="F6873" s="16"/>
      <c r="G6873" s="16"/>
      <c r="H6873" s="16"/>
      <c r="I6873" s="16"/>
      <c r="J6873" s="16"/>
      <c r="K6873" s="17"/>
      <c r="L6873" s="18"/>
      <c r="M6873" s="17"/>
      <c r="N6873" s="18"/>
      <c r="O6873" s="9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  <c r="AA6873" s="16"/>
      <c r="AB6873" s="16"/>
      <c r="AC6873" s="19"/>
    </row>
    <row r="6874" spans="1:29" x14ac:dyDescent="0.25">
      <c r="A6874" s="15"/>
      <c r="B6874" s="16"/>
      <c r="C6874" s="16"/>
      <c r="D6874" s="16"/>
      <c r="E6874" s="16"/>
      <c r="F6874" s="16"/>
      <c r="G6874" s="16"/>
      <c r="H6874" s="16"/>
      <c r="I6874" s="16"/>
      <c r="J6874" s="16"/>
      <c r="K6874" s="17"/>
      <c r="L6874" s="18"/>
      <c r="M6874" s="17"/>
      <c r="N6874" s="18"/>
      <c r="O6874" s="9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  <c r="AA6874" s="16"/>
      <c r="AB6874" s="16"/>
      <c r="AC6874" s="19"/>
    </row>
    <row r="6875" spans="1:29" x14ac:dyDescent="0.25">
      <c r="A6875" s="15"/>
      <c r="B6875" s="16"/>
      <c r="C6875" s="16"/>
      <c r="D6875" s="16"/>
      <c r="E6875" s="16"/>
      <c r="F6875" s="16"/>
      <c r="G6875" s="16"/>
      <c r="H6875" s="16"/>
      <c r="I6875" s="16"/>
      <c r="J6875" s="16"/>
      <c r="K6875" s="17"/>
      <c r="L6875" s="18"/>
      <c r="M6875" s="17"/>
      <c r="N6875" s="18"/>
      <c r="O6875" s="9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  <c r="AA6875" s="16"/>
      <c r="AB6875" s="16"/>
      <c r="AC6875" s="19"/>
    </row>
    <row r="6876" spans="1:29" x14ac:dyDescent="0.25">
      <c r="A6876" s="15"/>
      <c r="B6876" s="16"/>
      <c r="C6876" s="16"/>
      <c r="D6876" s="16"/>
      <c r="E6876" s="16"/>
      <c r="F6876" s="16"/>
      <c r="G6876" s="16"/>
      <c r="H6876" s="16"/>
      <c r="I6876" s="16"/>
      <c r="J6876" s="16"/>
      <c r="K6876" s="17"/>
      <c r="L6876" s="18"/>
      <c r="M6876" s="17"/>
      <c r="N6876" s="18"/>
      <c r="O6876" s="9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9"/>
    </row>
    <row r="6877" spans="1:29" x14ac:dyDescent="0.25">
      <c r="A6877" s="15"/>
      <c r="B6877" s="16"/>
      <c r="C6877" s="16"/>
      <c r="D6877" s="16"/>
      <c r="E6877" s="16"/>
      <c r="F6877" s="16"/>
      <c r="G6877" s="16"/>
      <c r="H6877" s="16"/>
      <c r="I6877" s="16"/>
      <c r="J6877" s="16"/>
      <c r="K6877" s="17"/>
      <c r="L6877" s="18"/>
      <c r="M6877" s="17"/>
      <c r="N6877" s="18"/>
      <c r="O6877" s="9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  <c r="AA6877" s="16"/>
      <c r="AB6877" s="16"/>
      <c r="AC6877" s="19"/>
    </row>
    <row r="6878" spans="1:29" x14ac:dyDescent="0.25">
      <c r="A6878" s="15"/>
      <c r="B6878" s="16"/>
      <c r="C6878" s="16"/>
      <c r="D6878" s="16"/>
      <c r="E6878" s="16"/>
      <c r="F6878" s="16"/>
      <c r="G6878" s="16"/>
      <c r="H6878" s="16"/>
      <c r="I6878" s="16"/>
      <c r="J6878" s="16"/>
      <c r="K6878" s="17"/>
      <c r="L6878" s="18"/>
      <c r="M6878" s="17"/>
      <c r="N6878" s="18"/>
      <c r="O6878" s="9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  <c r="AA6878" s="16"/>
      <c r="AB6878" s="16"/>
      <c r="AC6878" s="19"/>
    </row>
    <row r="6879" spans="1:29" x14ac:dyDescent="0.25">
      <c r="A6879" s="15"/>
      <c r="B6879" s="16"/>
      <c r="C6879" s="16"/>
      <c r="D6879" s="16"/>
      <c r="E6879" s="16"/>
      <c r="F6879" s="16"/>
      <c r="G6879" s="16"/>
      <c r="H6879" s="16"/>
      <c r="I6879" s="16"/>
      <c r="J6879" s="16"/>
      <c r="K6879" s="17"/>
      <c r="L6879" s="18"/>
      <c r="M6879" s="17"/>
      <c r="N6879" s="18"/>
      <c r="O6879" s="9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  <c r="AA6879" s="16"/>
      <c r="AB6879" s="16"/>
      <c r="AC6879" s="19"/>
    </row>
    <row r="6880" spans="1:29" x14ac:dyDescent="0.25">
      <c r="A6880" s="15"/>
      <c r="B6880" s="16"/>
      <c r="C6880" s="16"/>
      <c r="D6880" s="16"/>
      <c r="E6880" s="16"/>
      <c r="F6880" s="16"/>
      <c r="G6880" s="16"/>
      <c r="H6880" s="16"/>
      <c r="I6880" s="16"/>
      <c r="J6880" s="16"/>
      <c r="K6880" s="17"/>
      <c r="L6880" s="18"/>
      <c r="M6880" s="17"/>
      <c r="N6880" s="18"/>
      <c r="O6880" s="9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  <c r="AA6880" s="16"/>
      <c r="AB6880" s="16"/>
      <c r="AC6880" s="19"/>
    </row>
    <row r="6881" spans="1:29" x14ac:dyDescent="0.25">
      <c r="A6881" s="15"/>
      <c r="B6881" s="16"/>
      <c r="C6881" s="16"/>
      <c r="D6881" s="16"/>
      <c r="E6881" s="16"/>
      <c r="F6881" s="16"/>
      <c r="G6881" s="16"/>
      <c r="H6881" s="16"/>
      <c r="I6881" s="16"/>
      <c r="J6881" s="16"/>
      <c r="K6881" s="17"/>
      <c r="L6881" s="18"/>
      <c r="M6881" s="17"/>
      <c r="N6881" s="18"/>
      <c r="O6881" s="9"/>
      <c r="P6881" s="16"/>
      <c r="Q6881" s="16"/>
      <c r="R6881" s="16"/>
      <c r="S6881" s="16"/>
      <c r="T6881" s="16"/>
      <c r="U6881" s="16"/>
      <c r="V6881" s="16"/>
      <c r="W6881" s="16"/>
      <c r="X6881" s="16"/>
      <c r="Y6881" s="16"/>
      <c r="Z6881" s="16"/>
      <c r="AA6881" s="16"/>
      <c r="AB6881" s="16"/>
      <c r="AC6881" s="19"/>
    </row>
    <row r="6882" spans="1:29" x14ac:dyDescent="0.25">
      <c r="A6882" s="15"/>
      <c r="B6882" s="16"/>
      <c r="C6882" s="16"/>
      <c r="D6882" s="16"/>
      <c r="E6882" s="16"/>
      <c r="F6882" s="16"/>
      <c r="G6882" s="16"/>
      <c r="H6882" s="16"/>
      <c r="I6882" s="16"/>
      <c r="J6882" s="16"/>
      <c r="K6882" s="17"/>
      <c r="L6882" s="18"/>
      <c r="M6882" s="17"/>
      <c r="N6882" s="18"/>
      <c r="O6882" s="9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9"/>
    </row>
    <row r="6883" spans="1:29" x14ac:dyDescent="0.25">
      <c r="A6883" s="15"/>
      <c r="B6883" s="16"/>
      <c r="C6883" s="16"/>
      <c r="D6883" s="16"/>
      <c r="E6883" s="16"/>
      <c r="F6883" s="16"/>
      <c r="G6883" s="16"/>
      <c r="H6883" s="16"/>
      <c r="I6883" s="16"/>
      <c r="J6883" s="16"/>
      <c r="K6883" s="17"/>
      <c r="L6883" s="18"/>
      <c r="M6883" s="17"/>
      <c r="N6883" s="18"/>
      <c r="O6883" s="9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6"/>
      <c r="AA6883" s="16"/>
      <c r="AB6883" s="16"/>
      <c r="AC6883" s="19"/>
    </row>
    <row r="6884" spans="1:29" x14ac:dyDescent="0.25">
      <c r="A6884" s="15"/>
      <c r="B6884" s="16"/>
      <c r="C6884" s="16"/>
      <c r="D6884" s="16"/>
      <c r="E6884" s="16"/>
      <c r="F6884" s="16"/>
      <c r="G6884" s="16"/>
      <c r="H6884" s="16"/>
      <c r="I6884" s="16"/>
      <c r="J6884" s="16"/>
      <c r="K6884" s="17"/>
      <c r="L6884" s="18"/>
      <c r="M6884" s="17"/>
      <c r="N6884" s="18"/>
      <c r="O6884" s="9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9"/>
    </row>
    <row r="6885" spans="1:29" x14ac:dyDescent="0.25">
      <c r="A6885" s="15"/>
      <c r="B6885" s="16"/>
      <c r="C6885" s="16"/>
      <c r="D6885" s="16"/>
      <c r="E6885" s="16"/>
      <c r="F6885" s="16"/>
      <c r="G6885" s="16"/>
      <c r="H6885" s="16"/>
      <c r="I6885" s="16"/>
      <c r="J6885" s="16"/>
      <c r="K6885" s="17"/>
      <c r="L6885" s="18"/>
      <c r="M6885" s="17"/>
      <c r="N6885" s="18"/>
      <c r="O6885" s="9"/>
      <c r="P6885" s="16"/>
      <c r="Q6885" s="16"/>
      <c r="R6885" s="16"/>
      <c r="S6885" s="16"/>
      <c r="T6885" s="16"/>
      <c r="U6885" s="16"/>
      <c r="V6885" s="16"/>
      <c r="W6885" s="16"/>
      <c r="X6885" s="16"/>
      <c r="Y6885" s="16"/>
      <c r="Z6885" s="16"/>
      <c r="AA6885" s="16"/>
      <c r="AB6885" s="16"/>
      <c r="AC6885" s="19"/>
    </row>
    <row r="6886" spans="1:29" x14ac:dyDescent="0.25">
      <c r="A6886" s="15"/>
      <c r="B6886" s="16"/>
      <c r="C6886" s="16"/>
      <c r="D6886" s="16"/>
      <c r="E6886" s="16"/>
      <c r="F6886" s="16"/>
      <c r="G6886" s="16"/>
      <c r="H6886" s="16"/>
      <c r="I6886" s="16"/>
      <c r="J6886" s="16"/>
      <c r="K6886" s="17"/>
      <c r="L6886" s="18"/>
      <c r="M6886" s="17"/>
      <c r="N6886" s="18"/>
      <c r="O6886" s="9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9"/>
    </row>
    <row r="6887" spans="1:29" x14ac:dyDescent="0.25">
      <c r="A6887" s="15"/>
      <c r="B6887" s="16"/>
      <c r="C6887" s="16"/>
      <c r="D6887" s="16"/>
      <c r="E6887" s="16"/>
      <c r="F6887" s="16"/>
      <c r="G6887" s="16"/>
      <c r="H6887" s="16"/>
      <c r="I6887" s="16"/>
      <c r="J6887" s="16"/>
      <c r="K6887" s="17"/>
      <c r="L6887" s="18"/>
      <c r="M6887" s="17"/>
      <c r="N6887" s="18"/>
      <c r="O6887" s="9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9"/>
    </row>
    <row r="6888" spans="1:29" x14ac:dyDescent="0.25">
      <c r="A6888" s="15"/>
      <c r="B6888" s="16"/>
      <c r="C6888" s="16"/>
      <c r="D6888" s="16"/>
      <c r="E6888" s="16"/>
      <c r="F6888" s="16"/>
      <c r="G6888" s="16"/>
      <c r="H6888" s="16"/>
      <c r="I6888" s="16"/>
      <c r="J6888" s="16"/>
      <c r="K6888" s="17"/>
      <c r="L6888" s="18"/>
      <c r="M6888" s="17"/>
      <c r="N6888" s="18"/>
      <c r="O6888" s="9"/>
      <c r="P6888" s="16"/>
      <c r="Q6888" s="16"/>
      <c r="R6888" s="16"/>
      <c r="S6888" s="16"/>
      <c r="T6888" s="16"/>
      <c r="U6888" s="16"/>
      <c r="V6888" s="16"/>
      <c r="W6888" s="16"/>
      <c r="X6888" s="16"/>
      <c r="Y6888" s="16"/>
      <c r="Z6888" s="16"/>
      <c r="AA6888" s="16"/>
      <c r="AB6888" s="16"/>
      <c r="AC6888" s="19"/>
    </row>
    <row r="6889" spans="1:29" x14ac:dyDescent="0.25">
      <c r="A6889" s="15"/>
      <c r="B6889" s="16"/>
      <c r="C6889" s="16"/>
      <c r="D6889" s="16"/>
      <c r="E6889" s="16"/>
      <c r="F6889" s="16"/>
      <c r="G6889" s="16"/>
      <c r="H6889" s="16"/>
      <c r="I6889" s="16"/>
      <c r="J6889" s="16"/>
      <c r="K6889" s="17"/>
      <c r="L6889" s="18"/>
      <c r="M6889" s="17"/>
      <c r="N6889" s="18"/>
      <c r="O6889" s="9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9"/>
    </row>
    <row r="6890" spans="1:29" x14ac:dyDescent="0.25">
      <c r="A6890" s="15"/>
      <c r="B6890" s="16"/>
      <c r="C6890" s="16"/>
      <c r="D6890" s="16"/>
      <c r="E6890" s="16"/>
      <c r="F6890" s="16"/>
      <c r="G6890" s="16"/>
      <c r="H6890" s="16"/>
      <c r="I6890" s="16"/>
      <c r="J6890" s="16"/>
      <c r="K6890" s="17"/>
      <c r="L6890" s="18"/>
      <c r="M6890" s="17"/>
      <c r="N6890" s="18"/>
      <c r="O6890" s="9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9"/>
    </row>
    <row r="6891" spans="1:29" x14ac:dyDescent="0.25">
      <c r="A6891" s="15"/>
      <c r="B6891" s="16"/>
      <c r="C6891" s="16"/>
      <c r="D6891" s="16"/>
      <c r="E6891" s="16"/>
      <c r="F6891" s="16"/>
      <c r="G6891" s="16"/>
      <c r="H6891" s="16"/>
      <c r="I6891" s="16"/>
      <c r="J6891" s="16"/>
      <c r="K6891" s="17"/>
      <c r="L6891" s="18"/>
      <c r="M6891" s="17"/>
      <c r="N6891" s="18"/>
      <c r="O6891" s="9"/>
      <c r="P6891" s="16"/>
      <c r="Q6891" s="16"/>
      <c r="R6891" s="16"/>
      <c r="S6891" s="16"/>
      <c r="T6891" s="16"/>
      <c r="U6891" s="16"/>
      <c r="V6891" s="16"/>
      <c r="W6891" s="16"/>
      <c r="X6891" s="16"/>
      <c r="Y6891" s="16"/>
      <c r="Z6891" s="16"/>
      <c r="AA6891" s="16"/>
      <c r="AB6891" s="16"/>
      <c r="AC6891" s="19"/>
    </row>
    <row r="6892" spans="1:29" x14ac:dyDescent="0.25">
      <c r="A6892" s="15"/>
      <c r="B6892" s="16"/>
      <c r="C6892" s="16"/>
      <c r="D6892" s="16"/>
      <c r="E6892" s="16"/>
      <c r="F6892" s="16"/>
      <c r="G6892" s="16"/>
      <c r="H6892" s="16"/>
      <c r="I6892" s="16"/>
      <c r="J6892" s="16"/>
      <c r="K6892" s="17"/>
      <c r="L6892" s="18"/>
      <c r="M6892" s="17"/>
      <c r="N6892" s="18"/>
      <c r="O6892" s="9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9"/>
    </row>
    <row r="6893" spans="1:29" x14ac:dyDescent="0.25">
      <c r="A6893" s="15"/>
      <c r="B6893" s="16"/>
      <c r="C6893" s="16"/>
      <c r="D6893" s="16"/>
      <c r="E6893" s="16"/>
      <c r="F6893" s="16"/>
      <c r="G6893" s="16"/>
      <c r="H6893" s="16"/>
      <c r="I6893" s="16"/>
      <c r="J6893" s="16"/>
      <c r="K6893" s="17"/>
      <c r="L6893" s="18"/>
      <c r="M6893" s="17"/>
      <c r="N6893" s="18"/>
      <c r="O6893" s="9"/>
      <c r="P6893" s="16"/>
      <c r="Q6893" s="16"/>
      <c r="R6893" s="16"/>
      <c r="S6893" s="16"/>
      <c r="T6893" s="16"/>
      <c r="U6893" s="16"/>
      <c r="V6893" s="16"/>
      <c r="W6893" s="16"/>
      <c r="X6893" s="16"/>
      <c r="Y6893" s="16"/>
      <c r="Z6893" s="16"/>
      <c r="AA6893" s="16"/>
      <c r="AB6893" s="16"/>
      <c r="AC6893" s="19"/>
    </row>
    <row r="6894" spans="1:29" x14ac:dyDescent="0.25">
      <c r="A6894" s="15"/>
      <c r="B6894" s="16"/>
      <c r="C6894" s="16"/>
      <c r="D6894" s="16"/>
      <c r="E6894" s="16"/>
      <c r="F6894" s="16"/>
      <c r="G6894" s="16"/>
      <c r="H6894" s="16"/>
      <c r="I6894" s="16"/>
      <c r="J6894" s="16"/>
      <c r="K6894" s="17"/>
      <c r="L6894" s="18"/>
      <c r="M6894" s="17"/>
      <c r="N6894" s="18"/>
      <c r="O6894" s="9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9"/>
    </row>
    <row r="6895" spans="1:29" x14ac:dyDescent="0.25">
      <c r="A6895" s="15"/>
      <c r="B6895" s="16"/>
      <c r="C6895" s="16"/>
      <c r="D6895" s="16"/>
      <c r="E6895" s="16"/>
      <c r="F6895" s="16"/>
      <c r="G6895" s="16"/>
      <c r="H6895" s="16"/>
      <c r="I6895" s="16"/>
      <c r="J6895" s="16"/>
      <c r="K6895" s="17"/>
      <c r="L6895" s="18"/>
      <c r="M6895" s="17"/>
      <c r="N6895" s="18"/>
      <c r="O6895" s="9"/>
      <c r="P6895" s="16"/>
      <c r="Q6895" s="16"/>
      <c r="R6895" s="16"/>
      <c r="S6895" s="16"/>
      <c r="T6895" s="16"/>
      <c r="U6895" s="16"/>
      <c r="V6895" s="16"/>
      <c r="W6895" s="16"/>
      <c r="X6895" s="16"/>
      <c r="Y6895" s="16"/>
      <c r="Z6895" s="16"/>
      <c r="AA6895" s="16"/>
      <c r="AB6895" s="16"/>
      <c r="AC6895" s="19"/>
    </row>
    <row r="6896" spans="1:29" x14ac:dyDescent="0.25">
      <c r="A6896" s="15"/>
      <c r="B6896" s="16"/>
      <c r="C6896" s="16"/>
      <c r="D6896" s="16"/>
      <c r="E6896" s="16"/>
      <c r="F6896" s="16"/>
      <c r="G6896" s="16"/>
      <c r="H6896" s="16"/>
      <c r="I6896" s="16"/>
      <c r="J6896" s="16"/>
      <c r="K6896" s="17"/>
      <c r="L6896" s="18"/>
      <c r="M6896" s="17"/>
      <c r="N6896" s="18"/>
      <c r="O6896" s="9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  <c r="AA6896" s="16"/>
      <c r="AB6896" s="16"/>
      <c r="AC6896" s="19"/>
    </row>
    <row r="6897" spans="1:29" x14ac:dyDescent="0.25">
      <c r="A6897" s="15"/>
      <c r="B6897" s="16"/>
      <c r="C6897" s="16"/>
      <c r="D6897" s="16"/>
      <c r="E6897" s="16"/>
      <c r="F6897" s="16"/>
      <c r="G6897" s="16"/>
      <c r="H6897" s="16"/>
      <c r="I6897" s="16"/>
      <c r="J6897" s="16"/>
      <c r="K6897" s="17"/>
      <c r="L6897" s="18"/>
      <c r="M6897" s="17"/>
      <c r="N6897" s="18"/>
      <c r="O6897" s="9"/>
      <c r="P6897" s="16"/>
      <c r="Q6897" s="16"/>
      <c r="R6897" s="16"/>
      <c r="S6897" s="16"/>
      <c r="T6897" s="16"/>
      <c r="U6897" s="16"/>
      <c r="V6897" s="16"/>
      <c r="W6897" s="16"/>
      <c r="X6897" s="16"/>
      <c r="Y6897" s="16"/>
      <c r="Z6897" s="16"/>
      <c r="AA6897" s="16"/>
      <c r="AB6897" s="16"/>
      <c r="AC6897" s="19"/>
    </row>
    <row r="6898" spans="1:29" x14ac:dyDescent="0.25">
      <c r="A6898" s="15"/>
      <c r="B6898" s="16"/>
      <c r="C6898" s="16"/>
      <c r="D6898" s="16"/>
      <c r="E6898" s="16"/>
      <c r="F6898" s="16"/>
      <c r="G6898" s="16"/>
      <c r="H6898" s="16"/>
      <c r="I6898" s="16"/>
      <c r="J6898" s="16"/>
      <c r="K6898" s="17"/>
      <c r="L6898" s="18"/>
      <c r="M6898" s="17"/>
      <c r="N6898" s="18"/>
      <c r="O6898" s="9"/>
      <c r="P6898" s="16"/>
      <c r="Q6898" s="16"/>
      <c r="R6898" s="16"/>
      <c r="S6898" s="16"/>
      <c r="T6898" s="16"/>
      <c r="U6898" s="16"/>
      <c r="V6898" s="16"/>
      <c r="W6898" s="16"/>
      <c r="X6898" s="16"/>
      <c r="Y6898" s="16"/>
      <c r="Z6898" s="16"/>
      <c r="AA6898" s="16"/>
      <c r="AB6898" s="16"/>
      <c r="AC6898" s="19"/>
    </row>
    <row r="6899" spans="1:29" x14ac:dyDescent="0.25">
      <c r="A6899" s="15"/>
      <c r="B6899" s="16"/>
      <c r="C6899" s="16"/>
      <c r="D6899" s="16"/>
      <c r="E6899" s="16"/>
      <c r="F6899" s="16"/>
      <c r="G6899" s="16"/>
      <c r="H6899" s="16"/>
      <c r="I6899" s="16"/>
      <c r="J6899" s="16"/>
      <c r="K6899" s="17"/>
      <c r="L6899" s="18"/>
      <c r="M6899" s="17"/>
      <c r="N6899" s="18"/>
      <c r="O6899" s="9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6"/>
      <c r="AA6899" s="16"/>
      <c r="AB6899" s="16"/>
      <c r="AC6899" s="19"/>
    </row>
    <row r="6900" spans="1:29" x14ac:dyDescent="0.25">
      <c r="A6900" s="15"/>
      <c r="B6900" s="16"/>
      <c r="C6900" s="16"/>
      <c r="D6900" s="16"/>
      <c r="E6900" s="16"/>
      <c r="F6900" s="16"/>
      <c r="G6900" s="16"/>
      <c r="H6900" s="16"/>
      <c r="I6900" s="16"/>
      <c r="J6900" s="16"/>
      <c r="K6900" s="17"/>
      <c r="L6900" s="18"/>
      <c r="M6900" s="17"/>
      <c r="N6900" s="18"/>
      <c r="O6900" s="9"/>
      <c r="P6900" s="16"/>
      <c r="Q6900" s="16"/>
      <c r="R6900" s="16"/>
      <c r="S6900" s="16"/>
      <c r="T6900" s="16"/>
      <c r="U6900" s="16"/>
      <c r="V6900" s="16"/>
      <c r="W6900" s="16"/>
      <c r="X6900" s="16"/>
      <c r="Y6900" s="16"/>
      <c r="Z6900" s="16"/>
      <c r="AA6900" s="16"/>
      <c r="AB6900" s="16"/>
      <c r="AC6900" s="19"/>
    </row>
    <row r="6901" spans="1:29" x14ac:dyDescent="0.25">
      <c r="A6901" s="15"/>
      <c r="B6901" s="16"/>
      <c r="C6901" s="16"/>
      <c r="D6901" s="16"/>
      <c r="E6901" s="16"/>
      <c r="F6901" s="16"/>
      <c r="G6901" s="16"/>
      <c r="H6901" s="16"/>
      <c r="I6901" s="16"/>
      <c r="J6901" s="16"/>
      <c r="K6901" s="17"/>
      <c r="L6901" s="18"/>
      <c r="M6901" s="17"/>
      <c r="N6901" s="18"/>
      <c r="O6901" s="9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9"/>
    </row>
    <row r="6902" spans="1:29" x14ac:dyDescent="0.25">
      <c r="A6902" s="15"/>
      <c r="B6902" s="16"/>
      <c r="C6902" s="16"/>
      <c r="D6902" s="16"/>
      <c r="E6902" s="16"/>
      <c r="F6902" s="16"/>
      <c r="G6902" s="16"/>
      <c r="H6902" s="16"/>
      <c r="I6902" s="16"/>
      <c r="J6902" s="16"/>
      <c r="K6902" s="17"/>
      <c r="L6902" s="18"/>
      <c r="M6902" s="17"/>
      <c r="N6902" s="18"/>
      <c r="O6902" s="9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9"/>
    </row>
    <row r="6903" spans="1:29" x14ac:dyDescent="0.25">
      <c r="A6903" s="15"/>
      <c r="B6903" s="16"/>
      <c r="C6903" s="16"/>
      <c r="D6903" s="16"/>
      <c r="E6903" s="16"/>
      <c r="F6903" s="16"/>
      <c r="G6903" s="16"/>
      <c r="H6903" s="16"/>
      <c r="I6903" s="16"/>
      <c r="J6903" s="16"/>
      <c r="K6903" s="17"/>
      <c r="L6903" s="18"/>
      <c r="M6903" s="17"/>
      <c r="N6903" s="18"/>
      <c r="O6903" s="9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9"/>
    </row>
    <row r="6904" spans="1:29" x14ac:dyDescent="0.25">
      <c r="A6904" s="15"/>
      <c r="B6904" s="16"/>
      <c r="C6904" s="16"/>
      <c r="D6904" s="16"/>
      <c r="E6904" s="16"/>
      <c r="F6904" s="16"/>
      <c r="G6904" s="16"/>
      <c r="H6904" s="16"/>
      <c r="I6904" s="16"/>
      <c r="J6904" s="16"/>
      <c r="K6904" s="17"/>
      <c r="L6904" s="18"/>
      <c r="M6904" s="17"/>
      <c r="N6904" s="18"/>
      <c r="O6904" s="9"/>
      <c r="P6904" s="16"/>
      <c r="Q6904" s="16"/>
      <c r="R6904" s="16"/>
      <c r="S6904" s="16"/>
      <c r="T6904" s="16"/>
      <c r="U6904" s="16"/>
      <c r="V6904" s="16"/>
      <c r="W6904" s="16"/>
      <c r="X6904" s="16"/>
      <c r="Y6904" s="16"/>
      <c r="Z6904" s="16"/>
      <c r="AA6904" s="16"/>
      <c r="AB6904" s="16"/>
      <c r="AC6904" s="19"/>
    </row>
    <row r="6905" spans="1:29" x14ac:dyDescent="0.25">
      <c r="A6905" s="15"/>
      <c r="B6905" s="16"/>
      <c r="C6905" s="16"/>
      <c r="D6905" s="16"/>
      <c r="E6905" s="16"/>
      <c r="F6905" s="16"/>
      <c r="G6905" s="16"/>
      <c r="H6905" s="16"/>
      <c r="I6905" s="16"/>
      <c r="J6905" s="16"/>
      <c r="K6905" s="17"/>
      <c r="L6905" s="18"/>
      <c r="M6905" s="17"/>
      <c r="N6905" s="18"/>
      <c r="O6905" s="9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9"/>
    </row>
    <row r="6906" spans="1:29" x14ac:dyDescent="0.25">
      <c r="A6906" s="15"/>
      <c r="B6906" s="16"/>
      <c r="C6906" s="16"/>
      <c r="D6906" s="16"/>
      <c r="E6906" s="16"/>
      <c r="F6906" s="16"/>
      <c r="G6906" s="16"/>
      <c r="H6906" s="16"/>
      <c r="I6906" s="16"/>
      <c r="J6906" s="16"/>
      <c r="K6906" s="17"/>
      <c r="L6906" s="18"/>
      <c r="M6906" s="17"/>
      <c r="N6906" s="18"/>
      <c r="O6906" s="9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9"/>
    </row>
    <row r="6907" spans="1:29" x14ac:dyDescent="0.25">
      <c r="A6907" s="15"/>
      <c r="B6907" s="16"/>
      <c r="C6907" s="16"/>
      <c r="D6907" s="16"/>
      <c r="E6907" s="16"/>
      <c r="F6907" s="16"/>
      <c r="G6907" s="16"/>
      <c r="H6907" s="16"/>
      <c r="I6907" s="16"/>
      <c r="J6907" s="16"/>
      <c r="K6907" s="17"/>
      <c r="L6907" s="18"/>
      <c r="M6907" s="17"/>
      <c r="N6907" s="18"/>
      <c r="O6907" s="9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9"/>
    </row>
    <row r="6908" spans="1:29" x14ac:dyDescent="0.25">
      <c r="A6908" s="15"/>
      <c r="B6908" s="16"/>
      <c r="C6908" s="16"/>
      <c r="D6908" s="16"/>
      <c r="E6908" s="16"/>
      <c r="F6908" s="16"/>
      <c r="G6908" s="16"/>
      <c r="H6908" s="16"/>
      <c r="I6908" s="16"/>
      <c r="J6908" s="16"/>
      <c r="K6908" s="17"/>
      <c r="L6908" s="18"/>
      <c r="M6908" s="17"/>
      <c r="N6908" s="18"/>
      <c r="O6908" s="9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9"/>
    </row>
    <row r="6909" spans="1:29" x14ac:dyDescent="0.25">
      <c r="A6909" s="15"/>
      <c r="B6909" s="16"/>
      <c r="C6909" s="16"/>
      <c r="D6909" s="16"/>
      <c r="E6909" s="16"/>
      <c r="F6909" s="16"/>
      <c r="G6909" s="16"/>
      <c r="H6909" s="16"/>
      <c r="I6909" s="16"/>
      <c r="J6909" s="16"/>
      <c r="K6909" s="17"/>
      <c r="L6909" s="18"/>
      <c r="M6909" s="17"/>
      <c r="N6909" s="18"/>
      <c r="O6909" s="9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6"/>
      <c r="AA6909" s="16"/>
      <c r="AB6909" s="16"/>
      <c r="AC6909" s="19"/>
    </row>
    <row r="6910" spans="1:29" x14ac:dyDescent="0.25">
      <c r="A6910" s="15"/>
      <c r="B6910" s="16"/>
      <c r="C6910" s="16"/>
      <c r="D6910" s="16"/>
      <c r="E6910" s="16"/>
      <c r="F6910" s="16"/>
      <c r="G6910" s="16"/>
      <c r="H6910" s="16"/>
      <c r="I6910" s="16"/>
      <c r="J6910" s="16"/>
      <c r="K6910" s="17"/>
      <c r="L6910" s="18"/>
      <c r="M6910" s="17"/>
      <c r="N6910" s="18"/>
      <c r="O6910" s="9"/>
      <c r="P6910" s="16"/>
      <c r="Q6910" s="16"/>
      <c r="R6910" s="16"/>
      <c r="S6910" s="16"/>
      <c r="T6910" s="16"/>
      <c r="U6910" s="16"/>
      <c r="V6910" s="16"/>
      <c r="W6910" s="16"/>
      <c r="X6910" s="16"/>
      <c r="Y6910" s="16"/>
      <c r="Z6910" s="16"/>
      <c r="AA6910" s="16"/>
      <c r="AB6910" s="16"/>
      <c r="AC6910" s="19"/>
    </row>
    <row r="6911" spans="1:29" x14ac:dyDescent="0.25">
      <c r="A6911" s="15"/>
      <c r="B6911" s="16"/>
      <c r="C6911" s="16"/>
      <c r="D6911" s="16"/>
      <c r="E6911" s="16"/>
      <c r="F6911" s="16"/>
      <c r="G6911" s="16"/>
      <c r="H6911" s="16"/>
      <c r="I6911" s="16"/>
      <c r="J6911" s="16"/>
      <c r="K6911" s="17"/>
      <c r="L6911" s="18"/>
      <c r="M6911" s="17"/>
      <c r="N6911" s="18"/>
      <c r="O6911" s="9"/>
      <c r="P6911" s="16"/>
      <c r="Q6911" s="16"/>
      <c r="R6911" s="16"/>
      <c r="S6911" s="16"/>
      <c r="T6911" s="16"/>
      <c r="U6911" s="16"/>
      <c r="V6911" s="16"/>
      <c r="W6911" s="16"/>
      <c r="X6911" s="16"/>
      <c r="Y6911" s="16"/>
      <c r="Z6911" s="16"/>
      <c r="AA6911" s="16"/>
      <c r="AB6911" s="16"/>
      <c r="AC6911" s="19"/>
    </row>
    <row r="6912" spans="1:29" x14ac:dyDescent="0.25">
      <c r="A6912" s="15"/>
      <c r="B6912" s="16"/>
      <c r="C6912" s="16"/>
      <c r="D6912" s="16"/>
      <c r="E6912" s="16"/>
      <c r="F6912" s="16"/>
      <c r="G6912" s="16"/>
      <c r="H6912" s="16"/>
      <c r="I6912" s="16"/>
      <c r="J6912" s="16"/>
      <c r="K6912" s="17"/>
      <c r="L6912" s="18"/>
      <c r="M6912" s="17"/>
      <c r="N6912" s="18"/>
      <c r="O6912" s="9"/>
      <c r="P6912" s="16"/>
      <c r="Q6912" s="16"/>
      <c r="R6912" s="16"/>
      <c r="S6912" s="16"/>
      <c r="T6912" s="16"/>
      <c r="U6912" s="16"/>
      <c r="V6912" s="16"/>
      <c r="W6912" s="16"/>
      <c r="X6912" s="16"/>
      <c r="Y6912" s="16"/>
      <c r="Z6912" s="16"/>
      <c r="AA6912" s="16"/>
      <c r="AB6912" s="16"/>
      <c r="AC6912" s="19"/>
    </row>
    <row r="6913" spans="1:29" x14ac:dyDescent="0.25">
      <c r="A6913" s="15"/>
      <c r="B6913" s="16"/>
      <c r="C6913" s="16"/>
      <c r="D6913" s="16"/>
      <c r="E6913" s="16"/>
      <c r="F6913" s="16"/>
      <c r="G6913" s="16"/>
      <c r="H6913" s="16"/>
      <c r="I6913" s="16"/>
      <c r="J6913" s="16"/>
      <c r="K6913" s="17"/>
      <c r="L6913" s="18"/>
      <c r="M6913" s="17"/>
      <c r="N6913" s="18"/>
      <c r="O6913" s="9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9"/>
    </row>
    <row r="6914" spans="1:29" x14ac:dyDescent="0.25">
      <c r="A6914" s="15"/>
      <c r="B6914" s="16"/>
      <c r="C6914" s="16"/>
      <c r="D6914" s="16"/>
      <c r="E6914" s="16"/>
      <c r="F6914" s="16"/>
      <c r="G6914" s="16"/>
      <c r="H6914" s="16"/>
      <c r="I6914" s="16"/>
      <c r="J6914" s="16"/>
      <c r="K6914" s="17"/>
      <c r="L6914" s="18"/>
      <c r="M6914" s="17"/>
      <c r="N6914" s="18"/>
      <c r="O6914" s="9"/>
      <c r="P6914" s="16"/>
      <c r="Q6914" s="16"/>
      <c r="R6914" s="16"/>
      <c r="S6914" s="16"/>
      <c r="T6914" s="16"/>
      <c r="U6914" s="16"/>
      <c r="V6914" s="16"/>
      <c r="W6914" s="16"/>
      <c r="X6914" s="16"/>
      <c r="Y6914" s="16"/>
      <c r="Z6914" s="16"/>
      <c r="AA6914" s="16"/>
      <c r="AB6914" s="16"/>
      <c r="AC6914" s="19"/>
    </row>
    <row r="6915" spans="1:29" x14ac:dyDescent="0.25">
      <c r="A6915" s="15"/>
      <c r="B6915" s="16"/>
      <c r="C6915" s="16"/>
      <c r="D6915" s="16"/>
      <c r="E6915" s="16"/>
      <c r="F6915" s="16"/>
      <c r="G6915" s="16"/>
      <c r="H6915" s="16"/>
      <c r="I6915" s="16"/>
      <c r="J6915" s="16"/>
      <c r="K6915" s="17"/>
      <c r="L6915" s="18"/>
      <c r="M6915" s="17"/>
      <c r="N6915" s="18"/>
      <c r="O6915" s="9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9"/>
    </row>
    <row r="6916" spans="1:29" x14ac:dyDescent="0.25">
      <c r="A6916" s="15"/>
      <c r="B6916" s="16"/>
      <c r="C6916" s="16"/>
      <c r="D6916" s="16"/>
      <c r="E6916" s="16"/>
      <c r="F6916" s="16"/>
      <c r="G6916" s="16"/>
      <c r="H6916" s="16"/>
      <c r="I6916" s="16"/>
      <c r="J6916" s="16"/>
      <c r="K6916" s="17"/>
      <c r="L6916" s="18"/>
      <c r="M6916" s="17"/>
      <c r="N6916" s="18"/>
      <c r="O6916" s="9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9"/>
    </row>
    <row r="6917" spans="1:29" x14ac:dyDescent="0.25">
      <c r="A6917" s="15"/>
      <c r="B6917" s="16"/>
      <c r="C6917" s="16"/>
      <c r="D6917" s="16"/>
      <c r="E6917" s="16"/>
      <c r="F6917" s="16"/>
      <c r="G6917" s="16"/>
      <c r="H6917" s="16"/>
      <c r="I6917" s="16"/>
      <c r="J6917" s="16"/>
      <c r="K6917" s="17"/>
      <c r="L6917" s="18"/>
      <c r="M6917" s="17"/>
      <c r="N6917" s="18"/>
      <c r="O6917" s="9"/>
      <c r="P6917" s="16"/>
      <c r="Q6917" s="16"/>
      <c r="R6917" s="16"/>
      <c r="S6917" s="16"/>
      <c r="T6917" s="16"/>
      <c r="U6917" s="16"/>
      <c r="V6917" s="16"/>
      <c r="W6917" s="16"/>
      <c r="X6917" s="16"/>
      <c r="Y6917" s="16"/>
      <c r="Z6917" s="16"/>
      <c r="AA6917" s="16"/>
      <c r="AB6917" s="16"/>
      <c r="AC6917" s="19"/>
    </row>
    <row r="6918" spans="1:29" x14ac:dyDescent="0.25">
      <c r="A6918" s="15"/>
      <c r="B6918" s="16"/>
      <c r="C6918" s="16"/>
      <c r="D6918" s="16"/>
      <c r="E6918" s="16"/>
      <c r="F6918" s="16"/>
      <c r="G6918" s="16"/>
      <c r="H6918" s="16"/>
      <c r="I6918" s="16"/>
      <c r="J6918" s="16"/>
      <c r="K6918" s="17"/>
      <c r="L6918" s="18"/>
      <c r="M6918" s="17"/>
      <c r="N6918" s="18"/>
      <c r="O6918" s="9"/>
      <c r="P6918" s="16"/>
      <c r="Q6918" s="16"/>
      <c r="R6918" s="16"/>
      <c r="S6918" s="16"/>
      <c r="T6918" s="16"/>
      <c r="U6918" s="16"/>
      <c r="V6918" s="16"/>
      <c r="W6918" s="16"/>
      <c r="X6918" s="16"/>
      <c r="Y6918" s="16"/>
      <c r="Z6918" s="16"/>
      <c r="AA6918" s="16"/>
      <c r="AB6918" s="16"/>
      <c r="AC6918" s="19"/>
    </row>
    <row r="6919" spans="1:29" x14ac:dyDescent="0.25">
      <c r="A6919" s="15"/>
      <c r="B6919" s="16"/>
      <c r="C6919" s="16"/>
      <c r="D6919" s="16"/>
      <c r="E6919" s="16"/>
      <c r="F6919" s="16"/>
      <c r="G6919" s="16"/>
      <c r="H6919" s="16"/>
      <c r="I6919" s="16"/>
      <c r="J6919" s="16"/>
      <c r="K6919" s="17"/>
      <c r="L6919" s="18"/>
      <c r="M6919" s="17"/>
      <c r="N6919" s="18"/>
      <c r="O6919" s="9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9"/>
    </row>
    <row r="6920" spans="1:29" x14ac:dyDescent="0.25">
      <c r="A6920" s="15"/>
      <c r="B6920" s="16"/>
      <c r="C6920" s="16"/>
      <c r="D6920" s="16"/>
      <c r="E6920" s="16"/>
      <c r="F6920" s="16"/>
      <c r="G6920" s="16"/>
      <c r="H6920" s="16"/>
      <c r="I6920" s="16"/>
      <c r="J6920" s="16"/>
      <c r="K6920" s="17"/>
      <c r="L6920" s="18"/>
      <c r="M6920" s="17"/>
      <c r="N6920" s="18"/>
      <c r="O6920" s="9"/>
      <c r="P6920" s="16"/>
      <c r="Q6920" s="16"/>
      <c r="R6920" s="16"/>
      <c r="S6920" s="16"/>
      <c r="T6920" s="16"/>
      <c r="U6920" s="16"/>
      <c r="V6920" s="16"/>
      <c r="W6920" s="16"/>
      <c r="X6920" s="16"/>
      <c r="Y6920" s="16"/>
      <c r="Z6920" s="16"/>
      <c r="AA6920" s="16"/>
      <c r="AB6920" s="16"/>
      <c r="AC6920" s="19"/>
    </row>
    <row r="6921" spans="1:29" x14ac:dyDescent="0.25">
      <c r="A6921" s="15"/>
      <c r="B6921" s="16"/>
      <c r="C6921" s="16"/>
      <c r="D6921" s="16"/>
      <c r="E6921" s="16"/>
      <c r="F6921" s="16"/>
      <c r="G6921" s="16"/>
      <c r="H6921" s="16"/>
      <c r="I6921" s="16"/>
      <c r="J6921" s="16"/>
      <c r="K6921" s="17"/>
      <c r="L6921" s="18"/>
      <c r="M6921" s="17"/>
      <c r="N6921" s="18"/>
      <c r="O6921" s="9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6"/>
      <c r="AA6921" s="16"/>
      <c r="AB6921" s="16"/>
      <c r="AC6921" s="19"/>
    </row>
    <row r="6922" spans="1:29" x14ac:dyDescent="0.25">
      <c r="A6922" s="15"/>
      <c r="B6922" s="16"/>
      <c r="C6922" s="16"/>
      <c r="D6922" s="16"/>
      <c r="E6922" s="16"/>
      <c r="F6922" s="16"/>
      <c r="G6922" s="16"/>
      <c r="H6922" s="16"/>
      <c r="I6922" s="16"/>
      <c r="J6922" s="16"/>
      <c r="K6922" s="17"/>
      <c r="L6922" s="18"/>
      <c r="M6922" s="17"/>
      <c r="N6922" s="18"/>
      <c r="O6922" s="9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9"/>
    </row>
    <row r="6923" spans="1:29" x14ac:dyDescent="0.25">
      <c r="A6923" s="15"/>
      <c r="B6923" s="16"/>
      <c r="C6923" s="16"/>
      <c r="D6923" s="16"/>
      <c r="E6923" s="16"/>
      <c r="F6923" s="16"/>
      <c r="G6923" s="16"/>
      <c r="H6923" s="16"/>
      <c r="I6923" s="16"/>
      <c r="J6923" s="16"/>
      <c r="K6923" s="17"/>
      <c r="L6923" s="18"/>
      <c r="M6923" s="17"/>
      <c r="N6923" s="18"/>
      <c r="O6923" s="9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9"/>
    </row>
    <row r="6924" spans="1:29" x14ac:dyDescent="0.25">
      <c r="A6924" s="15"/>
      <c r="B6924" s="16"/>
      <c r="C6924" s="16"/>
      <c r="D6924" s="16"/>
      <c r="E6924" s="16"/>
      <c r="F6924" s="16"/>
      <c r="G6924" s="16"/>
      <c r="H6924" s="16"/>
      <c r="I6924" s="16"/>
      <c r="J6924" s="16"/>
      <c r="K6924" s="17"/>
      <c r="L6924" s="18"/>
      <c r="M6924" s="17"/>
      <c r="N6924" s="18"/>
      <c r="O6924" s="9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6"/>
      <c r="AA6924" s="16"/>
      <c r="AB6924" s="16"/>
      <c r="AC6924" s="19"/>
    </row>
    <row r="6925" spans="1:29" x14ac:dyDescent="0.25">
      <c r="A6925" s="15"/>
      <c r="B6925" s="16"/>
      <c r="C6925" s="16"/>
      <c r="D6925" s="16"/>
      <c r="E6925" s="16"/>
      <c r="F6925" s="16"/>
      <c r="G6925" s="16"/>
      <c r="H6925" s="16"/>
      <c r="I6925" s="16"/>
      <c r="J6925" s="16"/>
      <c r="K6925" s="17"/>
      <c r="L6925" s="18"/>
      <c r="M6925" s="17"/>
      <c r="N6925" s="18"/>
      <c r="O6925" s="9"/>
      <c r="P6925" s="16"/>
      <c r="Q6925" s="16"/>
      <c r="R6925" s="16"/>
      <c r="S6925" s="16"/>
      <c r="T6925" s="16"/>
      <c r="U6925" s="16"/>
      <c r="V6925" s="16"/>
      <c r="W6925" s="16"/>
      <c r="X6925" s="16"/>
      <c r="Y6925" s="16"/>
      <c r="Z6925" s="16"/>
      <c r="AA6925" s="16"/>
      <c r="AB6925" s="16"/>
      <c r="AC6925" s="19"/>
    </row>
    <row r="6926" spans="1:29" x14ac:dyDescent="0.25">
      <c r="A6926" s="15"/>
      <c r="B6926" s="16"/>
      <c r="C6926" s="16"/>
      <c r="D6926" s="16"/>
      <c r="E6926" s="16"/>
      <c r="F6926" s="16"/>
      <c r="G6926" s="16"/>
      <c r="H6926" s="16"/>
      <c r="I6926" s="16"/>
      <c r="J6926" s="16"/>
      <c r="K6926" s="17"/>
      <c r="L6926" s="18"/>
      <c r="M6926" s="17"/>
      <c r="N6926" s="18"/>
      <c r="O6926" s="9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9"/>
    </row>
    <row r="6927" spans="1:29" x14ac:dyDescent="0.25">
      <c r="A6927" s="15"/>
      <c r="B6927" s="16"/>
      <c r="C6927" s="16"/>
      <c r="D6927" s="16"/>
      <c r="E6927" s="16"/>
      <c r="F6927" s="16"/>
      <c r="G6927" s="16"/>
      <c r="H6927" s="16"/>
      <c r="I6927" s="16"/>
      <c r="J6927" s="16"/>
      <c r="K6927" s="17"/>
      <c r="L6927" s="18"/>
      <c r="M6927" s="17"/>
      <c r="N6927" s="18"/>
      <c r="O6927" s="9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6"/>
      <c r="AA6927" s="16"/>
      <c r="AB6927" s="16"/>
      <c r="AC6927" s="19"/>
    </row>
    <row r="6928" spans="1:29" x14ac:dyDescent="0.25">
      <c r="A6928" s="15"/>
      <c r="B6928" s="16"/>
      <c r="C6928" s="16"/>
      <c r="D6928" s="16"/>
      <c r="E6928" s="16"/>
      <c r="F6928" s="16"/>
      <c r="G6928" s="16"/>
      <c r="H6928" s="16"/>
      <c r="I6928" s="16"/>
      <c r="J6928" s="16"/>
      <c r="K6928" s="17"/>
      <c r="L6928" s="18"/>
      <c r="M6928" s="17"/>
      <c r="N6928" s="18"/>
      <c r="O6928" s="9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9"/>
    </row>
    <row r="6929" spans="1:29" x14ac:dyDescent="0.25">
      <c r="A6929" s="15"/>
      <c r="B6929" s="16"/>
      <c r="C6929" s="16"/>
      <c r="D6929" s="16"/>
      <c r="E6929" s="16"/>
      <c r="F6929" s="16"/>
      <c r="G6929" s="16"/>
      <c r="H6929" s="16"/>
      <c r="I6929" s="16"/>
      <c r="J6929" s="16"/>
      <c r="K6929" s="17"/>
      <c r="L6929" s="18"/>
      <c r="M6929" s="17"/>
      <c r="N6929" s="18"/>
      <c r="O6929" s="9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9"/>
    </row>
    <row r="6930" spans="1:29" x14ac:dyDescent="0.25">
      <c r="A6930" s="15"/>
      <c r="B6930" s="16"/>
      <c r="C6930" s="16"/>
      <c r="D6930" s="16"/>
      <c r="E6930" s="16"/>
      <c r="F6930" s="16"/>
      <c r="G6930" s="16"/>
      <c r="H6930" s="16"/>
      <c r="I6930" s="16"/>
      <c r="J6930" s="16"/>
      <c r="K6930" s="17"/>
      <c r="L6930" s="18"/>
      <c r="M6930" s="17"/>
      <c r="N6930" s="18"/>
      <c r="O6930" s="9"/>
      <c r="P6930" s="16"/>
      <c r="Q6930" s="16"/>
      <c r="R6930" s="16"/>
      <c r="S6930" s="16"/>
      <c r="T6930" s="16"/>
      <c r="U6930" s="16"/>
      <c r="V6930" s="16"/>
      <c r="W6930" s="16"/>
      <c r="X6930" s="16"/>
      <c r="Y6930" s="16"/>
      <c r="Z6930" s="16"/>
      <c r="AA6930" s="16"/>
      <c r="AB6930" s="16"/>
      <c r="AC6930" s="19"/>
    </row>
    <row r="6931" spans="1:29" x14ac:dyDescent="0.25">
      <c r="A6931" s="15"/>
      <c r="B6931" s="16"/>
      <c r="C6931" s="16"/>
      <c r="D6931" s="16"/>
      <c r="E6931" s="16"/>
      <c r="F6931" s="16"/>
      <c r="G6931" s="16"/>
      <c r="H6931" s="16"/>
      <c r="I6931" s="16"/>
      <c r="J6931" s="16"/>
      <c r="K6931" s="17"/>
      <c r="L6931" s="18"/>
      <c r="M6931" s="17"/>
      <c r="N6931" s="18"/>
      <c r="O6931" s="9"/>
      <c r="P6931" s="16"/>
      <c r="Q6931" s="16"/>
      <c r="R6931" s="16"/>
      <c r="S6931" s="16"/>
      <c r="T6931" s="16"/>
      <c r="U6931" s="16"/>
      <c r="V6931" s="16"/>
      <c r="W6931" s="16"/>
      <c r="X6931" s="16"/>
      <c r="Y6931" s="16"/>
      <c r="Z6931" s="16"/>
      <c r="AA6931" s="16"/>
      <c r="AB6931" s="16"/>
      <c r="AC6931" s="19"/>
    </row>
    <row r="6932" spans="1:29" x14ac:dyDescent="0.25">
      <c r="A6932" s="15"/>
      <c r="B6932" s="16"/>
      <c r="C6932" s="16"/>
      <c r="D6932" s="16"/>
      <c r="E6932" s="16"/>
      <c r="F6932" s="16"/>
      <c r="G6932" s="16"/>
      <c r="H6932" s="16"/>
      <c r="I6932" s="16"/>
      <c r="J6932" s="16"/>
      <c r="K6932" s="17"/>
      <c r="L6932" s="18"/>
      <c r="M6932" s="17"/>
      <c r="N6932" s="18"/>
      <c r="O6932" s="9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6"/>
      <c r="AA6932" s="16"/>
      <c r="AB6932" s="16"/>
      <c r="AC6932" s="19"/>
    </row>
    <row r="6933" spans="1:29" x14ac:dyDescent="0.25">
      <c r="A6933" s="15"/>
      <c r="B6933" s="16"/>
      <c r="C6933" s="16"/>
      <c r="D6933" s="16"/>
      <c r="E6933" s="16"/>
      <c r="F6933" s="16"/>
      <c r="G6933" s="16"/>
      <c r="H6933" s="16"/>
      <c r="I6933" s="16"/>
      <c r="J6933" s="16"/>
      <c r="K6933" s="17"/>
      <c r="L6933" s="18"/>
      <c r="M6933" s="17"/>
      <c r="N6933" s="18"/>
      <c r="O6933" s="9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9"/>
    </row>
    <row r="6934" spans="1:29" x14ac:dyDescent="0.25">
      <c r="A6934" s="15"/>
      <c r="B6934" s="16"/>
      <c r="C6934" s="16"/>
      <c r="D6934" s="16"/>
      <c r="E6934" s="16"/>
      <c r="F6934" s="16"/>
      <c r="G6934" s="16"/>
      <c r="H6934" s="16"/>
      <c r="I6934" s="16"/>
      <c r="J6934" s="16"/>
      <c r="K6934" s="17"/>
      <c r="L6934" s="18"/>
      <c r="M6934" s="17"/>
      <c r="N6934" s="18"/>
      <c r="O6934" s="9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6"/>
      <c r="AA6934" s="16"/>
      <c r="AB6934" s="16"/>
      <c r="AC6934" s="19"/>
    </row>
    <row r="6935" spans="1:29" x14ac:dyDescent="0.25">
      <c r="A6935" s="15"/>
      <c r="B6935" s="16"/>
      <c r="C6935" s="16"/>
      <c r="D6935" s="16"/>
      <c r="E6935" s="16"/>
      <c r="F6935" s="16"/>
      <c r="G6935" s="16"/>
      <c r="H6935" s="16"/>
      <c r="I6935" s="16"/>
      <c r="J6935" s="16"/>
      <c r="K6935" s="17"/>
      <c r="L6935" s="18"/>
      <c r="M6935" s="17"/>
      <c r="N6935" s="18"/>
      <c r="O6935" s="9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9"/>
    </row>
    <row r="6936" spans="1:29" x14ac:dyDescent="0.25">
      <c r="A6936" s="15"/>
      <c r="B6936" s="16"/>
      <c r="C6936" s="16"/>
      <c r="D6936" s="16"/>
      <c r="E6936" s="16"/>
      <c r="F6936" s="16"/>
      <c r="G6936" s="16"/>
      <c r="H6936" s="16"/>
      <c r="I6936" s="16"/>
      <c r="J6936" s="16"/>
      <c r="K6936" s="17"/>
      <c r="L6936" s="18"/>
      <c r="M6936" s="17"/>
      <c r="N6936" s="18"/>
      <c r="O6936" s="9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9"/>
    </row>
    <row r="6937" spans="1:29" x14ac:dyDescent="0.25">
      <c r="A6937" s="15"/>
      <c r="B6937" s="16"/>
      <c r="C6937" s="16"/>
      <c r="D6937" s="16"/>
      <c r="E6937" s="16"/>
      <c r="F6937" s="16"/>
      <c r="G6937" s="16"/>
      <c r="H6937" s="16"/>
      <c r="I6937" s="16"/>
      <c r="J6937" s="16"/>
      <c r="K6937" s="17"/>
      <c r="L6937" s="18"/>
      <c r="M6937" s="17"/>
      <c r="N6937" s="18"/>
      <c r="O6937" s="9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6"/>
      <c r="AA6937" s="16"/>
      <c r="AB6937" s="16"/>
      <c r="AC6937" s="19"/>
    </row>
    <row r="6938" spans="1:29" x14ac:dyDescent="0.25">
      <c r="A6938" s="15"/>
      <c r="B6938" s="16"/>
      <c r="C6938" s="16"/>
      <c r="D6938" s="16"/>
      <c r="E6938" s="16"/>
      <c r="F6938" s="16"/>
      <c r="G6938" s="16"/>
      <c r="H6938" s="16"/>
      <c r="I6938" s="16"/>
      <c r="J6938" s="16"/>
      <c r="K6938" s="17"/>
      <c r="L6938" s="18"/>
      <c r="M6938" s="17"/>
      <c r="N6938" s="18"/>
      <c r="O6938" s="9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9"/>
    </row>
    <row r="6939" spans="1:29" x14ac:dyDescent="0.25">
      <c r="A6939" s="15"/>
      <c r="B6939" s="16"/>
      <c r="C6939" s="16"/>
      <c r="D6939" s="16"/>
      <c r="E6939" s="16"/>
      <c r="F6939" s="16"/>
      <c r="G6939" s="16"/>
      <c r="H6939" s="16"/>
      <c r="I6939" s="16"/>
      <c r="J6939" s="16"/>
      <c r="K6939" s="17"/>
      <c r="L6939" s="18"/>
      <c r="M6939" s="17"/>
      <c r="N6939" s="18"/>
      <c r="O6939" s="9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9"/>
    </row>
    <row r="6940" spans="1:29" x14ac:dyDescent="0.25">
      <c r="A6940" s="15"/>
      <c r="B6940" s="16"/>
      <c r="C6940" s="16"/>
      <c r="D6940" s="16"/>
      <c r="E6940" s="16"/>
      <c r="F6940" s="16"/>
      <c r="G6940" s="16"/>
      <c r="H6940" s="16"/>
      <c r="I6940" s="16"/>
      <c r="J6940" s="16"/>
      <c r="K6940" s="17"/>
      <c r="L6940" s="18"/>
      <c r="M6940" s="17"/>
      <c r="N6940" s="18"/>
      <c r="O6940" s="9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9"/>
    </row>
    <row r="6941" spans="1:29" x14ac:dyDescent="0.25">
      <c r="A6941" s="15"/>
      <c r="B6941" s="16"/>
      <c r="C6941" s="16"/>
      <c r="D6941" s="16"/>
      <c r="E6941" s="16"/>
      <c r="F6941" s="16"/>
      <c r="G6941" s="16"/>
      <c r="H6941" s="16"/>
      <c r="I6941" s="16"/>
      <c r="J6941" s="16"/>
      <c r="K6941" s="17"/>
      <c r="L6941" s="18"/>
      <c r="M6941" s="17"/>
      <c r="N6941" s="18"/>
      <c r="O6941" s="9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9"/>
    </row>
    <row r="6942" spans="1:29" x14ac:dyDescent="0.25">
      <c r="A6942" s="15"/>
      <c r="B6942" s="16"/>
      <c r="C6942" s="16"/>
      <c r="D6942" s="16"/>
      <c r="E6942" s="16"/>
      <c r="F6942" s="16"/>
      <c r="G6942" s="16"/>
      <c r="H6942" s="16"/>
      <c r="I6942" s="16"/>
      <c r="J6942" s="16"/>
      <c r="K6942" s="17"/>
      <c r="L6942" s="18"/>
      <c r="M6942" s="17"/>
      <c r="N6942" s="18"/>
      <c r="O6942" s="9"/>
      <c r="P6942" s="16"/>
      <c r="Q6942" s="16"/>
      <c r="R6942" s="16"/>
      <c r="S6942" s="16"/>
      <c r="T6942" s="16"/>
      <c r="U6942" s="16"/>
      <c r="V6942" s="16"/>
      <c r="W6942" s="16"/>
      <c r="X6942" s="16"/>
      <c r="Y6942" s="16"/>
      <c r="Z6942" s="16"/>
      <c r="AA6942" s="16"/>
      <c r="AB6942" s="16"/>
      <c r="AC6942" s="19"/>
    </row>
    <row r="6943" spans="1:29" x14ac:dyDescent="0.25">
      <c r="A6943" s="15"/>
      <c r="B6943" s="16"/>
      <c r="C6943" s="16"/>
      <c r="D6943" s="16"/>
      <c r="E6943" s="16"/>
      <c r="F6943" s="16"/>
      <c r="G6943" s="16"/>
      <c r="H6943" s="16"/>
      <c r="I6943" s="16"/>
      <c r="J6943" s="16"/>
      <c r="K6943" s="17"/>
      <c r="L6943" s="18"/>
      <c r="M6943" s="17"/>
      <c r="N6943" s="18"/>
      <c r="O6943" s="9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9"/>
    </row>
    <row r="6944" spans="1:29" x14ac:dyDescent="0.25">
      <c r="A6944" s="15"/>
      <c r="B6944" s="16"/>
      <c r="C6944" s="16"/>
      <c r="D6944" s="16"/>
      <c r="E6944" s="16"/>
      <c r="F6944" s="16"/>
      <c r="G6944" s="16"/>
      <c r="H6944" s="16"/>
      <c r="I6944" s="16"/>
      <c r="J6944" s="16"/>
      <c r="K6944" s="17"/>
      <c r="L6944" s="18"/>
      <c r="M6944" s="17"/>
      <c r="N6944" s="18"/>
      <c r="O6944" s="9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9"/>
    </row>
    <row r="6945" spans="1:29" x14ac:dyDescent="0.25">
      <c r="A6945" s="15"/>
      <c r="B6945" s="16"/>
      <c r="C6945" s="16"/>
      <c r="D6945" s="16"/>
      <c r="E6945" s="16"/>
      <c r="F6945" s="16"/>
      <c r="G6945" s="16"/>
      <c r="H6945" s="16"/>
      <c r="I6945" s="16"/>
      <c r="J6945" s="16"/>
      <c r="K6945" s="17"/>
      <c r="L6945" s="18"/>
      <c r="M6945" s="17"/>
      <c r="N6945" s="18"/>
      <c r="O6945" s="9"/>
      <c r="P6945" s="16"/>
      <c r="Q6945" s="16"/>
      <c r="R6945" s="16"/>
      <c r="S6945" s="16"/>
      <c r="T6945" s="16"/>
      <c r="U6945" s="16"/>
      <c r="V6945" s="16"/>
      <c r="W6945" s="16"/>
      <c r="X6945" s="16"/>
      <c r="Y6945" s="16"/>
      <c r="Z6945" s="16"/>
      <c r="AA6945" s="16"/>
      <c r="AB6945" s="16"/>
      <c r="AC6945" s="19"/>
    </row>
    <row r="6946" spans="1:29" x14ac:dyDescent="0.25">
      <c r="A6946" s="15"/>
      <c r="B6946" s="16"/>
      <c r="C6946" s="16"/>
      <c r="D6946" s="16"/>
      <c r="E6946" s="16"/>
      <c r="F6946" s="16"/>
      <c r="G6946" s="16"/>
      <c r="H6946" s="16"/>
      <c r="I6946" s="16"/>
      <c r="J6946" s="16"/>
      <c r="K6946" s="17"/>
      <c r="L6946" s="18"/>
      <c r="M6946" s="17"/>
      <c r="N6946" s="18"/>
      <c r="O6946" s="9"/>
      <c r="P6946" s="16"/>
      <c r="Q6946" s="16"/>
      <c r="R6946" s="16"/>
      <c r="S6946" s="16"/>
      <c r="T6946" s="16"/>
      <c r="U6946" s="16"/>
      <c r="V6946" s="16"/>
      <c r="W6946" s="16"/>
      <c r="X6946" s="16"/>
      <c r="Y6946" s="16"/>
      <c r="Z6946" s="16"/>
      <c r="AA6946" s="16"/>
      <c r="AB6946" s="16"/>
      <c r="AC6946" s="19"/>
    </row>
    <row r="6947" spans="1:29" x14ac:dyDescent="0.25">
      <c r="A6947" s="15"/>
      <c r="B6947" s="16"/>
      <c r="C6947" s="16"/>
      <c r="D6947" s="16"/>
      <c r="E6947" s="16"/>
      <c r="F6947" s="16"/>
      <c r="G6947" s="16"/>
      <c r="H6947" s="16"/>
      <c r="I6947" s="16"/>
      <c r="J6947" s="16"/>
      <c r="K6947" s="17"/>
      <c r="L6947" s="18"/>
      <c r="M6947" s="17"/>
      <c r="N6947" s="18"/>
      <c r="O6947" s="9"/>
      <c r="P6947" s="16"/>
      <c r="Q6947" s="16"/>
      <c r="R6947" s="16"/>
      <c r="S6947" s="16"/>
      <c r="T6947" s="16"/>
      <c r="U6947" s="16"/>
      <c r="V6947" s="16"/>
      <c r="W6947" s="16"/>
      <c r="X6947" s="16"/>
      <c r="Y6947" s="16"/>
      <c r="Z6947" s="16"/>
      <c r="AA6947" s="16"/>
      <c r="AB6947" s="16"/>
      <c r="AC6947" s="19"/>
    </row>
    <row r="6948" spans="1:29" x14ac:dyDescent="0.25">
      <c r="A6948" s="15"/>
      <c r="B6948" s="16"/>
      <c r="C6948" s="16"/>
      <c r="D6948" s="16"/>
      <c r="E6948" s="16"/>
      <c r="F6948" s="16"/>
      <c r="G6948" s="16"/>
      <c r="H6948" s="16"/>
      <c r="I6948" s="16"/>
      <c r="J6948" s="16"/>
      <c r="K6948" s="17"/>
      <c r="L6948" s="18"/>
      <c r="M6948" s="17"/>
      <c r="N6948" s="18"/>
      <c r="O6948" s="9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6"/>
      <c r="AA6948" s="16"/>
      <c r="AB6948" s="16"/>
      <c r="AC6948" s="19"/>
    </row>
    <row r="6949" spans="1:29" x14ac:dyDescent="0.25">
      <c r="A6949" s="15"/>
      <c r="B6949" s="16"/>
      <c r="C6949" s="16"/>
      <c r="D6949" s="16"/>
      <c r="E6949" s="16"/>
      <c r="F6949" s="16"/>
      <c r="G6949" s="16"/>
      <c r="H6949" s="16"/>
      <c r="I6949" s="16"/>
      <c r="J6949" s="16"/>
      <c r="K6949" s="17"/>
      <c r="L6949" s="18"/>
      <c r="M6949" s="17"/>
      <c r="N6949" s="18"/>
      <c r="O6949" s="9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6"/>
      <c r="AA6949" s="16"/>
      <c r="AB6949" s="16"/>
      <c r="AC6949" s="19"/>
    </row>
    <row r="6950" spans="1:29" x14ac:dyDescent="0.25">
      <c r="A6950" s="15"/>
      <c r="B6950" s="16"/>
      <c r="C6950" s="16"/>
      <c r="D6950" s="16"/>
      <c r="E6950" s="16"/>
      <c r="F6950" s="16"/>
      <c r="G6950" s="16"/>
      <c r="H6950" s="16"/>
      <c r="I6950" s="16"/>
      <c r="J6950" s="16"/>
      <c r="K6950" s="17"/>
      <c r="L6950" s="18"/>
      <c r="M6950" s="17"/>
      <c r="N6950" s="18"/>
      <c r="O6950" s="9"/>
      <c r="P6950" s="16"/>
      <c r="Q6950" s="16"/>
      <c r="R6950" s="16"/>
      <c r="S6950" s="16"/>
      <c r="T6950" s="16"/>
      <c r="U6950" s="16"/>
      <c r="V6950" s="16"/>
      <c r="W6950" s="16"/>
      <c r="X6950" s="16"/>
      <c r="Y6950" s="16"/>
      <c r="Z6950" s="16"/>
      <c r="AA6950" s="16"/>
      <c r="AB6950" s="16"/>
      <c r="AC6950" s="19"/>
    </row>
    <row r="6951" spans="1:29" x14ac:dyDescent="0.25">
      <c r="A6951" s="15"/>
      <c r="B6951" s="16"/>
      <c r="C6951" s="16"/>
      <c r="D6951" s="16"/>
      <c r="E6951" s="16"/>
      <c r="F6951" s="16"/>
      <c r="G6951" s="16"/>
      <c r="H6951" s="16"/>
      <c r="I6951" s="16"/>
      <c r="J6951" s="16"/>
      <c r="K6951" s="17"/>
      <c r="L6951" s="18"/>
      <c r="M6951" s="17"/>
      <c r="N6951" s="18"/>
      <c r="O6951" s="9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9"/>
    </row>
    <row r="6952" spans="1:29" x14ac:dyDescent="0.25">
      <c r="A6952" s="15"/>
      <c r="B6952" s="16"/>
      <c r="C6952" s="16"/>
      <c r="D6952" s="16"/>
      <c r="E6952" s="16"/>
      <c r="F6952" s="16"/>
      <c r="G6952" s="16"/>
      <c r="H6952" s="16"/>
      <c r="I6952" s="16"/>
      <c r="J6952" s="16"/>
      <c r="K6952" s="17"/>
      <c r="L6952" s="18"/>
      <c r="M6952" s="17"/>
      <c r="N6952" s="18"/>
      <c r="O6952" s="9"/>
      <c r="P6952" s="16"/>
      <c r="Q6952" s="16"/>
      <c r="R6952" s="16"/>
      <c r="S6952" s="16"/>
      <c r="T6952" s="16"/>
      <c r="U6952" s="16"/>
      <c r="V6952" s="16"/>
      <c r="W6952" s="16"/>
      <c r="X6952" s="16"/>
      <c r="Y6952" s="16"/>
      <c r="Z6952" s="16"/>
      <c r="AA6952" s="16"/>
      <c r="AB6952" s="16"/>
      <c r="AC6952" s="19"/>
    </row>
    <row r="6953" spans="1:29" x14ac:dyDescent="0.25">
      <c r="A6953" s="15"/>
      <c r="B6953" s="16"/>
      <c r="C6953" s="16"/>
      <c r="D6953" s="16"/>
      <c r="E6953" s="16"/>
      <c r="F6953" s="16"/>
      <c r="G6953" s="16"/>
      <c r="H6953" s="16"/>
      <c r="I6953" s="16"/>
      <c r="J6953" s="16"/>
      <c r="K6953" s="17"/>
      <c r="L6953" s="18"/>
      <c r="M6953" s="17"/>
      <c r="N6953" s="18"/>
      <c r="O6953" s="9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6"/>
      <c r="AA6953" s="16"/>
      <c r="AB6953" s="16"/>
      <c r="AC6953" s="19"/>
    </row>
    <row r="6954" spans="1:29" x14ac:dyDescent="0.25">
      <c r="A6954" s="15"/>
      <c r="B6954" s="16"/>
      <c r="C6954" s="16"/>
      <c r="D6954" s="16"/>
      <c r="E6954" s="16"/>
      <c r="F6954" s="16"/>
      <c r="G6954" s="16"/>
      <c r="H6954" s="16"/>
      <c r="I6954" s="16"/>
      <c r="J6954" s="16"/>
      <c r="K6954" s="17"/>
      <c r="L6954" s="18"/>
      <c r="M6954" s="17"/>
      <c r="N6954" s="18"/>
      <c r="O6954" s="9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9"/>
    </row>
    <row r="6955" spans="1:29" x14ac:dyDescent="0.25">
      <c r="A6955" s="15"/>
      <c r="B6955" s="16"/>
      <c r="C6955" s="16"/>
      <c r="D6955" s="16"/>
      <c r="E6955" s="16"/>
      <c r="F6955" s="16"/>
      <c r="G6955" s="16"/>
      <c r="H6955" s="16"/>
      <c r="I6955" s="16"/>
      <c r="J6955" s="16"/>
      <c r="K6955" s="17"/>
      <c r="L6955" s="18"/>
      <c r="M6955" s="17"/>
      <c r="N6955" s="18"/>
      <c r="O6955" s="9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6"/>
      <c r="AA6955" s="16"/>
      <c r="AB6955" s="16"/>
      <c r="AC6955" s="19"/>
    </row>
    <row r="6956" spans="1:29" x14ac:dyDescent="0.25">
      <c r="A6956" s="15"/>
      <c r="B6956" s="16"/>
      <c r="C6956" s="16"/>
      <c r="D6956" s="16"/>
      <c r="E6956" s="16"/>
      <c r="F6956" s="16"/>
      <c r="G6956" s="16"/>
      <c r="H6956" s="16"/>
      <c r="I6956" s="16"/>
      <c r="J6956" s="16"/>
      <c r="K6956" s="17"/>
      <c r="L6956" s="18"/>
      <c r="M6956" s="17"/>
      <c r="N6956" s="18"/>
      <c r="O6956" s="9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9"/>
    </row>
    <row r="6957" spans="1:29" x14ac:dyDescent="0.25">
      <c r="A6957" s="15"/>
      <c r="B6957" s="16"/>
      <c r="C6957" s="16"/>
      <c r="D6957" s="16"/>
      <c r="E6957" s="16"/>
      <c r="F6957" s="16"/>
      <c r="G6957" s="16"/>
      <c r="H6957" s="16"/>
      <c r="I6957" s="16"/>
      <c r="J6957" s="16"/>
      <c r="K6957" s="17"/>
      <c r="L6957" s="18"/>
      <c r="M6957" s="17"/>
      <c r="N6957" s="18"/>
      <c r="O6957" s="9"/>
      <c r="P6957" s="16"/>
      <c r="Q6957" s="16"/>
      <c r="R6957" s="16"/>
      <c r="S6957" s="16"/>
      <c r="T6957" s="16"/>
      <c r="U6957" s="16"/>
      <c r="V6957" s="16"/>
      <c r="W6957" s="16"/>
      <c r="X6957" s="16"/>
      <c r="Y6957" s="16"/>
      <c r="Z6957" s="16"/>
      <c r="AA6957" s="16"/>
      <c r="AB6957" s="16"/>
      <c r="AC6957" s="19"/>
    </row>
    <row r="6958" spans="1:29" x14ac:dyDescent="0.25">
      <c r="A6958" s="15"/>
      <c r="B6958" s="16"/>
      <c r="C6958" s="16"/>
      <c r="D6958" s="16"/>
      <c r="E6958" s="16"/>
      <c r="F6958" s="16"/>
      <c r="G6958" s="16"/>
      <c r="H6958" s="16"/>
      <c r="I6958" s="16"/>
      <c r="J6958" s="16"/>
      <c r="K6958" s="17"/>
      <c r="L6958" s="18"/>
      <c r="M6958" s="17"/>
      <c r="N6958" s="18"/>
      <c r="O6958" s="9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9"/>
    </row>
    <row r="6959" spans="1:29" x14ac:dyDescent="0.25">
      <c r="A6959" s="15"/>
      <c r="B6959" s="16"/>
      <c r="C6959" s="16"/>
      <c r="D6959" s="16"/>
      <c r="E6959" s="16"/>
      <c r="F6959" s="16"/>
      <c r="G6959" s="16"/>
      <c r="H6959" s="16"/>
      <c r="I6959" s="16"/>
      <c r="J6959" s="16"/>
      <c r="K6959" s="17"/>
      <c r="L6959" s="18"/>
      <c r="M6959" s="17"/>
      <c r="N6959" s="18"/>
      <c r="O6959" s="9"/>
      <c r="P6959" s="16"/>
      <c r="Q6959" s="16"/>
      <c r="R6959" s="16"/>
      <c r="S6959" s="16"/>
      <c r="T6959" s="16"/>
      <c r="U6959" s="16"/>
      <c r="V6959" s="16"/>
      <c r="W6959" s="16"/>
      <c r="X6959" s="16"/>
      <c r="Y6959" s="16"/>
      <c r="Z6959" s="16"/>
      <c r="AA6959" s="16"/>
      <c r="AB6959" s="16"/>
      <c r="AC6959" s="19"/>
    </row>
    <row r="6960" spans="1:29" x14ac:dyDescent="0.25">
      <c r="A6960" s="15"/>
      <c r="B6960" s="16"/>
      <c r="C6960" s="16"/>
      <c r="D6960" s="16"/>
      <c r="E6960" s="16"/>
      <c r="F6960" s="16"/>
      <c r="G6960" s="16"/>
      <c r="H6960" s="16"/>
      <c r="I6960" s="16"/>
      <c r="J6960" s="16"/>
      <c r="K6960" s="17"/>
      <c r="L6960" s="18"/>
      <c r="M6960" s="17"/>
      <c r="N6960" s="18"/>
      <c r="O6960" s="9"/>
      <c r="P6960" s="16"/>
      <c r="Q6960" s="16"/>
      <c r="R6960" s="16"/>
      <c r="S6960" s="16"/>
      <c r="T6960" s="16"/>
      <c r="U6960" s="16"/>
      <c r="V6960" s="16"/>
      <c r="W6960" s="16"/>
      <c r="X6960" s="16"/>
      <c r="Y6960" s="16"/>
      <c r="Z6960" s="16"/>
      <c r="AA6960" s="16"/>
      <c r="AB6960" s="16"/>
      <c r="AC6960" s="19"/>
    </row>
    <row r="6961" spans="1:29" x14ac:dyDescent="0.25">
      <c r="A6961" s="15"/>
      <c r="B6961" s="16"/>
      <c r="C6961" s="16"/>
      <c r="D6961" s="16"/>
      <c r="E6961" s="16"/>
      <c r="F6961" s="16"/>
      <c r="G6961" s="16"/>
      <c r="H6961" s="16"/>
      <c r="I6961" s="16"/>
      <c r="J6961" s="16"/>
      <c r="K6961" s="17"/>
      <c r="L6961" s="18"/>
      <c r="M6961" s="17"/>
      <c r="N6961" s="18"/>
      <c r="O6961" s="9"/>
      <c r="P6961" s="16"/>
      <c r="Q6961" s="16"/>
      <c r="R6961" s="16"/>
      <c r="S6961" s="16"/>
      <c r="T6961" s="16"/>
      <c r="U6961" s="16"/>
      <c r="V6961" s="16"/>
      <c r="W6961" s="16"/>
      <c r="X6961" s="16"/>
      <c r="Y6961" s="16"/>
      <c r="Z6961" s="16"/>
      <c r="AA6961" s="16"/>
      <c r="AB6961" s="16"/>
      <c r="AC6961" s="19"/>
    </row>
    <row r="6962" spans="1:29" x14ac:dyDescent="0.25">
      <c r="A6962" s="15"/>
      <c r="B6962" s="16"/>
      <c r="C6962" s="16"/>
      <c r="D6962" s="16"/>
      <c r="E6962" s="16"/>
      <c r="F6962" s="16"/>
      <c r="G6962" s="16"/>
      <c r="H6962" s="16"/>
      <c r="I6962" s="16"/>
      <c r="J6962" s="16"/>
      <c r="K6962" s="17"/>
      <c r="L6962" s="18"/>
      <c r="M6962" s="17"/>
      <c r="N6962" s="18"/>
      <c r="O6962" s="9"/>
      <c r="P6962" s="16"/>
      <c r="Q6962" s="16"/>
      <c r="R6962" s="16"/>
      <c r="S6962" s="16"/>
      <c r="T6962" s="16"/>
      <c r="U6962" s="16"/>
      <c r="V6962" s="16"/>
      <c r="W6962" s="16"/>
      <c r="X6962" s="16"/>
      <c r="Y6962" s="16"/>
      <c r="Z6962" s="16"/>
      <c r="AA6962" s="16"/>
      <c r="AB6962" s="16"/>
      <c r="AC6962" s="19"/>
    </row>
    <row r="6963" spans="1:29" x14ac:dyDescent="0.25">
      <c r="A6963" s="15"/>
      <c r="B6963" s="16"/>
      <c r="C6963" s="16"/>
      <c r="D6963" s="16"/>
      <c r="E6963" s="16"/>
      <c r="F6963" s="16"/>
      <c r="G6963" s="16"/>
      <c r="H6963" s="16"/>
      <c r="I6963" s="16"/>
      <c r="J6963" s="16"/>
      <c r="K6963" s="17"/>
      <c r="L6963" s="18"/>
      <c r="M6963" s="17"/>
      <c r="N6963" s="18"/>
      <c r="O6963" s="9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9"/>
    </row>
    <row r="6964" spans="1:29" x14ac:dyDescent="0.25">
      <c r="A6964" s="15"/>
      <c r="B6964" s="16"/>
      <c r="C6964" s="16"/>
      <c r="D6964" s="16"/>
      <c r="E6964" s="16"/>
      <c r="F6964" s="16"/>
      <c r="G6964" s="16"/>
      <c r="H6964" s="16"/>
      <c r="I6964" s="16"/>
      <c r="J6964" s="16"/>
      <c r="K6964" s="17"/>
      <c r="L6964" s="18"/>
      <c r="M6964" s="17"/>
      <c r="N6964" s="18"/>
      <c r="O6964" s="9"/>
      <c r="P6964" s="16"/>
      <c r="Q6964" s="16"/>
      <c r="R6964" s="16"/>
      <c r="S6964" s="16"/>
      <c r="T6964" s="16"/>
      <c r="U6964" s="16"/>
      <c r="V6964" s="16"/>
      <c r="W6964" s="16"/>
      <c r="X6964" s="16"/>
      <c r="Y6964" s="16"/>
      <c r="Z6964" s="16"/>
      <c r="AA6964" s="16"/>
      <c r="AB6964" s="16"/>
      <c r="AC6964" s="19"/>
    </row>
    <row r="6965" spans="1:29" x14ac:dyDescent="0.25">
      <c r="A6965" s="15"/>
      <c r="B6965" s="16"/>
      <c r="C6965" s="16"/>
      <c r="D6965" s="16"/>
      <c r="E6965" s="16"/>
      <c r="F6965" s="16"/>
      <c r="G6965" s="16"/>
      <c r="H6965" s="16"/>
      <c r="I6965" s="16"/>
      <c r="J6965" s="16"/>
      <c r="K6965" s="17"/>
      <c r="L6965" s="18"/>
      <c r="M6965" s="17"/>
      <c r="N6965" s="18"/>
      <c r="O6965" s="9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9"/>
    </row>
    <row r="6966" spans="1:29" x14ac:dyDescent="0.25">
      <c r="A6966" s="15"/>
      <c r="B6966" s="16"/>
      <c r="C6966" s="16"/>
      <c r="D6966" s="16"/>
      <c r="E6966" s="16"/>
      <c r="F6966" s="16"/>
      <c r="G6966" s="16"/>
      <c r="H6966" s="16"/>
      <c r="I6966" s="16"/>
      <c r="J6966" s="16"/>
      <c r="K6966" s="17"/>
      <c r="L6966" s="18"/>
      <c r="M6966" s="17"/>
      <c r="N6966" s="18"/>
      <c r="O6966" s="9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9"/>
    </row>
    <row r="6967" spans="1:29" x14ac:dyDescent="0.25">
      <c r="A6967" s="15"/>
      <c r="B6967" s="16"/>
      <c r="C6967" s="16"/>
      <c r="D6967" s="16"/>
      <c r="E6967" s="16"/>
      <c r="F6967" s="16"/>
      <c r="G6967" s="16"/>
      <c r="H6967" s="16"/>
      <c r="I6967" s="16"/>
      <c r="J6967" s="16"/>
      <c r="K6967" s="17"/>
      <c r="L6967" s="18"/>
      <c r="M6967" s="17"/>
      <c r="N6967" s="18"/>
      <c r="O6967" s="9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6"/>
      <c r="AA6967" s="16"/>
      <c r="AB6967" s="16"/>
      <c r="AC6967" s="19"/>
    </row>
    <row r="6968" spans="1:29" x14ac:dyDescent="0.25">
      <c r="A6968" s="15"/>
      <c r="B6968" s="16"/>
      <c r="C6968" s="16"/>
      <c r="D6968" s="16"/>
      <c r="E6968" s="16"/>
      <c r="F6968" s="16"/>
      <c r="G6968" s="16"/>
      <c r="H6968" s="16"/>
      <c r="I6968" s="16"/>
      <c r="J6968" s="16"/>
      <c r="K6968" s="17"/>
      <c r="L6968" s="18"/>
      <c r="M6968" s="17"/>
      <c r="N6968" s="18"/>
      <c r="O6968" s="9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9"/>
    </row>
    <row r="6969" spans="1:29" x14ac:dyDescent="0.25">
      <c r="A6969" s="15"/>
      <c r="B6969" s="16"/>
      <c r="C6969" s="16"/>
      <c r="D6969" s="16"/>
      <c r="E6969" s="16"/>
      <c r="F6969" s="16"/>
      <c r="G6969" s="16"/>
      <c r="H6969" s="16"/>
      <c r="I6969" s="16"/>
      <c r="J6969" s="16"/>
      <c r="K6969" s="17"/>
      <c r="L6969" s="18"/>
      <c r="M6969" s="17"/>
      <c r="N6969" s="18"/>
      <c r="O6969" s="9"/>
      <c r="P6969" s="16"/>
      <c r="Q6969" s="16"/>
      <c r="R6969" s="16"/>
      <c r="S6969" s="16"/>
      <c r="T6969" s="16"/>
      <c r="U6969" s="16"/>
      <c r="V6969" s="16"/>
      <c r="W6969" s="16"/>
      <c r="X6969" s="16"/>
      <c r="Y6969" s="16"/>
      <c r="Z6969" s="16"/>
      <c r="AA6969" s="16"/>
      <c r="AB6969" s="16"/>
      <c r="AC6969" s="19"/>
    </row>
    <row r="6970" spans="1:29" x14ac:dyDescent="0.25">
      <c r="A6970" s="15"/>
      <c r="B6970" s="16"/>
      <c r="C6970" s="16"/>
      <c r="D6970" s="16"/>
      <c r="E6970" s="16"/>
      <c r="F6970" s="16"/>
      <c r="G6970" s="16"/>
      <c r="H6970" s="16"/>
      <c r="I6970" s="16"/>
      <c r="J6970" s="16"/>
      <c r="K6970" s="17"/>
      <c r="L6970" s="18"/>
      <c r="M6970" s="17"/>
      <c r="N6970" s="18"/>
      <c r="O6970" s="9"/>
      <c r="P6970" s="16"/>
      <c r="Q6970" s="16"/>
      <c r="R6970" s="16"/>
      <c r="S6970" s="16"/>
      <c r="T6970" s="16"/>
      <c r="U6970" s="16"/>
      <c r="V6970" s="16"/>
      <c r="W6970" s="16"/>
      <c r="X6970" s="16"/>
      <c r="Y6970" s="16"/>
      <c r="Z6970" s="16"/>
      <c r="AA6970" s="16"/>
      <c r="AB6970" s="16"/>
      <c r="AC6970" s="19"/>
    </row>
    <row r="6971" spans="1:29" x14ac:dyDescent="0.25">
      <c r="A6971" s="15"/>
      <c r="B6971" s="16"/>
      <c r="C6971" s="16"/>
      <c r="D6971" s="16"/>
      <c r="E6971" s="16"/>
      <c r="F6971" s="16"/>
      <c r="G6971" s="16"/>
      <c r="H6971" s="16"/>
      <c r="I6971" s="16"/>
      <c r="J6971" s="16"/>
      <c r="K6971" s="17"/>
      <c r="L6971" s="18"/>
      <c r="M6971" s="17"/>
      <c r="N6971" s="18"/>
      <c r="O6971" s="9"/>
      <c r="P6971" s="16"/>
      <c r="Q6971" s="16"/>
      <c r="R6971" s="16"/>
      <c r="S6971" s="16"/>
      <c r="T6971" s="16"/>
      <c r="U6971" s="16"/>
      <c r="V6971" s="16"/>
      <c r="W6971" s="16"/>
      <c r="X6971" s="16"/>
      <c r="Y6971" s="16"/>
      <c r="Z6971" s="16"/>
      <c r="AA6971" s="16"/>
      <c r="AB6971" s="16"/>
      <c r="AC6971" s="19"/>
    </row>
    <row r="6972" spans="1:29" x14ac:dyDescent="0.25">
      <c r="A6972" s="15"/>
      <c r="B6972" s="16"/>
      <c r="C6972" s="16"/>
      <c r="D6972" s="16"/>
      <c r="E6972" s="16"/>
      <c r="F6972" s="16"/>
      <c r="G6972" s="16"/>
      <c r="H6972" s="16"/>
      <c r="I6972" s="16"/>
      <c r="J6972" s="16"/>
      <c r="K6972" s="17"/>
      <c r="L6972" s="18"/>
      <c r="M6972" s="17"/>
      <c r="N6972" s="18"/>
      <c r="O6972" s="9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9"/>
    </row>
    <row r="6973" spans="1:29" x14ac:dyDescent="0.25">
      <c r="A6973" s="15"/>
      <c r="B6973" s="16"/>
      <c r="C6973" s="16"/>
      <c r="D6973" s="16"/>
      <c r="E6973" s="16"/>
      <c r="F6973" s="16"/>
      <c r="G6973" s="16"/>
      <c r="H6973" s="16"/>
      <c r="I6973" s="16"/>
      <c r="J6973" s="16"/>
      <c r="K6973" s="17"/>
      <c r="L6973" s="18"/>
      <c r="M6973" s="17"/>
      <c r="N6973" s="18"/>
      <c r="O6973" s="9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9"/>
    </row>
    <row r="6974" spans="1:29" x14ac:dyDescent="0.25">
      <c r="A6974" s="15"/>
      <c r="B6974" s="16"/>
      <c r="C6974" s="16"/>
      <c r="D6974" s="16"/>
      <c r="E6974" s="16"/>
      <c r="F6974" s="16"/>
      <c r="G6974" s="16"/>
      <c r="H6974" s="16"/>
      <c r="I6974" s="16"/>
      <c r="J6974" s="16"/>
      <c r="K6974" s="17"/>
      <c r="L6974" s="18"/>
      <c r="M6974" s="17"/>
      <c r="N6974" s="18"/>
      <c r="O6974" s="9"/>
      <c r="P6974" s="16"/>
      <c r="Q6974" s="16"/>
      <c r="R6974" s="16"/>
      <c r="S6974" s="16"/>
      <c r="T6974" s="16"/>
      <c r="U6974" s="16"/>
      <c r="V6974" s="16"/>
      <c r="W6974" s="16"/>
      <c r="X6974" s="16"/>
      <c r="Y6974" s="16"/>
      <c r="Z6974" s="16"/>
      <c r="AA6974" s="16"/>
      <c r="AB6974" s="16"/>
      <c r="AC6974" s="19"/>
    </row>
    <row r="6975" spans="1:29" x14ac:dyDescent="0.25">
      <c r="A6975" s="15"/>
      <c r="B6975" s="16"/>
      <c r="C6975" s="16"/>
      <c r="D6975" s="16"/>
      <c r="E6975" s="16"/>
      <c r="F6975" s="16"/>
      <c r="G6975" s="16"/>
      <c r="H6975" s="16"/>
      <c r="I6975" s="16"/>
      <c r="J6975" s="16"/>
      <c r="K6975" s="17"/>
      <c r="L6975" s="18"/>
      <c r="M6975" s="17"/>
      <c r="N6975" s="18"/>
      <c r="O6975" s="9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9"/>
    </row>
    <row r="6976" spans="1:29" x14ac:dyDescent="0.25">
      <c r="A6976" s="15"/>
      <c r="B6976" s="16"/>
      <c r="C6976" s="16"/>
      <c r="D6976" s="16"/>
      <c r="E6976" s="16"/>
      <c r="F6976" s="16"/>
      <c r="G6976" s="16"/>
      <c r="H6976" s="16"/>
      <c r="I6976" s="16"/>
      <c r="J6976" s="16"/>
      <c r="K6976" s="17"/>
      <c r="L6976" s="18"/>
      <c r="M6976" s="17"/>
      <c r="N6976" s="18"/>
      <c r="O6976" s="9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9"/>
    </row>
    <row r="6977" spans="1:29" x14ac:dyDescent="0.25">
      <c r="A6977" s="15"/>
      <c r="B6977" s="16"/>
      <c r="C6977" s="16"/>
      <c r="D6977" s="16"/>
      <c r="E6977" s="16"/>
      <c r="F6977" s="16"/>
      <c r="G6977" s="16"/>
      <c r="H6977" s="16"/>
      <c r="I6977" s="16"/>
      <c r="J6977" s="16"/>
      <c r="K6977" s="17"/>
      <c r="L6977" s="18"/>
      <c r="M6977" s="17"/>
      <c r="N6977" s="18"/>
      <c r="O6977" s="9"/>
      <c r="P6977" s="16"/>
      <c r="Q6977" s="16"/>
      <c r="R6977" s="16"/>
      <c r="S6977" s="16"/>
      <c r="T6977" s="16"/>
      <c r="U6977" s="16"/>
      <c r="V6977" s="16"/>
      <c r="W6977" s="16"/>
      <c r="X6977" s="16"/>
      <c r="Y6977" s="16"/>
      <c r="Z6977" s="16"/>
      <c r="AA6977" s="16"/>
      <c r="AB6977" s="16"/>
      <c r="AC6977" s="19"/>
    </row>
    <row r="6978" spans="1:29" x14ac:dyDescent="0.25">
      <c r="A6978" s="15"/>
      <c r="B6978" s="16"/>
      <c r="C6978" s="16"/>
      <c r="D6978" s="16"/>
      <c r="E6978" s="16"/>
      <c r="F6978" s="16"/>
      <c r="G6978" s="16"/>
      <c r="H6978" s="16"/>
      <c r="I6978" s="16"/>
      <c r="J6978" s="16"/>
      <c r="K6978" s="17"/>
      <c r="L6978" s="18"/>
      <c r="M6978" s="17"/>
      <c r="N6978" s="18"/>
      <c r="O6978" s="9"/>
      <c r="P6978" s="16"/>
      <c r="Q6978" s="16"/>
      <c r="R6978" s="16"/>
      <c r="S6978" s="16"/>
      <c r="T6978" s="16"/>
      <c r="U6978" s="16"/>
      <c r="V6978" s="16"/>
      <c r="W6978" s="16"/>
      <c r="X6978" s="16"/>
      <c r="Y6978" s="16"/>
      <c r="Z6978" s="16"/>
      <c r="AA6978" s="16"/>
      <c r="AB6978" s="16"/>
      <c r="AC6978" s="19"/>
    </row>
    <row r="6979" spans="1:29" x14ac:dyDescent="0.25">
      <c r="A6979" s="15"/>
      <c r="B6979" s="16"/>
      <c r="C6979" s="16"/>
      <c r="D6979" s="16"/>
      <c r="E6979" s="16"/>
      <c r="F6979" s="16"/>
      <c r="G6979" s="16"/>
      <c r="H6979" s="16"/>
      <c r="I6979" s="16"/>
      <c r="J6979" s="16"/>
      <c r="K6979" s="17"/>
      <c r="L6979" s="18"/>
      <c r="M6979" s="17"/>
      <c r="N6979" s="18"/>
      <c r="O6979" s="9"/>
      <c r="P6979" s="16"/>
      <c r="Q6979" s="16"/>
      <c r="R6979" s="16"/>
      <c r="S6979" s="16"/>
      <c r="T6979" s="16"/>
      <c r="U6979" s="16"/>
      <c r="V6979" s="16"/>
      <c r="W6979" s="16"/>
      <c r="X6979" s="16"/>
      <c r="Y6979" s="16"/>
      <c r="Z6979" s="16"/>
      <c r="AA6979" s="16"/>
      <c r="AB6979" s="16"/>
      <c r="AC6979" s="19"/>
    </row>
    <row r="6980" spans="1:29" x14ac:dyDescent="0.25">
      <c r="A6980" s="15"/>
      <c r="B6980" s="16"/>
      <c r="C6980" s="16"/>
      <c r="D6980" s="16"/>
      <c r="E6980" s="16"/>
      <c r="F6980" s="16"/>
      <c r="G6980" s="16"/>
      <c r="H6980" s="16"/>
      <c r="I6980" s="16"/>
      <c r="J6980" s="16"/>
      <c r="K6980" s="17"/>
      <c r="L6980" s="18"/>
      <c r="M6980" s="17"/>
      <c r="N6980" s="18"/>
      <c r="O6980" s="9"/>
      <c r="P6980" s="16"/>
      <c r="Q6980" s="16"/>
      <c r="R6980" s="16"/>
      <c r="S6980" s="16"/>
      <c r="T6980" s="16"/>
      <c r="U6980" s="16"/>
      <c r="V6980" s="16"/>
      <c r="W6980" s="16"/>
      <c r="X6980" s="16"/>
      <c r="Y6980" s="16"/>
      <c r="Z6980" s="16"/>
      <c r="AA6980" s="16"/>
      <c r="AB6980" s="16"/>
      <c r="AC6980" s="19"/>
    </row>
    <row r="6981" spans="1:29" x14ac:dyDescent="0.25">
      <c r="A6981" s="15"/>
      <c r="B6981" s="16"/>
      <c r="C6981" s="16"/>
      <c r="D6981" s="16"/>
      <c r="E6981" s="16"/>
      <c r="F6981" s="16"/>
      <c r="G6981" s="16"/>
      <c r="H6981" s="16"/>
      <c r="I6981" s="16"/>
      <c r="J6981" s="16"/>
      <c r="K6981" s="17"/>
      <c r="L6981" s="18"/>
      <c r="M6981" s="17"/>
      <c r="N6981" s="18"/>
      <c r="O6981" s="9"/>
      <c r="P6981" s="16"/>
      <c r="Q6981" s="16"/>
      <c r="R6981" s="16"/>
      <c r="S6981" s="16"/>
      <c r="T6981" s="16"/>
      <c r="U6981" s="16"/>
      <c r="V6981" s="16"/>
      <c r="W6981" s="16"/>
      <c r="X6981" s="16"/>
      <c r="Y6981" s="16"/>
      <c r="Z6981" s="16"/>
      <c r="AA6981" s="16"/>
      <c r="AB6981" s="16"/>
      <c r="AC6981" s="19"/>
    </row>
    <row r="6982" spans="1:29" x14ac:dyDescent="0.25">
      <c r="A6982" s="15"/>
      <c r="B6982" s="16"/>
      <c r="C6982" s="16"/>
      <c r="D6982" s="16"/>
      <c r="E6982" s="16"/>
      <c r="F6982" s="16"/>
      <c r="G6982" s="16"/>
      <c r="H6982" s="16"/>
      <c r="I6982" s="16"/>
      <c r="J6982" s="16"/>
      <c r="K6982" s="17"/>
      <c r="L6982" s="18"/>
      <c r="M6982" s="17"/>
      <c r="N6982" s="18"/>
      <c r="O6982" s="9"/>
      <c r="P6982" s="16"/>
      <c r="Q6982" s="16"/>
      <c r="R6982" s="16"/>
      <c r="S6982" s="16"/>
      <c r="T6982" s="16"/>
      <c r="U6982" s="16"/>
      <c r="V6982" s="16"/>
      <c r="W6982" s="16"/>
      <c r="X6982" s="16"/>
      <c r="Y6982" s="16"/>
      <c r="Z6982" s="16"/>
      <c r="AA6982" s="16"/>
      <c r="AB6982" s="16"/>
      <c r="AC6982" s="19"/>
    </row>
    <row r="6983" spans="1:29" x14ac:dyDescent="0.25">
      <c r="A6983" s="15"/>
      <c r="B6983" s="16"/>
      <c r="C6983" s="16"/>
      <c r="D6983" s="16"/>
      <c r="E6983" s="16"/>
      <c r="F6983" s="16"/>
      <c r="G6983" s="16"/>
      <c r="H6983" s="16"/>
      <c r="I6983" s="16"/>
      <c r="J6983" s="16"/>
      <c r="K6983" s="17"/>
      <c r="L6983" s="18"/>
      <c r="M6983" s="17"/>
      <c r="N6983" s="18"/>
      <c r="O6983" s="9"/>
      <c r="P6983" s="16"/>
      <c r="Q6983" s="16"/>
      <c r="R6983" s="16"/>
      <c r="S6983" s="16"/>
      <c r="T6983" s="16"/>
      <c r="U6983" s="16"/>
      <c r="V6983" s="16"/>
      <c r="W6983" s="16"/>
      <c r="X6983" s="16"/>
      <c r="Y6983" s="16"/>
      <c r="Z6983" s="16"/>
      <c r="AA6983" s="16"/>
      <c r="AB6983" s="16"/>
      <c r="AC6983" s="19"/>
    </row>
    <row r="6984" spans="1:29" x14ac:dyDescent="0.25">
      <c r="A6984" s="15"/>
      <c r="B6984" s="16"/>
      <c r="C6984" s="16"/>
      <c r="D6984" s="16"/>
      <c r="E6984" s="16"/>
      <c r="F6984" s="16"/>
      <c r="G6984" s="16"/>
      <c r="H6984" s="16"/>
      <c r="I6984" s="16"/>
      <c r="J6984" s="16"/>
      <c r="K6984" s="17"/>
      <c r="L6984" s="18"/>
      <c r="M6984" s="17"/>
      <c r="N6984" s="18"/>
      <c r="O6984" s="9"/>
      <c r="P6984" s="16"/>
      <c r="Q6984" s="16"/>
      <c r="R6984" s="16"/>
      <c r="S6984" s="16"/>
      <c r="T6984" s="16"/>
      <c r="U6984" s="16"/>
      <c r="V6984" s="16"/>
      <c r="W6984" s="16"/>
      <c r="X6984" s="16"/>
      <c r="Y6984" s="16"/>
      <c r="Z6984" s="16"/>
      <c r="AA6984" s="16"/>
      <c r="AB6984" s="16"/>
      <c r="AC6984" s="19"/>
    </row>
    <row r="6985" spans="1:29" x14ac:dyDescent="0.25">
      <c r="A6985" s="15"/>
      <c r="B6985" s="16"/>
      <c r="C6985" s="16"/>
      <c r="D6985" s="16"/>
      <c r="E6985" s="16"/>
      <c r="F6985" s="16"/>
      <c r="G6985" s="16"/>
      <c r="H6985" s="16"/>
      <c r="I6985" s="16"/>
      <c r="J6985" s="16"/>
      <c r="K6985" s="17"/>
      <c r="L6985" s="18"/>
      <c r="M6985" s="17"/>
      <c r="N6985" s="18"/>
      <c r="O6985" s="9"/>
      <c r="P6985" s="16"/>
      <c r="Q6985" s="16"/>
      <c r="R6985" s="16"/>
      <c r="S6985" s="16"/>
      <c r="T6985" s="16"/>
      <c r="U6985" s="16"/>
      <c r="V6985" s="16"/>
      <c r="W6985" s="16"/>
      <c r="X6985" s="16"/>
      <c r="Y6985" s="16"/>
      <c r="Z6985" s="16"/>
      <c r="AA6985" s="16"/>
      <c r="AB6985" s="16"/>
      <c r="AC6985" s="19"/>
    </row>
    <row r="6986" spans="1:29" x14ac:dyDescent="0.25">
      <c r="A6986" s="15"/>
      <c r="B6986" s="16"/>
      <c r="C6986" s="16"/>
      <c r="D6986" s="16"/>
      <c r="E6986" s="16"/>
      <c r="F6986" s="16"/>
      <c r="G6986" s="16"/>
      <c r="H6986" s="16"/>
      <c r="I6986" s="16"/>
      <c r="J6986" s="16"/>
      <c r="K6986" s="17"/>
      <c r="L6986" s="18"/>
      <c r="M6986" s="17"/>
      <c r="N6986" s="18"/>
      <c r="O6986" s="9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9"/>
    </row>
    <row r="6987" spans="1:29" x14ac:dyDescent="0.25">
      <c r="A6987" s="15"/>
      <c r="B6987" s="16"/>
      <c r="C6987" s="16"/>
      <c r="D6987" s="16"/>
      <c r="E6987" s="16"/>
      <c r="F6987" s="16"/>
      <c r="G6987" s="16"/>
      <c r="H6987" s="16"/>
      <c r="I6987" s="16"/>
      <c r="J6987" s="16"/>
      <c r="K6987" s="17"/>
      <c r="L6987" s="18"/>
      <c r="M6987" s="17"/>
      <c r="N6987" s="18"/>
      <c r="O6987" s="9"/>
      <c r="P6987" s="16"/>
      <c r="Q6987" s="16"/>
      <c r="R6987" s="16"/>
      <c r="S6987" s="16"/>
      <c r="T6987" s="16"/>
      <c r="U6987" s="16"/>
      <c r="V6987" s="16"/>
      <c r="W6987" s="16"/>
      <c r="X6987" s="16"/>
      <c r="Y6987" s="16"/>
      <c r="Z6987" s="16"/>
      <c r="AA6987" s="16"/>
      <c r="AB6987" s="16"/>
      <c r="AC6987" s="19"/>
    </row>
    <row r="6988" spans="1:29" x14ac:dyDescent="0.25">
      <c r="A6988" s="15"/>
      <c r="B6988" s="16"/>
      <c r="C6988" s="16"/>
      <c r="D6988" s="16"/>
      <c r="E6988" s="16"/>
      <c r="F6988" s="16"/>
      <c r="G6988" s="16"/>
      <c r="H6988" s="16"/>
      <c r="I6988" s="16"/>
      <c r="J6988" s="16"/>
      <c r="K6988" s="17"/>
      <c r="L6988" s="18"/>
      <c r="M6988" s="17"/>
      <c r="N6988" s="18"/>
      <c r="O6988" s="9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9"/>
    </row>
    <row r="6989" spans="1:29" x14ac:dyDescent="0.25">
      <c r="A6989" s="15"/>
      <c r="B6989" s="16"/>
      <c r="C6989" s="16"/>
      <c r="D6989" s="16"/>
      <c r="E6989" s="16"/>
      <c r="F6989" s="16"/>
      <c r="G6989" s="16"/>
      <c r="H6989" s="16"/>
      <c r="I6989" s="16"/>
      <c r="J6989" s="16"/>
      <c r="K6989" s="17"/>
      <c r="L6989" s="18"/>
      <c r="M6989" s="17"/>
      <c r="N6989" s="18"/>
      <c r="O6989" s="9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9"/>
    </row>
    <row r="6990" spans="1:29" x14ac:dyDescent="0.25">
      <c r="A6990" s="15"/>
      <c r="B6990" s="16"/>
      <c r="C6990" s="16"/>
      <c r="D6990" s="16"/>
      <c r="E6990" s="16"/>
      <c r="F6990" s="16"/>
      <c r="G6990" s="16"/>
      <c r="H6990" s="16"/>
      <c r="I6990" s="16"/>
      <c r="J6990" s="16"/>
      <c r="K6990" s="17"/>
      <c r="L6990" s="18"/>
      <c r="M6990" s="17"/>
      <c r="N6990" s="18"/>
      <c r="O6990" s="9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6"/>
      <c r="AA6990" s="16"/>
      <c r="AB6990" s="16"/>
      <c r="AC6990" s="19"/>
    </row>
    <row r="6991" spans="1:29" x14ac:dyDescent="0.25">
      <c r="A6991" s="15"/>
      <c r="B6991" s="16"/>
      <c r="C6991" s="16"/>
      <c r="D6991" s="16"/>
      <c r="E6991" s="16"/>
      <c r="F6991" s="16"/>
      <c r="G6991" s="16"/>
      <c r="H6991" s="16"/>
      <c r="I6991" s="16"/>
      <c r="J6991" s="16"/>
      <c r="K6991" s="17"/>
      <c r="L6991" s="18"/>
      <c r="M6991" s="17"/>
      <c r="N6991" s="18"/>
      <c r="O6991" s="9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9"/>
    </row>
    <row r="6992" spans="1:29" x14ac:dyDescent="0.25">
      <c r="A6992" s="15"/>
      <c r="B6992" s="16"/>
      <c r="C6992" s="16"/>
      <c r="D6992" s="16"/>
      <c r="E6992" s="16"/>
      <c r="F6992" s="16"/>
      <c r="G6992" s="16"/>
      <c r="H6992" s="16"/>
      <c r="I6992" s="16"/>
      <c r="J6992" s="16"/>
      <c r="K6992" s="17"/>
      <c r="L6992" s="18"/>
      <c r="M6992" s="17"/>
      <c r="N6992" s="18"/>
      <c r="O6992" s="9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9"/>
    </row>
    <row r="6993" spans="1:29" x14ac:dyDescent="0.25">
      <c r="A6993" s="15"/>
      <c r="B6993" s="16"/>
      <c r="C6993" s="16"/>
      <c r="D6993" s="16"/>
      <c r="E6993" s="16"/>
      <c r="F6993" s="16"/>
      <c r="G6993" s="16"/>
      <c r="H6993" s="16"/>
      <c r="I6993" s="16"/>
      <c r="J6993" s="16"/>
      <c r="K6993" s="17"/>
      <c r="L6993" s="18"/>
      <c r="M6993" s="17"/>
      <c r="N6993" s="18"/>
      <c r="O6993" s="9"/>
      <c r="P6993" s="16"/>
      <c r="Q6993" s="16"/>
      <c r="R6993" s="16"/>
      <c r="S6993" s="16"/>
      <c r="T6993" s="16"/>
      <c r="U6993" s="16"/>
      <c r="V6993" s="16"/>
      <c r="W6993" s="16"/>
      <c r="X6993" s="16"/>
      <c r="Y6993" s="16"/>
      <c r="Z6993" s="16"/>
      <c r="AA6993" s="16"/>
      <c r="AB6993" s="16"/>
      <c r="AC6993" s="19"/>
    </row>
    <row r="6994" spans="1:29" x14ac:dyDescent="0.25">
      <c r="A6994" s="15"/>
      <c r="B6994" s="16"/>
      <c r="C6994" s="16"/>
      <c r="D6994" s="16"/>
      <c r="E6994" s="16"/>
      <c r="F6994" s="16"/>
      <c r="G6994" s="16"/>
      <c r="H6994" s="16"/>
      <c r="I6994" s="16"/>
      <c r="J6994" s="16"/>
      <c r="K6994" s="17"/>
      <c r="L6994" s="18"/>
      <c r="M6994" s="17"/>
      <c r="N6994" s="18"/>
      <c r="O6994" s="9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6"/>
      <c r="AA6994" s="16"/>
      <c r="AB6994" s="16"/>
      <c r="AC6994" s="19"/>
    </row>
    <row r="6995" spans="1:29" x14ac:dyDescent="0.25">
      <c r="A6995" s="15"/>
      <c r="B6995" s="16"/>
      <c r="C6995" s="16"/>
      <c r="D6995" s="16"/>
      <c r="E6995" s="16"/>
      <c r="F6995" s="16"/>
      <c r="G6995" s="16"/>
      <c r="H6995" s="16"/>
      <c r="I6995" s="16"/>
      <c r="J6995" s="16"/>
      <c r="K6995" s="17"/>
      <c r="L6995" s="18"/>
      <c r="M6995" s="17"/>
      <c r="N6995" s="18"/>
      <c r="O6995" s="9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9"/>
    </row>
    <row r="6996" spans="1:29" x14ac:dyDescent="0.25">
      <c r="A6996" s="15"/>
      <c r="B6996" s="16"/>
      <c r="C6996" s="16"/>
      <c r="D6996" s="16"/>
      <c r="E6996" s="16"/>
      <c r="F6996" s="16"/>
      <c r="G6996" s="16"/>
      <c r="H6996" s="16"/>
      <c r="I6996" s="16"/>
      <c r="J6996" s="16"/>
      <c r="K6996" s="17"/>
      <c r="L6996" s="18"/>
      <c r="M6996" s="17"/>
      <c r="N6996" s="18"/>
      <c r="O6996" s="9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6"/>
      <c r="AB6996" s="16"/>
      <c r="AC6996" s="19"/>
    </row>
    <row r="6997" spans="1:29" x14ac:dyDescent="0.25">
      <c r="A6997" s="15"/>
      <c r="B6997" s="16"/>
      <c r="C6997" s="16"/>
      <c r="D6997" s="16"/>
      <c r="E6997" s="16"/>
      <c r="F6997" s="16"/>
      <c r="G6997" s="16"/>
      <c r="H6997" s="16"/>
      <c r="I6997" s="16"/>
      <c r="J6997" s="16"/>
      <c r="K6997" s="17"/>
      <c r="L6997" s="18"/>
      <c r="M6997" s="17"/>
      <c r="N6997" s="18"/>
      <c r="O6997" s="9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9"/>
    </row>
    <row r="6998" spans="1:29" x14ac:dyDescent="0.25">
      <c r="A6998" s="15"/>
      <c r="B6998" s="16"/>
      <c r="C6998" s="16"/>
      <c r="D6998" s="16"/>
      <c r="E6998" s="16"/>
      <c r="F6998" s="16"/>
      <c r="G6998" s="16"/>
      <c r="H6998" s="16"/>
      <c r="I6998" s="16"/>
      <c r="J6998" s="16"/>
      <c r="K6998" s="17"/>
      <c r="L6998" s="18"/>
      <c r="M6998" s="17"/>
      <c r="N6998" s="18"/>
      <c r="O6998" s="9"/>
      <c r="P6998" s="16"/>
      <c r="Q6998" s="16"/>
      <c r="R6998" s="16"/>
      <c r="S6998" s="16"/>
      <c r="T6998" s="16"/>
      <c r="U6998" s="16"/>
      <c r="V6998" s="16"/>
      <c r="W6998" s="16"/>
      <c r="X6998" s="16"/>
      <c r="Y6998" s="16"/>
      <c r="Z6998" s="16"/>
      <c r="AA6998" s="16"/>
      <c r="AB6998" s="16"/>
      <c r="AC6998" s="19"/>
    </row>
    <row r="6999" spans="1:29" x14ac:dyDescent="0.25">
      <c r="A6999" s="15"/>
      <c r="B6999" s="16"/>
      <c r="C6999" s="16"/>
      <c r="D6999" s="16"/>
      <c r="E6999" s="16"/>
      <c r="F6999" s="16"/>
      <c r="G6999" s="16"/>
      <c r="H6999" s="16"/>
      <c r="I6999" s="16"/>
      <c r="J6999" s="16"/>
      <c r="K6999" s="17"/>
      <c r="L6999" s="18"/>
      <c r="M6999" s="16"/>
      <c r="N6999" s="16"/>
      <c r="O6999" s="9"/>
      <c r="P6999" s="16"/>
      <c r="Q6999" s="16"/>
      <c r="R6999" s="16"/>
      <c r="S6999" s="16"/>
      <c r="T6999" s="16"/>
      <c r="U6999" s="16"/>
      <c r="V6999" s="16"/>
      <c r="W6999" s="16"/>
      <c r="X6999" s="16"/>
      <c r="Y6999" s="16"/>
      <c r="Z6999" s="16"/>
      <c r="AA6999" s="16"/>
      <c r="AB6999" s="16"/>
      <c r="AC6999" s="19"/>
    </row>
    <row r="7000" spans="1:29" x14ac:dyDescent="0.25">
      <c r="A7000" s="15"/>
      <c r="B7000" s="16"/>
      <c r="C7000" s="16"/>
      <c r="D7000" s="16"/>
      <c r="E7000" s="16"/>
      <c r="F7000" s="16"/>
      <c r="G7000" s="16"/>
      <c r="H7000" s="16"/>
      <c r="I7000" s="16"/>
      <c r="J7000" s="16"/>
      <c r="K7000" s="17"/>
      <c r="L7000" s="18"/>
      <c r="M7000" s="17"/>
      <c r="N7000" s="18"/>
      <c r="O7000" s="9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9"/>
    </row>
    <row r="7001" spans="1:29" x14ac:dyDescent="0.25">
      <c r="A7001" s="15"/>
      <c r="B7001" s="16"/>
      <c r="C7001" s="16"/>
      <c r="D7001" s="16"/>
      <c r="E7001" s="16"/>
      <c r="F7001" s="16"/>
      <c r="G7001" s="16"/>
      <c r="H7001" s="16"/>
      <c r="I7001" s="16"/>
      <c r="J7001" s="16"/>
      <c r="K7001" s="17"/>
      <c r="L7001" s="18"/>
      <c r="M7001" s="17"/>
      <c r="N7001" s="18"/>
      <c r="O7001" s="9"/>
      <c r="P7001" s="16"/>
      <c r="Q7001" s="16"/>
      <c r="R7001" s="16"/>
      <c r="S7001" s="16"/>
      <c r="T7001" s="16"/>
      <c r="U7001" s="16"/>
      <c r="V7001" s="16"/>
      <c r="W7001" s="16"/>
      <c r="X7001" s="16"/>
      <c r="Y7001" s="16"/>
      <c r="Z7001" s="16"/>
      <c r="AA7001" s="16"/>
      <c r="AB7001" s="16"/>
      <c r="AC7001" s="19"/>
    </row>
    <row r="7002" spans="1:29" x14ac:dyDescent="0.25">
      <c r="A7002" s="15"/>
      <c r="B7002" s="16"/>
      <c r="C7002" s="16"/>
      <c r="D7002" s="16"/>
      <c r="E7002" s="16"/>
      <c r="F7002" s="16"/>
      <c r="G7002" s="16"/>
      <c r="H7002" s="16"/>
      <c r="I7002" s="16"/>
      <c r="J7002" s="16"/>
      <c r="K7002" s="17"/>
      <c r="L7002" s="18"/>
      <c r="M7002" s="17"/>
      <c r="N7002" s="18"/>
      <c r="O7002" s="9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9"/>
    </row>
    <row r="7003" spans="1:29" x14ac:dyDescent="0.25">
      <c r="A7003" s="15"/>
      <c r="B7003" s="16"/>
      <c r="C7003" s="16"/>
      <c r="D7003" s="16"/>
      <c r="E7003" s="16"/>
      <c r="F7003" s="16"/>
      <c r="G7003" s="16"/>
      <c r="H7003" s="16"/>
      <c r="I7003" s="16"/>
      <c r="J7003" s="16"/>
      <c r="K7003" s="17"/>
      <c r="L7003" s="18"/>
      <c r="M7003" s="17"/>
      <c r="N7003" s="18"/>
      <c r="O7003" s="9"/>
      <c r="P7003" s="16"/>
      <c r="Q7003" s="16"/>
      <c r="R7003" s="16"/>
      <c r="S7003" s="16"/>
      <c r="T7003" s="16"/>
      <c r="U7003" s="16"/>
      <c r="V7003" s="16"/>
      <c r="W7003" s="16"/>
      <c r="X7003" s="16"/>
      <c r="Y7003" s="16"/>
      <c r="Z7003" s="16"/>
      <c r="AA7003" s="16"/>
      <c r="AB7003" s="16"/>
      <c r="AC7003" s="19"/>
    </row>
    <row r="7004" spans="1:29" x14ac:dyDescent="0.25">
      <c r="A7004" s="15"/>
      <c r="B7004" s="16"/>
      <c r="C7004" s="16"/>
      <c r="D7004" s="16"/>
      <c r="E7004" s="16"/>
      <c r="F7004" s="16"/>
      <c r="G7004" s="16"/>
      <c r="H7004" s="16"/>
      <c r="I7004" s="16"/>
      <c r="J7004" s="16"/>
      <c r="K7004" s="17"/>
      <c r="L7004" s="18"/>
      <c r="M7004" s="17"/>
      <c r="N7004" s="18"/>
      <c r="O7004" s="9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9"/>
    </row>
    <row r="7005" spans="1:29" x14ac:dyDescent="0.25">
      <c r="A7005" s="15"/>
      <c r="B7005" s="16"/>
      <c r="C7005" s="16"/>
      <c r="D7005" s="16"/>
      <c r="E7005" s="16"/>
      <c r="F7005" s="16"/>
      <c r="G7005" s="16"/>
      <c r="H7005" s="16"/>
      <c r="I7005" s="16"/>
      <c r="J7005" s="16"/>
      <c r="K7005" s="17"/>
      <c r="L7005" s="18"/>
      <c r="M7005" s="17"/>
      <c r="N7005" s="18"/>
      <c r="O7005" s="9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9"/>
    </row>
    <row r="7006" spans="1:29" x14ac:dyDescent="0.25">
      <c r="A7006" s="15"/>
      <c r="B7006" s="16"/>
      <c r="C7006" s="16"/>
      <c r="D7006" s="16"/>
      <c r="E7006" s="16"/>
      <c r="F7006" s="16"/>
      <c r="G7006" s="16"/>
      <c r="H7006" s="16"/>
      <c r="I7006" s="16"/>
      <c r="J7006" s="16"/>
      <c r="K7006" s="17"/>
      <c r="L7006" s="18"/>
      <c r="M7006" s="17"/>
      <c r="N7006" s="18"/>
      <c r="O7006" s="9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9"/>
    </row>
    <row r="7007" spans="1:29" x14ac:dyDescent="0.25">
      <c r="A7007" s="15"/>
      <c r="B7007" s="16"/>
      <c r="C7007" s="16"/>
      <c r="D7007" s="16"/>
      <c r="E7007" s="16"/>
      <c r="F7007" s="16"/>
      <c r="G7007" s="16"/>
      <c r="H7007" s="16"/>
      <c r="I7007" s="16"/>
      <c r="J7007" s="16"/>
      <c r="K7007" s="17"/>
      <c r="L7007" s="18"/>
      <c r="M7007" s="17"/>
      <c r="N7007" s="18"/>
      <c r="O7007" s="9"/>
      <c r="P7007" s="16"/>
      <c r="Q7007" s="16"/>
      <c r="R7007" s="16"/>
      <c r="S7007" s="16"/>
      <c r="T7007" s="16"/>
      <c r="U7007" s="16"/>
      <c r="V7007" s="16"/>
      <c r="W7007" s="16"/>
      <c r="X7007" s="16"/>
      <c r="Y7007" s="16"/>
      <c r="Z7007" s="16"/>
      <c r="AA7007" s="16"/>
      <c r="AB7007" s="16"/>
      <c r="AC7007" s="19"/>
    </row>
    <row r="7008" spans="1:29" x14ac:dyDescent="0.25">
      <c r="A7008" s="15"/>
      <c r="B7008" s="16"/>
      <c r="C7008" s="16"/>
      <c r="D7008" s="16"/>
      <c r="E7008" s="16"/>
      <c r="F7008" s="16"/>
      <c r="G7008" s="16"/>
      <c r="H7008" s="16"/>
      <c r="I7008" s="16"/>
      <c r="J7008" s="16"/>
      <c r="K7008" s="17"/>
      <c r="L7008" s="18"/>
      <c r="M7008" s="17"/>
      <c r="N7008" s="18"/>
      <c r="O7008" s="9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9"/>
    </row>
    <row r="7009" spans="1:29" x14ac:dyDescent="0.25">
      <c r="A7009" s="15"/>
      <c r="B7009" s="16"/>
      <c r="C7009" s="16"/>
      <c r="D7009" s="16"/>
      <c r="E7009" s="16"/>
      <c r="F7009" s="16"/>
      <c r="G7009" s="16"/>
      <c r="H7009" s="16"/>
      <c r="I7009" s="16"/>
      <c r="J7009" s="16"/>
      <c r="K7009" s="17"/>
      <c r="L7009" s="18"/>
      <c r="M7009" s="17"/>
      <c r="N7009" s="18"/>
      <c r="O7009" s="9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9"/>
    </row>
    <row r="7010" spans="1:29" x14ac:dyDescent="0.25">
      <c r="A7010" s="15"/>
      <c r="B7010" s="16"/>
      <c r="C7010" s="16"/>
      <c r="D7010" s="16"/>
      <c r="E7010" s="16"/>
      <c r="F7010" s="16"/>
      <c r="G7010" s="16"/>
      <c r="H7010" s="16"/>
      <c r="I7010" s="16"/>
      <c r="J7010" s="16"/>
      <c r="K7010" s="17"/>
      <c r="L7010" s="18"/>
      <c r="M7010" s="17"/>
      <c r="N7010" s="18"/>
      <c r="O7010" s="9"/>
      <c r="P7010" s="16"/>
      <c r="Q7010" s="16"/>
      <c r="R7010" s="16"/>
      <c r="S7010" s="16"/>
      <c r="T7010" s="16"/>
      <c r="U7010" s="16"/>
      <c r="V7010" s="16"/>
      <c r="W7010" s="16"/>
      <c r="X7010" s="16"/>
      <c r="Y7010" s="16"/>
      <c r="Z7010" s="16"/>
      <c r="AA7010" s="16"/>
      <c r="AB7010" s="16"/>
      <c r="AC7010" s="19"/>
    </row>
    <row r="7011" spans="1:29" x14ac:dyDescent="0.25">
      <c r="A7011" s="15"/>
      <c r="B7011" s="16"/>
      <c r="C7011" s="16"/>
      <c r="D7011" s="16"/>
      <c r="E7011" s="16"/>
      <c r="F7011" s="16"/>
      <c r="G7011" s="16"/>
      <c r="H7011" s="16"/>
      <c r="I7011" s="16"/>
      <c r="J7011" s="16"/>
      <c r="K7011" s="17"/>
      <c r="L7011" s="18"/>
      <c r="M7011" s="17"/>
      <c r="N7011" s="18"/>
      <c r="O7011" s="9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9"/>
    </row>
    <row r="7012" spans="1:29" x14ac:dyDescent="0.25">
      <c r="A7012" s="15"/>
      <c r="B7012" s="16"/>
      <c r="C7012" s="16"/>
      <c r="D7012" s="16"/>
      <c r="E7012" s="16"/>
      <c r="F7012" s="16"/>
      <c r="G7012" s="16"/>
      <c r="H7012" s="16"/>
      <c r="I7012" s="16"/>
      <c r="J7012" s="16"/>
      <c r="K7012" s="17"/>
      <c r="L7012" s="18"/>
      <c r="M7012" s="17"/>
      <c r="N7012" s="18"/>
      <c r="O7012" s="9"/>
      <c r="P7012" s="16"/>
      <c r="Q7012" s="16"/>
      <c r="R7012" s="16"/>
      <c r="S7012" s="16"/>
      <c r="T7012" s="16"/>
      <c r="U7012" s="16"/>
      <c r="V7012" s="16"/>
      <c r="W7012" s="16"/>
      <c r="X7012" s="16"/>
      <c r="Y7012" s="16"/>
      <c r="Z7012" s="16"/>
      <c r="AA7012" s="16"/>
      <c r="AB7012" s="16"/>
      <c r="AC7012" s="19"/>
    </row>
    <row r="7013" spans="1:29" x14ac:dyDescent="0.25">
      <c r="A7013" s="15"/>
      <c r="B7013" s="16"/>
      <c r="C7013" s="16"/>
      <c r="D7013" s="16"/>
      <c r="E7013" s="16"/>
      <c r="F7013" s="16"/>
      <c r="G7013" s="16"/>
      <c r="H7013" s="16"/>
      <c r="I7013" s="16"/>
      <c r="J7013" s="16"/>
      <c r="K7013" s="17"/>
      <c r="L7013" s="18"/>
      <c r="M7013" s="17"/>
      <c r="N7013" s="18"/>
      <c r="O7013" s="9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6"/>
      <c r="AA7013" s="16"/>
      <c r="AB7013" s="16"/>
      <c r="AC7013" s="19"/>
    </row>
    <row r="7014" spans="1:29" x14ac:dyDescent="0.25">
      <c r="A7014" s="15"/>
      <c r="B7014" s="16"/>
      <c r="C7014" s="16"/>
      <c r="D7014" s="16"/>
      <c r="E7014" s="16"/>
      <c r="F7014" s="16"/>
      <c r="G7014" s="16"/>
      <c r="H7014" s="16"/>
      <c r="I7014" s="16"/>
      <c r="J7014" s="16"/>
      <c r="K7014" s="17"/>
      <c r="L7014" s="18"/>
      <c r="M7014" s="17"/>
      <c r="N7014" s="18"/>
      <c r="O7014" s="9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9"/>
    </row>
    <row r="7015" spans="1:29" x14ac:dyDescent="0.25">
      <c r="A7015" s="15"/>
      <c r="B7015" s="16"/>
      <c r="C7015" s="16"/>
      <c r="D7015" s="16"/>
      <c r="E7015" s="16"/>
      <c r="F7015" s="16"/>
      <c r="G7015" s="16"/>
      <c r="H7015" s="16"/>
      <c r="I7015" s="16"/>
      <c r="J7015" s="16"/>
      <c r="K7015" s="17"/>
      <c r="L7015" s="18"/>
      <c r="M7015" s="17"/>
      <c r="N7015" s="18"/>
      <c r="O7015" s="9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9"/>
    </row>
    <row r="7016" spans="1:29" x14ac:dyDescent="0.25">
      <c r="A7016" s="15"/>
      <c r="B7016" s="16"/>
      <c r="C7016" s="16"/>
      <c r="D7016" s="16"/>
      <c r="E7016" s="16"/>
      <c r="F7016" s="16"/>
      <c r="G7016" s="16"/>
      <c r="H7016" s="16"/>
      <c r="I7016" s="16"/>
      <c r="J7016" s="16"/>
      <c r="K7016" s="17"/>
      <c r="L7016" s="18"/>
      <c r="M7016" s="17"/>
      <c r="N7016" s="18"/>
      <c r="O7016" s="9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9"/>
    </row>
    <row r="7017" spans="1:29" x14ac:dyDescent="0.25">
      <c r="A7017" s="15"/>
      <c r="B7017" s="16"/>
      <c r="C7017" s="16"/>
      <c r="D7017" s="16"/>
      <c r="E7017" s="16"/>
      <c r="F7017" s="16"/>
      <c r="G7017" s="16"/>
      <c r="H7017" s="16"/>
      <c r="I7017" s="16"/>
      <c r="J7017" s="16"/>
      <c r="K7017" s="17"/>
      <c r="L7017" s="18"/>
      <c r="M7017" s="17"/>
      <c r="N7017" s="18"/>
      <c r="O7017" s="9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9"/>
    </row>
    <row r="7018" spans="1:29" x14ac:dyDescent="0.25">
      <c r="A7018" s="15"/>
      <c r="B7018" s="16"/>
      <c r="C7018" s="16"/>
      <c r="D7018" s="16"/>
      <c r="E7018" s="16"/>
      <c r="F7018" s="16"/>
      <c r="G7018" s="16"/>
      <c r="H7018" s="16"/>
      <c r="I7018" s="16"/>
      <c r="J7018" s="16"/>
      <c r="K7018" s="17"/>
      <c r="L7018" s="18"/>
      <c r="M7018" s="17"/>
      <c r="N7018" s="18"/>
      <c r="O7018" s="9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9"/>
    </row>
    <row r="7019" spans="1:29" x14ac:dyDescent="0.25">
      <c r="A7019" s="15"/>
      <c r="B7019" s="16"/>
      <c r="C7019" s="16"/>
      <c r="D7019" s="16"/>
      <c r="E7019" s="16"/>
      <c r="F7019" s="16"/>
      <c r="G7019" s="16"/>
      <c r="H7019" s="16"/>
      <c r="I7019" s="16"/>
      <c r="J7019" s="16"/>
      <c r="K7019" s="17"/>
      <c r="L7019" s="18"/>
      <c r="M7019" s="17"/>
      <c r="N7019" s="18"/>
      <c r="O7019" s="9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9"/>
    </row>
    <row r="7020" spans="1:29" x14ac:dyDescent="0.25">
      <c r="A7020" s="15"/>
      <c r="B7020" s="16"/>
      <c r="C7020" s="16"/>
      <c r="D7020" s="16"/>
      <c r="E7020" s="16"/>
      <c r="F7020" s="16"/>
      <c r="G7020" s="16"/>
      <c r="H7020" s="16"/>
      <c r="I7020" s="16"/>
      <c r="J7020" s="16"/>
      <c r="K7020" s="17"/>
      <c r="L7020" s="18"/>
      <c r="M7020" s="17"/>
      <c r="N7020" s="18"/>
      <c r="O7020" s="9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9"/>
    </row>
    <row r="7021" spans="1:29" x14ac:dyDescent="0.25">
      <c r="A7021" s="15"/>
      <c r="B7021" s="16"/>
      <c r="C7021" s="16"/>
      <c r="D7021" s="16"/>
      <c r="E7021" s="16"/>
      <c r="F7021" s="16"/>
      <c r="G7021" s="16"/>
      <c r="H7021" s="16"/>
      <c r="I7021" s="16"/>
      <c r="J7021" s="16"/>
      <c r="K7021" s="17"/>
      <c r="L7021" s="18"/>
      <c r="M7021" s="17"/>
      <c r="N7021" s="18"/>
      <c r="O7021" s="9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9"/>
    </row>
    <row r="7022" spans="1:29" x14ac:dyDescent="0.25">
      <c r="A7022" s="15"/>
      <c r="B7022" s="16"/>
      <c r="C7022" s="16"/>
      <c r="D7022" s="16"/>
      <c r="E7022" s="16"/>
      <c r="F7022" s="16"/>
      <c r="G7022" s="16"/>
      <c r="H7022" s="16"/>
      <c r="I7022" s="16"/>
      <c r="J7022" s="16"/>
      <c r="K7022" s="17"/>
      <c r="L7022" s="18"/>
      <c r="M7022" s="17"/>
      <c r="N7022" s="18"/>
      <c r="O7022" s="9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9"/>
    </row>
    <row r="7023" spans="1:29" x14ac:dyDescent="0.25">
      <c r="A7023" s="15"/>
      <c r="B7023" s="16"/>
      <c r="C7023" s="16"/>
      <c r="D7023" s="16"/>
      <c r="E7023" s="16"/>
      <c r="F7023" s="16"/>
      <c r="G7023" s="16"/>
      <c r="H7023" s="16"/>
      <c r="I7023" s="16"/>
      <c r="J7023" s="16"/>
      <c r="K7023" s="17"/>
      <c r="L7023" s="18"/>
      <c r="M7023" s="17"/>
      <c r="N7023" s="18"/>
      <c r="O7023" s="9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9"/>
    </row>
    <row r="7024" spans="1:29" x14ac:dyDescent="0.25">
      <c r="A7024" s="15"/>
      <c r="B7024" s="16"/>
      <c r="C7024" s="16"/>
      <c r="D7024" s="16"/>
      <c r="E7024" s="16"/>
      <c r="F7024" s="16"/>
      <c r="G7024" s="16"/>
      <c r="H7024" s="16"/>
      <c r="I7024" s="16"/>
      <c r="J7024" s="16"/>
      <c r="K7024" s="17"/>
      <c r="L7024" s="18"/>
      <c r="M7024" s="17"/>
      <c r="N7024" s="18"/>
      <c r="O7024" s="9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9"/>
    </row>
    <row r="7025" spans="1:29" x14ac:dyDescent="0.25">
      <c r="A7025" s="15"/>
      <c r="B7025" s="16"/>
      <c r="C7025" s="16"/>
      <c r="D7025" s="16"/>
      <c r="E7025" s="16"/>
      <c r="F7025" s="16"/>
      <c r="G7025" s="16"/>
      <c r="H7025" s="16"/>
      <c r="I7025" s="16"/>
      <c r="J7025" s="16"/>
      <c r="K7025" s="17"/>
      <c r="L7025" s="18"/>
      <c r="M7025" s="17"/>
      <c r="N7025" s="18"/>
      <c r="O7025" s="9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9"/>
    </row>
    <row r="7026" spans="1:29" x14ac:dyDescent="0.25">
      <c r="A7026" s="15"/>
      <c r="B7026" s="16"/>
      <c r="C7026" s="16"/>
      <c r="D7026" s="16"/>
      <c r="E7026" s="16"/>
      <c r="F7026" s="16"/>
      <c r="G7026" s="16"/>
      <c r="H7026" s="16"/>
      <c r="I7026" s="16"/>
      <c r="J7026" s="16"/>
      <c r="K7026" s="17"/>
      <c r="L7026" s="18"/>
      <c r="M7026" s="17"/>
      <c r="N7026" s="18"/>
      <c r="O7026" s="9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9"/>
    </row>
    <row r="7027" spans="1:29" x14ac:dyDescent="0.25">
      <c r="A7027" s="15"/>
      <c r="B7027" s="16"/>
      <c r="C7027" s="16"/>
      <c r="D7027" s="16"/>
      <c r="E7027" s="16"/>
      <c r="F7027" s="16"/>
      <c r="G7027" s="16"/>
      <c r="H7027" s="16"/>
      <c r="I7027" s="16"/>
      <c r="J7027" s="16"/>
      <c r="K7027" s="17"/>
      <c r="L7027" s="18"/>
      <c r="M7027" s="17"/>
      <c r="N7027" s="18"/>
      <c r="O7027" s="9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9"/>
    </row>
    <row r="7028" spans="1:29" x14ac:dyDescent="0.25">
      <c r="A7028" s="15"/>
      <c r="B7028" s="16"/>
      <c r="C7028" s="16"/>
      <c r="D7028" s="16"/>
      <c r="E7028" s="16"/>
      <c r="F7028" s="16"/>
      <c r="G7028" s="16"/>
      <c r="H7028" s="16"/>
      <c r="I7028" s="16"/>
      <c r="J7028" s="16"/>
      <c r="K7028" s="17"/>
      <c r="L7028" s="18"/>
      <c r="M7028" s="17"/>
      <c r="N7028" s="18"/>
      <c r="O7028" s="9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9"/>
    </row>
    <row r="7029" spans="1:29" x14ac:dyDescent="0.25">
      <c r="A7029" s="15"/>
      <c r="B7029" s="16"/>
      <c r="C7029" s="16"/>
      <c r="D7029" s="16"/>
      <c r="E7029" s="16"/>
      <c r="F7029" s="16"/>
      <c r="G7029" s="16"/>
      <c r="H7029" s="16"/>
      <c r="I7029" s="16"/>
      <c r="J7029" s="16"/>
      <c r="K7029" s="17"/>
      <c r="L7029" s="18"/>
      <c r="M7029" s="17"/>
      <c r="N7029" s="18"/>
      <c r="O7029" s="9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9"/>
    </row>
    <row r="7030" spans="1:29" x14ac:dyDescent="0.25">
      <c r="A7030" s="15"/>
      <c r="B7030" s="16"/>
      <c r="C7030" s="16"/>
      <c r="D7030" s="16"/>
      <c r="E7030" s="16"/>
      <c r="F7030" s="16"/>
      <c r="G7030" s="16"/>
      <c r="H7030" s="16"/>
      <c r="I7030" s="16"/>
      <c r="J7030" s="16"/>
      <c r="K7030" s="17"/>
      <c r="L7030" s="18"/>
      <c r="M7030" s="17"/>
      <c r="N7030" s="18"/>
      <c r="O7030" s="9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9"/>
    </row>
    <row r="7031" spans="1:29" x14ac:dyDescent="0.25">
      <c r="A7031" s="15"/>
      <c r="B7031" s="16"/>
      <c r="C7031" s="16"/>
      <c r="D7031" s="16"/>
      <c r="E7031" s="16"/>
      <c r="F7031" s="16"/>
      <c r="G7031" s="16"/>
      <c r="H7031" s="16"/>
      <c r="I7031" s="16"/>
      <c r="J7031" s="16"/>
      <c r="K7031" s="17"/>
      <c r="L7031" s="18"/>
      <c r="M7031" s="17"/>
      <c r="N7031" s="18"/>
      <c r="O7031" s="9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9"/>
    </row>
    <row r="7032" spans="1:29" x14ac:dyDescent="0.25">
      <c r="A7032" s="15"/>
      <c r="B7032" s="16"/>
      <c r="C7032" s="16"/>
      <c r="D7032" s="16"/>
      <c r="E7032" s="16"/>
      <c r="F7032" s="16"/>
      <c r="G7032" s="16"/>
      <c r="H7032" s="16"/>
      <c r="I7032" s="16"/>
      <c r="J7032" s="16"/>
      <c r="K7032" s="17"/>
      <c r="L7032" s="18"/>
      <c r="M7032" s="17"/>
      <c r="N7032" s="18"/>
      <c r="O7032" s="9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9"/>
    </row>
    <row r="7033" spans="1:29" x14ac:dyDescent="0.25">
      <c r="A7033" s="15"/>
      <c r="B7033" s="16"/>
      <c r="C7033" s="16"/>
      <c r="D7033" s="16"/>
      <c r="E7033" s="16"/>
      <c r="F7033" s="16"/>
      <c r="G7033" s="16"/>
      <c r="H7033" s="16"/>
      <c r="I7033" s="16"/>
      <c r="J7033" s="16"/>
      <c r="K7033" s="17"/>
      <c r="L7033" s="18"/>
      <c r="M7033" s="17"/>
      <c r="N7033" s="18"/>
      <c r="O7033" s="9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9"/>
    </row>
    <row r="7034" spans="1:29" x14ac:dyDescent="0.25">
      <c r="A7034" s="15"/>
      <c r="B7034" s="16"/>
      <c r="C7034" s="16"/>
      <c r="D7034" s="16"/>
      <c r="E7034" s="16"/>
      <c r="F7034" s="16"/>
      <c r="G7034" s="16"/>
      <c r="H7034" s="16"/>
      <c r="I7034" s="16"/>
      <c r="J7034" s="16"/>
      <c r="K7034" s="17"/>
      <c r="L7034" s="18"/>
      <c r="M7034" s="17"/>
      <c r="N7034" s="18"/>
      <c r="O7034" s="9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9"/>
    </row>
    <row r="7035" spans="1:29" x14ac:dyDescent="0.25">
      <c r="A7035" s="15"/>
      <c r="B7035" s="16"/>
      <c r="C7035" s="16"/>
      <c r="D7035" s="16"/>
      <c r="E7035" s="16"/>
      <c r="F7035" s="16"/>
      <c r="G7035" s="16"/>
      <c r="H7035" s="16"/>
      <c r="I7035" s="16"/>
      <c r="J7035" s="16"/>
      <c r="K7035" s="17"/>
      <c r="L7035" s="18"/>
      <c r="M7035" s="17"/>
      <c r="N7035" s="18"/>
      <c r="O7035" s="9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9"/>
    </row>
    <row r="7036" spans="1:29" x14ac:dyDescent="0.25">
      <c r="A7036" s="15"/>
      <c r="B7036" s="16"/>
      <c r="C7036" s="16"/>
      <c r="D7036" s="16"/>
      <c r="E7036" s="16"/>
      <c r="F7036" s="16"/>
      <c r="G7036" s="16"/>
      <c r="H7036" s="16"/>
      <c r="I7036" s="16"/>
      <c r="J7036" s="16"/>
      <c r="K7036" s="17"/>
      <c r="L7036" s="18"/>
      <c r="M7036" s="17"/>
      <c r="N7036" s="18"/>
      <c r="O7036" s="9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9"/>
    </row>
    <row r="7037" spans="1:29" x14ac:dyDescent="0.25">
      <c r="A7037" s="15"/>
      <c r="B7037" s="16"/>
      <c r="C7037" s="16"/>
      <c r="D7037" s="16"/>
      <c r="E7037" s="16"/>
      <c r="F7037" s="16"/>
      <c r="G7037" s="16"/>
      <c r="H7037" s="16"/>
      <c r="I7037" s="16"/>
      <c r="J7037" s="16"/>
      <c r="K7037" s="17"/>
      <c r="L7037" s="18"/>
      <c r="M7037" s="17"/>
      <c r="N7037" s="18"/>
      <c r="O7037" s="9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9"/>
    </row>
    <row r="7038" spans="1:29" x14ac:dyDescent="0.25">
      <c r="A7038" s="15"/>
      <c r="B7038" s="16"/>
      <c r="C7038" s="16"/>
      <c r="D7038" s="16"/>
      <c r="E7038" s="16"/>
      <c r="F7038" s="16"/>
      <c r="G7038" s="16"/>
      <c r="H7038" s="16"/>
      <c r="I7038" s="16"/>
      <c r="J7038" s="16"/>
      <c r="K7038" s="17"/>
      <c r="L7038" s="18"/>
      <c r="M7038" s="17"/>
      <c r="N7038" s="18"/>
      <c r="O7038" s="9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9"/>
    </row>
    <row r="7039" spans="1:29" x14ac:dyDescent="0.25">
      <c r="A7039" s="15"/>
      <c r="B7039" s="16"/>
      <c r="C7039" s="16"/>
      <c r="D7039" s="16"/>
      <c r="E7039" s="16"/>
      <c r="F7039" s="16"/>
      <c r="G7039" s="16"/>
      <c r="H7039" s="16"/>
      <c r="I7039" s="16"/>
      <c r="J7039" s="16"/>
      <c r="K7039" s="17"/>
      <c r="L7039" s="18"/>
      <c r="M7039" s="17"/>
      <c r="N7039" s="18"/>
      <c r="O7039" s="9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9"/>
    </row>
    <row r="7040" spans="1:29" x14ac:dyDescent="0.25">
      <c r="A7040" s="15"/>
      <c r="B7040" s="16"/>
      <c r="C7040" s="16"/>
      <c r="D7040" s="16"/>
      <c r="E7040" s="16"/>
      <c r="F7040" s="16"/>
      <c r="G7040" s="16"/>
      <c r="H7040" s="16"/>
      <c r="I7040" s="16"/>
      <c r="J7040" s="16"/>
      <c r="K7040" s="17"/>
      <c r="L7040" s="18"/>
      <c r="M7040" s="17"/>
      <c r="N7040" s="18"/>
      <c r="O7040" s="9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9"/>
    </row>
    <row r="7041" spans="1:29" x14ac:dyDescent="0.25">
      <c r="A7041" s="15"/>
      <c r="B7041" s="16"/>
      <c r="C7041" s="16"/>
      <c r="D7041" s="16"/>
      <c r="E7041" s="16"/>
      <c r="F7041" s="16"/>
      <c r="G7041" s="16"/>
      <c r="H7041" s="16"/>
      <c r="I7041" s="16"/>
      <c r="J7041" s="16"/>
      <c r="K7041" s="17"/>
      <c r="L7041" s="18"/>
      <c r="M7041" s="17"/>
      <c r="N7041" s="18"/>
      <c r="O7041" s="9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9"/>
    </row>
    <row r="7042" spans="1:29" x14ac:dyDescent="0.25">
      <c r="A7042" s="15"/>
      <c r="B7042" s="16"/>
      <c r="C7042" s="16"/>
      <c r="D7042" s="16"/>
      <c r="E7042" s="16"/>
      <c r="F7042" s="16"/>
      <c r="G7042" s="16"/>
      <c r="H7042" s="16"/>
      <c r="I7042" s="16"/>
      <c r="J7042" s="16"/>
      <c r="K7042" s="17"/>
      <c r="L7042" s="18"/>
      <c r="M7042" s="17"/>
      <c r="N7042" s="18"/>
      <c r="O7042" s="9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9"/>
    </row>
    <row r="7043" spans="1:29" x14ac:dyDescent="0.25">
      <c r="A7043" s="15"/>
      <c r="B7043" s="16"/>
      <c r="C7043" s="16"/>
      <c r="D7043" s="16"/>
      <c r="E7043" s="16"/>
      <c r="F7043" s="16"/>
      <c r="G7043" s="16"/>
      <c r="H7043" s="16"/>
      <c r="I7043" s="16"/>
      <c r="J7043" s="16"/>
      <c r="K7043" s="17"/>
      <c r="L7043" s="18"/>
      <c r="M7043" s="17"/>
      <c r="N7043" s="18"/>
      <c r="O7043" s="9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9"/>
    </row>
    <row r="7044" spans="1:29" x14ac:dyDescent="0.25">
      <c r="A7044" s="15"/>
      <c r="B7044" s="16"/>
      <c r="C7044" s="16"/>
      <c r="D7044" s="16"/>
      <c r="E7044" s="16"/>
      <c r="F7044" s="16"/>
      <c r="G7044" s="16"/>
      <c r="H7044" s="16"/>
      <c r="I7044" s="16"/>
      <c r="J7044" s="16"/>
      <c r="K7044" s="17"/>
      <c r="L7044" s="18"/>
      <c r="M7044" s="17"/>
      <c r="N7044" s="18"/>
      <c r="O7044" s="9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6"/>
      <c r="AA7044" s="16"/>
      <c r="AB7044" s="16"/>
      <c r="AC7044" s="19"/>
    </row>
    <row r="7045" spans="1:29" x14ac:dyDescent="0.25">
      <c r="A7045" s="15"/>
      <c r="B7045" s="16"/>
      <c r="C7045" s="16"/>
      <c r="D7045" s="16"/>
      <c r="E7045" s="16"/>
      <c r="F7045" s="16"/>
      <c r="G7045" s="16"/>
      <c r="H7045" s="16"/>
      <c r="I7045" s="16"/>
      <c r="J7045" s="16"/>
      <c r="K7045" s="17"/>
      <c r="L7045" s="18"/>
      <c r="M7045" s="17"/>
      <c r="N7045" s="18"/>
      <c r="O7045" s="9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9"/>
    </row>
    <row r="7046" spans="1:29" x14ac:dyDescent="0.25">
      <c r="A7046" s="15"/>
      <c r="B7046" s="16"/>
      <c r="C7046" s="16"/>
      <c r="D7046" s="16"/>
      <c r="E7046" s="16"/>
      <c r="F7046" s="16"/>
      <c r="G7046" s="16"/>
      <c r="H7046" s="16"/>
      <c r="I7046" s="16"/>
      <c r="J7046" s="16"/>
      <c r="K7046" s="17"/>
      <c r="L7046" s="18"/>
      <c r="M7046" s="17"/>
      <c r="N7046" s="18"/>
      <c r="O7046" s="9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9"/>
    </row>
    <row r="7047" spans="1:29" x14ac:dyDescent="0.25">
      <c r="A7047" s="15"/>
      <c r="B7047" s="16"/>
      <c r="C7047" s="16"/>
      <c r="D7047" s="16"/>
      <c r="E7047" s="16"/>
      <c r="F7047" s="16"/>
      <c r="G7047" s="16"/>
      <c r="H7047" s="16"/>
      <c r="I7047" s="16"/>
      <c r="J7047" s="16"/>
      <c r="K7047" s="17"/>
      <c r="L7047" s="18"/>
      <c r="M7047" s="17"/>
      <c r="N7047" s="18"/>
      <c r="O7047" s="9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6"/>
      <c r="AA7047" s="16"/>
      <c r="AB7047" s="16"/>
      <c r="AC7047" s="19"/>
    </row>
    <row r="7048" spans="1:29" x14ac:dyDescent="0.25">
      <c r="A7048" s="15"/>
      <c r="B7048" s="16"/>
      <c r="C7048" s="16"/>
      <c r="D7048" s="16"/>
      <c r="E7048" s="16"/>
      <c r="F7048" s="16"/>
      <c r="G7048" s="16"/>
      <c r="H7048" s="16"/>
      <c r="I7048" s="16"/>
      <c r="J7048" s="16"/>
      <c r="K7048" s="17"/>
      <c r="L7048" s="18"/>
      <c r="M7048" s="17"/>
      <c r="N7048" s="18"/>
      <c r="O7048" s="9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9"/>
    </row>
    <row r="7049" spans="1:29" x14ac:dyDescent="0.25">
      <c r="A7049" s="15"/>
      <c r="B7049" s="16"/>
      <c r="C7049" s="16"/>
      <c r="D7049" s="16"/>
      <c r="E7049" s="16"/>
      <c r="F7049" s="16"/>
      <c r="G7049" s="16"/>
      <c r="H7049" s="16"/>
      <c r="I7049" s="16"/>
      <c r="J7049" s="16"/>
      <c r="K7049" s="17"/>
      <c r="L7049" s="18"/>
      <c r="M7049" s="17"/>
      <c r="N7049" s="18"/>
      <c r="O7049" s="9"/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9"/>
    </row>
    <row r="7050" spans="1:29" x14ac:dyDescent="0.25">
      <c r="A7050" s="15"/>
      <c r="B7050" s="16"/>
      <c r="C7050" s="16"/>
      <c r="D7050" s="16"/>
      <c r="E7050" s="16"/>
      <c r="F7050" s="16"/>
      <c r="G7050" s="16"/>
      <c r="H7050" s="16"/>
      <c r="I7050" s="16"/>
      <c r="J7050" s="16"/>
      <c r="K7050" s="17"/>
      <c r="L7050" s="18"/>
      <c r="M7050" s="17"/>
      <c r="N7050" s="18"/>
      <c r="O7050" s="9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6"/>
      <c r="AA7050" s="16"/>
      <c r="AB7050" s="16"/>
      <c r="AC7050" s="19"/>
    </row>
    <row r="7051" spans="1:29" x14ac:dyDescent="0.25">
      <c r="A7051" s="15"/>
      <c r="B7051" s="16"/>
      <c r="C7051" s="16"/>
      <c r="D7051" s="16"/>
      <c r="E7051" s="16"/>
      <c r="F7051" s="16"/>
      <c r="G7051" s="16"/>
      <c r="H7051" s="16"/>
      <c r="I7051" s="16"/>
      <c r="J7051" s="16"/>
      <c r="K7051" s="17"/>
      <c r="L7051" s="18"/>
      <c r="M7051" s="17"/>
      <c r="N7051" s="18"/>
      <c r="O7051" s="9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9"/>
    </row>
    <row r="7052" spans="1:29" x14ac:dyDescent="0.25">
      <c r="A7052" s="15"/>
      <c r="B7052" s="16"/>
      <c r="C7052" s="16"/>
      <c r="D7052" s="16"/>
      <c r="E7052" s="16"/>
      <c r="F7052" s="16"/>
      <c r="G7052" s="16"/>
      <c r="H7052" s="16"/>
      <c r="I7052" s="16"/>
      <c r="J7052" s="16"/>
      <c r="K7052" s="17"/>
      <c r="L7052" s="18"/>
      <c r="M7052" s="17"/>
      <c r="N7052" s="18"/>
      <c r="O7052" s="9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9"/>
    </row>
    <row r="7053" spans="1:29" x14ac:dyDescent="0.25">
      <c r="A7053" s="15"/>
      <c r="B7053" s="16"/>
      <c r="C7053" s="16"/>
      <c r="D7053" s="16"/>
      <c r="E7053" s="16"/>
      <c r="F7053" s="16"/>
      <c r="G7053" s="16"/>
      <c r="H7053" s="16"/>
      <c r="I7053" s="16"/>
      <c r="J7053" s="16"/>
      <c r="K7053" s="17"/>
      <c r="L7053" s="18"/>
      <c r="M7053" s="17"/>
      <c r="N7053" s="18"/>
      <c r="O7053" s="9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9"/>
    </row>
    <row r="7054" spans="1:29" x14ac:dyDescent="0.25">
      <c r="A7054" s="15"/>
      <c r="B7054" s="16"/>
      <c r="C7054" s="16"/>
      <c r="D7054" s="16"/>
      <c r="E7054" s="16"/>
      <c r="F7054" s="16"/>
      <c r="G7054" s="16"/>
      <c r="H7054" s="16"/>
      <c r="I7054" s="16"/>
      <c r="J7054" s="16"/>
      <c r="K7054" s="17"/>
      <c r="L7054" s="18"/>
      <c r="M7054" s="17"/>
      <c r="N7054" s="18"/>
      <c r="O7054" s="9"/>
      <c r="P7054" s="16"/>
      <c r="Q7054" s="16"/>
      <c r="R7054" s="16"/>
      <c r="S7054" s="16"/>
      <c r="T7054" s="16"/>
      <c r="U7054" s="16"/>
      <c r="V7054" s="16"/>
      <c r="W7054" s="16"/>
      <c r="X7054" s="16"/>
      <c r="Y7054" s="16"/>
      <c r="Z7054" s="16"/>
      <c r="AA7054" s="16"/>
      <c r="AB7054" s="16"/>
      <c r="AC7054" s="19"/>
    </row>
    <row r="7055" spans="1:29" x14ac:dyDescent="0.25">
      <c r="A7055" s="15"/>
      <c r="B7055" s="16"/>
      <c r="C7055" s="16"/>
      <c r="D7055" s="16"/>
      <c r="E7055" s="16"/>
      <c r="F7055" s="16"/>
      <c r="G7055" s="16"/>
      <c r="H7055" s="16"/>
      <c r="I7055" s="16"/>
      <c r="J7055" s="16"/>
      <c r="K7055" s="17"/>
      <c r="L7055" s="18"/>
      <c r="M7055" s="17"/>
      <c r="N7055" s="18"/>
      <c r="O7055" s="9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9"/>
    </row>
    <row r="7056" spans="1:29" x14ac:dyDescent="0.25">
      <c r="A7056" s="15"/>
      <c r="B7056" s="16"/>
      <c r="C7056" s="16"/>
      <c r="D7056" s="16"/>
      <c r="E7056" s="16"/>
      <c r="F7056" s="16"/>
      <c r="G7056" s="16"/>
      <c r="H7056" s="16"/>
      <c r="I7056" s="16"/>
      <c r="J7056" s="16"/>
      <c r="K7056" s="17"/>
      <c r="L7056" s="18"/>
      <c r="M7056" s="17"/>
      <c r="N7056" s="18"/>
      <c r="O7056" s="9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9"/>
    </row>
    <row r="7057" spans="1:29" x14ac:dyDescent="0.25">
      <c r="A7057" s="15"/>
      <c r="B7057" s="16"/>
      <c r="C7057" s="16"/>
      <c r="D7057" s="16"/>
      <c r="E7057" s="16"/>
      <c r="F7057" s="16"/>
      <c r="G7057" s="16"/>
      <c r="H7057" s="16"/>
      <c r="I7057" s="16"/>
      <c r="J7057" s="16"/>
      <c r="K7057" s="17"/>
      <c r="L7057" s="18"/>
      <c r="M7057" s="17"/>
      <c r="N7057" s="18"/>
      <c r="O7057" s="9"/>
      <c r="P7057" s="16"/>
      <c r="Q7057" s="16"/>
      <c r="R7057" s="16"/>
      <c r="S7057" s="16"/>
      <c r="T7057" s="16"/>
      <c r="U7057" s="16"/>
      <c r="V7057" s="16"/>
      <c r="W7057" s="16"/>
      <c r="X7057" s="16"/>
      <c r="Y7057" s="16"/>
      <c r="Z7057" s="16"/>
      <c r="AA7057" s="16"/>
      <c r="AB7057" s="16"/>
      <c r="AC7057" s="19"/>
    </row>
    <row r="7058" spans="1:29" x14ac:dyDescent="0.25">
      <c r="A7058" s="15"/>
      <c r="B7058" s="16"/>
      <c r="C7058" s="16"/>
      <c r="D7058" s="16"/>
      <c r="E7058" s="16"/>
      <c r="F7058" s="16"/>
      <c r="G7058" s="16"/>
      <c r="H7058" s="16"/>
      <c r="I7058" s="16"/>
      <c r="J7058" s="16"/>
      <c r="K7058" s="17"/>
      <c r="L7058" s="18"/>
      <c r="M7058" s="17"/>
      <c r="N7058" s="18"/>
      <c r="O7058" s="9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9"/>
    </row>
    <row r="7059" spans="1:29" x14ac:dyDescent="0.25">
      <c r="A7059" s="15"/>
      <c r="B7059" s="16"/>
      <c r="C7059" s="16"/>
      <c r="D7059" s="16"/>
      <c r="E7059" s="16"/>
      <c r="F7059" s="16"/>
      <c r="G7059" s="16"/>
      <c r="H7059" s="16"/>
      <c r="I7059" s="16"/>
      <c r="J7059" s="16"/>
      <c r="K7059" s="17"/>
      <c r="L7059" s="18"/>
      <c r="M7059" s="17"/>
      <c r="N7059" s="18"/>
      <c r="O7059" s="9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9"/>
    </row>
    <row r="7060" spans="1:29" x14ac:dyDescent="0.25">
      <c r="A7060" s="15"/>
      <c r="B7060" s="16"/>
      <c r="C7060" s="16"/>
      <c r="D7060" s="16"/>
      <c r="E7060" s="16"/>
      <c r="F7060" s="16"/>
      <c r="G7060" s="16"/>
      <c r="H7060" s="16"/>
      <c r="I7060" s="16"/>
      <c r="J7060" s="16"/>
      <c r="K7060" s="17"/>
      <c r="L7060" s="18"/>
      <c r="M7060" s="17"/>
      <c r="N7060" s="18"/>
      <c r="O7060" s="9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9"/>
    </row>
    <row r="7061" spans="1:29" x14ac:dyDescent="0.25">
      <c r="A7061" s="15"/>
      <c r="B7061" s="16"/>
      <c r="C7061" s="16"/>
      <c r="D7061" s="16"/>
      <c r="E7061" s="16"/>
      <c r="F7061" s="16"/>
      <c r="G7061" s="16"/>
      <c r="H7061" s="16"/>
      <c r="I7061" s="16"/>
      <c r="J7061" s="16"/>
      <c r="K7061" s="17"/>
      <c r="L7061" s="18"/>
      <c r="M7061" s="17"/>
      <c r="N7061" s="18"/>
      <c r="O7061" s="9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6"/>
      <c r="AC7061" s="19"/>
    </row>
    <row r="7062" spans="1:29" x14ac:dyDescent="0.25">
      <c r="A7062" s="15"/>
      <c r="B7062" s="16"/>
      <c r="C7062" s="16"/>
      <c r="D7062" s="16"/>
      <c r="E7062" s="16"/>
      <c r="F7062" s="16"/>
      <c r="G7062" s="16"/>
      <c r="H7062" s="16"/>
      <c r="I7062" s="16"/>
      <c r="J7062" s="16"/>
      <c r="K7062" s="17"/>
      <c r="L7062" s="18"/>
      <c r="M7062" s="17"/>
      <c r="N7062" s="18"/>
      <c r="O7062" s="9"/>
      <c r="P7062" s="16"/>
      <c r="Q7062" s="16"/>
      <c r="R7062" s="16"/>
      <c r="S7062" s="16"/>
      <c r="T7062" s="16"/>
      <c r="U7062" s="16"/>
      <c r="V7062" s="16"/>
      <c r="W7062" s="16"/>
      <c r="X7062" s="16"/>
      <c r="Y7062" s="16"/>
      <c r="Z7062" s="16"/>
      <c r="AA7062" s="16"/>
      <c r="AB7062" s="16"/>
      <c r="AC7062" s="19"/>
    </row>
    <row r="7063" spans="1:29" x14ac:dyDescent="0.25">
      <c r="A7063" s="15"/>
      <c r="B7063" s="16"/>
      <c r="C7063" s="16"/>
      <c r="D7063" s="16"/>
      <c r="E7063" s="16"/>
      <c r="F7063" s="16"/>
      <c r="G7063" s="16"/>
      <c r="H7063" s="16"/>
      <c r="I7063" s="16"/>
      <c r="J7063" s="16"/>
      <c r="K7063" s="17"/>
      <c r="L7063" s="18"/>
      <c r="M7063" s="17"/>
      <c r="N7063" s="18"/>
      <c r="O7063" s="9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6"/>
      <c r="AA7063" s="16"/>
      <c r="AB7063" s="16"/>
      <c r="AC7063" s="19"/>
    </row>
    <row r="7064" spans="1:29" x14ac:dyDescent="0.25">
      <c r="A7064" s="15"/>
      <c r="B7064" s="16"/>
      <c r="C7064" s="16"/>
      <c r="D7064" s="16"/>
      <c r="E7064" s="16"/>
      <c r="F7064" s="16"/>
      <c r="G7064" s="16"/>
      <c r="H7064" s="16"/>
      <c r="I7064" s="16"/>
      <c r="J7064" s="16"/>
      <c r="K7064" s="17"/>
      <c r="L7064" s="18"/>
      <c r="M7064" s="17"/>
      <c r="N7064" s="18"/>
      <c r="O7064" s="9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9"/>
    </row>
    <row r="7065" spans="1:29" x14ac:dyDescent="0.25">
      <c r="A7065" s="15"/>
      <c r="B7065" s="16"/>
      <c r="C7065" s="16"/>
      <c r="D7065" s="16"/>
      <c r="E7065" s="16"/>
      <c r="F7065" s="16"/>
      <c r="G7065" s="16"/>
      <c r="H7065" s="16"/>
      <c r="I7065" s="16"/>
      <c r="J7065" s="16"/>
      <c r="K7065" s="17"/>
      <c r="L7065" s="18"/>
      <c r="M7065" s="17"/>
      <c r="N7065" s="18"/>
      <c r="O7065" s="9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9"/>
    </row>
    <row r="7066" spans="1:29" x14ac:dyDescent="0.25">
      <c r="A7066" s="15"/>
      <c r="B7066" s="16"/>
      <c r="C7066" s="16"/>
      <c r="D7066" s="16"/>
      <c r="E7066" s="16"/>
      <c r="F7066" s="16"/>
      <c r="G7066" s="16"/>
      <c r="H7066" s="16"/>
      <c r="I7066" s="16"/>
      <c r="J7066" s="16"/>
      <c r="K7066" s="17"/>
      <c r="L7066" s="18"/>
      <c r="M7066" s="17"/>
      <c r="N7066" s="18"/>
      <c r="O7066" s="9"/>
      <c r="P7066" s="16"/>
      <c r="Q7066" s="16"/>
      <c r="R7066" s="16"/>
      <c r="S7066" s="16"/>
      <c r="T7066" s="16"/>
      <c r="U7066" s="16"/>
      <c r="V7066" s="16"/>
      <c r="W7066" s="16"/>
      <c r="X7066" s="16"/>
      <c r="Y7066" s="16"/>
      <c r="Z7066" s="16"/>
      <c r="AA7066" s="16"/>
      <c r="AB7066" s="16"/>
      <c r="AC7066" s="19"/>
    </row>
    <row r="7067" spans="1:29" x14ac:dyDescent="0.25">
      <c r="A7067" s="15"/>
      <c r="B7067" s="16"/>
      <c r="C7067" s="16"/>
      <c r="D7067" s="16"/>
      <c r="E7067" s="16"/>
      <c r="F7067" s="16"/>
      <c r="G7067" s="16"/>
      <c r="H7067" s="16"/>
      <c r="I7067" s="16"/>
      <c r="J7067" s="16"/>
      <c r="K7067" s="17"/>
      <c r="L7067" s="18"/>
      <c r="M7067" s="17"/>
      <c r="N7067" s="18"/>
      <c r="O7067" s="9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9"/>
    </row>
    <row r="7068" spans="1:29" x14ac:dyDescent="0.25">
      <c r="A7068" s="15"/>
      <c r="B7068" s="16"/>
      <c r="C7068" s="16"/>
      <c r="D7068" s="16"/>
      <c r="E7068" s="16"/>
      <c r="F7068" s="16"/>
      <c r="G7068" s="16"/>
      <c r="H7068" s="16"/>
      <c r="I7068" s="16"/>
      <c r="J7068" s="16"/>
      <c r="K7068" s="17"/>
      <c r="L7068" s="18"/>
      <c r="M7068" s="17"/>
      <c r="N7068" s="18"/>
      <c r="O7068" s="9"/>
      <c r="P7068" s="16"/>
      <c r="Q7068" s="16"/>
      <c r="R7068" s="16"/>
      <c r="S7068" s="16"/>
      <c r="T7068" s="16"/>
      <c r="U7068" s="16"/>
      <c r="V7068" s="16"/>
      <c r="W7068" s="16"/>
      <c r="X7068" s="16"/>
      <c r="Y7068" s="16"/>
      <c r="Z7068" s="16"/>
      <c r="AA7068" s="16"/>
      <c r="AB7068" s="16"/>
      <c r="AC7068" s="19"/>
    </row>
    <row r="7069" spans="1:29" x14ac:dyDescent="0.25">
      <c r="A7069" s="15"/>
      <c r="B7069" s="16"/>
      <c r="C7069" s="16"/>
      <c r="D7069" s="16"/>
      <c r="E7069" s="16"/>
      <c r="F7069" s="16"/>
      <c r="G7069" s="16"/>
      <c r="H7069" s="16"/>
      <c r="I7069" s="16"/>
      <c r="J7069" s="16"/>
      <c r="K7069" s="17"/>
      <c r="L7069" s="18"/>
      <c r="M7069" s="17"/>
      <c r="N7069" s="18"/>
      <c r="O7069" s="9"/>
      <c r="P7069" s="16"/>
      <c r="Q7069" s="16"/>
      <c r="R7069" s="16"/>
      <c r="S7069" s="16"/>
      <c r="T7069" s="16"/>
      <c r="U7069" s="16"/>
      <c r="V7069" s="16"/>
      <c r="W7069" s="16"/>
      <c r="X7069" s="16"/>
      <c r="Y7069" s="16"/>
      <c r="Z7069" s="16"/>
      <c r="AA7069" s="16"/>
      <c r="AB7069" s="16"/>
      <c r="AC7069" s="19"/>
    </row>
    <row r="7070" spans="1:29" x14ac:dyDescent="0.25">
      <c r="A7070" s="15"/>
      <c r="B7070" s="16"/>
      <c r="C7070" s="16"/>
      <c r="D7070" s="16"/>
      <c r="E7070" s="16"/>
      <c r="F7070" s="16"/>
      <c r="G7070" s="16"/>
      <c r="H7070" s="16"/>
      <c r="I7070" s="16"/>
      <c r="J7070" s="16"/>
      <c r="K7070" s="17"/>
      <c r="L7070" s="18"/>
      <c r="M7070" s="17"/>
      <c r="N7070" s="18"/>
      <c r="O7070" s="9"/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9"/>
    </row>
    <row r="7071" spans="1:29" x14ac:dyDescent="0.25">
      <c r="A7071" s="15"/>
      <c r="B7071" s="16"/>
      <c r="C7071" s="16"/>
      <c r="D7071" s="16"/>
      <c r="E7071" s="16"/>
      <c r="F7071" s="16"/>
      <c r="G7071" s="16"/>
      <c r="H7071" s="16"/>
      <c r="I7071" s="16"/>
      <c r="J7071" s="16"/>
      <c r="K7071" s="17"/>
      <c r="L7071" s="18"/>
      <c r="M7071" s="17"/>
      <c r="N7071" s="18"/>
      <c r="O7071" s="9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6"/>
      <c r="AB7071" s="16"/>
      <c r="AC7071" s="19"/>
    </row>
    <row r="7072" spans="1:29" x14ac:dyDescent="0.25">
      <c r="A7072" s="15"/>
      <c r="B7072" s="16"/>
      <c r="C7072" s="16"/>
      <c r="D7072" s="16"/>
      <c r="E7072" s="16"/>
      <c r="F7072" s="16"/>
      <c r="G7072" s="16"/>
      <c r="H7072" s="16"/>
      <c r="I7072" s="16"/>
      <c r="J7072" s="16"/>
      <c r="K7072" s="17"/>
      <c r="L7072" s="18"/>
      <c r="M7072" s="17"/>
      <c r="N7072" s="18"/>
      <c r="O7072" s="9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9"/>
    </row>
    <row r="7073" spans="1:29" x14ac:dyDescent="0.25">
      <c r="A7073" s="15"/>
      <c r="B7073" s="16"/>
      <c r="C7073" s="16"/>
      <c r="D7073" s="16"/>
      <c r="E7073" s="16"/>
      <c r="F7073" s="16"/>
      <c r="G7073" s="16"/>
      <c r="H7073" s="16"/>
      <c r="I7073" s="16"/>
      <c r="J7073" s="16"/>
      <c r="K7073" s="17"/>
      <c r="L7073" s="18"/>
      <c r="M7073" s="17"/>
      <c r="N7073" s="18"/>
      <c r="O7073" s="9"/>
      <c r="P7073" s="16"/>
      <c r="Q7073" s="16"/>
      <c r="R7073" s="16"/>
      <c r="S7073" s="16"/>
      <c r="T7073" s="16"/>
      <c r="U7073" s="16"/>
      <c r="V7073" s="16"/>
      <c r="W7073" s="16"/>
      <c r="X7073" s="16"/>
      <c r="Y7073" s="16"/>
      <c r="Z7073" s="16"/>
      <c r="AA7073" s="16"/>
      <c r="AB7073" s="16"/>
      <c r="AC7073" s="19"/>
    </row>
    <row r="7074" spans="1:29" x14ac:dyDescent="0.25">
      <c r="A7074" s="15"/>
      <c r="B7074" s="16"/>
      <c r="C7074" s="16"/>
      <c r="D7074" s="16"/>
      <c r="E7074" s="16"/>
      <c r="F7074" s="16"/>
      <c r="G7074" s="16"/>
      <c r="H7074" s="16"/>
      <c r="I7074" s="16"/>
      <c r="J7074" s="16"/>
      <c r="K7074" s="17"/>
      <c r="L7074" s="18"/>
      <c r="M7074" s="17"/>
      <c r="N7074" s="18"/>
      <c r="O7074" s="9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9"/>
    </row>
    <row r="7075" spans="1:29" x14ac:dyDescent="0.25">
      <c r="A7075" s="15"/>
      <c r="B7075" s="16"/>
      <c r="C7075" s="16"/>
      <c r="D7075" s="16"/>
      <c r="E7075" s="16"/>
      <c r="F7075" s="16"/>
      <c r="G7075" s="16"/>
      <c r="H7075" s="16"/>
      <c r="I7075" s="16"/>
      <c r="J7075" s="16"/>
      <c r="K7075" s="17"/>
      <c r="L7075" s="18"/>
      <c r="M7075" s="17"/>
      <c r="N7075" s="18"/>
      <c r="O7075" s="9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9"/>
    </row>
    <row r="7076" spans="1:29" x14ac:dyDescent="0.25">
      <c r="A7076" s="15"/>
      <c r="B7076" s="16"/>
      <c r="C7076" s="16"/>
      <c r="D7076" s="16"/>
      <c r="E7076" s="16"/>
      <c r="F7076" s="16"/>
      <c r="G7076" s="16"/>
      <c r="H7076" s="16"/>
      <c r="I7076" s="16"/>
      <c r="J7076" s="16"/>
      <c r="K7076" s="17"/>
      <c r="L7076" s="18"/>
      <c r="M7076" s="17"/>
      <c r="N7076" s="18"/>
      <c r="O7076" s="9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9"/>
    </row>
    <row r="7077" spans="1:29" x14ac:dyDescent="0.25">
      <c r="A7077" s="15"/>
      <c r="B7077" s="16"/>
      <c r="C7077" s="16"/>
      <c r="D7077" s="16"/>
      <c r="E7077" s="16"/>
      <c r="F7077" s="16"/>
      <c r="G7077" s="16"/>
      <c r="H7077" s="16"/>
      <c r="I7077" s="16"/>
      <c r="J7077" s="16"/>
      <c r="K7077" s="17"/>
      <c r="L7077" s="18"/>
      <c r="M7077" s="17"/>
      <c r="N7077" s="18"/>
      <c r="O7077" s="9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9"/>
    </row>
    <row r="7078" spans="1:29" x14ac:dyDescent="0.25">
      <c r="A7078" s="15"/>
      <c r="B7078" s="16"/>
      <c r="C7078" s="16"/>
      <c r="D7078" s="16"/>
      <c r="E7078" s="16"/>
      <c r="F7078" s="16"/>
      <c r="G7078" s="16"/>
      <c r="H7078" s="16"/>
      <c r="I7078" s="16"/>
      <c r="J7078" s="16"/>
      <c r="K7078" s="17"/>
      <c r="L7078" s="18"/>
      <c r="M7078" s="17"/>
      <c r="N7078" s="18"/>
      <c r="O7078" s="9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9"/>
    </row>
    <row r="7079" spans="1:29" x14ac:dyDescent="0.25">
      <c r="A7079" s="15"/>
      <c r="B7079" s="16"/>
      <c r="C7079" s="16"/>
      <c r="D7079" s="16"/>
      <c r="E7079" s="16"/>
      <c r="F7079" s="16"/>
      <c r="G7079" s="16"/>
      <c r="H7079" s="16"/>
      <c r="I7079" s="16"/>
      <c r="J7079" s="16"/>
      <c r="K7079" s="17"/>
      <c r="L7079" s="18"/>
      <c r="M7079" s="17"/>
      <c r="N7079" s="18"/>
      <c r="O7079" s="9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9"/>
    </row>
    <row r="7080" spans="1:29" x14ac:dyDescent="0.25">
      <c r="A7080" s="15"/>
      <c r="B7080" s="16"/>
      <c r="C7080" s="16"/>
      <c r="D7080" s="16"/>
      <c r="E7080" s="16"/>
      <c r="F7080" s="16"/>
      <c r="G7080" s="16"/>
      <c r="H7080" s="16"/>
      <c r="I7080" s="16"/>
      <c r="J7080" s="16"/>
      <c r="K7080" s="17"/>
      <c r="L7080" s="18"/>
      <c r="M7080" s="17"/>
      <c r="N7080" s="18"/>
      <c r="O7080" s="9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9"/>
    </row>
    <row r="7081" spans="1:29" x14ac:dyDescent="0.25">
      <c r="A7081" s="15"/>
      <c r="B7081" s="16"/>
      <c r="C7081" s="16"/>
      <c r="D7081" s="16"/>
      <c r="E7081" s="16"/>
      <c r="F7081" s="16"/>
      <c r="G7081" s="16"/>
      <c r="H7081" s="16"/>
      <c r="I7081" s="16"/>
      <c r="J7081" s="16"/>
      <c r="K7081" s="17"/>
      <c r="L7081" s="18"/>
      <c r="M7081" s="17"/>
      <c r="N7081" s="18"/>
      <c r="O7081" s="9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9"/>
    </row>
    <row r="7082" spans="1:29" x14ac:dyDescent="0.25">
      <c r="A7082" s="15"/>
      <c r="B7082" s="16"/>
      <c r="C7082" s="16"/>
      <c r="D7082" s="16"/>
      <c r="E7082" s="16"/>
      <c r="F7082" s="16"/>
      <c r="G7082" s="16"/>
      <c r="H7082" s="16"/>
      <c r="I7082" s="16"/>
      <c r="J7082" s="16"/>
      <c r="K7082" s="17"/>
      <c r="L7082" s="18"/>
      <c r="M7082" s="17"/>
      <c r="N7082" s="18"/>
      <c r="O7082" s="9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6"/>
      <c r="AB7082" s="16"/>
      <c r="AC7082" s="19"/>
    </row>
    <row r="7083" spans="1:29" x14ac:dyDescent="0.25">
      <c r="A7083" s="15"/>
      <c r="B7083" s="16"/>
      <c r="C7083" s="16"/>
      <c r="D7083" s="16"/>
      <c r="E7083" s="16"/>
      <c r="F7083" s="16"/>
      <c r="G7083" s="16"/>
      <c r="H7083" s="16"/>
      <c r="I7083" s="16"/>
      <c r="J7083" s="16"/>
      <c r="K7083" s="17"/>
      <c r="L7083" s="18"/>
      <c r="M7083" s="17"/>
      <c r="N7083" s="18"/>
      <c r="O7083" s="9"/>
      <c r="P7083" s="16"/>
      <c r="Q7083" s="16"/>
      <c r="R7083" s="16"/>
      <c r="S7083" s="16"/>
      <c r="T7083" s="16"/>
      <c r="U7083" s="16"/>
      <c r="V7083" s="16"/>
      <c r="W7083" s="16"/>
      <c r="X7083" s="16"/>
      <c r="Y7083" s="16"/>
      <c r="Z7083" s="16"/>
      <c r="AA7083" s="16"/>
      <c r="AB7083" s="16"/>
      <c r="AC7083" s="19"/>
    </row>
    <row r="7084" spans="1:29" x14ac:dyDescent="0.25">
      <c r="A7084" s="15"/>
      <c r="B7084" s="16"/>
      <c r="C7084" s="16"/>
      <c r="D7084" s="16"/>
      <c r="E7084" s="16"/>
      <c r="F7084" s="16"/>
      <c r="G7084" s="16"/>
      <c r="H7084" s="16"/>
      <c r="I7084" s="16"/>
      <c r="J7084" s="16"/>
      <c r="K7084" s="17"/>
      <c r="L7084" s="18"/>
      <c r="M7084" s="17"/>
      <c r="N7084" s="18"/>
      <c r="O7084" s="9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9"/>
    </row>
    <row r="7085" spans="1:29" x14ac:dyDescent="0.25">
      <c r="A7085" s="15"/>
      <c r="B7085" s="16"/>
      <c r="C7085" s="16"/>
      <c r="D7085" s="16"/>
      <c r="E7085" s="16"/>
      <c r="F7085" s="16"/>
      <c r="G7085" s="16"/>
      <c r="H7085" s="16"/>
      <c r="I7085" s="16"/>
      <c r="J7085" s="16"/>
      <c r="K7085" s="17"/>
      <c r="L7085" s="18"/>
      <c r="M7085" s="17"/>
      <c r="N7085" s="18"/>
      <c r="O7085" s="9"/>
      <c r="P7085" s="16"/>
      <c r="Q7085" s="16"/>
      <c r="R7085" s="16"/>
      <c r="S7085" s="16"/>
      <c r="T7085" s="16"/>
      <c r="U7085" s="16"/>
      <c r="V7085" s="16"/>
      <c r="W7085" s="16"/>
      <c r="X7085" s="16"/>
      <c r="Y7085" s="16"/>
      <c r="Z7085" s="16"/>
      <c r="AA7085" s="16"/>
      <c r="AB7085" s="16"/>
      <c r="AC7085" s="19"/>
    </row>
    <row r="7086" spans="1:29" x14ac:dyDescent="0.25">
      <c r="A7086" s="15"/>
      <c r="B7086" s="16"/>
      <c r="C7086" s="16"/>
      <c r="D7086" s="16"/>
      <c r="E7086" s="16"/>
      <c r="F7086" s="16"/>
      <c r="G7086" s="16"/>
      <c r="H7086" s="16"/>
      <c r="I7086" s="16"/>
      <c r="J7086" s="16"/>
      <c r="K7086" s="17"/>
      <c r="L7086" s="18"/>
      <c r="M7086" s="17"/>
      <c r="N7086" s="18"/>
      <c r="O7086" s="9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9"/>
    </row>
    <row r="7087" spans="1:29" x14ac:dyDescent="0.25">
      <c r="A7087" s="15"/>
      <c r="B7087" s="16"/>
      <c r="C7087" s="16"/>
      <c r="D7087" s="16"/>
      <c r="E7087" s="16"/>
      <c r="F7087" s="16"/>
      <c r="G7087" s="16"/>
      <c r="H7087" s="16"/>
      <c r="I7087" s="16"/>
      <c r="J7087" s="16"/>
      <c r="K7087" s="17"/>
      <c r="L7087" s="18"/>
      <c r="M7087" s="17"/>
      <c r="N7087" s="18"/>
      <c r="O7087" s="9"/>
      <c r="P7087" s="16"/>
      <c r="Q7087" s="16"/>
      <c r="R7087" s="16"/>
      <c r="S7087" s="16"/>
      <c r="T7087" s="16"/>
      <c r="U7087" s="16"/>
      <c r="V7087" s="16"/>
      <c r="W7087" s="16"/>
      <c r="X7087" s="16"/>
      <c r="Y7087" s="16"/>
      <c r="Z7087" s="16"/>
      <c r="AA7087" s="16"/>
      <c r="AB7087" s="16"/>
      <c r="AC7087" s="19"/>
    </row>
    <row r="7088" spans="1:29" x14ac:dyDescent="0.25">
      <c r="A7088" s="15"/>
      <c r="B7088" s="16"/>
      <c r="C7088" s="16"/>
      <c r="D7088" s="16"/>
      <c r="E7088" s="16"/>
      <c r="F7088" s="16"/>
      <c r="G7088" s="16"/>
      <c r="H7088" s="16"/>
      <c r="I7088" s="16"/>
      <c r="J7088" s="16"/>
      <c r="K7088" s="17"/>
      <c r="L7088" s="18"/>
      <c r="M7088" s="17"/>
      <c r="N7088" s="18"/>
      <c r="O7088" s="9"/>
      <c r="P7088" s="16"/>
      <c r="Q7088" s="16"/>
      <c r="R7088" s="16"/>
      <c r="S7088" s="16"/>
      <c r="T7088" s="16"/>
      <c r="U7088" s="16"/>
      <c r="V7088" s="16"/>
      <c r="W7088" s="16"/>
      <c r="X7088" s="16"/>
      <c r="Y7088" s="16"/>
      <c r="Z7088" s="16"/>
      <c r="AA7088" s="16"/>
      <c r="AB7088" s="16"/>
      <c r="AC7088" s="19"/>
    </row>
    <row r="7089" spans="1:29" x14ac:dyDescent="0.25">
      <c r="A7089" s="15"/>
      <c r="B7089" s="16"/>
      <c r="C7089" s="16"/>
      <c r="D7089" s="16"/>
      <c r="E7089" s="16"/>
      <c r="F7089" s="16"/>
      <c r="G7089" s="16"/>
      <c r="H7089" s="16"/>
      <c r="I7089" s="16"/>
      <c r="J7089" s="16"/>
      <c r="K7089" s="17"/>
      <c r="L7089" s="18"/>
      <c r="M7089" s="17"/>
      <c r="N7089" s="18"/>
      <c r="O7089" s="9"/>
      <c r="P7089" s="16"/>
      <c r="Q7089" s="16"/>
      <c r="R7089" s="16"/>
      <c r="S7089" s="16"/>
      <c r="T7089" s="16"/>
      <c r="U7089" s="16"/>
      <c r="V7089" s="16"/>
      <c r="W7089" s="16"/>
      <c r="X7089" s="16"/>
      <c r="Y7089" s="16"/>
      <c r="Z7089" s="16"/>
      <c r="AA7089" s="16"/>
      <c r="AB7089" s="16"/>
      <c r="AC7089" s="19"/>
    </row>
    <row r="7090" spans="1:29" x14ac:dyDescent="0.25">
      <c r="A7090" s="15"/>
      <c r="B7090" s="16"/>
      <c r="C7090" s="16"/>
      <c r="D7090" s="16"/>
      <c r="E7090" s="16"/>
      <c r="F7090" s="16"/>
      <c r="G7090" s="16"/>
      <c r="H7090" s="16"/>
      <c r="I7090" s="16"/>
      <c r="J7090" s="16"/>
      <c r="K7090" s="17"/>
      <c r="L7090" s="18"/>
      <c r="M7090" s="17"/>
      <c r="N7090" s="18"/>
      <c r="O7090" s="9"/>
      <c r="P7090" s="16"/>
      <c r="Q7090" s="16"/>
      <c r="R7090" s="16"/>
      <c r="S7090" s="16"/>
      <c r="T7090" s="16"/>
      <c r="U7090" s="16"/>
      <c r="V7090" s="16"/>
      <c r="W7090" s="16"/>
      <c r="X7090" s="16"/>
      <c r="Y7090" s="16"/>
      <c r="Z7090" s="16"/>
      <c r="AA7090" s="16"/>
      <c r="AB7090" s="16"/>
      <c r="AC7090" s="19"/>
    </row>
    <row r="7091" spans="1:29" x14ac:dyDescent="0.25">
      <c r="A7091" s="15"/>
      <c r="B7091" s="16"/>
      <c r="C7091" s="16"/>
      <c r="D7091" s="16"/>
      <c r="E7091" s="16"/>
      <c r="F7091" s="16"/>
      <c r="G7091" s="16"/>
      <c r="H7091" s="16"/>
      <c r="I7091" s="16"/>
      <c r="J7091" s="16"/>
      <c r="K7091" s="17"/>
      <c r="L7091" s="18"/>
      <c r="M7091" s="17"/>
      <c r="N7091" s="18"/>
      <c r="O7091" s="9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9"/>
    </row>
    <row r="7092" spans="1:29" x14ac:dyDescent="0.25">
      <c r="A7092" s="15"/>
      <c r="B7092" s="16"/>
      <c r="C7092" s="16"/>
      <c r="D7092" s="16"/>
      <c r="E7092" s="16"/>
      <c r="F7092" s="16"/>
      <c r="G7092" s="16"/>
      <c r="H7092" s="16"/>
      <c r="I7092" s="16"/>
      <c r="J7092" s="16"/>
      <c r="K7092" s="17"/>
      <c r="L7092" s="18"/>
      <c r="M7092" s="17"/>
      <c r="N7092" s="18"/>
      <c r="O7092" s="9"/>
      <c r="P7092" s="16"/>
      <c r="Q7092" s="16"/>
      <c r="R7092" s="16"/>
      <c r="S7092" s="16"/>
      <c r="T7092" s="16"/>
      <c r="U7092" s="16"/>
      <c r="V7092" s="16"/>
      <c r="W7092" s="16"/>
      <c r="X7092" s="16"/>
      <c r="Y7092" s="16"/>
      <c r="Z7092" s="16"/>
      <c r="AA7092" s="16"/>
      <c r="AB7092" s="16"/>
      <c r="AC7092" s="19"/>
    </row>
    <row r="7093" spans="1:29" x14ac:dyDescent="0.25">
      <c r="A7093" s="15"/>
      <c r="B7093" s="16"/>
      <c r="C7093" s="16"/>
      <c r="D7093" s="16"/>
      <c r="E7093" s="16"/>
      <c r="F7093" s="16"/>
      <c r="G7093" s="16"/>
      <c r="H7093" s="16"/>
      <c r="I7093" s="16"/>
      <c r="J7093" s="16"/>
      <c r="K7093" s="17"/>
      <c r="L7093" s="18"/>
      <c r="M7093" s="17"/>
      <c r="N7093" s="18"/>
      <c r="O7093" s="9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6"/>
      <c r="AA7093" s="16"/>
      <c r="AB7093" s="16"/>
      <c r="AC7093" s="19"/>
    </row>
    <row r="7094" spans="1:29" x14ac:dyDescent="0.25">
      <c r="A7094" s="15"/>
      <c r="B7094" s="16"/>
      <c r="C7094" s="16"/>
      <c r="D7094" s="16"/>
      <c r="E7094" s="16"/>
      <c r="F7094" s="16"/>
      <c r="G7094" s="16"/>
      <c r="H7094" s="16"/>
      <c r="I7094" s="16"/>
      <c r="J7094" s="16"/>
      <c r="K7094" s="17"/>
      <c r="L7094" s="18"/>
      <c r="M7094" s="17"/>
      <c r="N7094" s="18"/>
      <c r="O7094" s="9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9"/>
    </row>
    <row r="7095" spans="1:29" x14ac:dyDescent="0.25">
      <c r="A7095" s="15"/>
      <c r="B7095" s="16"/>
      <c r="C7095" s="16"/>
      <c r="D7095" s="16"/>
      <c r="E7095" s="16"/>
      <c r="F7095" s="16"/>
      <c r="G7095" s="16"/>
      <c r="H7095" s="16"/>
      <c r="I7095" s="16"/>
      <c r="J7095" s="16"/>
      <c r="K7095" s="17"/>
      <c r="L7095" s="18"/>
      <c r="M7095" s="17"/>
      <c r="N7095" s="18"/>
      <c r="O7095" s="9"/>
      <c r="P7095" s="16"/>
      <c r="Q7095" s="16"/>
      <c r="R7095" s="16"/>
      <c r="S7095" s="16"/>
      <c r="T7095" s="16"/>
      <c r="U7095" s="16"/>
      <c r="V7095" s="16"/>
      <c r="W7095" s="16"/>
      <c r="X7095" s="16"/>
      <c r="Y7095" s="16"/>
      <c r="Z7095" s="16"/>
      <c r="AA7095" s="16"/>
      <c r="AB7095" s="16"/>
      <c r="AC7095" s="19"/>
    </row>
    <row r="7096" spans="1:29" x14ac:dyDescent="0.25">
      <c r="A7096" s="15"/>
      <c r="B7096" s="16"/>
      <c r="C7096" s="16"/>
      <c r="D7096" s="16"/>
      <c r="E7096" s="16"/>
      <c r="F7096" s="16"/>
      <c r="G7096" s="16"/>
      <c r="H7096" s="16"/>
      <c r="I7096" s="16"/>
      <c r="J7096" s="16"/>
      <c r="K7096" s="17"/>
      <c r="L7096" s="18"/>
      <c r="M7096" s="17"/>
      <c r="N7096" s="18"/>
      <c r="O7096" s="9"/>
      <c r="P7096" s="16"/>
      <c r="Q7096" s="16"/>
      <c r="R7096" s="16"/>
      <c r="S7096" s="16"/>
      <c r="T7096" s="16"/>
      <c r="U7096" s="16"/>
      <c r="V7096" s="16"/>
      <c r="W7096" s="16"/>
      <c r="X7096" s="16"/>
      <c r="Y7096" s="16"/>
      <c r="Z7096" s="16"/>
      <c r="AA7096" s="16"/>
      <c r="AB7096" s="16"/>
      <c r="AC7096" s="19"/>
    </row>
    <row r="7097" spans="1:29" x14ac:dyDescent="0.25">
      <c r="A7097" s="15"/>
      <c r="B7097" s="16"/>
      <c r="C7097" s="16"/>
      <c r="D7097" s="16"/>
      <c r="E7097" s="16"/>
      <c r="F7097" s="16"/>
      <c r="G7097" s="16"/>
      <c r="H7097" s="16"/>
      <c r="I7097" s="16"/>
      <c r="J7097" s="16"/>
      <c r="K7097" s="17"/>
      <c r="L7097" s="18"/>
      <c r="M7097" s="17"/>
      <c r="N7097" s="18"/>
      <c r="O7097" s="9"/>
      <c r="P7097" s="16"/>
      <c r="Q7097" s="16"/>
      <c r="R7097" s="16"/>
      <c r="S7097" s="16"/>
      <c r="T7097" s="16"/>
      <c r="U7097" s="16"/>
      <c r="V7097" s="16"/>
      <c r="W7097" s="16"/>
      <c r="X7097" s="16"/>
      <c r="Y7097" s="16"/>
      <c r="Z7097" s="16"/>
      <c r="AA7097" s="16"/>
      <c r="AB7097" s="16"/>
      <c r="AC7097" s="19"/>
    </row>
    <row r="7098" spans="1:29" x14ac:dyDescent="0.25">
      <c r="A7098" s="15"/>
      <c r="B7098" s="16"/>
      <c r="C7098" s="16"/>
      <c r="D7098" s="16"/>
      <c r="E7098" s="16"/>
      <c r="F7098" s="16"/>
      <c r="G7098" s="16"/>
      <c r="H7098" s="16"/>
      <c r="I7098" s="16"/>
      <c r="J7098" s="16"/>
      <c r="K7098" s="17"/>
      <c r="L7098" s="18"/>
      <c r="M7098" s="17"/>
      <c r="N7098" s="18"/>
      <c r="O7098" s="9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9"/>
    </row>
    <row r="7099" spans="1:29" x14ac:dyDescent="0.25">
      <c r="A7099" s="15"/>
      <c r="B7099" s="16"/>
      <c r="C7099" s="16"/>
      <c r="D7099" s="16"/>
      <c r="E7099" s="16"/>
      <c r="F7099" s="16"/>
      <c r="G7099" s="16"/>
      <c r="H7099" s="16"/>
      <c r="I7099" s="16"/>
      <c r="J7099" s="16"/>
      <c r="K7099" s="17"/>
      <c r="L7099" s="18"/>
      <c r="M7099" s="17"/>
      <c r="N7099" s="18"/>
      <c r="O7099" s="9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6"/>
      <c r="AA7099" s="16"/>
      <c r="AB7099" s="16"/>
      <c r="AC7099" s="19"/>
    </row>
    <row r="7100" spans="1:29" x14ac:dyDescent="0.25">
      <c r="A7100" s="15"/>
      <c r="B7100" s="16"/>
      <c r="C7100" s="16"/>
      <c r="D7100" s="16"/>
      <c r="E7100" s="16"/>
      <c r="F7100" s="16"/>
      <c r="G7100" s="16"/>
      <c r="H7100" s="16"/>
      <c r="I7100" s="16"/>
      <c r="J7100" s="16"/>
      <c r="K7100" s="17"/>
      <c r="L7100" s="18"/>
      <c r="M7100" s="17"/>
      <c r="N7100" s="18"/>
      <c r="O7100" s="9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9"/>
    </row>
    <row r="7101" spans="1:29" x14ac:dyDescent="0.25">
      <c r="A7101" s="15"/>
      <c r="B7101" s="16"/>
      <c r="C7101" s="16"/>
      <c r="D7101" s="16"/>
      <c r="E7101" s="16"/>
      <c r="F7101" s="16"/>
      <c r="G7101" s="16"/>
      <c r="H7101" s="16"/>
      <c r="I7101" s="16"/>
      <c r="J7101" s="16"/>
      <c r="K7101" s="17"/>
      <c r="L7101" s="18"/>
      <c r="M7101" s="17"/>
      <c r="N7101" s="18"/>
      <c r="O7101" s="9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6"/>
      <c r="AB7101" s="16"/>
      <c r="AC7101" s="19"/>
    </row>
    <row r="7102" spans="1:29" x14ac:dyDescent="0.25">
      <c r="A7102" s="15"/>
      <c r="B7102" s="16"/>
      <c r="C7102" s="16"/>
      <c r="D7102" s="16"/>
      <c r="E7102" s="16"/>
      <c r="F7102" s="16"/>
      <c r="G7102" s="16"/>
      <c r="H7102" s="16"/>
      <c r="I7102" s="16"/>
      <c r="J7102" s="16"/>
      <c r="K7102" s="17"/>
      <c r="L7102" s="18"/>
      <c r="M7102" s="17"/>
      <c r="N7102" s="18"/>
      <c r="O7102" s="9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9"/>
    </row>
    <row r="7103" spans="1:29" x14ac:dyDescent="0.25">
      <c r="A7103" s="15"/>
      <c r="B7103" s="16"/>
      <c r="C7103" s="16"/>
      <c r="D7103" s="16"/>
      <c r="E7103" s="16"/>
      <c r="F7103" s="16"/>
      <c r="G7103" s="16"/>
      <c r="H7103" s="16"/>
      <c r="I7103" s="16"/>
      <c r="J7103" s="16"/>
      <c r="K7103" s="17"/>
      <c r="L7103" s="18"/>
      <c r="M7103" s="17"/>
      <c r="N7103" s="18"/>
      <c r="O7103" s="9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9"/>
    </row>
    <row r="7104" spans="1:29" x14ac:dyDescent="0.25">
      <c r="A7104" s="15"/>
      <c r="B7104" s="16"/>
      <c r="C7104" s="16"/>
      <c r="D7104" s="16"/>
      <c r="E7104" s="16"/>
      <c r="F7104" s="16"/>
      <c r="G7104" s="16"/>
      <c r="H7104" s="16"/>
      <c r="I7104" s="16"/>
      <c r="J7104" s="16"/>
      <c r="K7104" s="17"/>
      <c r="L7104" s="18"/>
      <c r="M7104" s="17"/>
      <c r="N7104" s="18"/>
      <c r="O7104" s="9"/>
      <c r="P7104" s="16"/>
      <c r="Q7104" s="16"/>
      <c r="R7104" s="16"/>
      <c r="S7104" s="16"/>
      <c r="T7104" s="16"/>
      <c r="U7104" s="16"/>
      <c r="V7104" s="16"/>
      <c r="W7104" s="16"/>
      <c r="X7104" s="16"/>
      <c r="Y7104" s="16"/>
      <c r="Z7104" s="16"/>
      <c r="AA7104" s="16"/>
      <c r="AB7104" s="16"/>
      <c r="AC7104" s="19"/>
    </row>
    <row r="7105" spans="1:29" x14ac:dyDescent="0.25">
      <c r="A7105" s="15"/>
      <c r="B7105" s="16"/>
      <c r="C7105" s="16"/>
      <c r="D7105" s="16"/>
      <c r="E7105" s="16"/>
      <c r="F7105" s="16"/>
      <c r="G7105" s="16"/>
      <c r="H7105" s="16"/>
      <c r="I7105" s="16"/>
      <c r="J7105" s="16"/>
      <c r="K7105" s="17"/>
      <c r="L7105" s="18"/>
      <c r="M7105" s="17"/>
      <c r="N7105" s="18"/>
      <c r="O7105" s="9"/>
      <c r="P7105" s="16"/>
      <c r="Q7105" s="16"/>
      <c r="R7105" s="16"/>
      <c r="S7105" s="16"/>
      <c r="T7105" s="16"/>
      <c r="U7105" s="16"/>
      <c r="V7105" s="16"/>
      <c r="W7105" s="16"/>
      <c r="X7105" s="16"/>
      <c r="Y7105" s="16"/>
      <c r="Z7105" s="16"/>
      <c r="AA7105" s="16"/>
      <c r="AB7105" s="16"/>
      <c r="AC7105" s="19"/>
    </row>
    <row r="7106" spans="1:29" x14ac:dyDescent="0.25">
      <c r="A7106" s="15"/>
      <c r="B7106" s="16"/>
      <c r="C7106" s="16"/>
      <c r="D7106" s="16"/>
      <c r="E7106" s="16"/>
      <c r="F7106" s="16"/>
      <c r="G7106" s="16"/>
      <c r="H7106" s="16"/>
      <c r="I7106" s="16"/>
      <c r="J7106" s="16"/>
      <c r="K7106" s="17"/>
      <c r="L7106" s="18"/>
      <c r="M7106" s="17"/>
      <c r="N7106" s="18"/>
      <c r="O7106" s="9"/>
      <c r="P7106" s="16"/>
      <c r="Q7106" s="16"/>
      <c r="R7106" s="16"/>
      <c r="S7106" s="16"/>
      <c r="T7106" s="16"/>
      <c r="U7106" s="16"/>
      <c r="V7106" s="16"/>
      <c r="W7106" s="16"/>
      <c r="X7106" s="16"/>
      <c r="Y7106" s="16"/>
      <c r="Z7106" s="16"/>
      <c r="AA7106" s="16"/>
      <c r="AB7106" s="16"/>
      <c r="AC7106" s="19"/>
    </row>
    <row r="7107" spans="1:29" x14ac:dyDescent="0.25">
      <c r="A7107" s="15"/>
      <c r="B7107" s="16"/>
      <c r="C7107" s="16"/>
      <c r="D7107" s="16"/>
      <c r="E7107" s="16"/>
      <c r="F7107" s="16"/>
      <c r="G7107" s="16"/>
      <c r="H7107" s="16"/>
      <c r="I7107" s="16"/>
      <c r="J7107" s="16"/>
      <c r="K7107" s="17"/>
      <c r="L7107" s="18"/>
      <c r="M7107" s="17"/>
      <c r="N7107" s="18"/>
      <c r="O7107" s="9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9"/>
    </row>
    <row r="7108" spans="1:29" x14ac:dyDescent="0.25">
      <c r="A7108" s="15"/>
      <c r="B7108" s="16"/>
      <c r="C7108" s="16"/>
      <c r="D7108" s="16"/>
      <c r="E7108" s="16"/>
      <c r="F7108" s="16"/>
      <c r="G7108" s="16"/>
      <c r="H7108" s="16"/>
      <c r="I7108" s="16"/>
      <c r="J7108" s="16"/>
      <c r="K7108" s="17"/>
      <c r="L7108" s="18"/>
      <c r="M7108" s="17"/>
      <c r="N7108" s="18"/>
      <c r="O7108" s="9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6"/>
      <c r="AB7108" s="16"/>
      <c r="AC7108" s="19"/>
    </row>
    <row r="7109" spans="1:29" x14ac:dyDescent="0.25">
      <c r="A7109" s="15"/>
      <c r="B7109" s="16"/>
      <c r="C7109" s="16"/>
      <c r="D7109" s="16"/>
      <c r="E7109" s="16"/>
      <c r="F7109" s="16"/>
      <c r="G7109" s="16"/>
      <c r="H7109" s="16"/>
      <c r="I7109" s="16"/>
      <c r="J7109" s="16"/>
      <c r="K7109" s="17"/>
      <c r="L7109" s="18"/>
      <c r="M7109" s="17"/>
      <c r="N7109" s="18"/>
      <c r="O7109" s="9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9"/>
    </row>
    <row r="7110" spans="1:29" x14ac:dyDescent="0.25">
      <c r="A7110" s="15"/>
      <c r="B7110" s="16"/>
      <c r="C7110" s="16"/>
      <c r="D7110" s="16"/>
      <c r="E7110" s="16"/>
      <c r="F7110" s="16"/>
      <c r="G7110" s="16"/>
      <c r="H7110" s="16"/>
      <c r="I7110" s="16"/>
      <c r="J7110" s="16"/>
      <c r="K7110" s="17"/>
      <c r="L7110" s="18"/>
      <c r="M7110" s="17"/>
      <c r="N7110" s="18"/>
      <c r="O7110" s="9"/>
      <c r="P7110" s="16"/>
      <c r="Q7110" s="16"/>
      <c r="R7110" s="16"/>
      <c r="S7110" s="16"/>
      <c r="T7110" s="16"/>
      <c r="U7110" s="16"/>
      <c r="V7110" s="16"/>
      <c r="W7110" s="16"/>
      <c r="X7110" s="16"/>
      <c r="Y7110" s="16"/>
      <c r="Z7110" s="16"/>
      <c r="AA7110" s="16"/>
      <c r="AB7110" s="16"/>
      <c r="AC7110" s="19"/>
    </row>
    <row r="7111" spans="1:29" x14ac:dyDescent="0.25">
      <c r="A7111" s="15"/>
      <c r="B7111" s="16"/>
      <c r="C7111" s="16"/>
      <c r="D7111" s="16"/>
      <c r="E7111" s="16"/>
      <c r="F7111" s="16"/>
      <c r="G7111" s="16"/>
      <c r="H7111" s="16"/>
      <c r="I7111" s="16"/>
      <c r="J7111" s="16"/>
      <c r="K7111" s="17"/>
      <c r="L7111" s="18"/>
      <c r="M7111" s="17"/>
      <c r="N7111" s="18"/>
      <c r="O7111" s="9"/>
      <c r="P7111" s="16"/>
      <c r="Q7111" s="16"/>
      <c r="R7111" s="16"/>
      <c r="S7111" s="16"/>
      <c r="T7111" s="16"/>
      <c r="U7111" s="16"/>
      <c r="V7111" s="16"/>
      <c r="W7111" s="16"/>
      <c r="X7111" s="16"/>
      <c r="Y7111" s="16"/>
      <c r="Z7111" s="16"/>
      <c r="AA7111" s="16"/>
      <c r="AB7111" s="16"/>
      <c r="AC7111" s="19"/>
    </row>
    <row r="7112" spans="1:29" x14ac:dyDescent="0.25">
      <c r="A7112" s="15"/>
      <c r="B7112" s="16"/>
      <c r="C7112" s="16"/>
      <c r="D7112" s="16"/>
      <c r="E7112" s="16"/>
      <c r="F7112" s="16"/>
      <c r="G7112" s="16"/>
      <c r="H7112" s="16"/>
      <c r="I7112" s="16"/>
      <c r="J7112" s="16"/>
      <c r="K7112" s="17"/>
      <c r="L7112" s="18"/>
      <c r="M7112" s="17"/>
      <c r="N7112" s="18"/>
      <c r="O7112" s="9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9"/>
    </row>
    <row r="7113" spans="1:29" x14ac:dyDescent="0.25">
      <c r="A7113" s="15"/>
      <c r="B7113" s="16"/>
      <c r="C7113" s="16"/>
      <c r="D7113" s="16"/>
      <c r="E7113" s="16"/>
      <c r="F7113" s="16"/>
      <c r="G7113" s="16"/>
      <c r="H7113" s="16"/>
      <c r="I7113" s="16"/>
      <c r="J7113" s="16"/>
      <c r="K7113" s="17"/>
      <c r="L7113" s="18"/>
      <c r="M7113" s="17"/>
      <c r="N7113" s="18"/>
      <c r="O7113" s="9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9"/>
    </row>
    <row r="7114" spans="1:29" x14ac:dyDescent="0.25">
      <c r="A7114" s="15"/>
      <c r="B7114" s="16"/>
      <c r="C7114" s="16"/>
      <c r="D7114" s="16"/>
      <c r="E7114" s="16"/>
      <c r="F7114" s="16"/>
      <c r="G7114" s="16"/>
      <c r="H7114" s="16"/>
      <c r="I7114" s="16"/>
      <c r="J7114" s="16"/>
      <c r="K7114" s="17"/>
      <c r="L7114" s="18"/>
      <c r="M7114" s="17"/>
      <c r="N7114" s="18"/>
      <c r="O7114" s="9"/>
      <c r="P7114" s="16"/>
      <c r="Q7114" s="16"/>
      <c r="R7114" s="16"/>
      <c r="S7114" s="16"/>
      <c r="T7114" s="16"/>
      <c r="U7114" s="16"/>
      <c r="V7114" s="16"/>
      <c r="W7114" s="16"/>
      <c r="X7114" s="16"/>
      <c r="Y7114" s="16"/>
      <c r="Z7114" s="16"/>
      <c r="AA7114" s="16"/>
      <c r="AB7114" s="16"/>
      <c r="AC7114" s="19"/>
    </row>
    <row r="7115" spans="1:29" x14ac:dyDescent="0.25">
      <c r="A7115" s="15"/>
      <c r="B7115" s="16"/>
      <c r="C7115" s="16"/>
      <c r="D7115" s="16"/>
      <c r="E7115" s="16"/>
      <c r="F7115" s="16"/>
      <c r="G7115" s="16"/>
      <c r="H7115" s="16"/>
      <c r="I7115" s="16"/>
      <c r="J7115" s="16"/>
      <c r="K7115" s="17"/>
      <c r="L7115" s="18"/>
      <c r="M7115" s="17"/>
      <c r="N7115" s="18"/>
      <c r="O7115" s="9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9"/>
    </row>
    <row r="7116" spans="1:29" x14ac:dyDescent="0.25">
      <c r="A7116" s="15"/>
      <c r="B7116" s="16"/>
      <c r="C7116" s="16"/>
      <c r="D7116" s="16"/>
      <c r="E7116" s="16"/>
      <c r="F7116" s="16"/>
      <c r="G7116" s="16"/>
      <c r="H7116" s="16"/>
      <c r="I7116" s="16"/>
      <c r="J7116" s="16"/>
      <c r="K7116" s="17"/>
      <c r="L7116" s="18"/>
      <c r="M7116" s="17"/>
      <c r="N7116" s="18"/>
      <c r="O7116" s="9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9"/>
    </row>
    <row r="7117" spans="1:29" x14ac:dyDescent="0.25">
      <c r="A7117" s="15"/>
      <c r="B7117" s="16"/>
      <c r="C7117" s="16"/>
      <c r="D7117" s="16"/>
      <c r="E7117" s="16"/>
      <c r="F7117" s="16"/>
      <c r="G7117" s="16"/>
      <c r="H7117" s="16"/>
      <c r="I7117" s="16"/>
      <c r="J7117" s="16"/>
      <c r="K7117" s="17"/>
      <c r="L7117" s="18"/>
      <c r="M7117" s="17"/>
      <c r="N7117" s="18"/>
      <c r="O7117" s="9"/>
      <c r="P7117" s="16"/>
      <c r="Q7117" s="16"/>
      <c r="R7117" s="16"/>
      <c r="S7117" s="16"/>
      <c r="T7117" s="16"/>
      <c r="U7117" s="16"/>
      <c r="V7117" s="16"/>
      <c r="W7117" s="16"/>
      <c r="X7117" s="16"/>
      <c r="Y7117" s="16"/>
      <c r="Z7117" s="16"/>
      <c r="AA7117" s="16"/>
      <c r="AB7117" s="16"/>
      <c r="AC7117" s="19"/>
    </row>
    <row r="7118" spans="1:29" x14ac:dyDescent="0.25">
      <c r="A7118" s="15"/>
      <c r="B7118" s="16"/>
      <c r="C7118" s="16"/>
      <c r="D7118" s="16"/>
      <c r="E7118" s="16"/>
      <c r="F7118" s="16"/>
      <c r="G7118" s="16"/>
      <c r="H7118" s="16"/>
      <c r="I7118" s="16"/>
      <c r="J7118" s="16"/>
      <c r="K7118" s="17"/>
      <c r="L7118" s="18"/>
      <c r="M7118" s="17"/>
      <c r="N7118" s="18"/>
      <c r="O7118" s="9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9"/>
    </row>
    <row r="7119" spans="1:29" x14ac:dyDescent="0.25">
      <c r="A7119" s="15"/>
      <c r="B7119" s="16"/>
      <c r="C7119" s="16"/>
      <c r="D7119" s="16"/>
      <c r="E7119" s="16"/>
      <c r="F7119" s="16"/>
      <c r="G7119" s="16"/>
      <c r="H7119" s="16"/>
      <c r="I7119" s="16"/>
      <c r="J7119" s="16"/>
      <c r="K7119" s="17"/>
      <c r="L7119" s="18"/>
      <c r="M7119" s="17"/>
      <c r="N7119" s="18"/>
      <c r="O7119" s="9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9"/>
    </row>
    <row r="7120" spans="1:29" x14ac:dyDescent="0.25">
      <c r="A7120" s="15"/>
      <c r="B7120" s="16"/>
      <c r="C7120" s="16"/>
      <c r="D7120" s="16"/>
      <c r="E7120" s="16"/>
      <c r="F7120" s="16"/>
      <c r="G7120" s="16"/>
      <c r="H7120" s="16"/>
      <c r="I7120" s="16"/>
      <c r="J7120" s="16"/>
      <c r="K7120" s="17"/>
      <c r="L7120" s="18"/>
      <c r="M7120" s="17"/>
      <c r="N7120" s="18"/>
      <c r="O7120" s="9"/>
      <c r="P7120" s="16"/>
      <c r="Q7120" s="16"/>
      <c r="R7120" s="16"/>
      <c r="S7120" s="16"/>
      <c r="T7120" s="16"/>
      <c r="U7120" s="16"/>
      <c r="V7120" s="16"/>
      <c r="W7120" s="16"/>
      <c r="X7120" s="16"/>
      <c r="Y7120" s="16"/>
      <c r="Z7120" s="16"/>
      <c r="AA7120" s="16"/>
      <c r="AB7120" s="16"/>
      <c r="AC7120" s="19"/>
    </row>
    <row r="7121" spans="1:29" x14ac:dyDescent="0.25">
      <c r="A7121" s="15"/>
      <c r="B7121" s="16"/>
      <c r="C7121" s="16"/>
      <c r="D7121" s="16"/>
      <c r="E7121" s="16"/>
      <c r="F7121" s="16"/>
      <c r="G7121" s="16"/>
      <c r="H7121" s="16"/>
      <c r="I7121" s="16"/>
      <c r="J7121" s="16"/>
      <c r="K7121" s="17"/>
      <c r="L7121" s="18"/>
      <c r="M7121" s="17"/>
      <c r="N7121" s="18"/>
      <c r="O7121" s="9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9"/>
    </row>
    <row r="7122" spans="1:29" x14ac:dyDescent="0.25">
      <c r="A7122" s="15"/>
      <c r="B7122" s="16"/>
      <c r="C7122" s="16"/>
      <c r="D7122" s="16"/>
      <c r="E7122" s="16"/>
      <c r="F7122" s="16"/>
      <c r="G7122" s="16"/>
      <c r="H7122" s="16"/>
      <c r="I7122" s="16"/>
      <c r="J7122" s="16"/>
      <c r="K7122" s="17"/>
      <c r="L7122" s="18"/>
      <c r="M7122" s="17"/>
      <c r="N7122" s="18"/>
      <c r="O7122" s="9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9"/>
    </row>
    <row r="7123" spans="1:29" x14ac:dyDescent="0.25">
      <c r="A7123" s="15"/>
      <c r="B7123" s="16"/>
      <c r="C7123" s="16"/>
      <c r="D7123" s="16"/>
      <c r="E7123" s="16"/>
      <c r="F7123" s="16"/>
      <c r="G7123" s="16"/>
      <c r="H7123" s="16"/>
      <c r="I7123" s="16"/>
      <c r="J7123" s="16"/>
      <c r="K7123" s="17"/>
      <c r="L7123" s="18"/>
      <c r="M7123" s="17"/>
      <c r="N7123" s="18"/>
      <c r="O7123" s="9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6"/>
      <c r="AA7123" s="16"/>
      <c r="AB7123" s="16"/>
      <c r="AC7123" s="19"/>
    </row>
    <row r="7124" spans="1:29" x14ac:dyDescent="0.25">
      <c r="A7124" s="15"/>
      <c r="B7124" s="16"/>
      <c r="C7124" s="16"/>
      <c r="D7124" s="16"/>
      <c r="E7124" s="16"/>
      <c r="F7124" s="16"/>
      <c r="G7124" s="16"/>
      <c r="H7124" s="16"/>
      <c r="I7124" s="16"/>
      <c r="J7124" s="16"/>
      <c r="K7124" s="17"/>
      <c r="L7124" s="18"/>
      <c r="M7124" s="17"/>
      <c r="N7124" s="18"/>
      <c r="O7124" s="9"/>
      <c r="P7124" s="16"/>
      <c r="Q7124" s="16"/>
      <c r="R7124" s="16"/>
      <c r="S7124" s="16"/>
      <c r="T7124" s="16"/>
      <c r="U7124" s="16"/>
      <c r="V7124" s="16"/>
      <c r="W7124" s="16"/>
      <c r="X7124" s="16"/>
      <c r="Y7124" s="16"/>
      <c r="Z7124" s="16"/>
      <c r="AA7124" s="16"/>
      <c r="AB7124" s="16"/>
      <c r="AC7124" s="19"/>
    </row>
    <row r="7125" spans="1:29" x14ac:dyDescent="0.25">
      <c r="A7125" s="15"/>
      <c r="B7125" s="16"/>
      <c r="C7125" s="16"/>
      <c r="D7125" s="16"/>
      <c r="E7125" s="16"/>
      <c r="F7125" s="16"/>
      <c r="G7125" s="16"/>
      <c r="H7125" s="16"/>
      <c r="I7125" s="16"/>
      <c r="J7125" s="16"/>
      <c r="K7125" s="17"/>
      <c r="L7125" s="18"/>
      <c r="M7125" s="17"/>
      <c r="N7125" s="18"/>
      <c r="O7125" s="9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9"/>
    </row>
    <row r="7126" spans="1:29" x14ac:dyDescent="0.25">
      <c r="A7126" s="15"/>
      <c r="B7126" s="16"/>
      <c r="C7126" s="16"/>
      <c r="D7126" s="16"/>
      <c r="E7126" s="16"/>
      <c r="F7126" s="16"/>
      <c r="G7126" s="16"/>
      <c r="H7126" s="16"/>
      <c r="I7126" s="16"/>
      <c r="J7126" s="16"/>
      <c r="K7126" s="17"/>
      <c r="L7126" s="18"/>
      <c r="M7126" s="17"/>
      <c r="N7126" s="18"/>
      <c r="O7126" s="9"/>
      <c r="P7126" s="16"/>
      <c r="Q7126" s="16"/>
      <c r="R7126" s="16"/>
      <c r="S7126" s="16"/>
      <c r="T7126" s="16"/>
      <c r="U7126" s="16"/>
      <c r="V7126" s="16"/>
      <c r="W7126" s="16"/>
      <c r="X7126" s="16"/>
      <c r="Y7126" s="16"/>
      <c r="Z7126" s="16"/>
      <c r="AA7126" s="16"/>
      <c r="AB7126" s="16"/>
      <c r="AC7126" s="19"/>
    </row>
    <row r="7127" spans="1:29" x14ac:dyDescent="0.25">
      <c r="A7127" s="15"/>
      <c r="B7127" s="16"/>
      <c r="C7127" s="16"/>
      <c r="D7127" s="16"/>
      <c r="E7127" s="16"/>
      <c r="F7127" s="16"/>
      <c r="G7127" s="16"/>
      <c r="H7127" s="16"/>
      <c r="I7127" s="16"/>
      <c r="J7127" s="16"/>
      <c r="K7127" s="17"/>
      <c r="L7127" s="18"/>
      <c r="M7127" s="17"/>
      <c r="N7127" s="18"/>
      <c r="O7127" s="9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6"/>
      <c r="AA7127" s="16"/>
      <c r="AB7127" s="16"/>
      <c r="AC7127" s="19"/>
    </row>
    <row r="7128" spans="1:29" x14ac:dyDescent="0.25">
      <c r="A7128" s="15"/>
      <c r="B7128" s="16"/>
      <c r="C7128" s="16"/>
      <c r="D7128" s="16"/>
      <c r="E7128" s="16"/>
      <c r="F7128" s="16"/>
      <c r="G7128" s="16"/>
      <c r="H7128" s="16"/>
      <c r="I7128" s="16"/>
      <c r="J7128" s="16"/>
      <c r="K7128" s="17"/>
      <c r="L7128" s="18"/>
      <c r="M7128" s="17"/>
      <c r="N7128" s="18"/>
      <c r="O7128" s="9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9"/>
    </row>
    <row r="7129" spans="1:29" x14ac:dyDescent="0.25">
      <c r="A7129" s="15"/>
      <c r="B7129" s="16"/>
      <c r="C7129" s="16"/>
      <c r="D7129" s="16"/>
      <c r="E7129" s="16"/>
      <c r="F7129" s="16"/>
      <c r="G7129" s="16"/>
      <c r="H7129" s="16"/>
      <c r="I7129" s="16"/>
      <c r="J7129" s="16"/>
      <c r="K7129" s="17"/>
      <c r="L7129" s="18"/>
      <c r="M7129" s="17"/>
      <c r="N7129" s="18"/>
      <c r="O7129" s="9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6"/>
      <c r="AB7129" s="16"/>
      <c r="AC7129" s="19"/>
    </row>
    <row r="7130" spans="1:29" x14ac:dyDescent="0.25">
      <c r="A7130" s="15"/>
      <c r="B7130" s="16"/>
      <c r="C7130" s="16"/>
      <c r="D7130" s="16"/>
      <c r="E7130" s="16"/>
      <c r="F7130" s="16"/>
      <c r="G7130" s="16"/>
      <c r="H7130" s="16"/>
      <c r="I7130" s="16"/>
      <c r="J7130" s="16"/>
      <c r="K7130" s="17"/>
      <c r="L7130" s="18"/>
      <c r="M7130" s="17"/>
      <c r="N7130" s="18"/>
      <c r="O7130" s="9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9"/>
    </row>
    <row r="7131" spans="1:29" x14ac:dyDescent="0.25">
      <c r="A7131" s="15"/>
      <c r="B7131" s="16"/>
      <c r="C7131" s="16"/>
      <c r="D7131" s="16"/>
      <c r="E7131" s="16"/>
      <c r="F7131" s="16"/>
      <c r="G7131" s="16"/>
      <c r="H7131" s="16"/>
      <c r="I7131" s="16"/>
      <c r="J7131" s="16"/>
      <c r="K7131" s="17"/>
      <c r="L7131" s="18"/>
      <c r="M7131" s="17"/>
      <c r="N7131" s="18"/>
      <c r="O7131" s="9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9"/>
    </row>
    <row r="7132" spans="1:29" x14ac:dyDescent="0.25">
      <c r="A7132" s="15"/>
      <c r="B7132" s="16"/>
      <c r="C7132" s="16"/>
      <c r="D7132" s="16"/>
      <c r="E7132" s="16"/>
      <c r="F7132" s="16"/>
      <c r="G7132" s="16"/>
      <c r="H7132" s="16"/>
      <c r="I7132" s="16"/>
      <c r="J7132" s="16"/>
      <c r="K7132" s="17"/>
      <c r="L7132" s="18"/>
      <c r="M7132" s="17"/>
      <c r="N7132" s="18"/>
      <c r="O7132" s="9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9"/>
    </row>
    <row r="7133" spans="1:29" x14ac:dyDescent="0.25">
      <c r="A7133" s="15"/>
      <c r="B7133" s="16"/>
      <c r="C7133" s="16"/>
      <c r="D7133" s="16"/>
      <c r="E7133" s="16"/>
      <c r="F7133" s="16"/>
      <c r="G7133" s="16"/>
      <c r="H7133" s="16"/>
      <c r="I7133" s="16"/>
      <c r="J7133" s="16"/>
      <c r="K7133" s="17"/>
      <c r="L7133" s="18"/>
      <c r="M7133" s="17"/>
      <c r="N7133" s="18"/>
      <c r="O7133" s="9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6"/>
      <c r="AA7133" s="16"/>
      <c r="AB7133" s="16"/>
      <c r="AC7133" s="19"/>
    </row>
    <row r="7134" spans="1:29" x14ac:dyDescent="0.25">
      <c r="A7134" s="15"/>
      <c r="B7134" s="16"/>
      <c r="C7134" s="16"/>
      <c r="D7134" s="16"/>
      <c r="E7134" s="16"/>
      <c r="F7134" s="16"/>
      <c r="G7134" s="16"/>
      <c r="H7134" s="16"/>
      <c r="I7134" s="16"/>
      <c r="J7134" s="16"/>
      <c r="K7134" s="17"/>
      <c r="L7134" s="18"/>
      <c r="M7134" s="17"/>
      <c r="N7134" s="18"/>
      <c r="O7134" s="9"/>
      <c r="P7134" s="16"/>
      <c r="Q7134" s="16"/>
      <c r="R7134" s="16"/>
      <c r="S7134" s="16"/>
      <c r="T7134" s="16"/>
      <c r="U7134" s="16"/>
      <c r="V7134" s="16"/>
      <c r="W7134" s="16"/>
      <c r="X7134" s="16"/>
      <c r="Y7134" s="16"/>
      <c r="Z7134" s="16"/>
      <c r="AA7134" s="16"/>
      <c r="AB7134" s="16"/>
      <c r="AC7134" s="19"/>
    </row>
    <row r="7135" spans="1:29" x14ac:dyDescent="0.25">
      <c r="A7135" s="15"/>
      <c r="B7135" s="16"/>
      <c r="C7135" s="16"/>
      <c r="D7135" s="16"/>
      <c r="E7135" s="16"/>
      <c r="F7135" s="16"/>
      <c r="G7135" s="16"/>
      <c r="H7135" s="16"/>
      <c r="I7135" s="16"/>
      <c r="J7135" s="16"/>
      <c r="K7135" s="17"/>
      <c r="L7135" s="18"/>
      <c r="M7135" s="17"/>
      <c r="N7135" s="18"/>
      <c r="O7135" s="9"/>
      <c r="P7135" s="16"/>
      <c r="Q7135" s="16"/>
      <c r="R7135" s="16"/>
      <c r="S7135" s="16"/>
      <c r="T7135" s="16"/>
      <c r="U7135" s="16"/>
      <c r="V7135" s="16"/>
      <c r="W7135" s="16"/>
      <c r="X7135" s="16"/>
      <c r="Y7135" s="16"/>
      <c r="Z7135" s="16"/>
      <c r="AA7135" s="16"/>
      <c r="AB7135" s="16"/>
      <c r="AC7135" s="19"/>
    </row>
    <row r="7136" spans="1:29" x14ac:dyDescent="0.25">
      <c r="A7136" s="15"/>
      <c r="B7136" s="16"/>
      <c r="C7136" s="16"/>
      <c r="D7136" s="16"/>
      <c r="E7136" s="16"/>
      <c r="F7136" s="16"/>
      <c r="G7136" s="16"/>
      <c r="H7136" s="16"/>
      <c r="I7136" s="16"/>
      <c r="J7136" s="16"/>
      <c r="K7136" s="17"/>
      <c r="L7136" s="18"/>
      <c r="M7136" s="17"/>
      <c r="N7136" s="18"/>
      <c r="O7136" s="9"/>
      <c r="P7136" s="16"/>
      <c r="Q7136" s="16"/>
      <c r="R7136" s="16"/>
      <c r="S7136" s="16"/>
      <c r="T7136" s="16"/>
      <c r="U7136" s="16"/>
      <c r="V7136" s="16"/>
      <c r="W7136" s="16"/>
      <c r="X7136" s="16"/>
      <c r="Y7136" s="16"/>
      <c r="Z7136" s="16"/>
      <c r="AA7136" s="16"/>
      <c r="AB7136" s="16"/>
      <c r="AC7136" s="19"/>
    </row>
    <row r="7137" spans="1:29" x14ac:dyDescent="0.25">
      <c r="A7137" s="15"/>
      <c r="B7137" s="16"/>
      <c r="C7137" s="16"/>
      <c r="D7137" s="16"/>
      <c r="E7137" s="16"/>
      <c r="F7137" s="16"/>
      <c r="G7137" s="16"/>
      <c r="H7137" s="16"/>
      <c r="I7137" s="16"/>
      <c r="J7137" s="16"/>
      <c r="K7137" s="17"/>
      <c r="L7137" s="18"/>
      <c r="M7137" s="17"/>
      <c r="N7137" s="18"/>
      <c r="O7137" s="9"/>
      <c r="P7137" s="16"/>
      <c r="Q7137" s="16"/>
      <c r="R7137" s="16"/>
      <c r="S7137" s="16"/>
      <c r="T7137" s="16"/>
      <c r="U7137" s="16"/>
      <c r="V7137" s="16"/>
      <c r="W7137" s="16"/>
      <c r="X7137" s="16"/>
      <c r="Y7137" s="16"/>
      <c r="Z7137" s="16"/>
      <c r="AA7137" s="16"/>
      <c r="AB7137" s="16"/>
      <c r="AC7137" s="19"/>
    </row>
    <row r="7138" spans="1:29" x14ac:dyDescent="0.25">
      <c r="A7138" s="15"/>
      <c r="B7138" s="16"/>
      <c r="C7138" s="16"/>
      <c r="D7138" s="16"/>
      <c r="E7138" s="16"/>
      <c r="F7138" s="16"/>
      <c r="G7138" s="16"/>
      <c r="H7138" s="16"/>
      <c r="I7138" s="16"/>
      <c r="J7138" s="16"/>
      <c r="K7138" s="17"/>
      <c r="L7138" s="18"/>
      <c r="M7138" s="17"/>
      <c r="N7138" s="18"/>
      <c r="O7138" s="9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6"/>
      <c r="AA7138" s="16"/>
      <c r="AB7138" s="16"/>
      <c r="AC7138" s="19"/>
    </row>
    <row r="7139" spans="1:29" x14ac:dyDescent="0.25">
      <c r="A7139" s="15"/>
      <c r="B7139" s="16"/>
      <c r="C7139" s="16"/>
      <c r="D7139" s="16"/>
      <c r="E7139" s="16"/>
      <c r="F7139" s="16"/>
      <c r="G7139" s="16"/>
      <c r="H7139" s="16"/>
      <c r="I7139" s="16"/>
      <c r="J7139" s="16"/>
      <c r="K7139" s="17"/>
      <c r="L7139" s="18"/>
      <c r="M7139" s="17"/>
      <c r="N7139" s="18"/>
      <c r="O7139" s="9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6"/>
      <c r="AA7139" s="16"/>
      <c r="AB7139" s="16"/>
      <c r="AC7139" s="19"/>
    </row>
    <row r="7140" spans="1:29" x14ac:dyDescent="0.25">
      <c r="A7140" s="15"/>
      <c r="B7140" s="16"/>
      <c r="C7140" s="16"/>
      <c r="D7140" s="16"/>
      <c r="E7140" s="16"/>
      <c r="F7140" s="16"/>
      <c r="G7140" s="16"/>
      <c r="H7140" s="16"/>
      <c r="I7140" s="16"/>
      <c r="J7140" s="16"/>
      <c r="K7140" s="17"/>
      <c r="L7140" s="18"/>
      <c r="M7140" s="17"/>
      <c r="N7140" s="18"/>
      <c r="O7140" s="9"/>
      <c r="P7140" s="16"/>
      <c r="Q7140" s="16"/>
      <c r="R7140" s="16"/>
      <c r="S7140" s="16"/>
      <c r="T7140" s="16"/>
      <c r="U7140" s="16"/>
      <c r="V7140" s="16"/>
      <c r="W7140" s="16"/>
      <c r="X7140" s="16"/>
      <c r="Y7140" s="16"/>
      <c r="Z7140" s="16"/>
      <c r="AA7140" s="16"/>
      <c r="AB7140" s="16"/>
      <c r="AC7140" s="19"/>
    </row>
    <row r="7141" spans="1:29" x14ac:dyDescent="0.25">
      <c r="A7141" s="15"/>
      <c r="B7141" s="16"/>
      <c r="C7141" s="16"/>
      <c r="D7141" s="16"/>
      <c r="E7141" s="16"/>
      <c r="F7141" s="16"/>
      <c r="G7141" s="16"/>
      <c r="H7141" s="16"/>
      <c r="I7141" s="16"/>
      <c r="J7141" s="16"/>
      <c r="K7141" s="17"/>
      <c r="L7141" s="18"/>
      <c r="M7141" s="17"/>
      <c r="N7141" s="18"/>
      <c r="O7141" s="9"/>
      <c r="P7141" s="16"/>
      <c r="Q7141" s="16"/>
      <c r="R7141" s="16"/>
      <c r="S7141" s="16"/>
      <c r="T7141" s="16"/>
      <c r="U7141" s="16"/>
      <c r="V7141" s="16"/>
      <c r="W7141" s="16"/>
      <c r="X7141" s="16"/>
      <c r="Y7141" s="16"/>
      <c r="Z7141" s="16"/>
      <c r="AA7141" s="16"/>
      <c r="AB7141" s="16"/>
      <c r="AC7141" s="19"/>
    </row>
    <row r="7142" spans="1:29" x14ac:dyDescent="0.25">
      <c r="A7142" s="15"/>
      <c r="B7142" s="16"/>
      <c r="C7142" s="16"/>
      <c r="D7142" s="16"/>
      <c r="E7142" s="16"/>
      <c r="F7142" s="16"/>
      <c r="G7142" s="16"/>
      <c r="H7142" s="16"/>
      <c r="I7142" s="16"/>
      <c r="J7142" s="16"/>
      <c r="K7142" s="17"/>
      <c r="L7142" s="18"/>
      <c r="M7142" s="17"/>
      <c r="N7142" s="18"/>
      <c r="O7142" s="9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9"/>
    </row>
    <row r="7143" spans="1:29" x14ac:dyDescent="0.25">
      <c r="A7143" s="15"/>
      <c r="B7143" s="16"/>
      <c r="C7143" s="16"/>
      <c r="D7143" s="16"/>
      <c r="E7143" s="16"/>
      <c r="F7143" s="16"/>
      <c r="G7143" s="16"/>
      <c r="H7143" s="16"/>
      <c r="I7143" s="16"/>
      <c r="J7143" s="16"/>
      <c r="K7143" s="17"/>
      <c r="L7143" s="18"/>
      <c r="M7143" s="17"/>
      <c r="N7143" s="18"/>
      <c r="O7143" s="9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9"/>
    </row>
    <row r="7144" spans="1:29" x14ac:dyDescent="0.25">
      <c r="A7144" s="15"/>
      <c r="B7144" s="16"/>
      <c r="C7144" s="16"/>
      <c r="D7144" s="16"/>
      <c r="E7144" s="16"/>
      <c r="F7144" s="16"/>
      <c r="G7144" s="16"/>
      <c r="H7144" s="16"/>
      <c r="I7144" s="16"/>
      <c r="J7144" s="16"/>
      <c r="K7144" s="17"/>
      <c r="L7144" s="18"/>
      <c r="M7144" s="17"/>
      <c r="N7144" s="18"/>
      <c r="O7144" s="9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9"/>
    </row>
    <row r="7145" spans="1:29" x14ac:dyDescent="0.25">
      <c r="A7145" s="15"/>
      <c r="B7145" s="16"/>
      <c r="C7145" s="16"/>
      <c r="D7145" s="16"/>
      <c r="E7145" s="16"/>
      <c r="F7145" s="16"/>
      <c r="G7145" s="16"/>
      <c r="H7145" s="16"/>
      <c r="I7145" s="16"/>
      <c r="J7145" s="16"/>
      <c r="K7145" s="17"/>
      <c r="L7145" s="18"/>
      <c r="M7145" s="17"/>
      <c r="N7145" s="18"/>
      <c r="O7145" s="9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9"/>
    </row>
    <row r="7146" spans="1:29" x14ac:dyDescent="0.25">
      <c r="A7146" s="15"/>
      <c r="B7146" s="16"/>
      <c r="C7146" s="16"/>
      <c r="D7146" s="16"/>
      <c r="E7146" s="16"/>
      <c r="F7146" s="16"/>
      <c r="G7146" s="16"/>
      <c r="H7146" s="16"/>
      <c r="I7146" s="16"/>
      <c r="J7146" s="16"/>
      <c r="K7146" s="17"/>
      <c r="L7146" s="18"/>
      <c r="M7146" s="17"/>
      <c r="N7146" s="18"/>
      <c r="O7146" s="9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9"/>
    </row>
    <row r="7147" spans="1:29" x14ac:dyDescent="0.25">
      <c r="A7147" s="15"/>
      <c r="B7147" s="16"/>
      <c r="C7147" s="16"/>
      <c r="D7147" s="16"/>
      <c r="E7147" s="16"/>
      <c r="F7147" s="16"/>
      <c r="G7147" s="16"/>
      <c r="H7147" s="16"/>
      <c r="I7147" s="16"/>
      <c r="J7147" s="16"/>
      <c r="K7147" s="17"/>
      <c r="L7147" s="18"/>
      <c r="M7147" s="17"/>
      <c r="N7147" s="18"/>
      <c r="O7147" s="9"/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9"/>
    </row>
    <row r="7148" spans="1:29" x14ac:dyDescent="0.25">
      <c r="A7148" s="15"/>
      <c r="B7148" s="16"/>
      <c r="C7148" s="16"/>
      <c r="D7148" s="16"/>
      <c r="E7148" s="16"/>
      <c r="F7148" s="16"/>
      <c r="G7148" s="16"/>
      <c r="H7148" s="16"/>
      <c r="I7148" s="16"/>
      <c r="J7148" s="16"/>
      <c r="K7148" s="17"/>
      <c r="L7148" s="18"/>
      <c r="M7148" s="17"/>
      <c r="N7148" s="18"/>
      <c r="O7148" s="9"/>
      <c r="P7148" s="16"/>
      <c r="Q7148" s="16"/>
      <c r="R7148" s="16"/>
      <c r="S7148" s="16"/>
      <c r="T7148" s="16"/>
      <c r="U7148" s="16"/>
      <c r="V7148" s="16"/>
      <c r="W7148" s="16"/>
      <c r="X7148" s="16"/>
      <c r="Y7148" s="16"/>
      <c r="Z7148" s="16"/>
      <c r="AA7148" s="16"/>
      <c r="AB7148" s="16"/>
      <c r="AC7148" s="19"/>
    </row>
    <row r="7149" spans="1:29" x14ac:dyDescent="0.25">
      <c r="A7149" s="15"/>
      <c r="B7149" s="16"/>
      <c r="C7149" s="16"/>
      <c r="D7149" s="16"/>
      <c r="E7149" s="16"/>
      <c r="F7149" s="16"/>
      <c r="G7149" s="16"/>
      <c r="H7149" s="16"/>
      <c r="I7149" s="16"/>
      <c r="J7149" s="16"/>
      <c r="K7149" s="17"/>
      <c r="L7149" s="18"/>
      <c r="M7149" s="17"/>
      <c r="N7149" s="18"/>
      <c r="O7149" s="9"/>
      <c r="P7149" s="16"/>
      <c r="Q7149" s="16"/>
      <c r="R7149" s="16"/>
      <c r="S7149" s="16"/>
      <c r="T7149" s="16"/>
      <c r="U7149" s="16"/>
      <c r="V7149" s="16"/>
      <c r="W7149" s="16"/>
      <c r="X7149" s="16"/>
      <c r="Y7149" s="16"/>
      <c r="Z7149" s="16"/>
      <c r="AA7149" s="16"/>
      <c r="AB7149" s="16"/>
      <c r="AC7149" s="19"/>
    </row>
    <row r="7150" spans="1:29" x14ac:dyDescent="0.25">
      <c r="A7150" s="15"/>
      <c r="B7150" s="16"/>
      <c r="C7150" s="16"/>
      <c r="D7150" s="16"/>
      <c r="E7150" s="16"/>
      <c r="F7150" s="16"/>
      <c r="G7150" s="16"/>
      <c r="H7150" s="16"/>
      <c r="I7150" s="16"/>
      <c r="J7150" s="16"/>
      <c r="K7150" s="17"/>
      <c r="L7150" s="18"/>
      <c r="M7150" s="17"/>
      <c r="N7150" s="18"/>
      <c r="O7150" s="9"/>
      <c r="P7150" s="16"/>
      <c r="Q7150" s="16"/>
      <c r="R7150" s="16"/>
      <c r="S7150" s="16"/>
      <c r="T7150" s="16"/>
      <c r="U7150" s="16"/>
      <c r="V7150" s="16"/>
      <c r="W7150" s="16"/>
      <c r="X7150" s="16"/>
      <c r="Y7150" s="16"/>
      <c r="Z7150" s="16"/>
      <c r="AA7150" s="16"/>
      <c r="AB7150" s="16"/>
      <c r="AC7150" s="19"/>
    </row>
    <row r="7151" spans="1:29" x14ac:dyDescent="0.25">
      <c r="A7151" s="15"/>
      <c r="B7151" s="16"/>
      <c r="C7151" s="16"/>
      <c r="D7151" s="16"/>
      <c r="E7151" s="16"/>
      <c r="F7151" s="16"/>
      <c r="G7151" s="16"/>
      <c r="H7151" s="16"/>
      <c r="I7151" s="16"/>
      <c r="J7151" s="16"/>
      <c r="K7151" s="17"/>
      <c r="L7151" s="18"/>
      <c r="M7151" s="17"/>
      <c r="N7151" s="18"/>
      <c r="O7151" s="9"/>
      <c r="P7151" s="16"/>
      <c r="Q7151" s="16"/>
      <c r="R7151" s="16"/>
      <c r="S7151" s="16"/>
      <c r="T7151" s="16"/>
      <c r="U7151" s="16"/>
      <c r="V7151" s="16"/>
      <c r="W7151" s="16"/>
      <c r="X7151" s="16"/>
      <c r="Y7151" s="16"/>
      <c r="Z7151" s="16"/>
      <c r="AA7151" s="16"/>
      <c r="AB7151" s="16"/>
      <c r="AC7151" s="19"/>
    </row>
    <row r="7152" spans="1:29" x14ac:dyDescent="0.25">
      <c r="A7152" s="15"/>
      <c r="B7152" s="16"/>
      <c r="C7152" s="16"/>
      <c r="D7152" s="16"/>
      <c r="E7152" s="16"/>
      <c r="F7152" s="16"/>
      <c r="G7152" s="16"/>
      <c r="H7152" s="16"/>
      <c r="I7152" s="16"/>
      <c r="J7152" s="16"/>
      <c r="K7152" s="17"/>
      <c r="L7152" s="18"/>
      <c r="M7152" s="17"/>
      <c r="N7152" s="18"/>
      <c r="O7152" s="9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9"/>
    </row>
    <row r="7153" spans="1:29" x14ac:dyDescent="0.25">
      <c r="A7153" s="15"/>
      <c r="B7153" s="16"/>
      <c r="C7153" s="16"/>
      <c r="D7153" s="16"/>
      <c r="E7153" s="16"/>
      <c r="F7153" s="16"/>
      <c r="G7153" s="16"/>
      <c r="H7153" s="16"/>
      <c r="I7153" s="16"/>
      <c r="J7153" s="16"/>
      <c r="K7153" s="17"/>
      <c r="L7153" s="18"/>
      <c r="M7153" s="17"/>
      <c r="N7153" s="18"/>
      <c r="O7153" s="9"/>
      <c r="P7153" s="16"/>
      <c r="Q7153" s="16"/>
      <c r="R7153" s="16"/>
      <c r="S7153" s="16"/>
      <c r="T7153" s="16"/>
      <c r="U7153" s="16"/>
      <c r="V7153" s="16"/>
      <c r="W7153" s="16"/>
      <c r="X7153" s="16"/>
      <c r="Y7153" s="16"/>
      <c r="Z7153" s="16"/>
      <c r="AA7153" s="16"/>
      <c r="AB7153" s="16"/>
      <c r="AC7153" s="19"/>
    </row>
    <row r="7154" spans="1:29" x14ac:dyDescent="0.25">
      <c r="A7154" s="15"/>
      <c r="B7154" s="16"/>
      <c r="C7154" s="16"/>
      <c r="D7154" s="16"/>
      <c r="E7154" s="16"/>
      <c r="F7154" s="16"/>
      <c r="G7154" s="16"/>
      <c r="H7154" s="16"/>
      <c r="I7154" s="16"/>
      <c r="J7154" s="16"/>
      <c r="K7154" s="17"/>
      <c r="L7154" s="18"/>
      <c r="M7154" s="17"/>
      <c r="N7154" s="18"/>
      <c r="O7154" s="9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6"/>
      <c r="AA7154" s="16"/>
      <c r="AB7154" s="16"/>
      <c r="AC7154" s="19"/>
    </row>
    <row r="7155" spans="1:29" x14ac:dyDescent="0.25">
      <c r="A7155" s="15"/>
      <c r="B7155" s="16"/>
      <c r="C7155" s="16"/>
      <c r="D7155" s="16"/>
      <c r="E7155" s="16"/>
      <c r="F7155" s="16"/>
      <c r="G7155" s="16"/>
      <c r="H7155" s="16"/>
      <c r="I7155" s="16"/>
      <c r="J7155" s="16"/>
      <c r="K7155" s="17"/>
      <c r="L7155" s="18"/>
      <c r="M7155" s="17"/>
      <c r="N7155" s="18"/>
      <c r="O7155" s="9"/>
      <c r="P7155" s="16"/>
      <c r="Q7155" s="16"/>
      <c r="R7155" s="16"/>
      <c r="S7155" s="16"/>
      <c r="T7155" s="16"/>
      <c r="U7155" s="16"/>
      <c r="V7155" s="16"/>
      <c r="W7155" s="16"/>
      <c r="X7155" s="16"/>
      <c r="Y7155" s="16"/>
      <c r="Z7155" s="16"/>
      <c r="AA7155" s="16"/>
      <c r="AB7155" s="16"/>
      <c r="AC7155" s="19"/>
    </row>
    <row r="7156" spans="1:29" x14ac:dyDescent="0.25">
      <c r="A7156" s="15"/>
      <c r="B7156" s="16"/>
      <c r="C7156" s="16"/>
      <c r="D7156" s="16"/>
      <c r="E7156" s="16"/>
      <c r="F7156" s="16"/>
      <c r="G7156" s="16"/>
      <c r="H7156" s="16"/>
      <c r="I7156" s="16"/>
      <c r="J7156" s="16"/>
      <c r="K7156" s="17"/>
      <c r="L7156" s="18"/>
      <c r="M7156" s="17"/>
      <c r="N7156" s="18"/>
      <c r="O7156" s="9"/>
      <c r="P7156" s="16"/>
      <c r="Q7156" s="16"/>
      <c r="R7156" s="16"/>
      <c r="S7156" s="16"/>
      <c r="T7156" s="16"/>
      <c r="U7156" s="16"/>
      <c r="V7156" s="16"/>
      <c r="W7156" s="16"/>
      <c r="X7156" s="16"/>
      <c r="Y7156" s="16"/>
      <c r="Z7156" s="16"/>
      <c r="AA7156" s="16"/>
      <c r="AB7156" s="16"/>
      <c r="AC7156" s="19"/>
    </row>
    <row r="7157" spans="1:29" x14ac:dyDescent="0.25">
      <c r="A7157" s="15"/>
      <c r="B7157" s="16"/>
      <c r="C7157" s="16"/>
      <c r="D7157" s="16"/>
      <c r="E7157" s="16"/>
      <c r="F7157" s="16"/>
      <c r="G7157" s="16"/>
      <c r="H7157" s="16"/>
      <c r="I7157" s="16"/>
      <c r="J7157" s="16"/>
      <c r="K7157" s="17"/>
      <c r="L7157" s="18"/>
      <c r="M7157" s="17"/>
      <c r="N7157" s="18"/>
      <c r="O7157" s="9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9"/>
    </row>
    <row r="7158" spans="1:29" x14ac:dyDescent="0.25">
      <c r="A7158" s="15"/>
      <c r="B7158" s="16"/>
      <c r="C7158" s="16"/>
      <c r="D7158" s="16"/>
      <c r="E7158" s="16"/>
      <c r="F7158" s="16"/>
      <c r="G7158" s="16"/>
      <c r="H7158" s="16"/>
      <c r="I7158" s="16"/>
      <c r="J7158" s="16"/>
      <c r="K7158" s="17"/>
      <c r="L7158" s="18"/>
      <c r="M7158" s="17"/>
      <c r="N7158" s="18"/>
      <c r="O7158" s="9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  <c r="AA7158" s="16"/>
      <c r="AB7158" s="16"/>
      <c r="AC7158" s="19"/>
    </row>
    <row r="7159" spans="1:29" x14ac:dyDescent="0.25">
      <c r="A7159" s="15"/>
      <c r="B7159" s="16"/>
      <c r="C7159" s="16"/>
      <c r="D7159" s="16"/>
      <c r="E7159" s="16"/>
      <c r="F7159" s="16"/>
      <c r="G7159" s="16"/>
      <c r="H7159" s="16"/>
      <c r="I7159" s="16"/>
      <c r="J7159" s="16"/>
      <c r="K7159" s="17"/>
      <c r="L7159" s="18"/>
      <c r="M7159" s="17"/>
      <c r="N7159" s="18"/>
      <c r="O7159" s="9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9"/>
    </row>
    <row r="7160" spans="1:29" x14ac:dyDescent="0.25">
      <c r="A7160" s="15"/>
      <c r="B7160" s="16"/>
      <c r="C7160" s="16"/>
      <c r="D7160" s="16"/>
      <c r="E7160" s="16"/>
      <c r="F7160" s="16"/>
      <c r="G7160" s="16"/>
      <c r="H7160" s="16"/>
      <c r="I7160" s="16"/>
      <c r="J7160" s="16"/>
      <c r="K7160" s="17"/>
      <c r="L7160" s="18"/>
      <c r="M7160" s="17"/>
      <c r="N7160" s="18"/>
      <c r="O7160" s="9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  <c r="AA7160" s="16"/>
      <c r="AB7160" s="16"/>
      <c r="AC7160" s="19"/>
    </row>
    <row r="7161" spans="1:29" x14ac:dyDescent="0.25">
      <c r="A7161" s="15"/>
      <c r="B7161" s="16"/>
      <c r="C7161" s="16"/>
      <c r="D7161" s="16"/>
      <c r="E7161" s="16"/>
      <c r="F7161" s="16"/>
      <c r="G7161" s="16"/>
      <c r="H7161" s="16"/>
      <c r="I7161" s="16"/>
      <c r="J7161" s="16"/>
      <c r="K7161" s="17"/>
      <c r="L7161" s="18"/>
      <c r="M7161" s="17"/>
      <c r="N7161" s="18"/>
      <c r="O7161" s="9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9"/>
    </row>
    <row r="7162" spans="1:29" x14ac:dyDescent="0.25">
      <c r="A7162" s="15"/>
      <c r="B7162" s="16"/>
      <c r="C7162" s="16"/>
      <c r="D7162" s="16"/>
      <c r="E7162" s="16"/>
      <c r="F7162" s="16"/>
      <c r="G7162" s="16"/>
      <c r="H7162" s="16"/>
      <c r="I7162" s="16"/>
      <c r="J7162" s="16"/>
      <c r="K7162" s="17"/>
      <c r="L7162" s="18"/>
      <c r="M7162" s="17"/>
      <c r="N7162" s="18"/>
      <c r="O7162" s="9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  <c r="AA7162" s="16"/>
      <c r="AB7162" s="16"/>
      <c r="AC7162" s="19"/>
    </row>
    <row r="7163" spans="1:29" x14ac:dyDescent="0.25">
      <c r="A7163" s="15"/>
      <c r="B7163" s="16"/>
      <c r="C7163" s="16"/>
      <c r="D7163" s="16"/>
      <c r="E7163" s="16"/>
      <c r="F7163" s="16"/>
      <c r="G7163" s="16"/>
      <c r="H7163" s="16"/>
      <c r="I7163" s="16"/>
      <c r="J7163" s="16"/>
      <c r="K7163" s="17"/>
      <c r="L7163" s="18"/>
      <c r="M7163" s="17"/>
      <c r="N7163" s="18"/>
      <c r="O7163" s="9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  <c r="AA7163" s="16"/>
      <c r="AB7163" s="16"/>
      <c r="AC7163" s="19"/>
    </row>
    <row r="7164" spans="1:29" x14ac:dyDescent="0.25">
      <c r="A7164" s="15"/>
      <c r="B7164" s="16"/>
      <c r="C7164" s="16"/>
      <c r="D7164" s="16"/>
      <c r="E7164" s="16"/>
      <c r="F7164" s="16"/>
      <c r="G7164" s="16"/>
      <c r="H7164" s="16"/>
      <c r="I7164" s="16"/>
      <c r="J7164" s="16"/>
      <c r="K7164" s="17"/>
      <c r="L7164" s="18"/>
      <c r="M7164" s="17"/>
      <c r="N7164" s="18"/>
      <c r="O7164" s="9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  <c r="AA7164" s="16"/>
      <c r="AB7164" s="16"/>
      <c r="AC7164" s="19"/>
    </row>
    <row r="7165" spans="1:29" x14ac:dyDescent="0.25">
      <c r="A7165" s="15"/>
      <c r="B7165" s="16"/>
      <c r="C7165" s="16"/>
      <c r="D7165" s="16"/>
      <c r="E7165" s="16"/>
      <c r="F7165" s="16"/>
      <c r="G7165" s="16"/>
      <c r="H7165" s="16"/>
      <c r="I7165" s="16"/>
      <c r="J7165" s="16"/>
      <c r="K7165" s="17"/>
      <c r="L7165" s="18"/>
      <c r="M7165" s="17"/>
      <c r="N7165" s="18"/>
      <c r="O7165" s="9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  <c r="AA7165" s="16"/>
      <c r="AB7165" s="16"/>
      <c r="AC7165" s="19"/>
    </row>
    <row r="7166" spans="1:29" x14ac:dyDescent="0.25">
      <c r="A7166" s="15"/>
      <c r="B7166" s="16"/>
      <c r="C7166" s="16"/>
      <c r="D7166" s="16"/>
      <c r="E7166" s="16"/>
      <c r="F7166" s="16"/>
      <c r="G7166" s="16"/>
      <c r="H7166" s="16"/>
      <c r="I7166" s="16"/>
      <c r="J7166" s="16"/>
      <c r="K7166" s="17"/>
      <c r="L7166" s="18"/>
      <c r="M7166" s="17"/>
      <c r="N7166" s="18"/>
      <c r="O7166" s="9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9"/>
    </row>
    <row r="7167" spans="1:29" x14ac:dyDescent="0.25">
      <c r="A7167" s="15"/>
      <c r="B7167" s="16"/>
      <c r="C7167" s="16"/>
      <c r="D7167" s="16"/>
      <c r="E7167" s="16"/>
      <c r="F7167" s="16"/>
      <c r="G7167" s="16"/>
      <c r="H7167" s="16"/>
      <c r="I7167" s="16"/>
      <c r="J7167" s="16"/>
      <c r="K7167" s="17"/>
      <c r="L7167" s="18"/>
      <c r="M7167" s="17"/>
      <c r="N7167" s="18"/>
      <c r="O7167" s="9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  <c r="AA7167" s="16"/>
      <c r="AB7167" s="16"/>
      <c r="AC7167" s="19"/>
    </row>
    <row r="7168" spans="1:29" x14ac:dyDescent="0.25">
      <c r="A7168" s="15"/>
      <c r="B7168" s="16"/>
      <c r="C7168" s="16"/>
      <c r="D7168" s="16"/>
      <c r="E7168" s="16"/>
      <c r="F7168" s="16"/>
      <c r="G7168" s="16"/>
      <c r="H7168" s="16"/>
      <c r="I7168" s="16"/>
      <c r="J7168" s="16"/>
      <c r="K7168" s="17"/>
      <c r="L7168" s="18"/>
      <c r="M7168" s="17"/>
      <c r="N7168" s="18"/>
      <c r="O7168" s="9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9"/>
    </row>
    <row r="7169" spans="1:29" x14ac:dyDescent="0.25">
      <c r="A7169" s="15"/>
      <c r="B7169" s="16"/>
      <c r="C7169" s="16"/>
      <c r="D7169" s="16"/>
      <c r="E7169" s="16"/>
      <c r="F7169" s="16"/>
      <c r="G7169" s="16"/>
      <c r="H7169" s="16"/>
      <c r="I7169" s="16"/>
      <c r="J7169" s="16"/>
      <c r="K7169" s="17"/>
      <c r="L7169" s="18"/>
      <c r="M7169" s="17"/>
      <c r="N7169" s="18"/>
      <c r="O7169" s="9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  <c r="AA7169" s="16"/>
      <c r="AB7169" s="16"/>
      <c r="AC7169" s="19"/>
    </row>
    <row r="7170" spans="1:29" x14ac:dyDescent="0.25">
      <c r="A7170" s="15"/>
      <c r="B7170" s="16"/>
      <c r="C7170" s="16"/>
      <c r="D7170" s="16"/>
      <c r="E7170" s="16"/>
      <c r="F7170" s="16"/>
      <c r="G7170" s="16"/>
      <c r="H7170" s="16"/>
      <c r="I7170" s="16"/>
      <c r="J7170" s="16"/>
      <c r="K7170" s="17"/>
      <c r="L7170" s="18"/>
      <c r="M7170" s="17"/>
      <c r="N7170" s="18"/>
      <c r="O7170" s="9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  <c r="AA7170" s="16"/>
      <c r="AB7170" s="16"/>
      <c r="AC7170" s="19"/>
    </row>
    <row r="7171" spans="1:29" x14ac:dyDescent="0.25">
      <c r="A7171" s="15"/>
      <c r="B7171" s="16"/>
      <c r="C7171" s="16"/>
      <c r="D7171" s="16"/>
      <c r="E7171" s="16"/>
      <c r="F7171" s="16"/>
      <c r="G7171" s="16"/>
      <c r="H7171" s="16"/>
      <c r="I7171" s="16"/>
      <c r="J7171" s="16"/>
      <c r="K7171" s="17"/>
      <c r="L7171" s="18"/>
      <c r="M7171" s="17"/>
      <c r="N7171" s="18"/>
      <c r="O7171" s="9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  <c r="AA7171" s="16"/>
      <c r="AB7171" s="16"/>
      <c r="AC7171" s="19"/>
    </row>
    <row r="7172" spans="1:29" x14ac:dyDescent="0.25">
      <c r="A7172" s="15"/>
      <c r="B7172" s="16"/>
      <c r="C7172" s="16"/>
      <c r="D7172" s="16"/>
      <c r="E7172" s="16"/>
      <c r="F7172" s="16"/>
      <c r="G7172" s="16"/>
      <c r="H7172" s="16"/>
      <c r="I7172" s="16"/>
      <c r="J7172" s="16"/>
      <c r="K7172" s="17"/>
      <c r="L7172" s="18"/>
      <c r="M7172" s="17"/>
      <c r="N7172" s="18"/>
      <c r="O7172" s="9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9"/>
    </row>
    <row r="7173" spans="1:29" x14ac:dyDescent="0.25">
      <c r="A7173" s="15"/>
      <c r="B7173" s="16"/>
      <c r="C7173" s="16"/>
      <c r="D7173" s="16"/>
      <c r="E7173" s="16"/>
      <c r="F7173" s="16"/>
      <c r="G7173" s="16"/>
      <c r="H7173" s="16"/>
      <c r="I7173" s="16"/>
      <c r="J7173" s="16"/>
      <c r="K7173" s="17"/>
      <c r="L7173" s="18"/>
      <c r="M7173" s="17"/>
      <c r="N7173" s="18"/>
      <c r="O7173" s="9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  <c r="AA7173" s="16"/>
      <c r="AB7173" s="16"/>
      <c r="AC7173" s="19"/>
    </row>
    <row r="7174" spans="1:29" x14ac:dyDescent="0.25">
      <c r="A7174" s="15"/>
      <c r="B7174" s="16"/>
      <c r="C7174" s="16"/>
      <c r="D7174" s="16"/>
      <c r="E7174" s="16"/>
      <c r="F7174" s="16"/>
      <c r="G7174" s="16"/>
      <c r="H7174" s="16"/>
      <c r="I7174" s="16"/>
      <c r="J7174" s="16"/>
      <c r="K7174" s="17"/>
      <c r="L7174" s="18"/>
      <c r="M7174" s="17"/>
      <c r="N7174" s="18"/>
      <c r="O7174" s="9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9"/>
    </row>
    <row r="7175" spans="1:29" x14ac:dyDescent="0.25">
      <c r="A7175" s="15"/>
      <c r="B7175" s="16"/>
      <c r="C7175" s="16"/>
      <c r="D7175" s="16"/>
      <c r="E7175" s="16"/>
      <c r="F7175" s="16"/>
      <c r="G7175" s="16"/>
      <c r="H7175" s="16"/>
      <c r="I7175" s="16"/>
      <c r="J7175" s="16"/>
      <c r="K7175" s="17"/>
      <c r="L7175" s="18"/>
      <c r="M7175" s="17"/>
      <c r="N7175" s="18"/>
      <c r="O7175" s="9"/>
      <c r="P7175" s="16"/>
      <c r="Q7175" s="16"/>
      <c r="R7175" s="16"/>
      <c r="S7175" s="16"/>
      <c r="T7175" s="16"/>
      <c r="U7175" s="16"/>
      <c r="V7175" s="16"/>
      <c r="W7175" s="16"/>
      <c r="X7175" s="16"/>
      <c r="Y7175" s="16"/>
      <c r="Z7175" s="16"/>
      <c r="AA7175" s="16"/>
      <c r="AB7175" s="16"/>
      <c r="AC7175" s="19"/>
    </row>
    <row r="7176" spans="1:29" x14ac:dyDescent="0.25">
      <c r="A7176" s="15"/>
      <c r="B7176" s="16"/>
      <c r="C7176" s="16"/>
      <c r="D7176" s="16"/>
      <c r="E7176" s="16"/>
      <c r="F7176" s="16"/>
      <c r="G7176" s="16"/>
      <c r="H7176" s="16"/>
      <c r="I7176" s="16"/>
      <c r="J7176" s="16"/>
      <c r="K7176" s="17"/>
      <c r="L7176" s="18"/>
      <c r="M7176" s="17"/>
      <c r="N7176" s="18"/>
      <c r="O7176" s="9"/>
      <c r="P7176" s="16"/>
      <c r="Q7176" s="16"/>
      <c r="R7176" s="16"/>
      <c r="S7176" s="16"/>
      <c r="T7176" s="16"/>
      <c r="U7176" s="16"/>
      <c r="V7176" s="16"/>
      <c r="W7176" s="16"/>
      <c r="X7176" s="16"/>
      <c r="Y7176" s="16"/>
      <c r="Z7176" s="16"/>
      <c r="AA7176" s="16"/>
      <c r="AB7176" s="16"/>
      <c r="AC7176" s="19"/>
    </row>
    <row r="7177" spans="1:29" x14ac:dyDescent="0.25">
      <c r="A7177" s="15"/>
      <c r="B7177" s="16"/>
      <c r="C7177" s="16"/>
      <c r="D7177" s="16"/>
      <c r="E7177" s="16"/>
      <c r="F7177" s="16"/>
      <c r="G7177" s="16"/>
      <c r="H7177" s="16"/>
      <c r="I7177" s="16"/>
      <c r="J7177" s="16"/>
      <c r="K7177" s="17"/>
      <c r="L7177" s="18"/>
      <c r="M7177" s="17"/>
      <c r="N7177" s="18"/>
      <c r="O7177" s="9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9"/>
    </row>
    <row r="7178" spans="1:29" x14ac:dyDescent="0.25">
      <c r="A7178" s="15"/>
      <c r="B7178" s="16"/>
      <c r="C7178" s="16"/>
      <c r="D7178" s="16"/>
      <c r="E7178" s="16"/>
      <c r="F7178" s="16"/>
      <c r="G7178" s="16"/>
      <c r="H7178" s="16"/>
      <c r="I7178" s="16"/>
      <c r="J7178" s="16"/>
      <c r="K7178" s="17"/>
      <c r="L7178" s="18"/>
      <c r="M7178" s="17"/>
      <c r="N7178" s="18"/>
      <c r="O7178" s="9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9"/>
    </row>
    <row r="7179" spans="1:29" x14ac:dyDescent="0.25">
      <c r="A7179" s="15"/>
      <c r="B7179" s="16"/>
      <c r="C7179" s="16"/>
      <c r="D7179" s="16"/>
      <c r="E7179" s="16"/>
      <c r="F7179" s="16"/>
      <c r="G7179" s="16"/>
      <c r="H7179" s="16"/>
      <c r="I7179" s="16"/>
      <c r="J7179" s="16"/>
      <c r="K7179" s="17"/>
      <c r="L7179" s="18"/>
      <c r="M7179" s="17"/>
      <c r="N7179" s="18"/>
      <c r="O7179" s="9"/>
      <c r="P7179" s="16"/>
      <c r="Q7179" s="16"/>
      <c r="R7179" s="16"/>
      <c r="S7179" s="16"/>
      <c r="T7179" s="16"/>
      <c r="U7179" s="16"/>
      <c r="V7179" s="16"/>
      <c r="W7179" s="16"/>
      <c r="X7179" s="16"/>
      <c r="Y7179" s="16"/>
      <c r="Z7179" s="16"/>
      <c r="AA7179" s="16"/>
      <c r="AB7179" s="16"/>
      <c r="AC7179" s="19"/>
    </row>
    <row r="7180" spans="1:29" x14ac:dyDescent="0.25">
      <c r="A7180" s="15"/>
      <c r="B7180" s="16"/>
      <c r="C7180" s="16"/>
      <c r="D7180" s="16"/>
      <c r="E7180" s="16"/>
      <c r="F7180" s="16"/>
      <c r="G7180" s="16"/>
      <c r="H7180" s="16"/>
      <c r="I7180" s="16"/>
      <c r="J7180" s="16"/>
      <c r="K7180" s="17"/>
      <c r="L7180" s="18"/>
      <c r="M7180" s="17"/>
      <c r="N7180" s="18"/>
      <c r="O7180" s="9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9"/>
    </row>
    <row r="7181" spans="1:29" x14ac:dyDescent="0.25">
      <c r="A7181" s="15"/>
      <c r="B7181" s="16"/>
      <c r="C7181" s="16"/>
      <c r="D7181" s="16"/>
      <c r="E7181" s="16"/>
      <c r="F7181" s="16"/>
      <c r="G7181" s="16"/>
      <c r="H7181" s="16"/>
      <c r="I7181" s="16"/>
      <c r="J7181" s="16"/>
      <c r="K7181" s="17"/>
      <c r="L7181" s="18"/>
      <c r="M7181" s="17"/>
      <c r="N7181" s="18"/>
      <c r="O7181" s="9"/>
      <c r="P7181" s="16"/>
      <c r="Q7181" s="16"/>
      <c r="R7181" s="16"/>
      <c r="S7181" s="16"/>
      <c r="T7181" s="16"/>
      <c r="U7181" s="16"/>
      <c r="V7181" s="16"/>
      <c r="W7181" s="16"/>
      <c r="X7181" s="16"/>
      <c r="Y7181" s="16"/>
      <c r="Z7181" s="16"/>
      <c r="AA7181" s="16"/>
      <c r="AB7181" s="16"/>
      <c r="AC7181" s="19"/>
    </row>
    <row r="7182" spans="1:29" x14ac:dyDescent="0.25">
      <c r="A7182" s="15"/>
      <c r="B7182" s="16"/>
      <c r="C7182" s="16"/>
      <c r="D7182" s="16"/>
      <c r="E7182" s="16"/>
      <c r="F7182" s="16"/>
      <c r="G7182" s="16"/>
      <c r="H7182" s="16"/>
      <c r="I7182" s="16"/>
      <c r="J7182" s="16"/>
      <c r="K7182" s="17"/>
      <c r="L7182" s="18"/>
      <c r="M7182" s="17"/>
      <c r="N7182" s="18"/>
      <c r="O7182" s="9"/>
      <c r="P7182" s="16"/>
      <c r="Q7182" s="16"/>
      <c r="R7182" s="16"/>
      <c r="S7182" s="16"/>
      <c r="T7182" s="16"/>
      <c r="U7182" s="16"/>
      <c r="V7182" s="16"/>
      <c r="W7182" s="16"/>
      <c r="X7182" s="16"/>
      <c r="Y7182" s="16"/>
      <c r="Z7182" s="16"/>
      <c r="AA7182" s="16"/>
      <c r="AB7182" s="16"/>
      <c r="AC7182" s="19"/>
    </row>
    <row r="7183" spans="1:29" x14ac:dyDescent="0.25">
      <c r="A7183" s="15"/>
      <c r="B7183" s="16"/>
      <c r="C7183" s="16"/>
      <c r="D7183" s="16"/>
      <c r="E7183" s="16"/>
      <c r="F7183" s="16"/>
      <c r="G7183" s="16"/>
      <c r="H7183" s="16"/>
      <c r="I7183" s="16"/>
      <c r="J7183" s="16"/>
      <c r="K7183" s="17"/>
      <c r="L7183" s="18"/>
      <c r="M7183" s="17"/>
      <c r="N7183" s="18"/>
      <c r="O7183" s="9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9"/>
    </row>
    <row r="7184" spans="1:29" x14ac:dyDescent="0.25">
      <c r="A7184" s="15"/>
      <c r="B7184" s="16"/>
      <c r="C7184" s="16"/>
      <c r="D7184" s="16"/>
      <c r="E7184" s="16"/>
      <c r="F7184" s="16"/>
      <c r="G7184" s="16"/>
      <c r="H7184" s="16"/>
      <c r="I7184" s="16"/>
      <c r="J7184" s="16"/>
      <c r="K7184" s="17"/>
      <c r="L7184" s="18"/>
      <c r="M7184" s="17"/>
      <c r="N7184" s="18"/>
      <c r="O7184" s="9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9"/>
    </row>
    <row r="7185" spans="1:29" x14ac:dyDescent="0.25">
      <c r="A7185" s="15"/>
      <c r="B7185" s="16"/>
      <c r="C7185" s="16"/>
      <c r="D7185" s="16"/>
      <c r="E7185" s="16"/>
      <c r="F7185" s="16"/>
      <c r="G7185" s="16"/>
      <c r="H7185" s="16"/>
      <c r="I7185" s="16"/>
      <c r="J7185" s="16"/>
      <c r="K7185" s="17"/>
      <c r="L7185" s="18"/>
      <c r="M7185" s="17"/>
      <c r="N7185" s="18"/>
      <c r="O7185" s="9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9"/>
    </row>
    <row r="7186" spans="1:29" x14ac:dyDescent="0.25">
      <c r="A7186" s="15"/>
      <c r="B7186" s="16"/>
      <c r="C7186" s="16"/>
      <c r="D7186" s="16"/>
      <c r="E7186" s="16"/>
      <c r="F7186" s="16"/>
      <c r="G7186" s="16"/>
      <c r="H7186" s="16"/>
      <c r="I7186" s="16"/>
      <c r="J7186" s="16"/>
      <c r="K7186" s="17"/>
      <c r="L7186" s="18"/>
      <c r="M7186" s="17"/>
      <c r="N7186" s="18"/>
      <c r="O7186" s="9"/>
      <c r="P7186" s="16"/>
      <c r="Q7186" s="16"/>
      <c r="R7186" s="16"/>
      <c r="S7186" s="16"/>
      <c r="T7186" s="16"/>
      <c r="U7186" s="16"/>
      <c r="V7186" s="16"/>
      <c r="W7186" s="16"/>
      <c r="X7186" s="16"/>
      <c r="Y7186" s="16"/>
      <c r="Z7186" s="16"/>
      <c r="AA7186" s="16"/>
      <c r="AB7186" s="16"/>
      <c r="AC7186" s="19"/>
    </row>
    <row r="7187" spans="1:29" x14ac:dyDescent="0.25">
      <c r="A7187" s="15"/>
      <c r="B7187" s="16"/>
      <c r="C7187" s="16"/>
      <c r="D7187" s="16"/>
      <c r="E7187" s="16"/>
      <c r="F7187" s="16"/>
      <c r="G7187" s="16"/>
      <c r="H7187" s="16"/>
      <c r="I7187" s="16"/>
      <c r="J7187" s="16"/>
      <c r="K7187" s="17"/>
      <c r="L7187" s="18"/>
      <c r="M7187" s="17"/>
      <c r="N7187" s="18"/>
      <c r="O7187" s="9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6"/>
      <c r="AA7187" s="16"/>
      <c r="AB7187" s="16"/>
      <c r="AC7187" s="19"/>
    </row>
    <row r="7188" spans="1:29" x14ac:dyDescent="0.25">
      <c r="A7188" s="15"/>
      <c r="B7188" s="16"/>
      <c r="C7188" s="16"/>
      <c r="D7188" s="16"/>
      <c r="E7188" s="16"/>
      <c r="F7188" s="16"/>
      <c r="G7188" s="16"/>
      <c r="H7188" s="16"/>
      <c r="I7188" s="16"/>
      <c r="J7188" s="16"/>
      <c r="K7188" s="17"/>
      <c r="L7188" s="18"/>
      <c r="M7188" s="17"/>
      <c r="N7188" s="18"/>
      <c r="O7188" s="9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9"/>
    </row>
    <row r="7189" spans="1:29" x14ac:dyDescent="0.25">
      <c r="A7189" s="15"/>
      <c r="B7189" s="16"/>
      <c r="C7189" s="16"/>
      <c r="D7189" s="16"/>
      <c r="E7189" s="16"/>
      <c r="F7189" s="16"/>
      <c r="G7189" s="16"/>
      <c r="H7189" s="16"/>
      <c r="I7189" s="16"/>
      <c r="J7189" s="16"/>
      <c r="K7189" s="17"/>
      <c r="L7189" s="18"/>
      <c r="M7189" s="17"/>
      <c r="N7189" s="18"/>
      <c r="O7189" s="9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9"/>
    </row>
    <row r="7190" spans="1:29" x14ac:dyDescent="0.25">
      <c r="A7190" s="15"/>
      <c r="B7190" s="16"/>
      <c r="C7190" s="16"/>
      <c r="D7190" s="16"/>
      <c r="E7190" s="16"/>
      <c r="F7190" s="16"/>
      <c r="G7190" s="16"/>
      <c r="H7190" s="16"/>
      <c r="I7190" s="16"/>
      <c r="J7190" s="16"/>
      <c r="K7190" s="17"/>
      <c r="L7190" s="18"/>
      <c r="M7190" s="17"/>
      <c r="N7190" s="18"/>
      <c r="O7190" s="9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6"/>
      <c r="AA7190" s="16"/>
      <c r="AB7190" s="16"/>
      <c r="AC7190" s="19"/>
    </row>
    <row r="7191" spans="1:29" x14ac:dyDescent="0.25">
      <c r="A7191" s="15"/>
      <c r="B7191" s="16"/>
      <c r="C7191" s="16"/>
      <c r="D7191" s="16"/>
      <c r="E7191" s="16"/>
      <c r="F7191" s="16"/>
      <c r="G7191" s="16"/>
      <c r="H7191" s="16"/>
      <c r="I7191" s="16"/>
      <c r="J7191" s="16"/>
      <c r="K7191" s="17"/>
      <c r="L7191" s="18"/>
      <c r="M7191" s="17"/>
      <c r="N7191" s="18"/>
      <c r="O7191" s="9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9"/>
    </row>
    <row r="7192" spans="1:29" x14ac:dyDescent="0.25">
      <c r="A7192" s="15"/>
      <c r="B7192" s="16"/>
      <c r="C7192" s="16"/>
      <c r="D7192" s="16"/>
      <c r="E7192" s="16"/>
      <c r="F7192" s="16"/>
      <c r="G7192" s="16"/>
      <c r="H7192" s="16"/>
      <c r="I7192" s="16"/>
      <c r="J7192" s="16"/>
      <c r="K7192" s="17"/>
      <c r="L7192" s="18"/>
      <c r="M7192" s="17"/>
      <c r="N7192" s="18"/>
      <c r="O7192" s="9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6"/>
      <c r="AA7192" s="16"/>
      <c r="AB7192" s="16"/>
      <c r="AC7192" s="19"/>
    </row>
    <row r="7193" spans="1:29" x14ac:dyDescent="0.25">
      <c r="A7193" s="15"/>
      <c r="B7193" s="16"/>
      <c r="C7193" s="16"/>
      <c r="D7193" s="16"/>
      <c r="E7193" s="16"/>
      <c r="F7193" s="16"/>
      <c r="G7193" s="16"/>
      <c r="H7193" s="16"/>
      <c r="I7193" s="16"/>
      <c r="J7193" s="16"/>
      <c r="K7193" s="17"/>
      <c r="L7193" s="18"/>
      <c r="M7193" s="17"/>
      <c r="N7193" s="18"/>
      <c r="O7193" s="9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9"/>
    </row>
    <row r="7194" spans="1:29" x14ac:dyDescent="0.25">
      <c r="A7194" s="15"/>
      <c r="B7194" s="16"/>
      <c r="C7194" s="16"/>
      <c r="D7194" s="16"/>
      <c r="E7194" s="16"/>
      <c r="F7194" s="16"/>
      <c r="G7194" s="16"/>
      <c r="H7194" s="16"/>
      <c r="I7194" s="16"/>
      <c r="J7194" s="16"/>
      <c r="K7194" s="17"/>
      <c r="L7194" s="18"/>
      <c r="M7194" s="17"/>
      <c r="N7194" s="18"/>
      <c r="O7194" s="9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9"/>
    </row>
    <row r="7195" spans="1:29" x14ac:dyDescent="0.25">
      <c r="A7195" s="15"/>
      <c r="B7195" s="16"/>
      <c r="C7195" s="16"/>
      <c r="D7195" s="16"/>
      <c r="E7195" s="16"/>
      <c r="F7195" s="16"/>
      <c r="G7195" s="16"/>
      <c r="H7195" s="16"/>
      <c r="I7195" s="16"/>
      <c r="J7195" s="16"/>
      <c r="K7195" s="17"/>
      <c r="L7195" s="18"/>
      <c r="M7195" s="17"/>
      <c r="N7195" s="18"/>
      <c r="O7195" s="9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9"/>
    </row>
    <row r="7196" spans="1:29" x14ac:dyDescent="0.25">
      <c r="A7196" s="15"/>
      <c r="B7196" s="16"/>
      <c r="C7196" s="16"/>
      <c r="D7196" s="16"/>
      <c r="E7196" s="16"/>
      <c r="F7196" s="16"/>
      <c r="G7196" s="16"/>
      <c r="H7196" s="16"/>
      <c r="I7196" s="16"/>
      <c r="J7196" s="16"/>
      <c r="K7196" s="17"/>
      <c r="L7196" s="18"/>
      <c r="M7196" s="17"/>
      <c r="N7196" s="18"/>
      <c r="O7196" s="9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  <c r="AA7196" s="16"/>
      <c r="AB7196" s="16"/>
      <c r="AC7196" s="19"/>
    </row>
    <row r="7197" spans="1:29" x14ac:dyDescent="0.25">
      <c r="A7197" s="15"/>
      <c r="B7197" s="16"/>
      <c r="C7197" s="16"/>
      <c r="D7197" s="16"/>
      <c r="E7197" s="16"/>
      <c r="F7197" s="16"/>
      <c r="G7197" s="16"/>
      <c r="H7197" s="16"/>
      <c r="I7197" s="16"/>
      <c r="J7197" s="16"/>
      <c r="K7197" s="17"/>
      <c r="L7197" s="18"/>
      <c r="M7197" s="17"/>
      <c r="N7197" s="18"/>
      <c r="O7197" s="9"/>
      <c r="P7197" s="16"/>
      <c r="Q7197" s="16"/>
      <c r="R7197" s="16"/>
      <c r="S7197" s="16"/>
      <c r="T7197" s="16"/>
      <c r="U7197" s="16"/>
      <c r="V7197" s="16"/>
      <c r="W7197" s="16"/>
      <c r="X7197" s="16"/>
      <c r="Y7197" s="16"/>
      <c r="Z7197" s="16"/>
      <c r="AA7197" s="16"/>
      <c r="AB7197" s="16"/>
      <c r="AC7197" s="19"/>
    </row>
    <row r="7198" spans="1:29" x14ac:dyDescent="0.25">
      <c r="A7198" s="15"/>
      <c r="B7198" s="16"/>
      <c r="C7198" s="16"/>
      <c r="D7198" s="16"/>
      <c r="E7198" s="16"/>
      <c r="F7198" s="16"/>
      <c r="G7198" s="16"/>
      <c r="H7198" s="16"/>
      <c r="I7198" s="16"/>
      <c r="J7198" s="16"/>
      <c r="K7198" s="17"/>
      <c r="L7198" s="18"/>
      <c r="M7198" s="17"/>
      <c r="N7198" s="18"/>
      <c r="O7198" s="9"/>
      <c r="P7198" s="16"/>
      <c r="Q7198" s="16"/>
      <c r="R7198" s="16"/>
      <c r="S7198" s="16"/>
      <c r="T7198" s="16"/>
      <c r="U7198" s="16"/>
      <c r="V7198" s="16"/>
      <c r="W7198" s="16"/>
      <c r="X7198" s="16"/>
      <c r="Y7198" s="16"/>
      <c r="Z7198" s="16"/>
      <c r="AA7198" s="16"/>
      <c r="AB7198" s="16"/>
      <c r="AC7198" s="19"/>
    </row>
    <row r="7199" spans="1:29" x14ac:dyDescent="0.25">
      <c r="A7199" s="15"/>
      <c r="B7199" s="16"/>
      <c r="C7199" s="16"/>
      <c r="D7199" s="16"/>
      <c r="E7199" s="16"/>
      <c r="F7199" s="16"/>
      <c r="G7199" s="16"/>
      <c r="H7199" s="16"/>
      <c r="I7199" s="16"/>
      <c r="J7199" s="16"/>
      <c r="K7199" s="17"/>
      <c r="L7199" s="18"/>
      <c r="M7199" s="17"/>
      <c r="N7199" s="18"/>
      <c r="O7199" s="9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9"/>
    </row>
    <row r="7200" spans="1:29" x14ac:dyDescent="0.25">
      <c r="A7200" s="15"/>
      <c r="B7200" s="16"/>
      <c r="C7200" s="16"/>
      <c r="D7200" s="16"/>
      <c r="E7200" s="16"/>
      <c r="F7200" s="16"/>
      <c r="G7200" s="16"/>
      <c r="H7200" s="16"/>
      <c r="I7200" s="16"/>
      <c r="J7200" s="16"/>
      <c r="K7200" s="17"/>
      <c r="L7200" s="18"/>
      <c r="M7200" s="17"/>
      <c r="N7200" s="18"/>
      <c r="O7200" s="9"/>
      <c r="P7200" s="16"/>
      <c r="Q7200" s="16"/>
      <c r="R7200" s="16"/>
      <c r="S7200" s="16"/>
      <c r="T7200" s="16"/>
      <c r="U7200" s="16"/>
      <c r="V7200" s="16"/>
      <c r="W7200" s="16"/>
      <c r="X7200" s="16"/>
      <c r="Y7200" s="16"/>
      <c r="Z7200" s="16"/>
      <c r="AA7200" s="16"/>
      <c r="AB7200" s="16"/>
      <c r="AC7200" s="19"/>
    </row>
    <row r="7201" spans="1:29" x14ac:dyDescent="0.25">
      <c r="A7201" s="15"/>
      <c r="B7201" s="16"/>
      <c r="C7201" s="16"/>
      <c r="D7201" s="16"/>
      <c r="E7201" s="16"/>
      <c r="F7201" s="16"/>
      <c r="G7201" s="16"/>
      <c r="H7201" s="16"/>
      <c r="I7201" s="16"/>
      <c r="J7201" s="16"/>
      <c r="K7201" s="17"/>
      <c r="L7201" s="18"/>
      <c r="M7201" s="17"/>
      <c r="N7201" s="18"/>
      <c r="O7201" s="9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  <c r="AA7201" s="16"/>
      <c r="AB7201" s="16"/>
      <c r="AC7201" s="19"/>
    </row>
    <row r="7202" spans="1:29" x14ac:dyDescent="0.25">
      <c r="A7202" s="15"/>
      <c r="B7202" s="16"/>
      <c r="C7202" s="16"/>
      <c r="D7202" s="16"/>
      <c r="E7202" s="16"/>
      <c r="F7202" s="16"/>
      <c r="G7202" s="16"/>
      <c r="H7202" s="16"/>
      <c r="I7202" s="16"/>
      <c r="J7202" s="16"/>
      <c r="K7202" s="17"/>
      <c r="L7202" s="18"/>
      <c r="M7202" s="17"/>
      <c r="N7202" s="18"/>
      <c r="O7202" s="9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9"/>
    </row>
    <row r="7203" spans="1:29" x14ac:dyDescent="0.25">
      <c r="A7203" s="15"/>
      <c r="B7203" s="16"/>
      <c r="C7203" s="16"/>
      <c r="D7203" s="16"/>
      <c r="E7203" s="16"/>
      <c r="F7203" s="16"/>
      <c r="G7203" s="16"/>
      <c r="H7203" s="16"/>
      <c r="I7203" s="16"/>
      <c r="J7203" s="16"/>
      <c r="K7203" s="17"/>
      <c r="L7203" s="18"/>
      <c r="M7203" s="17"/>
      <c r="N7203" s="18"/>
      <c r="O7203" s="9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  <c r="AA7203" s="16"/>
      <c r="AB7203" s="16"/>
      <c r="AC7203" s="19"/>
    </row>
    <row r="7204" spans="1:29" x14ac:dyDescent="0.25">
      <c r="A7204" s="15"/>
      <c r="B7204" s="16"/>
      <c r="C7204" s="16"/>
      <c r="D7204" s="16"/>
      <c r="E7204" s="16"/>
      <c r="F7204" s="16"/>
      <c r="G7204" s="16"/>
      <c r="H7204" s="16"/>
      <c r="I7204" s="16"/>
      <c r="J7204" s="16"/>
      <c r="K7204" s="17"/>
      <c r="L7204" s="18"/>
      <c r="M7204" s="17"/>
      <c r="N7204" s="18"/>
      <c r="O7204" s="9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  <c r="AA7204" s="16"/>
      <c r="AB7204" s="16"/>
      <c r="AC7204" s="19"/>
    </row>
    <row r="7205" spans="1:29" x14ac:dyDescent="0.25">
      <c r="A7205" s="15"/>
      <c r="B7205" s="16"/>
      <c r="C7205" s="16"/>
      <c r="D7205" s="16"/>
      <c r="E7205" s="16"/>
      <c r="F7205" s="16"/>
      <c r="G7205" s="16"/>
      <c r="H7205" s="16"/>
      <c r="I7205" s="16"/>
      <c r="J7205" s="16"/>
      <c r="K7205" s="17"/>
      <c r="L7205" s="18"/>
      <c r="M7205" s="17"/>
      <c r="N7205" s="18"/>
      <c r="O7205" s="9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9"/>
    </row>
    <row r="7206" spans="1:29" x14ac:dyDescent="0.25">
      <c r="A7206" s="15"/>
      <c r="B7206" s="16"/>
      <c r="C7206" s="16"/>
      <c r="D7206" s="16"/>
      <c r="E7206" s="16"/>
      <c r="F7206" s="16"/>
      <c r="G7206" s="16"/>
      <c r="H7206" s="16"/>
      <c r="I7206" s="16"/>
      <c r="J7206" s="16"/>
      <c r="K7206" s="17"/>
      <c r="L7206" s="18"/>
      <c r="M7206" s="17"/>
      <c r="N7206" s="18"/>
      <c r="O7206" s="9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  <c r="AA7206" s="16"/>
      <c r="AB7206" s="16"/>
      <c r="AC7206" s="19"/>
    </row>
    <row r="7207" spans="1:29" x14ac:dyDescent="0.25">
      <c r="A7207" s="15"/>
      <c r="B7207" s="16"/>
      <c r="C7207" s="16"/>
      <c r="D7207" s="16"/>
      <c r="E7207" s="16"/>
      <c r="F7207" s="16"/>
      <c r="G7207" s="16"/>
      <c r="H7207" s="16"/>
      <c r="I7207" s="16"/>
      <c r="J7207" s="16"/>
      <c r="K7207" s="17"/>
      <c r="L7207" s="18"/>
      <c r="M7207" s="17"/>
      <c r="N7207" s="18"/>
      <c r="O7207" s="9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9"/>
    </row>
    <row r="7208" spans="1:29" x14ac:dyDescent="0.25">
      <c r="A7208" s="15"/>
      <c r="B7208" s="16"/>
      <c r="C7208" s="16"/>
      <c r="D7208" s="16"/>
      <c r="E7208" s="16"/>
      <c r="F7208" s="16"/>
      <c r="G7208" s="16"/>
      <c r="H7208" s="16"/>
      <c r="I7208" s="16"/>
      <c r="J7208" s="16"/>
      <c r="K7208" s="17"/>
      <c r="L7208" s="18"/>
      <c r="M7208" s="17"/>
      <c r="N7208" s="18"/>
      <c r="O7208" s="9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9"/>
    </row>
    <row r="7209" spans="1:29" x14ac:dyDescent="0.25">
      <c r="A7209" s="15"/>
      <c r="B7209" s="16"/>
      <c r="C7209" s="16"/>
      <c r="D7209" s="16"/>
      <c r="E7209" s="16"/>
      <c r="F7209" s="16"/>
      <c r="G7209" s="16"/>
      <c r="H7209" s="16"/>
      <c r="I7209" s="16"/>
      <c r="J7209" s="16"/>
      <c r="K7209" s="17"/>
      <c r="L7209" s="18"/>
      <c r="M7209" s="17"/>
      <c r="N7209" s="18"/>
      <c r="O7209" s="9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9"/>
    </row>
    <row r="7210" spans="1:29" x14ac:dyDescent="0.25">
      <c r="A7210" s="15"/>
      <c r="B7210" s="16"/>
      <c r="C7210" s="16"/>
      <c r="D7210" s="16"/>
      <c r="E7210" s="16"/>
      <c r="F7210" s="16"/>
      <c r="G7210" s="16"/>
      <c r="H7210" s="16"/>
      <c r="I7210" s="16"/>
      <c r="J7210" s="16"/>
      <c r="K7210" s="17"/>
      <c r="L7210" s="18"/>
      <c r="M7210" s="17"/>
      <c r="N7210" s="18"/>
      <c r="O7210" s="9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  <c r="AA7210" s="16"/>
      <c r="AB7210" s="16"/>
      <c r="AC7210" s="19"/>
    </row>
    <row r="7211" spans="1:29" x14ac:dyDescent="0.25">
      <c r="A7211" s="15"/>
      <c r="B7211" s="16"/>
      <c r="C7211" s="16"/>
      <c r="D7211" s="16"/>
      <c r="E7211" s="16"/>
      <c r="F7211" s="16"/>
      <c r="G7211" s="16"/>
      <c r="H7211" s="16"/>
      <c r="I7211" s="16"/>
      <c r="J7211" s="16"/>
      <c r="K7211" s="17"/>
      <c r="L7211" s="18"/>
      <c r="M7211" s="17"/>
      <c r="N7211" s="18"/>
      <c r="O7211" s="9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9"/>
    </row>
    <row r="7212" spans="1:29" x14ac:dyDescent="0.25">
      <c r="A7212" s="15"/>
      <c r="B7212" s="16"/>
      <c r="C7212" s="16"/>
      <c r="D7212" s="16"/>
      <c r="E7212" s="16"/>
      <c r="F7212" s="16"/>
      <c r="G7212" s="16"/>
      <c r="H7212" s="16"/>
      <c r="I7212" s="16"/>
      <c r="J7212" s="16"/>
      <c r="K7212" s="17"/>
      <c r="L7212" s="18"/>
      <c r="M7212" s="17"/>
      <c r="N7212" s="18"/>
      <c r="O7212" s="9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  <c r="AA7212" s="16"/>
      <c r="AB7212" s="16"/>
      <c r="AC7212" s="19"/>
    </row>
    <row r="7213" spans="1:29" x14ac:dyDescent="0.25">
      <c r="A7213" s="15"/>
      <c r="B7213" s="16"/>
      <c r="C7213" s="16"/>
      <c r="D7213" s="16"/>
      <c r="E7213" s="16"/>
      <c r="F7213" s="16"/>
      <c r="G7213" s="16"/>
      <c r="H7213" s="16"/>
      <c r="I7213" s="16"/>
      <c r="J7213" s="16"/>
      <c r="K7213" s="17"/>
      <c r="L7213" s="18"/>
      <c r="M7213" s="17"/>
      <c r="N7213" s="18"/>
      <c r="O7213" s="9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9"/>
    </row>
    <row r="7214" spans="1:29" x14ac:dyDescent="0.25">
      <c r="A7214" s="15"/>
      <c r="B7214" s="16"/>
      <c r="C7214" s="16"/>
      <c r="D7214" s="16"/>
      <c r="E7214" s="16"/>
      <c r="F7214" s="16"/>
      <c r="G7214" s="16"/>
      <c r="H7214" s="16"/>
      <c r="I7214" s="16"/>
      <c r="J7214" s="16"/>
      <c r="K7214" s="17"/>
      <c r="L7214" s="18"/>
      <c r="M7214" s="17"/>
      <c r="N7214" s="18"/>
      <c r="O7214" s="9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6"/>
      <c r="AA7214" s="16"/>
      <c r="AB7214" s="16"/>
      <c r="AC7214" s="19"/>
    </row>
    <row r="7215" spans="1:29" x14ac:dyDescent="0.25">
      <c r="A7215" s="15"/>
      <c r="B7215" s="16"/>
      <c r="C7215" s="16"/>
      <c r="D7215" s="16"/>
      <c r="E7215" s="16"/>
      <c r="F7215" s="16"/>
      <c r="G7215" s="16"/>
      <c r="H7215" s="16"/>
      <c r="I7215" s="16"/>
      <c r="J7215" s="16"/>
      <c r="K7215" s="17"/>
      <c r="L7215" s="18"/>
      <c r="M7215" s="17"/>
      <c r="N7215" s="18"/>
      <c r="O7215" s="9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6"/>
      <c r="AA7215" s="16"/>
      <c r="AB7215" s="16"/>
      <c r="AC7215" s="19"/>
    </row>
    <row r="7216" spans="1:29" x14ac:dyDescent="0.25">
      <c r="A7216" s="15"/>
      <c r="B7216" s="16"/>
      <c r="C7216" s="16"/>
      <c r="D7216" s="16"/>
      <c r="E7216" s="16"/>
      <c r="F7216" s="16"/>
      <c r="G7216" s="16"/>
      <c r="H7216" s="16"/>
      <c r="I7216" s="16"/>
      <c r="J7216" s="16"/>
      <c r="K7216" s="17"/>
      <c r="L7216" s="18"/>
      <c r="M7216" s="17"/>
      <c r="N7216" s="18"/>
      <c r="O7216" s="9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9"/>
    </row>
    <row r="7217" spans="1:29" x14ac:dyDescent="0.25">
      <c r="A7217" s="15"/>
      <c r="B7217" s="16"/>
      <c r="C7217" s="16"/>
      <c r="D7217" s="16"/>
      <c r="E7217" s="16"/>
      <c r="F7217" s="16"/>
      <c r="G7217" s="16"/>
      <c r="H7217" s="16"/>
      <c r="I7217" s="16"/>
      <c r="J7217" s="16"/>
      <c r="K7217" s="17"/>
      <c r="L7217" s="18"/>
      <c r="M7217" s="17"/>
      <c r="N7217" s="18"/>
      <c r="O7217" s="9"/>
      <c r="P7217" s="16"/>
      <c r="Q7217" s="16"/>
      <c r="R7217" s="16"/>
      <c r="S7217" s="16"/>
      <c r="T7217" s="16"/>
      <c r="U7217" s="16"/>
      <c r="V7217" s="16"/>
      <c r="W7217" s="16"/>
      <c r="X7217" s="16"/>
      <c r="Y7217" s="16"/>
      <c r="Z7217" s="16"/>
      <c r="AA7217" s="16"/>
      <c r="AB7217" s="16"/>
      <c r="AC7217" s="19"/>
    </row>
    <row r="7218" spans="1:29" x14ac:dyDescent="0.25">
      <c r="A7218" s="15"/>
      <c r="B7218" s="16"/>
      <c r="C7218" s="16"/>
      <c r="D7218" s="16"/>
      <c r="E7218" s="16"/>
      <c r="F7218" s="16"/>
      <c r="G7218" s="16"/>
      <c r="H7218" s="16"/>
      <c r="I7218" s="16"/>
      <c r="J7218" s="16"/>
      <c r="K7218" s="17"/>
      <c r="L7218" s="18"/>
      <c r="M7218" s="17"/>
      <c r="N7218" s="18"/>
      <c r="O7218" s="9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9"/>
    </row>
    <row r="7219" spans="1:29" x14ac:dyDescent="0.25">
      <c r="A7219" s="15"/>
      <c r="B7219" s="16"/>
      <c r="C7219" s="16"/>
      <c r="D7219" s="16"/>
      <c r="E7219" s="16"/>
      <c r="F7219" s="16"/>
      <c r="G7219" s="16"/>
      <c r="H7219" s="16"/>
      <c r="I7219" s="16"/>
      <c r="J7219" s="16"/>
      <c r="K7219" s="17"/>
      <c r="L7219" s="18"/>
      <c r="M7219" s="17"/>
      <c r="N7219" s="18"/>
      <c r="O7219" s="9"/>
      <c r="P7219" s="16"/>
      <c r="Q7219" s="16"/>
      <c r="R7219" s="16"/>
      <c r="S7219" s="16"/>
      <c r="T7219" s="16"/>
      <c r="U7219" s="16"/>
      <c r="V7219" s="16"/>
      <c r="W7219" s="16"/>
      <c r="X7219" s="16"/>
      <c r="Y7219" s="16"/>
      <c r="Z7219" s="16"/>
      <c r="AA7219" s="16"/>
      <c r="AB7219" s="16"/>
      <c r="AC7219" s="19"/>
    </row>
    <row r="7220" spans="1:29" x14ac:dyDescent="0.25">
      <c r="A7220" s="15"/>
      <c r="B7220" s="16"/>
      <c r="C7220" s="16"/>
      <c r="D7220" s="16"/>
      <c r="E7220" s="16"/>
      <c r="F7220" s="16"/>
      <c r="G7220" s="16"/>
      <c r="H7220" s="16"/>
      <c r="I7220" s="16"/>
      <c r="J7220" s="16"/>
      <c r="K7220" s="17"/>
      <c r="L7220" s="18"/>
      <c r="M7220" s="17"/>
      <c r="N7220" s="18"/>
      <c r="O7220" s="9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6"/>
      <c r="AA7220" s="16"/>
      <c r="AB7220" s="16"/>
      <c r="AC7220" s="19"/>
    </row>
    <row r="7221" spans="1:29" x14ac:dyDescent="0.25">
      <c r="A7221" s="15"/>
      <c r="B7221" s="16"/>
      <c r="C7221" s="16"/>
      <c r="D7221" s="16"/>
      <c r="E7221" s="16"/>
      <c r="F7221" s="16"/>
      <c r="G7221" s="16"/>
      <c r="H7221" s="16"/>
      <c r="I7221" s="16"/>
      <c r="J7221" s="16"/>
      <c r="K7221" s="17"/>
      <c r="L7221" s="18"/>
      <c r="M7221" s="17"/>
      <c r="N7221" s="18"/>
      <c r="O7221" s="9"/>
      <c r="P7221" s="16"/>
      <c r="Q7221" s="16"/>
      <c r="R7221" s="16"/>
      <c r="S7221" s="16"/>
      <c r="T7221" s="16"/>
      <c r="U7221" s="16"/>
      <c r="V7221" s="16"/>
      <c r="W7221" s="16"/>
      <c r="X7221" s="16"/>
      <c r="Y7221" s="16"/>
      <c r="Z7221" s="16"/>
      <c r="AA7221" s="16"/>
      <c r="AB7221" s="16"/>
      <c r="AC7221" s="19"/>
    </row>
    <row r="7222" spans="1:29" x14ac:dyDescent="0.25">
      <c r="A7222" s="15"/>
      <c r="B7222" s="16"/>
      <c r="C7222" s="16"/>
      <c r="D7222" s="16"/>
      <c r="E7222" s="16"/>
      <c r="F7222" s="16"/>
      <c r="G7222" s="16"/>
      <c r="H7222" s="16"/>
      <c r="I7222" s="16"/>
      <c r="J7222" s="16"/>
      <c r="K7222" s="17"/>
      <c r="L7222" s="18"/>
      <c r="M7222" s="17"/>
      <c r="N7222" s="18"/>
      <c r="O7222" s="9"/>
      <c r="P7222" s="16"/>
      <c r="Q7222" s="16"/>
      <c r="R7222" s="16"/>
      <c r="S7222" s="16"/>
      <c r="T7222" s="16"/>
      <c r="U7222" s="16"/>
      <c r="V7222" s="16"/>
      <c r="W7222" s="16"/>
      <c r="X7222" s="16"/>
      <c r="Y7222" s="16"/>
      <c r="Z7222" s="16"/>
      <c r="AA7222" s="16"/>
      <c r="AB7222" s="16"/>
      <c r="AC7222" s="19"/>
    </row>
    <row r="7223" spans="1:29" x14ac:dyDescent="0.25">
      <c r="A7223" s="15"/>
      <c r="B7223" s="16"/>
      <c r="C7223" s="16"/>
      <c r="D7223" s="16"/>
      <c r="E7223" s="16"/>
      <c r="F7223" s="16"/>
      <c r="G7223" s="16"/>
      <c r="H7223" s="16"/>
      <c r="I7223" s="16"/>
      <c r="J7223" s="16"/>
      <c r="K7223" s="17"/>
      <c r="L7223" s="18"/>
      <c r="M7223" s="17"/>
      <c r="N7223" s="18"/>
      <c r="O7223" s="9"/>
      <c r="P7223" s="16"/>
      <c r="Q7223" s="16"/>
      <c r="R7223" s="16"/>
      <c r="S7223" s="16"/>
      <c r="T7223" s="16"/>
      <c r="U7223" s="16"/>
      <c r="V7223" s="16"/>
      <c r="W7223" s="16"/>
      <c r="X7223" s="16"/>
      <c r="Y7223" s="16"/>
      <c r="Z7223" s="16"/>
      <c r="AA7223" s="16"/>
      <c r="AB7223" s="16"/>
      <c r="AC7223" s="19"/>
    </row>
    <row r="7224" spans="1:29" x14ac:dyDescent="0.25">
      <c r="A7224" s="15"/>
      <c r="B7224" s="16"/>
      <c r="C7224" s="16"/>
      <c r="D7224" s="16"/>
      <c r="E7224" s="16"/>
      <c r="F7224" s="16"/>
      <c r="G7224" s="16"/>
      <c r="H7224" s="16"/>
      <c r="I7224" s="16"/>
      <c r="J7224" s="16"/>
      <c r="K7224" s="17"/>
      <c r="L7224" s="18"/>
      <c r="M7224" s="17"/>
      <c r="N7224" s="18"/>
      <c r="O7224" s="9"/>
      <c r="P7224" s="16"/>
      <c r="Q7224" s="16"/>
      <c r="R7224" s="16"/>
      <c r="S7224" s="16"/>
      <c r="T7224" s="16"/>
      <c r="U7224" s="16"/>
      <c r="V7224" s="16"/>
      <c r="W7224" s="16"/>
      <c r="X7224" s="16"/>
      <c r="Y7224" s="16"/>
      <c r="Z7224" s="16"/>
      <c r="AA7224" s="16"/>
      <c r="AB7224" s="16"/>
      <c r="AC7224" s="19"/>
    </row>
    <row r="7225" spans="1:29" x14ac:dyDescent="0.25">
      <c r="A7225" s="15"/>
      <c r="B7225" s="16"/>
      <c r="C7225" s="16"/>
      <c r="D7225" s="16"/>
      <c r="E7225" s="16"/>
      <c r="F7225" s="16"/>
      <c r="G7225" s="16"/>
      <c r="H7225" s="16"/>
      <c r="I7225" s="16"/>
      <c r="J7225" s="16"/>
      <c r="K7225" s="17"/>
      <c r="L7225" s="18"/>
      <c r="M7225" s="17"/>
      <c r="N7225" s="18"/>
      <c r="O7225" s="9"/>
      <c r="P7225" s="16"/>
      <c r="Q7225" s="16"/>
      <c r="R7225" s="16"/>
      <c r="S7225" s="16"/>
      <c r="T7225" s="16"/>
      <c r="U7225" s="16"/>
      <c r="V7225" s="16"/>
      <c r="W7225" s="16"/>
      <c r="X7225" s="16"/>
      <c r="Y7225" s="16"/>
      <c r="Z7225" s="16"/>
      <c r="AA7225" s="16"/>
      <c r="AB7225" s="16"/>
      <c r="AC7225" s="19"/>
    </row>
    <row r="7226" spans="1:29" x14ac:dyDescent="0.25">
      <c r="A7226" s="15"/>
      <c r="B7226" s="16"/>
      <c r="C7226" s="16"/>
      <c r="D7226" s="16"/>
      <c r="E7226" s="16"/>
      <c r="F7226" s="16"/>
      <c r="G7226" s="16"/>
      <c r="H7226" s="16"/>
      <c r="I7226" s="16"/>
      <c r="J7226" s="16"/>
      <c r="K7226" s="17"/>
      <c r="L7226" s="18"/>
      <c r="M7226" s="17"/>
      <c r="N7226" s="18"/>
      <c r="O7226" s="9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6"/>
      <c r="AA7226" s="16"/>
      <c r="AB7226" s="16"/>
      <c r="AC7226" s="19"/>
    </row>
    <row r="7227" spans="1:29" x14ac:dyDescent="0.25">
      <c r="A7227" s="15"/>
      <c r="B7227" s="16"/>
      <c r="C7227" s="16"/>
      <c r="D7227" s="16"/>
      <c r="E7227" s="16"/>
      <c r="F7227" s="16"/>
      <c r="G7227" s="16"/>
      <c r="H7227" s="16"/>
      <c r="I7227" s="16"/>
      <c r="J7227" s="16"/>
      <c r="K7227" s="17"/>
      <c r="L7227" s="18"/>
      <c r="M7227" s="17"/>
      <c r="N7227" s="18"/>
      <c r="O7227" s="9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9"/>
    </row>
    <row r="7228" spans="1:29" x14ac:dyDescent="0.25">
      <c r="A7228" s="15"/>
      <c r="B7228" s="16"/>
      <c r="C7228" s="16"/>
      <c r="D7228" s="16"/>
      <c r="E7228" s="16"/>
      <c r="F7228" s="16"/>
      <c r="G7228" s="16"/>
      <c r="H7228" s="16"/>
      <c r="I7228" s="16"/>
      <c r="J7228" s="16"/>
      <c r="K7228" s="17"/>
      <c r="L7228" s="18"/>
      <c r="M7228" s="17"/>
      <c r="N7228" s="18"/>
      <c r="O7228" s="9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  <c r="AA7228" s="16"/>
      <c r="AB7228" s="16"/>
      <c r="AC7228" s="19"/>
    </row>
    <row r="7229" spans="1:29" x14ac:dyDescent="0.25">
      <c r="A7229" s="15"/>
      <c r="B7229" s="16"/>
      <c r="C7229" s="16"/>
      <c r="D7229" s="16"/>
      <c r="E7229" s="16"/>
      <c r="F7229" s="16"/>
      <c r="G7229" s="16"/>
      <c r="H7229" s="16"/>
      <c r="I7229" s="16"/>
      <c r="J7229" s="16"/>
      <c r="K7229" s="17"/>
      <c r="L7229" s="18"/>
      <c r="M7229" s="17"/>
      <c r="N7229" s="18"/>
      <c r="O7229" s="9"/>
      <c r="P7229" s="16"/>
      <c r="Q7229" s="16"/>
      <c r="R7229" s="16"/>
      <c r="S7229" s="16"/>
      <c r="T7229" s="16"/>
      <c r="U7229" s="16"/>
      <c r="V7229" s="16"/>
      <c r="W7229" s="16"/>
      <c r="X7229" s="16"/>
      <c r="Y7229" s="16"/>
      <c r="Z7229" s="16"/>
      <c r="AA7229" s="16"/>
      <c r="AB7229" s="16"/>
      <c r="AC7229" s="19"/>
    </row>
    <row r="7230" spans="1:29" x14ac:dyDescent="0.25">
      <c r="A7230" s="15"/>
      <c r="B7230" s="16"/>
      <c r="C7230" s="16"/>
      <c r="D7230" s="16"/>
      <c r="E7230" s="16"/>
      <c r="F7230" s="16"/>
      <c r="G7230" s="16"/>
      <c r="H7230" s="16"/>
      <c r="I7230" s="16"/>
      <c r="J7230" s="16"/>
      <c r="K7230" s="17"/>
      <c r="L7230" s="18"/>
      <c r="M7230" s="17"/>
      <c r="N7230" s="18"/>
      <c r="O7230" s="9"/>
      <c r="P7230" s="16"/>
      <c r="Q7230" s="16"/>
      <c r="R7230" s="16"/>
      <c r="S7230" s="16"/>
      <c r="T7230" s="16"/>
      <c r="U7230" s="16"/>
      <c r="V7230" s="16"/>
      <c r="W7230" s="16"/>
      <c r="X7230" s="16"/>
      <c r="Y7230" s="16"/>
      <c r="Z7230" s="16"/>
      <c r="AA7230" s="16"/>
      <c r="AB7230" s="16"/>
      <c r="AC7230" s="19"/>
    </row>
    <row r="7231" spans="1:29" x14ac:dyDescent="0.25">
      <c r="A7231" s="15"/>
      <c r="B7231" s="16"/>
      <c r="C7231" s="16"/>
      <c r="D7231" s="16"/>
      <c r="E7231" s="16"/>
      <c r="F7231" s="16"/>
      <c r="G7231" s="16"/>
      <c r="H7231" s="16"/>
      <c r="I7231" s="16"/>
      <c r="J7231" s="16"/>
      <c r="K7231" s="17"/>
      <c r="L7231" s="18"/>
      <c r="M7231" s="17"/>
      <c r="N7231" s="18"/>
      <c r="O7231" s="9"/>
      <c r="P7231" s="16"/>
      <c r="Q7231" s="16"/>
      <c r="R7231" s="16"/>
      <c r="S7231" s="16"/>
      <c r="T7231" s="16"/>
      <c r="U7231" s="16"/>
      <c r="V7231" s="16"/>
      <c r="W7231" s="16"/>
      <c r="X7231" s="16"/>
      <c r="Y7231" s="16"/>
      <c r="Z7231" s="16"/>
      <c r="AA7231" s="16"/>
      <c r="AB7231" s="16"/>
      <c r="AC7231" s="19"/>
    </row>
    <row r="7232" spans="1:29" x14ac:dyDescent="0.25">
      <c r="A7232" s="15"/>
      <c r="B7232" s="16"/>
      <c r="C7232" s="16"/>
      <c r="D7232" s="16"/>
      <c r="E7232" s="16"/>
      <c r="F7232" s="16"/>
      <c r="G7232" s="16"/>
      <c r="H7232" s="16"/>
      <c r="I7232" s="16"/>
      <c r="J7232" s="16"/>
      <c r="K7232" s="17"/>
      <c r="L7232" s="18"/>
      <c r="M7232" s="17"/>
      <c r="N7232" s="18"/>
      <c r="O7232" s="9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9"/>
    </row>
    <row r="7233" spans="1:29" x14ac:dyDescent="0.25">
      <c r="A7233" s="15"/>
      <c r="B7233" s="16"/>
      <c r="C7233" s="16"/>
      <c r="D7233" s="16"/>
      <c r="E7233" s="16"/>
      <c r="F7233" s="16"/>
      <c r="G7233" s="16"/>
      <c r="H7233" s="16"/>
      <c r="I7233" s="16"/>
      <c r="J7233" s="16"/>
      <c r="K7233" s="17"/>
      <c r="L7233" s="18"/>
      <c r="M7233" s="17"/>
      <c r="N7233" s="18"/>
      <c r="O7233" s="9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9"/>
    </row>
    <row r="7234" spans="1:29" x14ac:dyDescent="0.25">
      <c r="A7234" s="15"/>
      <c r="B7234" s="16"/>
      <c r="C7234" s="16"/>
      <c r="D7234" s="16"/>
      <c r="E7234" s="16"/>
      <c r="F7234" s="16"/>
      <c r="G7234" s="16"/>
      <c r="H7234" s="16"/>
      <c r="I7234" s="16"/>
      <c r="J7234" s="16"/>
      <c r="K7234" s="17"/>
      <c r="L7234" s="18"/>
      <c r="M7234" s="17"/>
      <c r="N7234" s="18"/>
      <c r="O7234" s="9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9"/>
    </row>
    <row r="7235" spans="1:29" x14ac:dyDescent="0.25">
      <c r="A7235" s="15"/>
      <c r="B7235" s="16"/>
      <c r="C7235" s="16"/>
      <c r="D7235" s="16"/>
      <c r="E7235" s="16"/>
      <c r="F7235" s="16"/>
      <c r="G7235" s="16"/>
      <c r="H7235" s="16"/>
      <c r="I7235" s="16"/>
      <c r="J7235" s="16"/>
      <c r="K7235" s="17"/>
      <c r="L7235" s="18"/>
      <c r="M7235" s="17"/>
      <c r="N7235" s="18"/>
      <c r="O7235" s="9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6"/>
      <c r="AA7235" s="16"/>
      <c r="AB7235" s="16"/>
      <c r="AC7235" s="19"/>
    </row>
    <row r="7236" spans="1:29" x14ac:dyDescent="0.25">
      <c r="A7236" s="15"/>
      <c r="B7236" s="16"/>
      <c r="C7236" s="16"/>
      <c r="D7236" s="16"/>
      <c r="E7236" s="16"/>
      <c r="F7236" s="16"/>
      <c r="G7236" s="16"/>
      <c r="H7236" s="16"/>
      <c r="I7236" s="16"/>
      <c r="J7236" s="16"/>
      <c r="K7236" s="17"/>
      <c r="L7236" s="18"/>
      <c r="M7236" s="17"/>
      <c r="N7236" s="18"/>
      <c r="O7236" s="9"/>
      <c r="P7236" s="16"/>
      <c r="Q7236" s="16"/>
      <c r="R7236" s="16"/>
      <c r="S7236" s="16"/>
      <c r="T7236" s="16"/>
      <c r="U7236" s="16"/>
      <c r="V7236" s="16"/>
      <c r="W7236" s="16"/>
      <c r="X7236" s="16"/>
      <c r="Y7236" s="16"/>
      <c r="Z7236" s="16"/>
      <c r="AA7236" s="16"/>
      <c r="AB7236" s="16"/>
      <c r="AC7236" s="19"/>
    </row>
    <row r="7237" spans="1:29" x14ac:dyDescent="0.25">
      <c r="A7237" s="15"/>
      <c r="B7237" s="16"/>
      <c r="C7237" s="16"/>
      <c r="D7237" s="16"/>
      <c r="E7237" s="16"/>
      <c r="F7237" s="16"/>
      <c r="G7237" s="16"/>
      <c r="H7237" s="16"/>
      <c r="I7237" s="16"/>
      <c r="J7237" s="16"/>
      <c r="K7237" s="17"/>
      <c r="L7237" s="18"/>
      <c r="M7237" s="17"/>
      <c r="N7237" s="18"/>
      <c r="O7237" s="9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6"/>
      <c r="AA7237" s="16"/>
      <c r="AB7237" s="16"/>
      <c r="AC7237" s="19"/>
    </row>
    <row r="7238" spans="1:29" x14ac:dyDescent="0.25">
      <c r="A7238" s="15"/>
      <c r="B7238" s="16"/>
      <c r="C7238" s="16"/>
      <c r="D7238" s="16"/>
      <c r="E7238" s="16"/>
      <c r="F7238" s="16"/>
      <c r="G7238" s="16"/>
      <c r="H7238" s="16"/>
      <c r="I7238" s="16"/>
      <c r="J7238" s="16"/>
      <c r="K7238" s="17"/>
      <c r="L7238" s="18"/>
      <c r="M7238" s="17"/>
      <c r="N7238" s="18"/>
      <c r="O7238" s="9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6"/>
      <c r="AB7238" s="16"/>
      <c r="AC7238" s="19"/>
    </row>
    <row r="7239" spans="1:29" x14ac:dyDescent="0.25">
      <c r="A7239" s="15"/>
      <c r="B7239" s="16"/>
      <c r="C7239" s="16"/>
      <c r="D7239" s="16"/>
      <c r="E7239" s="16"/>
      <c r="F7239" s="16"/>
      <c r="G7239" s="16"/>
      <c r="H7239" s="16"/>
      <c r="I7239" s="16"/>
      <c r="J7239" s="16"/>
      <c r="K7239" s="17"/>
      <c r="L7239" s="18"/>
      <c r="M7239" s="17"/>
      <c r="N7239" s="18"/>
      <c r="O7239" s="9"/>
      <c r="P7239" s="16"/>
      <c r="Q7239" s="16"/>
      <c r="R7239" s="16"/>
      <c r="S7239" s="16"/>
      <c r="T7239" s="16"/>
      <c r="U7239" s="16"/>
      <c r="V7239" s="16"/>
      <c r="W7239" s="16"/>
      <c r="X7239" s="16"/>
      <c r="Y7239" s="16"/>
      <c r="Z7239" s="16"/>
      <c r="AA7239" s="16"/>
      <c r="AB7239" s="16"/>
      <c r="AC7239" s="19"/>
    </row>
    <row r="7240" spans="1:29" x14ac:dyDescent="0.25">
      <c r="A7240" s="15"/>
      <c r="B7240" s="16"/>
      <c r="C7240" s="16"/>
      <c r="D7240" s="16"/>
      <c r="E7240" s="16"/>
      <c r="F7240" s="16"/>
      <c r="G7240" s="16"/>
      <c r="H7240" s="16"/>
      <c r="I7240" s="16"/>
      <c r="J7240" s="16"/>
      <c r="K7240" s="17"/>
      <c r="L7240" s="18"/>
      <c r="M7240" s="17"/>
      <c r="N7240" s="18"/>
      <c r="O7240" s="9"/>
      <c r="P7240" s="16"/>
      <c r="Q7240" s="16"/>
      <c r="R7240" s="16"/>
      <c r="S7240" s="16"/>
      <c r="T7240" s="16"/>
      <c r="U7240" s="16"/>
      <c r="V7240" s="16"/>
      <c r="W7240" s="16"/>
      <c r="X7240" s="16"/>
      <c r="Y7240" s="16"/>
      <c r="Z7240" s="16"/>
      <c r="AA7240" s="16"/>
      <c r="AB7240" s="16"/>
      <c r="AC7240" s="19"/>
    </row>
    <row r="7241" spans="1:29" x14ac:dyDescent="0.25">
      <c r="A7241" s="15"/>
      <c r="B7241" s="16"/>
      <c r="C7241" s="16"/>
      <c r="D7241" s="16"/>
      <c r="E7241" s="16"/>
      <c r="F7241" s="16"/>
      <c r="G7241" s="16"/>
      <c r="H7241" s="16"/>
      <c r="I7241" s="16"/>
      <c r="J7241" s="16"/>
      <c r="K7241" s="17"/>
      <c r="L7241" s="18"/>
      <c r="M7241" s="17"/>
      <c r="N7241" s="18"/>
      <c r="O7241" s="9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9"/>
    </row>
    <row r="7242" spans="1:29" x14ac:dyDescent="0.25">
      <c r="A7242" s="15"/>
      <c r="B7242" s="16"/>
      <c r="C7242" s="16"/>
      <c r="D7242" s="16"/>
      <c r="E7242" s="16"/>
      <c r="F7242" s="16"/>
      <c r="G7242" s="16"/>
      <c r="H7242" s="16"/>
      <c r="I7242" s="16"/>
      <c r="J7242" s="16"/>
      <c r="K7242" s="17"/>
      <c r="L7242" s="18"/>
      <c r="M7242" s="17"/>
      <c r="N7242" s="18"/>
      <c r="O7242" s="9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9"/>
    </row>
    <row r="7243" spans="1:29" x14ac:dyDescent="0.25">
      <c r="A7243" s="15"/>
      <c r="B7243" s="16"/>
      <c r="C7243" s="16"/>
      <c r="D7243" s="16"/>
      <c r="E7243" s="16"/>
      <c r="F7243" s="16"/>
      <c r="G7243" s="16"/>
      <c r="H7243" s="16"/>
      <c r="I7243" s="16"/>
      <c r="J7243" s="16"/>
      <c r="K7243" s="17"/>
      <c r="L7243" s="18"/>
      <c r="M7243" s="17"/>
      <c r="N7243" s="18"/>
      <c r="O7243" s="9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6"/>
      <c r="AA7243" s="16"/>
      <c r="AB7243" s="16"/>
      <c r="AC7243" s="19"/>
    </row>
    <row r="7244" spans="1:29" x14ac:dyDescent="0.25">
      <c r="A7244" s="15"/>
      <c r="B7244" s="16"/>
      <c r="C7244" s="16"/>
      <c r="D7244" s="16"/>
      <c r="E7244" s="16"/>
      <c r="F7244" s="16"/>
      <c r="G7244" s="16"/>
      <c r="H7244" s="16"/>
      <c r="I7244" s="16"/>
      <c r="J7244" s="16"/>
      <c r="K7244" s="17"/>
      <c r="L7244" s="18"/>
      <c r="M7244" s="17"/>
      <c r="N7244" s="18"/>
      <c r="O7244" s="9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9"/>
    </row>
    <row r="7245" spans="1:29" x14ac:dyDescent="0.25">
      <c r="A7245" s="15"/>
      <c r="B7245" s="16"/>
      <c r="C7245" s="16"/>
      <c r="D7245" s="16"/>
      <c r="E7245" s="16"/>
      <c r="F7245" s="16"/>
      <c r="G7245" s="16"/>
      <c r="H7245" s="16"/>
      <c r="I7245" s="16"/>
      <c r="J7245" s="16"/>
      <c r="K7245" s="17"/>
      <c r="L7245" s="18"/>
      <c r="M7245" s="17"/>
      <c r="N7245" s="18"/>
      <c r="O7245" s="9"/>
      <c r="P7245" s="16"/>
      <c r="Q7245" s="16"/>
      <c r="R7245" s="16"/>
      <c r="S7245" s="16"/>
      <c r="T7245" s="16"/>
      <c r="U7245" s="16"/>
      <c r="V7245" s="16"/>
      <c r="W7245" s="16"/>
      <c r="X7245" s="16"/>
      <c r="Y7245" s="16"/>
      <c r="Z7245" s="16"/>
      <c r="AA7245" s="16"/>
      <c r="AB7245" s="16"/>
      <c r="AC7245" s="19"/>
    </row>
    <row r="7246" spans="1:29" x14ac:dyDescent="0.25">
      <c r="A7246" s="15"/>
      <c r="B7246" s="16"/>
      <c r="C7246" s="16"/>
      <c r="D7246" s="16"/>
      <c r="E7246" s="16"/>
      <c r="F7246" s="16"/>
      <c r="G7246" s="16"/>
      <c r="H7246" s="16"/>
      <c r="I7246" s="16"/>
      <c r="J7246" s="16"/>
      <c r="K7246" s="17"/>
      <c r="L7246" s="18"/>
      <c r="M7246" s="17"/>
      <c r="N7246" s="18"/>
      <c r="O7246" s="9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9"/>
    </row>
    <row r="7247" spans="1:29" x14ac:dyDescent="0.25">
      <c r="A7247" s="15"/>
      <c r="B7247" s="16"/>
      <c r="C7247" s="16"/>
      <c r="D7247" s="16"/>
      <c r="E7247" s="16"/>
      <c r="F7247" s="16"/>
      <c r="G7247" s="16"/>
      <c r="H7247" s="16"/>
      <c r="I7247" s="16"/>
      <c r="J7247" s="16"/>
      <c r="K7247" s="17"/>
      <c r="L7247" s="18"/>
      <c r="M7247" s="17"/>
      <c r="N7247" s="18"/>
      <c r="O7247" s="9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9"/>
    </row>
    <row r="7248" spans="1:29" x14ac:dyDescent="0.25">
      <c r="A7248" s="15"/>
      <c r="B7248" s="16"/>
      <c r="C7248" s="16"/>
      <c r="D7248" s="16"/>
      <c r="E7248" s="16"/>
      <c r="F7248" s="16"/>
      <c r="G7248" s="16"/>
      <c r="H7248" s="16"/>
      <c r="I7248" s="16"/>
      <c r="J7248" s="16"/>
      <c r="K7248" s="17"/>
      <c r="L7248" s="18"/>
      <c r="M7248" s="17"/>
      <c r="N7248" s="18"/>
      <c r="O7248" s="9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9"/>
    </row>
    <row r="7249" spans="1:29" x14ac:dyDescent="0.25">
      <c r="A7249" s="15"/>
      <c r="B7249" s="16"/>
      <c r="C7249" s="16"/>
      <c r="D7249" s="16"/>
      <c r="E7249" s="16"/>
      <c r="F7249" s="16"/>
      <c r="G7249" s="16"/>
      <c r="H7249" s="16"/>
      <c r="I7249" s="16"/>
      <c r="J7249" s="16"/>
      <c r="K7249" s="17"/>
      <c r="L7249" s="18"/>
      <c r="M7249" s="17"/>
      <c r="N7249" s="18"/>
      <c r="O7249" s="9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9"/>
    </row>
    <row r="7250" spans="1:29" x14ac:dyDescent="0.25">
      <c r="A7250" s="15"/>
      <c r="B7250" s="16"/>
      <c r="C7250" s="16"/>
      <c r="D7250" s="16"/>
      <c r="E7250" s="16"/>
      <c r="F7250" s="16"/>
      <c r="G7250" s="16"/>
      <c r="H7250" s="16"/>
      <c r="I7250" s="16"/>
      <c r="J7250" s="16"/>
      <c r="K7250" s="17"/>
      <c r="L7250" s="18"/>
      <c r="M7250" s="17"/>
      <c r="N7250" s="18"/>
      <c r="O7250" s="9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9"/>
    </row>
    <row r="7251" spans="1:29" x14ac:dyDescent="0.25">
      <c r="A7251" s="15"/>
      <c r="B7251" s="16"/>
      <c r="C7251" s="16"/>
      <c r="D7251" s="16"/>
      <c r="E7251" s="16"/>
      <c r="F7251" s="16"/>
      <c r="G7251" s="16"/>
      <c r="H7251" s="16"/>
      <c r="I7251" s="16"/>
      <c r="J7251" s="16"/>
      <c r="K7251" s="17"/>
      <c r="L7251" s="18"/>
      <c r="M7251" s="17"/>
      <c r="N7251" s="18"/>
      <c r="O7251" s="9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9"/>
    </row>
    <row r="7252" spans="1:29" x14ac:dyDescent="0.25">
      <c r="A7252" s="15"/>
      <c r="B7252" s="16"/>
      <c r="C7252" s="16"/>
      <c r="D7252" s="16"/>
      <c r="E7252" s="16"/>
      <c r="F7252" s="16"/>
      <c r="G7252" s="16"/>
      <c r="H7252" s="16"/>
      <c r="I7252" s="16"/>
      <c r="J7252" s="16"/>
      <c r="K7252" s="17"/>
      <c r="L7252" s="18"/>
      <c r="M7252" s="17"/>
      <c r="N7252" s="18"/>
      <c r="O7252" s="9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9"/>
    </row>
    <row r="7253" spans="1:29" x14ac:dyDescent="0.25">
      <c r="A7253" s="15"/>
      <c r="B7253" s="16"/>
      <c r="C7253" s="16"/>
      <c r="D7253" s="16"/>
      <c r="E7253" s="16"/>
      <c r="F7253" s="16"/>
      <c r="G7253" s="16"/>
      <c r="H7253" s="16"/>
      <c r="I7253" s="16"/>
      <c r="J7253" s="16"/>
      <c r="K7253" s="17"/>
      <c r="L7253" s="18"/>
      <c r="M7253" s="17"/>
      <c r="N7253" s="18"/>
      <c r="O7253" s="9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9"/>
    </row>
    <row r="7254" spans="1:29" x14ac:dyDescent="0.25">
      <c r="A7254" s="15"/>
      <c r="B7254" s="16"/>
      <c r="C7254" s="16"/>
      <c r="D7254" s="16"/>
      <c r="E7254" s="16"/>
      <c r="F7254" s="16"/>
      <c r="G7254" s="16"/>
      <c r="H7254" s="16"/>
      <c r="I7254" s="16"/>
      <c r="J7254" s="16"/>
      <c r="K7254" s="17"/>
      <c r="L7254" s="18"/>
      <c r="M7254" s="17"/>
      <c r="N7254" s="18"/>
      <c r="O7254" s="9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9"/>
    </row>
    <row r="7255" spans="1:29" x14ac:dyDescent="0.25">
      <c r="A7255" s="15"/>
      <c r="B7255" s="16"/>
      <c r="C7255" s="16"/>
      <c r="D7255" s="16"/>
      <c r="E7255" s="16"/>
      <c r="F7255" s="16"/>
      <c r="G7255" s="16"/>
      <c r="H7255" s="16"/>
      <c r="I7255" s="16"/>
      <c r="J7255" s="16"/>
      <c r="K7255" s="17"/>
      <c r="L7255" s="18"/>
      <c r="M7255" s="17"/>
      <c r="N7255" s="18"/>
      <c r="O7255" s="9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9"/>
    </row>
    <row r="7256" spans="1:29" x14ac:dyDescent="0.25">
      <c r="A7256" s="15"/>
      <c r="B7256" s="16"/>
      <c r="C7256" s="16"/>
      <c r="D7256" s="16"/>
      <c r="E7256" s="16"/>
      <c r="F7256" s="16"/>
      <c r="G7256" s="16"/>
      <c r="H7256" s="16"/>
      <c r="I7256" s="16"/>
      <c r="J7256" s="16"/>
      <c r="K7256" s="17"/>
      <c r="L7256" s="18"/>
      <c r="M7256" s="17"/>
      <c r="N7256" s="18"/>
      <c r="O7256" s="9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9"/>
    </row>
    <row r="7257" spans="1:29" x14ac:dyDescent="0.25">
      <c r="A7257" s="15"/>
      <c r="B7257" s="16"/>
      <c r="C7257" s="16"/>
      <c r="D7257" s="16"/>
      <c r="E7257" s="16"/>
      <c r="F7257" s="16"/>
      <c r="G7257" s="16"/>
      <c r="H7257" s="16"/>
      <c r="I7257" s="16"/>
      <c r="J7257" s="16"/>
      <c r="K7257" s="17"/>
      <c r="L7257" s="18"/>
      <c r="M7257" s="17"/>
      <c r="N7257" s="18"/>
      <c r="O7257" s="9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9"/>
    </row>
    <row r="7258" spans="1:29" x14ac:dyDescent="0.25">
      <c r="A7258" s="15"/>
      <c r="B7258" s="16"/>
      <c r="C7258" s="16"/>
      <c r="D7258" s="16"/>
      <c r="E7258" s="16"/>
      <c r="F7258" s="16"/>
      <c r="G7258" s="16"/>
      <c r="H7258" s="16"/>
      <c r="I7258" s="16"/>
      <c r="J7258" s="16"/>
      <c r="K7258" s="17"/>
      <c r="L7258" s="18"/>
      <c r="M7258" s="17"/>
      <c r="N7258" s="18"/>
      <c r="O7258" s="9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9"/>
    </row>
    <row r="7259" spans="1:29" x14ac:dyDescent="0.25">
      <c r="A7259" s="15"/>
      <c r="B7259" s="16"/>
      <c r="C7259" s="16"/>
      <c r="D7259" s="16"/>
      <c r="E7259" s="16"/>
      <c r="F7259" s="16"/>
      <c r="G7259" s="16"/>
      <c r="H7259" s="16"/>
      <c r="I7259" s="16"/>
      <c r="J7259" s="16"/>
      <c r="K7259" s="17"/>
      <c r="L7259" s="18"/>
      <c r="M7259" s="17"/>
      <c r="N7259" s="18"/>
      <c r="O7259" s="9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9"/>
    </row>
    <row r="7260" spans="1:29" x14ac:dyDescent="0.25">
      <c r="A7260" s="15"/>
      <c r="B7260" s="16"/>
      <c r="C7260" s="16"/>
      <c r="D7260" s="16"/>
      <c r="E7260" s="16"/>
      <c r="F7260" s="16"/>
      <c r="G7260" s="16"/>
      <c r="H7260" s="16"/>
      <c r="I7260" s="16"/>
      <c r="J7260" s="16"/>
      <c r="K7260" s="17"/>
      <c r="L7260" s="18"/>
      <c r="M7260" s="17"/>
      <c r="N7260" s="18"/>
      <c r="O7260" s="9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9"/>
    </row>
    <row r="7261" spans="1:29" x14ac:dyDescent="0.25">
      <c r="A7261" s="15"/>
      <c r="B7261" s="16"/>
      <c r="C7261" s="16"/>
      <c r="D7261" s="16"/>
      <c r="E7261" s="16"/>
      <c r="F7261" s="16"/>
      <c r="G7261" s="16"/>
      <c r="H7261" s="16"/>
      <c r="I7261" s="16"/>
      <c r="J7261" s="16"/>
      <c r="K7261" s="17"/>
      <c r="L7261" s="18"/>
      <c r="M7261" s="17"/>
      <c r="N7261" s="18"/>
      <c r="O7261" s="9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9"/>
    </row>
    <row r="7262" spans="1:29" x14ac:dyDescent="0.25">
      <c r="A7262" s="15"/>
      <c r="B7262" s="16"/>
      <c r="C7262" s="16"/>
      <c r="D7262" s="16"/>
      <c r="E7262" s="16"/>
      <c r="F7262" s="16"/>
      <c r="G7262" s="16"/>
      <c r="H7262" s="16"/>
      <c r="I7262" s="16"/>
      <c r="J7262" s="16"/>
      <c r="K7262" s="17"/>
      <c r="L7262" s="18"/>
      <c r="M7262" s="17"/>
      <c r="N7262" s="18"/>
      <c r="O7262" s="9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9"/>
    </row>
    <row r="7263" spans="1:29" x14ac:dyDescent="0.25">
      <c r="A7263" s="15"/>
      <c r="B7263" s="16"/>
      <c r="C7263" s="16"/>
      <c r="D7263" s="16"/>
      <c r="E7263" s="16"/>
      <c r="F7263" s="16"/>
      <c r="G7263" s="16"/>
      <c r="H7263" s="16"/>
      <c r="I7263" s="16"/>
      <c r="J7263" s="16"/>
      <c r="K7263" s="17"/>
      <c r="L7263" s="18"/>
      <c r="M7263" s="17"/>
      <c r="N7263" s="18"/>
      <c r="O7263" s="9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9"/>
    </row>
    <row r="7264" spans="1:29" x14ac:dyDescent="0.25">
      <c r="A7264" s="15"/>
      <c r="B7264" s="16"/>
      <c r="C7264" s="16"/>
      <c r="D7264" s="16"/>
      <c r="E7264" s="16"/>
      <c r="F7264" s="16"/>
      <c r="G7264" s="16"/>
      <c r="H7264" s="16"/>
      <c r="I7264" s="16"/>
      <c r="J7264" s="16"/>
      <c r="K7264" s="17"/>
      <c r="L7264" s="18"/>
      <c r="M7264" s="17"/>
      <c r="N7264" s="18"/>
      <c r="O7264" s="9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9"/>
    </row>
    <row r="7265" spans="1:29" x14ac:dyDescent="0.25">
      <c r="A7265" s="15"/>
      <c r="B7265" s="16"/>
      <c r="C7265" s="16"/>
      <c r="D7265" s="16"/>
      <c r="E7265" s="16"/>
      <c r="F7265" s="16"/>
      <c r="G7265" s="16"/>
      <c r="H7265" s="16"/>
      <c r="I7265" s="16"/>
      <c r="J7265" s="16"/>
      <c r="K7265" s="17"/>
      <c r="L7265" s="18"/>
      <c r="M7265" s="17"/>
      <c r="N7265" s="18"/>
      <c r="O7265" s="9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9"/>
    </row>
    <row r="7266" spans="1:29" x14ac:dyDescent="0.25">
      <c r="A7266" s="15"/>
      <c r="B7266" s="16"/>
      <c r="C7266" s="16"/>
      <c r="D7266" s="16"/>
      <c r="E7266" s="16"/>
      <c r="F7266" s="16"/>
      <c r="G7266" s="16"/>
      <c r="H7266" s="16"/>
      <c r="I7266" s="16"/>
      <c r="J7266" s="16"/>
      <c r="K7266" s="17"/>
      <c r="L7266" s="18"/>
      <c r="M7266" s="17"/>
      <c r="N7266" s="18"/>
      <c r="O7266" s="9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9"/>
    </row>
    <row r="7267" spans="1:29" x14ac:dyDescent="0.25">
      <c r="A7267" s="15"/>
      <c r="B7267" s="16"/>
      <c r="C7267" s="16"/>
      <c r="D7267" s="16"/>
      <c r="E7267" s="16"/>
      <c r="F7267" s="16"/>
      <c r="G7267" s="16"/>
      <c r="H7267" s="16"/>
      <c r="I7267" s="16"/>
      <c r="J7267" s="16"/>
      <c r="K7267" s="17"/>
      <c r="L7267" s="18"/>
      <c r="M7267" s="17"/>
      <c r="N7267" s="18"/>
      <c r="O7267" s="9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9"/>
    </row>
    <row r="7268" spans="1:29" x14ac:dyDescent="0.25">
      <c r="A7268" s="15"/>
      <c r="B7268" s="16"/>
      <c r="C7268" s="16"/>
      <c r="D7268" s="16"/>
      <c r="E7268" s="16"/>
      <c r="F7268" s="16"/>
      <c r="G7268" s="16"/>
      <c r="H7268" s="16"/>
      <c r="I7268" s="16"/>
      <c r="J7268" s="16"/>
      <c r="K7268" s="17"/>
      <c r="L7268" s="18"/>
      <c r="M7268" s="17"/>
      <c r="N7268" s="18"/>
      <c r="O7268" s="9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9"/>
    </row>
    <row r="7269" spans="1:29" x14ac:dyDescent="0.25">
      <c r="A7269" s="15"/>
      <c r="B7269" s="16"/>
      <c r="C7269" s="16"/>
      <c r="D7269" s="16"/>
      <c r="E7269" s="16"/>
      <c r="F7269" s="16"/>
      <c r="G7269" s="16"/>
      <c r="H7269" s="16"/>
      <c r="I7269" s="16"/>
      <c r="J7269" s="16"/>
      <c r="K7269" s="17"/>
      <c r="L7269" s="18"/>
      <c r="M7269" s="17"/>
      <c r="N7269" s="18"/>
      <c r="O7269" s="9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9"/>
    </row>
    <row r="7270" spans="1:29" x14ac:dyDescent="0.25">
      <c r="A7270" s="15"/>
      <c r="B7270" s="16"/>
      <c r="C7270" s="16"/>
      <c r="D7270" s="16"/>
      <c r="E7270" s="16"/>
      <c r="F7270" s="16"/>
      <c r="G7270" s="16"/>
      <c r="H7270" s="16"/>
      <c r="I7270" s="16"/>
      <c r="J7270" s="16"/>
      <c r="K7270" s="17"/>
      <c r="L7270" s="18"/>
      <c r="M7270" s="17"/>
      <c r="N7270" s="18"/>
      <c r="O7270" s="9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9"/>
    </row>
    <row r="7271" spans="1:29" x14ac:dyDescent="0.25">
      <c r="A7271" s="15"/>
      <c r="B7271" s="16"/>
      <c r="C7271" s="16"/>
      <c r="D7271" s="16"/>
      <c r="E7271" s="16"/>
      <c r="F7271" s="16"/>
      <c r="G7271" s="16"/>
      <c r="H7271" s="16"/>
      <c r="I7271" s="16"/>
      <c r="J7271" s="16"/>
      <c r="K7271" s="17"/>
      <c r="L7271" s="18"/>
      <c r="M7271" s="17"/>
      <c r="N7271" s="18"/>
      <c r="O7271" s="9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9"/>
    </row>
    <row r="7272" spans="1:29" x14ac:dyDescent="0.25">
      <c r="A7272" s="15"/>
      <c r="B7272" s="16"/>
      <c r="C7272" s="16"/>
      <c r="D7272" s="16"/>
      <c r="E7272" s="16"/>
      <c r="F7272" s="16"/>
      <c r="G7272" s="16"/>
      <c r="H7272" s="16"/>
      <c r="I7272" s="16"/>
      <c r="J7272" s="16"/>
      <c r="K7272" s="17"/>
      <c r="L7272" s="18"/>
      <c r="M7272" s="17"/>
      <c r="N7272" s="18"/>
      <c r="O7272" s="9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9"/>
    </row>
    <row r="7273" spans="1:29" x14ac:dyDescent="0.25">
      <c r="A7273" s="15"/>
      <c r="B7273" s="16"/>
      <c r="C7273" s="16"/>
      <c r="D7273" s="16"/>
      <c r="E7273" s="16"/>
      <c r="F7273" s="16"/>
      <c r="G7273" s="16"/>
      <c r="H7273" s="16"/>
      <c r="I7273" s="16"/>
      <c r="J7273" s="16"/>
      <c r="K7273" s="17"/>
      <c r="L7273" s="18"/>
      <c r="M7273" s="17"/>
      <c r="N7273" s="18"/>
      <c r="O7273" s="9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9"/>
    </row>
    <row r="7274" spans="1:29" x14ac:dyDescent="0.25">
      <c r="A7274" s="15"/>
      <c r="B7274" s="16"/>
      <c r="C7274" s="16"/>
      <c r="D7274" s="16"/>
      <c r="E7274" s="16"/>
      <c r="F7274" s="16"/>
      <c r="G7274" s="16"/>
      <c r="H7274" s="16"/>
      <c r="I7274" s="16"/>
      <c r="J7274" s="16"/>
      <c r="K7274" s="17"/>
      <c r="L7274" s="18"/>
      <c r="M7274" s="17"/>
      <c r="N7274" s="18"/>
      <c r="O7274" s="9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9"/>
    </row>
    <row r="7275" spans="1:29" x14ac:dyDescent="0.25">
      <c r="A7275" s="15"/>
      <c r="B7275" s="16"/>
      <c r="C7275" s="16"/>
      <c r="D7275" s="16"/>
      <c r="E7275" s="16"/>
      <c r="F7275" s="16"/>
      <c r="G7275" s="16"/>
      <c r="H7275" s="16"/>
      <c r="I7275" s="16"/>
      <c r="J7275" s="16"/>
      <c r="K7275" s="17"/>
      <c r="L7275" s="18"/>
      <c r="M7275" s="17"/>
      <c r="N7275" s="18"/>
      <c r="O7275" s="9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9"/>
    </row>
    <row r="7276" spans="1:29" x14ac:dyDescent="0.25">
      <c r="A7276" s="15"/>
      <c r="B7276" s="16"/>
      <c r="C7276" s="16"/>
      <c r="D7276" s="16"/>
      <c r="E7276" s="16"/>
      <c r="F7276" s="16"/>
      <c r="G7276" s="16"/>
      <c r="H7276" s="16"/>
      <c r="I7276" s="16"/>
      <c r="J7276" s="16"/>
      <c r="K7276" s="17"/>
      <c r="L7276" s="18"/>
      <c r="M7276" s="17"/>
      <c r="N7276" s="18"/>
      <c r="O7276" s="9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9"/>
    </row>
    <row r="7277" spans="1:29" x14ac:dyDescent="0.25">
      <c r="A7277" s="15"/>
      <c r="B7277" s="16"/>
      <c r="C7277" s="16"/>
      <c r="D7277" s="16"/>
      <c r="E7277" s="16"/>
      <c r="F7277" s="16"/>
      <c r="G7277" s="16"/>
      <c r="H7277" s="16"/>
      <c r="I7277" s="16"/>
      <c r="J7277" s="16"/>
      <c r="K7277" s="17"/>
      <c r="L7277" s="18"/>
      <c r="M7277" s="17"/>
      <c r="N7277" s="18"/>
      <c r="O7277" s="9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9"/>
    </row>
    <row r="7278" spans="1:29" x14ac:dyDescent="0.25">
      <c r="A7278" s="15"/>
      <c r="B7278" s="16"/>
      <c r="C7278" s="16"/>
      <c r="D7278" s="16"/>
      <c r="E7278" s="16"/>
      <c r="F7278" s="16"/>
      <c r="G7278" s="16"/>
      <c r="H7278" s="16"/>
      <c r="I7278" s="16"/>
      <c r="J7278" s="16"/>
      <c r="K7278" s="17"/>
      <c r="L7278" s="18"/>
      <c r="M7278" s="17"/>
      <c r="N7278" s="18"/>
      <c r="O7278" s="9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9"/>
    </row>
    <row r="7279" spans="1:29" x14ac:dyDescent="0.25">
      <c r="A7279" s="15"/>
      <c r="B7279" s="16"/>
      <c r="C7279" s="16"/>
      <c r="D7279" s="16"/>
      <c r="E7279" s="16"/>
      <c r="F7279" s="16"/>
      <c r="G7279" s="16"/>
      <c r="H7279" s="16"/>
      <c r="I7279" s="16"/>
      <c r="J7279" s="16"/>
      <c r="K7279" s="17"/>
      <c r="L7279" s="18"/>
      <c r="M7279" s="17"/>
      <c r="N7279" s="18"/>
      <c r="O7279" s="9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9"/>
    </row>
    <row r="7280" spans="1:29" x14ac:dyDescent="0.25">
      <c r="A7280" s="15"/>
      <c r="B7280" s="16"/>
      <c r="C7280" s="16"/>
      <c r="D7280" s="16"/>
      <c r="E7280" s="16"/>
      <c r="F7280" s="16"/>
      <c r="G7280" s="16"/>
      <c r="H7280" s="16"/>
      <c r="I7280" s="16"/>
      <c r="J7280" s="16"/>
      <c r="K7280" s="17"/>
      <c r="L7280" s="18"/>
      <c r="M7280" s="17"/>
      <c r="N7280" s="18"/>
      <c r="O7280" s="9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9"/>
    </row>
    <row r="7281" spans="1:29" x14ac:dyDescent="0.25">
      <c r="A7281" s="15"/>
      <c r="B7281" s="16"/>
      <c r="C7281" s="16"/>
      <c r="D7281" s="16"/>
      <c r="E7281" s="16"/>
      <c r="F7281" s="16"/>
      <c r="G7281" s="16"/>
      <c r="H7281" s="16"/>
      <c r="I7281" s="16"/>
      <c r="J7281" s="16"/>
      <c r="K7281" s="17"/>
      <c r="L7281" s="18"/>
      <c r="M7281" s="17"/>
      <c r="N7281" s="18"/>
      <c r="O7281" s="9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9"/>
    </row>
    <row r="7282" spans="1:29" x14ac:dyDescent="0.25">
      <c r="A7282" s="15"/>
      <c r="B7282" s="16"/>
      <c r="C7282" s="16"/>
      <c r="D7282" s="16"/>
      <c r="E7282" s="16"/>
      <c r="F7282" s="16"/>
      <c r="G7282" s="16"/>
      <c r="H7282" s="16"/>
      <c r="I7282" s="16"/>
      <c r="J7282" s="16"/>
      <c r="K7282" s="17"/>
      <c r="L7282" s="18"/>
      <c r="M7282" s="17"/>
      <c r="N7282" s="18"/>
      <c r="O7282" s="9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9"/>
    </row>
    <row r="7283" spans="1:29" x14ac:dyDescent="0.25">
      <c r="A7283" s="15"/>
      <c r="B7283" s="16"/>
      <c r="C7283" s="16"/>
      <c r="D7283" s="16"/>
      <c r="E7283" s="16"/>
      <c r="F7283" s="16"/>
      <c r="G7283" s="16"/>
      <c r="H7283" s="16"/>
      <c r="I7283" s="16"/>
      <c r="J7283" s="16"/>
      <c r="K7283" s="17"/>
      <c r="L7283" s="18"/>
      <c r="M7283" s="17"/>
      <c r="N7283" s="18"/>
      <c r="O7283" s="9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9"/>
    </row>
    <row r="7284" spans="1:29" x14ac:dyDescent="0.25">
      <c r="A7284" s="15"/>
      <c r="B7284" s="16"/>
      <c r="C7284" s="16"/>
      <c r="D7284" s="16"/>
      <c r="E7284" s="16"/>
      <c r="F7284" s="16"/>
      <c r="G7284" s="16"/>
      <c r="H7284" s="16"/>
      <c r="I7284" s="16"/>
      <c r="J7284" s="16"/>
      <c r="K7284" s="17"/>
      <c r="L7284" s="18"/>
      <c r="M7284" s="17"/>
      <c r="N7284" s="18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9"/>
    </row>
    <row r="7285" spans="1:29" x14ac:dyDescent="0.25">
      <c r="A7285" s="15"/>
      <c r="B7285" s="16"/>
      <c r="C7285" s="16"/>
      <c r="D7285" s="16"/>
      <c r="E7285" s="16"/>
      <c r="F7285" s="16"/>
      <c r="G7285" s="16"/>
      <c r="H7285" s="16"/>
      <c r="I7285" s="16"/>
      <c r="J7285" s="16"/>
      <c r="K7285" s="17"/>
      <c r="L7285" s="18"/>
      <c r="M7285" s="17"/>
      <c r="N7285" s="18"/>
      <c r="O7285" s="9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9"/>
    </row>
    <row r="7286" spans="1:29" x14ac:dyDescent="0.25">
      <c r="A7286" s="15"/>
      <c r="B7286" s="16"/>
      <c r="C7286" s="16"/>
      <c r="D7286" s="16"/>
      <c r="E7286" s="16"/>
      <c r="F7286" s="16"/>
      <c r="G7286" s="16"/>
      <c r="H7286" s="16"/>
      <c r="I7286" s="16"/>
      <c r="J7286" s="16"/>
      <c r="K7286" s="17"/>
      <c r="L7286" s="18"/>
      <c r="M7286" s="17"/>
      <c r="N7286" s="18"/>
      <c r="O7286" s="9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9"/>
    </row>
    <row r="7287" spans="1:29" x14ac:dyDescent="0.25">
      <c r="A7287" s="15"/>
      <c r="B7287" s="16"/>
      <c r="C7287" s="16"/>
      <c r="D7287" s="16"/>
      <c r="E7287" s="16"/>
      <c r="F7287" s="16"/>
      <c r="G7287" s="16"/>
      <c r="H7287" s="16"/>
      <c r="I7287" s="16"/>
      <c r="J7287" s="16"/>
      <c r="K7287" s="17"/>
      <c r="L7287" s="18"/>
      <c r="M7287" s="17"/>
      <c r="N7287" s="18"/>
      <c r="O7287" s="9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9"/>
    </row>
    <row r="7288" spans="1:29" x14ac:dyDescent="0.25">
      <c r="A7288" s="15"/>
      <c r="B7288" s="16"/>
      <c r="C7288" s="16"/>
      <c r="D7288" s="16"/>
      <c r="E7288" s="16"/>
      <c r="F7288" s="16"/>
      <c r="G7288" s="16"/>
      <c r="H7288" s="16"/>
      <c r="I7288" s="16"/>
      <c r="J7288" s="16"/>
      <c r="K7288" s="17"/>
      <c r="L7288" s="18"/>
      <c r="M7288" s="17"/>
      <c r="N7288" s="18"/>
      <c r="O7288" s="9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9"/>
    </row>
    <row r="7289" spans="1:29" x14ac:dyDescent="0.25">
      <c r="A7289" s="15"/>
      <c r="B7289" s="16"/>
      <c r="C7289" s="16"/>
      <c r="D7289" s="16"/>
      <c r="E7289" s="16"/>
      <c r="F7289" s="16"/>
      <c r="G7289" s="16"/>
      <c r="H7289" s="16"/>
      <c r="I7289" s="16"/>
      <c r="J7289" s="16"/>
      <c r="K7289" s="17"/>
      <c r="L7289" s="18"/>
      <c r="M7289" s="17"/>
      <c r="N7289" s="18"/>
      <c r="O7289" s="9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9"/>
    </row>
    <row r="7290" spans="1:29" x14ac:dyDescent="0.25">
      <c r="A7290" s="15"/>
      <c r="B7290" s="16"/>
      <c r="C7290" s="16"/>
      <c r="D7290" s="16"/>
      <c r="E7290" s="16"/>
      <c r="F7290" s="16"/>
      <c r="G7290" s="16"/>
      <c r="H7290" s="16"/>
      <c r="I7290" s="16"/>
      <c r="J7290" s="16"/>
      <c r="K7290" s="17"/>
      <c r="L7290" s="18"/>
      <c r="M7290" s="17"/>
      <c r="N7290" s="18"/>
      <c r="O7290" s="9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9"/>
    </row>
    <row r="7291" spans="1:29" x14ac:dyDescent="0.25">
      <c r="A7291" s="15"/>
      <c r="B7291" s="16"/>
      <c r="C7291" s="16"/>
      <c r="D7291" s="16"/>
      <c r="E7291" s="16"/>
      <c r="F7291" s="16"/>
      <c r="G7291" s="16"/>
      <c r="H7291" s="16"/>
      <c r="I7291" s="16"/>
      <c r="J7291" s="16"/>
      <c r="K7291" s="17"/>
      <c r="L7291" s="18"/>
      <c r="M7291" s="17"/>
      <c r="N7291" s="18"/>
      <c r="O7291" s="9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9"/>
    </row>
    <row r="7292" spans="1:29" x14ac:dyDescent="0.25">
      <c r="A7292" s="15"/>
      <c r="B7292" s="16"/>
      <c r="C7292" s="16"/>
      <c r="D7292" s="16"/>
      <c r="E7292" s="16"/>
      <c r="F7292" s="16"/>
      <c r="G7292" s="16"/>
      <c r="H7292" s="16"/>
      <c r="I7292" s="16"/>
      <c r="J7292" s="16"/>
      <c r="K7292" s="17"/>
      <c r="L7292" s="18"/>
      <c r="M7292" s="17"/>
      <c r="N7292" s="18"/>
      <c r="O7292" s="9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9"/>
    </row>
    <row r="7293" spans="1:29" x14ac:dyDescent="0.25">
      <c r="A7293" s="15"/>
      <c r="B7293" s="16"/>
      <c r="C7293" s="16"/>
      <c r="D7293" s="16"/>
      <c r="E7293" s="16"/>
      <c r="F7293" s="16"/>
      <c r="G7293" s="16"/>
      <c r="H7293" s="16"/>
      <c r="I7293" s="16"/>
      <c r="J7293" s="16"/>
      <c r="K7293" s="17"/>
      <c r="L7293" s="18"/>
      <c r="M7293" s="17"/>
      <c r="N7293" s="18"/>
      <c r="O7293" s="9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9"/>
    </row>
    <row r="7294" spans="1:29" x14ac:dyDescent="0.25">
      <c r="A7294" s="15"/>
      <c r="B7294" s="16"/>
      <c r="C7294" s="16"/>
      <c r="D7294" s="16"/>
      <c r="E7294" s="16"/>
      <c r="F7294" s="16"/>
      <c r="G7294" s="16"/>
      <c r="H7294" s="16"/>
      <c r="I7294" s="16"/>
      <c r="J7294" s="16"/>
      <c r="K7294" s="17"/>
      <c r="L7294" s="18"/>
      <c r="M7294" s="17"/>
      <c r="N7294" s="18"/>
      <c r="O7294" s="9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9"/>
    </row>
    <row r="7295" spans="1:29" x14ac:dyDescent="0.25">
      <c r="A7295" s="15"/>
      <c r="B7295" s="16"/>
      <c r="C7295" s="16"/>
      <c r="D7295" s="16"/>
      <c r="E7295" s="16"/>
      <c r="F7295" s="16"/>
      <c r="G7295" s="16"/>
      <c r="H7295" s="16"/>
      <c r="I7295" s="16"/>
      <c r="J7295" s="16"/>
      <c r="K7295" s="17"/>
      <c r="L7295" s="18"/>
      <c r="M7295" s="17"/>
      <c r="N7295" s="18"/>
      <c r="O7295" s="9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9"/>
    </row>
    <row r="7296" spans="1:29" x14ac:dyDescent="0.25">
      <c r="A7296" s="15"/>
      <c r="B7296" s="16"/>
      <c r="C7296" s="16"/>
      <c r="D7296" s="16"/>
      <c r="E7296" s="16"/>
      <c r="F7296" s="16"/>
      <c r="G7296" s="16"/>
      <c r="H7296" s="16"/>
      <c r="I7296" s="16"/>
      <c r="J7296" s="16"/>
      <c r="K7296" s="17"/>
      <c r="L7296" s="18"/>
      <c r="M7296" s="17"/>
      <c r="N7296" s="18"/>
      <c r="O7296" s="9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9"/>
    </row>
    <row r="7297" spans="1:29" x14ac:dyDescent="0.25">
      <c r="A7297" s="15"/>
      <c r="B7297" s="16"/>
      <c r="C7297" s="16"/>
      <c r="D7297" s="16"/>
      <c r="E7297" s="16"/>
      <c r="F7297" s="16"/>
      <c r="G7297" s="16"/>
      <c r="H7297" s="16"/>
      <c r="I7297" s="16"/>
      <c r="J7297" s="16"/>
      <c r="K7297" s="17"/>
      <c r="L7297" s="18"/>
      <c r="M7297" s="17"/>
      <c r="N7297" s="18"/>
      <c r="O7297" s="9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9"/>
    </row>
    <row r="7298" spans="1:29" x14ac:dyDescent="0.25">
      <c r="A7298" s="15"/>
      <c r="B7298" s="16"/>
      <c r="C7298" s="16"/>
      <c r="D7298" s="16"/>
      <c r="E7298" s="16"/>
      <c r="F7298" s="16"/>
      <c r="G7298" s="16"/>
      <c r="H7298" s="16"/>
      <c r="I7298" s="16"/>
      <c r="J7298" s="16"/>
      <c r="K7298" s="17"/>
      <c r="L7298" s="18"/>
      <c r="M7298" s="17"/>
      <c r="N7298" s="18"/>
      <c r="O7298" s="9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  <c r="AA7298" s="16"/>
      <c r="AB7298" s="16"/>
      <c r="AC7298" s="19"/>
    </row>
    <row r="7299" spans="1:29" x14ac:dyDescent="0.25">
      <c r="A7299" s="15"/>
      <c r="B7299" s="16"/>
      <c r="C7299" s="16"/>
      <c r="D7299" s="16"/>
      <c r="E7299" s="16"/>
      <c r="F7299" s="16"/>
      <c r="G7299" s="16"/>
      <c r="H7299" s="16"/>
      <c r="I7299" s="16"/>
      <c r="J7299" s="16"/>
      <c r="K7299" s="17"/>
      <c r="L7299" s="18"/>
      <c r="M7299" s="17"/>
      <c r="N7299" s="18"/>
      <c r="O7299" s="9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9"/>
    </row>
    <row r="7300" spans="1:29" x14ac:dyDescent="0.25">
      <c r="A7300" s="15"/>
      <c r="B7300" s="16"/>
      <c r="C7300" s="16"/>
      <c r="D7300" s="16"/>
      <c r="E7300" s="16"/>
      <c r="F7300" s="16"/>
      <c r="G7300" s="16"/>
      <c r="H7300" s="16"/>
      <c r="I7300" s="16"/>
      <c r="J7300" s="16"/>
      <c r="K7300" s="17"/>
      <c r="L7300" s="18"/>
      <c r="M7300" s="17"/>
      <c r="N7300" s="18"/>
      <c r="O7300" s="9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9"/>
    </row>
    <row r="7301" spans="1:29" x14ac:dyDescent="0.25">
      <c r="A7301" s="15"/>
      <c r="B7301" s="16"/>
      <c r="C7301" s="16"/>
      <c r="D7301" s="16"/>
      <c r="E7301" s="16"/>
      <c r="F7301" s="16"/>
      <c r="G7301" s="16"/>
      <c r="H7301" s="16"/>
      <c r="I7301" s="16"/>
      <c r="J7301" s="16"/>
      <c r="K7301" s="17"/>
      <c r="L7301" s="18"/>
      <c r="M7301" s="17"/>
      <c r="N7301" s="18"/>
      <c r="O7301" s="9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9"/>
    </row>
    <row r="7302" spans="1:29" x14ac:dyDescent="0.25">
      <c r="A7302" s="15"/>
      <c r="B7302" s="16"/>
      <c r="C7302" s="16"/>
      <c r="D7302" s="16"/>
      <c r="E7302" s="16"/>
      <c r="F7302" s="16"/>
      <c r="G7302" s="16"/>
      <c r="H7302" s="16"/>
      <c r="I7302" s="16"/>
      <c r="J7302" s="16"/>
      <c r="K7302" s="17"/>
      <c r="L7302" s="18"/>
      <c r="M7302" s="17"/>
      <c r="N7302" s="18"/>
      <c r="O7302" s="9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9"/>
    </row>
    <row r="7303" spans="1:29" x14ac:dyDescent="0.25">
      <c r="A7303" s="15"/>
      <c r="B7303" s="16"/>
      <c r="C7303" s="16"/>
      <c r="D7303" s="16"/>
      <c r="E7303" s="16"/>
      <c r="F7303" s="16"/>
      <c r="G7303" s="16"/>
      <c r="H7303" s="16"/>
      <c r="I7303" s="16"/>
      <c r="J7303" s="16"/>
      <c r="K7303" s="17"/>
      <c r="L7303" s="18"/>
      <c r="M7303" s="17"/>
      <c r="N7303" s="18"/>
      <c r="O7303" s="9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9"/>
    </row>
    <row r="7304" spans="1:29" x14ac:dyDescent="0.25">
      <c r="A7304" s="15"/>
      <c r="B7304" s="16"/>
      <c r="C7304" s="16"/>
      <c r="D7304" s="16"/>
      <c r="E7304" s="16"/>
      <c r="F7304" s="16"/>
      <c r="G7304" s="16"/>
      <c r="H7304" s="16"/>
      <c r="I7304" s="16"/>
      <c r="J7304" s="16"/>
      <c r="K7304" s="17"/>
      <c r="L7304" s="18"/>
      <c r="M7304" s="17"/>
      <c r="N7304" s="18"/>
      <c r="O7304" s="9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9"/>
    </row>
    <row r="7305" spans="1:29" x14ac:dyDescent="0.25">
      <c r="A7305" s="15"/>
      <c r="B7305" s="16"/>
      <c r="C7305" s="16"/>
      <c r="D7305" s="16"/>
      <c r="E7305" s="16"/>
      <c r="F7305" s="16"/>
      <c r="G7305" s="16"/>
      <c r="H7305" s="16"/>
      <c r="I7305" s="16"/>
      <c r="J7305" s="16"/>
      <c r="K7305" s="17"/>
      <c r="L7305" s="18"/>
      <c r="M7305" s="17"/>
      <c r="N7305" s="18"/>
      <c r="O7305" s="9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9"/>
    </row>
    <row r="7306" spans="1:29" x14ac:dyDescent="0.25">
      <c r="A7306" s="15"/>
      <c r="B7306" s="16"/>
      <c r="C7306" s="16"/>
      <c r="D7306" s="16"/>
      <c r="E7306" s="16"/>
      <c r="F7306" s="16"/>
      <c r="G7306" s="16"/>
      <c r="H7306" s="16"/>
      <c r="I7306" s="16"/>
      <c r="J7306" s="16"/>
      <c r="K7306" s="17"/>
      <c r="L7306" s="18"/>
      <c r="M7306" s="17"/>
      <c r="N7306" s="18"/>
      <c r="O7306" s="9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9"/>
    </row>
    <row r="7307" spans="1:29" x14ac:dyDescent="0.25">
      <c r="A7307" s="15"/>
      <c r="B7307" s="16"/>
      <c r="C7307" s="16"/>
      <c r="D7307" s="16"/>
      <c r="E7307" s="16"/>
      <c r="F7307" s="16"/>
      <c r="G7307" s="16"/>
      <c r="H7307" s="16"/>
      <c r="I7307" s="16"/>
      <c r="J7307" s="16"/>
      <c r="K7307" s="17"/>
      <c r="L7307" s="18"/>
      <c r="M7307" s="17"/>
      <c r="N7307" s="18"/>
      <c r="O7307" s="9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9"/>
    </row>
    <row r="7308" spans="1:29" x14ac:dyDescent="0.25">
      <c r="A7308" s="15"/>
      <c r="B7308" s="16"/>
      <c r="C7308" s="16"/>
      <c r="D7308" s="16"/>
      <c r="E7308" s="16"/>
      <c r="F7308" s="16"/>
      <c r="G7308" s="16"/>
      <c r="H7308" s="16"/>
      <c r="I7308" s="16"/>
      <c r="J7308" s="16"/>
      <c r="K7308" s="17"/>
      <c r="L7308" s="18"/>
      <c r="M7308" s="17"/>
      <c r="N7308" s="18"/>
      <c r="O7308" s="9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9"/>
    </row>
    <row r="7309" spans="1:29" x14ac:dyDescent="0.25">
      <c r="A7309" s="15"/>
      <c r="B7309" s="16"/>
      <c r="C7309" s="16"/>
      <c r="D7309" s="16"/>
      <c r="E7309" s="16"/>
      <c r="F7309" s="16"/>
      <c r="G7309" s="16"/>
      <c r="H7309" s="16"/>
      <c r="I7309" s="16"/>
      <c r="J7309" s="16"/>
      <c r="K7309" s="17"/>
      <c r="L7309" s="18"/>
      <c r="M7309" s="17"/>
      <c r="N7309" s="18"/>
      <c r="O7309" s="9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9"/>
    </row>
    <row r="7310" spans="1:29" x14ac:dyDescent="0.25">
      <c r="A7310" s="15"/>
      <c r="B7310" s="16"/>
      <c r="C7310" s="16"/>
      <c r="D7310" s="16"/>
      <c r="E7310" s="16"/>
      <c r="F7310" s="16"/>
      <c r="G7310" s="16"/>
      <c r="H7310" s="16"/>
      <c r="I7310" s="16"/>
      <c r="J7310" s="16"/>
      <c r="K7310" s="17"/>
      <c r="L7310" s="18"/>
      <c r="M7310" s="17"/>
      <c r="N7310" s="18"/>
      <c r="O7310" s="9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9"/>
    </row>
    <row r="7311" spans="1:29" x14ac:dyDescent="0.25">
      <c r="A7311" s="15"/>
      <c r="B7311" s="16"/>
      <c r="C7311" s="16"/>
      <c r="D7311" s="16"/>
      <c r="E7311" s="16"/>
      <c r="F7311" s="16"/>
      <c r="G7311" s="16"/>
      <c r="H7311" s="16"/>
      <c r="I7311" s="16"/>
      <c r="J7311" s="16"/>
      <c r="K7311" s="17"/>
      <c r="L7311" s="18"/>
      <c r="M7311" s="17"/>
      <c r="N7311" s="18"/>
      <c r="O7311" s="9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9"/>
    </row>
    <row r="7312" spans="1:29" x14ac:dyDescent="0.25">
      <c r="A7312" s="15"/>
      <c r="B7312" s="16"/>
      <c r="C7312" s="16"/>
      <c r="D7312" s="16"/>
      <c r="E7312" s="16"/>
      <c r="F7312" s="16"/>
      <c r="G7312" s="16"/>
      <c r="H7312" s="16"/>
      <c r="I7312" s="16"/>
      <c r="J7312" s="16"/>
      <c r="K7312" s="17"/>
      <c r="L7312" s="18"/>
      <c r="M7312" s="17"/>
      <c r="N7312" s="18"/>
      <c r="O7312" s="9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9"/>
    </row>
    <row r="7313" spans="1:29" x14ac:dyDescent="0.25">
      <c r="A7313" s="15"/>
      <c r="B7313" s="16"/>
      <c r="C7313" s="16"/>
      <c r="D7313" s="16"/>
      <c r="E7313" s="16"/>
      <c r="F7313" s="16"/>
      <c r="G7313" s="16"/>
      <c r="H7313" s="16"/>
      <c r="I7313" s="16"/>
      <c r="J7313" s="16"/>
      <c r="K7313" s="17"/>
      <c r="L7313" s="18"/>
      <c r="M7313" s="17"/>
      <c r="N7313" s="18"/>
      <c r="O7313" s="9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9"/>
    </row>
    <row r="7314" spans="1:29" x14ac:dyDescent="0.25">
      <c r="A7314" s="15"/>
      <c r="B7314" s="16"/>
      <c r="C7314" s="16"/>
      <c r="D7314" s="16"/>
      <c r="E7314" s="16"/>
      <c r="F7314" s="16"/>
      <c r="G7314" s="16"/>
      <c r="H7314" s="16"/>
      <c r="I7314" s="16"/>
      <c r="J7314" s="16"/>
      <c r="K7314" s="17"/>
      <c r="L7314" s="18"/>
      <c r="M7314" s="17"/>
      <c r="N7314" s="18"/>
      <c r="O7314" s="9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9"/>
    </row>
    <row r="7315" spans="1:29" x14ac:dyDescent="0.25">
      <c r="A7315" s="15"/>
      <c r="B7315" s="16"/>
      <c r="C7315" s="16"/>
      <c r="D7315" s="16"/>
      <c r="E7315" s="16"/>
      <c r="F7315" s="16"/>
      <c r="G7315" s="16"/>
      <c r="H7315" s="16"/>
      <c r="I7315" s="16"/>
      <c r="J7315" s="16"/>
      <c r="K7315" s="17"/>
      <c r="L7315" s="18"/>
      <c r="M7315" s="17"/>
      <c r="N7315" s="18"/>
      <c r="O7315" s="9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9"/>
    </row>
    <row r="7316" spans="1:29" x14ac:dyDescent="0.25">
      <c r="A7316" s="15"/>
      <c r="B7316" s="16"/>
      <c r="C7316" s="16"/>
      <c r="D7316" s="16"/>
      <c r="E7316" s="16"/>
      <c r="F7316" s="16"/>
      <c r="G7316" s="16"/>
      <c r="H7316" s="16"/>
      <c r="I7316" s="16"/>
      <c r="J7316" s="16"/>
      <c r="K7316" s="17"/>
      <c r="L7316" s="18"/>
      <c r="M7316" s="17"/>
      <c r="N7316" s="18"/>
      <c r="O7316" s="9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9"/>
    </row>
    <row r="7317" spans="1:29" x14ac:dyDescent="0.25">
      <c r="A7317" s="15"/>
      <c r="B7317" s="16"/>
      <c r="C7317" s="16"/>
      <c r="D7317" s="16"/>
      <c r="E7317" s="16"/>
      <c r="F7317" s="16"/>
      <c r="G7317" s="16"/>
      <c r="H7317" s="16"/>
      <c r="I7317" s="16"/>
      <c r="J7317" s="16"/>
      <c r="K7317" s="17"/>
      <c r="L7317" s="18"/>
      <c r="M7317" s="17"/>
      <c r="N7317" s="18"/>
      <c r="O7317" s="9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9"/>
    </row>
    <row r="7318" spans="1:29" x14ac:dyDescent="0.25">
      <c r="A7318" s="15"/>
      <c r="B7318" s="16"/>
      <c r="C7318" s="16"/>
      <c r="D7318" s="16"/>
      <c r="E7318" s="16"/>
      <c r="F7318" s="16"/>
      <c r="G7318" s="16"/>
      <c r="H7318" s="16"/>
      <c r="I7318" s="16"/>
      <c r="J7318" s="16"/>
      <c r="K7318" s="17"/>
      <c r="L7318" s="18"/>
      <c r="M7318" s="17"/>
      <c r="N7318" s="18"/>
      <c r="O7318" s="9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9"/>
    </row>
    <row r="7319" spans="1:29" x14ac:dyDescent="0.25">
      <c r="A7319" s="15"/>
      <c r="B7319" s="16"/>
      <c r="C7319" s="16"/>
      <c r="D7319" s="16"/>
      <c r="E7319" s="16"/>
      <c r="F7319" s="16"/>
      <c r="G7319" s="16"/>
      <c r="H7319" s="16"/>
      <c r="I7319" s="16"/>
      <c r="J7319" s="16"/>
      <c r="K7319" s="17"/>
      <c r="L7319" s="18"/>
      <c r="M7319" s="17"/>
      <c r="N7319" s="18"/>
      <c r="O7319" s="9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9"/>
    </row>
    <row r="7320" spans="1:29" x14ac:dyDescent="0.25">
      <c r="A7320" s="15"/>
      <c r="B7320" s="16"/>
      <c r="C7320" s="16"/>
      <c r="D7320" s="16"/>
      <c r="E7320" s="16"/>
      <c r="F7320" s="16"/>
      <c r="G7320" s="16"/>
      <c r="H7320" s="16"/>
      <c r="I7320" s="16"/>
      <c r="J7320" s="16"/>
      <c r="K7320" s="17"/>
      <c r="L7320" s="18"/>
      <c r="M7320" s="17"/>
      <c r="N7320" s="18"/>
      <c r="O7320" s="9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9"/>
    </row>
    <row r="7321" spans="1:29" x14ac:dyDescent="0.25">
      <c r="A7321" s="15"/>
      <c r="B7321" s="16"/>
      <c r="C7321" s="16"/>
      <c r="D7321" s="16"/>
      <c r="E7321" s="16"/>
      <c r="F7321" s="16"/>
      <c r="G7321" s="16"/>
      <c r="H7321" s="16"/>
      <c r="I7321" s="16"/>
      <c r="J7321" s="16"/>
      <c r="K7321" s="17"/>
      <c r="L7321" s="18"/>
      <c r="M7321" s="17"/>
      <c r="N7321" s="18"/>
      <c r="O7321" s="9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9"/>
    </row>
    <row r="7322" spans="1:29" x14ac:dyDescent="0.25">
      <c r="A7322" s="15"/>
      <c r="B7322" s="16"/>
      <c r="C7322" s="16"/>
      <c r="D7322" s="16"/>
      <c r="E7322" s="16"/>
      <c r="F7322" s="16"/>
      <c r="G7322" s="16"/>
      <c r="H7322" s="16"/>
      <c r="I7322" s="16"/>
      <c r="J7322" s="16"/>
      <c r="K7322" s="17"/>
      <c r="L7322" s="18"/>
      <c r="M7322" s="17"/>
      <c r="N7322" s="18"/>
      <c r="O7322" s="9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9"/>
    </row>
    <row r="7323" spans="1:29" x14ac:dyDescent="0.25">
      <c r="A7323" s="15"/>
      <c r="B7323" s="16"/>
      <c r="C7323" s="16"/>
      <c r="D7323" s="16"/>
      <c r="E7323" s="16"/>
      <c r="F7323" s="16"/>
      <c r="G7323" s="16"/>
      <c r="H7323" s="16"/>
      <c r="I7323" s="16"/>
      <c r="J7323" s="16"/>
      <c r="K7323" s="17"/>
      <c r="L7323" s="18"/>
      <c r="M7323" s="17"/>
      <c r="N7323" s="18"/>
      <c r="O7323" s="9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9"/>
    </row>
    <row r="7324" spans="1:29" x14ac:dyDescent="0.25">
      <c r="A7324" s="15"/>
      <c r="B7324" s="16"/>
      <c r="C7324" s="16"/>
      <c r="D7324" s="16"/>
      <c r="E7324" s="16"/>
      <c r="F7324" s="16"/>
      <c r="G7324" s="16"/>
      <c r="H7324" s="16"/>
      <c r="I7324" s="16"/>
      <c r="J7324" s="16"/>
      <c r="K7324" s="17"/>
      <c r="L7324" s="18"/>
      <c r="M7324" s="17"/>
      <c r="N7324" s="18"/>
      <c r="O7324" s="9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9"/>
    </row>
    <row r="7325" spans="1:29" x14ac:dyDescent="0.25">
      <c r="A7325" s="15"/>
      <c r="B7325" s="16"/>
      <c r="C7325" s="16"/>
      <c r="D7325" s="16"/>
      <c r="E7325" s="16"/>
      <c r="F7325" s="16"/>
      <c r="G7325" s="16"/>
      <c r="H7325" s="16"/>
      <c r="I7325" s="16"/>
      <c r="J7325" s="16"/>
      <c r="K7325" s="17"/>
      <c r="L7325" s="18"/>
      <c r="M7325" s="17"/>
      <c r="N7325" s="18"/>
      <c r="O7325" s="9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9"/>
    </row>
    <row r="7326" spans="1:29" x14ac:dyDescent="0.25">
      <c r="A7326" s="15"/>
      <c r="B7326" s="16"/>
      <c r="C7326" s="16"/>
      <c r="D7326" s="16"/>
      <c r="E7326" s="16"/>
      <c r="F7326" s="16"/>
      <c r="G7326" s="16"/>
      <c r="H7326" s="16"/>
      <c r="I7326" s="16"/>
      <c r="J7326" s="16"/>
      <c r="K7326" s="17"/>
      <c r="L7326" s="18"/>
      <c r="M7326" s="17"/>
      <c r="N7326" s="18"/>
      <c r="O7326" s="9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9"/>
    </row>
    <row r="7327" spans="1:29" x14ac:dyDescent="0.25">
      <c r="A7327" s="15"/>
      <c r="B7327" s="16"/>
      <c r="C7327" s="16"/>
      <c r="D7327" s="16"/>
      <c r="E7327" s="16"/>
      <c r="F7327" s="16"/>
      <c r="G7327" s="16"/>
      <c r="H7327" s="16"/>
      <c r="I7327" s="16"/>
      <c r="J7327" s="16"/>
      <c r="K7327" s="17"/>
      <c r="L7327" s="18"/>
      <c r="M7327" s="17"/>
      <c r="N7327" s="18"/>
      <c r="O7327" s="9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  <c r="AA7327" s="16"/>
      <c r="AB7327" s="16"/>
      <c r="AC7327" s="19"/>
    </row>
    <row r="7328" spans="1:29" x14ac:dyDescent="0.25">
      <c r="A7328" s="15"/>
      <c r="B7328" s="16"/>
      <c r="C7328" s="16"/>
      <c r="D7328" s="16"/>
      <c r="E7328" s="16"/>
      <c r="F7328" s="16"/>
      <c r="G7328" s="16"/>
      <c r="H7328" s="16"/>
      <c r="I7328" s="16"/>
      <c r="J7328" s="16"/>
      <c r="K7328" s="17"/>
      <c r="L7328" s="18"/>
      <c r="M7328" s="17"/>
      <c r="N7328" s="18"/>
      <c r="O7328" s="9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9"/>
    </row>
    <row r="7329" spans="1:29" x14ac:dyDescent="0.25">
      <c r="A7329" s="15"/>
      <c r="B7329" s="16"/>
      <c r="C7329" s="16"/>
      <c r="D7329" s="16"/>
      <c r="E7329" s="16"/>
      <c r="F7329" s="16"/>
      <c r="G7329" s="16"/>
      <c r="H7329" s="16"/>
      <c r="I7329" s="16"/>
      <c r="J7329" s="16"/>
      <c r="K7329" s="17"/>
      <c r="L7329" s="18"/>
      <c r="M7329" s="17"/>
      <c r="N7329" s="18"/>
      <c r="O7329" s="9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9"/>
    </row>
    <row r="7330" spans="1:29" x14ac:dyDescent="0.25">
      <c r="A7330" s="15"/>
      <c r="B7330" s="16"/>
      <c r="C7330" s="16"/>
      <c r="D7330" s="16"/>
      <c r="E7330" s="16"/>
      <c r="F7330" s="16"/>
      <c r="G7330" s="16"/>
      <c r="H7330" s="16"/>
      <c r="I7330" s="16"/>
      <c r="J7330" s="16"/>
      <c r="K7330" s="17"/>
      <c r="L7330" s="18"/>
      <c r="M7330" s="17"/>
      <c r="N7330" s="18"/>
      <c r="O7330" s="9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  <c r="AA7330" s="16"/>
      <c r="AB7330" s="16"/>
      <c r="AC7330" s="19"/>
    </row>
    <row r="7331" spans="1:29" x14ac:dyDescent="0.25">
      <c r="A7331" s="15"/>
      <c r="B7331" s="16"/>
      <c r="C7331" s="16"/>
      <c r="D7331" s="16"/>
      <c r="E7331" s="16"/>
      <c r="F7331" s="16"/>
      <c r="G7331" s="16"/>
      <c r="H7331" s="16"/>
      <c r="I7331" s="16"/>
      <c r="J7331" s="16"/>
      <c r="K7331" s="17"/>
      <c r="L7331" s="18"/>
      <c r="M7331" s="17"/>
      <c r="N7331" s="18"/>
      <c r="O7331" s="9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9"/>
    </row>
    <row r="7332" spans="1:29" x14ac:dyDescent="0.25">
      <c r="A7332" s="15"/>
      <c r="B7332" s="16"/>
      <c r="C7332" s="16"/>
      <c r="D7332" s="16"/>
      <c r="E7332" s="16"/>
      <c r="F7332" s="16"/>
      <c r="G7332" s="16"/>
      <c r="H7332" s="16"/>
      <c r="I7332" s="16"/>
      <c r="J7332" s="16"/>
      <c r="K7332" s="17"/>
      <c r="L7332" s="18"/>
      <c r="M7332" s="17"/>
      <c r="N7332" s="18"/>
      <c r="O7332" s="9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9"/>
    </row>
    <row r="7333" spans="1:29" x14ac:dyDescent="0.25">
      <c r="A7333" s="15"/>
      <c r="B7333" s="16"/>
      <c r="C7333" s="16"/>
      <c r="D7333" s="16"/>
      <c r="E7333" s="16"/>
      <c r="F7333" s="16"/>
      <c r="G7333" s="16"/>
      <c r="H7333" s="16"/>
      <c r="I7333" s="16"/>
      <c r="J7333" s="16"/>
      <c r="K7333" s="17"/>
      <c r="L7333" s="18"/>
      <c r="M7333" s="17"/>
      <c r="N7333" s="18"/>
      <c r="O7333" s="9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9"/>
    </row>
    <row r="7334" spans="1:29" x14ac:dyDescent="0.25">
      <c r="A7334" s="15"/>
      <c r="B7334" s="16"/>
      <c r="C7334" s="16"/>
      <c r="D7334" s="16"/>
      <c r="E7334" s="16"/>
      <c r="F7334" s="16"/>
      <c r="G7334" s="16"/>
      <c r="H7334" s="16"/>
      <c r="I7334" s="16"/>
      <c r="J7334" s="16"/>
      <c r="K7334" s="17"/>
      <c r="L7334" s="18"/>
      <c r="M7334" s="17"/>
      <c r="N7334" s="18"/>
      <c r="O7334" s="9"/>
      <c r="P7334" s="16"/>
      <c r="Q7334" s="16"/>
      <c r="R7334" s="16"/>
      <c r="S7334" s="16"/>
      <c r="T7334" s="16"/>
      <c r="U7334" s="16"/>
      <c r="V7334" s="16"/>
      <c r="W7334" s="16"/>
      <c r="X7334" s="16"/>
      <c r="Y7334" s="16"/>
      <c r="Z7334" s="16"/>
      <c r="AA7334" s="16"/>
      <c r="AB7334" s="16"/>
      <c r="AC7334" s="19"/>
    </row>
    <row r="7335" spans="1:29" x14ac:dyDescent="0.25">
      <c r="A7335" s="15"/>
      <c r="B7335" s="16"/>
      <c r="C7335" s="16"/>
      <c r="D7335" s="16"/>
      <c r="E7335" s="16"/>
      <c r="F7335" s="16"/>
      <c r="G7335" s="16"/>
      <c r="H7335" s="16"/>
      <c r="I7335" s="16"/>
      <c r="J7335" s="16"/>
      <c r="K7335" s="17"/>
      <c r="L7335" s="18"/>
      <c r="M7335" s="17"/>
      <c r="N7335" s="18"/>
      <c r="O7335" s="9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9"/>
    </row>
    <row r="7336" spans="1:29" x14ac:dyDescent="0.25">
      <c r="A7336" s="15"/>
      <c r="B7336" s="16"/>
      <c r="C7336" s="16"/>
      <c r="D7336" s="16"/>
      <c r="E7336" s="16"/>
      <c r="F7336" s="16"/>
      <c r="G7336" s="16"/>
      <c r="H7336" s="16"/>
      <c r="I7336" s="16"/>
      <c r="J7336" s="16"/>
      <c r="K7336" s="17"/>
      <c r="L7336" s="18"/>
      <c r="M7336" s="17"/>
      <c r="N7336" s="18"/>
      <c r="O7336" s="9"/>
      <c r="P7336" s="16"/>
      <c r="Q7336" s="16"/>
      <c r="R7336" s="16"/>
      <c r="S7336" s="16"/>
      <c r="T7336" s="16"/>
      <c r="U7336" s="16"/>
      <c r="V7336" s="16"/>
      <c r="W7336" s="16"/>
      <c r="X7336" s="16"/>
      <c r="Y7336" s="16"/>
      <c r="Z7336" s="16"/>
      <c r="AA7336" s="16"/>
      <c r="AB7336" s="16"/>
      <c r="AC7336" s="19"/>
    </row>
    <row r="7337" spans="1:29" x14ac:dyDescent="0.25">
      <c r="A7337" s="15"/>
      <c r="B7337" s="16"/>
      <c r="C7337" s="16"/>
      <c r="D7337" s="16"/>
      <c r="E7337" s="16"/>
      <c r="F7337" s="16"/>
      <c r="G7337" s="16"/>
      <c r="H7337" s="16"/>
      <c r="I7337" s="16"/>
      <c r="J7337" s="16"/>
      <c r="K7337" s="17"/>
      <c r="L7337" s="18"/>
      <c r="M7337" s="17"/>
      <c r="N7337" s="18"/>
      <c r="O7337" s="9"/>
      <c r="P7337" s="16"/>
      <c r="Q7337" s="16"/>
      <c r="R7337" s="16"/>
      <c r="S7337" s="16"/>
      <c r="T7337" s="16"/>
      <c r="U7337" s="16"/>
      <c r="V7337" s="16"/>
      <c r="W7337" s="16"/>
      <c r="X7337" s="16"/>
      <c r="Y7337" s="16"/>
      <c r="Z7337" s="16"/>
      <c r="AA7337" s="16"/>
      <c r="AB7337" s="16"/>
      <c r="AC7337" s="19"/>
    </row>
    <row r="7338" spans="1:29" x14ac:dyDescent="0.25">
      <c r="A7338" s="15"/>
      <c r="B7338" s="16"/>
      <c r="C7338" s="16"/>
      <c r="D7338" s="16"/>
      <c r="E7338" s="16"/>
      <c r="F7338" s="16"/>
      <c r="G7338" s="16"/>
      <c r="H7338" s="16"/>
      <c r="I7338" s="16"/>
      <c r="J7338" s="16"/>
      <c r="K7338" s="17"/>
      <c r="L7338" s="18"/>
      <c r="M7338" s="17"/>
      <c r="N7338" s="18"/>
      <c r="O7338" s="9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9"/>
    </row>
    <row r="7339" spans="1:29" x14ac:dyDescent="0.25">
      <c r="A7339" s="15"/>
      <c r="B7339" s="16"/>
      <c r="C7339" s="16"/>
      <c r="D7339" s="16"/>
      <c r="E7339" s="16"/>
      <c r="F7339" s="16"/>
      <c r="G7339" s="16"/>
      <c r="H7339" s="16"/>
      <c r="I7339" s="16"/>
      <c r="J7339" s="16"/>
      <c r="K7339" s="17"/>
      <c r="L7339" s="18"/>
      <c r="M7339" s="17"/>
      <c r="N7339" s="18"/>
      <c r="O7339" s="9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6"/>
      <c r="AA7339" s="16"/>
      <c r="AB7339" s="16"/>
      <c r="AC7339" s="19"/>
    </row>
    <row r="7340" spans="1:29" x14ac:dyDescent="0.25">
      <c r="A7340" s="15"/>
      <c r="B7340" s="16"/>
      <c r="C7340" s="16"/>
      <c r="D7340" s="16"/>
      <c r="E7340" s="16"/>
      <c r="F7340" s="16"/>
      <c r="G7340" s="16"/>
      <c r="H7340" s="16"/>
      <c r="I7340" s="16"/>
      <c r="J7340" s="16"/>
      <c r="K7340" s="17"/>
      <c r="L7340" s="18"/>
      <c r="M7340" s="17"/>
      <c r="N7340" s="18"/>
      <c r="O7340" s="9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9"/>
    </row>
    <row r="7341" spans="1:29" x14ac:dyDescent="0.25">
      <c r="A7341" s="15"/>
      <c r="B7341" s="16"/>
      <c r="C7341" s="16"/>
      <c r="D7341" s="16"/>
      <c r="E7341" s="16"/>
      <c r="F7341" s="16"/>
      <c r="G7341" s="16"/>
      <c r="H7341" s="16"/>
      <c r="I7341" s="16"/>
      <c r="J7341" s="16"/>
      <c r="K7341" s="17"/>
      <c r="L7341" s="18"/>
      <c r="M7341" s="17"/>
      <c r="N7341" s="18"/>
      <c r="O7341" s="9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6"/>
      <c r="AA7341" s="16"/>
      <c r="AB7341" s="16"/>
      <c r="AC7341" s="19"/>
    </row>
    <row r="7342" spans="1:29" x14ac:dyDescent="0.25">
      <c r="A7342" s="15"/>
      <c r="B7342" s="16"/>
      <c r="C7342" s="16"/>
      <c r="D7342" s="16"/>
      <c r="E7342" s="16"/>
      <c r="F7342" s="16"/>
      <c r="G7342" s="16"/>
      <c r="H7342" s="16"/>
      <c r="I7342" s="16"/>
      <c r="J7342" s="16"/>
      <c r="K7342" s="17"/>
      <c r="L7342" s="18"/>
      <c r="M7342" s="17"/>
      <c r="N7342" s="18"/>
      <c r="O7342" s="9"/>
      <c r="P7342" s="16"/>
      <c r="Q7342" s="16"/>
      <c r="R7342" s="16"/>
      <c r="S7342" s="16"/>
      <c r="T7342" s="16"/>
      <c r="U7342" s="16"/>
      <c r="V7342" s="16"/>
      <c r="W7342" s="16"/>
      <c r="X7342" s="16"/>
      <c r="Y7342" s="16"/>
      <c r="Z7342" s="16"/>
      <c r="AA7342" s="16"/>
      <c r="AB7342" s="16"/>
      <c r="AC7342" s="19"/>
    </row>
    <row r="7343" spans="1:29" x14ac:dyDescent="0.25">
      <c r="A7343" s="15"/>
      <c r="B7343" s="16"/>
      <c r="C7343" s="16"/>
      <c r="D7343" s="16"/>
      <c r="E7343" s="16"/>
      <c r="F7343" s="16"/>
      <c r="G7343" s="16"/>
      <c r="H7343" s="16"/>
      <c r="I7343" s="16"/>
      <c r="J7343" s="16"/>
      <c r="K7343" s="17"/>
      <c r="L7343" s="18"/>
      <c r="M7343" s="17"/>
      <c r="N7343" s="18"/>
      <c r="O7343" s="9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9"/>
    </row>
    <row r="7344" spans="1:29" x14ac:dyDescent="0.25">
      <c r="A7344" s="15"/>
      <c r="B7344" s="16"/>
      <c r="C7344" s="16"/>
      <c r="D7344" s="16"/>
      <c r="E7344" s="16"/>
      <c r="F7344" s="16"/>
      <c r="G7344" s="16"/>
      <c r="H7344" s="16"/>
      <c r="I7344" s="16"/>
      <c r="J7344" s="16"/>
      <c r="K7344" s="17"/>
      <c r="L7344" s="18"/>
      <c r="M7344" s="17"/>
      <c r="N7344" s="18"/>
      <c r="O7344" s="9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9"/>
    </row>
    <row r="7345" spans="1:29" x14ac:dyDescent="0.25">
      <c r="A7345" s="15"/>
      <c r="B7345" s="16"/>
      <c r="C7345" s="16"/>
      <c r="D7345" s="16"/>
      <c r="E7345" s="16"/>
      <c r="F7345" s="16"/>
      <c r="G7345" s="16"/>
      <c r="H7345" s="16"/>
      <c r="I7345" s="16"/>
      <c r="J7345" s="16"/>
      <c r="K7345" s="17"/>
      <c r="L7345" s="18"/>
      <c r="M7345" s="17"/>
      <c r="N7345" s="18"/>
      <c r="O7345" s="9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9"/>
    </row>
    <row r="7346" spans="1:29" x14ac:dyDescent="0.25">
      <c r="A7346" s="15"/>
      <c r="B7346" s="16"/>
      <c r="C7346" s="16"/>
      <c r="D7346" s="16"/>
      <c r="E7346" s="16"/>
      <c r="F7346" s="16"/>
      <c r="G7346" s="16"/>
      <c r="H7346" s="16"/>
      <c r="I7346" s="16"/>
      <c r="J7346" s="16"/>
      <c r="K7346" s="17"/>
      <c r="L7346" s="18"/>
      <c r="M7346" s="17"/>
      <c r="N7346" s="18"/>
      <c r="O7346" s="9"/>
      <c r="P7346" s="16"/>
      <c r="Q7346" s="16"/>
      <c r="R7346" s="16"/>
      <c r="S7346" s="16"/>
      <c r="T7346" s="16"/>
      <c r="U7346" s="16"/>
      <c r="V7346" s="16"/>
      <c r="W7346" s="16"/>
      <c r="X7346" s="16"/>
      <c r="Y7346" s="16"/>
      <c r="Z7346" s="16"/>
      <c r="AA7346" s="16"/>
      <c r="AB7346" s="16"/>
      <c r="AC7346" s="19"/>
    </row>
    <row r="7347" spans="1:29" x14ac:dyDescent="0.25">
      <c r="A7347" s="15"/>
      <c r="B7347" s="16"/>
      <c r="C7347" s="16"/>
      <c r="D7347" s="16"/>
      <c r="E7347" s="16"/>
      <c r="F7347" s="16"/>
      <c r="G7347" s="16"/>
      <c r="H7347" s="16"/>
      <c r="I7347" s="16"/>
      <c r="J7347" s="16"/>
      <c r="K7347" s="17"/>
      <c r="L7347" s="18"/>
      <c r="M7347" s="17"/>
      <c r="N7347" s="18"/>
      <c r="O7347" s="9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9"/>
    </row>
    <row r="7348" spans="1:29" x14ac:dyDescent="0.25">
      <c r="A7348" s="15"/>
      <c r="B7348" s="16"/>
      <c r="C7348" s="16"/>
      <c r="D7348" s="16"/>
      <c r="E7348" s="16"/>
      <c r="F7348" s="16"/>
      <c r="G7348" s="16"/>
      <c r="H7348" s="16"/>
      <c r="I7348" s="16"/>
      <c r="J7348" s="16"/>
      <c r="K7348" s="17"/>
      <c r="L7348" s="18"/>
      <c r="M7348" s="17"/>
      <c r="N7348" s="18"/>
      <c r="O7348" s="9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6"/>
      <c r="AA7348" s="16"/>
      <c r="AB7348" s="16"/>
      <c r="AC7348" s="19"/>
    </row>
    <row r="7349" spans="1:29" x14ac:dyDescent="0.25">
      <c r="A7349" s="15"/>
      <c r="B7349" s="16"/>
      <c r="C7349" s="16"/>
      <c r="D7349" s="16"/>
      <c r="E7349" s="16"/>
      <c r="F7349" s="16"/>
      <c r="G7349" s="16"/>
      <c r="H7349" s="16"/>
      <c r="I7349" s="16"/>
      <c r="J7349" s="16"/>
      <c r="K7349" s="17"/>
      <c r="L7349" s="18"/>
      <c r="M7349" s="17"/>
      <c r="N7349" s="18"/>
      <c r="O7349" s="9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9"/>
    </row>
    <row r="7350" spans="1:29" x14ac:dyDescent="0.25">
      <c r="A7350" s="15"/>
      <c r="B7350" s="16"/>
      <c r="C7350" s="16"/>
      <c r="D7350" s="16"/>
      <c r="E7350" s="16"/>
      <c r="F7350" s="16"/>
      <c r="G7350" s="16"/>
      <c r="H7350" s="16"/>
      <c r="I7350" s="16"/>
      <c r="J7350" s="16"/>
      <c r="K7350" s="17"/>
      <c r="L7350" s="18"/>
      <c r="M7350" s="17"/>
      <c r="N7350" s="18"/>
      <c r="O7350" s="9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6"/>
      <c r="AA7350" s="16"/>
      <c r="AB7350" s="16"/>
      <c r="AC7350" s="19"/>
    </row>
    <row r="7351" spans="1:29" x14ac:dyDescent="0.25">
      <c r="A7351" s="15"/>
      <c r="B7351" s="16"/>
      <c r="C7351" s="16"/>
      <c r="D7351" s="16"/>
      <c r="E7351" s="16"/>
      <c r="F7351" s="16"/>
      <c r="G7351" s="16"/>
      <c r="H7351" s="16"/>
      <c r="I7351" s="16"/>
      <c r="J7351" s="16"/>
      <c r="K7351" s="17"/>
      <c r="L7351" s="18"/>
      <c r="M7351" s="17"/>
      <c r="N7351" s="18"/>
      <c r="O7351" s="9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9"/>
    </row>
    <row r="7352" spans="1:29" x14ac:dyDescent="0.25">
      <c r="A7352" s="15"/>
      <c r="B7352" s="16"/>
      <c r="C7352" s="16"/>
      <c r="D7352" s="16"/>
      <c r="E7352" s="16"/>
      <c r="F7352" s="16"/>
      <c r="G7352" s="16"/>
      <c r="H7352" s="16"/>
      <c r="I7352" s="16"/>
      <c r="J7352" s="16"/>
      <c r="K7352" s="17"/>
      <c r="L7352" s="18"/>
      <c r="M7352" s="17"/>
      <c r="N7352" s="18"/>
      <c r="O7352" s="9"/>
      <c r="P7352" s="16"/>
      <c r="Q7352" s="16"/>
      <c r="R7352" s="16"/>
      <c r="S7352" s="16"/>
      <c r="T7352" s="16"/>
      <c r="U7352" s="16"/>
      <c r="V7352" s="16"/>
      <c r="W7352" s="16"/>
      <c r="X7352" s="16"/>
      <c r="Y7352" s="16"/>
      <c r="Z7352" s="16"/>
      <c r="AA7352" s="16"/>
      <c r="AB7352" s="16"/>
      <c r="AC7352" s="19"/>
    </row>
    <row r="7353" spans="1:29" x14ac:dyDescent="0.25">
      <c r="A7353" s="15"/>
      <c r="B7353" s="16"/>
      <c r="C7353" s="16"/>
      <c r="D7353" s="16"/>
      <c r="E7353" s="16"/>
      <c r="F7353" s="16"/>
      <c r="G7353" s="16"/>
      <c r="H7353" s="16"/>
      <c r="I7353" s="16"/>
      <c r="J7353" s="16"/>
      <c r="K7353" s="17"/>
      <c r="L7353" s="18"/>
      <c r="M7353" s="17"/>
      <c r="N7353" s="18"/>
      <c r="O7353" s="9"/>
      <c r="P7353" s="16"/>
      <c r="Q7353" s="16"/>
      <c r="R7353" s="16"/>
      <c r="S7353" s="16"/>
      <c r="T7353" s="16"/>
      <c r="U7353" s="16"/>
      <c r="V7353" s="16"/>
      <c r="W7353" s="16"/>
      <c r="X7353" s="16"/>
      <c r="Y7353" s="16"/>
      <c r="Z7353" s="16"/>
      <c r="AA7353" s="16"/>
      <c r="AB7353" s="16"/>
      <c r="AC7353" s="19"/>
    </row>
    <row r="7354" spans="1:29" x14ac:dyDescent="0.25">
      <c r="A7354" s="15"/>
      <c r="B7354" s="16"/>
      <c r="C7354" s="16"/>
      <c r="D7354" s="16"/>
      <c r="E7354" s="16"/>
      <c r="F7354" s="16"/>
      <c r="G7354" s="16"/>
      <c r="H7354" s="16"/>
      <c r="I7354" s="16"/>
      <c r="J7354" s="16"/>
      <c r="K7354" s="17"/>
      <c r="L7354" s="18"/>
      <c r="M7354" s="17"/>
      <c r="N7354" s="18"/>
      <c r="O7354" s="9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9"/>
    </row>
    <row r="7355" spans="1:29" x14ac:dyDescent="0.25">
      <c r="A7355" s="15"/>
      <c r="B7355" s="16"/>
      <c r="C7355" s="16"/>
      <c r="D7355" s="16"/>
      <c r="E7355" s="16"/>
      <c r="F7355" s="16"/>
      <c r="G7355" s="16"/>
      <c r="H7355" s="16"/>
      <c r="I7355" s="16"/>
      <c r="J7355" s="16"/>
      <c r="K7355" s="17"/>
      <c r="L7355" s="18"/>
      <c r="M7355" s="17"/>
      <c r="N7355" s="18"/>
      <c r="O7355" s="9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9"/>
    </row>
    <row r="7356" spans="1:29" x14ac:dyDescent="0.25">
      <c r="A7356" s="15"/>
      <c r="B7356" s="16"/>
      <c r="C7356" s="16"/>
      <c r="D7356" s="16"/>
      <c r="E7356" s="16"/>
      <c r="F7356" s="16"/>
      <c r="G7356" s="16"/>
      <c r="H7356" s="16"/>
      <c r="I7356" s="16"/>
      <c r="J7356" s="16"/>
      <c r="K7356" s="17"/>
      <c r="L7356" s="18"/>
      <c r="M7356" s="17"/>
      <c r="N7356" s="18"/>
      <c r="O7356" s="9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6"/>
      <c r="AA7356" s="16"/>
      <c r="AB7356" s="16"/>
      <c r="AC7356" s="19"/>
    </row>
    <row r="7357" spans="1:29" x14ac:dyDescent="0.25">
      <c r="A7357" s="15"/>
      <c r="B7357" s="16"/>
      <c r="C7357" s="16"/>
      <c r="D7357" s="16"/>
      <c r="E7357" s="16"/>
      <c r="F7357" s="16"/>
      <c r="G7357" s="16"/>
      <c r="H7357" s="16"/>
      <c r="I7357" s="16"/>
      <c r="J7357" s="16"/>
      <c r="K7357" s="17"/>
      <c r="L7357" s="18"/>
      <c r="M7357" s="17"/>
      <c r="N7357" s="18"/>
      <c r="O7357" s="9"/>
      <c r="P7357" s="16"/>
      <c r="Q7357" s="16"/>
      <c r="R7357" s="16"/>
      <c r="S7357" s="16"/>
      <c r="T7357" s="16"/>
      <c r="U7357" s="16"/>
      <c r="V7357" s="16"/>
      <c r="W7357" s="16"/>
      <c r="X7357" s="16"/>
      <c r="Y7357" s="16"/>
      <c r="Z7357" s="16"/>
      <c r="AA7357" s="16"/>
      <c r="AB7357" s="16"/>
      <c r="AC7357" s="19"/>
    </row>
    <row r="7358" spans="1:29" x14ac:dyDescent="0.25">
      <c r="A7358" s="15"/>
      <c r="B7358" s="16"/>
      <c r="C7358" s="16"/>
      <c r="D7358" s="16"/>
      <c r="E7358" s="16"/>
      <c r="F7358" s="16"/>
      <c r="G7358" s="16"/>
      <c r="H7358" s="16"/>
      <c r="I7358" s="16"/>
      <c r="J7358" s="16"/>
      <c r="K7358" s="17"/>
      <c r="L7358" s="18"/>
      <c r="M7358" s="17"/>
      <c r="N7358" s="18"/>
      <c r="O7358" s="9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9"/>
    </row>
    <row r="7359" spans="1:29" x14ac:dyDescent="0.25">
      <c r="A7359" s="15"/>
      <c r="B7359" s="16"/>
      <c r="C7359" s="16"/>
      <c r="D7359" s="16"/>
      <c r="E7359" s="16"/>
      <c r="F7359" s="16"/>
      <c r="G7359" s="16"/>
      <c r="H7359" s="16"/>
      <c r="I7359" s="16"/>
      <c r="J7359" s="16"/>
      <c r="K7359" s="17"/>
      <c r="L7359" s="18"/>
      <c r="M7359" s="17"/>
      <c r="N7359" s="18"/>
      <c r="O7359" s="9"/>
      <c r="P7359" s="16"/>
      <c r="Q7359" s="16"/>
      <c r="R7359" s="16"/>
      <c r="S7359" s="16"/>
      <c r="T7359" s="16"/>
      <c r="U7359" s="16"/>
      <c r="V7359" s="16"/>
      <c r="W7359" s="16"/>
      <c r="X7359" s="16"/>
      <c r="Y7359" s="16"/>
      <c r="Z7359" s="16"/>
      <c r="AA7359" s="16"/>
      <c r="AB7359" s="16"/>
      <c r="AC7359" s="19"/>
    </row>
    <row r="7360" spans="1:29" x14ac:dyDescent="0.25">
      <c r="A7360" s="15"/>
      <c r="B7360" s="16"/>
      <c r="C7360" s="16"/>
      <c r="D7360" s="16"/>
      <c r="E7360" s="16"/>
      <c r="F7360" s="16"/>
      <c r="G7360" s="16"/>
      <c r="H7360" s="16"/>
      <c r="I7360" s="16"/>
      <c r="J7360" s="16"/>
      <c r="K7360" s="17"/>
      <c r="L7360" s="18"/>
      <c r="M7360" s="17"/>
      <c r="N7360" s="18"/>
      <c r="O7360" s="9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9"/>
    </row>
    <row r="7361" spans="1:29" x14ac:dyDescent="0.25">
      <c r="A7361" s="15"/>
      <c r="B7361" s="16"/>
      <c r="C7361" s="16"/>
      <c r="D7361" s="16"/>
      <c r="E7361" s="16"/>
      <c r="F7361" s="16"/>
      <c r="G7361" s="16"/>
      <c r="H7361" s="16"/>
      <c r="I7361" s="16"/>
      <c r="J7361" s="16"/>
      <c r="K7361" s="17"/>
      <c r="L7361" s="18"/>
      <c r="M7361" s="17"/>
      <c r="N7361" s="18"/>
      <c r="O7361" s="9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6"/>
      <c r="AA7361" s="16"/>
      <c r="AB7361" s="16"/>
      <c r="AC7361" s="19"/>
    </row>
    <row r="7362" spans="1:29" x14ac:dyDescent="0.25">
      <c r="A7362" s="15"/>
      <c r="B7362" s="16"/>
      <c r="C7362" s="16"/>
      <c r="D7362" s="16"/>
      <c r="E7362" s="16"/>
      <c r="F7362" s="16"/>
      <c r="G7362" s="16"/>
      <c r="H7362" s="16"/>
      <c r="I7362" s="16"/>
      <c r="J7362" s="16"/>
      <c r="K7362" s="17"/>
      <c r="L7362" s="18"/>
      <c r="M7362" s="17"/>
      <c r="N7362" s="18"/>
      <c r="O7362" s="9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9"/>
    </row>
    <row r="7363" spans="1:29" x14ac:dyDescent="0.25">
      <c r="A7363" s="15"/>
      <c r="B7363" s="16"/>
      <c r="C7363" s="16"/>
      <c r="D7363" s="16"/>
      <c r="E7363" s="16"/>
      <c r="F7363" s="16"/>
      <c r="G7363" s="16"/>
      <c r="H7363" s="16"/>
      <c r="I7363" s="16"/>
      <c r="J7363" s="16"/>
      <c r="K7363" s="17"/>
      <c r="L7363" s="18"/>
      <c r="M7363" s="17"/>
      <c r="N7363" s="18"/>
      <c r="O7363" s="9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6"/>
      <c r="AA7363" s="16"/>
      <c r="AB7363" s="16"/>
      <c r="AC7363" s="19"/>
    </row>
    <row r="7364" spans="1:29" x14ac:dyDescent="0.25">
      <c r="A7364" s="15"/>
      <c r="B7364" s="16"/>
      <c r="C7364" s="16"/>
      <c r="D7364" s="16"/>
      <c r="E7364" s="16"/>
      <c r="F7364" s="16"/>
      <c r="G7364" s="16"/>
      <c r="H7364" s="16"/>
      <c r="I7364" s="16"/>
      <c r="J7364" s="16"/>
      <c r="K7364" s="17"/>
      <c r="L7364" s="18"/>
      <c r="M7364" s="17"/>
      <c r="N7364" s="18"/>
      <c r="O7364" s="9"/>
      <c r="P7364" s="16"/>
      <c r="Q7364" s="16"/>
      <c r="R7364" s="16"/>
      <c r="S7364" s="16"/>
      <c r="T7364" s="16"/>
      <c r="U7364" s="16"/>
      <c r="V7364" s="16"/>
      <c r="W7364" s="16"/>
      <c r="X7364" s="16"/>
      <c r="Y7364" s="16"/>
      <c r="Z7364" s="16"/>
      <c r="AA7364" s="16"/>
      <c r="AB7364" s="16"/>
      <c r="AC7364" s="19"/>
    </row>
    <row r="7365" spans="1:29" x14ac:dyDescent="0.25">
      <c r="A7365" s="15"/>
      <c r="B7365" s="16"/>
      <c r="C7365" s="16"/>
      <c r="D7365" s="16"/>
      <c r="E7365" s="16"/>
      <c r="F7365" s="16"/>
      <c r="G7365" s="16"/>
      <c r="H7365" s="16"/>
      <c r="I7365" s="16"/>
      <c r="J7365" s="16"/>
      <c r="K7365" s="17"/>
      <c r="L7365" s="18"/>
      <c r="M7365" s="17"/>
      <c r="N7365" s="18"/>
      <c r="O7365" s="9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9"/>
    </row>
    <row r="7366" spans="1:29" x14ac:dyDescent="0.25">
      <c r="A7366" s="15"/>
      <c r="B7366" s="16"/>
      <c r="C7366" s="16"/>
      <c r="D7366" s="16"/>
      <c r="E7366" s="16"/>
      <c r="F7366" s="16"/>
      <c r="G7366" s="16"/>
      <c r="H7366" s="16"/>
      <c r="I7366" s="16"/>
      <c r="J7366" s="16"/>
      <c r="K7366" s="17"/>
      <c r="L7366" s="18"/>
      <c r="M7366" s="17"/>
      <c r="N7366" s="18"/>
      <c r="O7366" s="9"/>
      <c r="P7366" s="16"/>
      <c r="Q7366" s="16"/>
      <c r="R7366" s="16"/>
      <c r="S7366" s="16"/>
      <c r="T7366" s="16"/>
      <c r="U7366" s="16"/>
      <c r="V7366" s="16"/>
      <c r="W7366" s="16"/>
      <c r="X7366" s="16"/>
      <c r="Y7366" s="16"/>
      <c r="Z7366" s="16"/>
      <c r="AA7366" s="16"/>
      <c r="AB7366" s="16"/>
      <c r="AC7366" s="19"/>
    </row>
    <row r="7367" spans="1:29" x14ac:dyDescent="0.25">
      <c r="A7367" s="15"/>
      <c r="B7367" s="16"/>
      <c r="C7367" s="16"/>
      <c r="D7367" s="16"/>
      <c r="E7367" s="16"/>
      <c r="F7367" s="16"/>
      <c r="G7367" s="16"/>
      <c r="H7367" s="16"/>
      <c r="I7367" s="16"/>
      <c r="J7367" s="16"/>
      <c r="K7367" s="17"/>
      <c r="L7367" s="18"/>
      <c r="M7367" s="17"/>
      <c r="N7367" s="18"/>
      <c r="O7367" s="9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6"/>
      <c r="AA7367" s="16"/>
      <c r="AB7367" s="16"/>
      <c r="AC7367" s="19"/>
    </row>
    <row r="7368" spans="1:29" x14ac:dyDescent="0.25">
      <c r="A7368" s="15"/>
      <c r="B7368" s="16"/>
      <c r="C7368" s="16"/>
      <c r="D7368" s="16"/>
      <c r="E7368" s="16"/>
      <c r="F7368" s="16"/>
      <c r="G7368" s="16"/>
      <c r="H7368" s="16"/>
      <c r="I7368" s="16"/>
      <c r="J7368" s="16"/>
      <c r="K7368" s="17"/>
      <c r="L7368" s="18"/>
      <c r="M7368" s="17"/>
      <c r="N7368" s="18"/>
      <c r="O7368" s="9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  <c r="AA7368" s="16"/>
      <c r="AB7368" s="16"/>
      <c r="AC7368" s="19"/>
    </row>
    <row r="7369" spans="1:29" x14ac:dyDescent="0.25">
      <c r="A7369" s="15"/>
      <c r="B7369" s="16"/>
      <c r="C7369" s="16"/>
      <c r="D7369" s="16"/>
      <c r="E7369" s="16"/>
      <c r="F7369" s="16"/>
      <c r="G7369" s="16"/>
      <c r="H7369" s="16"/>
      <c r="I7369" s="16"/>
      <c r="J7369" s="16"/>
      <c r="K7369" s="17"/>
      <c r="L7369" s="18"/>
      <c r="M7369" s="17"/>
      <c r="N7369" s="18"/>
      <c r="O7369" s="9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  <c r="AA7369" s="16"/>
      <c r="AB7369" s="16"/>
      <c r="AC7369" s="19"/>
    </row>
    <row r="7370" spans="1:29" x14ac:dyDescent="0.25">
      <c r="A7370" s="15"/>
      <c r="B7370" s="16"/>
      <c r="C7370" s="16"/>
      <c r="D7370" s="16"/>
      <c r="E7370" s="16"/>
      <c r="F7370" s="16"/>
      <c r="G7370" s="16"/>
      <c r="H7370" s="16"/>
      <c r="I7370" s="16"/>
      <c r="J7370" s="16"/>
      <c r="K7370" s="17"/>
      <c r="L7370" s="18"/>
      <c r="M7370" s="17"/>
      <c r="N7370" s="18"/>
      <c r="O7370" s="9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9"/>
    </row>
    <row r="7371" spans="1:29" x14ac:dyDescent="0.25">
      <c r="A7371" s="15"/>
      <c r="B7371" s="16"/>
      <c r="C7371" s="16"/>
      <c r="D7371" s="16"/>
      <c r="E7371" s="16"/>
      <c r="F7371" s="16"/>
      <c r="G7371" s="16"/>
      <c r="H7371" s="16"/>
      <c r="I7371" s="16"/>
      <c r="J7371" s="16"/>
      <c r="K7371" s="17"/>
      <c r="L7371" s="18"/>
      <c r="M7371" s="17"/>
      <c r="N7371" s="18"/>
      <c r="O7371" s="9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6"/>
      <c r="AA7371" s="16"/>
      <c r="AB7371" s="16"/>
      <c r="AC7371" s="19"/>
    </row>
    <row r="7372" spans="1:29" x14ac:dyDescent="0.25">
      <c r="A7372" s="15"/>
      <c r="B7372" s="16"/>
      <c r="C7372" s="16"/>
      <c r="D7372" s="16"/>
      <c r="E7372" s="16"/>
      <c r="F7372" s="16"/>
      <c r="G7372" s="16"/>
      <c r="H7372" s="16"/>
      <c r="I7372" s="16"/>
      <c r="J7372" s="16"/>
      <c r="K7372" s="17"/>
      <c r="L7372" s="18"/>
      <c r="M7372" s="17"/>
      <c r="N7372" s="18"/>
      <c r="O7372" s="9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9"/>
    </row>
    <row r="7373" spans="1:29" x14ac:dyDescent="0.25">
      <c r="A7373" s="15"/>
      <c r="B7373" s="16"/>
      <c r="C7373" s="16"/>
      <c r="D7373" s="16"/>
      <c r="E7373" s="16"/>
      <c r="F7373" s="16"/>
      <c r="G7373" s="16"/>
      <c r="H7373" s="16"/>
      <c r="I7373" s="16"/>
      <c r="J7373" s="16"/>
      <c r="K7373" s="17"/>
      <c r="L7373" s="18"/>
      <c r="M7373" s="17"/>
      <c r="N7373" s="18"/>
      <c r="O7373" s="9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9"/>
    </row>
    <row r="7374" spans="1:29" x14ac:dyDescent="0.25">
      <c r="A7374" s="15"/>
      <c r="B7374" s="16"/>
      <c r="C7374" s="16"/>
      <c r="D7374" s="16"/>
      <c r="E7374" s="16"/>
      <c r="F7374" s="16"/>
      <c r="G7374" s="16"/>
      <c r="H7374" s="16"/>
      <c r="I7374" s="16"/>
      <c r="J7374" s="16"/>
      <c r="K7374" s="17"/>
      <c r="L7374" s="18"/>
      <c r="M7374" s="17"/>
      <c r="N7374" s="18"/>
      <c r="O7374" s="9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9"/>
    </row>
    <row r="7375" spans="1:29" x14ac:dyDescent="0.25">
      <c r="A7375" s="15"/>
      <c r="B7375" s="16"/>
      <c r="C7375" s="16"/>
      <c r="D7375" s="16"/>
      <c r="E7375" s="16"/>
      <c r="F7375" s="16"/>
      <c r="G7375" s="16"/>
      <c r="H7375" s="16"/>
      <c r="I7375" s="16"/>
      <c r="J7375" s="16"/>
      <c r="K7375" s="17"/>
      <c r="L7375" s="18"/>
      <c r="M7375" s="17"/>
      <c r="N7375" s="18"/>
      <c r="O7375" s="9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9"/>
    </row>
    <row r="7376" spans="1:29" x14ac:dyDescent="0.25">
      <c r="A7376" s="15"/>
      <c r="B7376" s="16"/>
      <c r="C7376" s="16"/>
      <c r="D7376" s="16"/>
      <c r="E7376" s="16"/>
      <c r="F7376" s="16"/>
      <c r="G7376" s="16"/>
      <c r="H7376" s="16"/>
      <c r="I7376" s="16"/>
      <c r="J7376" s="16"/>
      <c r="K7376" s="17"/>
      <c r="L7376" s="18"/>
      <c r="M7376" s="17"/>
      <c r="N7376" s="18"/>
      <c r="O7376" s="9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6"/>
      <c r="AA7376" s="16"/>
      <c r="AB7376" s="16"/>
      <c r="AC7376" s="19"/>
    </row>
    <row r="7377" spans="1:29" x14ac:dyDescent="0.25">
      <c r="A7377" s="15"/>
      <c r="B7377" s="16"/>
      <c r="C7377" s="16"/>
      <c r="D7377" s="16"/>
      <c r="E7377" s="16"/>
      <c r="F7377" s="16"/>
      <c r="G7377" s="16"/>
      <c r="H7377" s="16"/>
      <c r="I7377" s="16"/>
      <c r="J7377" s="16"/>
      <c r="K7377" s="17"/>
      <c r="L7377" s="18"/>
      <c r="M7377" s="17"/>
      <c r="N7377" s="18"/>
      <c r="O7377" s="9"/>
      <c r="P7377" s="16"/>
      <c r="Q7377" s="16"/>
      <c r="R7377" s="16"/>
      <c r="S7377" s="16"/>
      <c r="T7377" s="16"/>
      <c r="U7377" s="16"/>
      <c r="V7377" s="16"/>
      <c r="W7377" s="16"/>
      <c r="X7377" s="16"/>
      <c r="Y7377" s="16"/>
      <c r="Z7377" s="16"/>
      <c r="AA7377" s="16"/>
      <c r="AB7377" s="16"/>
      <c r="AC7377" s="19"/>
    </row>
    <row r="7378" spans="1:29" x14ac:dyDescent="0.25">
      <c r="A7378" s="15"/>
      <c r="B7378" s="16"/>
      <c r="C7378" s="16"/>
      <c r="D7378" s="16"/>
      <c r="E7378" s="16"/>
      <c r="F7378" s="16"/>
      <c r="G7378" s="16"/>
      <c r="H7378" s="16"/>
      <c r="I7378" s="16"/>
      <c r="J7378" s="16"/>
      <c r="K7378" s="17"/>
      <c r="L7378" s="18"/>
      <c r="M7378" s="17"/>
      <c r="N7378" s="18"/>
      <c r="O7378" s="9"/>
      <c r="P7378" s="16"/>
      <c r="Q7378" s="16"/>
      <c r="R7378" s="16"/>
      <c r="S7378" s="16"/>
      <c r="T7378" s="16"/>
      <c r="U7378" s="16"/>
      <c r="V7378" s="16"/>
      <c r="W7378" s="16"/>
      <c r="X7378" s="16"/>
      <c r="Y7378" s="16"/>
      <c r="Z7378" s="16"/>
      <c r="AA7378" s="16"/>
      <c r="AB7378" s="16"/>
      <c r="AC7378" s="19"/>
    </row>
    <row r="7379" spans="1:29" x14ac:dyDescent="0.25">
      <c r="A7379" s="15"/>
      <c r="B7379" s="16"/>
      <c r="C7379" s="16"/>
      <c r="D7379" s="16"/>
      <c r="E7379" s="16"/>
      <c r="F7379" s="16"/>
      <c r="G7379" s="16"/>
      <c r="H7379" s="16"/>
      <c r="I7379" s="16"/>
      <c r="J7379" s="16"/>
      <c r="K7379" s="17"/>
      <c r="L7379" s="18"/>
      <c r="M7379" s="17"/>
      <c r="N7379" s="18"/>
      <c r="O7379" s="9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9"/>
    </row>
    <row r="7380" spans="1:29" x14ac:dyDescent="0.25">
      <c r="A7380" s="15"/>
      <c r="B7380" s="16"/>
      <c r="C7380" s="16"/>
      <c r="D7380" s="16"/>
      <c r="E7380" s="16"/>
      <c r="F7380" s="16"/>
      <c r="G7380" s="16"/>
      <c r="H7380" s="16"/>
      <c r="I7380" s="16"/>
      <c r="J7380" s="16"/>
      <c r="K7380" s="17"/>
      <c r="L7380" s="18"/>
      <c r="M7380" s="17"/>
      <c r="N7380" s="18"/>
      <c r="O7380" s="9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9"/>
    </row>
    <row r="7381" spans="1:29" x14ac:dyDescent="0.25">
      <c r="A7381" s="15"/>
      <c r="B7381" s="16"/>
      <c r="C7381" s="16"/>
      <c r="D7381" s="16"/>
      <c r="E7381" s="16"/>
      <c r="F7381" s="16"/>
      <c r="G7381" s="16"/>
      <c r="H7381" s="16"/>
      <c r="I7381" s="16"/>
      <c r="J7381" s="16"/>
      <c r="K7381" s="17"/>
      <c r="L7381" s="18"/>
      <c r="M7381" s="17"/>
      <c r="N7381" s="18"/>
      <c r="O7381" s="9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6"/>
      <c r="AA7381" s="16"/>
      <c r="AB7381" s="16"/>
      <c r="AC7381" s="19"/>
    </row>
    <row r="7382" spans="1:29" x14ac:dyDescent="0.25">
      <c r="A7382" s="15"/>
      <c r="B7382" s="16"/>
      <c r="C7382" s="16"/>
      <c r="D7382" s="16"/>
      <c r="E7382" s="16"/>
      <c r="F7382" s="16"/>
      <c r="G7382" s="16"/>
      <c r="H7382" s="16"/>
      <c r="I7382" s="16"/>
      <c r="J7382" s="16"/>
      <c r="K7382" s="17"/>
      <c r="L7382" s="18"/>
      <c r="M7382" s="17"/>
      <c r="N7382" s="18"/>
      <c r="O7382" s="9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6"/>
      <c r="AB7382" s="16"/>
      <c r="AC7382" s="19"/>
    </row>
    <row r="7383" spans="1:29" x14ac:dyDescent="0.25">
      <c r="A7383" s="15"/>
      <c r="B7383" s="16"/>
      <c r="C7383" s="16"/>
      <c r="D7383" s="16"/>
      <c r="E7383" s="16"/>
      <c r="F7383" s="16"/>
      <c r="G7383" s="16"/>
      <c r="H7383" s="16"/>
      <c r="I7383" s="16"/>
      <c r="J7383" s="16"/>
      <c r="K7383" s="17"/>
      <c r="L7383" s="18"/>
      <c r="M7383" s="17"/>
      <c r="N7383" s="18"/>
      <c r="O7383" s="9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9"/>
    </row>
    <row r="7384" spans="1:29" x14ac:dyDescent="0.25">
      <c r="A7384" s="15"/>
      <c r="B7384" s="16"/>
      <c r="C7384" s="16"/>
      <c r="D7384" s="16"/>
      <c r="E7384" s="16"/>
      <c r="F7384" s="16"/>
      <c r="G7384" s="16"/>
      <c r="H7384" s="16"/>
      <c r="I7384" s="16"/>
      <c r="J7384" s="16"/>
      <c r="K7384" s="17"/>
      <c r="L7384" s="18"/>
      <c r="M7384" s="17"/>
      <c r="N7384" s="18"/>
      <c r="O7384" s="9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16"/>
      <c r="AA7384" s="16"/>
      <c r="AB7384" s="16"/>
      <c r="AC7384" s="19"/>
    </row>
    <row r="7385" spans="1:29" x14ac:dyDescent="0.25">
      <c r="A7385" s="15"/>
      <c r="B7385" s="16"/>
      <c r="C7385" s="16"/>
      <c r="D7385" s="16"/>
      <c r="E7385" s="16"/>
      <c r="F7385" s="16"/>
      <c r="G7385" s="16"/>
      <c r="H7385" s="16"/>
      <c r="I7385" s="16"/>
      <c r="J7385" s="16"/>
      <c r="K7385" s="17"/>
      <c r="L7385" s="18"/>
      <c r="M7385" s="17"/>
      <c r="N7385" s="18"/>
      <c r="O7385" s="9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6"/>
      <c r="AB7385" s="16"/>
      <c r="AC7385" s="19"/>
    </row>
    <row r="7386" spans="1:29" x14ac:dyDescent="0.25">
      <c r="A7386" s="15"/>
      <c r="B7386" s="16"/>
      <c r="C7386" s="16"/>
      <c r="D7386" s="16"/>
      <c r="E7386" s="16"/>
      <c r="F7386" s="16"/>
      <c r="G7386" s="16"/>
      <c r="H7386" s="16"/>
      <c r="I7386" s="16"/>
      <c r="J7386" s="16"/>
      <c r="K7386" s="17"/>
      <c r="L7386" s="18"/>
      <c r="M7386" s="17"/>
      <c r="N7386" s="18"/>
      <c r="O7386" s="9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9"/>
    </row>
    <row r="7387" spans="1:29" x14ac:dyDescent="0.25">
      <c r="A7387" s="15"/>
      <c r="B7387" s="16"/>
      <c r="C7387" s="16"/>
      <c r="D7387" s="16"/>
      <c r="E7387" s="16"/>
      <c r="F7387" s="16"/>
      <c r="G7387" s="16"/>
      <c r="H7387" s="16"/>
      <c r="I7387" s="16"/>
      <c r="J7387" s="16"/>
      <c r="K7387" s="17"/>
      <c r="L7387" s="18"/>
      <c r="M7387" s="17"/>
      <c r="N7387" s="18"/>
      <c r="O7387" s="9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9"/>
    </row>
    <row r="7388" spans="1:29" x14ac:dyDescent="0.25">
      <c r="A7388" s="15"/>
      <c r="B7388" s="16"/>
      <c r="C7388" s="16"/>
      <c r="D7388" s="16"/>
      <c r="E7388" s="16"/>
      <c r="F7388" s="16"/>
      <c r="G7388" s="16"/>
      <c r="H7388" s="16"/>
      <c r="I7388" s="16"/>
      <c r="J7388" s="16"/>
      <c r="K7388" s="17"/>
      <c r="L7388" s="18"/>
      <c r="M7388" s="17"/>
      <c r="N7388" s="18"/>
      <c r="O7388" s="9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9"/>
    </row>
    <row r="7389" spans="1:29" x14ac:dyDescent="0.25">
      <c r="A7389" s="15"/>
      <c r="B7389" s="16"/>
      <c r="C7389" s="16"/>
      <c r="D7389" s="16"/>
      <c r="E7389" s="16"/>
      <c r="F7389" s="16"/>
      <c r="G7389" s="16"/>
      <c r="H7389" s="16"/>
      <c r="I7389" s="16"/>
      <c r="J7389" s="16"/>
      <c r="K7389" s="17"/>
      <c r="L7389" s="18"/>
      <c r="M7389" s="17"/>
      <c r="N7389" s="18"/>
      <c r="O7389" s="9"/>
      <c r="P7389" s="16"/>
      <c r="Q7389" s="16"/>
      <c r="R7389" s="16"/>
      <c r="S7389" s="16"/>
      <c r="T7389" s="16"/>
      <c r="U7389" s="16"/>
      <c r="V7389" s="16"/>
      <c r="W7389" s="16"/>
      <c r="X7389" s="16"/>
      <c r="Y7389" s="16"/>
      <c r="Z7389" s="16"/>
      <c r="AA7389" s="16"/>
      <c r="AB7389" s="16"/>
      <c r="AC7389" s="19"/>
    </row>
    <row r="7390" spans="1:29" x14ac:dyDescent="0.25">
      <c r="A7390" s="15"/>
      <c r="B7390" s="16"/>
      <c r="C7390" s="16"/>
      <c r="D7390" s="16"/>
      <c r="E7390" s="16"/>
      <c r="F7390" s="16"/>
      <c r="G7390" s="16"/>
      <c r="H7390" s="16"/>
      <c r="I7390" s="16"/>
      <c r="J7390" s="16"/>
      <c r="K7390" s="17"/>
      <c r="L7390" s="18"/>
      <c r="M7390" s="17"/>
      <c r="N7390" s="18"/>
      <c r="O7390" s="9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9"/>
    </row>
    <row r="7391" spans="1:29" x14ac:dyDescent="0.25">
      <c r="A7391" s="15"/>
      <c r="B7391" s="16"/>
      <c r="C7391" s="16"/>
      <c r="D7391" s="16"/>
      <c r="E7391" s="16"/>
      <c r="F7391" s="16"/>
      <c r="G7391" s="16"/>
      <c r="H7391" s="16"/>
      <c r="I7391" s="16"/>
      <c r="J7391" s="16"/>
      <c r="K7391" s="17"/>
      <c r="L7391" s="18"/>
      <c r="M7391" s="17"/>
      <c r="N7391" s="18"/>
      <c r="O7391" s="9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9"/>
    </row>
    <row r="7392" spans="1:29" x14ac:dyDescent="0.25">
      <c r="A7392" s="15"/>
      <c r="B7392" s="16"/>
      <c r="C7392" s="16"/>
      <c r="D7392" s="16"/>
      <c r="E7392" s="16"/>
      <c r="F7392" s="16"/>
      <c r="G7392" s="16"/>
      <c r="H7392" s="16"/>
      <c r="I7392" s="16"/>
      <c r="J7392" s="16"/>
      <c r="K7392" s="17"/>
      <c r="L7392" s="18"/>
      <c r="M7392" s="17"/>
      <c r="N7392" s="18"/>
      <c r="O7392" s="9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9"/>
    </row>
    <row r="7393" spans="1:29" x14ac:dyDescent="0.25">
      <c r="A7393" s="15"/>
      <c r="B7393" s="16"/>
      <c r="C7393" s="16"/>
      <c r="D7393" s="16"/>
      <c r="E7393" s="16"/>
      <c r="F7393" s="16"/>
      <c r="G7393" s="16"/>
      <c r="H7393" s="16"/>
      <c r="I7393" s="16"/>
      <c r="J7393" s="16"/>
      <c r="K7393" s="17"/>
      <c r="L7393" s="18"/>
      <c r="M7393" s="17"/>
      <c r="N7393" s="18"/>
      <c r="O7393" s="9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9"/>
    </row>
    <row r="7394" spans="1:29" x14ac:dyDescent="0.25">
      <c r="A7394" s="15"/>
      <c r="B7394" s="16"/>
      <c r="C7394" s="16"/>
      <c r="D7394" s="16"/>
      <c r="E7394" s="16"/>
      <c r="F7394" s="16"/>
      <c r="G7394" s="16"/>
      <c r="H7394" s="16"/>
      <c r="I7394" s="16"/>
      <c r="J7394" s="16"/>
      <c r="K7394" s="17"/>
      <c r="L7394" s="18"/>
      <c r="M7394" s="17"/>
      <c r="N7394" s="18"/>
      <c r="O7394" s="9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9"/>
    </row>
    <row r="7395" spans="1:29" x14ac:dyDescent="0.25">
      <c r="A7395" s="15"/>
      <c r="B7395" s="16"/>
      <c r="C7395" s="16"/>
      <c r="D7395" s="16"/>
      <c r="E7395" s="16"/>
      <c r="F7395" s="16"/>
      <c r="G7395" s="16"/>
      <c r="H7395" s="16"/>
      <c r="I7395" s="16"/>
      <c r="J7395" s="16"/>
      <c r="K7395" s="17"/>
      <c r="L7395" s="18"/>
      <c r="M7395" s="17"/>
      <c r="N7395" s="18"/>
      <c r="O7395" s="9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9"/>
    </row>
    <row r="7396" spans="1:29" x14ac:dyDescent="0.25">
      <c r="A7396" s="15"/>
      <c r="B7396" s="16"/>
      <c r="C7396" s="16"/>
      <c r="D7396" s="16"/>
      <c r="E7396" s="16"/>
      <c r="F7396" s="16"/>
      <c r="G7396" s="16"/>
      <c r="H7396" s="16"/>
      <c r="I7396" s="16"/>
      <c r="J7396" s="16"/>
      <c r="K7396" s="17"/>
      <c r="L7396" s="18"/>
      <c r="M7396" s="17"/>
      <c r="N7396" s="18"/>
      <c r="O7396" s="9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9"/>
    </row>
    <row r="7397" spans="1:29" x14ac:dyDescent="0.25">
      <c r="A7397" s="15"/>
      <c r="B7397" s="16"/>
      <c r="C7397" s="16"/>
      <c r="D7397" s="16"/>
      <c r="E7397" s="16"/>
      <c r="F7397" s="16"/>
      <c r="G7397" s="16"/>
      <c r="H7397" s="16"/>
      <c r="I7397" s="16"/>
      <c r="J7397" s="16"/>
      <c r="K7397" s="17"/>
      <c r="L7397" s="18"/>
      <c r="M7397" s="17"/>
      <c r="N7397" s="18"/>
      <c r="O7397" s="9"/>
      <c r="P7397" s="16"/>
      <c r="Q7397" s="16"/>
      <c r="R7397" s="16"/>
      <c r="S7397" s="16"/>
      <c r="T7397" s="16"/>
      <c r="U7397" s="16"/>
      <c r="V7397" s="16"/>
      <c r="W7397" s="16"/>
      <c r="X7397" s="16"/>
      <c r="Y7397" s="16"/>
      <c r="Z7397" s="16"/>
      <c r="AA7397" s="16"/>
      <c r="AB7397" s="16"/>
      <c r="AC7397" s="19"/>
    </row>
    <row r="7398" spans="1:29" x14ac:dyDescent="0.25">
      <c r="A7398" s="15"/>
      <c r="B7398" s="16"/>
      <c r="C7398" s="16"/>
      <c r="D7398" s="16"/>
      <c r="E7398" s="16"/>
      <c r="F7398" s="16"/>
      <c r="G7398" s="16"/>
      <c r="H7398" s="16"/>
      <c r="I7398" s="16"/>
      <c r="J7398" s="16"/>
      <c r="K7398" s="17"/>
      <c r="L7398" s="18"/>
      <c r="M7398" s="17"/>
      <c r="N7398" s="18"/>
      <c r="O7398" s="9"/>
      <c r="P7398" s="16"/>
      <c r="Q7398" s="16"/>
      <c r="R7398" s="16"/>
      <c r="S7398" s="16"/>
      <c r="T7398" s="16"/>
      <c r="U7398" s="16"/>
      <c r="V7398" s="16"/>
      <c r="W7398" s="16"/>
      <c r="X7398" s="16"/>
      <c r="Y7398" s="16"/>
      <c r="Z7398" s="16"/>
      <c r="AA7398" s="16"/>
      <c r="AB7398" s="16"/>
      <c r="AC7398" s="19"/>
    </row>
    <row r="7399" spans="1:29" x14ac:dyDescent="0.25">
      <c r="A7399" s="15"/>
      <c r="B7399" s="16"/>
      <c r="C7399" s="16"/>
      <c r="D7399" s="16"/>
      <c r="E7399" s="16"/>
      <c r="F7399" s="16"/>
      <c r="G7399" s="16"/>
      <c r="H7399" s="16"/>
      <c r="I7399" s="16"/>
      <c r="J7399" s="16"/>
      <c r="K7399" s="17"/>
      <c r="L7399" s="18"/>
      <c r="M7399" s="17"/>
      <c r="N7399" s="18"/>
      <c r="O7399" s="9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9"/>
    </row>
    <row r="7400" spans="1:29" x14ac:dyDescent="0.25">
      <c r="A7400" s="15"/>
      <c r="B7400" s="16"/>
      <c r="C7400" s="16"/>
      <c r="D7400" s="16"/>
      <c r="E7400" s="16"/>
      <c r="F7400" s="16"/>
      <c r="G7400" s="16"/>
      <c r="H7400" s="16"/>
      <c r="I7400" s="16"/>
      <c r="J7400" s="16"/>
      <c r="K7400" s="17"/>
      <c r="L7400" s="18"/>
      <c r="M7400" s="17"/>
      <c r="N7400" s="18"/>
      <c r="O7400" s="9"/>
      <c r="P7400" s="16"/>
      <c r="Q7400" s="16"/>
      <c r="R7400" s="16"/>
      <c r="S7400" s="16"/>
      <c r="T7400" s="16"/>
      <c r="U7400" s="16"/>
      <c r="V7400" s="16"/>
      <c r="W7400" s="16"/>
      <c r="X7400" s="16"/>
      <c r="Y7400" s="16"/>
      <c r="Z7400" s="16"/>
      <c r="AA7400" s="16"/>
      <c r="AB7400" s="16"/>
      <c r="AC7400" s="19"/>
    </row>
    <row r="7401" spans="1:29" x14ac:dyDescent="0.25">
      <c r="A7401" s="15"/>
      <c r="B7401" s="16"/>
      <c r="C7401" s="16"/>
      <c r="D7401" s="16"/>
      <c r="E7401" s="16"/>
      <c r="F7401" s="16"/>
      <c r="G7401" s="16"/>
      <c r="H7401" s="16"/>
      <c r="I7401" s="16"/>
      <c r="J7401" s="16"/>
      <c r="K7401" s="17"/>
      <c r="L7401" s="18"/>
      <c r="M7401" s="17"/>
      <c r="N7401" s="18"/>
      <c r="O7401" s="9"/>
      <c r="P7401" s="16"/>
      <c r="Q7401" s="16"/>
      <c r="R7401" s="16"/>
      <c r="S7401" s="16"/>
      <c r="T7401" s="16"/>
      <c r="U7401" s="16"/>
      <c r="V7401" s="16"/>
      <c r="W7401" s="16"/>
      <c r="X7401" s="16"/>
      <c r="Y7401" s="16"/>
      <c r="Z7401" s="16"/>
      <c r="AA7401" s="16"/>
      <c r="AB7401" s="16"/>
      <c r="AC7401" s="19"/>
    </row>
    <row r="7402" spans="1:29" x14ac:dyDescent="0.25">
      <c r="A7402" s="15"/>
      <c r="B7402" s="16"/>
      <c r="C7402" s="16"/>
      <c r="D7402" s="16"/>
      <c r="E7402" s="16"/>
      <c r="F7402" s="16"/>
      <c r="G7402" s="16"/>
      <c r="H7402" s="16"/>
      <c r="I7402" s="16"/>
      <c r="J7402" s="16"/>
      <c r="K7402" s="17"/>
      <c r="L7402" s="18"/>
      <c r="M7402" s="17"/>
      <c r="N7402" s="18"/>
      <c r="O7402" s="9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9"/>
    </row>
    <row r="7403" spans="1:29" x14ac:dyDescent="0.25">
      <c r="A7403" s="15"/>
      <c r="B7403" s="16"/>
      <c r="C7403" s="16"/>
      <c r="D7403" s="16"/>
      <c r="E7403" s="16"/>
      <c r="F7403" s="16"/>
      <c r="G7403" s="16"/>
      <c r="H7403" s="16"/>
      <c r="I7403" s="16"/>
      <c r="J7403" s="16"/>
      <c r="K7403" s="17"/>
      <c r="L7403" s="18"/>
      <c r="M7403" s="17"/>
      <c r="N7403" s="18"/>
      <c r="O7403" s="9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6"/>
      <c r="AB7403" s="16"/>
      <c r="AC7403" s="19"/>
    </row>
    <row r="7404" spans="1:29" x14ac:dyDescent="0.25">
      <c r="A7404" s="15"/>
      <c r="B7404" s="16"/>
      <c r="C7404" s="16"/>
      <c r="D7404" s="16"/>
      <c r="E7404" s="16"/>
      <c r="F7404" s="16"/>
      <c r="G7404" s="16"/>
      <c r="H7404" s="16"/>
      <c r="I7404" s="16"/>
      <c r="J7404" s="16"/>
      <c r="K7404" s="17"/>
      <c r="L7404" s="18"/>
      <c r="M7404" s="17"/>
      <c r="N7404" s="18"/>
      <c r="O7404" s="9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9"/>
    </row>
    <row r="7405" spans="1:29" x14ac:dyDescent="0.25">
      <c r="A7405" s="15"/>
      <c r="B7405" s="16"/>
      <c r="C7405" s="16"/>
      <c r="D7405" s="16"/>
      <c r="E7405" s="16"/>
      <c r="F7405" s="16"/>
      <c r="G7405" s="16"/>
      <c r="H7405" s="16"/>
      <c r="I7405" s="16"/>
      <c r="J7405" s="16"/>
      <c r="K7405" s="17"/>
      <c r="L7405" s="18"/>
      <c r="M7405" s="17"/>
      <c r="N7405" s="18"/>
      <c r="O7405" s="9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9"/>
    </row>
    <row r="7406" spans="1:29" x14ac:dyDescent="0.25">
      <c r="A7406" s="15"/>
      <c r="B7406" s="16"/>
      <c r="C7406" s="16"/>
      <c r="D7406" s="16"/>
      <c r="E7406" s="16"/>
      <c r="F7406" s="16"/>
      <c r="G7406" s="16"/>
      <c r="H7406" s="16"/>
      <c r="I7406" s="16"/>
      <c r="J7406" s="16"/>
      <c r="K7406" s="17"/>
      <c r="L7406" s="18"/>
      <c r="M7406" s="17"/>
      <c r="N7406" s="18"/>
      <c r="O7406" s="9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9"/>
    </row>
    <row r="7407" spans="1:29" x14ac:dyDescent="0.25">
      <c r="A7407" s="15"/>
      <c r="B7407" s="16"/>
      <c r="C7407" s="16"/>
      <c r="D7407" s="16"/>
      <c r="E7407" s="16"/>
      <c r="F7407" s="16"/>
      <c r="G7407" s="16"/>
      <c r="H7407" s="16"/>
      <c r="I7407" s="16"/>
      <c r="J7407" s="16"/>
      <c r="K7407" s="17"/>
      <c r="L7407" s="18"/>
      <c r="M7407" s="17"/>
      <c r="N7407" s="18"/>
      <c r="O7407" s="9"/>
      <c r="P7407" s="16"/>
      <c r="Q7407" s="16"/>
      <c r="R7407" s="16"/>
      <c r="S7407" s="16"/>
      <c r="T7407" s="16"/>
      <c r="U7407" s="16"/>
      <c r="V7407" s="16"/>
      <c r="W7407" s="16"/>
      <c r="X7407" s="16"/>
      <c r="Y7407" s="16"/>
      <c r="Z7407" s="16"/>
      <c r="AA7407" s="16"/>
      <c r="AB7407" s="16"/>
      <c r="AC7407" s="19"/>
    </row>
    <row r="7408" spans="1:29" x14ac:dyDescent="0.25">
      <c r="A7408" s="15"/>
      <c r="B7408" s="16"/>
      <c r="C7408" s="16"/>
      <c r="D7408" s="16"/>
      <c r="E7408" s="16"/>
      <c r="F7408" s="16"/>
      <c r="G7408" s="16"/>
      <c r="H7408" s="16"/>
      <c r="I7408" s="16"/>
      <c r="J7408" s="16"/>
      <c r="K7408" s="17"/>
      <c r="L7408" s="18"/>
      <c r="M7408" s="17"/>
      <c r="N7408" s="18"/>
      <c r="O7408" s="9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9"/>
    </row>
    <row r="7409" spans="1:29" x14ac:dyDescent="0.25">
      <c r="A7409" s="15"/>
      <c r="B7409" s="16"/>
      <c r="C7409" s="16"/>
      <c r="D7409" s="16"/>
      <c r="E7409" s="16"/>
      <c r="F7409" s="16"/>
      <c r="G7409" s="16"/>
      <c r="H7409" s="16"/>
      <c r="I7409" s="16"/>
      <c r="J7409" s="16"/>
      <c r="K7409" s="17"/>
      <c r="L7409" s="18"/>
      <c r="M7409" s="17"/>
      <c r="N7409" s="18"/>
      <c r="O7409" s="9"/>
      <c r="P7409" s="16"/>
      <c r="Q7409" s="16"/>
      <c r="R7409" s="16"/>
      <c r="S7409" s="16"/>
      <c r="T7409" s="16"/>
      <c r="U7409" s="16"/>
      <c r="V7409" s="16"/>
      <c r="W7409" s="16"/>
      <c r="X7409" s="16"/>
      <c r="Y7409" s="16"/>
      <c r="Z7409" s="16"/>
      <c r="AA7409" s="16"/>
      <c r="AB7409" s="16"/>
      <c r="AC7409" s="19"/>
    </row>
    <row r="7410" spans="1:29" x14ac:dyDescent="0.25">
      <c r="A7410" s="15"/>
      <c r="B7410" s="16"/>
      <c r="C7410" s="16"/>
      <c r="D7410" s="16"/>
      <c r="E7410" s="16"/>
      <c r="F7410" s="16"/>
      <c r="G7410" s="16"/>
      <c r="H7410" s="16"/>
      <c r="I7410" s="16"/>
      <c r="J7410" s="16"/>
      <c r="K7410" s="17"/>
      <c r="L7410" s="18"/>
      <c r="M7410" s="17"/>
      <c r="N7410" s="18"/>
      <c r="O7410" s="9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9"/>
    </row>
    <row r="7411" spans="1:29" x14ac:dyDescent="0.25">
      <c r="A7411" s="15"/>
      <c r="B7411" s="16"/>
      <c r="C7411" s="16"/>
      <c r="D7411" s="16"/>
      <c r="E7411" s="16"/>
      <c r="F7411" s="16"/>
      <c r="G7411" s="16"/>
      <c r="H7411" s="16"/>
      <c r="I7411" s="16"/>
      <c r="J7411" s="16"/>
      <c r="K7411" s="17"/>
      <c r="L7411" s="18"/>
      <c r="M7411" s="17"/>
      <c r="N7411" s="18"/>
      <c r="O7411" s="9"/>
      <c r="P7411" s="16"/>
      <c r="Q7411" s="16"/>
      <c r="R7411" s="16"/>
      <c r="S7411" s="16"/>
      <c r="T7411" s="16"/>
      <c r="U7411" s="16"/>
      <c r="V7411" s="16"/>
      <c r="W7411" s="16"/>
      <c r="X7411" s="16"/>
      <c r="Y7411" s="16"/>
      <c r="Z7411" s="16"/>
      <c r="AA7411" s="16"/>
      <c r="AB7411" s="16"/>
      <c r="AC7411" s="19"/>
    </row>
    <row r="7412" spans="1:29" x14ac:dyDescent="0.25">
      <c r="A7412" s="15"/>
      <c r="B7412" s="16"/>
      <c r="C7412" s="16"/>
      <c r="D7412" s="16"/>
      <c r="E7412" s="16"/>
      <c r="F7412" s="16"/>
      <c r="G7412" s="16"/>
      <c r="H7412" s="16"/>
      <c r="I7412" s="16"/>
      <c r="J7412" s="16"/>
      <c r="K7412" s="17"/>
      <c r="L7412" s="18"/>
      <c r="M7412" s="17"/>
      <c r="N7412" s="18"/>
      <c r="O7412" s="9"/>
      <c r="P7412" s="16"/>
      <c r="Q7412" s="16"/>
      <c r="R7412" s="16"/>
      <c r="S7412" s="16"/>
      <c r="T7412" s="16"/>
      <c r="U7412" s="16"/>
      <c r="V7412" s="16"/>
      <c r="W7412" s="16"/>
      <c r="X7412" s="16"/>
      <c r="Y7412" s="16"/>
      <c r="Z7412" s="16"/>
      <c r="AA7412" s="16"/>
      <c r="AB7412" s="16"/>
      <c r="AC7412" s="19"/>
    </row>
    <row r="7413" spans="1:29" x14ac:dyDescent="0.25">
      <c r="A7413" s="15"/>
      <c r="B7413" s="16"/>
      <c r="C7413" s="16"/>
      <c r="D7413" s="16"/>
      <c r="E7413" s="16"/>
      <c r="F7413" s="16"/>
      <c r="G7413" s="16"/>
      <c r="H7413" s="16"/>
      <c r="I7413" s="16"/>
      <c r="J7413" s="16"/>
      <c r="K7413" s="17"/>
      <c r="L7413" s="18"/>
      <c r="M7413" s="17"/>
      <c r="N7413" s="18"/>
      <c r="O7413" s="9"/>
      <c r="P7413" s="16"/>
      <c r="Q7413" s="16"/>
      <c r="R7413" s="16"/>
      <c r="S7413" s="16"/>
      <c r="T7413" s="16"/>
      <c r="U7413" s="16"/>
      <c r="V7413" s="16"/>
      <c r="W7413" s="16"/>
      <c r="X7413" s="16"/>
      <c r="Y7413" s="16"/>
      <c r="Z7413" s="16"/>
      <c r="AA7413" s="16"/>
      <c r="AB7413" s="16"/>
      <c r="AC7413" s="19"/>
    </row>
    <row r="7414" spans="1:29" x14ac:dyDescent="0.25">
      <c r="A7414" s="15"/>
      <c r="B7414" s="16"/>
      <c r="C7414" s="16"/>
      <c r="D7414" s="16"/>
      <c r="E7414" s="16"/>
      <c r="F7414" s="16"/>
      <c r="G7414" s="16"/>
      <c r="H7414" s="16"/>
      <c r="I7414" s="16"/>
      <c r="J7414" s="16"/>
      <c r="K7414" s="17"/>
      <c r="L7414" s="18"/>
      <c r="M7414" s="17"/>
      <c r="N7414" s="18"/>
      <c r="O7414" s="9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9"/>
    </row>
    <row r="7415" spans="1:29" x14ac:dyDescent="0.25">
      <c r="A7415" s="15"/>
      <c r="B7415" s="16"/>
      <c r="C7415" s="16"/>
      <c r="D7415" s="16"/>
      <c r="E7415" s="16"/>
      <c r="F7415" s="16"/>
      <c r="G7415" s="16"/>
      <c r="H7415" s="16"/>
      <c r="I7415" s="16"/>
      <c r="J7415" s="16"/>
      <c r="K7415" s="17"/>
      <c r="L7415" s="18"/>
      <c r="M7415" s="17"/>
      <c r="N7415" s="18"/>
      <c r="O7415" s="9"/>
      <c r="P7415" s="16"/>
      <c r="Q7415" s="16"/>
      <c r="R7415" s="16"/>
      <c r="S7415" s="16"/>
      <c r="T7415" s="16"/>
      <c r="U7415" s="16"/>
      <c r="V7415" s="16"/>
      <c r="W7415" s="16"/>
      <c r="X7415" s="16"/>
      <c r="Y7415" s="16"/>
      <c r="Z7415" s="16"/>
      <c r="AA7415" s="16"/>
      <c r="AB7415" s="16"/>
      <c r="AC7415" s="19"/>
    </row>
    <row r="7416" spans="1:29" x14ac:dyDescent="0.25">
      <c r="A7416" s="15"/>
      <c r="B7416" s="16"/>
      <c r="C7416" s="16"/>
      <c r="D7416" s="16"/>
      <c r="E7416" s="16"/>
      <c r="F7416" s="16"/>
      <c r="G7416" s="16"/>
      <c r="H7416" s="16"/>
      <c r="I7416" s="16"/>
      <c r="J7416" s="16"/>
      <c r="K7416" s="17"/>
      <c r="L7416" s="18"/>
      <c r="M7416" s="17"/>
      <c r="N7416" s="18"/>
      <c r="O7416" s="9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9"/>
    </row>
    <row r="7417" spans="1:29" x14ac:dyDescent="0.25">
      <c r="A7417" s="15"/>
      <c r="B7417" s="16"/>
      <c r="C7417" s="16"/>
      <c r="D7417" s="16"/>
      <c r="E7417" s="16"/>
      <c r="F7417" s="16"/>
      <c r="G7417" s="16"/>
      <c r="H7417" s="16"/>
      <c r="I7417" s="16"/>
      <c r="J7417" s="16"/>
      <c r="K7417" s="17"/>
      <c r="L7417" s="18"/>
      <c r="M7417" s="17"/>
      <c r="N7417" s="18"/>
      <c r="O7417" s="9"/>
      <c r="P7417" s="16"/>
      <c r="Q7417" s="16"/>
      <c r="R7417" s="16"/>
      <c r="S7417" s="16"/>
      <c r="T7417" s="16"/>
      <c r="U7417" s="16"/>
      <c r="V7417" s="16"/>
      <c r="W7417" s="16"/>
      <c r="X7417" s="16"/>
      <c r="Y7417" s="16"/>
      <c r="Z7417" s="16"/>
      <c r="AA7417" s="16"/>
      <c r="AB7417" s="16"/>
      <c r="AC7417" s="19"/>
    </row>
    <row r="7418" spans="1:29" x14ac:dyDescent="0.25">
      <c r="A7418" s="15"/>
      <c r="B7418" s="16"/>
      <c r="C7418" s="16"/>
      <c r="D7418" s="16"/>
      <c r="E7418" s="16"/>
      <c r="F7418" s="16"/>
      <c r="G7418" s="16"/>
      <c r="H7418" s="16"/>
      <c r="I7418" s="16"/>
      <c r="J7418" s="16"/>
      <c r="K7418" s="17"/>
      <c r="L7418" s="18"/>
      <c r="M7418" s="17"/>
      <c r="N7418" s="18"/>
      <c r="O7418" s="9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6"/>
      <c r="AA7418" s="16"/>
      <c r="AB7418" s="16"/>
      <c r="AC7418" s="19"/>
    </row>
    <row r="7419" spans="1:29" x14ac:dyDescent="0.25">
      <c r="A7419" s="15"/>
      <c r="B7419" s="16"/>
      <c r="C7419" s="16"/>
      <c r="D7419" s="16"/>
      <c r="E7419" s="16"/>
      <c r="F7419" s="16"/>
      <c r="G7419" s="16"/>
      <c r="H7419" s="16"/>
      <c r="I7419" s="16"/>
      <c r="J7419" s="16"/>
      <c r="K7419" s="17"/>
      <c r="L7419" s="18"/>
      <c r="M7419" s="17"/>
      <c r="N7419" s="18"/>
      <c r="O7419" s="9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6"/>
      <c r="AA7419" s="16"/>
      <c r="AB7419" s="16"/>
      <c r="AC7419" s="19"/>
    </row>
    <row r="7420" spans="1:29" x14ac:dyDescent="0.25">
      <c r="A7420" s="15"/>
      <c r="B7420" s="16"/>
      <c r="C7420" s="16"/>
      <c r="D7420" s="16"/>
      <c r="E7420" s="16"/>
      <c r="F7420" s="16"/>
      <c r="G7420" s="16"/>
      <c r="H7420" s="16"/>
      <c r="I7420" s="16"/>
      <c r="J7420" s="16"/>
      <c r="K7420" s="17"/>
      <c r="L7420" s="18"/>
      <c r="M7420" s="17"/>
      <c r="N7420" s="18"/>
      <c r="O7420" s="9"/>
      <c r="P7420" s="16"/>
      <c r="Q7420" s="16"/>
      <c r="R7420" s="16"/>
      <c r="S7420" s="16"/>
      <c r="T7420" s="16"/>
      <c r="U7420" s="16"/>
      <c r="V7420" s="16"/>
      <c r="W7420" s="16"/>
      <c r="X7420" s="16"/>
      <c r="Y7420" s="16"/>
      <c r="Z7420" s="16"/>
      <c r="AA7420" s="16"/>
      <c r="AB7420" s="16"/>
      <c r="AC7420" s="19"/>
    </row>
    <row r="7421" spans="1:29" x14ac:dyDescent="0.25">
      <c r="A7421" s="15"/>
      <c r="B7421" s="16"/>
      <c r="C7421" s="16"/>
      <c r="D7421" s="16"/>
      <c r="E7421" s="16"/>
      <c r="F7421" s="16"/>
      <c r="G7421" s="16"/>
      <c r="H7421" s="16"/>
      <c r="I7421" s="16"/>
      <c r="J7421" s="16"/>
      <c r="K7421" s="17"/>
      <c r="L7421" s="18"/>
      <c r="M7421" s="17"/>
      <c r="N7421" s="18"/>
      <c r="O7421" s="9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9"/>
    </row>
    <row r="7422" spans="1:29" x14ac:dyDescent="0.25">
      <c r="A7422" s="15"/>
      <c r="B7422" s="16"/>
      <c r="C7422" s="16"/>
      <c r="D7422" s="16"/>
      <c r="E7422" s="16"/>
      <c r="F7422" s="16"/>
      <c r="G7422" s="16"/>
      <c r="H7422" s="16"/>
      <c r="I7422" s="16"/>
      <c r="J7422" s="16"/>
      <c r="K7422" s="17"/>
      <c r="L7422" s="18"/>
      <c r="M7422" s="17"/>
      <c r="N7422" s="18"/>
      <c r="O7422" s="9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9"/>
    </row>
    <row r="7423" spans="1:29" x14ac:dyDescent="0.25">
      <c r="A7423" s="15"/>
      <c r="B7423" s="16"/>
      <c r="C7423" s="16"/>
      <c r="D7423" s="16"/>
      <c r="E7423" s="16"/>
      <c r="F7423" s="16"/>
      <c r="G7423" s="16"/>
      <c r="H7423" s="16"/>
      <c r="I7423" s="16"/>
      <c r="J7423" s="16"/>
      <c r="K7423" s="17"/>
      <c r="L7423" s="18"/>
      <c r="M7423" s="17"/>
      <c r="N7423" s="18"/>
      <c r="O7423" s="9"/>
      <c r="P7423" s="16"/>
      <c r="Q7423" s="16"/>
      <c r="R7423" s="16"/>
      <c r="S7423" s="16"/>
      <c r="T7423" s="16"/>
      <c r="U7423" s="16"/>
      <c r="V7423" s="16"/>
      <c r="W7423" s="16"/>
      <c r="X7423" s="16"/>
      <c r="Y7423" s="16"/>
      <c r="Z7423" s="16"/>
      <c r="AA7423" s="16"/>
      <c r="AB7423" s="16"/>
      <c r="AC7423" s="19"/>
    </row>
    <row r="7424" spans="1:29" x14ac:dyDescent="0.25">
      <c r="A7424" s="15"/>
      <c r="B7424" s="16"/>
      <c r="C7424" s="16"/>
      <c r="D7424" s="16"/>
      <c r="E7424" s="16"/>
      <c r="F7424" s="16"/>
      <c r="G7424" s="16"/>
      <c r="H7424" s="16"/>
      <c r="I7424" s="16"/>
      <c r="J7424" s="16"/>
      <c r="K7424" s="17"/>
      <c r="L7424" s="18"/>
      <c r="M7424" s="17"/>
      <c r="N7424" s="18"/>
      <c r="O7424" s="9"/>
      <c r="P7424" s="16"/>
      <c r="Q7424" s="16"/>
      <c r="R7424" s="16"/>
      <c r="S7424" s="16"/>
      <c r="T7424" s="16"/>
      <c r="U7424" s="16"/>
      <c r="V7424" s="16"/>
      <c r="W7424" s="16"/>
      <c r="X7424" s="16"/>
      <c r="Y7424" s="16"/>
      <c r="Z7424" s="16"/>
      <c r="AA7424" s="16"/>
      <c r="AB7424" s="16"/>
      <c r="AC7424" s="19"/>
    </row>
    <row r="7425" spans="1:29" x14ac:dyDescent="0.25">
      <c r="A7425" s="15"/>
      <c r="B7425" s="16"/>
      <c r="C7425" s="16"/>
      <c r="D7425" s="16"/>
      <c r="E7425" s="16"/>
      <c r="F7425" s="16"/>
      <c r="G7425" s="16"/>
      <c r="H7425" s="16"/>
      <c r="I7425" s="16"/>
      <c r="J7425" s="16"/>
      <c r="K7425" s="17"/>
      <c r="L7425" s="18"/>
      <c r="M7425" s="17"/>
      <c r="N7425" s="18"/>
      <c r="O7425" s="9"/>
      <c r="P7425" s="16"/>
      <c r="Q7425" s="16"/>
      <c r="R7425" s="16"/>
      <c r="S7425" s="16"/>
      <c r="T7425" s="16"/>
      <c r="U7425" s="16"/>
      <c r="V7425" s="16"/>
      <c r="W7425" s="16"/>
      <c r="X7425" s="16"/>
      <c r="Y7425" s="16"/>
      <c r="Z7425" s="16"/>
      <c r="AA7425" s="16"/>
      <c r="AB7425" s="16"/>
      <c r="AC7425" s="19"/>
    </row>
    <row r="7426" spans="1:29" x14ac:dyDescent="0.25">
      <c r="A7426" s="15"/>
      <c r="B7426" s="16"/>
      <c r="C7426" s="16"/>
      <c r="D7426" s="16"/>
      <c r="E7426" s="16"/>
      <c r="F7426" s="16"/>
      <c r="G7426" s="16"/>
      <c r="H7426" s="16"/>
      <c r="I7426" s="16"/>
      <c r="J7426" s="16"/>
      <c r="K7426" s="17"/>
      <c r="L7426" s="18"/>
      <c r="M7426" s="17"/>
      <c r="N7426" s="18"/>
      <c r="O7426" s="9"/>
      <c r="P7426" s="16"/>
      <c r="Q7426" s="16"/>
      <c r="R7426" s="16"/>
      <c r="S7426" s="16"/>
      <c r="T7426" s="16"/>
      <c r="U7426" s="16"/>
      <c r="V7426" s="16"/>
      <c r="W7426" s="16"/>
      <c r="X7426" s="16"/>
      <c r="Y7426" s="16"/>
      <c r="Z7426" s="16"/>
      <c r="AA7426" s="16"/>
      <c r="AB7426" s="16"/>
      <c r="AC7426" s="19"/>
    </row>
    <row r="7427" spans="1:29" x14ac:dyDescent="0.25">
      <c r="A7427" s="15"/>
      <c r="B7427" s="16"/>
      <c r="C7427" s="16"/>
      <c r="D7427" s="16"/>
      <c r="E7427" s="16"/>
      <c r="F7427" s="16"/>
      <c r="G7427" s="16"/>
      <c r="H7427" s="16"/>
      <c r="I7427" s="16"/>
      <c r="J7427" s="16"/>
      <c r="K7427" s="17"/>
      <c r="L7427" s="18"/>
      <c r="M7427" s="17"/>
      <c r="N7427" s="18"/>
      <c r="O7427" s="9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9"/>
    </row>
    <row r="7428" spans="1:29" x14ac:dyDescent="0.25">
      <c r="A7428" s="15"/>
      <c r="B7428" s="16"/>
      <c r="C7428" s="16"/>
      <c r="D7428" s="16"/>
      <c r="E7428" s="16"/>
      <c r="F7428" s="16"/>
      <c r="G7428" s="16"/>
      <c r="H7428" s="16"/>
      <c r="I7428" s="16"/>
      <c r="J7428" s="16"/>
      <c r="K7428" s="17"/>
      <c r="L7428" s="18"/>
      <c r="M7428" s="17"/>
      <c r="N7428" s="18"/>
      <c r="O7428" s="9"/>
      <c r="P7428" s="16"/>
      <c r="Q7428" s="16"/>
      <c r="R7428" s="16"/>
      <c r="S7428" s="16"/>
      <c r="T7428" s="16"/>
      <c r="U7428" s="16"/>
      <c r="V7428" s="16"/>
      <c r="W7428" s="16"/>
      <c r="X7428" s="16"/>
      <c r="Y7428" s="16"/>
      <c r="Z7428" s="16"/>
      <c r="AA7428" s="16"/>
      <c r="AB7428" s="16"/>
      <c r="AC7428" s="19"/>
    </row>
    <row r="7429" spans="1:29" x14ac:dyDescent="0.25">
      <c r="A7429" s="15"/>
      <c r="B7429" s="16"/>
      <c r="C7429" s="16"/>
      <c r="D7429" s="16"/>
      <c r="E7429" s="16"/>
      <c r="F7429" s="16"/>
      <c r="G7429" s="16"/>
      <c r="H7429" s="16"/>
      <c r="I7429" s="16"/>
      <c r="J7429" s="16"/>
      <c r="K7429" s="17"/>
      <c r="L7429" s="18"/>
      <c r="M7429" s="17"/>
      <c r="N7429" s="18"/>
      <c r="O7429" s="9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9"/>
    </row>
    <row r="7430" spans="1:29" x14ac:dyDescent="0.25">
      <c r="A7430" s="15"/>
      <c r="B7430" s="16"/>
      <c r="C7430" s="16"/>
      <c r="D7430" s="16"/>
      <c r="E7430" s="16"/>
      <c r="F7430" s="16"/>
      <c r="G7430" s="16"/>
      <c r="H7430" s="16"/>
      <c r="I7430" s="16"/>
      <c r="J7430" s="16"/>
      <c r="K7430" s="17"/>
      <c r="L7430" s="18"/>
      <c r="M7430" s="17"/>
      <c r="N7430" s="18"/>
      <c r="O7430" s="9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6"/>
      <c r="AA7430" s="16"/>
      <c r="AB7430" s="16"/>
      <c r="AC7430" s="19"/>
    </row>
    <row r="7431" spans="1:29" x14ac:dyDescent="0.25">
      <c r="A7431" s="15"/>
      <c r="B7431" s="16"/>
      <c r="C7431" s="16"/>
      <c r="D7431" s="16"/>
      <c r="E7431" s="16"/>
      <c r="F7431" s="16"/>
      <c r="G7431" s="16"/>
      <c r="H7431" s="16"/>
      <c r="I7431" s="16"/>
      <c r="J7431" s="16"/>
      <c r="K7431" s="17"/>
      <c r="L7431" s="18"/>
      <c r="M7431" s="17"/>
      <c r="N7431" s="18"/>
      <c r="O7431" s="9"/>
      <c r="P7431" s="16"/>
      <c r="Q7431" s="16"/>
      <c r="R7431" s="16"/>
      <c r="S7431" s="16"/>
      <c r="T7431" s="16"/>
      <c r="U7431" s="16"/>
      <c r="V7431" s="16"/>
      <c r="W7431" s="16"/>
      <c r="X7431" s="16"/>
      <c r="Y7431" s="16"/>
      <c r="Z7431" s="16"/>
      <c r="AA7431" s="16"/>
      <c r="AB7431" s="16"/>
      <c r="AC7431" s="19"/>
    </row>
    <row r="7432" spans="1:29" x14ac:dyDescent="0.25">
      <c r="A7432" s="15"/>
      <c r="B7432" s="16"/>
      <c r="C7432" s="16"/>
      <c r="D7432" s="16"/>
      <c r="E7432" s="16"/>
      <c r="F7432" s="16"/>
      <c r="G7432" s="16"/>
      <c r="H7432" s="16"/>
      <c r="I7432" s="16"/>
      <c r="J7432" s="16"/>
      <c r="K7432" s="17"/>
      <c r="L7432" s="18"/>
      <c r="M7432" s="17"/>
      <c r="N7432" s="18"/>
      <c r="O7432" s="9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6"/>
      <c r="AA7432" s="16"/>
      <c r="AB7432" s="16"/>
      <c r="AC7432" s="19"/>
    </row>
    <row r="7433" spans="1:29" x14ac:dyDescent="0.25">
      <c r="A7433" s="15"/>
      <c r="B7433" s="16"/>
      <c r="C7433" s="16"/>
      <c r="D7433" s="16"/>
      <c r="E7433" s="16"/>
      <c r="F7433" s="16"/>
      <c r="G7433" s="16"/>
      <c r="H7433" s="16"/>
      <c r="I7433" s="16"/>
      <c r="J7433" s="16"/>
      <c r="K7433" s="17"/>
      <c r="L7433" s="18"/>
      <c r="M7433" s="17"/>
      <c r="N7433" s="18"/>
      <c r="O7433" s="9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6"/>
      <c r="AA7433" s="16"/>
      <c r="AB7433" s="16"/>
      <c r="AC7433" s="19"/>
    </row>
    <row r="7434" spans="1:29" x14ac:dyDescent="0.25">
      <c r="A7434" s="15"/>
      <c r="B7434" s="16"/>
      <c r="C7434" s="16"/>
      <c r="D7434" s="16"/>
      <c r="E7434" s="16"/>
      <c r="F7434" s="16"/>
      <c r="G7434" s="16"/>
      <c r="H7434" s="16"/>
      <c r="I7434" s="16"/>
      <c r="J7434" s="16"/>
      <c r="K7434" s="17"/>
      <c r="L7434" s="18"/>
      <c r="M7434" s="17"/>
      <c r="N7434" s="18"/>
      <c r="O7434" s="9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9"/>
    </row>
    <row r="7435" spans="1:29" x14ac:dyDescent="0.25">
      <c r="A7435" s="15"/>
      <c r="B7435" s="16"/>
      <c r="C7435" s="16"/>
      <c r="D7435" s="16"/>
      <c r="E7435" s="16"/>
      <c r="F7435" s="16"/>
      <c r="G7435" s="16"/>
      <c r="H7435" s="16"/>
      <c r="I7435" s="16"/>
      <c r="J7435" s="16"/>
      <c r="K7435" s="17"/>
      <c r="L7435" s="18"/>
      <c r="M7435" s="17"/>
      <c r="N7435" s="18"/>
      <c r="O7435" s="9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9"/>
    </row>
    <row r="7436" spans="1:29" x14ac:dyDescent="0.25">
      <c r="A7436" s="15"/>
      <c r="B7436" s="16"/>
      <c r="C7436" s="16"/>
      <c r="D7436" s="16"/>
      <c r="E7436" s="16"/>
      <c r="F7436" s="16"/>
      <c r="G7436" s="16"/>
      <c r="H7436" s="16"/>
      <c r="I7436" s="16"/>
      <c r="J7436" s="16"/>
      <c r="K7436" s="17"/>
      <c r="L7436" s="18"/>
      <c r="M7436" s="17"/>
      <c r="N7436" s="18"/>
      <c r="O7436" s="9"/>
      <c r="P7436" s="16"/>
      <c r="Q7436" s="16"/>
      <c r="R7436" s="16"/>
      <c r="S7436" s="16"/>
      <c r="T7436" s="16"/>
      <c r="U7436" s="16"/>
      <c r="V7436" s="16"/>
      <c r="W7436" s="16"/>
      <c r="X7436" s="16"/>
      <c r="Y7436" s="16"/>
      <c r="Z7436" s="16"/>
      <c r="AA7436" s="16"/>
      <c r="AB7436" s="16"/>
      <c r="AC7436" s="19"/>
    </row>
    <row r="7437" spans="1:29" x14ac:dyDescent="0.25">
      <c r="A7437" s="15"/>
      <c r="B7437" s="16"/>
      <c r="C7437" s="16"/>
      <c r="D7437" s="16"/>
      <c r="E7437" s="16"/>
      <c r="F7437" s="16"/>
      <c r="G7437" s="16"/>
      <c r="H7437" s="16"/>
      <c r="I7437" s="16"/>
      <c r="J7437" s="16"/>
      <c r="K7437" s="17"/>
      <c r="L7437" s="18"/>
      <c r="M7437" s="17"/>
      <c r="N7437" s="18"/>
      <c r="O7437" s="9"/>
      <c r="P7437" s="16"/>
      <c r="Q7437" s="16"/>
      <c r="R7437" s="16"/>
      <c r="S7437" s="16"/>
      <c r="T7437" s="16"/>
      <c r="U7437" s="16"/>
      <c r="V7437" s="16"/>
      <c r="W7437" s="16"/>
      <c r="X7437" s="16"/>
      <c r="Y7437" s="16"/>
      <c r="Z7437" s="16"/>
      <c r="AA7437" s="16"/>
      <c r="AB7437" s="16"/>
      <c r="AC7437" s="19"/>
    </row>
    <row r="7438" spans="1:29" x14ac:dyDescent="0.25">
      <c r="A7438" s="15"/>
      <c r="B7438" s="16"/>
      <c r="C7438" s="16"/>
      <c r="D7438" s="16"/>
      <c r="E7438" s="16"/>
      <c r="F7438" s="16"/>
      <c r="G7438" s="16"/>
      <c r="H7438" s="16"/>
      <c r="I7438" s="16"/>
      <c r="J7438" s="16"/>
      <c r="K7438" s="17"/>
      <c r="L7438" s="18"/>
      <c r="M7438" s="17"/>
      <c r="N7438" s="18"/>
      <c r="O7438" s="9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9"/>
    </row>
    <row r="7439" spans="1:29" x14ac:dyDescent="0.25">
      <c r="A7439" s="15"/>
      <c r="B7439" s="16"/>
      <c r="C7439" s="16"/>
      <c r="D7439" s="16"/>
      <c r="E7439" s="16"/>
      <c r="F7439" s="16"/>
      <c r="G7439" s="16"/>
      <c r="H7439" s="16"/>
      <c r="I7439" s="16"/>
      <c r="J7439" s="16"/>
      <c r="K7439" s="17"/>
      <c r="L7439" s="18"/>
      <c r="M7439" s="17"/>
      <c r="N7439" s="18"/>
      <c r="O7439" s="9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9"/>
    </row>
    <row r="7440" spans="1:29" x14ac:dyDescent="0.25">
      <c r="A7440" s="15"/>
      <c r="B7440" s="16"/>
      <c r="C7440" s="16"/>
      <c r="D7440" s="16"/>
      <c r="E7440" s="16"/>
      <c r="F7440" s="16"/>
      <c r="G7440" s="16"/>
      <c r="H7440" s="16"/>
      <c r="I7440" s="16"/>
      <c r="J7440" s="16"/>
      <c r="K7440" s="17"/>
      <c r="L7440" s="18"/>
      <c r="M7440" s="17"/>
      <c r="N7440" s="18"/>
      <c r="O7440" s="9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6"/>
      <c r="AA7440" s="16"/>
      <c r="AB7440" s="16"/>
      <c r="AC7440" s="19"/>
    </row>
    <row r="7441" spans="1:29" x14ac:dyDescent="0.25">
      <c r="A7441" s="15"/>
      <c r="B7441" s="16"/>
      <c r="C7441" s="16"/>
      <c r="D7441" s="16"/>
      <c r="E7441" s="16"/>
      <c r="F7441" s="16"/>
      <c r="G7441" s="16"/>
      <c r="H7441" s="16"/>
      <c r="I7441" s="16"/>
      <c r="J7441" s="16"/>
      <c r="K7441" s="17"/>
      <c r="L7441" s="18"/>
      <c r="M7441" s="17"/>
      <c r="N7441" s="18"/>
      <c r="O7441" s="9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9"/>
    </row>
    <row r="7442" spans="1:29" x14ac:dyDescent="0.25">
      <c r="A7442" s="15"/>
      <c r="B7442" s="16"/>
      <c r="C7442" s="16"/>
      <c r="D7442" s="16"/>
      <c r="E7442" s="16"/>
      <c r="F7442" s="16"/>
      <c r="G7442" s="16"/>
      <c r="H7442" s="16"/>
      <c r="I7442" s="16"/>
      <c r="J7442" s="16"/>
      <c r="K7442" s="17"/>
      <c r="L7442" s="18"/>
      <c r="M7442" s="17"/>
      <c r="N7442" s="18"/>
      <c r="O7442" s="9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9"/>
    </row>
    <row r="7443" spans="1:29" x14ac:dyDescent="0.25">
      <c r="A7443" s="15"/>
      <c r="B7443" s="16"/>
      <c r="C7443" s="16"/>
      <c r="D7443" s="16"/>
      <c r="E7443" s="16"/>
      <c r="F7443" s="16"/>
      <c r="G7443" s="16"/>
      <c r="H7443" s="16"/>
      <c r="I7443" s="16"/>
      <c r="J7443" s="16"/>
      <c r="K7443" s="17"/>
      <c r="L7443" s="18"/>
      <c r="M7443" s="17"/>
      <c r="N7443" s="18"/>
      <c r="O7443" s="9"/>
      <c r="P7443" s="16"/>
      <c r="Q7443" s="16"/>
      <c r="R7443" s="16"/>
      <c r="S7443" s="16"/>
      <c r="T7443" s="16"/>
      <c r="U7443" s="16"/>
      <c r="V7443" s="16"/>
      <c r="W7443" s="16"/>
      <c r="X7443" s="16"/>
      <c r="Y7443" s="16"/>
      <c r="Z7443" s="16"/>
      <c r="AA7443" s="16"/>
      <c r="AB7443" s="16"/>
      <c r="AC7443" s="19"/>
    </row>
    <row r="7444" spans="1:29" x14ac:dyDescent="0.25">
      <c r="A7444" s="15"/>
      <c r="B7444" s="16"/>
      <c r="C7444" s="16"/>
      <c r="D7444" s="16"/>
      <c r="E7444" s="16"/>
      <c r="F7444" s="16"/>
      <c r="G7444" s="16"/>
      <c r="H7444" s="16"/>
      <c r="I7444" s="16"/>
      <c r="J7444" s="16"/>
      <c r="K7444" s="17"/>
      <c r="L7444" s="18"/>
      <c r="M7444" s="17"/>
      <c r="N7444" s="18"/>
      <c r="O7444" s="9"/>
      <c r="P7444" s="16"/>
      <c r="Q7444" s="16"/>
      <c r="R7444" s="16"/>
      <c r="S7444" s="16"/>
      <c r="T7444" s="16"/>
      <c r="U7444" s="16"/>
      <c r="V7444" s="16"/>
      <c r="W7444" s="16"/>
      <c r="X7444" s="16"/>
      <c r="Y7444" s="16"/>
      <c r="Z7444" s="16"/>
      <c r="AA7444" s="16"/>
      <c r="AB7444" s="16"/>
      <c r="AC7444" s="19"/>
    </row>
    <row r="7445" spans="1:29" x14ac:dyDescent="0.25">
      <c r="A7445" s="15"/>
      <c r="B7445" s="16"/>
      <c r="C7445" s="16"/>
      <c r="D7445" s="16"/>
      <c r="E7445" s="16"/>
      <c r="F7445" s="16"/>
      <c r="G7445" s="16"/>
      <c r="H7445" s="16"/>
      <c r="I7445" s="16"/>
      <c r="J7445" s="16"/>
      <c r="K7445" s="17"/>
      <c r="L7445" s="18"/>
      <c r="M7445" s="17"/>
      <c r="N7445" s="18"/>
      <c r="O7445" s="9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9"/>
    </row>
    <row r="7446" spans="1:29" x14ac:dyDescent="0.25">
      <c r="A7446" s="15"/>
      <c r="B7446" s="16"/>
      <c r="C7446" s="16"/>
      <c r="D7446" s="16"/>
      <c r="E7446" s="16"/>
      <c r="F7446" s="16"/>
      <c r="G7446" s="16"/>
      <c r="H7446" s="16"/>
      <c r="I7446" s="16"/>
      <c r="J7446" s="16"/>
      <c r="K7446" s="17"/>
      <c r="L7446" s="18"/>
      <c r="M7446" s="17"/>
      <c r="N7446" s="18"/>
      <c r="O7446" s="9"/>
      <c r="P7446" s="16"/>
      <c r="Q7446" s="16"/>
      <c r="R7446" s="16"/>
      <c r="S7446" s="16"/>
      <c r="T7446" s="16"/>
      <c r="U7446" s="16"/>
      <c r="V7446" s="16"/>
      <c r="W7446" s="16"/>
      <c r="X7446" s="16"/>
      <c r="Y7446" s="16"/>
      <c r="Z7446" s="16"/>
      <c r="AA7446" s="16"/>
      <c r="AB7446" s="16"/>
      <c r="AC7446" s="19"/>
    </row>
    <row r="7447" spans="1:29" x14ac:dyDescent="0.25">
      <c r="A7447" s="15"/>
      <c r="B7447" s="16"/>
      <c r="C7447" s="16"/>
      <c r="D7447" s="16"/>
      <c r="E7447" s="16"/>
      <c r="F7447" s="16"/>
      <c r="G7447" s="16"/>
      <c r="H7447" s="16"/>
      <c r="I7447" s="16"/>
      <c r="J7447" s="16"/>
      <c r="K7447" s="17"/>
      <c r="L7447" s="18"/>
      <c r="M7447" s="17"/>
      <c r="N7447" s="18"/>
      <c r="O7447" s="9"/>
      <c r="P7447" s="16"/>
      <c r="Q7447" s="16"/>
      <c r="R7447" s="16"/>
      <c r="S7447" s="16"/>
      <c r="T7447" s="16"/>
      <c r="U7447" s="16"/>
      <c r="V7447" s="16"/>
      <c r="W7447" s="16"/>
      <c r="X7447" s="16"/>
      <c r="Y7447" s="16"/>
      <c r="Z7447" s="16"/>
      <c r="AA7447" s="16"/>
      <c r="AB7447" s="16"/>
      <c r="AC7447" s="19"/>
    </row>
    <row r="7448" spans="1:29" x14ac:dyDescent="0.25">
      <c r="A7448" s="15"/>
      <c r="B7448" s="16"/>
      <c r="C7448" s="16"/>
      <c r="D7448" s="16"/>
      <c r="E7448" s="16"/>
      <c r="F7448" s="16"/>
      <c r="G7448" s="16"/>
      <c r="H7448" s="16"/>
      <c r="I7448" s="16"/>
      <c r="J7448" s="16"/>
      <c r="K7448" s="17"/>
      <c r="L7448" s="18"/>
      <c r="M7448" s="17"/>
      <c r="N7448" s="18"/>
      <c r="O7448" s="9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9"/>
    </row>
    <row r="7449" spans="1:29" x14ac:dyDescent="0.25">
      <c r="A7449" s="15"/>
      <c r="B7449" s="16"/>
      <c r="C7449" s="16"/>
      <c r="D7449" s="16"/>
      <c r="E7449" s="16"/>
      <c r="F7449" s="16"/>
      <c r="G7449" s="16"/>
      <c r="H7449" s="16"/>
      <c r="I7449" s="16"/>
      <c r="J7449" s="16"/>
      <c r="K7449" s="17"/>
      <c r="L7449" s="18"/>
      <c r="M7449" s="17"/>
      <c r="N7449" s="18"/>
      <c r="O7449" s="9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9"/>
    </row>
    <row r="7450" spans="1:29" x14ac:dyDescent="0.25">
      <c r="A7450" s="15"/>
      <c r="B7450" s="16"/>
      <c r="C7450" s="16"/>
      <c r="D7450" s="16"/>
      <c r="E7450" s="16"/>
      <c r="F7450" s="16"/>
      <c r="G7450" s="16"/>
      <c r="H7450" s="16"/>
      <c r="I7450" s="16"/>
      <c r="J7450" s="16"/>
      <c r="K7450" s="17"/>
      <c r="L7450" s="18"/>
      <c r="M7450" s="17"/>
      <c r="N7450" s="18"/>
      <c r="O7450" s="9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9"/>
    </row>
    <row r="7451" spans="1:29" x14ac:dyDescent="0.25">
      <c r="A7451" s="15"/>
      <c r="B7451" s="16"/>
      <c r="C7451" s="16"/>
      <c r="D7451" s="16"/>
      <c r="E7451" s="16"/>
      <c r="F7451" s="16"/>
      <c r="G7451" s="16"/>
      <c r="H7451" s="16"/>
      <c r="I7451" s="16"/>
      <c r="J7451" s="16"/>
      <c r="K7451" s="17"/>
      <c r="L7451" s="18"/>
      <c r="M7451" s="17"/>
      <c r="N7451" s="18"/>
      <c r="O7451" s="9"/>
      <c r="P7451" s="16"/>
      <c r="Q7451" s="16"/>
      <c r="R7451" s="16"/>
      <c r="S7451" s="16"/>
      <c r="T7451" s="16"/>
      <c r="U7451" s="16"/>
      <c r="V7451" s="16"/>
      <c r="W7451" s="16"/>
      <c r="X7451" s="16"/>
      <c r="Y7451" s="16"/>
      <c r="Z7451" s="16"/>
      <c r="AA7451" s="16"/>
      <c r="AB7451" s="16"/>
      <c r="AC7451" s="19"/>
    </row>
    <row r="7452" spans="1:29" x14ac:dyDescent="0.25">
      <c r="A7452" s="15"/>
      <c r="B7452" s="16"/>
      <c r="C7452" s="16"/>
      <c r="D7452" s="16"/>
      <c r="E7452" s="16"/>
      <c r="F7452" s="16"/>
      <c r="G7452" s="16"/>
      <c r="H7452" s="16"/>
      <c r="I7452" s="16"/>
      <c r="J7452" s="16"/>
      <c r="K7452" s="17"/>
      <c r="L7452" s="18"/>
      <c r="M7452" s="17"/>
      <c r="N7452" s="18"/>
      <c r="O7452" s="9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9"/>
    </row>
    <row r="7453" spans="1:29" x14ac:dyDescent="0.25">
      <c r="A7453" s="15"/>
      <c r="B7453" s="16"/>
      <c r="C7453" s="16"/>
      <c r="D7453" s="16"/>
      <c r="E7453" s="16"/>
      <c r="F7453" s="16"/>
      <c r="G7453" s="16"/>
      <c r="H7453" s="16"/>
      <c r="I7453" s="16"/>
      <c r="J7453" s="16"/>
      <c r="K7453" s="17"/>
      <c r="L7453" s="18"/>
      <c r="M7453" s="17"/>
      <c r="N7453" s="18"/>
      <c r="O7453" s="9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6"/>
      <c r="AA7453" s="16"/>
      <c r="AB7453" s="16"/>
      <c r="AC7453" s="19"/>
    </row>
    <row r="7454" spans="1:29" x14ac:dyDescent="0.25">
      <c r="A7454" s="15"/>
      <c r="B7454" s="16"/>
      <c r="C7454" s="16"/>
      <c r="D7454" s="16"/>
      <c r="E7454" s="16"/>
      <c r="F7454" s="16"/>
      <c r="G7454" s="16"/>
      <c r="H7454" s="16"/>
      <c r="I7454" s="16"/>
      <c r="J7454" s="16"/>
      <c r="K7454" s="17"/>
      <c r="L7454" s="18"/>
      <c r="M7454" s="17"/>
      <c r="N7454" s="18"/>
      <c r="O7454" s="9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9"/>
    </row>
    <row r="7455" spans="1:29" x14ac:dyDescent="0.25">
      <c r="A7455" s="15"/>
      <c r="B7455" s="16"/>
      <c r="C7455" s="16"/>
      <c r="D7455" s="16"/>
      <c r="E7455" s="16"/>
      <c r="F7455" s="16"/>
      <c r="G7455" s="16"/>
      <c r="H7455" s="16"/>
      <c r="I7455" s="16"/>
      <c r="J7455" s="16"/>
      <c r="K7455" s="17"/>
      <c r="L7455" s="18"/>
      <c r="M7455" s="17"/>
      <c r="N7455" s="18"/>
      <c r="O7455" s="9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9"/>
    </row>
    <row r="7456" spans="1:29" x14ac:dyDescent="0.25">
      <c r="A7456" s="15"/>
      <c r="B7456" s="16"/>
      <c r="C7456" s="16"/>
      <c r="D7456" s="16"/>
      <c r="E7456" s="16"/>
      <c r="F7456" s="16"/>
      <c r="G7456" s="16"/>
      <c r="H7456" s="16"/>
      <c r="I7456" s="16"/>
      <c r="J7456" s="16"/>
      <c r="K7456" s="17"/>
      <c r="L7456" s="18"/>
      <c r="M7456" s="17"/>
      <c r="N7456" s="18"/>
      <c r="O7456" s="9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9"/>
    </row>
    <row r="7457" spans="1:29" x14ac:dyDescent="0.25">
      <c r="A7457" s="15"/>
      <c r="B7457" s="16"/>
      <c r="C7457" s="16"/>
      <c r="D7457" s="16"/>
      <c r="E7457" s="16"/>
      <c r="F7457" s="16"/>
      <c r="G7457" s="16"/>
      <c r="H7457" s="16"/>
      <c r="I7457" s="16"/>
      <c r="J7457" s="16"/>
      <c r="K7457" s="17"/>
      <c r="L7457" s="18"/>
      <c r="M7457" s="17"/>
      <c r="N7457" s="18"/>
      <c r="O7457" s="9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9"/>
    </row>
    <row r="7458" spans="1:29" x14ac:dyDescent="0.25">
      <c r="A7458" s="15"/>
      <c r="B7458" s="16"/>
      <c r="C7458" s="16"/>
      <c r="D7458" s="16"/>
      <c r="E7458" s="16"/>
      <c r="F7458" s="16"/>
      <c r="G7458" s="16"/>
      <c r="H7458" s="16"/>
      <c r="I7458" s="16"/>
      <c r="J7458" s="16"/>
      <c r="K7458" s="17"/>
      <c r="L7458" s="18"/>
      <c r="M7458" s="17"/>
      <c r="N7458" s="18"/>
      <c r="O7458" s="9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9"/>
    </row>
    <row r="7459" spans="1:29" x14ac:dyDescent="0.25">
      <c r="A7459" s="15"/>
      <c r="B7459" s="16"/>
      <c r="C7459" s="16"/>
      <c r="D7459" s="16"/>
      <c r="E7459" s="16"/>
      <c r="F7459" s="16"/>
      <c r="G7459" s="16"/>
      <c r="H7459" s="16"/>
      <c r="I7459" s="16"/>
      <c r="J7459" s="16"/>
      <c r="K7459" s="17"/>
      <c r="L7459" s="18"/>
      <c r="M7459" s="17"/>
      <c r="N7459" s="18"/>
      <c r="O7459" s="9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9"/>
    </row>
    <row r="7460" spans="1:29" x14ac:dyDescent="0.25">
      <c r="A7460" s="15"/>
      <c r="B7460" s="16"/>
      <c r="C7460" s="16"/>
      <c r="D7460" s="16"/>
      <c r="E7460" s="16"/>
      <c r="F7460" s="16"/>
      <c r="G7460" s="16"/>
      <c r="H7460" s="16"/>
      <c r="I7460" s="16"/>
      <c r="J7460" s="16"/>
      <c r="K7460" s="17"/>
      <c r="L7460" s="18"/>
      <c r="M7460" s="17"/>
      <c r="N7460" s="18"/>
      <c r="O7460" s="9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9"/>
    </row>
    <row r="7461" spans="1:29" x14ac:dyDescent="0.25">
      <c r="A7461" s="15"/>
      <c r="B7461" s="16"/>
      <c r="C7461" s="16"/>
      <c r="D7461" s="16"/>
      <c r="E7461" s="16"/>
      <c r="F7461" s="16"/>
      <c r="G7461" s="16"/>
      <c r="H7461" s="16"/>
      <c r="I7461" s="16"/>
      <c r="J7461" s="16"/>
      <c r="K7461" s="17"/>
      <c r="L7461" s="18"/>
      <c r="M7461" s="17"/>
      <c r="N7461" s="18"/>
      <c r="O7461" s="9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9"/>
    </row>
    <row r="7462" spans="1:29" x14ac:dyDescent="0.25">
      <c r="A7462" s="15"/>
      <c r="B7462" s="16"/>
      <c r="C7462" s="16"/>
      <c r="D7462" s="16"/>
      <c r="E7462" s="16"/>
      <c r="F7462" s="16"/>
      <c r="G7462" s="16"/>
      <c r="H7462" s="16"/>
      <c r="I7462" s="16"/>
      <c r="J7462" s="16"/>
      <c r="K7462" s="17"/>
      <c r="L7462" s="18"/>
      <c r="M7462" s="17"/>
      <c r="N7462" s="18"/>
      <c r="O7462" s="9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9"/>
    </row>
    <row r="7463" spans="1:29" x14ac:dyDescent="0.25">
      <c r="A7463" s="15"/>
      <c r="B7463" s="16"/>
      <c r="C7463" s="16"/>
      <c r="D7463" s="16"/>
      <c r="E7463" s="16"/>
      <c r="F7463" s="16"/>
      <c r="G7463" s="16"/>
      <c r="H7463" s="16"/>
      <c r="I7463" s="16"/>
      <c r="J7463" s="16"/>
      <c r="K7463" s="17"/>
      <c r="L7463" s="18"/>
      <c r="M7463" s="17"/>
      <c r="N7463" s="18"/>
      <c r="O7463" s="9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9"/>
    </row>
    <row r="7464" spans="1:29" x14ac:dyDescent="0.25">
      <c r="A7464" s="15"/>
      <c r="B7464" s="16"/>
      <c r="C7464" s="16"/>
      <c r="D7464" s="16"/>
      <c r="E7464" s="16"/>
      <c r="F7464" s="16"/>
      <c r="G7464" s="16"/>
      <c r="H7464" s="16"/>
      <c r="I7464" s="16"/>
      <c r="J7464" s="16"/>
      <c r="K7464" s="17"/>
      <c r="L7464" s="18"/>
      <c r="M7464" s="17"/>
      <c r="N7464" s="18"/>
      <c r="O7464" s="9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9"/>
    </row>
    <row r="7465" spans="1:29" x14ac:dyDescent="0.25">
      <c r="A7465" s="15"/>
      <c r="B7465" s="16"/>
      <c r="C7465" s="16"/>
      <c r="D7465" s="16"/>
      <c r="E7465" s="16"/>
      <c r="F7465" s="16"/>
      <c r="G7465" s="16"/>
      <c r="H7465" s="16"/>
      <c r="I7465" s="16"/>
      <c r="J7465" s="16"/>
      <c r="K7465" s="17"/>
      <c r="L7465" s="18"/>
      <c r="M7465" s="17"/>
      <c r="N7465" s="18"/>
      <c r="O7465" s="9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9"/>
    </row>
    <row r="7466" spans="1:29" x14ac:dyDescent="0.25">
      <c r="A7466" s="15"/>
      <c r="B7466" s="16"/>
      <c r="C7466" s="16"/>
      <c r="D7466" s="16"/>
      <c r="E7466" s="16"/>
      <c r="F7466" s="16"/>
      <c r="G7466" s="16"/>
      <c r="H7466" s="16"/>
      <c r="I7466" s="16"/>
      <c r="J7466" s="16"/>
      <c r="K7466" s="17"/>
      <c r="L7466" s="18"/>
      <c r="M7466" s="17"/>
      <c r="N7466" s="18"/>
      <c r="O7466" s="9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9"/>
    </row>
    <row r="7467" spans="1:29" x14ac:dyDescent="0.25">
      <c r="A7467" s="15"/>
      <c r="B7467" s="16"/>
      <c r="C7467" s="16"/>
      <c r="D7467" s="16"/>
      <c r="E7467" s="16"/>
      <c r="F7467" s="16"/>
      <c r="G7467" s="16"/>
      <c r="H7467" s="16"/>
      <c r="I7467" s="16"/>
      <c r="J7467" s="16"/>
      <c r="K7467" s="17"/>
      <c r="L7467" s="18"/>
      <c r="M7467" s="17"/>
      <c r="N7467" s="18"/>
      <c r="O7467" s="9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9"/>
    </row>
    <row r="7468" spans="1:29" x14ac:dyDescent="0.25">
      <c r="A7468" s="15"/>
      <c r="B7468" s="16"/>
      <c r="C7468" s="16"/>
      <c r="D7468" s="16"/>
      <c r="E7468" s="16"/>
      <c r="F7468" s="16"/>
      <c r="G7468" s="16"/>
      <c r="H7468" s="16"/>
      <c r="I7468" s="16"/>
      <c r="J7468" s="16"/>
      <c r="K7468" s="17"/>
      <c r="L7468" s="18"/>
      <c r="M7468" s="17"/>
      <c r="N7468" s="18"/>
      <c r="O7468" s="9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9"/>
    </row>
    <row r="7469" spans="1:29" x14ac:dyDescent="0.25">
      <c r="A7469" s="15"/>
      <c r="B7469" s="16"/>
      <c r="C7469" s="16"/>
      <c r="D7469" s="16"/>
      <c r="E7469" s="16"/>
      <c r="F7469" s="16"/>
      <c r="G7469" s="16"/>
      <c r="H7469" s="16"/>
      <c r="I7469" s="16"/>
      <c r="J7469" s="16"/>
      <c r="K7469" s="17"/>
      <c r="L7469" s="18"/>
      <c r="M7469" s="17"/>
      <c r="N7469" s="18"/>
      <c r="O7469" s="9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9"/>
    </row>
    <row r="7470" spans="1:29" x14ac:dyDescent="0.25">
      <c r="A7470" s="15"/>
      <c r="B7470" s="16"/>
      <c r="C7470" s="16"/>
      <c r="D7470" s="16"/>
      <c r="E7470" s="16"/>
      <c r="F7470" s="16"/>
      <c r="G7470" s="16"/>
      <c r="H7470" s="16"/>
      <c r="I7470" s="16"/>
      <c r="J7470" s="16"/>
      <c r="K7470" s="17"/>
      <c r="L7470" s="18"/>
      <c r="M7470" s="17"/>
      <c r="N7470" s="18"/>
      <c r="O7470" s="9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9"/>
    </row>
    <row r="7471" spans="1:29" x14ac:dyDescent="0.25">
      <c r="A7471" s="15"/>
      <c r="B7471" s="16"/>
      <c r="C7471" s="16"/>
      <c r="D7471" s="16"/>
      <c r="E7471" s="16"/>
      <c r="F7471" s="16"/>
      <c r="G7471" s="16"/>
      <c r="H7471" s="16"/>
      <c r="I7471" s="16"/>
      <c r="J7471" s="16"/>
      <c r="K7471" s="17"/>
      <c r="L7471" s="18"/>
      <c r="M7471" s="17"/>
      <c r="N7471" s="18"/>
      <c r="O7471" s="9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9"/>
    </row>
    <row r="7472" spans="1:29" x14ac:dyDescent="0.25">
      <c r="A7472" s="15"/>
      <c r="B7472" s="16"/>
      <c r="C7472" s="16"/>
      <c r="D7472" s="16"/>
      <c r="E7472" s="16"/>
      <c r="F7472" s="16"/>
      <c r="G7472" s="16"/>
      <c r="H7472" s="16"/>
      <c r="I7472" s="16"/>
      <c r="J7472" s="16"/>
      <c r="K7472" s="17"/>
      <c r="L7472" s="18"/>
      <c r="M7472" s="17"/>
      <c r="N7472" s="18"/>
      <c r="O7472" s="9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  <c r="AA7472" s="16"/>
      <c r="AB7472" s="16"/>
      <c r="AC7472" s="19"/>
    </row>
    <row r="7473" spans="1:29" x14ac:dyDescent="0.25">
      <c r="A7473" s="15"/>
      <c r="B7473" s="16"/>
      <c r="C7473" s="16"/>
      <c r="D7473" s="16"/>
      <c r="E7473" s="16"/>
      <c r="F7473" s="16"/>
      <c r="G7473" s="16"/>
      <c r="H7473" s="16"/>
      <c r="I7473" s="16"/>
      <c r="J7473" s="16"/>
      <c r="K7473" s="17"/>
      <c r="L7473" s="18"/>
      <c r="M7473" s="17"/>
      <c r="N7473" s="18"/>
      <c r="O7473" s="9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9"/>
    </row>
    <row r="7474" spans="1:29" x14ac:dyDescent="0.25">
      <c r="A7474" s="15"/>
      <c r="B7474" s="16"/>
      <c r="C7474" s="16"/>
      <c r="D7474" s="16"/>
      <c r="E7474" s="16"/>
      <c r="F7474" s="16"/>
      <c r="G7474" s="16"/>
      <c r="H7474" s="16"/>
      <c r="I7474" s="16"/>
      <c r="J7474" s="16"/>
      <c r="K7474" s="17"/>
      <c r="L7474" s="18"/>
      <c r="M7474" s="17"/>
      <c r="N7474" s="18"/>
      <c r="O7474" s="9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9"/>
    </row>
    <row r="7475" spans="1:29" x14ac:dyDescent="0.25">
      <c r="A7475" s="15"/>
      <c r="B7475" s="16"/>
      <c r="C7475" s="16"/>
      <c r="D7475" s="16"/>
      <c r="E7475" s="16"/>
      <c r="F7475" s="16"/>
      <c r="G7475" s="16"/>
      <c r="H7475" s="16"/>
      <c r="I7475" s="16"/>
      <c r="J7475" s="16"/>
      <c r="K7475" s="17"/>
      <c r="L7475" s="18"/>
      <c r="M7475" s="17"/>
      <c r="N7475" s="18"/>
      <c r="O7475" s="9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9"/>
    </row>
    <row r="7476" spans="1:29" x14ac:dyDescent="0.25">
      <c r="A7476" s="15"/>
      <c r="B7476" s="16"/>
      <c r="C7476" s="16"/>
      <c r="D7476" s="16"/>
      <c r="E7476" s="16"/>
      <c r="F7476" s="16"/>
      <c r="G7476" s="16"/>
      <c r="H7476" s="16"/>
      <c r="I7476" s="16"/>
      <c r="J7476" s="16"/>
      <c r="K7476" s="17"/>
      <c r="L7476" s="18"/>
      <c r="M7476" s="17"/>
      <c r="N7476" s="18"/>
      <c r="O7476" s="9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9"/>
    </row>
    <row r="7477" spans="1:29" x14ac:dyDescent="0.25">
      <c r="A7477" s="15"/>
      <c r="B7477" s="16"/>
      <c r="C7477" s="16"/>
      <c r="D7477" s="16"/>
      <c r="E7477" s="16"/>
      <c r="F7477" s="16"/>
      <c r="G7477" s="16"/>
      <c r="H7477" s="16"/>
      <c r="I7477" s="16"/>
      <c r="J7477" s="16"/>
      <c r="K7477" s="17"/>
      <c r="L7477" s="18"/>
      <c r="M7477" s="17"/>
      <c r="N7477" s="18"/>
      <c r="O7477" s="9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9"/>
    </row>
    <row r="7478" spans="1:29" x14ac:dyDescent="0.25">
      <c r="A7478" s="15"/>
      <c r="B7478" s="16"/>
      <c r="C7478" s="16"/>
      <c r="D7478" s="16"/>
      <c r="E7478" s="16"/>
      <c r="F7478" s="16"/>
      <c r="G7478" s="16"/>
      <c r="H7478" s="16"/>
      <c r="I7478" s="16"/>
      <c r="J7478" s="16"/>
      <c r="K7478" s="17"/>
      <c r="L7478" s="18"/>
      <c r="M7478" s="17"/>
      <c r="N7478" s="18"/>
      <c r="O7478" s="9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9"/>
    </row>
    <row r="7479" spans="1:29" x14ac:dyDescent="0.25">
      <c r="A7479" s="15"/>
      <c r="B7479" s="16"/>
      <c r="C7479" s="16"/>
      <c r="D7479" s="16"/>
      <c r="E7479" s="16"/>
      <c r="F7479" s="16"/>
      <c r="G7479" s="16"/>
      <c r="H7479" s="16"/>
      <c r="I7479" s="16"/>
      <c r="J7479" s="16"/>
      <c r="K7479" s="17"/>
      <c r="L7479" s="18"/>
      <c r="M7479" s="17"/>
      <c r="N7479" s="18"/>
      <c r="O7479" s="9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9"/>
    </row>
    <row r="7480" spans="1:29" x14ac:dyDescent="0.25">
      <c r="A7480" s="15"/>
      <c r="B7480" s="16"/>
      <c r="C7480" s="16"/>
      <c r="D7480" s="16"/>
      <c r="E7480" s="16"/>
      <c r="F7480" s="16"/>
      <c r="G7480" s="16"/>
      <c r="H7480" s="16"/>
      <c r="I7480" s="16"/>
      <c r="J7480" s="16"/>
      <c r="K7480" s="17"/>
      <c r="L7480" s="18"/>
      <c r="M7480" s="17"/>
      <c r="N7480" s="18"/>
      <c r="O7480" s="9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9"/>
    </row>
    <row r="7481" spans="1:29" x14ac:dyDescent="0.25">
      <c r="A7481" s="15"/>
      <c r="B7481" s="16"/>
      <c r="C7481" s="16"/>
      <c r="D7481" s="16"/>
      <c r="E7481" s="16"/>
      <c r="F7481" s="16"/>
      <c r="G7481" s="16"/>
      <c r="H7481" s="16"/>
      <c r="I7481" s="16"/>
      <c r="J7481" s="16"/>
      <c r="K7481" s="17"/>
      <c r="L7481" s="18"/>
      <c r="M7481" s="17"/>
      <c r="N7481" s="18"/>
      <c r="O7481" s="9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9"/>
    </row>
    <row r="7482" spans="1:29" x14ac:dyDescent="0.25">
      <c r="A7482" s="15"/>
      <c r="B7482" s="16"/>
      <c r="C7482" s="16"/>
      <c r="D7482" s="16"/>
      <c r="E7482" s="16"/>
      <c r="F7482" s="16"/>
      <c r="G7482" s="16"/>
      <c r="H7482" s="16"/>
      <c r="I7482" s="16"/>
      <c r="J7482" s="16"/>
      <c r="K7482" s="17"/>
      <c r="L7482" s="18"/>
      <c r="M7482" s="17"/>
      <c r="N7482" s="18"/>
      <c r="O7482" s="9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9"/>
    </row>
    <row r="7483" spans="1:29" x14ac:dyDescent="0.25">
      <c r="A7483" s="15"/>
      <c r="B7483" s="16"/>
      <c r="C7483" s="16"/>
      <c r="D7483" s="16"/>
      <c r="E7483" s="16"/>
      <c r="F7483" s="16"/>
      <c r="G7483" s="16"/>
      <c r="H7483" s="16"/>
      <c r="I7483" s="16"/>
      <c r="J7483" s="16"/>
      <c r="K7483" s="17"/>
      <c r="L7483" s="18"/>
      <c r="M7483" s="17"/>
      <c r="N7483" s="18"/>
      <c r="O7483" s="9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9"/>
    </row>
    <row r="7484" spans="1:29" x14ac:dyDescent="0.25">
      <c r="A7484" s="15"/>
      <c r="B7484" s="16"/>
      <c r="C7484" s="16"/>
      <c r="D7484" s="16"/>
      <c r="E7484" s="16"/>
      <c r="F7484" s="16"/>
      <c r="G7484" s="16"/>
      <c r="H7484" s="16"/>
      <c r="I7484" s="16"/>
      <c r="J7484" s="16"/>
      <c r="K7484" s="17"/>
      <c r="L7484" s="18"/>
      <c r="M7484" s="17"/>
      <c r="N7484" s="18"/>
      <c r="O7484" s="9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9"/>
    </row>
    <row r="7485" spans="1:29" x14ac:dyDescent="0.25">
      <c r="A7485" s="15"/>
      <c r="B7485" s="16"/>
      <c r="C7485" s="16"/>
      <c r="D7485" s="16"/>
      <c r="E7485" s="16"/>
      <c r="F7485" s="16"/>
      <c r="G7485" s="16"/>
      <c r="H7485" s="16"/>
      <c r="I7485" s="16"/>
      <c r="J7485" s="16"/>
      <c r="K7485" s="17"/>
      <c r="L7485" s="18"/>
      <c r="M7485" s="17"/>
      <c r="N7485" s="18"/>
      <c r="O7485" s="9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9"/>
    </row>
    <row r="7486" spans="1:29" x14ac:dyDescent="0.25">
      <c r="A7486" s="15"/>
      <c r="B7486" s="16"/>
      <c r="C7486" s="16"/>
      <c r="D7486" s="16"/>
      <c r="E7486" s="16"/>
      <c r="F7486" s="16"/>
      <c r="G7486" s="16"/>
      <c r="H7486" s="16"/>
      <c r="I7486" s="16"/>
      <c r="J7486" s="16"/>
      <c r="K7486" s="17"/>
      <c r="L7486" s="18"/>
      <c r="M7486" s="17"/>
      <c r="N7486" s="18"/>
      <c r="O7486" s="9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9"/>
    </row>
    <row r="7487" spans="1:29" x14ac:dyDescent="0.25">
      <c r="A7487" s="15"/>
      <c r="B7487" s="16"/>
      <c r="C7487" s="16"/>
      <c r="D7487" s="16"/>
      <c r="E7487" s="16"/>
      <c r="F7487" s="16"/>
      <c r="G7487" s="16"/>
      <c r="H7487" s="16"/>
      <c r="I7487" s="16"/>
      <c r="J7487" s="16"/>
      <c r="K7487" s="17"/>
      <c r="L7487" s="18"/>
      <c r="M7487" s="17"/>
      <c r="N7487" s="18"/>
      <c r="O7487" s="9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9"/>
    </row>
    <row r="7488" spans="1:29" x14ac:dyDescent="0.25">
      <c r="A7488" s="15"/>
      <c r="B7488" s="16"/>
      <c r="C7488" s="16"/>
      <c r="D7488" s="16"/>
      <c r="E7488" s="16"/>
      <c r="F7488" s="16"/>
      <c r="G7488" s="16"/>
      <c r="H7488" s="16"/>
      <c r="I7488" s="16"/>
      <c r="J7488" s="16"/>
      <c r="K7488" s="17"/>
      <c r="L7488" s="18"/>
      <c r="M7488" s="17"/>
      <c r="N7488" s="18"/>
      <c r="O7488" s="9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9"/>
    </row>
    <row r="7489" spans="1:29" x14ac:dyDescent="0.25">
      <c r="A7489" s="15"/>
      <c r="B7489" s="16"/>
      <c r="C7489" s="16"/>
      <c r="D7489" s="16"/>
      <c r="E7489" s="16"/>
      <c r="F7489" s="16"/>
      <c r="G7489" s="16"/>
      <c r="H7489" s="16"/>
      <c r="I7489" s="16"/>
      <c r="J7489" s="16"/>
      <c r="K7489" s="17"/>
      <c r="L7489" s="18"/>
      <c r="M7489" s="17"/>
      <c r="N7489" s="18"/>
      <c r="O7489" s="9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9"/>
    </row>
    <row r="7490" spans="1:29" x14ac:dyDescent="0.25">
      <c r="A7490" s="15"/>
      <c r="B7490" s="16"/>
      <c r="C7490" s="16"/>
      <c r="D7490" s="16"/>
      <c r="E7490" s="16"/>
      <c r="F7490" s="16"/>
      <c r="G7490" s="16"/>
      <c r="H7490" s="16"/>
      <c r="I7490" s="16"/>
      <c r="J7490" s="16"/>
      <c r="K7490" s="17"/>
      <c r="L7490" s="18"/>
      <c r="M7490" s="17"/>
      <c r="N7490" s="18"/>
      <c r="O7490" s="9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9"/>
    </row>
    <row r="7491" spans="1:29" x14ac:dyDescent="0.25">
      <c r="A7491" s="15"/>
      <c r="B7491" s="16"/>
      <c r="C7491" s="16"/>
      <c r="D7491" s="16"/>
      <c r="E7491" s="16"/>
      <c r="F7491" s="16"/>
      <c r="G7491" s="16"/>
      <c r="H7491" s="16"/>
      <c r="I7491" s="16"/>
      <c r="J7491" s="16"/>
      <c r="K7491" s="17"/>
      <c r="L7491" s="18"/>
      <c r="M7491" s="17"/>
      <c r="N7491" s="18"/>
      <c r="O7491" s="9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9"/>
    </row>
    <row r="7492" spans="1:29" x14ac:dyDescent="0.25">
      <c r="A7492" s="15"/>
      <c r="B7492" s="16"/>
      <c r="C7492" s="16"/>
      <c r="D7492" s="16"/>
      <c r="E7492" s="16"/>
      <c r="F7492" s="16"/>
      <c r="G7492" s="16"/>
      <c r="H7492" s="16"/>
      <c r="I7492" s="16"/>
      <c r="J7492" s="16"/>
      <c r="K7492" s="17"/>
      <c r="L7492" s="18"/>
      <c r="M7492" s="17"/>
      <c r="N7492" s="18"/>
      <c r="O7492" s="9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9"/>
    </row>
    <row r="7493" spans="1:29" x14ac:dyDescent="0.25">
      <c r="A7493" s="15"/>
      <c r="B7493" s="16"/>
      <c r="C7493" s="16"/>
      <c r="D7493" s="16"/>
      <c r="E7493" s="16"/>
      <c r="F7493" s="16"/>
      <c r="G7493" s="16"/>
      <c r="H7493" s="16"/>
      <c r="I7493" s="16"/>
      <c r="J7493" s="16"/>
      <c r="K7493" s="17"/>
      <c r="L7493" s="18"/>
      <c r="M7493" s="17"/>
      <c r="N7493" s="18"/>
      <c r="O7493" s="9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9"/>
    </row>
    <row r="7494" spans="1:29" x14ac:dyDescent="0.25">
      <c r="A7494" s="15"/>
      <c r="B7494" s="16"/>
      <c r="C7494" s="16"/>
      <c r="D7494" s="16"/>
      <c r="E7494" s="16"/>
      <c r="F7494" s="16"/>
      <c r="G7494" s="16"/>
      <c r="H7494" s="16"/>
      <c r="I7494" s="16"/>
      <c r="J7494" s="16"/>
      <c r="K7494" s="17"/>
      <c r="L7494" s="18"/>
      <c r="M7494" s="17"/>
      <c r="N7494" s="18"/>
      <c r="O7494" s="9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9"/>
    </row>
    <row r="7495" spans="1:29" x14ac:dyDescent="0.25">
      <c r="A7495" s="15"/>
      <c r="B7495" s="16"/>
      <c r="C7495" s="16"/>
      <c r="D7495" s="16"/>
      <c r="E7495" s="16"/>
      <c r="F7495" s="16"/>
      <c r="G7495" s="16"/>
      <c r="H7495" s="16"/>
      <c r="I7495" s="16"/>
      <c r="J7495" s="16"/>
      <c r="K7495" s="17"/>
      <c r="L7495" s="18"/>
      <c r="M7495" s="17"/>
      <c r="N7495" s="18"/>
      <c r="O7495" s="9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9"/>
    </row>
    <row r="7496" spans="1:29" x14ac:dyDescent="0.25">
      <c r="A7496" s="15"/>
      <c r="B7496" s="16"/>
      <c r="C7496" s="16"/>
      <c r="D7496" s="16"/>
      <c r="E7496" s="16"/>
      <c r="F7496" s="16"/>
      <c r="G7496" s="16"/>
      <c r="H7496" s="16"/>
      <c r="I7496" s="16"/>
      <c r="J7496" s="16"/>
      <c r="K7496" s="17"/>
      <c r="L7496" s="18"/>
      <c r="M7496" s="17"/>
      <c r="N7496" s="18"/>
      <c r="O7496" s="9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9"/>
    </row>
    <row r="7497" spans="1:29" x14ac:dyDescent="0.25">
      <c r="A7497" s="15"/>
      <c r="B7497" s="16"/>
      <c r="C7497" s="16"/>
      <c r="D7497" s="16"/>
      <c r="E7497" s="16"/>
      <c r="F7497" s="16"/>
      <c r="G7497" s="16"/>
      <c r="H7497" s="16"/>
      <c r="I7497" s="16"/>
      <c r="J7497" s="16"/>
      <c r="K7497" s="17"/>
      <c r="L7497" s="18"/>
      <c r="M7497" s="17"/>
      <c r="N7497" s="18"/>
      <c r="O7497" s="9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9"/>
    </row>
    <row r="7498" spans="1:29" x14ac:dyDescent="0.25">
      <c r="A7498" s="15"/>
      <c r="B7498" s="16"/>
      <c r="C7498" s="16"/>
      <c r="D7498" s="16"/>
      <c r="E7498" s="16"/>
      <c r="F7498" s="16"/>
      <c r="G7498" s="16"/>
      <c r="H7498" s="16"/>
      <c r="I7498" s="16"/>
      <c r="J7498" s="16"/>
      <c r="K7498" s="17"/>
      <c r="L7498" s="18"/>
      <c r="M7498" s="17"/>
      <c r="N7498" s="18"/>
      <c r="O7498" s="9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9"/>
    </row>
    <row r="7499" spans="1:29" x14ac:dyDescent="0.25">
      <c r="A7499" s="15"/>
      <c r="B7499" s="16"/>
      <c r="C7499" s="16"/>
      <c r="D7499" s="16"/>
      <c r="E7499" s="16"/>
      <c r="F7499" s="16"/>
      <c r="G7499" s="16"/>
      <c r="H7499" s="16"/>
      <c r="I7499" s="16"/>
      <c r="J7499" s="16"/>
      <c r="K7499" s="17"/>
      <c r="L7499" s="18"/>
      <c r="M7499" s="17"/>
      <c r="N7499" s="18"/>
      <c r="O7499" s="9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9"/>
    </row>
    <row r="7500" spans="1:29" x14ac:dyDescent="0.25">
      <c r="A7500" s="15"/>
      <c r="B7500" s="16"/>
      <c r="C7500" s="16"/>
      <c r="D7500" s="16"/>
      <c r="E7500" s="16"/>
      <c r="F7500" s="16"/>
      <c r="G7500" s="16"/>
      <c r="H7500" s="16"/>
      <c r="I7500" s="16"/>
      <c r="J7500" s="16"/>
      <c r="K7500" s="17"/>
      <c r="L7500" s="18"/>
      <c r="M7500" s="17"/>
      <c r="N7500" s="18"/>
      <c r="O7500" s="9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9"/>
    </row>
    <row r="7501" spans="1:29" x14ac:dyDescent="0.25">
      <c r="A7501" s="15"/>
      <c r="B7501" s="16"/>
      <c r="C7501" s="16"/>
      <c r="D7501" s="16"/>
      <c r="E7501" s="16"/>
      <c r="F7501" s="16"/>
      <c r="G7501" s="16"/>
      <c r="H7501" s="16"/>
      <c r="I7501" s="16"/>
      <c r="J7501" s="16"/>
      <c r="K7501" s="17"/>
      <c r="L7501" s="18"/>
      <c r="M7501" s="17"/>
      <c r="N7501" s="18"/>
      <c r="O7501" s="9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9"/>
    </row>
    <row r="7502" spans="1:29" x14ac:dyDescent="0.25">
      <c r="A7502" s="15"/>
      <c r="B7502" s="16"/>
      <c r="C7502" s="16"/>
      <c r="D7502" s="16"/>
      <c r="E7502" s="16"/>
      <c r="F7502" s="16"/>
      <c r="G7502" s="16"/>
      <c r="H7502" s="16"/>
      <c r="I7502" s="16"/>
      <c r="J7502" s="16"/>
      <c r="K7502" s="17"/>
      <c r="L7502" s="18"/>
      <c r="M7502" s="17"/>
      <c r="N7502" s="18"/>
      <c r="O7502" s="9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9"/>
    </row>
    <row r="7503" spans="1:29" x14ac:dyDescent="0.25">
      <c r="A7503" s="15"/>
      <c r="B7503" s="16"/>
      <c r="C7503" s="16"/>
      <c r="D7503" s="16"/>
      <c r="E7503" s="16"/>
      <c r="F7503" s="16"/>
      <c r="G7503" s="16"/>
      <c r="H7503" s="16"/>
      <c r="I7503" s="16"/>
      <c r="J7503" s="16"/>
      <c r="K7503" s="17"/>
      <c r="L7503" s="18"/>
      <c r="M7503" s="17"/>
      <c r="N7503" s="18"/>
      <c r="O7503" s="9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9"/>
    </row>
    <row r="7504" spans="1:29" x14ac:dyDescent="0.25">
      <c r="A7504" s="15"/>
      <c r="B7504" s="16"/>
      <c r="C7504" s="16"/>
      <c r="D7504" s="16"/>
      <c r="E7504" s="16"/>
      <c r="F7504" s="16"/>
      <c r="G7504" s="16"/>
      <c r="H7504" s="16"/>
      <c r="I7504" s="16"/>
      <c r="J7504" s="16"/>
      <c r="K7504" s="17"/>
      <c r="L7504" s="18"/>
      <c r="M7504" s="17"/>
      <c r="N7504" s="18"/>
      <c r="O7504" s="9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9"/>
    </row>
    <row r="7505" spans="1:29" x14ac:dyDescent="0.25">
      <c r="A7505" s="15"/>
      <c r="B7505" s="16"/>
      <c r="C7505" s="16"/>
      <c r="D7505" s="16"/>
      <c r="E7505" s="16"/>
      <c r="F7505" s="16"/>
      <c r="G7505" s="16"/>
      <c r="H7505" s="16"/>
      <c r="I7505" s="16"/>
      <c r="J7505" s="16"/>
      <c r="K7505" s="17"/>
      <c r="L7505" s="18"/>
      <c r="M7505" s="17"/>
      <c r="N7505" s="18"/>
      <c r="O7505" s="9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9"/>
    </row>
    <row r="7506" spans="1:29" x14ac:dyDescent="0.25">
      <c r="A7506" s="15"/>
      <c r="B7506" s="16"/>
      <c r="C7506" s="16"/>
      <c r="D7506" s="16"/>
      <c r="E7506" s="16"/>
      <c r="F7506" s="16"/>
      <c r="G7506" s="16"/>
      <c r="H7506" s="16"/>
      <c r="I7506" s="16"/>
      <c r="J7506" s="16"/>
      <c r="K7506" s="17"/>
      <c r="L7506" s="18"/>
      <c r="M7506" s="17"/>
      <c r="N7506" s="18"/>
      <c r="O7506" s="9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9"/>
    </row>
    <row r="7507" spans="1:29" x14ac:dyDescent="0.25">
      <c r="A7507" s="15"/>
      <c r="B7507" s="16"/>
      <c r="C7507" s="16"/>
      <c r="D7507" s="16"/>
      <c r="E7507" s="16"/>
      <c r="F7507" s="16"/>
      <c r="G7507" s="16"/>
      <c r="H7507" s="16"/>
      <c r="I7507" s="16"/>
      <c r="J7507" s="16"/>
      <c r="K7507" s="17"/>
      <c r="L7507" s="18"/>
      <c r="M7507" s="17"/>
      <c r="N7507" s="18"/>
      <c r="O7507" s="9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9"/>
    </row>
    <row r="7508" spans="1:29" x14ac:dyDescent="0.25">
      <c r="A7508" s="15"/>
      <c r="B7508" s="16"/>
      <c r="C7508" s="16"/>
      <c r="D7508" s="16"/>
      <c r="E7508" s="16"/>
      <c r="F7508" s="16"/>
      <c r="G7508" s="16"/>
      <c r="H7508" s="16"/>
      <c r="I7508" s="16"/>
      <c r="J7508" s="16"/>
      <c r="K7508" s="17"/>
      <c r="L7508" s="18"/>
      <c r="M7508" s="17"/>
      <c r="N7508" s="18"/>
      <c r="O7508" s="9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9"/>
    </row>
    <row r="7509" spans="1:29" x14ac:dyDescent="0.25">
      <c r="A7509" s="15"/>
      <c r="B7509" s="16"/>
      <c r="C7509" s="16"/>
      <c r="D7509" s="16"/>
      <c r="E7509" s="16"/>
      <c r="F7509" s="16"/>
      <c r="G7509" s="16"/>
      <c r="H7509" s="16"/>
      <c r="I7509" s="16"/>
      <c r="J7509" s="16"/>
      <c r="K7509" s="17"/>
      <c r="L7509" s="18"/>
      <c r="M7509" s="17"/>
      <c r="N7509" s="18"/>
      <c r="O7509" s="9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9"/>
    </row>
    <row r="7510" spans="1:29" x14ac:dyDescent="0.25">
      <c r="A7510" s="15"/>
      <c r="B7510" s="16"/>
      <c r="C7510" s="16"/>
      <c r="D7510" s="16"/>
      <c r="E7510" s="16"/>
      <c r="F7510" s="16"/>
      <c r="G7510" s="16"/>
      <c r="H7510" s="16"/>
      <c r="I7510" s="16"/>
      <c r="J7510" s="16"/>
      <c r="K7510" s="17"/>
      <c r="L7510" s="18"/>
      <c r="M7510" s="17"/>
      <c r="N7510" s="18"/>
      <c r="O7510" s="9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9"/>
    </row>
    <row r="7511" spans="1:29" x14ac:dyDescent="0.25">
      <c r="A7511" s="15"/>
      <c r="B7511" s="16"/>
      <c r="C7511" s="16"/>
      <c r="D7511" s="16"/>
      <c r="E7511" s="16"/>
      <c r="F7511" s="16"/>
      <c r="G7511" s="16"/>
      <c r="H7511" s="16"/>
      <c r="I7511" s="16"/>
      <c r="J7511" s="16"/>
      <c r="K7511" s="17"/>
      <c r="L7511" s="18"/>
      <c r="M7511" s="17"/>
      <c r="N7511" s="18"/>
      <c r="O7511" s="9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9"/>
    </row>
    <row r="7512" spans="1:29" x14ac:dyDescent="0.25">
      <c r="A7512" s="15"/>
      <c r="B7512" s="16"/>
      <c r="C7512" s="16"/>
      <c r="D7512" s="16"/>
      <c r="E7512" s="16"/>
      <c r="F7512" s="16"/>
      <c r="G7512" s="16"/>
      <c r="H7512" s="16"/>
      <c r="I7512" s="16"/>
      <c r="J7512" s="16"/>
      <c r="K7512" s="17"/>
      <c r="L7512" s="18"/>
      <c r="M7512" s="17"/>
      <c r="N7512" s="18"/>
      <c r="O7512" s="9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9"/>
    </row>
    <row r="7513" spans="1:29" x14ac:dyDescent="0.25">
      <c r="A7513" s="15"/>
      <c r="B7513" s="16"/>
      <c r="C7513" s="16"/>
      <c r="D7513" s="16"/>
      <c r="E7513" s="16"/>
      <c r="F7513" s="16"/>
      <c r="G7513" s="16"/>
      <c r="H7513" s="16"/>
      <c r="I7513" s="16"/>
      <c r="J7513" s="16"/>
      <c r="K7513" s="17"/>
      <c r="L7513" s="18"/>
      <c r="M7513" s="17"/>
      <c r="N7513" s="18"/>
      <c r="O7513" s="9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9"/>
    </row>
    <row r="7514" spans="1:29" x14ac:dyDescent="0.25">
      <c r="A7514" s="15"/>
      <c r="B7514" s="16"/>
      <c r="C7514" s="16"/>
      <c r="D7514" s="16"/>
      <c r="E7514" s="16"/>
      <c r="F7514" s="16"/>
      <c r="G7514" s="16"/>
      <c r="H7514" s="16"/>
      <c r="I7514" s="16"/>
      <c r="J7514" s="16"/>
      <c r="K7514" s="17"/>
      <c r="L7514" s="18"/>
      <c r="M7514" s="17"/>
      <c r="N7514" s="18"/>
      <c r="O7514" s="9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9"/>
    </row>
    <row r="7515" spans="1:29" x14ac:dyDescent="0.25">
      <c r="A7515" s="15"/>
      <c r="B7515" s="16"/>
      <c r="C7515" s="16"/>
      <c r="D7515" s="16"/>
      <c r="E7515" s="16"/>
      <c r="F7515" s="16"/>
      <c r="G7515" s="16"/>
      <c r="H7515" s="16"/>
      <c r="I7515" s="16"/>
      <c r="J7515" s="16"/>
      <c r="K7515" s="17"/>
      <c r="L7515" s="18"/>
      <c r="M7515" s="17"/>
      <c r="N7515" s="18"/>
      <c r="O7515" s="9"/>
      <c r="P7515" s="16"/>
      <c r="Q7515" s="16"/>
      <c r="R7515" s="16"/>
      <c r="S7515" s="16"/>
      <c r="T7515" s="16"/>
      <c r="U7515" s="16"/>
      <c r="V7515" s="16"/>
      <c r="W7515" s="16"/>
      <c r="X7515" s="16"/>
      <c r="Y7515" s="16"/>
      <c r="Z7515" s="16"/>
      <c r="AA7515" s="16"/>
      <c r="AB7515" s="16"/>
      <c r="AC7515" s="19"/>
    </row>
    <row r="7516" spans="1:29" x14ac:dyDescent="0.25">
      <c r="A7516" s="15"/>
      <c r="B7516" s="16"/>
      <c r="C7516" s="16"/>
      <c r="D7516" s="16"/>
      <c r="E7516" s="16"/>
      <c r="F7516" s="16"/>
      <c r="G7516" s="16"/>
      <c r="H7516" s="16"/>
      <c r="I7516" s="16"/>
      <c r="J7516" s="16"/>
      <c r="K7516" s="17"/>
      <c r="L7516" s="18"/>
      <c r="M7516" s="17"/>
      <c r="N7516" s="18"/>
      <c r="O7516" s="9"/>
      <c r="P7516" s="16"/>
      <c r="Q7516" s="16"/>
      <c r="R7516" s="16"/>
      <c r="S7516" s="16"/>
      <c r="T7516" s="16"/>
      <c r="U7516" s="16"/>
      <c r="V7516" s="16"/>
      <c r="W7516" s="16"/>
      <c r="X7516" s="16"/>
      <c r="Y7516" s="16"/>
      <c r="Z7516" s="16"/>
      <c r="AA7516" s="16"/>
      <c r="AB7516" s="16"/>
      <c r="AC7516" s="19"/>
    </row>
    <row r="7517" spans="1:29" x14ac:dyDescent="0.25">
      <c r="A7517" s="15"/>
      <c r="B7517" s="16"/>
      <c r="C7517" s="16"/>
      <c r="D7517" s="16"/>
      <c r="E7517" s="16"/>
      <c r="F7517" s="16"/>
      <c r="G7517" s="16"/>
      <c r="H7517" s="16"/>
      <c r="I7517" s="16"/>
      <c r="J7517" s="16"/>
      <c r="K7517" s="17"/>
      <c r="L7517" s="18"/>
      <c r="M7517" s="17"/>
      <c r="N7517" s="18"/>
      <c r="O7517" s="9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9"/>
    </row>
    <row r="7518" spans="1:29" x14ac:dyDescent="0.25">
      <c r="A7518" s="15"/>
      <c r="B7518" s="16"/>
      <c r="C7518" s="16"/>
      <c r="D7518" s="16"/>
      <c r="E7518" s="16"/>
      <c r="F7518" s="16"/>
      <c r="G7518" s="16"/>
      <c r="H7518" s="16"/>
      <c r="I7518" s="16"/>
      <c r="J7518" s="16"/>
      <c r="K7518" s="17"/>
      <c r="L7518" s="18"/>
      <c r="M7518" s="17"/>
      <c r="N7518" s="18"/>
      <c r="O7518" s="9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9"/>
    </row>
    <row r="7519" spans="1:29" x14ac:dyDescent="0.25">
      <c r="A7519" s="15"/>
      <c r="B7519" s="16"/>
      <c r="C7519" s="16"/>
      <c r="D7519" s="16"/>
      <c r="E7519" s="16"/>
      <c r="F7519" s="16"/>
      <c r="G7519" s="16"/>
      <c r="H7519" s="16"/>
      <c r="I7519" s="16"/>
      <c r="J7519" s="16"/>
      <c r="K7519" s="17"/>
      <c r="L7519" s="18"/>
      <c r="M7519" s="17"/>
      <c r="N7519" s="18"/>
      <c r="O7519" s="9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6"/>
      <c r="AB7519" s="16"/>
      <c r="AC7519" s="19"/>
    </row>
    <row r="7520" spans="1:29" x14ac:dyDescent="0.25">
      <c r="A7520" s="15"/>
      <c r="B7520" s="16"/>
      <c r="C7520" s="16"/>
      <c r="D7520" s="16"/>
      <c r="E7520" s="16"/>
      <c r="F7520" s="16"/>
      <c r="G7520" s="16"/>
      <c r="H7520" s="16"/>
      <c r="I7520" s="16"/>
      <c r="J7520" s="16"/>
      <c r="K7520" s="17"/>
      <c r="L7520" s="18"/>
      <c r="M7520" s="17"/>
      <c r="N7520" s="18"/>
      <c r="O7520" s="9"/>
      <c r="P7520" s="16"/>
      <c r="Q7520" s="16"/>
      <c r="R7520" s="16"/>
      <c r="S7520" s="16"/>
      <c r="T7520" s="16"/>
      <c r="U7520" s="16"/>
      <c r="V7520" s="16"/>
      <c r="W7520" s="16"/>
      <c r="X7520" s="16"/>
      <c r="Y7520" s="16"/>
      <c r="Z7520" s="16"/>
      <c r="AA7520" s="16"/>
      <c r="AB7520" s="16"/>
      <c r="AC7520" s="19"/>
    </row>
    <row r="7521" spans="1:29" x14ac:dyDescent="0.25">
      <c r="A7521" s="15"/>
      <c r="B7521" s="16"/>
      <c r="C7521" s="16"/>
      <c r="D7521" s="16"/>
      <c r="E7521" s="16"/>
      <c r="F7521" s="16"/>
      <c r="G7521" s="16"/>
      <c r="H7521" s="16"/>
      <c r="I7521" s="16"/>
      <c r="J7521" s="16"/>
      <c r="K7521" s="17"/>
      <c r="L7521" s="18"/>
      <c r="M7521" s="17"/>
      <c r="N7521" s="18"/>
      <c r="O7521" s="9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9"/>
    </row>
    <row r="7522" spans="1:29" x14ac:dyDescent="0.25">
      <c r="A7522" s="15"/>
      <c r="B7522" s="16"/>
      <c r="C7522" s="16"/>
      <c r="D7522" s="16"/>
      <c r="E7522" s="16"/>
      <c r="F7522" s="16"/>
      <c r="G7522" s="16"/>
      <c r="H7522" s="16"/>
      <c r="I7522" s="16"/>
      <c r="J7522" s="16"/>
      <c r="K7522" s="17"/>
      <c r="L7522" s="18"/>
      <c r="M7522" s="17"/>
      <c r="N7522" s="18"/>
      <c r="O7522" s="9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  <c r="AA7522" s="16"/>
      <c r="AB7522" s="16"/>
      <c r="AC7522" s="19"/>
    </row>
    <row r="7523" spans="1:29" x14ac:dyDescent="0.25">
      <c r="A7523" s="15"/>
      <c r="B7523" s="16"/>
      <c r="C7523" s="16"/>
      <c r="D7523" s="16"/>
      <c r="E7523" s="16"/>
      <c r="F7523" s="16"/>
      <c r="G7523" s="16"/>
      <c r="H7523" s="16"/>
      <c r="I7523" s="16"/>
      <c r="J7523" s="16"/>
      <c r="K7523" s="17"/>
      <c r="L7523" s="18"/>
      <c r="M7523" s="17"/>
      <c r="N7523" s="18"/>
      <c r="O7523" s="9"/>
      <c r="P7523" s="16"/>
      <c r="Q7523" s="16"/>
      <c r="R7523" s="16"/>
      <c r="S7523" s="16"/>
      <c r="T7523" s="16"/>
      <c r="U7523" s="16"/>
      <c r="V7523" s="16"/>
      <c r="W7523" s="16"/>
      <c r="X7523" s="16"/>
      <c r="Y7523" s="16"/>
      <c r="Z7523" s="16"/>
      <c r="AA7523" s="16"/>
      <c r="AB7523" s="16"/>
      <c r="AC7523" s="19"/>
    </row>
    <row r="7524" spans="1:29" x14ac:dyDescent="0.25">
      <c r="A7524" s="15"/>
      <c r="B7524" s="16"/>
      <c r="C7524" s="16"/>
      <c r="D7524" s="16"/>
      <c r="E7524" s="16"/>
      <c r="F7524" s="16"/>
      <c r="G7524" s="16"/>
      <c r="H7524" s="16"/>
      <c r="I7524" s="16"/>
      <c r="J7524" s="16"/>
      <c r="K7524" s="17"/>
      <c r="L7524" s="18"/>
      <c r="M7524" s="17"/>
      <c r="N7524" s="18"/>
      <c r="O7524" s="9"/>
      <c r="P7524" s="16"/>
      <c r="Q7524" s="16"/>
      <c r="R7524" s="16"/>
      <c r="S7524" s="16"/>
      <c r="T7524" s="16"/>
      <c r="U7524" s="16"/>
      <c r="V7524" s="16"/>
      <c r="W7524" s="16"/>
      <c r="X7524" s="16"/>
      <c r="Y7524" s="16"/>
      <c r="Z7524" s="16"/>
      <c r="AA7524" s="16"/>
      <c r="AB7524" s="16"/>
      <c r="AC7524" s="19"/>
    </row>
    <row r="7525" spans="1:29" x14ac:dyDescent="0.25">
      <c r="A7525" s="15"/>
      <c r="B7525" s="16"/>
      <c r="C7525" s="16"/>
      <c r="D7525" s="16"/>
      <c r="E7525" s="16"/>
      <c r="F7525" s="16"/>
      <c r="G7525" s="16"/>
      <c r="H7525" s="16"/>
      <c r="I7525" s="16"/>
      <c r="J7525" s="16"/>
      <c r="K7525" s="17"/>
      <c r="L7525" s="18"/>
      <c r="M7525" s="17"/>
      <c r="N7525" s="18"/>
      <c r="O7525" s="9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9"/>
    </row>
    <row r="7526" spans="1:29" x14ac:dyDescent="0.25">
      <c r="A7526" s="15"/>
      <c r="B7526" s="16"/>
      <c r="C7526" s="16"/>
      <c r="D7526" s="16"/>
      <c r="E7526" s="16"/>
      <c r="F7526" s="16"/>
      <c r="G7526" s="16"/>
      <c r="H7526" s="16"/>
      <c r="I7526" s="16"/>
      <c r="J7526" s="16"/>
      <c r="K7526" s="17"/>
      <c r="L7526" s="18"/>
      <c r="M7526" s="17"/>
      <c r="N7526" s="18"/>
      <c r="O7526" s="9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6"/>
      <c r="AA7526" s="16"/>
      <c r="AB7526" s="16"/>
      <c r="AC7526" s="19"/>
    </row>
    <row r="7527" spans="1:29" x14ac:dyDescent="0.25">
      <c r="A7527" s="15"/>
      <c r="B7527" s="16"/>
      <c r="C7527" s="16"/>
      <c r="D7527" s="16"/>
      <c r="E7527" s="16"/>
      <c r="F7527" s="16"/>
      <c r="G7527" s="16"/>
      <c r="H7527" s="16"/>
      <c r="I7527" s="16"/>
      <c r="J7527" s="16"/>
      <c r="K7527" s="17"/>
      <c r="L7527" s="18"/>
      <c r="M7527" s="17"/>
      <c r="N7527" s="18"/>
      <c r="O7527" s="9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9"/>
    </row>
    <row r="7528" spans="1:29" x14ac:dyDescent="0.25">
      <c r="A7528" s="15"/>
      <c r="B7528" s="16"/>
      <c r="C7528" s="16"/>
      <c r="D7528" s="16"/>
      <c r="E7528" s="16"/>
      <c r="F7528" s="16"/>
      <c r="G7528" s="16"/>
      <c r="H7528" s="16"/>
      <c r="I7528" s="16"/>
      <c r="J7528" s="16"/>
      <c r="K7528" s="17"/>
      <c r="L7528" s="18"/>
      <c r="M7528" s="17"/>
      <c r="N7528" s="18"/>
      <c r="O7528" s="9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6"/>
      <c r="AA7528" s="16"/>
      <c r="AB7528" s="16"/>
      <c r="AC7528" s="19"/>
    </row>
    <row r="7529" spans="1:29" x14ac:dyDescent="0.25">
      <c r="A7529" s="15"/>
      <c r="B7529" s="16"/>
      <c r="C7529" s="16"/>
      <c r="D7529" s="16"/>
      <c r="E7529" s="16"/>
      <c r="F7529" s="16"/>
      <c r="G7529" s="16"/>
      <c r="H7529" s="16"/>
      <c r="I7529" s="16"/>
      <c r="J7529" s="16"/>
      <c r="K7529" s="17"/>
      <c r="L7529" s="18"/>
      <c r="M7529" s="17"/>
      <c r="N7529" s="18"/>
      <c r="O7529" s="9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9"/>
    </row>
    <row r="7530" spans="1:29" x14ac:dyDescent="0.25">
      <c r="A7530" s="15"/>
      <c r="B7530" s="16"/>
      <c r="C7530" s="16"/>
      <c r="D7530" s="16"/>
      <c r="E7530" s="16"/>
      <c r="F7530" s="16"/>
      <c r="G7530" s="16"/>
      <c r="H7530" s="16"/>
      <c r="I7530" s="16"/>
      <c r="J7530" s="16"/>
      <c r="K7530" s="17"/>
      <c r="L7530" s="18"/>
      <c r="M7530" s="17"/>
      <c r="N7530" s="18"/>
      <c r="O7530" s="9"/>
      <c r="P7530" s="16"/>
      <c r="Q7530" s="16"/>
      <c r="R7530" s="16"/>
      <c r="S7530" s="16"/>
      <c r="T7530" s="16"/>
      <c r="U7530" s="16"/>
      <c r="V7530" s="16"/>
      <c r="W7530" s="16"/>
      <c r="X7530" s="16"/>
      <c r="Y7530" s="16"/>
      <c r="Z7530" s="16"/>
      <c r="AA7530" s="16"/>
      <c r="AB7530" s="16"/>
      <c r="AC7530" s="19"/>
    </row>
    <row r="7531" spans="1:29" x14ac:dyDescent="0.25">
      <c r="A7531" s="15"/>
      <c r="B7531" s="16"/>
      <c r="C7531" s="16"/>
      <c r="D7531" s="16"/>
      <c r="E7531" s="16"/>
      <c r="F7531" s="16"/>
      <c r="G7531" s="16"/>
      <c r="H7531" s="16"/>
      <c r="I7531" s="16"/>
      <c r="J7531" s="16"/>
      <c r="K7531" s="17"/>
      <c r="L7531" s="18"/>
      <c r="M7531" s="17"/>
      <c r="N7531" s="18"/>
      <c r="O7531" s="9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6"/>
      <c r="AA7531" s="16"/>
      <c r="AB7531" s="16"/>
      <c r="AC7531" s="19"/>
    </row>
    <row r="7532" spans="1:29" x14ac:dyDescent="0.25">
      <c r="A7532" s="15"/>
      <c r="B7532" s="16"/>
      <c r="C7532" s="16"/>
      <c r="D7532" s="16"/>
      <c r="E7532" s="16"/>
      <c r="F7532" s="16"/>
      <c r="G7532" s="16"/>
      <c r="H7532" s="16"/>
      <c r="I7532" s="16"/>
      <c r="J7532" s="16"/>
      <c r="K7532" s="17"/>
      <c r="L7532" s="18"/>
      <c r="M7532" s="17"/>
      <c r="N7532" s="18"/>
      <c r="O7532" s="9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6"/>
      <c r="AA7532" s="16"/>
      <c r="AB7532" s="16"/>
      <c r="AC7532" s="19"/>
    </row>
    <row r="7533" spans="1:29" x14ac:dyDescent="0.25">
      <c r="A7533" s="15"/>
      <c r="B7533" s="16"/>
      <c r="C7533" s="16"/>
      <c r="D7533" s="16"/>
      <c r="E7533" s="16"/>
      <c r="F7533" s="16"/>
      <c r="G7533" s="16"/>
      <c r="H7533" s="16"/>
      <c r="I7533" s="16"/>
      <c r="J7533" s="16"/>
      <c r="K7533" s="17"/>
      <c r="L7533" s="18"/>
      <c r="M7533" s="17"/>
      <c r="N7533" s="18"/>
      <c r="O7533" s="9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9"/>
    </row>
    <row r="7534" spans="1:29" x14ac:dyDescent="0.25">
      <c r="A7534" s="15"/>
      <c r="B7534" s="16"/>
      <c r="C7534" s="16"/>
      <c r="D7534" s="16"/>
      <c r="E7534" s="16"/>
      <c r="F7534" s="16"/>
      <c r="G7534" s="16"/>
      <c r="H7534" s="16"/>
      <c r="I7534" s="16"/>
      <c r="J7534" s="16"/>
      <c r="K7534" s="17"/>
      <c r="L7534" s="18"/>
      <c r="M7534" s="17"/>
      <c r="N7534" s="18"/>
      <c r="O7534" s="9"/>
      <c r="P7534" s="16"/>
      <c r="Q7534" s="16"/>
      <c r="R7534" s="16"/>
      <c r="S7534" s="16"/>
      <c r="T7534" s="16"/>
      <c r="U7534" s="16"/>
      <c r="V7534" s="16"/>
      <c r="W7534" s="16"/>
      <c r="X7534" s="16"/>
      <c r="Y7534" s="16"/>
      <c r="Z7534" s="16"/>
      <c r="AA7534" s="16"/>
      <c r="AB7534" s="16"/>
      <c r="AC7534" s="19"/>
    </row>
    <row r="7535" spans="1:29" x14ac:dyDescent="0.25">
      <c r="A7535" s="15"/>
      <c r="B7535" s="16"/>
      <c r="C7535" s="16"/>
      <c r="D7535" s="16"/>
      <c r="E7535" s="16"/>
      <c r="F7535" s="16"/>
      <c r="G7535" s="16"/>
      <c r="H7535" s="16"/>
      <c r="I7535" s="16"/>
      <c r="J7535" s="16"/>
      <c r="K7535" s="17"/>
      <c r="L7535" s="18"/>
      <c r="M7535" s="17"/>
      <c r="N7535" s="18"/>
      <c r="O7535" s="9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6"/>
      <c r="AA7535" s="16"/>
      <c r="AB7535" s="16"/>
      <c r="AC7535" s="19"/>
    </row>
    <row r="7536" spans="1:29" x14ac:dyDescent="0.25">
      <c r="A7536" s="15"/>
      <c r="B7536" s="16"/>
      <c r="C7536" s="16"/>
      <c r="D7536" s="16"/>
      <c r="E7536" s="16"/>
      <c r="F7536" s="16"/>
      <c r="G7536" s="16"/>
      <c r="H7536" s="16"/>
      <c r="I7536" s="16"/>
      <c r="J7536" s="16"/>
      <c r="K7536" s="17"/>
      <c r="L7536" s="18"/>
      <c r="M7536" s="17"/>
      <c r="N7536" s="18"/>
      <c r="O7536" s="9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9"/>
    </row>
    <row r="7537" spans="1:29" x14ac:dyDescent="0.25">
      <c r="A7537" s="15"/>
      <c r="B7537" s="16"/>
      <c r="C7537" s="16"/>
      <c r="D7537" s="16"/>
      <c r="E7537" s="16"/>
      <c r="F7537" s="16"/>
      <c r="G7537" s="16"/>
      <c r="H7537" s="16"/>
      <c r="I7537" s="16"/>
      <c r="J7537" s="16"/>
      <c r="K7537" s="17"/>
      <c r="L7537" s="18"/>
      <c r="M7537" s="17"/>
      <c r="N7537" s="18"/>
      <c r="O7537" s="9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6"/>
      <c r="AA7537" s="16"/>
      <c r="AB7537" s="16"/>
      <c r="AC7537" s="19"/>
    </row>
    <row r="7538" spans="1:29" x14ac:dyDescent="0.25">
      <c r="A7538" s="15"/>
      <c r="B7538" s="16"/>
      <c r="C7538" s="16"/>
      <c r="D7538" s="16"/>
      <c r="E7538" s="16"/>
      <c r="F7538" s="16"/>
      <c r="G7538" s="16"/>
      <c r="H7538" s="16"/>
      <c r="I7538" s="16"/>
      <c r="J7538" s="16"/>
      <c r="K7538" s="17"/>
      <c r="L7538" s="18"/>
      <c r="M7538" s="17"/>
      <c r="N7538" s="18"/>
      <c r="O7538" s="9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9"/>
    </row>
    <row r="7539" spans="1:29" x14ac:dyDescent="0.25">
      <c r="A7539" s="15"/>
      <c r="B7539" s="16"/>
      <c r="C7539" s="16"/>
      <c r="D7539" s="16"/>
      <c r="E7539" s="16"/>
      <c r="F7539" s="16"/>
      <c r="G7539" s="16"/>
      <c r="H7539" s="16"/>
      <c r="I7539" s="16"/>
      <c r="J7539" s="16"/>
      <c r="K7539" s="17"/>
      <c r="L7539" s="18"/>
      <c r="M7539" s="17"/>
      <c r="N7539" s="18"/>
      <c r="O7539" s="9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6"/>
      <c r="AA7539" s="16"/>
      <c r="AB7539" s="16"/>
      <c r="AC7539" s="19"/>
    </row>
    <row r="7540" spans="1:29" x14ac:dyDescent="0.25">
      <c r="A7540" s="15"/>
      <c r="B7540" s="16"/>
      <c r="C7540" s="16"/>
      <c r="D7540" s="16"/>
      <c r="E7540" s="16"/>
      <c r="F7540" s="16"/>
      <c r="G7540" s="16"/>
      <c r="H7540" s="16"/>
      <c r="I7540" s="16"/>
      <c r="J7540" s="16"/>
      <c r="K7540" s="17"/>
      <c r="L7540" s="18"/>
      <c r="M7540" s="17"/>
      <c r="N7540" s="18"/>
      <c r="O7540" s="9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9"/>
    </row>
    <row r="7541" spans="1:29" x14ac:dyDescent="0.25">
      <c r="A7541" s="15"/>
      <c r="B7541" s="16"/>
      <c r="C7541" s="16"/>
      <c r="D7541" s="16"/>
      <c r="E7541" s="16"/>
      <c r="F7541" s="16"/>
      <c r="G7541" s="16"/>
      <c r="H7541" s="16"/>
      <c r="I7541" s="16"/>
      <c r="J7541" s="16"/>
      <c r="K7541" s="17"/>
      <c r="L7541" s="18"/>
      <c r="M7541" s="17"/>
      <c r="N7541" s="18"/>
      <c r="O7541" s="9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9"/>
    </row>
    <row r="7542" spans="1:29" x14ac:dyDescent="0.25">
      <c r="A7542" s="15"/>
      <c r="B7542" s="16"/>
      <c r="C7542" s="16"/>
      <c r="D7542" s="16"/>
      <c r="E7542" s="16"/>
      <c r="F7542" s="16"/>
      <c r="G7542" s="16"/>
      <c r="H7542" s="16"/>
      <c r="I7542" s="16"/>
      <c r="J7542" s="16"/>
      <c r="K7542" s="17"/>
      <c r="L7542" s="18"/>
      <c r="M7542" s="17"/>
      <c r="N7542" s="18"/>
      <c r="O7542" s="9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6"/>
      <c r="AA7542" s="16"/>
      <c r="AB7542" s="16"/>
      <c r="AC7542" s="19"/>
    </row>
    <row r="7543" spans="1:29" x14ac:dyDescent="0.25">
      <c r="A7543" s="15"/>
      <c r="B7543" s="16"/>
      <c r="C7543" s="16"/>
      <c r="D7543" s="16"/>
      <c r="E7543" s="16"/>
      <c r="F7543" s="16"/>
      <c r="G7543" s="16"/>
      <c r="H7543" s="16"/>
      <c r="I7543" s="16"/>
      <c r="J7543" s="16"/>
      <c r="K7543" s="17"/>
      <c r="L7543" s="18"/>
      <c r="M7543" s="17"/>
      <c r="N7543" s="18"/>
      <c r="O7543" s="9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9"/>
    </row>
    <row r="7544" spans="1:29" x14ac:dyDescent="0.25">
      <c r="A7544" s="15"/>
      <c r="B7544" s="16"/>
      <c r="C7544" s="16"/>
      <c r="D7544" s="16"/>
      <c r="E7544" s="16"/>
      <c r="F7544" s="16"/>
      <c r="G7544" s="16"/>
      <c r="H7544" s="16"/>
      <c r="I7544" s="16"/>
      <c r="J7544" s="16"/>
      <c r="K7544" s="17"/>
      <c r="L7544" s="18"/>
      <c r="M7544" s="17"/>
      <c r="N7544" s="18"/>
      <c r="O7544" s="9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9"/>
    </row>
    <row r="7545" spans="1:29" x14ac:dyDescent="0.25">
      <c r="A7545" s="15"/>
      <c r="B7545" s="16"/>
      <c r="C7545" s="16"/>
      <c r="D7545" s="16"/>
      <c r="E7545" s="16"/>
      <c r="F7545" s="16"/>
      <c r="G7545" s="16"/>
      <c r="H7545" s="16"/>
      <c r="I7545" s="16"/>
      <c r="J7545" s="16"/>
      <c r="K7545" s="17"/>
      <c r="L7545" s="18"/>
      <c r="M7545" s="17"/>
      <c r="N7545" s="18"/>
      <c r="O7545" s="9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9"/>
    </row>
    <row r="7546" spans="1:29" x14ac:dyDescent="0.25">
      <c r="A7546" s="15"/>
      <c r="B7546" s="16"/>
      <c r="C7546" s="16"/>
      <c r="D7546" s="16"/>
      <c r="E7546" s="16"/>
      <c r="F7546" s="16"/>
      <c r="G7546" s="16"/>
      <c r="H7546" s="16"/>
      <c r="I7546" s="16"/>
      <c r="J7546" s="16"/>
      <c r="K7546" s="17"/>
      <c r="L7546" s="18"/>
      <c r="M7546" s="17"/>
      <c r="N7546" s="18"/>
      <c r="O7546" s="9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9"/>
    </row>
    <row r="7547" spans="1:29" x14ac:dyDescent="0.25">
      <c r="A7547" s="15"/>
      <c r="B7547" s="16"/>
      <c r="C7547" s="16"/>
      <c r="D7547" s="16"/>
      <c r="E7547" s="16"/>
      <c r="F7547" s="16"/>
      <c r="G7547" s="16"/>
      <c r="H7547" s="16"/>
      <c r="I7547" s="16"/>
      <c r="J7547" s="16"/>
      <c r="K7547" s="17"/>
      <c r="L7547" s="18"/>
      <c r="M7547" s="17"/>
      <c r="N7547" s="18"/>
      <c r="O7547" s="9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9"/>
    </row>
    <row r="7548" spans="1:29" x14ac:dyDescent="0.25">
      <c r="A7548" s="15"/>
      <c r="B7548" s="16"/>
      <c r="C7548" s="16"/>
      <c r="D7548" s="16"/>
      <c r="E7548" s="16"/>
      <c r="F7548" s="16"/>
      <c r="G7548" s="16"/>
      <c r="H7548" s="16"/>
      <c r="I7548" s="16"/>
      <c r="J7548" s="16"/>
      <c r="K7548" s="17"/>
      <c r="L7548" s="18"/>
      <c r="M7548" s="17"/>
      <c r="N7548" s="18"/>
      <c r="O7548" s="9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9"/>
    </row>
    <row r="7549" spans="1:29" x14ac:dyDescent="0.25">
      <c r="A7549" s="15"/>
      <c r="B7549" s="16"/>
      <c r="C7549" s="16"/>
      <c r="D7549" s="16"/>
      <c r="E7549" s="16"/>
      <c r="F7549" s="16"/>
      <c r="G7549" s="16"/>
      <c r="H7549" s="16"/>
      <c r="I7549" s="16"/>
      <c r="J7549" s="16"/>
      <c r="K7549" s="17"/>
      <c r="L7549" s="18"/>
      <c r="M7549" s="17"/>
      <c r="N7549" s="18"/>
      <c r="O7549" s="9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9"/>
    </row>
    <row r="7550" spans="1:29" x14ac:dyDescent="0.25">
      <c r="A7550" s="15"/>
      <c r="B7550" s="16"/>
      <c r="C7550" s="16"/>
      <c r="D7550" s="16"/>
      <c r="E7550" s="16"/>
      <c r="F7550" s="16"/>
      <c r="G7550" s="16"/>
      <c r="H7550" s="16"/>
      <c r="I7550" s="16"/>
      <c r="J7550" s="16"/>
      <c r="K7550" s="17"/>
      <c r="L7550" s="18"/>
      <c r="M7550" s="17"/>
      <c r="N7550" s="18"/>
      <c r="O7550" s="9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9"/>
    </row>
    <row r="7551" spans="1:29" x14ac:dyDescent="0.25">
      <c r="A7551" s="15"/>
      <c r="B7551" s="16"/>
      <c r="C7551" s="16"/>
      <c r="D7551" s="16"/>
      <c r="E7551" s="16"/>
      <c r="F7551" s="16"/>
      <c r="G7551" s="16"/>
      <c r="H7551" s="16"/>
      <c r="I7551" s="16"/>
      <c r="J7551" s="16"/>
      <c r="K7551" s="17"/>
      <c r="L7551" s="18"/>
      <c r="M7551" s="17"/>
      <c r="N7551" s="18"/>
      <c r="O7551" s="9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9"/>
    </row>
    <row r="7552" spans="1:29" x14ac:dyDescent="0.25">
      <c r="A7552" s="15"/>
      <c r="B7552" s="16"/>
      <c r="C7552" s="16"/>
      <c r="D7552" s="16"/>
      <c r="E7552" s="16"/>
      <c r="F7552" s="16"/>
      <c r="G7552" s="16"/>
      <c r="H7552" s="16"/>
      <c r="I7552" s="16"/>
      <c r="J7552" s="16"/>
      <c r="K7552" s="17"/>
      <c r="L7552" s="18"/>
      <c r="M7552" s="17"/>
      <c r="N7552" s="18"/>
      <c r="O7552" s="9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9"/>
    </row>
    <row r="7553" spans="1:29" x14ac:dyDescent="0.25">
      <c r="A7553" s="15"/>
      <c r="B7553" s="16"/>
      <c r="C7553" s="16"/>
      <c r="D7553" s="16"/>
      <c r="E7553" s="16"/>
      <c r="F7553" s="16"/>
      <c r="G7553" s="16"/>
      <c r="H7553" s="16"/>
      <c r="I7553" s="16"/>
      <c r="J7553" s="16"/>
      <c r="K7553" s="17"/>
      <c r="L7553" s="18"/>
      <c r="M7553" s="17"/>
      <c r="N7553" s="18"/>
      <c r="O7553" s="9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9"/>
    </row>
    <row r="7554" spans="1:29" x14ac:dyDescent="0.25">
      <c r="A7554" s="15"/>
      <c r="B7554" s="16"/>
      <c r="C7554" s="16"/>
      <c r="D7554" s="16"/>
      <c r="E7554" s="16"/>
      <c r="F7554" s="16"/>
      <c r="G7554" s="16"/>
      <c r="H7554" s="16"/>
      <c r="I7554" s="16"/>
      <c r="J7554" s="16"/>
      <c r="K7554" s="17"/>
      <c r="L7554" s="18"/>
      <c r="M7554" s="17"/>
      <c r="N7554" s="18"/>
      <c r="O7554" s="9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9"/>
    </row>
    <row r="7555" spans="1:29" x14ac:dyDescent="0.25">
      <c r="A7555" s="15"/>
      <c r="B7555" s="16"/>
      <c r="C7555" s="16"/>
      <c r="D7555" s="16"/>
      <c r="E7555" s="16"/>
      <c r="F7555" s="16"/>
      <c r="G7555" s="16"/>
      <c r="H7555" s="16"/>
      <c r="I7555" s="16"/>
      <c r="J7555" s="16"/>
      <c r="K7555" s="17"/>
      <c r="L7555" s="18"/>
      <c r="M7555" s="17"/>
      <c r="N7555" s="18"/>
      <c r="O7555" s="9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9"/>
    </row>
    <row r="7556" spans="1:29" x14ac:dyDescent="0.25">
      <c r="A7556" s="15"/>
      <c r="B7556" s="16"/>
      <c r="C7556" s="16"/>
      <c r="D7556" s="16"/>
      <c r="E7556" s="16"/>
      <c r="F7556" s="16"/>
      <c r="G7556" s="16"/>
      <c r="H7556" s="16"/>
      <c r="I7556" s="16"/>
      <c r="J7556" s="16"/>
      <c r="K7556" s="17"/>
      <c r="L7556" s="18"/>
      <c r="M7556" s="17"/>
      <c r="N7556" s="18"/>
      <c r="O7556" s="9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9"/>
    </row>
    <row r="7557" spans="1:29" x14ac:dyDescent="0.25">
      <c r="A7557" s="15"/>
      <c r="B7557" s="16"/>
      <c r="C7557" s="16"/>
      <c r="D7557" s="16"/>
      <c r="E7557" s="16"/>
      <c r="F7557" s="16"/>
      <c r="G7557" s="16"/>
      <c r="H7557" s="16"/>
      <c r="I7557" s="16"/>
      <c r="J7557" s="16"/>
      <c r="K7557" s="17"/>
      <c r="L7557" s="18"/>
      <c r="M7557" s="17"/>
      <c r="N7557" s="18"/>
      <c r="O7557" s="9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9"/>
    </row>
    <row r="7558" spans="1:29" x14ac:dyDescent="0.25">
      <c r="A7558" s="15"/>
      <c r="B7558" s="16"/>
      <c r="C7558" s="16"/>
      <c r="D7558" s="16"/>
      <c r="E7558" s="16"/>
      <c r="F7558" s="16"/>
      <c r="G7558" s="16"/>
      <c r="H7558" s="16"/>
      <c r="I7558" s="16"/>
      <c r="J7558" s="16"/>
      <c r="K7558" s="17"/>
      <c r="L7558" s="18"/>
      <c r="M7558" s="17"/>
      <c r="N7558" s="18"/>
      <c r="O7558" s="9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9"/>
    </row>
    <row r="7559" spans="1:29" x14ac:dyDescent="0.25">
      <c r="A7559" s="15"/>
      <c r="B7559" s="16"/>
      <c r="C7559" s="16"/>
      <c r="D7559" s="16"/>
      <c r="E7559" s="16"/>
      <c r="F7559" s="16"/>
      <c r="G7559" s="16"/>
      <c r="H7559" s="16"/>
      <c r="I7559" s="16"/>
      <c r="J7559" s="16"/>
      <c r="K7559" s="17"/>
      <c r="L7559" s="18"/>
      <c r="M7559" s="17"/>
      <c r="N7559" s="18"/>
      <c r="O7559" s="9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  <c r="AA7559" s="16"/>
      <c r="AB7559" s="16"/>
      <c r="AC7559" s="19"/>
    </row>
    <row r="7560" spans="1:29" x14ac:dyDescent="0.25">
      <c r="A7560" s="15"/>
      <c r="B7560" s="16"/>
      <c r="C7560" s="16"/>
      <c r="D7560" s="16"/>
      <c r="E7560" s="16"/>
      <c r="F7560" s="16"/>
      <c r="G7560" s="16"/>
      <c r="H7560" s="16"/>
      <c r="I7560" s="16"/>
      <c r="J7560" s="16"/>
      <c r="K7560" s="17"/>
      <c r="L7560" s="18"/>
      <c r="M7560" s="17"/>
      <c r="N7560" s="18"/>
      <c r="O7560" s="9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9"/>
    </row>
    <row r="7561" spans="1:29" x14ac:dyDescent="0.25">
      <c r="A7561" s="15"/>
      <c r="B7561" s="16"/>
      <c r="C7561" s="16"/>
      <c r="D7561" s="16"/>
      <c r="E7561" s="16"/>
      <c r="F7561" s="16"/>
      <c r="G7561" s="16"/>
      <c r="H7561" s="16"/>
      <c r="I7561" s="16"/>
      <c r="J7561" s="16"/>
      <c r="K7561" s="17"/>
      <c r="L7561" s="18"/>
      <c r="M7561" s="17"/>
      <c r="N7561" s="18"/>
      <c r="O7561" s="9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9"/>
    </row>
    <row r="7562" spans="1:29" x14ac:dyDescent="0.25">
      <c r="A7562" s="15"/>
      <c r="B7562" s="16"/>
      <c r="C7562" s="16"/>
      <c r="D7562" s="16"/>
      <c r="E7562" s="16"/>
      <c r="F7562" s="16"/>
      <c r="G7562" s="16"/>
      <c r="H7562" s="16"/>
      <c r="I7562" s="16"/>
      <c r="J7562" s="16"/>
      <c r="K7562" s="17"/>
      <c r="L7562" s="18"/>
      <c r="M7562" s="17"/>
      <c r="N7562" s="18"/>
      <c r="O7562" s="9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  <c r="AA7562" s="16"/>
      <c r="AB7562" s="16"/>
      <c r="AC7562" s="19"/>
    </row>
    <row r="7563" spans="1:29" x14ac:dyDescent="0.25">
      <c r="A7563" s="15"/>
      <c r="B7563" s="16"/>
      <c r="C7563" s="16"/>
      <c r="D7563" s="16"/>
      <c r="E7563" s="16"/>
      <c r="F7563" s="16"/>
      <c r="G7563" s="16"/>
      <c r="H7563" s="16"/>
      <c r="I7563" s="16"/>
      <c r="J7563" s="16"/>
      <c r="K7563" s="17"/>
      <c r="L7563" s="18"/>
      <c r="M7563" s="17"/>
      <c r="N7563" s="18"/>
      <c r="O7563" s="9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9"/>
    </row>
    <row r="7564" spans="1:29" x14ac:dyDescent="0.25">
      <c r="A7564" s="15"/>
      <c r="B7564" s="16"/>
      <c r="C7564" s="16"/>
      <c r="D7564" s="16"/>
      <c r="E7564" s="16"/>
      <c r="F7564" s="16"/>
      <c r="G7564" s="16"/>
      <c r="H7564" s="16"/>
      <c r="I7564" s="16"/>
      <c r="J7564" s="16"/>
      <c r="K7564" s="17"/>
      <c r="L7564" s="18"/>
      <c r="M7564" s="17"/>
      <c r="N7564" s="18"/>
      <c r="O7564" s="9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9"/>
    </row>
    <row r="7565" spans="1:29" x14ac:dyDescent="0.25">
      <c r="A7565" s="15"/>
      <c r="B7565" s="16"/>
      <c r="C7565" s="16"/>
      <c r="D7565" s="16"/>
      <c r="E7565" s="16"/>
      <c r="F7565" s="16"/>
      <c r="G7565" s="16"/>
      <c r="H7565" s="16"/>
      <c r="I7565" s="16"/>
      <c r="J7565" s="16"/>
      <c r="K7565" s="17"/>
      <c r="L7565" s="18"/>
      <c r="M7565" s="17"/>
      <c r="N7565" s="18"/>
      <c r="O7565" s="9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9"/>
    </row>
    <row r="7566" spans="1:29" x14ac:dyDescent="0.25">
      <c r="A7566" s="15"/>
      <c r="B7566" s="16"/>
      <c r="C7566" s="16"/>
      <c r="D7566" s="16"/>
      <c r="E7566" s="16"/>
      <c r="F7566" s="16"/>
      <c r="G7566" s="16"/>
      <c r="H7566" s="16"/>
      <c r="I7566" s="16"/>
      <c r="J7566" s="16"/>
      <c r="K7566" s="17"/>
      <c r="L7566" s="18"/>
      <c r="M7566" s="17"/>
      <c r="N7566" s="18"/>
      <c r="O7566" s="9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9"/>
    </row>
    <row r="7567" spans="1:29" x14ac:dyDescent="0.25">
      <c r="A7567" s="15"/>
      <c r="B7567" s="16"/>
      <c r="C7567" s="16"/>
      <c r="D7567" s="16"/>
      <c r="E7567" s="16"/>
      <c r="F7567" s="16"/>
      <c r="G7567" s="16"/>
      <c r="H7567" s="16"/>
      <c r="I7567" s="16"/>
      <c r="J7567" s="16"/>
      <c r="K7567" s="17"/>
      <c r="L7567" s="18"/>
      <c r="M7567" s="17"/>
      <c r="N7567" s="18"/>
      <c r="O7567" s="9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9"/>
    </row>
    <row r="7568" spans="1:29" x14ac:dyDescent="0.25">
      <c r="A7568" s="15"/>
      <c r="B7568" s="16"/>
      <c r="C7568" s="16"/>
      <c r="D7568" s="16"/>
      <c r="E7568" s="16"/>
      <c r="F7568" s="16"/>
      <c r="G7568" s="16"/>
      <c r="H7568" s="16"/>
      <c r="I7568" s="16"/>
      <c r="J7568" s="16"/>
      <c r="K7568" s="17"/>
      <c r="L7568" s="18"/>
      <c r="M7568" s="17"/>
      <c r="N7568" s="18"/>
      <c r="O7568" s="9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9"/>
    </row>
    <row r="7569" spans="1:29" x14ac:dyDescent="0.25">
      <c r="A7569" s="15"/>
      <c r="B7569" s="16"/>
      <c r="C7569" s="16"/>
      <c r="D7569" s="16"/>
      <c r="E7569" s="16"/>
      <c r="F7569" s="16"/>
      <c r="G7569" s="16"/>
      <c r="H7569" s="16"/>
      <c r="I7569" s="16"/>
      <c r="J7569" s="16"/>
      <c r="K7569" s="17"/>
      <c r="L7569" s="18"/>
      <c r="M7569" s="17"/>
      <c r="N7569" s="18"/>
      <c r="O7569" s="9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9"/>
    </row>
    <row r="7570" spans="1:29" x14ac:dyDescent="0.25">
      <c r="A7570" s="15"/>
      <c r="B7570" s="16"/>
      <c r="C7570" s="16"/>
      <c r="D7570" s="16"/>
      <c r="E7570" s="16"/>
      <c r="F7570" s="16"/>
      <c r="G7570" s="16"/>
      <c r="H7570" s="16"/>
      <c r="I7570" s="16"/>
      <c r="J7570" s="16"/>
      <c r="K7570" s="17"/>
      <c r="L7570" s="18"/>
      <c r="M7570" s="17"/>
      <c r="N7570" s="18"/>
      <c r="O7570" s="9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9"/>
    </row>
    <row r="7571" spans="1:29" x14ac:dyDescent="0.25">
      <c r="A7571" s="15"/>
      <c r="B7571" s="16"/>
      <c r="C7571" s="16"/>
      <c r="D7571" s="16"/>
      <c r="E7571" s="16"/>
      <c r="F7571" s="16"/>
      <c r="G7571" s="16"/>
      <c r="H7571" s="16"/>
      <c r="I7571" s="16"/>
      <c r="J7571" s="16"/>
      <c r="K7571" s="17"/>
      <c r="L7571" s="18"/>
      <c r="M7571" s="17"/>
      <c r="N7571" s="18"/>
      <c r="O7571" s="9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9"/>
    </row>
    <row r="7572" spans="1:29" x14ac:dyDescent="0.25">
      <c r="A7572" s="15"/>
      <c r="B7572" s="16"/>
      <c r="C7572" s="16"/>
      <c r="D7572" s="16"/>
      <c r="E7572" s="16"/>
      <c r="F7572" s="16"/>
      <c r="G7572" s="16"/>
      <c r="H7572" s="16"/>
      <c r="I7572" s="16"/>
      <c r="J7572" s="16"/>
      <c r="K7572" s="17"/>
      <c r="L7572" s="18"/>
      <c r="M7572" s="17"/>
      <c r="N7572" s="18"/>
      <c r="O7572" s="9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9"/>
    </row>
    <row r="7573" spans="1:29" x14ac:dyDescent="0.25">
      <c r="A7573" s="15"/>
      <c r="B7573" s="16"/>
      <c r="C7573" s="16"/>
      <c r="D7573" s="16"/>
      <c r="E7573" s="16"/>
      <c r="F7573" s="16"/>
      <c r="G7573" s="16"/>
      <c r="H7573" s="16"/>
      <c r="I7573" s="16"/>
      <c r="J7573" s="16"/>
      <c r="K7573" s="17"/>
      <c r="L7573" s="18"/>
      <c r="M7573" s="17"/>
      <c r="N7573" s="18"/>
      <c r="O7573" s="9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9"/>
    </row>
    <row r="7574" spans="1:29" x14ac:dyDescent="0.25">
      <c r="A7574" s="15"/>
      <c r="B7574" s="16"/>
      <c r="C7574" s="16"/>
      <c r="D7574" s="16"/>
      <c r="E7574" s="16"/>
      <c r="F7574" s="16"/>
      <c r="G7574" s="16"/>
      <c r="H7574" s="16"/>
      <c r="I7574" s="16"/>
      <c r="J7574" s="16"/>
      <c r="K7574" s="17"/>
      <c r="L7574" s="18"/>
      <c r="M7574" s="17"/>
      <c r="N7574" s="18"/>
      <c r="O7574" s="9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9"/>
    </row>
    <row r="7575" spans="1:29" x14ac:dyDescent="0.25">
      <c r="A7575" s="15"/>
      <c r="B7575" s="16"/>
      <c r="C7575" s="16"/>
      <c r="D7575" s="16"/>
      <c r="E7575" s="16"/>
      <c r="F7575" s="16"/>
      <c r="G7575" s="16"/>
      <c r="H7575" s="16"/>
      <c r="I7575" s="16"/>
      <c r="J7575" s="16"/>
      <c r="K7575" s="17"/>
      <c r="L7575" s="18"/>
      <c r="M7575" s="17"/>
      <c r="N7575" s="18"/>
      <c r="O7575" s="9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9"/>
    </row>
    <row r="7576" spans="1:29" x14ac:dyDescent="0.25">
      <c r="A7576" s="15"/>
      <c r="B7576" s="16"/>
      <c r="C7576" s="16"/>
      <c r="D7576" s="16"/>
      <c r="E7576" s="16"/>
      <c r="F7576" s="16"/>
      <c r="G7576" s="16"/>
      <c r="H7576" s="16"/>
      <c r="I7576" s="16"/>
      <c r="J7576" s="16"/>
      <c r="K7576" s="17"/>
      <c r="L7576" s="18"/>
      <c r="M7576" s="17"/>
      <c r="N7576" s="18"/>
      <c r="O7576" s="9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9"/>
    </row>
    <row r="7577" spans="1:29" x14ac:dyDescent="0.25">
      <c r="A7577" s="15"/>
      <c r="B7577" s="16"/>
      <c r="C7577" s="16"/>
      <c r="D7577" s="16"/>
      <c r="E7577" s="16"/>
      <c r="F7577" s="16"/>
      <c r="G7577" s="16"/>
      <c r="H7577" s="16"/>
      <c r="I7577" s="16"/>
      <c r="J7577" s="16"/>
      <c r="K7577" s="17"/>
      <c r="L7577" s="18"/>
      <c r="M7577" s="17"/>
      <c r="N7577" s="18"/>
      <c r="O7577" s="9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6"/>
      <c r="AB7577" s="16"/>
      <c r="AC7577" s="19"/>
    </row>
    <row r="7578" spans="1:29" x14ac:dyDescent="0.25">
      <c r="A7578" s="15"/>
      <c r="B7578" s="16"/>
      <c r="C7578" s="16"/>
      <c r="D7578" s="16"/>
      <c r="E7578" s="16"/>
      <c r="F7578" s="16"/>
      <c r="G7578" s="16"/>
      <c r="H7578" s="16"/>
      <c r="I7578" s="16"/>
      <c r="J7578" s="16"/>
      <c r="K7578" s="17"/>
      <c r="L7578" s="18"/>
      <c r="M7578" s="17"/>
      <c r="N7578" s="18"/>
      <c r="O7578" s="9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6"/>
      <c r="AA7578" s="16"/>
      <c r="AB7578" s="16"/>
      <c r="AC7578" s="19"/>
    </row>
    <row r="7579" spans="1:29" x14ac:dyDescent="0.25">
      <c r="A7579" s="15"/>
      <c r="B7579" s="16"/>
      <c r="C7579" s="16"/>
      <c r="D7579" s="16"/>
      <c r="E7579" s="16"/>
      <c r="F7579" s="16"/>
      <c r="G7579" s="16"/>
      <c r="H7579" s="16"/>
      <c r="I7579" s="16"/>
      <c r="J7579" s="16"/>
      <c r="K7579" s="17"/>
      <c r="L7579" s="18"/>
      <c r="M7579" s="17"/>
      <c r="N7579" s="18"/>
      <c r="O7579" s="9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9"/>
    </row>
    <row r="7580" spans="1:29" x14ac:dyDescent="0.25">
      <c r="A7580" s="15"/>
      <c r="B7580" s="16"/>
      <c r="C7580" s="16"/>
      <c r="D7580" s="16"/>
      <c r="E7580" s="16"/>
      <c r="F7580" s="16"/>
      <c r="G7580" s="16"/>
      <c r="H7580" s="16"/>
      <c r="I7580" s="16"/>
      <c r="J7580" s="16"/>
      <c r="K7580" s="17"/>
      <c r="L7580" s="18"/>
      <c r="M7580" s="17"/>
      <c r="N7580" s="18"/>
      <c r="O7580" s="9"/>
      <c r="P7580" s="16"/>
      <c r="Q7580" s="16"/>
      <c r="R7580" s="16"/>
      <c r="S7580" s="16"/>
      <c r="T7580" s="16"/>
      <c r="U7580" s="16"/>
      <c r="V7580" s="16"/>
      <c r="W7580" s="16"/>
      <c r="X7580" s="16"/>
      <c r="Y7580" s="16"/>
      <c r="Z7580" s="16"/>
      <c r="AA7580" s="16"/>
      <c r="AB7580" s="16"/>
      <c r="AC7580" s="19"/>
    </row>
    <row r="7581" spans="1:29" x14ac:dyDescent="0.25">
      <c r="A7581" s="15"/>
      <c r="B7581" s="16"/>
      <c r="C7581" s="16"/>
      <c r="D7581" s="16"/>
      <c r="E7581" s="16"/>
      <c r="F7581" s="16"/>
      <c r="G7581" s="16"/>
      <c r="H7581" s="16"/>
      <c r="I7581" s="16"/>
      <c r="J7581" s="16"/>
      <c r="K7581" s="17"/>
      <c r="L7581" s="18"/>
      <c r="M7581" s="17"/>
      <c r="N7581" s="18"/>
      <c r="O7581" s="9"/>
      <c r="P7581" s="16"/>
      <c r="Q7581" s="16"/>
      <c r="R7581" s="16"/>
      <c r="S7581" s="16"/>
      <c r="T7581" s="16"/>
      <c r="U7581" s="16"/>
      <c r="V7581" s="16"/>
      <c r="W7581" s="16"/>
      <c r="X7581" s="16"/>
      <c r="Y7581" s="16"/>
      <c r="Z7581" s="16"/>
      <c r="AA7581" s="16"/>
      <c r="AB7581" s="16"/>
      <c r="AC7581" s="19"/>
    </row>
    <row r="7582" spans="1:29" x14ac:dyDescent="0.25">
      <c r="A7582" s="15"/>
      <c r="B7582" s="16"/>
      <c r="C7582" s="16"/>
      <c r="D7582" s="16"/>
      <c r="E7582" s="16"/>
      <c r="F7582" s="16"/>
      <c r="G7582" s="16"/>
      <c r="H7582" s="16"/>
      <c r="I7582" s="16"/>
      <c r="J7582" s="16"/>
      <c r="K7582" s="17"/>
      <c r="L7582" s="18"/>
      <c r="M7582" s="17"/>
      <c r="N7582" s="18"/>
      <c r="O7582" s="9"/>
      <c r="P7582" s="16"/>
      <c r="Q7582" s="16"/>
      <c r="R7582" s="16"/>
      <c r="S7582" s="16"/>
      <c r="T7582" s="16"/>
      <c r="U7582" s="16"/>
      <c r="V7582" s="16"/>
      <c r="W7582" s="16"/>
      <c r="X7582" s="16"/>
      <c r="Y7582" s="16"/>
      <c r="Z7582" s="16"/>
      <c r="AA7582" s="16"/>
      <c r="AB7582" s="16"/>
      <c r="AC7582" s="19"/>
    </row>
    <row r="7583" spans="1:29" x14ac:dyDescent="0.25">
      <c r="A7583" s="15"/>
      <c r="B7583" s="16"/>
      <c r="C7583" s="16"/>
      <c r="D7583" s="16"/>
      <c r="E7583" s="16"/>
      <c r="F7583" s="16"/>
      <c r="G7583" s="16"/>
      <c r="H7583" s="16"/>
      <c r="I7583" s="16"/>
      <c r="J7583" s="16"/>
      <c r="K7583" s="17"/>
      <c r="L7583" s="18"/>
      <c r="M7583" s="17"/>
      <c r="N7583" s="18"/>
      <c r="O7583" s="9"/>
      <c r="P7583" s="16"/>
      <c r="Q7583" s="16"/>
      <c r="R7583" s="16"/>
      <c r="S7583" s="16"/>
      <c r="T7583" s="16"/>
      <c r="U7583" s="16"/>
      <c r="V7583" s="16"/>
      <c r="W7583" s="16"/>
      <c r="X7583" s="16"/>
      <c r="Y7583" s="16"/>
      <c r="Z7583" s="16"/>
      <c r="AA7583" s="16"/>
      <c r="AB7583" s="16"/>
      <c r="AC7583" s="19"/>
    </row>
    <row r="7584" spans="1:29" x14ac:dyDescent="0.25">
      <c r="A7584" s="15"/>
      <c r="B7584" s="16"/>
      <c r="C7584" s="16"/>
      <c r="D7584" s="16"/>
      <c r="E7584" s="16"/>
      <c r="F7584" s="16"/>
      <c r="G7584" s="16"/>
      <c r="H7584" s="16"/>
      <c r="I7584" s="16"/>
      <c r="J7584" s="16"/>
      <c r="K7584" s="17"/>
      <c r="L7584" s="18"/>
      <c r="M7584" s="17"/>
      <c r="N7584" s="18"/>
      <c r="O7584" s="9"/>
      <c r="P7584" s="16"/>
      <c r="Q7584" s="16"/>
      <c r="R7584" s="16"/>
      <c r="S7584" s="16"/>
      <c r="T7584" s="16"/>
      <c r="U7584" s="16"/>
      <c r="V7584" s="16"/>
      <c r="W7584" s="16"/>
      <c r="X7584" s="16"/>
      <c r="Y7584" s="16"/>
      <c r="Z7584" s="16"/>
      <c r="AA7584" s="16"/>
      <c r="AB7584" s="16"/>
      <c r="AC7584" s="19"/>
    </row>
    <row r="7585" spans="1:29" x14ac:dyDescent="0.25">
      <c r="A7585" s="15"/>
      <c r="B7585" s="16"/>
      <c r="C7585" s="16"/>
      <c r="D7585" s="16"/>
      <c r="E7585" s="16"/>
      <c r="F7585" s="16"/>
      <c r="G7585" s="16"/>
      <c r="H7585" s="16"/>
      <c r="I7585" s="16"/>
      <c r="J7585" s="16"/>
      <c r="K7585" s="17"/>
      <c r="L7585" s="18"/>
      <c r="M7585" s="17"/>
      <c r="N7585" s="18"/>
      <c r="O7585" s="9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9"/>
    </row>
    <row r="7586" spans="1:29" x14ac:dyDescent="0.25">
      <c r="A7586" s="15"/>
      <c r="B7586" s="16"/>
      <c r="C7586" s="16"/>
      <c r="D7586" s="16"/>
      <c r="E7586" s="16"/>
      <c r="F7586" s="16"/>
      <c r="G7586" s="16"/>
      <c r="H7586" s="16"/>
      <c r="I7586" s="16"/>
      <c r="J7586" s="16"/>
      <c r="K7586" s="17"/>
      <c r="L7586" s="18"/>
      <c r="M7586" s="17"/>
      <c r="N7586" s="18"/>
      <c r="O7586" s="9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9"/>
    </row>
    <row r="7587" spans="1:29" x14ac:dyDescent="0.25">
      <c r="A7587" s="15"/>
      <c r="B7587" s="16"/>
      <c r="C7587" s="16"/>
      <c r="D7587" s="16"/>
      <c r="E7587" s="16"/>
      <c r="F7587" s="16"/>
      <c r="G7587" s="16"/>
      <c r="H7587" s="16"/>
      <c r="I7587" s="16"/>
      <c r="J7587" s="16"/>
      <c r="K7587" s="17"/>
      <c r="L7587" s="18"/>
      <c r="M7587" s="17"/>
      <c r="N7587" s="18"/>
      <c r="O7587" s="9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9"/>
    </row>
    <row r="7588" spans="1:29" x14ac:dyDescent="0.25">
      <c r="A7588" s="15"/>
      <c r="B7588" s="16"/>
      <c r="C7588" s="16"/>
      <c r="D7588" s="16"/>
      <c r="E7588" s="16"/>
      <c r="F7588" s="16"/>
      <c r="G7588" s="16"/>
      <c r="H7588" s="16"/>
      <c r="I7588" s="16"/>
      <c r="J7588" s="16"/>
      <c r="K7588" s="17"/>
      <c r="L7588" s="18"/>
      <c r="M7588" s="17"/>
      <c r="N7588" s="18"/>
      <c r="O7588" s="9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9"/>
    </row>
    <row r="7589" spans="1:29" x14ac:dyDescent="0.25">
      <c r="A7589" s="15"/>
      <c r="B7589" s="16"/>
      <c r="C7589" s="16"/>
      <c r="D7589" s="16"/>
      <c r="E7589" s="16"/>
      <c r="F7589" s="16"/>
      <c r="G7589" s="16"/>
      <c r="H7589" s="16"/>
      <c r="I7589" s="16"/>
      <c r="J7589" s="16"/>
      <c r="K7589" s="17"/>
      <c r="L7589" s="18"/>
      <c r="M7589" s="17"/>
      <c r="N7589" s="18"/>
      <c r="O7589" s="9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9"/>
    </row>
    <row r="7590" spans="1:29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K7590" s="12"/>
      <c r="L7590" s="13"/>
      <c r="M7590" s="12"/>
      <c r="N7590" s="13"/>
      <c r="O7590" s="9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</row>
    <row r="7591" spans="1:29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K7591" s="12"/>
      <c r="L7591" s="13"/>
      <c r="M7591" s="12"/>
      <c r="N7591" s="13"/>
      <c r="O7591" s="9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</row>
    <row r="7592" spans="1:29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K7592" s="12"/>
      <c r="L7592" s="13"/>
      <c r="M7592" s="12"/>
      <c r="N7592" s="13"/>
      <c r="O7592" s="9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</row>
    <row r="7593" spans="1:29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K7593" s="12"/>
      <c r="L7593" s="13"/>
      <c r="M7593" s="12"/>
      <c r="N7593" s="13"/>
      <c r="O7593" s="9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</row>
    <row r="7594" spans="1:29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K7594" s="12"/>
      <c r="L7594" s="13"/>
      <c r="M7594" s="12"/>
      <c r="N7594" s="13"/>
      <c r="O7594" s="9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</row>
    <row r="7595" spans="1:29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K7595" s="12"/>
      <c r="L7595" s="13"/>
      <c r="M7595" s="12"/>
      <c r="N7595" s="13"/>
      <c r="O7595" s="9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</row>
    <row r="7596" spans="1:29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K7596" s="12"/>
      <c r="L7596" s="13"/>
      <c r="M7596" s="12"/>
      <c r="N7596" s="13"/>
      <c r="O7596" s="9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</row>
    <row r="7597" spans="1:29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K7597" s="12"/>
      <c r="L7597" s="13"/>
      <c r="M7597" s="12"/>
      <c r="N7597" s="13"/>
      <c r="O7597" s="9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</row>
    <row r="7598" spans="1:29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K7598" s="12"/>
      <c r="L7598" s="13"/>
      <c r="M7598" s="12"/>
      <c r="N7598" s="13"/>
      <c r="O7598" s="9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</row>
    <row r="7599" spans="1:29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K7599" s="12"/>
      <c r="L7599" s="13"/>
      <c r="M7599" s="12"/>
      <c r="N7599" s="13"/>
      <c r="O7599" s="9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</row>
    <row r="7600" spans="1:29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K7600" s="12"/>
      <c r="L7600" s="13"/>
      <c r="M7600" s="12"/>
      <c r="N7600" s="13"/>
      <c r="O7600" s="9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</row>
    <row r="7601" spans="1:29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K7601" s="12"/>
      <c r="L7601" s="13"/>
      <c r="M7601" s="12"/>
      <c r="N7601" s="13"/>
      <c r="O7601" s="9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</row>
    <row r="7602" spans="1:29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K7602" s="12"/>
      <c r="L7602" s="13"/>
      <c r="M7602" s="12"/>
      <c r="N7602" s="13"/>
      <c r="O7602" s="9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</row>
    <row r="7603" spans="1:29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K7603" s="12"/>
      <c r="L7603" s="13"/>
      <c r="M7603" s="12"/>
      <c r="N7603" s="13"/>
      <c r="O7603" s="9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</row>
    <row r="7604" spans="1:29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K7604" s="12"/>
      <c r="L7604" s="13"/>
      <c r="M7604" s="12"/>
      <c r="N7604" s="13"/>
      <c r="O7604" s="9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</row>
    <row r="7605" spans="1:29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K7605" s="12"/>
      <c r="L7605" s="13"/>
      <c r="M7605" s="12"/>
      <c r="N7605" s="13"/>
      <c r="O7605" s="9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</row>
    <row r="7606" spans="1:29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K7606" s="12"/>
      <c r="L7606" s="13"/>
      <c r="M7606" s="12"/>
      <c r="N7606" s="13"/>
      <c r="O7606" s="9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</row>
    <row r="7607" spans="1:29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K7607" s="12"/>
      <c r="L7607" s="13"/>
      <c r="M7607" s="12"/>
      <c r="N7607" s="13"/>
      <c r="O7607" s="9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</row>
    <row r="7608" spans="1:29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K7608" s="12"/>
      <c r="L7608" s="13"/>
      <c r="M7608" s="12"/>
      <c r="N7608" s="13"/>
      <c r="O7608" s="9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</row>
    <row r="7609" spans="1:29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K7609" s="12"/>
      <c r="L7609" s="13"/>
      <c r="M7609" s="12"/>
      <c r="N7609" s="13"/>
      <c r="O7609" s="9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</row>
    <row r="7610" spans="1:29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K7610" s="12"/>
      <c r="L7610" s="13"/>
      <c r="M7610" s="12"/>
      <c r="N7610" s="13"/>
      <c r="O7610" s="9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</row>
    <row r="7611" spans="1:29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K7611" s="12"/>
      <c r="L7611" s="13"/>
      <c r="M7611" s="12"/>
      <c r="N7611" s="13"/>
      <c r="O7611" s="9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</row>
    <row r="7612" spans="1:29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K7612" s="12"/>
      <c r="L7612" s="13"/>
      <c r="M7612" s="12"/>
      <c r="N7612" s="13"/>
      <c r="O7612" s="9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</row>
    <row r="7613" spans="1:29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K7613" s="12"/>
      <c r="L7613" s="13"/>
      <c r="M7613" s="12"/>
      <c r="N7613" s="13"/>
      <c r="O7613" s="9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</row>
    <row r="7614" spans="1:29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K7614" s="12"/>
      <c r="L7614" s="13"/>
      <c r="M7614" s="12"/>
      <c r="N7614" s="13"/>
      <c r="O7614" s="9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</row>
    <row r="7615" spans="1:29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K7615" s="12"/>
      <c r="L7615" s="13"/>
      <c r="M7615" s="12"/>
      <c r="N7615" s="13"/>
      <c r="O7615" s="9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</row>
    <row r="7616" spans="1:29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K7616" s="12"/>
      <c r="L7616" s="13"/>
      <c r="M7616" s="12"/>
      <c r="N7616" s="13"/>
      <c r="O7616" s="9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</row>
    <row r="7617" spans="1:29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K7617" s="12"/>
      <c r="L7617" s="13"/>
      <c r="M7617" s="12"/>
      <c r="N7617" s="13"/>
      <c r="O7617" s="9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</row>
    <row r="7618" spans="1:29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K7618" s="12"/>
      <c r="L7618" s="13"/>
      <c r="M7618" s="12"/>
      <c r="N7618" s="13"/>
      <c r="O7618" s="9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</row>
    <row r="7619" spans="1:29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K7619" s="12"/>
      <c r="L7619" s="13"/>
      <c r="M7619" s="12"/>
      <c r="N7619" s="13"/>
      <c r="O7619" s="9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</row>
    <row r="7620" spans="1:29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K7620" s="12"/>
      <c r="L7620" s="13"/>
      <c r="M7620" s="12"/>
      <c r="N7620" s="13"/>
      <c r="O7620" s="9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</row>
    <row r="7621" spans="1:29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K7621" s="12"/>
      <c r="L7621" s="13"/>
      <c r="M7621" s="12"/>
      <c r="N7621" s="13"/>
      <c r="O7621" s="9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</row>
    <row r="7622" spans="1:29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K7622" s="12"/>
      <c r="L7622" s="13"/>
      <c r="M7622" s="12"/>
      <c r="N7622" s="13"/>
      <c r="O7622" s="9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</row>
    <row r="7623" spans="1:29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K7623" s="12"/>
      <c r="L7623" s="13"/>
      <c r="M7623" s="12"/>
      <c r="N7623" s="13"/>
      <c r="O7623" s="9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</row>
    <row r="7624" spans="1:29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K7624" s="12"/>
      <c r="L7624" s="13"/>
      <c r="M7624" s="12"/>
      <c r="N7624" s="13"/>
      <c r="O7624" s="9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</row>
    <row r="7625" spans="1:29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K7625" s="12"/>
      <c r="L7625" s="13"/>
      <c r="M7625" s="12"/>
      <c r="N7625" s="13"/>
      <c r="O7625" s="9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</row>
    <row r="7626" spans="1:29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K7626" s="12"/>
      <c r="L7626" s="13"/>
      <c r="M7626" s="12"/>
      <c r="N7626" s="13"/>
      <c r="O7626" s="9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</row>
    <row r="7627" spans="1:29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K7627" s="12"/>
      <c r="L7627" s="13"/>
      <c r="M7627" s="12"/>
      <c r="N7627" s="13"/>
      <c r="O7627" s="9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</row>
    <row r="7628" spans="1:29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K7628" s="12"/>
      <c r="L7628" s="13"/>
      <c r="M7628" s="12"/>
      <c r="N7628" s="13"/>
      <c r="O7628" s="9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</row>
    <row r="7629" spans="1:29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K7629" s="12"/>
      <c r="L7629" s="13"/>
      <c r="M7629" s="12"/>
      <c r="N7629" s="13"/>
      <c r="O7629" s="9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  <c r="AC7629" s="11"/>
    </row>
    <row r="7630" spans="1:29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K7630" s="12"/>
      <c r="L7630" s="13"/>
      <c r="M7630" s="12"/>
      <c r="N7630" s="13"/>
      <c r="O7630" s="9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</row>
    <row r="7631" spans="1:29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K7631" s="12"/>
      <c r="L7631" s="13"/>
      <c r="M7631" s="12"/>
      <c r="N7631" s="13"/>
      <c r="O7631" s="9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</row>
    <row r="7632" spans="1:29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K7632" s="12"/>
      <c r="L7632" s="13"/>
      <c r="M7632" s="12"/>
      <c r="N7632" s="13"/>
      <c r="O7632" s="9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</row>
    <row r="7633" spans="1:29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K7633" s="12"/>
      <c r="L7633" s="13"/>
      <c r="M7633" s="12"/>
      <c r="N7633" s="13"/>
      <c r="O7633" s="9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</row>
    <row r="7634" spans="1:29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K7634" s="12"/>
      <c r="L7634" s="13"/>
      <c r="M7634" s="12"/>
      <c r="N7634" s="13"/>
      <c r="O7634" s="9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</row>
    <row r="7635" spans="1:29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K7635" s="12"/>
      <c r="L7635" s="13"/>
      <c r="M7635" s="12"/>
      <c r="N7635" s="13"/>
      <c r="O7635" s="9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</row>
    <row r="7636" spans="1:29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K7636" s="12"/>
      <c r="L7636" s="13"/>
      <c r="M7636" s="12"/>
      <c r="N7636" s="13"/>
      <c r="O7636" s="9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</row>
    <row r="7637" spans="1:29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K7637" s="12"/>
      <c r="L7637" s="13"/>
      <c r="M7637" s="12"/>
      <c r="N7637" s="13"/>
      <c r="O7637" s="9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</row>
    <row r="7638" spans="1:29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K7638" s="12"/>
      <c r="L7638" s="13"/>
      <c r="M7638" s="12"/>
      <c r="N7638" s="13"/>
      <c r="O7638" s="9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</row>
    <row r="7639" spans="1:29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K7639" s="12"/>
      <c r="L7639" s="13"/>
      <c r="M7639" s="12"/>
      <c r="N7639" s="13"/>
      <c r="O7639" s="9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</row>
    <row r="7640" spans="1:29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K7640" s="12"/>
      <c r="L7640" s="13"/>
      <c r="M7640" s="12"/>
      <c r="N7640" s="13"/>
      <c r="O7640" s="9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</row>
    <row r="7641" spans="1:29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K7641" s="12"/>
      <c r="L7641" s="13"/>
      <c r="M7641" s="12"/>
      <c r="N7641" s="13"/>
      <c r="O7641" s="9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</row>
    <row r="7642" spans="1:29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K7642" s="12"/>
      <c r="L7642" s="13"/>
      <c r="M7642" s="12"/>
      <c r="N7642" s="13"/>
      <c r="O7642" s="9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</row>
    <row r="7643" spans="1:29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K7643" s="12"/>
      <c r="L7643" s="13"/>
      <c r="M7643" s="12"/>
      <c r="N7643" s="13"/>
      <c r="O7643" s="9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</row>
    <row r="7644" spans="1:29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K7644" s="12"/>
      <c r="L7644" s="13"/>
      <c r="M7644" s="12"/>
      <c r="N7644" s="13"/>
      <c r="O7644" s="9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</row>
    <row r="7645" spans="1:29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K7645" s="12"/>
      <c r="L7645" s="13"/>
      <c r="M7645" s="12"/>
      <c r="N7645" s="13"/>
      <c r="O7645" s="9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</row>
    <row r="7646" spans="1:29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K7646" s="12"/>
      <c r="L7646" s="13"/>
      <c r="M7646" s="12"/>
      <c r="N7646" s="13"/>
      <c r="O7646" s="9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</row>
    <row r="7647" spans="1:29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K7647" s="12"/>
      <c r="L7647" s="13"/>
      <c r="M7647" s="12"/>
      <c r="N7647" s="13"/>
      <c r="O7647" s="9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</row>
    <row r="7648" spans="1:29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K7648" s="12"/>
      <c r="L7648" s="13"/>
      <c r="M7648" s="12"/>
      <c r="N7648" s="13"/>
      <c r="O7648" s="9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</row>
    <row r="7649" spans="1:29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K7649" s="12"/>
      <c r="L7649" s="13"/>
      <c r="M7649" s="12"/>
      <c r="N7649" s="13"/>
      <c r="O7649" s="9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</row>
    <row r="7650" spans="1:29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K7650" s="12"/>
      <c r="L7650" s="13"/>
      <c r="M7650" s="12"/>
      <c r="N7650" s="13"/>
      <c r="O7650" s="9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</row>
    <row r="7651" spans="1:29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K7651" s="12"/>
      <c r="L7651" s="13"/>
      <c r="M7651" s="12"/>
      <c r="N7651" s="13"/>
      <c r="O7651" s="9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</row>
    <row r="7652" spans="1:29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K7652" s="12"/>
      <c r="L7652" s="13"/>
      <c r="M7652" s="12"/>
      <c r="N7652" s="13"/>
      <c r="O7652" s="9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</row>
    <row r="7653" spans="1:29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K7653" s="12"/>
      <c r="L7653" s="13"/>
      <c r="M7653" s="12"/>
      <c r="N7653" s="13"/>
      <c r="O7653" s="9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</row>
    <row r="7654" spans="1:29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K7654" s="12"/>
      <c r="L7654" s="13"/>
      <c r="M7654" s="12"/>
      <c r="N7654" s="13"/>
      <c r="O7654" s="9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</row>
    <row r="7655" spans="1:29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K7655" s="12"/>
      <c r="L7655" s="13"/>
      <c r="M7655" s="12"/>
      <c r="N7655" s="13"/>
      <c r="O7655" s="9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</row>
    <row r="7656" spans="1:29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K7656" s="12"/>
      <c r="L7656" s="13"/>
      <c r="M7656" s="12"/>
      <c r="N7656" s="13"/>
      <c r="O7656" s="9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</row>
    <row r="7657" spans="1:29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K7657" s="12"/>
      <c r="L7657" s="13"/>
      <c r="M7657" s="12"/>
      <c r="N7657" s="13"/>
      <c r="O7657" s="9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</row>
    <row r="7658" spans="1:29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K7658" s="12"/>
      <c r="L7658" s="13"/>
      <c r="M7658" s="12"/>
      <c r="N7658" s="13"/>
      <c r="O7658" s="9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</row>
    <row r="7659" spans="1:29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K7659" s="12"/>
      <c r="L7659" s="13"/>
      <c r="M7659" s="12"/>
      <c r="N7659" s="13"/>
      <c r="O7659" s="9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</row>
    <row r="7660" spans="1:29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K7660" s="12"/>
      <c r="L7660" s="13"/>
      <c r="M7660" s="12"/>
      <c r="N7660" s="13"/>
      <c r="O7660" s="9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</row>
    <row r="7661" spans="1:29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K7661" s="12"/>
      <c r="L7661" s="13"/>
      <c r="M7661" s="12"/>
      <c r="N7661" s="13"/>
      <c r="O7661" s="9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</row>
    <row r="7662" spans="1:29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K7662" s="12"/>
      <c r="L7662" s="13"/>
      <c r="M7662" s="12"/>
      <c r="N7662" s="13"/>
      <c r="O7662" s="9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</row>
    <row r="7663" spans="1:29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K7663" s="12"/>
      <c r="L7663" s="13"/>
      <c r="M7663" s="12"/>
      <c r="N7663" s="13"/>
      <c r="O7663" s="9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</row>
    <row r="7664" spans="1:29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K7664" s="12"/>
      <c r="L7664" s="13"/>
      <c r="M7664" s="12"/>
      <c r="N7664" s="13"/>
      <c r="O7664" s="9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</row>
    <row r="7665" spans="1:29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K7665" s="12"/>
      <c r="L7665" s="13"/>
      <c r="M7665" s="12"/>
      <c r="N7665" s="13"/>
      <c r="O7665" s="9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</row>
    <row r="7666" spans="1:29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K7666" s="12"/>
      <c r="L7666" s="13"/>
      <c r="M7666" s="12"/>
      <c r="N7666" s="13"/>
      <c r="O7666" s="9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</row>
    <row r="7667" spans="1:29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K7667" s="12"/>
      <c r="L7667" s="13"/>
      <c r="M7667" s="12"/>
      <c r="N7667" s="13"/>
      <c r="O7667" s="9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</row>
    <row r="7668" spans="1:29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K7668" s="12"/>
      <c r="L7668" s="13"/>
      <c r="M7668" s="12"/>
      <c r="N7668" s="13"/>
      <c r="O7668" s="9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</row>
    <row r="7669" spans="1:29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K7669" s="12"/>
      <c r="L7669" s="13"/>
      <c r="M7669" s="12"/>
      <c r="N7669" s="13"/>
      <c r="O7669" s="9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</row>
    <row r="7670" spans="1:29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K7670" s="12"/>
      <c r="L7670" s="13"/>
      <c r="M7670" s="12"/>
      <c r="N7670" s="13"/>
      <c r="O7670" s="9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</row>
    <row r="7671" spans="1:29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K7671" s="12"/>
      <c r="L7671" s="13"/>
      <c r="M7671" s="12"/>
      <c r="N7671" s="13"/>
      <c r="O7671" s="9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</row>
    <row r="7672" spans="1:29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K7672" s="12"/>
      <c r="L7672" s="13"/>
      <c r="M7672" s="12"/>
      <c r="N7672" s="13"/>
      <c r="O7672" s="9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</row>
    <row r="7673" spans="1:29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K7673" s="12"/>
      <c r="L7673" s="13"/>
      <c r="M7673" s="12"/>
      <c r="N7673" s="13"/>
      <c r="O7673" s="9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</row>
    <row r="7674" spans="1:29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K7674" s="12"/>
      <c r="L7674" s="13"/>
      <c r="M7674" s="12"/>
      <c r="N7674" s="13"/>
      <c r="O7674" s="9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</row>
    <row r="7675" spans="1:29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K7675" s="12"/>
      <c r="L7675" s="13"/>
      <c r="M7675" s="12"/>
      <c r="N7675" s="13"/>
      <c r="O7675" s="9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</row>
    <row r="7676" spans="1:29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K7676" s="12"/>
      <c r="L7676" s="13"/>
      <c r="M7676" s="12"/>
      <c r="N7676" s="13"/>
      <c r="O7676" s="9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</row>
    <row r="7677" spans="1:29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K7677" s="12"/>
      <c r="L7677" s="13"/>
      <c r="M7677" s="12"/>
      <c r="N7677" s="13"/>
      <c r="O7677" s="9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</row>
    <row r="7678" spans="1:29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K7678" s="12"/>
      <c r="L7678" s="13"/>
      <c r="M7678" s="12"/>
      <c r="N7678" s="13"/>
      <c r="O7678" s="9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</row>
    <row r="7679" spans="1:29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K7679" s="12"/>
      <c r="L7679" s="13"/>
      <c r="M7679" s="12"/>
      <c r="N7679" s="13"/>
      <c r="O7679" s="9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</row>
    <row r="7680" spans="1:29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K7680" s="12"/>
      <c r="L7680" s="13"/>
      <c r="M7680" s="12"/>
      <c r="N7680" s="13"/>
      <c r="O7680" s="9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</row>
    <row r="7681" spans="1:29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K7681" s="12"/>
      <c r="L7681" s="13"/>
      <c r="M7681" s="12"/>
      <c r="N7681" s="13"/>
      <c r="O7681" s="9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</row>
    <row r="7682" spans="1:29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K7682" s="12"/>
      <c r="L7682" s="13"/>
      <c r="M7682" s="12"/>
      <c r="N7682" s="13"/>
      <c r="O7682" s="9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</row>
    <row r="7683" spans="1:29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K7683" s="12"/>
      <c r="L7683" s="13"/>
      <c r="M7683" s="12"/>
      <c r="N7683" s="13"/>
      <c r="O7683" s="9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</row>
    <row r="7684" spans="1:29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K7684" s="12"/>
      <c r="L7684" s="13"/>
      <c r="M7684" s="12"/>
      <c r="N7684" s="13"/>
      <c r="O7684" s="9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</row>
    <row r="7685" spans="1:29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K7685" s="12"/>
      <c r="L7685" s="13"/>
      <c r="M7685" s="12"/>
      <c r="N7685" s="13"/>
      <c r="O7685" s="9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</row>
    <row r="7686" spans="1:29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K7686" s="12"/>
      <c r="L7686" s="13"/>
      <c r="M7686" s="12"/>
      <c r="N7686" s="13"/>
      <c r="O7686" s="9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</row>
    <row r="7687" spans="1:29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K7687" s="12"/>
      <c r="L7687" s="13"/>
      <c r="M7687" s="12"/>
      <c r="N7687" s="13"/>
      <c r="O7687" s="9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</row>
    <row r="7688" spans="1:29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K7688" s="12"/>
      <c r="L7688" s="13"/>
      <c r="M7688" s="12"/>
      <c r="N7688" s="13"/>
      <c r="O7688" s="9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</row>
    <row r="7689" spans="1:29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K7689" s="12"/>
      <c r="L7689" s="13"/>
      <c r="M7689" s="12"/>
      <c r="N7689" s="13"/>
      <c r="O7689" s="9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</row>
    <row r="7690" spans="1:29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K7690" s="12"/>
      <c r="L7690" s="13"/>
      <c r="M7690" s="12"/>
      <c r="N7690" s="13"/>
      <c r="O7690" s="9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</row>
    <row r="7691" spans="1:29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K7691" s="12"/>
      <c r="L7691" s="13"/>
      <c r="M7691" s="12"/>
      <c r="N7691" s="13"/>
      <c r="O7691" s="9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</row>
    <row r="7692" spans="1:29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K7692" s="12"/>
      <c r="L7692" s="13"/>
      <c r="M7692" s="12"/>
      <c r="N7692" s="13"/>
      <c r="O7692" s="9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</row>
    <row r="7693" spans="1:29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K7693" s="12"/>
      <c r="L7693" s="13"/>
      <c r="M7693" s="12"/>
      <c r="N7693" s="13"/>
      <c r="O7693" s="9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</row>
    <row r="7694" spans="1:29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K7694" s="12"/>
      <c r="L7694" s="13"/>
      <c r="M7694" s="12"/>
      <c r="N7694" s="13"/>
      <c r="O7694" s="9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  <c r="AC7694" s="11"/>
    </row>
    <row r="7695" spans="1:29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K7695" s="12"/>
      <c r="L7695" s="13"/>
      <c r="M7695" s="12"/>
      <c r="N7695" s="13"/>
      <c r="O7695" s="9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</row>
    <row r="7696" spans="1:29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K7696" s="12"/>
      <c r="L7696" s="13"/>
      <c r="M7696" s="12"/>
      <c r="N7696" s="13"/>
      <c r="O7696" s="9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</row>
    <row r="7697" spans="1:29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K7697" s="12"/>
      <c r="L7697" s="13"/>
      <c r="M7697" s="12"/>
      <c r="N7697" s="13"/>
      <c r="O7697" s="9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</row>
    <row r="7698" spans="1:29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K7698" s="12"/>
      <c r="L7698" s="13"/>
      <c r="M7698" s="12"/>
      <c r="N7698" s="13"/>
      <c r="O7698" s="9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</row>
    <row r="7699" spans="1:29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K7699" s="12"/>
      <c r="L7699" s="13"/>
      <c r="M7699" s="12"/>
      <c r="N7699" s="13"/>
      <c r="O7699" s="9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</row>
    <row r="7700" spans="1:29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K7700" s="12"/>
      <c r="L7700" s="13"/>
      <c r="M7700" s="12"/>
      <c r="N7700" s="13"/>
      <c r="O7700" s="9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</row>
    <row r="7701" spans="1:29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K7701" s="12"/>
      <c r="L7701" s="13"/>
      <c r="M7701" s="12"/>
      <c r="N7701" s="13"/>
      <c r="O7701" s="9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</row>
    <row r="7702" spans="1:29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K7702" s="12"/>
      <c r="L7702" s="13"/>
      <c r="M7702" s="12"/>
      <c r="N7702" s="13"/>
      <c r="O7702" s="9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</row>
    <row r="7703" spans="1:29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K7703" s="12"/>
      <c r="L7703" s="13"/>
      <c r="M7703" s="12"/>
      <c r="N7703" s="13"/>
      <c r="O7703" s="9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</row>
    <row r="7704" spans="1:29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K7704" s="12"/>
      <c r="L7704" s="13"/>
      <c r="M7704" s="12"/>
      <c r="N7704" s="13"/>
      <c r="O7704" s="9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</row>
    <row r="7705" spans="1:29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K7705" s="12"/>
      <c r="L7705" s="13"/>
      <c r="M7705" s="12"/>
      <c r="N7705" s="13"/>
      <c r="O7705" s="9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</row>
    <row r="7706" spans="1:29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K7706" s="12"/>
      <c r="L7706" s="13"/>
      <c r="M7706" s="12"/>
      <c r="N7706" s="13"/>
      <c r="O7706" s="9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</row>
    <row r="7707" spans="1:29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K7707" s="12"/>
      <c r="L7707" s="13"/>
      <c r="M7707" s="12"/>
      <c r="N7707" s="13"/>
      <c r="O7707" s="9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</row>
    <row r="7708" spans="1:29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K7708" s="12"/>
      <c r="L7708" s="13"/>
      <c r="M7708" s="12"/>
      <c r="N7708" s="13"/>
      <c r="O7708" s="9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</row>
    <row r="7709" spans="1:29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K7709" s="12"/>
      <c r="L7709" s="13"/>
      <c r="M7709" s="12"/>
      <c r="N7709" s="13"/>
      <c r="O7709" s="9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</row>
    <row r="7710" spans="1:29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K7710" s="12"/>
      <c r="L7710" s="13"/>
      <c r="M7710" s="12"/>
      <c r="N7710" s="13"/>
      <c r="O7710" s="9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</row>
    <row r="7711" spans="1:29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K7711" s="12"/>
      <c r="L7711" s="13"/>
      <c r="M7711" s="12"/>
      <c r="N7711" s="13"/>
      <c r="O7711" s="9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</row>
    <row r="7712" spans="1:29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K7712" s="12"/>
      <c r="L7712" s="13"/>
      <c r="M7712" s="12"/>
      <c r="N7712" s="13"/>
      <c r="O7712" s="9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</row>
    <row r="7713" spans="1:29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K7713" s="12"/>
      <c r="L7713" s="13"/>
      <c r="M7713" s="12"/>
      <c r="N7713" s="13"/>
      <c r="O7713" s="9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</row>
    <row r="7714" spans="1:29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K7714" s="12"/>
      <c r="L7714" s="13"/>
      <c r="M7714" s="12"/>
      <c r="N7714" s="13"/>
      <c r="O7714" s="9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</row>
    <row r="7715" spans="1:29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K7715" s="12"/>
      <c r="L7715" s="13"/>
      <c r="M7715" s="12"/>
      <c r="N7715" s="13"/>
      <c r="O7715" s="9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</row>
    <row r="7716" spans="1:29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K7716" s="12"/>
      <c r="L7716" s="13"/>
      <c r="M7716" s="12"/>
      <c r="N7716" s="13"/>
      <c r="O7716" s="9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</row>
    <row r="7717" spans="1:29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K7717" s="12"/>
      <c r="L7717" s="13"/>
      <c r="M7717" s="12"/>
      <c r="N7717" s="13"/>
      <c r="O7717" s="9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</row>
    <row r="7718" spans="1:29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K7718" s="12"/>
      <c r="L7718" s="13"/>
      <c r="M7718" s="12"/>
      <c r="N7718" s="13"/>
      <c r="O7718" s="9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</row>
    <row r="7719" spans="1:29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K7719" s="12"/>
      <c r="L7719" s="13"/>
      <c r="M7719" s="12"/>
      <c r="N7719" s="13"/>
      <c r="O7719" s="9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</row>
    <row r="7720" spans="1:29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K7720" s="12"/>
      <c r="L7720" s="13"/>
      <c r="M7720" s="12"/>
      <c r="N7720" s="13"/>
      <c r="O7720" s="9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</row>
    <row r="7721" spans="1:29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K7721" s="12"/>
      <c r="L7721" s="13"/>
      <c r="M7721" s="12"/>
      <c r="N7721" s="13"/>
      <c r="O7721" s="9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</row>
    <row r="7722" spans="1:29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K7722" s="12"/>
      <c r="L7722" s="13"/>
      <c r="M7722" s="12"/>
      <c r="N7722" s="13"/>
      <c r="O7722" s="9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</row>
    <row r="7723" spans="1:29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K7723" s="12"/>
      <c r="L7723" s="13"/>
      <c r="M7723" s="12"/>
      <c r="N7723" s="13"/>
      <c r="O7723" s="9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</row>
    <row r="7724" spans="1:29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K7724" s="12"/>
      <c r="L7724" s="13"/>
      <c r="M7724" s="12"/>
      <c r="N7724" s="13"/>
      <c r="O7724" s="9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  <c r="AC7724" s="11"/>
    </row>
    <row r="7725" spans="1:29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K7725" s="12"/>
      <c r="L7725" s="13"/>
      <c r="M7725" s="12"/>
      <c r="N7725" s="13"/>
      <c r="O7725" s="9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</row>
    <row r="7726" spans="1:29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K7726" s="12"/>
      <c r="L7726" s="13"/>
      <c r="M7726" s="12"/>
      <c r="N7726" s="13"/>
      <c r="O7726" s="9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</row>
    <row r="7727" spans="1:29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K7727" s="12"/>
      <c r="L7727" s="13"/>
      <c r="M7727" s="12"/>
      <c r="N7727" s="13"/>
      <c r="O7727" s="9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</row>
    <row r="7728" spans="1:29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K7728" s="12"/>
      <c r="L7728" s="13"/>
      <c r="M7728" s="12"/>
      <c r="N7728" s="13"/>
      <c r="O7728" s="9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</row>
    <row r="7729" spans="1:29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K7729" s="12"/>
      <c r="L7729" s="13"/>
      <c r="M7729" s="12"/>
      <c r="N7729" s="13"/>
      <c r="O7729" s="9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</row>
    <row r="7730" spans="1:29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K7730" s="12"/>
      <c r="L7730" s="13"/>
      <c r="M7730" s="12"/>
      <c r="N7730" s="13"/>
      <c r="O7730" s="9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</row>
    <row r="7731" spans="1:29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K7731" s="12"/>
      <c r="L7731" s="13"/>
      <c r="M7731" s="12"/>
      <c r="N7731" s="13"/>
      <c r="O7731" s="9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</row>
    <row r="7732" spans="1:29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K7732" s="12"/>
      <c r="L7732" s="13"/>
      <c r="M7732" s="12"/>
      <c r="N7732" s="13"/>
      <c r="O7732" s="9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</row>
    <row r="7733" spans="1:29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K7733" s="12"/>
      <c r="L7733" s="13"/>
      <c r="M7733" s="12"/>
      <c r="N7733" s="13"/>
      <c r="O7733" s="9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</row>
    <row r="7734" spans="1:29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K7734" s="12"/>
      <c r="L7734" s="13"/>
      <c r="M7734" s="12"/>
      <c r="N7734" s="13"/>
      <c r="O7734" s="9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  <c r="AC7734" s="11"/>
    </row>
    <row r="7735" spans="1:29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K7735" s="12"/>
      <c r="L7735" s="13"/>
      <c r="M7735" s="12"/>
      <c r="N7735" s="13"/>
      <c r="O7735" s="9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  <c r="AC7735" s="11"/>
    </row>
    <row r="7736" spans="1:29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K7736" s="12"/>
      <c r="L7736" s="13"/>
      <c r="M7736" s="12"/>
      <c r="N7736" s="13"/>
      <c r="O7736" s="9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  <c r="AC7736" s="11"/>
    </row>
    <row r="7737" spans="1:29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K7737" s="12"/>
      <c r="L7737" s="13"/>
      <c r="M7737" s="12"/>
      <c r="N7737" s="13"/>
      <c r="O7737" s="9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  <c r="AC7737" s="11"/>
    </row>
    <row r="7738" spans="1:29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K7738" s="12"/>
      <c r="L7738" s="13"/>
      <c r="M7738" s="12"/>
      <c r="N7738" s="13"/>
      <c r="O7738" s="9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  <c r="AC7738" s="11"/>
    </row>
    <row r="7739" spans="1:29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K7739" s="12"/>
      <c r="L7739" s="13"/>
      <c r="M7739" s="12"/>
      <c r="N7739" s="13"/>
      <c r="O7739" s="9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  <c r="AC7739" s="11"/>
    </row>
    <row r="7740" spans="1:29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K7740" s="12"/>
      <c r="L7740" s="13"/>
      <c r="M7740" s="12"/>
      <c r="N7740" s="13"/>
      <c r="O7740" s="9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</row>
    <row r="7741" spans="1:29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K7741" s="12"/>
      <c r="L7741" s="13"/>
      <c r="M7741" s="12"/>
      <c r="N7741" s="13"/>
      <c r="O7741" s="9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  <c r="AC7741" s="11"/>
    </row>
    <row r="7742" spans="1:29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K7742" s="12"/>
      <c r="L7742" s="13"/>
      <c r="M7742" s="12"/>
      <c r="N7742" s="13"/>
      <c r="O7742" s="9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  <c r="AC7742" s="11"/>
    </row>
    <row r="7743" spans="1:29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K7743" s="12"/>
      <c r="L7743" s="13"/>
      <c r="M7743" s="12"/>
      <c r="N7743" s="13"/>
      <c r="O7743" s="9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  <c r="AC7743" s="11"/>
    </row>
    <row r="7744" spans="1:29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K7744" s="12"/>
      <c r="L7744" s="13"/>
      <c r="M7744" s="12"/>
      <c r="N7744" s="13"/>
      <c r="O7744" s="9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  <c r="AC7744" s="11"/>
    </row>
    <row r="7745" spans="1:29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K7745" s="12"/>
      <c r="L7745" s="13"/>
      <c r="M7745" s="12"/>
      <c r="N7745" s="13"/>
      <c r="O7745" s="9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  <c r="AC7745" s="11"/>
    </row>
    <row r="7746" spans="1:29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K7746" s="12"/>
      <c r="L7746" s="13"/>
      <c r="M7746" s="12"/>
      <c r="N7746" s="13"/>
      <c r="O7746" s="9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  <c r="AC7746" s="11"/>
    </row>
    <row r="7747" spans="1:29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K7747" s="12"/>
      <c r="L7747" s="13"/>
      <c r="M7747" s="12"/>
      <c r="N7747" s="13"/>
      <c r="O7747" s="9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</row>
    <row r="7748" spans="1:29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K7748" s="12"/>
      <c r="L7748" s="13"/>
      <c r="M7748" s="12"/>
      <c r="N7748" s="13"/>
      <c r="O7748" s="9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  <c r="AC7748" s="11"/>
    </row>
    <row r="7749" spans="1:29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K7749" s="12"/>
      <c r="L7749" s="13"/>
      <c r="M7749" s="12"/>
      <c r="N7749" s="13"/>
      <c r="O7749" s="9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  <c r="AC7749" s="11"/>
    </row>
    <row r="7750" spans="1:29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K7750" s="12"/>
      <c r="L7750" s="13"/>
      <c r="M7750" s="12"/>
      <c r="N7750" s="13"/>
      <c r="O7750" s="9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  <c r="AC7750" s="11"/>
    </row>
    <row r="7751" spans="1:29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K7751" s="12"/>
      <c r="L7751" s="13"/>
      <c r="M7751" s="12"/>
      <c r="N7751" s="13"/>
      <c r="O7751" s="9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  <c r="AC7751" s="11"/>
    </row>
    <row r="7752" spans="1:29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K7752" s="12"/>
      <c r="L7752" s="13"/>
      <c r="M7752" s="12"/>
      <c r="N7752" s="13"/>
      <c r="O7752" s="9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  <c r="AC7752" s="11"/>
    </row>
    <row r="7753" spans="1:29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K7753" s="12"/>
      <c r="L7753" s="13"/>
      <c r="M7753" s="12"/>
      <c r="N7753" s="13"/>
      <c r="O7753" s="9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  <c r="AC7753" s="11"/>
    </row>
    <row r="7754" spans="1:29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K7754" s="12"/>
      <c r="L7754" s="13"/>
      <c r="M7754" s="12"/>
      <c r="N7754" s="13"/>
      <c r="O7754" s="9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  <c r="AC7754" s="11"/>
    </row>
    <row r="7755" spans="1:29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K7755" s="12"/>
      <c r="L7755" s="13"/>
      <c r="M7755" s="12"/>
      <c r="N7755" s="13"/>
      <c r="O7755" s="9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  <c r="AC7755" s="11"/>
    </row>
    <row r="7756" spans="1:29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K7756" s="12"/>
      <c r="L7756" s="13"/>
      <c r="M7756" s="12"/>
      <c r="N7756" s="13"/>
      <c r="O7756" s="9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  <c r="AC7756" s="11"/>
    </row>
    <row r="7757" spans="1:29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K7757" s="12"/>
      <c r="L7757" s="13"/>
      <c r="M7757" s="12"/>
      <c r="N7757" s="13"/>
      <c r="O7757" s="9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  <c r="AC7757" s="11"/>
    </row>
    <row r="7758" spans="1:29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K7758" s="12"/>
      <c r="L7758" s="13"/>
      <c r="M7758" s="12"/>
      <c r="N7758" s="13"/>
      <c r="O7758" s="9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  <c r="AC7758" s="11"/>
    </row>
    <row r="7759" spans="1:29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K7759" s="12"/>
      <c r="L7759" s="13"/>
      <c r="M7759" s="12"/>
      <c r="N7759" s="13"/>
      <c r="O7759" s="9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  <c r="AC7759" s="11"/>
    </row>
    <row r="7760" spans="1:29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K7760" s="12"/>
      <c r="L7760" s="13"/>
      <c r="M7760" s="12"/>
      <c r="N7760" s="13"/>
      <c r="O7760" s="9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  <c r="AC7760" s="11"/>
    </row>
    <row r="7761" spans="1:29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K7761" s="12"/>
      <c r="L7761" s="13"/>
      <c r="M7761" s="12"/>
      <c r="N7761" s="13"/>
      <c r="O7761" s="9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</row>
    <row r="7762" spans="1:29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K7762" s="12"/>
      <c r="L7762" s="13"/>
      <c r="M7762" s="12"/>
      <c r="N7762" s="13"/>
      <c r="O7762" s="9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  <c r="AC7762" s="11"/>
    </row>
    <row r="7763" spans="1:29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K7763" s="12"/>
      <c r="L7763" s="13"/>
      <c r="M7763" s="12"/>
      <c r="N7763" s="13"/>
      <c r="O7763" s="9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  <c r="AC7763" s="11"/>
    </row>
    <row r="7764" spans="1:29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K7764" s="12"/>
      <c r="L7764" s="13"/>
      <c r="M7764" s="12"/>
      <c r="N7764" s="13"/>
      <c r="O7764" s="9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  <c r="AC7764" s="11"/>
    </row>
    <row r="7765" spans="1:29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K7765" s="12"/>
      <c r="L7765" s="13"/>
      <c r="M7765" s="12"/>
      <c r="N7765" s="13"/>
      <c r="O7765" s="9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  <c r="AC7765" s="11"/>
    </row>
    <row r="7766" spans="1:29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K7766" s="12"/>
      <c r="L7766" s="13"/>
      <c r="M7766" s="12"/>
      <c r="N7766" s="13"/>
      <c r="O7766" s="9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  <c r="AC7766" s="11"/>
    </row>
    <row r="7767" spans="1:29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K7767" s="12"/>
      <c r="L7767" s="13"/>
      <c r="M7767" s="12"/>
      <c r="N7767" s="13"/>
      <c r="O7767" s="9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  <c r="AC7767" s="11"/>
    </row>
    <row r="7768" spans="1:29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K7768" s="12"/>
      <c r="L7768" s="13"/>
      <c r="M7768" s="12"/>
      <c r="N7768" s="13"/>
      <c r="O7768" s="9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</row>
    <row r="7769" spans="1:29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K7769" s="12"/>
      <c r="L7769" s="13"/>
      <c r="M7769" s="12"/>
      <c r="N7769" s="13"/>
      <c r="O7769" s="9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  <c r="AC7769" s="11"/>
    </row>
    <row r="7770" spans="1:29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K7770" s="12"/>
      <c r="L7770" s="13"/>
      <c r="M7770" s="12"/>
      <c r="N7770" s="13"/>
      <c r="O7770" s="9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  <c r="AC7770" s="11"/>
    </row>
    <row r="7771" spans="1:29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K7771" s="12"/>
      <c r="L7771" s="13"/>
      <c r="M7771" s="12"/>
      <c r="N7771" s="13"/>
      <c r="O7771" s="9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  <c r="AC7771" s="11"/>
    </row>
    <row r="7772" spans="1:29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K7772" s="12"/>
      <c r="L7772" s="13"/>
      <c r="M7772" s="12"/>
      <c r="N7772" s="13"/>
      <c r="O7772" s="9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  <c r="AC7772" s="11"/>
    </row>
    <row r="7773" spans="1:29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K7773" s="12"/>
      <c r="L7773" s="13"/>
      <c r="M7773" s="12"/>
      <c r="N7773" s="13"/>
      <c r="O7773" s="9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  <c r="AC7773" s="11"/>
    </row>
    <row r="7774" spans="1:29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K7774" s="12"/>
      <c r="L7774" s="13"/>
      <c r="M7774" s="12"/>
      <c r="N7774" s="13"/>
      <c r="O7774" s="9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  <c r="AC7774" s="11"/>
    </row>
    <row r="7775" spans="1:29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K7775" s="12"/>
      <c r="L7775" s="13"/>
      <c r="M7775" s="12"/>
      <c r="N7775" s="13"/>
      <c r="O7775" s="9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</row>
    <row r="7776" spans="1:29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K7776" s="12"/>
      <c r="L7776" s="13"/>
      <c r="M7776" s="12"/>
      <c r="N7776" s="13"/>
      <c r="O7776" s="9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  <c r="AC7776" s="11"/>
    </row>
    <row r="7777" spans="1:29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K7777" s="12"/>
      <c r="L7777" s="13"/>
      <c r="M7777" s="12"/>
      <c r="N7777" s="13"/>
      <c r="O7777" s="9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  <c r="AC7777" s="11"/>
    </row>
    <row r="7778" spans="1:29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K7778" s="12"/>
      <c r="L7778" s="13"/>
      <c r="M7778" s="12"/>
      <c r="N7778" s="13"/>
      <c r="O7778" s="9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  <c r="AC7778" s="11"/>
    </row>
    <row r="7779" spans="1:29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K7779" s="12"/>
      <c r="L7779" s="13"/>
      <c r="M7779" s="12"/>
      <c r="N7779" s="13"/>
      <c r="O7779" s="9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  <c r="AC7779" s="11"/>
    </row>
    <row r="7780" spans="1:29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K7780" s="12"/>
      <c r="L7780" s="13"/>
      <c r="M7780" s="12"/>
      <c r="N7780" s="13"/>
      <c r="O7780" s="9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  <c r="AC7780" s="11"/>
    </row>
    <row r="7781" spans="1:29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K7781" s="12"/>
      <c r="L7781" s="13"/>
      <c r="M7781" s="12"/>
      <c r="N7781" s="13"/>
      <c r="O7781" s="9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  <c r="AC7781" s="11"/>
    </row>
    <row r="7782" spans="1:29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K7782" s="12"/>
      <c r="L7782" s="13"/>
      <c r="M7782" s="12"/>
      <c r="N7782" s="13"/>
      <c r="O7782" s="9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</row>
    <row r="7783" spans="1:29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K7783" s="12"/>
      <c r="L7783" s="13"/>
      <c r="M7783" s="12"/>
      <c r="N7783" s="13"/>
      <c r="O7783" s="9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  <c r="AC7783" s="11"/>
    </row>
    <row r="7784" spans="1:29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K7784" s="12"/>
      <c r="L7784" s="13"/>
      <c r="M7784" s="12"/>
      <c r="N7784" s="13"/>
      <c r="O7784" s="9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</row>
    <row r="7785" spans="1:29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K7785" s="12"/>
      <c r="L7785" s="13"/>
      <c r="M7785" s="12"/>
      <c r="N7785" s="13"/>
      <c r="O7785" s="9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  <c r="AC7785" s="11"/>
    </row>
    <row r="7786" spans="1:29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K7786" s="12"/>
      <c r="L7786" s="13"/>
      <c r="M7786" s="12"/>
      <c r="N7786" s="13"/>
      <c r="O7786" s="9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  <c r="AC7786" s="11"/>
    </row>
    <row r="7787" spans="1:29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K7787" s="12"/>
      <c r="L7787" s="13"/>
      <c r="M7787" s="12"/>
      <c r="N7787" s="13"/>
      <c r="O7787" s="9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  <c r="AC7787" s="11"/>
    </row>
    <row r="7788" spans="1:29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K7788" s="12"/>
      <c r="L7788" s="13"/>
      <c r="M7788" s="12"/>
      <c r="N7788" s="13"/>
      <c r="O7788" s="9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  <c r="AC7788" s="11"/>
    </row>
    <row r="7789" spans="1:29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K7789" s="12"/>
      <c r="L7789" s="13"/>
      <c r="M7789" s="12"/>
      <c r="N7789" s="13"/>
      <c r="O7789" s="9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</row>
    <row r="7790" spans="1:29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K7790" s="12"/>
      <c r="L7790" s="13"/>
      <c r="M7790" s="12"/>
      <c r="N7790" s="13"/>
      <c r="O7790" s="9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  <c r="AC7790" s="11"/>
    </row>
    <row r="7791" spans="1:29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K7791" s="12"/>
      <c r="L7791" s="13"/>
      <c r="M7791" s="12"/>
      <c r="N7791" s="13"/>
      <c r="O7791" s="9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  <c r="AC7791" s="11"/>
    </row>
    <row r="7792" spans="1:29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K7792" s="12"/>
      <c r="L7792" s="13"/>
      <c r="M7792" s="12"/>
      <c r="N7792" s="13"/>
      <c r="O7792" s="9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  <c r="AA7792" s="11"/>
      <c r="AB7792" s="11"/>
      <c r="AC7792" s="11"/>
    </row>
    <row r="7793" spans="1:29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K7793" s="12"/>
      <c r="L7793" s="13"/>
      <c r="M7793" s="12"/>
      <c r="N7793" s="13"/>
      <c r="O7793" s="9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  <c r="AC7793" s="11"/>
    </row>
    <row r="7794" spans="1:29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K7794" s="12"/>
      <c r="L7794" s="13"/>
      <c r="M7794" s="12"/>
      <c r="N7794" s="13"/>
      <c r="O7794" s="9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  <c r="AC7794" s="11"/>
    </row>
    <row r="7795" spans="1:29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K7795" s="12"/>
      <c r="L7795" s="13"/>
      <c r="M7795" s="12"/>
      <c r="N7795" s="13"/>
      <c r="O7795" s="9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  <c r="AC7795" s="11"/>
    </row>
    <row r="7796" spans="1:29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K7796" s="12"/>
      <c r="L7796" s="13"/>
      <c r="M7796" s="12"/>
      <c r="N7796" s="13"/>
      <c r="O7796" s="9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</row>
    <row r="7797" spans="1:29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K7797" s="12"/>
      <c r="L7797" s="13"/>
      <c r="M7797" s="12"/>
      <c r="N7797" s="13"/>
      <c r="O7797" s="9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  <c r="AC7797" s="11"/>
    </row>
    <row r="7798" spans="1:29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K7798" s="12"/>
      <c r="L7798" s="13"/>
      <c r="M7798" s="12"/>
      <c r="N7798" s="13"/>
      <c r="O7798" s="9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  <c r="AC7798" s="11"/>
    </row>
    <row r="7799" spans="1:29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K7799" s="12"/>
      <c r="L7799" s="13"/>
      <c r="M7799" s="12"/>
      <c r="N7799" s="13"/>
      <c r="O7799" s="9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  <c r="AC7799" s="11"/>
    </row>
    <row r="7800" spans="1:29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K7800" s="12"/>
      <c r="L7800" s="13"/>
      <c r="M7800" s="12"/>
      <c r="N7800" s="13"/>
      <c r="O7800" s="9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  <c r="AC7800" s="11"/>
    </row>
    <row r="7801" spans="1:29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K7801" s="12"/>
      <c r="L7801" s="13"/>
      <c r="M7801" s="12"/>
      <c r="N7801" s="13"/>
      <c r="O7801" s="9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  <c r="AC7801" s="11"/>
    </row>
    <row r="7802" spans="1:29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K7802" s="12"/>
      <c r="L7802" s="13"/>
      <c r="M7802" s="12"/>
      <c r="N7802" s="13"/>
      <c r="O7802" s="9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</row>
    <row r="7803" spans="1:29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K7803" s="12"/>
      <c r="L7803" s="13"/>
      <c r="M7803" s="12"/>
      <c r="N7803" s="13"/>
      <c r="O7803" s="9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</row>
    <row r="7804" spans="1:29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K7804" s="12"/>
      <c r="L7804" s="13"/>
      <c r="M7804" s="12"/>
      <c r="N7804" s="13"/>
      <c r="O7804" s="9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  <c r="AC7804" s="11"/>
    </row>
    <row r="7805" spans="1:29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K7805" s="12"/>
      <c r="L7805" s="13"/>
      <c r="M7805" s="12"/>
      <c r="N7805" s="13"/>
      <c r="O7805" s="9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  <c r="AC7805" s="11"/>
    </row>
    <row r="7806" spans="1:29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K7806" s="12"/>
      <c r="L7806" s="13"/>
      <c r="M7806" s="12"/>
      <c r="N7806" s="13"/>
      <c r="O7806" s="9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  <c r="AC7806" s="11"/>
    </row>
    <row r="7807" spans="1:29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K7807" s="12"/>
      <c r="L7807" s="13"/>
      <c r="M7807" s="12"/>
      <c r="N7807" s="13"/>
      <c r="O7807" s="9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  <c r="AC7807" s="11"/>
    </row>
    <row r="7808" spans="1:29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K7808" s="12"/>
      <c r="L7808" s="13"/>
      <c r="M7808" s="12"/>
      <c r="N7808" s="13"/>
      <c r="O7808" s="9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  <c r="AC7808" s="11"/>
    </row>
    <row r="7809" spans="1:29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K7809" s="12"/>
      <c r="L7809" s="13"/>
      <c r="M7809" s="12"/>
      <c r="N7809" s="13"/>
      <c r="O7809" s="9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  <c r="AC7809" s="11"/>
    </row>
    <row r="7810" spans="1:29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K7810" s="12"/>
      <c r="L7810" s="13"/>
      <c r="M7810" s="12"/>
      <c r="N7810" s="13"/>
      <c r="O7810" s="9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</row>
    <row r="7811" spans="1:29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K7811" s="12"/>
      <c r="L7811" s="13"/>
      <c r="M7811" s="12"/>
      <c r="N7811" s="13"/>
      <c r="O7811" s="9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  <c r="AC7811" s="11"/>
    </row>
    <row r="7812" spans="1:29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K7812" s="12"/>
      <c r="L7812" s="13"/>
      <c r="M7812" s="12"/>
      <c r="N7812" s="13"/>
      <c r="O7812" s="9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</row>
    <row r="7813" spans="1:29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K7813" s="12"/>
      <c r="L7813" s="13"/>
      <c r="M7813" s="12"/>
      <c r="N7813" s="13"/>
      <c r="O7813" s="9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  <c r="AC7813" s="11"/>
    </row>
    <row r="7814" spans="1:29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K7814" s="12"/>
      <c r="L7814" s="13"/>
      <c r="M7814" s="12"/>
      <c r="N7814" s="13"/>
      <c r="O7814" s="9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  <c r="AC7814" s="11"/>
    </row>
    <row r="7815" spans="1:29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K7815" s="12"/>
      <c r="L7815" s="13"/>
      <c r="M7815" s="12"/>
      <c r="N7815" s="13"/>
      <c r="O7815" s="9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  <c r="AC7815" s="11"/>
    </row>
    <row r="7816" spans="1:29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K7816" s="12"/>
      <c r="L7816" s="13"/>
      <c r="M7816" s="12"/>
      <c r="N7816" s="13"/>
      <c r="O7816" s="9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  <c r="AC7816" s="11"/>
    </row>
    <row r="7817" spans="1:29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K7817" s="12"/>
      <c r="L7817" s="13"/>
      <c r="M7817" s="12"/>
      <c r="N7817" s="13"/>
      <c r="O7817" s="9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</row>
    <row r="7818" spans="1:29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K7818" s="12"/>
      <c r="L7818" s="13"/>
      <c r="M7818" s="12"/>
      <c r="N7818" s="13"/>
      <c r="O7818" s="9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  <c r="AC7818" s="11"/>
    </row>
    <row r="7819" spans="1:29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K7819" s="12"/>
      <c r="L7819" s="13"/>
      <c r="M7819" s="12"/>
      <c r="N7819" s="13"/>
      <c r="O7819" s="9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  <c r="AC7819" s="11"/>
    </row>
    <row r="7820" spans="1:29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K7820" s="12"/>
      <c r="L7820" s="13"/>
      <c r="M7820" s="12"/>
      <c r="N7820" s="13"/>
      <c r="O7820" s="9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  <c r="AC7820" s="11"/>
    </row>
    <row r="7821" spans="1:29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K7821" s="12"/>
      <c r="L7821" s="13"/>
      <c r="M7821" s="12"/>
      <c r="N7821" s="13"/>
      <c r="O7821" s="9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  <c r="AC7821" s="11"/>
    </row>
    <row r="7822" spans="1:29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K7822" s="12"/>
      <c r="L7822" s="13"/>
      <c r="M7822" s="12"/>
      <c r="N7822" s="13"/>
      <c r="O7822" s="9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  <c r="AC7822" s="11"/>
    </row>
    <row r="7823" spans="1:29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K7823" s="12"/>
      <c r="L7823" s="13"/>
      <c r="M7823" s="12"/>
      <c r="N7823" s="13"/>
      <c r="O7823" s="9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  <c r="AC7823" s="11"/>
    </row>
    <row r="7824" spans="1:29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K7824" s="12"/>
      <c r="L7824" s="13"/>
      <c r="M7824" s="12"/>
      <c r="N7824" s="13"/>
      <c r="O7824" s="9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</row>
    <row r="7825" spans="1:29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K7825" s="12"/>
      <c r="L7825" s="13"/>
      <c r="M7825" s="12"/>
      <c r="N7825" s="13"/>
      <c r="O7825" s="9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  <c r="AC7825" s="11"/>
    </row>
    <row r="7826" spans="1:29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K7826" s="12"/>
      <c r="L7826" s="13"/>
      <c r="M7826" s="12"/>
      <c r="N7826" s="13"/>
      <c r="O7826" s="9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</row>
    <row r="7827" spans="1:29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K7827" s="12"/>
      <c r="L7827" s="13"/>
      <c r="M7827" s="12"/>
      <c r="N7827" s="13"/>
      <c r="O7827" s="9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  <c r="AC7827" s="11"/>
    </row>
    <row r="7828" spans="1:29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K7828" s="12"/>
      <c r="L7828" s="13"/>
      <c r="M7828" s="12"/>
      <c r="N7828" s="13"/>
      <c r="O7828" s="9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  <c r="AC7828" s="11"/>
    </row>
    <row r="7829" spans="1:29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K7829" s="12"/>
      <c r="L7829" s="13"/>
      <c r="M7829" s="12"/>
      <c r="N7829" s="13"/>
      <c r="O7829" s="9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  <c r="AC7829" s="11"/>
    </row>
    <row r="7830" spans="1:29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K7830" s="12"/>
      <c r="L7830" s="13"/>
      <c r="M7830" s="12"/>
      <c r="N7830" s="13"/>
      <c r="O7830" s="9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  <c r="AC7830" s="11"/>
    </row>
    <row r="7831" spans="1:29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K7831" s="12"/>
      <c r="L7831" s="13"/>
      <c r="M7831" s="12"/>
      <c r="N7831" s="13"/>
      <c r="O7831" s="9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  <c r="AC7831" s="11"/>
    </row>
    <row r="7832" spans="1:29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K7832" s="12"/>
      <c r="L7832" s="13"/>
      <c r="M7832" s="12"/>
      <c r="N7832" s="13"/>
      <c r="O7832" s="9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  <c r="AC7832" s="11"/>
    </row>
    <row r="7833" spans="1:29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K7833" s="12"/>
      <c r="L7833" s="13"/>
      <c r="M7833" s="12"/>
      <c r="N7833" s="13"/>
      <c r="O7833" s="9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  <c r="AC7833" s="11"/>
    </row>
    <row r="7834" spans="1:29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K7834" s="12"/>
      <c r="L7834" s="13"/>
      <c r="M7834" s="12"/>
      <c r="N7834" s="13"/>
      <c r="O7834" s="9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  <c r="AC7834" s="11"/>
    </row>
    <row r="7835" spans="1:29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K7835" s="12"/>
      <c r="L7835" s="13"/>
      <c r="M7835" s="12"/>
      <c r="N7835" s="13"/>
      <c r="O7835" s="9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  <c r="AC7835" s="11"/>
    </row>
    <row r="7836" spans="1:29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K7836" s="12"/>
      <c r="L7836" s="13"/>
      <c r="M7836" s="12"/>
      <c r="N7836" s="13"/>
      <c r="O7836" s="9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  <c r="AC7836" s="11"/>
    </row>
    <row r="7837" spans="1:29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K7837" s="12"/>
      <c r="L7837" s="13"/>
      <c r="M7837" s="12"/>
      <c r="N7837" s="13"/>
      <c r="O7837" s="9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  <c r="AC7837" s="11"/>
    </row>
    <row r="7838" spans="1:29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K7838" s="12"/>
      <c r="L7838" s="13"/>
      <c r="M7838" s="12"/>
      <c r="N7838" s="13"/>
      <c r="O7838" s="9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</row>
    <row r="7839" spans="1:29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K7839" s="12"/>
      <c r="L7839" s="13"/>
      <c r="M7839" s="12"/>
      <c r="N7839" s="13"/>
      <c r="O7839" s="9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  <c r="AC7839" s="11"/>
    </row>
    <row r="7840" spans="1:29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K7840" s="12"/>
      <c r="L7840" s="13"/>
      <c r="M7840" s="12"/>
      <c r="N7840" s="13"/>
      <c r="O7840" s="9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  <c r="AC7840" s="11"/>
    </row>
    <row r="7841" spans="1:29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K7841" s="12"/>
      <c r="L7841" s="13"/>
      <c r="M7841" s="12"/>
      <c r="N7841" s="13"/>
      <c r="O7841" s="9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  <c r="AC7841" s="11"/>
    </row>
    <row r="7842" spans="1:29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K7842" s="12"/>
      <c r="L7842" s="13"/>
      <c r="M7842" s="12"/>
      <c r="N7842" s="13"/>
      <c r="O7842" s="9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  <c r="AC7842" s="11"/>
    </row>
    <row r="7843" spans="1:29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K7843" s="12"/>
      <c r="L7843" s="13"/>
      <c r="M7843" s="12"/>
      <c r="N7843" s="13"/>
      <c r="O7843" s="9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  <c r="AC7843" s="11"/>
    </row>
    <row r="7844" spans="1:29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K7844" s="12"/>
      <c r="L7844" s="13"/>
      <c r="M7844" s="12"/>
      <c r="N7844" s="13"/>
      <c r="O7844" s="9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  <c r="AC7844" s="11"/>
    </row>
    <row r="7845" spans="1:29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K7845" s="12"/>
      <c r="L7845" s="13"/>
      <c r="M7845" s="12"/>
      <c r="N7845" s="13"/>
      <c r="O7845" s="9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  <c r="AC7845" s="11"/>
    </row>
    <row r="7846" spans="1:29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K7846" s="12"/>
      <c r="L7846" s="13"/>
      <c r="M7846" s="12"/>
      <c r="N7846" s="13"/>
      <c r="O7846" s="9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  <c r="AC7846" s="11"/>
    </row>
    <row r="7847" spans="1:29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K7847" s="12"/>
      <c r="L7847" s="13"/>
      <c r="M7847" s="12"/>
      <c r="N7847" s="13"/>
      <c r="O7847" s="9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  <c r="AC7847" s="11"/>
    </row>
    <row r="7848" spans="1:29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K7848" s="12"/>
      <c r="L7848" s="13"/>
      <c r="M7848" s="12"/>
      <c r="N7848" s="13"/>
      <c r="O7848" s="9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  <c r="AC7848" s="11"/>
    </row>
    <row r="7849" spans="1:29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K7849" s="12"/>
      <c r="L7849" s="13"/>
      <c r="M7849" s="12"/>
      <c r="N7849" s="13"/>
      <c r="O7849" s="9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  <c r="AC7849" s="11"/>
    </row>
    <row r="7850" spans="1:29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K7850" s="12"/>
      <c r="L7850" s="13"/>
      <c r="M7850" s="12"/>
      <c r="N7850" s="13"/>
      <c r="O7850" s="9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  <c r="AC7850" s="11"/>
    </row>
    <row r="7851" spans="1:29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K7851" s="12"/>
      <c r="L7851" s="13"/>
      <c r="M7851" s="12"/>
      <c r="N7851" s="13"/>
      <c r="O7851" s="9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  <c r="AC7851" s="11"/>
    </row>
    <row r="7852" spans="1:29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K7852" s="12"/>
      <c r="L7852" s="13"/>
      <c r="M7852" s="12"/>
      <c r="N7852" s="13"/>
      <c r="O7852" s="9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</row>
    <row r="7853" spans="1:29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K7853" s="12"/>
      <c r="L7853" s="13"/>
      <c r="M7853" s="12"/>
      <c r="N7853" s="13"/>
      <c r="O7853" s="9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  <c r="AC7853" s="11"/>
    </row>
    <row r="7854" spans="1:29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K7854" s="12"/>
      <c r="L7854" s="13"/>
      <c r="M7854" s="12"/>
      <c r="N7854" s="13"/>
      <c r="O7854" s="9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  <c r="AC7854" s="11"/>
    </row>
    <row r="7855" spans="1:29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K7855" s="12"/>
      <c r="L7855" s="13"/>
      <c r="M7855" s="12"/>
      <c r="N7855" s="13"/>
      <c r="O7855" s="9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  <c r="AC7855" s="11"/>
    </row>
    <row r="7856" spans="1:29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K7856" s="12"/>
      <c r="L7856" s="13"/>
      <c r="M7856" s="12"/>
      <c r="N7856" s="13"/>
      <c r="O7856" s="9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  <c r="AC7856" s="11"/>
    </row>
    <row r="7857" spans="1:29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K7857" s="12"/>
      <c r="L7857" s="13"/>
      <c r="M7857" s="12"/>
      <c r="N7857" s="13"/>
      <c r="O7857" s="9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  <c r="AC7857" s="11"/>
    </row>
    <row r="7858" spans="1:29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K7858" s="12"/>
      <c r="L7858" s="13"/>
      <c r="M7858" s="12"/>
      <c r="N7858" s="13"/>
      <c r="O7858" s="9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  <c r="AC7858" s="11"/>
    </row>
    <row r="7859" spans="1:29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K7859" s="12"/>
      <c r="L7859" s="13"/>
      <c r="M7859" s="12"/>
      <c r="N7859" s="13"/>
      <c r="O7859" s="9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</row>
    <row r="7860" spans="1:29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K7860" s="12"/>
      <c r="L7860" s="13"/>
      <c r="M7860" s="12"/>
      <c r="N7860" s="13"/>
      <c r="O7860" s="9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  <c r="AC7860" s="11"/>
    </row>
    <row r="7861" spans="1:29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K7861" s="12"/>
      <c r="L7861" s="13"/>
      <c r="M7861" s="12"/>
      <c r="N7861" s="13"/>
      <c r="O7861" s="9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  <c r="AA7861" s="11"/>
      <c r="AB7861" s="11"/>
      <c r="AC7861" s="11"/>
    </row>
    <row r="7862" spans="1:29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K7862" s="12"/>
      <c r="L7862" s="13"/>
      <c r="M7862" s="12"/>
      <c r="N7862" s="13"/>
      <c r="O7862" s="9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  <c r="AC7862" s="11"/>
    </row>
    <row r="7863" spans="1:29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K7863" s="12"/>
      <c r="L7863" s="13"/>
      <c r="M7863" s="12"/>
      <c r="N7863" s="13"/>
      <c r="O7863" s="9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  <c r="AC7863" s="11"/>
    </row>
    <row r="7864" spans="1:29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K7864" s="12"/>
      <c r="L7864" s="13"/>
      <c r="M7864" s="12"/>
      <c r="N7864" s="13"/>
      <c r="O7864" s="9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  <c r="AC7864" s="11"/>
    </row>
    <row r="7865" spans="1:29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K7865" s="12"/>
      <c r="L7865" s="13"/>
      <c r="M7865" s="12"/>
      <c r="N7865" s="13"/>
      <c r="O7865" s="9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  <c r="AC7865" s="11"/>
    </row>
    <row r="7866" spans="1:29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K7866" s="12"/>
      <c r="L7866" s="13"/>
      <c r="M7866" s="12"/>
      <c r="N7866" s="13"/>
      <c r="O7866" s="9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</row>
    <row r="7867" spans="1:29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K7867" s="12"/>
      <c r="L7867" s="13"/>
      <c r="M7867" s="12"/>
      <c r="N7867" s="13"/>
      <c r="O7867" s="9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  <c r="AC7867" s="11"/>
    </row>
    <row r="7868" spans="1:29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K7868" s="12"/>
      <c r="L7868" s="13"/>
      <c r="M7868" s="12"/>
      <c r="N7868" s="13"/>
      <c r="O7868" s="9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  <c r="AC7868" s="11"/>
    </row>
    <row r="7869" spans="1:29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K7869" s="12"/>
      <c r="L7869" s="13"/>
      <c r="M7869" s="12"/>
      <c r="N7869" s="13"/>
      <c r="O7869" s="9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  <c r="AC7869" s="11"/>
    </row>
    <row r="7870" spans="1:29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K7870" s="12"/>
      <c r="L7870" s="13"/>
      <c r="M7870" s="12"/>
      <c r="N7870" s="13"/>
      <c r="O7870" s="9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  <c r="AC7870" s="11"/>
    </row>
    <row r="7871" spans="1:29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K7871" s="12"/>
      <c r="L7871" s="13"/>
      <c r="M7871" s="12"/>
      <c r="N7871" s="13"/>
      <c r="O7871" s="9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  <c r="AC7871" s="11"/>
    </row>
    <row r="7872" spans="1:29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K7872" s="12"/>
      <c r="L7872" s="13"/>
      <c r="M7872" s="12"/>
      <c r="N7872" s="13"/>
      <c r="O7872" s="9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  <c r="AC7872" s="11"/>
    </row>
    <row r="7873" spans="1:29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K7873" s="12"/>
      <c r="L7873" s="13"/>
      <c r="M7873" s="12"/>
      <c r="N7873" s="13"/>
      <c r="O7873" s="9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</row>
    <row r="7874" spans="1:29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K7874" s="12"/>
      <c r="L7874" s="13"/>
      <c r="M7874" s="12"/>
      <c r="N7874" s="13"/>
      <c r="O7874" s="9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  <c r="AC7874" s="11"/>
    </row>
    <row r="7875" spans="1:29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K7875" s="12"/>
      <c r="L7875" s="13"/>
      <c r="M7875" s="12"/>
      <c r="N7875" s="13"/>
      <c r="O7875" s="9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  <c r="AC7875" s="11"/>
    </row>
    <row r="7876" spans="1:29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K7876" s="12"/>
      <c r="L7876" s="13"/>
      <c r="M7876" s="12"/>
      <c r="N7876" s="13"/>
      <c r="O7876" s="9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  <c r="AC7876" s="11"/>
    </row>
    <row r="7877" spans="1:29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K7877" s="12"/>
      <c r="L7877" s="13"/>
      <c r="M7877" s="12"/>
      <c r="N7877" s="13"/>
      <c r="O7877" s="9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  <c r="AC7877" s="11"/>
    </row>
    <row r="7878" spans="1:29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K7878" s="12"/>
      <c r="L7878" s="13"/>
      <c r="M7878" s="12"/>
      <c r="N7878" s="13"/>
      <c r="O7878" s="9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  <c r="AC7878" s="11"/>
    </row>
    <row r="7879" spans="1:29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K7879" s="12"/>
      <c r="L7879" s="13"/>
      <c r="M7879" s="12"/>
      <c r="N7879" s="13"/>
      <c r="O7879" s="9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  <c r="AC7879" s="11"/>
    </row>
    <row r="7880" spans="1:29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K7880" s="12"/>
      <c r="L7880" s="13"/>
      <c r="M7880" s="12"/>
      <c r="N7880" s="13"/>
      <c r="O7880" s="9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  <c r="AC7880" s="11"/>
    </row>
    <row r="7881" spans="1:29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K7881" s="12"/>
      <c r="L7881" s="13"/>
      <c r="M7881" s="12"/>
      <c r="N7881" s="13"/>
      <c r="O7881" s="9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  <c r="AC7881" s="11"/>
    </row>
    <row r="7882" spans="1:29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K7882" s="12"/>
      <c r="L7882" s="13"/>
      <c r="M7882" s="12"/>
      <c r="N7882" s="13"/>
      <c r="O7882" s="9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  <c r="AC7882" s="11"/>
    </row>
    <row r="7883" spans="1:29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K7883" s="12"/>
      <c r="L7883" s="13"/>
      <c r="M7883" s="12"/>
      <c r="N7883" s="13"/>
      <c r="O7883" s="9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  <c r="AC7883" s="11"/>
    </row>
    <row r="7884" spans="1:29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K7884" s="12"/>
      <c r="L7884" s="13"/>
      <c r="M7884" s="12"/>
      <c r="N7884" s="13"/>
      <c r="O7884" s="9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  <c r="AC7884" s="11"/>
    </row>
    <row r="7885" spans="1:29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K7885" s="12"/>
      <c r="L7885" s="13"/>
      <c r="M7885" s="12"/>
      <c r="N7885" s="13"/>
      <c r="O7885" s="9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  <c r="AC7885" s="11"/>
    </row>
    <row r="7886" spans="1:29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K7886" s="12"/>
      <c r="L7886" s="13"/>
      <c r="M7886" s="12"/>
      <c r="N7886" s="13"/>
      <c r="O7886" s="9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  <c r="AC7886" s="11"/>
    </row>
    <row r="7887" spans="1:29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K7887" s="12"/>
      <c r="L7887" s="13"/>
      <c r="M7887" s="12"/>
      <c r="N7887" s="13"/>
      <c r="O7887" s="9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</row>
    <row r="7888" spans="1:29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K7888" s="12"/>
      <c r="L7888" s="13"/>
      <c r="M7888" s="12"/>
      <c r="N7888" s="13"/>
      <c r="O7888" s="9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  <c r="AC7888" s="11"/>
    </row>
    <row r="7889" spans="1:29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K7889" s="12"/>
      <c r="L7889" s="13"/>
      <c r="M7889" s="12"/>
      <c r="N7889" s="13"/>
      <c r="O7889" s="9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  <c r="AC7889" s="11"/>
    </row>
    <row r="7890" spans="1:29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K7890" s="12"/>
      <c r="L7890" s="13"/>
      <c r="M7890" s="12"/>
      <c r="N7890" s="13"/>
      <c r="O7890" s="9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  <c r="AC7890" s="11"/>
    </row>
    <row r="7891" spans="1:29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K7891" s="12"/>
      <c r="L7891" s="13"/>
      <c r="M7891" s="12"/>
      <c r="N7891" s="13"/>
      <c r="O7891" s="9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  <c r="AC7891" s="11"/>
    </row>
    <row r="7892" spans="1:29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K7892" s="12"/>
      <c r="L7892" s="13"/>
      <c r="M7892" s="12"/>
      <c r="N7892" s="13"/>
      <c r="O7892" s="9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  <c r="AC7892" s="11"/>
    </row>
    <row r="7893" spans="1:29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K7893" s="12"/>
      <c r="L7893" s="13"/>
      <c r="M7893" s="12"/>
      <c r="N7893" s="13"/>
      <c r="O7893" s="9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  <c r="AC7893" s="11"/>
    </row>
    <row r="7894" spans="1:29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K7894" s="12"/>
      <c r="L7894" s="13"/>
      <c r="M7894" s="12"/>
      <c r="N7894" s="13"/>
      <c r="O7894" s="9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</row>
    <row r="7895" spans="1:29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K7895" s="12"/>
      <c r="L7895" s="13"/>
      <c r="M7895" s="12"/>
      <c r="N7895" s="13"/>
      <c r="O7895" s="9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  <c r="AC7895" s="11"/>
    </row>
    <row r="7896" spans="1:29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K7896" s="12"/>
      <c r="L7896" s="13"/>
      <c r="M7896" s="12"/>
      <c r="N7896" s="13"/>
      <c r="O7896" s="9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  <c r="AC7896" s="11"/>
    </row>
    <row r="7897" spans="1:29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K7897" s="12"/>
      <c r="L7897" s="13"/>
      <c r="M7897" s="12"/>
      <c r="N7897" s="13"/>
      <c r="O7897" s="9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  <c r="AC7897" s="11"/>
    </row>
    <row r="7898" spans="1:29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K7898" s="12"/>
      <c r="L7898" s="13"/>
      <c r="M7898" s="12"/>
      <c r="N7898" s="13"/>
      <c r="O7898" s="9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  <c r="AC7898" s="11"/>
    </row>
    <row r="7899" spans="1:29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K7899" s="12"/>
      <c r="L7899" s="13"/>
      <c r="M7899" s="12"/>
      <c r="N7899" s="13"/>
      <c r="O7899" s="9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  <c r="AA7899" s="11"/>
      <c r="AB7899" s="11"/>
      <c r="AC7899" s="11"/>
    </row>
    <row r="7900" spans="1:29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K7900" s="12"/>
      <c r="L7900" s="13"/>
      <c r="M7900" s="12"/>
      <c r="N7900" s="13"/>
      <c r="O7900" s="9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  <c r="AC7900" s="11"/>
    </row>
    <row r="7901" spans="1:29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K7901" s="12"/>
      <c r="L7901" s="13"/>
      <c r="M7901" s="12"/>
      <c r="N7901" s="13"/>
      <c r="O7901" s="9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</row>
    <row r="7902" spans="1:29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K7902" s="12"/>
      <c r="L7902" s="13"/>
      <c r="M7902" s="12"/>
      <c r="N7902" s="13"/>
      <c r="O7902" s="9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  <c r="AC7902" s="11"/>
    </row>
    <row r="7903" spans="1:29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K7903" s="12"/>
      <c r="L7903" s="13"/>
      <c r="M7903" s="12"/>
      <c r="N7903" s="13"/>
      <c r="O7903" s="9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  <c r="AC7903" s="11"/>
    </row>
    <row r="7904" spans="1:29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K7904" s="12"/>
      <c r="L7904" s="13"/>
      <c r="M7904" s="12"/>
      <c r="N7904" s="13"/>
      <c r="O7904" s="9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  <c r="AC7904" s="11"/>
    </row>
    <row r="7905" spans="1:29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K7905" s="12"/>
      <c r="L7905" s="13"/>
      <c r="M7905" s="12"/>
      <c r="N7905" s="13"/>
      <c r="O7905" s="9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  <c r="AC7905" s="11"/>
    </row>
    <row r="7906" spans="1:29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K7906" s="12"/>
      <c r="L7906" s="13"/>
      <c r="M7906" s="12"/>
      <c r="N7906" s="13"/>
      <c r="O7906" s="9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  <c r="AC7906" s="11"/>
    </row>
    <row r="7907" spans="1:29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K7907" s="12"/>
      <c r="L7907" s="13"/>
      <c r="M7907" s="12"/>
      <c r="N7907" s="13"/>
      <c r="O7907" s="9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  <c r="AC7907" s="11"/>
    </row>
    <row r="7908" spans="1:29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K7908" s="12"/>
      <c r="L7908" s="13"/>
      <c r="M7908" s="12"/>
      <c r="N7908" s="13"/>
      <c r="O7908" s="9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</row>
    <row r="7909" spans="1:29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K7909" s="12"/>
      <c r="L7909" s="13"/>
      <c r="M7909" s="12"/>
      <c r="N7909" s="13"/>
      <c r="O7909" s="9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  <c r="AC7909" s="11"/>
    </row>
    <row r="7910" spans="1:29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K7910" s="12"/>
      <c r="L7910" s="13"/>
      <c r="M7910" s="12"/>
      <c r="N7910" s="13"/>
      <c r="O7910" s="9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  <c r="AC7910" s="11"/>
    </row>
    <row r="7911" spans="1:29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K7911" s="12"/>
      <c r="L7911" s="13"/>
      <c r="M7911" s="12"/>
      <c r="N7911" s="13"/>
      <c r="O7911" s="9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  <c r="AC7911" s="11"/>
    </row>
    <row r="7912" spans="1:29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K7912" s="12"/>
      <c r="L7912" s="13"/>
      <c r="M7912" s="12"/>
      <c r="N7912" s="13"/>
      <c r="O7912" s="9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  <c r="AC7912" s="11"/>
    </row>
    <row r="7913" spans="1:29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K7913" s="12"/>
      <c r="L7913" s="13"/>
      <c r="M7913" s="12"/>
      <c r="N7913" s="13"/>
      <c r="O7913" s="9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  <c r="AC7913" s="11"/>
    </row>
    <row r="7914" spans="1:29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K7914" s="12"/>
      <c r="L7914" s="13"/>
      <c r="M7914" s="12"/>
      <c r="N7914" s="13"/>
      <c r="O7914" s="9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  <c r="AC7914" s="11"/>
    </row>
    <row r="7915" spans="1:29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K7915" s="12"/>
      <c r="L7915" s="13"/>
      <c r="M7915" s="12"/>
      <c r="N7915" s="13"/>
      <c r="O7915" s="9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  <c r="AC7915" s="11"/>
    </row>
    <row r="7916" spans="1:29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K7916" s="12"/>
      <c r="L7916" s="13"/>
      <c r="M7916" s="12"/>
      <c r="N7916" s="13"/>
      <c r="O7916" s="9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  <c r="AC7916" s="11"/>
    </row>
    <row r="7917" spans="1:29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K7917" s="12"/>
      <c r="L7917" s="13"/>
      <c r="M7917" s="12"/>
      <c r="N7917" s="13"/>
      <c r="O7917" s="9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  <c r="AC7917" s="11"/>
    </row>
    <row r="7918" spans="1:29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K7918" s="12"/>
      <c r="L7918" s="13"/>
      <c r="M7918" s="12"/>
      <c r="N7918" s="13"/>
      <c r="O7918" s="9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  <c r="AC7918" s="11"/>
    </row>
    <row r="7919" spans="1:29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K7919" s="12"/>
      <c r="L7919" s="13"/>
      <c r="M7919" s="12"/>
      <c r="N7919" s="13"/>
      <c r="O7919" s="9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  <c r="AC7919" s="11"/>
    </row>
    <row r="7920" spans="1:29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K7920" s="12"/>
      <c r="L7920" s="13"/>
      <c r="M7920" s="12"/>
      <c r="N7920" s="13"/>
      <c r="O7920" s="9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</row>
    <row r="7921" spans="1:29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K7921" s="12"/>
      <c r="L7921" s="13"/>
      <c r="M7921" s="12"/>
      <c r="N7921" s="13"/>
      <c r="O7921" s="9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  <c r="AC7921" s="11"/>
    </row>
    <row r="7922" spans="1:29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K7922" s="12"/>
      <c r="L7922" s="13"/>
      <c r="M7922" s="12"/>
      <c r="N7922" s="13"/>
      <c r="O7922" s="9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</row>
    <row r="7923" spans="1:29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K7923" s="12"/>
      <c r="L7923" s="13"/>
      <c r="M7923" s="12"/>
      <c r="N7923" s="13"/>
      <c r="O7923" s="9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  <c r="AC7923" s="11"/>
    </row>
    <row r="7924" spans="1:29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K7924" s="12"/>
      <c r="L7924" s="13"/>
      <c r="M7924" s="12"/>
      <c r="N7924" s="13"/>
      <c r="O7924" s="9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  <c r="AC7924" s="11"/>
    </row>
    <row r="7925" spans="1:29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K7925" s="12"/>
      <c r="L7925" s="13"/>
      <c r="M7925" s="12"/>
      <c r="N7925" s="13"/>
      <c r="O7925" s="9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  <c r="AC7925" s="11"/>
    </row>
    <row r="7926" spans="1:29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K7926" s="12"/>
      <c r="L7926" s="13"/>
      <c r="M7926" s="12"/>
      <c r="N7926" s="13"/>
      <c r="O7926" s="9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  <c r="AC7926" s="11"/>
    </row>
    <row r="7927" spans="1:29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K7927" s="12"/>
      <c r="L7927" s="13"/>
      <c r="M7927" s="12"/>
      <c r="N7927" s="13"/>
      <c r="O7927" s="9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  <c r="AC7927" s="11"/>
    </row>
    <row r="7928" spans="1:29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K7928" s="12"/>
      <c r="L7928" s="13"/>
      <c r="M7928" s="12"/>
      <c r="N7928" s="13"/>
      <c r="O7928" s="9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  <c r="AC7928" s="11"/>
    </row>
    <row r="7929" spans="1:29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K7929" s="12"/>
      <c r="L7929" s="13"/>
      <c r="M7929" s="12"/>
      <c r="N7929" s="13"/>
      <c r="O7929" s="9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</row>
    <row r="7930" spans="1:29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K7930" s="12"/>
      <c r="L7930" s="13"/>
      <c r="M7930" s="12"/>
      <c r="N7930" s="13"/>
      <c r="O7930" s="9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  <c r="AC7930" s="11"/>
    </row>
    <row r="7931" spans="1:29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K7931" s="12"/>
      <c r="L7931" s="13"/>
      <c r="M7931" s="12"/>
      <c r="N7931" s="13"/>
      <c r="O7931" s="9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  <c r="AC7931" s="11"/>
    </row>
    <row r="7932" spans="1:29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K7932" s="12"/>
      <c r="L7932" s="13"/>
      <c r="M7932" s="12"/>
      <c r="N7932" s="13"/>
      <c r="O7932" s="9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  <c r="AC7932" s="11"/>
    </row>
    <row r="7933" spans="1:29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K7933" s="12"/>
      <c r="L7933" s="13"/>
      <c r="M7933" s="12"/>
      <c r="N7933" s="13"/>
      <c r="O7933" s="9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  <c r="AC7933" s="11"/>
    </row>
    <row r="7934" spans="1:29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K7934" s="12"/>
      <c r="L7934" s="13"/>
      <c r="M7934" s="12"/>
      <c r="N7934" s="13"/>
      <c r="O7934" s="9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  <c r="AC7934" s="11"/>
    </row>
    <row r="7935" spans="1:29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K7935" s="12"/>
      <c r="L7935" s="13"/>
      <c r="M7935" s="12"/>
      <c r="N7935" s="13"/>
      <c r="O7935" s="9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  <c r="AC7935" s="11"/>
    </row>
    <row r="7936" spans="1:29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K7936" s="12"/>
      <c r="L7936" s="13"/>
      <c r="M7936" s="12"/>
      <c r="N7936" s="13"/>
      <c r="O7936" s="9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</row>
    <row r="7937" spans="1:29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K7937" s="12"/>
      <c r="L7937" s="13"/>
      <c r="M7937" s="12"/>
      <c r="N7937" s="13"/>
      <c r="O7937" s="9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  <c r="AC7937" s="11"/>
    </row>
    <row r="7938" spans="1:29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K7938" s="12"/>
      <c r="L7938" s="13"/>
      <c r="M7938" s="12"/>
      <c r="N7938" s="13"/>
      <c r="O7938" s="9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  <c r="AA7938" s="11"/>
      <c r="AB7938" s="11"/>
      <c r="AC7938" s="11"/>
    </row>
    <row r="7939" spans="1:29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K7939" s="12"/>
      <c r="L7939" s="13"/>
      <c r="M7939" s="12"/>
      <c r="N7939" s="13"/>
      <c r="O7939" s="9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  <c r="AC7939" s="11"/>
    </row>
    <row r="7940" spans="1:29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K7940" s="12"/>
      <c r="L7940" s="13"/>
      <c r="M7940" s="12"/>
      <c r="N7940" s="13"/>
      <c r="O7940" s="9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  <c r="AC7940" s="11"/>
    </row>
    <row r="7941" spans="1:29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K7941" s="12"/>
      <c r="L7941" s="13"/>
      <c r="M7941" s="12"/>
      <c r="N7941" s="13"/>
      <c r="O7941" s="9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  <c r="AC7941" s="11"/>
    </row>
    <row r="7942" spans="1:29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K7942" s="12"/>
      <c r="L7942" s="13"/>
      <c r="M7942" s="12"/>
      <c r="N7942" s="13"/>
      <c r="O7942" s="9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  <c r="AC7942" s="11"/>
    </row>
    <row r="7943" spans="1:29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K7943" s="12"/>
      <c r="L7943" s="13"/>
      <c r="M7943" s="12"/>
      <c r="N7943" s="13"/>
      <c r="O7943" s="9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</row>
    <row r="7944" spans="1:29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K7944" s="12"/>
      <c r="L7944" s="13"/>
      <c r="M7944" s="12"/>
      <c r="N7944" s="13"/>
      <c r="O7944" s="9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  <c r="AC7944" s="11"/>
    </row>
    <row r="7945" spans="1:29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K7945" s="12"/>
      <c r="L7945" s="13"/>
      <c r="M7945" s="12"/>
      <c r="N7945" s="13"/>
      <c r="O7945" s="9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  <c r="AC7945" s="11"/>
    </row>
    <row r="7946" spans="1:29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K7946" s="12"/>
      <c r="L7946" s="13"/>
      <c r="M7946" s="12"/>
      <c r="N7946" s="13"/>
      <c r="O7946" s="13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  <c r="AC7946" s="11"/>
    </row>
    <row r="7947" spans="1:29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K7947" s="12"/>
      <c r="L7947" s="13"/>
      <c r="M7947" s="12"/>
      <c r="N7947" s="13"/>
      <c r="O7947" s="13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  <c r="AC7947" s="11"/>
    </row>
    <row r="7948" spans="1:29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K7948" s="12"/>
      <c r="L7948" s="13"/>
      <c r="M7948" s="12"/>
      <c r="N7948" s="13"/>
      <c r="O7948" s="13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  <c r="AC7948" s="11"/>
    </row>
    <row r="7949" spans="1:29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K7949" s="12"/>
      <c r="L7949" s="13"/>
      <c r="M7949" s="12"/>
      <c r="N7949" s="13"/>
      <c r="O7949" s="13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</row>
    <row r="7950" spans="1:29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K7950" s="12"/>
      <c r="L7950" s="13"/>
      <c r="M7950" s="12"/>
      <c r="N7950" s="13"/>
      <c r="O7950" s="13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</row>
    <row r="7951" spans="1:29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K7951" s="12"/>
      <c r="L7951" s="13"/>
      <c r="M7951" s="12"/>
      <c r="N7951" s="13"/>
      <c r="O7951" s="13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  <c r="AC7951" s="11"/>
    </row>
    <row r="7952" spans="1:29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K7952" s="12"/>
      <c r="L7952" s="13"/>
      <c r="M7952" s="12"/>
      <c r="N7952" s="13"/>
      <c r="O7952" s="13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  <c r="AC7952" s="11"/>
    </row>
    <row r="7953" spans="1:29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K7953" s="12"/>
      <c r="L7953" s="13"/>
      <c r="M7953" s="12"/>
      <c r="N7953" s="13"/>
      <c r="O7953" s="13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  <c r="AC7953" s="11"/>
    </row>
    <row r="7954" spans="1:29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K7954" s="12"/>
      <c r="L7954" s="13"/>
      <c r="M7954" s="12"/>
      <c r="N7954" s="13"/>
      <c r="O7954" s="13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  <c r="AC7954" s="11"/>
    </row>
    <row r="7955" spans="1:29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K7955" s="12"/>
      <c r="L7955" s="13"/>
      <c r="M7955" s="12"/>
      <c r="N7955" s="13"/>
      <c r="O7955" s="13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  <c r="AC7955" s="11"/>
    </row>
    <row r="7956" spans="1:29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K7956" s="12"/>
      <c r="L7956" s="13"/>
      <c r="M7956" s="12"/>
      <c r="N7956" s="13"/>
      <c r="O7956" s="13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  <c r="AC7956" s="11"/>
    </row>
    <row r="7957" spans="1:29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K7957" s="12"/>
      <c r="L7957" s="13"/>
      <c r="M7957" s="12"/>
      <c r="N7957" s="13"/>
      <c r="O7957" s="13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</row>
    <row r="7958" spans="1:29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K7958" s="12"/>
      <c r="L7958" s="13"/>
      <c r="M7958" s="12"/>
      <c r="N7958" s="13"/>
      <c r="O7958" s="13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  <c r="AC7958" s="11"/>
    </row>
    <row r="7959" spans="1:29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K7959" s="12"/>
      <c r="L7959" s="13"/>
      <c r="M7959" s="12"/>
      <c r="N7959" s="13"/>
      <c r="O7959" s="13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  <c r="AC7959" s="11"/>
    </row>
    <row r="7960" spans="1:29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K7960" s="12"/>
      <c r="L7960" s="13"/>
      <c r="M7960" s="12"/>
      <c r="N7960" s="13"/>
      <c r="O7960" s="13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  <c r="AC7960" s="11"/>
    </row>
    <row r="7961" spans="1:29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K7961" s="12"/>
      <c r="L7961" s="13"/>
      <c r="M7961" s="12"/>
      <c r="N7961" s="13"/>
      <c r="O7961" s="13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  <c r="AC7961" s="11"/>
    </row>
    <row r="7962" spans="1:29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K7962" s="12"/>
      <c r="L7962" s="13"/>
      <c r="M7962" s="12"/>
      <c r="N7962" s="13"/>
      <c r="O7962" s="13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  <c r="AC7962" s="11"/>
    </row>
    <row r="7963" spans="1:29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K7963" s="12"/>
      <c r="L7963" s="13"/>
      <c r="M7963" s="12"/>
      <c r="N7963" s="13"/>
      <c r="O7963" s="13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  <c r="AC7963" s="11"/>
    </row>
    <row r="7964" spans="1:29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K7964" s="12"/>
      <c r="L7964" s="13"/>
      <c r="M7964" s="12"/>
      <c r="N7964" s="13"/>
      <c r="O7964" s="13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</row>
    <row r="7965" spans="1:29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K7965" s="12"/>
      <c r="L7965" s="13"/>
      <c r="M7965" s="12"/>
      <c r="N7965" s="13"/>
      <c r="O7965" s="13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  <c r="AC7965" s="11"/>
    </row>
    <row r="7966" spans="1:29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K7966" s="12"/>
      <c r="L7966" s="13"/>
      <c r="M7966" s="12"/>
      <c r="N7966" s="13"/>
      <c r="O7966" s="13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  <c r="AC7966" s="11"/>
    </row>
    <row r="7967" spans="1:29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K7967" s="12"/>
      <c r="L7967" s="13"/>
      <c r="M7967" s="12"/>
      <c r="N7967" s="13"/>
      <c r="O7967" s="13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  <c r="AC7967" s="11"/>
    </row>
    <row r="7968" spans="1:29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K7968" s="12"/>
      <c r="L7968" s="13"/>
      <c r="M7968" s="12"/>
      <c r="N7968" s="13"/>
      <c r="O7968" s="13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  <c r="AC7968" s="11"/>
    </row>
    <row r="7969" spans="1:29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K7969" s="12"/>
      <c r="L7969" s="13"/>
      <c r="M7969" s="12"/>
      <c r="N7969" s="13"/>
      <c r="O7969" s="13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</row>
    <row r="7970" spans="1:29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K7970" s="12"/>
      <c r="L7970" s="13"/>
      <c r="M7970" s="12"/>
      <c r="N7970" s="13"/>
      <c r="O7970" s="13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</row>
    <row r="7971" spans="1:29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K7971" s="12"/>
      <c r="L7971" s="13"/>
      <c r="M7971" s="12"/>
      <c r="N7971" s="13"/>
      <c r="O7971" s="13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</row>
    <row r="7972" spans="1:29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K7972" s="12"/>
      <c r="L7972" s="13"/>
      <c r="M7972" s="12"/>
      <c r="N7972" s="13"/>
      <c r="O7972" s="13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</row>
    <row r="7973" spans="1:29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K7973" s="12"/>
      <c r="L7973" s="13"/>
      <c r="M7973" s="12"/>
      <c r="N7973" s="13"/>
      <c r="O7973" s="13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</row>
    <row r="7974" spans="1:29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K7974" s="12"/>
      <c r="L7974" s="13"/>
      <c r="M7974" s="12"/>
      <c r="N7974" s="13"/>
      <c r="O7974" s="13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  <c r="AC7974" s="11"/>
    </row>
    <row r="7975" spans="1:29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K7975" s="12"/>
      <c r="L7975" s="13"/>
      <c r="M7975" s="12"/>
      <c r="N7975" s="13"/>
      <c r="O7975" s="13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</row>
    <row r="7976" spans="1:29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K7976" s="12"/>
      <c r="L7976" s="13"/>
      <c r="M7976" s="12"/>
      <c r="N7976" s="13"/>
      <c r="O7976" s="13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</row>
    <row r="7977" spans="1:29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K7977" s="12"/>
      <c r="L7977" s="13"/>
      <c r="M7977" s="12"/>
      <c r="N7977" s="13"/>
      <c r="O7977" s="13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</row>
    <row r="7978" spans="1:29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K7978" s="12"/>
      <c r="L7978" s="13"/>
      <c r="M7978" s="12"/>
      <c r="N7978" s="13"/>
      <c r="O7978" s="13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</row>
    <row r="7979" spans="1:29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K7979" s="12"/>
      <c r="L7979" s="13"/>
      <c r="M7979" s="12"/>
      <c r="N7979" s="13"/>
      <c r="O7979" s="13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</row>
    <row r="7980" spans="1:29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K7980" s="12"/>
      <c r="L7980" s="13"/>
      <c r="M7980" s="12"/>
      <c r="N7980" s="13"/>
      <c r="O7980" s="13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</row>
    <row r="7981" spans="1:29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K7981" s="12"/>
      <c r="L7981" s="13"/>
      <c r="M7981" s="12"/>
      <c r="N7981" s="13"/>
      <c r="O7981" s="13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</row>
    <row r="7982" spans="1:29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K7982" s="12"/>
      <c r="L7982" s="13"/>
      <c r="M7982" s="12"/>
      <c r="N7982" s="13"/>
      <c r="O7982" s="13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</row>
    <row r="7983" spans="1:29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K7983" s="12"/>
      <c r="L7983" s="13"/>
      <c r="M7983" s="12"/>
      <c r="N7983" s="13"/>
      <c r="O7983" s="13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</row>
    <row r="7984" spans="1:29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K7984" s="12"/>
      <c r="L7984" s="13"/>
      <c r="M7984" s="12"/>
      <c r="N7984" s="13"/>
      <c r="O7984" s="13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</row>
    <row r="7985" spans="1:29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K7985" s="12"/>
      <c r="L7985" s="13"/>
      <c r="M7985" s="12"/>
      <c r="N7985" s="13"/>
      <c r="O7985" s="13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</row>
    <row r="7986" spans="1:29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K7986" s="12"/>
      <c r="L7986" s="13"/>
      <c r="M7986" s="12"/>
      <c r="N7986" s="13"/>
      <c r="O7986" s="13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</row>
    <row r="7987" spans="1:29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K7987" s="12"/>
      <c r="L7987" s="13"/>
      <c r="M7987" s="12"/>
      <c r="N7987" s="13"/>
      <c r="O7987" s="13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</row>
    <row r="7988" spans="1:29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K7988" s="12"/>
      <c r="L7988" s="13"/>
      <c r="M7988" s="12"/>
      <c r="N7988" s="13"/>
      <c r="O7988" s="13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</row>
    <row r="7989" spans="1:29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K7989" s="12"/>
      <c r="L7989" s="13"/>
      <c r="M7989" s="12"/>
      <c r="N7989" s="13"/>
      <c r="O7989" s="13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</row>
    <row r="7990" spans="1:29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K7990" s="12"/>
      <c r="L7990" s="13"/>
      <c r="M7990" s="12"/>
      <c r="N7990" s="13"/>
      <c r="O7990" s="13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</row>
    <row r="7991" spans="1:29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K7991" s="12"/>
      <c r="L7991" s="13"/>
      <c r="M7991" s="12"/>
      <c r="N7991" s="13"/>
      <c r="O7991" s="13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</row>
    <row r="7992" spans="1:29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K7992" s="12"/>
      <c r="L7992" s="13"/>
      <c r="M7992" s="12"/>
      <c r="N7992" s="13"/>
      <c r="O7992" s="13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</row>
    <row r="7993" spans="1:29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K7993" s="12"/>
      <c r="L7993" s="13"/>
      <c r="M7993" s="12"/>
      <c r="N7993" s="13"/>
      <c r="O7993" s="13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</row>
    <row r="7994" spans="1:29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K7994" s="12"/>
      <c r="L7994" s="13"/>
      <c r="M7994" s="12"/>
      <c r="N7994" s="13"/>
      <c r="O7994" s="13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</row>
    <row r="7995" spans="1:29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K7995" s="12"/>
      <c r="L7995" s="13"/>
      <c r="M7995" s="12"/>
      <c r="N7995" s="13"/>
      <c r="O7995" s="13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</row>
    <row r="7996" spans="1:29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K7996" s="12"/>
      <c r="L7996" s="13"/>
      <c r="M7996" s="12"/>
      <c r="N7996" s="13"/>
      <c r="O7996" s="13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</row>
    <row r="7997" spans="1:29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K7997" s="12"/>
      <c r="L7997" s="13"/>
      <c r="M7997" s="12"/>
      <c r="N7997" s="13"/>
      <c r="O7997" s="13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</row>
    <row r="7998" spans="1:29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K7998" s="12"/>
      <c r="L7998" s="13"/>
      <c r="M7998" s="12"/>
      <c r="N7998" s="13"/>
      <c r="O7998" s="13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</row>
    <row r="7999" spans="1:29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K7999" s="12"/>
      <c r="L7999" s="13"/>
      <c r="M7999" s="12"/>
      <c r="N7999" s="13"/>
      <c r="O7999" s="13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</row>
    <row r="8000" spans="1:29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K8000" s="12"/>
      <c r="L8000" s="13"/>
      <c r="M8000" s="12"/>
      <c r="N8000" s="13"/>
      <c r="O8000" s="13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</row>
    <row r="8001" spans="1:29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K8001" s="12"/>
      <c r="L8001" s="13"/>
      <c r="M8001" s="12"/>
      <c r="N8001" s="13"/>
      <c r="O8001" s="13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</row>
    <row r="8002" spans="1:29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K8002" s="12"/>
      <c r="L8002" s="13"/>
      <c r="M8002" s="12"/>
      <c r="N8002" s="13"/>
      <c r="O8002" s="13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</row>
    <row r="8003" spans="1:29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K8003" s="12"/>
      <c r="L8003" s="13"/>
      <c r="M8003" s="12"/>
      <c r="N8003" s="13"/>
      <c r="O8003" s="13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</row>
    <row r="8004" spans="1:29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K8004" s="12"/>
      <c r="L8004" s="13"/>
      <c r="M8004" s="12"/>
      <c r="N8004" s="13"/>
      <c r="O8004" s="13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</row>
    <row r="8005" spans="1:29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K8005" s="12"/>
      <c r="L8005" s="13"/>
      <c r="M8005" s="12"/>
      <c r="N8005" s="13"/>
      <c r="O8005" s="13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</row>
    <row r="8006" spans="1:29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K8006" s="12"/>
      <c r="L8006" s="13"/>
      <c r="M8006" s="12"/>
      <c r="N8006" s="13"/>
      <c r="O8006" s="13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</row>
    <row r="8007" spans="1:29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K8007" s="12"/>
      <c r="L8007" s="13"/>
      <c r="M8007" s="12"/>
      <c r="N8007" s="13"/>
      <c r="O8007" s="13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</row>
    <row r="8008" spans="1:29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K8008" s="12"/>
      <c r="L8008" s="13"/>
      <c r="M8008" s="12"/>
      <c r="N8008" s="13"/>
      <c r="O8008" s="13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</row>
    <row r="8009" spans="1:29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K8009" s="12"/>
      <c r="L8009" s="13"/>
      <c r="M8009" s="12"/>
      <c r="N8009" s="13"/>
      <c r="O8009" s="13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</row>
    <row r="8010" spans="1:29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K8010" s="12"/>
      <c r="L8010" s="13"/>
      <c r="M8010" s="12"/>
      <c r="N8010" s="13"/>
      <c r="O8010" s="13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</row>
    <row r="8011" spans="1:29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K8011" s="12"/>
      <c r="L8011" s="13"/>
      <c r="M8011" s="12"/>
      <c r="N8011" s="13"/>
      <c r="O8011" s="13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  <c r="AC8011" s="11"/>
    </row>
    <row r="8012" spans="1:29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K8012" s="12"/>
      <c r="L8012" s="13"/>
      <c r="M8012" s="12"/>
      <c r="N8012" s="13"/>
      <c r="O8012" s="13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</row>
    <row r="8013" spans="1:29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K8013" s="12"/>
      <c r="L8013" s="13"/>
      <c r="M8013" s="12"/>
      <c r="N8013" s="13"/>
      <c r="O8013" s="13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</row>
    <row r="8014" spans="1:29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K8014" s="12"/>
      <c r="L8014" s="13"/>
      <c r="M8014" s="12"/>
      <c r="N8014" s="13"/>
      <c r="O8014" s="13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</row>
    <row r="8015" spans="1:29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K8015" s="12"/>
      <c r="L8015" s="13"/>
      <c r="M8015" s="12"/>
      <c r="N8015" s="13"/>
      <c r="O8015" s="13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</row>
    <row r="8016" spans="1:29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K8016" s="12"/>
      <c r="L8016" s="13"/>
      <c r="M8016" s="12"/>
      <c r="N8016" s="13"/>
      <c r="O8016" s="13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</row>
    <row r="8017" spans="1:29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K8017" s="12"/>
      <c r="L8017" s="13"/>
      <c r="M8017" s="12"/>
      <c r="N8017" s="13"/>
      <c r="O8017" s="13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</row>
    <row r="8018" spans="1:29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K8018" s="12"/>
      <c r="L8018" s="13"/>
      <c r="M8018" s="12"/>
      <c r="N8018" s="13"/>
      <c r="O8018" s="13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</row>
    <row r="8019" spans="1:29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K8019" s="12"/>
      <c r="L8019" s="13"/>
      <c r="M8019" s="12"/>
      <c r="N8019" s="13"/>
      <c r="O8019" s="13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</row>
    <row r="8020" spans="1:29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K8020" s="12"/>
      <c r="L8020" s="13"/>
      <c r="M8020" s="12"/>
      <c r="N8020" s="13"/>
      <c r="O8020" s="13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</row>
    <row r="8021" spans="1:29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K8021" s="12"/>
      <c r="L8021" s="13"/>
      <c r="M8021" s="12"/>
      <c r="N8021" s="13"/>
      <c r="O8021" s="13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</row>
    <row r="8022" spans="1:29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K8022" s="12"/>
      <c r="L8022" s="13"/>
      <c r="M8022" s="12"/>
      <c r="N8022" s="13"/>
      <c r="O8022" s="13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</row>
    <row r="8023" spans="1:29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K8023" s="12"/>
      <c r="L8023" s="13"/>
      <c r="M8023" s="12"/>
      <c r="N8023" s="13"/>
      <c r="O8023" s="13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</row>
    <row r="8024" spans="1:29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K8024" s="12"/>
      <c r="L8024" s="13"/>
      <c r="M8024" s="12"/>
      <c r="N8024" s="13"/>
      <c r="O8024" s="13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</row>
    <row r="8025" spans="1:29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K8025" s="12"/>
      <c r="L8025" s="13"/>
      <c r="M8025" s="12"/>
      <c r="N8025" s="13"/>
      <c r="O8025" s="13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</row>
    <row r="8026" spans="1:29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K8026" s="12"/>
      <c r="L8026" s="13"/>
      <c r="M8026" s="12"/>
      <c r="N8026" s="13"/>
      <c r="O8026" s="13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</row>
    <row r="8027" spans="1:29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K8027" s="12"/>
      <c r="L8027" s="13"/>
      <c r="M8027" s="12"/>
      <c r="N8027" s="13"/>
      <c r="O8027" s="13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</row>
    <row r="8028" spans="1:29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K8028" s="12"/>
      <c r="L8028" s="13"/>
      <c r="M8028" s="12"/>
      <c r="N8028" s="13"/>
      <c r="O8028" s="13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</row>
    <row r="8029" spans="1:29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K8029" s="12"/>
      <c r="L8029" s="13"/>
      <c r="M8029" s="12"/>
      <c r="N8029" s="13"/>
      <c r="O8029" s="13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</row>
    <row r="8030" spans="1:29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K8030" s="12"/>
      <c r="L8030" s="13"/>
      <c r="M8030" s="12"/>
      <c r="N8030" s="13"/>
      <c r="O8030" s="13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</row>
    <row r="8031" spans="1:29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K8031" s="12"/>
      <c r="L8031" s="13"/>
      <c r="M8031" s="12"/>
      <c r="N8031" s="13"/>
      <c r="O8031" s="13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</row>
    <row r="8032" spans="1:29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K8032" s="12"/>
      <c r="L8032" s="13"/>
      <c r="M8032" s="12"/>
      <c r="N8032" s="13"/>
      <c r="O8032" s="13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</row>
    <row r="8033" spans="1:29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K8033" s="12"/>
      <c r="L8033" s="13"/>
      <c r="M8033" s="12"/>
      <c r="N8033" s="13"/>
      <c r="O8033" s="13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</row>
    <row r="8034" spans="1:29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K8034" s="12"/>
      <c r="L8034" s="13"/>
      <c r="M8034" s="12"/>
      <c r="N8034" s="13"/>
      <c r="O8034" s="13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</row>
    <row r="8035" spans="1:29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K8035" s="12"/>
      <c r="L8035" s="13"/>
      <c r="M8035" s="12"/>
      <c r="N8035" s="13"/>
      <c r="O8035" s="13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</row>
    <row r="8036" spans="1:29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K8036" s="12"/>
      <c r="L8036" s="13"/>
      <c r="M8036" s="12"/>
      <c r="N8036" s="13"/>
      <c r="O8036" s="13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</row>
    <row r="8037" spans="1:29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K8037" s="12"/>
      <c r="L8037" s="13"/>
      <c r="M8037" s="12"/>
      <c r="N8037" s="13"/>
      <c r="O8037" s="13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</row>
    <row r="8038" spans="1:29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K8038" s="12"/>
      <c r="L8038" s="13"/>
      <c r="M8038" s="12"/>
      <c r="N8038" s="13"/>
      <c r="O8038" s="13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</row>
    <row r="8039" spans="1:29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K8039" s="12"/>
      <c r="L8039" s="13"/>
      <c r="M8039" s="12"/>
      <c r="N8039" s="13"/>
      <c r="O8039" s="13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</row>
    <row r="8040" spans="1:29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K8040" s="12"/>
      <c r="L8040" s="13"/>
      <c r="M8040" s="12"/>
      <c r="N8040" s="13"/>
      <c r="O8040" s="13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</row>
    <row r="8041" spans="1:29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K8041" s="12"/>
      <c r="L8041" s="13"/>
      <c r="M8041" s="12"/>
      <c r="N8041" s="13"/>
      <c r="O8041" s="13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</row>
    <row r="8042" spans="1:29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K8042" s="12"/>
      <c r="L8042" s="13"/>
      <c r="M8042" s="12"/>
      <c r="N8042" s="13"/>
      <c r="O8042" s="13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</row>
    <row r="8043" spans="1:29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K8043" s="12"/>
      <c r="L8043" s="13"/>
      <c r="M8043" s="12"/>
      <c r="N8043" s="13"/>
      <c r="O8043" s="13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</row>
    <row r="8044" spans="1:29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K8044" s="12"/>
      <c r="L8044" s="13"/>
      <c r="M8044" s="12"/>
      <c r="N8044" s="13"/>
      <c r="O8044" s="13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  <c r="AC8044" s="11"/>
    </row>
    <row r="8045" spans="1:29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K8045" s="12"/>
      <c r="L8045" s="13"/>
      <c r="M8045" s="12"/>
      <c r="N8045" s="13"/>
      <c r="O8045" s="13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</row>
    <row r="8046" spans="1:29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K8046" s="12"/>
      <c r="L8046" s="13"/>
      <c r="M8046" s="12"/>
      <c r="N8046" s="13"/>
      <c r="O8046" s="13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</row>
    <row r="8047" spans="1:29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K8047" s="12"/>
      <c r="L8047" s="13"/>
      <c r="M8047" s="12"/>
      <c r="N8047" s="13"/>
      <c r="O8047" s="13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</row>
    <row r="8048" spans="1:29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K8048" s="12"/>
      <c r="L8048" s="13"/>
      <c r="M8048" s="12"/>
      <c r="N8048" s="13"/>
      <c r="O8048" s="13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</row>
    <row r="8049" spans="1:29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K8049" s="12"/>
      <c r="L8049" s="13"/>
      <c r="M8049" s="12"/>
      <c r="N8049" s="13"/>
      <c r="O8049" s="13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</row>
    <row r="8050" spans="1:29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K8050" s="12"/>
      <c r="L8050" s="13"/>
      <c r="M8050" s="12"/>
      <c r="N8050" s="13"/>
      <c r="O8050" s="13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</row>
    <row r="8051" spans="1:29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K8051" s="12"/>
      <c r="L8051" s="13"/>
      <c r="M8051" s="12"/>
      <c r="N8051" s="13"/>
      <c r="O8051" s="13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</row>
    <row r="8052" spans="1:29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K8052" s="12"/>
      <c r="L8052" s="13"/>
      <c r="M8052" s="12"/>
      <c r="N8052" s="13"/>
      <c r="O8052" s="13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</row>
    <row r="8053" spans="1:29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K8053" s="12"/>
      <c r="L8053" s="13"/>
      <c r="M8053" s="12"/>
      <c r="N8053" s="13"/>
      <c r="O8053" s="13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</row>
    <row r="8054" spans="1:29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K8054" s="12"/>
      <c r="L8054" s="13"/>
      <c r="M8054" s="12"/>
      <c r="N8054" s="13"/>
      <c r="O8054" s="13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</row>
    <row r="8055" spans="1:29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K8055" s="12"/>
      <c r="L8055" s="13"/>
      <c r="M8055" s="12"/>
      <c r="N8055" s="13"/>
      <c r="O8055" s="13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</row>
    <row r="8056" spans="1:29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K8056" s="12"/>
      <c r="L8056" s="13"/>
      <c r="M8056" s="12"/>
      <c r="N8056" s="13"/>
      <c r="O8056" s="13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</row>
    <row r="8057" spans="1:29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K8057" s="12"/>
      <c r="L8057" s="13"/>
      <c r="M8057" s="12"/>
      <c r="N8057" s="13"/>
      <c r="O8057" s="13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</row>
    <row r="8058" spans="1:29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K8058" s="12"/>
      <c r="L8058" s="13"/>
      <c r="M8058" s="12"/>
      <c r="N8058" s="13"/>
      <c r="O8058" s="13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</row>
    <row r="8059" spans="1:29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K8059" s="12"/>
      <c r="L8059" s="13"/>
      <c r="M8059" s="12"/>
      <c r="N8059" s="13"/>
      <c r="O8059" s="13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</row>
    <row r="8060" spans="1:29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K8060" s="12"/>
      <c r="L8060" s="13"/>
      <c r="M8060" s="12"/>
      <c r="N8060" s="13"/>
      <c r="O8060" s="13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</row>
    <row r="8061" spans="1:29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K8061" s="12"/>
      <c r="L8061" s="13"/>
      <c r="M8061" s="12"/>
      <c r="N8061" s="13"/>
      <c r="O8061" s="13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</row>
    <row r="8062" spans="1:29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K8062" s="12"/>
      <c r="L8062" s="13"/>
      <c r="M8062" s="12"/>
      <c r="N8062" s="13"/>
      <c r="O8062" s="13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</row>
    <row r="8063" spans="1:29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K8063" s="12"/>
      <c r="L8063" s="13"/>
      <c r="M8063" s="12"/>
      <c r="N8063" s="13"/>
      <c r="O8063" s="13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</row>
    <row r="8064" spans="1:29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K8064" s="12"/>
      <c r="L8064" s="13"/>
      <c r="M8064" s="12"/>
      <c r="N8064" s="13"/>
      <c r="O8064" s="13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</row>
    <row r="8065" spans="1:29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K8065" s="12"/>
      <c r="L8065" s="13"/>
      <c r="M8065" s="12"/>
      <c r="N8065" s="13"/>
      <c r="O8065" s="13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</row>
    <row r="8066" spans="1:29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K8066" s="12"/>
      <c r="L8066" s="13"/>
      <c r="M8066" s="12"/>
      <c r="N8066" s="13"/>
      <c r="O8066" s="13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</row>
    <row r="8067" spans="1:29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K8067" s="12"/>
      <c r="L8067" s="13"/>
      <c r="M8067" s="12"/>
      <c r="N8067" s="13"/>
      <c r="O8067" s="13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</row>
    <row r="8068" spans="1:29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K8068" s="12"/>
      <c r="L8068" s="13"/>
      <c r="M8068" s="12"/>
      <c r="N8068" s="13"/>
      <c r="O8068" s="13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</row>
    <row r="8069" spans="1:29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K8069" s="12"/>
      <c r="L8069" s="13"/>
      <c r="M8069" s="12"/>
      <c r="N8069" s="13"/>
      <c r="O8069" s="13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</row>
    <row r="8070" spans="1:29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K8070" s="12"/>
      <c r="L8070" s="13"/>
      <c r="M8070" s="12"/>
      <c r="N8070" s="13"/>
      <c r="O8070" s="13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</row>
    <row r="8071" spans="1:29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K8071" s="12"/>
      <c r="L8071" s="13"/>
      <c r="M8071" s="12"/>
      <c r="N8071" s="13"/>
      <c r="O8071" s="13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</row>
    <row r="8072" spans="1:29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K8072" s="12"/>
      <c r="L8072" s="13"/>
      <c r="M8072" s="12"/>
      <c r="N8072" s="13"/>
      <c r="O8072" s="13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</row>
    <row r="8073" spans="1:29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K8073" s="12"/>
      <c r="L8073" s="13"/>
      <c r="M8073" s="12"/>
      <c r="N8073" s="13"/>
      <c r="O8073" s="13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</row>
    <row r="8074" spans="1:29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K8074" s="12"/>
      <c r="L8074" s="13"/>
      <c r="M8074" s="12"/>
      <c r="N8074" s="13"/>
      <c r="O8074" s="13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</row>
    <row r="8075" spans="1:29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K8075" s="12"/>
      <c r="L8075" s="13"/>
      <c r="M8075" s="12"/>
      <c r="N8075" s="13"/>
      <c r="O8075" s="13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  <c r="AC8075" s="11"/>
    </row>
    <row r="8076" spans="1:29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K8076" s="12"/>
      <c r="L8076" s="13"/>
      <c r="M8076" s="12"/>
      <c r="N8076" s="13"/>
      <c r="O8076" s="13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</row>
    <row r="8077" spans="1:29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K8077" s="12"/>
      <c r="L8077" s="13"/>
      <c r="M8077" s="12"/>
      <c r="N8077" s="13"/>
      <c r="O8077" s="13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</row>
    <row r="8078" spans="1:29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K8078" s="12"/>
      <c r="L8078" s="13"/>
      <c r="M8078" s="12"/>
      <c r="N8078" s="13"/>
      <c r="O8078" s="13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</row>
    <row r="8079" spans="1:29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K8079" s="12"/>
      <c r="L8079" s="13"/>
      <c r="M8079" s="12"/>
      <c r="N8079" s="13"/>
      <c r="O8079" s="13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</row>
    <row r="8080" spans="1:29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K8080" s="12"/>
      <c r="L8080" s="13"/>
      <c r="M8080" s="12"/>
      <c r="N8080" s="13"/>
      <c r="O8080" s="13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</row>
    <row r="8081" spans="1:29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K8081" s="12"/>
      <c r="L8081" s="13"/>
      <c r="M8081" s="12"/>
      <c r="N8081" s="13"/>
      <c r="O8081" s="13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</row>
    <row r="8082" spans="1:29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K8082" s="12"/>
      <c r="L8082" s="13"/>
      <c r="M8082" s="12"/>
      <c r="N8082" s="13"/>
      <c r="O8082" s="13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</row>
    <row r="8083" spans="1:29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K8083" s="12"/>
      <c r="L8083" s="13"/>
      <c r="M8083" s="12"/>
      <c r="N8083" s="13"/>
      <c r="O8083" s="13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</row>
    <row r="8084" spans="1:29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K8084" s="12"/>
      <c r="L8084" s="13"/>
      <c r="M8084" s="12"/>
      <c r="N8084" s="13"/>
      <c r="O8084" s="13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</row>
    <row r="8085" spans="1:29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K8085" s="12"/>
      <c r="L8085" s="13"/>
      <c r="M8085" s="12"/>
      <c r="N8085" s="13"/>
      <c r="O8085" s="13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</row>
    <row r="8086" spans="1:29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K8086" s="12"/>
      <c r="L8086" s="13"/>
      <c r="M8086" s="12"/>
      <c r="N8086" s="13"/>
      <c r="O8086" s="13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</row>
    <row r="8087" spans="1:29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K8087" s="12"/>
      <c r="L8087" s="13"/>
      <c r="M8087" s="12"/>
      <c r="N8087" s="13"/>
      <c r="O8087" s="13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</row>
    <row r="8088" spans="1:29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K8088" s="12"/>
      <c r="L8088" s="13"/>
      <c r="M8088" s="12"/>
      <c r="N8088" s="13"/>
      <c r="O8088" s="13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</row>
    <row r="8089" spans="1:29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K8089" s="12"/>
      <c r="L8089" s="13"/>
      <c r="M8089" s="12"/>
      <c r="N8089" s="13"/>
      <c r="O8089" s="13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</row>
    <row r="8090" spans="1:29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K8090" s="12"/>
      <c r="L8090" s="13"/>
      <c r="M8090" s="12"/>
      <c r="N8090" s="13"/>
      <c r="O8090" s="13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</row>
    <row r="8091" spans="1:29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K8091" s="12"/>
      <c r="L8091" s="13"/>
      <c r="M8091" s="12"/>
      <c r="N8091" s="13"/>
      <c r="O8091" s="13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</row>
    <row r="8092" spans="1:29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K8092" s="12"/>
      <c r="L8092" s="13"/>
      <c r="M8092" s="12"/>
      <c r="N8092" s="13"/>
      <c r="O8092" s="13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</row>
    <row r="8093" spans="1:29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K8093" s="12"/>
      <c r="L8093" s="13"/>
      <c r="M8093" s="12"/>
      <c r="N8093" s="13"/>
      <c r="O8093" s="13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</row>
    <row r="8094" spans="1:29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K8094" s="12"/>
      <c r="L8094" s="13"/>
      <c r="M8094" s="12"/>
      <c r="N8094" s="13"/>
      <c r="O8094" s="13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</row>
    <row r="8095" spans="1:29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K8095" s="12"/>
      <c r="L8095" s="13"/>
      <c r="M8095" s="12"/>
      <c r="N8095" s="13"/>
      <c r="O8095" s="13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</row>
    <row r="8096" spans="1:29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K8096" s="12"/>
      <c r="L8096" s="13"/>
      <c r="M8096" s="12"/>
      <c r="N8096" s="13"/>
      <c r="O8096" s="13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</row>
    <row r="8097" spans="1:29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K8097" s="12"/>
      <c r="L8097" s="13"/>
      <c r="M8097" s="12"/>
      <c r="N8097" s="13"/>
      <c r="O8097" s="13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</row>
    <row r="8098" spans="1:29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K8098" s="12"/>
      <c r="L8098" s="13"/>
      <c r="M8098" s="12"/>
      <c r="N8098" s="13"/>
      <c r="O8098" s="13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</row>
    <row r="8099" spans="1:29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K8099" s="12"/>
      <c r="L8099" s="13"/>
      <c r="M8099" s="12"/>
      <c r="N8099" s="13"/>
      <c r="O8099" s="13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</row>
    <row r="8100" spans="1:29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K8100" s="12"/>
      <c r="L8100" s="13"/>
      <c r="M8100" s="12"/>
      <c r="N8100" s="13"/>
      <c r="O8100" s="13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</row>
    <row r="8101" spans="1:29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K8101" s="12"/>
      <c r="L8101" s="13"/>
      <c r="M8101" s="12"/>
      <c r="N8101" s="13"/>
      <c r="O8101" s="13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</row>
    <row r="8102" spans="1:29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K8102" s="12"/>
      <c r="L8102" s="13"/>
      <c r="M8102" s="12"/>
      <c r="N8102" s="13"/>
      <c r="O8102" s="13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</row>
    <row r="8103" spans="1:29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K8103" s="12"/>
      <c r="L8103" s="13"/>
      <c r="M8103" s="12"/>
      <c r="N8103" s="13"/>
      <c r="O8103" s="13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</row>
    <row r="8104" spans="1:29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K8104" s="12"/>
      <c r="L8104" s="13"/>
      <c r="M8104" s="12"/>
      <c r="N8104" s="13"/>
      <c r="O8104" s="13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</row>
    <row r="8105" spans="1:29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K8105" s="12"/>
      <c r="L8105" s="13"/>
      <c r="M8105" s="12"/>
      <c r="N8105" s="13"/>
      <c r="O8105" s="13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</row>
    <row r="8106" spans="1:29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K8106" s="12"/>
      <c r="L8106" s="13"/>
      <c r="M8106" s="12"/>
      <c r="N8106" s="13"/>
      <c r="O8106" s="13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</row>
    <row r="8107" spans="1:29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K8107" s="12"/>
      <c r="L8107" s="13"/>
      <c r="M8107" s="12"/>
      <c r="N8107" s="13"/>
      <c r="O8107" s="13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</row>
    <row r="8108" spans="1:29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K8108" s="12"/>
      <c r="L8108" s="13"/>
      <c r="M8108" s="12"/>
      <c r="N8108" s="13"/>
      <c r="O8108" s="13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</row>
    <row r="8109" spans="1:29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K8109" s="12"/>
      <c r="L8109" s="13"/>
      <c r="M8109" s="12"/>
      <c r="N8109" s="13"/>
      <c r="O8109" s="13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</row>
    <row r="8110" spans="1:29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K8110" s="12"/>
      <c r="L8110" s="13"/>
      <c r="M8110" s="12"/>
      <c r="N8110" s="13"/>
      <c r="O8110" s="13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</row>
    <row r="8111" spans="1:29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K8111" s="12"/>
      <c r="L8111" s="13"/>
      <c r="M8111" s="12"/>
      <c r="N8111" s="13"/>
      <c r="O8111" s="13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</row>
    <row r="8112" spans="1:29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K8112" s="12"/>
      <c r="L8112" s="13"/>
      <c r="M8112" s="12"/>
      <c r="N8112" s="13"/>
      <c r="O8112" s="13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</row>
    <row r="8113" spans="1:29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K8113" s="12"/>
      <c r="L8113" s="13"/>
      <c r="M8113" s="12"/>
      <c r="N8113" s="13"/>
      <c r="O8113" s="13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</row>
    <row r="8114" spans="1:29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K8114" s="12"/>
      <c r="L8114" s="13"/>
      <c r="M8114" s="12"/>
      <c r="N8114" s="13"/>
      <c r="O8114" s="13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</row>
    <row r="8115" spans="1:29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K8115" s="12"/>
      <c r="L8115" s="13"/>
      <c r="M8115" s="12"/>
      <c r="N8115" s="13"/>
      <c r="O8115" s="13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</row>
    <row r="8116" spans="1:29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K8116" s="12"/>
      <c r="L8116" s="13"/>
      <c r="M8116" s="12"/>
      <c r="N8116" s="13"/>
      <c r="O8116" s="13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</row>
    <row r="8117" spans="1:29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K8117" s="12"/>
      <c r="L8117" s="13"/>
      <c r="M8117" s="12"/>
      <c r="N8117" s="13"/>
      <c r="O8117" s="13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</row>
    <row r="8118" spans="1:29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K8118" s="12"/>
      <c r="L8118" s="13"/>
      <c r="M8118" s="12"/>
      <c r="N8118" s="13"/>
      <c r="O8118" s="13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</row>
    <row r="8119" spans="1:29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K8119" s="12"/>
      <c r="L8119" s="13"/>
      <c r="M8119" s="12"/>
      <c r="N8119" s="13"/>
      <c r="O8119" s="13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</row>
    <row r="8120" spans="1:29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K8120" s="12"/>
      <c r="L8120" s="13"/>
      <c r="M8120" s="12"/>
      <c r="N8120" s="13"/>
      <c r="O8120" s="13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</row>
    <row r="8121" spans="1:29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K8121" s="12"/>
      <c r="L8121" s="13"/>
      <c r="M8121" s="12"/>
      <c r="N8121" s="13"/>
      <c r="O8121" s="13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</row>
    <row r="8122" spans="1:29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K8122" s="12"/>
      <c r="L8122" s="13"/>
      <c r="M8122" s="12"/>
      <c r="N8122" s="13"/>
      <c r="O8122" s="13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</row>
    <row r="8123" spans="1:29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K8123" s="12"/>
      <c r="L8123" s="13"/>
      <c r="M8123" s="12"/>
      <c r="N8123" s="13"/>
      <c r="O8123" s="13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</row>
    <row r="8124" spans="1:29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K8124" s="12"/>
      <c r="L8124" s="13"/>
      <c r="M8124" s="12"/>
      <c r="N8124" s="13"/>
      <c r="O8124" s="13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</row>
    <row r="8125" spans="1:29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K8125" s="12"/>
      <c r="L8125" s="13"/>
      <c r="M8125" s="12"/>
      <c r="N8125" s="13"/>
      <c r="O8125" s="13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</row>
    <row r="8126" spans="1:29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K8126" s="12"/>
      <c r="L8126" s="13"/>
      <c r="M8126" s="12"/>
      <c r="N8126" s="13"/>
      <c r="O8126" s="13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</row>
    <row r="8127" spans="1:29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K8127" s="12"/>
      <c r="L8127" s="13"/>
      <c r="M8127" s="12"/>
      <c r="N8127" s="13"/>
      <c r="O8127" s="13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</row>
    <row r="8128" spans="1:29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K8128" s="12"/>
      <c r="L8128" s="13"/>
      <c r="M8128" s="12"/>
      <c r="N8128" s="13"/>
      <c r="O8128" s="13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</row>
    <row r="8129" spans="1:29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K8129" s="12"/>
      <c r="L8129" s="13"/>
      <c r="M8129" s="12"/>
      <c r="N8129" s="13"/>
      <c r="O8129" s="13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</row>
    <row r="8130" spans="1:29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K8130" s="12"/>
      <c r="L8130" s="13"/>
      <c r="M8130" s="12"/>
      <c r="N8130" s="13"/>
      <c r="O8130" s="13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</row>
    <row r="8131" spans="1:29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K8131" s="12"/>
      <c r="L8131" s="13"/>
      <c r="M8131" s="12"/>
      <c r="N8131" s="13"/>
      <c r="O8131" s="13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</row>
    <row r="8132" spans="1:29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K8132" s="12"/>
      <c r="L8132" s="13"/>
      <c r="M8132" s="12"/>
      <c r="N8132" s="13"/>
      <c r="O8132" s="13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</row>
    <row r="8133" spans="1:29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K8133" s="12"/>
      <c r="L8133" s="13"/>
      <c r="M8133" s="12"/>
      <c r="N8133" s="13"/>
      <c r="O8133" s="13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</row>
    <row r="8134" spans="1:29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K8134" s="12"/>
      <c r="L8134" s="13"/>
      <c r="M8134" s="12"/>
      <c r="N8134" s="13"/>
      <c r="O8134" s="13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  <c r="AC8134" s="11"/>
    </row>
    <row r="8135" spans="1:29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K8135" s="12"/>
      <c r="L8135" s="13"/>
      <c r="M8135" s="12"/>
      <c r="N8135" s="13"/>
      <c r="O8135" s="13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</row>
    <row r="8136" spans="1:29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K8136" s="12"/>
      <c r="L8136" s="13"/>
      <c r="M8136" s="12"/>
      <c r="N8136" s="13"/>
      <c r="O8136" s="13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</row>
    <row r="8137" spans="1:29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K8137" s="12"/>
      <c r="L8137" s="13"/>
      <c r="M8137" s="12"/>
      <c r="N8137" s="13"/>
      <c r="O8137" s="13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</row>
    <row r="8138" spans="1:29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K8138" s="12"/>
      <c r="L8138" s="13"/>
      <c r="M8138" s="12"/>
      <c r="N8138" s="13"/>
      <c r="O8138" s="13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</row>
    <row r="8139" spans="1:29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K8139" s="12"/>
      <c r="L8139" s="13"/>
      <c r="M8139" s="12"/>
      <c r="N8139" s="13"/>
      <c r="O8139" s="13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</row>
    <row r="8140" spans="1:29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K8140" s="12"/>
      <c r="L8140" s="13"/>
      <c r="M8140" s="12"/>
      <c r="N8140" s="13"/>
      <c r="O8140" s="13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</row>
    <row r="8141" spans="1:29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K8141" s="12"/>
      <c r="L8141" s="13"/>
      <c r="M8141" s="12"/>
      <c r="N8141" s="13"/>
      <c r="O8141" s="13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</row>
    <row r="8142" spans="1:29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K8142" s="12"/>
      <c r="L8142" s="13"/>
      <c r="M8142" s="12"/>
      <c r="N8142" s="13"/>
      <c r="O8142" s="13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</row>
    <row r="8143" spans="1:29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K8143" s="12"/>
      <c r="L8143" s="13"/>
      <c r="M8143" s="12"/>
      <c r="N8143" s="13"/>
      <c r="O8143" s="13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</row>
    <row r="8144" spans="1:29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K8144" s="12"/>
      <c r="L8144" s="13"/>
      <c r="M8144" s="12"/>
      <c r="N8144" s="13"/>
      <c r="O8144" s="13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</row>
    <row r="8145" spans="1:29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K8145" s="12"/>
      <c r="L8145" s="13"/>
      <c r="M8145" s="12"/>
      <c r="N8145" s="13"/>
      <c r="O8145" s="13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</row>
    <row r="8146" spans="1:29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K8146" s="12"/>
      <c r="L8146" s="13"/>
      <c r="M8146" s="12"/>
      <c r="N8146" s="13"/>
      <c r="O8146" s="13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</row>
    <row r="8147" spans="1:29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K8147" s="12"/>
      <c r="L8147" s="13"/>
      <c r="M8147" s="12"/>
      <c r="N8147" s="13"/>
      <c r="O8147" s="13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</row>
    <row r="8148" spans="1:29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K8148" s="12"/>
      <c r="L8148" s="13"/>
      <c r="M8148" s="12"/>
      <c r="N8148" s="13"/>
      <c r="O8148" s="13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</row>
    <row r="8149" spans="1:29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K8149" s="12"/>
      <c r="L8149" s="13"/>
      <c r="M8149" s="12"/>
      <c r="N8149" s="13"/>
      <c r="O8149" s="13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</row>
    <row r="8150" spans="1:29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K8150" s="12"/>
      <c r="L8150" s="13"/>
      <c r="M8150" s="12"/>
      <c r="N8150" s="13"/>
      <c r="O8150" s="13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</row>
    <row r="8151" spans="1:29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K8151" s="12"/>
      <c r="L8151" s="13"/>
      <c r="M8151" s="12"/>
      <c r="N8151" s="13"/>
      <c r="O8151" s="13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</row>
    <row r="8152" spans="1:29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K8152" s="12"/>
      <c r="L8152" s="13"/>
      <c r="M8152" s="12"/>
      <c r="N8152" s="13"/>
      <c r="O8152" s="13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</row>
    <row r="8153" spans="1:29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K8153" s="12"/>
      <c r="L8153" s="13"/>
      <c r="M8153" s="12"/>
      <c r="N8153" s="13"/>
      <c r="O8153" s="13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</row>
    <row r="8154" spans="1:29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K8154" s="12"/>
      <c r="L8154" s="13"/>
      <c r="M8154" s="12"/>
      <c r="N8154" s="13"/>
      <c r="O8154" s="13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</row>
    <row r="8155" spans="1:29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K8155" s="12"/>
      <c r="L8155" s="13"/>
      <c r="M8155" s="12"/>
      <c r="N8155" s="13"/>
      <c r="O8155" s="13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</row>
    <row r="8156" spans="1:29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K8156" s="12"/>
      <c r="L8156" s="13"/>
      <c r="M8156" s="12"/>
      <c r="N8156" s="13"/>
      <c r="O8156" s="13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</row>
    <row r="8157" spans="1:29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K8157" s="12"/>
      <c r="L8157" s="13"/>
      <c r="M8157" s="12"/>
      <c r="N8157" s="13"/>
      <c r="O8157" s="13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</row>
    <row r="8158" spans="1:29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K8158" s="12"/>
      <c r="L8158" s="13"/>
      <c r="M8158" s="12"/>
      <c r="N8158" s="13"/>
      <c r="O8158" s="13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</row>
    <row r="8159" spans="1:29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K8159" s="12"/>
      <c r="L8159" s="13"/>
      <c r="M8159" s="12"/>
      <c r="N8159" s="13"/>
      <c r="O8159" s="13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</row>
    <row r="8160" spans="1:29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K8160" s="12"/>
      <c r="L8160" s="13"/>
      <c r="M8160" s="12"/>
      <c r="N8160" s="13"/>
      <c r="O8160" s="13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</row>
    <row r="8161" spans="1:29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K8161" s="12"/>
      <c r="L8161" s="13"/>
      <c r="M8161" s="12"/>
      <c r="N8161" s="13"/>
      <c r="O8161" s="13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</row>
    <row r="8162" spans="1:29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K8162" s="12"/>
      <c r="L8162" s="13"/>
      <c r="M8162" s="12"/>
      <c r="N8162" s="13"/>
      <c r="O8162" s="13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  <c r="AC8162" s="11"/>
    </row>
    <row r="8163" spans="1:29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K8163" s="12"/>
      <c r="L8163" s="13"/>
      <c r="M8163" s="12"/>
      <c r="N8163" s="13"/>
      <c r="O8163" s="13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</row>
    <row r="8164" spans="1:29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K8164" s="12"/>
      <c r="L8164" s="13"/>
      <c r="M8164" s="12"/>
      <c r="N8164" s="13"/>
      <c r="O8164" s="13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</row>
    <row r="8165" spans="1:29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K8165" s="12"/>
      <c r="L8165" s="13"/>
      <c r="M8165" s="12"/>
      <c r="N8165" s="13"/>
      <c r="O8165" s="13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</row>
    <row r="8166" spans="1:29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K8166" s="12"/>
      <c r="L8166" s="13"/>
      <c r="M8166" s="12"/>
      <c r="N8166" s="13"/>
      <c r="O8166" s="13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</row>
    <row r="8167" spans="1:29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K8167" s="12"/>
      <c r="L8167" s="13"/>
      <c r="M8167" s="12"/>
      <c r="N8167" s="13"/>
      <c r="O8167" s="13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</row>
    <row r="8168" spans="1:29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K8168" s="12"/>
      <c r="L8168" s="13"/>
      <c r="M8168" s="12"/>
      <c r="N8168" s="13"/>
      <c r="O8168" s="13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</row>
    <row r="8169" spans="1:29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K8169" s="12"/>
      <c r="L8169" s="13"/>
      <c r="M8169" s="12"/>
      <c r="N8169" s="13"/>
      <c r="O8169" s="13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</row>
    <row r="8170" spans="1:29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K8170" s="12"/>
      <c r="L8170" s="13"/>
      <c r="M8170" s="12"/>
      <c r="N8170" s="13"/>
      <c r="O8170" s="13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</row>
    <row r="8171" spans="1:29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K8171" s="12"/>
      <c r="L8171" s="13"/>
      <c r="M8171" s="12"/>
      <c r="N8171" s="13"/>
      <c r="O8171" s="13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</row>
    <row r="8172" spans="1:29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K8172" s="12"/>
      <c r="L8172" s="13"/>
      <c r="M8172" s="12"/>
      <c r="N8172" s="13"/>
      <c r="O8172" s="13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</row>
    <row r="8173" spans="1:29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K8173" s="12"/>
      <c r="L8173" s="13"/>
      <c r="M8173" s="12"/>
      <c r="N8173" s="13"/>
      <c r="O8173" s="13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</row>
    <row r="8174" spans="1:29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K8174" s="12"/>
      <c r="L8174" s="13"/>
      <c r="M8174" s="12"/>
      <c r="N8174" s="13"/>
      <c r="O8174" s="13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</row>
    <row r="8175" spans="1:29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K8175" s="12"/>
      <c r="L8175" s="13"/>
      <c r="M8175" s="12"/>
      <c r="N8175" s="13"/>
      <c r="O8175" s="13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</row>
    <row r="8176" spans="1:29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K8176" s="12"/>
      <c r="L8176" s="13"/>
      <c r="M8176" s="12"/>
      <c r="N8176" s="13"/>
      <c r="O8176" s="13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</row>
    <row r="8177" spans="1:29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K8177" s="12"/>
      <c r="L8177" s="13"/>
      <c r="M8177" s="12"/>
      <c r="N8177" s="13"/>
      <c r="O8177" s="13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</row>
    <row r="8178" spans="1:29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K8178" s="12"/>
      <c r="L8178" s="13"/>
      <c r="M8178" s="12"/>
      <c r="N8178" s="13"/>
      <c r="O8178" s="13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</row>
    <row r="8179" spans="1:29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K8179" s="12"/>
      <c r="L8179" s="13"/>
      <c r="M8179" s="12"/>
      <c r="N8179" s="13"/>
      <c r="O8179" s="13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</row>
    <row r="8180" spans="1:29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K8180" s="12"/>
      <c r="L8180" s="13"/>
      <c r="M8180" s="12"/>
      <c r="N8180" s="13"/>
      <c r="O8180" s="13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</row>
    <row r="8181" spans="1:29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K8181" s="12"/>
      <c r="L8181" s="13"/>
      <c r="M8181" s="12"/>
      <c r="N8181" s="13"/>
      <c r="O8181" s="13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</row>
    <row r="8182" spans="1:29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K8182" s="12"/>
      <c r="L8182" s="13"/>
      <c r="M8182" s="12"/>
      <c r="N8182" s="13"/>
      <c r="O8182" s="13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</row>
    <row r="8183" spans="1:29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K8183" s="12"/>
      <c r="L8183" s="13"/>
      <c r="M8183" s="12"/>
      <c r="N8183" s="13"/>
      <c r="O8183" s="13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</row>
    <row r="8184" spans="1:29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K8184" s="12"/>
      <c r="L8184" s="13"/>
      <c r="M8184" s="12"/>
      <c r="N8184" s="13"/>
      <c r="O8184" s="13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</row>
    <row r="8185" spans="1:29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K8185" s="12"/>
      <c r="L8185" s="13"/>
      <c r="M8185" s="12"/>
      <c r="N8185" s="13"/>
      <c r="O8185" s="13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</row>
    <row r="8186" spans="1:29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K8186" s="12"/>
      <c r="L8186" s="13"/>
      <c r="M8186" s="12"/>
      <c r="N8186" s="13"/>
      <c r="O8186" s="13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</row>
    <row r="8187" spans="1:29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K8187" s="12"/>
      <c r="L8187" s="13"/>
      <c r="M8187" s="12"/>
      <c r="N8187" s="13"/>
      <c r="O8187" s="13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</row>
    <row r="8188" spans="1:29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K8188" s="12"/>
      <c r="L8188" s="13"/>
      <c r="M8188" s="12"/>
      <c r="N8188" s="13"/>
      <c r="O8188" s="13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</row>
    <row r="8189" spans="1:29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K8189" s="12"/>
      <c r="L8189" s="13"/>
      <c r="M8189" s="12"/>
      <c r="N8189" s="13"/>
      <c r="O8189" s="13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</row>
    <row r="8190" spans="1:29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K8190" s="12"/>
      <c r="L8190" s="13"/>
      <c r="M8190" s="12"/>
      <c r="N8190" s="13"/>
      <c r="O8190" s="13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</row>
    <row r="8191" spans="1:29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K8191" s="12"/>
      <c r="L8191" s="13"/>
      <c r="M8191" s="12"/>
      <c r="N8191" s="13"/>
      <c r="O8191" s="13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</row>
    <row r="8192" spans="1:29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K8192" s="12"/>
      <c r="L8192" s="13"/>
      <c r="M8192" s="12"/>
      <c r="N8192" s="13"/>
      <c r="O8192" s="13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</row>
    <row r="8193" spans="1:29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K8193" s="12"/>
      <c r="L8193" s="13"/>
      <c r="M8193" s="12"/>
      <c r="N8193" s="13"/>
      <c r="O8193" s="13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</row>
    <row r="8194" spans="1:29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K8194" s="12"/>
      <c r="L8194" s="13"/>
      <c r="M8194" s="12"/>
      <c r="N8194" s="13"/>
      <c r="O8194" s="13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</row>
    <row r="8195" spans="1:29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K8195" s="12"/>
      <c r="L8195" s="13"/>
      <c r="M8195" s="12"/>
      <c r="N8195" s="13"/>
      <c r="O8195" s="13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</row>
    <row r="8196" spans="1:29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K8196" s="12"/>
      <c r="L8196" s="13"/>
      <c r="M8196" s="12"/>
      <c r="N8196" s="13"/>
      <c r="O8196" s="13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  <c r="AC8196" s="11"/>
    </row>
    <row r="8197" spans="1:29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K8197" s="12"/>
      <c r="L8197" s="13"/>
      <c r="M8197" s="12"/>
      <c r="N8197" s="13"/>
      <c r="O8197" s="13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</row>
    <row r="8198" spans="1:29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K8198" s="12"/>
      <c r="L8198" s="13"/>
      <c r="M8198" s="12"/>
      <c r="N8198" s="13"/>
      <c r="O8198" s="13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</row>
    <row r="8199" spans="1:29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K8199" s="12"/>
      <c r="L8199" s="13"/>
      <c r="M8199" s="12"/>
      <c r="N8199" s="13"/>
      <c r="O8199" s="13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</row>
    <row r="8200" spans="1:29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K8200" s="12"/>
      <c r="L8200" s="13"/>
      <c r="M8200" s="12"/>
      <c r="N8200" s="13"/>
      <c r="O8200" s="13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</row>
    <row r="8201" spans="1:29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K8201" s="12"/>
      <c r="L8201" s="13"/>
      <c r="M8201" s="12"/>
      <c r="N8201" s="13"/>
      <c r="O8201" s="13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</row>
    <row r="8202" spans="1:29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K8202" s="12"/>
      <c r="L8202" s="13"/>
      <c r="M8202" s="12"/>
      <c r="N8202" s="13"/>
      <c r="O8202" s="13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</row>
    <row r="8203" spans="1:29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K8203" s="12"/>
      <c r="L8203" s="13"/>
      <c r="M8203" s="12"/>
      <c r="N8203" s="13"/>
      <c r="O8203" s="13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</row>
    <row r="8204" spans="1:29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K8204" s="12"/>
      <c r="L8204" s="13"/>
      <c r="M8204" s="12"/>
      <c r="N8204" s="13"/>
      <c r="O8204" s="13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</row>
    <row r="8205" spans="1:29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K8205" s="12"/>
      <c r="L8205" s="13"/>
      <c r="M8205" s="12"/>
      <c r="N8205" s="13"/>
      <c r="O8205" s="13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</row>
    <row r="8206" spans="1:29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K8206" s="12"/>
      <c r="L8206" s="13"/>
      <c r="M8206" s="12"/>
      <c r="N8206" s="13"/>
      <c r="O8206" s="13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</row>
    <row r="8207" spans="1:29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K8207" s="12"/>
      <c r="L8207" s="13"/>
      <c r="M8207" s="12"/>
      <c r="N8207" s="13"/>
      <c r="O8207" s="13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</row>
    <row r="8208" spans="1:29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K8208" s="12"/>
      <c r="L8208" s="13"/>
      <c r="M8208" s="12"/>
      <c r="N8208" s="13"/>
      <c r="O8208" s="13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</row>
    <row r="8209" spans="1:29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K8209" s="12"/>
      <c r="L8209" s="13"/>
      <c r="M8209" s="12"/>
      <c r="N8209" s="13"/>
      <c r="O8209" s="13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</row>
    <row r="8210" spans="1:29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K8210" s="12"/>
      <c r="L8210" s="13"/>
      <c r="M8210" s="12"/>
      <c r="N8210" s="13"/>
      <c r="O8210" s="13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</row>
    <row r="8211" spans="1:29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K8211" s="12"/>
      <c r="L8211" s="13"/>
      <c r="M8211" s="12"/>
      <c r="N8211" s="13"/>
      <c r="O8211" s="13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</row>
    <row r="8212" spans="1:29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K8212" s="12"/>
      <c r="L8212" s="13"/>
      <c r="M8212" s="12"/>
      <c r="N8212" s="13"/>
      <c r="O8212" s="13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</row>
    <row r="8213" spans="1:29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K8213" s="12"/>
      <c r="L8213" s="13"/>
      <c r="M8213" s="12"/>
      <c r="N8213" s="13"/>
      <c r="O8213" s="13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</row>
    <row r="8214" spans="1:29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K8214" s="12"/>
      <c r="L8214" s="13"/>
      <c r="M8214" s="12"/>
      <c r="N8214" s="13"/>
      <c r="O8214" s="13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</row>
    <row r="8215" spans="1:29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K8215" s="12"/>
      <c r="L8215" s="13"/>
      <c r="M8215" s="12"/>
      <c r="N8215" s="13"/>
      <c r="O8215" s="13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</row>
    <row r="8216" spans="1:29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K8216" s="12"/>
      <c r="L8216" s="13"/>
      <c r="M8216" s="12"/>
      <c r="N8216" s="13"/>
      <c r="O8216" s="13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</row>
    <row r="8217" spans="1:29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K8217" s="12"/>
      <c r="L8217" s="13"/>
      <c r="M8217" s="12"/>
      <c r="N8217" s="13"/>
      <c r="O8217" s="13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</row>
    <row r="8218" spans="1:29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K8218" s="12"/>
      <c r="L8218" s="13"/>
      <c r="M8218" s="12"/>
      <c r="N8218" s="13"/>
      <c r="O8218" s="13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</row>
    <row r="8219" spans="1:29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K8219" s="12"/>
      <c r="L8219" s="13"/>
      <c r="M8219" s="12"/>
      <c r="N8219" s="13"/>
      <c r="O8219" s="13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</row>
    <row r="8220" spans="1:29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K8220" s="12"/>
      <c r="L8220" s="13"/>
      <c r="M8220" s="12"/>
      <c r="N8220" s="13"/>
      <c r="O8220" s="13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</row>
    <row r="8221" spans="1:29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K8221" s="12"/>
      <c r="L8221" s="13"/>
      <c r="M8221" s="12"/>
      <c r="N8221" s="13"/>
      <c r="O8221" s="13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</row>
    <row r="8222" spans="1:29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K8222" s="12"/>
      <c r="L8222" s="13"/>
      <c r="M8222" s="12"/>
      <c r="N8222" s="13"/>
      <c r="O8222" s="13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</row>
    <row r="8223" spans="1:29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K8223" s="12"/>
      <c r="L8223" s="13"/>
      <c r="M8223" s="12"/>
      <c r="N8223" s="13"/>
      <c r="O8223" s="13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</row>
    <row r="8224" spans="1:29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K8224" s="12"/>
      <c r="L8224" s="13"/>
      <c r="M8224" s="12"/>
      <c r="N8224" s="13"/>
      <c r="O8224" s="13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</row>
    <row r="8225" spans="1:29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K8225" s="12"/>
      <c r="L8225" s="13"/>
      <c r="M8225" s="12"/>
      <c r="N8225" s="13"/>
      <c r="O8225" s="13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</row>
    <row r="8226" spans="1:29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K8226" s="12"/>
      <c r="L8226" s="13"/>
      <c r="M8226" s="12"/>
      <c r="N8226" s="13"/>
      <c r="O8226" s="13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</row>
    <row r="8227" spans="1:29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K8227" s="12"/>
      <c r="L8227" s="13"/>
      <c r="M8227" s="12"/>
      <c r="N8227" s="13"/>
      <c r="O8227" s="13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</row>
    <row r="8228" spans="1:29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K8228" s="12"/>
      <c r="L8228" s="13"/>
      <c r="M8228" s="12"/>
      <c r="N8228" s="13"/>
      <c r="O8228" s="13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</row>
    <row r="8229" spans="1:29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K8229" s="12"/>
      <c r="L8229" s="13"/>
      <c r="M8229" s="12"/>
      <c r="N8229" s="13"/>
      <c r="O8229" s="13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</row>
    <row r="8230" spans="1:29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K8230" s="12"/>
      <c r="L8230" s="13"/>
      <c r="M8230" s="12"/>
      <c r="N8230" s="13"/>
      <c r="O8230" s="13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</row>
    <row r="8231" spans="1:29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K8231" s="12"/>
      <c r="L8231" s="13"/>
      <c r="M8231" s="12"/>
      <c r="N8231" s="13"/>
      <c r="O8231" s="13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</row>
    <row r="8232" spans="1:29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K8232" s="12"/>
      <c r="L8232" s="13"/>
      <c r="M8232" s="12"/>
      <c r="N8232" s="13"/>
      <c r="O8232" s="13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</row>
    <row r="8233" spans="1:29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K8233" s="12"/>
      <c r="L8233" s="13"/>
      <c r="M8233" s="12"/>
      <c r="N8233" s="13"/>
      <c r="O8233" s="13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</row>
    <row r="8234" spans="1:29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K8234" s="12"/>
      <c r="L8234" s="13"/>
      <c r="M8234" s="12"/>
      <c r="N8234" s="13"/>
      <c r="O8234" s="13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  <c r="AC8234" s="11"/>
    </row>
    <row r="8235" spans="1:29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K8235" s="12"/>
      <c r="L8235" s="13"/>
      <c r="M8235" s="12"/>
      <c r="N8235" s="13"/>
      <c r="O8235" s="13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</row>
    <row r="8236" spans="1:29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K8236" s="12"/>
      <c r="L8236" s="13"/>
      <c r="M8236" s="12"/>
      <c r="N8236" s="13"/>
      <c r="O8236" s="13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</row>
    <row r="8237" spans="1:29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K8237" s="12"/>
      <c r="L8237" s="13"/>
      <c r="M8237" s="12"/>
      <c r="N8237" s="13"/>
      <c r="O8237" s="13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</row>
    <row r="8238" spans="1:29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K8238" s="12"/>
      <c r="L8238" s="13"/>
      <c r="M8238" s="12"/>
      <c r="N8238" s="13"/>
      <c r="O8238" s="13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</row>
    <row r="8239" spans="1:29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K8239" s="12"/>
      <c r="L8239" s="13"/>
      <c r="M8239" s="12"/>
      <c r="N8239" s="13"/>
      <c r="O8239" s="13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</row>
    <row r="8240" spans="1:29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K8240" s="12"/>
      <c r="L8240" s="13"/>
      <c r="M8240" s="12"/>
      <c r="N8240" s="13"/>
      <c r="O8240" s="13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</row>
    <row r="8241" spans="1:29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K8241" s="12"/>
      <c r="L8241" s="13"/>
      <c r="M8241" s="12"/>
      <c r="N8241" s="13"/>
      <c r="O8241" s="13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</row>
    <row r="8242" spans="1:29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K8242" s="12"/>
      <c r="L8242" s="13"/>
      <c r="M8242" s="12"/>
      <c r="N8242" s="13"/>
      <c r="O8242" s="13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</row>
    <row r="8243" spans="1:29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K8243" s="12"/>
      <c r="L8243" s="13"/>
      <c r="M8243" s="12"/>
      <c r="N8243" s="13"/>
      <c r="O8243" s="13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</row>
    <row r="8244" spans="1:29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K8244" s="12"/>
      <c r="L8244" s="13"/>
      <c r="M8244" s="12"/>
      <c r="N8244" s="13"/>
      <c r="O8244" s="13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</row>
    <row r="8245" spans="1:29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K8245" s="12"/>
      <c r="L8245" s="13"/>
      <c r="M8245" s="12"/>
      <c r="N8245" s="13"/>
      <c r="O8245" s="13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</row>
    <row r="8246" spans="1:29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K8246" s="12"/>
      <c r="L8246" s="13"/>
      <c r="M8246" s="12"/>
      <c r="N8246" s="13"/>
      <c r="O8246" s="13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</row>
    <row r="8247" spans="1:29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K8247" s="12"/>
      <c r="L8247" s="13"/>
      <c r="M8247" s="12"/>
      <c r="N8247" s="13"/>
      <c r="O8247" s="13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</row>
    <row r="8248" spans="1:29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K8248" s="12"/>
      <c r="L8248" s="13"/>
      <c r="M8248" s="12"/>
      <c r="N8248" s="13"/>
      <c r="O8248" s="13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</row>
    <row r="8249" spans="1:29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K8249" s="12"/>
      <c r="L8249" s="13"/>
      <c r="M8249" s="12"/>
      <c r="N8249" s="13"/>
      <c r="O8249" s="13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</row>
    <row r="8250" spans="1:29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K8250" s="12"/>
      <c r="L8250" s="13"/>
      <c r="M8250" s="12"/>
      <c r="N8250" s="13"/>
      <c r="O8250" s="13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</row>
    <row r="8251" spans="1:29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K8251" s="12"/>
      <c r="L8251" s="13"/>
      <c r="M8251" s="12"/>
      <c r="N8251" s="13"/>
      <c r="O8251" s="13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</row>
    <row r="8252" spans="1:29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K8252" s="12"/>
      <c r="L8252" s="13"/>
      <c r="M8252" s="12"/>
      <c r="N8252" s="13"/>
      <c r="O8252" s="13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</row>
    <row r="8253" spans="1:29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K8253" s="12"/>
      <c r="L8253" s="13"/>
      <c r="M8253" s="12"/>
      <c r="N8253" s="13"/>
      <c r="O8253" s="13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</row>
    <row r="8254" spans="1:29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K8254" s="12"/>
      <c r="L8254" s="13"/>
      <c r="M8254" s="12"/>
      <c r="N8254" s="13"/>
      <c r="O8254" s="13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</row>
    <row r="8255" spans="1:29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K8255" s="12"/>
      <c r="L8255" s="13"/>
      <c r="M8255" s="12"/>
      <c r="N8255" s="13"/>
      <c r="O8255" s="13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</row>
    <row r="8256" spans="1:29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K8256" s="12"/>
      <c r="L8256" s="13"/>
      <c r="M8256" s="12"/>
      <c r="N8256" s="13"/>
      <c r="O8256" s="13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</row>
    <row r="8257" spans="1:29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K8257" s="12"/>
      <c r="L8257" s="13"/>
      <c r="M8257" s="12"/>
      <c r="N8257" s="13"/>
      <c r="O8257" s="13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</row>
    <row r="8258" spans="1:29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K8258" s="12"/>
      <c r="L8258" s="13"/>
      <c r="M8258" s="12"/>
      <c r="N8258" s="13"/>
      <c r="O8258" s="13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</row>
    <row r="8259" spans="1:29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K8259" s="12"/>
      <c r="L8259" s="13"/>
      <c r="M8259" s="12"/>
      <c r="N8259" s="13"/>
      <c r="O8259" s="13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</row>
    <row r="8260" spans="1:29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K8260" s="12"/>
      <c r="L8260" s="13"/>
      <c r="M8260" s="12"/>
      <c r="N8260" s="13"/>
      <c r="O8260" s="13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</row>
    <row r="8261" spans="1:29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K8261" s="12"/>
      <c r="L8261" s="13"/>
      <c r="M8261" s="12"/>
      <c r="N8261" s="13"/>
      <c r="O8261" s="13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</row>
    <row r="8262" spans="1:29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K8262" s="12"/>
      <c r="L8262" s="13"/>
      <c r="M8262" s="12"/>
      <c r="N8262" s="13"/>
      <c r="O8262" s="13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</row>
    <row r="8263" spans="1:29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K8263" s="12"/>
      <c r="L8263" s="13"/>
      <c r="M8263" s="12"/>
      <c r="N8263" s="13"/>
      <c r="O8263" s="13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</row>
    <row r="8264" spans="1:29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K8264" s="12"/>
      <c r="L8264" s="13"/>
      <c r="M8264" s="12"/>
      <c r="N8264" s="13"/>
      <c r="O8264" s="13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</row>
    <row r="8265" spans="1:29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K8265" s="12"/>
      <c r="L8265" s="13"/>
      <c r="M8265" s="12"/>
      <c r="N8265" s="13"/>
      <c r="O8265" s="13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</row>
    <row r="8266" spans="1:29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K8266" s="12"/>
      <c r="L8266" s="13"/>
      <c r="M8266" s="12"/>
      <c r="N8266" s="13"/>
      <c r="O8266" s="13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</row>
    <row r="8267" spans="1:29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K8267" s="12"/>
      <c r="L8267" s="13"/>
      <c r="M8267" s="12"/>
      <c r="N8267" s="13"/>
      <c r="O8267" s="13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</row>
    <row r="8268" spans="1:29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K8268" s="12"/>
      <c r="L8268" s="13"/>
      <c r="M8268" s="12"/>
      <c r="N8268" s="13"/>
      <c r="O8268" s="13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</row>
    <row r="8269" spans="1:29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K8269" s="12"/>
      <c r="L8269" s="13"/>
      <c r="M8269" s="12"/>
      <c r="N8269" s="13"/>
      <c r="O8269" s="13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</row>
    <row r="8270" spans="1:29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K8270" s="12"/>
      <c r="L8270" s="13"/>
      <c r="M8270" s="12"/>
      <c r="N8270" s="13"/>
      <c r="O8270" s="13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</row>
    <row r="8271" spans="1:29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K8271" s="12"/>
      <c r="L8271" s="13"/>
      <c r="M8271" s="12"/>
      <c r="N8271" s="13"/>
      <c r="O8271" s="13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</row>
    <row r="8272" spans="1:29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K8272" s="12"/>
      <c r="L8272" s="13"/>
      <c r="M8272" s="12"/>
      <c r="N8272" s="13"/>
      <c r="O8272" s="13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</row>
    <row r="8273" spans="1:29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K8273" s="12"/>
      <c r="L8273" s="13"/>
      <c r="M8273" s="12"/>
      <c r="N8273" s="13"/>
      <c r="O8273" s="13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</row>
    <row r="8274" spans="1:29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K8274" s="12"/>
      <c r="L8274" s="13"/>
      <c r="M8274" s="12"/>
      <c r="N8274" s="13"/>
      <c r="O8274" s="13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</row>
    <row r="8275" spans="1:29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K8275" s="12"/>
      <c r="L8275" s="13"/>
      <c r="M8275" s="12"/>
      <c r="N8275" s="13"/>
      <c r="O8275" s="13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</row>
    <row r="8276" spans="1:29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K8276" s="12"/>
      <c r="L8276" s="13"/>
      <c r="M8276" s="12"/>
      <c r="N8276" s="13"/>
      <c r="O8276" s="13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</row>
    <row r="8277" spans="1:29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K8277" s="12"/>
      <c r="L8277" s="13"/>
      <c r="M8277" s="12"/>
      <c r="N8277" s="13"/>
      <c r="O8277" s="13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  <c r="AC8277" s="11"/>
    </row>
    <row r="8278" spans="1:29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K8278" s="12"/>
      <c r="L8278" s="13"/>
      <c r="M8278" s="12"/>
      <c r="N8278" s="13"/>
      <c r="O8278" s="13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</row>
    <row r="8279" spans="1:29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K8279" s="12"/>
      <c r="L8279" s="13"/>
      <c r="M8279" s="12"/>
      <c r="N8279" s="13"/>
      <c r="O8279" s="13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</row>
    <row r="8280" spans="1:29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K8280" s="12"/>
      <c r="L8280" s="13"/>
      <c r="M8280" s="12"/>
      <c r="N8280" s="13"/>
      <c r="O8280" s="13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</row>
    <row r="8281" spans="1:29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K8281" s="12"/>
      <c r="L8281" s="13"/>
      <c r="M8281" s="12"/>
      <c r="N8281" s="13"/>
      <c r="O8281" s="13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</row>
    <row r="8282" spans="1:29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K8282" s="12"/>
      <c r="L8282" s="13"/>
      <c r="M8282" s="12"/>
      <c r="N8282" s="13"/>
      <c r="O8282" s="13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</row>
    <row r="8283" spans="1:29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K8283" s="12"/>
      <c r="L8283" s="13"/>
      <c r="M8283" s="12"/>
      <c r="N8283" s="13"/>
      <c r="O8283" s="13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</row>
    <row r="8284" spans="1:29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K8284" s="12"/>
      <c r="L8284" s="13"/>
      <c r="M8284" s="12"/>
      <c r="N8284" s="13"/>
      <c r="O8284" s="13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</row>
    <row r="8285" spans="1:29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K8285" s="12"/>
      <c r="L8285" s="13"/>
      <c r="M8285" s="12"/>
      <c r="N8285" s="13"/>
      <c r="O8285" s="13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</row>
    <row r="8286" spans="1:29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K8286" s="12"/>
      <c r="L8286" s="13"/>
      <c r="M8286" s="12"/>
      <c r="N8286" s="13"/>
      <c r="O8286" s="13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</row>
    <row r="8287" spans="1:29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K8287" s="12"/>
      <c r="L8287" s="13"/>
      <c r="M8287" s="12"/>
      <c r="N8287" s="13"/>
      <c r="O8287" s="13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</row>
    <row r="8288" spans="1:29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K8288" s="12"/>
      <c r="L8288" s="13"/>
      <c r="M8288" s="12"/>
      <c r="N8288" s="13"/>
      <c r="O8288" s="13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</row>
    <row r="8289" spans="1:29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K8289" s="12"/>
      <c r="L8289" s="13"/>
      <c r="M8289" s="12"/>
      <c r="N8289" s="13"/>
      <c r="O8289" s="13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</row>
    <row r="8290" spans="1:29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K8290" s="12"/>
      <c r="L8290" s="13"/>
      <c r="M8290" s="12"/>
      <c r="N8290" s="13"/>
      <c r="O8290" s="13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</row>
    <row r="8291" spans="1:29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K8291" s="12"/>
      <c r="L8291" s="13"/>
      <c r="M8291" s="12"/>
      <c r="N8291" s="13"/>
      <c r="O8291" s="13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</row>
    <row r="8292" spans="1:29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K8292" s="12"/>
      <c r="L8292" s="13"/>
      <c r="M8292" s="12"/>
      <c r="N8292" s="13"/>
      <c r="O8292" s="13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</row>
    <row r="8293" spans="1:29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K8293" s="12"/>
      <c r="L8293" s="13"/>
      <c r="M8293" s="12"/>
      <c r="N8293" s="13"/>
      <c r="O8293" s="13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</row>
    <row r="8294" spans="1:29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K8294" s="12"/>
      <c r="L8294" s="13"/>
      <c r="M8294" s="12"/>
      <c r="N8294" s="13"/>
      <c r="O8294" s="13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</row>
    <row r="8295" spans="1:29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K8295" s="12"/>
      <c r="L8295" s="13"/>
      <c r="M8295" s="12"/>
      <c r="N8295" s="13"/>
      <c r="O8295" s="13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</row>
    <row r="8296" spans="1:29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K8296" s="12"/>
      <c r="L8296" s="13"/>
      <c r="M8296" s="12"/>
      <c r="N8296" s="13"/>
      <c r="O8296" s="13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</row>
    <row r="8297" spans="1:29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K8297" s="12"/>
      <c r="L8297" s="13"/>
      <c r="M8297" s="12"/>
      <c r="N8297" s="13"/>
      <c r="O8297" s="13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</row>
    <row r="8298" spans="1:29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K8298" s="12"/>
      <c r="L8298" s="13"/>
      <c r="M8298" s="12"/>
      <c r="N8298" s="13"/>
      <c r="O8298" s="13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</row>
    <row r="8299" spans="1:29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K8299" s="12"/>
      <c r="L8299" s="13"/>
      <c r="M8299" s="12"/>
      <c r="N8299" s="13"/>
      <c r="O8299" s="13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</row>
    <row r="8300" spans="1:29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K8300" s="12"/>
      <c r="L8300" s="13"/>
      <c r="M8300" s="12"/>
      <c r="N8300" s="13"/>
      <c r="O8300" s="13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</row>
    <row r="8301" spans="1:29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K8301" s="12"/>
      <c r="L8301" s="13"/>
      <c r="M8301" s="12"/>
      <c r="N8301" s="13"/>
      <c r="O8301" s="13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</row>
    <row r="8302" spans="1:29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K8302" s="12"/>
      <c r="L8302" s="13"/>
      <c r="M8302" s="12"/>
      <c r="N8302" s="13"/>
      <c r="O8302" s="13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</row>
    <row r="8303" spans="1:29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K8303" s="12"/>
      <c r="L8303" s="13"/>
      <c r="M8303" s="12"/>
      <c r="N8303" s="13"/>
      <c r="O8303" s="13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</row>
    <row r="8304" spans="1:29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K8304" s="12"/>
      <c r="L8304" s="13"/>
      <c r="M8304" s="12"/>
      <c r="N8304" s="13"/>
      <c r="O8304" s="13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</row>
    <row r="8305" spans="1:29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K8305" s="12"/>
      <c r="L8305" s="13"/>
      <c r="M8305" s="12"/>
      <c r="N8305" s="13"/>
      <c r="O8305" s="13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</row>
    <row r="8306" spans="1:29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K8306" s="12"/>
      <c r="L8306" s="13"/>
      <c r="M8306" s="12"/>
      <c r="N8306" s="13"/>
      <c r="O8306" s="13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</row>
    <row r="8307" spans="1:29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K8307" s="12"/>
      <c r="L8307" s="13"/>
      <c r="M8307" s="12"/>
      <c r="N8307" s="13"/>
      <c r="O8307" s="13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</row>
    <row r="8308" spans="1:29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K8308" s="12"/>
      <c r="L8308" s="13"/>
      <c r="M8308" s="12"/>
      <c r="N8308" s="13"/>
      <c r="O8308" s="13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</row>
    <row r="8309" spans="1:29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K8309" s="12"/>
      <c r="L8309" s="13"/>
      <c r="M8309" s="12"/>
      <c r="N8309" s="13"/>
      <c r="O8309" s="13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</row>
    <row r="8310" spans="1:29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K8310" s="12"/>
      <c r="L8310" s="13"/>
      <c r="M8310" s="12"/>
      <c r="N8310" s="13"/>
      <c r="O8310" s="13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</row>
    <row r="8311" spans="1:29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K8311" s="12"/>
      <c r="L8311" s="13"/>
      <c r="M8311" s="12"/>
      <c r="N8311" s="13"/>
      <c r="O8311" s="13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</row>
    <row r="8312" spans="1:29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K8312" s="12"/>
      <c r="L8312" s="13"/>
      <c r="M8312" s="12"/>
      <c r="N8312" s="13"/>
      <c r="O8312" s="13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</row>
    <row r="8313" spans="1:29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K8313" s="12"/>
      <c r="L8313" s="13"/>
      <c r="M8313" s="12"/>
      <c r="N8313" s="13"/>
      <c r="O8313" s="13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</row>
    <row r="8314" spans="1:29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K8314" s="12"/>
      <c r="L8314" s="13"/>
      <c r="M8314" s="12"/>
      <c r="N8314" s="13"/>
      <c r="O8314" s="13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</row>
    <row r="8315" spans="1:29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K8315" s="12"/>
      <c r="L8315" s="13"/>
      <c r="M8315" s="12"/>
      <c r="N8315" s="13"/>
      <c r="O8315" s="13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</row>
    <row r="8316" spans="1:29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K8316" s="12"/>
      <c r="L8316" s="13"/>
      <c r="M8316" s="12"/>
      <c r="N8316" s="13"/>
      <c r="O8316" s="13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</row>
    <row r="8317" spans="1:29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K8317" s="12"/>
      <c r="L8317" s="13"/>
      <c r="M8317" s="12"/>
      <c r="N8317" s="13"/>
      <c r="O8317" s="13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</row>
    <row r="8318" spans="1:29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K8318" s="12"/>
      <c r="L8318" s="13"/>
      <c r="M8318" s="12"/>
      <c r="N8318" s="13"/>
      <c r="O8318" s="13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</row>
    <row r="8319" spans="1:29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K8319" s="12"/>
      <c r="L8319" s="13"/>
      <c r="M8319" s="12"/>
      <c r="N8319" s="13"/>
      <c r="O8319" s="13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  <c r="AC8319" s="11"/>
    </row>
    <row r="8320" spans="1:29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K8320" s="12"/>
      <c r="L8320" s="13"/>
      <c r="M8320" s="12"/>
      <c r="N8320" s="13"/>
      <c r="O8320" s="13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</row>
    <row r="8321" spans="1:29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K8321" s="12"/>
      <c r="L8321" s="13"/>
      <c r="M8321" s="12"/>
      <c r="N8321" s="13"/>
      <c r="O8321" s="13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</row>
    <row r="8322" spans="1:29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K8322" s="12"/>
      <c r="L8322" s="13"/>
      <c r="M8322" s="12"/>
      <c r="N8322" s="13"/>
      <c r="O8322" s="13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</row>
    <row r="8323" spans="1:29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K8323" s="12"/>
      <c r="L8323" s="13"/>
      <c r="M8323" s="12"/>
      <c r="N8323" s="13"/>
      <c r="O8323" s="13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</row>
    <row r="8324" spans="1:29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K8324" s="12"/>
      <c r="L8324" s="13"/>
      <c r="M8324" s="12"/>
      <c r="N8324" s="13"/>
      <c r="O8324" s="13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</row>
    <row r="8325" spans="1:29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K8325" s="12"/>
      <c r="L8325" s="13"/>
      <c r="M8325" s="12"/>
      <c r="N8325" s="13"/>
      <c r="O8325" s="13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</row>
    <row r="8326" spans="1:29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K8326" s="12"/>
      <c r="L8326" s="13"/>
      <c r="M8326" s="12"/>
      <c r="N8326" s="13"/>
      <c r="O8326" s="13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</row>
    <row r="8327" spans="1:29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K8327" s="12"/>
      <c r="L8327" s="13"/>
      <c r="M8327" s="12"/>
      <c r="N8327" s="13"/>
      <c r="O8327" s="13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</row>
    <row r="8328" spans="1:29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K8328" s="12"/>
      <c r="L8328" s="13"/>
      <c r="M8328" s="12"/>
      <c r="N8328" s="13"/>
      <c r="O8328" s="13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</row>
    <row r="8329" spans="1:29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K8329" s="12"/>
      <c r="L8329" s="13"/>
      <c r="M8329" s="12"/>
      <c r="N8329" s="13"/>
      <c r="O8329" s="13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</row>
    <row r="8330" spans="1:29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K8330" s="12"/>
      <c r="L8330" s="13"/>
      <c r="M8330" s="12"/>
      <c r="N8330" s="13"/>
      <c r="O8330" s="13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</row>
    <row r="8331" spans="1:29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K8331" s="12"/>
      <c r="L8331" s="13"/>
      <c r="M8331" s="12"/>
      <c r="N8331" s="13"/>
      <c r="O8331" s="13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</row>
    <row r="8332" spans="1:29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K8332" s="12"/>
      <c r="L8332" s="13"/>
      <c r="M8332" s="12"/>
      <c r="N8332" s="13"/>
      <c r="O8332" s="13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</row>
    <row r="8333" spans="1:29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K8333" s="12"/>
      <c r="L8333" s="13"/>
      <c r="M8333" s="12"/>
      <c r="N8333" s="13"/>
      <c r="O8333" s="13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</row>
    <row r="8334" spans="1:29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K8334" s="12"/>
      <c r="L8334" s="13"/>
      <c r="M8334" s="12"/>
      <c r="N8334" s="13"/>
      <c r="O8334" s="13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</row>
    <row r="8335" spans="1:29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K8335" s="12"/>
      <c r="L8335" s="13"/>
      <c r="M8335" s="12"/>
      <c r="N8335" s="13"/>
      <c r="O8335" s="13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</row>
    <row r="8336" spans="1:29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K8336" s="12"/>
      <c r="L8336" s="13"/>
      <c r="M8336" s="12"/>
      <c r="N8336" s="13"/>
      <c r="O8336" s="13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</row>
    <row r="8337" spans="1:29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K8337" s="12"/>
      <c r="L8337" s="13"/>
      <c r="M8337" s="12"/>
      <c r="N8337" s="13"/>
      <c r="O8337" s="13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</row>
    <row r="8338" spans="1:29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K8338" s="12"/>
      <c r="L8338" s="13"/>
      <c r="M8338" s="12"/>
      <c r="N8338" s="13"/>
      <c r="O8338" s="13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</row>
    <row r="8339" spans="1:29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K8339" s="12"/>
      <c r="L8339" s="13"/>
      <c r="M8339" s="12"/>
      <c r="N8339" s="13"/>
      <c r="O8339" s="13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</row>
    <row r="8340" spans="1:29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K8340" s="12"/>
      <c r="L8340" s="13"/>
      <c r="M8340" s="12"/>
      <c r="N8340" s="13"/>
      <c r="O8340" s="13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</row>
    <row r="8341" spans="1:29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K8341" s="12"/>
      <c r="L8341" s="13"/>
      <c r="M8341" s="12"/>
      <c r="N8341" s="13"/>
      <c r="O8341" s="13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</row>
    <row r="8342" spans="1:29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K8342" s="12"/>
      <c r="L8342" s="13"/>
      <c r="M8342" s="12"/>
      <c r="N8342" s="13"/>
      <c r="O8342" s="13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</row>
    <row r="8343" spans="1:29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K8343" s="12"/>
      <c r="L8343" s="13"/>
      <c r="M8343" s="12"/>
      <c r="N8343" s="13"/>
      <c r="O8343" s="13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</row>
    <row r="8344" spans="1:29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K8344" s="12"/>
      <c r="L8344" s="13"/>
      <c r="M8344" s="12"/>
      <c r="N8344" s="13"/>
      <c r="O8344" s="13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</row>
    <row r="8345" spans="1:29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K8345" s="12"/>
      <c r="L8345" s="13"/>
      <c r="M8345" s="12"/>
      <c r="N8345" s="13"/>
      <c r="O8345" s="13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</row>
    <row r="8346" spans="1:29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K8346" s="12"/>
      <c r="L8346" s="13"/>
      <c r="M8346" s="12"/>
      <c r="N8346" s="13"/>
      <c r="O8346" s="13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</row>
    <row r="8347" spans="1:29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K8347" s="12"/>
      <c r="L8347" s="13"/>
      <c r="M8347" s="12"/>
      <c r="N8347" s="13"/>
      <c r="O8347" s="13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</row>
    <row r="8348" spans="1:29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K8348" s="12"/>
      <c r="L8348" s="13"/>
      <c r="M8348" s="12"/>
      <c r="N8348" s="13"/>
      <c r="O8348" s="13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</row>
    <row r="8349" spans="1:29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K8349" s="12"/>
      <c r="L8349" s="13"/>
      <c r="M8349" s="12"/>
      <c r="N8349" s="13"/>
      <c r="O8349" s="13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</row>
    <row r="8350" spans="1:29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K8350" s="12"/>
      <c r="L8350" s="13"/>
      <c r="M8350" s="12"/>
      <c r="N8350" s="13"/>
      <c r="O8350" s="13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</row>
    <row r="8351" spans="1:29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K8351" s="12"/>
      <c r="L8351" s="13"/>
      <c r="M8351" s="12"/>
      <c r="N8351" s="13"/>
      <c r="O8351" s="13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</row>
    <row r="8352" spans="1:29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K8352" s="12"/>
      <c r="L8352" s="13"/>
      <c r="M8352" s="12"/>
      <c r="N8352" s="13"/>
      <c r="O8352" s="13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</row>
    <row r="8353" spans="1:29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K8353" s="12"/>
      <c r="L8353" s="13"/>
      <c r="M8353" s="12"/>
      <c r="N8353" s="13"/>
      <c r="O8353" s="13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</row>
    <row r="8354" spans="1:29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K8354" s="12"/>
      <c r="L8354" s="13"/>
      <c r="M8354" s="12"/>
      <c r="N8354" s="13"/>
      <c r="O8354" s="13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</row>
    <row r="8355" spans="1:29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K8355" s="12"/>
      <c r="L8355" s="13"/>
      <c r="M8355" s="12"/>
      <c r="N8355" s="13"/>
      <c r="O8355" s="13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</row>
    <row r="8356" spans="1:29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K8356" s="12"/>
      <c r="L8356" s="13"/>
      <c r="M8356" s="12"/>
      <c r="N8356" s="13"/>
      <c r="O8356" s="13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</row>
    <row r="8357" spans="1:29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K8357" s="12"/>
      <c r="L8357" s="13"/>
      <c r="M8357" s="12"/>
      <c r="N8357" s="13"/>
      <c r="O8357" s="13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</row>
    <row r="8358" spans="1:29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K8358" s="12"/>
      <c r="L8358" s="13"/>
      <c r="M8358" s="12"/>
      <c r="N8358" s="13"/>
      <c r="O8358" s="13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</row>
    <row r="8359" spans="1:29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K8359" s="12"/>
      <c r="L8359" s="13"/>
      <c r="M8359" s="12"/>
      <c r="N8359" s="13"/>
      <c r="O8359" s="13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</row>
    <row r="8360" spans="1:29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K8360" s="12"/>
      <c r="L8360" s="13"/>
      <c r="M8360" s="12"/>
      <c r="N8360" s="13"/>
      <c r="O8360" s="13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</row>
    <row r="8361" spans="1:29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K8361" s="12"/>
      <c r="L8361" s="13"/>
      <c r="M8361" s="12"/>
      <c r="N8361" s="13"/>
      <c r="O8361" s="13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</row>
    <row r="8362" spans="1:29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K8362" s="12"/>
      <c r="L8362" s="13"/>
      <c r="M8362" s="12"/>
      <c r="N8362" s="13"/>
      <c r="O8362" s="13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</row>
    <row r="8363" spans="1:29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K8363" s="12"/>
      <c r="L8363" s="13"/>
      <c r="M8363" s="12"/>
      <c r="N8363" s="13"/>
      <c r="O8363" s="13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</row>
    <row r="8364" spans="1:29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K8364" s="12"/>
      <c r="L8364" s="13"/>
      <c r="M8364" s="12"/>
      <c r="N8364" s="13"/>
      <c r="O8364" s="13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</row>
    <row r="8365" spans="1:29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K8365" s="12"/>
      <c r="L8365" s="13"/>
      <c r="M8365" s="12"/>
      <c r="N8365" s="13"/>
      <c r="O8365" s="13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</row>
    <row r="8366" spans="1:29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K8366" s="12"/>
      <c r="L8366" s="13"/>
      <c r="M8366" s="12"/>
      <c r="N8366" s="13"/>
      <c r="O8366" s="13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</row>
    <row r="8367" spans="1:29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K8367" s="12"/>
      <c r="L8367" s="13"/>
      <c r="M8367" s="12"/>
      <c r="N8367" s="13"/>
      <c r="O8367" s="13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</row>
    <row r="8368" spans="1:29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K8368" s="12"/>
      <c r="L8368" s="13"/>
      <c r="M8368" s="12"/>
      <c r="N8368" s="13"/>
      <c r="O8368" s="13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</row>
    <row r="8369" spans="1:29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K8369" s="12"/>
      <c r="L8369" s="13"/>
      <c r="M8369" s="12"/>
      <c r="N8369" s="13"/>
      <c r="O8369" s="13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</row>
    <row r="8370" spans="1:29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K8370" s="12"/>
      <c r="L8370" s="13"/>
      <c r="M8370" s="12"/>
      <c r="N8370" s="13"/>
      <c r="O8370" s="13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</row>
    <row r="8371" spans="1:29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K8371" s="12"/>
      <c r="L8371" s="13"/>
      <c r="M8371" s="12"/>
      <c r="N8371" s="13"/>
      <c r="O8371" s="13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</row>
    <row r="8372" spans="1:29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K8372" s="12"/>
      <c r="L8372" s="13"/>
      <c r="M8372" s="12"/>
      <c r="N8372" s="13"/>
      <c r="O8372" s="13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</row>
    <row r="8373" spans="1:29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K8373" s="12"/>
      <c r="L8373" s="13"/>
      <c r="M8373" s="12"/>
      <c r="N8373" s="13"/>
      <c r="O8373" s="13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  <c r="AC8373" s="11"/>
    </row>
    <row r="8374" spans="1:29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K8374" s="12"/>
      <c r="L8374" s="13"/>
      <c r="M8374" s="12"/>
      <c r="N8374" s="13"/>
      <c r="O8374" s="13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</row>
    <row r="8375" spans="1:29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K8375" s="12"/>
      <c r="L8375" s="13"/>
      <c r="M8375" s="12"/>
      <c r="N8375" s="13"/>
      <c r="O8375" s="13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</row>
    <row r="8376" spans="1:29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K8376" s="12"/>
      <c r="L8376" s="13"/>
      <c r="M8376" s="12"/>
      <c r="N8376" s="13"/>
      <c r="O8376" s="13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</row>
    <row r="8377" spans="1:29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K8377" s="12"/>
      <c r="L8377" s="13"/>
      <c r="M8377" s="12"/>
      <c r="N8377" s="13"/>
      <c r="O8377" s="13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</row>
    <row r="8378" spans="1:29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2"/>
      <c r="L8378" s="13"/>
      <c r="M8378" s="12"/>
      <c r="N8378" s="13"/>
      <c r="O8378" s="13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</row>
    <row r="8379" spans="1:29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K8379" s="12"/>
      <c r="L8379" s="13"/>
      <c r="M8379" s="12"/>
      <c r="N8379" s="13"/>
      <c r="O8379" s="13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</row>
    <row r="8380" spans="1:29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K8380" s="12"/>
      <c r="L8380" s="13"/>
      <c r="M8380" s="12"/>
      <c r="N8380" s="13"/>
      <c r="O8380" s="13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</row>
    <row r="8381" spans="1:29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K8381" s="12"/>
      <c r="L8381" s="13"/>
      <c r="M8381" s="12"/>
      <c r="N8381" s="13"/>
      <c r="O8381" s="13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</row>
    <row r="8382" spans="1:29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K8382" s="12"/>
      <c r="L8382" s="13"/>
      <c r="M8382" s="12"/>
      <c r="N8382" s="13"/>
      <c r="O8382" s="13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</row>
    <row r="8383" spans="1:29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K8383" s="12"/>
      <c r="L8383" s="13"/>
      <c r="M8383" s="12"/>
      <c r="N8383" s="13"/>
      <c r="O8383" s="13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</row>
    <row r="8384" spans="1:29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K8384" s="12"/>
      <c r="L8384" s="13"/>
      <c r="M8384" s="12"/>
      <c r="N8384" s="13"/>
      <c r="O8384" s="13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</row>
    <row r="8385" spans="1:29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K8385" s="12"/>
      <c r="L8385" s="13"/>
      <c r="M8385" s="12"/>
      <c r="N8385" s="13"/>
      <c r="O8385" s="13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</row>
    <row r="8386" spans="1:29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K8386" s="12"/>
      <c r="L8386" s="13"/>
      <c r="M8386" s="12"/>
      <c r="N8386" s="13"/>
      <c r="O8386" s="13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</row>
    <row r="8387" spans="1:29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K8387" s="12"/>
      <c r="L8387" s="13"/>
      <c r="M8387" s="12"/>
      <c r="N8387" s="13"/>
      <c r="O8387" s="13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</row>
    <row r="8388" spans="1:29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K8388" s="12"/>
      <c r="L8388" s="13"/>
      <c r="M8388" s="12"/>
      <c r="N8388" s="13"/>
      <c r="O8388" s="13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</row>
    <row r="8389" spans="1:29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K8389" s="12"/>
      <c r="L8389" s="13"/>
      <c r="M8389" s="12"/>
      <c r="N8389" s="13"/>
      <c r="O8389" s="13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</row>
    <row r="8390" spans="1:29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K8390" s="12"/>
      <c r="L8390" s="13"/>
      <c r="M8390" s="12"/>
      <c r="N8390" s="13"/>
      <c r="O8390" s="13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</row>
    <row r="8391" spans="1:29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K8391" s="12"/>
      <c r="L8391" s="13"/>
      <c r="M8391" s="12"/>
      <c r="N8391" s="13"/>
      <c r="O8391" s="13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</row>
    <row r="8392" spans="1:29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K8392" s="12"/>
      <c r="L8392" s="13"/>
      <c r="M8392" s="12"/>
      <c r="N8392" s="13"/>
      <c r="O8392" s="13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</row>
    <row r="8393" spans="1:29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K8393" s="12"/>
      <c r="L8393" s="13"/>
      <c r="M8393" s="12"/>
      <c r="N8393" s="13"/>
      <c r="O8393" s="13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</row>
    <row r="8394" spans="1:29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K8394" s="12"/>
      <c r="L8394" s="13"/>
      <c r="M8394" s="12"/>
      <c r="N8394" s="13"/>
      <c r="O8394" s="13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</row>
    <row r="8395" spans="1:29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K8395" s="12"/>
      <c r="L8395" s="13"/>
      <c r="M8395" s="12"/>
      <c r="N8395" s="13"/>
      <c r="O8395" s="13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</row>
    <row r="8396" spans="1:29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K8396" s="12"/>
      <c r="L8396" s="13"/>
      <c r="M8396" s="12"/>
      <c r="N8396" s="13"/>
      <c r="O8396" s="13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</row>
    <row r="8397" spans="1:29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K8397" s="12"/>
      <c r="L8397" s="13"/>
      <c r="M8397" s="12"/>
      <c r="N8397" s="13"/>
      <c r="O8397" s="13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</row>
    <row r="8398" spans="1:29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K8398" s="12"/>
      <c r="L8398" s="13"/>
      <c r="M8398" s="12"/>
      <c r="N8398" s="13"/>
      <c r="O8398" s="13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</row>
    <row r="8399" spans="1:29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K8399" s="12"/>
      <c r="L8399" s="13"/>
      <c r="M8399" s="12"/>
      <c r="N8399" s="13"/>
      <c r="O8399" s="13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</row>
    <row r="8400" spans="1:29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K8400" s="12"/>
      <c r="L8400" s="13"/>
      <c r="M8400" s="12"/>
      <c r="N8400" s="13"/>
      <c r="O8400" s="13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</row>
    <row r="8401" spans="1:29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K8401" s="12"/>
      <c r="L8401" s="13"/>
      <c r="M8401" s="12"/>
      <c r="N8401" s="13"/>
      <c r="O8401" s="13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</row>
    <row r="8402" spans="1:29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K8402" s="12"/>
      <c r="L8402" s="13"/>
      <c r="M8402" s="12"/>
      <c r="N8402" s="13"/>
      <c r="O8402" s="13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</row>
    <row r="8403" spans="1:29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K8403" s="12"/>
      <c r="L8403" s="13"/>
      <c r="M8403" s="12"/>
      <c r="N8403" s="13"/>
      <c r="O8403" s="13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</row>
    <row r="8404" spans="1:29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K8404" s="12"/>
      <c r="L8404" s="13"/>
      <c r="M8404" s="12"/>
      <c r="N8404" s="13"/>
      <c r="O8404" s="13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</row>
    <row r="8405" spans="1:29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K8405" s="12"/>
      <c r="L8405" s="13"/>
      <c r="M8405" s="12"/>
      <c r="N8405" s="13"/>
      <c r="O8405" s="13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</row>
    <row r="8406" spans="1:29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K8406" s="12"/>
      <c r="L8406" s="13"/>
      <c r="M8406" s="12"/>
      <c r="N8406" s="13"/>
      <c r="O8406" s="13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</row>
    <row r="8407" spans="1:29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K8407" s="12"/>
      <c r="L8407" s="13"/>
      <c r="M8407" s="12"/>
      <c r="N8407" s="13"/>
      <c r="O8407" s="13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  <c r="AC8407" s="11"/>
    </row>
    <row r="8408" spans="1:29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K8408" s="12"/>
      <c r="L8408" s="13"/>
      <c r="M8408" s="12"/>
      <c r="N8408" s="13"/>
      <c r="O8408" s="13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</row>
    <row r="8409" spans="1:29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K8409" s="12"/>
      <c r="L8409" s="13"/>
      <c r="M8409" s="12"/>
      <c r="N8409" s="13"/>
      <c r="O8409" s="13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</row>
    <row r="8410" spans="1:29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K8410" s="12"/>
      <c r="L8410" s="13"/>
      <c r="M8410" s="12"/>
      <c r="N8410" s="13"/>
      <c r="O8410" s="13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</row>
    <row r="8411" spans="1:29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K8411" s="12"/>
      <c r="L8411" s="13"/>
      <c r="M8411" s="12"/>
      <c r="N8411" s="13"/>
      <c r="O8411" s="13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</row>
    <row r="8412" spans="1:29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K8412" s="12"/>
      <c r="L8412" s="13"/>
      <c r="M8412" s="12"/>
      <c r="N8412" s="13"/>
      <c r="O8412" s="13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</row>
    <row r="8413" spans="1:29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K8413" s="12"/>
      <c r="L8413" s="13"/>
      <c r="M8413" s="12"/>
      <c r="N8413" s="13"/>
      <c r="O8413" s="13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</row>
    <row r="8414" spans="1:29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K8414" s="12"/>
      <c r="L8414" s="13"/>
      <c r="M8414" s="12"/>
      <c r="N8414" s="13"/>
      <c r="O8414" s="13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</row>
    <row r="8415" spans="1:29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K8415" s="12"/>
      <c r="L8415" s="13"/>
      <c r="M8415" s="12"/>
      <c r="N8415" s="13"/>
      <c r="O8415" s="13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</row>
    <row r="8416" spans="1:29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K8416" s="12"/>
      <c r="L8416" s="13"/>
      <c r="M8416" s="12"/>
      <c r="N8416" s="13"/>
      <c r="O8416" s="13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</row>
    <row r="8417" spans="1:29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K8417" s="12"/>
      <c r="L8417" s="13"/>
      <c r="M8417" s="12"/>
      <c r="N8417" s="13"/>
      <c r="O8417" s="13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</row>
    <row r="8418" spans="1:29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K8418" s="12"/>
      <c r="L8418" s="13"/>
      <c r="M8418" s="12"/>
      <c r="N8418" s="13"/>
      <c r="O8418" s="13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</row>
    <row r="8419" spans="1:29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K8419" s="12"/>
      <c r="L8419" s="13"/>
      <c r="M8419" s="12"/>
      <c r="N8419" s="13"/>
      <c r="O8419" s="13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</row>
    <row r="8420" spans="1:29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K8420" s="12"/>
      <c r="L8420" s="13"/>
      <c r="M8420" s="12"/>
      <c r="N8420" s="13"/>
      <c r="O8420" s="13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</row>
    <row r="8421" spans="1:29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K8421" s="12"/>
      <c r="L8421" s="13"/>
      <c r="M8421" s="12"/>
      <c r="N8421" s="13"/>
      <c r="O8421" s="13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</row>
    <row r="8422" spans="1:29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K8422" s="12"/>
      <c r="L8422" s="13"/>
      <c r="M8422" s="12"/>
      <c r="N8422" s="13"/>
      <c r="O8422" s="13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</row>
    <row r="8423" spans="1:29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K8423" s="12"/>
      <c r="L8423" s="13"/>
      <c r="M8423" s="12"/>
      <c r="N8423" s="13"/>
      <c r="O8423" s="13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</row>
    <row r="8424" spans="1:29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K8424" s="12"/>
      <c r="L8424" s="13"/>
      <c r="M8424" s="12"/>
      <c r="N8424" s="13"/>
      <c r="O8424" s="13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</row>
    <row r="8425" spans="1:29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K8425" s="12"/>
      <c r="L8425" s="13"/>
      <c r="M8425" s="12"/>
      <c r="N8425" s="13"/>
      <c r="O8425" s="13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</row>
    <row r="8426" spans="1:29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K8426" s="12"/>
      <c r="L8426" s="13"/>
      <c r="M8426" s="12"/>
      <c r="N8426" s="13"/>
      <c r="O8426" s="13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</row>
    <row r="8427" spans="1:29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K8427" s="12"/>
      <c r="L8427" s="13"/>
      <c r="M8427" s="12"/>
      <c r="N8427" s="13"/>
      <c r="O8427" s="13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</row>
    <row r="8428" spans="1:29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K8428" s="12"/>
      <c r="L8428" s="13"/>
      <c r="M8428" s="12"/>
      <c r="N8428" s="13"/>
      <c r="O8428" s="13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</row>
    <row r="8429" spans="1:29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K8429" s="12"/>
      <c r="L8429" s="13"/>
      <c r="M8429" s="12"/>
      <c r="N8429" s="13"/>
      <c r="O8429" s="13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</row>
    <row r="8430" spans="1:29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K8430" s="12"/>
      <c r="L8430" s="13"/>
      <c r="M8430" s="12"/>
      <c r="N8430" s="13"/>
      <c r="O8430" s="13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</row>
    <row r="8431" spans="1:29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K8431" s="12"/>
      <c r="L8431" s="13"/>
      <c r="M8431" s="12"/>
      <c r="N8431" s="13"/>
      <c r="O8431" s="13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</row>
    <row r="8432" spans="1:29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K8432" s="12"/>
      <c r="L8432" s="13"/>
      <c r="M8432" s="12"/>
      <c r="N8432" s="13"/>
      <c r="O8432" s="13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</row>
    <row r="8433" spans="1:29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K8433" s="12"/>
      <c r="L8433" s="13"/>
      <c r="M8433" s="12"/>
      <c r="N8433" s="13"/>
      <c r="O8433" s="13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</row>
    <row r="8434" spans="1:29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K8434" s="12"/>
      <c r="L8434" s="13"/>
      <c r="M8434" s="12"/>
      <c r="N8434" s="13"/>
      <c r="O8434" s="13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</row>
    <row r="8435" spans="1:29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K8435" s="12"/>
      <c r="L8435" s="13"/>
      <c r="M8435" s="12"/>
      <c r="N8435" s="13"/>
      <c r="O8435" s="13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</row>
    <row r="8436" spans="1:29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K8436" s="12"/>
      <c r="L8436" s="13"/>
      <c r="M8436" s="12"/>
      <c r="N8436" s="13"/>
      <c r="O8436" s="13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</row>
    <row r="8437" spans="1:29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K8437" s="12"/>
      <c r="L8437" s="13"/>
      <c r="M8437" s="12"/>
      <c r="N8437" s="13"/>
      <c r="O8437" s="13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</row>
    <row r="8438" spans="1:29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K8438" s="12"/>
      <c r="L8438" s="13"/>
      <c r="M8438" s="12"/>
      <c r="N8438" s="13"/>
      <c r="O8438" s="13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</row>
    <row r="8439" spans="1:29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K8439" s="12"/>
      <c r="L8439" s="13"/>
      <c r="M8439" s="12"/>
      <c r="N8439" s="13"/>
      <c r="O8439" s="13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</row>
    <row r="8440" spans="1:29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K8440" s="12"/>
      <c r="L8440" s="13"/>
      <c r="M8440" s="12"/>
      <c r="N8440" s="13"/>
      <c r="O8440" s="13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</row>
    <row r="8441" spans="1:29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K8441" s="12"/>
      <c r="L8441" s="13"/>
      <c r="M8441" s="12"/>
      <c r="N8441" s="13"/>
      <c r="O8441" s="13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  <c r="AC8441" s="11"/>
    </row>
    <row r="8442" spans="1:29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K8442" s="12"/>
      <c r="L8442" s="13"/>
      <c r="M8442" s="12"/>
      <c r="N8442" s="13"/>
      <c r="O8442" s="13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</row>
    <row r="8443" spans="1:29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K8443" s="12"/>
      <c r="L8443" s="13"/>
      <c r="M8443" s="12"/>
      <c r="N8443" s="13"/>
      <c r="O8443" s="13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</row>
    <row r="8444" spans="1:29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K8444" s="12"/>
      <c r="L8444" s="13"/>
      <c r="M8444" s="12"/>
      <c r="N8444" s="13"/>
      <c r="O8444" s="13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</row>
    <row r="8445" spans="1:29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K8445" s="12"/>
      <c r="L8445" s="13"/>
      <c r="M8445" s="12"/>
      <c r="N8445" s="13"/>
      <c r="O8445" s="13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</row>
    <row r="8446" spans="1:29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K8446" s="12"/>
      <c r="L8446" s="13"/>
      <c r="M8446" s="12"/>
      <c r="N8446" s="13"/>
      <c r="O8446" s="13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</row>
    <row r="8447" spans="1:29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K8447" s="12"/>
      <c r="L8447" s="13"/>
      <c r="M8447" s="12"/>
      <c r="N8447" s="13"/>
      <c r="O8447" s="13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</row>
    <row r="8448" spans="1:29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K8448" s="12"/>
      <c r="L8448" s="13"/>
      <c r="M8448" s="12"/>
      <c r="N8448" s="13"/>
      <c r="O8448" s="13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</row>
    <row r="8449" spans="1:29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K8449" s="12"/>
      <c r="L8449" s="13"/>
      <c r="M8449" s="12"/>
      <c r="N8449" s="13"/>
      <c r="O8449" s="13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</row>
    <row r="8450" spans="1:29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K8450" s="12"/>
      <c r="L8450" s="13"/>
      <c r="M8450" s="12"/>
      <c r="N8450" s="13"/>
      <c r="O8450" s="13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</row>
    <row r="8451" spans="1:29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K8451" s="12"/>
      <c r="L8451" s="13"/>
      <c r="M8451" s="12"/>
      <c r="N8451" s="13"/>
      <c r="O8451" s="13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</row>
    <row r="8452" spans="1:29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K8452" s="12"/>
      <c r="L8452" s="13"/>
      <c r="M8452" s="12"/>
      <c r="N8452" s="13"/>
      <c r="O8452" s="13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</row>
    <row r="8453" spans="1:29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K8453" s="12"/>
      <c r="L8453" s="13"/>
      <c r="M8453" s="12"/>
      <c r="N8453" s="13"/>
      <c r="O8453" s="13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</row>
    <row r="8454" spans="1:29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K8454" s="12"/>
      <c r="L8454" s="13"/>
      <c r="M8454" s="12"/>
      <c r="N8454" s="13"/>
      <c r="O8454" s="13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</row>
    <row r="8455" spans="1:29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K8455" s="12"/>
      <c r="L8455" s="13"/>
      <c r="M8455" s="12"/>
      <c r="N8455" s="13"/>
      <c r="O8455" s="13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</row>
    <row r="8456" spans="1:29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K8456" s="12"/>
      <c r="L8456" s="13"/>
      <c r="M8456" s="12"/>
      <c r="N8456" s="13"/>
      <c r="O8456" s="13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</row>
    <row r="8457" spans="1:29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K8457" s="12"/>
      <c r="L8457" s="13"/>
      <c r="M8457" s="12"/>
      <c r="N8457" s="13"/>
      <c r="O8457" s="13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</row>
    <row r="8458" spans="1:29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K8458" s="12"/>
      <c r="L8458" s="13"/>
      <c r="M8458" s="12"/>
      <c r="N8458" s="13"/>
      <c r="O8458" s="13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</row>
    <row r="8459" spans="1:29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K8459" s="12"/>
      <c r="L8459" s="13"/>
      <c r="M8459" s="12"/>
      <c r="N8459" s="13"/>
      <c r="O8459" s="13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</row>
    <row r="8460" spans="1:29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K8460" s="12"/>
      <c r="L8460" s="13"/>
      <c r="M8460" s="12"/>
      <c r="N8460" s="13"/>
      <c r="O8460" s="13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</row>
    <row r="8461" spans="1:29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K8461" s="12"/>
      <c r="L8461" s="13"/>
      <c r="M8461" s="12"/>
      <c r="N8461" s="13"/>
      <c r="O8461" s="13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</row>
    <row r="8462" spans="1:29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K8462" s="12"/>
      <c r="L8462" s="13"/>
      <c r="M8462" s="12"/>
      <c r="N8462" s="13"/>
      <c r="O8462" s="13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</row>
    <row r="8463" spans="1:29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K8463" s="12"/>
      <c r="L8463" s="13"/>
      <c r="M8463" s="12"/>
      <c r="N8463" s="13"/>
      <c r="O8463" s="13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</row>
    <row r="8464" spans="1:29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K8464" s="12"/>
      <c r="L8464" s="13"/>
      <c r="M8464" s="12"/>
      <c r="N8464" s="13"/>
      <c r="O8464" s="13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</row>
    <row r="8465" spans="1:29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K8465" s="12"/>
      <c r="L8465" s="13"/>
      <c r="M8465" s="12"/>
      <c r="N8465" s="13"/>
      <c r="O8465" s="13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</row>
    <row r="8466" spans="1:29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K8466" s="12"/>
      <c r="L8466" s="13"/>
      <c r="M8466" s="12"/>
      <c r="N8466" s="13"/>
      <c r="O8466" s="13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</row>
    <row r="8467" spans="1:29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K8467" s="12"/>
      <c r="L8467" s="13"/>
      <c r="M8467" s="12"/>
      <c r="N8467" s="13"/>
      <c r="O8467" s="13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</row>
    <row r="8468" spans="1:29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K8468" s="12"/>
      <c r="L8468" s="13"/>
      <c r="M8468" s="12"/>
      <c r="N8468" s="13"/>
      <c r="O8468" s="13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</row>
    <row r="8469" spans="1:29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K8469" s="12"/>
      <c r="L8469" s="13"/>
      <c r="M8469" s="12"/>
      <c r="N8469" s="13"/>
      <c r="O8469" s="13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</row>
    <row r="8470" spans="1:29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K8470" s="12"/>
      <c r="L8470" s="13"/>
      <c r="M8470" s="12"/>
      <c r="N8470" s="13"/>
      <c r="O8470" s="13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</row>
    <row r="8471" spans="1:29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K8471" s="12"/>
      <c r="L8471" s="13"/>
      <c r="M8471" s="12"/>
      <c r="N8471" s="13"/>
      <c r="O8471" s="13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</row>
    <row r="8472" spans="1:29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K8472" s="12"/>
      <c r="L8472" s="13"/>
      <c r="M8472" s="12"/>
      <c r="N8472" s="13"/>
      <c r="O8472" s="13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</row>
    <row r="8473" spans="1:29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K8473" s="12"/>
      <c r="L8473" s="13"/>
      <c r="M8473" s="12"/>
      <c r="N8473" s="13"/>
      <c r="O8473" s="13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</row>
    <row r="8474" spans="1:29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K8474" s="12"/>
      <c r="L8474" s="13"/>
      <c r="M8474" s="12"/>
      <c r="N8474" s="13"/>
      <c r="O8474" s="13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</row>
    <row r="8475" spans="1:29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K8475" s="12"/>
      <c r="L8475" s="13"/>
      <c r="M8475" s="12"/>
      <c r="N8475" s="13"/>
      <c r="O8475" s="13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</row>
    <row r="8476" spans="1:29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K8476" s="12"/>
      <c r="L8476" s="13"/>
      <c r="M8476" s="12"/>
      <c r="N8476" s="13"/>
      <c r="O8476" s="13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</row>
    <row r="8477" spans="1:29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K8477" s="12"/>
      <c r="L8477" s="13"/>
      <c r="M8477" s="12"/>
      <c r="N8477" s="13"/>
      <c r="O8477" s="13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</row>
    <row r="8478" spans="1:29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K8478" s="12"/>
      <c r="L8478" s="13"/>
      <c r="M8478" s="12"/>
      <c r="N8478" s="13"/>
      <c r="O8478" s="13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</row>
    <row r="8479" spans="1:29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K8479" s="12"/>
      <c r="L8479" s="13"/>
      <c r="M8479" s="12"/>
      <c r="N8479" s="13"/>
      <c r="O8479" s="13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</row>
    <row r="8480" spans="1:29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K8480" s="12"/>
      <c r="L8480" s="13"/>
      <c r="M8480" s="12"/>
      <c r="N8480" s="13"/>
      <c r="O8480" s="13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</row>
    <row r="8481" spans="1:29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K8481" s="12"/>
      <c r="L8481" s="13"/>
      <c r="M8481" s="12"/>
      <c r="N8481" s="13"/>
      <c r="O8481" s="13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</row>
    <row r="8482" spans="1:29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K8482" s="12"/>
      <c r="L8482" s="13"/>
      <c r="M8482" s="12"/>
      <c r="N8482" s="13"/>
      <c r="O8482" s="13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</row>
    <row r="8483" spans="1:29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K8483" s="12"/>
      <c r="L8483" s="13"/>
      <c r="M8483" s="12"/>
      <c r="N8483" s="13"/>
      <c r="O8483" s="13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</row>
    <row r="8484" spans="1:29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K8484" s="12"/>
      <c r="L8484" s="13"/>
      <c r="M8484" s="12"/>
      <c r="N8484" s="13"/>
      <c r="O8484" s="13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</row>
    <row r="8485" spans="1:29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K8485" s="12"/>
      <c r="L8485" s="13"/>
      <c r="M8485" s="12"/>
      <c r="N8485" s="13"/>
      <c r="O8485" s="13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</row>
    <row r="8486" spans="1:29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K8486" s="12"/>
      <c r="L8486" s="13"/>
      <c r="M8486" s="12"/>
      <c r="N8486" s="13"/>
      <c r="O8486" s="13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</row>
    <row r="8487" spans="1:29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K8487" s="12"/>
      <c r="L8487" s="13"/>
      <c r="M8487" s="12"/>
      <c r="N8487" s="13"/>
      <c r="O8487" s="13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</row>
    <row r="8488" spans="1:29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K8488" s="12"/>
      <c r="L8488" s="13"/>
      <c r="M8488" s="12"/>
      <c r="N8488" s="13"/>
      <c r="O8488" s="13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</row>
    <row r="8489" spans="1:29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K8489" s="12"/>
      <c r="L8489" s="13"/>
      <c r="M8489" s="12"/>
      <c r="N8489" s="13"/>
      <c r="O8489" s="13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</row>
    <row r="8490" spans="1:29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K8490" s="12"/>
      <c r="L8490" s="13"/>
      <c r="M8490" s="12"/>
      <c r="N8490" s="13"/>
      <c r="O8490" s="13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</row>
    <row r="8491" spans="1:29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K8491" s="12"/>
      <c r="L8491" s="13"/>
      <c r="M8491" s="12"/>
      <c r="N8491" s="13"/>
      <c r="O8491" s="13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</row>
    <row r="8492" spans="1:29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K8492" s="12"/>
      <c r="L8492" s="13"/>
      <c r="M8492" s="12"/>
      <c r="N8492" s="13"/>
      <c r="O8492" s="13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</row>
    <row r="8493" spans="1:29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K8493" s="12"/>
      <c r="L8493" s="13"/>
      <c r="M8493" s="12"/>
      <c r="N8493" s="13"/>
      <c r="O8493" s="13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</row>
    <row r="8494" spans="1:29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K8494" s="12"/>
      <c r="L8494" s="13"/>
      <c r="M8494" s="12"/>
      <c r="N8494" s="13"/>
      <c r="O8494" s="13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</row>
    <row r="8495" spans="1:29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K8495" s="12"/>
      <c r="L8495" s="13"/>
      <c r="M8495" s="12"/>
      <c r="N8495" s="13"/>
      <c r="O8495" s="13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</row>
    <row r="8496" spans="1:29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K8496" s="12"/>
      <c r="L8496" s="13"/>
      <c r="M8496" s="12"/>
      <c r="N8496" s="13"/>
      <c r="O8496" s="13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</row>
    <row r="8497" spans="1:29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K8497" s="12"/>
      <c r="L8497" s="13"/>
      <c r="M8497" s="12"/>
      <c r="N8497" s="13"/>
      <c r="O8497" s="13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</row>
    <row r="8498" spans="1:29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K8498" s="12"/>
      <c r="L8498" s="13"/>
      <c r="M8498" s="12"/>
      <c r="N8498" s="13"/>
      <c r="O8498" s="13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</row>
    <row r="8499" spans="1:29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K8499" s="12"/>
      <c r="L8499" s="13"/>
      <c r="M8499" s="12"/>
      <c r="N8499" s="13"/>
      <c r="O8499" s="13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</row>
    <row r="8500" spans="1:29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K8500" s="12"/>
      <c r="L8500" s="13"/>
      <c r="M8500" s="12"/>
      <c r="N8500" s="13"/>
      <c r="O8500" s="13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</row>
    <row r="8501" spans="1:29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K8501" s="12"/>
      <c r="L8501" s="13"/>
      <c r="M8501" s="12"/>
      <c r="N8501" s="13"/>
      <c r="O8501" s="13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</row>
    <row r="8502" spans="1:29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K8502" s="12"/>
      <c r="L8502" s="13"/>
      <c r="M8502" s="12"/>
      <c r="N8502" s="13"/>
      <c r="O8502" s="13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</row>
    <row r="8503" spans="1:29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K8503" s="12"/>
      <c r="L8503" s="13"/>
      <c r="M8503" s="12"/>
      <c r="N8503" s="13"/>
      <c r="O8503" s="13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</row>
    <row r="8504" spans="1:29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K8504" s="12"/>
      <c r="L8504" s="13"/>
      <c r="M8504" s="12"/>
      <c r="N8504" s="13"/>
      <c r="O8504" s="13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</row>
    <row r="8505" spans="1:29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K8505" s="12"/>
      <c r="L8505" s="13"/>
      <c r="M8505" s="12"/>
      <c r="N8505" s="13"/>
      <c r="O8505" s="13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</row>
    <row r="8506" spans="1:29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K8506" s="12"/>
      <c r="L8506" s="13"/>
      <c r="M8506" s="12"/>
      <c r="N8506" s="13"/>
      <c r="O8506" s="13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</row>
    <row r="8507" spans="1:29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K8507" s="12"/>
      <c r="L8507" s="13"/>
      <c r="M8507" s="12"/>
      <c r="N8507" s="13"/>
      <c r="O8507" s="13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</row>
    <row r="8508" spans="1:29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K8508" s="12"/>
      <c r="L8508" s="13"/>
      <c r="M8508" s="12"/>
      <c r="N8508" s="13"/>
      <c r="O8508" s="13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</row>
    <row r="8509" spans="1:29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K8509" s="12"/>
      <c r="L8509" s="13"/>
      <c r="M8509" s="12"/>
      <c r="N8509" s="13"/>
      <c r="O8509" s="13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  <c r="AC8509" s="11"/>
    </row>
    <row r="8510" spans="1:29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K8510" s="12"/>
      <c r="L8510" s="13"/>
      <c r="M8510" s="12"/>
      <c r="N8510" s="13"/>
      <c r="O8510" s="13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</row>
    <row r="8511" spans="1:29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K8511" s="12"/>
      <c r="L8511" s="13"/>
      <c r="M8511" s="12"/>
      <c r="N8511" s="13"/>
      <c r="O8511" s="13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</row>
    <row r="8512" spans="1:29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K8512" s="12"/>
      <c r="L8512" s="13"/>
      <c r="M8512" s="12"/>
      <c r="N8512" s="13"/>
      <c r="O8512" s="13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</row>
    <row r="8513" spans="1:29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K8513" s="12"/>
      <c r="L8513" s="13"/>
      <c r="M8513" s="12"/>
      <c r="N8513" s="13"/>
      <c r="O8513" s="13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</row>
    <row r="8514" spans="1:29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K8514" s="12"/>
      <c r="L8514" s="13"/>
      <c r="M8514" s="12"/>
      <c r="N8514" s="13"/>
      <c r="O8514" s="13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</row>
    <row r="8515" spans="1:29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K8515" s="12"/>
      <c r="L8515" s="13"/>
      <c r="M8515" s="12"/>
      <c r="N8515" s="13"/>
      <c r="O8515" s="13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</row>
    <row r="8516" spans="1:29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K8516" s="12"/>
      <c r="L8516" s="13"/>
      <c r="M8516" s="12"/>
      <c r="N8516" s="13"/>
      <c r="O8516" s="13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</row>
    <row r="8517" spans="1:29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K8517" s="12"/>
      <c r="L8517" s="13"/>
      <c r="M8517" s="12"/>
      <c r="N8517" s="13"/>
      <c r="O8517" s="13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</row>
    <row r="8518" spans="1:29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K8518" s="12"/>
      <c r="L8518" s="13"/>
      <c r="M8518" s="12"/>
      <c r="N8518" s="13"/>
      <c r="O8518" s="13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</row>
    <row r="8519" spans="1:29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K8519" s="12"/>
      <c r="L8519" s="13"/>
      <c r="M8519" s="12"/>
      <c r="N8519" s="13"/>
      <c r="O8519" s="13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</row>
    <row r="8520" spans="1:29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K8520" s="12"/>
      <c r="L8520" s="13"/>
      <c r="M8520" s="12"/>
      <c r="N8520" s="13"/>
      <c r="O8520" s="13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</row>
    <row r="8521" spans="1:29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K8521" s="12"/>
      <c r="L8521" s="13"/>
      <c r="M8521" s="12"/>
      <c r="N8521" s="13"/>
      <c r="O8521" s="13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</row>
    <row r="8522" spans="1:29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K8522" s="12"/>
      <c r="L8522" s="13"/>
      <c r="M8522" s="12"/>
      <c r="N8522" s="13"/>
      <c r="O8522" s="13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</row>
    <row r="8523" spans="1:29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K8523" s="12"/>
      <c r="L8523" s="13"/>
      <c r="M8523" s="12"/>
      <c r="N8523" s="13"/>
      <c r="O8523" s="13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</row>
    <row r="8524" spans="1:29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K8524" s="12"/>
      <c r="L8524" s="13"/>
      <c r="M8524" s="12"/>
      <c r="N8524" s="13"/>
      <c r="O8524" s="13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</row>
    <row r="8525" spans="1:29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K8525" s="12"/>
      <c r="L8525" s="13"/>
      <c r="M8525" s="12"/>
      <c r="N8525" s="13"/>
      <c r="O8525" s="13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</row>
    <row r="8526" spans="1:29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K8526" s="12"/>
      <c r="L8526" s="13"/>
      <c r="M8526" s="12"/>
      <c r="N8526" s="13"/>
      <c r="O8526" s="13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</row>
    <row r="8527" spans="1:29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K8527" s="12"/>
      <c r="L8527" s="13"/>
      <c r="M8527" s="12"/>
      <c r="N8527" s="13"/>
      <c r="O8527" s="13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</row>
    <row r="8528" spans="1:29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K8528" s="12"/>
      <c r="L8528" s="13"/>
      <c r="M8528" s="12"/>
      <c r="N8528" s="13"/>
      <c r="O8528" s="13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</row>
    <row r="8529" spans="1:29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K8529" s="12"/>
      <c r="L8529" s="13"/>
      <c r="M8529" s="12"/>
      <c r="N8529" s="13"/>
      <c r="O8529" s="13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</row>
    <row r="8530" spans="1:29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K8530" s="12"/>
      <c r="L8530" s="13"/>
      <c r="M8530" s="12"/>
      <c r="N8530" s="13"/>
      <c r="O8530" s="13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</row>
    <row r="8531" spans="1:29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K8531" s="12"/>
      <c r="L8531" s="13"/>
      <c r="M8531" s="12"/>
      <c r="N8531" s="13"/>
      <c r="O8531" s="13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</row>
    <row r="8532" spans="1:29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K8532" s="12"/>
      <c r="L8532" s="13"/>
      <c r="M8532" s="12"/>
      <c r="N8532" s="13"/>
      <c r="O8532" s="13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</row>
    <row r="8533" spans="1:29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K8533" s="12"/>
      <c r="L8533" s="13"/>
      <c r="M8533" s="12"/>
      <c r="N8533" s="13"/>
      <c r="O8533" s="13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</row>
    <row r="8534" spans="1:29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K8534" s="12"/>
      <c r="L8534" s="13"/>
      <c r="M8534" s="12"/>
      <c r="N8534" s="13"/>
      <c r="O8534" s="13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</row>
    <row r="8535" spans="1:29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K8535" s="12"/>
      <c r="L8535" s="13"/>
      <c r="M8535" s="12"/>
      <c r="N8535" s="13"/>
      <c r="O8535" s="13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</row>
    <row r="8536" spans="1:29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K8536" s="12"/>
      <c r="L8536" s="13"/>
      <c r="M8536" s="12"/>
      <c r="N8536" s="13"/>
      <c r="O8536" s="13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</row>
    <row r="8537" spans="1:29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K8537" s="12"/>
      <c r="L8537" s="13"/>
      <c r="M8537" s="12"/>
      <c r="N8537" s="13"/>
      <c r="O8537" s="13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</row>
    <row r="8538" spans="1:29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K8538" s="12"/>
      <c r="L8538" s="13"/>
      <c r="M8538" s="12"/>
      <c r="N8538" s="13"/>
      <c r="O8538" s="13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</row>
    <row r="8539" spans="1:29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K8539" s="12"/>
      <c r="L8539" s="13"/>
      <c r="M8539" s="12"/>
      <c r="N8539" s="13"/>
      <c r="O8539" s="13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</row>
    <row r="8540" spans="1:29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K8540" s="12"/>
      <c r="L8540" s="13"/>
      <c r="M8540" s="12"/>
      <c r="N8540" s="13"/>
      <c r="O8540" s="13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</row>
    <row r="8541" spans="1:29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K8541" s="12"/>
      <c r="L8541" s="13"/>
      <c r="M8541" s="12"/>
      <c r="N8541" s="13"/>
      <c r="O8541" s="13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</row>
    <row r="8542" spans="1:29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K8542" s="12"/>
      <c r="L8542" s="13"/>
      <c r="M8542" s="12"/>
      <c r="N8542" s="13"/>
      <c r="O8542" s="13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</row>
    <row r="8543" spans="1:29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K8543" s="12"/>
      <c r="L8543" s="13"/>
      <c r="M8543" s="12"/>
      <c r="N8543" s="13"/>
      <c r="O8543" s="13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  <c r="AC8543" s="11"/>
    </row>
    <row r="8544" spans="1:29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K8544" s="12"/>
      <c r="L8544" s="13"/>
      <c r="M8544" s="12"/>
      <c r="N8544" s="13"/>
      <c r="O8544" s="13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</row>
    <row r="8545" spans="1:29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K8545" s="12"/>
      <c r="L8545" s="13"/>
      <c r="M8545" s="12"/>
      <c r="N8545" s="13"/>
      <c r="O8545" s="13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</row>
    <row r="8546" spans="1:29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K8546" s="12"/>
      <c r="L8546" s="13"/>
      <c r="M8546" s="12"/>
      <c r="N8546" s="13"/>
      <c r="O8546" s="13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</row>
    <row r="8547" spans="1:29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K8547" s="12"/>
      <c r="L8547" s="13"/>
      <c r="M8547" s="12"/>
      <c r="N8547" s="13"/>
      <c r="O8547" s="13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</row>
    <row r="8548" spans="1:29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K8548" s="12"/>
      <c r="L8548" s="13"/>
      <c r="M8548" s="12"/>
      <c r="N8548" s="13"/>
      <c r="O8548" s="13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</row>
    <row r="8549" spans="1:29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K8549" s="12"/>
      <c r="L8549" s="13"/>
      <c r="M8549" s="12"/>
      <c r="N8549" s="13"/>
      <c r="O8549" s="13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</row>
    <row r="8550" spans="1:29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K8550" s="12"/>
      <c r="L8550" s="13"/>
      <c r="M8550" s="12"/>
      <c r="N8550" s="13"/>
      <c r="O8550" s="13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</row>
    <row r="8551" spans="1:29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K8551" s="12"/>
      <c r="L8551" s="13"/>
      <c r="M8551" s="12"/>
      <c r="N8551" s="13"/>
      <c r="O8551" s="13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</row>
    <row r="8552" spans="1:29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K8552" s="12"/>
      <c r="L8552" s="13"/>
      <c r="M8552" s="12"/>
      <c r="N8552" s="13"/>
      <c r="O8552" s="13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</row>
    <row r="8553" spans="1:29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K8553" s="12"/>
      <c r="L8553" s="13"/>
      <c r="M8553" s="12"/>
      <c r="N8553" s="13"/>
      <c r="O8553" s="13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</row>
    <row r="8554" spans="1:29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K8554" s="12"/>
      <c r="L8554" s="13"/>
      <c r="M8554" s="12"/>
      <c r="N8554" s="13"/>
      <c r="O8554" s="13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</row>
    <row r="8555" spans="1:29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K8555" s="12"/>
      <c r="L8555" s="13"/>
      <c r="M8555" s="12"/>
      <c r="N8555" s="13"/>
      <c r="O8555" s="13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</row>
    <row r="8556" spans="1:29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K8556" s="12"/>
      <c r="L8556" s="13"/>
      <c r="M8556" s="12"/>
      <c r="N8556" s="13"/>
      <c r="O8556" s="13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</row>
    <row r="8557" spans="1:29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K8557" s="12"/>
      <c r="L8557" s="13"/>
      <c r="M8557" s="12"/>
      <c r="N8557" s="13"/>
      <c r="O8557" s="13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</row>
    <row r="8558" spans="1:29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K8558" s="12"/>
      <c r="L8558" s="13"/>
      <c r="M8558" s="12"/>
      <c r="N8558" s="13"/>
      <c r="O8558" s="13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</row>
    <row r="8559" spans="1:29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K8559" s="12"/>
      <c r="L8559" s="13"/>
      <c r="M8559" s="12"/>
      <c r="N8559" s="13"/>
      <c r="O8559" s="13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</row>
    <row r="8560" spans="1:29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K8560" s="12"/>
      <c r="L8560" s="13"/>
      <c r="M8560" s="12"/>
      <c r="N8560" s="13"/>
      <c r="O8560" s="13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</row>
    <row r="8561" spans="1:29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K8561" s="12"/>
      <c r="L8561" s="13"/>
      <c r="M8561" s="12"/>
      <c r="N8561" s="13"/>
      <c r="O8561" s="13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</row>
    <row r="8562" spans="1:29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K8562" s="12"/>
      <c r="L8562" s="13"/>
      <c r="M8562" s="12"/>
      <c r="N8562" s="13"/>
      <c r="O8562" s="13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</row>
    <row r="8563" spans="1:29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K8563" s="12"/>
      <c r="L8563" s="13"/>
      <c r="M8563" s="12"/>
      <c r="N8563" s="13"/>
      <c r="O8563" s="13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</row>
    <row r="8564" spans="1:29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K8564" s="12"/>
      <c r="L8564" s="13"/>
      <c r="M8564" s="12"/>
      <c r="N8564" s="13"/>
      <c r="O8564" s="13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</row>
    <row r="8565" spans="1:29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K8565" s="12"/>
      <c r="L8565" s="13"/>
      <c r="M8565" s="12"/>
      <c r="N8565" s="13"/>
      <c r="O8565" s="13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</row>
    <row r="8566" spans="1:29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K8566" s="12"/>
      <c r="L8566" s="13"/>
      <c r="M8566" s="12"/>
      <c r="N8566" s="13"/>
      <c r="O8566" s="13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</row>
    <row r="8567" spans="1:29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K8567" s="12"/>
      <c r="L8567" s="13"/>
      <c r="M8567" s="12"/>
      <c r="N8567" s="13"/>
      <c r="O8567" s="13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</row>
    <row r="8568" spans="1:29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K8568" s="12"/>
      <c r="L8568" s="13"/>
      <c r="M8568" s="12"/>
      <c r="N8568" s="13"/>
      <c r="O8568" s="13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</row>
    <row r="8569" spans="1:29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K8569" s="12"/>
      <c r="L8569" s="13"/>
      <c r="M8569" s="12"/>
      <c r="N8569" s="13"/>
      <c r="O8569" s="13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</row>
    <row r="8570" spans="1:29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K8570" s="12"/>
      <c r="L8570" s="13"/>
      <c r="M8570" s="12"/>
      <c r="N8570" s="13"/>
      <c r="O8570" s="13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</row>
    <row r="8571" spans="1:29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K8571" s="12"/>
      <c r="L8571" s="13"/>
      <c r="M8571" s="12"/>
      <c r="N8571" s="13"/>
      <c r="O8571" s="13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</row>
    <row r="8572" spans="1:29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K8572" s="12"/>
      <c r="L8572" s="13"/>
      <c r="M8572" s="12"/>
      <c r="N8572" s="13"/>
      <c r="O8572" s="13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</row>
    <row r="8573" spans="1:29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K8573" s="12"/>
      <c r="L8573" s="13"/>
      <c r="M8573" s="12"/>
      <c r="N8573" s="13"/>
      <c r="O8573" s="13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</row>
    <row r="8574" spans="1:29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K8574" s="12"/>
      <c r="L8574" s="13"/>
      <c r="M8574" s="12"/>
      <c r="N8574" s="13"/>
      <c r="O8574" s="13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</row>
    <row r="8575" spans="1:29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K8575" s="12"/>
      <c r="L8575" s="13"/>
      <c r="M8575" s="12"/>
      <c r="N8575" s="13"/>
      <c r="O8575" s="13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</row>
    <row r="8576" spans="1:29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K8576" s="12"/>
      <c r="L8576" s="13"/>
      <c r="M8576" s="12"/>
      <c r="N8576" s="13"/>
      <c r="O8576" s="13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</row>
    <row r="8577" spans="1:29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K8577" s="12"/>
      <c r="L8577" s="13"/>
      <c r="M8577" s="12"/>
      <c r="N8577" s="13"/>
      <c r="O8577" s="13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  <c r="AC8577" s="11"/>
    </row>
    <row r="8578" spans="1:29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K8578" s="12"/>
      <c r="L8578" s="13"/>
      <c r="M8578" s="12"/>
      <c r="N8578" s="13"/>
      <c r="O8578" s="13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</row>
    <row r="8579" spans="1:29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K8579" s="12"/>
      <c r="L8579" s="13"/>
      <c r="M8579" s="12"/>
      <c r="N8579" s="13"/>
      <c r="O8579" s="13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</row>
    <row r="8580" spans="1:29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K8580" s="12"/>
      <c r="L8580" s="13"/>
      <c r="M8580" s="12"/>
      <c r="N8580" s="13"/>
      <c r="O8580" s="13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</row>
    <row r="8581" spans="1:29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K8581" s="12"/>
      <c r="L8581" s="13"/>
      <c r="M8581" s="12"/>
      <c r="N8581" s="13"/>
      <c r="O8581" s="13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</row>
    <row r="8582" spans="1:29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K8582" s="12"/>
      <c r="L8582" s="13"/>
      <c r="M8582" s="12"/>
      <c r="N8582" s="13"/>
      <c r="O8582" s="13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</row>
    <row r="8583" spans="1:29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K8583" s="12"/>
      <c r="L8583" s="13"/>
      <c r="M8583" s="12"/>
      <c r="N8583" s="13"/>
      <c r="O8583" s="13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</row>
    <row r="8584" spans="1:29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K8584" s="12"/>
      <c r="L8584" s="13"/>
      <c r="M8584" s="12"/>
      <c r="N8584" s="13"/>
      <c r="O8584" s="13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</row>
    <row r="8585" spans="1:29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K8585" s="12"/>
      <c r="L8585" s="13"/>
      <c r="M8585" s="12"/>
      <c r="N8585" s="13"/>
      <c r="O8585" s="13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</row>
    <row r="8586" spans="1:29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K8586" s="12"/>
      <c r="L8586" s="13"/>
      <c r="M8586" s="12"/>
      <c r="N8586" s="13"/>
      <c r="O8586" s="13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</row>
    <row r="8587" spans="1:29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K8587" s="12"/>
      <c r="L8587" s="13"/>
      <c r="M8587" s="12"/>
      <c r="N8587" s="13"/>
      <c r="O8587" s="13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</row>
    <row r="8588" spans="1:29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K8588" s="12"/>
      <c r="L8588" s="13"/>
      <c r="M8588" s="12"/>
      <c r="N8588" s="13"/>
      <c r="O8588" s="13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</row>
    <row r="8589" spans="1:29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K8589" s="12"/>
      <c r="L8589" s="13"/>
      <c r="M8589" s="12"/>
      <c r="N8589" s="13"/>
      <c r="O8589" s="13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</row>
    <row r="8590" spans="1:29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K8590" s="12"/>
      <c r="L8590" s="13"/>
      <c r="M8590" s="12"/>
      <c r="N8590" s="13"/>
      <c r="O8590" s="13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</row>
    <row r="8591" spans="1:29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K8591" s="12"/>
      <c r="L8591" s="13"/>
      <c r="M8591" s="12"/>
      <c r="N8591" s="13"/>
      <c r="O8591" s="13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</row>
    <row r="8592" spans="1:29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K8592" s="12"/>
      <c r="L8592" s="13"/>
      <c r="M8592" s="12"/>
      <c r="N8592" s="13"/>
      <c r="O8592" s="13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</row>
    <row r="8593" spans="1:29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K8593" s="12"/>
      <c r="L8593" s="13"/>
      <c r="M8593" s="12"/>
      <c r="N8593" s="13"/>
      <c r="O8593" s="13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</row>
    <row r="8594" spans="1:29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K8594" s="12"/>
      <c r="L8594" s="13"/>
      <c r="M8594" s="12"/>
      <c r="N8594" s="13"/>
      <c r="O8594" s="13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</row>
    <row r="8595" spans="1:29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K8595" s="12"/>
      <c r="L8595" s="13"/>
      <c r="M8595" s="12"/>
      <c r="N8595" s="13"/>
      <c r="O8595" s="13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</row>
    <row r="8596" spans="1:29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K8596" s="12"/>
      <c r="L8596" s="13"/>
      <c r="M8596" s="12"/>
      <c r="N8596" s="13"/>
      <c r="O8596" s="13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</row>
    <row r="8597" spans="1:29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K8597" s="12"/>
      <c r="L8597" s="13"/>
      <c r="M8597" s="12"/>
      <c r="N8597" s="13"/>
      <c r="O8597" s="13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</row>
    <row r="8598" spans="1:29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K8598" s="12"/>
      <c r="L8598" s="13"/>
      <c r="M8598" s="12"/>
      <c r="N8598" s="13"/>
      <c r="O8598" s="13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</row>
    <row r="8599" spans="1:29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K8599" s="12"/>
      <c r="L8599" s="13"/>
      <c r="M8599" s="12"/>
      <c r="N8599" s="13"/>
      <c r="O8599" s="13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</row>
    <row r="8600" spans="1:29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K8600" s="12"/>
      <c r="L8600" s="13"/>
      <c r="M8600" s="12"/>
      <c r="N8600" s="13"/>
      <c r="O8600" s="13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</row>
    <row r="8601" spans="1:29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K8601" s="12"/>
      <c r="L8601" s="13"/>
      <c r="M8601" s="12"/>
      <c r="N8601" s="13"/>
      <c r="O8601" s="13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</row>
    <row r="8602" spans="1:29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K8602" s="12"/>
      <c r="L8602" s="13"/>
      <c r="M8602" s="12"/>
      <c r="N8602" s="13"/>
      <c r="O8602" s="13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</row>
    <row r="8603" spans="1:29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K8603" s="12"/>
      <c r="L8603" s="13"/>
      <c r="M8603" s="12"/>
      <c r="N8603" s="13"/>
      <c r="O8603" s="13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</row>
    <row r="8604" spans="1:29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K8604" s="12"/>
      <c r="L8604" s="13"/>
      <c r="M8604" s="12"/>
      <c r="N8604" s="13"/>
      <c r="O8604" s="13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</row>
    <row r="8605" spans="1:29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K8605" s="12"/>
      <c r="L8605" s="13"/>
      <c r="M8605" s="12"/>
      <c r="N8605" s="13"/>
      <c r="O8605" s="13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</row>
    <row r="8606" spans="1:29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K8606" s="12"/>
      <c r="L8606" s="13"/>
      <c r="M8606" s="12"/>
      <c r="N8606" s="13"/>
      <c r="O8606" s="13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</row>
    <row r="8607" spans="1:29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K8607" s="12"/>
      <c r="L8607" s="13"/>
      <c r="M8607" s="12"/>
      <c r="N8607" s="13"/>
      <c r="O8607" s="13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</row>
    <row r="8608" spans="1:29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K8608" s="12"/>
      <c r="L8608" s="13"/>
      <c r="M8608" s="12"/>
      <c r="N8608" s="13"/>
      <c r="O8608" s="13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</row>
    <row r="8609" spans="1:29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K8609" s="12"/>
      <c r="L8609" s="13"/>
      <c r="M8609" s="12"/>
      <c r="N8609" s="13"/>
      <c r="O8609" s="13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</row>
    <row r="8610" spans="1:29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K8610" s="12"/>
      <c r="L8610" s="13"/>
      <c r="M8610" s="12"/>
      <c r="N8610" s="13"/>
      <c r="O8610" s="13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  <c r="AC8610" s="11"/>
    </row>
    <row r="8611" spans="1:29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K8611" s="12"/>
      <c r="L8611" s="13"/>
      <c r="M8611" s="12"/>
      <c r="N8611" s="13"/>
      <c r="O8611" s="13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</row>
    <row r="8612" spans="1:29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K8612" s="12"/>
      <c r="L8612" s="13"/>
      <c r="M8612" s="12"/>
      <c r="N8612" s="13"/>
      <c r="O8612" s="13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</row>
    <row r="8613" spans="1:29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K8613" s="12"/>
      <c r="L8613" s="13"/>
      <c r="M8613" s="12"/>
      <c r="N8613" s="13"/>
      <c r="O8613" s="13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</row>
    <row r="8614" spans="1:29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K8614" s="12"/>
      <c r="L8614" s="13"/>
      <c r="M8614" s="12"/>
      <c r="N8614" s="13"/>
      <c r="O8614" s="13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</row>
    <row r="8615" spans="1:29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K8615" s="12"/>
      <c r="L8615" s="13"/>
      <c r="M8615" s="12"/>
      <c r="N8615" s="13"/>
      <c r="O8615" s="13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</row>
    <row r="8616" spans="1:29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K8616" s="12"/>
      <c r="L8616" s="13"/>
      <c r="M8616" s="12"/>
      <c r="N8616" s="13"/>
      <c r="O8616" s="13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</row>
    <row r="8617" spans="1:29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K8617" s="12"/>
      <c r="L8617" s="13"/>
      <c r="M8617" s="12"/>
      <c r="N8617" s="13"/>
      <c r="O8617" s="13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</row>
    <row r="8618" spans="1:29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K8618" s="12"/>
      <c r="L8618" s="13"/>
      <c r="M8618" s="12"/>
      <c r="N8618" s="13"/>
      <c r="O8618" s="13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</row>
    <row r="8619" spans="1:29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K8619" s="12"/>
      <c r="L8619" s="13"/>
      <c r="M8619" s="12"/>
      <c r="N8619" s="13"/>
      <c r="O8619" s="13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</row>
    <row r="8620" spans="1:29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K8620" s="12"/>
      <c r="L8620" s="13"/>
      <c r="M8620" s="12"/>
      <c r="N8620" s="13"/>
      <c r="O8620" s="13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</row>
    <row r="8621" spans="1:29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K8621" s="12"/>
      <c r="L8621" s="13"/>
      <c r="M8621" s="12"/>
      <c r="N8621" s="13"/>
      <c r="O8621" s="13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</row>
    <row r="8622" spans="1:29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K8622" s="12"/>
      <c r="L8622" s="13"/>
      <c r="M8622" s="12"/>
      <c r="N8622" s="13"/>
      <c r="O8622" s="13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</row>
    <row r="8623" spans="1:29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K8623" s="12"/>
      <c r="L8623" s="13"/>
      <c r="M8623" s="12"/>
      <c r="N8623" s="13"/>
      <c r="O8623" s="13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</row>
    <row r="8624" spans="1:29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K8624" s="12"/>
      <c r="L8624" s="13"/>
      <c r="M8624" s="12"/>
      <c r="N8624" s="13"/>
      <c r="O8624" s="13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</row>
    <row r="8625" spans="1:29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K8625" s="12"/>
      <c r="L8625" s="13"/>
      <c r="M8625" s="12"/>
      <c r="N8625" s="13"/>
      <c r="O8625" s="13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</row>
    <row r="8626" spans="1:29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K8626" s="12"/>
      <c r="L8626" s="13"/>
      <c r="M8626" s="12"/>
      <c r="N8626" s="13"/>
      <c r="O8626" s="13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</row>
    <row r="8627" spans="1:29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K8627" s="12"/>
      <c r="L8627" s="13"/>
      <c r="M8627" s="12"/>
      <c r="N8627" s="13"/>
      <c r="O8627" s="13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</row>
    <row r="8628" spans="1:29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K8628" s="12"/>
      <c r="L8628" s="13"/>
      <c r="M8628" s="12"/>
      <c r="N8628" s="13"/>
      <c r="O8628" s="13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</row>
    <row r="8629" spans="1:29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K8629" s="12"/>
      <c r="L8629" s="13"/>
      <c r="M8629" s="12"/>
      <c r="N8629" s="13"/>
      <c r="O8629" s="13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</row>
    <row r="8630" spans="1:29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K8630" s="12"/>
      <c r="L8630" s="13"/>
      <c r="M8630" s="12"/>
      <c r="N8630" s="13"/>
      <c r="O8630" s="13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</row>
    <row r="8631" spans="1:29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K8631" s="12"/>
      <c r="L8631" s="13"/>
      <c r="M8631" s="12"/>
      <c r="N8631" s="13"/>
      <c r="O8631" s="13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  <c r="AC8631" s="11"/>
    </row>
    <row r="8632" spans="1:29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K8632" s="12"/>
      <c r="L8632" s="13"/>
      <c r="M8632" s="12"/>
      <c r="N8632" s="13"/>
      <c r="O8632" s="13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  <c r="AC8632" s="11"/>
    </row>
    <row r="8633" spans="1:29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K8633" s="12"/>
      <c r="L8633" s="13"/>
      <c r="M8633" s="12"/>
      <c r="N8633" s="13"/>
      <c r="O8633" s="13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  <c r="AC8633" s="11"/>
    </row>
    <row r="8634" spans="1:29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K8634" s="12"/>
      <c r="L8634" s="13"/>
      <c r="M8634" s="12"/>
      <c r="N8634" s="13"/>
      <c r="O8634" s="13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  <c r="AC8634" s="11"/>
    </row>
    <row r="8635" spans="1:29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K8635" s="12"/>
      <c r="L8635" s="13"/>
      <c r="M8635" s="12"/>
      <c r="N8635" s="13"/>
      <c r="O8635" s="13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  <c r="AC8635" s="11"/>
    </row>
    <row r="8636" spans="1:29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K8636" s="12"/>
      <c r="L8636" s="13"/>
      <c r="M8636" s="12"/>
      <c r="N8636" s="13"/>
      <c r="O8636" s="13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</row>
    <row r="8637" spans="1:29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K8637" s="12"/>
      <c r="L8637" s="13"/>
      <c r="M8637" s="12"/>
      <c r="N8637" s="13"/>
      <c r="O8637" s="13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  <c r="AC8637" s="11"/>
    </row>
    <row r="8638" spans="1:29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K8638" s="12"/>
      <c r="L8638" s="13"/>
      <c r="M8638" s="12"/>
      <c r="N8638" s="13"/>
      <c r="O8638" s="13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  <c r="AC8638" s="11"/>
    </row>
    <row r="8639" spans="1:29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K8639" s="12"/>
      <c r="L8639" s="13"/>
      <c r="M8639" s="12"/>
      <c r="N8639" s="13"/>
      <c r="O8639" s="13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  <c r="AC8639" s="11"/>
    </row>
    <row r="8640" spans="1:29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K8640" s="12"/>
      <c r="L8640" s="13"/>
      <c r="M8640" s="12"/>
      <c r="N8640" s="13"/>
      <c r="O8640" s="13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  <c r="AC8640" s="11"/>
    </row>
    <row r="8641" spans="1:29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K8641" s="12"/>
      <c r="L8641" s="13"/>
      <c r="M8641" s="12"/>
      <c r="N8641" s="13"/>
      <c r="O8641" s="13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  <c r="AC8641" s="11"/>
    </row>
    <row r="8642" spans="1:29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K8642" s="12"/>
      <c r="L8642" s="13"/>
      <c r="M8642" s="12"/>
      <c r="N8642" s="13"/>
      <c r="O8642" s="13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  <c r="AC8642" s="11"/>
    </row>
    <row r="8643" spans="1:29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K8643" s="12"/>
      <c r="L8643" s="13"/>
      <c r="M8643" s="12"/>
      <c r="N8643" s="13"/>
      <c r="O8643" s="13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  <c r="AC8643" s="11"/>
    </row>
    <row r="8644" spans="1:29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K8644" s="12"/>
      <c r="L8644" s="13"/>
      <c r="M8644" s="12"/>
      <c r="N8644" s="13"/>
      <c r="O8644" s="13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  <c r="AC8644" s="11"/>
    </row>
    <row r="8645" spans="1:29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K8645" s="12"/>
      <c r="L8645" s="13"/>
      <c r="M8645" s="12"/>
      <c r="N8645" s="13"/>
      <c r="O8645" s="13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  <c r="AC8645" s="11"/>
    </row>
    <row r="8646" spans="1:29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K8646" s="12"/>
      <c r="L8646" s="13"/>
      <c r="M8646" s="12"/>
      <c r="N8646" s="13"/>
      <c r="O8646" s="13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  <c r="AC8646" s="11"/>
    </row>
    <row r="8647" spans="1:29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K8647" s="12"/>
      <c r="L8647" s="13"/>
      <c r="M8647" s="12"/>
      <c r="N8647" s="13"/>
      <c r="O8647" s="13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  <c r="AC8647" s="11"/>
    </row>
    <row r="8648" spans="1:29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K8648" s="12"/>
      <c r="L8648" s="13"/>
      <c r="M8648" s="12"/>
      <c r="N8648" s="13"/>
      <c r="O8648" s="13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  <c r="AC8648" s="11"/>
    </row>
    <row r="8649" spans="1:29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K8649" s="12"/>
      <c r="L8649" s="13"/>
      <c r="M8649" s="12"/>
      <c r="N8649" s="13"/>
      <c r="O8649" s="13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  <c r="AC8649" s="11"/>
    </row>
    <row r="8650" spans="1:29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K8650" s="12"/>
      <c r="L8650" s="13"/>
      <c r="M8650" s="12"/>
      <c r="N8650" s="13"/>
      <c r="O8650" s="13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</row>
    <row r="8651" spans="1:29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K8651" s="12"/>
      <c r="L8651" s="13"/>
      <c r="M8651" s="12"/>
      <c r="N8651" s="13"/>
      <c r="O8651" s="13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  <c r="AC8651" s="11"/>
    </row>
    <row r="8652" spans="1:29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K8652" s="12"/>
      <c r="L8652" s="13"/>
      <c r="M8652" s="12"/>
      <c r="N8652" s="13"/>
      <c r="O8652" s="13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  <c r="AC8652" s="11"/>
    </row>
    <row r="8653" spans="1:29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K8653" s="12"/>
      <c r="L8653" s="13"/>
      <c r="M8653" s="12"/>
      <c r="N8653" s="13"/>
      <c r="O8653" s="13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  <c r="AC8653" s="11"/>
    </row>
    <row r="8654" spans="1:29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K8654" s="12"/>
      <c r="L8654" s="13"/>
      <c r="M8654" s="12"/>
      <c r="N8654" s="13"/>
      <c r="O8654" s="13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  <c r="AC8654" s="11"/>
    </row>
    <row r="8655" spans="1:29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K8655" s="12"/>
      <c r="L8655" s="13"/>
      <c r="M8655" s="12"/>
      <c r="N8655" s="13"/>
      <c r="O8655" s="13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  <c r="AC8655" s="11"/>
    </row>
    <row r="8656" spans="1:29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K8656" s="12"/>
      <c r="L8656" s="13"/>
      <c r="M8656" s="12"/>
      <c r="N8656" s="13"/>
      <c r="O8656" s="13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  <c r="AC8656" s="11"/>
    </row>
    <row r="8657" spans="1:29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K8657" s="12"/>
      <c r="L8657" s="13"/>
      <c r="M8657" s="12"/>
      <c r="N8657" s="13"/>
      <c r="O8657" s="13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</row>
    <row r="8658" spans="1:29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K8658" s="12"/>
      <c r="L8658" s="13"/>
      <c r="M8658" s="12"/>
      <c r="N8658" s="13"/>
      <c r="O8658" s="13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  <c r="AC8658" s="11"/>
    </row>
    <row r="8659" spans="1:29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K8659" s="12"/>
      <c r="L8659" s="13"/>
      <c r="M8659" s="12"/>
      <c r="N8659" s="13"/>
      <c r="O8659" s="13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  <c r="AC8659" s="11"/>
    </row>
    <row r="8660" spans="1:29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K8660" s="12"/>
      <c r="L8660" s="13"/>
      <c r="M8660" s="12"/>
      <c r="N8660" s="13"/>
      <c r="O8660" s="13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</row>
    <row r="8661" spans="1:29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K8661" s="12"/>
      <c r="L8661" s="13"/>
      <c r="M8661" s="12"/>
      <c r="N8661" s="13"/>
      <c r="O8661" s="13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  <c r="AC8661" s="11"/>
    </row>
    <row r="8662" spans="1:29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K8662" s="12"/>
      <c r="L8662" s="13"/>
      <c r="M8662" s="12"/>
      <c r="N8662" s="13"/>
      <c r="O8662" s="13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  <c r="AC8662" s="11"/>
    </row>
    <row r="8663" spans="1:29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K8663" s="12"/>
      <c r="L8663" s="13"/>
      <c r="M8663" s="12"/>
      <c r="N8663" s="13"/>
      <c r="O8663" s="13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  <c r="AC8663" s="11"/>
    </row>
    <row r="8664" spans="1:29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K8664" s="12"/>
      <c r="L8664" s="13"/>
      <c r="M8664" s="12"/>
      <c r="N8664" s="13"/>
      <c r="O8664" s="13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</row>
    <row r="8665" spans="1:29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K8665" s="12"/>
      <c r="L8665" s="13"/>
      <c r="M8665" s="12"/>
      <c r="N8665" s="13"/>
      <c r="O8665" s="13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  <c r="AC8665" s="11"/>
    </row>
    <row r="8666" spans="1:29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K8666" s="12"/>
      <c r="L8666" s="13"/>
      <c r="M8666" s="12"/>
      <c r="N8666" s="13"/>
      <c r="O8666" s="13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  <c r="AC8666" s="11"/>
    </row>
    <row r="8667" spans="1:29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K8667" s="12"/>
      <c r="L8667" s="13"/>
      <c r="M8667" s="12"/>
      <c r="N8667" s="13"/>
      <c r="O8667" s="13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  <c r="AC8667" s="11"/>
    </row>
    <row r="8668" spans="1:29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K8668" s="12"/>
      <c r="L8668" s="13"/>
      <c r="M8668" s="12"/>
      <c r="N8668" s="13"/>
      <c r="O8668" s="13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  <c r="AC8668" s="11"/>
    </row>
    <row r="8669" spans="1:29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K8669" s="12"/>
      <c r="L8669" s="13"/>
      <c r="M8669" s="12"/>
      <c r="N8669" s="13"/>
      <c r="O8669" s="13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  <c r="AC8669" s="11"/>
    </row>
    <row r="8670" spans="1:29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K8670" s="12"/>
      <c r="L8670" s="13"/>
      <c r="M8670" s="12"/>
      <c r="N8670" s="13"/>
      <c r="O8670" s="13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  <c r="AC8670" s="11"/>
    </row>
    <row r="8671" spans="1:29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K8671" s="12"/>
      <c r="L8671" s="13"/>
      <c r="M8671" s="12"/>
      <c r="N8671" s="13"/>
      <c r="O8671" s="13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</row>
    <row r="8672" spans="1:29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K8672" s="12"/>
      <c r="L8672" s="13"/>
      <c r="M8672" s="12"/>
      <c r="N8672" s="13"/>
      <c r="O8672" s="13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  <c r="AC8672" s="11"/>
    </row>
    <row r="8673" spans="1:29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K8673" s="12"/>
      <c r="L8673" s="13"/>
      <c r="M8673" s="12"/>
      <c r="N8673" s="13"/>
      <c r="O8673" s="13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  <c r="AC8673" s="11"/>
    </row>
    <row r="8674" spans="1:29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K8674" s="12"/>
      <c r="L8674" s="13"/>
      <c r="M8674" s="12"/>
      <c r="N8674" s="13"/>
      <c r="O8674" s="13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  <c r="AC8674" s="11"/>
    </row>
    <row r="8675" spans="1:29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K8675" s="12"/>
      <c r="L8675" s="13"/>
      <c r="M8675" s="12"/>
      <c r="N8675" s="13"/>
      <c r="O8675" s="13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  <c r="AC8675" s="11"/>
    </row>
    <row r="8676" spans="1:29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K8676" s="12"/>
      <c r="L8676" s="13"/>
      <c r="M8676" s="12"/>
      <c r="N8676" s="13"/>
      <c r="O8676" s="13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  <c r="AC8676" s="11"/>
    </row>
    <row r="8677" spans="1:29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K8677" s="12"/>
      <c r="L8677" s="13"/>
      <c r="M8677" s="12"/>
      <c r="N8677" s="13"/>
      <c r="O8677" s="13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</row>
    <row r="8678" spans="1:29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K8678" s="12"/>
      <c r="L8678" s="13"/>
      <c r="M8678" s="12"/>
      <c r="N8678" s="13"/>
      <c r="O8678" s="13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</row>
    <row r="8679" spans="1:29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K8679" s="12"/>
      <c r="L8679" s="13"/>
      <c r="M8679" s="12"/>
      <c r="N8679" s="13"/>
      <c r="O8679" s="13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  <c r="AC8679" s="11"/>
    </row>
    <row r="8680" spans="1:29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K8680" s="12"/>
      <c r="L8680" s="13"/>
      <c r="M8680" s="12"/>
      <c r="N8680" s="13"/>
      <c r="O8680" s="13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  <c r="AC8680" s="11"/>
    </row>
    <row r="8681" spans="1:29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K8681" s="12"/>
      <c r="L8681" s="13"/>
      <c r="M8681" s="12"/>
      <c r="N8681" s="13"/>
      <c r="O8681" s="13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  <c r="AC8681" s="11"/>
    </row>
    <row r="8682" spans="1:29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K8682" s="12"/>
      <c r="L8682" s="13"/>
      <c r="M8682" s="12"/>
      <c r="N8682" s="13"/>
      <c r="O8682" s="13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  <c r="AC8682" s="11"/>
    </row>
    <row r="8683" spans="1:29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K8683" s="12"/>
      <c r="L8683" s="13"/>
      <c r="M8683" s="12"/>
      <c r="N8683" s="13"/>
      <c r="O8683" s="13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  <c r="AC8683" s="11"/>
    </row>
    <row r="8684" spans="1:29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K8684" s="12"/>
      <c r="L8684" s="13"/>
      <c r="M8684" s="12"/>
      <c r="N8684" s="13"/>
      <c r="O8684" s="13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  <c r="AC8684" s="11"/>
    </row>
    <row r="8685" spans="1:29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K8685" s="12"/>
      <c r="L8685" s="13"/>
      <c r="M8685" s="12"/>
      <c r="N8685" s="13"/>
      <c r="O8685" s="13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</row>
    <row r="8686" spans="1:29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K8686" s="12"/>
      <c r="L8686" s="13"/>
      <c r="M8686" s="12"/>
      <c r="N8686" s="13"/>
      <c r="O8686" s="13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  <c r="AC8686" s="11"/>
    </row>
    <row r="8687" spans="1:29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K8687" s="12"/>
      <c r="L8687" s="13"/>
      <c r="M8687" s="12"/>
      <c r="N8687" s="13"/>
      <c r="O8687" s="13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  <c r="AC8687" s="11"/>
    </row>
    <row r="8688" spans="1:29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K8688" s="12"/>
      <c r="L8688" s="13"/>
      <c r="M8688" s="12"/>
      <c r="N8688" s="13"/>
      <c r="O8688" s="13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  <c r="AC8688" s="11"/>
    </row>
    <row r="8689" spans="1:29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K8689" s="12"/>
      <c r="L8689" s="13"/>
      <c r="M8689" s="12"/>
      <c r="N8689" s="13"/>
      <c r="O8689" s="13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  <c r="AC8689" s="11"/>
    </row>
    <row r="8690" spans="1:29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K8690" s="12"/>
      <c r="L8690" s="13"/>
      <c r="M8690" s="12"/>
      <c r="N8690" s="13"/>
      <c r="O8690" s="13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  <c r="AC8690" s="11"/>
    </row>
    <row r="8691" spans="1:29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K8691" s="12"/>
      <c r="L8691" s="13"/>
      <c r="M8691" s="12"/>
      <c r="N8691" s="13"/>
      <c r="O8691" s="13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  <c r="AC8691" s="11"/>
    </row>
    <row r="8692" spans="1:29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K8692" s="12"/>
      <c r="L8692" s="13"/>
      <c r="M8692" s="12"/>
      <c r="N8692" s="13"/>
      <c r="O8692" s="13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</row>
    <row r="8693" spans="1:29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K8693" s="12"/>
      <c r="L8693" s="13"/>
      <c r="M8693" s="12"/>
      <c r="N8693" s="13"/>
      <c r="O8693" s="13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  <c r="AC8693" s="11"/>
    </row>
    <row r="8694" spans="1:29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K8694" s="12"/>
      <c r="L8694" s="13"/>
      <c r="M8694" s="12"/>
      <c r="N8694" s="13"/>
      <c r="O8694" s="13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  <c r="AC8694" s="11"/>
    </row>
    <row r="8695" spans="1:29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K8695" s="12"/>
      <c r="L8695" s="13"/>
      <c r="M8695" s="12"/>
      <c r="N8695" s="13"/>
      <c r="O8695" s="13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  <c r="AC8695" s="11"/>
    </row>
    <row r="8696" spans="1:29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K8696" s="12"/>
      <c r="L8696" s="13"/>
      <c r="M8696" s="12"/>
      <c r="N8696" s="13"/>
      <c r="O8696" s="13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  <c r="AC8696" s="11"/>
    </row>
    <row r="8697" spans="1:29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K8697" s="12"/>
      <c r="L8697" s="13"/>
      <c r="M8697" s="12"/>
      <c r="N8697" s="13"/>
      <c r="O8697" s="13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  <c r="AC8697" s="11"/>
    </row>
    <row r="8698" spans="1:29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K8698" s="12"/>
      <c r="L8698" s="13"/>
      <c r="M8698" s="12"/>
      <c r="N8698" s="13"/>
      <c r="O8698" s="13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  <c r="AC8698" s="11"/>
    </row>
    <row r="8699" spans="1:29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K8699" s="12"/>
      <c r="L8699" s="13"/>
      <c r="M8699" s="12"/>
      <c r="N8699" s="13"/>
      <c r="O8699" s="13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</row>
    <row r="8700" spans="1:29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K8700" s="12"/>
      <c r="L8700" s="13"/>
      <c r="M8700" s="12"/>
      <c r="N8700" s="13"/>
      <c r="O8700" s="13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  <c r="AC8700" s="11"/>
    </row>
    <row r="8701" spans="1:29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K8701" s="12"/>
      <c r="L8701" s="13"/>
      <c r="M8701" s="12"/>
      <c r="N8701" s="13"/>
      <c r="O8701" s="13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  <c r="AC8701" s="11"/>
    </row>
    <row r="8702" spans="1:29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K8702" s="12"/>
      <c r="L8702" s="13"/>
      <c r="M8702" s="12"/>
      <c r="N8702" s="13"/>
      <c r="O8702" s="13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  <c r="AC8702" s="11"/>
    </row>
    <row r="8703" spans="1:29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K8703" s="12"/>
      <c r="L8703" s="13"/>
      <c r="M8703" s="12"/>
      <c r="N8703" s="13"/>
      <c r="O8703" s="13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  <c r="AC8703" s="11"/>
    </row>
    <row r="8704" spans="1:29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K8704" s="12"/>
      <c r="L8704" s="13"/>
      <c r="M8704" s="12"/>
      <c r="N8704" s="13"/>
      <c r="O8704" s="13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  <c r="AC8704" s="11"/>
    </row>
    <row r="8705" spans="1:29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K8705" s="12"/>
      <c r="L8705" s="13"/>
      <c r="M8705" s="12"/>
      <c r="N8705" s="13"/>
      <c r="O8705" s="13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  <c r="AC8705" s="11"/>
    </row>
    <row r="8706" spans="1:29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K8706" s="12"/>
      <c r="L8706" s="13"/>
      <c r="M8706" s="12"/>
      <c r="N8706" s="13"/>
      <c r="O8706" s="13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</row>
    <row r="8707" spans="1:29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K8707" s="12"/>
      <c r="L8707" s="13"/>
      <c r="M8707" s="12"/>
      <c r="N8707" s="13"/>
      <c r="O8707" s="13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  <c r="AC8707" s="11"/>
    </row>
    <row r="8708" spans="1:29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K8708" s="12"/>
      <c r="L8708" s="13"/>
      <c r="M8708" s="12"/>
      <c r="N8708" s="13"/>
      <c r="O8708" s="13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  <c r="AC8708" s="11"/>
    </row>
    <row r="8709" spans="1:29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K8709" s="12"/>
      <c r="L8709" s="13"/>
      <c r="M8709" s="12"/>
      <c r="N8709" s="13"/>
      <c r="O8709" s="13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  <c r="AC8709" s="11"/>
    </row>
    <row r="8710" spans="1:29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K8710" s="12"/>
      <c r="L8710" s="13"/>
      <c r="M8710" s="12"/>
      <c r="N8710" s="13"/>
      <c r="O8710" s="13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  <c r="AC8710" s="11"/>
    </row>
    <row r="8711" spans="1:29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K8711" s="12"/>
      <c r="L8711" s="13"/>
      <c r="M8711" s="12"/>
      <c r="N8711" s="13"/>
      <c r="O8711" s="13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  <c r="AC8711" s="11"/>
    </row>
    <row r="8712" spans="1:29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K8712" s="12"/>
      <c r="L8712" s="13"/>
      <c r="M8712" s="12"/>
      <c r="N8712" s="13"/>
      <c r="O8712" s="13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  <c r="AC8712" s="11"/>
    </row>
    <row r="8713" spans="1:29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K8713" s="12"/>
      <c r="L8713" s="13"/>
      <c r="M8713" s="12"/>
      <c r="N8713" s="13"/>
      <c r="O8713" s="13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</row>
    <row r="8714" spans="1:29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K8714" s="12"/>
      <c r="L8714" s="13"/>
      <c r="M8714" s="12"/>
      <c r="N8714" s="13"/>
      <c r="O8714" s="13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  <c r="AC8714" s="11"/>
    </row>
    <row r="8715" spans="1:29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K8715" s="12"/>
      <c r="L8715" s="13"/>
      <c r="M8715" s="12"/>
      <c r="N8715" s="13"/>
      <c r="O8715" s="13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  <c r="AC8715" s="11"/>
    </row>
    <row r="8716" spans="1:29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K8716" s="12"/>
      <c r="L8716" s="13"/>
      <c r="M8716" s="12"/>
      <c r="N8716" s="13"/>
      <c r="O8716" s="13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  <c r="AC8716" s="11"/>
    </row>
    <row r="8717" spans="1:29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K8717" s="12"/>
      <c r="L8717" s="13"/>
      <c r="M8717" s="12"/>
      <c r="N8717" s="13"/>
      <c r="O8717" s="13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</row>
    <row r="8718" spans="1:29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K8718" s="12"/>
      <c r="L8718" s="13"/>
      <c r="M8718" s="12"/>
      <c r="N8718" s="13"/>
      <c r="O8718" s="13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  <c r="AC8718" s="11"/>
    </row>
    <row r="8719" spans="1:29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K8719" s="12"/>
      <c r="L8719" s="13"/>
      <c r="M8719" s="12"/>
      <c r="N8719" s="13"/>
      <c r="O8719" s="13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  <c r="AC8719" s="11"/>
    </row>
    <row r="8720" spans="1:29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K8720" s="12"/>
      <c r="L8720" s="13"/>
      <c r="M8720" s="12"/>
      <c r="N8720" s="13"/>
      <c r="O8720" s="13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</row>
    <row r="8721" spans="1:29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K8721" s="12"/>
      <c r="L8721" s="13"/>
      <c r="M8721" s="12"/>
      <c r="N8721" s="13"/>
      <c r="O8721" s="13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  <c r="AC8721" s="11"/>
    </row>
    <row r="8722" spans="1:29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K8722" s="12"/>
      <c r="L8722" s="13"/>
      <c r="M8722" s="12"/>
      <c r="N8722" s="13"/>
      <c r="O8722" s="13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  <c r="AC8722" s="11"/>
    </row>
    <row r="8723" spans="1:29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K8723" s="12"/>
      <c r="L8723" s="13"/>
      <c r="M8723" s="12"/>
      <c r="N8723" s="13"/>
      <c r="O8723" s="13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  <c r="AC8723" s="11"/>
    </row>
    <row r="8724" spans="1:29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K8724" s="12"/>
      <c r="L8724" s="13"/>
      <c r="M8724" s="12"/>
      <c r="N8724" s="13"/>
      <c r="O8724" s="13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  <c r="AC8724" s="11"/>
    </row>
    <row r="8725" spans="1:29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K8725" s="12"/>
      <c r="L8725" s="13"/>
      <c r="M8725" s="12"/>
      <c r="N8725" s="13"/>
      <c r="O8725" s="13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  <c r="AC8725" s="11"/>
    </row>
    <row r="8726" spans="1:29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K8726" s="12"/>
      <c r="L8726" s="13"/>
      <c r="M8726" s="12"/>
      <c r="N8726" s="13"/>
      <c r="O8726" s="13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  <c r="AC8726" s="11"/>
    </row>
    <row r="8727" spans="1:29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K8727" s="12"/>
      <c r="L8727" s="13"/>
      <c r="M8727" s="12"/>
      <c r="N8727" s="13"/>
      <c r="O8727" s="13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</row>
    <row r="8728" spans="1:29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K8728" s="12"/>
      <c r="L8728" s="13"/>
      <c r="M8728" s="12"/>
      <c r="N8728" s="13"/>
      <c r="O8728" s="13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  <c r="AC8728" s="11"/>
    </row>
    <row r="8729" spans="1:29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K8729" s="12"/>
      <c r="L8729" s="13"/>
      <c r="M8729" s="12"/>
      <c r="N8729" s="13"/>
      <c r="O8729" s="13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  <c r="AC8729" s="11"/>
    </row>
    <row r="8730" spans="1:29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K8730" s="12"/>
      <c r="L8730" s="13"/>
      <c r="M8730" s="12"/>
      <c r="N8730" s="13"/>
      <c r="O8730" s="13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  <c r="AC8730" s="11"/>
    </row>
    <row r="8731" spans="1:29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K8731" s="12"/>
      <c r="L8731" s="13"/>
      <c r="M8731" s="12"/>
      <c r="N8731" s="13"/>
      <c r="O8731" s="13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  <c r="AC8731" s="11"/>
    </row>
    <row r="8732" spans="1:29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K8732" s="12"/>
      <c r="L8732" s="13"/>
      <c r="M8732" s="12"/>
      <c r="N8732" s="13"/>
      <c r="O8732" s="13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  <c r="AC8732" s="11"/>
    </row>
    <row r="8733" spans="1:29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K8733" s="12"/>
      <c r="L8733" s="13"/>
      <c r="M8733" s="12"/>
      <c r="N8733" s="13"/>
      <c r="O8733" s="13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  <c r="AC8733" s="11"/>
    </row>
    <row r="8734" spans="1:29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K8734" s="12"/>
      <c r="L8734" s="13"/>
      <c r="M8734" s="12"/>
      <c r="N8734" s="13"/>
      <c r="O8734" s="13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</row>
    <row r="8735" spans="1:29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K8735" s="12"/>
      <c r="L8735" s="13"/>
      <c r="M8735" s="12"/>
      <c r="N8735" s="13"/>
      <c r="O8735" s="13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  <c r="AC8735" s="11"/>
    </row>
    <row r="8736" spans="1:29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K8736" s="12"/>
      <c r="L8736" s="13"/>
      <c r="M8736" s="12"/>
      <c r="N8736" s="13"/>
      <c r="O8736" s="13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  <c r="AC8736" s="11"/>
    </row>
    <row r="8737" spans="1:29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K8737" s="12"/>
      <c r="L8737" s="13"/>
      <c r="M8737" s="12"/>
      <c r="N8737" s="13"/>
      <c r="O8737" s="13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  <c r="AC8737" s="11"/>
    </row>
    <row r="8738" spans="1:29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K8738" s="12"/>
      <c r="L8738" s="13"/>
      <c r="M8738" s="12"/>
      <c r="N8738" s="13"/>
      <c r="O8738" s="13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  <c r="AC8738" s="11"/>
    </row>
    <row r="8739" spans="1:29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K8739" s="12"/>
      <c r="L8739" s="13"/>
      <c r="M8739" s="12"/>
      <c r="N8739" s="13"/>
      <c r="O8739" s="13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  <c r="AC8739" s="11"/>
    </row>
    <row r="8740" spans="1:29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K8740" s="12"/>
      <c r="L8740" s="13"/>
      <c r="M8740" s="12"/>
      <c r="N8740" s="13"/>
      <c r="O8740" s="13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  <c r="AC8740" s="11"/>
    </row>
    <row r="8741" spans="1:29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K8741" s="12"/>
      <c r="L8741" s="13"/>
      <c r="M8741" s="12"/>
      <c r="N8741" s="13"/>
      <c r="O8741" s="13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</row>
    <row r="8742" spans="1:29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K8742" s="12"/>
      <c r="L8742" s="13"/>
      <c r="M8742" s="12"/>
      <c r="N8742" s="13"/>
      <c r="O8742" s="13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  <c r="AC8742" s="11"/>
    </row>
    <row r="8743" spans="1:29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K8743" s="12"/>
      <c r="L8743" s="13"/>
      <c r="M8743" s="12"/>
      <c r="N8743" s="13"/>
      <c r="O8743" s="13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  <c r="AC8743" s="11"/>
    </row>
    <row r="8744" spans="1:29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K8744" s="12"/>
      <c r="L8744" s="13"/>
      <c r="M8744" s="12"/>
      <c r="N8744" s="13"/>
      <c r="O8744" s="13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  <c r="AC8744" s="11"/>
    </row>
    <row r="8745" spans="1:29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K8745" s="12"/>
      <c r="L8745" s="13"/>
      <c r="M8745" s="12"/>
      <c r="N8745" s="13"/>
      <c r="O8745" s="13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  <c r="AC8745" s="11"/>
    </row>
    <row r="8746" spans="1:29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K8746" s="12"/>
      <c r="L8746" s="13"/>
      <c r="M8746" s="12"/>
      <c r="N8746" s="13"/>
      <c r="O8746" s="13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  <c r="AC8746" s="11"/>
    </row>
    <row r="8747" spans="1:29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K8747" s="12"/>
      <c r="L8747" s="13"/>
      <c r="M8747" s="12"/>
      <c r="N8747" s="13"/>
      <c r="O8747" s="13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  <c r="AC8747" s="11"/>
    </row>
    <row r="8748" spans="1:29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K8748" s="12"/>
      <c r="L8748" s="13"/>
      <c r="M8748" s="12"/>
      <c r="N8748" s="13"/>
      <c r="O8748" s="13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</row>
    <row r="8749" spans="1:29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K8749" s="12"/>
      <c r="L8749" s="13"/>
      <c r="M8749" s="12"/>
      <c r="N8749" s="13"/>
      <c r="O8749" s="13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  <c r="AC8749" s="11"/>
    </row>
    <row r="8750" spans="1:29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K8750" s="12"/>
      <c r="L8750" s="13"/>
      <c r="M8750" s="12"/>
      <c r="N8750" s="13"/>
      <c r="O8750" s="13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  <c r="AC8750" s="11"/>
    </row>
    <row r="8751" spans="1:29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K8751" s="12"/>
      <c r="L8751" s="13"/>
      <c r="M8751" s="12"/>
      <c r="N8751" s="13"/>
      <c r="O8751" s="13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  <c r="AC8751" s="11"/>
    </row>
    <row r="8752" spans="1:29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K8752" s="12"/>
      <c r="L8752" s="13"/>
      <c r="M8752" s="12"/>
      <c r="N8752" s="13"/>
      <c r="O8752" s="13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  <c r="AC8752" s="11"/>
    </row>
    <row r="8753" spans="1:29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K8753" s="12"/>
      <c r="L8753" s="13"/>
      <c r="M8753" s="12"/>
      <c r="N8753" s="13"/>
      <c r="O8753" s="13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  <c r="AC8753" s="11"/>
    </row>
    <row r="8754" spans="1:29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K8754" s="12"/>
      <c r="L8754" s="13"/>
      <c r="M8754" s="12"/>
      <c r="N8754" s="13"/>
      <c r="O8754" s="13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  <c r="AC8754" s="11"/>
    </row>
    <row r="8755" spans="1:29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K8755" s="12"/>
      <c r="L8755" s="13"/>
      <c r="M8755" s="12"/>
      <c r="N8755" s="13"/>
      <c r="O8755" s="13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</row>
    <row r="8756" spans="1:29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K8756" s="12"/>
      <c r="L8756" s="13"/>
      <c r="M8756" s="12"/>
      <c r="N8756" s="13"/>
      <c r="O8756" s="13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  <c r="AC8756" s="11"/>
    </row>
    <row r="8757" spans="1:29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K8757" s="12"/>
      <c r="L8757" s="13"/>
      <c r="M8757" s="12"/>
      <c r="N8757" s="13"/>
      <c r="O8757" s="13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  <c r="AC8757" s="11"/>
    </row>
    <row r="8758" spans="1:29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K8758" s="12"/>
      <c r="L8758" s="13"/>
      <c r="M8758" s="12"/>
      <c r="N8758" s="13"/>
      <c r="O8758" s="13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  <c r="AC8758" s="11"/>
    </row>
    <row r="8759" spans="1:29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K8759" s="12"/>
      <c r="L8759" s="13"/>
      <c r="M8759" s="12"/>
      <c r="N8759" s="13"/>
      <c r="O8759" s="13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  <c r="AC8759" s="11"/>
    </row>
    <row r="8760" spans="1:29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K8760" s="12"/>
      <c r="L8760" s="13"/>
      <c r="M8760" s="12"/>
      <c r="N8760" s="13"/>
      <c r="O8760" s="13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  <c r="AC8760" s="11"/>
    </row>
    <row r="8761" spans="1:29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K8761" s="12"/>
      <c r="L8761" s="13"/>
      <c r="M8761" s="12"/>
      <c r="N8761" s="13"/>
      <c r="O8761" s="13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  <c r="AC8761" s="11"/>
    </row>
    <row r="8762" spans="1:29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K8762" s="12"/>
      <c r="L8762" s="13"/>
      <c r="M8762" s="12"/>
      <c r="N8762" s="13"/>
      <c r="O8762" s="13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</row>
    <row r="8763" spans="1:29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K8763" s="12"/>
      <c r="L8763" s="13"/>
      <c r="M8763" s="12"/>
      <c r="N8763" s="13"/>
      <c r="O8763" s="13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  <c r="AC8763" s="11"/>
    </row>
    <row r="8764" spans="1:29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K8764" s="12"/>
      <c r="L8764" s="13"/>
      <c r="M8764" s="12"/>
      <c r="N8764" s="13"/>
      <c r="O8764" s="13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  <c r="AC8764" s="11"/>
    </row>
    <row r="8765" spans="1:29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K8765" s="12"/>
      <c r="L8765" s="13"/>
      <c r="M8765" s="12"/>
      <c r="N8765" s="13"/>
      <c r="O8765" s="13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  <c r="AC8765" s="11"/>
    </row>
    <row r="8766" spans="1:29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K8766" s="12"/>
      <c r="L8766" s="13"/>
      <c r="M8766" s="12"/>
      <c r="N8766" s="13"/>
      <c r="O8766" s="13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  <c r="AC8766" s="11"/>
    </row>
    <row r="8767" spans="1:29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K8767" s="12"/>
      <c r="L8767" s="13"/>
      <c r="M8767" s="12"/>
      <c r="N8767" s="13"/>
      <c r="O8767" s="13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  <c r="AC8767" s="11"/>
    </row>
    <row r="8768" spans="1:29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K8768" s="12"/>
      <c r="L8768" s="13"/>
      <c r="M8768" s="12"/>
      <c r="N8768" s="13"/>
      <c r="O8768" s="13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  <c r="AC8768" s="11"/>
    </row>
    <row r="8769" spans="1:29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K8769" s="12"/>
      <c r="L8769" s="13"/>
      <c r="M8769" s="12"/>
      <c r="N8769" s="13"/>
      <c r="O8769" s="13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  <c r="AC8769" s="11"/>
    </row>
    <row r="8770" spans="1:29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K8770" s="12"/>
      <c r="L8770" s="13"/>
      <c r="M8770" s="12"/>
      <c r="N8770" s="13"/>
      <c r="O8770" s="13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  <c r="AC8770" s="11"/>
    </row>
    <row r="8771" spans="1:29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K8771" s="12"/>
      <c r="L8771" s="13"/>
      <c r="M8771" s="12"/>
      <c r="N8771" s="13"/>
      <c r="O8771" s="13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  <c r="AC8771" s="11"/>
    </row>
    <row r="8772" spans="1:29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K8772" s="12"/>
      <c r="L8772" s="13"/>
      <c r="M8772" s="12"/>
      <c r="N8772" s="13"/>
      <c r="O8772" s="13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  <c r="AC8772" s="11"/>
    </row>
    <row r="8773" spans="1:29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K8773" s="12"/>
      <c r="L8773" s="13"/>
      <c r="M8773" s="12"/>
      <c r="N8773" s="13"/>
      <c r="O8773" s="13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  <c r="AC8773" s="11"/>
    </row>
    <row r="8774" spans="1:29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K8774" s="12"/>
      <c r="L8774" s="13"/>
      <c r="M8774" s="12"/>
      <c r="N8774" s="13"/>
      <c r="O8774" s="13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  <c r="AC8774" s="11"/>
    </row>
    <row r="8775" spans="1:29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K8775" s="12"/>
      <c r="L8775" s="13"/>
      <c r="M8775" s="12"/>
      <c r="N8775" s="13"/>
      <c r="O8775" s="13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  <c r="AC8775" s="11"/>
    </row>
    <row r="8776" spans="1:29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K8776" s="12"/>
      <c r="L8776" s="13"/>
      <c r="M8776" s="12"/>
      <c r="N8776" s="13"/>
      <c r="O8776" s="13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  <c r="AC8776" s="11"/>
    </row>
    <row r="8777" spans="1:29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K8777" s="12"/>
      <c r="L8777" s="13"/>
      <c r="M8777" s="12"/>
      <c r="N8777" s="13"/>
      <c r="O8777" s="13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  <c r="AC8777" s="11"/>
    </row>
    <row r="8778" spans="1:29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K8778" s="12"/>
      <c r="L8778" s="13"/>
      <c r="M8778" s="12"/>
      <c r="N8778" s="13"/>
      <c r="O8778" s="13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  <c r="AC8778" s="11"/>
    </row>
    <row r="8779" spans="1:29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K8779" s="12"/>
      <c r="L8779" s="13"/>
      <c r="M8779" s="12"/>
      <c r="N8779" s="13"/>
      <c r="O8779" s="13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  <c r="AC8779" s="11"/>
    </row>
    <row r="8780" spans="1:29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K8780" s="12"/>
      <c r="L8780" s="13"/>
      <c r="M8780" s="12"/>
      <c r="N8780" s="13"/>
      <c r="O8780" s="13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  <c r="AC8780" s="11"/>
    </row>
    <row r="8781" spans="1:29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K8781" s="12"/>
      <c r="L8781" s="13"/>
      <c r="M8781" s="12"/>
      <c r="N8781" s="13"/>
      <c r="O8781" s="13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  <c r="AC8781" s="11"/>
    </row>
    <row r="8782" spans="1:29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K8782" s="12"/>
      <c r="L8782" s="13"/>
      <c r="M8782" s="12"/>
      <c r="N8782" s="13"/>
      <c r="O8782" s="13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  <c r="AC8782" s="11"/>
    </row>
    <row r="8783" spans="1:29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K8783" s="12"/>
      <c r="L8783" s="13"/>
      <c r="M8783" s="12"/>
      <c r="N8783" s="13"/>
      <c r="O8783" s="13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</row>
    <row r="8784" spans="1:29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K8784" s="12"/>
      <c r="L8784" s="13"/>
      <c r="M8784" s="12"/>
      <c r="N8784" s="13"/>
      <c r="O8784" s="13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  <c r="AC8784" s="11"/>
    </row>
    <row r="8785" spans="1:29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K8785" s="12"/>
      <c r="L8785" s="13"/>
      <c r="M8785" s="12"/>
      <c r="N8785" s="13"/>
      <c r="O8785" s="13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  <c r="AC8785" s="11"/>
    </row>
    <row r="8786" spans="1:29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K8786" s="12"/>
      <c r="L8786" s="13"/>
      <c r="M8786" s="12"/>
      <c r="N8786" s="13"/>
      <c r="O8786" s="13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  <c r="AC8786" s="11"/>
    </row>
    <row r="8787" spans="1:29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K8787" s="12"/>
      <c r="L8787" s="13"/>
      <c r="M8787" s="12"/>
      <c r="N8787" s="13"/>
      <c r="O8787" s="13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  <c r="AC8787" s="11"/>
    </row>
    <row r="8788" spans="1:29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K8788" s="12"/>
      <c r="L8788" s="13"/>
      <c r="M8788" s="12"/>
      <c r="N8788" s="13"/>
      <c r="O8788" s="13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  <c r="AC8788" s="11"/>
    </row>
    <row r="8789" spans="1:29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K8789" s="12"/>
      <c r="L8789" s="13"/>
      <c r="M8789" s="12"/>
      <c r="N8789" s="13"/>
      <c r="O8789" s="13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  <c r="AC8789" s="11"/>
    </row>
    <row r="8790" spans="1:29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K8790" s="12"/>
      <c r="L8790" s="13"/>
      <c r="M8790" s="12"/>
      <c r="N8790" s="13"/>
      <c r="O8790" s="13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</row>
    <row r="8791" spans="1:29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K8791" s="12"/>
      <c r="L8791" s="13"/>
      <c r="M8791" s="12"/>
      <c r="N8791" s="13"/>
      <c r="O8791" s="13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  <c r="AC8791" s="11"/>
    </row>
    <row r="8792" spans="1:29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K8792" s="12"/>
      <c r="L8792" s="13"/>
      <c r="M8792" s="12"/>
      <c r="N8792" s="13"/>
      <c r="O8792" s="13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  <c r="AC8792" s="11"/>
    </row>
    <row r="8793" spans="1:29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K8793" s="12"/>
      <c r="L8793" s="13"/>
      <c r="M8793" s="12"/>
      <c r="N8793" s="13"/>
      <c r="O8793" s="13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  <c r="AC8793" s="11"/>
    </row>
    <row r="8794" spans="1:29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K8794" s="12"/>
      <c r="L8794" s="13"/>
      <c r="M8794" s="12"/>
      <c r="N8794" s="13"/>
      <c r="O8794" s="13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  <c r="AC8794" s="11"/>
    </row>
    <row r="8795" spans="1:29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K8795" s="12"/>
      <c r="L8795" s="13"/>
      <c r="M8795" s="12"/>
      <c r="N8795" s="13"/>
      <c r="O8795" s="13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  <c r="AC8795" s="11"/>
    </row>
    <row r="8796" spans="1:29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K8796" s="12"/>
      <c r="L8796" s="13"/>
      <c r="M8796" s="12"/>
      <c r="N8796" s="13"/>
      <c r="O8796" s="13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  <c r="AC8796" s="11"/>
    </row>
    <row r="8797" spans="1:29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K8797" s="12"/>
      <c r="L8797" s="13"/>
      <c r="M8797" s="12"/>
      <c r="N8797" s="13"/>
      <c r="O8797" s="13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</row>
    <row r="8798" spans="1:29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K8798" s="12"/>
      <c r="L8798" s="13"/>
      <c r="M8798" s="12"/>
      <c r="N8798" s="13"/>
      <c r="O8798" s="13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  <c r="AC8798" s="11"/>
    </row>
    <row r="8799" spans="1:29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K8799" s="12"/>
      <c r="L8799" s="13"/>
      <c r="M8799" s="12"/>
      <c r="N8799" s="13"/>
      <c r="O8799" s="13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  <c r="AC8799" s="11"/>
    </row>
    <row r="8800" spans="1:29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K8800" s="12"/>
      <c r="L8800" s="13"/>
      <c r="M8800" s="12"/>
      <c r="N8800" s="13"/>
      <c r="O8800" s="13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  <c r="AC8800" s="11"/>
    </row>
    <row r="8801" spans="1:29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K8801" s="12"/>
      <c r="L8801" s="13"/>
      <c r="M8801" s="12"/>
      <c r="N8801" s="13"/>
      <c r="O8801" s="13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  <c r="AC8801" s="11"/>
    </row>
    <row r="8802" spans="1:29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K8802" s="12"/>
      <c r="L8802" s="13"/>
      <c r="M8802" s="12"/>
      <c r="N8802" s="13"/>
      <c r="O8802" s="13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</row>
    <row r="8803" spans="1:29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K8803" s="12"/>
      <c r="L8803" s="13"/>
      <c r="M8803" s="12"/>
      <c r="N8803" s="13"/>
      <c r="O8803" s="13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  <c r="AC8803" s="11"/>
    </row>
    <row r="8804" spans="1:29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K8804" s="12"/>
      <c r="L8804" s="13"/>
      <c r="M8804" s="12"/>
      <c r="N8804" s="13"/>
      <c r="O8804" s="13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  <c r="AC8804" s="11"/>
    </row>
    <row r="8805" spans="1:29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K8805" s="12"/>
      <c r="L8805" s="13"/>
      <c r="M8805" s="12"/>
      <c r="N8805" s="13"/>
      <c r="O8805" s="13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  <c r="AC8805" s="11"/>
    </row>
    <row r="8806" spans="1:29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K8806" s="12"/>
      <c r="L8806" s="13"/>
      <c r="M8806" s="12"/>
      <c r="N8806" s="13"/>
      <c r="O8806" s="13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  <c r="AC8806" s="11"/>
    </row>
    <row r="8807" spans="1:29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K8807" s="12"/>
      <c r="L8807" s="13"/>
      <c r="M8807" s="12"/>
      <c r="N8807" s="13"/>
      <c r="O8807" s="13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  <c r="AC8807" s="11"/>
    </row>
    <row r="8808" spans="1:29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K8808" s="12"/>
      <c r="L8808" s="13"/>
      <c r="M8808" s="12"/>
      <c r="N8808" s="13"/>
      <c r="O8808" s="13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  <c r="AC8808" s="11"/>
    </row>
    <row r="8809" spans="1:29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K8809" s="12"/>
      <c r="L8809" s="13"/>
      <c r="M8809" s="12"/>
      <c r="N8809" s="13"/>
      <c r="O8809" s="13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  <c r="AC8809" s="11"/>
    </row>
    <row r="8810" spans="1:29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K8810" s="12"/>
      <c r="L8810" s="13"/>
      <c r="M8810" s="12"/>
      <c r="N8810" s="13"/>
      <c r="O8810" s="13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  <c r="AC8810" s="11"/>
    </row>
    <row r="8811" spans="1:29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K8811" s="12"/>
      <c r="L8811" s="13"/>
      <c r="M8811" s="12"/>
      <c r="N8811" s="13"/>
      <c r="O8811" s="13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</row>
    <row r="8812" spans="1:29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K8812" s="12"/>
      <c r="L8812" s="13"/>
      <c r="M8812" s="12"/>
      <c r="N8812" s="13"/>
      <c r="O8812" s="13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  <c r="AC8812" s="11"/>
    </row>
    <row r="8813" spans="1:29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K8813" s="12"/>
      <c r="L8813" s="13"/>
      <c r="M8813" s="12"/>
      <c r="N8813" s="13"/>
      <c r="O8813" s="13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  <c r="AC8813" s="11"/>
    </row>
    <row r="8814" spans="1:29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K8814" s="12"/>
      <c r="L8814" s="13"/>
      <c r="M8814" s="12"/>
      <c r="N8814" s="13"/>
      <c r="O8814" s="13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  <c r="AC8814" s="11"/>
    </row>
    <row r="8815" spans="1:29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K8815" s="12"/>
      <c r="L8815" s="13"/>
      <c r="M8815" s="12"/>
      <c r="N8815" s="13"/>
      <c r="O8815" s="13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  <c r="AC8815" s="11"/>
    </row>
    <row r="8816" spans="1:29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K8816" s="12"/>
      <c r="L8816" s="13"/>
      <c r="M8816" s="12"/>
      <c r="N8816" s="13"/>
      <c r="O8816" s="13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  <c r="AC8816" s="11"/>
    </row>
    <row r="8817" spans="1:29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K8817" s="12"/>
      <c r="L8817" s="13"/>
      <c r="M8817" s="12"/>
      <c r="N8817" s="13"/>
      <c r="O8817" s="13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  <c r="AC8817" s="11"/>
    </row>
    <row r="8818" spans="1:29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K8818" s="12"/>
      <c r="L8818" s="13"/>
      <c r="M8818" s="12"/>
      <c r="N8818" s="13"/>
      <c r="O8818" s="13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  <c r="AC8818" s="11"/>
    </row>
    <row r="8819" spans="1:29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K8819" s="12"/>
      <c r="L8819" s="13"/>
      <c r="M8819" s="12"/>
      <c r="N8819" s="13"/>
      <c r="O8819" s="13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  <c r="AC8819" s="11"/>
    </row>
    <row r="8820" spans="1:29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K8820" s="12"/>
      <c r="L8820" s="13"/>
      <c r="M8820" s="12"/>
      <c r="N8820" s="13"/>
      <c r="O8820" s="13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  <c r="AC8820" s="11"/>
    </row>
    <row r="8821" spans="1:29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K8821" s="12"/>
      <c r="L8821" s="13"/>
      <c r="M8821" s="12"/>
      <c r="N8821" s="13"/>
      <c r="O8821" s="13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  <c r="AC8821" s="11"/>
    </row>
    <row r="8822" spans="1:29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K8822" s="12"/>
      <c r="L8822" s="13"/>
      <c r="M8822" s="12"/>
      <c r="N8822" s="13"/>
      <c r="O8822" s="13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  <c r="AC8822" s="11"/>
    </row>
    <row r="8823" spans="1:29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K8823" s="12"/>
      <c r="L8823" s="13"/>
      <c r="M8823" s="12"/>
      <c r="N8823" s="13"/>
      <c r="O8823" s="13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  <c r="AC8823" s="11"/>
    </row>
    <row r="8824" spans="1:29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K8824" s="12"/>
      <c r="L8824" s="13"/>
      <c r="M8824" s="12"/>
      <c r="N8824" s="13"/>
      <c r="O8824" s="13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  <c r="AC8824" s="11"/>
    </row>
    <row r="8825" spans="1:29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K8825" s="12"/>
      <c r="L8825" s="13"/>
      <c r="M8825" s="12"/>
      <c r="N8825" s="13"/>
      <c r="O8825" s="13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  <c r="AC8825" s="11"/>
    </row>
    <row r="8826" spans="1:29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K8826" s="12"/>
      <c r="L8826" s="13"/>
      <c r="M8826" s="12"/>
      <c r="N8826" s="13"/>
      <c r="O8826" s="13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  <c r="AC8826" s="11"/>
    </row>
    <row r="8827" spans="1:29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K8827" s="12"/>
      <c r="L8827" s="13"/>
      <c r="M8827" s="12"/>
      <c r="N8827" s="13"/>
      <c r="O8827" s="13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  <c r="AC8827" s="11"/>
    </row>
    <row r="8828" spans="1:29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K8828" s="12"/>
      <c r="L8828" s="13"/>
      <c r="M8828" s="12"/>
      <c r="N8828" s="13"/>
      <c r="O8828" s="13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  <c r="AC8828" s="11"/>
    </row>
    <row r="8829" spans="1:29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K8829" s="12"/>
      <c r="L8829" s="13"/>
      <c r="M8829" s="12"/>
      <c r="N8829" s="13"/>
      <c r="O8829" s="13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  <c r="AC8829" s="11"/>
    </row>
    <row r="8830" spans="1:29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K8830" s="12"/>
      <c r="L8830" s="13"/>
      <c r="M8830" s="12"/>
      <c r="N8830" s="13"/>
      <c r="O8830" s="13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  <c r="AC8830" s="11"/>
    </row>
    <row r="8831" spans="1:29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K8831" s="12"/>
      <c r="L8831" s="13"/>
      <c r="M8831" s="12"/>
      <c r="N8831" s="13"/>
      <c r="O8831" s="13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  <c r="AC8831" s="11"/>
    </row>
    <row r="8832" spans="1:29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K8832" s="12"/>
      <c r="L8832" s="13"/>
      <c r="M8832" s="12"/>
      <c r="N8832" s="13"/>
      <c r="O8832" s="13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  <c r="AA8832" s="11"/>
      <c r="AB8832" s="11"/>
      <c r="AC8832" s="11"/>
    </row>
    <row r="8833" spans="1:29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K8833" s="12"/>
      <c r="L8833" s="13"/>
      <c r="M8833" s="12"/>
      <c r="N8833" s="13"/>
      <c r="O8833" s="13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  <c r="AC8833" s="11"/>
    </row>
    <row r="8834" spans="1:29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K8834" s="12"/>
      <c r="L8834" s="13"/>
      <c r="M8834" s="12"/>
      <c r="N8834" s="13"/>
      <c r="O8834" s="13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  <c r="AC8834" s="11"/>
    </row>
    <row r="8835" spans="1:29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K8835" s="12"/>
      <c r="L8835" s="13"/>
      <c r="M8835" s="12"/>
      <c r="N8835" s="13"/>
      <c r="O8835" s="13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  <c r="AC8835" s="11"/>
    </row>
    <row r="8836" spans="1:29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K8836" s="12"/>
      <c r="L8836" s="13"/>
      <c r="M8836" s="12"/>
      <c r="N8836" s="13"/>
      <c r="O8836" s="13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  <c r="AC8836" s="11"/>
    </row>
    <row r="8837" spans="1:29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K8837" s="12"/>
      <c r="L8837" s="13"/>
      <c r="M8837" s="12"/>
      <c r="N8837" s="13"/>
      <c r="O8837" s="13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  <c r="AC8837" s="11"/>
    </row>
    <row r="8838" spans="1:29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K8838" s="12"/>
      <c r="L8838" s="13"/>
      <c r="M8838" s="12"/>
      <c r="N8838" s="13"/>
      <c r="O8838" s="13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  <c r="AC8838" s="11"/>
    </row>
    <row r="8839" spans="1:29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K8839" s="12"/>
      <c r="L8839" s="13"/>
      <c r="M8839" s="12"/>
      <c r="N8839" s="13"/>
      <c r="O8839" s="13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  <c r="AC8839" s="11"/>
    </row>
    <row r="8840" spans="1:29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K8840" s="12"/>
      <c r="L8840" s="13"/>
      <c r="M8840" s="12"/>
      <c r="N8840" s="13"/>
      <c r="O8840" s="13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  <c r="AC8840" s="11"/>
    </row>
    <row r="8841" spans="1:29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K8841" s="12"/>
      <c r="L8841" s="13"/>
      <c r="M8841" s="12"/>
      <c r="N8841" s="13"/>
      <c r="O8841" s="13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  <c r="AC8841" s="11"/>
    </row>
    <row r="8842" spans="1:29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K8842" s="12"/>
      <c r="L8842" s="13"/>
      <c r="M8842" s="12"/>
      <c r="N8842" s="13"/>
      <c r="O8842" s="13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  <c r="AC8842" s="11"/>
    </row>
    <row r="8843" spans="1:29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K8843" s="12"/>
      <c r="L8843" s="13"/>
      <c r="M8843" s="12"/>
      <c r="N8843" s="13"/>
      <c r="O8843" s="13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  <c r="AC8843" s="11"/>
    </row>
    <row r="8844" spans="1:29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K8844" s="12"/>
      <c r="L8844" s="13"/>
      <c r="M8844" s="12"/>
      <c r="N8844" s="13"/>
      <c r="O8844" s="13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  <c r="AC8844" s="11"/>
    </row>
    <row r="8845" spans="1:29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K8845" s="12"/>
      <c r="L8845" s="13"/>
      <c r="M8845" s="12"/>
      <c r="N8845" s="13"/>
      <c r="O8845" s="13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  <c r="AC8845" s="11"/>
    </row>
    <row r="8846" spans="1:29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K8846" s="12"/>
      <c r="L8846" s="13"/>
      <c r="M8846" s="12"/>
      <c r="N8846" s="13"/>
      <c r="O8846" s="13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  <c r="AC8846" s="11"/>
    </row>
    <row r="8847" spans="1:29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K8847" s="12"/>
      <c r="L8847" s="13"/>
      <c r="M8847" s="12"/>
      <c r="N8847" s="13"/>
      <c r="O8847" s="13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  <c r="AC8847" s="11"/>
    </row>
    <row r="8848" spans="1:29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K8848" s="12"/>
      <c r="L8848" s="13"/>
      <c r="M8848" s="12"/>
      <c r="N8848" s="13"/>
      <c r="O8848" s="13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  <c r="AC8848" s="11"/>
    </row>
    <row r="8849" spans="1:29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K8849" s="12"/>
      <c r="L8849" s="13"/>
      <c r="M8849" s="12"/>
      <c r="N8849" s="13"/>
      <c r="O8849" s="13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  <c r="AC8849" s="11"/>
    </row>
    <row r="8850" spans="1:29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K8850" s="12"/>
      <c r="L8850" s="13"/>
      <c r="M8850" s="12"/>
      <c r="N8850" s="13"/>
      <c r="O8850" s="13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  <c r="AC8850" s="11"/>
    </row>
    <row r="8851" spans="1:29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K8851" s="12"/>
      <c r="L8851" s="13"/>
      <c r="M8851" s="12"/>
      <c r="N8851" s="13"/>
      <c r="O8851" s="13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  <c r="AC8851" s="11"/>
    </row>
    <row r="8852" spans="1:29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K8852" s="12"/>
      <c r="L8852" s="13"/>
      <c r="M8852" s="12"/>
      <c r="N8852" s="13"/>
      <c r="O8852" s="13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  <c r="AC8852" s="11"/>
    </row>
    <row r="8853" spans="1:29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K8853" s="12"/>
      <c r="L8853" s="13"/>
      <c r="M8853" s="12"/>
      <c r="N8853" s="13"/>
      <c r="O8853" s="13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  <c r="AC8853" s="11"/>
    </row>
    <row r="8854" spans="1:29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K8854" s="12"/>
      <c r="L8854" s="13"/>
      <c r="M8854" s="12"/>
      <c r="N8854" s="13"/>
      <c r="O8854" s="13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  <c r="AC8854" s="11"/>
    </row>
    <row r="8855" spans="1:29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K8855" s="12"/>
      <c r="L8855" s="13"/>
      <c r="M8855" s="12"/>
      <c r="N8855" s="13"/>
      <c r="O8855" s="13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  <c r="AA8855" s="11"/>
      <c r="AB8855" s="11"/>
      <c r="AC8855" s="11"/>
    </row>
    <row r="8856" spans="1:29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K8856" s="12"/>
      <c r="L8856" s="13"/>
      <c r="M8856" s="12"/>
      <c r="N8856" s="13"/>
      <c r="O8856" s="13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  <c r="AC8856" s="11"/>
    </row>
    <row r="8857" spans="1:29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K8857" s="12"/>
      <c r="L8857" s="13"/>
      <c r="M8857" s="12"/>
      <c r="N8857" s="13"/>
      <c r="O8857" s="13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  <c r="AC8857" s="11"/>
    </row>
    <row r="8858" spans="1:29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K8858" s="12"/>
      <c r="L8858" s="13"/>
      <c r="M8858" s="12"/>
      <c r="N8858" s="13"/>
      <c r="O8858" s="13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  <c r="AC8858" s="11"/>
    </row>
    <row r="8859" spans="1:29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K8859" s="12"/>
      <c r="L8859" s="13"/>
      <c r="M8859" s="12"/>
      <c r="N8859" s="13"/>
      <c r="O8859" s="13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  <c r="AC8859" s="11"/>
    </row>
    <row r="8860" spans="1:29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K8860" s="12"/>
      <c r="L8860" s="13"/>
      <c r="M8860" s="12"/>
      <c r="N8860" s="13"/>
      <c r="O8860" s="13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  <c r="AC8860" s="11"/>
    </row>
    <row r="8861" spans="1:29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K8861" s="12"/>
      <c r="L8861" s="13"/>
      <c r="M8861" s="12"/>
      <c r="N8861" s="13"/>
      <c r="O8861" s="13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  <c r="AC8861" s="11"/>
    </row>
    <row r="8862" spans="1:29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K8862" s="12"/>
      <c r="L8862" s="13"/>
      <c r="M8862" s="12"/>
      <c r="N8862" s="13"/>
      <c r="O8862" s="13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  <c r="AC8862" s="11"/>
    </row>
    <row r="8863" spans="1:29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K8863" s="12"/>
      <c r="L8863" s="13"/>
      <c r="M8863" s="12"/>
      <c r="N8863" s="13"/>
      <c r="O8863" s="13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  <c r="AC8863" s="11"/>
    </row>
    <row r="8864" spans="1:29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K8864" s="12"/>
      <c r="L8864" s="13"/>
      <c r="M8864" s="12"/>
      <c r="N8864" s="13"/>
      <c r="O8864" s="13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  <c r="AC8864" s="11"/>
    </row>
    <row r="8865" spans="1:29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K8865" s="12"/>
      <c r="L8865" s="13"/>
      <c r="M8865" s="12"/>
      <c r="N8865" s="13"/>
      <c r="O8865" s="13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  <c r="AC8865" s="11"/>
    </row>
    <row r="8866" spans="1:29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K8866" s="12"/>
      <c r="L8866" s="13"/>
      <c r="M8866" s="12"/>
      <c r="N8866" s="13"/>
      <c r="O8866" s="13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  <c r="AC8866" s="11"/>
    </row>
    <row r="8867" spans="1:29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K8867" s="12"/>
      <c r="L8867" s="13"/>
      <c r="M8867" s="12"/>
      <c r="N8867" s="13"/>
      <c r="O8867" s="13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</row>
    <row r="8868" spans="1:29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K8868" s="12"/>
      <c r="L8868" s="13"/>
      <c r="M8868" s="12"/>
      <c r="N8868" s="13"/>
      <c r="O8868" s="13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  <c r="AC8868" s="11"/>
    </row>
    <row r="8869" spans="1:29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K8869" s="12"/>
      <c r="L8869" s="13"/>
      <c r="M8869" s="12"/>
      <c r="N8869" s="13"/>
      <c r="O8869" s="13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  <c r="AC8869" s="11"/>
    </row>
    <row r="8870" spans="1:29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K8870" s="12"/>
      <c r="L8870" s="13"/>
      <c r="M8870" s="12"/>
      <c r="N8870" s="13"/>
      <c r="O8870" s="13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  <c r="AC8870" s="11"/>
    </row>
    <row r="8871" spans="1:29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K8871" s="12"/>
      <c r="L8871" s="13"/>
      <c r="M8871" s="12"/>
      <c r="N8871" s="13"/>
      <c r="O8871" s="13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  <c r="AC8871" s="11"/>
    </row>
    <row r="8872" spans="1:29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K8872" s="12"/>
      <c r="L8872" s="13"/>
      <c r="M8872" s="12"/>
      <c r="N8872" s="13"/>
      <c r="O8872" s="13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  <c r="AC8872" s="11"/>
    </row>
    <row r="8873" spans="1:29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K8873" s="12"/>
      <c r="L8873" s="13"/>
      <c r="M8873" s="12"/>
      <c r="N8873" s="13"/>
      <c r="O8873" s="13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  <c r="AC8873" s="11"/>
    </row>
    <row r="8874" spans="1:29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K8874" s="12"/>
      <c r="L8874" s="13"/>
      <c r="M8874" s="12"/>
      <c r="N8874" s="13"/>
      <c r="O8874" s="13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</row>
    <row r="8875" spans="1:29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K8875" s="12"/>
      <c r="L8875" s="13"/>
      <c r="M8875" s="12"/>
      <c r="N8875" s="13"/>
      <c r="O8875" s="13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  <c r="AC8875" s="11"/>
    </row>
    <row r="8876" spans="1:29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K8876" s="12"/>
      <c r="L8876" s="13"/>
      <c r="M8876" s="12"/>
      <c r="N8876" s="13"/>
      <c r="O8876" s="13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  <c r="AC8876" s="11"/>
    </row>
    <row r="8877" spans="1:29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K8877" s="12"/>
      <c r="L8877" s="13"/>
      <c r="M8877" s="12"/>
      <c r="N8877" s="13"/>
      <c r="O8877" s="13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  <c r="AC8877" s="11"/>
    </row>
    <row r="8878" spans="1:29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K8878" s="12"/>
      <c r="L8878" s="13"/>
      <c r="M8878" s="12"/>
      <c r="N8878" s="13"/>
      <c r="O8878" s="13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  <c r="AC8878" s="11"/>
    </row>
    <row r="8879" spans="1:29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K8879" s="12"/>
      <c r="L8879" s="13"/>
      <c r="M8879" s="12"/>
      <c r="N8879" s="13"/>
      <c r="O8879" s="13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  <c r="AC8879" s="11"/>
    </row>
    <row r="8880" spans="1:29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K8880" s="12"/>
      <c r="L8880" s="13"/>
      <c r="M8880" s="12"/>
      <c r="N8880" s="13"/>
      <c r="O8880" s="13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  <c r="AC8880" s="11"/>
    </row>
    <row r="8881" spans="1:29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K8881" s="12"/>
      <c r="L8881" s="13"/>
      <c r="M8881" s="12"/>
      <c r="N8881" s="13"/>
      <c r="O8881" s="13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</row>
    <row r="8882" spans="1:29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K8882" s="12"/>
      <c r="L8882" s="13"/>
      <c r="M8882" s="12"/>
      <c r="N8882" s="13"/>
      <c r="O8882" s="13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  <c r="AC8882" s="11"/>
    </row>
    <row r="8883" spans="1:29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K8883" s="12"/>
      <c r="L8883" s="13"/>
      <c r="M8883" s="12"/>
      <c r="N8883" s="13"/>
      <c r="O8883" s="13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  <c r="AC8883" s="11"/>
    </row>
    <row r="8884" spans="1:29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K8884" s="12"/>
      <c r="L8884" s="13"/>
      <c r="M8884" s="12"/>
      <c r="N8884" s="13"/>
      <c r="O8884" s="13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  <c r="AC8884" s="11"/>
    </row>
    <row r="8885" spans="1:29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K8885" s="12"/>
      <c r="L8885" s="13"/>
      <c r="M8885" s="12"/>
      <c r="N8885" s="13"/>
      <c r="O8885" s="13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  <c r="AC8885" s="11"/>
    </row>
    <row r="8886" spans="1:29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K8886" s="12"/>
      <c r="L8886" s="13"/>
      <c r="M8886" s="12"/>
      <c r="N8886" s="13"/>
      <c r="O8886" s="13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  <c r="AC8886" s="11"/>
    </row>
    <row r="8887" spans="1:29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K8887" s="12"/>
      <c r="L8887" s="13"/>
      <c r="M8887" s="12"/>
      <c r="N8887" s="13"/>
      <c r="O8887" s="13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  <c r="AC8887" s="11"/>
    </row>
    <row r="8888" spans="1:29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K8888" s="12"/>
      <c r="L8888" s="13"/>
      <c r="M8888" s="12"/>
      <c r="N8888" s="13"/>
      <c r="O8888" s="13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  <c r="AC8888" s="11"/>
    </row>
    <row r="8889" spans="1:29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K8889" s="12"/>
      <c r="L8889" s="13"/>
      <c r="M8889" s="12"/>
      <c r="N8889" s="13"/>
      <c r="O8889" s="13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  <c r="AC8889" s="11"/>
    </row>
    <row r="8890" spans="1:29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K8890" s="12"/>
      <c r="L8890" s="13"/>
      <c r="M8890" s="12"/>
      <c r="N8890" s="13"/>
      <c r="O8890" s="13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  <c r="AC8890" s="11"/>
    </row>
    <row r="8891" spans="1:29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K8891" s="12"/>
      <c r="L8891" s="13"/>
      <c r="M8891" s="12"/>
      <c r="N8891" s="13"/>
      <c r="O8891" s="13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  <c r="AC8891" s="11"/>
    </row>
    <row r="8892" spans="1:29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K8892" s="12"/>
      <c r="L8892" s="13"/>
      <c r="M8892" s="12"/>
      <c r="N8892" s="13"/>
      <c r="O8892" s="13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  <c r="AC8892" s="11"/>
    </row>
    <row r="8893" spans="1:29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K8893" s="12"/>
      <c r="L8893" s="13"/>
      <c r="M8893" s="12"/>
      <c r="N8893" s="13"/>
      <c r="O8893" s="13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  <c r="AC8893" s="11"/>
    </row>
    <row r="8894" spans="1:29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K8894" s="12"/>
      <c r="L8894" s="13"/>
      <c r="M8894" s="12"/>
      <c r="N8894" s="13"/>
      <c r="O8894" s="13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  <c r="AC8894" s="11"/>
    </row>
    <row r="8895" spans="1:29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K8895" s="12"/>
      <c r="L8895" s="13"/>
      <c r="M8895" s="12"/>
      <c r="N8895" s="13"/>
      <c r="O8895" s="13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</row>
    <row r="8896" spans="1:29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K8896" s="12"/>
      <c r="L8896" s="13"/>
      <c r="M8896" s="12"/>
      <c r="N8896" s="13"/>
      <c r="O8896" s="13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  <c r="AC8896" s="11"/>
    </row>
    <row r="8897" spans="1:29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K8897" s="12"/>
      <c r="L8897" s="13"/>
      <c r="M8897" s="12"/>
      <c r="N8897" s="13"/>
      <c r="O8897" s="13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  <c r="AC8897" s="11"/>
    </row>
    <row r="8898" spans="1:29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K8898" s="12"/>
      <c r="L8898" s="13"/>
      <c r="M8898" s="12"/>
      <c r="N8898" s="13"/>
      <c r="O8898" s="13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  <c r="AC8898" s="11"/>
    </row>
    <row r="8899" spans="1:29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K8899" s="12"/>
      <c r="L8899" s="13"/>
      <c r="M8899" s="12"/>
      <c r="N8899" s="13"/>
      <c r="O8899" s="13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  <c r="AC8899" s="11"/>
    </row>
    <row r="8900" spans="1:29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K8900" s="12"/>
      <c r="L8900" s="13"/>
      <c r="M8900" s="12"/>
      <c r="N8900" s="13"/>
      <c r="O8900" s="13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  <c r="AC8900" s="11"/>
    </row>
    <row r="8901" spans="1:29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K8901" s="12"/>
      <c r="L8901" s="13"/>
      <c r="M8901" s="12"/>
      <c r="N8901" s="13"/>
      <c r="O8901" s="13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  <c r="AC8901" s="11"/>
    </row>
    <row r="8902" spans="1:29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K8902" s="12"/>
      <c r="L8902" s="13"/>
      <c r="M8902" s="12"/>
      <c r="N8902" s="13"/>
      <c r="O8902" s="13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</row>
    <row r="8903" spans="1:29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K8903" s="12"/>
      <c r="L8903" s="13"/>
      <c r="M8903" s="12"/>
      <c r="N8903" s="13"/>
      <c r="O8903" s="13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  <c r="AC8903" s="11"/>
    </row>
    <row r="8904" spans="1:29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K8904" s="12"/>
      <c r="L8904" s="13"/>
      <c r="M8904" s="12"/>
      <c r="N8904" s="13"/>
      <c r="O8904" s="13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  <c r="AC8904" s="11"/>
    </row>
    <row r="8905" spans="1:29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K8905" s="12"/>
      <c r="L8905" s="13"/>
      <c r="M8905" s="12"/>
      <c r="N8905" s="13"/>
      <c r="O8905" s="13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  <c r="AC8905" s="11"/>
    </row>
    <row r="8906" spans="1:29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K8906" s="12"/>
      <c r="L8906" s="13"/>
      <c r="M8906" s="12"/>
      <c r="N8906" s="13"/>
      <c r="O8906" s="13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  <c r="AC8906" s="11"/>
    </row>
    <row r="8907" spans="1:29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K8907" s="12"/>
      <c r="L8907" s="13"/>
      <c r="M8907" s="12"/>
      <c r="N8907" s="13"/>
      <c r="O8907" s="13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  <c r="AC8907" s="11"/>
    </row>
    <row r="8908" spans="1:29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K8908" s="12"/>
      <c r="L8908" s="13"/>
      <c r="M8908" s="12"/>
      <c r="N8908" s="13"/>
      <c r="O8908" s="13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  <c r="AC8908" s="11"/>
    </row>
    <row r="8909" spans="1:29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K8909" s="12"/>
      <c r="L8909" s="13"/>
      <c r="M8909" s="12"/>
      <c r="N8909" s="13"/>
      <c r="O8909" s="13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</row>
    <row r="8910" spans="1:29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K8910" s="12"/>
      <c r="L8910" s="13"/>
      <c r="M8910" s="12"/>
      <c r="N8910" s="13"/>
      <c r="O8910" s="13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  <c r="AC8910" s="11"/>
    </row>
    <row r="8911" spans="1:29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K8911" s="12"/>
      <c r="L8911" s="13"/>
      <c r="M8911" s="12"/>
      <c r="N8911" s="13"/>
      <c r="O8911" s="13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  <c r="AC8911" s="11"/>
    </row>
    <row r="8912" spans="1:29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K8912" s="12"/>
      <c r="L8912" s="13"/>
      <c r="M8912" s="12"/>
      <c r="N8912" s="13"/>
      <c r="O8912" s="13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</row>
    <row r="8913" spans="1:29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K8913" s="12"/>
      <c r="L8913" s="13"/>
      <c r="M8913" s="12"/>
      <c r="N8913" s="13"/>
      <c r="O8913" s="13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  <c r="AC8913" s="11"/>
    </row>
    <row r="8914" spans="1:29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K8914" s="12"/>
      <c r="L8914" s="13"/>
      <c r="M8914" s="12"/>
      <c r="N8914" s="13"/>
      <c r="O8914" s="13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  <c r="AC8914" s="11"/>
    </row>
    <row r="8915" spans="1:29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K8915" s="12"/>
      <c r="L8915" s="13"/>
      <c r="M8915" s="12"/>
      <c r="N8915" s="13"/>
      <c r="O8915" s="13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  <c r="AC8915" s="11"/>
    </row>
    <row r="8916" spans="1:29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K8916" s="12"/>
      <c r="L8916" s="13"/>
      <c r="M8916" s="12"/>
      <c r="N8916" s="13"/>
      <c r="O8916" s="13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  <c r="AC8916" s="11"/>
    </row>
    <row r="8917" spans="1:29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K8917" s="12"/>
      <c r="L8917" s="13"/>
      <c r="M8917" s="12"/>
      <c r="N8917" s="13"/>
      <c r="O8917" s="13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  <c r="AC8917" s="11"/>
    </row>
    <row r="8918" spans="1:29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K8918" s="12"/>
      <c r="L8918" s="13"/>
      <c r="M8918" s="12"/>
      <c r="N8918" s="13"/>
      <c r="O8918" s="13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  <c r="AC8918" s="11"/>
    </row>
    <row r="8919" spans="1:29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K8919" s="12"/>
      <c r="L8919" s="13"/>
      <c r="M8919" s="12"/>
      <c r="N8919" s="13"/>
      <c r="O8919" s="13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  <c r="AC8919" s="11"/>
    </row>
    <row r="8920" spans="1:29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K8920" s="12"/>
      <c r="L8920" s="13"/>
      <c r="M8920" s="12"/>
      <c r="N8920" s="13"/>
      <c r="O8920" s="13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  <c r="AC8920" s="11"/>
    </row>
    <row r="8921" spans="1:29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K8921" s="12"/>
      <c r="L8921" s="13"/>
      <c r="M8921" s="12"/>
      <c r="N8921" s="13"/>
      <c r="O8921" s="13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  <c r="AC8921" s="11"/>
    </row>
    <row r="8922" spans="1:29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K8922" s="12"/>
      <c r="L8922" s="13"/>
      <c r="M8922" s="12"/>
      <c r="N8922" s="13"/>
      <c r="O8922" s="13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  <c r="AC8922" s="11"/>
    </row>
    <row r="8923" spans="1:29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K8923" s="12"/>
      <c r="L8923" s="13"/>
      <c r="M8923" s="12"/>
      <c r="N8923" s="13"/>
      <c r="O8923" s="13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</row>
    <row r="8924" spans="1:29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K8924" s="12"/>
      <c r="L8924" s="13"/>
      <c r="M8924" s="12"/>
      <c r="N8924" s="13"/>
      <c r="O8924" s="13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  <c r="AC8924" s="11"/>
    </row>
    <row r="8925" spans="1:29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K8925" s="12"/>
      <c r="L8925" s="13"/>
      <c r="M8925" s="12"/>
      <c r="N8925" s="13"/>
      <c r="O8925" s="13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  <c r="AC8925" s="11"/>
    </row>
    <row r="8926" spans="1:29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K8926" s="12"/>
      <c r="L8926" s="13"/>
      <c r="M8926" s="12"/>
      <c r="N8926" s="13"/>
      <c r="O8926" s="13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  <c r="AC8926" s="11"/>
    </row>
    <row r="8927" spans="1:29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K8927" s="12"/>
      <c r="L8927" s="13"/>
      <c r="M8927" s="12"/>
      <c r="N8927" s="13"/>
      <c r="O8927" s="13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  <c r="AC8927" s="11"/>
    </row>
    <row r="8928" spans="1:29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K8928" s="12"/>
      <c r="L8928" s="13"/>
      <c r="M8928" s="12"/>
      <c r="N8928" s="13"/>
      <c r="O8928" s="13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  <c r="AC8928" s="11"/>
    </row>
    <row r="8929" spans="1:29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K8929" s="12"/>
      <c r="L8929" s="13"/>
      <c r="M8929" s="12"/>
      <c r="N8929" s="13"/>
      <c r="O8929" s="13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  <c r="AC8929" s="11"/>
    </row>
    <row r="8930" spans="1:29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K8930" s="12"/>
      <c r="L8930" s="13"/>
      <c r="M8930" s="12"/>
      <c r="N8930" s="13"/>
      <c r="O8930" s="13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</row>
    <row r="8931" spans="1:29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K8931" s="12"/>
      <c r="L8931" s="13"/>
      <c r="M8931" s="12"/>
      <c r="N8931" s="13"/>
      <c r="O8931" s="13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  <c r="AC8931" s="11"/>
    </row>
    <row r="8932" spans="1:29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K8932" s="12"/>
      <c r="L8932" s="13"/>
      <c r="M8932" s="12"/>
      <c r="N8932" s="13"/>
      <c r="O8932" s="13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  <c r="AC8932" s="11"/>
    </row>
    <row r="8933" spans="1:29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K8933" s="12"/>
      <c r="L8933" s="13"/>
      <c r="M8933" s="12"/>
      <c r="N8933" s="13"/>
      <c r="O8933" s="13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  <c r="AC8933" s="11"/>
    </row>
    <row r="8934" spans="1:29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K8934" s="12"/>
      <c r="L8934" s="13"/>
      <c r="M8934" s="12"/>
      <c r="N8934" s="13"/>
      <c r="O8934" s="13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  <c r="AC8934" s="11"/>
    </row>
    <row r="8935" spans="1:29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K8935" s="12"/>
      <c r="L8935" s="13"/>
      <c r="M8935" s="12"/>
      <c r="N8935" s="13"/>
      <c r="O8935" s="13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  <c r="AC8935" s="11"/>
    </row>
    <row r="8936" spans="1:29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K8936" s="12"/>
      <c r="L8936" s="13"/>
      <c r="M8936" s="12"/>
      <c r="N8936" s="13"/>
      <c r="O8936" s="13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  <c r="AC8936" s="11"/>
    </row>
    <row r="8937" spans="1:29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K8937" s="12"/>
      <c r="L8937" s="13"/>
      <c r="M8937" s="12"/>
      <c r="N8937" s="13"/>
      <c r="O8937" s="13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</row>
    <row r="8938" spans="1:29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K8938" s="12"/>
      <c r="L8938" s="13"/>
      <c r="M8938" s="12"/>
      <c r="N8938" s="13"/>
      <c r="O8938" s="13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  <c r="AC8938" s="11"/>
    </row>
    <row r="8939" spans="1:29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K8939" s="12"/>
      <c r="L8939" s="13"/>
      <c r="M8939" s="12"/>
      <c r="N8939" s="13"/>
      <c r="O8939" s="13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  <c r="AC8939" s="11"/>
    </row>
    <row r="8940" spans="1:29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K8940" s="12"/>
      <c r="L8940" s="13"/>
      <c r="M8940" s="12"/>
      <c r="N8940" s="13"/>
      <c r="O8940" s="13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  <c r="AC8940" s="11"/>
    </row>
    <row r="8941" spans="1:29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K8941" s="12"/>
      <c r="L8941" s="13"/>
      <c r="M8941" s="12"/>
      <c r="N8941" s="13"/>
      <c r="O8941" s="13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  <c r="AC8941" s="11"/>
    </row>
    <row r="8942" spans="1:29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K8942" s="12"/>
      <c r="L8942" s="13"/>
      <c r="M8942" s="12"/>
      <c r="N8942" s="13"/>
      <c r="O8942" s="13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  <c r="AC8942" s="11"/>
    </row>
    <row r="8943" spans="1:29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K8943" s="12"/>
      <c r="L8943" s="13"/>
      <c r="M8943" s="12"/>
      <c r="N8943" s="13"/>
      <c r="O8943" s="13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  <c r="AC8943" s="11"/>
    </row>
    <row r="8944" spans="1:29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K8944" s="12"/>
      <c r="L8944" s="13"/>
      <c r="M8944" s="12"/>
      <c r="N8944" s="13"/>
      <c r="O8944" s="13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</row>
    <row r="8945" spans="1:29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K8945" s="12"/>
      <c r="L8945" s="13"/>
      <c r="M8945" s="12"/>
      <c r="N8945" s="13"/>
      <c r="O8945" s="13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  <c r="AC8945" s="11"/>
    </row>
    <row r="8946" spans="1:29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K8946" s="12"/>
      <c r="L8946" s="13"/>
      <c r="M8946" s="12"/>
      <c r="N8946" s="13"/>
      <c r="O8946" s="13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  <c r="AC8946" s="11"/>
    </row>
    <row r="8947" spans="1:29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K8947" s="12"/>
      <c r="L8947" s="13"/>
      <c r="M8947" s="12"/>
      <c r="N8947" s="13"/>
      <c r="O8947" s="13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  <c r="AC8947" s="11"/>
    </row>
    <row r="8948" spans="1:29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K8948" s="12"/>
      <c r="L8948" s="13"/>
      <c r="M8948" s="12"/>
      <c r="N8948" s="13"/>
      <c r="O8948" s="13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  <c r="AC8948" s="11"/>
    </row>
    <row r="8949" spans="1:29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K8949" s="12"/>
      <c r="L8949" s="13"/>
      <c r="M8949" s="12"/>
      <c r="N8949" s="13"/>
      <c r="O8949" s="13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  <c r="AC8949" s="11"/>
    </row>
    <row r="8950" spans="1:29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K8950" s="12"/>
      <c r="L8950" s="13"/>
      <c r="M8950" s="12"/>
      <c r="N8950" s="13"/>
      <c r="O8950" s="13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  <c r="AC8950" s="11"/>
    </row>
    <row r="8951" spans="1:29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K8951" s="12"/>
      <c r="L8951" s="13"/>
      <c r="M8951" s="12"/>
      <c r="N8951" s="13"/>
      <c r="O8951" s="13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</row>
    <row r="8952" spans="1:29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K8952" s="12"/>
      <c r="L8952" s="13"/>
      <c r="M8952" s="12"/>
      <c r="N8952" s="13"/>
      <c r="O8952" s="13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  <c r="AC8952" s="11"/>
    </row>
    <row r="8953" spans="1:29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K8953" s="12"/>
      <c r="L8953" s="13"/>
      <c r="M8953" s="12"/>
      <c r="N8953" s="13"/>
      <c r="O8953" s="13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  <c r="AC8953" s="11"/>
    </row>
    <row r="8954" spans="1:29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K8954" s="12"/>
      <c r="L8954" s="13"/>
      <c r="M8954" s="12"/>
      <c r="N8954" s="13"/>
      <c r="O8954" s="13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  <c r="AC8954" s="11"/>
    </row>
    <row r="8955" spans="1:29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K8955" s="12"/>
      <c r="L8955" s="13"/>
      <c r="M8955" s="12"/>
      <c r="N8955" s="13"/>
      <c r="O8955" s="13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  <c r="AC8955" s="11"/>
    </row>
    <row r="8956" spans="1:29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K8956" s="12"/>
      <c r="L8956" s="13"/>
      <c r="M8956" s="12"/>
      <c r="N8956" s="13"/>
      <c r="O8956" s="13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  <c r="AC8956" s="11"/>
    </row>
    <row r="8957" spans="1:29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K8957" s="12"/>
      <c r="L8957" s="13"/>
      <c r="M8957" s="12"/>
      <c r="N8957" s="13"/>
      <c r="O8957" s="13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  <c r="AC8957" s="11"/>
    </row>
    <row r="8958" spans="1:29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K8958" s="12"/>
      <c r="L8958" s="13"/>
      <c r="M8958" s="12"/>
      <c r="N8958" s="13"/>
      <c r="O8958" s="13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  <c r="AC8958" s="11"/>
    </row>
    <row r="8959" spans="1:29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K8959" s="12"/>
      <c r="L8959" s="13"/>
      <c r="M8959" s="12"/>
      <c r="N8959" s="13"/>
      <c r="O8959" s="13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  <c r="AC8959" s="11"/>
    </row>
    <row r="8960" spans="1:29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K8960" s="12"/>
      <c r="L8960" s="13"/>
      <c r="M8960" s="12"/>
      <c r="N8960" s="13"/>
      <c r="O8960" s="13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  <c r="AC8960" s="11"/>
    </row>
    <row r="8961" spans="1:29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K8961" s="12"/>
      <c r="L8961" s="13"/>
      <c r="M8961" s="12"/>
      <c r="N8961" s="13"/>
      <c r="O8961" s="13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  <c r="AC8961" s="11"/>
    </row>
    <row r="8962" spans="1:29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K8962" s="12"/>
      <c r="L8962" s="13"/>
      <c r="M8962" s="12"/>
      <c r="N8962" s="13"/>
      <c r="O8962" s="13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  <c r="AC8962" s="11"/>
    </row>
    <row r="8963" spans="1:29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K8963" s="12"/>
      <c r="L8963" s="13"/>
      <c r="M8963" s="12"/>
      <c r="N8963" s="13"/>
      <c r="O8963" s="13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  <c r="AC8963" s="11"/>
    </row>
    <row r="8964" spans="1:29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K8964" s="12"/>
      <c r="L8964" s="13"/>
      <c r="M8964" s="12"/>
      <c r="N8964" s="13"/>
      <c r="O8964" s="13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  <c r="AC8964" s="11"/>
    </row>
    <row r="8965" spans="1:29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K8965" s="12"/>
      <c r="L8965" s="13"/>
      <c r="M8965" s="12"/>
      <c r="N8965" s="13"/>
      <c r="O8965" s="13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</row>
    <row r="8966" spans="1:29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K8966" s="12"/>
      <c r="L8966" s="13"/>
      <c r="M8966" s="12"/>
      <c r="N8966" s="13"/>
      <c r="O8966" s="13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  <c r="AC8966" s="11"/>
    </row>
    <row r="8967" spans="1:29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K8967" s="12"/>
      <c r="L8967" s="13"/>
      <c r="M8967" s="12"/>
      <c r="N8967" s="13"/>
      <c r="O8967" s="13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  <c r="AC8967" s="11"/>
    </row>
    <row r="8968" spans="1:29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K8968" s="12"/>
      <c r="L8968" s="13"/>
      <c r="M8968" s="12"/>
      <c r="N8968" s="13"/>
      <c r="O8968" s="13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  <c r="AC8968" s="11"/>
    </row>
    <row r="8969" spans="1:29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K8969" s="12"/>
      <c r="L8969" s="13"/>
      <c r="M8969" s="12"/>
      <c r="N8969" s="13"/>
      <c r="O8969" s="13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</row>
    <row r="8970" spans="1:29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K8970" s="12"/>
      <c r="L8970" s="13"/>
      <c r="M8970" s="12"/>
      <c r="N8970" s="13"/>
      <c r="O8970" s="13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</row>
    <row r="8971" spans="1:29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K8971" s="12"/>
      <c r="L8971" s="13"/>
      <c r="M8971" s="12"/>
      <c r="N8971" s="13"/>
      <c r="O8971" s="13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</row>
    <row r="8972" spans="1:29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K8972" s="12"/>
      <c r="L8972" s="13"/>
      <c r="M8972" s="12"/>
      <c r="N8972" s="13"/>
      <c r="O8972" s="13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</row>
    <row r="8973" spans="1:29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K8973" s="12"/>
      <c r="L8973" s="13"/>
      <c r="M8973" s="12"/>
      <c r="N8973" s="13"/>
      <c r="O8973" s="13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  <c r="AC8973" s="11"/>
    </row>
    <row r="8974" spans="1:29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K8974" s="12"/>
      <c r="L8974" s="13"/>
      <c r="M8974" s="12"/>
      <c r="N8974" s="13"/>
      <c r="O8974" s="13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  <c r="AC8974" s="11"/>
    </row>
    <row r="8975" spans="1:29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K8975" s="12"/>
      <c r="L8975" s="13"/>
      <c r="M8975" s="12"/>
      <c r="N8975" s="13"/>
      <c r="O8975" s="13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  <c r="AC8975" s="11"/>
    </row>
    <row r="8976" spans="1:29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K8976" s="12"/>
      <c r="L8976" s="13"/>
      <c r="M8976" s="12"/>
      <c r="N8976" s="13"/>
      <c r="O8976" s="13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  <c r="AC8976" s="11"/>
    </row>
    <row r="8977" spans="1:29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K8977" s="12"/>
      <c r="L8977" s="13"/>
      <c r="M8977" s="12"/>
      <c r="N8977" s="13"/>
      <c r="O8977" s="13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  <c r="AC8977" s="11"/>
    </row>
    <row r="8978" spans="1:29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K8978" s="12"/>
      <c r="L8978" s="13"/>
      <c r="M8978" s="12"/>
      <c r="N8978" s="13"/>
      <c r="O8978" s="13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  <c r="AC8978" s="11"/>
    </row>
    <row r="8979" spans="1:29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K8979" s="12"/>
      <c r="L8979" s="13"/>
      <c r="M8979" s="12"/>
      <c r="N8979" s="13"/>
      <c r="O8979" s="13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</row>
    <row r="8980" spans="1:29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K8980" s="12"/>
      <c r="L8980" s="13"/>
      <c r="M8980" s="12"/>
      <c r="N8980" s="13"/>
      <c r="O8980" s="13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  <c r="AC8980" s="11"/>
    </row>
    <row r="8981" spans="1:29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K8981" s="12"/>
      <c r="L8981" s="13"/>
      <c r="M8981" s="12"/>
      <c r="N8981" s="13"/>
      <c r="O8981" s="13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  <c r="AC8981" s="11"/>
    </row>
    <row r="8982" spans="1:29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K8982" s="12"/>
      <c r="L8982" s="13"/>
      <c r="M8982" s="12"/>
      <c r="N8982" s="13"/>
      <c r="O8982" s="13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  <c r="AC8982" s="11"/>
    </row>
    <row r="8983" spans="1:29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K8983" s="12"/>
      <c r="L8983" s="13"/>
      <c r="M8983" s="12"/>
      <c r="N8983" s="13"/>
      <c r="O8983" s="13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  <c r="AC8983" s="11"/>
    </row>
    <row r="8984" spans="1:29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K8984" s="12"/>
      <c r="L8984" s="13"/>
      <c r="M8984" s="12"/>
      <c r="N8984" s="13"/>
      <c r="O8984" s="13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  <c r="AC8984" s="11"/>
    </row>
    <row r="8985" spans="1:29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K8985" s="12"/>
      <c r="L8985" s="13"/>
      <c r="M8985" s="12"/>
      <c r="N8985" s="13"/>
      <c r="O8985" s="13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  <c r="AC8985" s="11"/>
    </row>
    <row r="8986" spans="1:29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K8986" s="12"/>
      <c r="L8986" s="13"/>
      <c r="M8986" s="12"/>
      <c r="N8986" s="13"/>
      <c r="O8986" s="13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</row>
    <row r="8987" spans="1:29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K8987" s="12"/>
      <c r="L8987" s="13"/>
      <c r="M8987" s="12"/>
      <c r="N8987" s="13"/>
      <c r="O8987" s="13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  <c r="AC8987" s="11"/>
    </row>
    <row r="8988" spans="1:29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K8988" s="12"/>
      <c r="L8988" s="13"/>
      <c r="M8988" s="12"/>
      <c r="N8988" s="13"/>
      <c r="O8988" s="13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  <c r="AC8988" s="11"/>
    </row>
    <row r="8989" spans="1:29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K8989" s="12"/>
      <c r="L8989" s="13"/>
      <c r="M8989" s="12"/>
      <c r="N8989" s="13"/>
      <c r="O8989" s="13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  <c r="AC8989" s="11"/>
    </row>
    <row r="8990" spans="1:29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K8990" s="12"/>
      <c r="L8990" s="13"/>
      <c r="M8990" s="12"/>
      <c r="N8990" s="13"/>
      <c r="O8990" s="13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  <c r="AC8990" s="11"/>
    </row>
    <row r="8991" spans="1:29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K8991" s="12"/>
      <c r="L8991" s="13"/>
      <c r="M8991" s="12"/>
      <c r="N8991" s="13"/>
      <c r="O8991" s="13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  <c r="AC8991" s="11"/>
    </row>
    <row r="8992" spans="1:29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K8992" s="12"/>
      <c r="L8992" s="13"/>
      <c r="M8992" s="12"/>
      <c r="N8992" s="13"/>
      <c r="O8992" s="13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</row>
    <row r="8993" spans="1:29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K8993" s="12"/>
      <c r="L8993" s="13"/>
      <c r="M8993" s="12"/>
      <c r="N8993" s="13"/>
      <c r="O8993" s="13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</row>
    <row r="8994" spans="1:29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K8994" s="12"/>
      <c r="L8994" s="13"/>
      <c r="M8994" s="12"/>
      <c r="N8994" s="13"/>
      <c r="O8994" s="13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  <c r="AC8994" s="11"/>
    </row>
    <row r="8995" spans="1:29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K8995" s="12"/>
      <c r="L8995" s="13"/>
      <c r="M8995" s="12"/>
      <c r="N8995" s="13"/>
      <c r="O8995" s="13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  <c r="AC8995" s="11"/>
    </row>
    <row r="8996" spans="1:29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K8996" s="12"/>
      <c r="L8996" s="13"/>
      <c r="M8996" s="12"/>
      <c r="N8996" s="13"/>
      <c r="O8996" s="13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  <c r="AC8996" s="11"/>
    </row>
    <row r="8997" spans="1:29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K8997" s="12"/>
      <c r="L8997" s="13"/>
      <c r="M8997" s="12"/>
      <c r="N8997" s="13"/>
      <c r="O8997" s="13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  <c r="AC8997" s="11"/>
    </row>
    <row r="8998" spans="1:29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K8998" s="12"/>
      <c r="L8998" s="13"/>
      <c r="M8998" s="12"/>
      <c r="N8998" s="13"/>
      <c r="O8998" s="13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  <c r="AC8998" s="11"/>
    </row>
    <row r="8999" spans="1:29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K8999" s="12"/>
      <c r="L8999" s="13"/>
      <c r="M8999" s="12"/>
      <c r="N8999" s="13"/>
      <c r="O8999" s="13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  <c r="AC8999" s="11"/>
    </row>
    <row r="9000" spans="1:29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K9000" s="12"/>
      <c r="L9000" s="13"/>
      <c r="M9000" s="12"/>
      <c r="N9000" s="13"/>
      <c r="O9000" s="13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  <c r="AC9000" s="11"/>
    </row>
    <row r="9001" spans="1:29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K9001" s="12"/>
      <c r="L9001" s="13"/>
      <c r="M9001" s="12"/>
      <c r="N9001" s="13"/>
      <c r="O9001" s="13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  <c r="AC9001" s="11"/>
    </row>
    <row r="9002" spans="1:29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K9002" s="12"/>
      <c r="L9002" s="13"/>
      <c r="M9002" s="12"/>
      <c r="N9002" s="13"/>
      <c r="O9002" s="13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  <c r="AC9002" s="11"/>
    </row>
    <row r="9003" spans="1:29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K9003" s="12"/>
      <c r="L9003" s="13"/>
      <c r="M9003" s="12"/>
      <c r="N9003" s="13"/>
      <c r="O9003" s="13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  <c r="AC9003" s="11"/>
    </row>
    <row r="9004" spans="1:29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K9004" s="12"/>
      <c r="L9004" s="13"/>
      <c r="M9004" s="12"/>
      <c r="N9004" s="13"/>
      <c r="O9004" s="13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  <c r="AC9004" s="11"/>
    </row>
    <row r="9005" spans="1:29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K9005" s="12"/>
      <c r="L9005" s="13"/>
      <c r="M9005" s="12"/>
      <c r="N9005" s="13"/>
      <c r="O9005" s="13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  <c r="AC9005" s="11"/>
    </row>
    <row r="9006" spans="1:29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K9006" s="12"/>
      <c r="L9006" s="13"/>
      <c r="M9006" s="12"/>
      <c r="N9006" s="13"/>
      <c r="O9006" s="13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</row>
    <row r="9007" spans="1:29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K9007" s="12"/>
      <c r="L9007" s="13"/>
      <c r="M9007" s="12"/>
      <c r="N9007" s="13"/>
      <c r="O9007" s="13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</row>
    <row r="9008" spans="1:29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K9008" s="12"/>
      <c r="L9008" s="13"/>
      <c r="M9008" s="12"/>
      <c r="N9008" s="13"/>
      <c r="O9008" s="13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  <c r="AC9008" s="11"/>
    </row>
    <row r="9009" spans="1:29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K9009" s="12"/>
      <c r="L9009" s="13"/>
      <c r="M9009" s="12"/>
      <c r="N9009" s="13"/>
      <c r="O9009" s="13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  <c r="AC9009" s="11"/>
    </row>
    <row r="9010" spans="1:29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K9010" s="12"/>
      <c r="L9010" s="13"/>
      <c r="M9010" s="12"/>
      <c r="N9010" s="13"/>
      <c r="O9010" s="13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  <c r="AC9010" s="11"/>
    </row>
    <row r="9011" spans="1:29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K9011" s="12"/>
      <c r="L9011" s="13"/>
      <c r="M9011" s="12"/>
      <c r="N9011" s="13"/>
      <c r="O9011" s="13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</row>
    <row r="9012" spans="1:29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K9012" s="12"/>
      <c r="L9012" s="13"/>
      <c r="M9012" s="12"/>
      <c r="N9012" s="13"/>
      <c r="O9012" s="13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</row>
    <row r="9013" spans="1:29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K9013" s="12"/>
      <c r="L9013" s="13"/>
      <c r="M9013" s="12"/>
      <c r="N9013" s="13"/>
      <c r="O9013" s="13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</row>
    <row r="9014" spans="1:29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K9014" s="12"/>
      <c r="L9014" s="13"/>
      <c r="M9014" s="12"/>
      <c r="N9014" s="13"/>
      <c r="O9014" s="13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</row>
    <row r="9015" spans="1:29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K9015" s="12"/>
      <c r="L9015" s="13"/>
      <c r="M9015" s="12"/>
      <c r="N9015" s="13"/>
      <c r="O9015" s="13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  <c r="AC9015" s="11"/>
    </row>
    <row r="9016" spans="1:29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K9016" s="12"/>
      <c r="L9016" s="13"/>
      <c r="M9016" s="12"/>
      <c r="N9016" s="13"/>
      <c r="O9016" s="13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  <c r="AC9016" s="11"/>
    </row>
    <row r="9017" spans="1:29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K9017" s="12"/>
      <c r="L9017" s="13"/>
      <c r="M9017" s="12"/>
      <c r="N9017" s="13"/>
      <c r="O9017" s="13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  <c r="AC9017" s="11"/>
    </row>
    <row r="9018" spans="1:29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K9018" s="12"/>
      <c r="L9018" s="13"/>
      <c r="M9018" s="12"/>
      <c r="N9018" s="13"/>
      <c r="O9018" s="13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</row>
    <row r="9019" spans="1:29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K9019" s="12"/>
      <c r="L9019" s="13"/>
      <c r="M9019" s="12"/>
      <c r="N9019" s="13"/>
      <c r="O9019" s="13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  <c r="AC9019" s="11"/>
    </row>
    <row r="9020" spans="1:29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K9020" s="12"/>
      <c r="L9020" s="13"/>
      <c r="M9020" s="12"/>
      <c r="N9020" s="13"/>
      <c r="O9020" s="13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  <c r="AC9020" s="11"/>
    </row>
    <row r="9021" spans="1:29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K9021" s="12"/>
      <c r="L9021" s="13"/>
      <c r="M9021" s="12"/>
      <c r="N9021" s="13"/>
      <c r="O9021" s="13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</row>
    <row r="9022" spans="1:29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K9022" s="12"/>
      <c r="L9022" s="13"/>
      <c r="M9022" s="12"/>
      <c r="N9022" s="13"/>
      <c r="O9022" s="13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</row>
    <row r="9023" spans="1:29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K9023" s="12"/>
      <c r="L9023" s="13"/>
      <c r="M9023" s="12"/>
      <c r="N9023" s="13"/>
      <c r="O9023" s="13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  <c r="AC9023" s="11"/>
    </row>
    <row r="9024" spans="1:29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K9024" s="12"/>
      <c r="L9024" s="13"/>
      <c r="M9024" s="12"/>
      <c r="N9024" s="13"/>
      <c r="O9024" s="13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  <c r="AC9024" s="11"/>
    </row>
    <row r="9025" spans="1:29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K9025" s="12"/>
      <c r="L9025" s="13"/>
      <c r="M9025" s="12"/>
      <c r="N9025" s="13"/>
      <c r="O9025" s="13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  <c r="AC9025" s="11"/>
    </row>
    <row r="9026" spans="1:29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K9026" s="12"/>
      <c r="L9026" s="13"/>
      <c r="M9026" s="12"/>
      <c r="N9026" s="13"/>
      <c r="O9026" s="13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  <c r="AC9026" s="11"/>
    </row>
    <row r="9027" spans="1:29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K9027" s="12"/>
      <c r="L9027" s="13"/>
      <c r="M9027" s="12"/>
      <c r="N9027" s="13"/>
      <c r="O9027" s="13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</row>
    <row r="9028" spans="1:29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K9028" s="12"/>
      <c r="L9028" s="13"/>
      <c r="M9028" s="12"/>
      <c r="N9028" s="13"/>
      <c r="O9028" s="13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</row>
    <row r="9029" spans="1:29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K9029" s="12"/>
      <c r="L9029" s="13"/>
      <c r="M9029" s="12"/>
      <c r="N9029" s="13"/>
      <c r="O9029" s="13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  <c r="AC9029" s="11"/>
    </row>
    <row r="9030" spans="1:29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K9030" s="12"/>
      <c r="L9030" s="13"/>
      <c r="M9030" s="12"/>
      <c r="N9030" s="13"/>
      <c r="O9030" s="13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  <c r="AC9030" s="11"/>
    </row>
    <row r="9031" spans="1:29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K9031" s="12"/>
      <c r="L9031" s="13"/>
      <c r="M9031" s="12"/>
      <c r="N9031" s="13"/>
      <c r="O9031" s="13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  <c r="AC9031" s="11"/>
    </row>
    <row r="9032" spans="1:29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K9032" s="12"/>
      <c r="L9032" s="13"/>
      <c r="M9032" s="12"/>
      <c r="N9032" s="13"/>
      <c r="O9032" s="13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  <c r="AC9032" s="11"/>
    </row>
    <row r="9033" spans="1:29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K9033" s="12"/>
      <c r="L9033" s="13"/>
      <c r="M9033" s="12"/>
      <c r="N9033" s="13"/>
      <c r="O9033" s="13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  <c r="AC9033" s="11"/>
    </row>
    <row r="9034" spans="1:29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K9034" s="12"/>
      <c r="L9034" s="13"/>
      <c r="M9034" s="12"/>
      <c r="N9034" s="13"/>
      <c r="O9034" s="13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  <c r="AC9034" s="11"/>
    </row>
    <row r="9035" spans="1:29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K9035" s="12"/>
      <c r="L9035" s="13"/>
      <c r="M9035" s="12"/>
      <c r="N9035" s="13"/>
      <c r="O9035" s="13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</row>
    <row r="9036" spans="1:29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K9036" s="12"/>
      <c r="L9036" s="13"/>
      <c r="M9036" s="12"/>
      <c r="N9036" s="13"/>
      <c r="O9036" s="13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  <c r="AC9036" s="11"/>
    </row>
    <row r="9037" spans="1:29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K9037" s="12"/>
      <c r="L9037" s="13"/>
      <c r="M9037" s="12"/>
      <c r="N9037" s="13"/>
      <c r="O9037" s="13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  <c r="AC9037" s="11"/>
    </row>
    <row r="9038" spans="1:29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K9038" s="12"/>
      <c r="L9038" s="13"/>
      <c r="M9038" s="12"/>
      <c r="N9038" s="13"/>
      <c r="O9038" s="13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  <c r="AC9038" s="11"/>
    </row>
    <row r="9039" spans="1:29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K9039" s="12"/>
      <c r="L9039" s="13"/>
      <c r="M9039" s="12"/>
      <c r="N9039" s="13"/>
      <c r="O9039" s="13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  <c r="AC9039" s="11"/>
    </row>
    <row r="9040" spans="1:29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K9040" s="12"/>
      <c r="L9040" s="13"/>
      <c r="M9040" s="12"/>
      <c r="N9040" s="13"/>
      <c r="O9040" s="13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  <c r="AC9040" s="11"/>
    </row>
    <row r="9041" spans="1:29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K9041" s="12"/>
      <c r="L9041" s="13"/>
      <c r="M9041" s="12"/>
      <c r="N9041" s="13"/>
      <c r="O9041" s="13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  <c r="AC9041" s="11"/>
    </row>
    <row r="9042" spans="1:29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K9042" s="12"/>
      <c r="L9042" s="13"/>
      <c r="M9042" s="12"/>
      <c r="N9042" s="13"/>
      <c r="O9042" s="13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</row>
    <row r="9043" spans="1:29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K9043" s="12"/>
      <c r="L9043" s="13"/>
      <c r="M9043" s="12"/>
      <c r="N9043" s="13"/>
      <c r="O9043" s="13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  <c r="AC9043" s="11"/>
    </row>
    <row r="9044" spans="1:29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K9044" s="12"/>
      <c r="L9044" s="13"/>
      <c r="M9044" s="12"/>
      <c r="N9044" s="13"/>
      <c r="O9044" s="13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  <c r="AC9044" s="11"/>
    </row>
    <row r="9045" spans="1:29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K9045" s="12"/>
      <c r="L9045" s="13"/>
      <c r="M9045" s="12"/>
      <c r="N9045" s="13"/>
      <c r="O9045" s="13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  <c r="AC9045" s="11"/>
    </row>
    <row r="9046" spans="1:29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K9046" s="12"/>
      <c r="L9046" s="13"/>
      <c r="M9046" s="12"/>
      <c r="N9046" s="13"/>
      <c r="O9046" s="13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  <c r="AC9046" s="11"/>
    </row>
    <row r="9047" spans="1:29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K9047" s="12"/>
      <c r="L9047" s="13"/>
      <c r="M9047" s="12"/>
      <c r="N9047" s="13"/>
      <c r="O9047" s="13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  <c r="AC9047" s="11"/>
    </row>
    <row r="9048" spans="1:29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K9048" s="12"/>
      <c r="L9048" s="13"/>
      <c r="M9048" s="12"/>
      <c r="N9048" s="13"/>
      <c r="O9048" s="13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  <c r="AC9048" s="11"/>
    </row>
    <row r="9049" spans="1:29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K9049" s="12"/>
      <c r="L9049" s="13"/>
      <c r="M9049" s="12"/>
      <c r="N9049" s="13"/>
      <c r="O9049" s="13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</row>
    <row r="9050" spans="1:29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K9050" s="12"/>
      <c r="L9050" s="13"/>
      <c r="M9050" s="12"/>
      <c r="N9050" s="13"/>
      <c r="O9050" s="13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  <c r="AC9050" s="11"/>
    </row>
    <row r="9051" spans="1:29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K9051" s="12"/>
      <c r="L9051" s="13"/>
      <c r="M9051" s="12"/>
      <c r="N9051" s="13"/>
      <c r="O9051" s="13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  <c r="AC9051" s="11"/>
    </row>
    <row r="9052" spans="1:29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K9052" s="12"/>
      <c r="L9052" s="13"/>
      <c r="M9052" s="12"/>
      <c r="N9052" s="13"/>
      <c r="O9052" s="13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  <c r="AC9052" s="11"/>
    </row>
    <row r="9053" spans="1:29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K9053" s="12"/>
      <c r="L9053" s="13"/>
      <c r="M9053" s="12"/>
      <c r="N9053" s="13"/>
      <c r="O9053" s="13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  <c r="AC9053" s="11"/>
    </row>
    <row r="9054" spans="1:29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K9054" s="12"/>
      <c r="L9054" s="13"/>
      <c r="M9054" s="12"/>
      <c r="N9054" s="13"/>
      <c r="O9054" s="13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  <c r="AC9054" s="11"/>
    </row>
    <row r="9055" spans="1:29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K9055" s="12"/>
      <c r="L9055" s="13"/>
      <c r="M9055" s="12"/>
      <c r="N9055" s="13"/>
      <c r="O9055" s="13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  <c r="AC9055" s="11"/>
    </row>
    <row r="9056" spans="1:29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K9056" s="12"/>
      <c r="L9056" s="13"/>
      <c r="M9056" s="12"/>
      <c r="N9056" s="13"/>
      <c r="O9056" s="13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  <c r="AC9056" s="11"/>
    </row>
    <row r="9057" spans="1:29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K9057" s="12"/>
      <c r="L9057" s="13"/>
      <c r="M9057" s="12"/>
      <c r="N9057" s="13"/>
      <c r="O9057" s="13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  <c r="AC9057" s="11"/>
    </row>
    <row r="9058" spans="1:29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K9058" s="12"/>
      <c r="L9058" s="13"/>
      <c r="M9058" s="12"/>
      <c r="N9058" s="13"/>
      <c r="O9058" s="13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  <c r="AC9058" s="11"/>
    </row>
    <row r="9059" spans="1:29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K9059" s="12"/>
      <c r="L9059" s="13"/>
      <c r="M9059" s="12"/>
      <c r="N9059" s="13"/>
      <c r="O9059" s="13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  <c r="AC9059" s="11"/>
    </row>
    <row r="9060" spans="1:29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K9060" s="12"/>
      <c r="L9060" s="13"/>
      <c r="M9060" s="12"/>
      <c r="N9060" s="13"/>
      <c r="O9060" s="13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  <c r="AC9060" s="11"/>
    </row>
    <row r="9061" spans="1:29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K9061" s="12"/>
      <c r="L9061" s="13"/>
      <c r="M9061" s="12"/>
      <c r="N9061" s="13"/>
      <c r="O9061" s="13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  <c r="AC9061" s="11"/>
    </row>
    <row r="9062" spans="1:29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K9062" s="12"/>
      <c r="L9062" s="13"/>
      <c r="M9062" s="12"/>
      <c r="N9062" s="13"/>
      <c r="O9062" s="13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</row>
    <row r="9063" spans="1:29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K9063" s="12"/>
      <c r="L9063" s="13"/>
      <c r="M9063" s="12"/>
      <c r="N9063" s="13"/>
      <c r="O9063" s="13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</row>
    <row r="9064" spans="1:29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K9064" s="12"/>
      <c r="L9064" s="13"/>
      <c r="M9064" s="12"/>
      <c r="N9064" s="13"/>
      <c r="O9064" s="13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  <c r="AC9064" s="11"/>
    </row>
    <row r="9065" spans="1:29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K9065" s="12"/>
      <c r="L9065" s="13"/>
      <c r="M9065" s="12"/>
      <c r="N9065" s="13"/>
      <c r="O9065" s="13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  <c r="AC9065" s="11"/>
    </row>
    <row r="9066" spans="1:29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K9066" s="12"/>
      <c r="L9066" s="13"/>
      <c r="M9066" s="12"/>
      <c r="N9066" s="13"/>
      <c r="O9066" s="13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  <c r="AC9066" s="11"/>
    </row>
    <row r="9067" spans="1:29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K9067" s="12"/>
      <c r="L9067" s="13"/>
      <c r="M9067" s="12"/>
      <c r="N9067" s="13"/>
      <c r="O9067" s="13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  <c r="AC9067" s="11"/>
    </row>
    <row r="9068" spans="1:29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K9068" s="12"/>
      <c r="L9068" s="13"/>
      <c r="M9068" s="12"/>
      <c r="N9068" s="13"/>
      <c r="O9068" s="13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  <c r="AC9068" s="11"/>
    </row>
    <row r="9069" spans="1:29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K9069" s="12"/>
      <c r="L9069" s="13"/>
      <c r="M9069" s="12"/>
      <c r="N9069" s="13"/>
      <c r="O9069" s="13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  <c r="AC9069" s="11"/>
    </row>
    <row r="9070" spans="1:29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K9070" s="12"/>
      <c r="L9070" s="13"/>
      <c r="M9070" s="12"/>
      <c r="N9070" s="13"/>
      <c r="O9070" s="13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</row>
    <row r="9071" spans="1:29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K9071" s="12"/>
      <c r="L9071" s="13"/>
      <c r="M9071" s="12"/>
      <c r="N9071" s="13"/>
      <c r="O9071" s="13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  <c r="AC9071" s="11"/>
    </row>
    <row r="9072" spans="1:29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K9072" s="12"/>
      <c r="L9072" s="13"/>
      <c r="M9072" s="12"/>
      <c r="N9072" s="13"/>
      <c r="O9072" s="13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  <c r="AC9072" s="11"/>
    </row>
    <row r="9073" spans="1:29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K9073" s="12"/>
      <c r="L9073" s="13"/>
      <c r="M9073" s="12"/>
      <c r="N9073" s="13"/>
      <c r="O9073" s="13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  <c r="AC9073" s="11"/>
    </row>
    <row r="9074" spans="1:29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K9074" s="12"/>
      <c r="L9074" s="13"/>
      <c r="M9074" s="12"/>
      <c r="N9074" s="13"/>
      <c r="O9074" s="13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  <c r="AC9074" s="11"/>
    </row>
    <row r="9075" spans="1:29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K9075" s="12"/>
      <c r="L9075" s="13"/>
      <c r="M9075" s="12"/>
      <c r="N9075" s="13"/>
      <c r="O9075" s="13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  <c r="AC9075" s="11"/>
    </row>
    <row r="9076" spans="1:29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K9076" s="12"/>
      <c r="L9076" s="13"/>
      <c r="M9076" s="12"/>
      <c r="N9076" s="13"/>
      <c r="O9076" s="13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  <c r="AC9076" s="11"/>
    </row>
    <row r="9077" spans="1:29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K9077" s="12"/>
      <c r="L9077" s="13"/>
      <c r="M9077" s="12"/>
      <c r="N9077" s="13"/>
      <c r="O9077" s="13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  <c r="AC9077" s="11"/>
    </row>
    <row r="9078" spans="1:29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K9078" s="12"/>
      <c r="L9078" s="13"/>
      <c r="M9078" s="12"/>
      <c r="N9078" s="13"/>
      <c r="O9078" s="13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  <c r="AC9078" s="11"/>
    </row>
    <row r="9079" spans="1:29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K9079" s="12"/>
      <c r="L9079" s="13"/>
      <c r="M9079" s="12"/>
      <c r="N9079" s="13"/>
      <c r="O9079" s="13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  <c r="AC9079" s="11"/>
    </row>
    <row r="9080" spans="1:29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K9080" s="12"/>
      <c r="L9080" s="13"/>
      <c r="M9080" s="12"/>
      <c r="N9080" s="13"/>
      <c r="O9080" s="13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  <c r="AC9080" s="11"/>
    </row>
    <row r="9081" spans="1:29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K9081" s="12"/>
      <c r="L9081" s="13"/>
      <c r="M9081" s="12"/>
      <c r="N9081" s="13"/>
      <c r="O9081" s="13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  <c r="AC9081" s="11"/>
    </row>
    <row r="9082" spans="1:29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K9082" s="12"/>
      <c r="L9082" s="13"/>
      <c r="M9082" s="12"/>
      <c r="N9082" s="13"/>
      <c r="O9082" s="13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  <c r="AC9082" s="11"/>
    </row>
    <row r="9083" spans="1:29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K9083" s="12"/>
      <c r="L9083" s="13"/>
      <c r="M9083" s="12"/>
      <c r="N9083" s="13"/>
      <c r="O9083" s="13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  <c r="AC9083" s="11"/>
    </row>
    <row r="9084" spans="1:29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K9084" s="12"/>
      <c r="L9084" s="13"/>
      <c r="M9084" s="12"/>
      <c r="N9084" s="13"/>
      <c r="O9084" s="13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</row>
    <row r="9085" spans="1:29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K9085" s="12"/>
      <c r="L9085" s="13"/>
      <c r="M9085" s="12"/>
      <c r="N9085" s="13"/>
      <c r="O9085" s="13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</row>
    <row r="9086" spans="1:29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K9086" s="12"/>
      <c r="L9086" s="13"/>
      <c r="M9086" s="12"/>
      <c r="N9086" s="13"/>
      <c r="O9086" s="13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  <c r="AC9086" s="11"/>
    </row>
    <row r="9087" spans="1:29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K9087" s="12"/>
      <c r="L9087" s="13"/>
      <c r="M9087" s="12"/>
      <c r="N9087" s="13"/>
      <c r="O9087" s="13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  <c r="AC9087" s="11"/>
    </row>
    <row r="9088" spans="1:29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K9088" s="12"/>
      <c r="L9088" s="13"/>
      <c r="M9088" s="12"/>
      <c r="N9088" s="13"/>
      <c r="O9088" s="13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  <c r="AC9088" s="11"/>
    </row>
    <row r="9089" spans="1:29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K9089" s="12"/>
      <c r="L9089" s="13"/>
      <c r="M9089" s="12"/>
      <c r="N9089" s="13"/>
      <c r="O9089" s="13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  <c r="AC9089" s="11"/>
    </row>
    <row r="9090" spans="1:29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K9090" s="12"/>
      <c r="L9090" s="13"/>
      <c r="M9090" s="12"/>
      <c r="N9090" s="13"/>
      <c r="O9090" s="13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  <c r="AC9090" s="11"/>
    </row>
    <row r="9091" spans="1:29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K9091" s="12"/>
      <c r="L9091" s="13"/>
      <c r="M9091" s="12"/>
      <c r="N9091" s="13"/>
      <c r="O9091" s="13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</row>
    <row r="9092" spans="1:29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K9092" s="12"/>
      <c r="L9092" s="13"/>
      <c r="M9092" s="12"/>
      <c r="N9092" s="13"/>
      <c r="O9092" s="13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  <c r="AC9092" s="11"/>
    </row>
    <row r="9093" spans="1:29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K9093" s="12"/>
      <c r="L9093" s="13"/>
      <c r="M9093" s="12"/>
      <c r="N9093" s="13"/>
      <c r="O9093" s="13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  <c r="AC9093" s="11"/>
    </row>
    <row r="9094" spans="1:29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K9094" s="12"/>
      <c r="L9094" s="13"/>
      <c r="M9094" s="12"/>
      <c r="N9094" s="13"/>
      <c r="O9094" s="13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  <c r="AC9094" s="11"/>
    </row>
    <row r="9095" spans="1:29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K9095" s="12"/>
      <c r="L9095" s="13"/>
      <c r="M9095" s="12"/>
      <c r="N9095" s="13"/>
      <c r="O9095" s="13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  <c r="AC9095" s="11"/>
    </row>
    <row r="9096" spans="1:29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K9096" s="12"/>
      <c r="L9096" s="13"/>
      <c r="M9096" s="12"/>
      <c r="N9096" s="13"/>
      <c r="O9096" s="13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  <c r="AC9096" s="11"/>
    </row>
    <row r="9097" spans="1:29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K9097" s="12"/>
      <c r="L9097" s="13"/>
      <c r="M9097" s="12"/>
      <c r="N9097" s="13"/>
      <c r="O9097" s="13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  <c r="AC9097" s="11"/>
    </row>
    <row r="9098" spans="1:29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K9098" s="12"/>
      <c r="L9098" s="13"/>
      <c r="M9098" s="12"/>
      <c r="N9098" s="13"/>
      <c r="O9098" s="13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  <c r="AC9098" s="11"/>
    </row>
    <row r="9099" spans="1:29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K9099" s="12"/>
      <c r="L9099" s="13"/>
      <c r="M9099" s="12"/>
      <c r="N9099" s="13"/>
      <c r="O9099" s="13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  <c r="AC9099" s="11"/>
    </row>
    <row r="9100" spans="1:29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K9100" s="12"/>
      <c r="L9100" s="13"/>
      <c r="M9100" s="12"/>
      <c r="N9100" s="13"/>
      <c r="O9100" s="13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  <c r="AC9100" s="11"/>
    </row>
    <row r="9101" spans="1:29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K9101" s="12"/>
      <c r="L9101" s="13"/>
      <c r="M9101" s="12"/>
      <c r="N9101" s="13"/>
      <c r="O9101" s="13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  <c r="AC9101" s="11"/>
    </row>
    <row r="9102" spans="1:29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K9102" s="12"/>
      <c r="L9102" s="13"/>
      <c r="M9102" s="12"/>
      <c r="N9102" s="13"/>
      <c r="O9102" s="13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  <c r="AC9102" s="11"/>
    </row>
    <row r="9103" spans="1:29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K9103" s="12"/>
      <c r="L9103" s="13"/>
      <c r="M9103" s="12"/>
      <c r="N9103" s="13"/>
      <c r="O9103" s="13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  <c r="AC9103" s="11"/>
    </row>
    <row r="9104" spans="1:29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K9104" s="12"/>
      <c r="L9104" s="13"/>
      <c r="M9104" s="12"/>
      <c r="N9104" s="13"/>
      <c r="O9104" s="13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  <c r="AC9104" s="11"/>
    </row>
    <row r="9105" spans="1:29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K9105" s="12"/>
      <c r="L9105" s="13"/>
      <c r="M9105" s="12"/>
      <c r="N9105" s="13"/>
      <c r="O9105" s="13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</row>
    <row r="9106" spans="1:29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K9106" s="12"/>
      <c r="L9106" s="13"/>
      <c r="M9106" s="12"/>
      <c r="N9106" s="13"/>
      <c r="O9106" s="13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  <c r="AC9106" s="11"/>
    </row>
    <row r="9107" spans="1:29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K9107" s="12"/>
      <c r="L9107" s="13"/>
      <c r="M9107" s="12"/>
      <c r="N9107" s="13"/>
      <c r="O9107" s="13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  <c r="AC9107" s="11"/>
    </row>
    <row r="9108" spans="1:29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K9108" s="12"/>
      <c r="L9108" s="13"/>
      <c r="M9108" s="12"/>
      <c r="N9108" s="13"/>
      <c r="O9108" s="13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  <c r="AC9108" s="11"/>
    </row>
    <row r="9109" spans="1:29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K9109" s="12"/>
      <c r="L9109" s="13"/>
      <c r="M9109" s="12"/>
      <c r="N9109" s="13"/>
      <c r="O9109" s="13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  <c r="AC9109" s="11"/>
    </row>
    <row r="9110" spans="1:29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K9110" s="12"/>
      <c r="L9110" s="13"/>
      <c r="M9110" s="12"/>
      <c r="N9110" s="13"/>
      <c r="O9110" s="13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</row>
    <row r="9111" spans="1:29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K9111" s="12"/>
      <c r="L9111" s="13"/>
      <c r="M9111" s="12"/>
      <c r="N9111" s="13"/>
      <c r="O9111" s="13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  <c r="AC9111" s="11"/>
    </row>
    <row r="9112" spans="1:29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K9112" s="12"/>
      <c r="L9112" s="13"/>
      <c r="M9112" s="12"/>
      <c r="N9112" s="13"/>
      <c r="O9112" s="13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  <c r="AC9112" s="11"/>
    </row>
    <row r="9113" spans="1:29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K9113" s="12"/>
      <c r="L9113" s="13"/>
      <c r="M9113" s="12"/>
      <c r="N9113" s="13"/>
      <c r="O9113" s="13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  <c r="AC9113" s="11"/>
    </row>
    <row r="9114" spans="1:29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K9114" s="12"/>
      <c r="L9114" s="13"/>
      <c r="M9114" s="12"/>
      <c r="N9114" s="13"/>
      <c r="O9114" s="13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  <c r="AC9114" s="11"/>
    </row>
    <row r="9115" spans="1:29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K9115" s="12"/>
      <c r="L9115" s="13"/>
      <c r="M9115" s="12"/>
      <c r="N9115" s="13"/>
      <c r="O9115" s="13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  <c r="AC9115" s="11"/>
    </row>
    <row r="9116" spans="1:29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K9116" s="12"/>
      <c r="L9116" s="13"/>
      <c r="M9116" s="12"/>
      <c r="N9116" s="13"/>
      <c r="O9116" s="13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  <c r="AC9116" s="11"/>
    </row>
    <row r="9117" spans="1:29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K9117" s="12"/>
      <c r="L9117" s="13"/>
      <c r="M9117" s="12"/>
      <c r="N9117" s="13"/>
      <c r="O9117" s="13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  <c r="AC9117" s="11"/>
    </row>
    <row r="9118" spans="1:29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K9118" s="12"/>
      <c r="L9118" s="13"/>
      <c r="M9118" s="12"/>
      <c r="N9118" s="13"/>
      <c r="O9118" s="13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  <c r="AC9118" s="11"/>
    </row>
    <row r="9119" spans="1:29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K9119" s="12"/>
      <c r="L9119" s="13"/>
      <c r="M9119" s="12"/>
      <c r="N9119" s="13"/>
      <c r="O9119" s="13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  <c r="AC9119" s="11"/>
    </row>
    <row r="9120" spans="1:29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K9120" s="12"/>
      <c r="L9120" s="13"/>
      <c r="M9120" s="12"/>
      <c r="N9120" s="13"/>
      <c r="O9120" s="13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  <c r="AC9120" s="11"/>
    </row>
    <row r="9121" spans="1:29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K9121" s="12"/>
      <c r="L9121" s="13"/>
      <c r="M9121" s="12"/>
      <c r="N9121" s="13"/>
      <c r="O9121" s="13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  <c r="AC9121" s="11"/>
    </row>
    <row r="9122" spans="1:29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K9122" s="12"/>
      <c r="L9122" s="13"/>
      <c r="M9122" s="12"/>
      <c r="N9122" s="13"/>
      <c r="O9122" s="13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  <c r="AC9122" s="11"/>
    </row>
    <row r="9123" spans="1:29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K9123" s="12"/>
      <c r="L9123" s="13"/>
      <c r="M9123" s="12"/>
      <c r="N9123" s="13"/>
      <c r="O9123" s="13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  <c r="AC9123" s="11"/>
    </row>
    <row r="9124" spans="1:29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K9124" s="12"/>
      <c r="L9124" s="13"/>
      <c r="M9124" s="12"/>
      <c r="N9124" s="13"/>
      <c r="O9124" s="13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  <c r="AC9124" s="11"/>
    </row>
    <row r="9125" spans="1:29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K9125" s="12"/>
      <c r="L9125" s="13"/>
      <c r="M9125" s="12"/>
      <c r="N9125" s="13"/>
      <c r="O9125" s="13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  <c r="AC9125" s="11"/>
    </row>
    <row r="9126" spans="1:29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K9126" s="12"/>
      <c r="L9126" s="13"/>
      <c r="M9126" s="12"/>
      <c r="N9126" s="13"/>
      <c r="O9126" s="13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  <c r="AC9126" s="11"/>
    </row>
    <row r="9127" spans="1:29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K9127" s="12"/>
      <c r="L9127" s="13"/>
      <c r="M9127" s="12"/>
      <c r="N9127" s="13"/>
      <c r="O9127" s="13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  <c r="AC9127" s="11"/>
    </row>
    <row r="9128" spans="1:29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K9128" s="12"/>
      <c r="L9128" s="13"/>
      <c r="M9128" s="12"/>
      <c r="N9128" s="13"/>
      <c r="O9128" s="13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  <c r="AC9128" s="11"/>
    </row>
    <row r="9129" spans="1:29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K9129" s="12"/>
      <c r="L9129" s="13"/>
      <c r="M9129" s="12"/>
      <c r="N9129" s="13"/>
      <c r="O9129" s="13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  <c r="AC9129" s="11"/>
    </row>
    <row r="9130" spans="1:29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K9130" s="12"/>
      <c r="L9130" s="13"/>
      <c r="M9130" s="12"/>
      <c r="N9130" s="13"/>
      <c r="O9130" s="13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  <c r="AC9130" s="11"/>
    </row>
    <row r="9131" spans="1:29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K9131" s="12"/>
      <c r="L9131" s="13"/>
      <c r="M9131" s="12"/>
      <c r="N9131" s="13"/>
      <c r="O9131" s="13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  <c r="AC9131" s="11"/>
    </row>
    <row r="9132" spans="1:29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K9132" s="12"/>
      <c r="L9132" s="13"/>
      <c r="M9132" s="12"/>
      <c r="N9132" s="13"/>
      <c r="O9132" s="13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</row>
    <row r="9133" spans="1:29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K9133" s="12"/>
      <c r="L9133" s="13"/>
      <c r="M9133" s="12"/>
      <c r="N9133" s="13"/>
      <c r="O9133" s="13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  <c r="AC9133" s="11"/>
    </row>
    <row r="9134" spans="1:29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K9134" s="12"/>
      <c r="L9134" s="13"/>
      <c r="M9134" s="12"/>
      <c r="N9134" s="13"/>
      <c r="O9134" s="13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  <c r="AC9134" s="11"/>
    </row>
    <row r="9135" spans="1:29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K9135" s="12"/>
      <c r="L9135" s="13"/>
      <c r="M9135" s="12"/>
      <c r="N9135" s="13"/>
      <c r="O9135" s="13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  <c r="AC9135" s="11"/>
    </row>
    <row r="9136" spans="1:29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K9136" s="12"/>
      <c r="L9136" s="13"/>
      <c r="M9136" s="12"/>
      <c r="N9136" s="13"/>
      <c r="O9136" s="13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  <c r="AC9136" s="11"/>
    </row>
    <row r="9137" spans="1:29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K9137" s="12"/>
      <c r="L9137" s="13"/>
      <c r="M9137" s="12"/>
      <c r="N9137" s="13"/>
      <c r="O9137" s="13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  <c r="AC9137" s="11"/>
    </row>
    <row r="9138" spans="1:29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K9138" s="12"/>
      <c r="L9138" s="13"/>
      <c r="M9138" s="12"/>
      <c r="N9138" s="13"/>
      <c r="O9138" s="13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  <c r="AC9138" s="11"/>
    </row>
    <row r="9139" spans="1:29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K9139" s="12"/>
      <c r="L9139" s="13"/>
      <c r="M9139" s="12"/>
      <c r="N9139" s="13"/>
      <c r="O9139" s="13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  <c r="AC9139" s="11"/>
    </row>
    <row r="9140" spans="1:29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K9140" s="12"/>
      <c r="L9140" s="13"/>
      <c r="M9140" s="12"/>
      <c r="N9140" s="13"/>
      <c r="O9140" s="13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</row>
    <row r="9141" spans="1:29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K9141" s="12"/>
      <c r="L9141" s="13"/>
      <c r="M9141" s="12"/>
      <c r="N9141" s="13"/>
      <c r="O9141" s="13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  <c r="AC9141" s="11"/>
    </row>
    <row r="9142" spans="1:29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K9142" s="12"/>
      <c r="L9142" s="13"/>
      <c r="M9142" s="12"/>
      <c r="N9142" s="13"/>
      <c r="O9142" s="13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  <c r="AC9142" s="11"/>
    </row>
    <row r="9143" spans="1:29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K9143" s="12"/>
      <c r="L9143" s="13"/>
      <c r="M9143" s="12"/>
      <c r="N9143" s="13"/>
      <c r="O9143" s="13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  <c r="AC9143" s="11"/>
    </row>
    <row r="9144" spans="1:29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K9144" s="12"/>
      <c r="L9144" s="13"/>
      <c r="M9144" s="12"/>
      <c r="N9144" s="13"/>
      <c r="O9144" s="13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  <c r="AC9144" s="11"/>
    </row>
    <row r="9145" spans="1:29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K9145" s="12"/>
      <c r="L9145" s="13"/>
      <c r="M9145" s="12"/>
      <c r="N9145" s="13"/>
      <c r="O9145" s="13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  <c r="AC9145" s="11"/>
    </row>
    <row r="9146" spans="1:29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K9146" s="12"/>
      <c r="L9146" s="13"/>
      <c r="M9146" s="12"/>
      <c r="N9146" s="13"/>
      <c r="O9146" s="13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  <c r="AC9146" s="11"/>
    </row>
    <row r="9147" spans="1:29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K9147" s="12"/>
      <c r="L9147" s="13"/>
      <c r="M9147" s="12"/>
      <c r="N9147" s="13"/>
      <c r="O9147" s="13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</row>
    <row r="9148" spans="1:29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K9148" s="12"/>
      <c r="L9148" s="13"/>
      <c r="M9148" s="12"/>
      <c r="N9148" s="13"/>
      <c r="O9148" s="13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  <c r="AC9148" s="11"/>
    </row>
    <row r="9149" spans="1:29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K9149" s="12"/>
      <c r="L9149" s="13"/>
      <c r="M9149" s="12"/>
      <c r="N9149" s="13"/>
      <c r="O9149" s="13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  <c r="AC9149" s="11"/>
    </row>
    <row r="9150" spans="1:29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K9150" s="12"/>
      <c r="L9150" s="13"/>
      <c r="M9150" s="12"/>
      <c r="N9150" s="13"/>
      <c r="O9150" s="13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</row>
    <row r="9151" spans="1:29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K9151" s="12"/>
      <c r="L9151" s="13"/>
      <c r="M9151" s="12"/>
      <c r="N9151" s="13"/>
      <c r="O9151" s="13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</row>
    <row r="9152" spans="1:29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K9152" s="12"/>
      <c r="L9152" s="13"/>
      <c r="M9152" s="12"/>
      <c r="N9152" s="13"/>
      <c r="O9152" s="13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</row>
    <row r="9153" spans="1:29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K9153" s="12"/>
      <c r="L9153" s="13"/>
      <c r="M9153" s="12"/>
      <c r="N9153" s="13"/>
      <c r="O9153" s="13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</row>
    <row r="9154" spans="1:29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K9154" s="12"/>
      <c r="L9154" s="13"/>
      <c r="M9154" s="12"/>
      <c r="N9154" s="13"/>
      <c r="O9154" s="13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</row>
    <row r="9155" spans="1:29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K9155" s="12"/>
      <c r="L9155" s="13"/>
      <c r="M9155" s="12"/>
      <c r="N9155" s="13"/>
      <c r="O9155" s="13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</row>
    <row r="9156" spans="1:29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K9156" s="12"/>
      <c r="L9156" s="13"/>
      <c r="M9156" s="12"/>
      <c r="N9156" s="13"/>
      <c r="O9156" s="13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</row>
    <row r="9157" spans="1:29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K9157" s="12"/>
      <c r="L9157" s="13"/>
      <c r="M9157" s="12"/>
      <c r="N9157" s="13"/>
      <c r="O9157" s="13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</row>
    <row r="9158" spans="1:29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K9158" s="12"/>
      <c r="L9158" s="13"/>
      <c r="M9158" s="12"/>
      <c r="N9158" s="13"/>
      <c r="O9158" s="13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</row>
    <row r="9159" spans="1:29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K9159" s="12"/>
      <c r="L9159" s="13"/>
      <c r="M9159" s="12"/>
      <c r="N9159" s="13"/>
      <c r="O9159" s="13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</row>
    <row r="9160" spans="1:29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K9160" s="12"/>
      <c r="L9160" s="13"/>
      <c r="M9160" s="12"/>
      <c r="N9160" s="13"/>
      <c r="O9160" s="13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</row>
    <row r="9161" spans="1:29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K9161" s="12"/>
      <c r="L9161" s="13"/>
      <c r="M9161" s="12"/>
      <c r="N9161" s="13"/>
      <c r="O9161" s="13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</row>
    <row r="9162" spans="1:29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K9162" s="12"/>
      <c r="L9162" s="13"/>
      <c r="M9162" s="12"/>
      <c r="N9162" s="13"/>
      <c r="O9162" s="13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  <c r="AC9162" s="11"/>
    </row>
    <row r="9163" spans="1:29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K9163" s="12"/>
      <c r="L9163" s="13"/>
      <c r="M9163" s="12"/>
      <c r="N9163" s="13"/>
      <c r="O9163" s="13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  <c r="AC9163" s="11"/>
    </row>
    <row r="9164" spans="1:29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K9164" s="12"/>
      <c r="L9164" s="13"/>
      <c r="M9164" s="12"/>
      <c r="N9164" s="13"/>
      <c r="O9164" s="13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</row>
    <row r="9165" spans="1:29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K9165" s="12"/>
      <c r="L9165" s="13"/>
      <c r="M9165" s="12"/>
      <c r="N9165" s="13"/>
      <c r="O9165" s="13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</row>
    <row r="9166" spans="1:29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K9166" s="12"/>
      <c r="L9166" s="13"/>
      <c r="M9166" s="12"/>
      <c r="N9166" s="13"/>
      <c r="O9166" s="13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</row>
    <row r="9167" spans="1:29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K9167" s="12"/>
      <c r="L9167" s="13"/>
      <c r="M9167" s="12"/>
      <c r="N9167" s="13"/>
      <c r="O9167" s="13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</row>
    <row r="9168" spans="1:29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K9168" s="12"/>
      <c r="L9168" s="13"/>
      <c r="M9168" s="12"/>
      <c r="N9168" s="13"/>
      <c r="O9168" s="13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</row>
    <row r="9169" spans="1:29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K9169" s="12"/>
      <c r="L9169" s="13"/>
      <c r="M9169" s="12"/>
      <c r="N9169" s="13"/>
      <c r="O9169" s="13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  <c r="AC9169" s="11"/>
    </row>
    <row r="9170" spans="1:29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K9170" s="12"/>
      <c r="L9170" s="13"/>
      <c r="M9170" s="12"/>
      <c r="N9170" s="13"/>
      <c r="O9170" s="13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</row>
    <row r="9171" spans="1:29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K9171" s="12"/>
      <c r="L9171" s="13"/>
      <c r="M9171" s="12"/>
      <c r="N9171" s="13"/>
      <c r="O9171" s="13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</row>
    <row r="9172" spans="1:29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K9172" s="12"/>
      <c r="L9172" s="13"/>
      <c r="M9172" s="12"/>
      <c r="N9172" s="13"/>
      <c r="O9172" s="13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</row>
    <row r="9173" spans="1:29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K9173" s="12"/>
      <c r="L9173" s="13"/>
      <c r="M9173" s="12"/>
      <c r="N9173" s="13"/>
      <c r="O9173" s="13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</row>
    <row r="9174" spans="1:29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K9174" s="12"/>
      <c r="L9174" s="13"/>
      <c r="M9174" s="12"/>
      <c r="N9174" s="13"/>
      <c r="O9174" s="13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</row>
    <row r="9175" spans="1:29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K9175" s="12"/>
      <c r="L9175" s="13"/>
      <c r="M9175" s="12"/>
      <c r="N9175" s="13"/>
      <c r="O9175" s="13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</row>
    <row r="9176" spans="1:29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K9176" s="12"/>
      <c r="L9176" s="13"/>
      <c r="M9176" s="12"/>
      <c r="N9176" s="13"/>
      <c r="O9176" s="13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</row>
    <row r="9177" spans="1:29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K9177" s="12"/>
      <c r="L9177" s="13"/>
      <c r="M9177" s="12"/>
      <c r="N9177" s="13"/>
      <c r="O9177" s="13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  <c r="AC9177" s="11"/>
    </row>
    <row r="9178" spans="1:29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K9178" s="12"/>
      <c r="L9178" s="13"/>
      <c r="M9178" s="12"/>
      <c r="N9178" s="13"/>
      <c r="O9178" s="13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  <c r="AC9178" s="11"/>
    </row>
    <row r="9179" spans="1:29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K9179" s="12"/>
      <c r="L9179" s="13"/>
      <c r="M9179" s="12"/>
      <c r="N9179" s="13"/>
      <c r="O9179" s="13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  <c r="AC9179" s="11"/>
    </row>
    <row r="9180" spans="1:29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K9180" s="12"/>
      <c r="L9180" s="13"/>
      <c r="M9180" s="12"/>
      <c r="N9180" s="13"/>
      <c r="O9180" s="13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  <c r="AC9180" s="11"/>
    </row>
    <row r="9181" spans="1:29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K9181" s="12"/>
      <c r="L9181" s="13"/>
      <c r="M9181" s="12"/>
      <c r="N9181" s="13"/>
      <c r="O9181" s="13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  <c r="AC9181" s="11"/>
    </row>
    <row r="9182" spans="1:29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K9182" s="12"/>
      <c r="L9182" s="13"/>
      <c r="M9182" s="12"/>
      <c r="N9182" s="13"/>
      <c r="O9182" s="13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</row>
    <row r="9183" spans="1:29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K9183" s="12"/>
      <c r="L9183" s="13"/>
      <c r="M9183" s="12"/>
      <c r="N9183" s="13"/>
      <c r="O9183" s="13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  <c r="AC9183" s="11"/>
    </row>
    <row r="9184" spans="1:29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K9184" s="12"/>
      <c r="L9184" s="13"/>
      <c r="M9184" s="12"/>
      <c r="N9184" s="13"/>
      <c r="O9184" s="13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  <c r="AC9184" s="11"/>
    </row>
    <row r="9185" spans="1:29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K9185" s="12"/>
      <c r="L9185" s="13"/>
      <c r="M9185" s="12"/>
      <c r="N9185" s="13"/>
      <c r="O9185" s="13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  <c r="AC9185" s="11"/>
    </row>
    <row r="9186" spans="1:29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K9186" s="12"/>
      <c r="L9186" s="13"/>
      <c r="M9186" s="12"/>
      <c r="N9186" s="13"/>
      <c r="O9186" s="13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  <c r="AC9186" s="11"/>
    </row>
    <row r="9187" spans="1:29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K9187" s="12"/>
      <c r="L9187" s="13"/>
      <c r="M9187" s="12"/>
      <c r="N9187" s="13"/>
      <c r="O9187" s="13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  <c r="AC9187" s="11"/>
    </row>
    <row r="9188" spans="1:29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K9188" s="12"/>
      <c r="L9188" s="13"/>
      <c r="M9188" s="12"/>
      <c r="N9188" s="13"/>
      <c r="O9188" s="13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  <c r="AC9188" s="11"/>
    </row>
    <row r="9189" spans="1:29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K9189" s="12"/>
      <c r="L9189" s="13"/>
      <c r="M9189" s="12"/>
      <c r="N9189" s="13"/>
      <c r="O9189" s="13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  <c r="AC9189" s="11"/>
    </row>
    <row r="9190" spans="1:29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K9190" s="12"/>
      <c r="L9190" s="13"/>
      <c r="M9190" s="12"/>
      <c r="N9190" s="13"/>
      <c r="O9190" s="13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  <c r="AC9190" s="11"/>
    </row>
    <row r="9191" spans="1:29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K9191" s="12"/>
      <c r="L9191" s="13"/>
      <c r="M9191" s="12"/>
      <c r="N9191" s="13"/>
      <c r="O9191" s="13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  <c r="AC9191" s="11"/>
    </row>
    <row r="9192" spans="1:29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K9192" s="12"/>
      <c r="L9192" s="13"/>
      <c r="M9192" s="12"/>
      <c r="N9192" s="13"/>
      <c r="O9192" s="13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  <c r="AC9192" s="11"/>
    </row>
    <row r="9193" spans="1:29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K9193" s="12"/>
      <c r="L9193" s="13"/>
      <c r="M9193" s="12"/>
      <c r="N9193" s="13"/>
      <c r="O9193" s="13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  <c r="AC9193" s="11"/>
    </row>
    <row r="9194" spans="1:29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K9194" s="12"/>
      <c r="L9194" s="13"/>
      <c r="M9194" s="12"/>
      <c r="N9194" s="13"/>
      <c r="O9194" s="13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  <c r="AC9194" s="11"/>
    </row>
    <row r="9195" spans="1:29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K9195" s="12"/>
      <c r="L9195" s="13"/>
      <c r="M9195" s="12"/>
      <c r="N9195" s="13"/>
      <c r="O9195" s="13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  <c r="AC9195" s="11"/>
    </row>
    <row r="9196" spans="1:29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K9196" s="12"/>
      <c r="L9196" s="13"/>
      <c r="M9196" s="12"/>
      <c r="N9196" s="13"/>
      <c r="O9196" s="13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</row>
    <row r="9197" spans="1:29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K9197" s="12"/>
      <c r="L9197" s="13"/>
      <c r="M9197" s="12"/>
      <c r="N9197" s="13"/>
      <c r="O9197" s="13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  <c r="AC9197" s="11"/>
    </row>
    <row r="9198" spans="1:29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K9198" s="12"/>
      <c r="L9198" s="13"/>
      <c r="M9198" s="12"/>
      <c r="N9198" s="13"/>
      <c r="O9198" s="13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  <c r="AC9198" s="11"/>
    </row>
    <row r="9199" spans="1:29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K9199" s="12"/>
      <c r="L9199" s="13"/>
      <c r="M9199" s="12"/>
      <c r="N9199" s="13"/>
      <c r="O9199" s="13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  <c r="AC9199" s="11"/>
    </row>
    <row r="9200" spans="1:29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K9200" s="12"/>
      <c r="L9200" s="13"/>
      <c r="M9200" s="12"/>
      <c r="N9200" s="13"/>
      <c r="O9200" s="13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  <c r="AC9200" s="11"/>
    </row>
    <row r="9201" spans="1:29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K9201" s="12"/>
      <c r="L9201" s="13"/>
      <c r="M9201" s="12"/>
      <c r="N9201" s="13"/>
      <c r="O9201" s="13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  <c r="AC9201" s="11"/>
    </row>
    <row r="9202" spans="1:29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K9202" s="12"/>
      <c r="L9202" s="13"/>
      <c r="M9202" s="12"/>
      <c r="N9202" s="13"/>
      <c r="O9202" s="13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</row>
    <row r="9203" spans="1:29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K9203" s="12"/>
      <c r="L9203" s="13"/>
      <c r="M9203" s="12"/>
      <c r="N9203" s="13"/>
      <c r="O9203" s="13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  <c r="AC9203" s="11"/>
    </row>
    <row r="9204" spans="1:29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K9204" s="12"/>
      <c r="L9204" s="13"/>
      <c r="M9204" s="12"/>
      <c r="N9204" s="13"/>
      <c r="O9204" s="13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  <c r="AC9204" s="11"/>
    </row>
    <row r="9205" spans="1:29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K9205" s="12"/>
      <c r="L9205" s="13"/>
      <c r="M9205" s="12"/>
      <c r="N9205" s="13"/>
      <c r="O9205" s="13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  <c r="AC9205" s="11"/>
    </row>
    <row r="9206" spans="1:29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K9206" s="12"/>
      <c r="L9206" s="13"/>
      <c r="M9206" s="12"/>
      <c r="N9206" s="13"/>
      <c r="O9206" s="13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  <c r="AC9206" s="11"/>
    </row>
    <row r="9207" spans="1:29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K9207" s="12"/>
      <c r="L9207" s="13"/>
      <c r="M9207" s="12"/>
      <c r="N9207" s="13"/>
      <c r="O9207" s="13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  <c r="AC9207" s="11"/>
    </row>
    <row r="9208" spans="1:29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K9208" s="12"/>
      <c r="L9208" s="13"/>
      <c r="M9208" s="12"/>
      <c r="N9208" s="13"/>
      <c r="O9208" s="13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  <c r="AC9208" s="11"/>
    </row>
    <row r="9209" spans="1:29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K9209" s="12"/>
      <c r="L9209" s="13"/>
      <c r="M9209" s="12"/>
      <c r="N9209" s="13"/>
      <c r="O9209" s="13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  <c r="AC9209" s="11"/>
    </row>
    <row r="9210" spans="1:29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K9210" s="12"/>
      <c r="L9210" s="13"/>
      <c r="M9210" s="12"/>
      <c r="N9210" s="13"/>
      <c r="O9210" s="13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</row>
    <row r="9211" spans="1:29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K9211" s="12"/>
      <c r="L9211" s="13"/>
      <c r="M9211" s="12"/>
      <c r="N9211" s="13"/>
      <c r="O9211" s="13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  <c r="AC9211" s="11"/>
    </row>
    <row r="9212" spans="1:29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K9212" s="12"/>
      <c r="L9212" s="13"/>
      <c r="M9212" s="12"/>
      <c r="N9212" s="13"/>
      <c r="O9212" s="13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  <c r="AC9212" s="11"/>
    </row>
    <row r="9213" spans="1:29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K9213" s="12"/>
      <c r="L9213" s="13"/>
      <c r="M9213" s="12"/>
      <c r="N9213" s="13"/>
      <c r="O9213" s="13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  <c r="AC9213" s="11"/>
    </row>
    <row r="9214" spans="1:29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K9214" s="12"/>
      <c r="L9214" s="13"/>
      <c r="M9214" s="12"/>
      <c r="N9214" s="13"/>
      <c r="O9214" s="13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  <c r="AC9214" s="11"/>
    </row>
    <row r="9215" spans="1:29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K9215" s="12"/>
      <c r="L9215" s="13"/>
      <c r="M9215" s="12"/>
      <c r="N9215" s="13"/>
      <c r="O9215" s="13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  <c r="AC9215" s="11"/>
    </row>
    <row r="9216" spans="1:29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K9216" s="12"/>
      <c r="L9216" s="13"/>
      <c r="M9216" s="12"/>
      <c r="N9216" s="13"/>
      <c r="O9216" s="13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  <c r="AC9216" s="11"/>
    </row>
    <row r="9217" spans="1:29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K9217" s="12"/>
      <c r="L9217" s="13"/>
      <c r="M9217" s="12"/>
      <c r="N9217" s="13"/>
      <c r="O9217" s="13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  <c r="AC9217" s="11"/>
    </row>
    <row r="9218" spans="1:29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K9218" s="12"/>
      <c r="L9218" s="13"/>
      <c r="M9218" s="12"/>
      <c r="N9218" s="13"/>
      <c r="O9218" s="13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  <c r="AC9218" s="11"/>
    </row>
    <row r="9219" spans="1:29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K9219" s="12"/>
      <c r="L9219" s="13"/>
      <c r="M9219" s="12"/>
      <c r="N9219" s="13"/>
      <c r="O9219" s="13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  <c r="AC9219" s="11"/>
    </row>
    <row r="9220" spans="1:29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K9220" s="12"/>
      <c r="L9220" s="13"/>
      <c r="M9220" s="12"/>
      <c r="N9220" s="13"/>
      <c r="O9220" s="13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  <c r="AC9220" s="11"/>
    </row>
    <row r="9221" spans="1:29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K9221" s="12"/>
      <c r="L9221" s="13"/>
      <c r="M9221" s="12"/>
      <c r="N9221" s="13"/>
      <c r="O9221" s="13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  <c r="AC9221" s="11"/>
    </row>
    <row r="9222" spans="1:29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K9222" s="12"/>
      <c r="L9222" s="13"/>
      <c r="M9222" s="12"/>
      <c r="N9222" s="13"/>
      <c r="O9222" s="13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  <c r="AC9222" s="11"/>
    </row>
    <row r="9223" spans="1:29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K9223" s="12"/>
      <c r="L9223" s="13"/>
      <c r="M9223" s="12"/>
      <c r="N9223" s="13"/>
      <c r="O9223" s="13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  <c r="AC9223" s="11"/>
    </row>
    <row r="9224" spans="1:29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K9224" s="12"/>
      <c r="L9224" s="13"/>
      <c r="M9224" s="12"/>
      <c r="N9224" s="13"/>
      <c r="O9224" s="13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  <c r="AC9224" s="11"/>
    </row>
    <row r="9225" spans="1:29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K9225" s="12"/>
      <c r="L9225" s="13"/>
      <c r="M9225" s="12"/>
      <c r="N9225" s="13"/>
      <c r="O9225" s="13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  <c r="AC9225" s="11"/>
    </row>
    <row r="9226" spans="1:29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K9226" s="12"/>
      <c r="L9226" s="13"/>
      <c r="M9226" s="12"/>
      <c r="N9226" s="13"/>
      <c r="O9226" s="13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  <c r="AC9226" s="11"/>
    </row>
    <row r="9227" spans="1:29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K9227" s="12"/>
      <c r="L9227" s="13"/>
      <c r="M9227" s="12"/>
      <c r="N9227" s="13"/>
      <c r="O9227" s="13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  <c r="AC9227" s="11"/>
    </row>
    <row r="9228" spans="1:29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K9228" s="12"/>
      <c r="L9228" s="13"/>
      <c r="M9228" s="12"/>
      <c r="N9228" s="13"/>
      <c r="O9228" s="13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  <c r="AC9228" s="11"/>
    </row>
    <row r="9229" spans="1:29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K9229" s="12"/>
      <c r="L9229" s="13"/>
      <c r="M9229" s="12"/>
      <c r="N9229" s="13"/>
      <c r="O9229" s="13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  <c r="AC9229" s="11"/>
    </row>
    <row r="9230" spans="1:29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K9230" s="12"/>
      <c r="L9230" s="13"/>
      <c r="M9230" s="12"/>
      <c r="N9230" s="13"/>
      <c r="O9230" s="13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  <c r="AC9230" s="11"/>
    </row>
    <row r="9231" spans="1:29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K9231" s="12"/>
      <c r="L9231" s="13"/>
      <c r="M9231" s="12"/>
      <c r="N9231" s="13"/>
      <c r="O9231" s="13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  <c r="AC9231" s="11"/>
    </row>
    <row r="9232" spans="1:29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K9232" s="12"/>
      <c r="L9232" s="13"/>
      <c r="M9232" s="12"/>
      <c r="N9232" s="13"/>
      <c r="O9232" s="13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  <c r="AC9232" s="11"/>
    </row>
    <row r="9233" spans="1:29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K9233" s="12"/>
      <c r="L9233" s="13"/>
      <c r="M9233" s="12"/>
      <c r="N9233" s="13"/>
      <c r="O9233" s="13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  <c r="AC9233" s="11"/>
    </row>
    <row r="9234" spans="1:29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K9234" s="12"/>
      <c r="L9234" s="13"/>
      <c r="M9234" s="12"/>
      <c r="N9234" s="13"/>
      <c r="O9234" s="13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  <c r="AC9234" s="11"/>
    </row>
    <row r="9235" spans="1:29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K9235" s="12"/>
      <c r="L9235" s="13"/>
      <c r="M9235" s="12"/>
      <c r="N9235" s="13"/>
      <c r="O9235" s="13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  <c r="AC9235" s="11"/>
    </row>
    <row r="9236" spans="1:29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K9236" s="12"/>
      <c r="L9236" s="13"/>
      <c r="M9236" s="12"/>
      <c r="N9236" s="13"/>
      <c r="O9236" s="13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  <c r="AC9236" s="11"/>
    </row>
    <row r="9237" spans="1:29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K9237" s="12"/>
      <c r="L9237" s="13"/>
      <c r="M9237" s="12"/>
      <c r="N9237" s="13"/>
      <c r="O9237" s="13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  <c r="AC9237" s="11"/>
    </row>
    <row r="9238" spans="1:29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K9238" s="12"/>
      <c r="L9238" s="13"/>
      <c r="M9238" s="12"/>
      <c r="N9238" s="13"/>
      <c r="O9238" s="13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</row>
    <row r="9239" spans="1:29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K9239" s="12"/>
      <c r="L9239" s="13"/>
      <c r="M9239" s="12"/>
      <c r="N9239" s="13"/>
      <c r="O9239" s="13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  <c r="AC9239" s="11"/>
    </row>
    <row r="9240" spans="1:29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K9240" s="12"/>
      <c r="L9240" s="13"/>
      <c r="M9240" s="12"/>
      <c r="N9240" s="13"/>
      <c r="O9240" s="13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  <c r="AC9240" s="11"/>
    </row>
    <row r="9241" spans="1:29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K9241" s="12"/>
      <c r="L9241" s="13"/>
      <c r="M9241" s="12"/>
      <c r="N9241" s="13"/>
      <c r="O9241" s="13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  <c r="AC9241" s="11"/>
    </row>
    <row r="9242" spans="1:29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K9242" s="12"/>
      <c r="L9242" s="13"/>
      <c r="M9242" s="12"/>
      <c r="N9242" s="13"/>
      <c r="O9242" s="13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</row>
    <row r="9243" spans="1:29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K9243" s="12"/>
      <c r="L9243" s="13"/>
      <c r="M9243" s="12"/>
      <c r="N9243" s="13"/>
      <c r="O9243" s="13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  <c r="AC9243" s="11"/>
    </row>
    <row r="9244" spans="1:29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K9244" s="12"/>
      <c r="L9244" s="13"/>
      <c r="M9244" s="12"/>
      <c r="N9244" s="13"/>
      <c r="O9244" s="13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  <c r="AC9244" s="11"/>
    </row>
    <row r="9245" spans="1:29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K9245" s="12"/>
      <c r="L9245" s="13"/>
      <c r="M9245" s="12"/>
      <c r="N9245" s="13"/>
      <c r="O9245" s="13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</row>
    <row r="9246" spans="1:29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K9246" s="12"/>
      <c r="L9246" s="13"/>
      <c r="M9246" s="12"/>
      <c r="N9246" s="13"/>
      <c r="O9246" s="13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  <c r="AC9246" s="11"/>
    </row>
    <row r="9247" spans="1:29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K9247" s="12"/>
      <c r="L9247" s="13"/>
      <c r="M9247" s="12"/>
      <c r="N9247" s="13"/>
      <c r="O9247" s="13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  <c r="AC9247" s="11"/>
    </row>
    <row r="9248" spans="1:29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K9248" s="12"/>
      <c r="L9248" s="13"/>
      <c r="M9248" s="12"/>
      <c r="N9248" s="13"/>
      <c r="O9248" s="13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  <c r="AC9248" s="11"/>
    </row>
    <row r="9249" spans="1:29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K9249" s="12"/>
      <c r="L9249" s="13"/>
      <c r="M9249" s="12"/>
      <c r="N9249" s="13"/>
      <c r="O9249" s="13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  <c r="AC9249" s="11"/>
    </row>
    <row r="9250" spans="1:29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K9250" s="12"/>
      <c r="L9250" s="13"/>
      <c r="M9250" s="12"/>
      <c r="N9250" s="13"/>
      <c r="O9250" s="13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  <c r="AC9250" s="11"/>
    </row>
    <row r="9251" spans="1:29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K9251" s="12"/>
      <c r="L9251" s="13"/>
      <c r="M9251" s="12"/>
      <c r="N9251" s="13"/>
      <c r="O9251" s="13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  <c r="AC9251" s="11"/>
    </row>
    <row r="9252" spans="1:29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K9252" s="12"/>
      <c r="L9252" s="13"/>
      <c r="M9252" s="12"/>
      <c r="N9252" s="13"/>
      <c r="O9252" s="13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</row>
    <row r="9253" spans="1:29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K9253" s="12"/>
      <c r="L9253" s="13"/>
      <c r="M9253" s="12"/>
      <c r="N9253" s="13"/>
      <c r="O9253" s="13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  <c r="AC9253" s="11"/>
    </row>
    <row r="9254" spans="1:29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K9254" s="12"/>
      <c r="L9254" s="13"/>
      <c r="M9254" s="12"/>
      <c r="N9254" s="13"/>
      <c r="O9254" s="13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  <c r="AC9254" s="11"/>
    </row>
    <row r="9255" spans="1:29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K9255" s="12"/>
      <c r="L9255" s="13"/>
      <c r="M9255" s="12"/>
      <c r="N9255" s="13"/>
      <c r="O9255" s="13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</row>
    <row r="9256" spans="1:29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K9256" s="12"/>
      <c r="L9256" s="13"/>
      <c r="M9256" s="12"/>
      <c r="N9256" s="13"/>
      <c r="O9256" s="13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</row>
    <row r="9257" spans="1:29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K9257" s="12"/>
      <c r="L9257" s="13"/>
      <c r="M9257" s="12"/>
      <c r="N9257" s="13"/>
      <c r="O9257" s="13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</row>
    <row r="9258" spans="1:29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K9258" s="12"/>
      <c r="L9258" s="13"/>
      <c r="M9258" s="12"/>
      <c r="N9258" s="13"/>
      <c r="O9258" s="13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</row>
    <row r="9259" spans="1:29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K9259" s="12"/>
      <c r="L9259" s="13"/>
      <c r="M9259" s="12"/>
      <c r="N9259" s="13"/>
      <c r="O9259" s="13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</row>
    <row r="9260" spans="1:29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K9260" s="12"/>
      <c r="L9260" s="13"/>
      <c r="M9260" s="12"/>
      <c r="N9260" s="13"/>
      <c r="O9260" s="13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</row>
    <row r="9261" spans="1:29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K9261" s="12"/>
      <c r="L9261" s="13"/>
      <c r="M9261" s="12"/>
      <c r="N9261" s="13"/>
      <c r="O9261" s="13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</row>
    <row r="9262" spans="1:29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K9262" s="12"/>
      <c r="L9262" s="13"/>
      <c r="M9262" s="12"/>
      <c r="N9262" s="13"/>
      <c r="O9262" s="13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</row>
    <row r="9263" spans="1:29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K9263" s="12"/>
      <c r="L9263" s="13"/>
      <c r="M9263" s="12"/>
      <c r="N9263" s="13"/>
      <c r="O9263" s="13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  <c r="AC9263" s="11"/>
    </row>
    <row r="9264" spans="1:29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K9264" s="12"/>
      <c r="L9264" s="13"/>
      <c r="M9264" s="12"/>
      <c r="N9264" s="13"/>
      <c r="O9264" s="13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  <c r="AC9264" s="11"/>
    </row>
    <row r="9265" spans="1:29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K9265" s="12"/>
      <c r="L9265" s="13"/>
      <c r="M9265" s="12"/>
      <c r="N9265" s="13"/>
      <c r="O9265" s="13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  <c r="AC9265" s="11"/>
    </row>
    <row r="9266" spans="1:29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K9266" s="12"/>
      <c r="L9266" s="13"/>
      <c r="M9266" s="12"/>
      <c r="N9266" s="13"/>
      <c r="O9266" s="13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</row>
    <row r="9267" spans="1:29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K9267" s="12"/>
      <c r="L9267" s="13"/>
      <c r="M9267" s="12"/>
      <c r="N9267" s="13"/>
      <c r="O9267" s="13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</row>
    <row r="9268" spans="1:29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K9268" s="12"/>
      <c r="L9268" s="13"/>
      <c r="M9268" s="12"/>
      <c r="N9268" s="13"/>
      <c r="O9268" s="13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</row>
    <row r="9269" spans="1:29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K9269" s="12"/>
      <c r="L9269" s="13"/>
      <c r="M9269" s="12"/>
      <c r="N9269" s="13"/>
      <c r="O9269" s="13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</row>
    <row r="9270" spans="1:29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K9270" s="12"/>
      <c r="L9270" s="13"/>
      <c r="M9270" s="12"/>
      <c r="N9270" s="13"/>
      <c r="O9270" s="13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</row>
    <row r="9271" spans="1:29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K9271" s="12"/>
      <c r="L9271" s="13"/>
      <c r="M9271" s="12"/>
      <c r="N9271" s="13"/>
      <c r="O9271" s="13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</row>
    <row r="9272" spans="1:29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K9272" s="12"/>
      <c r="L9272" s="13"/>
      <c r="M9272" s="12"/>
      <c r="N9272" s="13"/>
      <c r="O9272" s="13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</row>
    <row r="9273" spans="1:29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K9273" s="12"/>
      <c r="L9273" s="13"/>
      <c r="M9273" s="12"/>
      <c r="N9273" s="13"/>
      <c r="O9273" s="13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</row>
    <row r="9274" spans="1:29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K9274" s="12"/>
      <c r="L9274" s="13"/>
      <c r="M9274" s="12"/>
      <c r="N9274" s="13"/>
      <c r="O9274" s="13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</row>
    <row r="9275" spans="1:29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K9275" s="12"/>
      <c r="L9275" s="13"/>
      <c r="M9275" s="12"/>
      <c r="N9275" s="13"/>
      <c r="O9275" s="13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</row>
    <row r="9276" spans="1:29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K9276" s="12"/>
      <c r="L9276" s="13"/>
      <c r="M9276" s="12"/>
      <c r="N9276" s="13"/>
      <c r="O9276" s="13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</row>
    <row r="9277" spans="1:29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K9277" s="12"/>
      <c r="L9277" s="13"/>
      <c r="M9277" s="12"/>
      <c r="N9277" s="13"/>
      <c r="O9277" s="13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  <c r="AC9277" s="11"/>
    </row>
    <row r="9278" spans="1:29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K9278" s="12"/>
      <c r="L9278" s="13"/>
      <c r="M9278" s="12"/>
      <c r="N9278" s="13"/>
      <c r="O9278" s="13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  <c r="AC9278" s="11"/>
    </row>
    <row r="9279" spans="1:29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K9279" s="12"/>
      <c r="L9279" s="13"/>
      <c r="M9279" s="12"/>
      <c r="N9279" s="13"/>
      <c r="O9279" s="13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  <c r="AC9279" s="11"/>
    </row>
    <row r="9280" spans="1:29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K9280" s="12"/>
      <c r="L9280" s="13"/>
      <c r="M9280" s="12"/>
      <c r="N9280" s="13"/>
      <c r="O9280" s="13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</row>
    <row r="9281" spans="1:29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K9281" s="12"/>
      <c r="L9281" s="13"/>
      <c r="M9281" s="12"/>
      <c r="N9281" s="13"/>
      <c r="O9281" s="13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  <c r="AC9281" s="11"/>
    </row>
    <row r="9282" spans="1:29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K9282" s="12"/>
      <c r="L9282" s="13"/>
      <c r="M9282" s="12"/>
      <c r="N9282" s="13"/>
      <c r="O9282" s="13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  <c r="AC9282" s="11"/>
    </row>
    <row r="9283" spans="1:29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K9283" s="12"/>
      <c r="L9283" s="13"/>
      <c r="M9283" s="12"/>
      <c r="N9283" s="13"/>
      <c r="O9283" s="13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  <c r="AC9283" s="11"/>
    </row>
    <row r="9284" spans="1:29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K9284" s="12"/>
      <c r="L9284" s="13"/>
      <c r="M9284" s="12"/>
      <c r="N9284" s="13"/>
      <c r="O9284" s="13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  <c r="AC9284" s="11"/>
    </row>
    <row r="9285" spans="1:29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K9285" s="12"/>
      <c r="L9285" s="13"/>
      <c r="M9285" s="12"/>
      <c r="N9285" s="13"/>
      <c r="O9285" s="13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</row>
    <row r="9286" spans="1:29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K9286" s="12"/>
      <c r="L9286" s="13"/>
      <c r="M9286" s="12"/>
      <c r="N9286" s="13"/>
      <c r="O9286" s="13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  <c r="AC9286" s="11"/>
    </row>
    <row r="9287" spans="1:29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K9287" s="12"/>
      <c r="L9287" s="13"/>
      <c r="M9287" s="12"/>
      <c r="N9287" s="13"/>
      <c r="O9287" s="13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</row>
    <row r="9288" spans="1:29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K9288" s="12"/>
      <c r="L9288" s="13"/>
      <c r="M9288" s="12"/>
      <c r="N9288" s="13"/>
      <c r="O9288" s="13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  <c r="AC9288" s="11"/>
    </row>
    <row r="9289" spans="1:29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K9289" s="12"/>
      <c r="L9289" s="13"/>
      <c r="M9289" s="12"/>
      <c r="N9289" s="13"/>
      <c r="O9289" s="13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  <c r="AC9289" s="11"/>
    </row>
    <row r="9290" spans="1:29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K9290" s="12"/>
      <c r="L9290" s="13"/>
      <c r="M9290" s="12"/>
      <c r="N9290" s="13"/>
      <c r="O9290" s="13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</row>
    <row r="9291" spans="1:29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K9291" s="12"/>
      <c r="L9291" s="13"/>
      <c r="M9291" s="12"/>
      <c r="N9291" s="13"/>
      <c r="O9291" s="13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</row>
    <row r="9292" spans="1:29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K9292" s="12"/>
      <c r="L9292" s="13"/>
      <c r="M9292" s="12"/>
      <c r="N9292" s="13"/>
      <c r="O9292" s="13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</row>
    <row r="9293" spans="1:29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K9293" s="12"/>
      <c r="L9293" s="13"/>
      <c r="M9293" s="12"/>
      <c r="N9293" s="13"/>
      <c r="O9293" s="13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</row>
    <row r="9294" spans="1:29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K9294" s="12"/>
      <c r="L9294" s="13"/>
      <c r="M9294" s="12"/>
      <c r="N9294" s="13"/>
      <c r="O9294" s="13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</row>
    <row r="9295" spans="1:29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K9295" s="12"/>
      <c r="L9295" s="13"/>
      <c r="M9295" s="12"/>
      <c r="N9295" s="13"/>
      <c r="O9295" s="13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</row>
    <row r="9296" spans="1:29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K9296" s="12"/>
      <c r="L9296" s="13"/>
      <c r="M9296" s="12"/>
      <c r="N9296" s="13"/>
      <c r="O9296" s="13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</row>
    <row r="9297" spans="1:29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K9297" s="12"/>
      <c r="L9297" s="13"/>
      <c r="M9297" s="12"/>
      <c r="N9297" s="13"/>
      <c r="O9297" s="13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</row>
    <row r="9298" spans="1:29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K9298" s="12"/>
      <c r="L9298" s="13"/>
      <c r="M9298" s="12"/>
      <c r="N9298" s="13"/>
      <c r="O9298" s="13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  <c r="AC9298" s="11"/>
    </row>
    <row r="9299" spans="1:29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K9299" s="12"/>
      <c r="L9299" s="13"/>
      <c r="M9299" s="12"/>
      <c r="N9299" s="13"/>
      <c r="O9299" s="13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</row>
    <row r="9300" spans="1:29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K9300" s="12"/>
      <c r="L9300" s="13"/>
      <c r="M9300" s="12"/>
      <c r="N9300" s="13"/>
      <c r="O9300" s="13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</row>
    <row r="9301" spans="1:29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K9301" s="12"/>
      <c r="L9301" s="13"/>
      <c r="M9301" s="12"/>
      <c r="N9301" s="13"/>
      <c r="O9301" s="13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</row>
    <row r="9302" spans="1:29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K9302" s="12"/>
      <c r="L9302" s="13"/>
      <c r="M9302" s="12"/>
      <c r="N9302" s="13"/>
      <c r="O9302" s="13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</row>
    <row r="9303" spans="1:29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K9303" s="12"/>
      <c r="L9303" s="13"/>
      <c r="M9303" s="12"/>
      <c r="N9303" s="13"/>
      <c r="O9303" s="13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</row>
    <row r="9304" spans="1:29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K9304" s="12"/>
      <c r="L9304" s="13"/>
      <c r="M9304" s="12"/>
      <c r="N9304" s="13"/>
      <c r="O9304" s="13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</row>
    <row r="9305" spans="1:29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K9305" s="12"/>
      <c r="L9305" s="13"/>
      <c r="M9305" s="12"/>
      <c r="N9305" s="13"/>
      <c r="O9305" s="13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</row>
    <row r="9306" spans="1:29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K9306" s="12"/>
      <c r="L9306" s="13"/>
      <c r="M9306" s="12"/>
      <c r="N9306" s="13"/>
      <c r="O9306" s="13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</row>
    <row r="9307" spans="1:29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K9307" s="12"/>
      <c r="L9307" s="13"/>
      <c r="M9307" s="12"/>
      <c r="N9307" s="13"/>
      <c r="O9307" s="13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</row>
    <row r="9308" spans="1:29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K9308" s="12"/>
      <c r="L9308" s="13"/>
      <c r="M9308" s="12"/>
      <c r="N9308" s="13"/>
      <c r="O9308" s="13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</row>
    <row r="9309" spans="1:29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K9309" s="12"/>
      <c r="L9309" s="13"/>
      <c r="M9309" s="12"/>
      <c r="N9309" s="13"/>
      <c r="O9309" s="13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</row>
    <row r="9310" spans="1:29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K9310" s="12"/>
      <c r="L9310" s="13"/>
      <c r="M9310" s="12"/>
      <c r="N9310" s="13"/>
      <c r="O9310" s="13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  <c r="AC9310" s="11"/>
    </row>
    <row r="9311" spans="1:29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K9311" s="12"/>
      <c r="L9311" s="13"/>
      <c r="M9311" s="12"/>
      <c r="N9311" s="13"/>
      <c r="O9311" s="13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</row>
    <row r="9312" spans="1:29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K9312" s="12"/>
      <c r="L9312" s="13"/>
      <c r="M9312" s="12"/>
      <c r="N9312" s="13"/>
      <c r="O9312" s="13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</row>
    <row r="9313" spans="1:29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K9313" s="12"/>
      <c r="L9313" s="13"/>
      <c r="M9313" s="12"/>
      <c r="N9313" s="13"/>
      <c r="O9313" s="13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</row>
    <row r="9314" spans="1:29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K9314" s="12"/>
      <c r="L9314" s="13"/>
      <c r="M9314" s="12"/>
      <c r="N9314" s="13"/>
      <c r="O9314" s="13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</row>
    <row r="9315" spans="1:29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K9315" s="12"/>
      <c r="L9315" s="13"/>
      <c r="M9315" s="12"/>
      <c r="N9315" s="13"/>
      <c r="O9315" s="13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</row>
    <row r="9316" spans="1:29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K9316" s="12"/>
      <c r="L9316" s="13"/>
      <c r="M9316" s="12"/>
      <c r="N9316" s="13"/>
      <c r="O9316" s="13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</row>
    <row r="9317" spans="1:29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K9317" s="12"/>
      <c r="L9317" s="13"/>
      <c r="M9317" s="12"/>
      <c r="N9317" s="13"/>
      <c r="O9317" s="13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  <c r="AC9317" s="11"/>
    </row>
    <row r="9318" spans="1:29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K9318" s="12"/>
      <c r="L9318" s="13"/>
      <c r="M9318" s="12"/>
      <c r="N9318" s="13"/>
      <c r="O9318" s="13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  <c r="AC9318" s="11"/>
    </row>
    <row r="9319" spans="1:29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K9319" s="12"/>
      <c r="L9319" s="13"/>
      <c r="M9319" s="12"/>
      <c r="N9319" s="13"/>
      <c r="O9319" s="13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  <c r="AC9319" s="11"/>
    </row>
    <row r="9320" spans="1:29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K9320" s="12"/>
      <c r="L9320" s="13"/>
      <c r="M9320" s="12"/>
      <c r="N9320" s="13"/>
      <c r="O9320" s="13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  <c r="AC9320" s="11"/>
    </row>
    <row r="9321" spans="1:29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K9321" s="12"/>
      <c r="L9321" s="13"/>
      <c r="M9321" s="12"/>
      <c r="N9321" s="13"/>
      <c r="O9321" s="13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  <c r="AC9321" s="11"/>
    </row>
    <row r="9322" spans="1:29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K9322" s="12"/>
      <c r="L9322" s="13"/>
      <c r="M9322" s="12"/>
      <c r="N9322" s="13"/>
      <c r="O9322" s="13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  <c r="AC9322" s="11"/>
    </row>
    <row r="9323" spans="1:29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K9323" s="12"/>
      <c r="L9323" s="13"/>
      <c r="M9323" s="12"/>
      <c r="N9323" s="13"/>
      <c r="O9323" s="13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  <c r="AC9323" s="11"/>
    </row>
    <row r="9324" spans="1:29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K9324" s="12"/>
      <c r="L9324" s="13"/>
      <c r="M9324" s="12"/>
      <c r="N9324" s="13"/>
      <c r="O9324" s="13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  <c r="AC9324" s="11"/>
    </row>
    <row r="9325" spans="1:29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K9325" s="12"/>
      <c r="L9325" s="13"/>
      <c r="M9325" s="12"/>
      <c r="N9325" s="13"/>
      <c r="O9325" s="13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  <c r="AC9325" s="11"/>
    </row>
    <row r="9326" spans="1:29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K9326" s="12"/>
      <c r="L9326" s="13"/>
      <c r="M9326" s="12"/>
      <c r="N9326" s="13"/>
      <c r="O9326" s="13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  <c r="AC9326" s="11"/>
    </row>
    <row r="9327" spans="1:29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K9327" s="12"/>
      <c r="L9327" s="13"/>
      <c r="M9327" s="12"/>
      <c r="N9327" s="13"/>
      <c r="O9327" s="13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  <c r="AC9327" s="11"/>
    </row>
    <row r="9328" spans="1:29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K9328" s="12"/>
      <c r="L9328" s="13"/>
      <c r="M9328" s="12"/>
      <c r="N9328" s="13"/>
      <c r="O9328" s="13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  <c r="AC9328" s="11"/>
    </row>
    <row r="9329" spans="1:29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K9329" s="12"/>
      <c r="L9329" s="13"/>
      <c r="M9329" s="12"/>
      <c r="N9329" s="13"/>
      <c r="O9329" s="13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  <c r="AC9329" s="11"/>
    </row>
    <row r="9330" spans="1:29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K9330" s="12"/>
      <c r="L9330" s="13"/>
      <c r="M9330" s="12"/>
      <c r="N9330" s="13"/>
      <c r="O9330" s="13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  <c r="AC9330" s="11"/>
    </row>
    <row r="9331" spans="1:29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K9331" s="12"/>
      <c r="L9331" s="13"/>
      <c r="M9331" s="12"/>
      <c r="N9331" s="13"/>
      <c r="O9331" s="13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  <c r="AC9331" s="11"/>
    </row>
    <row r="9332" spans="1:29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K9332" s="12"/>
      <c r="L9332" s="13"/>
      <c r="M9332" s="12"/>
      <c r="N9332" s="13"/>
      <c r="O9332" s="13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  <c r="AC9332" s="11"/>
    </row>
    <row r="9333" spans="1:29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K9333" s="12"/>
      <c r="L9333" s="13"/>
      <c r="M9333" s="12"/>
      <c r="N9333" s="13"/>
      <c r="O9333" s="13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  <c r="AC9333" s="11"/>
    </row>
    <row r="9334" spans="1:29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K9334" s="12"/>
      <c r="L9334" s="13"/>
      <c r="M9334" s="12"/>
      <c r="N9334" s="13"/>
      <c r="O9334" s="13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  <c r="AC9334" s="11"/>
    </row>
    <row r="9335" spans="1:29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K9335" s="12"/>
      <c r="L9335" s="13"/>
      <c r="M9335" s="12"/>
      <c r="N9335" s="13"/>
      <c r="O9335" s="13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  <c r="AC9335" s="11"/>
    </row>
    <row r="9336" spans="1:29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K9336" s="12"/>
      <c r="L9336" s="13"/>
      <c r="M9336" s="12"/>
      <c r="N9336" s="13"/>
      <c r="O9336" s="13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  <c r="AC9336" s="11"/>
    </row>
    <row r="9337" spans="1:29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K9337" s="12"/>
      <c r="L9337" s="13"/>
      <c r="M9337" s="12"/>
      <c r="N9337" s="13"/>
      <c r="O9337" s="13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  <c r="AC9337" s="11"/>
    </row>
    <row r="9338" spans="1:29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K9338" s="12"/>
      <c r="L9338" s="13"/>
      <c r="M9338" s="12"/>
      <c r="N9338" s="13"/>
      <c r="O9338" s="13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  <c r="AC9338" s="11"/>
    </row>
    <row r="9339" spans="1:29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K9339" s="12"/>
      <c r="L9339" s="13"/>
      <c r="M9339" s="12"/>
      <c r="N9339" s="13"/>
      <c r="O9339" s="13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  <c r="AC9339" s="11"/>
    </row>
    <row r="9340" spans="1:29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K9340" s="12"/>
      <c r="L9340" s="13"/>
      <c r="M9340" s="12"/>
      <c r="N9340" s="13"/>
      <c r="O9340" s="13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  <c r="AC9340" s="11"/>
    </row>
    <row r="9341" spans="1:29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K9341" s="12"/>
      <c r="L9341" s="13"/>
      <c r="M9341" s="12"/>
      <c r="N9341" s="13"/>
      <c r="O9341" s="13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  <c r="AC9341" s="11"/>
    </row>
    <row r="9342" spans="1:29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K9342" s="12"/>
      <c r="L9342" s="13"/>
      <c r="M9342" s="12"/>
      <c r="N9342" s="13"/>
      <c r="O9342" s="13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  <c r="AC9342" s="11"/>
    </row>
    <row r="9343" spans="1:29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K9343" s="12"/>
      <c r="L9343" s="13"/>
      <c r="M9343" s="12"/>
      <c r="N9343" s="13"/>
      <c r="O9343" s="13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  <c r="AC9343" s="11"/>
    </row>
    <row r="9344" spans="1:29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K9344" s="12"/>
      <c r="L9344" s="13"/>
      <c r="M9344" s="12"/>
      <c r="N9344" s="13"/>
      <c r="O9344" s="13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  <c r="AA9344" s="11"/>
      <c r="AB9344" s="11"/>
      <c r="AC9344" s="11"/>
    </row>
    <row r="9345" spans="1:29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K9345" s="12"/>
      <c r="L9345" s="13"/>
      <c r="M9345" s="12"/>
      <c r="N9345" s="13"/>
      <c r="O9345" s="13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  <c r="AC9345" s="11"/>
    </row>
    <row r="9346" spans="1:29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K9346" s="12"/>
      <c r="L9346" s="13"/>
      <c r="M9346" s="12"/>
      <c r="N9346" s="13"/>
      <c r="O9346" s="13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  <c r="AC9346" s="11"/>
    </row>
    <row r="9347" spans="1:29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K9347" s="12"/>
      <c r="L9347" s="13"/>
      <c r="M9347" s="12"/>
      <c r="N9347" s="13"/>
      <c r="O9347" s="13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  <c r="AC9347" s="11"/>
    </row>
    <row r="9348" spans="1:29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K9348" s="12"/>
      <c r="L9348" s="13"/>
      <c r="M9348" s="12"/>
      <c r="N9348" s="13"/>
      <c r="O9348" s="13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  <c r="AC9348" s="11"/>
    </row>
    <row r="9349" spans="1:29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K9349" s="12"/>
      <c r="L9349" s="13"/>
      <c r="M9349" s="12"/>
      <c r="N9349" s="13"/>
      <c r="O9349" s="13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  <c r="AC9349" s="11"/>
    </row>
    <row r="9350" spans="1:29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K9350" s="12"/>
      <c r="L9350" s="13"/>
      <c r="M9350" s="12"/>
      <c r="N9350" s="13"/>
      <c r="O9350" s="13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</row>
    <row r="9351" spans="1:29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K9351" s="12"/>
      <c r="L9351" s="13"/>
      <c r="M9351" s="12"/>
      <c r="N9351" s="13"/>
      <c r="O9351" s="13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  <c r="AC9351" s="11"/>
    </row>
    <row r="9352" spans="1:29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K9352" s="12"/>
      <c r="L9352" s="13"/>
      <c r="M9352" s="12"/>
      <c r="N9352" s="13"/>
      <c r="O9352" s="13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</row>
    <row r="9353" spans="1:29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K9353" s="12"/>
      <c r="L9353" s="13"/>
      <c r="M9353" s="12"/>
      <c r="N9353" s="13"/>
      <c r="O9353" s="13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  <c r="AC9353" s="11"/>
    </row>
    <row r="9354" spans="1:29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K9354" s="12"/>
      <c r="L9354" s="13"/>
      <c r="M9354" s="12"/>
      <c r="N9354" s="13"/>
      <c r="O9354" s="13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  <c r="AC9354" s="11"/>
    </row>
    <row r="9355" spans="1:29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K9355" s="12"/>
      <c r="L9355" s="13"/>
      <c r="M9355" s="12"/>
      <c r="N9355" s="13"/>
      <c r="O9355" s="13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  <c r="AC9355" s="11"/>
    </row>
    <row r="9356" spans="1:29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K9356" s="12"/>
      <c r="L9356" s="13"/>
      <c r="M9356" s="12"/>
      <c r="N9356" s="13"/>
      <c r="O9356" s="13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</row>
    <row r="9357" spans="1:29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K9357" s="12"/>
      <c r="L9357" s="13"/>
      <c r="M9357" s="12"/>
      <c r="N9357" s="13"/>
      <c r="O9357" s="13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</row>
    <row r="9358" spans="1:29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K9358" s="12"/>
      <c r="L9358" s="13"/>
      <c r="M9358" s="12"/>
      <c r="N9358" s="13"/>
      <c r="O9358" s="13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  <c r="AC9358" s="11"/>
    </row>
    <row r="9359" spans="1:29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K9359" s="12"/>
      <c r="L9359" s="13"/>
      <c r="M9359" s="12"/>
      <c r="N9359" s="13"/>
      <c r="O9359" s="13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  <c r="AC9359" s="11"/>
    </row>
    <row r="9360" spans="1:29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K9360" s="12"/>
      <c r="L9360" s="13"/>
      <c r="M9360" s="12"/>
      <c r="N9360" s="13"/>
      <c r="O9360" s="13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  <c r="AC9360" s="11"/>
    </row>
    <row r="9361" spans="1:29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K9361" s="12"/>
      <c r="L9361" s="13"/>
      <c r="M9361" s="12"/>
      <c r="N9361" s="13"/>
      <c r="O9361" s="13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  <c r="AC9361" s="11"/>
    </row>
    <row r="9362" spans="1:29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K9362" s="12"/>
      <c r="L9362" s="13"/>
      <c r="M9362" s="12"/>
      <c r="N9362" s="13"/>
      <c r="O9362" s="13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  <c r="AC9362" s="11"/>
    </row>
    <row r="9363" spans="1:29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K9363" s="12"/>
      <c r="L9363" s="13"/>
      <c r="M9363" s="12"/>
      <c r="N9363" s="13"/>
      <c r="O9363" s="13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  <c r="AC9363" s="11"/>
    </row>
    <row r="9364" spans="1:29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K9364" s="12"/>
      <c r="L9364" s="13"/>
      <c r="M9364" s="12"/>
      <c r="N9364" s="13"/>
      <c r="O9364" s="13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</row>
    <row r="9365" spans="1:29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K9365" s="12"/>
      <c r="L9365" s="13"/>
      <c r="M9365" s="12"/>
      <c r="N9365" s="13"/>
      <c r="O9365" s="13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  <c r="AC9365" s="11"/>
    </row>
    <row r="9366" spans="1:29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K9366" s="12"/>
      <c r="L9366" s="13"/>
      <c r="M9366" s="12"/>
      <c r="N9366" s="13"/>
      <c r="O9366" s="13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  <c r="AC9366" s="11"/>
    </row>
    <row r="9367" spans="1:29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K9367" s="12"/>
      <c r="L9367" s="13"/>
      <c r="M9367" s="12"/>
      <c r="N9367" s="13"/>
      <c r="O9367" s="13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  <c r="AC9367" s="11"/>
    </row>
    <row r="9368" spans="1:29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K9368" s="12"/>
      <c r="L9368" s="13"/>
      <c r="M9368" s="12"/>
      <c r="N9368" s="13"/>
      <c r="O9368" s="13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  <c r="AC9368" s="11"/>
    </row>
    <row r="9369" spans="1:29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K9369" s="12"/>
      <c r="L9369" s="13"/>
      <c r="M9369" s="12"/>
      <c r="N9369" s="13"/>
      <c r="O9369" s="13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  <c r="AC9369" s="11"/>
    </row>
    <row r="9370" spans="1:29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K9370" s="12"/>
      <c r="L9370" s="13"/>
      <c r="M9370" s="12"/>
      <c r="N9370" s="13"/>
      <c r="O9370" s="13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  <c r="AC9370" s="11"/>
    </row>
    <row r="9371" spans="1:29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K9371" s="12"/>
      <c r="L9371" s="13"/>
      <c r="M9371" s="12"/>
      <c r="N9371" s="13"/>
      <c r="O9371" s="13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</row>
    <row r="9372" spans="1:29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K9372" s="12"/>
      <c r="L9372" s="13"/>
      <c r="M9372" s="12"/>
      <c r="N9372" s="13"/>
      <c r="O9372" s="13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  <c r="AC9372" s="11"/>
    </row>
    <row r="9373" spans="1:29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K9373" s="12"/>
      <c r="L9373" s="13"/>
      <c r="M9373" s="12"/>
      <c r="N9373" s="13"/>
      <c r="O9373" s="13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  <c r="AC9373" s="11"/>
    </row>
    <row r="9374" spans="1:29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K9374" s="12"/>
      <c r="L9374" s="13"/>
      <c r="M9374" s="12"/>
      <c r="N9374" s="13"/>
      <c r="O9374" s="13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  <c r="AC9374" s="11"/>
    </row>
    <row r="9375" spans="1:29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K9375" s="12"/>
      <c r="L9375" s="13"/>
      <c r="M9375" s="12"/>
      <c r="N9375" s="13"/>
      <c r="O9375" s="13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  <c r="AC9375" s="11"/>
    </row>
    <row r="9376" spans="1:29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K9376" s="12"/>
      <c r="L9376" s="13"/>
      <c r="M9376" s="12"/>
      <c r="N9376" s="13"/>
      <c r="O9376" s="13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  <c r="AC9376" s="11"/>
    </row>
    <row r="9377" spans="1:29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K9377" s="12"/>
      <c r="L9377" s="13"/>
      <c r="M9377" s="12"/>
      <c r="N9377" s="13"/>
      <c r="O9377" s="13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</row>
    <row r="9378" spans="1:29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K9378" s="12"/>
      <c r="L9378" s="13"/>
      <c r="M9378" s="12"/>
      <c r="N9378" s="13"/>
      <c r="O9378" s="13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</row>
    <row r="9379" spans="1:29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K9379" s="12"/>
      <c r="L9379" s="13"/>
      <c r="M9379" s="12"/>
      <c r="N9379" s="13"/>
      <c r="O9379" s="13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  <c r="AC9379" s="11"/>
    </row>
    <row r="9380" spans="1:29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K9380" s="12"/>
      <c r="L9380" s="13"/>
      <c r="M9380" s="12"/>
      <c r="N9380" s="13"/>
      <c r="O9380" s="13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  <c r="AC9380" s="11"/>
    </row>
    <row r="9381" spans="1:29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K9381" s="12"/>
      <c r="L9381" s="13"/>
      <c r="M9381" s="12"/>
      <c r="N9381" s="13"/>
      <c r="O9381" s="13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  <c r="AC9381" s="11"/>
    </row>
    <row r="9382" spans="1:29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K9382" s="12"/>
      <c r="L9382" s="13"/>
      <c r="M9382" s="12"/>
      <c r="N9382" s="13"/>
      <c r="O9382" s="13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  <c r="AC9382" s="11"/>
    </row>
    <row r="9383" spans="1:29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K9383" s="12"/>
      <c r="L9383" s="13"/>
      <c r="M9383" s="12"/>
      <c r="N9383" s="13"/>
      <c r="O9383" s="13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  <c r="AC9383" s="11"/>
    </row>
    <row r="9384" spans="1:29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K9384" s="12"/>
      <c r="L9384" s="13"/>
      <c r="M9384" s="12"/>
      <c r="N9384" s="13"/>
      <c r="O9384" s="13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  <c r="AC9384" s="11"/>
    </row>
    <row r="9385" spans="1:29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K9385" s="12"/>
      <c r="L9385" s="13"/>
      <c r="M9385" s="12"/>
      <c r="N9385" s="13"/>
      <c r="O9385" s="13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</row>
    <row r="9386" spans="1:29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K9386" s="12"/>
      <c r="L9386" s="13"/>
      <c r="M9386" s="12"/>
      <c r="N9386" s="13"/>
      <c r="O9386" s="13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  <c r="AC9386" s="11"/>
    </row>
    <row r="9387" spans="1:29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K9387" s="12"/>
      <c r="L9387" s="13"/>
      <c r="M9387" s="12"/>
      <c r="N9387" s="13"/>
      <c r="O9387" s="13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  <c r="AC9387" s="11"/>
    </row>
    <row r="9388" spans="1:29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K9388" s="12"/>
      <c r="L9388" s="13"/>
      <c r="M9388" s="12"/>
      <c r="N9388" s="13"/>
      <c r="O9388" s="13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  <c r="AC9388" s="11"/>
    </row>
    <row r="9389" spans="1:29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K9389" s="12"/>
      <c r="L9389" s="13"/>
      <c r="M9389" s="12"/>
      <c r="N9389" s="13"/>
      <c r="O9389" s="13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  <c r="AC9389" s="11"/>
    </row>
    <row r="9390" spans="1:29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K9390" s="12"/>
      <c r="L9390" s="13"/>
      <c r="M9390" s="12"/>
      <c r="N9390" s="13"/>
      <c r="O9390" s="13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  <c r="AC9390" s="11"/>
    </row>
    <row r="9391" spans="1:29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K9391" s="12"/>
      <c r="L9391" s="13"/>
      <c r="M9391" s="12"/>
      <c r="N9391" s="13"/>
      <c r="O9391" s="13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  <c r="AC9391" s="11"/>
    </row>
    <row r="9392" spans="1:29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K9392" s="12"/>
      <c r="L9392" s="13"/>
      <c r="M9392" s="12"/>
      <c r="N9392" s="13"/>
      <c r="O9392" s="13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</row>
    <row r="9393" spans="1:29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K9393" s="12"/>
      <c r="L9393" s="13"/>
      <c r="M9393" s="12"/>
      <c r="N9393" s="13"/>
      <c r="O9393" s="13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  <c r="AC9393" s="11"/>
    </row>
    <row r="9394" spans="1:29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K9394" s="12"/>
      <c r="L9394" s="13"/>
      <c r="M9394" s="12"/>
      <c r="N9394" s="13"/>
      <c r="O9394" s="13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  <c r="AC9394" s="11"/>
    </row>
    <row r="9395" spans="1:29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K9395" s="12"/>
      <c r="L9395" s="13"/>
      <c r="M9395" s="12"/>
      <c r="N9395" s="13"/>
      <c r="O9395" s="13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  <c r="AC9395" s="11"/>
    </row>
    <row r="9396" spans="1:29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K9396" s="12"/>
      <c r="L9396" s="13"/>
      <c r="M9396" s="12"/>
      <c r="N9396" s="13"/>
      <c r="O9396" s="13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  <c r="AC9396" s="11"/>
    </row>
    <row r="9397" spans="1:29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K9397" s="12"/>
      <c r="L9397" s="13"/>
      <c r="M9397" s="12"/>
      <c r="N9397" s="13"/>
      <c r="O9397" s="13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  <c r="AC9397" s="11"/>
    </row>
    <row r="9398" spans="1:29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K9398" s="12"/>
      <c r="L9398" s="13"/>
      <c r="M9398" s="12"/>
      <c r="N9398" s="13"/>
      <c r="O9398" s="13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  <c r="AC9398" s="11"/>
    </row>
    <row r="9399" spans="1:29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K9399" s="12"/>
      <c r="L9399" s="13"/>
      <c r="M9399" s="12"/>
      <c r="N9399" s="13"/>
      <c r="O9399" s="13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  <c r="AC9399" s="11"/>
    </row>
    <row r="9400" spans="1:29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K9400" s="12"/>
      <c r="L9400" s="13"/>
      <c r="M9400" s="12"/>
      <c r="N9400" s="13"/>
      <c r="O9400" s="13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  <c r="AC9400" s="11"/>
    </row>
    <row r="9401" spans="1:29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K9401" s="12"/>
      <c r="L9401" s="13"/>
      <c r="M9401" s="12"/>
      <c r="N9401" s="13"/>
      <c r="O9401" s="13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  <c r="AC9401" s="11"/>
    </row>
    <row r="9402" spans="1:29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K9402" s="12"/>
      <c r="L9402" s="13"/>
      <c r="M9402" s="12"/>
      <c r="N9402" s="13"/>
      <c r="O9402" s="13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  <c r="AC9402" s="11"/>
    </row>
    <row r="9403" spans="1:29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K9403" s="12"/>
      <c r="L9403" s="13"/>
      <c r="M9403" s="12"/>
      <c r="N9403" s="13"/>
      <c r="O9403" s="13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  <c r="AC9403" s="11"/>
    </row>
    <row r="9404" spans="1:29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K9404" s="12"/>
      <c r="L9404" s="13"/>
      <c r="M9404" s="12"/>
      <c r="N9404" s="13"/>
      <c r="O9404" s="13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  <c r="AC9404" s="11"/>
    </row>
    <row r="9405" spans="1:29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K9405" s="12"/>
      <c r="L9405" s="13"/>
      <c r="M9405" s="12"/>
      <c r="N9405" s="13"/>
      <c r="O9405" s="13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  <c r="AC9405" s="11"/>
    </row>
    <row r="9406" spans="1:29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K9406" s="12"/>
      <c r="L9406" s="13"/>
      <c r="M9406" s="12"/>
      <c r="N9406" s="13"/>
      <c r="O9406" s="13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</row>
    <row r="9407" spans="1:29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K9407" s="12"/>
      <c r="L9407" s="13"/>
      <c r="M9407" s="12"/>
      <c r="N9407" s="13"/>
      <c r="O9407" s="13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  <c r="AC9407" s="11"/>
    </row>
    <row r="9408" spans="1:29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K9408" s="12"/>
      <c r="L9408" s="13"/>
      <c r="M9408" s="12"/>
      <c r="N9408" s="13"/>
      <c r="O9408" s="13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  <c r="AC9408" s="11"/>
    </row>
    <row r="9409" spans="1:29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K9409" s="12"/>
      <c r="L9409" s="13"/>
      <c r="M9409" s="12"/>
      <c r="N9409" s="13"/>
      <c r="O9409" s="13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  <c r="AC9409" s="11"/>
    </row>
    <row r="9410" spans="1:29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K9410" s="12"/>
      <c r="L9410" s="13"/>
      <c r="M9410" s="12"/>
      <c r="N9410" s="13"/>
      <c r="O9410" s="13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</row>
    <row r="9411" spans="1:29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K9411" s="12"/>
      <c r="L9411" s="13"/>
      <c r="M9411" s="12"/>
      <c r="N9411" s="13"/>
      <c r="O9411" s="13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  <c r="AC9411" s="11"/>
    </row>
    <row r="9412" spans="1:29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K9412" s="12"/>
      <c r="L9412" s="13"/>
      <c r="M9412" s="12"/>
      <c r="N9412" s="13"/>
      <c r="O9412" s="13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  <c r="AC9412" s="11"/>
    </row>
    <row r="9413" spans="1:29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K9413" s="12"/>
      <c r="L9413" s="13"/>
      <c r="M9413" s="12"/>
      <c r="N9413" s="13"/>
      <c r="O9413" s="13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</row>
    <row r="9414" spans="1:29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K9414" s="12"/>
      <c r="L9414" s="13"/>
      <c r="M9414" s="12"/>
      <c r="N9414" s="13"/>
      <c r="O9414" s="13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  <c r="AC9414" s="11"/>
    </row>
    <row r="9415" spans="1:29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K9415" s="12"/>
      <c r="L9415" s="13"/>
      <c r="M9415" s="12"/>
      <c r="N9415" s="13"/>
      <c r="O9415" s="13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  <c r="AC9415" s="11"/>
    </row>
    <row r="9416" spans="1:29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K9416" s="12"/>
      <c r="L9416" s="13"/>
      <c r="M9416" s="12"/>
      <c r="N9416" s="13"/>
      <c r="O9416" s="13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  <c r="AC9416" s="11"/>
    </row>
    <row r="9417" spans="1:29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K9417" s="12"/>
      <c r="L9417" s="13"/>
      <c r="M9417" s="12"/>
      <c r="N9417" s="13"/>
      <c r="O9417" s="13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  <c r="AC9417" s="11"/>
    </row>
    <row r="9418" spans="1:29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K9418" s="12"/>
      <c r="L9418" s="13"/>
      <c r="M9418" s="12"/>
      <c r="N9418" s="13"/>
      <c r="O9418" s="13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  <c r="AC9418" s="11"/>
    </row>
    <row r="9419" spans="1:29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K9419" s="12"/>
      <c r="L9419" s="13"/>
      <c r="M9419" s="12"/>
      <c r="N9419" s="13"/>
      <c r="O9419" s="13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  <c r="AC9419" s="11"/>
    </row>
    <row r="9420" spans="1:29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K9420" s="12"/>
      <c r="L9420" s="13"/>
      <c r="M9420" s="12"/>
      <c r="N9420" s="13"/>
      <c r="O9420" s="13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</row>
    <row r="9421" spans="1:29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K9421" s="12"/>
      <c r="L9421" s="13"/>
      <c r="M9421" s="12"/>
      <c r="N9421" s="13"/>
      <c r="O9421" s="13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  <c r="AC9421" s="11"/>
    </row>
    <row r="9422" spans="1:29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K9422" s="12"/>
      <c r="L9422" s="13"/>
      <c r="M9422" s="12"/>
      <c r="N9422" s="13"/>
      <c r="O9422" s="13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  <c r="AC9422" s="11"/>
    </row>
    <row r="9423" spans="1:29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K9423" s="12"/>
      <c r="L9423" s="13"/>
      <c r="M9423" s="12"/>
      <c r="N9423" s="13"/>
      <c r="O9423" s="13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  <c r="AC9423" s="11"/>
    </row>
    <row r="9424" spans="1:29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K9424" s="12"/>
      <c r="L9424" s="13"/>
      <c r="M9424" s="12"/>
      <c r="N9424" s="13"/>
      <c r="O9424" s="13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  <c r="AC9424" s="11"/>
    </row>
    <row r="9425" spans="1:29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K9425" s="12"/>
      <c r="L9425" s="13"/>
      <c r="M9425" s="12"/>
      <c r="N9425" s="13"/>
      <c r="O9425" s="13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  <c r="AC9425" s="11"/>
    </row>
    <row r="9426" spans="1:29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K9426" s="12"/>
      <c r="L9426" s="13"/>
      <c r="M9426" s="12"/>
      <c r="N9426" s="13"/>
      <c r="O9426" s="13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  <c r="AC9426" s="11"/>
    </row>
    <row r="9427" spans="1:29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K9427" s="12"/>
      <c r="L9427" s="13"/>
      <c r="M9427" s="12"/>
      <c r="N9427" s="13"/>
      <c r="O9427" s="13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</row>
    <row r="9428" spans="1:29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K9428" s="12"/>
      <c r="L9428" s="13"/>
      <c r="M9428" s="12"/>
      <c r="N9428" s="13"/>
      <c r="O9428" s="13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  <c r="AC9428" s="11"/>
    </row>
    <row r="9429" spans="1:29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K9429" s="12"/>
      <c r="L9429" s="13"/>
      <c r="M9429" s="12"/>
      <c r="N9429" s="13"/>
      <c r="O9429" s="13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  <c r="AC9429" s="11"/>
    </row>
    <row r="9430" spans="1:29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K9430" s="12"/>
      <c r="L9430" s="13"/>
      <c r="M9430" s="12"/>
      <c r="N9430" s="13"/>
      <c r="O9430" s="13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</row>
    <row r="9431" spans="1:29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K9431" s="12"/>
      <c r="L9431" s="13"/>
      <c r="M9431" s="12"/>
      <c r="N9431" s="13"/>
      <c r="O9431" s="13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  <c r="AC9431" s="11"/>
    </row>
    <row r="9432" spans="1:29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K9432" s="12"/>
      <c r="L9432" s="13"/>
      <c r="M9432" s="12"/>
      <c r="N9432" s="13"/>
      <c r="O9432" s="13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  <c r="AC9432" s="11"/>
    </row>
    <row r="9433" spans="1:29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K9433" s="12"/>
      <c r="L9433" s="13"/>
      <c r="M9433" s="12"/>
      <c r="N9433" s="13"/>
      <c r="O9433" s="13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  <c r="AC9433" s="11"/>
    </row>
    <row r="9434" spans="1:29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K9434" s="12"/>
      <c r="L9434" s="13"/>
      <c r="M9434" s="12"/>
      <c r="N9434" s="13"/>
      <c r="O9434" s="13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</row>
    <row r="9435" spans="1:29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K9435" s="12"/>
      <c r="L9435" s="13"/>
      <c r="M9435" s="12"/>
      <c r="N9435" s="13"/>
      <c r="O9435" s="13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  <c r="AC9435" s="11"/>
    </row>
    <row r="9436" spans="1:29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K9436" s="12"/>
      <c r="L9436" s="13"/>
      <c r="M9436" s="12"/>
      <c r="N9436" s="13"/>
      <c r="O9436" s="13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  <c r="AC9436" s="11"/>
    </row>
    <row r="9437" spans="1:29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K9437" s="12"/>
      <c r="L9437" s="13"/>
      <c r="M9437" s="12"/>
      <c r="N9437" s="13"/>
      <c r="O9437" s="13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  <c r="AC9437" s="11"/>
    </row>
    <row r="9438" spans="1:29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K9438" s="12"/>
      <c r="L9438" s="13"/>
      <c r="M9438" s="12"/>
      <c r="N9438" s="13"/>
      <c r="O9438" s="13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  <c r="AC9438" s="11"/>
    </row>
    <row r="9439" spans="1:29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K9439" s="12"/>
      <c r="L9439" s="13"/>
      <c r="M9439" s="12"/>
      <c r="N9439" s="13"/>
      <c r="O9439" s="13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  <c r="AC9439" s="11"/>
    </row>
    <row r="9440" spans="1:29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K9440" s="12"/>
      <c r="L9440" s="13"/>
      <c r="M9440" s="12"/>
      <c r="N9440" s="13"/>
      <c r="O9440" s="13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  <c r="AC9440" s="11"/>
    </row>
    <row r="9441" spans="1:29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K9441" s="12"/>
      <c r="L9441" s="13"/>
      <c r="M9441" s="12"/>
      <c r="N9441" s="13"/>
      <c r="O9441" s="13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  <c r="AC9441" s="11"/>
    </row>
    <row r="9442" spans="1:29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K9442" s="12"/>
      <c r="L9442" s="13"/>
      <c r="M9442" s="12"/>
      <c r="N9442" s="13"/>
      <c r="O9442" s="13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  <c r="AC9442" s="11"/>
    </row>
    <row r="9443" spans="1:29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K9443" s="12"/>
      <c r="L9443" s="13"/>
      <c r="M9443" s="12"/>
      <c r="N9443" s="13"/>
      <c r="O9443" s="13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  <c r="AC9443" s="11"/>
    </row>
    <row r="9444" spans="1:29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K9444" s="12"/>
      <c r="L9444" s="13"/>
      <c r="M9444" s="12"/>
      <c r="N9444" s="13"/>
      <c r="O9444" s="13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  <c r="AC9444" s="11"/>
    </row>
    <row r="9445" spans="1:29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K9445" s="12"/>
      <c r="L9445" s="13"/>
      <c r="M9445" s="12"/>
      <c r="N9445" s="13"/>
      <c r="O9445" s="13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  <c r="AC9445" s="11"/>
    </row>
    <row r="9446" spans="1:29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K9446" s="12"/>
      <c r="L9446" s="13"/>
      <c r="M9446" s="12"/>
      <c r="N9446" s="13"/>
      <c r="O9446" s="13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  <c r="AC9446" s="11"/>
    </row>
    <row r="9447" spans="1:29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K9447" s="12"/>
      <c r="L9447" s="13"/>
      <c r="M9447" s="12"/>
      <c r="N9447" s="13"/>
      <c r="O9447" s="13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  <c r="AC9447" s="11"/>
    </row>
    <row r="9448" spans="1:29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K9448" s="12"/>
      <c r="L9448" s="13"/>
      <c r="M9448" s="12"/>
      <c r="N9448" s="13"/>
      <c r="O9448" s="13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</row>
    <row r="9449" spans="1:29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K9449" s="12"/>
      <c r="L9449" s="13"/>
      <c r="M9449" s="12"/>
      <c r="N9449" s="13"/>
      <c r="O9449" s="13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  <c r="AC9449" s="11"/>
    </row>
    <row r="9450" spans="1:29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K9450" s="12"/>
      <c r="L9450" s="13"/>
      <c r="M9450" s="12"/>
      <c r="N9450" s="13"/>
      <c r="O9450" s="13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  <c r="AC9450" s="11"/>
    </row>
    <row r="9451" spans="1:29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K9451" s="12"/>
      <c r="L9451" s="13"/>
      <c r="M9451" s="12"/>
      <c r="N9451" s="13"/>
      <c r="O9451" s="13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  <c r="AC9451" s="11"/>
    </row>
    <row r="9452" spans="1:29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K9452" s="12"/>
      <c r="L9452" s="13"/>
      <c r="M9452" s="12"/>
      <c r="N9452" s="13"/>
      <c r="O9452" s="13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  <c r="AC9452" s="11"/>
    </row>
    <row r="9453" spans="1:29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K9453" s="12"/>
      <c r="L9453" s="13"/>
      <c r="M9453" s="12"/>
      <c r="N9453" s="13"/>
      <c r="O9453" s="13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  <c r="AC9453" s="11"/>
    </row>
    <row r="9454" spans="1:29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K9454" s="12"/>
      <c r="L9454" s="13"/>
      <c r="M9454" s="12"/>
      <c r="N9454" s="13"/>
      <c r="O9454" s="13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  <c r="AA9454" s="11"/>
      <c r="AB9454" s="11"/>
      <c r="AC9454" s="11"/>
    </row>
    <row r="9455" spans="1:29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K9455" s="12"/>
      <c r="L9455" s="13"/>
      <c r="M9455" s="12"/>
      <c r="N9455" s="13"/>
      <c r="O9455" s="13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  <c r="AC9455" s="11"/>
    </row>
    <row r="9456" spans="1:29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K9456" s="12"/>
      <c r="L9456" s="13"/>
      <c r="M9456" s="12"/>
      <c r="N9456" s="13"/>
      <c r="O9456" s="13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  <c r="AC9456" s="11"/>
    </row>
    <row r="9457" spans="1:29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K9457" s="12"/>
      <c r="L9457" s="13"/>
      <c r="M9457" s="12"/>
      <c r="N9457" s="13"/>
      <c r="O9457" s="13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  <c r="AC9457" s="11"/>
    </row>
    <row r="9458" spans="1:29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K9458" s="12"/>
      <c r="L9458" s="13"/>
      <c r="M9458" s="12"/>
      <c r="N9458" s="13"/>
      <c r="O9458" s="13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  <c r="AC9458" s="11"/>
    </row>
    <row r="9459" spans="1:29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K9459" s="12"/>
      <c r="L9459" s="13"/>
      <c r="M9459" s="12"/>
      <c r="N9459" s="13"/>
      <c r="O9459" s="13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  <c r="AC9459" s="11"/>
    </row>
    <row r="9460" spans="1:29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K9460" s="12"/>
      <c r="L9460" s="13"/>
      <c r="M9460" s="12"/>
      <c r="N9460" s="13"/>
      <c r="O9460" s="13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  <c r="AC9460" s="11"/>
    </row>
    <row r="9461" spans="1:29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K9461" s="12"/>
      <c r="L9461" s="13"/>
      <c r="M9461" s="12"/>
      <c r="N9461" s="13"/>
      <c r="O9461" s="13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  <c r="AC9461" s="11"/>
    </row>
    <row r="9462" spans="1:29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K9462" s="12"/>
      <c r="L9462" s="13"/>
      <c r="M9462" s="12"/>
      <c r="N9462" s="13"/>
      <c r="O9462" s="13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</row>
    <row r="9463" spans="1:29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K9463" s="12"/>
      <c r="L9463" s="13"/>
      <c r="M9463" s="12"/>
      <c r="N9463" s="13"/>
      <c r="O9463" s="13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  <c r="AC9463" s="11"/>
    </row>
    <row r="9464" spans="1:29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K9464" s="12"/>
      <c r="L9464" s="13"/>
      <c r="M9464" s="12"/>
      <c r="N9464" s="13"/>
      <c r="O9464" s="13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  <c r="AC9464" s="11"/>
    </row>
    <row r="9465" spans="1:29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K9465" s="12"/>
      <c r="L9465" s="13"/>
      <c r="M9465" s="12"/>
      <c r="N9465" s="13"/>
      <c r="O9465" s="13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  <c r="AC9465" s="11"/>
    </row>
    <row r="9466" spans="1:29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K9466" s="12"/>
      <c r="L9466" s="13"/>
      <c r="M9466" s="12"/>
      <c r="N9466" s="13"/>
      <c r="O9466" s="13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  <c r="AC9466" s="11"/>
    </row>
    <row r="9467" spans="1:29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K9467" s="12"/>
      <c r="L9467" s="13"/>
      <c r="M9467" s="12"/>
      <c r="N9467" s="13"/>
      <c r="O9467" s="13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  <c r="AC9467" s="11"/>
    </row>
    <row r="9468" spans="1:29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K9468" s="12"/>
      <c r="L9468" s="13"/>
      <c r="M9468" s="12"/>
      <c r="N9468" s="13"/>
      <c r="O9468" s="13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  <c r="AC9468" s="11"/>
    </row>
    <row r="9469" spans="1:29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K9469" s="12"/>
      <c r="L9469" s="13"/>
      <c r="M9469" s="12"/>
      <c r="N9469" s="13"/>
      <c r="O9469" s="13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</row>
    <row r="9470" spans="1:29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K9470" s="12"/>
      <c r="L9470" s="13"/>
      <c r="M9470" s="12"/>
      <c r="N9470" s="13"/>
      <c r="O9470" s="13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  <c r="AC9470" s="11"/>
    </row>
    <row r="9471" spans="1:29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K9471" s="12"/>
      <c r="L9471" s="13"/>
      <c r="M9471" s="12"/>
      <c r="N9471" s="13"/>
      <c r="O9471" s="13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  <c r="AC9471" s="11"/>
    </row>
    <row r="9472" spans="1:29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K9472" s="12"/>
      <c r="L9472" s="13"/>
      <c r="M9472" s="12"/>
      <c r="N9472" s="13"/>
      <c r="O9472" s="13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  <c r="AC9472" s="11"/>
    </row>
    <row r="9473" spans="1:29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K9473" s="12"/>
      <c r="L9473" s="13"/>
      <c r="M9473" s="12"/>
      <c r="N9473" s="13"/>
      <c r="O9473" s="13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  <c r="AC9473" s="11"/>
    </row>
    <row r="9474" spans="1:29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K9474" s="12"/>
      <c r="L9474" s="13"/>
      <c r="M9474" s="12"/>
      <c r="N9474" s="13"/>
      <c r="O9474" s="13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  <c r="AC9474" s="11"/>
    </row>
    <row r="9475" spans="1:29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K9475" s="12"/>
      <c r="L9475" s="13"/>
      <c r="M9475" s="12"/>
      <c r="N9475" s="13"/>
      <c r="O9475" s="13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  <c r="AC9475" s="11"/>
    </row>
    <row r="9476" spans="1:29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K9476" s="12"/>
      <c r="L9476" s="13"/>
      <c r="M9476" s="12"/>
      <c r="N9476" s="13"/>
      <c r="O9476" s="13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  <c r="AC9476" s="11"/>
    </row>
    <row r="9477" spans="1:29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K9477" s="12"/>
      <c r="L9477" s="13"/>
      <c r="M9477" s="12"/>
      <c r="N9477" s="13"/>
      <c r="O9477" s="13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  <c r="AC9477" s="11"/>
    </row>
    <row r="9478" spans="1:29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K9478" s="12"/>
      <c r="L9478" s="13"/>
      <c r="M9478" s="12"/>
      <c r="N9478" s="13"/>
      <c r="O9478" s="13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  <c r="AC9478" s="11"/>
    </row>
    <row r="9479" spans="1:29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K9479" s="12"/>
      <c r="L9479" s="13"/>
      <c r="M9479" s="12"/>
      <c r="N9479" s="13"/>
      <c r="O9479" s="13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  <c r="AC9479" s="11"/>
    </row>
    <row r="9480" spans="1:29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K9480" s="12"/>
      <c r="L9480" s="13"/>
      <c r="M9480" s="12"/>
      <c r="N9480" s="13"/>
      <c r="O9480" s="13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  <c r="AC9480" s="11"/>
    </row>
    <row r="9481" spans="1:29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K9481" s="12"/>
      <c r="L9481" s="13"/>
      <c r="M9481" s="12"/>
      <c r="N9481" s="13"/>
      <c r="O9481" s="13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  <c r="AC9481" s="11"/>
    </row>
    <row r="9482" spans="1:29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K9482" s="12"/>
      <c r="L9482" s="13"/>
      <c r="M9482" s="12"/>
      <c r="N9482" s="13"/>
      <c r="O9482" s="13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  <c r="AC9482" s="11"/>
    </row>
    <row r="9483" spans="1:29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K9483" s="12"/>
      <c r="L9483" s="13"/>
      <c r="M9483" s="12"/>
      <c r="N9483" s="13"/>
      <c r="O9483" s="13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</row>
    <row r="9484" spans="1:29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K9484" s="12"/>
      <c r="L9484" s="13"/>
      <c r="M9484" s="12"/>
      <c r="N9484" s="13"/>
      <c r="O9484" s="13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  <c r="AC9484" s="11"/>
    </row>
    <row r="9485" spans="1:29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K9485" s="12"/>
      <c r="L9485" s="13"/>
      <c r="M9485" s="12"/>
      <c r="N9485" s="13"/>
      <c r="O9485" s="13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  <c r="AC9485" s="11"/>
    </row>
    <row r="9486" spans="1:29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K9486" s="12"/>
      <c r="L9486" s="13"/>
      <c r="M9486" s="12"/>
      <c r="N9486" s="13"/>
      <c r="O9486" s="13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  <c r="AC9486" s="11"/>
    </row>
    <row r="9487" spans="1:29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K9487" s="12"/>
      <c r="L9487" s="13"/>
      <c r="M9487" s="12"/>
      <c r="N9487" s="13"/>
      <c r="O9487" s="13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  <c r="AC9487" s="11"/>
    </row>
    <row r="9488" spans="1:29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K9488" s="12"/>
      <c r="L9488" s="13"/>
      <c r="M9488" s="12"/>
      <c r="N9488" s="13"/>
      <c r="O9488" s="13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  <c r="AC9488" s="11"/>
    </row>
    <row r="9489" spans="1:29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K9489" s="12"/>
      <c r="L9489" s="13"/>
      <c r="M9489" s="12"/>
      <c r="N9489" s="13"/>
      <c r="O9489" s="13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  <c r="AC9489" s="11"/>
    </row>
    <row r="9490" spans="1:29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K9490" s="12"/>
      <c r="L9490" s="13"/>
      <c r="M9490" s="12"/>
      <c r="N9490" s="13"/>
      <c r="O9490" s="13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</row>
    <row r="9491" spans="1:29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K9491" s="12"/>
      <c r="L9491" s="13"/>
      <c r="M9491" s="12"/>
      <c r="N9491" s="13"/>
      <c r="O9491" s="13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  <c r="AC9491" s="11"/>
    </row>
    <row r="9492" spans="1:29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K9492" s="12"/>
      <c r="L9492" s="13"/>
      <c r="M9492" s="12"/>
      <c r="N9492" s="13"/>
      <c r="O9492" s="13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  <c r="AC9492" s="11"/>
    </row>
    <row r="9493" spans="1:29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K9493" s="12"/>
      <c r="L9493" s="13"/>
      <c r="M9493" s="12"/>
      <c r="N9493" s="13"/>
      <c r="O9493" s="13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  <c r="AC9493" s="11"/>
    </row>
    <row r="9494" spans="1:29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K9494" s="12"/>
      <c r="L9494" s="13"/>
      <c r="M9494" s="12"/>
      <c r="N9494" s="13"/>
      <c r="O9494" s="13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  <c r="AC9494" s="11"/>
    </row>
    <row r="9495" spans="1:29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K9495" s="12"/>
      <c r="L9495" s="13"/>
      <c r="M9495" s="12"/>
      <c r="N9495" s="13"/>
      <c r="O9495" s="13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  <c r="AC9495" s="11"/>
    </row>
    <row r="9496" spans="1:29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K9496" s="12"/>
      <c r="L9496" s="13"/>
      <c r="M9496" s="12"/>
      <c r="N9496" s="13"/>
      <c r="O9496" s="13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  <c r="AC9496" s="11"/>
    </row>
    <row r="9497" spans="1:29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K9497" s="12"/>
      <c r="L9497" s="13"/>
      <c r="M9497" s="12"/>
      <c r="N9497" s="13"/>
      <c r="O9497" s="13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</row>
    <row r="9498" spans="1:29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K9498" s="12"/>
      <c r="L9498" s="13"/>
      <c r="M9498" s="12"/>
      <c r="N9498" s="13"/>
      <c r="O9498" s="13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  <c r="AC9498" s="11"/>
    </row>
    <row r="9499" spans="1:29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K9499" s="12"/>
      <c r="L9499" s="13"/>
      <c r="M9499" s="12"/>
      <c r="N9499" s="13"/>
      <c r="O9499" s="13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  <c r="AC9499" s="11"/>
    </row>
    <row r="9500" spans="1:29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K9500" s="12"/>
      <c r="L9500" s="13"/>
      <c r="M9500" s="12"/>
      <c r="N9500" s="13"/>
      <c r="O9500" s="13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  <c r="AC9500" s="11"/>
    </row>
    <row r="9501" spans="1:29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K9501" s="12"/>
      <c r="L9501" s="13"/>
      <c r="M9501" s="12"/>
      <c r="N9501" s="13"/>
      <c r="O9501" s="13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  <c r="AC9501" s="11"/>
    </row>
    <row r="9502" spans="1:29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K9502" s="12"/>
      <c r="L9502" s="13"/>
      <c r="M9502" s="12"/>
      <c r="N9502" s="13"/>
      <c r="O9502" s="13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  <c r="AC9502" s="11"/>
    </row>
    <row r="9503" spans="1:29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K9503" s="12"/>
      <c r="L9503" s="13"/>
      <c r="M9503" s="12"/>
      <c r="N9503" s="13"/>
      <c r="O9503" s="13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  <c r="AC9503" s="11"/>
    </row>
    <row r="9504" spans="1:29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K9504" s="12"/>
      <c r="L9504" s="13"/>
      <c r="M9504" s="12"/>
      <c r="N9504" s="13"/>
      <c r="O9504" s="13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</row>
    <row r="9505" spans="1:29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K9505" s="12"/>
      <c r="L9505" s="13"/>
      <c r="M9505" s="12"/>
      <c r="N9505" s="13"/>
      <c r="O9505" s="13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  <c r="AC9505" s="11"/>
    </row>
    <row r="9506" spans="1:29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K9506" s="12"/>
      <c r="L9506" s="13"/>
      <c r="M9506" s="12"/>
      <c r="N9506" s="13"/>
      <c r="O9506" s="13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  <c r="AC9506" s="11"/>
    </row>
    <row r="9507" spans="1:29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K9507" s="12"/>
      <c r="L9507" s="13"/>
      <c r="M9507" s="12"/>
      <c r="N9507" s="13"/>
      <c r="O9507" s="13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  <c r="AC9507" s="11"/>
    </row>
    <row r="9508" spans="1:29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K9508" s="12"/>
      <c r="L9508" s="13"/>
      <c r="M9508" s="12"/>
      <c r="N9508" s="13"/>
      <c r="O9508" s="13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  <c r="AC9508" s="11"/>
    </row>
    <row r="9509" spans="1:29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K9509" s="12"/>
      <c r="L9509" s="13"/>
      <c r="M9509" s="12"/>
      <c r="N9509" s="13"/>
      <c r="O9509" s="13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  <c r="AC9509" s="11"/>
    </row>
    <row r="9510" spans="1:29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K9510" s="12"/>
      <c r="L9510" s="13"/>
      <c r="M9510" s="12"/>
      <c r="N9510" s="13"/>
      <c r="O9510" s="13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  <c r="AC9510" s="11"/>
    </row>
    <row r="9511" spans="1:29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K9511" s="12"/>
      <c r="L9511" s="13"/>
      <c r="M9511" s="12"/>
      <c r="N9511" s="13"/>
      <c r="O9511" s="13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</row>
    <row r="9512" spans="1:29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K9512" s="12"/>
      <c r="L9512" s="13"/>
      <c r="M9512" s="12"/>
      <c r="N9512" s="13"/>
      <c r="O9512" s="13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  <c r="AC9512" s="11"/>
    </row>
    <row r="9513" spans="1:29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K9513" s="12"/>
      <c r="L9513" s="13"/>
      <c r="M9513" s="12"/>
      <c r="N9513" s="13"/>
      <c r="O9513" s="13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  <c r="AC9513" s="11"/>
    </row>
    <row r="9514" spans="1:29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K9514" s="12"/>
      <c r="L9514" s="13"/>
      <c r="M9514" s="12"/>
      <c r="N9514" s="13"/>
      <c r="O9514" s="13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  <c r="AC9514" s="11"/>
    </row>
    <row r="9515" spans="1:29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K9515" s="12"/>
      <c r="L9515" s="13"/>
      <c r="M9515" s="12"/>
      <c r="N9515" s="13"/>
      <c r="O9515" s="13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  <c r="AC9515" s="11"/>
    </row>
    <row r="9516" spans="1:29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K9516" s="12"/>
      <c r="L9516" s="13"/>
      <c r="M9516" s="12"/>
      <c r="N9516" s="13"/>
      <c r="O9516" s="13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  <c r="AC9516" s="11"/>
    </row>
    <row r="9517" spans="1:29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K9517" s="12"/>
      <c r="L9517" s="13"/>
      <c r="M9517" s="12"/>
      <c r="N9517" s="13"/>
      <c r="O9517" s="13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  <c r="AC9517" s="11"/>
    </row>
    <row r="9518" spans="1:29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K9518" s="12"/>
      <c r="L9518" s="13"/>
      <c r="M9518" s="12"/>
      <c r="N9518" s="13"/>
      <c r="O9518" s="13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  <c r="AC9518" s="11"/>
    </row>
    <row r="9519" spans="1:29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K9519" s="12"/>
      <c r="L9519" s="13"/>
      <c r="M9519" s="12"/>
      <c r="N9519" s="13"/>
      <c r="O9519" s="13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  <c r="AC9519" s="11"/>
    </row>
    <row r="9520" spans="1:29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K9520" s="12"/>
      <c r="L9520" s="13"/>
      <c r="M9520" s="12"/>
      <c r="N9520" s="13"/>
      <c r="O9520" s="13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  <c r="AC9520" s="11"/>
    </row>
    <row r="9521" spans="1:29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K9521" s="12"/>
      <c r="L9521" s="13"/>
      <c r="M9521" s="12"/>
      <c r="N9521" s="13"/>
      <c r="O9521" s="13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  <c r="AC9521" s="11"/>
    </row>
    <row r="9522" spans="1:29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K9522" s="12"/>
      <c r="L9522" s="13"/>
      <c r="M9522" s="12"/>
      <c r="N9522" s="13"/>
      <c r="O9522" s="13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  <c r="AC9522" s="11"/>
    </row>
    <row r="9523" spans="1:29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K9523" s="12"/>
      <c r="L9523" s="13"/>
      <c r="M9523" s="12"/>
      <c r="N9523" s="13"/>
      <c r="O9523" s="13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  <c r="AC9523" s="11"/>
    </row>
    <row r="9524" spans="1:29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K9524" s="12"/>
      <c r="L9524" s="13"/>
      <c r="M9524" s="12"/>
      <c r="N9524" s="13"/>
      <c r="O9524" s="13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  <c r="AC9524" s="11"/>
    </row>
    <row r="9525" spans="1:29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K9525" s="12"/>
      <c r="L9525" s="13"/>
      <c r="M9525" s="12"/>
      <c r="N9525" s="13"/>
      <c r="O9525" s="13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</row>
    <row r="9526" spans="1:29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K9526" s="12"/>
      <c r="L9526" s="13"/>
      <c r="M9526" s="12"/>
      <c r="N9526" s="13"/>
      <c r="O9526" s="13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  <c r="AC9526" s="11"/>
    </row>
    <row r="9527" spans="1:29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K9527" s="12"/>
      <c r="L9527" s="13"/>
      <c r="M9527" s="12"/>
      <c r="N9527" s="13"/>
      <c r="O9527" s="13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  <c r="AC9527" s="11"/>
    </row>
    <row r="9528" spans="1:29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K9528" s="12"/>
      <c r="L9528" s="13"/>
      <c r="M9528" s="12"/>
      <c r="N9528" s="13"/>
      <c r="O9528" s="13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  <c r="AC9528" s="11"/>
    </row>
    <row r="9529" spans="1:29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K9529" s="12"/>
      <c r="L9529" s="13"/>
      <c r="M9529" s="12"/>
      <c r="N9529" s="13"/>
      <c r="O9529" s="13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  <c r="AC9529" s="11"/>
    </row>
    <row r="9530" spans="1:29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K9530" s="12"/>
      <c r="L9530" s="13"/>
      <c r="M9530" s="12"/>
      <c r="N9530" s="13"/>
      <c r="O9530" s="13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  <c r="AC9530" s="11"/>
    </row>
    <row r="9531" spans="1:29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K9531" s="12"/>
      <c r="L9531" s="13"/>
      <c r="M9531" s="12"/>
      <c r="N9531" s="13"/>
      <c r="O9531" s="13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  <c r="AC9531" s="11"/>
    </row>
    <row r="9532" spans="1:29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K9532" s="12"/>
      <c r="L9532" s="13"/>
      <c r="M9532" s="12"/>
      <c r="N9532" s="13"/>
      <c r="O9532" s="13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  <c r="AC9532" s="11"/>
    </row>
    <row r="9533" spans="1:29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K9533" s="12"/>
      <c r="L9533" s="13"/>
      <c r="M9533" s="12"/>
      <c r="N9533" s="13"/>
      <c r="O9533" s="13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  <c r="AC9533" s="11"/>
    </row>
    <row r="9534" spans="1:29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K9534" s="12"/>
      <c r="L9534" s="13"/>
      <c r="M9534" s="12"/>
      <c r="N9534" s="13"/>
      <c r="O9534" s="13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  <c r="AC9534" s="11"/>
    </row>
    <row r="9535" spans="1:29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K9535" s="12"/>
      <c r="L9535" s="13"/>
      <c r="M9535" s="12"/>
      <c r="N9535" s="13"/>
      <c r="O9535" s="13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  <c r="AC9535" s="11"/>
    </row>
    <row r="9536" spans="1:29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K9536" s="12"/>
      <c r="L9536" s="13"/>
      <c r="M9536" s="12"/>
      <c r="N9536" s="13"/>
      <c r="O9536" s="13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  <c r="AC9536" s="11"/>
    </row>
    <row r="9537" spans="1:29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K9537" s="12"/>
      <c r="L9537" s="13"/>
      <c r="M9537" s="12"/>
      <c r="N9537" s="13"/>
      <c r="O9537" s="13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  <c r="AC9537" s="11"/>
    </row>
    <row r="9538" spans="1:29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K9538" s="12"/>
      <c r="L9538" s="13"/>
      <c r="M9538" s="12"/>
      <c r="N9538" s="13"/>
      <c r="O9538" s="13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  <c r="AC9538" s="11"/>
    </row>
    <row r="9539" spans="1:29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K9539" s="12"/>
      <c r="L9539" s="13"/>
      <c r="M9539" s="12"/>
      <c r="N9539" s="13"/>
      <c r="O9539" s="13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</row>
    <row r="9540" spans="1:29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K9540" s="12"/>
      <c r="L9540" s="13"/>
      <c r="M9540" s="12"/>
      <c r="N9540" s="13"/>
      <c r="O9540" s="13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  <c r="AC9540" s="11"/>
    </row>
    <row r="9541" spans="1:29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K9541" s="12"/>
      <c r="L9541" s="13"/>
      <c r="M9541" s="12"/>
      <c r="N9541" s="13"/>
      <c r="O9541" s="13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  <c r="AC9541" s="11"/>
    </row>
    <row r="9542" spans="1:29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K9542" s="12"/>
      <c r="L9542" s="13"/>
      <c r="M9542" s="12"/>
      <c r="N9542" s="13"/>
      <c r="O9542" s="13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  <c r="AC9542" s="11"/>
    </row>
    <row r="9543" spans="1:29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K9543" s="12"/>
      <c r="L9543" s="13"/>
      <c r="M9543" s="12"/>
      <c r="N9543" s="13"/>
      <c r="O9543" s="13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  <c r="AC9543" s="11"/>
    </row>
    <row r="9544" spans="1:29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K9544" s="12"/>
      <c r="L9544" s="13"/>
      <c r="M9544" s="12"/>
      <c r="N9544" s="13"/>
      <c r="O9544" s="13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  <c r="AC9544" s="11"/>
    </row>
    <row r="9545" spans="1:29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K9545" s="12"/>
      <c r="L9545" s="13"/>
      <c r="M9545" s="12"/>
      <c r="N9545" s="13"/>
      <c r="O9545" s="13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  <c r="AC9545" s="11"/>
    </row>
    <row r="9546" spans="1:29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K9546" s="12"/>
      <c r="L9546" s="13"/>
      <c r="M9546" s="12"/>
      <c r="N9546" s="13"/>
      <c r="O9546" s="13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</row>
    <row r="9547" spans="1:29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K9547" s="12"/>
      <c r="L9547" s="13"/>
      <c r="M9547" s="12"/>
      <c r="N9547" s="13"/>
      <c r="O9547" s="13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  <c r="AC9547" s="11"/>
    </row>
    <row r="9548" spans="1:29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K9548" s="12"/>
      <c r="L9548" s="13"/>
      <c r="M9548" s="12"/>
      <c r="N9548" s="13"/>
      <c r="O9548" s="13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  <c r="AC9548" s="11"/>
    </row>
    <row r="9549" spans="1:29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K9549" s="12"/>
      <c r="L9549" s="13"/>
      <c r="M9549" s="12"/>
      <c r="N9549" s="13"/>
      <c r="O9549" s="13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  <c r="AC9549" s="11"/>
    </row>
    <row r="9550" spans="1:29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K9550" s="12"/>
      <c r="L9550" s="13"/>
      <c r="M9550" s="12"/>
      <c r="N9550" s="13"/>
      <c r="O9550" s="13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  <c r="AC9550" s="11"/>
    </row>
    <row r="9551" spans="1:29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K9551" s="12"/>
      <c r="L9551" s="13"/>
      <c r="M9551" s="12"/>
      <c r="N9551" s="13"/>
      <c r="O9551" s="13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</row>
    <row r="9552" spans="1:29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K9552" s="12"/>
      <c r="L9552" s="13"/>
      <c r="M9552" s="12"/>
      <c r="N9552" s="13"/>
      <c r="O9552" s="13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</row>
    <row r="9553" spans="1:29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K9553" s="12"/>
      <c r="L9553" s="13"/>
      <c r="M9553" s="12"/>
      <c r="N9553" s="13"/>
      <c r="O9553" s="13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</row>
    <row r="9554" spans="1:29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K9554" s="12"/>
      <c r="L9554" s="13"/>
      <c r="M9554" s="12"/>
      <c r="N9554" s="13"/>
      <c r="O9554" s="13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</row>
    <row r="9555" spans="1:29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K9555" s="12"/>
      <c r="L9555" s="13"/>
      <c r="M9555" s="12"/>
      <c r="N9555" s="13"/>
      <c r="O9555" s="13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</row>
    <row r="9556" spans="1:29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K9556" s="12"/>
      <c r="L9556" s="13"/>
      <c r="M9556" s="12"/>
      <c r="N9556" s="13"/>
      <c r="O9556" s="13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</row>
    <row r="9557" spans="1:29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K9557" s="12"/>
      <c r="L9557" s="13"/>
      <c r="M9557" s="12"/>
      <c r="N9557" s="13"/>
      <c r="O9557" s="13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</row>
    <row r="9558" spans="1:29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K9558" s="12"/>
      <c r="L9558" s="13"/>
      <c r="M9558" s="12"/>
      <c r="N9558" s="13"/>
      <c r="O9558" s="13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</row>
    <row r="9559" spans="1:29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K9559" s="12"/>
      <c r="L9559" s="13"/>
      <c r="M9559" s="12"/>
      <c r="N9559" s="13"/>
      <c r="O9559" s="13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</row>
    <row r="9560" spans="1:29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K9560" s="12"/>
      <c r="L9560" s="13"/>
      <c r="M9560" s="12"/>
      <c r="N9560" s="13"/>
      <c r="O9560" s="13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</row>
    <row r="9561" spans="1:29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K9561" s="12"/>
      <c r="L9561" s="13"/>
      <c r="M9561" s="12"/>
      <c r="N9561" s="13"/>
      <c r="O9561" s="13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</row>
    <row r="9562" spans="1:29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K9562" s="12"/>
      <c r="L9562" s="13"/>
      <c r="M9562" s="12"/>
      <c r="N9562" s="13"/>
      <c r="O9562" s="13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  <c r="AC9562" s="11"/>
    </row>
    <row r="9563" spans="1:29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K9563" s="12"/>
      <c r="L9563" s="13"/>
      <c r="M9563" s="12"/>
      <c r="N9563" s="13"/>
      <c r="O9563" s="13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  <c r="AC9563" s="11"/>
    </row>
    <row r="9564" spans="1:29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K9564" s="12"/>
      <c r="L9564" s="13"/>
      <c r="M9564" s="12"/>
      <c r="N9564" s="13"/>
      <c r="O9564" s="13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  <c r="AC9564" s="11"/>
    </row>
    <row r="9565" spans="1:29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K9565" s="12"/>
      <c r="L9565" s="13"/>
      <c r="M9565" s="12"/>
      <c r="N9565" s="13"/>
      <c r="O9565" s="13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  <c r="AC9565" s="11"/>
    </row>
    <row r="9566" spans="1:29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K9566" s="12"/>
      <c r="L9566" s="13"/>
      <c r="M9566" s="12"/>
      <c r="N9566" s="13"/>
      <c r="O9566" s="13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  <c r="AC9566" s="11"/>
    </row>
    <row r="9567" spans="1:29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K9567" s="12"/>
      <c r="L9567" s="13"/>
      <c r="M9567" s="12"/>
      <c r="N9567" s="13"/>
      <c r="O9567" s="13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  <c r="AC9567" s="11"/>
    </row>
    <row r="9568" spans="1:29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K9568" s="12"/>
      <c r="L9568" s="13"/>
      <c r="M9568" s="12"/>
      <c r="N9568" s="13"/>
      <c r="O9568" s="13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  <c r="AC9568" s="11"/>
    </row>
    <row r="9569" spans="1:29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K9569" s="12"/>
      <c r="L9569" s="13"/>
      <c r="M9569" s="12"/>
      <c r="N9569" s="13"/>
      <c r="O9569" s="13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  <c r="AC9569" s="11"/>
    </row>
    <row r="9570" spans="1:29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K9570" s="12"/>
      <c r="L9570" s="13"/>
      <c r="M9570" s="12"/>
      <c r="N9570" s="13"/>
      <c r="O9570" s="13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  <c r="AC9570" s="11"/>
    </row>
    <row r="9571" spans="1:29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K9571" s="12"/>
      <c r="L9571" s="13"/>
      <c r="M9571" s="12"/>
      <c r="N9571" s="13"/>
      <c r="O9571" s="13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  <c r="AC9571" s="11"/>
    </row>
    <row r="9572" spans="1:29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K9572" s="12"/>
      <c r="L9572" s="13"/>
      <c r="M9572" s="12"/>
      <c r="N9572" s="13"/>
      <c r="O9572" s="13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</row>
    <row r="9573" spans="1:29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K9573" s="12"/>
      <c r="L9573" s="13"/>
      <c r="M9573" s="12"/>
      <c r="N9573" s="13"/>
      <c r="O9573" s="13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  <c r="AC9573" s="11"/>
    </row>
    <row r="9574" spans="1:29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K9574" s="12"/>
      <c r="L9574" s="13"/>
      <c r="M9574" s="12"/>
      <c r="N9574" s="13"/>
      <c r="O9574" s="13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</row>
    <row r="9575" spans="1:29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K9575" s="12"/>
      <c r="L9575" s="13"/>
      <c r="M9575" s="12"/>
      <c r="N9575" s="13"/>
      <c r="O9575" s="13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  <c r="AC9575" s="11"/>
    </row>
    <row r="9576" spans="1:29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K9576" s="12"/>
      <c r="L9576" s="13"/>
      <c r="M9576" s="12"/>
      <c r="N9576" s="13"/>
      <c r="O9576" s="13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  <c r="AC9576" s="11"/>
    </row>
    <row r="9577" spans="1:29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K9577" s="12"/>
      <c r="L9577" s="13"/>
      <c r="M9577" s="12"/>
      <c r="N9577" s="13"/>
      <c r="O9577" s="13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  <c r="AC9577" s="11"/>
    </row>
    <row r="9578" spans="1:29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K9578" s="12"/>
      <c r="L9578" s="13"/>
      <c r="M9578" s="12"/>
      <c r="N9578" s="13"/>
      <c r="O9578" s="13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  <c r="AC9578" s="11"/>
    </row>
    <row r="9579" spans="1:29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K9579" s="12"/>
      <c r="L9579" s="13"/>
      <c r="M9579" s="12"/>
      <c r="N9579" s="13"/>
      <c r="O9579" s="13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  <c r="AC9579" s="11"/>
    </row>
    <row r="9580" spans="1:29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K9580" s="12"/>
      <c r="L9580" s="13"/>
      <c r="M9580" s="12"/>
      <c r="N9580" s="13"/>
      <c r="O9580" s="13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  <c r="AC9580" s="11"/>
    </row>
    <row r="9581" spans="1:29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K9581" s="12"/>
      <c r="L9581" s="13"/>
      <c r="M9581" s="12"/>
      <c r="N9581" s="13"/>
      <c r="O9581" s="13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  <c r="AC9581" s="11"/>
    </row>
    <row r="9582" spans="1:29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K9582" s="12"/>
      <c r="L9582" s="13"/>
      <c r="M9582" s="12"/>
      <c r="N9582" s="13"/>
      <c r="O9582" s="13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  <c r="AC9582" s="11"/>
    </row>
    <row r="9583" spans="1:29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K9583" s="12"/>
      <c r="L9583" s="13"/>
      <c r="M9583" s="12"/>
      <c r="N9583" s="13"/>
      <c r="O9583" s="13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  <c r="AC9583" s="11"/>
    </row>
    <row r="9584" spans="1:29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K9584" s="12"/>
      <c r="L9584" s="13"/>
      <c r="M9584" s="12"/>
      <c r="N9584" s="13"/>
      <c r="O9584" s="13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  <c r="AC9584" s="11"/>
    </row>
    <row r="9585" spans="1:29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K9585" s="12"/>
      <c r="L9585" s="13"/>
      <c r="M9585" s="12"/>
      <c r="N9585" s="13"/>
      <c r="O9585" s="13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  <c r="AC9585" s="11"/>
    </row>
    <row r="9586" spans="1:29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K9586" s="12"/>
      <c r="L9586" s="13"/>
      <c r="M9586" s="12"/>
      <c r="N9586" s="13"/>
      <c r="O9586" s="13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  <c r="AC9586" s="11"/>
    </row>
    <row r="9587" spans="1:29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K9587" s="12"/>
      <c r="L9587" s="13"/>
      <c r="M9587" s="12"/>
      <c r="N9587" s="13"/>
      <c r="O9587" s="13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  <c r="AC9587" s="11"/>
    </row>
    <row r="9588" spans="1:29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K9588" s="12"/>
      <c r="L9588" s="13"/>
      <c r="M9588" s="12"/>
      <c r="N9588" s="13"/>
      <c r="O9588" s="13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  <c r="AC9588" s="11"/>
    </row>
    <row r="9589" spans="1:29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K9589" s="12"/>
      <c r="L9589" s="13"/>
      <c r="M9589" s="12"/>
      <c r="N9589" s="13"/>
      <c r="O9589" s="13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  <c r="AC9589" s="11"/>
    </row>
    <row r="9590" spans="1:29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K9590" s="12"/>
      <c r="L9590" s="13"/>
      <c r="M9590" s="12"/>
      <c r="N9590" s="13"/>
      <c r="O9590" s="13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  <c r="AC9590" s="11"/>
    </row>
    <row r="9591" spans="1:29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K9591" s="12"/>
      <c r="L9591" s="13"/>
      <c r="M9591" s="12"/>
      <c r="N9591" s="13"/>
      <c r="O9591" s="13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  <c r="AC9591" s="11"/>
    </row>
    <row r="9592" spans="1:29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K9592" s="12"/>
      <c r="L9592" s="13"/>
      <c r="M9592" s="12"/>
      <c r="N9592" s="13"/>
      <c r="O9592" s="13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  <c r="AC9592" s="11"/>
    </row>
    <row r="9593" spans="1:29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K9593" s="12"/>
      <c r="L9593" s="13"/>
      <c r="M9593" s="12"/>
      <c r="N9593" s="13"/>
      <c r="O9593" s="13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  <c r="AC9593" s="11"/>
    </row>
    <row r="9594" spans="1:29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K9594" s="12"/>
      <c r="L9594" s="13"/>
      <c r="M9594" s="12"/>
      <c r="N9594" s="13"/>
      <c r="O9594" s="13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  <c r="AC9594" s="11"/>
    </row>
    <row r="9595" spans="1:29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K9595" s="12"/>
      <c r="L9595" s="13"/>
      <c r="M9595" s="12"/>
      <c r="N9595" s="13"/>
      <c r="O9595" s="13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</row>
    <row r="9596" spans="1:29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K9596" s="12"/>
      <c r="L9596" s="13"/>
      <c r="M9596" s="12"/>
      <c r="N9596" s="13"/>
      <c r="O9596" s="13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  <c r="AC9596" s="11"/>
    </row>
    <row r="9597" spans="1:29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K9597" s="12"/>
      <c r="L9597" s="13"/>
      <c r="M9597" s="12"/>
      <c r="N9597" s="13"/>
      <c r="O9597" s="13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  <c r="AC9597" s="11"/>
    </row>
    <row r="9598" spans="1:29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K9598" s="12"/>
      <c r="L9598" s="13"/>
      <c r="M9598" s="12"/>
      <c r="N9598" s="13"/>
      <c r="O9598" s="13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  <c r="AC9598" s="11"/>
    </row>
    <row r="9599" spans="1:29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K9599" s="12"/>
      <c r="L9599" s="13"/>
      <c r="M9599" s="12"/>
      <c r="N9599" s="13"/>
      <c r="O9599" s="13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  <c r="AC9599" s="11"/>
    </row>
    <row r="9600" spans="1:29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K9600" s="12"/>
      <c r="L9600" s="13"/>
      <c r="M9600" s="12"/>
      <c r="N9600" s="13"/>
      <c r="O9600" s="13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  <c r="AC9600" s="11"/>
    </row>
    <row r="9601" spans="1:29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K9601" s="12"/>
      <c r="L9601" s="13"/>
      <c r="M9601" s="12"/>
      <c r="N9601" s="13"/>
      <c r="O9601" s="13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  <c r="AC9601" s="11"/>
    </row>
    <row r="9602" spans="1:29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K9602" s="12"/>
      <c r="L9602" s="13"/>
      <c r="M9602" s="12"/>
      <c r="N9602" s="13"/>
      <c r="O9602" s="13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  <c r="AC9602" s="11"/>
    </row>
    <row r="9603" spans="1:29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K9603" s="12"/>
      <c r="L9603" s="13"/>
      <c r="M9603" s="12"/>
      <c r="N9603" s="13"/>
      <c r="O9603" s="13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  <c r="AC9603" s="11"/>
    </row>
    <row r="9604" spans="1:29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K9604" s="12"/>
      <c r="L9604" s="13"/>
      <c r="M9604" s="12"/>
      <c r="N9604" s="13"/>
      <c r="O9604" s="13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  <c r="AC9604" s="11"/>
    </row>
    <row r="9605" spans="1:29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K9605" s="12"/>
      <c r="L9605" s="13"/>
      <c r="M9605" s="12"/>
      <c r="N9605" s="13"/>
      <c r="O9605" s="13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  <c r="AC9605" s="11"/>
    </row>
    <row r="9606" spans="1:29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K9606" s="12"/>
      <c r="L9606" s="13"/>
      <c r="M9606" s="12"/>
      <c r="N9606" s="13"/>
      <c r="O9606" s="13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  <c r="AC9606" s="11"/>
    </row>
    <row r="9607" spans="1:29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K9607" s="12"/>
      <c r="L9607" s="13"/>
      <c r="M9607" s="12"/>
      <c r="N9607" s="13"/>
      <c r="O9607" s="13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  <c r="AC9607" s="11"/>
    </row>
    <row r="9608" spans="1:29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K9608" s="12"/>
      <c r="L9608" s="13"/>
      <c r="M9608" s="12"/>
      <c r="N9608" s="13"/>
      <c r="O9608" s="13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  <c r="AC9608" s="11"/>
    </row>
    <row r="9609" spans="1:29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K9609" s="12"/>
      <c r="L9609" s="13"/>
      <c r="M9609" s="12"/>
      <c r="N9609" s="13"/>
      <c r="O9609" s="13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</row>
    <row r="9610" spans="1:29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K9610" s="12"/>
      <c r="L9610" s="13"/>
      <c r="M9610" s="12"/>
      <c r="N9610" s="13"/>
      <c r="O9610" s="13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  <c r="AC9610" s="11"/>
    </row>
    <row r="9611" spans="1:29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K9611" s="12"/>
      <c r="L9611" s="13"/>
      <c r="M9611" s="12"/>
      <c r="N9611" s="13"/>
      <c r="O9611" s="13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  <c r="AC9611" s="11"/>
    </row>
    <row r="9612" spans="1:29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K9612" s="12"/>
      <c r="L9612" s="13"/>
      <c r="M9612" s="12"/>
      <c r="N9612" s="13"/>
      <c r="O9612" s="13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  <c r="AC9612" s="11"/>
    </row>
    <row r="9613" spans="1:29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K9613" s="12"/>
      <c r="L9613" s="13"/>
      <c r="M9613" s="12"/>
      <c r="N9613" s="13"/>
      <c r="O9613" s="13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  <c r="AC9613" s="11"/>
    </row>
    <row r="9614" spans="1:29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K9614" s="12"/>
      <c r="L9614" s="13"/>
      <c r="M9614" s="12"/>
      <c r="N9614" s="13"/>
      <c r="O9614" s="13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  <c r="AC9614" s="11"/>
    </row>
    <row r="9615" spans="1:29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K9615" s="12"/>
      <c r="L9615" s="13"/>
      <c r="M9615" s="12"/>
      <c r="N9615" s="13"/>
      <c r="O9615" s="13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  <c r="AC9615" s="11"/>
    </row>
    <row r="9616" spans="1:29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K9616" s="12"/>
      <c r="L9616" s="13"/>
      <c r="M9616" s="12"/>
      <c r="N9616" s="13"/>
      <c r="O9616" s="13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  <c r="AC9616" s="11"/>
    </row>
    <row r="9617" spans="1:29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K9617" s="12"/>
      <c r="L9617" s="13"/>
      <c r="M9617" s="12"/>
      <c r="N9617" s="13"/>
      <c r="O9617" s="13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  <c r="AC9617" s="11"/>
    </row>
    <row r="9618" spans="1:29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K9618" s="12"/>
      <c r="L9618" s="13"/>
      <c r="M9618" s="12"/>
      <c r="N9618" s="13"/>
      <c r="O9618" s="13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  <c r="AC9618" s="11"/>
    </row>
    <row r="9619" spans="1:29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K9619" s="12"/>
      <c r="L9619" s="13"/>
      <c r="M9619" s="12"/>
      <c r="N9619" s="13"/>
      <c r="O9619" s="13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  <c r="AC9619" s="11"/>
    </row>
    <row r="9620" spans="1:29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K9620" s="12"/>
      <c r="L9620" s="13"/>
      <c r="M9620" s="12"/>
      <c r="N9620" s="13"/>
      <c r="O9620" s="13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  <c r="AC9620" s="11"/>
    </row>
    <row r="9621" spans="1:29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K9621" s="12"/>
      <c r="L9621" s="13"/>
      <c r="M9621" s="12"/>
      <c r="N9621" s="13"/>
      <c r="O9621" s="13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  <c r="AC9621" s="11"/>
    </row>
    <row r="9622" spans="1:29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K9622" s="12"/>
      <c r="L9622" s="13"/>
      <c r="M9622" s="12"/>
      <c r="N9622" s="13"/>
      <c r="O9622" s="13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  <c r="AA9622" s="11"/>
      <c r="AB9622" s="11"/>
      <c r="AC9622" s="11"/>
    </row>
    <row r="9623" spans="1:29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K9623" s="12"/>
      <c r="L9623" s="13"/>
      <c r="M9623" s="12"/>
      <c r="N9623" s="13"/>
      <c r="O9623" s="13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  <c r="AC9623" s="11"/>
    </row>
    <row r="9624" spans="1:29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K9624" s="12"/>
      <c r="L9624" s="13"/>
      <c r="M9624" s="12"/>
      <c r="N9624" s="13"/>
      <c r="O9624" s="13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  <c r="AC9624" s="11"/>
    </row>
    <row r="9625" spans="1:29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K9625" s="12"/>
      <c r="L9625" s="13"/>
      <c r="M9625" s="12"/>
      <c r="N9625" s="13"/>
      <c r="O9625" s="13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  <c r="AC9625" s="11"/>
    </row>
    <row r="9626" spans="1:29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K9626" s="12"/>
      <c r="L9626" s="13"/>
      <c r="M9626" s="12"/>
      <c r="N9626" s="13"/>
      <c r="O9626" s="13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  <c r="AC9626" s="11"/>
    </row>
    <row r="9627" spans="1:29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K9627" s="12"/>
      <c r="L9627" s="13"/>
      <c r="M9627" s="12"/>
      <c r="N9627" s="13"/>
      <c r="O9627" s="13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  <c r="AC9627" s="11"/>
    </row>
    <row r="9628" spans="1:29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K9628" s="12"/>
      <c r="L9628" s="13"/>
      <c r="M9628" s="12"/>
      <c r="N9628" s="13"/>
      <c r="O9628" s="13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  <c r="AC9628" s="11"/>
    </row>
    <row r="9629" spans="1:29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K9629" s="12"/>
      <c r="L9629" s="13"/>
      <c r="M9629" s="12"/>
      <c r="N9629" s="13"/>
      <c r="O9629" s="13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  <c r="AC9629" s="11"/>
    </row>
    <row r="9630" spans="1:29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K9630" s="12"/>
      <c r="L9630" s="13"/>
      <c r="M9630" s="12"/>
      <c r="N9630" s="13"/>
      <c r="O9630" s="13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</row>
    <row r="9631" spans="1:29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K9631" s="12"/>
      <c r="L9631" s="13"/>
      <c r="M9631" s="12"/>
      <c r="N9631" s="13"/>
      <c r="O9631" s="13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  <c r="AC9631" s="11"/>
    </row>
    <row r="9632" spans="1:29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K9632" s="12"/>
      <c r="L9632" s="13"/>
      <c r="M9632" s="12"/>
      <c r="N9632" s="13"/>
      <c r="O9632" s="13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  <c r="AC9632" s="11"/>
    </row>
    <row r="9633" spans="1:29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K9633" s="12"/>
      <c r="L9633" s="13"/>
      <c r="M9633" s="12"/>
      <c r="N9633" s="13"/>
      <c r="O9633" s="13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  <c r="AC9633" s="11"/>
    </row>
    <row r="9634" spans="1:29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K9634" s="12"/>
      <c r="L9634" s="13"/>
      <c r="M9634" s="12"/>
      <c r="N9634" s="13"/>
      <c r="O9634" s="13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  <c r="AC9634" s="11"/>
    </row>
    <row r="9635" spans="1:29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K9635" s="12"/>
      <c r="L9635" s="13"/>
      <c r="M9635" s="12"/>
      <c r="N9635" s="13"/>
      <c r="O9635" s="13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  <c r="AC9635" s="11"/>
    </row>
    <row r="9636" spans="1:29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K9636" s="12"/>
      <c r="L9636" s="13"/>
      <c r="M9636" s="12"/>
      <c r="N9636" s="13"/>
      <c r="O9636" s="13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  <c r="AC9636" s="11"/>
    </row>
    <row r="9637" spans="1:29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K9637" s="12"/>
      <c r="L9637" s="13"/>
      <c r="M9637" s="12"/>
      <c r="N9637" s="13"/>
      <c r="O9637" s="13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  <c r="AC9637" s="11"/>
    </row>
    <row r="9638" spans="1:29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K9638" s="12"/>
      <c r="L9638" s="13"/>
      <c r="M9638" s="12"/>
      <c r="N9638" s="13"/>
      <c r="O9638" s="13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  <c r="AC9638" s="11"/>
    </row>
    <row r="9639" spans="1:29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K9639" s="12"/>
      <c r="L9639" s="13"/>
      <c r="M9639" s="12"/>
      <c r="N9639" s="13"/>
      <c r="O9639" s="13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  <c r="AC9639" s="11"/>
    </row>
    <row r="9640" spans="1:29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K9640" s="12"/>
      <c r="L9640" s="13"/>
      <c r="M9640" s="12"/>
      <c r="N9640" s="13"/>
      <c r="O9640" s="13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  <c r="AC9640" s="11"/>
    </row>
    <row r="9641" spans="1:29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K9641" s="12"/>
      <c r="L9641" s="13"/>
      <c r="M9641" s="12"/>
      <c r="N9641" s="13"/>
      <c r="O9641" s="13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  <c r="AC9641" s="11"/>
    </row>
    <row r="9642" spans="1:29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K9642" s="12"/>
      <c r="L9642" s="13"/>
      <c r="M9642" s="12"/>
      <c r="N9642" s="13"/>
      <c r="O9642" s="13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  <c r="AC9642" s="11"/>
    </row>
    <row r="9643" spans="1:29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K9643" s="12"/>
      <c r="L9643" s="13"/>
      <c r="M9643" s="12"/>
      <c r="N9643" s="13"/>
      <c r="O9643" s="13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  <c r="AC9643" s="11"/>
    </row>
    <row r="9644" spans="1:29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K9644" s="12"/>
      <c r="L9644" s="13"/>
      <c r="M9644" s="12"/>
      <c r="N9644" s="13"/>
      <c r="O9644" s="13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  <c r="AC9644" s="11"/>
    </row>
    <row r="9645" spans="1:29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K9645" s="12"/>
      <c r="L9645" s="13"/>
      <c r="M9645" s="12"/>
      <c r="N9645" s="13"/>
      <c r="O9645" s="13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  <c r="AC9645" s="11"/>
    </row>
    <row r="9646" spans="1:29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K9646" s="12"/>
      <c r="L9646" s="13"/>
      <c r="M9646" s="12"/>
      <c r="N9646" s="13"/>
      <c r="O9646" s="13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  <c r="AC9646" s="11"/>
    </row>
    <row r="9647" spans="1:29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K9647" s="12"/>
      <c r="L9647" s="13"/>
      <c r="M9647" s="12"/>
      <c r="N9647" s="13"/>
      <c r="O9647" s="13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  <c r="AC9647" s="11"/>
    </row>
    <row r="9648" spans="1:29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K9648" s="12"/>
      <c r="L9648" s="13"/>
      <c r="M9648" s="12"/>
      <c r="N9648" s="13"/>
      <c r="O9648" s="13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  <c r="AC9648" s="11"/>
    </row>
    <row r="9649" spans="1:29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K9649" s="12"/>
      <c r="L9649" s="13"/>
      <c r="M9649" s="12"/>
      <c r="N9649" s="13"/>
      <c r="O9649" s="13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  <c r="AC9649" s="11"/>
    </row>
    <row r="9650" spans="1:29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K9650" s="12"/>
      <c r="L9650" s="13"/>
      <c r="M9650" s="12"/>
      <c r="N9650" s="13"/>
      <c r="O9650" s="13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  <c r="AC9650" s="11"/>
    </row>
    <row r="9651" spans="1:29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K9651" s="12"/>
      <c r="L9651" s="13"/>
      <c r="M9651" s="12"/>
      <c r="N9651" s="13"/>
      <c r="O9651" s="13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  <c r="AC9651" s="11"/>
    </row>
    <row r="9652" spans="1:29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K9652" s="12"/>
      <c r="L9652" s="13"/>
      <c r="M9652" s="12"/>
      <c r="N9652" s="13"/>
      <c r="O9652" s="13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  <c r="AC9652" s="11"/>
    </row>
    <row r="9653" spans="1:29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K9653" s="12"/>
      <c r="L9653" s="13"/>
      <c r="M9653" s="12"/>
      <c r="N9653" s="13"/>
      <c r="O9653" s="13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  <c r="AA9653" s="11"/>
      <c r="AB9653" s="11"/>
      <c r="AC9653" s="11"/>
    </row>
    <row r="9654" spans="1:29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K9654" s="12"/>
      <c r="L9654" s="13"/>
      <c r="M9654" s="12"/>
      <c r="N9654" s="13"/>
      <c r="O9654" s="13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  <c r="AC9654" s="11"/>
    </row>
    <row r="9655" spans="1:29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K9655" s="12"/>
      <c r="L9655" s="13"/>
      <c r="M9655" s="12"/>
      <c r="N9655" s="13"/>
      <c r="O9655" s="13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  <c r="AC9655" s="11"/>
    </row>
    <row r="9656" spans="1:29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K9656" s="12"/>
      <c r="L9656" s="13"/>
      <c r="M9656" s="12"/>
      <c r="N9656" s="13"/>
      <c r="O9656" s="13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  <c r="AC9656" s="11"/>
    </row>
    <row r="9657" spans="1:29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K9657" s="12"/>
      <c r="L9657" s="13"/>
      <c r="M9657" s="12"/>
      <c r="N9657" s="13"/>
      <c r="O9657" s="13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  <c r="AC9657" s="11"/>
    </row>
    <row r="9658" spans="1:29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K9658" s="12"/>
      <c r="L9658" s="13"/>
      <c r="M9658" s="12"/>
      <c r="N9658" s="13"/>
      <c r="O9658" s="13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  <c r="AC9658" s="11"/>
    </row>
    <row r="9659" spans="1:29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K9659" s="12"/>
      <c r="L9659" s="13"/>
      <c r="M9659" s="12"/>
      <c r="N9659" s="13"/>
      <c r="O9659" s="13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  <c r="AC9659" s="11"/>
    </row>
    <row r="9660" spans="1:29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K9660" s="12"/>
      <c r="L9660" s="13"/>
      <c r="M9660" s="12"/>
      <c r="N9660" s="13"/>
      <c r="O9660" s="13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  <c r="AC9660" s="11"/>
    </row>
    <row r="9661" spans="1:29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K9661" s="12"/>
      <c r="L9661" s="13"/>
      <c r="M9661" s="12"/>
      <c r="N9661" s="13"/>
      <c r="O9661" s="13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  <c r="AC9661" s="11"/>
    </row>
    <row r="9662" spans="1:29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K9662" s="12"/>
      <c r="L9662" s="13"/>
      <c r="M9662" s="12"/>
      <c r="N9662" s="13"/>
      <c r="O9662" s="13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  <c r="AC9662" s="11"/>
    </row>
    <row r="9663" spans="1:29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K9663" s="12"/>
      <c r="L9663" s="13"/>
      <c r="M9663" s="12"/>
      <c r="N9663" s="13"/>
      <c r="O9663" s="13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  <c r="AC9663" s="11"/>
    </row>
    <row r="9664" spans="1:29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K9664" s="12"/>
      <c r="L9664" s="13"/>
      <c r="M9664" s="12"/>
      <c r="N9664" s="13"/>
      <c r="O9664" s="13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  <c r="AC9664" s="11"/>
    </row>
    <row r="9665" spans="1:29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K9665" s="12"/>
      <c r="L9665" s="13"/>
      <c r="M9665" s="12"/>
      <c r="N9665" s="13"/>
      <c r="O9665" s="13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  <c r="AC9665" s="11"/>
    </row>
    <row r="9666" spans="1:29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K9666" s="12"/>
      <c r="L9666" s="13"/>
      <c r="M9666" s="12"/>
      <c r="N9666" s="13"/>
      <c r="O9666" s="13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  <c r="AC9666" s="11"/>
    </row>
    <row r="9667" spans="1:29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K9667" s="12"/>
      <c r="L9667" s="13"/>
      <c r="M9667" s="12"/>
      <c r="N9667" s="13"/>
      <c r="O9667" s="13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  <c r="AC9667" s="11"/>
    </row>
    <row r="9668" spans="1:29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K9668" s="12"/>
      <c r="L9668" s="13"/>
      <c r="M9668" s="12"/>
      <c r="N9668" s="13"/>
      <c r="O9668" s="13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  <c r="AC9668" s="11"/>
    </row>
    <row r="9669" spans="1:29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K9669" s="12"/>
      <c r="L9669" s="13"/>
      <c r="M9669" s="12"/>
      <c r="N9669" s="13"/>
      <c r="O9669" s="13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  <c r="AC9669" s="11"/>
    </row>
    <row r="9670" spans="1:29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K9670" s="12"/>
      <c r="L9670" s="13"/>
      <c r="M9670" s="12"/>
      <c r="N9670" s="13"/>
      <c r="O9670" s="13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  <c r="AC9670" s="11"/>
    </row>
    <row r="9671" spans="1:29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K9671" s="12"/>
      <c r="L9671" s="13"/>
      <c r="M9671" s="12"/>
      <c r="N9671" s="13"/>
      <c r="O9671" s="13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  <c r="AC9671" s="11"/>
    </row>
    <row r="9672" spans="1:29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K9672" s="12"/>
      <c r="L9672" s="13"/>
      <c r="M9672" s="12"/>
      <c r="N9672" s="13"/>
      <c r="O9672" s="13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  <c r="AC9672" s="11"/>
    </row>
    <row r="9673" spans="1:29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K9673" s="12"/>
      <c r="L9673" s="13"/>
      <c r="M9673" s="12"/>
      <c r="N9673" s="13"/>
      <c r="O9673" s="13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  <c r="AC9673" s="11"/>
    </row>
    <row r="9674" spans="1:29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K9674" s="12"/>
      <c r="L9674" s="13"/>
      <c r="M9674" s="12"/>
      <c r="N9674" s="13"/>
      <c r="O9674" s="13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  <c r="AC9674" s="11"/>
    </row>
    <row r="9675" spans="1:29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K9675" s="12"/>
      <c r="L9675" s="13"/>
      <c r="M9675" s="12"/>
      <c r="N9675" s="13"/>
      <c r="O9675" s="13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  <c r="AC9675" s="11"/>
    </row>
    <row r="9676" spans="1:29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K9676" s="12"/>
      <c r="L9676" s="13"/>
      <c r="M9676" s="12"/>
      <c r="N9676" s="13"/>
      <c r="O9676" s="13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  <c r="AC9676" s="11"/>
    </row>
    <row r="9677" spans="1:29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K9677" s="12"/>
      <c r="L9677" s="13"/>
      <c r="M9677" s="12"/>
      <c r="N9677" s="13"/>
      <c r="O9677" s="13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  <c r="AC9677" s="11"/>
    </row>
    <row r="9678" spans="1:29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K9678" s="12"/>
      <c r="L9678" s="13"/>
      <c r="M9678" s="12"/>
      <c r="N9678" s="13"/>
      <c r="O9678" s="13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  <c r="AC9678" s="11"/>
    </row>
    <row r="9679" spans="1:29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K9679" s="12"/>
      <c r="L9679" s="13"/>
      <c r="M9679" s="12"/>
      <c r="N9679" s="13"/>
      <c r="O9679" s="13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  <c r="AC9679" s="11"/>
    </row>
    <row r="9680" spans="1:29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K9680" s="12"/>
      <c r="L9680" s="13"/>
      <c r="M9680" s="12"/>
      <c r="N9680" s="13"/>
      <c r="O9680" s="13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  <c r="AC9680" s="11"/>
    </row>
    <row r="9681" spans="1:29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K9681" s="12"/>
      <c r="L9681" s="13"/>
      <c r="M9681" s="12"/>
      <c r="N9681" s="13"/>
      <c r="O9681" s="13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  <c r="AC9681" s="11"/>
    </row>
    <row r="9682" spans="1:29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K9682" s="12"/>
      <c r="L9682" s="13"/>
      <c r="M9682" s="12"/>
      <c r="N9682" s="13"/>
      <c r="O9682" s="13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  <c r="AC9682" s="11"/>
    </row>
    <row r="9683" spans="1:29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K9683" s="12"/>
      <c r="L9683" s="13"/>
      <c r="M9683" s="12"/>
      <c r="N9683" s="13"/>
      <c r="O9683" s="13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  <c r="AA9683" s="11"/>
      <c r="AB9683" s="11"/>
      <c r="AC9683" s="11"/>
    </row>
    <row r="9684" spans="1:29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K9684" s="12"/>
      <c r="L9684" s="13"/>
      <c r="M9684" s="12"/>
      <c r="N9684" s="13"/>
      <c r="O9684" s="13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  <c r="AA9684" s="11"/>
      <c r="AB9684" s="11"/>
      <c r="AC9684" s="11"/>
    </row>
    <row r="9685" spans="1:29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K9685" s="12"/>
      <c r="L9685" s="13"/>
      <c r="M9685" s="12"/>
      <c r="N9685" s="13"/>
      <c r="O9685" s="13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  <c r="AA9685" s="11"/>
      <c r="AB9685" s="11"/>
      <c r="AC9685" s="11"/>
    </row>
    <row r="9686" spans="1:29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K9686" s="12"/>
      <c r="L9686" s="13"/>
      <c r="M9686" s="12"/>
      <c r="N9686" s="13"/>
      <c r="O9686" s="13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  <c r="AC9686" s="11"/>
    </row>
    <row r="9687" spans="1:29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K9687" s="12"/>
      <c r="L9687" s="13"/>
      <c r="M9687" s="12"/>
      <c r="N9687" s="13"/>
      <c r="O9687" s="13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  <c r="AA9687" s="11"/>
      <c r="AB9687" s="11"/>
      <c r="AC9687" s="11"/>
    </row>
    <row r="9688" spans="1:29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K9688" s="12"/>
      <c r="L9688" s="13"/>
      <c r="M9688" s="12"/>
      <c r="N9688" s="13"/>
      <c r="O9688" s="13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  <c r="AC9688" s="11"/>
    </row>
    <row r="9689" spans="1:29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K9689" s="12"/>
      <c r="L9689" s="13"/>
      <c r="M9689" s="12"/>
      <c r="N9689" s="13"/>
      <c r="O9689" s="13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  <c r="AC9689" s="11"/>
    </row>
    <row r="9690" spans="1:29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K9690" s="12"/>
      <c r="L9690" s="13"/>
      <c r="M9690" s="12"/>
      <c r="N9690" s="13"/>
      <c r="O9690" s="13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  <c r="AC9690" s="11"/>
    </row>
    <row r="9691" spans="1:29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K9691" s="12"/>
      <c r="L9691" s="13"/>
      <c r="M9691" s="12"/>
      <c r="N9691" s="13"/>
      <c r="O9691" s="13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  <c r="AC9691" s="11"/>
    </row>
    <row r="9692" spans="1:29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K9692" s="12"/>
      <c r="L9692" s="13"/>
      <c r="M9692" s="12"/>
      <c r="N9692" s="13"/>
      <c r="O9692" s="13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  <c r="AC9692" s="11"/>
    </row>
    <row r="9693" spans="1:29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K9693" s="12"/>
      <c r="L9693" s="13"/>
      <c r="M9693" s="12"/>
      <c r="N9693" s="13"/>
      <c r="O9693" s="13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  <c r="AC9693" s="11"/>
    </row>
    <row r="9694" spans="1:29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K9694" s="12"/>
      <c r="L9694" s="13"/>
      <c r="M9694" s="12"/>
      <c r="N9694" s="13"/>
      <c r="O9694" s="13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  <c r="AC9694" s="11"/>
    </row>
    <row r="9695" spans="1:29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K9695" s="12"/>
      <c r="L9695" s="13"/>
      <c r="M9695" s="12"/>
      <c r="N9695" s="13"/>
      <c r="O9695" s="13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  <c r="AC9695" s="11"/>
    </row>
    <row r="9696" spans="1:29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K9696" s="12"/>
      <c r="L9696" s="13"/>
      <c r="M9696" s="12"/>
      <c r="N9696" s="13"/>
      <c r="O9696" s="13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  <c r="AC9696" s="11"/>
    </row>
    <row r="9697" spans="1:29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K9697" s="12"/>
      <c r="L9697" s="13"/>
      <c r="M9697" s="12"/>
      <c r="N9697" s="13"/>
      <c r="O9697" s="13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  <c r="AC9697" s="11"/>
    </row>
    <row r="9698" spans="1:29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K9698" s="12"/>
      <c r="L9698" s="13"/>
      <c r="M9698" s="12"/>
      <c r="N9698" s="13"/>
      <c r="O9698" s="13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  <c r="AC9698" s="11"/>
    </row>
    <row r="9699" spans="1:29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K9699" s="12"/>
      <c r="L9699" s="13"/>
      <c r="M9699" s="12"/>
      <c r="N9699" s="13"/>
      <c r="O9699" s="13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  <c r="AC9699" s="11"/>
    </row>
    <row r="9700" spans="1:29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K9700" s="12"/>
      <c r="L9700" s="13"/>
      <c r="M9700" s="12"/>
      <c r="N9700" s="13"/>
      <c r="O9700" s="13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  <c r="AC9700" s="11"/>
    </row>
    <row r="9701" spans="1:29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K9701" s="12"/>
      <c r="L9701" s="13"/>
      <c r="M9701" s="12"/>
      <c r="N9701" s="13"/>
      <c r="O9701" s="13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  <c r="AC9701" s="11"/>
    </row>
    <row r="9702" spans="1:29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K9702" s="12"/>
      <c r="L9702" s="13"/>
      <c r="M9702" s="12"/>
      <c r="N9702" s="13"/>
      <c r="O9702" s="13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  <c r="AC9702" s="11"/>
    </row>
    <row r="9703" spans="1:29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K9703" s="12"/>
      <c r="L9703" s="13"/>
      <c r="M9703" s="12"/>
      <c r="N9703" s="13"/>
      <c r="O9703" s="13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  <c r="AC9703" s="11"/>
    </row>
    <row r="9704" spans="1:29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K9704" s="12"/>
      <c r="L9704" s="13"/>
      <c r="M9704" s="12"/>
      <c r="N9704" s="13"/>
      <c r="O9704" s="13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  <c r="AC9704" s="11"/>
    </row>
    <row r="9705" spans="1:29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K9705" s="12"/>
      <c r="L9705" s="13"/>
      <c r="M9705" s="12"/>
      <c r="N9705" s="13"/>
      <c r="O9705" s="13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  <c r="AC9705" s="11"/>
    </row>
    <row r="9706" spans="1:29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K9706" s="12"/>
      <c r="L9706" s="13"/>
      <c r="M9706" s="12"/>
      <c r="N9706" s="13"/>
      <c r="O9706" s="13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  <c r="AC9706" s="11"/>
    </row>
    <row r="9707" spans="1:29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K9707" s="12"/>
      <c r="L9707" s="13"/>
      <c r="M9707" s="12"/>
      <c r="N9707" s="13"/>
      <c r="O9707" s="13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  <c r="AC9707" s="11"/>
    </row>
    <row r="9708" spans="1:29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K9708" s="12"/>
      <c r="L9708" s="13"/>
      <c r="M9708" s="12"/>
      <c r="N9708" s="13"/>
      <c r="O9708" s="13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  <c r="AC9708" s="11"/>
    </row>
    <row r="9709" spans="1:29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K9709" s="12"/>
      <c r="L9709" s="13"/>
      <c r="M9709" s="12"/>
      <c r="N9709" s="13"/>
      <c r="O9709" s="13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  <c r="AC9709" s="11"/>
    </row>
    <row r="9710" spans="1:29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K9710" s="12"/>
      <c r="L9710" s="13"/>
      <c r="M9710" s="12"/>
      <c r="N9710" s="13"/>
      <c r="O9710" s="13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  <c r="AC9710" s="11"/>
    </row>
    <row r="9711" spans="1:29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K9711" s="12"/>
      <c r="L9711" s="13"/>
      <c r="M9711" s="12"/>
      <c r="N9711" s="13"/>
      <c r="O9711" s="13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  <c r="AC9711" s="11"/>
    </row>
    <row r="9712" spans="1:29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K9712" s="12"/>
      <c r="L9712" s="13"/>
      <c r="M9712" s="12"/>
      <c r="N9712" s="13"/>
      <c r="O9712" s="13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  <c r="AC9712" s="11"/>
    </row>
    <row r="9713" spans="1:29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K9713" s="12"/>
      <c r="L9713" s="13"/>
      <c r="M9713" s="12"/>
      <c r="N9713" s="13"/>
      <c r="O9713" s="13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  <c r="AC9713" s="11"/>
    </row>
    <row r="9714" spans="1:29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K9714" s="12"/>
      <c r="L9714" s="13"/>
      <c r="M9714" s="12"/>
      <c r="N9714" s="13"/>
      <c r="O9714" s="13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  <c r="AC9714" s="11"/>
    </row>
    <row r="9715" spans="1:29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K9715" s="12"/>
      <c r="L9715" s="13"/>
      <c r="M9715" s="12"/>
      <c r="N9715" s="13"/>
      <c r="O9715" s="13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  <c r="AC9715" s="11"/>
    </row>
    <row r="9716" spans="1:29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K9716" s="12"/>
      <c r="L9716" s="13"/>
      <c r="M9716" s="12"/>
      <c r="N9716" s="13"/>
      <c r="O9716" s="13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  <c r="AC9716" s="11"/>
    </row>
    <row r="9717" spans="1:29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K9717" s="12"/>
      <c r="L9717" s="13"/>
      <c r="M9717" s="12"/>
      <c r="N9717" s="13"/>
      <c r="O9717" s="13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  <c r="AC9717" s="11"/>
    </row>
    <row r="9718" spans="1:29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K9718" s="12"/>
      <c r="L9718" s="13"/>
      <c r="M9718" s="12"/>
      <c r="N9718" s="13"/>
      <c r="O9718" s="13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  <c r="AC9718" s="11"/>
    </row>
    <row r="9719" spans="1:29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K9719" s="12"/>
      <c r="L9719" s="13"/>
      <c r="M9719" s="12"/>
      <c r="N9719" s="13"/>
      <c r="O9719" s="13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  <c r="AC9719" s="11"/>
    </row>
    <row r="9720" spans="1:29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K9720" s="12"/>
      <c r="L9720" s="13"/>
      <c r="M9720" s="12"/>
      <c r="N9720" s="13"/>
      <c r="O9720" s="13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  <c r="AC9720" s="11"/>
    </row>
    <row r="9721" spans="1:29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K9721" s="12"/>
      <c r="L9721" s="13"/>
      <c r="M9721" s="12"/>
      <c r="N9721" s="13"/>
      <c r="O9721" s="13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  <c r="AC9721" s="11"/>
    </row>
    <row r="9722" spans="1:29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K9722" s="12"/>
      <c r="L9722" s="13"/>
      <c r="M9722" s="12"/>
      <c r="N9722" s="13"/>
      <c r="O9722" s="13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  <c r="AA9722" s="11"/>
      <c r="AB9722" s="11"/>
      <c r="AC9722" s="11"/>
    </row>
    <row r="9723" spans="1:29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K9723" s="12"/>
      <c r="L9723" s="13"/>
      <c r="M9723" s="12"/>
      <c r="N9723" s="13"/>
      <c r="O9723" s="13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  <c r="AA9723" s="11"/>
      <c r="AB9723" s="11"/>
      <c r="AC9723" s="11"/>
    </row>
    <row r="9724" spans="1:29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K9724" s="12"/>
      <c r="L9724" s="13"/>
      <c r="M9724" s="12"/>
      <c r="N9724" s="13"/>
      <c r="O9724" s="13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  <c r="AA9724" s="11"/>
      <c r="AB9724" s="11"/>
      <c r="AC9724" s="11"/>
    </row>
    <row r="9725" spans="1:29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K9725" s="12"/>
      <c r="L9725" s="13"/>
      <c r="M9725" s="12"/>
      <c r="N9725" s="13"/>
      <c r="O9725" s="13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  <c r="AA9725" s="11"/>
      <c r="AB9725" s="11"/>
      <c r="AC9725" s="11"/>
    </row>
    <row r="9726" spans="1:29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K9726" s="12"/>
      <c r="L9726" s="13"/>
      <c r="M9726" s="12"/>
      <c r="N9726" s="13"/>
      <c r="O9726" s="13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  <c r="AC9726" s="11"/>
    </row>
    <row r="9727" spans="1:29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K9727" s="12"/>
      <c r="L9727" s="13"/>
      <c r="M9727" s="12"/>
      <c r="N9727" s="13"/>
      <c r="O9727" s="13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  <c r="AC9727" s="11"/>
    </row>
    <row r="9728" spans="1:29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K9728" s="12"/>
      <c r="L9728" s="13"/>
      <c r="M9728" s="12"/>
      <c r="N9728" s="13"/>
      <c r="O9728" s="13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  <c r="AC9728" s="11"/>
    </row>
    <row r="9729" spans="1:29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K9729" s="12"/>
      <c r="L9729" s="13"/>
      <c r="M9729" s="12"/>
      <c r="N9729" s="13"/>
      <c r="O9729" s="13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  <c r="AC9729" s="11"/>
    </row>
    <row r="9730" spans="1:29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K9730" s="12"/>
      <c r="L9730" s="13"/>
      <c r="M9730" s="12"/>
      <c r="N9730" s="13"/>
      <c r="O9730" s="13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  <c r="AC9730" s="11"/>
    </row>
    <row r="9731" spans="1:29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K9731" s="12"/>
      <c r="L9731" s="13"/>
      <c r="M9731" s="12"/>
      <c r="N9731" s="13"/>
      <c r="O9731" s="13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  <c r="AC9731" s="11"/>
    </row>
    <row r="9732" spans="1:29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K9732" s="12"/>
      <c r="L9732" s="13"/>
      <c r="M9732" s="12"/>
      <c r="N9732" s="13"/>
      <c r="O9732" s="13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  <c r="AC9732" s="11"/>
    </row>
    <row r="9733" spans="1:29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K9733" s="12"/>
      <c r="L9733" s="13"/>
      <c r="M9733" s="12"/>
      <c r="N9733" s="13"/>
      <c r="O9733" s="13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  <c r="AC9733" s="11"/>
    </row>
    <row r="9734" spans="1:29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K9734" s="12"/>
      <c r="L9734" s="13"/>
      <c r="M9734" s="12"/>
      <c r="N9734" s="13"/>
      <c r="O9734" s="13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  <c r="AC9734" s="11"/>
    </row>
    <row r="9735" spans="1:29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K9735" s="12"/>
      <c r="L9735" s="13"/>
      <c r="M9735" s="12"/>
      <c r="N9735" s="13"/>
      <c r="O9735" s="13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  <c r="AC9735" s="11"/>
    </row>
    <row r="9736" spans="1:29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K9736" s="12"/>
      <c r="L9736" s="13"/>
      <c r="M9736" s="12"/>
      <c r="N9736" s="13"/>
      <c r="O9736" s="13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  <c r="AC9736" s="11"/>
    </row>
    <row r="9737" spans="1:29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K9737" s="12"/>
      <c r="L9737" s="13"/>
      <c r="M9737" s="12"/>
      <c r="N9737" s="13"/>
      <c r="O9737" s="13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  <c r="AC9737" s="11"/>
    </row>
    <row r="9738" spans="1:29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K9738" s="12"/>
      <c r="L9738" s="13"/>
      <c r="M9738" s="12"/>
      <c r="N9738" s="13"/>
      <c r="O9738" s="13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  <c r="AC9738" s="11"/>
    </row>
    <row r="9739" spans="1:29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K9739" s="12"/>
      <c r="L9739" s="13"/>
      <c r="M9739" s="12"/>
      <c r="N9739" s="13"/>
      <c r="O9739" s="13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  <c r="AC9739" s="11"/>
    </row>
    <row r="9740" spans="1:29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K9740" s="12"/>
      <c r="L9740" s="13"/>
      <c r="M9740" s="12"/>
      <c r="N9740" s="13"/>
      <c r="O9740" s="13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  <c r="AC9740" s="11"/>
    </row>
    <row r="9741" spans="1:29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K9741" s="12"/>
      <c r="L9741" s="13"/>
      <c r="M9741" s="12"/>
      <c r="N9741" s="13"/>
      <c r="O9741" s="13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  <c r="AC9741" s="11"/>
    </row>
    <row r="9742" spans="1:29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K9742" s="12"/>
      <c r="L9742" s="13"/>
      <c r="M9742" s="12"/>
      <c r="N9742" s="13"/>
      <c r="O9742" s="13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  <c r="AC9742" s="11"/>
    </row>
    <row r="9743" spans="1:29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K9743" s="12"/>
      <c r="L9743" s="13"/>
      <c r="M9743" s="12"/>
      <c r="N9743" s="13"/>
      <c r="O9743" s="13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  <c r="AC9743" s="11"/>
    </row>
    <row r="9744" spans="1:29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K9744" s="12"/>
      <c r="L9744" s="13"/>
      <c r="M9744" s="12"/>
      <c r="N9744" s="13"/>
      <c r="O9744" s="13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  <c r="AC9744" s="11"/>
    </row>
    <row r="9745" spans="1:29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K9745" s="12"/>
      <c r="L9745" s="13"/>
      <c r="M9745" s="12"/>
      <c r="N9745" s="13"/>
      <c r="O9745" s="13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  <c r="AC9745" s="11"/>
    </row>
    <row r="9746" spans="1:29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K9746" s="12"/>
      <c r="L9746" s="13"/>
      <c r="M9746" s="12"/>
      <c r="N9746" s="13"/>
      <c r="O9746" s="13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  <c r="AC9746" s="11"/>
    </row>
    <row r="9747" spans="1:29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K9747" s="12"/>
      <c r="L9747" s="13"/>
      <c r="M9747" s="12"/>
      <c r="N9747" s="13"/>
      <c r="O9747" s="13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  <c r="AC9747" s="11"/>
    </row>
    <row r="9748" spans="1:29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K9748" s="12"/>
      <c r="L9748" s="13"/>
      <c r="M9748" s="12"/>
      <c r="N9748" s="13"/>
      <c r="O9748" s="13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  <c r="AC9748" s="11"/>
    </row>
    <row r="9749" spans="1:29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K9749" s="12"/>
      <c r="L9749" s="13"/>
      <c r="M9749" s="12"/>
      <c r="N9749" s="13"/>
      <c r="O9749" s="13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  <c r="AC9749" s="11"/>
    </row>
    <row r="9750" spans="1:29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K9750" s="12"/>
      <c r="L9750" s="13"/>
      <c r="M9750" s="12"/>
      <c r="N9750" s="13"/>
      <c r="O9750" s="13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  <c r="AC9750" s="11"/>
    </row>
    <row r="9751" spans="1:29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K9751" s="12"/>
      <c r="L9751" s="13"/>
      <c r="M9751" s="12"/>
      <c r="N9751" s="13"/>
      <c r="O9751" s="13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  <c r="AC9751" s="11"/>
    </row>
    <row r="9752" spans="1:29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K9752" s="12"/>
      <c r="L9752" s="13"/>
      <c r="M9752" s="12"/>
      <c r="N9752" s="13"/>
      <c r="O9752" s="13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  <c r="AC9752" s="11"/>
    </row>
    <row r="9753" spans="1:29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K9753" s="12"/>
      <c r="L9753" s="13"/>
      <c r="M9753" s="12"/>
      <c r="N9753" s="13"/>
      <c r="O9753" s="13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  <c r="AC9753" s="11"/>
    </row>
    <row r="9754" spans="1:29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K9754" s="12"/>
      <c r="L9754" s="13"/>
      <c r="M9754" s="12"/>
      <c r="N9754" s="13"/>
      <c r="O9754" s="13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  <c r="AC9754" s="11"/>
    </row>
    <row r="9755" spans="1:29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K9755" s="12"/>
      <c r="L9755" s="13"/>
      <c r="M9755" s="12"/>
      <c r="N9755" s="13"/>
      <c r="O9755" s="13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  <c r="AA9755" s="11"/>
      <c r="AB9755" s="11"/>
      <c r="AC9755" s="11"/>
    </row>
    <row r="9756" spans="1:29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K9756" s="12"/>
      <c r="L9756" s="13"/>
      <c r="M9756" s="12"/>
      <c r="N9756" s="13"/>
      <c r="O9756" s="13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  <c r="AC9756" s="11"/>
    </row>
    <row r="9757" spans="1:29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K9757" s="12"/>
      <c r="L9757" s="13"/>
      <c r="M9757" s="12"/>
      <c r="N9757" s="13"/>
      <c r="O9757" s="13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  <c r="AC9757" s="11"/>
    </row>
    <row r="9758" spans="1:29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K9758" s="12"/>
      <c r="L9758" s="13"/>
      <c r="M9758" s="12"/>
      <c r="N9758" s="13"/>
      <c r="O9758" s="13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  <c r="AC9758" s="11"/>
    </row>
    <row r="9759" spans="1:29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K9759" s="12"/>
      <c r="L9759" s="13"/>
      <c r="M9759" s="12"/>
      <c r="N9759" s="13"/>
      <c r="O9759" s="13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  <c r="AC9759" s="11"/>
    </row>
    <row r="9760" spans="1:29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K9760" s="12"/>
      <c r="L9760" s="13"/>
      <c r="M9760" s="12"/>
      <c r="N9760" s="13"/>
      <c r="O9760" s="13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  <c r="AC9760" s="11"/>
    </row>
    <row r="9761" spans="1:29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K9761" s="12"/>
      <c r="L9761" s="13"/>
      <c r="M9761" s="12"/>
      <c r="N9761" s="13"/>
      <c r="O9761" s="13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  <c r="AC9761" s="11"/>
    </row>
    <row r="9762" spans="1:29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K9762" s="12"/>
      <c r="L9762" s="13"/>
      <c r="M9762" s="12"/>
      <c r="N9762" s="13"/>
      <c r="O9762" s="13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  <c r="AC9762" s="11"/>
    </row>
    <row r="9763" spans="1:29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K9763" s="12"/>
      <c r="L9763" s="13"/>
      <c r="M9763" s="12"/>
      <c r="N9763" s="13"/>
      <c r="O9763" s="13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  <c r="AC9763" s="11"/>
    </row>
    <row r="9764" spans="1:29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K9764" s="12"/>
      <c r="L9764" s="13"/>
      <c r="M9764" s="12"/>
      <c r="N9764" s="13"/>
      <c r="O9764" s="13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  <c r="AC9764" s="11"/>
    </row>
    <row r="9765" spans="1:29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K9765" s="12"/>
      <c r="L9765" s="13"/>
      <c r="M9765" s="12"/>
      <c r="N9765" s="13"/>
      <c r="O9765" s="13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  <c r="AC9765" s="11"/>
    </row>
    <row r="9766" spans="1:29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K9766" s="12"/>
      <c r="L9766" s="13"/>
      <c r="M9766" s="12"/>
      <c r="N9766" s="13"/>
      <c r="O9766" s="13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  <c r="AC9766" s="11"/>
    </row>
    <row r="9767" spans="1:29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K9767" s="12"/>
      <c r="L9767" s="13"/>
      <c r="M9767" s="12"/>
      <c r="N9767" s="13"/>
      <c r="O9767" s="13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  <c r="AC9767" s="11"/>
    </row>
    <row r="9768" spans="1:29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K9768" s="12"/>
      <c r="L9768" s="13"/>
      <c r="M9768" s="12"/>
      <c r="N9768" s="13"/>
      <c r="O9768" s="13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  <c r="AC9768" s="11"/>
    </row>
    <row r="9769" spans="1:29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K9769" s="12"/>
      <c r="L9769" s="13"/>
      <c r="M9769" s="12"/>
      <c r="N9769" s="13"/>
      <c r="O9769" s="13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  <c r="AC9769" s="11"/>
    </row>
    <row r="9770" spans="1:29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K9770" s="12"/>
      <c r="L9770" s="13"/>
      <c r="M9770" s="12"/>
      <c r="N9770" s="13"/>
      <c r="O9770" s="13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  <c r="AC9770" s="11"/>
    </row>
    <row r="9771" spans="1:29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K9771" s="12"/>
      <c r="L9771" s="13"/>
      <c r="M9771" s="12"/>
      <c r="N9771" s="13"/>
      <c r="O9771" s="13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  <c r="AC9771" s="11"/>
    </row>
    <row r="9772" spans="1:29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K9772" s="12"/>
      <c r="L9772" s="13"/>
      <c r="M9772" s="12"/>
      <c r="N9772" s="13"/>
      <c r="O9772" s="13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  <c r="AC9772" s="11"/>
    </row>
    <row r="9773" spans="1:29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K9773" s="12"/>
      <c r="L9773" s="13"/>
      <c r="M9773" s="12"/>
      <c r="N9773" s="13"/>
      <c r="O9773" s="13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  <c r="AC9773" s="11"/>
    </row>
    <row r="9774" spans="1:29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K9774" s="12"/>
      <c r="L9774" s="13"/>
      <c r="M9774" s="12"/>
      <c r="N9774" s="13"/>
      <c r="O9774" s="13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  <c r="AC9774" s="11"/>
    </row>
    <row r="9775" spans="1:29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K9775" s="12"/>
      <c r="L9775" s="13"/>
      <c r="M9775" s="12"/>
      <c r="N9775" s="13"/>
      <c r="O9775" s="13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  <c r="AC9775" s="11"/>
    </row>
    <row r="9776" spans="1:29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K9776" s="12"/>
      <c r="L9776" s="13"/>
      <c r="M9776" s="12"/>
      <c r="N9776" s="13"/>
      <c r="O9776" s="13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  <c r="AC9776" s="11"/>
    </row>
    <row r="9777" spans="1:29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K9777" s="12"/>
      <c r="L9777" s="13"/>
      <c r="M9777" s="12"/>
      <c r="N9777" s="13"/>
      <c r="O9777" s="13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  <c r="AC9777" s="11"/>
    </row>
    <row r="9778" spans="1:29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K9778" s="12"/>
      <c r="L9778" s="13"/>
      <c r="M9778" s="12"/>
      <c r="N9778" s="13"/>
      <c r="O9778" s="13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  <c r="AC9778" s="11"/>
    </row>
    <row r="9779" spans="1:29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K9779" s="12"/>
      <c r="L9779" s="13"/>
      <c r="M9779" s="12"/>
      <c r="N9779" s="13"/>
      <c r="O9779" s="13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  <c r="AC9779" s="11"/>
    </row>
    <row r="9780" spans="1:29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K9780" s="12"/>
      <c r="L9780" s="13"/>
      <c r="M9780" s="12"/>
      <c r="N9780" s="13"/>
      <c r="O9780" s="13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  <c r="AC9780" s="11"/>
    </row>
    <row r="9781" spans="1:29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K9781" s="12"/>
      <c r="L9781" s="13"/>
      <c r="M9781" s="12"/>
      <c r="N9781" s="13"/>
      <c r="O9781" s="13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  <c r="AC9781" s="11"/>
    </row>
    <row r="9782" spans="1:29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K9782" s="12"/>
      <c r="L9782" s="13"/>
      <c r="M9782" s="12"/>
      <c r="N9782" s="13"/>
      <c r="O9782" s="13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  <c r="AC9782" s="11"/>
    </row>
    <row r="9783" spans="1:29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K9783" s="12"/>
      <c r="L9783" s="13"/>
      <c r="M9783" s="12"/>
      <c r="N9783" s="13"/>
      <c r="O9783" s="13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  <c r="AC9783" s="11"/>
    </row>
    <row r="9784" spans="1:29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K9784" s="12"/>
      <c r="L9784" s="13"/>
      <c r="M9784" s="12"/>
      <c r="N9784" s="13"/>
      <c r="O9784" s="13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  <c r="AC9784" s="11"/>
    </row>
    <row r="9785" spans="1:29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K9785" s="12"/>
      <c r="L9785" s="13"/>
      <c r="M9785" s="12"/>
      <c r="N9785" s="13"/>
      <c r="O9785" s="13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  <c r="AC9785" s="11"/>
    </row>
    <row r="9786" spans="1:29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K9786" s="12"/>
      <c r="L9786" s="13"/>
      <c r="M9786" s="12"/>
      <c r="N9786" s="13"/>
      <c r="O9786" s="13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  <c r="AC9786" s="11"/>
    </row>
    <row r="9787" spans="1:29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K9787" s="12"/>
      <c r="L9787" s="13"/>
      <c r="M9787" s="12"/>
      <c r="N9787" s="13"/>
      <c r="O9787" s="13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  <c r="AC9787" s="11"/>
    </row>
    <row r="9788" spans="1:29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K9788" s="12"/>
      <c r="L9788" s="13"/>
      <c r="M9788" s="12"/>
      <c r="N9788" s="13"/>
      <c r="O9788" s="13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  <c r="AC9788" s="11"/>
    </row>
    <row r="9789" spans="1:29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K9789" s="12"/>
      <c r="L9789" s="13"/>
      <c r="M9789" s="12"/>
      <c r="N9789" s="13"/>
      <c r="O9789" s="13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  <c r="AC9789" s="11"/>
    </row>
    <row r="9790" spans="1:29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K9790" s="12"/>
      <c r="L9790" s="13"/>
      <c r="M9790" s="12"/>
      <c r="N9790" s="13"/>
      <c r="O9790" s="13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  <c r="AC9790" s="11"/>
    </row>
    <row r="9791" spans="1:29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K9791" s="12"/>
      <c r="L9791" s="13"/>
      <c r="M9791" s="12"/>
      <c r="N9791" s="13"/>
      <c r="O9791" s="13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  <c r="AC9791" s="11"/>
    </row>
    <row r="9792" spans="1:29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K9792" s="12"/>
      <c r="L9792" s="13"/>
      <c r="M9792" s="12"/>
      <c r="N9792" s="13"/>
      <c r="O9792" s="13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  <c r="AC9792" s="11"/>
    </row>
    <row r="9793" spans="1:29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K9793" s="12"/>
      <c r="L9793" s="13"/>
      <c r="M9793" s="12"/>
      <c r="N9793" s="13"/>
      <c r="O9793" s="13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  <c r="AC9793" s="11"/>
    </row>
    <row r="9794" spans="1:29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K9794" s="12"/>
      <c r="L9794" s="13"/>
      <c r="M9794" s="12"/>
      <c r="N9794" s="13"/>
      <c r="O9794" s="13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  <c r="AC9794" s="11"/>
    </row>
    <row r="9795" spans="1:29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K9795" s="12"/>
      <c r="L9795" s="13"/>
      <c r="M9795" s="12"/>
      <c r="N9795" s="13"/>
      <c r="O9795" s="13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  <c r="AC9795" s="11"/>
    </row>
    <row r="9796" spans="1:29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K9796" s="12"/>
      <c r="L9796" s="13"/>
      <c r="M9796" s="12"/>
      <c r="N9796" s="13"/>
      <c r="O9796" s="13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  <c r="AC9796" s="11"/>
    </row>
    <row r="9797" spans="1:29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K9797" s="12"/>
      <c r="L9797" s="13"/>
      <c r="M9797" s="12"/>
      <c r="N9797" s="13"/>
      <c r="O9797" s="13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  <c r="AC9797" s="11"/>
    </row>
    <row r="9798" spans="1:29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K9798" s="12"/>
      <c r="L9798" s="13"/>
      <c r="M9798" s="12"/>
      <c r="N9798" s="13"/>
      <c r="O9798" s="13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  <c r="AA9798" s="11"/>
      <c r="AB9798" s="11"/>
      <c r="AC9798" s="11"/>
    </row>
    <row r="9799" spans="1:29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K9799" s="12"/>
      <c r="L9799" s="13"/>
      <c r="M9799" s="12"/>
      <c r="N9799" s="13"/>
      <c r="O9799" s="13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  <c r="AC9799" s="11"/>
    </row>
    <row r="9800" spans="1:29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K9800" s="12"/>
      <c r="L9800" s="13"/>
      <c r="M9800" s="12"/>
      <c r="N9800" s="13"/>
      <c r="O9800" s="13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  <c r="AC9800" s="11"/>
    </row>
    <row r="9801" spans="1:29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K9801" s="12"/>
      <c r="L9801" s="13"/>
      <c r="M9801" s="12"/>
      <c r="N9801" s="13"/>
      <c r="O9801" s="13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  <c r="AC9801" s="11"/>
    </row>
    <row r="9802" spans="1:29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K9802" s="12"/>
      <c r="L9802" s="13"/>
      <c r="M9802" s="12"/>
      <c r="N9802" s="13"/>
      <c r="O9802" s="13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  <c r="AC9802" s="11"/>
    </row>
    <row r="9803" spans="1:29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K9803" s="12"/>
      <c r="L9803" s="13"/>
      <c r="M9803" s="12"/>
      <c r="N9803" s="13"/>
      <c r="O9803" s="13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  <c r="AC9803" s="11"/>
    </row>
    <row r="9804" spans="1:29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K9804" s="12"/>
      <c r="L9804" s="13"/>
      <c r="M9804" s="12"/>
      <c r="N9804" s="13"/>
      <c r="O9804" s="13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  <c r="AC9804" s="11"/>
    </row>
    <row r="9805" spans="1:29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K9805" s="12"/>
      <c r="L9805" s="13"/>
      <c r="M9805" s="12"/>
      <c r="N9805" s="13"/>
      <c r="O9805" s="13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  <c r="AC9805" s="11"/>
    </row>
    <row r="9806" spans="1:29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K9806" s="12"/>
      <c r="L9806" s="13"/>
      <c r="M9806" s="12"/>
      <c r="N9806" s="13"/>
      <c r="O9806" s="13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  <c r="AC9806" s="11"/>
    </row>
    <row r="9807" spans="1:29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K9807" s="12"/>
      <c r="L9807" s="13"/>
      <c r="M9807" s="12"/>
      <c r="N9807" s="13"/>
      <c r="O9807" s="13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  <c r="AC9807" s="11"/>
    </row>
    <row r="9808" spans="1:29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K9808" s="12"/>
      <c r="L9808" s="13"/>
      <c r="M9808" s="12"/>
      <c r="N9808" s="13"/>
      <c r="O9808" s="13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  <c r="AC9808" s="11"/>
    </row>
    <row r="9809" spans="1:29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K9809" s="12"/>
      <c r="L9809" s="13"/>
      <c r="M9809" s="12"/>
      <c r="N9809" s="13"/>
      <c r="O9809" s="13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  <c r="AC9809" s="11"/>
    </row>
    <row r="9810" spans="1:29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K9810" s="12"/>
      <c r="L9810" s="13"/>
      <c r="M9810" s="12"/>
      <c r="N9810" s="13"/>
      <c r="O9810" s="13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  <c r="AC9810" s="11"/>
    </row>
    <row r="9811" spans="1:29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K9811" s="12"/>
      <c r="L9811" s="13"/>
      <c r="M9811" s="12"/>
      <c r="N9811" s="13"/>
      <c r="O9811" s="13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  <c r="AC9811" s="11"/>
    </row>
    <row r="9812" spans="1:29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K9812" s="12"/>
      <c r="L9812" s="13"/>
      <c r="M9812" s="12"/>
      <c r="N9812" s="13"/>
      <c r="O9812" s="13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  <c r="AC9812" s="11"/>
    </row>
    <row r="9813" spans="1:29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K9813" s="12"/>
      <c r="L9813" s="13"/>
      <c r="M9813" s="12"/>
      <c r="N9813" s="13"/>
      <c r="O9813" s="13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  <c r="AC9813" s="11"/>
    </row>
    <row r="9814" spans="1:29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K9814" s="12"/>
      <c r="L9814" s="13"/>
      <c r="M9814" s="12"/>
      <c r="N9814" s="13"/>
      <c r="O9814" s="13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  <c r="AC9814" s="11"/>
    </row>
    <row r="9815" spans="1:29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K9815" s="12"/>
      <c r="L9815" s="13"/>
      <c r="M9815" s="12"/>
      <c r="N9815" s="13"/>
      <c r="O9815" s="13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  <c r="AC9815" s="11"/>
    </row>
    <row r="9816" spans="1:29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K9816" s="12"/>
      <c r="L9816" s="13"/>
      <c r="M9816" s="12"/>
      <c r="N9816" s="13"/>
      <c r="O9816" s="13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  <c r="AC9816" s="11"/>
    </row>
    <row r="9817" spans="1:29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K9817" s="12"/>
      <c r="L9817" s="13"/>
      <c r="M9817" s="12"/>
      <c r="N9817" s="13"/>
      <c r="O9817" s="13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  <c r="AC9817" s="11"/>
    </row>
    <row r="9818" spans="1:29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K9818" s="12"/>
      <c r="L9818" s="13"/>
      <c r="M9818" s="12"/>
      <c r="N9818" s="13"/>
      <c r="O9818" s="13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  <c r="AC9818" s="11"/>
    </row>
    <row r="9819" spans="1:29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K9819" s="12"/>
      <c r="L9819" s="13"/>
      <c r="M9819" s="12"/>
      <c r="N9819" s="13"/>
      <c r="O9819" s="13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  <c r="AC9819" s="11"/>
    </row>
    <row r="9820" spans="1:29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K9820" s="12"/>
      <c r="L9820" s="13"/>
      <c r="M9820" s="12"/>
      <c r="N9820" s="13"/>
      <c r="O9820" s="13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  <c r="AC9820" s="11"/>
    </row>
    <row r="9821" spans="1:29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K9821" s="12"/>
      <c r="L9821" s="13"/>
      <c r="M9821" s="12"/>
      <c r="N9821" s="13"/>
      <c r="O9821" s="13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  <c r="AC9821" s="11"/>
    </row>
    <row r="9822" spans="1:29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K9822" s="12"/>
      <c r="L9822" s="13"/>
      <c r="M9822" s="12"/>
      <c r="N9822" s="13"/>
      <c r="O9822" s="13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  <c r="AC9822" s="11"/>
    </row>
    <row r="9823" spans="1:29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K9823" s="12"/>
      <c r="L9823" s="13"/>
      <c r="M9823" s="12"/>
      <c r="N9823" s="13"/>
      <c r="O9823" s="13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  <c r="AC9823" s="11"/>
    </row>
    <row r="9824" spans="1:29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K9824" s="12"/>
      <c r="L9824" s="13"/>
      <c r="M9824" s="12"/>
      <c r="N9824" s="13"/>
      <c r="O9824" s="13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  <c r="AC9824" s="11"/>
    </row>
    <row r="9825" spans="1:29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K9825" s="12"/>
      <c r="L9825" s="13"/>
      <c r="M9825" s="12"/>
      <c r="N9825" s="13"/>
      <c r="O9825" s="13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  <c r="AC9825" s="11"/>
    </row>
    <row r="9826" spans="1:29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K9826" s="12"/>
      <c r="L9826" s="13"/>
      <c r="M9826" s="12"/>
      <c r="N9826" s="13"/>
      <c r="O9826" s="13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  <c r="AC9826" s="11"/>
    </row>
    <row r="9827" spans="1:29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K9827" s="12"/>
      <c r="L9827" s="13"/>
      <c r="M9827" s="12"/>
      <c r="N9827" s="13"/>
      <c r="O9827" s="13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  <c r="AC9827" s="11"/>
    </row>
    <row r="9828" spans="1:29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K9828" s="12"/>
      <c r="L9828" s="13"/>
      <c r="M9828" s="12"/>
      <c r="N9828" s="13"/>
      <c r="O9828" s="13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  <c r="AC9828" s="11"/>
    </row>
    <row r="9829" spans="1:29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K9829" s="12"/>
      <c r="L9829" s="13"/>
      <c r="M9829" s="12"/>
      <c r="N9829" s="13"/>
      <c r="O9829" s="13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  <c r="AC9829" s="11"/>
    </row>
    <row r="9830" spans="1:29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K9830" s="12"/>
      <c r="L9830" s="13"/>
      <c r="M9830" s="12"/>
      <c r="N9830" s="13"/>
      <c r="O9830" s="13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  <c r="AC9830" s="11"/>
    </row>
    <row r="9831" spans="1:29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K9831" s="12"/>
      <c r="L9831" s="13"/>
      <c r="M9831" s="12"/>
      <c r="N9831" s="13"/>
      <c r="O9831" s="13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  <c r="AC9831" s="11"/>
    </row>
    <row r="9832" spans="1:29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K9832" s="12"/>
      <c r="L9832" s="13"/>
      <c r="M9832" s="12"/>
      <c r="N9832" s="13"/>
      <c r="O9832" s="13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  <c r="AA9832" s="11"/>
      <c r="AB9832" s="11"/>
      <c r="AC9832" s="11"/>
    </row>
    <row r="9833" spans="1:29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K9833" s="12"/>
      <c r="L9833" s="13"/>
      <c r="M9833" s="12"/>
      <c r="N9833" s="13"/>
      <c r="O9833" s="13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  <c r="AC9833" s="11"/>
    </row>
    <row r="9834" spans="1:29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K9834" s="12"/>
      <c r="L9834" s="13"/>
      <c r="M9834" s="12"/>
      <c r="N9834" s="13"/>
      <c r="O9834" s="13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  <c r="AC9834" s="11"/>
    </row>
    <row r="9835" spans="1:29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K9835" s="12"/>
      <c r="L9835" s="13"/>
      <c r="M9835" s="12"/>
      <c r="N9835" s="13"/>
      <c r="O9835" s="13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  <c r="AC9835" s="11"/>
    </row>
    <row r="9836" spans="1:29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K9836" s="12"/>
      <c r="L9836" s="13"/>
      <c r="M9836" s="12"/>
      <c r="N9836" s="13"/>
      <c r="O9836" s="13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  <c r="AC9836" s="11"/>
    </row>
    <row r="9837" spans="1:29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K9837" s="12"/>
      <c r="L9837" s="13"/>
      <c r="M9837" s="12"/>
      <c r="N9837" s="13"/>
      <c r="O9837" s="13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  <c r="AC9837" s="11"/>
    </row>
    <row r="9838" spans="1:29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K9838" s="12"/>
      <c r="L9838" s="13"/>
      <c r="M9838" s="12"/>
      <c r="N9838" s="13"/>
      <c r="O9838" s="13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  <c r="AC9838" s="11"/>
    </row>
    <row r="9839" spans="1:29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K9839" s="12"/>
      <c r="L9839" s="13"/>
      <c r="M9839" s="12"/>
      <c r="N9839" s="13"/>
      <c r="O9839" s="13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  <c r="AC9839" s="11"/>
    </row>
    <row r="9840" spans="1:29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K9840" s="12"/>
      <c r="L9840" s="13"/>
      <c r="M9840" s="12"/>
      <c r="N9840" s="13"/>
      <c r="O9840" s="13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  <c r="AC9840" s="11"/>
    </row>
    <row r="9841" spans="1:29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K9841" s="12"/>
      <c r="L9841" s="13"/>
      <c r="M9841" s="12"/>
      <c r="N9841" s="13"/>
      <c r="O9841" s="13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  <c r="AC9841" s="11"/>
    </row>
    <row r="9842" spans="1:29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K9842" s="12"/>
      <c r="L9842" s="13"/>
      <c r="M9842" s="12"/>
      <c r="N9842" s="13"/>
      <c r="O9842" s="13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  <c r="AC9842" s="11"/>
    </row>
    <row r="9843" spans="1:29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K9843" s="12"/>
      <c r="L9843" s="13"/>
      <c r="M9843" s="12"/>
      <c r="N9843" s="13"/>
      <c r="O9843" s="13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  <c r="AC9843" s="11"/>
    </row>
    <row r="9844" spans="1:29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K9844" s="12"/>
      <c r="L9844" s="13"/>
      <c r="M9844" s="12"/>
      <c r="N9844" s="13"/>
      <c r="O9844" s="13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  <c r="AC9844" s="11"/>
    </row>
    <row r="9845" spans="1:29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K9845" s="12"/>
      <c r="L9845" s="13"/>
      <c r="M9845" s="12"/>
      <c r="N9845" s="13"/>
      <c r="O9845" s="13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  <c r="AC9845" s="11"/>
    </row>
    <row r="9846" spans="1:29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K9846" s="12"/>
      <c r="L9846" s="13"/>
      <c r="M9846" s="12"/>
      <c r="N9846" s="13"/>
      <c r="O9846" s="13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  <c r="AC9846" s="11"/>
    </row>
    <row r="9847" spans="1:29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K9847" s="12"/>
      <c r="L9847" s="13"/>
      <c r="M9847" s="12"/>
      <c r="N9847" s="13"/>
      <c r="O9847" s="13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  <c r="AC9847" s="11"/>
    </row>
    <row r="9848" spans="1:29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K9848" s="12"/>
      <c r="L9848" s="13"/>
      <c r="M9848" s="12"/>
      <c r="N9848" s="13"/>
      <c r="O9848" s="13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  <c r="AC9848" s="11"/>
    </row>
    <row r="9849" spans="1:29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K9849" s="12"/>
      <c r="L9849" s="13"/>
      <c r="M9849" s="12"/>
      <c r="N9849" s="13"/>
      <c r="O9849" s="13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  <c r="AC9849" s="11"/>
    </row>
    <row r="9850" spans="1:29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K9850" s="12"/>
      <c r="L9850" s="13"/>
      <c r="M9850" s="12"/>
      <c r="N9850" s="13"/>
      <c r="O9850" s="13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  <c r="AC9850" s="11"/>
    </row>
    <row r="9851" spans="1:29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K9851" s="12"/>
      <c r="L9851" s="13"/>
      <c r="M9851" s="12"/>
      <c r="N9851" s="13"/>
      <c r="O9851" s="13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  <c r="AC9851" s="11"/>
    </row>
    <row r="9852" spans="1:29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K9852" s="12"/>
      <c r="L9852" s="13"/>
      <c r="M9852" s="12"/>
      <c r="N9852" s="13"/>
      <c r="O9852" s="13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  <c r="AC9852" s="11"/>
    </row>
    <row r="9853" spans="1:29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K9853" s="12"/>
      <c r="L9853" s="13"/>
      <c r="M9853" s="12"/>
      <c r="N9853" s="13"/>
      <c r="O9853" s="13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  <c r="AC9853" s="11"/>
    </row>
    <row r="9854" spans="1:29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K9854" s="12"/>
      <c r="L9854" s="13"/>
      <c r="M9854" s="12"/>
      <c r="N9854" s="13"/>
      <c r="O9854" s="13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  <c r="AC9854" s="11"/>
    </row>
    <row r="9855" spans="1:29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K9855" s="12"/>
      <c r="L9855" s="13"/>
      <c r="M9855" s="12"/>
      <c r="N9855" s="13"/>
      <c r="O9855" s="13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  <c r="AC9855" s="11"/>
    </row>
    <row r="9856" spans="1:29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K9856" s="12"/>
      <c r="L9856" s="13"/>
      <c r="M9856" s="12"/>
      <c r="N9856" s="13"/>
      <c r="O9856" s="13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  <c r="AC9856" s="11"/>
    </row>
    <row r="9857" spans="1:29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K9857" s="12"/>
      <c r="L9857" s="13"/>
      <c r="M9857" s="12"/>
      <c r="N9857" s="13"/>
      <c r="O9857" s="13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  <c r="AC9857" s="11"/>
    </row>
    <row r="9858" spans="1:29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K9858" s="12"/>
      <c r="L9858" s="13"/>
      <c r="M9858" s="12"/>
      <c r="N9858" s="13"/>
      <c r="O9858" s="13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  <c r="AC9858" s="11"/>
    </row>
    <row r="9859" spans="1:29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K9859" s="12"/>
      <c r="L9859" s="13"/>
      <c r="M9859" s="12"/>
      <c r="N9859" s="13"/>
      <c r="O9859" s="13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  <c r="AC9859" s="11"/>
    </row>
    <row r="9860" spans="1:29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K9860" s="12"/>
      <c r="L9860" s="13"/>
      <c r="M9860" s="12"/>
      <c r="N9860" s="13"/>
      <c r="O9860" s="13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  <c r="AC9860" s="11"/>
    </row>
    <row r="9861" spans="1:29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K9861" s="12"/>
      <c r="L9861" s="13"/>
      <c r="M9861" s="12"/>
      <c r="N9861" s="13"/>
      <c r="O9861" s="13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  <c r="AC9861" s="11"/>
    </row>
    <row r="9862" spans="1:29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K9862" s="12"/>
      <c r="L9862" s="13"/>
      <c r="M9862" s="12"/>
      <c r="N9862" s="13"/>
      <c r="O9862" s="13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  <c r="AC9862" s="11"/>
    </row>
    <row r="9863" spans="1:29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K9863" s="12"/>
      <c r="L9863" s="13"/>
      <c r="M9863" s="12"/>
      <c r="N9863" s="13"/>
      <c r="O9863" s="13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  <c r="AC9863" s="11"/>
    </row>
    <row r="9864" spans="1:29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K9864" s="12"/>
      <c r="L9864" s="13"/>
      <c r="M9864" s="12"/>
      <c r="N9864" s="13"/>
      <c r="O9864" s="13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  <c r="AC9864" s="11"/>
    </row>
    <row r="9865" spans="1:29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K9865" s="12"/>
      <c r="L9865" s="13"/>
      <c r="M9865" s="12"/>
      <c r="N9865" s="13"/>
      <c r="O9865" s="13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  <c r="AC9865" s="11"/>
    </row>
    <row r="9866" spans="1:29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K9866" s="12"/>
      <c r="L9866" s="13"/>
      <c r="M9866" s="12"/>
      <c r="N9866" s="13"/>
      <c r="O9866" s="13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  <c r="AC9866" s="11"/>
    </row>
    <row r="9867" spans="1:29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K9867" s="12"/>
      <c r="L9867" s="13"/>
      <c r="M9867" s="12"/>
      <c r="N9867" s="13"/>
      <c r="O9867" s="13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  <c r="AC9867" s="11"/>
    </row>
    <row r="9868" spans="1:29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K9868" s="12"/>
      <c r="L9868" s="13"/>
      <c r="M9868" s="12"/>
      <c r="N9868" s="13"/>
      <c r="O9868" s="13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  <c r="AC9868" s="11"/>
    </row>
    <row r="9869" spans="1:29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K9869" s="12"/>
      <c r="L9869" s="13"/>
      <c r="M9869" s="12"/>
      <c r="N9869" s="13"/>
      <c r="O9869" s="13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  <c r="AC9869" s="11"/>
    </row>
    <row r="9870" spans="1:29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K9870" s="12"/>
      <c r="L9870" s="13"/>
      <c r="M9870" s="12"/>
      <c r="N9870" s="13"/>
      <c r="O9870" s="13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  <c r="AC9870" s="11"/>
    </row>
    <row r="9871" spans="1:29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K9871" s="12"/>
      <c r="L9871" s="13"/>
      <c r="M9871" s="12"/>
      <c r="N9871" s="13"/>
      <c r="O9871" s="13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  <c r="AC9871" s="11"/>
    </row>
    <row r="9872" spans="1:29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K9872" s="12"/>
      <c r="L9872" s="13"/>
      <c r="M9872" s="12"/>
      <c r="N9872" s="13"/>
      <c r="O9872" s="13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  <c r="AA9872" s="11"/>
      <c r="AB9872" s="11"/>
      <c r="AC9872" s="11"/>
    </row>
    <row r="9873" spans="1:29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K9873" s="12"/>
      <c r="L9873" s="13"/>
      <c r="M9873" s="12"/>
      <c r="N9873" s="13"/>
      <c r="O9873" s="13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  <c r="AA9873" s="11"/>
      <c r="AB9873" s="11"/>
      <c r="AC9873" s="11"/>
    </row>
    <row r="9874" spans="1:29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K9874" s="12"/>
      <c r="L9874" s="13"/>
      <c r="M9874" s="12"/>
      <c r="N9874" s="13"/>
      <c r="O9874" s="13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  <c r="AA9874" s="11"/>
      <c r="AB9874" s="11"/>
      <c r="AC9874" s="11"/>
    </row>
    <row r="9875" spans="1:29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K9875" s="12"/>
      <c r="L9875" s="13"/>
      <c r="M9875" s="12"/>
      <c r="N9875" s="13"/>
      <c r="O9875" s="13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  <c r="AC9875" s="11"/>
    </row>
    <row r="9876" spans="1:29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K9876" s="12"/>
      <c r="L9876" s="13"/>
      <c r="M9876" s="12"/>
      <c r="N9876" s="13"/>
      <c r="O9876" s="13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  <c r="AA9876" s="11"/>
      <c r="AB9876" s="11"/>
      <c r="AC9876" s="11"/>
    </row>
    <row r="9877" spans="1:29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K9877" s="12"/>
      <c r="L9877" s="13"/>
      <c r="M9877" s="12"/>
      <c r="N9877" s="13"/>
      <c r="O9877" s="13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  <c r="AA9877" s="11"/>
      <c r="AB9877" s="11"/>
      <c r="AC9877" s="11"/>
    </row>
    <row r="9878" spans="1:29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K9878" s="12"/>
      <c r="L9878" s="13"/>
      <c r="M9878" s="12"/>
      <c r="N9878" s="13"/>
      <c r="O9878" s="13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  <c r="AA9878" s="11"/>
      <c r="AB9878" s="11"/>
      <c r="AC9878" s="11"/>
    </row>
    <row r="9879" spans="1:29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K9879" s="12"/>
      <c r="L9879" s="13"/>
      <c r="M9879" s="12"/>
      <c r="N9879" s="13"/>
      <c r="O9879" s="13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  <c r="AA9879" s="11"/>
      <c r="AB9879" s="11"/>
      <c r="AC9879" s="11"/>
    </row>
    <row r="9880" spans="1:29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K9880" s="12"/>
      <c r="L9880" s="13"/>
      <c r="M9880" s="12"/>
      <c r="N9880" s="13"/>
      <c r="O9880" s="13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  <c r="AC9880" s="11"/>
    </row>
    <row r="9881" spans="1:29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K9881" s="12"/>
      <c r="L9881" s="13"/>
      <c r="M9881" s="12"/>
      <c r="N9881" s="13"/>
      <c r="O9881" s="13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  <c r="AC9881" s="11"/>
    </row>
    <row r="9882" spans="1:29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K9882" s="12"/>
      <c r="L9882" s="13"/>
      <c r="M9882" s="12"/>
      <c r="N9882" s="13"/>
      <c r="O9882" s="13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  <c r="AC9882" s="11"/>
    </row>
    <row r="9883" spans="1:29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K9883" s="12"/>
      <c r="L9883" s="13"/>
      <c r="M9883" s="12"/>
      <c r="N9883" s="13"/>
      <c r="O9883" s="13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  <c r="AC9883" s="11"/>
    </row>
    <row r="9884" spans="1:29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K9884" s="12"/>
      <c r="L9884" s="13"/>
      <c r="M9884" s="12"/>
      <c r="N9884" s="13"/>
      <c r="O9884" s="13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  <c r="AC9884" s="11"/>
    </row>
    <row r="9885" spans="1:29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K9885" s="12"/>
      <c r="L9885" s="13"/>
      <c r="M9885" s="12"/>
      <c r="N9885" s="13"/>
      <c r="O9885" s="13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  <c r="AC9885" s="11"/>
    </row>
    <row r="9886" spans="1:29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K9886" s="12"/>
      <c r="L9886" s="13"/>
      <c r="M9886" s="12"/>
      <c r="N9886" s="13"/>
      <c r="O9886" s="13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  <c r="AC9886" s="11"/>
    </row>
    <row r="9887" spans="1:29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K9887" s="12"/>
      <c r="L9887" s="13"/>
      <c r="M9887" s="12"/>
      <c r="N9887" s="13"/>
      <c r="O9887" s="13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  <c r="AC9887" s="11"/>
    </row>
    <row r="9888" spans="1:29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K9888" s="12"/>
      <c r="L9888" s="13"/>
      <c r="M9888" s="12"/>
      <c r="N9888" s="13"/>
      <c r="O9888" s="13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  <c r="AC9888" s="11"/>
    </row>
    <row r="9889" spans="1:29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K9889" s="12"/>
      <c r="L9889" s="13"/>
      <c r="M9889" s="12"/>
      <c r="N9889" s="13"/>
      <c r="O9889" s="13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  <c r="AC9889" s="11"/>
    </row>
    <row r="9890" spans="1:29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K9890" s="12"/>
      <c r="L9890" s="13"/>
      <c r="M9890" s="12"/>
      <c r="N9890" s="13"/>
      <c r="O9890" s="13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  <c r="AC9890" s="11"/>
    </row>
    <row r="9891" spans="1:29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K9891" s="12"/>
      <c r="L9891" s="13"/>
      <c r="M9891" s="12"/>
      <c r="N9891" s="13"/>
      <c r="O9891" s="13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  <c r="AC9891" s="11"/>
    </row>
    <row r="9892" spans="1:29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K9892" s="12"/>
      <c r="L9892" s="13"/>
      <c r="M9892" s="12"/>
      <c r="N9892" s="13"/>
      <c r="O9892" s="13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  <c r="AC9892" s="11"/>
    </row>
    <row r="9893" spans="1:29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K9893" s="12"/>
      <c r="L9893" s="13"/>
      <c r="M9893" s="12"/>
      <c r="N9893" s="13"/>
      <c r="O9893" s="13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  <c r="AC9893" s="11"/>
    </row>
    <row r="9894" spans="1:29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K9894" s="12"/>
      <c r="L9894" s="13"/>
      <c r="M9894" s="12"/>
      <c r="N9894" s="13"/>
      <c r="O9894" s="13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  <c r="AC9894" s="11"/>
    </row>
    <row r="9895" spans="1:29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K9895" s="12"/>
      <c r="L9895" s="13"/>
      <c r="M9895" s="12"/>
      <c r="N9895" s="13"/>
      <c r="O9895" s="13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  <c r="AC9895" s="11"/>
    </row>
    <row r="9896" spans="1:29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K9896" s="12"/>
      <c r="L9896" s="13"/>
      <c r="M9896" s="12"/>
      <c r="N9896" s="13"/>
      <c r="O9896" s="13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  <c r="AC9896" s="11"/>
    </row>
    <row r="9897" spans="1:29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K9897" s="12"/>
      <c r="L9897" s="13"/>
      <c r="M9897" s="12"/>
      <c r="N9897" s="13"/>
      <c r="O9897" s="13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  <c r="AC9897" s="11"/>
    </row>
    <row r="9898" spans="1:29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K9898" s="12"/>
      <c r="L9898" s="13"/>
      <c r="M9898" s="12"/>
      <c r="N9898" s="13"/>
      <c r="O9898" s="13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  <c r="AC9898" s="11"/>
    </row>
    <row r="9899" spans="1:29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K9899" s="12"/>
      <c r="L9899" s="13"/>
      <c r="M9899" s="12"/>
      <c r="N9899" s="13"/>
      <c r="O9899" s="13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  <c r="AC9899" s="11"/>
    </row>
    <row r="9900" spans="1:29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K9900" s="12"/>
      <c r="L9900" s="13"/>
      <c r="M9900" s="12"/>
      <c r="N9900" s="13"/>
      <c r="O9900" s="13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  <c r="AC9900" s="11"/>
    </row>
    <row r="9901" spans="1:29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K9901" s="12"/>
      <c r="L9901" s="13"/>
      <c r="M9901" s="12"/>
      <c r="N9901" s="13"/>
      <c r="O9901" s="13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  <c r="AC9901" s="11"/>
    </row>
    <row r="9902" spans="1:29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K9902" s="12"/>
      <c r="L9902" s="13"/>
      <c r="M9902" s="12"/>
      <c r="N9902" s="13"/>
      <c r="O9902" s="13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  <c r="AC9902" s="11"/>
    </row>
    <row r="9903" spans="1:29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K9903" s="12"/>
      <c r="L9903" s="13"/>
      <c r="M9903" s="12"/>
      <c r="N9903" s="13"/>
      <c r="O9903" s="13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  <c r="AC9903" s="11"/>
    </row>
    <row r="9904" spans="1:29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K9904" s="12"/>
      <c r="L9904" s="13"/>
      <c r="M9904" s="12"/>
      <c r="N9904" s="13"/>
      <c r="O9904" s="13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  <c r="AC9904" s="11"/>
    </row>
    <row r="9905" spans="1:29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K9905" s="12"/>
      <c r="L9905" s="13"/>
      <c r="M9905" s="12"/>
      <c r="N9905" s="13"/>
      <c r="O9905" s="13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  <c r="AC9905" s="11"/>
    </row>
    <row r="9906" spans="1:29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K9906" s="12"/>
      <c r="L9906" s="13"/>
      <c r="M9906" s="12"/>
      <c r="N9906" s="13"/>
      <c r="O9906" s="13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  <c r="AC9906" s="11"/>
    </row>
    <row r="9907" spans="1:29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K9907" s="12"/>
      <c r="L9907" s="13"/>
      <c r="M9907" s="12"/>
      <c r="N9907" s="13"/>
      <c r="O9907" s="13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  <c r="AC9907" s="11"/>
    </row>
    <row r="9908" spans="1:29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K9908" s="12"/>
      <c r="L9908" s="13"/>
      <c r="M9908" s="12"/>
      <c r="N9908" s="13"/>
      <c r="O9908" s="13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  <c r="AC9908" s="11"/>
    </row>
    <row r="9909" spans="1:29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K9909" s="12"/>
      <c r="L9909" s="13"/>
      <c r="M9909" s="12"/>
      <c r="N9909" s="13"/>
      <c r="O9909" s="13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  <c r="AC9909" s="11"/>
    </row>
    <row r="9910" spans="1:29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K9910" s="12"/>
      <c r="L9910" s="13"/>
      <c r="M9910" s="12"/>
      <c r="N9910" s="13"/>
      <c r="O9910" s="13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  <c r="AC9910" s="11"/>
    </row>
    <row r="9911" spans="1:29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K9911" s="12"/>
      <c r="L9911" s="13"/>
      <c r="M9911" s="12"/>
      <c r="N9911" s="13"/>
      <c r="O9911" s="13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  <c r="AC9911" s="11"/>
    </row>
    <row r="9912" spans="1:29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K9912" s="12"/>
      <c r="L9912" s="13"/>
      <c r="M9912" s="12"/>
      <c r="N9912" s="13"/>
      <c r="O9912" s="13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  <c r="AC9912" s="11"/>
    </row>
    <row r="9913" spans="1:29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K9913" s="12"/>
      <c r="L9913" s="13"/>
      <c r="M9913" s="12"/>
      <c r="N9913" s="13"/>
      <c r="O9913" s="13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  <c r="AC9913" s="11"/>
    </row>
    <row r="9914" spans="1:29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K9914" s="12"/>
      <c r="L9914" s="13"/>
      <c r="M9914" s="12"/>
      <c r="N9914" s="13"/>
      <c r="O9914" s="13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  <c r="AC9914" s="11"/>
    </row>
    <row r="9915" spans="1:29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K9915" s="12"/>
      <c r="L9915" s="13"/>
      <c r="M9915" s="12"/>
      <c r="N9915" s="13"/>
      <c r="O9915" s="13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  <c r="AC9915" s="11"/>
    </row>
    <row r="9916" spans="1:29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K9916" s="12"/>
      <c r="L9916" s="13"/>
      <c r="M9916" s="12"/>
      <c r="N9916" s="13"/>
      <c r="O9916" s="13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  <c r="AC9916" s="11"/>
    </row>
    <row r="9917" spans="1:29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K9917" s="12"/>
      <c r="L9917" s="13"/>
      <c r="M9917" s="12"/>
      <c r="N9917" s="13"/>
      <c r="O9917" s="13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  <c r="AC9917" s="11"/>
    </row>
    <row r="9918" spans="1:29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K9918" s="12"/>
      <c r="L9918" s="13"/>
      <c r="M9918" s="12"/>
      <c r="N9918" s="13"/>
      <c r="O9918" s="13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  <c r="AC9918" s="11"/>
    </row>
    <row r="9919" spans="1:29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K9919" s="12"/>
      <c r="L9919" s="13"/>
      <c r="M9919" s="12"/>
      <c r="N9919" s="13"/>
      <c r="O9919" s="13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  <c r="AC9919" s="11"/>
    </row>
    <row r="9920" spans="1:29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K9920" s="12"/>
      <c r="L9920" s="13"/>
      <c r="M9920" s="12"/>
      <c r="N9920" s="13"/>
      <c r="O9920" s="13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  <c r="AA9920" s="11"/>
      <c r="AB9920" s="11"/>
      <c r="AC9920" s="11"/>
    </row>
    <row r="9921" spans="1:29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K9921" s="12"/>
      <c r="L9921" s="13"/>
      <c r="M9921" s="12"/>
      <c r="N9921" s="13"/>
      <c r="O9921" s="13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  <c r="AA9921" s="11"/>
      <c r="AB9921" s="11"/>
      <c r="AC9921" s="11"/>
    </row>
    <row r="9922" spans="1:29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K9922" s="12"/>
      <c r="L9922" s="13"/>
      <c r="M9922" s="12"/>
      <c r="N9922" s="13"/>
      <c r="O9922" s="13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  <c r="AA9922" s="11"/>
      <c r="AB9922" s="11"/>
      <c r="AC9922" s="11"/>
    </row>
    <row r="9923" spans="1:29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K9923" s="12"/>
      <c r="L9923" s="13"/>
      <c r="M9923" s="12"/>
      <c r="N9923" s="13"/>
      <c r="O9923" s="13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  <c r="AA9923" s="11"/>
      <c r="AB9923" s="11"/>
      <c r="AC9923" s="11"/>
    </row>
    <row r="9924" spans="1:29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K9924" s="12"/>
      <c r="L9924" s="13"/>
      <c r="M9924" s="12"/>
      <c r="N9924" s="13"/>
      <c r="O9924" s="13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  <c r="AA9924" s="11"/>
      <c r="AB9924" s="11"/>
      <c r="AC9924" s="11"/>
    </row>
    <row r="9925" spans="1:29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K9925" s="12"/>
      <c r="L9925" s="13"/>
      <c r="M9925" s="12"/>
      <c r="N9925" s="13"/>
      <c r="O9925" s="13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  <c r="AA9925" s="11"/>
      <c r="AB9925" s="11"/>
      <c r="AC9925" s="11"/>
    </row>
    <row r="9926" spans="1:29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K9926" s="12"/>
      <c r="L9926" s="13"/>
      <c r="M9926" s="12"/>
      <c r="N9926" s="13"/>
      <c r="O9926" s="13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  <c r="AA9926" s="11"/>
      <c r="AB9926" s="11"/>
      <c r="AC9926" s="11"/>
    </row>
    <row r="9927" spans="1:29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K9927" s="12"/>
      <c r="L9927" s="13"/>
      <c r="M9927" s="12"/>
      <c r="N9927" s="13"/>
      <c r="O9927" s="13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  <c r="AA9927" s="11"/>
      <c r="AB9927" s="11"/>
      <c r="AC9927" s="11"/>
    </row>
    <row r="9928" spans="1:29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K9928" s="12"/>
      <c r="L9928" s="13"/>
      <c r="M9928" s="12"/>
      <c r="N9928" s="13"/>
      <c r="O9928" s="13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  <c r="AA9928" s="11"/>
      <c r="AB9928" s="11"/>
      <c r="AC9928" s="11"/>
    </row>
    <row r="9929" spans="1:29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K9929" s="12"/>
      <c r="L9929" s="13"/>
      <c r="M9929" s="12"/>
      <c r="N9929" s="13"/>
      <c r="O9929" s="13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  <c r="AC9929" s="11"/>
    </row>
    <row r="9930" spans="1:29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K9930" s="12"/>
      <c r="L9930" s="13"/>
      <c r="M9930" s="12"/>
      <c r="N9930" s="13"/>
      <c r="O9930" s="13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  <c r="AC9930" s="11"/>
    </row>
    <row r="9931" spans="1:29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K9931" s="12"/>
      <c r="L9931" s="13"/>
      <c r="M9931" s="12"/>
      <c r="N9931" s="13"/>
      <c r="O9931" s="13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  <c r="AC9931" s="11"/>
    </row>
    <row r="9932" spans="1:29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K9932" s="12"/>
      <c r="L9932" s="13"/>
      <c r="M9932" s="12"/>
      <c r="N9932" s="13"/>
      <c r="O9932" s="13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  <c r="AC9932" s="11"/>
    </row>
    <row r="9933" spans="1:29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K9933" s="12"/>
      <c r="L9933" s="13"/>
      <c r="M9933" s="12"/>
      <c r="N9933" s="13"/>
      <c r="O9933" s="13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  <c r="AC9933" s="11"/>
    </row>
    <row r="9934" spans="1:29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K9934" s="12"/>
      <c r="L9934" s="13"/>
      <c r="M9934" s="12"/>
      <c r="N9934" s="13"/>
      <c r="O9934" s="13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  <c r="AC9934" s="11"/>
    </row>
    <row r="9935" spans="1:29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K9935" s="12"/>
      <c r="L9935" s="13"/>
      <c r="M9935" s="12"/>
      <c r="N9935" s="13"/>
      <c r="O9935" s="13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  <c r="AC9935" s="11"/>
    </row>
    <row r="9936" spans="1:29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K9936" s="12"/>
      <c r="L9936" s="13"/>
      <c r="M9936" s="12"/>
      <c r="N9936" s="13"/>
      <c r="O9936" s="13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  <c r="AC9936" s="11"/>
    </row>
    <row r="9937" spans="1:29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K9937" s="12"/>
      <c r="L9937" s="13"/>
      <c r="M9937" s="12"/>
      <c r="N9937" s="13"/>
      <c r="O9937" s="13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  <c r="AC9937" s="11"/>
    </row>
    <row r="9938" spans="1:29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K9938" s="12"/>
      <c r="L9938" s="13"/>
      <c r="M9938" s="12"/>
      <c r="N9938" s="13"/>
      <c r="O9938" s="13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  <c r="AC9938" s="11"/>
    </row>
    <row r="9939" spans="1:29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K9939" s="12"/>
      <c r="L9939" s="13"/>
      <c r="M9939" s="12"/>
      <c r="N9939" s="13"/>
      <c r="O9939" s="13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  <c r="AC9939" s="11"/>
    </row>
    <row r="9940" spans="1:29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K9940" s="12"/>
      <c r="L9940" s="13"/>
      <c r="M9940" s="12"/>
      <c r="N9940" s="13"/>
      <c r="O9940" s="13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  <c r="AC9940" s="11"/>
    </row>
    <row r="9941" spans="1:29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K9941" s="12"/>
      <c r="L9941" s="13"/>
      <c r="M9941" s="12"/>
      <c r="N9941" s="13"/>
      <c r="O9941" s="13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  <c r="AC9941" s="11"/>
    </row>
    <row r="9942" spans="1:29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K9942" s="12"/>
      <c r="L9942" s="13"/>
      <c r="M9942" s="12"/>
      <c r="N9942" s="13"/>
      <c r="O9942" s="13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  <c r="AC9942" s="11"/>
    </row>
    <row r="9943" spans="1:29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K9943" s="12"/>
      <c r="L9943" s="13"/>
      <c r="M9943" s="12"/>
      <c r="N9943" s="13"/>
      <c r="O9943" s="13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  <c r="AC9943" s="11"/>
    </row>
    <row r="9944" spans="1:29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K9944" s="12"/>
      <c r="L9944" s="13"/>
      <c r="M9944" s="12"/>
      <c r="N9944" s="13"/>
      <c r="O9944" s="13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  <c r="AC9944" s="11"/>
    </row>
    <row r="9945" spans="1:29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K9945" s="12"/>
      <c r="L9945" s="13"/>
      <c r="M9945" s="12"/>
      <c r="N9945" s="13"/>
      <c r="O9945" s="13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  <c r="AC9945" s="11"/>
    </row>
    <row r="9946" spans="1:29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K9946" s="12"/>
      <c r="L9946" s="13"/>
      <c r="M9946" s="12"/>
      <c r="N9946" s="13"/>
      <c r="O9946" s="13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  <c r="AC9946" s="11"/>
    </row>
    <row r="9947" spans="1:29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K9947" s="12"/>
      <c r="L9947" s="13"/>
      <c r="M9947" s="12"/>
      <c r="N9947" s="13"/>
      <c r="O9947" s="13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  <c r="AC9947" s="11"/>
    </row>
    <row r="9948" spans="1:29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K9948" s="12"/>
      <c r="L9948" s="13"/>
      <c r="M9948" s="12"/>
      <c r="N9948" s="13"/>
      <c r="O9948" s="13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  <c r="AC9948" s="11"/>
    </row>
    <row r="9949" spans="1:29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K9949" s="12"/>
      <c r="L9949" s="13"/>
      <c r="M9949" s="12"/>
      <c r="N9949" s="13"/>
      <c r="O9949" s="13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  <c r="AC9949" s="11"/>
    </row>
    <row r="9950" spans="1:29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K9950" s="12"/>
      <c r="L9950" s="13"/>
      <c r="M9950" s="12"/>
      <c r="N9950" s="13"/>
      <c r="O9950" s="13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  <c r="AC9950" s="11"/>
    </row>
    <row r="9951" spans="1:29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K9951" s="12"/>
      <c r="L9951" s="13"/>
      <c r="M9951" s="12"/>
      <c r="N9951" s="13"/>
      <c r="O9951" s="13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  <c r="AC9951" s="11"/>
    </row>
    <row r="9952" spans="1:29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K9952" s="12"/>
      <c r="L9952" s="13"/>
      <c r="M9952" s="12"/>
      <c r="N9952" s="13"/>
      <c r="O9952" s="13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  <c r="AC9952" s="11"/>
    </row>
    <row r="9953" spans="1:29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K9953" s="12"/>
      <c r="L9953" s="13"/>
      <c r="M9953" s="12"/>
      <c r="N9953" s="13"/>
      <c r="O9953" s="13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  <c r="AC9953" s="11"/>
    </row>
    <row r="9954" spans="1:29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K9954" s="12"/>
      <c r="L9954" s="13"/>
      <c r="M9954" s="12"/>
      <c r="N9954" s="13"/>
      <c r="O9954" s="13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  <c r="AC9954" s="11"/>
    </row>
    <row r="9955" spans="1:29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K9955" s="12"/>
      <c r="L9955" s="13"/>
      <c r="M9955" s="12"/>
      <c r="N9955" s="13"/>
      <c r="O9955" s="13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  <c r="AC9955" s="11"/>
    </row>
    <row r="9956" spans="1:29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K9956" s="12"/>
      <c r="L9956" s="13"/>
      <c r="M9956" s="12"/>
      <c r="N9956" s="13"/>
      <c r="O9956" s="13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  <c r="AC9956" s="11"/>
    </row>
    <row r="9957" spans="1:29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K9957" s="12"/>
      <c r="L9957" s="13"/>
      <c r="M9957" s="12"/>
      <c r="N9957" s="13"/>
      <c r="O9957" s="13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  <c r="AC9957" s="11"/>
    </row>
    <row r="9958" spans="1:29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K9958" s="12"/>
      <c r="L9958" s="13"/>
      <c r="M9958" s="12"/>
      <c r="N9958" s="13"/>
      <c r="O9958" s="13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  <c r="AC9958" s="11"/>
    </row>
    <row r="9959" spans="1:29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K9959" s="12"/>
      <c r="L9959" s="13"/>
      <c r="M9959" s="12"/>
      <c r="N9959" s="13"/>
      <c r="O9959" s="13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  <c r="AC9959" s="11"/>
    </row>
    <row r="9960" spans="1:29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K9960" s="12"/>
      <c r="L9960" s="13"/>
      <c r="M9960" s="12"/>
      <c r="N9960" s="13"/>
      <c r="O9960" s="13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  <c r="AC9960" s="11"/>
    </row>
    <row r="9961" spans="1:29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K9961" s="12"/>
      <c r="L9961" s="13"/>
      <c r="M9961" s="12"/>
      <c r="N9961" s="13"/>
      <c r="O9961" s="13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  <c r="AC9961" s="11"/>
    </row>
    <row r="9962" spans="1:29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K9962" s="12"/>
      <c r="L9962" s="13"/>
      <c r="M9962" s="12"/>
      <c r="N9962" s="13"/>
      <c r="O9962" s="13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  <c r="AC9962" s="11"/>
    </row>
    <row r="9963" spans="1:29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K9963" s="12"/>
      <c r="L9963" s="13"/>
      <c r="M9963" s="12"/>
      <c r="N9963" s="13"/>
      <c r="O9963" s="13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  <c r="AC9963" s="11"/>
    </row>
    <row r="9964" spans="1:29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K9964" s="12"/>
      <c r="L9964" s="13"/>
      <c r="M9964" s="12"/>
      <c r="N9964" s="13"/>
      <c r="O9964" s="13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  <c r="AC9964" s="11"/>
    </row>
    <row r="9965" spans="1:29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K9965" s="12"/>
      <c r="L9965" s="13"/>
      <c r="M9965" s="12"/>
      <c r="N9965" s="13"/>
      <c r="O9965" s="13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  <c r="AC9965" s="11"/>
    </row>
    <row r="9966" spans="1:29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K9966" s="12"/>
      <c r="L9966" s="13"/>
      <c r="M9966" s="12"/>
      <c r="N9966" s="13"/>
      <c r="O9966" s="13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  <c r="AC9966" s="11"/>
    </row>
    <row r="9967" spans="1:29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K9967" s="12"/>
      <c r="L9967" s="13"/>
      <c r="M9967" s="12"/>
      <c r="N9967" s="13"/>
      <c r="O9967" s="13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  <c r="AC9967" s="11"/>
    </row>
    <row r="9968" spans="1:29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K9968" s="12"/>
      <c r="L9968" s="13"/>
      <c r="M9968" s="12"/>
      <c r="N9968" s="13"/>
      <c r="O9968" s="13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  <c r="AC9968" s="11"/>
    </row>
    <row r="9969" spans="1:29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K9969" s="12"/>
      <c r="L9969" s="13"/>
      <c r="M9969" s="12"/>
      <c r="N9969" s="13"/>
      <c r="O9969" s="13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  <c r="AC9969" s="11"/>
    </row>
    <row r="9970" spans="1:29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K9970" s="12"/>
      <c r="L9970" s="13"/>
      <c r="M9970" s="12"/>
      <c r="N9970" s="13"/>
      <c r="O9970" s="13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  <c r="AC9970" s="11"/>
    </row>
    <row r="9971" spans="1:29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K9971" s="12"/>
      <c r="L9971" s="13"/>
      <c r="M9971" s="12"/>
      <c r="N9971" s="13"/>
      <c r="O9971" s="13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  <c r="AC9971" s="11"/>
    </row>
    <row r="9972" spans="1:29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K9972" s="12"/>
      <c r="L9972" s="13"/>
      <c r="M9972" s="12"/>
      <c r="N9972" s="13"/>
      <c r="O9972" s="13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  <c r="AA9972" s="11"/>
      <c r="AB9972" s="11"/>
      <c r="AC9972" s="11"/>
    </row>
    <row r="9973" spans="1:29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K9973" s="12"/>
      <c r="L9973" s="13"/>
      <c r="M9973" s="12"/>
      <c r="N9973" s="13"/>
      <c r="O9973" s="13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  <c r="AC9973" s="11"/>
    </row>
    <row r="9974" spans="1:29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K9974" s="12"/>
      <c r="L9974" s="13"/>
      <c r="M9974" s="12"/>
      <c r="N9974" s="13"/>
      <c r="O9974" s="13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  <c r="AC9974" s="11"/>
    </row>
    <row r="9975" spans="1:29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K9975" s="12"/>
      <c r="L9975" s="13"/>
      <c r="M9975" s="12"/>
      <c r="N9975" s="13"/>
      <c r="O9975" s="13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  <c r="AC9975" s="11"/>
    </row>
    <row r="9976" spans="1:29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K9976" s="12"/>
      <c r="L9976" s="13"/>
      <c r="M9976" s="12"/>
      <c r="N9976" s="13"/>
      <c r="O9976" s="13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  <c r="AC9976" s="11"/>
    </row>
    <row r="9977" spans="1:29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K9977" s="12"/>
      <c r="L9977" s="13"/>
      <c r="M9977" s="12"/>
      <c r="N9977" s="13"/>
      <c r="O9977" s="13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  <c r="AC9977" s="11"/>
    </row>
    <row r="9978" spans="1:29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K9978" s="12"/>
      <c r="L9978" s="13"/>
      <c r="M9978" s="12"/>
      <c r="N9978" s="13"/>
      <c r="O9978" s="13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  <c r="AC9978" s="11"/>
    </row>
    <row r="9979" spans="1:29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K9979" s="12"/>
      <c r="L9979" s="13"/>
      <c r="M9979" s="12"/>
      <c r="N9979" s="13"/>
      <c r="O9979" s="13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  <c r="AC9979" s="11"/>
    </row>
    <row r="9980" spans="1:29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K9980" s="12"/>
      <c r="L9980" s="13"/>
      <c r="M9980" s="12"/>
      <c r="N9980" s="13"/>
      <c r="O9980" s="13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  <c r="AC9980" s="11"/>
    </row>
    <row r="9981" spans="1:29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K9981" s="12"/>
      <c r="L9981" s="13"/>
      <c r="M9981" s="12"/>
      <c r="N9981" s="13"/>
      <c r="O9981" s="13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  <c r="AC9981" s="11"/>
    </row>
    <row r="9982" spans="1:29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K9982" s="12"/>
      <c r="L9982" s="13"/>
      <c r="M9982" s="12"/>
      <c r="N9982" s="13"/>
      <c r="O9982" s="13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  <c r="AC9982" s="11"/>
    </row>
    <row r="9983" spans="1:29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K9983" s="12"/>
      <c r="L9983" s="13"/>
      <c r="M9983" s="12"/>
      <c r="N9983" s="13"/>
      <c r="O9983" s="13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  <c r="AC9983" s="11"/>
    </row>
    <row r="9984" spans="1:29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K9984" s="12"/>
      <c r="L9984" s="13"/>
      <c r="M9984" s="12"/>
      <c r="N9984" s="13"/>
      <c r="O9984" s="13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  <c r="AC9984" s="11"/>
    </row>
    <row r="9985" spans="1:29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K9985" s="12"/>
      <c r="L9985" s="13"/>
      <c r="M9985" s="12"/>
      <c r="N9985" s="13"/>
      <c r="O9985" s="13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  <c r="AC9985" s="11"/>
    </row>
    <row r="9986" spans="1:29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K9986" s="12"/>
      <c r="L9986" s="13"/>
      <c r="M9986" s="12"/>
      <c r="N9986" s="13"/>
      <c r="O9986" s="13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  <c r="AC9986" s="11"/>
    </row>
    <row r="9987" spans="1:29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K9987" s="12"/>
      <c r="L9987" s="13"/>
      <c r="M9987" s="12"/>
      <c r="N9987" s="13"/>
      <c r="O9987" s="13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  <c r="AC9987" s="11"/>
    </row>
    <row r="9988" spans="1:29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K9988" s="12"/>
      <c r="L9988" s="13"/>
      <c r="M9988" s="12"/>
      <c r="N9988" s="13"/>
      <c r="O9988" s="13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  <c r="AC9988" s="11"/>
    </row>
    <row r="9989" spans="1:29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K9989" s="12"/>
      <c r="L9989" s="13"/>
      <c r="M9989" s="12"/>
      <c r="N9989" s="13"/>
      <c r="O9989" s="13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  <c r="AC9989" s="11"/>
    </row>
    <row r="9990" spans="1:29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K9990" s="12"/>
      <c r="L9990" s="13"/>
      <c r="M9990" s="12"/>
      <c r="N9990" s="13"/>
      <c r="O9990" s="13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  <c r="AC9990" s="11"/>
    </row>
    <row r="9991" spans="1:29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K9991" s="12"/>
      <c r="L9991" s="13"/>
      <c r="M9991" s="12"/>
      <c r="N9991" s="13"/>
      <c r="O9991" s="13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  <c r="AC9991" s="11"/>
    </row>
    <row r="9992" spans="1:29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K9992" s="12"/>
      <c r="L9992" s="13"/>
      <c r="M9992" s="12"/>
      <c r="N9992" s="13"/>
      <c r="O9992" s="13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  <c r="AC9992" s="11"/>
    </row>
    <row r="9993" spans="1:29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K9993" s="12"/>
      <c r="L9993" s="13"/>
      <c r="M9993" s="12"/>
      <c r="N9993" s="13"/>
      <c r="O9993" s="13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  <c r="AC9993" s="11"/>
    </row>
    <row r="9994" spans="1:29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K9994" s="12"/>
      <c r="L9994" s="13"/>
      <c r="M9994" s="12"/>
      <c r="N9994" s="13"/>
      <c r="O9994" s="13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  <c r="AC9994" s="11"/>
    </row>
    <row r="9995" spans="1:29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K9995" s="12"/>
      <c r="L9995" s="13"/>
      <c r="M9995" s="12"/>
      <c r="N9995" s="13"/>
      <c r="O9995" s="13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  <c r="AC9995" s="11"/>
    </row>
    <row r="9996" spans="1:29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K9996" s="12"/>
      <c r="L9996" s="13"/>
      <c r="M9996" s="12"/>
      <c r="N9996" s="13"/>
      <c r="O9996" s="13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  <c r="AC9996" s="11"/>
    </row>
    <row r="9997" spans="1:29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K9997" s="12"/>
      <c r="L9997" s="13"/>
      <c r="M9997" s="12"/>
      <c r="N9997" s="13"/>
      <c r="O9997" s="13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  <c r="AC9997" s="11"/>
    </row>
    <row r="9998" spans="1:29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K9998" s="12"/>
      <c r="L9998" s="13"/>
      <c r="M9998" s="12"/>
      <c r="N9998" s="13"/>
      <c r="O9998" s="13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  <c r="AC9998" s="11"/>
    </row>
    <row r="9999" spans="1:29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K9999" s="12"/>
      <c r="L9999" s="13"/>
      <c r="M9999" s="12"/>
      <c r="N9999" s="13"/>
      <c r="O9999" s="13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  <c r="AC9999" s="11"/>
    </row>
    <row r="10000" spans="1:29" x14ac:dyDescent="0.25">
      <c r="A10000" s="10"/>
      <c r="B10000" s="11"/>
      <c r="C10000" s="11"/>
      <c r="D10000" s="11"/>
      <c r="E10000" s="11"/>
      <c r="F10000" s="11"/>
      <c r="G10000" s="11"/>
      <c r="H10000" s="11"/>
      <c r="I10000" s="11"/>
      <c r="J10000" s="11"/>
      <c r="K10000" s="12"/>
      <c r="L10000" s="13"/>
      <c r="M10000" s="12"/>
      <c r="N10000" s="13"/>
      <c r="O10000" s="13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  <c r="AC10000" s="11"/>
    </row>
    <row r="10001" spans="1:29" x14ac:dyDescent="0.25">
      <c r="A10001" s="10"/>
      <c r="B10001" s="11"/>
      <c r="C10001" s="11"/>
      <c r="D10001" s="11"/>
      <c r="E10001" s="11"/>
      <c r="F10001" s="11"/>
      <c r="G10001" s="11"/>
      <c r="H10001" s="11"/>
      <c r="I10001" s="11"/>
      <c r="J10001" s="11"/>
      <c r="K10001" s="12"/>
      <c r="L10001" s="13"/>
      <c r="M10001" s="12"/>
      <c r="N10001" s="13"/>
      <c r="O10001" s="13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  <c r="AC10001" s="11"/>
    </row>
    <row r="10002" spans="1:29" x14ac:dyDescent="0.25">
      <c r="A10002" s="10"/>
      <c r="B10002" s="11"/>
      <c r="C10002" s="11"/>
      <c r="D10002" s="11"/>
      <c r="E10002" s="11"/>
      <c r="F10002" s="11"/>
      <c r="G10002" s="11"/>
      <c r="H10002" s="11"/>
      <c r="I10002" s="11"/>
      <c r="J10002" s="11"/>
      <c r="K10002" s="12"/>
      <c r="L10002" s="13"/>
      <c r="M10002" s="12"/>
      <c r="N10002" s="13"/>
      <c r="O10002" s="13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  <c r="AA10002" s="11"/>
      <c r="AB10002" s="11"/>
      <c r="AC10002" s="11"/>
    </row>
    <row r="10003" spans="1:29" x14ac:dyDescent="0.25">
      <c r="A10003" s="10"/>
      <c r="B10003" s="11"/>
      <c r="C10003" s="11"/>
      <c r="D10003" s="11"/>
      <c r="E10003" s="11"/>
      <c r="F10003" s="11"/>
      <c r="G10003" s="11"/>
      <c r="H10003" s="11"/>
      <c r="I10003" s="11"/>
      <c r="J10003" s="11"/>
      <c r="K10003" s="12"/>
      <c r="L10003" s="13"/>
      <c r="M10003" s="12"/>
      <c r="N10003" s="13"/>
      <c r="O10003" s="13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</row>
    <row r="10004" spans="1:29" x14ac:dyDescent="0.25">
      <c r="A10004" s="10"/>
      <c r="B10004" s="11"/>
      <c r="C10004" s="11"/>
      <c r="D10004" s="11"/>
      <c r="E10004" s="11"/>
      <c r="F10004" s="11"/>
      <c r="G10004" s="11"/>
      <c r="H10004" s="11"/>
      <c r="I10004" s="11"/>
      <c r="J10004" s="11"/>
      <c r="K10004" s="12"/>
      <c r="L10004" s="13"/>
      <c r="M10004" s="12"/>
      <c r="N10004" s="13"/>
      <c r="O10004" s="13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  <c r="AA10004" s="11"/>
      <c r="AB10004" s="11"/>
      <c r="AC10004" s="11"/>
    </row>
    <row r="10005" spans="1:29" x14ac:dyDescent="0.25">
      <c r="A10005" s="10"/>
      <c r="B10005" s="11"/>
      <c r="C10005" s="11"/>
      <c r="D10005" s="11"/>
      <c r="E10005" s="11"/>
      <c r="F10005" s="11"/>
      <c r="G10005" s="11"/>
      <c r="H10005" s="11"/>
      <c r="I10005" s="11"/>
      <c r="J10005" s="11"/>
      <c r="K10005" s="12"/>
      <c r="L10005" s="13"/>
      <c r="M10005" s="12"/>
      <c r="N10005" s="13"/>
      <c r="O10005" s="13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  <c r="AA10005" s="11"/>
      <c r="AB10005" s="11"/>
      <c r="AC10005" s="11"/>
    </row>
    <row r="10006" spans="1:29" x14ac:dyDescent="0.25">
      <c r="A10006" s="10"/>
      <c r="B10006" s="11"/>
      <c r="C10006" s="11"/>
      <c r="D10006" s="11"/>
      <c r="E10006" s="11"/>
      <c r="F10006" s="11"/>
      <c r="G10006" s="11"/>
      <c r="H10006" s="11"/>
      <c r="I10006" s="11"/>
      <c r="J10006" s="11"/>
      <c r="K10006" s="12"/>
      <c r="L10006" s="13"/>
      <c r="M10006" s="12"/>
      <c r="N10006" s="13"/>
      <c r="O10006" s="13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  <c r="AA10006" s="11"/>
      <c r="AB10006" s="11"/>
      <c r="AC10006" s="11"/>
    </row>
    <row r="10007" spans="1:29" x14ac:dyDescent="0.25">
      <c r="A10007" s="10"/>
      <c r="B10007" s="11"/>
      <c r="C10007" s="11"/>
      <c r="D10007" s="11"/>
      <c r="E10007" s="11"/>
      <c r="F10007" s="11"/>
      <c r="G10007" s="11"/>
      <c r="H10007" s="11"/>
      <c r="I10007" s="11"/>
      <c r="J10007" s="11"/>
      <c r="K10007" s="12"/>
      <c r="L10007" s="13"/>
      <c r="M10007" s="12"/>
      <c r="N10007" s="13"/>
      <c r="O10007" s="13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  <c r="AA10007" s="11"/>
      <c r="AB10007" s="11"/>
      <c r="AC10007" s="11"/>
    </row>
    <row r="10008" spans="1:29" x14ac:dyDescent="0.25">
      <c r="A10008" s="10"/>
      <c r="B10008" s="11"/>
      <c r="C10008" s="11"/>
      <c r="D10008" s="11"/>
      <c r="E10008" s="11"/>
      <c r="F10008" s="11"/>
      <c r="G10008" s="11"/>
      <c r="H10008" s="11"/>
      <c r="I10008" s="11"/>
      <c r="J10008" s="11"/>
      <c r="K10008" s="12"/>
      <c r="L10008" s="13"/>
      <c r="M10008" s="12"/>
      <c r="N10008" s="13"/>
      <c r="O10008" s="13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  <c r="AC10008" s="11"/>
    </row>
    <row r="10009" spans="1:29" x14ac:dyDescent="0.25">
      <c r="A10009" s="10"/>
      <c r="B10009" s="11"/>
      <c r="C10009" s="11"/>
      <c r="D10009" s="11"/>
      <c r="E10009" s="11"/>
      <c r="F10009" s="11"/>
      <c r="G10009" s="11"/>
      <c r="H10009" s="11"/>
      <c r="I10009" s="11"/>
      <c r="J10009" s="11"/>
      <c r="K10009" s="12"/>
      <c r="L10009" s="13"/>
      <c r="M10009" s="12"/>
      <c r="N10009" s="13"/>
      <c r="O10009" s="13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  <c r="AA10009" s="11"/>
      <c r="AB10009" s="11"/>
      <c r="AC10009" s="11"/>
    </row>
    <row r="10010" spans="1:29" x14ac:dyDescent="0.25">
      <c r="A10010" s="10"/>
      <c r="B10010" s="11"/>
      <c r="C10010" s="11"/>
      <c r="D10010" s="11"/>
      <c r="E10010" s="11"/>
      <c r="F10010" s="11"/>
      <c r="G10010" s="11"/>
      <c r="H10010" s="11"/>
      <c r="I10010" s="11"/>
      <c r="J10010" s="11"/>
      <c r="K10010" s="12"/>
      <c r="L10010" s="13"/>
      <c r="M10010" s="12"/>
      <c r="N10010" s="13"/>
      <c r="O10010" s="13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  <c r="AA10010" s="11"/>
      <c r="AB10010" s="11"/>
      <c r="AC10010" s="11"/>
    </row>
    <row r="10011" spans="1:29" x14ac:dyDescent="0.25">
      <c r="A10011" s="10"/>
      <c r="B10011" s="11"/>
      <c r="C10011" s="11"/>
      <c r="D10011" s="11"/>
      <c r="E10011" s="11"/>
      <c r="F10011" s="11"/>
      <c r="G10011" s="11"/>
      <c r="H10011" s="11"/>
      <c r="I10011" s="11"/>
      <c r="J10011" s="11"/>
      <c r="K10011" s="12"/>
      <c r="L10011" s="13"/>
      <c r="M10011" s="12"/>
      <c r="N10011" s="13"/>
      <c r="O10011" s="13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  <c r="AA10011" s="11"/>
      <c r="AB10011" s="11"/>
      <c r="AC10011" s="11"/>
    </row>
    <row r="10012" spans="1:29" x14ac:dyDescent="0.25">
      <c r="A10012" s="10"/>
      <c r="B10012" s="11"/>
      <c r="C10012" s="11"/>
      <c r="D10012" s="11"/>
      <c r="E10012" s="11"/>
      <c r="F10012" s="11"/>
      <c r="G10012" s="11"/>
      <c r="H10012" s="11"/>
      <c r="I10012" s="11"/>
      <c r="J10012" s="11"/>
      <c r="K10012" s="12"/>
      <c r="L10012" s="13"/>
      <c r="M10012" s="12"/>
      <c r="N10012" s="13"/>
      <c r="O10012" s="13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  <c r="AC10012" s="11"/>
    </row>
    <row r="10013" spans="1:29" x14ac:dyDescent="0.25">
      <c r="A10013" s="10"/>
      <c r="B10013" s="11"/>
      <c r="C10013" s="11"/>
      <c r="D10013" s="11"/>
      <c r="E10013" s="11"/>
      <c r="F10013" s="11"/>
      <c r="G10013" s="11"/>
      <c r="H10013" s="11"/>
      <c r="I10013" s="11"/>
      <c r="J10013" s="11"/>
      <c r="K10013" s="12"/>
      <c r="L10013" s="13"/>
      <c r="M10013" s="12"/>
      <c r="N10013" s="13"/>
      <c r="O10013" s="13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  <c r="AA10013" s="11"/>
      <c r="AB10013" s="11"/>
      <c r="AC10013" s="11"/>
    </row>
    <row r="10014" spans="1:29" x14ac:dyDescent="0.25">
      <c r="A10014" s="10"/>
      <c r="B10014" s="11"/>
      <c r="C10014" s="11"/>
      <c r="D10014" s="11"/>
      <c r="E10014" s="11"/>
      <c r="F10014" s="11"/>
      <c r="G10014" s="11"/>
      <c r="H10014" s="11"/>
      <c r="I10014" s="11"/>
      <c r="J10014" s="11"/>
      <c r="K10014" s="12"/>
      <c r="L10014" s="13"/>
      <c r="M10014" s="12"/>
      <c r="N10014" s="13"/>
      <c r="O10014" s="13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  <c r="AA10014" s="11"/>
      <c r="AB10014" s="11"/>
      <c r="AC10014" s="11"/>
    </row>
    <row r="10015" spans="1:29" x14ac:dyDescent="0.25">
      <c r="A10015" s="10"/>
      <c r="B10015" s="11"/>
      <c r="C10015" s="11"/>
      <c r="D10015" s="11"/>
      <c r="E10015" s="11"/>
      <c r="F10015" s="11"/>
      <c r="G10015" s="11"/>
      <c r="H10015" s="11"/>
      <c r="I10015" s="11"/>
      <c r="J10015" s="11"/>
      <c r="K10015" s="12"/>
      <c r="L10015" s="13"/>
      <c r="M10015" s="12"/>
      <c r="N10015" s="13"/>
      <c r="O10015" s="13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  <c r="AC10015" s="11"/>
    </row>
    <row r="10016" spans="1:29" x14ac:dyDescent="0.25">
      <c r="A10016" s="10"/>
      <c r="B10016" s="11"/>
      <c r="C10016" s="11"/>
      <c r="D10016" s="11"/>
      <c r="E10016" s="11"/>
      <c r="F10016" s="11"/>
      <c r="G10016" s="11"/>
      <c r="H10016" s="11"/>
      <c r="I10016" s="11"/>
      <c r="J10016" s="11"/>
      <c r="K10016" s="12"/>
      <c r="L10016" s="13"/>
      <c r="M10016" s="12"/>
      <c r="N10016" s="13"/>
      <c r="O10016" s="13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  <c r="AC10016" s="11"/>
    </row>
    <row r="10017" spans="1:29" x14ac:dyDescent="0.25">
      <c r="A10017" s="10"/>
      <c r="B10017" s="11"/>
      <c r="C10017" s="11"/>
      <c r="D10017" s="11"/>
      <c r="E10017" s="11"/>
      <c r="F10017" s="11"/>
      <c r="G10017" s="11"/>
      <c r="H10017" s="11"/>
      <c r="I10017" s="11"/>
      <c r="J10017" s="11"/>
      <c r="K10017" s="12"/>
      <c r="L10017" s="13"/>
      <c r="M10017" s="12"/>
      <c r="N10017" s="13"/>
      <c r="O10017" s="13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  <c r="AC10017" s="11"/>
    </row>
    <row r="10018" spans="1:29" x14ac:dyDescent="0.25">
      <c r="A10018" s="10"/>
      <c r="B10018" s="11"/>
      <c r="C10018" s="11"/>
      <c r="D10018" s="11"/>
      <c r="E10018" s="11"/>
      <c r="F10018" s="11"/>
      <c r="G10018" s="11"/>
      <c r="H10018" s="11"/>
      <c r="I10018" s="11"/>
      <c r="J10018" s="11"/>
      <c r="K10018" s="12"/>
      <c r="L10018" s="13"/>
      <c r="M10018" s="12"/>
      <c r="N10018" s="13"/>
      <c r="O10018" s="13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  <c r="AC10018" s="11"/>
    </row>
    <row r="10019" spans="1:29" x14ac:dyDescent="0.25">
      <c r="A10019" s="10"/>
      <c r="B10019" s="11"/>
      <c r="C10019" s="11"/>
      <c r="D10019" s="11"/>
      <c r="E10019" s="11"/>
      <c r="F10019" s="11"/>
      <c r="G10019" s="11"/>
      <c r="H10019" s="11"/>
      <c r="I10019" s="11"/>
      <c r="J10019" s="11"/>
      <c r="K10019" s="12"/>
      <c r="L10019" s="13"/>
      <c r="M10019" s="12"/>
      <c r="N10019" s="13"/>
      <c r="O10019" s="13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  <c r="AC10019" s="11"/>
    </row>
    <row r="10020" spans="1:29" x14ac:dyDescent="0.25">
      <c r="A10020" s="10"/>
      <c r="B10020" s="11"/>
      <c r="C10020" s="11"/>
      <c r="D10020" s="11"/>
      <c r="E10020" s="11"/>
      <c r="F10020" s="11"/>
      <c r="G10020" s="11"/>
      <c r="H10020" s="11"/>
      <c r="I10020" s="11"/>
      <c r="J10020" s="11"/>
      <c r="K10020" s="12"/>
      <c r="L10020" s="13"/>
      <c r="M10020" s="12"/>
      <c r="N10020" s="13"/>
      <c r="O10020" s="13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  <c r="AC10020" s="11"/>
    </row>
    <row r="10021" spans="1:29" x14ac:dyDescent="0.25">
      <c r="A10021" s="10"/>
      <c r="B10021" s="11"/>
      <c r="C10021" s="11"/>
      <c r="D10021" s="11"/>
      <c r="E10021" s="11"/>
      <c r="F10021" s="11"/>
      <c r="G10021" s="11"/>
      <c r="H10021" s="11"/>
      <c r="I10021" s="11"/>
      <c r="J10021" s="11"/>
      <c r="K10021" s="12"/>
      <c r="L10021" s="13"/>
      <c r="M10021" s="12"/>
      <c r="N10021" s="13"/>
      <c r="O10021" s="13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  <c r="AC10021" s="11"/>
    </row>
    <row r="10022" spans="1:29" x14ac:dyDescent="0.25">
      <c r="A10022" s="10"/>
      <c r="B10022" s="11"/>
      <c r="C10022" s="11"/>
      <c r="D10022" s="11"/>
      <c r="E10022" s="11"/>
      <c r="F10022" s="11"/>
      <c r="G10022" s="11"/>
      <c r="H10022" s="11"/>
      <c r="I10022" s="11"/>
      <c r="J10022" s="11"/>
      <c r="K10022" s="12"/>
      <c r="L10022" s="13"/>
      <c r="M10022" s="12"/>
      <c r="N10022" s="13"/>
      <c r="O10022" s="13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  <c r="AC10022" s="11"/>
    </row>
    <row r="10023" spans="1:29" x14ac:dyDescent="0.25">
      <c r="A10023" s="10"/>
      <c r="B10023" s="11"/>
      <c r="C10023" s="11"/>
      <c r="D10023" s="11"/>
      <c r="E10023" s="11"/>
      <c r="F10023" s="11"/>
      <c r="G10023" s="11"/>
      <c r="H10023" s="11"/>
      <c r="I10023" s="11"/>
      <c r="J10023" s="11"/>
      <c r="K10023" s="12"/>
      <c r="L10023" s="13"/>
      <c r="M10023" s="12"/>
      <c r="N10023" s="13"/>
      <c r="O10023" s="13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  <c r="AC10023" s="11"/>
    </row>
    <row r="10024" spans="1:29" x14ac:dyDescent="0.25">
      <c r="A10024" s="10"/>
      <c r="B10024" s="11"/>
      <c r="C10024" s="11"/>
      <c r="D10024" s="11"/>
      <c r="E10024" s="11"/>
      <c r="F10024" s="11"/>
      <c r="G10024" s="11"/>
      <c r="H10024" s="11"/>
      <c r="I10024" s="11"/>
      <c r="J10024" s="11"/>
      <c r="K10024" s="12"/>
      <c r="L10024" s="13"/>
      <c r="M10024" s="12"/>
      <c r="N10024" s="13"/>
      <c r="O10024" s="13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  <c r="AC10024" s="11"/>
    </row>
    <row r="10025" spans="1:29" x14ac:dyDescent="0.25">
      <c r="A10025" s="10"/>
      <c r="B10025" s="11"/>
      <c r="C10025" s="11"/>
      <c r="D10025" s="11"/>
      <c r="E10025" s="11"/>
      <c r="F10025" s="11"/>
      <c r="G10025" s="11"/>
      <c r="H10025" s="11"/>
      <c r="I10025" s="11"/>
      <c r="J10025" s="11"/>
      <c r="K10025" s="12"/>
      <c r="L10025" s="13"/>
      <c r="M10025" s="12"/>
      <c r="N10025" s="13"/>
      <c r="O10025" s="13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  <c r="AC10025" s="11"/>
    </row>
    <row r="10026" spans="1:29" x14ac:dyDescent="0.25">
      <c r="A10026" s="10"/>
      <c r="B10026" s="11"/>
      <c r="C10026" s="11"/>
      <c r="D10026" s="11"/>
      <c r="E10026" s="11"/>
      <c r="F10026" s="11"/>
      <c r="G10026" s="11"/>
      <c r="H10026" s="11"/>
      <c r="I10026" s="11"/>
      <c r="J10026" s="11"/>
      <c r="K10026" s="12"/>
      <c r="L10026" s="13"/>
      <c r="M10026" s="12"/>
      <c r="N10026" s="13"/>
      <c r="O10026" s="13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  <c r="AC10026" s="11"/>
    </row>
    <row r="10027" spans="1:29" x14ac:dyDescent="0.25">
      <c r="A10027" s="10"/>
      <c r="B10027" s="11"/>
      <c r="C10027" s="11"/>
      <c r="D10027" s="11"/>
      <c r="E10027" s="11"/>
      <c r="F10027" s="11"/>
      <c r="G10027" s="11"/>
      <c r="H10027" s="11"/>
      <c r="I10027" s="11"/>
      <c r="J10027" s="11"/>
      <c r="K10027" s="12"/>
      <c r="L10027" s="13"/>
      <c r="M10027" s="12"/>
      <c r="N10027" s="13"/>
      <c r="O10027" s="13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  <c r="AC10027" s="11"/>
    </row>
    <row r="10028" spans="1:29" x14ac:dyDescent="0.25">
      <c r="A10028" s="10"/>
      <c r="B10028" s="11"/>
      <c r="C10028" s="11"/>
      <c r="D10028" s="11"/>
      <c r="E10028" s="11"/>
      <c r="F10028" s="11"/>
      <c r="G10028" s="11"/>
      <c r="H10028" s="11"/>
      <c r="I10028" s="11"/>
      <c r="J10028" s="11"/>
      <c r="K10028" s="12"/>
      <c r="L10028" s="13"/>
      <c r="M10028" s="12"/>
      <c r="N10028" s="13"/>
      <c r="O10028" s="13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  <c r="AC10028" s="11"/>
    </row>
    <row r="10029" spans="1:29" x14ac:dyDescent="0.25">
      <c r="A10029" s="10"/>
      <c r="B10029" s="11"/>
      <c r="C10029" s="11"/>
      <c r="D10029" s="11"/>
      <c r="E10029" s="11"/>
      <c r="F10029" s="11"/>
      <c r="G10029" s="11"/>
      <c r="H10029" s="11"/>
      <c r="I10029" s="11"/>
      <c r="J10029" s="11"/>
      <c r="K10029" s="12"/>
      <c r="L10029" s="13"/>
      <c r="M10029" s="12"/>
      <c r="N10029" s="13"/>
      <c r="O10029" s="13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  <c r="AC10029" s="11"/>
    </row>
    <row r="10030" spans="1:29" x14ac:dyDescent="0.25">
      <c r="A10030" s="10"/>
      <c r="B10030" s="11"/>
      <c r="C10030" s="11"/>
      <c r="D10030" s="11"/>
      <c r="E10030" s="11"/>
      <c r="F10030" s="11"/>
      <c r="G10030" s="11"/>
      <c r="H10030" s="11"/>
      <c r="I10030" s="11"/>
      <c r="J10030" s="11"/>
      <c r="K10030" s="12"/>
      <c r="L10030" s="13"/>
      <c r="M10030" s="12"/>
      <c r="N10030" s="13"/>
      <c r="O10030" s="13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  <c r="AC10030" s="11"/>
    </row>
    <row r="10031" spans="1:29" x14ac:dyDescent="0.25">
      <c r="A10031" s="10"/>
      <c r="B10031" s="11"/>
      <c r="C10031" s="11"/>
      <c r="D10031" s="11"/>
      <c r="E10031" s="11"/>
      <c r="F10031" s="11"/>
      <c r="G10031" s="11"/>
      <c r="H10031" s="11"/>
      <c r="I10031" s="11"/>
      <c r="J10031" s="11"/>
      <c r="K10031" s="12"/>
      <c r="L10031" s="13"/>
      <c r="M10031" s="12"/>
      <c r="N10031" s="13"/>
      <c r="O10031" s="13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  <c r="AC10031" s="11"/>
    </row>
    <row r="10032" spans="1:29" x14ac:dyDescent="0.25">
      <c r="A10032" s="10"/>
      <c r="B10032" s="11"/>
      <c r="C10032" s="11"/>
      <c r="D10032" s="11"/>
      <c r="E10032" s="11"/>
      <c r="F10032" s="11"/>
      <c r="G10032" s="11"/>
      <c r="H10032" s="11"/>
      <c r="I10032" s="11"/>
      <c r="J10032" s="11"/>
      <c r="K10032" s="12"/>
      <c r="L10032" s="13"/>
      <c r="M10032" s="12"/>
      <c r="N10032" s="13"/>
      <c r="O10032" s="13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  <c r="AC10032" s="11"/>
    </row>
    <row r="10033" spans="1:29" x14ac:dyDescent="0.25">
      <c r="A10033" s="10"/>
      <c r="B10033" s="11"/>
      <c r="C10033" s="11"/>
      <c r="D10033" s="11"/>
      <c r="E10033" s="11"/>
      <c r="F10033" s="11"/>
      <c r="G10033" s="11"/>
      <c r="H10033" s="11"/>
      <c r="I10033" s="11"/>
      <c r="J10033" s="11"/>
      <c r="K10033" s="12"/>
      <c r="L10033" s="13"/>
      <c r="M10033" s="12"/>
      <c r="N10033" s="13"/>
      <c r="O10033" s="13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  <c r="AC10033" s="11"/>
    </row>
    <row r="10034" spans="1:29" x14ac:dyDescent="0.25">
      <c r="A10034" s="10"/>
      <c r="B10034" s="11"/>
      <c r="C10034" s="11"/>
      <c r="D10034" s="11"/>
      <c r="E10034" s="11"/>
      <c r="F10034" s="11"/>
      <c r="G10034" s="11"/>
      <c r="H10034" s="11"/>
      <c r="I10034" s="11"/>
      <c r="J10034" s="11"/>
      <c r="K10034" s="12"/>
      <c r="L10034" s="13"/>
      <c r="M10034" s="12"/>
      <c r="N10034" s="13"/>
      <c r="O10034" s="13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  <c r="AC10034" s="11"/>
    </row>
    <row r="10035" spans="1:29" x14ac:dyDescent="0.25">
      <c r="A10035" s="10"/>
      <c r="B10035" s="11"/>
      <c r="C10035" s="11"/>
      <c r="D10035" s="11"/>
      <c r="E10035" s="11"/>
      <c r="F10035" s="11"/>
      <c r="G10035" s="11"/>
      <c r="H10035" s="11"/>
      <c r="I10035" s="11"/>
      <c r="J10035" s="11"/>
      <c r="K10035" s="12"/>
      <c r="L10035" s="13"/>
      <c r="M10035" s="12"/>
      <c r="N10035" s="13"/>
      <c r="O10035" s="13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  <c r="AC10035" s="11"/>
    </row>
    <row r="10036" spans="1:29" x14ac:dyDescent="0.25">
      <c r="A10036" s="10"/>
      <c r="B10036" s="11"/>
      <c r="C10036" s="11"/>
      <c r="D10036" s="11"/>
      <c r="E10036" s="11"/>
      <c r="F10036" s="11"/>
      <c r="G10036" s="11"/>
      <c r="H10036" s="11"/>
      <c r="I10036" s="11"/>
      <c r="J10036" s="11"/>
      <c r="K10036" s="12"/>
      <c r="L10036" s="13"/>
      <c r="M10036" s="12"/>
      <c r="N10036" s="13"/>
      <c r="O10036" s="13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  <c r="AC10036" s="11"/>
    </row>
    <row r="10037" spans="1:29" x14ac:dyDescent="0.25">
      <c r="A10037" s="10"/>
      <c r="B10037" s="11"/>
      <c r="C10037" s="11"/>
      <c r="D10037" s="11"/>
      <c r="E10037" s="11"/>
      <c r="F10037" s="11"/>
      <c r="G10037" s="11"/>
      <c r="H10037" s="11"/>
      <c r="I10037" s="11"/>
      <c r="J10037" s="11"/>
      <c r="K10037" s="12"/>
      <c r="L10037" s="13"/>
      <c r="M10037" s="12"/>
      <c r="N10037" s="13"/>
      <c r="O10037" s="13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  <c r="AC10037" s="11"/>
    </row>
    <row r="10038" spans="1:29" x14ac:dyDescent="0.25">
      <c r="A10038" s="10"/>
      <c r="B10038" s="11"/>
      <c r="C10038" s="11"/>
      <c r="D10038" s="11"/>
      <c r="E10038" s="11"/>
      <c r="F10038" s="11"/>
      <c r="G10038" s="11"/>
      <c r="H10038" s="11"/>
      <c r="I10038" s="11"/>
      <c r="J10038" s="11"/>
      <c r="K10038" s="12"/>
      <c r="L10038" s="13"/>
      <c r="M10038" s="12"/>
      <c r="N10038" s="13"/>
      <c r="O10038" s="13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  <c r="AC10038" s="11"/>
    </row>
    <row r="10039" spans="1:29" x14ac:dyDescent="0.25">
      <c r="A10039" s="10"/>
      <c r="B10039" s="11"/>
      <c r="C10039" s="11"/>
      <c r="D10039" s="11"/>
      <c r="E10039" s="11"/>
      <c r="F10039" s="11"/>
      <c r="G10039" s="11"/>
      <c r="H10039" s="11"/>
      <c r="I10039" s="11"/>
      <c r="J10039" s="11"/>
      <c r="K10039" s="12"/>
      <c r="L10039" s="13"/>
      <c r="M10039" s="12"/>
      <c r="N10039" s="13"/>
      <c r="O10039" s="13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  <c r="AC10039" s="11"/>
    </row>
    <row r="10040" spans="1:29" x14ac:dyDescent="0.25">
      <c r="A10040" s="10"/>
      <c r="B10040" s="11"/>
      <c r="C10040" s="11"/>
      <c r="D10040" s="11"/>
      <c r="E10040" s="11"/>
      <c r="F10040" s="11"/>
      <c r="G10040" s="11"/>
      <c r="H10040" s="11"/>
      <c r="I10040" s="11"/>
      <c r="J10040" s="11"/>
      <c r="K10040" s="12"/>
      <c r="L10040" s="13"/>
      <c r="M10040" s="12"/>
      <c r="N10040" s="13"/>
      <c r="O10040" s="13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  <c r="AC10040" s="11"/>
    </row>
    <row r="10041" spans="1:29" x14ac:dyDescent="0.25">
      <c r="A10041" s="10"/>
      <c r="B10041" s="11"/>
      <c r="C10041" s="11"/>
      <c r="D10041" s="11"/>
      <c r="E10041" s="11"/>
      <c r="F10041" s="11"/>
      <c r="G10041" s="11"/>
      <c r="H10041" s="11"/>
      <c r="I10041" s="11"/>
      <c r="J10041" s="11"/>
      <c r="K10041" s="12"/>
      <c r="L10041" s="13"/>
      <c r="M10041" s="12"/>
      <c r="N10041" s="13"/>
      <c r="O10041" s="13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  <c r="AC10041" s="11"/>
    </row>
    <row r="10042" spans="1:29" x14ac:dyDescent="0.25">
      <c r="A10042" s="10"/>
      <c r="B10042" s="11"/>
      <c r="C10042" s="11"/>
      <c r="D10042" s="11"/>
      <c r="E10042" s="11"/>
      <c r="F10042" s="11"/>
      <c r="G10042" s="11"/>
      <c r="H10042" s="11"/>
      <c r="I10042" s="11"/>
      <c r="J10042" s="11"/>
      <c r="K10042" s="12"/>
      <c r="L10042" s="13"/>
      <c r="M10042" s="12"/>
      <c r="N10042" s="13"/>
      <c r="O10042" s="13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  <c r="AC10042" s="11"/>
    </row>
    <row r="10043" spans="1:29" x14ac:dyDescent="0.25">
      <c r="A10043" s="10"/>
      <c r="B10043" s="11"/>
      <c r="C10043" s="11"/>
      <c r="D10043" s="11"/>
      <c r="E10043" s="11"/>
      <c r="F10043" s="11"/>
      <c r="G10043" s="11"/>
      <c r="H10043" s="11"/>
      <c r="I10043" s="11"/>
      <c r="J10043" s="11"/>
      <c r="K10043" s="12"/>
      <c r="L10043" s="13"/>
      <c r="M10043" s="12"/>
      <c r="N10043" s="13"/>
      <c r="O10043" s="13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  <c r="AC10043" s="11"/>
    </row>
    <row r="10044" spans="1:29" x14ac:dyDescent="0.25">
      <c r="A10044" s="10"/>
      <c r="B10044" s="11"/>
      <c r="C10044" s="11"/>
      <c r="D10044" s="11"/>
      <c r="E10044" s="11"/>
      <c r="F10044" s="11"/>
      <c r="G10044" s="11"/>
      <c r="H10044" s="11"/>
      <c r="I10044" s="11"/>
      <c r="J10044" s="11"/>
      <c r="K10044" s="12"/>
      <c r="L10044" s="13"/>
      <c r="M10044" s="12"/>
      <c r="N10044" s="13"/>
      <c r="O10044" s="13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  <c r="AC10044" s="11"/>
    </row>
    <row r="10045" spans="1:29" x14ac:dyDescent="0.25">
      <c r="A10045" s="10"/>
      <c r="B10045" s="11"/>
      <c r="C10045" s="11"/>
      <c r="D10045" s="11"/>
      <c r="E10045" s="11"/>
      <c r="F10045" s="11"/>
      <c r="G10045" s="11"/>
      <c r="H10045" s="11"/>
      <c r="I10045" s="11"/>
      <c r="J10045" s="11"/>
      <c r="K10045" s="12"/>
      <c r="L10045" s="13"/>
      <c r="M10045" s="12"/>
      <c r="N10045" s="13"/>
      <c r="O10045" s="13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  <c r="AC10045" s="11"/>
    </row>
    <row r="10046" spans="1:29" x14ac:dyDescent="0.25">
      <c r="A10046" s="10"/>
      <c r="B10046" s="11"/>
      <c r="C10046" s="11"/>
      <c r="D10046" s="11"/>
      <c r="E10046" s="11"/>
      <c r="F10046" s="11"/>
      <c r="G10046" s="11"/>
      <c r="H10046" s="11"/>
      <c r="I10046" s="11"/>
      <c r="J10046" s="11"/>
      <c r="K10046" s="12"/>
      <c r="L10046" s="13"/>
      <c r="M10046" s="12"/>
      <c r="N10046" s="13"/>
      <c r="O10046" s="13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  <c r="AC10046" s="11"/>
    </row>
    <row r="10047" spans="1:29" x14ac:dyDescent="0.25">
      <c r="A10047" s="10"/>
      <c r="B10047" s="11"/>
      <c r="C10047" s="11"/>
      <c r="D10047" s="11"/>
      <c r="E10047" s="11"/>
      <c r="F10047" s="11"/>
      <c r="G10047" s="11"/>
      <c r="H10047" s="11"/>
      <c r="I10047" s="11"/>
      <c r="J10047" s="11"/>
      <c r="K10047" s="12"/>
      <c r="L10047" s="13"/>
      <c r="M10047" s="12"/>
      <c r="N10047" s="13"/>
      <c r="O10047" s="13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  <c r="AC10047" s="11"/>
    </row>
    <row r="10048" spans="1:29" x14ac:dyDescent="0.25">
      <c r="A10048" s="10"/>
      <c r="B10048" s="11"/>
      <c r="C10048" s="11"/>
      <c r="D10048" s="11"/>
      <c r="E10048" s="11"/>
      <c r="F10048" s="11"/>
      <c r="G10048" s="11"/>
      <c r="H10048" s="11"/>
      <c r="I10048" s="11"/>
      <c r="J10048" s="11"/>
      <c r="K10048" s="12"/>
      <c r="L10048" s="13"/>
      <c r="M10048" s="12"/>
      <c r="N10048" s="13"/>
      <c r="O10048" s="13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  <c r="AC10048" s="11"/>
    </row>
    <row r="10049" spans="1:29" x14ac:dyDescent="0.25">
      <c r="A10049" s="10"/>
      <c r="B10049" s="11"/>
      <c r="C10049" s="11"/>
      <c r="D10049" s="11"/>
      <c r="E10049" s="11"/>
      <c r="F10049" s="11"/>
      <c r="G10049" s="11"/>
      <c r="H10049" s="11"/>
      <c r="I10049" s="11"/>
      <c r="J10049" s="11"/>
      <c r="K10049" s="12"/>
      <c r="L10049" s="13"/>
      <c r="M10049" s="12"/>
      <c r="N10049" s="13"/>
      <c r="O10049" s="13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  <c r="AC10049" s="11"/>
    </row>
    <row r="10050" spans="1:29" x14ac:dyDescent="0.25">
      <c r="A10050" s="10"/>
      <c r="B10050" s="11"/>
      <c r="C10050" s="11"/>
      <c r="D10050" s="11"/>
      <c r="E10050" s="11"/>
      <c r="F10050" s="11"/>
      <c r="G10050" s="11"/>
      <c r="H10050" s="11"/>
      <c r="I10050" s="11"/>
      <c r="J10050" s="11"/>
      <c r="K10050" s="12"/>
      <c r="L10050" s="13"/>
      <c r="M10050" s="12"/>
      <c r="N10050" s="13"/>
      <c r="O10050" s="13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  <c r="AC10050" s="11"/>
    </row>
    <row r="10051" spans="1:29" x14ac:dyDescent="0.25">
      <c r="A10051" s="10"/>
      <c r="B10051" s="11"/>
      <c r="C10051" s="11"/>
      <c r="D10051" s="11"/>
      <c r="E10051" s="11"/>
      <c r="F10051" s="11"/>
      <c r="G10051" s="11"/>
      <c r="H10051" s="11"/>
      <c r="I10051" s="11"/>
      <c r="J10051" s="11"/>
      <c r="K10051" s="12"/>
      <c r="L10051" s="13"/>
      <c r="M10051" s="12"/>
      <c r="N10051" s="13"/>
      <c r="O10051" s="13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  <c r="AC10051" s="11"/>
    </row>
    <row r="10052" spans="1:29" x14ac:dyDescent="0.25">
      <c r="A10052" s="10"/>
      <c r="B10052" s="11"/>
      <c r="C10052" s="11"/>
      <c r="D10052" s="11"/>
      <c r="E10052" s="11"/>
      <c r="F10052" s="11"/>
      <c r="G10052" s="11"/>
      <c r="H10052" s="11"/>
      <c r="I10052" s="11"/>
      <c r="J10052" s="11"/>
      <c r="K10052" s="12"/>
      <c r="L10052" s="13"/>
      <c r="M10052" s="12"/>
      <c r="N10052" s="13"/>
      <c r="O10052" s="13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  <c r="AC10052" s="11"/>
    </row>
    <row r="10053" spans="1:29" x14ac:dyDescent="0.25">
      <c r="A10053" s="10"/>
      <c r="B10053" s="11"/>
      <c r="C10053" s="11"/>
      <c r="D10053" s="11"/>
      <c r="E10053" s="11"/>
      <c r="F10053" s="11"/>
      <c r="G10053" s="11"/>
      <c r="H10053" s="11"/>
      <c r="I10053" s="11"/>
      <c r="J10053" s="11"/>
      <c r="K10053" s="12"/>
      <c r="L10053" s="13"/>
      <c r="M10053" s="12"/>
      <c r="N10053" s="13"/>
      <c r="O10053" s="13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  <c r="AC10053" s="11"/>
    </row>
    <row r="10054" spans="1:29" x14ac:dyDescent="0.25">
      <c r="A10054" s="10"/>
      <c r="B10054" s="11"/>
      <c r="C10054" s="11"/>
      <c r="D10054" s="11"/>
      <c r="E10054" s="11"/>
      <c r="F10054" s="11"/>
      <c r="G10054" s="11"/>
      <c r="H10054" s="11"/>
      <c r="I10054" s="11"/>
      <c r="J10054" s="11"/>
      <c r="K10054" s="12"/>
      <c r="L10054" s="13"/>
      <c r="M10054" s="12"/>
      <c r="N10054" s="13"/>
      <c r="O10054" s="13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  <c r="AC10054" s="11"/>
    </row>
    <row r="10055" spans="1:29" x14ac:dyDescent="0.25">
      <c r="A10055" s="10"/>
      <c r="B10055" s="11"/>
      <c r="C10055" s="11"/>
      <c r="D10055" s="11"/>
      <c r="E10055" s="11"/>
      <c r="F10055" s="11"/>
      <c r="G10055" s="11"/>
      <c r="H10055" s="11"/>
      <c r="I10055" s="11"/>
      <c r="J10055" s="11"/>
      <c r="K10055" s="12"/>
      <c r="L10055" s="13"/>
      <c r="M10055" s="12"/>
      <c r="N10055" s="13"/>
      <c r="O10055" s="13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  <c r="AC10055" s="11"/>
    </row>
    <row r="10056" spans="1:29" x14ac:dyDescent="0.25">
      <c r="A10056" s="10"/>
      <c r="B10056" s="11"/>
      <c r="C10056" s="11"/>
      <c r="D10056" s="11"/>
      <c r="E10056" s="11"/>
      <c r="F10056" s="11"/>
      <c r="G10056" s="11"/>
      <c r="H10056" s="11"/>
      <c r="I10056" s="11"/>
      <c r="J10056" s="11"/>
      <c r="K10056" s="12"/>
      <c r="L10056" s="13"/>
      <c r="M10056" s="12"/>
      <c r="N10056" s="13"/>
      <c r="O10056" s="13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  <c r="AC10056" s="11"/>
    </row>
    <row r="10057" spans="1:29" x14ac:dyDescent="0.25">
      <c r="A10057" s="10"/>
      <c r="B10057" s="11"/>
      <c r="C10057" s="11"/>
      <c r="D10057" s="11"/>
      <c r="E10057" s="11"/>
      <c r="F10057" s="11"/>
      <c r="G10057" s="11"/>
      <c r="H10057" s="11"/>
      <c r="I10057" s="11"/>
      <c r="J10057" s="11"/>
      <c r="K10057" s="12"/>
      <c r="L10057" s="13"/>
      <c r="M10057" s="12"/>
      <c r="N10057" s="13"/>
      <c r="O10057" s="13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  <c r="AC10057" s="11"/>
    </row>
    <row r="10058" spans="1:29" x14ac:dyDescent="0.25">
      <c r="A10058" s="10"/>
      <c r="B10058" s="11"/>
      <c r="C10058" s="11"/>
      <c r="D10058" s="11"/>
      <c r="E10058" s="11"/>
      <c r="F10058" s="11"/>
      <c r="G10058" s="11"/>
      <c r="H10058" s="11"/>
      <c r="I10058" s="11"/>
      <c r="J10058" s="11"/>
      <c r="K10058" s="12"/>
      <c r="L10058" s="13"/>
      <c r="M10058" s="12"/>
      <c r="N10058" s="13"/>
      <c r="O10058" s="13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  <c r="AC10058" s="11"/>
    </row>
    <row r="10059" spans="1:29" x14ac:dyDescent="0.25">
      <c r="A10059" s="10"/>
      <c r="B10059" s="11"/>
      <c r="C10059" s="11"/>
      <c r="D10059" s="11"/>
      <c r="E10059" s="11"/>
      <c r="F10059" s="11"/>
      <c r="G10059" s="11"/>
      <c r="H10059" s="11"/>
      <c r="I10059" s="11"/>
      <c r="J10059" s="11"/>
      <c r="K10059" s="12"/>
      <c r="L10059" s="13"/>
      <c r="M10059" s="12"/>
      <c r="N10059" s="13"/>
      <c r="O10059" s="13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  <c r="AC10059" s="11"/>
    </row>
    <row r="10060" spans="1:29" x14ac:dyDescent="0.25">
      <c r="A10060" s="10"/>
      <c r="B10060" s="11"/>
      <c r="C10060" s="11"/>
      <c r="D10060" s="11"/>
      <c r="E10060" s="11"/>
      <c r="F10060" s="11"/>
      <c r="G10060" s="11"/>
      <c r="H10060" s="11"/>
      <c r="I10060" s="11"/>
      <c r="J10060" s="11"/>
      <c r="K10060" s="12"/>
      <c r="L10060" s="13"/>
      <c r="M10060" s="12"/>
      <c r="N10060" s="13"/>
      <c r="O10060" s="13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  <c r="AC10060" s="11"/>
    </row>
    <row r="10061" spans="1:29" x14ac:dyDescent="0.25">
      <c r="A10061" s="10"/>
      <c r="B10061" s="11"/>
      <c r="C10061" s="11"/>
      <c r="D10061" s="11"/>
      <c r="E10061" s="11"/>
      <c r="F10061" s="11"/>
      <c r="G10061" s="11"/>
      <c r="H10061" s="11"/>
      <c r="I10061" s="11"/>
      <c r="J10061" s="11"/>
      <c r="K10061" s="12"/>
      <c r="L10061" s="13"/>
      <c r="M10061" s="12"/>
      <c r="N10061" s="13"/>
      <c r="O10061" s="13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  <c r="AC10061" s="11"/>
    </row>
    <row r="10062" spans="1:29" x14ac:dyDescent="0.25">
      <c r="A10062" s="10"/>
      <c r="B10062" s="11"/>
      <c r="C10062" s="11"/>
      <c r="D10062" s="11"/>
      <c r="E10062" s="11"/>
      <c r="F10062" s="11"/>
      <c r="G10062" s="11"/>
      <c r="H10062" s="11"/>
      <c r="I10062" s="11"/>
      <c r="J10062" s="11"/>
      <c r="K10062" s="12"/>
      <c r="L10062" s="13"/>
      <c r="M10062" s="12"/>
      <c r="N10062" s="13"/>
      <c r="O10062" s="13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  <c r="AC10062" s="11"/>
    </row>
    <row r="10063" spans="1:29" x14ac:dyDescent="0.25">
      <c r="A10063" s="10"/>
      <c r="B10063" s="11"/>
      <c r="C10063" s="11"/>
      <c r="D10063" s="11"/>
      <c r="E10063" s="11"/>
      <c r="F10063" s="11"/>
      <c r="G10063" s="11"/>
      <c r="H10063" s="11"/>
      <c r="I10063" s="11"/>
      <c r="J10063" s="11"/>
      <c r="K10063" s="12"/>
      <c r="L10063" s="13"/>
      <c r="M10063" s="12"/>
      <c r="N10063" s="13"/>
      <c r="O10063" s="13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  <c r="AC10063" s="11"/>
    </row>
    <row r="10064" spans="1:29" x14ac:dyDescent="0.25">
      <c r="A10064" s="10"/>
      <c r="B10064" s="11"/>
      <c r="C10064" s="11"/>
      <c r="D10064" s="11"/>
      <c r="E10064" s="11"/>
      <c r="F10064" s="11"/>
      <c r="G10064" s="11"/>
      <c r="H10064" s="11"/>
      <c r="I10064" s="11"/>
      <c r="J10064" s="11"/>
      <c r="K10064" s="12"/>
      <c r="L10064" s="13"/>
      <c r="M10064" s="12"/>
      <c r="N10064" s="13"/>
      <c r="O10064" s="13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  <c r="AC10064" s="11"/>
    </row>
    <row r="10065" spans="1:29" x14ac:dyDescent="0.25">
      <c r="A10065" s="10"/>
      <c r="B10065" s="11"/>
      <c r="C10065" s="11"/>
      <c r="D10065" s="11"/>
      <c r="E10065" s="11"/>
      <c r="F10065" s="11"/>
      <c r="G10065" s="11"/>
      <c r="H10065" s="11"/>
      <c r="I10065" s="11"/>
      <c r="J10065" s="11"/>
      <c r="K10065" s="12"/>
      <c r="L10065" s="13"/>
      <c r="M10065" s="12"/>
      <c r="N10065" s="13"/>
      <c r="O10065" s="13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  <c r="AC10065" s="11"/>
    </row>
    <row r="10066" spans="1:29" x14ac:dyDescent="0.25">
      <c r="A10066" s="10"/>
      <c r="B10066" s="11"/>
      <c r="C10066" s="11"/>
      <c r="D10066" s="11"/>
      <c r="E10066" s="11"/>
      <c r="F10066" s="11"/>
      <c r="G10066" s="11"/>
      <c r="H10066" s="11"/>
      <c r="I10066" s="11"/>
      <c r="J10066" s="11"/>
      <c r="K10066" s="12"/>
      <c r="L10066" s="13"/>
      <c r="M10066" s="12"/>
      <c r="N10066" s="13"/>
      <c r="O10066" s="13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  <c r="AC10066" s="11"/>
    </row>
    <row r="10067" spans="1:29" x14ac:dyDescent="0.25">
      <c r="A10067" s="10"/>
      <c r="B10067" s="11"/>
      <c r="C10067" s="11"/>
      <c r="D10067" s="11"/>
      <c r="E10067" s="11"/>
      <c r="F10067" s="11"/>
      <c r="G10067" s="11"/>
      <c r="H10067" s="11"/>
      <c r="I10067" s="11"/>
      <c r="J10067" s="11"/>
      <c r="K10067" s="12"/>
      <c r="L10067" s="13"/>
      <c r="M10067" s="12"/>
      <c r="N10067" s="13"/>
      <c r="O10067" s="13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  <c r="AC10067" s="11"/>
    </row>
    <row r="10068" spans="1:29" x14ac:dyDescent="0.25">
      <c r="A10068" s="10"/>
      <c r="B10068" s="11"/>
      <c r="C10068" s="11"/>
      <c r="D10068" s="11"/>
      <c r="E10068" s="11"/>
      <c r="F10068" s="11"/>
      <c r="G10068" s="11"/>
      <c r="H10068" s="11"/>
      <c r="I10068" s="11"/>
      <c r="J10068" s="11"/>
      <c r="K10068" s="12"/>
      <c r="L10068" s="13"/>
      <c r="M10068" s="12"/>
      <c r="N10068" s="13"/>
      <c r="O10068" s="13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  <c r="AC10068" s="11"/>
    </row>
    <row r="10069" spans="1:29" x14ac:dyDescent="0.25">
      <c r="A10069" s="10"/>
      <c r="B10069" s="11"/>
      <c r="C10069" s="11"/>
      <c r="D10069" s="11"/>
      <c r="E10069" s="11"/>
      <c r="F10069" s="11"/>
      <c r="G10069" s="11"/>
      <c r="H10069" s="11"/>
      <c r="I10069" s="11"/>
      <c r="J10069" s="11"/>
      <c r="K10069" s="12"/>
      <c r="L10069" s="13"/>
      <c r="M10069" s="12"/>
      <c r="N10069" s="13"/>
      <c r="O10069" s="13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  <c r="AC10069" s="11"/>
    </row>
    <row r="10070" spans="1:29" x14ac:dyDescent="0.25">
      <c r="A10070" s="10"/>
      <c r="B10070" s="11"/>
      <c r="C10070" s="11"/>
      <c r="D10070" s="11"/>
      <c r="E10070" s="11"/>
      <c r="F10070" s="11"/>
      <c r="G10070" s="11"/>
      <c r="H10070" s="11"/>
      <c r="I10070" s="11"/>
      <c r="J10070" s="11"/>
      <c r="K10070" s="12"/>
      <c r="L10070" s="13"/>
      <c r="M10070" s="12"/>
      <c r="N10070" s="13"/>
      <c r="O10070" s="13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  <c r="AC10070" s="11"/>
    </row>
    <row r="10071" spans="1:29" x14ac:dyDescent="0.25">
      <c r="A10071" s="10"/>
      <c r="B10071" s="11"/>
      <c r="C10071" s="11"/>
      <c r="D10071" s="11"/>
      <c r="E10071" s="11"/>
      <c r="F10071" s="11"/>
      <c r="G10071" s="11"/>
      <c r="H10071" s="11"/>
      <c r="I10071" s="11"/>
      <c r="J10071" s="11"/>
      <c r="K10071" s="12"/>
      <c r="L10071" s="13"/>
      <c r="M10071" s="12"/>
      <c r="N10071" s="13"/>
      <c r="O10071" s="13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  <c r="AC10071" s="11"/>
    </row>
    <row r="10072" spans="1:29" x14ac:dyDescent="0.25">
      <c r="A10072" s="10"/>
      <c r="B10072" s="11"/>
      <c r="C10072" s="11"/>
      <c r="D10072" s="11"/>
      <c r="E10072" s="11"/>
      <c r="F10072" s="11"/>
      <c r="G10072" s="11"/>
      <c r="H10072" s="11"/>
      <c r="I10072" s="11"/>
      <c r="J10072" s="11"/>
      <c r="K10072" s="12"/>
      <c r="L10072" s="13"/>
      <c r="M10072" s="12"/>
      <c r="N10072" s="13"/>
      <c r="O10072" s="13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  <c r="AC10072" s="11"/>
    </row>
    <row r="10073" spans="1:29" x14ac:dyDescent="0.25">
      <c r="A10073" s="10"/>
      <c r="B10073" s="11"/>
      <c r="C10073" s="11"/>
      <c r="D10073" s="11"/>
      <c r="E10073" s="11"/>
      <c r="F10073" s="11"/>
      <c r="G10073" s="11"/>
      <c r="H10073" s="11"/>
      <c r="I10073" s="11"/>
      <c r="J10073" s="11"/>
      <c r="K10073" s="12"/>
      <c r="L10073" s="13"/>
      <c r="M10073" s="12"/>
      <c r="N10073" s="13"/>
      <c r="O10073" s="13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  <c r="AC10073" s="11"/>
    </row>
    <row r="10074" spans="1:29" x14ac:dyDescent="0.25">
      <c r="A10074" s="10"/>
      <c r="B10074" s="11"/>
      <c r="C10074" s="11"/>
      <c r="D10074" s="11"/>
      <c r="E10074" s="11"/>
      <c r="F10074" s="11"/>
      <c r="G10074" s="11"/>
      <c r="H10074" s="11"/>
      <c r="I10074" s="11"/>
      <c r="J10074" s="11"/>
      <c r="K10074" s="12"/>
      <c r="L10074" s="13"/>
      <c r="M10074" s="12"/>
      <c r="N10074" s="13"/>
      <c r="O10074" s="13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  <c r="AC10074" s="11"/>
    </row>
    <row r="10075" spans="1:29" x14ac:dyDescent="0.25">
      <c r="A10075" s="10"/>
      <c r="B10075" s="11"/>
      <c r="C10075" s="11"/>
      <c r="D10075" s="11"/>
      <c r="E10075" s="11"/>
      <c r="F10075" s="11"/>
      <c r="G10075" s="11"/>
      <c r="H10075" s="11"/>
      <c r="I10075" s="11"/>
      <c r="J10075" s="11"/>
      <c r="K10075" s="12"/>
      <c r="L10075" s="13"/>
      <c r="M10075" s="12"/>
      <c r="N10075" s="13"/>
      <c r="O10075" s="13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  <c r="AC10075" s="11"/>
    </row>
    <row r="10076" spans="1:29" x14ac:dyDescent="0.25">
      <c r="A10076" s="10"/>
      <c r="B10076" s="11"/>
      <c r="C10076" s="11"/>
      <c r="D10076" s="11"/>
      <c r="E10076" s="11"/>
      <c r="F10076" s="11"/>
      <c r="G10076" s="11"/>
      <c r="H10076" s="11"/>
      <c r="I10076" s="11"/>
      <c r="J10076" s="11"/>
      <c r="K10076" s="12"/>
      <c r="L10076" s="13"/>
      <c r="M10076" s="12"/>
      <c r="N10076" s="13"/>
      <c r="O10076" s="13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  <c r="AC10076" s="11"/>
    </row>
    <row r="10077" spans="1:29" x14ac:dyDescent="0.25">
      <c r="A10077" s="10"/>
      <c r="B10077" s="11"/>
      <c r="C10077" s="11"/>
      <c r="D10077" s="11"/>
      <c r="E10077" s="11"/>
      <c r="F10077" s="11"/>
      <c r="G10077" s="11"/>
      <c r="H10077" s="11"/>
      <c r="I10077" s="11"/>
      <c r="J10077" s="11"/>
      <c r="K10077" s="12"/>
      <c r="L10077" s="13"/>
      <c r="M10077" s="12"/>
      <c r="N10077" s="13"/>
      <c r="O10077" s="13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  <c r="AC10077" s="11"/>
    </row>
    <row r="10078" spans="1:29" x14ac:dyDescent="0.25">
      <c r="A10078" s="10"/>
      <c r="B10078" s="11"/>
      <c r="C10078" s="11"/>
      <c r="D10078" s="11"/>
      <c r="E10078" s="11"/>
      <c r="F10078" s="11"/>
      <c r="G10078" s="11"/>
      <c r="H10078" s="11"/>
      <c r="I10078" s="11"/>
      <c r="J10078" s="11"/>
      <c r="K10078" s="12"/>
      <c r="L10078" s="13"/>
      <c r="M10078" s="12"/>
      <c r="N10078" s="13"/>
      <c r="O10078" s="13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  <c r="AA10078" s="11"/>
      <c r="AB10078" s="11"/>
      <c r="AC10078" s="11"/>
    </row>
    <row r="10079" spans="1:29" x14ac:dyDescent="0.25">
      <c r="A10079" s="10"/>
      <c r="B10079" s="11"/>
      <c r="C10079" s="11"/>
      <c r="D10079" s="11"/>
      <c r="E10079" s="11"/>
      <c r="F10079" s="11"/>
      <c r="G10079" s="11"/>
      <c r="H10079" s="11"/>
      <c r="I10079" s="11"/>
      <c r="J10079" s="11"/>
      <c r="K10079" s="12"/>
      <c r="L10079" s="13"/>
      <c r="M10079" s="12"/>
      <c r="N10079" s="13"/>
      <c r="O10079" s="13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  <c r="AA10079" s="11"/>
      <c r="AB10079" s="11"/>
      <c r="AC10079" s="11"/>
    </row>
    <row r="10080" spans="1:29" x14ac:dyDescent="0.25">
      <c r="A10080" s="10"/>
      <c r="B10080" s="11"/>
      <c r="C10080" s="11"/>
      <c r="D10080" s="11"/>
      <c r="E10080" s="11"/>
      <c r="F10080" s="11"/>
      <c r="G10080" s="11"/>
      <c r="H10080" s="11"/>
      <c r="I10080" s="11"/>
      <c r="J10080" s="11"/>
      <c r="K10080" s="12"/>
      <c r="L10080" s="13"/>
      <c r="M10080" s="12"/>
      <c r="N10080" s="13"/>
      <c r="O10080" s="13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  <c r="AA10080" s="11"/>
      <c r="AB10080" s="11"/>
      <c r="AC10080" s="11"/>
    </row>
    <row r="10081" spans="1:29" x14ac:dyDescent="0.25">
      <c r="A10081" s="10"/>
      <c r="B10081" s="11"/>
      <c r="C10081" s="11"/>
      <c r="D10081" s="11"/>
      <c r="E10081" s="11"/>
      <c r="F10081" s="11"/>
      <c r="G10081" s="11"/>
      <c r="H10081" s="11"/>
      <c r="I10081" s="11"/>
      <c r="J10081" s="11"/>
      <c r="K10081" s="12"/>
      <c r="L10081" s="13"/>
      <c r="M10081" s="12"/>
      <c r="N10081" s="13"/>
      <c r="O10081" s="13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  <c r="AA10081" s="11"/>
      <c r="AB10081" s="11"/>
      <c r="AC10081" s="11"/>
    </row>
    <row r="10082" spans="1:29" x14ac:dyDescent="0.25">
      <c r="A10082" s="10"/>
      <c r="B10082" s="11"/>
      <c r="C10082" s="11"/>
      <c r="D10082" s="11"/>
      <c r="E10082" s="11"/>
      <c r="F10082" s="11"/>
      <c r="G10082" s="11"/>
      <c r="H10082" s="11"/>
      <c r="I10082" s="11"/>
      <c r="J10082" s="11"/>
      <c r="K10082" s="12"/>
      <c r="L10082" s="13"/>
      <c r="M10082" s="12"/>
      <c r="N10082" s="13"/>
      <c r="O10082" s="13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  <c r="AC10082" s="11"/>
    </row>
    <row r="10083" spans="1:29" x14ac:dyDescent="0.25">
      <c r="A10083" s="10"/>
      <c r="B10083" s="11"/>
      <c r="C10083" s="11"/>
      <c r="D10083" s="11"/>
      <c r="E10083" s="11"/>
      <c r="F10083" s="11"/>
      <c r="G10083" s="11"/>
      <c r="H10083" s="11"/>
      <c r="I10083" s="11"/>
      <c r="J10083" s="11"/>
      <c r="K10083" s="12"/>
      <c r="L10083" s="13"/>
      <c r="M10083" s="12"/>
      <c r="N10083" s="13"/>
      <c r="O10083" s="13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  <c r="AC10083" s="11"/>
    </row>
    <row r="10084" spans="1:29" x14ac:dyDescent="0.25">
      <c r="A10084" s="10"/>
      <c r="B10084" s="11"/>
      <c r="C10084" s="11"/>
      <c r="D10084" s="11"/>
      <c r="E10084" s="11"/>
      <c r="F10084" s="11"/>
      <c r="G10084" s="11"/>
      <c r="H10084" s="11"/>
      <c r="I10084" s="11"/>
      <c r="J10084" s="11"/>
      <c r="K10084" s="12"/>
      <c r="L10084" s="13"/>
      <c r="M10084" s="12"/>
      <c r="N10084" s="13"/>
      <c r="O10084" s="13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  <c r="AC10084" s="11"/>
    </row>
    <row r="10085" spans="1:29" x14ac:dyDescent="0.25">
      <c r="A10085" s="10"/>
      <c r="B10085" s="11"/>
      <c r="C10085" s="11"/>
      <c r="D10085" s="11"/>
      <c r="E10085" s="11"/>
      <c r="F10085" s="11"/>
      <c r="G10085" s="11"/>
      <c r="H10085" s="11"/>
      <c r="I10085" s="11"/>
      <c r="J10085" s="11"/>
      <c r="K10085" s="12"/>
      <c r="L10085" s="13"/>
      <c r="M10085" s="12"/>
      <c r="N10085" s="13"/>
      <c r="O10085" s="13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  <c r="AC10085" s="11"/>
    </row>
    <row r="10086" spans="1:29" x14ac:dyDescent="0.25">
      <c r="A10086" s="10"/>
      <c r="B10086" s="11"/>
      <c r="C10086" s="11"/>
      <c r="D10086" s="11"/>
      <c r="E10086" s="11"/>
      <c r="F10086" s="11"/>
      <c r="G10086" s="11"/>
      <c r="H10086" s="11"/>
      <c r="I10086" s="11"/>
      <c r="J10086" s="11"/>
      <c r="K10086" s="12"/>
      <c r="L10086" s="13"/>
      <c r="M10086" s="12"/>
      <c r="N10086" s="13"/>
      <c r="O10086" s="13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  <c r="AC10086" s="11"/>
    </row>
    <row r="10087" spans="1:29" x14ac:dyDescent="0.25">
      <c r="A10087" s="10"/>
      <c r="B10087" s="11"/>
      <c r="C10087" s="11"/>
      <c r="D10087" s="11"/>
      <c r="E10087" s="11"/>
      <c r="F10087" s="11"/>
      <c r="G10087" s="11"/>
      <c r="H10087" s="11"/>
      <c r="I10087" s="11"/>
      <c r="J10087" s="11"/>
      <c r="K10087" s="12"/>
      <c r="L10087" s="13"/>
      <c r="M10087" s="12"/>
      <c r="N10087" s="13"/>
      <c r="O10087" s="13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  <c r="AC10087" s="11"/>
    </row>
    <row r="10088" spans="1:29" x14ac:dyDescent="0.25">
      <c r="A10088" s="10"/>
      <c r="B10088" s="11"/>
      <c r="C10088" s="11"/>
      <c r="D10088" s="11"/>
      <c r="E10088" s="11"/>
      <c r="F10088" s="11"/>
      <c r="G10088" s="11"/>
      <c r="H10088" s="11"/>
      <c r="I10088" s="11"/>
      <c r="J10088" s="11"/>
      <c r="K10088" s="12"/>
      <c r="L10088" s="13"/>
      <c r="M10088" s="12"/>
      <c r="N10088" s="13"/>
      <c r="O10088" s="13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  <c r="AC10088" s="11"/>
    </row>
    <row r="10089" spans="1:29" x14ac:dyDescent="0.25">
      <c r="A10089" s="10"/>
      <c r="B10089" s="11"/>
      <c r="C10089" s="11"/>
      <c r="D10089" s="11"/>
      <c r="E10089" s="11"/>
      <c r="F10089" s="11"/>
      <c r="G10089" s="11"/>
      <c r="H10089" s="11"/>
      <c r="I10089" s="11"/>
      <c r="J10089" s="11"/>
      <c r="K10089" s="12"/>
      <c r="L10089" s="13"/>
      <c r="M10089" s="12"/>
      <c r="N10089" s="13"/>
      <c r="O10089" s="13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  <c r="AC10089" s="11"/>
    </row>
    <row r="10090" spans="1:29" x14ac:dyDescent="0.25">
      <c r="A10090" s="10"/>
      <c r="B10090" s="11"/>
      <c r="C10090" s="11"/>
      <c r="D10090" s="11"/>
      <c r="E10090" s="11"/>
      <c r="F10090" s="11"/>
      <c r="G10090" s="11"/>
      <c r="H10090" s="11"/>
      <c r="I10090" s="11"/>
      <c r="J10090" s="11"/>
      <c r="K10090" s="12"/>
      <c r="L10090" s="13"/>
      <c r="M10090" s="12"/>
      <c r="N10090" s="13"/>
      <c r="O10090" s="13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  <c r="AC10090" s="11"/>
    </row>
    <row r="10091" spans="1:29" x14ac:dyDescent="0.25">
      <c r="A10091" s="10"/>
      <c r="B10091" s="11"/>
      <c r="C10091" s="11"/>
      <c r="D10091" s="11"/>
      <c r="E10091" s="11"/>
      <c r="F10091" s="11"/>
      <c r="G10091" s="11"/>
      <c r="H10091" s="11"/>
      <c r="I10091" s="11"/>
      <c r="J10091" s="11"/>
      <c r="K10091" s="12"/>
      <c r="L10091" s="13"/>
      <c r="M10091" s="12"/>
      <c r="N10091" s="13"/>
      <c r="O10091" s="13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  <c r="AC10091" s="11"/>
    </row>
    <row r="10092" spans="1:29" x14ac:dyDescent="0.25">
      <c r="A10092" s="10"/>
      <c r="B10092" s="11"/>
      <c r="C10092" s="11"/>
      <c r="D10092" s="11"/>
      <c r="E10092" s="11"/>
      <c r="F10092" s="11"/>
      <c r="G10092" s="11"/>
      <c r="H10092" s="11"/>
      <c r="I10092" s="11"/>
      <c r="J10092" s="11"/>
      <c r="K10092" s="12"/>
      <c r="L10092" s="13"/>
      <c r="M10092" s="12"/>
      <c r="N10092" s="13"/>
      <c r="O10092" s="13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  <c r="AC10092" s="11"/>
    </row>
    <row r="10093" spans="1:29" x14ac:dyDescent="0.25">
      <c r="A10093" s="10"/>
      <c r="B10093" s="11"/>
      <c r="C10093" s="11"/>
      <c r="D10093" s="11"/>
      <c r="E10093" s="11"/>
      <c r="F10093" s="11"/>
      <c r="G10093" s="11"/>
      <c r="H10093" s="11"/>
      <c r="I10093" s="11"/>
      <c r="J10093" s="11"/>
      <c r="K10093" s="12"/>
      <c r="L10093" s="13"/>
      <c r="M10093" s="12"/>
      <c r="N10093" s="13"/>
      <c r="O10093" s="13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  <c r="AC10093" s="11"/>
    </row>
    <row r="10094" spans="1:29" x14ac:dyDescent="0.25">
      <c r="A10094" s="10"/>
      <c r="B10094" s="11"/>
      <c r="C10094" s="11"/>
      <c r="D10094" s="11"/>
      <c r="E10094" s="11"/>
      <c r="F10094" s="11"/>
      <c r="G10094" s="11"/>
      <c r="H10094" s="11"/>
      <c r="I10094" s="11"/>
      <c r="J10094" s="11"/>
      <c r="K10094" s="12"/>
      <c r="L10094" s="13"/>
      <c r="M10094" s="12"/>
      <c r="N10094" s="13"/>
      <c r="O10094" s="13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  <c r="AC10094" s="11"/>
    </row>
    <row r="10095" spans="1:29" x14ac:dyDescent="0.25">
      <c r="A10095" s="10"/>
      <c r="B10095" s="11"/>
      <c r="C10095" s="11"/>
      <c r="D10095" s="11"/>
      <c r="E10095" s="11"/>
      <c r="F10095" s="11"/>
      <c r="G10095" s="11"/>
      <c r="H10095" s="11"/>
      <c r="I10095" s="11"/>
      <c r="J10095" s="11"/>
      <c r="K10095" s="12"/>
      <c r="L10095" s="13"/>
      <c r="M10095" s="12"/>
      <c r="N10095" s="13"/>
      <c r="O10095" s="13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  <c r="AC10095" s="11"/>
    </row>
    <row r="10096" spans="1:29" x14ac:dyDescent="0.25">
      <c r="A10096" s="10"/>
      <c r="B10096" s="11"/>
      <c r="C10096" s="11"/>
      <c r="D10096" s="11"/>
      <c r="E10096" s="11"/>
      <c r="F10096" s="11"/>
      <c r="G10096" s="11"/>
      <c r="H10096" s="11"/>
      <c r="I10096" s="11"/>
      <c r="J10096" s="11"/>
      <c r="K10096" s="12"/>
      <c r="L10096" s="13"/>
      <c r="M10096" s="12"/>
      <c r="N10096" s="13"/>
      <c r="O10096" s="13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  <c r="AC10096" s="11"/>
    </row>
    <row r="10097" spans="1:29" x14ac:dyDescent="0.25">
      <c r="A10097" s="10"/>
      <c r="B10097" s="11"/>
      <c r="C10097" s="11"/>
      <c r="D10097" s="11"/>
      <c r="E10097" s="11"/>
      <c r="F10097" s="11"/>
      <c r="G10097" s="11"/>
      <c r="H10097" s="11"/>
      <c r="I10097" s="11"/>
      <c r="J10097" s="11"/>
      <c r="K10097" s="12"/>
      <c r="L10097" s="13"/>
      <c r="M10097" s="12"/>
      <c r="N10097" s="13"/>
      <c r="O10097" s="13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  <c r="AC10097" s="11"/>
    </row>
    <row r="10098" spans="1:29" x14ac:dyDescent="0.25">
      <c r="A10098" s="10"/>
      <c r="B10098" s="11"/>
      <c r="C10098" s="11"/>
      <c r="D10098" s="11"/>
      <c r="E10098" s="11"/>
      <c r="F10098" s="11"/>
      <c r="G10098" s="11"/>
      <c r="H10098" s="11"/>
      <c r="I10098" s="11"/>
      <c r="J10098" s="11"/>
      <c r="K10098" s="12"/>
      <c r="L10098" s="13"/>
      <c r="M10098" s="12"/>
      <c r="N10098" s="13"/>
      <c r="O10098" s="13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  <c r="AC10098" s="11"/>
    </row>
    <row r="10099" spans="1:29" x14ac:dyDescent="0.25">
      <c r="A10099" s="10"/>
      <c r="B10099" s="11"/>
      <c r="C10099" s="11"/>
      <c r="D10099" s="11"/>
      <c r="E10099" s="11"/>
      <c r="F10099" s="11"/>
      <c r="G10099" s="11"/>
      <c r="H10099" s="11"/>
      <c r="I10099" s="11"/>
      <c r="J10099" s="11"/>
      <c r="K10099" s="12"/>
      <c r="L10099" s="13"/>
      <c r="M10099" s="12"/>
      <c r="N10099" s="13"/>
      <c r="O10099" s="13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  <c r="AC10099" s="11"/>
    </row>
    <row r="10100" spans="1:29" x14ac:dyDescent="0.25">
      <c r="A10100" s="10"/>
      <c r="B10100" s="11"/>
      <c r="C10100" s="11"/>
      <c r="D10100" s="11"/>
      <c r="E10100" s="11"/>
      <c r="F10100" s="11"/>
      <c r="G10100" s="11"/>
      <c r="H10100" s="11"/>
      <c r="I10100" s="11"/>
      <c r="J10100" s="11"/>
      <c r="K10100" s="12"/>
      <c r="L10100" s="13"/>
      <c r="M10100" s="12"/>
      <c r="N10100" s="13"/>
      <c r="O10100" s="13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  <c r="AC10100" s="11"/>
    </row>
    <row r="10101" spans="1:29" x14ac:dyDescent="0.25">
      <c r="A10101" s="10"/>
      <c r="B10101" s="11"/>
      <c r="C10101" s="11"/>
      <c r="D10101" s="11"/>
      <c r="E10101" s="11"/>
      <c r="F10101" s="11"/>
      <c r="G10101" s="11"/>
      <c r="H10101" s="11"/>
      <c r="I10101" s="11"/>
      <c r="J10101" s="11"/>
      <c r="K10101" s="12"/>
      <c r="L10101" s="13"/>
      <c r="M10101" s="12"/>
      <c r="N10101" s="13"/>
      <c r="O10101" s="13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  <c r="AC10101" s="11"/>
    </row>
    <row r="10102" spans="1:29" x14ac:dyDescent="0.25">
      <c r="A10102" s="10"/>
      <c r="B10102" s="11"/>
      <c r="C10102" s="11"/>
      <c r="D10102" s="11"/>
      <c r="E10102" s="11"/>
      <c r="F10102" s="11"/>
      <c r="G10102" s="11"/>
      <c r="H10102" s="11"/>
      <c r="I10102" s="11"/>
      <c r="J10102" s="11"/>
      <c r="K10102" s="12"/>
      <c r="L10102" s="13"/>
      <c r="M10102" s="12"/>
      <c r="N10102" s="13"/>
      <c r="O10102" s="13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  <c r="AC10102" s="11"/>
    </row>
    <row r="10103" spans="1:29" x14ac:dyDescent="0.25">
      <c r="A10103" s="10"/>
      <c r="B10103" s="11"/>
      <c r="C10103" s="11"/>
      <c r="D10103" s="11"/>
      <c r="E10103" s="11"/>
      <c r="F10103" s="11"/>
      <c r="G10103" s="11"/>
      <c r="H10103" s="11"/>
      <c r="I10103" s="11"/>
      <c r="J10103" s="11"/>
      <c r="K10103" s="12"/>
      <c r="L10103" s="13"/>
      <c r="M10103" s="12"/>
      <c r="N10103" s="13"/>
      <c r="O10103" s="13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  <c r="AC10103" s="11"/>
    </row>
    <row r="10104" spans="1:29" x14ac:dyDescent="0.25">
      <c r="A10104" s="10"/>
      <c r="B10104" s="11"/>
      <c r="C10104" s="11"/>
      <c r="D10104" s="11"/>
      <c r="E10104" s="11"/>
      <c r="F10104" s="11"/>
      <c r="G10104" s="11"/>
      <c r="H10104" s="11"/>
      <c r="I10104" s="11"/>
      <c r="J10104" s="11"/>
      <c r="K10104" s="12"/>
      <c r="L10104" s="13"/>
      <c r="M10104" s="12"/>
      <c r="N10104" s="13"/>
      <c r="O10104" s="13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  <c r="AC10104" s="11"/>
    </row>
    <row r="10105" spans="1:29" x14ac:dyDescent="0.25">
      <c r="A10105" s="10"/>
      <c r="B10105" s="11"/>
      <c r="C10105" s="11"/>
      <c r="D10105" s="11"/>
      <c r="E10105" s="11"/>
      <c r="F10105" s="11"/>
      <c r="G10105" s="11"/>
      <c r="H10105" s="11"/>
      <c r="I10105" s="11"/>
      <c r="J10105" s="11"/>
      <c r="K10105" s="12"/>
      <c r="L10105" s="13"/>
      <c r="M10105" s="12"/>
      <c r="N10105" s="13"/>
      <c r="O10105" s="13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  <c r="AC10105" s="11"/>
    </row>
    <row r="10106" spans="1:29" x14ac:dyDescent="0.25">
      <c r="A10106" s="10"/>
      <c r="B10106" s="11"/>
      <c r="C10106" s="11"/>
      <c r="D10106" s="11"/>
      <c r="E10106" s="11"/>
      <c r="F10106" s="11"/>
      <c r="G10106" s="11"/>
      <c r="H10106" s="11"/>
      <c r="I10106" s="11"/>
      <c r="J10106" s="11"/>
      <c r="K10106" s="12"/>
      <c r="L10106" s="13"/>
      <c r="M10106" s="12"/>
      <c r="N10106" s="13"/>
      <c r="O10106" s="13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  <c r="AC10106" s="11"/>
    </row>
    <row r="10107" spans="1:29" x14ac:dyDescent="0.25">
      <c r="A10107" s="10"/>
      <c r="B10107" s="11"/>
      <c r="C10107" s="11"/>
      <c r="D10107" s="11"/>
      <c r="E10107" s="11"/>
      <c r="F10107" s="11"/>
      <c r="G10107" s="11"/>
      <c r="H10107" s="11"/>
      <c r="I10107" s="11"/>
      <c r="J10107" s="11"/>
      <c r="K10107" s="12"/>
      <c r="L10107" s="13"/>
      <c r="M10107" s="12"/>
      <c r="N10107" s="13"/>
      <c r="O10107" s="13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  <c r="AC10107" s="11"/>
    </row>
    <row r="10108" spans="1:29" x14ac:dyDescent="0.25">
      <c r="A10108" s="10"/>
      <c r="B10108" s="11"/>
      <c r="C10108" s="11"/>
      <c r="D10108" s="11"/>
      <c r="E10108" s="11"/>
      <c r="F10108" s="11"/>
      <c r="G10108" s="11"/>
      <c r="H10108" s="11"/>
      <c r="I10108" s="11"/>
      <c r="J10108" s="11"/>
      <c r="K10108" s="12"/>
      <c r="L10108" s="13"/>
      <c r="M10108" s="12"/>
      <c r="N10108" s="13"/>
      <c r="O10108" s="13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  <c r="AC10108" s="11"/>
    </row>
    <row r="10109" spans="1:29" x14ac:dyDescent="0.25">
      <c r="A10109" s="10"/>
      <c r="B10109" s="11"/>
      <c r="C10109" s="11"/>
      <c r="D10109" s="11"/>
      <c r="E10109" s="11"/>
      <c r="F10109" s="11"/>
      <c r="G10109" s="11"/>
      <c r="H10109" s="11"/>
      <c r="I10109" s="11"/>
      <c r="J10109" s="11"/>
      <c r="K10109" s="12"/>
      <c r="L10109" s="13"/>
      <c r="M10109" s="12"/>
      <c r="N10109" s="13"/>
      <c r="O10109" s="13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  <c r="AC10109" s="11"/>
    </row>
    <row r="10110" spans="1:29" x14ac:dyDescent="0.25">
      <c r="A10110" s="10"/>
      <c r="B10110" s="11"/>
      <c r="C10110" s="11"/>
      <c r="D10110" s="11"/>
      <c r="E10110" s="11"/>
      <c r="F10110" s="11"/>
      <c r="G10110" s="11"/>
      <c r="H10110" s="11"/>
      <c r="I10110" s="11"/>
      <c r="J10110" s="11"/>
      <c r="K10110" s="12"/>
      <c r="L10110" s="13"/>
      <c r="M10110" s="12"/>
      <c r="N10110" s="13"/>
      <c r="O10110" s="13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  <c r="AC10110" s="11"/>
    </row>
    <row r="10111" spans="1:29" x14ac:dyDescent="0.25">
      <c r="A10111" s="10"/>
      <c r="B10111" s="11"/>
      <c r="C10111" s="11"/>
      <c r="D10111" s="11"/>
      <c r="E10111" s="11"/>
      <c r="F10111" s="11"/>
      <c r="G10111" s="11"/>
      <c r="H10111" s="11"/>
      <c r="I10111" s="11"/>
      <c r="J10111" s="11"/>
      <c r="K10111" s="12"/>
      <c r="L10111" s="13"/>
      <c r="M10111" s="12"/>
      <c r="N10111" s="13"/>
      <c r="O10111" s="13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  <c r="AC10111" s="11"/>
    </row>
    <row r="10112" spans="1:29" x14ac:dyDescent="0.25">
      <c r="A10112" s="10"/>
      <c r="B10112" s="11"/>
      <c r="C10112" s="11"/>
      <c r="D10112" s="11"/>
      <c r="E10112" s="11"/>
      <c r="F10112" s="11"/>
      <c r="G10112" s="11"/>
      <c r="H10112" s="11"/>
      <c r="I10112" s="11"/>
      <c r="J10112" s="11"/>
      <c r="K10112" s="12"/>
      <c r="L10112" s="13"/>
      <c r="M10112" s="12"/>
      <c r="N10112" s="13"/>
      <c r="O10112" s="13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  <c r="AA10112" s="11"/>
      <c r="AB10112" s="11"/>
      <c r="AC10112" s="11"/>
    </row>
    <row r="10113" spans="1:29" x14ac:dyDescent="0.25">
      <c r="A10113" s="10"/>
      <c r="B10113" s="11"/>
      <c r="C10113" s="11"/>
      <c r="D10113" s="11"/>
      <c r="E10113" s="11"/>
      <c r="F10113" s="11"/>
      <c r="G10113" s="11"/>
      <c r="H10113" s="11"/>
      <c r="I10113" s="11"/>
      <c r="J10113" s="11"/>
      <c r="K10113" s="12"/>
      <c r="L10113" s="13"/>
      <c r="M10113" s="12"/>
      <c r="N10113" s="13"/>
      <c r="O10113" s="13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  <c r="AC10113" s="11"/>
    </row>
    <row r="10114" spans="1:29" x14ac:dyDescent="0.25">
      <c r="A10114" s="10"/>
      <c r="B10114" s="11"/>
      <c r="C10114" s="11"/>
      <c r="D10114" s="11"/>
      <c r="E10114" s="11"/>
      <c r="F10114" s="11"/>
      <c r="G10114" s="11"/>
      <c r="H10114" s="11"/>
      <c r="I10114" s="11"/>
      <c r="J10114" s="11"/>
      <c r="K10114" s="12"/>
      <c r="L10114" s="13"/>
      <c r="M10114" s="12"/>
      <c r="N10114" s="13"/>
      <c r="O10114" s="13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  <c r="AC10114" s="11"/>
    </row>
    <row r="10115" spans="1:29" x14ac:dyDescent="0.25">
      <c r="A10115" s="10"/>
      <c r="B10115" s="11"/>
      <c r="C10115" s="11"/>
      <c r="D10115" s="11"/>
      <c r="E10115" s="11"/>
      <c r="F10115" s="11"/>
      <c r="G10115" s="11"/>
      <c r="H10115" s="11"/>
      <c r="I10115" s="11"/>
      <c r="J10115" s="11"/>
      <c r="K10115" s="12"/>
      <c r="L10115" s="13"/>
      <c r="M10115" s="12"/>
      <c r="N10115" s="13"/>
      <c r="O10115" s="13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  <c r="AC10115" s="11"/>
    </row>
    <row r="10116" spans="1:29" x14ac:dyDescent="0.25">
      <c r="A10116" s="10"/>
      <c r="B10116" s="11"/>
      <c r="C10116" s="11"/>
      <c r="D10116" s="11"/>
      <c r="E10116" s="11"/>
      <c r="F10116" s="11"/>
      <c r="G10116" s="11"/>
      <c r="H10116" s="11"/>
      <c r="I10116" s="11"/>
      <c r="J10116" s="11"/>
      <c r="K10116" s="12"/>
      <c r="L10116" s="13"/>
      <c r="M10116" s="12"/>
      <c r="N10116" s="13"/>
      <c r="O10116" s="13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  <c r="AC10116" s="11"/>
    </row>
    <row r="10117" spans="1:29" x14ac:dyDescent="0.25">
      <c r="A10117" s="10"/>
      <c r="B10117" s="11"/>
      <c r="C10117" s="11"/>
      <c r="D10117" s="11"/>
      <c r="E10117" s="11"/>
      <c r="F10117" s="11"/>
      <c r="G10117" s="11"/>
      <c r="H10117" s="11"/>
      <c r="I10117" s="11"/>
      <c r="J10117" s="11"/>
      <c r="K10117" s="12"/>
      <c r="L10117" s="13"/>
      <c r="M10117" s="12"/>
      <c r="N10117" s="13"/>
      <c r="O10117" s="13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  <c r="AC10117" s="11"/>
    </row>
    <row r="10118" spans="1:29" x14ac:dyDescent="0.25">
      <c r="A10118" s="10"/>
      <c r="B10118" s="11"/>
      <c r="C10118" s="11"/>
      <c r="D10118" s="11"/>
      <c r="E10118" s="11"/>
      <c r="F10118" s="11"/>
      <c r="G10118" s="11"/>
      <c r="H10118" s="11"/>
      <c r="I10118" s="11"/>
      <c r="J10118" s="11"/>
      <c r="K10118" s="12"/>
      <c r="L10118" s="13"/>
      <c r="M10118" s="12"/>
      <c r="N10118" s="13"/>
      <c r="O10118" s="13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  <c r="AC10118" s="11"/>
    </row>
    <row r="10119" spans="1:29" x14ac:dyDescent="0.25">
      <c r="A10119" s="10"/>
      <c r="B10119" s="11"/>
      <c r="C10119" s="11"/>
      <c r="D10119" s="11"/>
      <c r="E10119" s="11"/>
      <c r="F10119" s="11"/>
      <c r="G10119" s="11"/>
      <c r="H10119" s="11"/>
      <c r="I10119" s="11"/>
      <c r="J10119" s="11"/>
      <c r="K10119" s="12"/>
      <c r="L10119" s="13"/>
      <c r="M10119" s="12"/>
      <c r="N10119" s="13"/>
      <c r="O10119" s="13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  <c r="AC10119" s="11"/>
    </row>
    <row r="10120" spans="1:29" x14ac:dyDescent="0.25">
      <c r="A10120" s="10"/>
      <c r="B10120" s="11"/>
      <c r="C10120" s="11"/>
      <c r="D10120" s="11"/>
      <c r="E10120" s="11"/>
      <c r="F10120" s="11"/>
      <c r="G10120" s="11"/>
      <c r="H10120" s="11"/>
      <c r="I10120" s="11"/>
      <c r="J10120" s="11"/>
      <c r="K10120" s="12"/>
      <c r="L10120" s="13"/>
      <c r="M10120" s="12"/>
      <c r="N10120" s="13"/>
      <c r="O10120" s="13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  <c r="AC10120" s="11"/>
    </row>
    <row r="10121" spans="1:29" x14ac:dyDescent="0.25">
      <c r="A10121" s="10"/>
      <c r="B10121" s="11"/>
      <c r="C10121" s="11"/>
      <c r="D10121" s="11"/>
      <c r="E10121" s="11"/>
      <c r="F10121" s="11"/>
      <c r="G10121" s="11"/>
      <c r="H10121" s="11"/>
      <c r="I10121" s="11"/>
      <c r="J10121" s="11"/>
      <c r="K10121" s="12"/>
      <c r="L10121" s="13"/>
      <c r="M10121" s="12"/>
      <c r="N10121" s="13"/>
      <c r="O10121" s="13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  <c r="AC10121" s="11"/>
    </row>
    <row r="10122" spans="1:29" x14ac:dyDescent="0.25">
      <c r="A10122" s="10"/>
      <c r="B10122" s="11"/>
      <c r="C10122" s="11"/>
      <c r="D10122" s="11"/>
      <c r="E10122" s="11"/>
      <c r="F10122" s="11"/>
      <c r="G10122" s="11"/>
      <c r="H10122" s="11"/>
      <c r="I10122" s="11"/>
      <c r="J10122" s="11"/>
      <c r="K10122" s="12"/>
      <c r="L10122" s="13"/>
      <c r="M10122" s="12"/>
      <c r="N10122" s="13"/>
      <c r="O10122" s="13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  <c r="AC10122" s="11"/>
    </row>
    <row r="10123" spans="1:29" x14ac:dyDescent="0.25">
      <c r="A10123" s="10"/>
      <c r="B10123" s="11"/>
      <c r="C10123" s="11"/>
      <c r="D10123" s="11"/>
      <c r="E10123" s="11"/>
      <c r="F10123" s="11"/>
      <c r="G10123" s="11"/>
      <c r="H10123" s="11"/>
      <c r="I10123" s="11"/>
      <c r="J10123" s="11"/>
      <c r="K10123" s="12"/>
      <c r="L10123" s="13"/>
      <c r="M10123" s="12"/>
      <c r="N10123" s="13"/>
      <c r="O10123" s="13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  <c r="AC10123" s="11"/>
    </row>
    <row r="10124" spans="1:29" x14ac:dyDescent="0.25">
      <c r="A10124" s="10"/>
      <c r="B10124" s="11"/>
      <c r="C10124" s="11"/>
      <c r="D10124" s="11"/>
      <c r="E10124" s="11"/>
      <c r="F10124" s="11"/>
      <c r="G10124" s="11"/>
      <c r="H10124" s="11"/>
      <c r="I10124" s="11"/>
      <c r="J10124" s="11"/>
      <c r="K10124" s="12"/>
      <c r="L10124" s="13"/>
      <c r="M10124" s="12"/>
      <c r="N10124" s="13"/>
      <c r="O10124" s="13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  <c r="AA10124" s="11"/>
      <c r="AB10124" s="11"/>
      <c r="AC10124" s="11"/>
    </row>
    <row r="10125" spans="1:29" x14ac:dyDescent="0.25">
      <c r="A10125" s="10"/>
      <c r="B10125" s="11"/>
      <c r="C10125" s="11"/>
      <c r="D10125" s="11"/>
      <c r="E10125" s="11"/>
      <c r="F10125" s="11"/>
      <c r="G10125" s="11"/>
      <c r="H10125" s="11"/>
      <c r="I10125" s="11"/>
      <c r="J10125" s="11"/>
      <c r="K10125" s="12"/>
      <c r="L10125" s="13"/>
      <c r="M10125" s="12"/>
      <c r="N10125" s="13"/>
      <c r="O10125" s="13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  <c r="AA10125" s="11"/>
      <c r="AB10125" s="11"/>
      <c r="AC10125" s="11"/>
    </row>
    <row r="10126" spans="1:29" x14ac:dyDescent="0.25">
      <c r="A10126" s="10"/>
      <c r="B10126" s="11"/>
      <c r="C10126" s="11"/>
      <c r="D10126" s="11"/>
      <c r="E10126" s="11"/>
      <c r="F10126" s="11"/>
      <c r="G10126" s="11"/>
      <c r="H10126" s="11"/>
      <c r="I10126" s="11"/>
      <c r="J10126" s="11"/>
      <c r="K10126" s="12"/>
      <c r="L10126" s="13"/>
      <c r="M10126" s="12"/>
      <c r="N10126" s="13"/>
      <c r="O10126" s="13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  <c r="AA10126" s="11"/>
      <c r="AB10126" s="11"/>
      <c r="AC10126" s="11"/>
    </row>
    <row r="10127" spans="1:29" x14ac:dyDescent="0.25">
      <c r="A10127" s="10"/>
      <c r="B10127" s="11"/>
      <c r="C10127" s="11"/>
      <c r="D10127" s="11"/>
      <c r="E10127" s="11"/>
      <c r="F10127" s="11"/>
      <c r="G10127" s="11"/>
      <c r="H10127" s="11"/>
      <c r="I10127" s="11"/>
      <c r="J10127" s="11"/>
      <c r="K10127" s="12"/>
      <c r="L10127" s="13"/>
      <c r="M10127" s="12"/>
      <c r="N10127" s="13"/>
      <c r="O10127" s="13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  <c r="AC10127" s="11"/>
    </row>
    <row r="10128" spans="1:29" x14ac:dyDescent="0.25">
      <c r="A10128" s="10"/>
      <c r="B10128" s="11"/>
      <c r="C10128" s="11"/>
      <c r="D10128" s="11"/>
      <c r="E10128" s="11"/>
      <c r="F10128" s="11"/>
      <c r="G10128" s="11"/>
      <c r="H10128" s="11"/>
      <c r="I10128" s="11"/>
      <c r="J10128" s="11"/>
      <c r="K10128" s="12"/>
      <c r="L10128" s="13"/>
      <c r="M10128" s="12"/>
      <c r="N10128" s="13"/>
      <c r="O10128" s="13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  <c r="AA10128" s="11"/>
      <c r="AB10128" s="11"/>
      <c r="AC10128" s="11"/>
    </row>
    <row r="10129" spans="1:29" x14ac:dyDescent="0.25">
      <c r="A10129" s="10"/>
      <c r="B10129" s="11"/>
      <c r="C10129" s="11"/>
      <c r="D10129" s="11"/>
      <c r="E10129" s="11"/>
      <c r="F10129" s="11"/>
      <c r="G10129" s="11"/>
      <c r="H10129" s="11"/>
      <c r="I10129" s="11"/>
      <c r="J10129" s="11"/>
      <c r="K10129" s="12"/>
      <c r="L10129" s="13"/>
      <c r="M10129" s="12"/>
      <c r="N10129" s="13"/>
      <c r="O10129" s="13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  <c r="AA10129" s="11"/>
      <c r="AB10129" s="11"/>
      <c r="AC10129" s="11"/>
    </row>
    <row r="10130" spans="1:29" x14ac:dyDescent="0.25">
      <c r="A10130" s="10"/>
      <c r="B10130" s="11"/>
      <c r="C10130" s="11"/>
      <c r="D10130" s="11"/>
      <c r="E10130" s="11"/>
      <c r="F10130" s="11"/>
      <c r="G10130" s="11"/>
      <c r="H10130" s="11"/>
      <c r="I10130" s="11"/>
      <c r="J10130" s="11"/>
      <c r="K10130" s="12"/>
      <c r="L10130" s="13"/>
      <c r="M10130" s="12"/>
      <c r="N10130" s="13"/>
      <c r="O10130" s="13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  <c r="AC10130" s="11"/>
    </row>
    <row r="10131" spans="1:29" x14ac:dyDescent="0.25">
      <c r="A10131" s="10"/>
      <c r="B10131" s="11"/>
      <c r="C10131" s="11"/>
      <c r="D10131" s="11"/>
      <c r="E10131" s="11"/>
      <c r="F10131" s="11"/>
      <c r="G10131" s="11"/>
      <c r="H10131" s="11"/>
      <c r="I10131" s="11"/>
      <c r="J10131" s="11"/>
      <c r="K10131" s="12"/>
      <c r="L10131" s="13"/>
      <c r="M10131" s="12"/>
      <c r="N10131" s="13"/>
      <c r="O10131" s="13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  <c r="AC10131" s="11"/>
    </row>
    <row r="10132" spans="1:29" x14ac:dyDescent="0.25">
      <c r="A10132" s="10"/>
      <c r="B10132" s="11"/>
      <c r="C10132" s="11"/>
      <c r="D10132" s="11"/>
      <c r="E10132" s="11"/>
      <c r="F10132" s="11"/>
      <c r="G10132" s="11"/>
      <c r="H10132" s="11"/>
      <c r="I10132" s="11"/>
      <c r="J10132" s="11"/>
      <c r="K10132" s="12"/>
      <c r="L10132" s="13"/>
      <c r="M10132" s="12"/>
      <c r="N10132" s="13"/>
      <c r="O10132" s="13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  <c r="AC10132" s="11"/>
    </row>
    <row r="10133" spans="1:29" x14ac:dyDescent="0.25">
      <c r="A10133" s="10"/>
      <c r="B10133" s="11"/>
      <c r="C10133" s="11"/>
      <c r="D10133" s="11"/>
      <c r="E10133" s="11"/>
      <c r="F10133" s="11"/>
      <c r="G10133" s="11"/>
      <c r="H10133" s="11"/>
      <c r="I10133" s="11"/>
      <c r="J10133" s="11"/>
      <c r="K10133" s="12"/>
      <c r="L10133" s="13"/>
      <c r="M10133" s="12"/>
      <c r="N10133" s="13"/>
      <c r="O10133" s="13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  <c r="AC10133" s="11"/>
    </row>
    <row r="10134" spans="1:29" x14ac:dyDescent="0.25">
      <c r="A10134" s="10"/>
      <c r="B10134" s="11"/>
      <c r="C10134" s="11"/>
      <c r="D10134" s="11"/>
      <c r="E10134" s="11"/>
      <c r="F10134" s="11"/>
      <c r="G10134" s="11"/>
      <c r="H10134" s="11"/>
      <c r="I10134" s="11"/>
      <c r="J10134" s="11"/>
      <c r="K10134" s="12"/>
      <c r="L10134" s="13"/>
      <c r="M10134" s="12"/>
      <c r="N10134" s="13"/>
      <c r="O10134" s="13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  <c r="AC10134" s="11"/>
    </row>
    <row r="10135" spans="1:29" x14ac:dyDescent="0.25">
      <c r="A10135" s="10"/>
      <c r="B10135" s="11"/>
      <c r="C10135" s="11"/>
      <c r="D10135" s="11"/>
      <c r="E10135" s="11"/>
      <c r="F10135" s="11"/>
      <c r="G10135" s="11"/>
      <c r="H10135" s="11"/>
      <c r="I10135" s="11"/>
      <c r="J10135" s="11"/>
      <c r="K10135" s="12"/>
      <c r="L10135" s="13"/>
      <c r="M10135" s="12"/>
      <c r="N10135" s="13"/>
      <c r="O10135" s="13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  <c r="AC10135" s="11"/>
    </row>
    <row r="10136" spans="1:29" x14ac:dyDescent="0.25">
      <c r="A10136" s="10"/>
      <c r="B10136" s="11"/>
      <c r="C10136" s="11"/>
      <c r="D10136" s="11"/>
      <c r="E10136" s="11"/>
      <c r="F10136" s="11"/>
      <c r="G10136" s="11"/>
      <c r="H10136" s="11"/>
      <c r="I10136" s="11"/>
      <c r="J10136" s="11"/>
      <c r="K10136" s="12"/>
      <c r="L10136" s="13"/>
      <c r="M10136" s="12"/>
      <c r="N10136" s="13"/>
      <c r="O10136" s="13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  <c r="AC10136" s="11"/>
    </row>
    <row r="10137" spans="1:29" x14ac:dyDescent="0.25">
      <c r="A10137" s="10"/>
      <c r="B10137" s="11"/>
      <c r="C10137" s="11"/>
      <c r="D10137" s="11"/>
      <c r="E10137" s="11"/>
      <c r="F10137" s="11"/>
      <c r="G10137" s="11"/>
      <c r="H10137" s="11"/>
      <c r="I10137" s="11"/>
      <c r="J10137" s="11"/>
      <c r="K10137" s="12"/>
      <c r="L10137" s="13"/>
      <c r="M10137" s="12"/>
      <c r="N10137" s="13"/>
      <c r="O10137" s="13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  <c r="AC10137" s="11"/>
    </row>
    <row r="10138" spans="1:29" x14ac:dyDescent="0.25">
      <c r="A10138" s="10"/>
      <c r="B10138" s="11"/>
      <c r="C10138" s="11"/>
      <c r="D10138" s="11"/>
      <c r="E10138" s="11"/>
      <c r="F10138" s="11"/>
      <c r="G10138" s="11"/>
      <c r="H10138" s="11"/>
      <c r="I10138" s="11"/>
      <c r="J10138" s="11"/>
      <c r="K10138" s="12"/>
      <c r="L10138" s="13"/>
      <c r="M10138" s="12"/>
      <c r="N10138" s="13"/>
      <c r="O10138" s="13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  <c r="AC10138" s="11"/>
    </row>
    <row r="10139" spans="1:29" x14ac:dyDescent="0.25">
      <c r="A10139" s="10"/>
      <c r="B10139" s="11"/>
      <c r="C10139" s="11"/>
      <c r="D10139" s="11"/>
      <c r="E10139" s="11"/>
      <c r="F10139" s="11"/>
      <c r="G10139" s="11"/>
      <c r="H10139" s="11"/>
      <c r="I10139" s="11"/>
      <c r="J10139" s="11"/>
      <c r="K10139" s="12"/>
      <c r="L10139" s="13"/>
      <c r="M10139" s="12"/>
      <c r="N10139" s="13"/>
      <c r="O10139" s="13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  <c r="AC10139" s="11"/>
    </row>
    <row r="10140" spans="1:29" x14ac:dyDescent="0.25">
      <c r="A10140" s="10"/>
      <c r="B10140" s="11"/>
      <c r="C10140" s="11"/>
      <c r="D10140" s="11"/>
      <c r="E10140" s="11"/>
      <c r="F10140" s="11"/>
      <c r="G10140" s="11"/>
      <c r="H10140" s="11"/>
      <c r="I10140" s="11"/>
      <c r="J10140" s="11"/>
      <c r="K10140" s="12"/>
      <c r="L10140" s="13"/>
      <c r="M10140" s="12"/>
      <c r="N10140" s="13"/>
      <c r="O10140" s="13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  <c r="AC10140" s="11"/>
    </row>
    <row r="10141" spans="1:29" x14ac:dyDescent="0.25">
      <c r="A10141" s="10"/>
      <c r="B10141" s="11"/>
      <c r="C10141" s="11"/>
      <c r="D10141" s="11"/>
      <c r="E10141" s="11"/>
      <c r="F10141" s="11"/>
      <c r="G10141" s="11"/>
      <c r="H10141" s="11"/>
      <c r="I10141" s="11"/>
      <c r="J10141" s="11"/>
      <c r="K10141" s="12"/>
      <c r="L10141" s="13"/>
      <c r="M10141" s="12"/>
      <c r="N10141" s="13"/>
      <c r="O10141" s="13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  <c r="AC10141" s="11"/>
    </row>
    <row r="10142" spans="1:29" x14ac:dyDescent="0.25">
      <c r="A10142" s="10"/>
      <c r="B10142" s="11"/>
      <c r="C10142" s="11"/>
      <c r="D10142" s="11"/>
      <c r="E10142" s="11"/>
      <c r="F10142" s="11"/>
      <c r="G10142" s="11"/>
      <c r="H10142" s="11"/>
      <c r="I10142" s="11"/>
      <c r="J10142" s="11"/>
      <c r="K10142" s="12"/>
      <c r="L10142" s="13"/>
      <c r="M10142" s="12"/>
      <c r="N10142" s="13"/>
      <c r="O10142" s="13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/>
      <c r="AC10142" s="11"/>
    </row>
    <row r="10143" spans="1:29" x14ac:dyDescent="0.25">
      <c r="A10143" s="10"/>
      <c r="B10143" s="11"/>
      <c r="C10143" s="11"/>
      <c r="D10143" s="11"/>
      <c r="E10143" s="11"/>
      <c r="F10143" s="11"/>
      <c r="G10143" s="11"/>
      <c r="H10143" s="11"/>
      <c r="I10143" s="11"/>
      <c r="J10143" s="11"/>
      <c r="K10143" s="12"/>
      <c r="L10143" s="13"/>
      <c r="M10143" s="12"/>
      <c r="N10143" s="13"/>
      <c r="O10143" s="13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  <c r="AC10143" s="11"/>
    </row>
    <row r="10144" spans="1:29" x14ac:dyDescent="0.25">
      <c r="A10144" s="10"/>
      <c r="B10144" s="11"/>
      <c r="C10144" s="11"/>
      <c r="D10144" s="11"/>
      <c r="E10144" s="11"/>
      <c r="F10144" s="11"/>
      <c r="G10144" s="11"/>
      <c r="H10144" s="11"/>
      <c r="I10144" s="11"/>
      <c r="J10144" s="11"/>
      <c r="K10144" s="12"/>
      <c r="L10144" s="13"/>
      <c r="M10144" s="12"/>
      <c r="N10144" s="13"/>
      <c r="O10144" s="13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  <c r="AC10144" s="11"/>
    </row>
    <row r="10145" spans="1:29" x14ac:dyDescent="0.25">
      <c r="A10145" s="10"/>
      <c r="B10145" s="11"/>
      <c r="C10145" s="11"/>
      <c r="D10145" s="11"/>
      <c r="E10145" s="11"/>
      <c r="F10145" s="11"/>
      <c r="G10145" s="11"/>
      <c r="H10145" s="11"/>
      <c r="I10145" s="11"/>
      <c r="J10145" s="11"/>
      <c r="K10145" s="12"/>
      <c r="L10145" s="13"/>
      <c r="M10145" s="12"/>
      <c r="N10145" s="13"/>
      <c r="O10145" s="13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  <c r="AC10145" s="11"/>
    </row>
    <row r="10146" spans="1:29" x14ac:dyDescent="0.25">
      <c r="A10146" s="10"/>
      <c r="B10146" s="11"/>
      <c r="C10146" s="11"/>
      <c r="D10146" s="11"/>
      <c r="E10146" s="11"/>
      <c r="F10146" s="11"/>
      <c r="G10146" s="11"/>
      <c r="H10146" s="11"/>
      <c r="I10146" s="11"/>
      <c r="J10146" s="11"/>
      <c r="K10146" s="12"/>
      <c r="L10146" s="13"/>
      <c r="M10146" s="12"/>
      <c r="N10146" s="13"/>
      <c r="O10146" s="13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  <c r="AC10146" s="11"/>
    </row>
    <row r="10147" spans="1:29" x14ac:dyDescent="0.25">
      <c r="A10147" s="10"/>
      <c r="B10147" s="11"/>
      <c r="C10147" s="11"/>
      <c r="D10147" s="11"/>
      <c r="E10147" s="11"/>
      <c r="F10147" s="11"/>
      <c r="G10147" s="11"/>
      <c r="H10147" s="11"/>
      <c r="I10147" s="11"/>
      <c r="J10147" s="11"/>
      <c r="K10147" s="12"/>
      <c r="L10147" s="13"/>
      <c r="M10147" s="12"/>
      <c r="N10147" s="13"/>
      <c r="O10147" s="13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  <c r="AC10147" s="11"/>
    </row>
    <row r="10148" spans="1:29" x14ac:dyDescent="0.25">
      <c r="A10148" s="10"/>
      <c r="B10148" s="11"/>
      <c r="C10148" s="11"/>
      <c r="D10148" s="11"/>
      <c r="E10148" s="11"/>
      <c r="F10148" s="11"/>
      <c r="G10148" s="11"/>
      <c r="H10148" s="11"/>
      <c r="I10148" s="11"/>
      <c r="J10148" s="11"/>
      <c r="K10148" s="12"/>
      <c r="L10148" s="13"/>
      <c r="M10148" s="12"/>
      <c r="N10148" s="13"/>
      <c r="O10148" s="13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  <c r="AC10148" s="11"/>
    </row>
    <row r="10149" spans="1:29" x14ac:dyDescent="0.25">
      <c r="A10149" s="10"/>
      <c r="B10149" s="11"/>
      <c r="C10149" s="11"/>
      <c r="D10149" s="11"/>
      <c r="E10149" s="11"/>
      <c r="F10149" s="11"/>
      <c r="G10149" s="11"/>
      <c r="H10149" s="11"/>
      <c r="I10149" s="11"/>
      <c r="J10149" s="11"/>
      <c r="K10149" s="12"/>
      <c r="L10149" s="13"/>
      <c r="M10149" s="12"/>
      <c r="N10149" s="13"/>
      <c r="O10149" s="13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  <c r="AC10149" s="11"/>
    </row>
    <row r="10150" spans="1:29" x14ac:dyDescent="0.25">
      <c r="A10150" s="10"/>
      <c r="B10150" s="11"/>
      <c r="C10150" s="11"/>
      <c r="D10150" s="11"/>
      <c r="E10150" s="11"/>
      <c r="F10150" s="11"/>
      <c r="G10150" s="11"/>
      <c r="H10150" s="11"/>
      <c r="I10150" s="11"/>
      <c r="J10150" s="11"/>
      <c r="K10150" s="12"/>
      <c r="L10150" s="13"/>
      <c r="M10150" s="12"/>
      <c r="N10150" s="13"/>
      <c r="O10150" s="13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  <c r="AC10150" s="11"/>
    </row>
    <row r="10151" spans="1:29" x14ac:dyDescent="0.25">
      <c r="A10151" s="10"/>
      <c r="B10151" s="11"/>
      <c r="C10151" s="11"/>
      <c r="D10151" s="11"/>
      <c r="E10151" s="11"/>
      <c r="F10151" s="11"/>
      <c r="G10151" s="11"/>
      <c r="H10151" s="11"/>
      <c r="I10151" s="11"/>
      <c r="J10151" s="11"/>
      <c r="K10151" s="12"/>
      <c r="L10151" s="13"/>
      <c r="M10151" s="12"/>
      <c r="N10151" s="13"/>
      <c r="O10151" s="13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  <c r="AC10151" s="11"/>
    </row>
    <row r="10152" spans="1:29" x14ac:dyDescent="0.25">
      <c r="A10152" s="10"/>
      <c r="B10152" s="11"/>
      <c r="C10152" s="11"/>
      <c r="D10152" s="11"/>
      <c r="E10152" s="11"/>
      <c r="F10152" s="11"/>
      <c r="G10152" s="11"/>
      <c r="H10152" s="11"/>
      <c r="I10152" s="11"/>
      <c r="J10152" s="11"/>
      <c r="K10152" s="12"/>
      <c r="L10152" s="13"/>
      <c r="M10152" s="12"/>
      <c r="N10152" s="13"/>
      <c r="O10152" s="13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  <c r="AC10152" s="11"/>
    </row>
    <row r="10153" spans="1:29" x14ac:dyDescent="0.25">
      <c r="A10153" s="10"/>
      <c r="B10153" s="11"/>
      <c r="C10153" s="11"/>
      <c r="D10153" s="11"/>
      <c r="E10153" s="11"/>
      <c r="F10153" s="11"/>
      <c r="G10153" s="11"/>
      <c r="H10153" s="11"/>
      <c r="I10153" s="11"/>
      <c r="J10153" s="11"/>
      <c r="K10153" s="12"/>
      <c r="L10153" s="13"/>
      <c r="M10153" s="12"/>
      <c r="N10153" s="13"/>
      <c r="O10153" s="13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  <c r="AC10153" s="11"/>
    </row>
    <row r="10154" spans="1:29" x14ac:dyDescent="0.25">
      <c r="A10154" s="10"/>
      <c r="B10154" s="11"/>
      <c r="C10154" s="11"/>
      <c r="D10154" s="11"/>
      <c r="E10154" s="11"/>
      <c r="F10154" s="11"/>
      <c r="G10154" s="11"/>
      <c r="H10154" s="11"/>
      <c r="I10154" s="11"/>
      <c r="J10154" s="11"/>
      <c r="K10154" s="12"/>
      <c r="L10154" s="13"/>
      <c r="M10154" s="12"/>
      <c r="N10154" s="13"/>
      <c r="O10154" s="13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  <c r="AC10154" s="11"/>
    </row>
    <row r="10155" spans="1:29" x14ac:dyDescent="0.25">
      <c r="A10155" s="10"/>
      <c r="B10155" s="11"/>
      <c r="C10155" s="11"/>
      <c r="D10155" s="11"/>
      <c r="E10155" s="11"/>
      <c r="F10155" s="11"/>
      <c r="G10155" s="11"/>
      <c r="H10155" s="11"/>
      <c r="I10155" s="11"/>
      <c r="J10155" s="11"/>
      <c r="K10155" s="12"/>
      <c r="L10155" s="13"/>
      <c r="M10155" s="12"/>
      <c r="N10155" s="13"/>
      <c r="O10155" s="13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  <c r="AC10155" s="11"/>
    </row>
    <row r="10156" spans="1:29" x14ac:dyDescent="0.25">
      <c r="A10156" s="10"/>
      <c r="B10156" s="11"/>
      <c r="C10156" s="11"/>
      <c r="D10156" s="11"/>
      <c r="E10156" s="11"/>
      <c r="F10156" s="11"/>
      <c r="G10156" s="11"/>
      <c r="H10156" s="11"/>
      <c r="I10156" s="11"/>
      <c r="J10156" s="11"/>
      <c r="K10156" s="12"/>
      <c r="L10156" s="13"/>
      <c r="M10156" s="12"/>
      <c r="N10156" s="13"/>
      <c r="O10156" s="13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  <c r="AC10156" s="11"/>
    </row>
    <row r="10157" spans="1:29" x14ac:dyDescent="0.25">
      <c r="A10157" s="10"/>
      <c r="B10157" s="11"/>
      <c r="C10157" s="11"/>
      <c r="D10157" s="11"/>
      <c r="E10157" s="11"/>
      <c r="F10157" s="11"/>
      <c r="G10157" s="11"/>
      <c r="H10157" s="11"/>
      <c r="I10157" s="11"/>
      <c r="J10157" s="11"/>
      <c r="K10157" s="12"/>
      <c r="L10157" s="13"/>
      <c r="M10157" s="12"/>
      <c r="N10157" s="13"/>
      <c r="O10157" s="13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  <c r="AC10157" s="11"/>
    </row>
    <row r="10158" spans="1:29" x14ac:dyDescent="0.25">
      <c r="A10158" s="10"/>
      <c r="B10158" s="11"/>
      <c r="C10158" s="11"/>
      <c r="D10158" s="11"/>
      <c r="E10158" s="11"/>
      <c r="F10158" s="11"/>
      <c r="G10158" s="11"/>
      <c r="H10158" s="11"/>
      <c r="I10158" s="11"/>
      <c r="J10158" s="11"/>
      <c r="K10158" s="12"/>
      <c r="L10158" s="13"/>
      <c r="M10158" s="12"/>
      <c r="N10158" s="13"/>
      <c r="O10158" s="13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  <c r="AC10158" s="11"/>
    </row>
    <row r="10159" spans="1:29" x14ac:dyDescent="0.25">
      <c r="A10159" s="10"/>
      <c r="B10159" s="11"/>
      <c r="C10159" s="11"/>
      <c r="D10159" s="11"/>
      <c r="E10159" s="11"/>
      <c r="F10159" s="11"/>
      <c r="G10159" s="11"/>
      <c r="H10159" s="11"/>
      <c r="I10159" s="11"/>
      <c r="J10159" s="11"/>
      <c r="K10159" s="12"/>
      <c r="L10159" s="13"/>
      <c r="M10159" s="12"/>
      <c r="N10159" s="13"/>
      <c r="O10159" s="13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  <c r="AC10159" s="11"/>
    </row>
    <row r="10160" spans="1:29" x14ac:dyDescent="0.25">
      <c r="A10160" s="10"/>
      <c r="B10160" s="11"/>
      <c r="C10160" s="11"/>
      <c r="D10160" s="11"/>
      <c r="E10160" s="11"/>
      <c r="F10160" s="11"/>
      <c r="G10160" s="11"/>
      <c r="H10160" s="11"/>
      <c r="I10160" s="11"/>
      <c r="J10160" s="11"/>
      <c r="K10160" s="12"/>
      <c r="L10160" s="13"/>
      <c r="M10160" s="12"/>
      <c r="N10160" s="13"/>
      <c r="O10160" s="13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  <c r="AC10160" s="11"/>
    </row>
    <row r="10161" spans="1:29" x14ac:dyDescent="0.25">
      <c r="A10161" s="10"/>
      <c r="B10161" s="11"/>
      <c r="C10161" s="11"/>
      <c r="D10161" s="11"/>
      <c r="E10161" s="11"/>
      <c r="F10161" s="11"/>
      <c r="G10161" s="11"/>
      <c r="H10161" s="11"/>
      <c r="I10161" s="11"/>
      <c r="J10161" s="11"/>
      <c r="K10161" s="12"/>
      <c r="L10161" s="13"/>
      <c r="M10161" s="12"/>
      <c r="N10161" s="13"/>
      <c r="O10161" s="13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  <c r="AC10161" s="11"/>
    </row>
    <row r="10162" spans="1:29" x14ac:dyDescent="0.25">
      <c r="A10162" s="10"/>
      <c r="B10162" s="11"/>
      <c r="C10162" s="11"/>
      <c r="D10162" s="11"/>
      <c r="E10162" s="11"/>
      <c r="F10162" s="11"/>
      <c r="G10162" s="11"/>
      <c r="H10162" s="11"/>
      <c r="I10162" s="11"/>
      <c r="J10162" s="11"/>
      <c r="K10162" s="12"/>
      <c r="L10162" s="13"/>
      <c r="M10162" s="12"/>
      <c r="N10162" s="13"/>
      <c r="O10162" s="13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  <c r="AC10162" s="11"/>
    </row>
    <row r="10163" spans="1:29" x14ac:dyDescent="0.25">
      <c r="A10163" s="10"/>
      <c r="B10163" s="11"/>
      <c r="C10163" s="11"/>
      <c r="D10163" s="11"/>
      <c r="E10163" s="11"/>
      <c r="F10163" s="11"/>
      <c r="G10163" s="11"/>
      <c r="H10163" s="11"/>
      <c r="I10163" s="11"/>
      <c r="J10163" s="11"/>
      <c r="K10163" s="12"/>
      <c r="L10163" s="13"/>
      <c r="M10163" s="12"/>
      <c r="N10163" s="13"/>
      <c r="O10163" s="13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  <c r="AC10163" s="11"/>
    </row>
    <row r="10164" spans="1:29" x14ac:dyDescent="0.25">
      <c r="A10164" s="10"/>
      <c r="B10164" s="11"/>
      <c r="C10164" s="11"/>
      <c r="D10164" s="11"/>
      <c r="E10164" s="11"/>
      <c r="F10164" s="11"/>
      <c r="G10164" s="11"/>
      <c r="H10164" s="11"/>
      <c r="I10164" s="11"/>
      <c r="J10164" s="11"/>
      <c r="K10164" s="12"/>
      <c r="L10164" s="13"/>
      <c r="M10164" s="12"/>
      <c r="N10164" s="13"/>
      <c r="O10164" s="13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  <c r="AC10164" s="11"/>
    </row>
    <row r="10165" spans="1:29" x14ac:dyDescent="0.25">
      <c r="A10165" s="10"/>
      <c r="B10165" s="11"/>
      <c r="C10165" s="11"/>
      <c r="D10165" s="11"/>
      <c r="E10165" s="11"/>
      <c r="F10165" s="11"/>
      <c r="G10165" s="11"/>
      <c r="H10165" s="11"/>
      <c r="I10165" s="11"/>
      <c r="J10165" s="11"/>
      <c r="K10165" s="12"/>
      <c r="L10165" s="13"/>
      <c r="M10165" s="12"/>
      <c r="N10165" s="13"/>
      <c r="O10165" s="13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  <c r="AA10165" s="11"/>
      <c r="AB10165" s="11"/>
      <c r="AC10165" s="11"/>
    </row>
    <row r="10166" spans="1:29" x14ac:dyDescent="0.25">
      <c r="A10166" s="10"/>
      <c r="B10166" s="11"/>
      <c r="C10166" s="11"/>
      <c r="D10166" s="11"/>
      <c r="E10166" s="11"/>
      <c r="F10166" s="11"/>
      <c r="G10166" s="11"/>
      <c r="H10166" s="11"/>
      <c r="I10166" s="11"/>
      <c r="J10166" s="11"/>
      <c r="K10166" s="12"/>
      <c r="L10166" s="13"/>
      <c r="M10166" s="12"/>
      <c r="N10166" s="13"/>
      <c r="O10166" s="13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  <c r="AC10166" s="11"/>
    </row>
    <row r="10167" spans="1:29" x14ac:dyDescent="0.25">
      <c r="A10167" s="10"/>
      <c r="B10167" s="11"/>
      <c r="C10167" s="11"/>
      <c r="D10167" s="11"/>
      <c r="E10167" s="11"/>
      <c r="F10167" s="11"/>
      <c r="G10167" s="11"/>
      <c r="H10167" s="11"/>
      <c r="I10167" s="11"/>
      <c r="J10167" s="11"/>
      <c r="K10167" s="12"/>
      <c r="L10167" s="13"/>
      <c r="M10167" s="12"/>
      <c r="N10167" s="13"/>
      <c r="O10167" s="13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  <c r="AC10167" s="11"/>
    </row>
    <row r="10168" spans="1:29" x14ac:dyDescent="0.25">
      <c r="A10168" s="10"/>
      <c r="B10168" s="11"/>
      <c r="C10168" s="11"/>
      <c r="D10168" s="11"/>
      <c r="E10168" s="11"/>
      <c r="F10168" s="11"/>
      <c r="G10168" s="11"/>
      <c r="H10168" s="11"/>
      <c r="I10168" s="11"/>
      <c r="J10168" s="11"/>
      <c r="K10168" s="12"/>
      <c r="L10168" s="13"/>
      <c r="M10168" s="12"/>
      <c r="N10168" s="13"/>
      <c r="O10168" s="13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  <c r="AC10168" s="11"/>
    </row>
    <row r="10169" spans="1:29" x14ac:dyDescent="0.25">
      <c r="A10169" s="10"/>
      <c r="B10169" s="11"/>
      <c r="C10169" s="11"/>
      <c r="D10169" s="11"/>
      <c r="E10169" s="11"/>
      <c r="F10169" s="11"/>
      <c r="G10169" s="11"/>
      <c r="H10169" s="11"/>
      <c r="I10169" s="11"/>
      <c r="J10169" s="11"/>
      <c r="K10169" s="12"/>
      <c r="L10169" s="13"/>
      <c r="M10169" s="12"/>
      <c r="N10169" s="13"/>
      <c r="O10169" s="13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  <c r="AC10169" s="11"/>
    </row>
    <row r="10170" spans="1:29" x14ac:dyDescent="0.25">
      <c r="A10170" s="10"/>
      <c r="B10170" s="11"/>
      <c r="C10170" s="11"/>
      <c r="D10170" s="11"/>
      <c r="E10170" s="11"/>
      <c r="F10170" s="11"/>
      <c r="G10170" s="11"/>
      <c r="H10170" s="11"/>
      <c r="I10170" s="11"/>
      <c r="J10170" s="11"/>
      <c r="K10170" s="12"/>
      <c r="L10170" s="13"/>
      <c r="M10170" s="12"/>
      <c r="N10170" s="13"/>
      <c r="O10170" s="13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  <c r="AC10170" s="11"/>
    </row>
    <row r="10171" spans="1:29" x14ac:dyDescent="0.25">
      <c r="A10171" s="10"/>
      <c r="B10171" s="11"/>
      <c r="C10171" s="11"/>
      <c r="D10171" s="11"/>
      <c r="E10171" s="11"/>
      <c r="F10171" s="11"/>
      <c r="G10171" s="11"/>
      <c r="H10171" s="11"/>
      <c r="I10171" s="11"/>
      <c r="J10171" s="11"/>
      <c r="K10171" s="12"/>
      <c r="L10171" s="13"/>
      <c r="M10171" s="12"/>
      <c r="N10171" s="13"/>
      <c r="O10171" s="13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  <c r="AC10171" s="11"/>
    </row>
    <row r="10172" spans="1:29" x14ac:dyDescent="0.25">
      <c r="A10172" s="10"/>
      <c r="B10172" s="11"/>
      <c r="C10172" s="11"/>
      <c r="D10172" s="11"/>
      <c r="E10172" s="11"/>
      <c r="F10172" s="11"/>
      <c r="G10172" s="11"/>
      <c r="H10172" s="11"/>
      <c r="I10172" s="11"/>
      <c r="J10172" s="11"/>
      <c r="K10172" s="12"/>
      <c r="L10172" s="13"/>
      <c r="M10172" s="12"/>
      <c r="N10172" s="13"/>
      <c r="O10172" s="13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  <c r="AC10172" s="11"/>
    </row>
    <row r="10173" spans="1:29" x14ac:dyDescent="0.25">
      <c r="A10173" s="10"/>
      <c r="B10173" s="11"/>
      <c r="C10173" s="11"/>
      <c r="D10173" s="11"/>
      <c r="E10173" s="11"/>
      <c r="F10173" s="11"/>
      <c r="G10173" s="11"/>
      <c r="H10173" s="11"/>
      <c r="I10173" s="11"/>
      <c r="J10173" s="11"/>
      <c r="K10173" s="12"/>
      <c r="L10173" s="13"/>
      <c r="M10173" s="12"/>
      <c r="N10173" s="13"/>
      <c r="O10173" s="13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  <c r="AC10173" s="11"/>
    </row>
    <row r="10174" spans="1:29" x14ac:dyDescent="0.25">
      <c r="A10174" s="10"/>
      <c r="B10174" s="11"/>
      <c r="C10174" s="11"/>
      <c r="D10174" s="11"/>
      <c r="E10174" s="11"/>
      <c r="F10174" s="11"/>
      <c r="G10174" s="11"/>
      <c r="H10174" s="11"/>
      <c r="I10174" s="11"/>
      <c r="J10174" s="11"/>
      <c r="K10174" s="12"/>
      <c r="L10174" s="13"/>
      <c r="M10174" s="12"/>
      <c r="N10174" s="13"/>
      <c r="O10174" s="13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  <c r="AC10174" s="11"/>
    </row>
    <row r="10175" spans="1:29" x14ac:dyDescent="0.25">
      <c r="A10175" s="10"/>
      <c r="B10175" s="11"/>
      <c r="C10175" s="11"/>
      <c r="D10175" s="11"/>
      <c r="E10175" s="11"/>
      <c r="F10175" s="11"/>
      <c r="G10175" s="11"/>
      <c r="H10175" s="11"/>
      <c r="I10175" s="11"/>
      <c r="J10175" s="11"/>
      <c r="K10175" s="12"/>
      <c r="L10175" s="13"/>
      <c r="M10175" s="12"/>
      <c r="N10175" s="13"/>
      <c r="O10175" s="13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  <c r="AC10175" s="11"/>
    </row>
    <row r="10176" spans="1:29" x14ac:dyDescent="0.25">
      <c r="A10176" s="10"/>
      <c r="B10176" s="11"/>
      <c r="C10176" s="11"/>
      <c r="D10176" s="11"/>
      <c r="E10176" s="11"/>
      <c r="F10176" s="11"/>
      <c r="G10176" s="11"/>
      <c r="H10176" s="11"/>
      <c r="I10176" s="11"/>
      <c r="J10176" s="11"/>
      <c r="K10176" s="12"/>
      <c r="L10176" s="13"/>
      <c r="M10176" s="12"/>
      <c r="N10176" s="13"/>
      <c r="O10176" s="13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  <c r="AC10176" s="11"/>
    </row>
    <row r="10177" spans="1:29" x14ac:dyDescent="0.25">
      <c r="A10177" s="10"/>
      <c r="B10177" s="11"/>
      <c r="C10177" s="11"/>
      <c r="D10177" s="11"/>
      <c r="E10177" s="11"/>
      <c r="F10177" s="11"/>
      <c r="G10177" s="11"/>
      <c r="H10177" s="11"/>
      <c r="I10177" s="11"/>
      <c r="J10177" s="11"/>
      <c r="K10177" s="12"/>
      <c r="L10177" s="13"/>
      <c r="M10177" s="12"/>
      <c r="N10177" s="13"/>
      <c r="O10177" s="13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  <c r="AA10177" s="11"/>
      <c r="AB10177" s="11"/>
      <c r="AC10177" s="11"/>
    </row>
    <row r="10178" spans="1:29" x14ac:dyDescent="0.25">
      <c r="A10178" s="10"/>
      <c r="B10178" s="11"/>
      <c r="C10178" s="11"/>
      <c r="D10178" s="11"/>
      <c r="E10178" s="11"/>
      <c r="F10178" s="11"/>
      <c r="G10178" s="11"/>
      <c r="H10178" s="11"/>
      <c r="I10178" s="11"/>
      <c r="J10178" s="11"/>
      <c r="K10178" s="12"/>
      <c r="L10178" s="13"/>
      <c r="M10178" s="12"/>
      <c r="N10178" s="13"/>
      <c r="O10178" s="13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  <c r="AA10178" s="11"/>
      <c r="AB10178" s="11"/>
      <c r="AC10178" s="11"/>
    </row>
    <row r="10179" spans="1:29" x14ac:dyDescent="0.25">
      <c r="A10179" s="10"/>
      <c r="B10179" s="11"/>
      <c r="C10179" s="11"/>
      <c r="D10179" s="11"/>
      <c r="E10179" s="11"/>
      <c r="F10179" s="11"/>
      <c r="G10179" s="11"/>
      <c r="H10179" s="11"/>
      <c r="I10179" s="11"/>
      <c r="J10179" s="11"/>
      <c r="K10179" s="12"/>
      <c r="L10179" s="13"/>
      <c r="M10179" s="12"/>
      <c r="N10179" s="13"/>
      <c r="O10179" s="13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  <c r="AA10179" s="11"/>
      <c r="AB10179" s="11"/>
      <c r="AC10179" s="11"/>
    </row>
    <row r="10180" spans="1:29" x14ac:dyDescent="0.25">
      <c r="A10180" s="10"/>
      <c r="B10180" s="11"/>
      <c r="C10180" s="11"/>
      <c r="D10180" s="11"/>
      <c r="E10180" s="11"/>
      <c r="F10180" s="11"/>
      <c r="G10180" s="11"/>
      <c r="H10180" s="11"/>
      <c r="I10180" s="11"/>
      <c r="J10180" s="11"/>
      <c r="K10180" s="12"/>
      <c r="L10180" s="13"/>
      <c r="M10180" s="12"/>
      <c r="N10180" s="13"/>
      <c r="O10180" s="13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  <c r="AA10180" s="11"/>
      <c r="AB10180" s="11"/>
      <c r="AC10180" s="11"/>
    </row>
    <row r="10181" spans="1:29" x14ac:dyDescent="0.25">
      <c r="A10181" s="10"/>
      <c r="B10181" s="11"/>
      <c r="C10181" s="11"/>
      <c r="D10181" s="11"/>
      <c r="E10181" s="11"/>
      <c r="F10181" s="11"/>
      <c r="G10181" s="11"/>
      <c r="H10181" s="11"/>
      <c r="I10181" s="11"/>
      <c r="J10181" s="11"/>
      <c r="K10181" s="12"/>
      <c r="L10181" s="13"/>
      <c r="M10181" s="12"/>
      <c r="N10181" s="13"/>
      <c r="O10181" s="13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  <c r="AA10181" s="11"/>
      <c r="AB10181" s="11"/>
      <c r="AC10181" s="11"/>
    </row>
    <row r="10182" spans="1:29" x14ac:dyDescent="0.25">
      <c r="A10182" s="10"/>
      <c r="B10182" s="11"/>
      <c r="C10182" s="11"/>
      <c r="D10182" s="11"/>
      <c r="E10182" s="11"/>
      <c r="F10182" s="11"/>
      <c r="G10182" s="11"/>
      <c r="H10182" s="11"/>
      <c r="I10182" s="11"/>
      <c r="J10182" s="11"/>
      <c r="K10182" s="12"/>
      <c r="L10182" s="13"/>
      <c r="M10182" s="12"/>
      <c r="N10182" s="13"/>
      <c r="O10182" s="13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  <c r="AC10182" s="11"/>
    </row>
    <row r="10183" spans="1:29" x14ac:dyDescent="0.25">
      <c r="A10183" s="10"/>
      <c r="B10183" s="11"/>
      <c r="C10183" s="11"/>
      <c r="D10183" s="11"/>
      <c r="E10183" s="11"/>
      <c r="F10183" s="11"/>
      <c r="G10183" s="11"/>
      <c r="H10183" s="11"/>
      <c r="I10183" s="11"/>
      <c r="J10183" s="11"/>
      <c r="K10183" s="12"/>
      <c r="L10183" s="13"/>
      <c r="M10183" s="12"/>
      <c r="N10183" s="13"/>
      <c r="O10183" s="13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  <c r="AC10183" s="11"/>
    </row>
    <row r="10184" spans="1:29" x14ac:dyDescent="0.25">
      <c r="A10184" s="10"/>
      <c r="B10184" s="11"/>
      <c r="C10184" s="11"/>
      <c r="D10184" s="11"/>
      <c r="E10184" s="11"/>
      <c r="F10184" s="11"/>
      <c r="G10184" s="11"/>
      <c r="H10184" s="11"/>
      <c r="I10184" s="11"/>
      <c r="J10184" s="11"/>
      <c r="K10184" s="12"/>
      <c r="L10184" s="13"/>
      <c r="M10184" s="12"/>
      <c r="N10184" s="13"/>
      <c r="O10184" s="13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  <c r="AC10184" s="11"/>
    </row>
    <row r="10185" spans="1:29" x14ac:dyDescent="0.25">
      <c r="A10185" s="10"/>
      <c r="B10185" s="11"/>
      <c r="C10185" s="11"/>
      <c r="D10185" s="11"/>
      <c r="E10185" s="11"/>
      <c r="F10185" s="11"/>
      <c r="G10185" s="11"/>
      <c r="H10185" s="11"/>
      <c r="I10185" s="11"/>
      <c r="J10185" s="11"/>
      <c r="K10185" s="12"/>
      <c r="L10185" s="13"/>
      <c r="M10185" s="12"/>
      <c r="N10185" s="13"/>
      <c r="O10185" s="13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  <c r="AC10185" s="11"/>
    </row>
    <row r="10186" spans="1:29" x14ac:dyDescent="0.25">
      <c r="A10186" s="10"/>
      <c r="B10186" s="11"/>
      <c r="C10186" s="11"/>
      <c r="D10186" s="11"/>
      <c r="E10186" s="11"/>
      <c r="F10186" s="11"/>
      <c r="G10186" s="11"/>
      <c r="H10186" s="11"/>
      <c r="I10186" s="11"/>
      <c r="J10186" s="11"/>
      <c r="K10186" s="12"/>
      <c r="L10186" s="13"/>
      <c r="M10186" s="12"/>
      <c r="N10186" s="13"/>
      <c r="O10186" s="13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  <c r="AC10186" s="11"/>
    </row>
    <row r="10187" spans="1:29" x14ac:dyDescent="0.25">
      <c r="A10187" s="10"/>
      <c r="B10187" s="11"/>
      <c r="C10187" s="11"/>
      <c r="D10187" s="11"/>
      <c r="E10187" s="11"/>
      <c r="F10187" s="11"/>
      <c r="G10187" s="11"/>
      <c r="H10187" s="11"/>
      <c r="I10187" s="11"/>
      <c r="J10187" s="11"/>
      <c r="K10187" s="12"/>
      <c r="L10187" s="13"/>
      <c r="M10187" s="12"/>
      <c r="N10187" s="13"/>
      <c r="O10187" s="13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  <c r="AC10187" s="11"/>
    </row>
    <row r="10188" spans="1:29" x14ac:dyDescent="0.25">
      <c r="A10188" s="10"/>
      <c r="B10188" s="11"/>
      <c r="C10188" s="11"/>
      <c r="D10188" s="11"/>
      <c r="E10188" s="11"/>
      <c r="F10188" s="11"/>
      <c r="G10188" s="11"/>
      <c r="H10188" s="11"/>
      <c r="I10188" s="11"/>
      <c r="J10188" s="11"/>
      <c r="K10188" s="12"/>
      <c r="L10188" s="13"/>
      <c r="M10188" s="12"/>
      <c r="N10188" s="13"/>
      <c r="O10188" s="13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  <c r="AC10188" s="11"/>
    </row>
    <row r="10189" spans="1:29" x14ac:dyDescent="0.25">
      <c r="A10189" s="10"/>
      <c r="B10189" s="11"/>
      <c r="C10189" s="11"/>
      <c r="D10189" s="11"/>
      <c r="E10189" s="11"/>
      <c r="F10189" s="11"/>
      <c r="G10189" s="11"/>
      <c r="H10189" s="11"/>
      <c r="I10189" s="11"/>
      <c r="J10189" s="11"/>
      <c r="K10189" s="12"/>
      <c r="L10189" s="13"/>
      <c r="M10189" s="12"/>
      <c r="N10189" s="13"/>
      <c r="O10189" s="13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  <c r="AC10189" s="11"/>
    </row>
    <row r="10190" spans="1:29" x14ac:dyDescent="0.25">
      <c r="A10190" s="10"/>
      <c r="B10190" s="11"/>
      <c r="C10190" s="11"/>
      <c r="D10190" s="11"/>
      <c r="E10190" s="11"/>
      <c r="F10190" s="11"/>
      <c r="G10190" s="11"/>
      <c r="H10190" s="11"/>
      <c r="I10190" s="11"/>
      <c r="J10190" s="11"/>
      <c r="K10190" s="12"/>
      <c r="L10190" s="13"/>
      <c r="M10190" s="12"/>
      <c r="N10190" s="13"/>
      <c r="O10190" s="13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  <c r="AC10190" s="11"/>
    </row>
    <row r="10191" spans="1:29" x14ac:dyDescent="0.25">
      <c r="A10191" s="10"/>
      <c r="B10191" s="11"/>
      <c r="C10191" s="11"/>
      <c r="D10191" s="11"/>
      <c r="E10191" s="11"/>
      <c r="F10191" s="11"/>
      <c r="G10191" s="11"/>
      <c r="H10191" s="11"/>
      <c r="I10191" s="11"/>
      <c r="J10191" s="11"/>
      <c r="K10191" s="12"/>
      <c r="L10191" s="13"/>
      <c r="M10191" s="12"/>
      <c r="N10191" s="13"/>
      <c r="O10191" s="13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  <c r="AC10191" s="11"/>
    </row>
    <row r="10192" spans="1:29" x14ac:dyDescent="0.25">
      <c r="A10192" s="10"/>
      <c r="B10192" s="11"/>
      <c r="C10192" s="11"/>
      <c r="D10192" s="11"/>
      <c r="E10192" s="11"/>
      <c r="F10192" s="11"/>
      <c r="G10192" s="11"/>
      <c r="H10192" s="11"/>
      <c r="I10192" s="11"/>
      <c r="J10192" s="11"/>
      <c r="K10192" s="12"/>
      <c r="L10192" s="13"/>
      <c r="M10192" s="12"/>
      <c r="N10192" s="13"/>
      <c r="O10192" s="13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  <c r="AC10192" s="11"/>
    </row>
    <row r="10193" spans="1:29" x14ac:dyDescent="0.25">
      <c r="A10193" s="10"/>
      <c r="B10193" s="11"/>
      <c r="C10193" s="11"/>
      <c r="D10193" s="11"/>
      <c r="E10193" s="11"/>
      <c r="F10193" s="11"/>
      <c r="G10193" s="11"/>
      <c r="H10193" s="11"/>
      <c r="I10193" s="11"/>
      <c r="J10193" s="11"/>
      <c r="K10193" s="12"/>
      <c r="L10193" s="13"/>
      <c r="M10193" s="12"/>
      <c r="N10193" s="13"/>
      <c r="O10193" s="13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  <c r="AA10193" s="11"/>
      <c r="AB10193" s="11"/>
      <c r="AC10193" s="11"/>
    </row>
    <row r="10194" spans="1:29" x14ac:dyDescent="0.25">
      <c r="A10194" s="10"/>
      <c r="B10194" s="11"/>
      <c r="C10194" s="11"/>
      <c r="D10194" s="11"/>
      <c r="E10194" s="11"/>
      <c r="F10194" s="11"/>
      <c r="G10194" s="11"/>
      <c r="H10194" s="11"/>
      <c r="I10194" s="11"/>
      <c r="J10194" s="11"/>
      <c r="K10194" s="12"/>
      <c r="L10194" s="13"/>
      <c r="M10194" s="12"/>
      <c r="N10194" s="13"/>
      <c r="O10194" s="13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  <c r="AC10194" s="11"/>
    </row>
    <row r="10195" spans="1:29" x14ac:dyDescent="0.25">
      <c r="A10195" s="10"/>
      <c r="B10195" s="11"/>
      <c r="C10195" s="11"/>
      <c r="D10195" s="11"/>
      <c r="E10195" s="11"/>
      <c r="F10195" s="11"/>
      <c r="G10195" s="11"/>
      <c r="H10195" s="11"/>
      <c r="I10195" s="11"/>
      <c r="J10195" s="11"/>
      <c r="K10195" s="12"/>
      <c r="L10195" s="13"/>
      <c r="M10195" s="12"/>
      <c r="N10195" s="13"/>
      <c r="O10195" s="13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  <c r="AA10195" s="11"/>
      <c r="AB10195" s="11"/>
      <c r="AC10195" s="11"/>
    </row>
    <row r="10196" spans="1:29" x14ac:dyDescent="0.25">
      <c r="A10196" s="10"/>
      <c r="B10196" s="11"/>
      <c r="C10196" s="11"/>
      <c r="D10196" s="11"/>
      <c r="E10196" s="11"/>
      <c r="F10196" s="11"/>
      <c r="G10196" s="11"/>
      <c r="H10196" s="11"/>
      <c r="I10196" s="11"/>
      <c r="J10196" s="11"/>
      <c r="K10196" s="12"/>
      <c r="L10196" s="13"/>
      <c r="M10196" s="12"/>
      <c r="N10196" s="13"/>
      <c r="O10196" s="13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  <c r="AC10196" s="11"/>
    </row>
    <row r="10197" spans="1:29" x14ac:dyDescent="0.25">
      <c r="A10197" s="10"/>
      <c r="B10197" s="11"/>
      <c r="C10197" s="11"/>
      <c r="D10197" s="11"/>
      <c r="E10197" s="11"/>
      <c r="F10197" s="11"/>
      <c r="G10197" s="11"/>
      <c r="H10197" s="11"/>
      <c r="I10197" s="11"/>
      <c r="J10197" s="11"/>
      <c r="K10197" s="12"/>
      <c r="L10197" s="13"/>
      <c r="M10197" s="12"/>
      <c r="N10197" s="13"/>
      <c r="O10197" s="13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  <c r="AC10197" s="11"/>
    </row>
    <row r="10198" spans="1:29" x14ac:dyDescent="0.25">
      <c r="A10198" s="10"/>
      <c r="B10198" s="11"/>
      <c r="C10198" s="11"/>
      <c r="D10198" s="11"/>
      <c r="E10198" s="11"/>
      <c r="F10198" s="11"/>
      <c r="G10198" s="11"/>
      <c r="H10198" s="11"/>
      <c r="I10198" s="11"/>
      <c r="J10198" s="11"/>
      <c r="K10198" s="12"/>
      <c r="L10198" s="13"/>
      <c r="M10198" s="12"/>
      <c r="N10198" s="13"/>
      <c r="O10198" s="13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  <c r="AC10198" s="11"/>
    </row>
    <row r="10199" spans="1:29" x14ac:dyDescent="0.25">
      <c r="A10199" s="10"/>
      <c r="B10199" s="11"/>
      <c r="C10199" s="11"/>
      <c r="D10199" s="11"/>
      <c r="E10199" s="11"/>
      <c r="F10199" s="11"/>
      <c r="G10199" s="11"/>
      <c r="H10199" s="11"/>
      <c r="I10199" s="11"/>
      <c r="J10199" s="11"/>
      <c r="K10199" s="12"/>
      <c r="L10199" s="13"/>
      <c r="M10199" s="12"/>
      <c r="N10199" s="13"/>
      <c r="O10199" s="13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  <c r="AC10199" s="11"/>
    </row>
    <row r="10200" spans="1:29" x14ac:dyDescent="0.25">
      <c r="A10200" s="10"/>
      <c r="B10200" s="11"/>
      <c r="C10200" s="11"/>
      <c r="D10200" s="11"/>
      <c r="E10200" s="11"/>
      <c r="F10200" s="11"/>
      <c r="G10200" s="11"/>
      <c r="H10200" s="11"/>
      <c r="I10200" s="11"/>
      <c r="J10200" s="11"/>
      <c r="K10200" s="12"/>
      <c r="L10200" s="13"/>
      <c r="M10200" s="12"/>
      <c r="N10200" s="13"/>
      <c r="O10200" s="13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  <c r="AC10200" s="11"/>
    </row>
    <row r="10201" spans="1:29" x14ac:dyDescent="0.25">
      <c r="A10201" s="10"/>
      <c r="B10201" s="11"/>
      <c r="C10201" s="11"/>
      <c r="D10201" s="11"/>
      <c r="E10201" s="11"/>
      <c r="F10201" s="11"/>
      <c r="G10201" s="11"/>
      <c r="H10201" s="11"/>
      <c r="I10201" s="11"/>
      <c r="J10201" s="11"/>
      <c r="K10201" s="12"/>
      <c r="L10201" s="13"/>
      <c r="M10201" s="12"/>
      <c r="N10201" s="13"/>
      <c r="O10201" s="13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  <c r="AC10201" s="11"/>
    </row>
    <row r="10202" spans="1:29" x14ac:dyDescent="0.25">
      <c r="A10202" s="10"/>
      <c r="B10202" s="11"/>
      <c r="C10202" s="11"/>
      <c r="D10202" s="11"/>
      <c r="E10202" s="11"/>
      <c r="F10202" s="11"/>
      <c r="G10202" s="11"/>
      <c r="H10202" s="11"/>
      <c r="I10202" s="11"/>
      <c r="J10202" s="11"/>
      <c r="K10202" s="12"/>
      <c r="L10202" s="13"/>
      <c r="M10202" s="12"/>
      <c r="N10202" s="13"/>
      <c r="O10202" s="13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  <c r="AC10202" s="11"/>
    </row>
    <row r="10203" spans="1:29" x14ac:dyDescent="0.25">
      <c r="A10203" s="10"/>
      <c r="B10203" s="11"/>
      <c r="C10203" s="11"/>
      <c r="D10203" s="11"/>
      <c r="E10203" s="11"/>
      <c r="F10203" s="11"/>
      <c r="G10203" s="11"/>
      <c r="H10203" s="11"/>
      <c r="I10203" s="11"/>
      <c r="J10203" s="11"/>
      <c r="K10203" s="12"/>
      <c r="L10203" s="13"/>
      <c r="M10203" s="12"/>
      <c r="N10203" s="13"/>
      <c r="O10203" s="13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  <c r="AC10203" s="11"/>
    </row>
    <row r="10204" spans="1:29" x14ac:dyDescent="0.25">
      <c r="A10204" s="10"/>
      <c r="B10204" s="11"/>
      <c r="C10204" s="11"/>
      <c r="D10204" s="11"/>
      <c r="E10204" s="11"/>
      <c r="F10204" s="11"/>
      <c r="G10204" s="11"/>
      <c r="H10204" s="11"/>
      <c r="I10204" s="11"/>
      <c r="J10204" s="11"/>
      <c r="K10204" s="12"/>
      <c r="L10204" s="13"/>
      <c r="M10204" s="12"/>
      <c r="N10204" s="13"/>
      <c r="O10204" s="13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  <c r="AC10204" s="11"/>
    </row>
    <row r="10205" spans="1:29" x14ac:dyDescent="0.25">
      <c r="A10205" s="10"/>
      <c r="B10205" s="11"/>
      <c r="C10205" s="11"/>
      <c r="D10205" s="11"/>
      <c r="E10205" s="11"/>
      <c r="F10205" s="11"/>
      <c r="G10205" s="11"/>
      <c r="H10205" s="11"/>
      <c r="I10205" s="11"/>
      <c r="J10205" s="11"/>
      <c r="K10205" s="12"/>
      <c r="L10205" s="13"/>
      <c r="M10205" s="12"/>
      <c r="N10205" s="13"/>
      <c r="O10205" s="13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  <c r="AC10205" s="11"/>
    </row>
    <row r="10206" spans="1:29" x14ac:dyDescent="0.25">
      <c r="A10206" s="10"/>
      <c r="B10206" s="11"/>
      <c r="C10206" s="11"/>
      <c r="D10206" s="11"/>
      <c r="E10206" s="11"/>
      <c r="F10206" s="11"/>
      <c r="G10206" s="11"/>
      <c r="H10206" s="11"/>
      <c r="I10206" s="11"/>
      <c r="J10206" s="11"/>
      <c r="K10206" s="12"/>
      <c r="L10206" s="13"/>
      <c r="M10206" s="12"/>
      <c r="N10206" s="13"/>
      <c r="O10206" s="13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  <c r="AC10206" s="11"/>
    </row>
    <row r="10207" spans="1:29" x14ac:dyDescent="0.25">
      <c r="A10207" s="10"/>
      <c r="B10207" s="11"/>
      <c r="C10207" s="11"/>
      <c r="D10207" s="11"/>
      <c r="E10207" s="11"/>
      <c r="F10207" s="11"/>
      <c r="G10207" s="11"/>
      <c r="H10207" s="11"/>
      <c r="I10207" s="11"/>
      <c r="J10207" s="11"/>
      <c r="K10207" s="12"/>
      <c r="L10207" s="13"/>
      <c r="M10207" s="12"/>
      <c r="N10207" s="13"/>
      <c r="O10207" s="13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  <c r="AC10207" s="11"/>
    </row>
    <row r="10208" spans="1:29" x14ac:dyDescent="0.25">
      <c r="A10208" s="10"/>
      <c r="B10208" s="11"/>
      <c r="C10208" s="11"/>
      <c r="D10208" s="11"/>
      <c r="E10208" s="11"/>
      <c r="F10208" s="11"/>
      <c r="G10208" s="11"/>
      <c r="H10208" s="11"/>
      <c r="I10208" s="11"/>
      <c r="J10208" s="11"/>
      <c r="K10208" s="12"/>
      <c r="L10208" s="13"/>
      <c r="M10208" s="12"/>
      <c r="N10208" s="13"/>
      <c r="O10208" s="13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  <c r="AC10208" s="11"/>
    </row>
    <row r="10209" spans="1:29" x14ac:dyDescent="0.25">
      <c r="A10209" s="10"/>
      <c r="B10209" s="11"/>
      <c r="C10209" s="11"/>
      <c r="D10209" s="11"/>
      <c r="E10209" s="11"/>
      <c r="F10209" s="11"/>
      <c r="G10209" s="11"/>
      <c r="H10209" s="11"/>
      <c r="I10209" s="11"/>
      <c r="J10209" s="11"/>
      <c r="K10209" s="12"/>
      <c r="L10209" s="13"/>
      <c r="M10209" s="12"/>
      <c r="N10209" s="13"/>
      <c r="O10209" s="13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  <c r="AC10209" s="11"/>
    </row>
    <row r="10210" spans="1:29" x14ac:dyDescent="0.25">
      <c r="A10210" s="10"/>
      <c r="B10210" s="11"/>
      <c r="C10210" s="11"/>
      <c r="D10210" s="11"/>
      <c r="E10210" s="11"/>
      <c r="F10210" s="11"/>
      <c r="G10210" s="11"/>
      <c r="H10210" s="11"/>
      <c r="I10210" s="11"/>
      <c r="J10210" s="11"/>
      <c r="K10210" s="12"/>
      <c r="L10210" s="13"/>
      <c r="M10210" s="12"/>
      <c r="N10210" s="13"/>
      <c r="O10210" s="13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  <c r="AC10210" s="11"/>
    </row>
    <row r="10211" spans="1:29" x14ac:dyDescent="0.25">
      <c r="A10211" s="10"/>
      <c r="B10211" s="11"/>
      <c r="C10211" s="11"/>
      <c r="D10211" s="11"/>
      <c r="E10211" s="11"/>
      <c r="F10211" s="11"/>
      <c r="G10211" s="11"/>
      <c r="H10211" s="11"/>
      <c r="I10211" s="11"/>
      <c r="J10211" s="11"/>
      <c r="K10211" s="12"/>
      <c r="L10211" s="13"/>
      <c r="M10211" s="12"/>
      <c r="N10211" s="13"/>
      <c r="O10211" s="13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  <c r="AC10211" s="11"/>
    </row>
    <row r="10212" spans="1:29" x14ac:dyDescent="0.25">
      <c r="A10212" s="10"/>
      <c r="B10212" s="11"/>
      <c r="C10212" s="11"/>
      <c r="D10212" s="11"/>
      <c r="E10212" s="11"/>
      <c r="F10212" s="11"/>
      <c r="G10212" s="11"/>
      <c r="H10212" s="11"/>
      <c r="I10212" s="11"/>
      <c r="J10212" s="11"/>
      <c r="K10212" s="12"/>
      <c r="L10212" s="13"/>
      <c r="M10212" s="12"/>
      <c r="N10212" s="13"/>
      <c r="O10212" s="13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  <c r="AC10212" s="11"/>
    </row>
    <row r="10213" spans="1:29" x14ac:dyDescent="0.25">
      <c r="A10213" s="10"/>
      <c r="B10213" s="11"/>
      <c r="C10213" s="11"/>
      <c r="D10213" s="11"/>
      <c r="E10213" s="11"/>
      <c r="F10213" s="11"/>
      <c r="G10213" s="11"/>
      <c r="H10213" s="11"/>
      <c r="I10213" s="11"/>
      <c r="J10213" s="11"/>
      <c r="K10213" s="12"/>
      <c r="L10213" s="13"/>
      <c r="M10213" s="12"/>
      <c r="N10213" s="13"/>
      <c r="O10213" s="13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  <c r="AA10213" s="11"/>
      <c r="AB10213" s="11"/>
      <c r="AC10213" s="11"/>
    </row>
    <row r="10214" spans="1:29" x14ac:dyDescent="0.25">
      <c r="A10214" s="10"/>
      <c r="B10214" s="11"/>
      <c r="C10214" s="11"/>
      <c r="D10214" s="11"/>
      <c r="E10214" s="11"/>
      <c r="F10214" s="11"/>
      <c r="G10214" s="11"/>
      <c r="H10214" s="11"/>
      <c r="I10214" s="11"/>
      <c r="J10214" s="11"/>
      <c r="K10214" s="12"/>
      <c r="L10214" s="13"/>
      <c r="M10214" s="12"/>
      <c r="N10214" s="13"/>
      <c r="O10214" s="13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  <c r="AA10214" s="11"/>
      <c r="AB10214" s="11"/>
      <c r="AC10214" s="11"/>
    </row>
    <row r="10215" spans="1:29" x14ac:dyDescent="0.25">
      <c r="A10215" s="10"/>
      <c r="B10215" s="11"/>
      <c r="C10215" s="11"/>
      <c r="D10215" s="11"/>
      <c r="E10215" s="11"/>
      <c r="F10215" s="11"/>
      <c r="G10215" s="11"/>
      <c r="H10215" s="11"/>
      <c r="I10215" s="11"/>
      <c r="J10215" s="11"/>
      <c r="K10215" s="12"/>
      <c r="L10215" s="13"/>
      <c r="M10215" s="12"/>
      <c r="N10215" s="13"/>
      <c r="O10215" s="13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  <c r="AA10215" s="11"/>
      <c r="AB10215" s="11"/>
      <c r="AC10215" s="11"/>
    </row>
    <row r="10216" spans="1:29" x14ac:dyDescent="0.25">
      <c r="A10216" s="10"/>
      <c r="B10216" s="11"/>
      <c r="C10216" s="11"/>
      <c r="D10216" s="11"/>
      <c r="E10216" s="11"/>
      <c r="F10216" s="11"/>
      <c r="G10216" s="11"/>
      <c r="H10216" s="11"/>
      <c r="I10216" s="11"/>
      <c r="J10216" s="11"/>
      <c r="K10216" s="12"/>
      <c r="L10216" s="13"/>
      <c r="M10216" s="12"/>
      <c r="N10216" s="13"/>
      <c r="O10216" s="13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  <c r="AA10216" s="11"/>
      <c r="AB10216" s="11"/>
      <c r="AC10216" s="11"/>
    </row>
    <row r="10217" spans="1:29" x14ac:dyDescent="0.25">
      <c r="A10217" s="10"/>
      <c r="B10217" s="11"/>
      <c r="C10217" s="11"/>
      <c r="D10217" s="11"/>
      <c r="E10217" s="11"/>
      <c r="F10217" s="11"/>
      <c r="G10217" s="11"/>
      <c r="H10217" s="11"/>
      <c r="I10217" s="11"/>
      <c r="J10217" s="11"/>
      <c r="K10217" s="12"/>
      <c r="L10217" s="13"/>
      <c r="M10217" s="12"/>
      <c r="N10217" s="13"/>
      <c r="O10217" s="13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  <c r="AA10217" s="11"/>
      <c r="AB10217" s="11"/>
      <c r="AC10217" s="11"/>
    </row>
    <row r="10218" spans="1:29" x14ac:dyDescent="0.25">
      <c r="A10218" s="10"/>
      <c r="B10218" s="11"/>
      <c r="C10218" s="11"/>
      <c r="D10218" s="11"/>
      <c r="E10218" s="11"/>
      <c r="F10218" s="11"/>
      <c r="G10218" s="11"/>
      <c r="H10218" s="11"/>
      <c r="I10218" s="11"/>
      <c r="J10218" s="11"/>
      <c r="K10218" s="12"/>
      <c r="L10218" s="13"/>
      <c r="M10218" s="12"/>
      <c r="N10218" s="13"/>
      <c r="O10218" s="13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  <c r="AC10218" s="11"/>
    </row>
    <row r="10219" spans="1:29" x14ac:dyDescent="0.25">
      <c r="A10219" s="10"/>
      <c r="B10219" s="11"/>
      <c r="C10219" s="11"/>
      <c r="D10219" s="11"/>
      <c r="E10219" s="11"/>
      <c r="F10219" s="11"/>
      <c r="G10219" s="11"/>
      <c r="H10219" s="11"/>
      <c r="I10219" s="11"/>
      <c r="J10219" s="11"/>
      <c r="K10219" s="12"/>
      <c r="L10219" s="13"/>
      <c r="M10219" s="12"/>
      <c r="N10219" s="13"/>
      <c r="O10219" s="13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  <c r="AA10219" s="11"/>
      <c r="AB10219" s="11"/>
      <c r="AC10219" s="11"/>
    </row>
    <row r="10220" spans="1:29" x14ac:dyDescent="0.25">
      <c r="A10220" s="10"/>
      <c r="B10220" s="11"/>
      <c r="C10220" s="11"/>
      <c r="D10220" s="11"/>
      <c r="E10220" s="11"/>
      <c r="F10220" s="11"/>
      <c r="G10220" s="11"/>
      <c r="H10220" s="11"/>
      <c r="I10220" s="11"/>
      <c r="J10220" s="11"/>
      <c r="K10220" s="12"/>
      <c r="L10220" s="13"/>
      <c r="M10220" s="12"/>
      <c r="N10220" s="13"/>
      <c r="O10220" s="13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  <c r="AA10220" s="11"/>
      <c r="AB10220" s="11"/>
      <c r="AC10220" s="11"/>
    </row>
    <row r="10221" spans="1:29" x14ac:dyDescent="0.25">
      <c r="A10221" s="10"/>
      <c r="B10221" s="11"/>
      <c r="C10221" s="11"/>
      <c r="D10221" s="11"/>
      <c r="E10221" s="11"/>
      <c r="F10221" s="11"/>
      <c r="G10221" s="11"/>
      <c r="H10221" s="11"/>
      <c r="I10221" s="11"/>
      <c r="J10221" s="11"/>
      <c r="K10221" s="12"/>
      <c r="L10221" s="13"/>
      <c r="M10221" s="12"/>
      <c r="N10221" s="13"/>
      <c r="O10221" s="13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  <c r="AA10221" s="11"/>
      <c r="AB10221" s="11"/>
      <c r="AC10221" s="11"/>
    </row>
    <row r="10222" spans="1:29" x14ac:dyDescent="0.25">
      <c r="A10222" s="10"/>
      <c r="B10222" s="11"/>
      <c r="C10222" s="11"/>
      <c r="D10222" s="11"/>
      <c r="E10222" s="11"/>
      <c r="F10222" s="11"/>
      <c r="G10222" s="11"/>
      <c r="H10222" s="11"/>
      <c r="I10222" s="11"/>
      <c r="J10222" s="11"/>
      <c r="K10222" s="12"/>
      <c r="L10222" s="13"/>
      <c r="M10222" s="12"/>
      <c r="N10222" s="13"/>
      <c r="O10222" s="13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  <c r="AA10222" s="11"/>
      <c r="AB10222" s="11"/>
      <c r="AC10222" s="11"/>
    </row>
    <row r="10223" spans="1:29" x14ac:dyDescent="0.25">
      <c r="A10223" s="10"/>
      <c r="B10223" s="11"/>
      <c r="C10223" s="11"/>
      <c r="D10223" s="11"/>
      <c r="E10223" s="11"/>
      <c r="F10223" s="11"/>
      <c r="G10223" s="11"/>
      <c r="H10223" s="11"/>
      <c r="I10223" s="11"/>
      <c r="J10223" s="11"/>
      <c r="K10223" s="12"/>
      <c r="L10223" s="13"/>
      <c r="M10223" s="12"/>
      <c r="N10223" s="13"/>
      <c r="O10223" s="13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  <c r="AA10223" s="11"/>
      <c r="AB10223" s="11"/>
      <c r="AC10223" s="11"/>
    </row>
    <row r="10224" spans="1:29" x14ac:dyDescent="0.25">
      <c r="A10224" s="10"/>
      <c r="B10224" s="11"/>
      <c r="C10224" s="11"/>
      <c r="D10224" s="11"/>
      <c r="E10224" s="11"/>
      <c r="F10224" s="11"/>
      <c r="G10224" s="11"/>
      <c r="H10224" s="11"/>
      <c r="I10224" s="11"/>
      <c r="J10224" s="11"/>
      <c r="K10224" s="12"/>
      <c r="L10224" s="13"/>
      <c r="M10224" s="12"/>
      <c r="N10224" s="13"/>
      <c r="O10224" s="13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  <c r="AA10224" s="11"/>
      <c r="AB10224" s="11"/>
      <c r="AC10224" s="11"/>
    </row>
    <row r="10225" spans="1:29" x14ac:dyDescent="0.25">
      <c r="A10225" s="10"/>
      <c r="B10225" s="11"/>
      <c r="C10225" s="11"/>
      <c r="D10225" s="11"/>
      <c r="E10225" s="11"/>
      <c r="F10225" s="11"/>
      <c r="G10225" s="11"/>
      <c r="H10225" s="11"/>
      <c r="I10225" s="11"/>
      <c r="J10225" s="11"/>
      <c r="K10225" s="12"/>
      <c r="L10225" s="13"/>
      <c r="M10225" s="12"/>
      <c r="N10225" s="13"/>
      <c r="O10225" s="13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  <c r="AC10225" s="11"/>
    </row>
    <row r="10226" spans="1:29" x14ac:dyDescent="0.25">
      <c r="A10226" s="10"/>
      <c r="B10226" s="11"/>
      <c r="C10226" s="11"/>
      <c r="D10226" s="11"/>
      <c r="E10226" s="11"/>
      <c r="F10226" s="11"/>
      <c r="G10226" s="11"/>
      <c r="H10226" s="11"/>
      <c r="I10226" s="11"/>
      <c r="J10226" s="11"/>
      <c r="K10226" s="12"/>
      <c r="L10226" s="13"/>
      <c r="M10226" s="12"/>
      <c r="N10226" s="13"/>
      <c r="O10226" s="13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  <c r="AC10226" s="11"/>
    </row>
    <row r="10227" spans="1:29" x14ac:dyDescent="0.25">
      <c r="A10227" s="10"/>
      <c r="B10227" s="11"/>
      <c r="C10227" s="11"/>
      <c r="D10227" s="11"/>
      <c r="E10227" s="11"/>
      <c r="F10227" s="11"/>
      <c r="G10227" s="11"/>
      <c r="H10227" s="11"/>
      <c r="I10227" s="11"/>
      <c r="J10227" s="11"/>
      <c r="K10227" s="12"/>
      <c r="L10227" s="13"/>
      <c r="M10227" s="12"/>
      <c r="N10227" s="13"/>
      <c r="O10227" s="13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  <c r="AA10227" s="11"/>
      <c r="AB10227" s="11"/>
      <c r="AC10227" s="11"/>
    </row>
    <row r="10228" spans="1:29" x14ac:dyDescent="0.25">
      <c r="A10228" s="10"/>
      <c r="B10228" s="11"/>
      <c r="C10228" s="11"/>
      <c r="D10228" s="11"/>
      <c r="E10228" s="11"/>
      <c r="F10228" s="11"/>
      <c r="G10228" s="11"/>
      <c r="H10228" s="11"/>
      <c r="I10228" s="11"/>
      <c r="J10228" s="11"/>
      <c r="K10228" s="12"/>
      <c r="L10228" s="13"/>
      <c r="M10228" s="12"/>
      <c r="N10228" s="13"/>
      <c r="O10228" s="13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  <c r="AC10228" s="11"/>
    </row>
    <row r="10229" spans="1:29" x14ac:dyDescent="0.25">
      <c r="A10229" s="10"/>
      <c r="B10229" s="11"/>
      <c r="C10229" s="11"/>
      <c r="D10229" s="11"/>
      <c r="E10229" s="11"/>
      <c r="F10229" s="11"/>
      <c r="G10229" s="11"/>
      <c r="H10229" s="11"/>
      <c r="I10229" s="11"/>
      <c r="J10229" s="11"/>
      <c r="K10229" s="12"/>
      <c r="L10229" s="13"/>
      <c r="M10229" s="12"/>
      <c r="N10229" s="13"/>
      <c r="O10229" s="13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  <c r="AC10229" s="11"/>
    </row>
    <row r="10230" spans="1:29" x14ac:dyDescent="0.25">
      <c r="A10230" s="10"/>
      <c r="B10230" s="11"/>
      <c r="C10230" s="11"/>
      <c r="D10230" s="11"/>
      <c r="E10230" s="11"/>
      <c r="F10230" s="11"/>
      <c r="G10230" s="11"/>
      <c r="H10230" s="11"/>
      <c r="I10230" s="11"/>
      <c r="J10230" s="11"/>
      <c r="K10230" s="12"/>
      <c r="L10230" s="13"/>
      <c r="M10230" s="12"/>
      <c r="N10230" s="13"/>
      <c r="O10230" s="13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  <c r="AC10230" s="11"/>
    </row>
    <row r="10231" spans="1:29" x14ac:dyDescent="0.25">
      <c r="A10231" s="10"/>
      <c r="B10231" s="11"/>
      <c r="C10231" s="11"/>
      <c r="D10231" s="11"/>
      <c r="E10231" s="11"/>
      <c r="F10231" s="11"/>
      <c r="G10231" s="11"/>
      <c r="H10231" s="11"/>
      <c r="I10231" s="11"/>
      <c r="J10231" s="11"/>
      <c r="K10231" s="12"/>
      <c r="L10231" s="13"/>
      <c r="M10231" s="12"/>
      <c r="N10231" s="13"/>
      <c r="O10231" s="13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  <c r="AA10231" s="11"/>
      <c r="AB10231" s="11"/>
      <c r="AC10231" s="11"/>
    </row>
    <row r="10232" spans="1:29" x14ac:dyDescent="0.25">
      <c r="A10232" s="10"/>
      <c r="B10232" s="11"/>
      <c r="C10232" s="11"/>
      <c r="D10232" s="11"/>
      <c r="E10232" s="11"/>
      <c r="F10232" s="11"/>
      <c r="G10232" s="11"/>
      <c r="H10232" s="11"/>
      <c r="I10232" s="11"/>
      <c r="J10232" s="11"/>
      <c r="K10232" s="12"/>
      <c r="L10232" s="13"/>
      <c r="M10232" s="12"/>
      <c r="N10232" s="13"/>
      <c r="O10232" s="13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  <c r="AC10232" s="11"/>
    </row>
    <row r="10233" spans="1:29" x14ac:dyDescent="0.25">
      <c r="A10233" s="10"/>
      <c r="B10233" s="11"/>
      <c r="C10233" s="11"/>
      <c r="D10233" s="11"/>
      <c r="E10233" s="11"/>
      <c r="F10233" s="11"/>
      <c r="G10233" s="11"/>
      <c r="H10233" s="11"/>
      <c r="I10233" s="11"/>
      <c r="J10233" s="11"/>
      <c r="K10233" s="12"/>
      <c r="L10233" s="13"/>
      <c r="M10233" s="12"/>
      <c r="N10233" s="13"/>
      <c r="O10233" s="13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  <c r="AC10233" s="11"/>
    </row>
    <row r="10234" spans="1:29" x14ac:dyDescent="0.25">
      <c r="A10234" s="10"/>
      <c r="B10234" s="11"/>
      <c r="C10234" s="11"/>
      <c r="D10234" s="11"/>
      <c r="E10234" s="11"/>
      <c r="F10234" s="11"/>
      <c r="G10234" s="11"/>
      <c r="H10234" s="11"/>
      <c r="I10234" s="11"/>
      <c r="J10234" s="11"/>
      <c r="K10234" s="12"/>
      <c r="L10234" s="13"/>
      <c r="M10234" s="12"/>
      <c r="N10234" s="13"/>
      <c r="O10234" s="13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  <c r="AA10234" s="11"/>
      <c r="AB10234" s="11"/>
      <c r="AC10234" s="11"/>
    </row>
    <row r="10235" spans="1:29" x14ac:dyDescent="0.25">
      <c r="A10235" s="10"/>
      <c r="B10235" s="11"/>
      <c r="C10235" s="11"/>
      <c r="D10235" s="11"/>
      <c r="E10235" s="11"/>
      <c r="F10235" s="11"/>
      <c r="G10235" s="11"/>
      <c r="H10235" s="11"/>
      <c r="I10235" s="11"/>
      <c r="J10235" s="11"/>
      <c r="K10235" s="12"/>
      <c r="L10235" s="13"/>
      <c r="M10235" s="12"/>
      <c r="N10235" s="13"/>
      <c r="O10235" s="13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  <c r="AC10235" s="11"/>
    </row>
    <row r="10236" spans="1:29" x14ac:dyDescent="0.25">
      <c r="A10236" s="10"/>
      <c r="B10236" s="11"/>
      <c r="C10236" s="11"/>
      <c r="D10236" s="11"/>
      <c r="E10236" s="11"/>
      <c r="F10236" s="11"/>
      <c r="G10236" s="11"/>
      <c r="H10236" s="11"/>
      <c r="I10236" s="11"/>
      <c r="J10236" s="11"/>
      <c r="K10236" s="12"/>
      <c r="L10236" s="13"/>
      <c r="M10236" s="12"/>
      <c r="N10236" s="13"/>
      <c r="O10236" s="13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  <c r="AC10236" s="11"/>
    </row>
    <row r="10237" spans="1:29" x14ac:dyDescent="0.25">
      <c r="A10237" s="10"/>
      <c r="B10237" s="11"/>
      <c r="C10237" s="11"/>
      <c r="D10237" s="11"/>
      <c r="E10237" s="11"/>
      <c r="F10237" s="11"/>
      <c r="G10237" s="11"/>
      <c r="H10237" s="11"/>
      <c r="I10237" s="11"/>
      <c r="J10237" s="11"/>
      <c r="K10237" s="12"/>
      <c r="L10237" s="13"/>
      <c r="M10237" s="12"/>
      <c r="N10237" s="13"/>
      <c r="O10237" s="13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  <c r="AC10237" s="11"/>
    </row>
    <row r="10238" spans="1:29" x14ac:dyDescent="0.25">
      <c r="A10238" s="10"/>
      <c r="B10238" s="11"/>
      <c r="C10238" s="11"/>
      <c r="D10238" s="11"/>
      <c r="E10238" s="11"/>
      <c r="F10238" s="11"/>
      <c r="G10238" s="11"/>
      <c r="H10238" s="11"/>
      <c r="I10238" s="11"/>
      <c r="J10238" s="11"/>
      <c r="K10238" s="12"/>
      <c r="L10238" s="13"/>
      <c r="M10238" s="12"/>
      <c r="N10238" s="13"/>
      <c r="O10238" s="13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  <c r="AC10238" s="11"/>
    </row>
    <row r="10239" spans="1:29" x14ac:dyDescent="0.25">
      <c r="A10239" s="10"/>
      <c r="B10239" s="11"/>
      <c r="C10239" s="11"/>
      <c r="D10239" s="11"/>
      <c r="E10239" s="11"/>
      <c r="F10239" s="11"/>
      <c r="G10239" s="11"/>
      <c r="H10239" s="11"/>
      <c r="I10239" s="11"/>
      <c r="J10239" s="11"/>
      <c r="K10239" s="12"/>
      <c r="L10239" s="13"/>
      <c r="M10239" s="12"/>
      <c r="N10239" s="13"/>
      <c r="O10239" s="13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  <c r="AC10239" s="11"/>
    </row>
    <row r="10240" spans="1:29" x14ac:dyDescent="0.25">
      <c r="A10240" s="10"/>
      <c r="B10240" s="11"/>
      <c r="C10240" s="11"/>
      <c r="D10240" s="11"/>
      <c r="E10240" s="11"/>
      <c r="F10240" s="11"/>
      <c r="G10240" s="11"/>
      <c r="H10240" s="11"/>
      <c r="I10240" s="11"/>
      <c r="J10240" s="11"/>
      <c r="K10240" s="12"/>
      <c r="L10240" s="13"/>
      <c r="M10240" s="12"/>
      <c r="N10240" s="13"/>
      <c r="O10240" s="13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  <c r="AC10240" s="11"/>
    </row>
    <row r="10241" spans="1:29" x14ac:dyDescent="0.25">
      <c r="A10241" s="10"/>
      <c r="B10241" s="11"/>
      <c r="C10241" s="11"/>
      <c r="D10241" s="11"/>
      <c r="E10241" s="11"/>
      <c r="F10241" s="11"/>
      <c r="G10241" s="11"/>
      <c r="H10241" s="11"/>
      <c r="I10241" s="11"/>
      <c r="J10241" s="11"/>
      <c r="K10241" s="12"/>
      <c r="L10241" s="13"/>
      <c r="M10241" s="12"/>
      <c r="N10241" s="13"/>
      <c r="O10241" s="13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  <c r="AC10241" s="11"/>
    </row>
    <row r="10242" spans="1:29" x14ac:dyDescent="0.25">
      <c r="A10242" s="10"/>
      <c r="B10242" s="11"/>
      <c r="C10242" s="11"/>
      <c r="D10242" s="11"/>
      <c r="E10242" s="11"/>
      <c r="F10242" s="11"/>
      <c r="G10242" s="11"/>
      <c r="H10242" s="11"/>
      <c r="I10242" s="11"/>
      <c r="J10242" s="11"/>
      <c r="K10242" s="12"/>
      <c r="L10242" s="13"/>
      <c r="M10242" s="12"/>
      <c r="N10242" s="13"/>
      <c r="O10242" s="13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  <c r="AC10242" s="11"/>
    </row>
    <row r="10243" spans="1:29" x14ac:dyDescent="0.25">
      <c r="A10243" s="10"/>
      <c r="B10243" s="11"/>
      <c r="C10243" s="11"/>
      <c r="D10243" s="11"/>
      <c r="E10243" s="11"/>
      <c r="F10243" s="11"/>
      <c r="G10243" s="11"/>
      <c r="H10243" s="11"/>
      <c r="I10243" s="11"/>
      <c r="J10243" s="11"/>
      <c r="K10243" s="12"/>
      <c r="L10243" s="13"/>
      <c r="M10243" s="12"/>
      <c r="N10243" s="13"/>
      <c r="O10243" s="13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  <c r="AC10243" s="11"/>
    </row>
    <row r="10244" spans="1:29" x14ac:dyDescent="0.25">
      <c r="A10244" s="10"/>
      <c r="B10244" s="11"/>
      <c r="C10244" s="11"/>
      <c r="D10244" s="11"/>
      <c r="E10244" s="11"/>
      <c r="F10244" s="11"/>
      <c r="G10244" s="11"/>
      <c r="H10244" s="11"/>
      <c r="I10244" s="11"/>
      <c r="J10244" s="11"/>
      <c r="K10244" s="12"/>
      <c r="L10244" s="13"/>
      <c r="M10244" s="12"/>
      <c r="N10244" s="13"/>
      <c r="O10244" s="13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  <c r="AC10244" s="11"/>
    </row>
    <row r="10245" spans="1:29" x14ac:dyDescent="0.25">
      <c r="A10245" s="10"/>
      <c r="B10245" s="11"/>
      <c r="C10245" s="11"/>
      <c r="D10245" s="11"/>
      <c r="E10245" s="11"/>
      <c r="F10245" s="11"/>
      <c r="G10245" s="11"/>
      <c r="H10245" s="11"/>
      <c r="I10245" s="11"/>
      <c r="J10245" s="11"/>
      <c r="K10245" s="12"/>
      <c r="L10245" s="13"/>
      <c r="M10245" s="12"/>
      <c r="N10245" s="13"/>
      <c r="O10245" s="13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  <c r="AC10245" s="11"/>
    </row>
    <row r="10246" spans="1:29" x14ac:dyDescent="0.25">
      <c r="A10246" s="10"/>
      <c r="B10246" s="11"/>
      <c r="C10246" s="11"/>
      <c r="D10246" s="11"/>
      <c r="E10246" s="11"/>
      <c r="F10246" s="11"/>
      <c r="G10246" s="11"/>
      <c r="H10246" s="11"/>
      <c r="I10246" s="11"/>
      <c r="J10246" s="11"/>
      <c r="K10246" s="12"/>
      <c r="L10246" s="13"/>
      <c r="M10246" s="12"/>
      <c r="N10246" s="13"/>
      <c r="O10246" s="13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  <c r="AC10246" s="11"/>
    </row>
    <row r="10247" spans="1:29" x14ac:dyDescent="0.25">
      <c r="A10247" s="10"/>
      <c r="B10247" s="11"/>
      <c r="C10247" s="11"/>
      <c r="D10247" s="11"/>
      <c r="E10247" s="11"/>
      <c r="F10247" s="11"/>
      <c r="G10247" s="11"/>
      <c r="H10247" s="11"/>
      <c r="I10247" s="11"/>
      <c r="J10247" s="11"/>
      <c r="K10247" s="12"/>
      <c r="L10247" s="13"/>
      <c r="M10247" s="12"/>
      <c r="N10247" s="13"/>
      <c r="O10247" s="13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  <c r="AC10247" s="11"/>
    </row>
    <row r="10248" spans="1:29" x14ac:dyDescent="0.25">
      <c r="A10248" s="10"/>
      <c r="B10248" s="11"/>
      <c r="C10248" s="11"/>
      <c r="D10248" s="11"/>
      <c r="E10248" s="11"/>
      <c r="F10248" s="11"/>
      <c r="G10248" s="11"/>
      <c r="H10248" s="11"/>
      <c r="I10248" s="11"/>
      <c r="J10248" s="11"/>
      <c r="K10248" s="12"/>
      <c r="L10248" s="13"/>
      <c r="M10248" s="12"/>
      <c r="N10248" s="13"/>
      <c r="O10248" s="13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  <c r="AC10248" s="11"/>
    </row>
    <row r="10249" spans="1:29" x14ac:dyDescent="0.25">
      <c r="A10249" s="10"/>
      <c r="B10249" s="11"/>
      <c r="C10249" s="11"/>
      <c r="D10249" s="11"/>
      <c r="E10249" s="11"/>
      <c r="F10249" s="11"/>
      <c r="G10249" s="11"/>
      <c r="H10249" s="11"/>
      <c r="I10249" s="11"/>
      <c r="J10249" s="11"/>
      <c r="K10249" s="12"/>
      <c r="L10249" s="13"/>
      <c r="M10249" s="12"/>
      <c r="N10249" s="13"/>
      <c r="O10249" s="13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  <c r="AC10249" s="11"/>
    </row>
    <row r="10250" spans="1:29" x14ac:dyDescent="0.25">
      <c r="A10250" s="10"/>
      <c r="B10250" s="11"/>
      <c r="C10250" s="11"/>
      <c r="D10250" s="11"/>
      <c r="E10250" s="11"/>
      <c r="F10250" s="11"/>
      <c r="G10250" s="11"/>
      <c r="H10250" s="11"/>
      <c r="I10250" s="11"/>
      <c r="J10250" s="11"/>
      <c r="K10250" s="12"/>
      <c r="L10250" s="13"/>
      <c r="M10250" s="12"/>
      <c r="N10250" s="13"/>
      <c r="O10250" s="13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  <c r="AC10250" s="11"/>
    </row>
    <row r="10251" spans="1:29" x14ac:dyDescent="0.25">
      <c r="A10251" s="10"/>
      <c r="B10251" s="11"/>
      <c r="C10251" s="11"/>
      <c r="D10251" s="11"/>
      <c r="E10251" s="11"/>
      <c r="F10251" s="11"/>
      <c r="G10251" s="11"/>
      <c r="H10251" s="11"/>
      <c r="I10251" s="11"/>
      <c r="J10251" s="11"/>
      <c r="K10251" s="12"/>
      <c r="L10251" s="13"/>
      <c r="M10251" s="12"/>
      <c r="N10251" s="13"/>
      <c r="O10251" s="13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  <c r="AC10251" s="11"/>
    </row>
    <row r="10252" spans="1:29" x14ac:dyDescent="0.25">
      <c r="A10252" s="10"/>
      <c r="B10252" s="11"/>
      <c r="C10252" s="11"/>
      <c r="D10252" s="11"/>
      <c r="E10252" s="11"/>
      <c r="F10252" s="11"/>
      <c r="G10252" s="11"/>
      <c r="H10252" s="11"/>
      <c r="I10252" s="11"/>
      <c r="J10252" s="11"/>
      <c r="K10252" s="12"/>
      <c r="L10252" s="13"/>
      <c r="M10252" s="12"/>
      <c r="N10252" s="13"/>
      <c r="O10252" s="13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  <c r="AC10252" s="11"/>
    </row>
    <row r="10253" spans="1:29" x14ac:dyDescent="0.25">
      <c r="A10253" s="10"/>
      <c r="B10253" s="11"/>
      <c r="C10253" s="11"/>
      <c r="D10253" s="11"/>
      <c r="E10253" s="11"/>
      <c r="F10253" s="11"/>
      <c r="G10253" s="11"/>
      <c r="H10253" s="11"/>
      <c r="I10253" s="11"/>
      <c r="J10253" s="11"/>
      <c r="K10253" s="12"/>
      <c r="L10253" s="13"/>
      <c r="M10253" s="12"/>
      <c r="N10253" s="13"/>
      <c r="O10253" s="13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  <c r="AC10253" s="11"/>
    </row>
    <row r="10254" spans="1:29" x14ac:dyDescent="0.25">
      <c r="A10254" s="10"/>
      <c r="B10254" s="11"/>
      <c r="C10254" s="11"/>
      <c r="D10254" s="11"/>
      <c r="E10254" s="11"/>
      <c r="F10254" s="11"/>
      <c r="G10254" s="11"/>
      <c r="H10254" s="11"/>
      <c r="I10254" s="11"/>
      <c r="J10254" s="11"/>
      <c r="K10254" s="12"/>
      <c r="L10254" s="13"/>
      <c r="M10254" s="12"/>
      <c r="N10254" s="13"/>
      <c r="O10254" s="13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  <c r="AC10254" s="11"/>
    </row>
    <row r="10255" spans="1:29" x14ac:dyDescent="0.25">
      <c r="A10255" s="10"/>
      <c r="B10255" s="11"/>
      <c r="C10255" s="11"/>
      <c r="D10255" s="11"/>
      <c r="E10255" s="11"/>
      <c r="F10255" s="11"/>
      <c r="G10255" s="11"/>
      <c r="H10255" s="11"/>
      <c r="I10255" s="11"/>
      <c r="J10255" s="11"/>
      <c r="K10255" s="12"/>
      <c r="L10255" s="13"/>
      <c r="M10255" s="12"/>
      <c r="N10255" s="13"/>
      <c r="O10255" s="13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  <c r="AC10255" s="11"/>
    </row>
    <row r="10256" spans="1:29" x14ac:dyDescent="0.25">
      <c r="A10256" s="10"/>
      <c r="B10256" s="11"/>
      <c r="C10256" s="11"/>
      <c r="D10256" s="11"/>
      <c r="E10256" s="11"/>
      <c r="F10256" s="11"/>
      <c r="G10256" s="11"/>
      <c r="H10256" s="11"/>
      <c r="I10256" s="11"/>
      <c r="J10256" s="11"/>
      <c r="K10256" s="12"/>
      <c r="L10256" s="13"/>
      <c r="M10256" s="12"/>
      <c r="N10256" s="13"/>
      <c r="O10256" s="13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  <c r="AC10256" s="11"/>
    </row>
    <row r="10257" spans="1:29" x14ac:dyDescent="0.25">
      <c r="A10257" s="10"/>
      <c r="B10257" s="11"/>
      <c r="C10257" s="11"/>
      <c r="D10257" s="11"/>
      <c r="E10257" s="11"/>
      <c r="F10257" s="11"/>
      <c r="G10257" s="11"/>
      <c r="H10257" s="11"/>
      <c r="I10257" s="11"/>
      <c r="J10257" s="11"/>
      <c r="K10257" s="12"/>
      <c r="L10257" s="13"/>
      <c r="M10257" s="12"/>
      <c r="N10257" s="13"/>
      <c r="O10257" s="13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  <c r="AC10257" s="11"/>
    </row>
    <row r="10258" spans="1:29" x14ac:dyDescent="0.25">
      <c r="A10258" s="10"/>
      <c r="B10258" s="11"/>
      <c r="C10258" s="11"/>
      <c r="D10258" s="11"/>
      <c r="E10258" s="11"/>
      <c r="F10258" s="11"/>
      <c r="G10258" s="11"/>
      <c r="H10258" s="11"/>
      <c r="I10258" s="11"/>
      <c r="J10258" s="11"/>
      <c r="K10258" s="12"/>
      <c r="L10258" s="13"/>
      <c r="M10258" s="12"/>
      <c r="N10258" s="13"/>
      <c r="O10258" s="13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  <c r="AC10258" s="11"/>
    </row>
    <row r="10259" spans="1:29" x14ac:dyDescent="0.25">
      <c r="A10259" s="10"/>
      <c r="B10259" s="11"/>
      <c r="C10259" s="11"/>
      <c r="D10259" s="11"/>
      <c r="E10259" s="11"/>
      <c r="F10259" s="11"/>
      <c r="G10259" s="11"/>
      <c r="H10259" s="11"/>
      <c r="I10259" s="11"/>
      <c r="J10259" s="11"/>
      <c r="K10259" s="12"/>
      <c r="L10259" s="13"/>
      <c r="M10259" s="12"/>
      <c r="N10259" s="13"/>
      <c r="O10259" s="13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  <c r="AC10259" s="11"/>
    </row>
    <row r="10260" spans="1:29" x14ac:dyDescent="0.25">
      <c r="A10260" s="10"/>
      <c r="B10260" s="11"/>
      <c r="C10260" s="11"/>
      <c r="D10260" s="11"/>
      <c r="E10260" s="11"/>
      <c r="F10260" s="11"/>
      <c r="G10260" s="11"/>
      <c r="H10260" s="11"/>
      <c r="I10260" s="11"/>
      <c r="J10260" s="11"/>
      <c r="K10260" s="12"/>
      <c r="L10260" s="13"/>
      <c r="M10260" s="12"/>
      <c r="N10260" s="13"/>
      <c r="O10260" s="13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  <c r="AC10260" s="11"/>
    </row>
    <row r="10261" spans="1:29" x14ac:dyDescent="0.25">
      <c r="A10261" s="10"/>
      <c r="B10261" s="11"/>
      <c r="C10261" s="11"/>
      <c r="D10261" s="11"/>
      <c r="E10261" s="11"/>
      <c r="F10261" s="11"/>
      <c r="G10261" s="11"/>
      <c r="H10261" s="11"/>
      <c r="I10261" s="11"/>
      <c r="J10261" s="11"/>
      <c r="K10261" s="12"/>
      <c r="L10261" s="13"/>
      <c r="M10261" s="12"/>
      <c r="N10261" s="13"/>
      <c r="O10261" s="13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  <c r="AC10261" s="11"/>
    </row>
    <row r="10262" spans="1:29" x14ac:dyDescent="0.25">
      <c r="A10262" s="10"/>
      <c r="B10262" s="11"/>
      <c r="C10262" s="11"/>
      <c r="D10262" s="11"/>
      <c r="E10262" s="11"/>
      <c r="F10262" s="11"/>
      <c r="G10262" s="11"/>
      <c r="H10262" s="11"/>
      <c r="I10262" s="11"/>
      <c r="J10262" s="11"/>
      <c r="K10262" s="12"/>
      <c r="L10262" s="13"/>
      <c r="M10262" s="12"/>
      <c r="N10262" s="13"/>
      <c r="O10262" s="13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  <c r="AC10262" s="11"/>
    </row>
    <row r="10263" spans="1:29" x14ac:dyDescent="0.25">
      <c r="A10263" s="10"/>
      <c r="B10263" s="11"/>
      <c r="C10263" s="11"/>
      <c r="D10263" s="11"/>
      <c r="E10263" s="11"/>
      <c r="F10263" s="11"/>
      <c r="G10263" s="11"/>
      <c r="H10263" s="11"/>
      <c r="I10263" s="11"/>
      <c r="J10263" s="11"/>
      <c r="K10263" s="12"/>
      <c r="L10263" s="13"/>
      <c r="M10263" s="12"/>
      <c r="N10263" s="13"/>
      <c r="O10263" s="13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  <c r="AC10263" s="11"/>
    </row>
    <row r="10264" spans="1:29" x14ac:dyDescent="0.25">
      <c r="A10264" s="10"/>
      <c r="B10264" s="11"/>
      <c r="C10264" s="11"/>
      <c r="D10264" s="11"/>
      <c r="E10264" s="11"/>
      <c r="F10264" s="11"/>
      <c r="G10264" s="11"/>
      <c r="H10264" s="11"/>
      <c r="I10264" s="11"/>
      <c r="J10264" s="11"/>
      <c r="K10264" s="12"/>
      <c r="L10264" s="13"/>
      <c r="M10264" s="12"/>
      <c r="N10264" s="13"/>
      <c r="O10264" s="13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  <c r="AC10264" s="11"/>
    </row>
    <row r="10265" spans="1:29" x14ac:dyDescent="0.25">
      <c r="A10265" s="10"/>
      <c r="B10265" s="11"/>
      <c r="C10265" s="11"/>
      <c r="D10265" s="11"/>
      <c r="E10265" s="11"/>
      <c r="F10265" s="11"/>
      <c r="G10265" s="11"/>
      <c r="H10265" s="11"/>
      <c r="I10265" s="11"/>
      <c r="J10265" s="11"/>
      <c r="K10265" s="12"/>
      <c r="L10265" s="13"/>
      <c r="M10265" s="12"/>
      <c r="N10265" s="13"/>
      <c r="O10265" s="13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  <c r="AC10265" s="11"/>
    </row>
    <row r="10266" spans="1:29" x14ac:dyDescent="0.25">
      <c r="A10266" s="10"/>
      <c r="B10266" s="11"/>
      <c r="C10266" s="11"/>
      <c r="D10266" s="11"/>
      <c r="E10266" s="11"/>
      <c r="F10266" s="11"/>
      <c r="G10266" s="11"/>
      <c r="H10266" s="11"/>
      <c r="I10266" s="11"/>
      <c r="J10266" s="11"/>
      <c r="K10266" s="12"/>
      <c r="L10266" s="13"/>
      <c r="M10266" s="12"/>
      <c r="N10266" s="13"/>
      <c r="O10266" s="13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  <c r="AC10266" s="11"/>
    </row>
    <row r="10267" spans="1:29" x14ac:dyDescent="0.25">
      <c r="A10267" s="10"/>
      <c r="B10267" s="11"/>
      <c r="C10267" s="11"/>
      <c r="D10267" s="11"/>
      <c r="E10267" s="11"/>
      <c r="F10267" s="11"/>
      <c r="G10267" s="11"/>
      <c r="H10267" s="11"/>
      <c r="I10267" s="11"/>
      <c r="J10267" s="11"/>
      <c r="K10267" s="12"/>
      <c r="L10267" s="13"/>
      <c r="M10267" s="12"/>
      <c r="N10267" s="13"/>
      <c r="O10267" s="13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  <c r="AC10267" s="11"/>
    </row>
    <row r="10268" spans="1:29" x14ac:dyDescent="0.25">
      <c r="A10268" s="10"/>
      <c r="B10268" s="11"/>
      <c r="C10268" s="11"/>
      <c r="D10268" s="11"/>
      <c r="E10268" s="11"/>
      <c r="F10268" s="11"/>
      <c r="G10268" s="11"/>
      <c r="H10268" s="11"/>
      <c r="I10268" s="11"/>
      <c r="J10268" s="11"/>
      <c r="K10268" s="12"/>
      <c r="L10268" s="13"/>
      <c r="M10268" s="12"/>
      <c r="N10268" s="13"/>
      <c r="O10268" s="13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  <c r="AC10268" s="11"/>
    </row>
    <row r="10269" spans="1:29" x14ac:dyDescent="0.25">
      <c r="A10269" s="10"/>
      <c r="B10269" s="11"/>
      <c r="C10269" s="11"/>
      <c r="D10269" s="11"/>
      <c r="E10269" s="11"/>
      <c r="F10269" s="11"/>
      <c r="G10269" s="11"/>
      <c r="H10269" s="11"/>
      <c r="I10269" s="11"/>
      <c r="J10269" s="11"/>
      <c r="K10269" s="12"/>
      <c r="L10269" s="13"/>
      <c r="M10269" s="12"/>
      <c r="N10269" s="13"/>
      <c r="O10269" s="13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  <c r="AC10269" s="11"/>
    </row>
    <row r="10270" spans="1:29" x14ac:dyDescent="0.25">
      <c r="A10270" s="10"/>
      <c r="B10270" s="11"/>
      <c r="C10270" s="11"/>
      <c r="D10270" s="11"/>
      <c r="E10270" s="11"/>
      <c r="F10270" s="11"/>
      <c r="G10270" s="11"/>
      <c r="H10270" s="11"/>
      <c r="I10270" s="11"/>
      <c r="J10270" s="11"/>
      <c r="K10270" s="12"/>
      <c r="L10270" s="13"/>
      <c r="M10270" s="12"/>
      <c r="N10270" s="13"/>
      <c r="O10270" s="13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  <c r="AC10270" s="11"/>
    </row>
    <row r="10271" spans="1:29" x14ac:dyDescent="0.25">
      <c r="A10271" s="10"/>
      <c r="B10271" s="11"/>
      <c r="C10271" s="11"/>
      <c r="D10271" s="11"/>
      <c r="E10271" s="11"/>
      <c r="F10271" s="11"/>
      <c r="G10271" s="11"/>
      <c r="H10271" s="11"/>
      <c r="I10271" s="11"/>
      <c r="J10271" s="11"/>
      <c r="K10271" s="12"/>
      <c r="L10271" s="13"/>
      <c r="M10271" s="12"/>
      <c r="N10271" s="13"/>
      <c r="O10271" s="13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  <c r="AC10271" s="11"/>
    </row>
    <row r="10272" spans="1:29" x14ac:dyDescent="0.25">
      <c r="A10272" s="10"/>
      <c r="B10272" s="11"/>
      <c r="C10272" s="11"/>
      <c r="D10272" s="11"/>
      <c r="E10272" s="11"/>
      <c r="F10272" s="11"/>
      <c r="G10272" s="11"/>
      <c r="H10272" s="11"/>
      <c r="I10272" s="11"/>
      <c r="J10272" s="11"/>
      <c r="K10272" s="12"/>
      <c r="L10272" s="13"/>
      <c r="M10272" s="12"/>
      <c r="N10272" s="13"/>
      <c r="O10272" s="13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  <c r="AC10272" s="11"/>
    </row>
    <row r="10273" spans="1:29" x14ac:dyDescent="0.25">
      <c r="A10273" s="10"/>
      <c r="B10273" s="11"/>
      <c r="C10273" s="11"/>
      <c r="D10273" s="11"/>
      <c r="E10273" s="11"/>
      <c r="F10273" s="11"/>
      <c r="G10273" s="11"/>
      <c r="H10273" s="11"/>
      <c r="I10273" s="11"/>
      <c r="J10273" s="11"/>
      <c r="K10273" s="12"/>
      <c r="L10273" s="13"/>
      <c r="M10273" s="12"/>
      <c r="N10273" s="13"/>
      <c r="O10273" s="13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  <c r="AC10273" s="11"/>
    </row>
    <row r="10274" spans="1:29" x14ac:dyDescent="0.25">
      <c r="A10274" s="10"/>
      <c r="B10274" s="11"/>
      <c r="C10274" s="11"/>
      <c r="D10274" s="11"/>
      <c r="E10274" s="11"/>
      <c r="F10274" s="11"/>
      <c r="G10274" s="11"/>
      <c r="H10274" s="11"/>
      <c r="I10274" s="11"/>
      <c r="J10274" s="11"/>
      <c r="K10274" s="12"/>
      <c r="L10274" s="13"/>
      <c r="M10274" s="12"/>
      <c r="N10274" s="13"/>
      <c r="O10274" s="13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  <c r="AC10274" s="11"/>
    </row>
    <row r="10275" spans="1:29" x14ac:dyDescent="0.25">
      <c r="A10275" s="10"/>
      <c r="B10275" s="11"/>
      <c r="C10275" s="11"/>
      <c r="D10275" s="11"/>
      <c r="E10275" s="11"/>
      <c r="F10275" s="11"/>
      <c r="G10275" s="11"/>
      <c r="H10275" s="11"/>
      <c r="I10275" s="11"/>
      <c r="J10275" s="11"/>
      <c r="K10275" s="12"/>
      <c r="L10275" s="13"/>
      <c r="M10275" s="12"/>
      <c r="N10275" s="13"/>
      <c r="O10275" s="13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  <c r="AC10275" s="11"/>
    </row>
    <row r="10276" spans="1:29" x14ac:dyDescent="0.25">
      <c r="A10276" s="10"/>
      <c r="B10276" s="11"/>
      <c r="C10276" s="11"/>
      <c r="D10276" s="11"/>
      <c r="E10276" s="11"/>
      <c r="F10276" s="11"/>
      <c r="G10276" s="11"/>
      <c r="H10276" s="11"/>
      <c r="I10276" s="11"/>
      <c r="J10276" s="11"/>
      <c r="K10276" s="12"/>
      <c r="L10276" s="13"/>
      <c r="M10276" s="12"/>
      <c r="N10276" s="13"/>
      <c r="O10276" s="13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  <c r="AC10276" s="11"/>
    </row>
    <row r="10277" spans="1:29" x14ac:dyDescent="0.25">
      <c r="A10277" s="10"/>
      <c r="B10277" s="11"/>
      <c r="C10277" s="11"/>
      <c r="D10277" s="11"/>
      <c r="E10277" s="11"/>
      <c r="F10277" s="11"/>
      <c r="G10277" s="11"/>
      <c r="H10277" s="11"/>
      <c r="I10277" s="11"/>
      <c r="J10277" s="11"/>
      <c r="K10277" s="12"/>
      <c r="L10277" s="13"/>
      <c r="M10277" s="12"/>
      <c r="N10277" s="13"/>
      <c r="O10277" s="13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  <c r="AC10277" s="11"/>
    </row>
    <row r="10278" spans="1:29" x14ac:dyDescent="0.25">
      <c r="A10278" s="10"/>
      <c r="B10278" s="11"/>
      <c r="C10278" s="11"/>
      <c r="D10278" s="11"/>
      <c r="E10278" s="11"/>
      <c r="F10278" s="11"/>
      <c r="G10278" s="11"/>
      <c r="H10278" s="11"/>
      <c r="I10278" s="11"/>
      <c r="J10278" s="11"/>
      <c r="K10278" s="12"/>
      <c r="L10278" s="13"/>
      <c r="M10278" s="12"/>
      <c r="N10278" s="13"/>
      <c r="O10278" s="13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  <c r="AC10278" s="11"/>
    </row>
    <row r="10279" spans="1:29" x14ac:dyDescent="0.25">
      <c r="A10279" s="10"/>
      <c r="B10279" s="11"/>
      <c r="C10279" s="11"/>
      <c r="D10279" s="11"/>
      <c r="E10279" s="11"/>
      <c r="F10279" s="11"/>
      <c r="G10279" s="11"/>
      <c r="H10279" s="11"/>
      <c r="I10279" s="11"/>
      <c r="J10279" s="11"/>
      <c r="K10279" s="12"/>
      <c r="L10279" s="13"/>
      <c r="M10279" s="12"/>
      <c r="N10279" s="13"/>
      <c r="O10279" s="13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  <c r="AC10279" s="11"/>
    </row>
    <row r="10280" spans="1:29" x14ac:dyDescent="0.25">
      <c r="A10280" s="10"/>
      <c r="B10280" s="11"/>
      <c r="C10280" s="11"/>
      <c r="D10280" s="11"/>
      <c r="E10280" s="11"/>
      <c r="F10280" s="11"/>
      <c r="G10280" s="11"/>
      <c r="H10280" s="11"/>
      <c r="I10280" s="11"/>
      <c r="J10280" s="11"/>
      <c r="K10280" s="12"/>
      <c r="L10280" s="13"/>
      <c r="M10280" s="12"/>
      <c r="N10280" s="13"/>
      <c r="O10280" s="13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  <c r="AC10280" s="11"/>
    </row>
    <row r="10281" spans="1:29" x14ac:dyDescent="0.25">
      <c r="A10281" s="10"/>
      <c r="B10281" s="11"/>
      <c r="C10281" s="11"/>
      <c r="D10281" s="11"/>
      <c r="E10281" s="11"/>
      <c r="F10281" s="11"/>
      <c r="G10281" s="11"/>
      <c r="H10281" s="11"/>
      <c r="I10281" s="11"/>
      <c r="J10281" s="11"/>
      <c r="K10281" s="12"/>
      <c r="L10281" s="13"/>
      <c r="M10281" s="12"/>
      <c r="N10281" s="13"/>
      <c r="O10281" s="13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  <c r="AC10281" s="11"/>
    </row>
    <row r="10282" spans="1:29" x14ac:dyDescent="0.25">
      <c r="A10282" s="10"/>
      <c r="B10282" s="11"/>
      <c r="C10282" s="11"/>
      <c r="D10282" s="11"/>
      <c r="E10282" s="11"/>
      <c r="F10282" s="11"/>
      <c r="G10282" s="11"/>
      <c r="H10282" s="11"/>
      <c r="I10282" s="11"/>
      <c r="J10282" s="11"/>
      <c r="K10282" s="12"/>
      <c r="L10282" s="13"/>
      <c r="M10282" s="12"/>
      <c r="N10282" s="13"/>
      <c r="O10282" s="13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  <c r="AC10282" s="11"/>
    </row>
    <row r="10283" spans="1:29" x14ac:dyDescent="0.25">
      <c r="A10283" s="10"/>
      <c r="B10283" s="11"/>
      <c r="C10283" s="11"/>
      <c r="D10283" s="11"/>
      <c r="E10283" s="11"/>
      <c r="F10283" s="11"/>
      <c r="G10283" s="11"/>
      <c r="H10283" s="11"/>
      <c r="I10283" s="11"/>
      <c r="J10283" s="11"/>
      <c r="K10283" s="12"/>
      <c r="L10283" s="13"/>
      <c r="M10283" s="12"/>
      <c r="N10283" s="13"/>
      <c r="O10283" s="13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  <c r="AC10283" s="11"/>
    </row>
    <row r="10284" spans="1:29" x14ac:dyDescent="0.25">
      <c r="A10284" s="10"/>
      <c r="B10284" s="11"/>
      <c r="C10284" s="11"/>
      <c r="D10284" s="11"/>
      <c r="E10284" s="11"/>
      <c r="F10284" s="11"/>
      <c r="G10284" s="11"/>
      <c r="H10284" s="11"/>
      <c r="I10284" s="11"/>
      <c r="J10284" s="11"/>
      <c r="K10284" s="12"/>
      <c r="L10284" s="13"/>
      <c r="M10284" s="12"/>
      <c r="N10284" s="13"/>
      <c r="O10284" s="13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  <c r="AC10284" s="11"/>
    </row>
    <row r="10285" spans="1:29" x14ac:dyDescent="0.25">
      <c r="A10285" s="10"/>
      <c r="B10285" s="11"/>
      <c r="C10285" s="11"/>
      <c r="D10285" s="11"/>
      <c r="E10285" s="11"/>
      <c r="F10285" s="11"/>
      <c r="G10285" s="11"/>
      <c r="H10285" s="11"/>
      <c r="I10285" s="11"/>
      <c r="J10285" s="11"/>
      <c r="K10285" s="12"/>
      <c r="L10285" s="13"/>
      <c r="M10285" s="12"/>
      <c r="N10285" s="13"/>
      <c r="O10285" s="13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  <c r="AC10285" s="11"/>
    </row>
    <row r="10286" spans="1:29" x14ac:dyDescent="0.25">
      <c r="A10286" s="10"/>
      <c r="B10286" s="11"/>
      <c r="C10286" s="11"/>
      <c r="D10286" s="11"/>
      <c r="E10286" s="11"/>
      <c r="F10286" s="11"/>
      <c r="G10286" s="11"/>
      <c r="H10286" s="11"/>
      <c r="I10286" s="11"/>
      <c r="J10286" s="11"/>
      <c r="K10286" s="12"/>
      <c r="L10286" s="13"/>
      <c r="M10286" s="12"/>
      <c r="N10286" s="13"/>
      <c r="O10286" s="13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  <c r="AC10286" s="11"/>
    </row>
    <row r="10287" spans="1:29" x14ac:dyDescent="0.25">
      <c r="A10287" s="10"/>
      <c r="B10287" s="11"/>
      <c r="C10287" s="11"/>
      <c r="D10287" s="11"/>
      <c r="E10287" s="11"/>
      <c r="F10287" s="11"/>
      <c r="G10287" s="11"/>
      <c r="H10287" s="11"/>
      <c r="I10287" s="11"/>
      <c r="J10287" s="11"/>
      <c r="K10287" s="12"/>
      <c r="L10287" s="13"/>
      <c r="M10287" s="12"/>
      <c r="N10287" s="13"/>
      <c r="O10287" s="13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  <c r="AC10287" s="11"/>
    </row>
    <row r="10288" spans="1:29" x14ac:dyDescent="0.25">
      <c r="A10288" s="10"/>
      <c r="B10288" s="11"/>
      <c r="C10288" s="11"/>
      <c r="D10288" s="11"/>
      <c r="E10288" s="11"/>
      <c r="F10288" s="11"/>
      <c r="G10288" s="11"/>
      <c r="H10288" s="11"/>
      <c r="I10288" s="11"/>
      <c r="J10288" s="11"/>
      <c r="K10288" s="12"/>
      <c r="L10288" s="13"/>
      <c r="M10288" s="12"/>
      <c r="N10288" s="13"/>
      <c r="O10288" s="13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  <c r="AC10288" s="11"/>
    </row>
    <row r="10289" spans="1:29" x14ac:dyDescent="0.25">
      <c r="A10289" s="10"/>
      <c r="B10289" s="11"/>
      <c r="C10289" s="11"/>
      <c r="D10289" s="11"/>
      <c r="E10289" s="11"/>
      <c r="F10289" s="11"/>
      <c r="G10289" s="11"/>
      <c r="H10289" s="11"/>
      <c r="I10289" s="11"/>
      <c r="J10289" s="11"/>
      <c r="K10289" s="12"/>
      <c r="L10289" s="13"/>
      <c r="M10289" s="12"/>
      <c r="N10289" s="13"/>
      <c r="O10289" s="13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  <c r="AC10289" s="11"/>
    </row>
    <row r="10290" spans="1:29" x14ac:dyDescent="0.25">
      <c r="A10290" s="10"/>
      <c r="B10290" s="11"/>
      <c r="C10290" s="11"/>
      <c r="D10290" s="11"/>
      <c r="E10290" s="11"/>
      <c r="F10290" s="11"/>
      <c r="G10290" s="11"/>
      <c r="H10290" s="11"/>
      <c r="I10290" s="11"/>
      <c r="J10290" s="11"/>
      <c r="K10290" s="12"/>
      <c r="L10290" s="13"/>
      <c r="M10290" s="12"/>
      <c r="N10290" s="13"/>
      <c r="O10290" s="13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  <c r="AC10290" s="11"/>
    </row>
    <row r="10291" spans="1:29" x14ac:dyDescent="0.25">
      <c r="A10291" s="10"/>
      <c r="B10291" s="11"/>
      <c r="C10291" s="11"/>
      <c r="D10291" s="11"/>
      <c r="E10291" s="11"/>
      <c r="F10291" s="11"/>
      <c r="G10291" s="11"/>
      <c r="H10291" s="11"/>
      <c r="I10291" s="11"/>
      <c r="J10291" s="11"/>
      <c r="K10291" s="12"/>
      <c r="L10291" s="13"/>
      <c r="M10291" s="12"/>
      <c r="N10291" s="13"/>
      <c r="O10291" s="13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  <c r="AC10291" s="11"/>
    </row>
    <row r="10292" spans="1:29" x14ac:dyDescent="0.25">
      <c r="A10292" s="10"/>
      <c r="B10292" s="11"/>
      <c r="C10292" s="11"/>
      <c r="D10292" s="11"/>
      <c r="E10292" s="11"/>
      <c r="F10292" s="11"/>
      <c r="G10292" s="11"/>
      <c r="H10292" s="11"/>
      <c r="I10292" s="11"/>
      <c r="J10292" s="11"/>
      <c r="K10292" s="12"/>
      <c r="L10292" s="13"/>
      <c r="M10292" s="12"/>
      <c r="N10292" s="13"/>
      <c r="O10292" s="13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  <c r="AC10292" s="11"/>
    </row>
    <row r="10293" spans="1:29" x14ac:dyDescent="0.25">
      <c r="A10293" s="10"/>
      <c r="B10293" s="11"/>
      <c r="C10293" s="11"/>
      <c r="D10293" s="11"/>
      <c r="E10293" s="11"/>
      <c r="F10293" s="11"/>
      <c r="G10293" s="11"/>
      <c r="H10293" s="11"/>
      <c r="I10293" s="11"/>
      <c r="J10293" s="11"/>
      <c r="K10293" s="12"/>
      <c r="L10293" s="13"/>
      <c r="M10293" s="12"/>
      <c r="N10293" s="13"/>
      <c r="O10293" s="13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  <c r="AC10293" s="11"/>
    </row>
    <row r="10294" spans="1:29" x14ac:dyDescent="0.25">
      <c r="A10294" s="10"/>
      <c r="B10294" s="11"/>
      <c r="C10294" s="11"/>
      <c r="D10294" s="11"/>
      <c r="E10294" s="11"/>
      <c r="F10294" s="11"/>
      <c r="G10294" s="11"/>
      <c r="H10294" s="11"/>
      <c r="I10294" s="11"/>
      <c r="J10294" s="11"/>
      <c r="K10294" s="12"/>
      <c r="L10294" s="13"/>
      <c r="M10294" s="12"/>
      <c r="N10294" s="13"/>
      <c r="O10294" s="13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  <c r="AC10294" s="11"/>
    </row>
    <row r="10295" spans="1:29" x14ac:dyDescent="0.25">
      <c r="A10295" s="10"/>
      <c r="B10295" s="11"/>
      <c r="C10295" s="11"/>
      <c r="D10295" s="11"/>
      <c r="E10295" s="11"/>
      <c r="F10295" s="11"/>
      <c r="G10295" s="11"/>
      <c r="H10295" s="11"/>
      <c r="I10295" s="11"/>
      <c r="J10295" s="11"/>
      <c r="K10295" s="12"/>
      <c r="L10295" s="13"/>
      <c r="M10295" s="12"/>
      <c r="N10295" s="13"/>
      <c r="O10295" s="13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  <c r="AC10295" s="11"/>
    </row>
    <row r="10296" spans="1:29" x14ac:dyDescent="0.25">
      <c r="A10296" s="10"/>
      <c r="B10296" s="11"/>
      <c r="C10296" s="11"/>
      <c r="D10296" s="11"/>
      <c r="E10296" s="11"/>
      <c r="F10296" s="11"/>
      <c r="G10296" s="11"/>
      <c r="H10296" s="11"/>
      <c r="I10296" s="11"/>
      <c r="J10296" s="11"/>
      <c r="K10296" s="12"/>
      <c r="L10296" s="13"/>
      <c r="M10296" s="12"/>
      <c r="N10296" s="13"/>
      <c r="O10296" s="13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  <c r="AC10296" s="11"/>
    </row>
    <row r="10297" spans="1:29" x14ac:dyDescent="0.25">
      <c r="A10297" s="10"/>
      <c r="B10297" s="11"/>
      <c r="C10297" s="11"/>
      <c r="D10297" s="11"/>
      <c r="E10297" s="11"/>
      <c r="F10297" s="11"/>
      <c r="G10297" s="11"/>
      <c r="H10297" s="11"/>
      <c r="I10297" s="11"/>
      <c r="J10297" s="11"/>
      <c r="K10297" s="12"/>
      <c r="L10297" s="13"/>
      <c r="M10297" s="12"/>
      <c r="N10297" s="13"/>
      <c r="O10297" s="13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  <c r="AC10297" s="11"/>
    </row>
    <row r="10298" spans="1:29" x14ac:dyDescent="0.25">
      <c r="A10298" s="10"/>
      <c r="B10298" s="11"/>
      <c r="C10298" s="11"/>
      <c r="D10298" s="11"/>
      <c r="E10298" s="11"/>
      <c r="F10298" s="11"/>
      <c r="G10298" s="11"/>
      <c r="H10298" s="11"/>
      <c r="I10298" s="11"/>
      <c r="J10298" s="11"/>
      <c r="K10298" s="12"/>
      <c r="L10298" s="13"/>
      <c r="M10298" s="12"/>
      <c r="N10298" s="13"/>
      <c r="O10298" s="13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  <c r="AC10298" s="11"/>
    </row>
    <row r="10299" spans="1:29" x14ac:dyDescent="0.25">
      <c r="A10299" s="10"/>
      <c r="B10299" s="11"/>
      <c r="C10299" s="11"/>
      <c r="D10299" s="11"/>
      <c r="E10299" s="11"/>
      <c r="F10299" s="11"/>
      <c r="G10299" s="11"/>
      <c r="H10299" s="11"/>
      <c r="I10299" s="11"/>
      <c r="J10299" s="11"/>
      <c r="K10299" s="12"/>
      <c r="L10299" s="13"/>
      <c r="M10299" s="12"/>
      <c r="N10299" s="13"/>
      <c r="O10299" s="13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  <c r="AC10299" s="11"/>
    </row>
    <row r="10300" spans="1:29" x14ac:dyDescent="0.25">
      <c r="A10300" s="10"/>
      <c r="B10300" s="11"/>
      <c r="C10300" s="11"/>
      <c r="D10300" s="11"/>
      <c r="E10300" s="11"/>
      <c r="F10300" s="11"/>
      <c r="G10300" s="11"/>
      <c r="H10300" s="11"/>
      <c r="I10300" s="11"/>
      <c r="J10300" s="11"/>
      <c r="K10300" s="12"/>
      <c r="L10300" s="13"/>
      <c r="M10300" s="12"/>
      <c r="N10300" s="13"/>
      <c r="O10300" s="13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  <c r="AC10300" s="11"/>
    </row>
    <row r="10301" spans="1:29" x14ac:dyDescent="0.25">
      <c r="A10301" s="10"/>
      <c r="B10301" s="11"/>
      <c r="C10301" s="11"/>
      <c r="D10301" s="11"/>
      <c r="E10301" s="11"/>
      <c r="F10301" s="11"/>
      <c r="G10301" s="11"/>
      <c r="H10301" s="11"/>
      <c r="I10301" s="11"/>
      <c r="J10301" s="11"/>
      <c r="K10301" s="12"/>
      <c r="L10301" s="13"/>
      <c r="M10301" s="12"/>
      <c r="N10301" s="13"/>
      <c r="O10301" s="13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  <c r="AC10301" s="11"/>
    </row>
    <row r="10302" spans="1:29" x14ac:dyDescent="0.25">
      <c r="A10302" s="10"/>
      <c r="B10302" s="11"/>
      <c r="C10302" s="11"/>
      <c r="D10302" s="11"/>
      <c r="E10302" s="11"/>
      <c r="F10302" s="11"/>
      <c r="G10302" s="11"/>
      <c r="H10302" s="11"/>
      <c r="I10302" s="11"/>
      <c r="J10302" s="11"/>
      <c r="K10302" s="12"/>
      <c r="L10302" s="13"/>
      <c r="M10302" s="12"/>
      <c r="N10302" s="13"/>
      <c r="O10302" s="13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  <c r="AC10302" s="11"/>
    </row>
    <row r="10303" spans="1:29" x14ac:dyDescent="0.25">
      <c r="A10303" s="10"/>
      <c r="B10303" s="11"/>
      <c r="C10303" s="11"/>
      <c r="D10303" s="11"/>
      <c r="E10303" s="11"/>
      <c r="F10303" s="11"/>
      <c r="G10303" s="11"/>
      <c r="H10303" s="11"/>
      <c r="I10303" s="11"/>
      <c r="J10303" s="11"/>
      <c r="K10303" s="12"/>
      <c r="L10303" s="13"/>
      <c r="M10303" s="12"/>
      <c r="N10303" s="13"/>
      <c r="O10303" s="13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  <c r="AC10303" s="11"/>
    </row>
    <row r="10304" spans="1:29" x14ac:dyDescent="0.25">
      <c r="A10304" s="10"/>
      <c r="B10304" s="11"/>
      <c r="C10304" s="11"/>
      <c r="D10304" s="11"/>
      <c r="E10304" s="11"/>
      <c r="F10304" s="11"/>
      <c r="G10304" s="11"/>
      <c r="H10304" s="11"/>
      <c r="I10304" s="11"/>
      <c r="J10304" s="11"/>
      <c r="K10304" s="12"/>
      <c r="L10304" s="13"/>
      <c r="M10304" s="12"/>
      <c r="N10304" s="13"/>
      <c r="O10304" s="13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  <c r="AC10304" s="11"/>
    </row>
    <row r="10305" spans="1:29" x14ac:dyDescent="0.25">
      <c r="A10305" s="10"/>
      <c r="B10305" s="11"/>
      <c r="C10305" s="11"/>
      <c r="D10305" s="11"/>
      <c r="E10305" s="11"/>
      <c r="F10305" s="11"/>
      <c r="G10305" s="11"/>
      <c r="H10305" s="11"/>
      <c r="I10305" s="11"/>
      <c r="J10305" s="11"/>
      <c r="K10305" s="12"/>
      <c r="L10305" s="13"/>
      <c r="M10305" s="12"/>
      <c r="N10305" s="13"/>
      <c r="O10305" s="13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  <c r="AC10305" s="11"/>
    </row>
    <row r="10306" spans="1:29" x14ac:dyDescent="0.25">
      <c r="A10306" s="10"/>
      <c r="B10306" s="11"/>
      <c r="C10306" s="11"/>
      <c r="D10306" s="11"/>
      <c r="E10306" s="11"/>
      <c r="F10306" s="11"/>
      <c r="G10306" s="11"/>
      <c r="H10306" s="11"/>
      <c r="I10306" s="11"/>
      <c r="J10306" s="11"/>
      <c r="K10306" s="12"/>
      <c r="L10306" s="13"/>
      <c r="M10306" s="12"/>
      <c r="N10306" s="13"/>
      <c r="O10306" s="13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  <c r="AC10306" s="11"/>
    </row>
    <row r="10307" spans="1:29" x14ac:dyDescent="0.25">
      <c r="A10307" s="10"/>
      <c r="B10307" s="11"/>
      <c r="C10307" s="11"/>
      <c r="D10307" s="11"/>
      <c r="E10307" s="11"/>
      <c r="F10307" s="11"/>
      <c r="G10307" s="11"/>
      <c r="H10307" s="11"/>
      <c r="I10307" s="11"/>
      <c r="J10307" s="11"/>
      <c r="K10307" s="12"/>
      <c r="L10307" s="13"/>
      <c r="M10307" s="12"/>
      <c r="N10307" s="13"/>
      <c r="O10307" s="13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  <c r="AC10307" s="11"/>
    </row>
    <row r="10308" spans="1:29" x14ac:dyDescent="0.25">
      <c r="A10308" s="10"/>
      <c r="B10308" s="11"/>
      <c r="C10308" s="11"/>
      <c r="D10308" s="11"/>
      <c r="E10308" s="11"/>
      <c r="F10308" s="11"/>
      <c r="G10308" s="11"/>
      <c r="H10308" s="11"/>
      <c r="I10308" s="11"/>
      <c r="J10308" s="11"/>
      <c r="K10308" s="12"/>
      <c r="L10308" s="13"/>
      <c r="M10308" s="12"/>
      <c r="N10308" s="13"/>
      <c r="O10308" s="13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  <c r="AC10308" s="11"/>
    </row>
    <row r="10309" spans="1:29" x14ac:dyDescent="0.25">
      <c r="A10309" s="10"/>
      <c r="B10309" s="11"/>
      <c r="C10309" s="11"/>
      <c r="D10309" s="11"/>
      <c r="E10309" s="11"/>
      <c r="F10309" s="11"/>
      <c r="G10309" s="11"/>
      <c r="H10309" s="11"/>
      <c r="I10309" s="11"/>
      <c r="J10309" s="11"/>
      <c r="K10309" s="12"/>
      <c r="L10309" s="13"/>
      <c r="M10309" s="12"/>
      <c r="N10309" s="13"/>
      <c r="O10309" s="13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  <c r="AC10309" s="11"/>
    </row>
    <row r="10310" spans="1:29" x14ac:dyDescent="0.25">
      <c r="A10310" s="10"/>
      <c r="B10310" s="11"/>
      <c r="C10310" s="11"/>
      <c r="D10310" s="11"/>
      <c r="E10310" s="11"/>
      <c r="F10310" s="11"/>
      <c r="G10310" s="11"/>
      <c r="H10310" s="11"/>
      <c r="I10310" s="11"/>
      <c r="J10310" s="11"/>
      <c r="K10310" s="12"/>
      <c r="L10310" s="13"/>
      <c r="M10310" s="12"/>
      <c r="N10310" s="13"/>
      <c r="O10310" s="13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  <c r="AC10310" s="11"/>
    </row>
    <row r="10311" spans="1:29" x14ac:dyDescent="0.25">
      <c r="A10311" s="10"/>
      <c r="B10311" s="11"/>
      <c r="C10311" s="11"/>
      <c r="D10311" s="11"/>
      <c r="E10311" s="11"/>
      <c r="F10311" s="11"/>
      <c r="G10311" s="11"/>
      <c r="H10311" s="11"/>
      <c r="I10311" s="11"/>
      <c r="J10311" s="11"/>
      <c r="K10311" s="12"/>
      <c r="L10311" s="13"/>
      <c r="M10311" s="12"/>
      <c r="N10311" s="13"/>
      <c r="O10311" s="13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  <c r="AC10311" s="11"/>
    </row>
    <row r="10312" spans="1:29" x14ac:dyDescent="0.25">
      <c r="A10312" s="10"/>
      <c r="B10312" s="11"/>
      <c r="C10312" s="11"/>
      <c r="D10312" s="11"/>
      <c r="E10312" s="11"/>
      <c r="F10312" s="11"/>
      <c r="G10312" s="11"/>
      <c r="H10312" s="11"/>
      <c r="I10312" s="11"/>
      <c r="J10312" s="11"/>
      <c r="K10312" s="12"/>
      <c r="L10312" s="13"/>
      <c r="M10312" s="12"/>
      <c r="N10312" s="13"/>
      <c r="O10312" s="13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  <c r="AC10312" s="11"/>
    </row>
    <row r="10313" spans="1:29" x14ac:dyDescent="0.25">
      <c r="A10313" s="10"/>
      <c r="B10313" s="11"/>
      <c r="C10313" s="11"/>
      <c r="D10313" s="11"/>
      <c r="E10313" s="11"/>
      <c r="F10313" s="11"/>
      <c r="G10313" s="11"/>
      <c r="H10313" s="11"/>
      <c r="I10313" s="11"/>
      <c r="J10313" s="11"/>
      <c r="K10313" s="12"/>
      <c r="L10313" s="13"/>
      <c r="M10313" s="12"/>
      <c r="N10313" s="13"/>
      <c r="O10313" s="13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  <c r="AC10313" s="11"/>
    </row>
    <row r="10314" spans="1:29" x14ac:dyDescent="0.25">
      <c r="A10314" s="10"/>
      <c r="B10314" s="11"/>
      <c r="C10314" s="11"/>
      <c r="D10314" s="11"/>
      <c r="E10314" s="11"/>
      <c r="F10314" s="11"/>
      <c r="G10314" s="11"/>
      <c r="H10314" s="11"/>
      <c r="I10314" s="11"/>
      <c r="J10314" s="11"/>
      <c r="K10314" s="12"/>
      <c r="L10314" s="13"/>
      <c r="M10314" s="12"/>
      <c r="N10314" s="13"/>
      <c r="O10314" s="13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  <c r="AC10314" s="11"/>
    </row>
    <row r="10315" spans="1:29" x14ac:dyDescent="0.25">
      <c r="A10315" s="10"/>
      <c r="B10315" s="11"/>
      <c r="C10315" s="11"/>
      <c r="D10315" s="11"/>
      <c r="E10315" s="11"/>
      <c r="F10315" s="11"/>
      <c r="G10315" s="11"/>
      <c r="H10315" s="11"/>
      <c r="I10315" s="11"/>
      <c r="J10315" s="11"/>
      <c r="K10315" s="12"/>
      <c r="L10315" s="13"/>
      <c r="M10315" s="12"/>
      <c r="N10315" s="13"/>
      <c r="O10315" s="13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  <c r="AC10315" s="11"/>
    </row>
    <row r="10316" spans="1:29" x14ac:dyDescent="0.25">
      <c r="A10316" s="10"/>
      <c r="B10316" s="11"/>
      <c r="C10316" s="11"/>
      <c r="D10316" s="11"/>
      <c r="E10316" s="11"/>
      <c r="F10316" s="11"/>
      <c r="G10316" s="11"/>
      <c r="H10316" s="11"/>
      <c r="I10316" s="11"/>
      <c r="J10316" s="11"/>
      <c r="K10316" s="12"/>
      <c r="L10316" s="13"/>
      <c r="M10316" s="12"/>
      <c r="N10316" s="13"/>
      <c r="O10316" s="13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  <c r="AC10316" s="11"/>
    </row>
    <row r="10317" spans="1:29" x14ac:dyDescent="0.25">
      <c r="A10317" s="10"/>
      <c r="B10317" s="11"/>
      <c r="C10317" s="11"/>
      <c r="D10317" s="11"/>
      <c r="E10317" s="11"/>
      <c r="F10317" s="11"/>
      <c r="G10317" s="11"/>
      <c r="H10317" s="11"/>
      <c r="I10317" s="11"/>
      <c r="J10317" s="11"/>
      <c r="K10317" s="12"/>
      <c r="L10317" s="13"/>
      <c r="M10317" s="12"/>
      <c r="N10317" s="13"/>
      <c r="O10317" s="13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  <c r="AC10317" s="11"/>
    </row>
    <row r="10318" spans="1:29" x14ac:dyDescent="0.25">
      <c r="A10318" s="10"/>
      <c r="B10318" s="11"/>
      <c r="C10318" s="11"/>
      <c r="D10318" s="11"/>
      <c r="E10318" s="11"/>
      <c r="F10318" s="11"/>
      <c r="G10318" s="11"/>
      <c r="H10318" s="11"/>
      <c r="I10318" s="11"/>
      <c r="J10318" s="11"/>
      <c r="K10318" s="12"/>
      <c r="L10318" s="13"/>
      <c r="M10318" s="12"/>
      <c r="N10318" s="13"/>
      <c r="O10318" s="13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  <c r="AC10318" s="11"/>
    </row>
    <row r="10319" spans="1:29" x14ac:dyDescent="0.25">
      <c r="A10319" s="10"/>
      <c r="B10319" s="11"/>
      <c r="C10319" s="11"/>
      <c r="D10319" s="11"/>
      <c r="E10319" s="11"/>
      <c r="F10319" s="11"/>
      <c r="G10319" s="11"/>
      <c r="H10319" s="11"/>
      <c r="I10319" s="11"/>
      <c r="J10319" s="11"/>
      <c r="K10319" s="12"/>
      <c r="L10319" s="13"/>
      <c r="M10319" s="12"/>
      <c r="N10319" s="13"/>
      <c r="O10319" s="13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  <c r="AC10319" s="11"/>
    </row>
    <row r="10320" spans="1:29" x14ac:dyDescent="0.25">
      <c r="A10320" s="10"/>
      <c r="B10320" s="11"/>
      <c r="C10320" s="11"/>
      <c r="D10320" s="11"/>
      <c r="E10320" s="11"/>
      <c r="F10320" s="11"/>
      <c r="G10320" s="11"/>
      <c r="H10320" s="11"/>
      <c r="I10320" s="11"/>
      <c r="J10320" s="11"/>
      <c r="K10320" s="12"/>
      <c r="L10320" s="13"/>
      <c r="M10320" s="12"/>
      <c r="N10320" s="13"/>
      <c r="O10320" s="13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  <c r="AC10320" s="11"/>
    </row>
    <row r="10321" spans="1:29" x14ac:dyDescent="0.25">
      <c r="A10321" s="10"/>
      <c r="B10321" s="11"/>
      <c r="C10321" s="11"/>
      <c r="D10321" s="11"/>
      <c r="E10321" s="11"/>
      <c r="F10321" s="11"/>
      <c r="G10321" s="11"/>
      <c r="H10321" s="11"/>
      <c r="I10321" s="11"/>
      <c r="J10321" s="11"/>
      <c r="K10321" s="12"/>
      <c r="L10321" s="13"/>
      <c r="M10321" s="12"/>
      <c r="N10321" s="13"/>
      <c r="O10321" s="13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  <c r="AC10321" s="11"/>
    </row>
    <row r="10322" spans="1:29" x14ac:dyDescent="0.25">
      <c r="A10322" s="10"/>
      <c r="B10322" s="11"/>
      <c r="C10322" s="11"/>
      <c r="D10322" s="11"/>
      <c r="E10322" s="11"/>
      <c r="F10322" s="11"/>
      <c r="G10322" s="11"/>
      <c r="H10322" s="11"/>
      <c r="I10322" s="11"/>
      <c r="J10322" s="11"/>
      <c r="K10322" s="12"/>
      <c r="L10322" s="13"/>
      <c r="M10322" s="12"/>
      <c r="N10322" s="13"/>
      <c r="O10322" s="13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  <c r="AC10322" s="11"/>
    </row>
    <row r="10323" spans="1:29" x14ac:dyDescent="0.25">
      <c r="A10323" s="10"/>
      <c r="B10323" s="11"/>
      <c r="C10323" s="11"/>
      <c r="D10323" s="11"/>
      <c r="E10323" s="11"/>
      <c r="F10323" s="11"/>
      <c r="G10323" s="11"/>
      <c r="H10323" s="11"/>
      <c r="I10323" s="11"/>
      <c r="J10323" s="11"/>
      <c r="K10323" s="12"/>
      <c r="L10323" s="13"/>
      <c r="M10323" s="12"/>
      <c r="N10323" s="13"/>
      <c r="O10323" s="13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  <c r="AC10323" s="11"/>
    </row>
    <row r="10324" spans="1:29" x14ac:dyDescent="0.25">
      <c r="A10324" s="10"/>
      <c r="B10324" s="11"/>
      <c r="C10324" s="11"/>
      <c r="D10324" s="11"/>
      <c r="E10324" s="11"/>
      <c r="F10324" s="11"/>
      <c r="G10324" s="11"/>
      <c r="H10324" s="11"/>
      <c r="I10324" s="11"/>
      <c r="J10324" s="11"/>
      <c r="K10324" s="12"/>
      <c r="L10324" s="13"/>
      <c r="M10324" s="12"/>
      <c r="N10324" s="13"/>
      <c r="O10324" s="13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  <c r="AC10324" s="11"/>
    </row>
    <row r="10325" spans="1:29" x14ac:dyDescent="0.25">
      <c r="A10325" s="10"/>
      <c r="B10325" s="11"/>
      <c r="C10325" s="11"/>
      <c r="D10325" s="11"/>
      <c r="E10325" s="11"/>
      <c r="F10325" s="11"/>
      <c r="G10325" s="11"/>
      <c r="H10325" s="11"/>
      <c r="I10325" s="11"/>
      <c r="J10325" s="11"/>
      <c r="K10325" s="12"/>
      <c r="L10325" s="13"/>
      <c r="M10325" s="12"/>
      <c r="N10325" s="13"/>
      <c r="O10325" s="13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  <c r="AC10325" s="11"/>
    </row>
    <row r="10326" spans="1:29" x14ac:dyDescent="0.25">
      <c r="A10326" s="10"/>
      <c r="B10326" s="11"/>
      <c r="C10326" s="11"/>
      <c r="D10326" s="11"/>
      <c r="E10326" s="11"/>
      <c r="F10326" s="11"/>
      <c r="G10326" s="11"/>
      <c r="H10326" s="11"/>
      <c r="I10326" s="11"/>
      <c r="J10326" s="11"/>
      <c r="K10326" s="12"/>
      <c r="L10326" s="13"/>
      <c r="M10326" s="12"/>
      <c r="N10326" s="13"/>
      <c r="O10326" s="13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  <c r="AC10326" s="11"/>
    </row>
    <row r="10327" spans="1:29" x14ac:dyDescent="0.25">
      <c r="A10327" s="10"/>
      <c r="B10327" s="11"/>
      <c r="C10327" s="11"/>
      <c r="D10327" s="11"/>
      <c r="E10327" s="11"/>
      <c r="F10327" s="11"/>
      <c r="G10327" s="11"/>
      <c r="H10327" s="11"/>
      <c r="I10327" s="11"/>
      <c r="J10327" s="11"/>
      <c r="K10327" s="12"/>
      <c r="L10327" s="13"/>
      <c r="M10327" s="12"/>
      <c r="N10327" s="13"/>
      <c r="O10327" s="13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  <c r="AC10327" s="11"/>
    </row>
    <row r="10328" spans="1:29" x14ac:dyDescent="0.25">
      <c r="A10328" s="10"/>
      <c r="B10328" s="11"/>
      <c r="C10328" s="11"/>
      <c r="D10328" s="11"/>
      <c r="E10328" s="11"/>
      <c r="F10328" s="11"/>
      <c r="G10328" s="11"/>
      <c r="H10328" s="11"/>
      <c r="I10328" s="11"/>
      <c r="J10328" s="11"/>
      <c r="K10328" s="12"/>
      <c r="L10328" s="13"/>
      <c r="M10328" s="12"/>
      <c r="N10328" s="13"/>
      <c r="O10328" s="13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  <c r="AC10328" s="11"/>
    </row>
    <row r="10329" spans="1:29" x14ac:dyDescent="0.25">
      <c r="A10329" s="10"/>
      <c r="B10329" s="11"/>
      <c r="C10329" s="11"/>
      <c r="D10329" s="11"/>
      <c r="E10329" s="11"/>
      <c r="F10329" s="11"/>
      <c r="G10329" s="11"/>
      <c r="H10329" s="11"/>
      <c r="I10329" s="11"/>
      <c r="J10329" s="11"/>
      <c r="K10329" s="12"/>
      <c r="L10329" s="13"/>
      <c r="M10329" s="12"/>
      <c r="N10329" s="13"/>
      <c r="O10329" s="13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  <c r="AC10329" s="11"/>
    </row>
    <row r="10330" spans="1:29" x14ac:dyDescent="0.25">
      <c r="A10330" s="10"/>
      <c r="B10330" s="11"/>
      <c r="C10330" s="11"/>
      <c r="D10330" s="11"/>
      <c r="E10330" s="11"/>
      <c r="F10330" s="11"/>
      <c r="G10330" s="11"/>
      <c r="H10330" s="11"/>
      <c r="I10330" s="11"/>
      <c r="J10330" s="11"/>
      <c r="K10330" s="12"/>
      <c r="L10330" s="13"/>
      <c r="M10330" s="12"/>
      <c r="N10330" s="13"/>
      <c r="O10330" s="13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  <c r="AC10330" s="11"/>
    </row>
    <row r="10331" spans="1:29" x14ac:dyDescent="0.25">
      <c r="A10331" s="10"/>
      <c r="B10331" s="11"/>
      <c r="C10331" s="11"/>
      <c r="D10331" s="11"/>
      <c r="E10331" s="11"/>
      <c r="F10331" s="11"/>
      <c r="G10331" s="11"/>
      <c r="H10331" s="11"/>
      <c r="I10331" s="11"/>
      <c r="J10331" s="11"/>
      <c r="K10331" s="12"/>
      <c r="L10331" s="13"/>
      <c r="M10331" s="12"/>
      <c r="N10331" s="13"/>
      <c r="O10331" s="13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  <c r="AC10331" s="11"/>
    </row>
    <row r="10332" spans="1:29" x14ac:dyDescent="0.25">
      <c r="A10332" s="10"/>
      <c r="B10332" s="11"/>
      <c r="C10332" s="11"/>
      <c r="D10332" s="11"/>
      <c r="E10332" s="11"/>
      <c r="F10332" s="11"/>
      <c r="G10332" s="11"/>
      <c r="H10332" s="11"/>
      <c r="I10332" s="11"/>
      <c r="J10332" s="11"/>
      <c r="K10332" s="12"/>
      <c r="L10332" s="13"/>
      <c r="M10332" s="12"/>
      <c r="N10332" s="13"/>
      <c r="O10332" s="13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  <c r="AC10332" s="11"/>
    </row>
    <row r="10333" spans="1:29" x14ac:dyDescent="0.25">
      <c r="A10333" s="10"/>
      <c r="B10333" s="11"/>
      <c r="C10333" s="11"/>
      <c r="D10333" s="11"/>
      <c r="E10333" s="11"/>
      <c r="F10333" s="11"/>
      <c r="G10333" s="11"/>
      <c r="H10333" s="11"/>
      <c r="I10333" s="11"/>
      <c r="J10333" s="11"/>
      <c r="K10333" s="12"/>
      <c r="L10333" s="13"/>
      <c r="M10333" s="12"/>
      <c r="N10333" s="13"/>
      <c r="O10333" s="13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  <c r="AC10333" s="11"/>
    </row>
    <row r="10334" spans="1:29" x14ac:dyDescent="0.25">
      <c r="A10334" s="10"/>
      <c r="B10334" s="11"/>
      <c r="C10334" s="11"/>
      <c r="D10334" s="11"/>
      <c r="E10334" s="11"/>
      <c r="F10334" s="11"/>
      <c r="G10334" s="11"/>
      <c r="H10334" s="11"/>
      <c r="I10334" s="11"/>
      <c r="J10334" s="11"/>
      <c r="K10334" s="12"/>
      <c r="L10334" s="13"/>
      <c r="M10334" s="12"/>
      <c r="N10334" s="13"/>
      <c r="O10334" s="13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  <c r="AC10334" s="11"/>
    </row>
    <row r="10335" spans="1:29" x14ac:dyDescent="0.25">
      <c r="A10335" s="10"/>
      <c r="B10335" s="11"/>
      <c r="C10335" s="11"/>
      <c r="D10335" s="11"/>
      <c r="E10335" s="11"/>
      <c r="F10335" s="11"/>
      <c r="G10335" s="11"/>
      <c r="H10335" s="11"/>
      <c r="I10335" s="11"/>
      <c r="J10335" s="11"/>
      <c r="K10335" s="12"/>
      <c r="L10335" s="13"/>
      <c r="M10335" s="12"/>
      <c r="N10335" s="13"/>
      <c r="O10335" s="13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  <c r="AC10335" s="11"/>
    </row>
    <row r="10336" spans="1:29" x14ac:dyDescent="0.25">
      <c r="A10336" s="10"/>
      <c r="B10336" s="11"/>
      <c r="C10336" s="11"/>
      <c r="D10336" s="11"/>
      <c r="E10336" s="11"/>
      <c r="F10336" s="11"/>
      <c r="G10336" s="11"/>
      <c r="H10336" s="11"/>
      <c r="I10336" s="11"/>
      <c r="J10336" s="11"/>
      <c r="K10336" s="12"/>
      <c r="L10336" s="13"/>
      <c r="M10336" s="12"/>
      <c r="N10336" s="13"/>
      <c r="O10336" s="13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  <c r="AC10336" s="11"/>
    </row>
    <row r="10337" spans="1:29" x14ac:dyDescent="0.25">
      <c r="A10337" s="10"/>
      <c r="B10337" s="11"/>
      <c r="C10337" s="11"/>
      <c r="D10337" s="11"/>
      <c r="E10337" s="11"/>
      <c r="F10337" s="11"/>
      <c r="G10337" s="11"/>
      <c r="H10337" s="11"/>
      <c r="I10337" s="11"/>
      <c r="J10337" s="11"/>
      <c r="K10337" s="12"/>
      <c r="L10337" s="13"/>
      <c r="M10337" s="12"/>
      <c r="N10337" s="13"/>
      <c r="O10337" s="13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  <c r="AC10337" s="11"/>
    </row>
    <row r="10338" spans="1:29" x14ac:dyDescent="0.25">
      <c r="A10338" s="10"/>
      <c r="B10338" s="11"/>
      <c r="C10338" s="11"/>
      <c r="D10338" s="11"/>
      <c r="E10338" s="11"/>
      <c r="F10338" s="11"/>
      <c r="G10338" s="11"/>
      <c r="H10338" s="11"/>
      <c r="I10338" s="11"/>
      <c r="J10338" s="11"/>
      <c r="K10338" s="12"/>
      <c r="L10338" s="13"/>
      <c r="M10338" s="12"/>
      <c r="N10338" s="13"/>
      <c r="O10338" s="13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  <c r="AC10338" s="11"/>
    </row>
    <row r="10339" spans="1:29" x14ac:dyDescent="0.25">
      <c r="A10339" s="10"/>
      <c r="B10339" s="11"/>
      <c r="C10339" s="11"/>
      <c r="D10339" s="11"/>
      <c r="E10339" s="11"/>
      <c r="F10339" s="11"/>
      <c r="G10339" s="11"/>
      <c r="H10339" s="11"/>
      <c r="I10339" s="11"/>
      <c r="J10339" s="11"/>
      <c r="K10339" s="12"/>
      <c r="L10339" s="13"/>
      <c r="M10339" s="12"/>
      <c r="N10339" s="13"/>
      <c r="O10339" s="13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  <c r="AC10339" s="11"/>
    </row>
    <row r="10340" spans="1:29" x14ac:dyDescent="0.25">
      <c r="A10340" s="10"/>
      <c r="B10340" s="11"/>
      <c r="C10340" s="11"/>
      <c r="D10340" s="11"/>
      <c r="E10340" s="11"/>
      <c r="F10340" s="11"/>
      <c r="G10340" s="11"/>
      <c r="H10340" s="11"/>
      <c r="I10340" s="11"/>
      <c r="J10340" s="11"/>
      <c r="K10340" s="12"/>
      <c r="L10340" s="13"/>
      <c r="M10340" s="12"/>
      <c r="N10340" s="13"/>
      <c r="O10340" s="13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  <c r="AC10340" s="11"/>
    </row>
    <row r="10341" spans="1:29" x14ac:dyDescent="0.25">
      <c r="A10341" s="10"/>
      <c r="B10341" s="11"/>
      <c r="C10341" s="11"/>
      <c r="D10341" s="11"/>
      <c r="E10341" s="11"/>
      <c r="F10341" s="11"/>
      <c r="G10341" s="11"/>
      <c r="H10341" s="11"/>
      <c r="I10341" s="11"/>
      <c r="J10341" s="11"/>
      <c r="K10341" s="12"/>
      <c r="L10341" s="13"/>
      <c r="M10341" s="12"/>
      <c r="N10341" s="13"/>
      <c r="O10341" s="13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  <c r="AC10341" s="11"/>
    </row>
    <row r="10342" spans="1:29" x14ac:dyDescent="0.25">
      <c r="A10342" s="10"/>
      <c r="B10342" s="11"/>
      <c r="C10342" s="11"/>
      <c r="D10342" s="11"/>
      <c r="E10342" s="11"/>
      <c r="F10342" s="11"/>
      <c r="G10342" s="11"/>
      <c r="H10342" s="11"/>
      <c r="I10342" s="11"/>
      <c r="J10342" s="11"/>
      <c r="K10342" s="12"/>
      <c r="L10342" s="13"/>
      <c r="M10342" s="12"/>
      <c r="N10342" s="13"/>
      <c r="O10342" s="13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  <c r="AC10342" s="11"/>
    </row>
    <row r="10343" spans="1:29" x14ac:dyDescent="0.25">
      <c r="A10343" s="10"/>
      <c r="B10343" s="11"/>
      <c r="C10343" s="11"/>
      <c r="D10343" s="11"/>
      <c r="E10343" s="11"/>
      <c r="F10343" s="11"/>
      <c r="G10343" s="11"/>
      <c r="H10343" s="11"/>
      <c r="I10343" s="11"/>
      <c r="J10343" s="11"/>
      <c r="K10343" s="12"/>
      <c r="L10343" s="13"/>
      <c r="M10343" s="12"/>
      <c r="N10343" s="13"/>
      <c r="O10343" s="13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  <c r="AC10343" s="11"/>
    </row>
    <row r="10344" spans="1:29" x14ac:dyDescent="0.25">
      <c r="A10344" s="10"/>
      <c r="B10344" s="11"/>
      <c r="C10344" s="11"/>
      <c r="D10344" s="11"/>
      <c r="E10344" s="11"/>
      <c r="F10344" s="11"/>
      <c r="G10344" s="11"/>
      <c r="H10344" s="11"/>
      <c r="I10344" s="11"/>
      <c r="J10344" s="11"/>
      <c r="K10344" s="12"/>
      <c r="L10344" s="13"/>
      <c r="M10344" s="12"/>
      <c r="N10344" s="13"/>
      <c r="O10344" s="13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  <c r="AC10344" s="11"/>
    </row>
    <row r="10345" spans="1:29" x14ac:dyDescent="0.25">
      <c r="A10345" s="10"/>
      <c r="B10345" s="11"/>
      <c r="C10345" s="11"/>
      <c r="D10345" s="11"/>
      <c r="E10345" s="11"/>
      <c r="F10345" s="11"/>
      <c r="G10345" s="11"/>
      <c r="H10345" s="11"/>
      <c r="I10345" s="11"/>
      <c r="J10345" s="11"/>
      <c r="K10345" s="12"/>
      <c r="L10345" s="13"/>
      <c r="M10345" s="12"/>
      <c r="N10345" s="13"/>
      <c r="O10345" s="13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  <c r="AC10345" s="11"/>
    </row>
    <row r="10346" spans="1:29" x14ac:dyDescent="0.25">
      <c r="A10346" s="10"/>
      <c r="B10346" s="11"/>
      <c r="C10346" s="11"/>
      <c r="D10346" s="11"/>
      <c r="E10346" s="11"/>
      <c r="F10346" s="11"/>
      <c r="G10346" s="11"/>
      <c r="H10346" s="11"/>
      <c r="I10346" s="11"/>
      <c r="J10346" s="11"/>
      <c r="K10346" s="12"/>
      <c r="L10346" s="13"/>
      <c r="M10346" s="12"/>
      <c r="N10346" s="13"/>
      <c r="O10346" s="13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  <c r="AC10346" s="11"/>
    </row>
    <row r="10347" spans="1:29" x14ac:dyDescent="0.25">
      <c r="A10347" s="10"/>
      <c r="B10347" s="11"/>
      <c r="C10347" s="11"/>
      <c r="D10347" s="11"/>
      <c r="E10347" s="11"/>
      <c r="F10347" s="11"/>
      <c r="G10347" s="11"/>
      <c r="H10347" s="11"/>
      <c r="I10347" s="11"/>
      <c r="J10347" s="11"/>
      <c r="K10347" s="12"/>
      <c r="L10347" s="13"/>
      <c r="M10347" s="12"/>
      <c r="N10347" s="13"/>
      <c r="O10347" s="13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  <c r="AC10347" s="11"/>
    </row>
    <row r="10348" spans="1:29" x14ac:dyDescent="0.25">
      <c r="A10348" s="10"/>
      <c r="B10348" s="11"/>
      <c r="C10348" s="11"/>
      <c r="D10348" s="11"/>
      <c r="E10348" s="11"/>
      <c r="F10348" s="11"/>
      <c r="G10348" s="11"/>
      <c r="H10348" s="11"/>
      <c r="I10348" s="11"/>
      <c r="J10348" s="11"/>
      <c r="K10348" s="12"/>
      <c r="L10348" s="13"/>
      <c r="M10348" s="12"/>
      <c r="N10348" s="13"/>
      <c r="O10348" s="13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  <c r="AC10348" s="11"/>
    </row>
    <row r="10349" spans="1:29" x14ac:dyDescent="0.25">
      <c r="A10349" s="10"/>
      <c r="B10349" s="11"/>
      <c r="C10349" s="11"/>
      <c r="D10349" s="11"/>
      <c r="E10349" s="11"/>
      <c r="F10349" s="11"/>
      <c r="G10349" s="11"/>
      <c r="H10349" s="11"/>
      <c r="I10349" s="11"/>
      <c r="J10349" s="11"/>
      <c r="K10349" s="12"/>
      <c r="L10349" s="13"/>
      <c r="M10349" s="12"/>
      <c r="N10349" s="13"/>
      <c r="O10349" s="13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  <c r="AC10349" s="11"/>
    </row>
    <row r="10350" spans="1:29" x14ac:dyDescent="0.25">
      <c r="A10350" s="10"/>
      <c r="B10350" s="11"/>
      <c r="C10350" s="11"/>
      <c r="D10350" s="11"/>
      <c r="E10350" s="11"/>
      <c r="F10350" s="11"/>
      <c r="G10350" s="11"/>
      <c r="H10350" s="11"/>
      <c r="I10350" s="11"/>
      <c r="J10350" s="11"/>
      <c r="K10350" s="12"/>
      <c r="L10350" s="13"/>
      <c r="M10350" s="12"/>
      <c r="N10350" s="13"/>
      <c r="O10350" s="13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  <c r="AC10350" s="11"/>
    </row>
    <row r="10351" spans="1:29" x14ac:dyDescent="0.25">
      <c r="A10351" s="10"/>
      <c r="B10351" s="11"/>
      <c r="C10351" s="11"/>
      <c r="D10351" s="11"/>
      <c r="E10351" s="11"/>
      <c r="F10351" s="11"/>
      <c r="G10351" s="11"/>
      <c r="H10351" s="11"/>
      <c r="I10351" s="11"/>
      <c r="J10351" s="11"/>
      <c r="K10351" s="12"/>
      <c r="L10351" s="13"/>
      <c r="M10351" s="12"/>
      <c r="N10351" s="13"/>
      <c r="O10351" s="13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  <c r="AC10351" s="11"/>
    </row>
    <row r="10352" spans="1:29" x14ac:dyDescent="0.25">
      <c r="A10352" s="10"/>
      <c r="B10352" s="11"/>
      <c r="C10352" s="11"/>
      <c r="D10352" s="11"/>
      <c r="E10352" s="11"/>
      <c r="F10352" s="11"/>
      <c r="G10352" s="11"/>
      <c r="H10352" s="11"/>
      <c r="I10352" s="11"/>
      <c r="J10352" s="11"/>
      <c r="K10352" s="12"/>
      <c r="L10352" s="13"/>
      <c r="M10352" s="12"/>
      <c r="N10352" s="13"/>
      <c r="O10352" s="13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  <c r="AC10352" s="11"/>
    </row>
    <row r="10353" spans="1:29" x14ac:dyDescent="0.25">
      <c r="A10353" s="10"/>
      <c r="B10353" s="11"/>
      <c r="C10353" s="11"/>
      <c r="D10353" s="11"/>
      <c r="E10353" s="11"/>
      <c r="F10353" s="11"/>
      <c r="G10353" s="11"/>
      <c r="H10353" s="11"/>
      <c r="I10353" s="11"/>
      <c r="J10353" s="11"/>
      <c r="K10353" s="12"/>
      <c r="L10353" s="13"/>
      <c r="M10353" s="12"/>
      <c r="N10353" s="13"/>
      <c r="O10353" s="13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  <c r="AA10353" s="11"/>
      <c r="AB10353" s="11"/>
      <c r="AC10353" s="11"/>
    </row>
    <row r="10354" spans="1:29" x14ac:dyDescent="0.25">
      <c r="A10354" s="10"/>
      <c r="B10354" s="11"/>
      <c r="C10354" s="11"/>
      <c r="D10354" s="11"/>
      <c r="E10354" s="11"/>
      <c r="F10354" s="11"/>
      <c r="G10354" s="11"/>
      <c r="H10354" s="11"/>
      <c r="I10354" s="11"/>
      <c r="J10354" s="11"/>
      <c r="K10354" s="12"/>
      <c r="L10354" s="13"/>
      <c r="M10354" s="12"/>
      <c r="N10354" s="13"/>
      <c r="O10354" s="13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  <c r="AA10354" s="11"/>
      <c r="AB10354" s="11"/>
      <c r="AC10354" s="11"/>
    </row>
    <row r="10355" spans="1:29" x14ac:dyDescent="0.25">
      <c r="A10355" s="10"/>
      <c r="B10355" s="11"/>
      <c r="C10355" s="11"/>
      <c r="D10355" s="11"/>
      <c r="E10355" s="11"/>
      <c r="F10355" s="11"/>
      <c r="G10355" s="11"/>
      <c r="H10355" s="11"/>
      <c r="I10355" s="11"/>
      <c r="J10355" s="11"/>
      <c r="K10355" s="12"/>
      <c r="L10355" s="13"/>
      <c r="M10355" s="12"/>
      <c r="N10355" s="13"/>
      <c r="O10355" s="13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  <c r="AA10355" s="11"/>
      <c r="AB10355" s="11"/>
      <c r="AC10355" s="11"/>
    </row>
    <row r="10356" spans="1:29" x14ac:dyDescent="0.25">
      <c r="A10356" s="10"/>
      <c r="B10356" s="11"/>
      <c r="C10356" s="11"/>
      <c r="D10356" s="11"/>
      <c r="E10356" s="11"/>
      <c r="F10356" s="11"/>
      <c r="G10356" s="11"/>
      <c r="H10356" s="11"/>
      <c r="I10356" s="11"/>
      <c r="J10356" s="11"/>
      <c r="K10356" s="12"/>
      <c r="L10356" s="13"/>
      <c r="M10356" s="12"/>
      <c r="N10356" s="13"/>
      <c r="O10356" s="13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  <c r="AA10356" s="11"/>
      <c r="AB10356" s="11"/>
      <c r="AC10356" s="11"/>
    </row>
    <row r="10357" spans="1:29" x14ac:dyDescent="0.25">
      <c r="A10357" s="10"/>
      <c r="B10357" s="11"/>
      <c r="C10357" s="11"/>
      <c r="D10357" s="11"/>
      <c r="E10357" s="11"/>
      <c r="F10357" s="11"/>
      <c r="G10357" s="11"/>
      <c r="H10357" s="11"/>
      <c r="I10357" s="11"/>
      <c r="J10357" s="11"/>
      <c r="K10357" s="12"/>
      <c r="L10357" s="13"/>
      <c r="M10357" s="12"/>
      <c r="N10357" s="13"/>
      <c r="O10357" s="13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  <c r="AA10357" s="11"/>
      <c r="AB10357" s="11"/>
      <c r="AC10357" s="11"/>
    </row>
    <row r="10358" spans="1:29" x14ac:dyDescent="0.25">
      <c r="A10358" s="10"/>
      <c r="B10358" s="11"/>
      <c r="C10358" s="11"/>
      <c r="D10358" s="11"/>
      <c r="E10358" s="11"/>
      <c r="F10358" s="11"/>
      <c r="G10358" s="11"/>
      <c r="H10358" s="11"/>
      <c r="I10358" s="11"/>
      <c r="J10358" s="11"/>
      <c r="K10358" s="12"/>
      <c r="L10358" s="13"/>
      <c r="M10358" s="12"/>
      <c r="N10358" s="13"/>
      <c r="O10358" s="13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  <c r="AC10358" s="11"/>
    </row>
    <row r="10359" spans="1:29" x14ac:dyDescent="0.25">
      <c r="A10359" s="10"/>
      <c r="B10359" s="11"/>
      <c r="C10359" s="11"/>
      <c r="D10359" s="11"/>
      <c r="E10359" s="11"/>
      <c r="F10359" s="11"/>
      <c r="G10359" s="11"/>
      <c r="H10359" s="11"/>
      <c r="I10359" s="11"/>
      <c r="J10359" s="11"/>
      <c r="K10359" s="12"/>
      <c r="L10359" s="13"/>
      <c r="M10359" s="12"/>
      <c r="N10359" s="13"/>
      <c r="O10359" s="13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  <c r="AA10359" s="11"/>
      <c r="AB10359" s="11"/>
      <c r="AC10359" s="11"/>
    </row>
    <row r="10360" spans="1:29" x14ac:dyDescent="0.25">
      <c r="A10360" s="10"/>
      <c r="B10360" s="11"/>
      <c r="C10360" s="11"/>
      <c r="D10360" s="11"/>
      <c r="E10360" s="11"/>
      <c r="F10360" s="11"/>
      <c r="G10360" s="11"/>
      <c r="H10360" s="11"/>
      <c r="I10360" s="11"/>
      <c r="J10360" s="11"/>
      <c r="K10360" s="12"/>
      <c r="L10360" s="13"/>
      <c r="M10360" s="12"/>
      <c r="N10360" s="13"/>
      <c r="O10360" s="13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  <c r="AA10360" s="11"/>
      <c r="AB10360" s="11"/>
      <c r="AC10360" s="11"/>
    </row>
    <row r="10361" spans="1:29" x14ac:dyDescent="0.25">
      <c r="A10361" s="10"/>
      <c r="B10361" s="11"/>
      <c r="C10361" s="11"/>
      <c r="D10361" s="11"/>
      <c r="E10361" s="11"/>
      <c r="F10361" s="11"/>
      <c r="G10361" s="11"/>
      <c r="H10361" s="11"/>
      <c r="I10361" s="11"/>
      <c r="J10361" s="11"/>
      <c r="K10361" s="12"/>
      <c r="L10361" s="13"/>
      <c r="M10361" s="12"/>
      <c r="N10361" s="13"/>
      <c r="O10361" s="13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  <c r="AA10361" s="11"/>
      <c r="AB10361" s="11"/>
      <c r="AC10361" s="11"/>
    </row>
    <row r="10362" spans="1:29" x14ac:dyDescent="0.25">
      <c r="A10362" s="10"/>
      <c r="B10362" s="11"/>
      <c r="C10362" s="11"/>
      <c r="D10362" s="11"/>
      <c r="E10362" s="11"/>
      <c r="F10362" s="11"/>
      <c r="G10362" s="11"/>
      <c r="H10362" s="11"/>
      <c r="I10362" s="11"/>
      <c r="J10362" s="11"/>
      <c r="K10362" s="12"/>
      <c r="L10362" s="13"/>
      <c r="M10362" s="12"/>
      <c r="N10362" s="13"/>
      <c r="O10362" s="13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  <c r="AA10362" s="11"/>
      <c r="AB10362" s="11"/>
      <c r="AC10362" s="11"/>
    </row>
    <row r="10363" spans="1:29" x14ac:dyDescent="0.25">
      <c r="A10363" s="10"/>
      <c r="B10363" s="11"/>
      <c r="C10363" s="11"/>
      <c r="D10363" s="11"/>
      <c r="E10363" s="11"/>
      <c r="F10363" s="11"/>
      <c r="G10363" s="11"/>
      <c r="H10363" s="11"/>
      <c r="I10363" s="11"/>
      <c r="J10363" s="11"/>
      <c r="K10363" s="12"/>
      <c r="L10363" s="13"/>
      <c r="M10363" s="12"/>
      <c r="N10363" s="13"/>
      <c r="O10363" s="13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  <c r="AA10363" s="11"/>
      <c r="AB10363" s="11"/>
      <c r="AC10363" s="11"/>
    </row>
    <row r="10364" spans="1:29" x14ac:dyDescent="0.25">
      <c r="A10364" s="10"/>
      <c r="B10364" s="11"/>
      <c r="C10364" s="11"/>
      <c r="D10364" s="11"/>
      <c r="E10364" s="11"/>
      <c r="F10364" s="11"/>
      <c r="G10364" s="11"/>
      <c r="H10364" s="11"/>
      <c r="I10364" s="11"/>
      <c r="J10364" s="11"/>
      <c r="K10364" s="12"/>
      <c r="L10364" s="13"/>
      <c r="M10364" s="12"/>
      <c r="N10364" s="13"/>
      <c r="O10364" s="13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  <c r="AA10364" s="11"/>
      <c r="AB10364" s="11"/>
      <c r="AC10364" s="11"/>
    </row>
    <row r="10365" spans="1:29" x14ac:dyDescent="0.25">
      <c r="A10365" s="10"/>
      <c r="B10365" s="11"/>
      <c r="C10365" s="11"/>
      <c r="D10365" s="11"/>
      <c r="E10365" s="11"/>
      <c r="F10365" s="11"/>
      <c r="G10365" s="11"/>
      <c r="H10365" s="11"/>
      <c r="I10365" s="11"/>
      <c r="J10365" s="11"/>
      <c r="K10365" s="12"/>
      <c r="L10365" s="13"/>
      <c r="M10365" s="12"/>
      <c r="N10365" s="13"/>
      <c r="O10365" s="13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  <c r="AC10365" s="11"/>
    </row>
    <row r="10366" spans="1:29" x14ac:dyDescent="0.25">
      <c r="A10366" s="10"/>
      <c r="B10366" s="11"/>
      <c r="C10366" s="11"/>
      <c r="D10366" s="11"/>
      <c r="E10366" s="11"/>
      <c r="F10366" s="11"/>
      <c r="G10366" s="11"/>
      <c r="H10366" s="11"/>
      <c r="I10366" s="11"/>
      <c r="J10366" s="11"/>
      <c r="K10366" s="12"/>
      <c r="L10366" s="13"/>
      <c r="M10366" s="12"/>
      <c r="N10366" s="13"/>
      <c r="O10366" s="13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  <c r="AA10366" s="11"/>
      <c r="AB10366" s="11"/>
      <c r="AC10366" s="11"/>
    </row>
    <row r="10367" spans="1:29" x14ac:dyDescent="0.25">
      <c r="A10367" s="10"/>
      <c r="B10367" s="11"/>
      <c r="C10367" s="11"/>
      <c r="D10367" s="11"/>
      <c r="E10367" s="11"/>
      <c r="F10367" s="11"/>
      <c r="G10367" s="11"/>
      <c r="H10367" s="11"/>
      <c r="I10367" s="11"/>
      <c r="J10367" s="11"/>
      <c r="K10367" s="12"/>
      <c r="L10367" s="13"/>
      <c r="M10367" s="12"/>
      <c r="N10367" s="13"/>
      <c r="O10367" s="13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  <c r="AA10367" s="11"/>
      <c r="AB10367" s="11"/>
      <c r="AC10367" s="11"/>
    </row>
    <row r="10368" spans="1:29" x14ac:dyDescent="0.25">
      <c r="A10368" s="10"/>
      <c r="B10368" s="11"/>
      <c r="C10368" s="11"/>
      <c r="D10368" s="11"/>
      <c r="E10368" s="11"/>
      <c r="F10368" s="11"/>
      <c r="G10368" s="11"/>
      <c r="H10368" s="11"/>
      <c r="I10368" s="11"/>
      <c r="J10368" s="11"/>
      <c r="K10368" s="12"/>
      <c r="L10368" s="13"/>
      <c r="M10368" s="12"/>
      <c r="N10368" s="13"/>
      <c r="O10368" s="13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  <c r="AA10368" s="11"/>
      <c r="AB10368" s="11"/>
      <c r="AC10368" s="11"/>
    </row>
    <row r="10369" spans="1:29" x14ac:dyDescent="0.25">
      <c r="A10369" s="10"/>
      <c r="B10369" s="11"/>
      <c r="C10369" s="11"/>
      <c r="D10369" s="11"/>
      <c r="E10369" s="11"/>
      <c r="F10369" s="11"/>
      <c r="G10369" s="11"/>
      <c r="H10369" s="11"/>
      <c r="I10369" s="11"/>
      <c r="J10369" s="11"/>
      <c r="K10369" s="12"/>
      <c r="L10369" s="13"/>
      <c r="M10369" s="12"/>
      <c r="N10369" s="13"/>
      <c r="O10369" s="13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  <c r="AA10369" s="11"/>
      <c r="AB10369" s="11"/>
      <c r="AC10369" s="11"/>
    </row>
    <row r="10370" spans="1:29" x14ac:dyDescent="0.25">
      <c r="A10370" s="10"/>
      <c r="B10370" s="11"/>
      <c r="C10370" s="11"/>
      <c r="D10370" s="11"/>
      <c r="E10370" s="11"/>
      <c r="F10370" s="11"/>
      <c r="G10370" s="11"/>
      <c r="H10370" s="11"/>
      <c r="I10370" s="11"/>
      <c r="J10370" s="11"/>
      <c r="K10370" s="12"/>
      <c r="L10370" s="13"/>
      <c r="M10370" s="12"/>
      <c r="N10370" s="13"/>
      <c r="O10370" s="13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  <c r="AA10370" s="11"/>
      <c r="AB10370" s="11"/>
      <c r="AC10370" s="11"/>
    </row>
    <row r="10371" spans="1:29" x14ac:dyDescent="0.25">
      <c r="A10371" s="10"/>
      <c r="B10371" s="11"/>
      <c r="C10371" s="11"/>
      <c r="D10371" s="11"/>
      <c r="E10371" s="11"/>
      <c r="F10371" s="11"/>
      <c r="G10371" s="11"/>
      <c r="H10371" s="11"/>
      <c r="I10371" s="11"/>
      <c r="J10371" s="11"/>
      <c r="K10371" s="12"/>
      <c r="L10371" s="13"/>
      <c r="M10371" s="12"/>
      <c r="N10371" s="13"/>
      <c r="O10371" s="13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  <c r="AA10371" s="11"/>
      <c r="AB10371" s="11"/>
      <c r="AC10371" s="11"/>
    </row>
    <row r="10372" spans="1:29" x14ac:dyDescent="0.25">
      <c r="A10372" s="10"/>
      <c r="B10372" s="11"/>
      <c r="C10372" s="11"/>
      <c r="D10372" s="11"/>
      <c r="E10372" s="11"/>
      <c r="F10372" s="11"/>
      <c r="G10372" s="11"/>
      <c r="H10372" s="11"/>
      <c r="I10372" s="11"/>
      <c r="J10372" s="11"/>
      <c r="K10372" s="12"/>
      <c r="L10372" s="13"/>
      <c r="M10372" s="12"/>
      <c r="N10372" s="13"/>
      <c r="O10372" s="13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  <c r="AC10372" s="11"/>
    </row>
    <row r="10373" spans="1:29" x14ac:dyDescent="0.25">
      <c r="A10373" s="10"/>
      <c r="B10373" s="11"/>
      <c r="C10373" s="11"/>
      <c r="D10373" s="11"/>
      <c r="E10373" s="11"/>
      <c r="F10373" s="11"/>
      <c r="G10373" s="11"/>
      <c r="H10373" s="11"/>
      <c r="I10373" s="11"/>
      <c r="J10373" s="11"/>
      <c r="K10373" s="12"/>
      <c r="L10373" s="13"/>
      <c r="M10373" s="12"/>
      <c r="N10373" s="13"/>
      <c r="O10373" s="13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  <c r="AA10373" s="11"/>
      <c r="AB10373" s="11"/>
      <c r="AC10373" s="11"/>
    </row>
    <row r="10374" spans="1:29" x14ac:dyDescent="0.25">
      <c r="A10374" s="10"/>
      <c r="B10374" s="11"/>
      <c r="C10374" s="11"/>
      <c r="D10374" s="11"/>
      <c r="E10374" s="11"/>
      <c r="F10374" s="11"/>
      <c r="G10374" s="11"/>
      <c r="H10374" s="11"/>
      <c r="I10374" s="11"/>
      <c r="J10374" s="11"/>
      <c r="K10374" s="12"/>
      <c r="L10374" s="13"/>
      <c r="M10374" s="12"/>
      <c r="N10374" s="13"/>
      <c r="O10374" s="13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  <c r="AA10374" s="11"/>
      <c r="AB10374" s="11"/>
      <c r="AC10374" s="11"/>
    </row>
    <row r="10375" spans="1:29" x14ac:dyDescent="0.25">
      <c r="A10375" s="10"/>
      <c r="B10375" s="11"/>
      <c r="C10375" s="11"/>
      <c r="D10375" s="11"/>
      <c r="E10375" s="11"/>
      <c r="F10375" s="11"/>
      <c r="G10375" s="11"/>
      <c r="H10375" s="11"/>
      <c r="I10375" s="11"/>
      <c r="J10375" s="11"/>
      <c r="K10375" s="12"/>
      <c r="L10375" s="13"/>
      <c r="M10375" s="12"/>
      <c r="N10375" s="13"/>
      <c r="O10375" s="13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  <c r="AA10375" s="11"/>
      <c r="AB10375" s="11"/>
      <c r="AC10375" s="11"/>
    </row>
    <row r="10376" spans="1:29" x14ac:dyDescent="0.25">
      <c r="A10376" s="10"/>
      <c r="B10376" s="11"/>
      <c r="C10376" s="11"/>
      <c r="D10376" s="11"/>
      <c r="E10376" s="11"/>
      <c r="F10376" s="11"/>
      <c r="G10376" s="11"/>
      <c r="H10376" s="11"/>
      <c r="I10376" s="11"/>
      <c r="J10376" s="11"/>
      <c r="K10376" s="12"/>
      <c r="L10376" s="13"/>
      <c r="M10376" s="12"/>
      <c r="N10376" s="13"/>
      <c r="O10376" s="13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  <c r="AA10376" s="11"/>
      <c r="AB10376" s="11"/>
      <c r="AC10376" s="11"/>
    </row>
    <row r="10377" spans="1:29" x14ac:dyDescent="0.25">
      <c r="A10377" s="10"/>
      <c r="B10377" s="11"/>
      <c r="C10377" s="11"/>
      <c r="D10377" s="11"/>
      <c r="E10377" s="11"/>
      <c r="F10377" s="11"/>
      <c r="G10377" s="11"/>
      <c r="H10377" s="11"/>
      <c r="I10377" s="11"/>
      <c r="J10377" s="11"/>
      <c r="K10377" s="12"/>
      <c r="L10377" s="13"/>
      <c r="M10377" s="12"/>
      <c r="N10377" s="13"/>
      <c r="O10377" s="13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  <c r="AA10377" s="11"/>
      <c r="AB10377" s="11"/>
      <c r="AC10377" s="11"/>
    </row>
    <row r="10378" spans="1:29" x14ac:dyDescent="0.25">
      <c r="A10378" s="10"/>
      <c r="B10378" s="11"/>
      <c r="C10378" s="11"/>
      <c r="D10378" s="11"/>
      <c r="E10378" s="11"/>
      <c r="F10378" s="11"/>
      <c r="G10378" s="11"/>
      <c r="H10378" s="11"/>
      <c r="I10378" s="11"/>
      <c r="J10378" s="11"/>
      <c r="K10378" s="12"/>
      <c r="L10378" s="13"/>
      <c r="M10378" s="12"/>
      <c r="N10378" s="13"/>
      <c r="O10378" s="13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  <c r="AA10378" s="11"/>
      <c r="AB10378" s="11"/>
      <c r="AC10378" s="11"/>
    </row>
    <row r="10379" spans="1:29" x14ac:dyDescent="0.25">
      <c r="A10379" s="10"/>
      <c r="B10379" s="11"/>
      <c r="C10379" s="11"/>
      <c r="D10379" s="11"/>
      <c r="E10379" s="11"/>
      <c r="F10379" s="11"/>
      <c r="G10379" s="11"/>
      <c r="H10379" s="11"/>
      <c r="I10379" s="11"/>
      <c r="J10379" s="11"/>
      <c r="K10379" s="12"/>
      <c r="L10379" s="13"/>
      <c r="M10379" s="12"/>
      <c r="N10379" s="13"/>
      <c r="O10379" s="13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  <c r="AA10379" s="11"/>
      <c r="AB10379" s="11"/>
      <c r="AC10379" s="11"/>
    </row>
    <row r="10380" spans="1:29" x14ac:dyDescent="0.25">
      <c r="A10380" s="10"/>
      <c r="B10380" s="11"/>
      <c r="C10380" s="11"/>
      <c r="D10380" s="11"/>
      <c r="E10380" s="11"/>
      <c r="F10380" s="11"/>
      <c r="G10380" s="11"/>
      <c r="H10380" s="11"/>
      <c r="I10380" s="11"/>
      <c r="J10380" s="11"/>
      <c r="K10380" s="12"/>
      <c r="L10380" s="13"/>
      <c r="M10380" s="12"/>
      <c r="N10380" s="13"/>
      <c r="O10380" s="13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  <c r="AA10380" s="11"/>
      <c r="AB10380" s="11"/>
      <c r="AC10380" s="11"/>
    </row>
    <row r="10381" spans="1:29" x14ac:dyDescent="0.25">
      <c r="A10381" s="10"/>
      <c r="B10381" s="11"/>
      <c r="C10381" s="11"/>
      <c r="D10381" s="11"/>
      <c r="E10381" s="11"/>
      <c r="F10381" s="11"/>
      <c r="G10381" s="11"/>
      <c r="H10381" s="11"/>
      <c r="I10381" s="11"/>
      <c r="J10381" s="11"/>
      <c r="K10381" s="12"/>
      <c r="L10381" s="13"/>
      <c r="M10381" s="12"/>
      <c r="N10381" s="13"/>
      <c r="O10381" s="13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  <c r="AA10381" s="11"/>
      <c r="AB10381" s="11"/>
      <c r="AC10381" s="11"/>
    </row>
    <row r="10382" spans="1:29" x14ac:dyDescent="0.25">
      <c r="A10382" s="10"/>
      <c r="B10382" s="11"/>
      <c r="C10382" s="11"/>
      <c r="D10382" s="11"/>
      <c r="E10382" s="11"/>
      <c r="F10382" s="11"/>
      <c r="G10382" s="11"/>
      <c r="H10382" s="11"/>
      <c r="I10382" s="11"/>
      <c r="J10382" s="11"/>
      <c r="K10382" s="12"/>
      <c r="L10382" s="13"/>
      <c r="M10382" s="12"/>
      <c r="N10382" s="13"/>
      <c r="O10382" s="13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  <c r="AA10382" s="11"/>
      <c r="AB10382" s="11"/>
      <c r="AC10382" s="11"/>
    </row>
    <row r="10383" spans="1:29" x14ac:dyDescent="0.25">
      <c r="A10383" s="10"/>
      <c r="B10383" s="11"/>
      <c r="C10383" s="11"/>
      <c r="D10383" s="11"/>
      <c r="E10383" s="11"/>
      <c r="F10383" s="11"/>
      <c r="G10383" s="11"/>
      <c r="H10383" s="11"/>
      <c r="I10383" s="11"/>
      <c r="J10383" s="11"/>
      <c r="K10383" s="12"/>
      <c r="L10383" s="13"/>
      <c r="M10383" s="12"/>
      <c r="N10383" s="13"/>
      <c r="O10383" s="13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  <c r="AA10383" s="11"/>
      <c r="AB10383" s="11"/>
      <c r="AC10383" s="11"/>
    </row>
    <row r="10384" spans="1:29" x14ac:dyDescent="0.25">
      <c r="A10384" s="10"/>
      <c r="B10384" s="11"/>
      <c r="C10384" s="11"/>
      <c r="D10384" s="11"/>
      <c r="E10384" s="11"/>
      <c r="F10384" s="11"/>
      <c r="G10384" s="11"/>
      <c r="H10384" s="11"/>
      <c r="I10384" s="11"/>
      <c r="J10384" s="11"/>
      <c r="K10384" s="12"/>
      <c r="L10384" s="13"/>
      <c r="M10384" s="12"/>
      <c r="N10384" s="13"/>
      <c r="O10384" s="13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  <c r="AA10384" s="11"/>
      <c r="AB10384" s="11"/>
      <c r="AC10384" s="11"/>
    </row>
    <row r="10385" spans="1:29" x14ac:dyDescent="0.25">
      <c r="A10385" s="10"/>
      <c r="B10385" s="11"/>
      <c r="C10385" s="11"/>
      <c r="D10385" s="11"/>
      <c r="E10385" s="11"/>
      <c r="F10385" s="11"/>
      <c r="G10385" s="11"/>
      <c r="H10385" s="11"/>
      <c r="I10385" s="11"/>
      <c r="J10385" s="11"/>
      <c r="K10385" s="12"/>
      <c r="L10385" s="13"/>
      <c r="M10385" s="12"/>
      <c r="N10385" s="13"/>
      <c r="O10385" s="13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  <c r="AA10385" s="11"/>
      <c r="AB10385" s="11"/>
      <c r="AC10385" s="11"/>
    </row>
    <row r="10386" spans="1:29" x14ac:dyDescent="0.25">
      <c r="A10386" s="10"/>
      <c r="B10386" s="11"/>
      <c r="C10386" s="11"/>
      <c r="D10386" s="11"/>
      <c r="E10386" s="11"/>
      <c r="F10386" s="11"/>
      <c r="G10386" s="11"/>
      <c r="H10386" s="11"/>
      <c r="I10386" s="11"/>
      <c r="J10386" s="11"/>
      <c r="K10386" s="12"/>
      <c r="L10386" s="13"/>
      <c r="M10386" s="12"/>
      <c r="N10386" s="13"/>
      <c r="O10386" s="13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  <c r="AC10386" s="11"/>
    </row>
    <row r="10387" spans="1:29" x14ac:dyDescent="0.25">
      <c r="A10387" s="10"/>
      <c r="B10387" s="11"/>
      <c r="C10387" s="11"/>
      <c r="D10387" s="11"/>
      <c r="E10387" s="11"/>
      <c r="F10387" s="11"/>
      <c r="G10387" s="11"/>
      <c r="H10387" s="11"/>
      <c r="I10387" s="11"/>
      <c r="J10387" s="11"/>
      <c r="K10387" s="12"/>
      <c r="L10387" s="13"/>
      <c r="M10387" s="12"/>
      <c r="N10387" s="13"/>
      <c r="O10387" s="13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  <c r="AA10387" s="11"/>
      <c r="AB10387" s="11"/>
      <c r="AC10387" s="11"/>
    </row>
    <row r="10388" spans="1:29" x14ac:dyDescent="0.25">
      <c r="A10388" s="10"/>
      <c r="B10388" s="11"/>
      <c r="C10388" s="11"/>
      <c r="D10388" s="11"/>
      <c r="E10388" s="11"/>
      <c r="F10388" s="11"/>
      <c r="G10388" s="11"/>
      <c r="H10388" s="11"/>
      <c r="I10388" s="11"/>
      <c r="J10388" s="11"/>
      <c r="K10388" s="12"/>
      <c r="L10388" s="13"/>
      <c r="M10388" s="12"/>
      <c r="N10388" s="13"/>
      <c r="O10388" s="13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  <c r="AA10388" s="11"/>
      <c r="AB10388" s="11"/>
      <c r="AC10388" s="11"/>
    </row>
    <row r="10389" spans="1:29" x14ac:dyDescent="0.25">
      <c r="A10389" s="10"/>
      <c r="B10389" s="11"/>
      <c r="C10389" s="11"/>
      <c r="D10389" s="11"/>
      <c r="E10389" s="11"/>
      <c r="F10389" s="11"/>
      <c r="G10389" s="11"/>
      <c r="H10389" s="11"/>
      <c r="I10389" s="11"/>
      <c r="J10389" s="11"/>
      <c r="K10389" s="12"/>
      <c r="L10389" s="13"/>
      <c r="M10389" s="12"/>
      <c r="N10389" s="13"/>
      <c r="O10389" s="13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  <c r="AA10389" s="11"/>
      <c r="AB10389" s="11"/>
      <c r="AC10389" s="11"/>
    </row>
    <row r="10390" spans="1:29" x14ac:dyDescent="0.25">
      <c r="A10390" s="10"/>
      <c r="B10390" s="11"/>
      <c r="C10390" s="11"/>
      <c r="D10390" s="11"/>
      <c r="E10390" s="11"/>
      <c r="F10390" s="11"/>
      <c r="G10390" s="11"/>
      <c r="H10390" s="11"/>
      <c r="I10390" s="11"/>
      <c r="J10390" s="11"/>
      <c r="K10390" s="12"/>
      <c r="L10390" s="13"/>
      <c r="M10390" s="12"/>
      <c r="N10390" s="13"/>
      <c r="O10390" s="13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  <c r="AA10390" s="11"/>
      <c r="AB10390" s="11"/>
      <c r="AC10390" s="11"/>
    </row>
    <row r="10391" spans="1:29" x14ac:dyDescent="0.25">
      <c r="A10391" s="10"/>
      <c r="B10391" s="11"/>
      <c r="C10391" s="11"/>
      <c r="D10391" s="11"/>
      <c r="E10391" s="11"/>
      <c r="F10391" s="11"/>
      <c r="G10391" s="11"/>
      <c r="H10391" s="11"/>
      <c r="I10391" s="11"/>
      <c r="J10391" s="11"/>
      <c r="K10391" s="12"/>
      <c r="L10391" s="13"/>
      <c r="M10391" s="12"/>
      <c r="N10391" s="13"/>
      <c r="O10391" s="13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  <c r="AA10391" s="11"/>
      <c r="AB10391" s="11"/>
      <c r="AC10391" s="11"/>
    </row>
    <row r="10392" spans="1:29" x14ac:dyDescent="0.25">
      <c r="A10392" s="10"/>
      <c r="B10392" s="11"/>
      <c r="C10392" s="11"/>
      <c r="D10392" s="11"/>
      <c r="E10392" s="11"/>
      <c r="F10392" s="11"/>
      <c r="G10392" s="11"/>
      <c r="H10392" s="11"/>
      <c r="I10392" s="11"/>
      <c r="J10392" s="11"/>
      <c r="K10392" s="12"/>
      <c r="L10392" s="13"/>
      <c r="M10392" s="12"/>
      <c r="N10392" s="13"/>
      <c r="O10392" s="13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  <c r="AA10392" s="11"/>
      <c r="AB10392" s="11"/>
      <c r="AC10392" s="11"/>
    </row>
    <row r="10393" spans="1:29" x14ac:dyDescent="0.25">
      <c r="A10393" s="10"/>
      <c r="B10393" s="11"/>
      <c r="C10393" s="11"/>
      <c r="D10393" s="11"/>
      <c r="E10393" s="11"/>
      <c r="F10393" s="11"/>
      <c r="G10393" s="11"/>
      <c r="H10393" s="11"/>
      <c r="I10393" s="11"/>
      <c r="J10393" s="11"/>
      <c r="K10393" s="12"/>
      <c r="L10393" s="13"/>
      <c r="M10393" s="12"/>
      <c r="N10393" s="13"/>
      <c r="O10393" s="13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  <c r="AC10393" s="11"/>
    </row>
    <row r="10394" spans="1:29" x14ac:dyDescent="0.25">
      <c r="A10394" s="10"/>
      <c r="B10394" s="11"/>
      <c r="C10394" s="11"/>
      <c r="D10394" s="11"/>
      <c r="E10394" s="11"/>
      <c r="F10394" s="11"/>
      <c r="G10394" s="11"/>
      <c r="H10394" s="11"/>
      <c r="I10394" s="11"/>
      <c r="J10394" s="11"/>
      <c r="K10394" s="12"/>
      <c r="L10394" s="13"/>
      <c r="M10394" s="12"/>
      <c r="N10394" s="13"/>
      <c r="O10394" s="13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  <c r="AA10394" s="11"/>
      <c r="AB10394" s="11"/>
      <c r="AC10394" s="11"/>
    </row>
    <row r="10395" spans="1:29" x14ac:dyDescent="0.25">
      <c r="A10395" s="10"/>
      <c r="B10395" s="11"/>
      <c r="C10395" s="11"/>
      <c r="D10395" s="11"/>
      <c r="E10395" s="11"/>
      <c r="F10395" s="11"/>
      <c r="G10395" s="11"/>
      <c r="H10395" s="11"/>
      <c r="I10395" s="11"/>
      <c r="J10395" s="11"/>
      <c r="K10395" s="12"/>
      <c r="L10395" s="13"/>
      <c r="M10395" s="12"/>
      <c r="N10395" s="13"/>
      <c r="O10395" s="13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  <c r="AA10395" s="11"/>
      <c r="AB10395" s="11"/>
      <c r="AC10395" s="11"/>
    </row>
    <row r="10396" spans="1:29" x14ac:dyDescent="0.25">
      <c r="A10396" s="10"/>
      <c r="B10396" s="11"/>
      <c r="C10396" s="11"/>
      <c r="D10396" s="11"/>
      <c r="E10396" s="11"/>
      <c r="F10396" s="11"/>
      <c r="G10396" s="11"/>
      <c r="H10396" s="11"/>
      <c r="I10396" s="11"/>
      <c r="J10396" s="11"/>
      <c r="K10396" s="12"/>
      <c r="L10396" s="13"/>
      <c r="M10396" s="12"/>
      <c r="N10396" s="13"/>
      <c r="O10396" s="13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  <c r="AA10396" s="11"/>
      <c r="AB10396" s="11"/>
      <c r="AC10396" s="11"/>
    </row>
    <row r="10397" spans="1:29" x14ac:dyDescent="0.25">
      <c r="A10397" s="10"/>
      <c r="B10397" s="11"/>
      <c r="C10397" s="11"/>
      <c r="D10397" s="11"/>
      <c r="E10397" s="11"/>
      <c r="F10397" s="11"/>
      <c r="G10397" s="11"/>
      <c r="H10397" s="11"/>
      <c r="I10397" s="11"/>
      <c r="J10397" s="11"/>
      <c r="K10397" s="12"/>
      <c r="L10397" s="13"/>
      <c r="M10397" s="12"/>
      <c r="N10397" s="13"/>
      <c r="O10397" s="13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  <c r="AA10397" s="11"/>
      <c r="AB10397" s="11"/>
      <c r="AC10397" s="11"/>
    </row>
    <row r="10398" spans="1:29" x14ac:dyDescent="0.25">
      <c r="A10398" s="10"/>
      <c r="B10398" s="11"/>
      <c r="C10398" s="11"/>
      <c r="D10398" s="11"/>
      <c r="E10398" s="11"/>
      <c r="F10398" s="11"/>
      <c r="G10398" s="11"/>
      <c r="H10398" s="11"/>
      <c r="I10398" s="11"/>
      <c r="J10398" s="11"/>
      <c r="K10398" s="12"/>
      <c r="L10398" s="13"/>
      <c r="M10398" s="12"/>
      <c r="N10398" s="13"/>
      <c r="O10398" s="13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  <c r="AA10398" s="11"/>
      <c r="AB10398" s="11"/>
      <c r="AC10398" s="11"/>
    </row>
    <row r="10399" spans="1:29" x14ac:dyDescent="0.25">
      <c r="A10399" s="10"/>
      <c r="B10399" s="11"/>
      <c r="C10399" s="11"/>
      <c r="D10399" s="11"/>
      <c r="E10399" s="11"/>
      <c r="F10399" s="11"/>
      <c r="G10399" s="11"/>
      <c r="H10399" s="11"/>
      <c r="I10399" s="11"/>
      <c r="J10399" s="11"/>
      <c r="K10399" s="12"/>
      <c r="L10399" s="13"/>
      <c r="M10399" s="12"/>
      <c r="N10399" s="13"/>
      <c r="O10399" s="13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  <c r="AA10399" s="11"/>
      <c r="AB10399" s="11"/>
      <c r="AC10399" s="11"/>
    </row>
    <row r="10400" spans="1:29" x14ac:dyDescent="0.25">
      <c r="A10400" s="10"/>
      <c r="B10400" s="11"/>
      <c r="C10400" s="11"/>
      <c r="D10400" s="11"/>
      <c r="E10400" s="11"/>
      <c r="F10400" s="11"/>
      <c r="G10400" s="11"/>
      <c r="H10400" s="11"/>
      <c r="I10400" s="11"/>
      <c r="J10400" s="11"/>
      <c r="K10400" s="12"/>
      <c r="L10400" s="13"/>
      <c r="M10400" s="12"/>
      <c r="N10400" s="13"/>
      <c r="O10400" s="13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  <c r="AC10400" s="11"/>
    </row>
    <row r="10401" spans="1:29" x14ac:dyDescent="0.25">
      <c r="A10401" s="10"/>
      <c r="B10401" s="11"/>
      <c r="C10401" s="11"/>
      <c r="D10401" s="11"/>
      <c r="E10401" s="11"/>
      <c r="F10401" s="11"/>
      <c r="G10401" s="11"/>
      <c r="H10401" s="11"/>
      <c r="I10401" s="11"/>
      <c r="J10401" s="11"/>
      <c r="K10401" s="12"/>
      <c r="L10401" s="13"/>
      <c r="M10401" s="12"/>
      <c r="N10401" s="13"/>
      <c r="O10401" s="13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  <c r="AA10401" s="11"/>
      <c r="AB10401" s="11"/>
      <c r="AC10401" s="11"/>
    </row>
    <row r="10402" spans="1:29" x14ac:dyDescent="0.25">
      <c r="A10402" s="10"/>
      <c r="B10402" s="11"/>
      <c r="C10402" s="11"/>
      <c r="D10402" s="11"/>
      <c r="E10402" s="11"/>
      <c r="F10402" s="11"/>
      <c r="G10402" s="11"/>
      <c r="H10402" s="11"/>
      <c r="I10402" s="11"/>
      <c r="J10402" s="11"/>
      <c r="K10402" s="12"/>
      <c r="L10402" s="13"/>
      <c r="M10402" s="12"/>
      <c r="N10402" s="13"/>
      <c r="O10402" s="13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  <c r="AA10402" s="11"/>
      <c r="AB10402" s="11"/>
      <c r="AC10402" s="11"/>
    </row>
    <row r="10403" spans="1:29" x14ac:dyDescent="0.25">
      <c r="A10403" s="10"/>
      <c r="B10403" s="11"/>
      <c r="C10403" s="11"/>
      <c r="D10403" s="11"/>
      <c r="E10403" s="11"/>
      <c r="F10403" s="11"/>
      <c r="G10403" s="11"/>
      <c r="H10403" s="11"/>
      <c r="I10403" s="11"/>
      <c r="J10403" s="11"/>
      <c r="K10403" s="12"/>
      <c r="L10403" s="13"/>
      <c r="M10403" s="12"/>
      <c r="N10403" s="13"/>
      <c r="O10403" s="13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  <c r="AA10403" s="11"/>
      <c r="AB10403" s="11"/>
      <c r="AC10403" s="11"/>
    </row>
    <row r="10404" spans="1:29" x14ac:dyDescent="0.25">
      <c r="A10404" s="10"/>
      <c r="B10404" s="11"/>
      <c r="C10404" s="11"/>
      <c r="D10404" s="11"/>
      <c r="E10404" s="11"/>
      <c r="F10404" s="11"/>
      <c r="G10404" s="11"/>
      <c r="H10404" s="11"/>
      <c r="I10404" s="11"/>
      <c r="J10404" s="11"/>
      <c r="K10404" s="12"/>
      <c r="L10404" s="13"/>
      <c r="M10404" s="12"/>
      <c r="N10404" s="13"/>
      <c r="O10404" s="13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  <c r="AA10404" s="11"/>
      <c r="AB10404" s="11"/>
      <c r="AC10404" s="11"/>
    </row>
    <row r="10405" spans="1:29" x14ac:dyDescent="0.25">
      <c r="A10405" s="10"/>
      <c r="B10405" s="11"/>
      <c r="C10405" s="11"/>
      <c r="D10405" s="11"/>
      <c r="E10405" s="11"/>
      <c r="F10405" s="11"/>
      <c r="G10405" s="11"/>
      <c r="H10405" s="11"/>
      <c r="I10405" s="11"/>
      <c r="J10405" s="11"/>
      <c r="K10405" s="12"/>
      <c r="L10405" s="13"/>
      <c r="M10405" s="12"/>
      <c r="N10405" s="13"/>
      <c r="O10405" s="13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  <c r="AA10405" s="11"/>
      <c r="AB10405" s="11"/>
      <c r="AC10405" s="11"/>
    </row>
    <row r="10406" spans="1:29" x14ac:dyDescent="0.25">
      <c r="A10406" s="10"/>
      <c r="B10406" s="11"/>
      <c r="C10406" s="11"/>
      <c r="D10406" s="11"/>
      <c r="E10406" s="11"/>
      <c r="F10406" s="11"/>
      <c r="G10406" s="11"/>
      <c r="H10406" s="11"/>
      <c r="I10406" s="11"/>
      <c r="J10406" s="11"/>
      <c r="K10406" s="12"/>
      <c r="L10406" s="13"/>
      <c r="M10406" s="12"/>
      <c r="N10406" s="13"/>
      <c r="O10406" s="13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  <c r="AA10406" s="11"/>
      <c r="AB10406" s="11"/>
      <c r="AC10406" s="11"/>
    </row>
    <row r="10407" spans="1:29" x14ac:dyDescent="0.25">
      <c r="A10407" s="10"/>
      <c r="B10407" s="11"/>
      <c r="C10407" s="11"/>
      <c r="D10407" s="11"/>
      <c r="E10407" s="11"/>
      <c r="F10407" s="11"/>
      <c r="G10407" s="11"/>
      <c r="H10407" s="11"/>
      <c r="I10407" s="11"/>
      <c r="J10407" s="11"/>
      <c r="K10407" s="12"/>
      <c r="L10407" s="13"/>
      <c r="M10407" s="12"/>
      <c r="N10407" s="13"/>
      <c r="O10407" s="13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  <c r="AC10407" s="11"/>
    </row>
    <row r="10408" spans="1:29" x14ac:dyDescent="0.25">
      <c r="A10408" s="10"/>
      <c r="B10408" s="11"/>
      <c r="C10408" s="11"/>
      <c r="D10408" s="11"/>
      <c r="E10408" s="11"/>
      <c r="F10408" s="11"/>
      <c r="G10408" s="11"/>
      <c r="H10408" s="11"/>
      <c r="I10408" s="11"/>
      <c r="J10408" s="11"/>
      <c r="K10408" s="12"/>
      <c r="L10408" s="13"/>
      <c r="M10408" s="12"/>
      <c r="N10408" s="13"/>
      <c r="O10408" s="13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  <c r="AA10408" s="11"/>
      <c r="AB10408" s="11"/>
      <c r="AC10408" s="11"/>
    </row>
    <row r="10409" spans="1:29" x14ac:dyDescent="0.25">
      <c r="A10409" s="10"/>
      <c r="B10409" s="11"/>
      <c r="C10409" s="11"/>
      <c r="D10409" s="11"/>
      <c r="E10409" s="11"/>
      <c r="F10409" s="11"/>
      <c r="G10409" s="11"/>
      <c r="H10409" s="11"/>
      <c r="I10409" s="11"/>
      <c r="J10409" s="11"/>
      <c r="K10409" s="12"/>
      <c r="L10409" s="13"/>
      <c r="M10409" s="12"/>
      <c r="N10409" s="13"/>
      <c r="O10409" s="13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  <c r="AA10409" s="11"/>
      <c r="AB10409" s="11"/>
      <c r="AC10409" s="11"/>
    </row>
    <row r="10410" spans="1:29" x14ac:dyDescent="0.25">
      <c r="A10410" s="10"/>
      <c r="B10410" s="11"/>
      <c r="C10410" s="11"/>
      <c r="D10410" s="11"/>
      <c r="E10410" s="11"/>
      <c r="F10410" s="11"/>
      <c r="G10410" s="11"/>
      <c r="H10410" s="11"/>
      <c r="I10410" s="11"/>
      <c r="J10410" s="11"/>
      <c r="K10410" s="12"/>
      <c r="L10410" s="13"/>
      <c r="M10410" s="12"/>
      <c r="N10410" s="13"/>
      <c r="O10410" s="13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  <c r="AA10410" s="11"/>
      <c r="AB10410" s="11"/>
      <c r="AC10410" s="11"/>
    </row>
    <row r="10411" spans="1:29" x14ac:dyDescent="0.25">
      <c r="A10411" s="10"/>
      <c r="B10411" s="11"/>
      <c r="C10411" s="11"/>
      <c r="D10411" s="11"/>
      <c r="E10411" s="11"/>
      <c r="F10411" s="11"/>
      <c r="G10411" s="11"/>
      <c r="H10411" s="11"/>
      <c r="I10411" s="11"/>
      <c r="J10411" s="11"/>
      <c r="K10411" s="12"/>
      <c r="L10411" s="13"/>
      <c r="M10411" s="12"/>
      <c r="N10411" s="13"/>
      <c r="O10411" s="13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  <c r="AA10411" s="11"/>
      <c r="AB10411" s="11"/>
      <c r="AC10411" s="11"/>
    </row>
    <row r="10412" spans="1:29" x14ac:dyDescent="0.25">
      <c r="A10412" s="10"/>
      <c r="B10412" s="11"/>
      <c r="C10412" s="11"/>
      <c r="D10412" s="11"/>
      <c r="E10412" s="11"/>
      <c r="F10412" s="11"/>
      <c r="G10412" s="11"/>
      <c r="H10412" s="11"/>
      <c r="I10412" s="11"/>
      <c r="J10412" s="11"/>
      <c r="K10412" s="12"/>
      <c r="L10412" s="13"/>
      <c r="M10412" s="12"/>
      <c r="N10412" s="13"/>
      <c r="O10412" s="13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  <c r="AA10412" s="11"/>
      <c r="AB10412" s="11"/>
      <c r="AC10412" s="11"/>
    </row>
    <row r="10413" spans="1:29" x14ac:dyDescent="0.25">
      <c r="A10413" s="10"/>
      <c r="B10413" s="11"/>
      <c r="C10413" s="11"/>
      <c r="D10413" s="11"/>
      <c r="E10413" s="11"/>
      <c r="F10413" s="11"/>
      <c r="G10413" s="11"/>
      <c r="H10413" s="11"/>
      <c r="I10413" s="11"/>
      <c r="J10413" s="11"/>
      <c r="K10413" s="12"/>
      <c r="L10413" s="13"/>
      <c r="M10413" s="12"/>
      <c r="N10413" s="13"/>
      <c r="O10413" s="13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  <c r="AA10413" s="11"/>
      <c r="AB10413" s="11"/>
      <c r="AC10413" s="11"/>
    </row>
    <row r="10414" spans="1:29" x14ac:dyDescent="0.25">
      <c r="A10414" s="10"/>
      <c r="B10414" s="11"/>
      <c r="C10414" s="11"/>
      <c r="D10414" s="11"/>
      <c r="E10414" s="11"/>
      <c r="F10414" s="11"/>
      <c r="G10414" s="11"/>
      <c r="H10414" s="11"/>
      <c r="I10414" s="11"/>
      <c r="J10414" s="11"/>
      <c r="K10414" s="12"/>
      <c r="L10414" s="13"/>
      <c r="M10414" s="12"/>
      <c r="N10414" s="13"/>
      <c r="O10414" s="13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  <c r="AC10414" s="11"/>
    </row>
    <row r="10415" spans="1:29" x14ac:dyDescent="0.25">
      <c r="A10415" s="10"/>
      <c r="B10415" s="11"/>
      <c r="C10415" s="11"/>
      <c r="D10415" s="11"/>
      <c r="E10415" s="11"/>
      <c r="F10415" s="11"/>
      <c r="G10415" s="11"/>
      <c r="H10415" s="11"/>
      <c r="I10415" s="11"/>
      <c r="J10415" s="11"/>
      <c r="K10415" s="12"/>
      <c r="L10415" s="13"/>
      <c r="M10415" s="12"/>
      <c r="N10415" s="13"/>
      <c r="O10415" s="13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  <c r="AA10415" s="11"/>
      <c r="AB10415" s="11"/>
      <c r="AC10415" s="11"/>
    </row>
    <row r="10416" spans="1:29" x14ac:dyDescent="0.25">
      <c r="A10416" s="10"/>
      <c r="B10416" s="11"/>
      <c r="C10416" s="11"/>
      <c r="D10416" s="11"/>
      <c r="E10416" s="11"/>
      <c r="F10416" s="11"/>
      <c r="G10416" s="11"/>
      <c r="H10416" s="11"/>
      <c r="I10416" s="11"/>
      <c r="J10416" s="11"/>
      <c r="K10416" s="12"/>
      <c r="L10416" s="13"/>
      <c r="M10416" s="12"/>
      <c r="N10416" s="13"/>
      <c r="O10416" s="13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  <c r="AA10416" s="11"/>
      <c r="AB10416" s="11"/>
      <c r="AC10416" s="11"/>
    </row>
    <row r="10417" spans="1:29" x14ac:dyDescent="0.25">
      <c r="A10417" s="10"/>
      <c r="B10417" s="11"/>
      <c r="C10417" s="11"/>
      <c r="D10417" s="11"/>
      <c r="E10417" s="11"/>
      <c r="F10417" s="11"/>
      <c r="G10417" s="11"/>
      <c r="H10417" s="11"/>
      <c r="I10417" s="11"/>
      <c r="J10417" s="11"/>
      <c r="K10417" s="12"/>
      <c r="L10417" s="13"/>
      <c r="M10417" s="12"/>
      <c r="N10417" s="13"/>
      <c r="O10417" s="13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  <c r="AA10417" s="11"/>
      <c r="AB10417" s="11"/>
      <c r="AC10417" s="11"/>
    </row>
    <row r="10418" spans="1:29" x14ac:dyDescent="0.25">
      <c r="A10418" s="10"/>
      <c r="B10418" s="11"/>
      <c r="C10418" s="11"/>
      <c r="D10418" s="11"/>
      <c r="E10418" s="11"/>
      <c r="F10418" s="11"/>
      <c r="G10418" s="11"/>
      <c r="H10418" s="11"/>
      <c r="I10418" s="11"/>
      <c r="J10418" s="11"/>
      <c r="K10418" s="12"/>
      <c r="L10418" s="13"/>
      <c r="M10418" s="12"/>
      <c r="N10418" s="13"/>
      <c r="O10418" s="13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  <c r="AA10418" s="11"/>
      <c r="AB10418" s="11"/>
      <c r="AC10418" s="11"/>
    </row>
    <row r="10419" spans="1:29" x14ac:dyDescent="0.25">
      <c r="A10419" s="10"/>
      <c r="B10419" s="11"/>
      <c r="C10419" s="11"/>
      <c r="D10419" s="11"/>
      <c r="E10419" s="11"/>
      <c r="F10419" s="11"/>
      <c r="G10419" s="11"/>
      <c r="H10419" s="11"/>
      <c r="I10419" s="11"/>
      <c r="J10419" s="11"/>
      <c r="K10419" s="12"/>
      <c r="L10419" s="13"/>
      <c r="M10419" s="12"/>
      <c r="N10419" s="13"/>
      <c r="O10419" s="13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  <c r="AA10419" s="11"/>
      <c r="AB10419" s="11"/>
      <c r="AC10419" s="11"/>
    </row>
    <row r="10420" spans="1:29" x14ac:dyDescent="0.25">
      <c r="A10420" s="10"/>
      <c r="B10420" s="11"/>
      <c r="C10420" s="11"/>
      <c r="D10420" s="11"/>
      <c r="E10420" s="11"/>
      <c r="F10420" s="11"/>
      <c r="G10420" s="11"/>
      <c r="H10420" s="11"/>
      <c r="I10420" s="11"/>
      <c r="J10420" s="11"/>
      <c r="K10420" s="12"/>
      <c r="L10420" s="13"/>
      <c r="M10420" s="12"/>
      <c r="N10420" s="13"/>
      <c r="O10420" s="13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  <c r="AA10420" s="11"/>
      <c r="AB10420" s="11"/>
      <c r="AC10420" s="11"/>
    </row>
    <row r="10421" spans="1:29" x14ac:dyDescent="0.25">
      <c r="A10421" s="10"/>
      <c r="B10421" s="11"/>
      <c r="C10421" s="11"/>
      <c r="D10421" s="11"/>
      <c r="E10421" s="11"/>
      <c r="F10421" s="11"/>
      <c r="G10421" s="11"/>
      <c r="H10421" s="11"/>
      <c r="I10421" s="11"/>
      <c r="J10421" s="11"/>
      <c r="K10421" s="12"/>
      <c r="L10421" s="13"/>
      <c r="M10421" s="12"/>
      <c r="N10421" s="13"/>
      <c r="O10421" s="13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  <c r="AC10421" s="11"/>
    </row>
    <row r="10422" spans="1:29" x14ac:dyDescent="0.25">
      <c r="A10422" s="10"/>
      <c r="B10422" s="11"/>
      <c r="C10422" s="11"/>
      <c r="D10422" s="11"/>
      <c r="E10422" s="11"/>
      <c r="F10422" s="11"/>
      <c r="G10422" s="11"/>
      <c r="H10422" s="11"/>
      <c r="I10422" s="11"/>
      <c r="J10422" s="11"/>
      <c r="K10422" s="12"/>
      <c r="L10422" s="13"/>
      <c r="M10422" s="12"/>
      <c r="N10422" s="13"/>
      <c r="O10422" s="13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  <c r="AA10422" s="11"/>
      <c r="AB10422" s="11"/>
      <c r="AC10422" s="11"/>
    </row>
    <row r="10423" spans="1:29" x14ac:dyDescent="0.25">
      <c r="A10423" s="10"/>
      <c r="B10423" s="11"/>
      <c r="C10423" s="11"/>
      <c r="D10423" s="11"/>
      <c r="E10423" s="11"/>
      <c r="F10423" s="11"/>
      <c r="G10423" s="11"/>
      <c r="H10423" s="11"/>
      <c r="I10423" s="11"/>
      <c r="J10423" s="11"/>
      <c r="K10423" s="12"/>
      <c r="L10423" s="13"/>
      <c r="M10423" s="12"/>
      <c r="N10423" s="13"/>
      <c r="O10423" s="13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  <c r="AA10423" s="11"/>
      <c r="AB10423" s="11"/>
      <c r="AC10423" s="11"/>
    </row>
    <row r="10424" spans="1:29" x14ac:dyDescent="0.25">
      <c r="A10424" s="10"/>
      <c r="B10424" s="11"/>
      <c r="C10424" s="11"/>
      <c r="D10424" s="11"/>
      <c r="E10424" s="11"/>
      <c r="F10424" s="11"/>
      <c r="G10424" s="11"/>
      <c r="H10424" s="11"/>
      <c r="I10424" s="11"/>
      <c r="J10424" s="11"/>
      <c r="K10424" s="12"/>
      <c r="L10424" s="13"/>
      <c r="M10424" s="12"/>
      <c r="N10424" s="13"/>
      <c r="O10424" s="13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  <c r="AA10424" s="11"/>
      <c r="AB10424" s="11"/>
      <c r="AC10424" s="11"/>
    </row>
    <row r="10425" spans="1:29" x14ac:dyDescent="0.25">
      <c r="A10425" s="10"/>
      <c r="B10425" s="11"/>
      <c r="C10425" s="11"/>
      <c r="D10425" s="11"/>
      <c r="E10425" s="11"/>
      <c r="F10425" s="11"/>
      <c r="G10425" s="11"/>
      <c r="H10425" s="11"/>
      <c r="I10425" s="11"/>
      <c r="J10425" s="11"/>
      <c r="K10425" s="12"/>
      <c r="L10425" s="13"/>
      <c r="M10425" s="12"/>
      <c r="N10425" s="13"/>
      <c r="O10425" s="13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  <c r="AA10425" s="11"/>
      <c r="AB10425" s="11"/>
      <c r="AC10425" s="11"/>
    </row>
    <row r="10426" spans="1:29" x14ac:dyDescent="0.25">
      <c r="A10426" s="10"/>
      <c r="B10426" s="11"/>
      <c r="C10426" s="11"/>
      <c r="D10426" s="11"/>
      <c r="E10426" s="11"/>
      <c r="F10426" s="11"/>
      <c r="G10426" s="11"/>
      <c r="H10426" s="11"/>
      <c r="I10426" s="11"/>
      <c r="J10426" s="11"/>
      <c r="K10426" s="12"/>
      <c r="L10426" s="13"/>
      <c r="M10426" s="12"/>
      <c r="N10426" s="13"/>
      <c r="O10426" s="13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  <c r="AA10426" s="11"/>
      <c r="AB10426" s="11"/>
      <c r="AC10426" s="11"/>
    </row>
    <row r="10427" spans="1:29" x14ac:dyDescent="0.25">
      <c r="A10427" s="10"/>
      <c r="B10427" s="11"/>
      <c r="C10427" s="11"/>
      <c r="D10427" s="11"/>
      <c r="E10427" s="11"/>
      <c r="F10427" s="11"/>
      <c r="G10427" s="11"/>
      <c r="H10427" s="11"/>
      <c r="I10427" s="11"/>
      <c r="J10427" s="11"/>
      <c r="K10427" s="12"/>
      <c r="L10427" s="13"/>
      <c r="M10427" s="12"/>
      <c r="N10427" s="13"/>
      <c r="O10427" s="13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  <c r="AA10427" s="11"/>
      <c r="AB10427" s="11"/>
      <c r="AC10427" s="11"/>
    </row>
    <row r="10428" spans="1:29" x14ac:dyDescent="0.25">
      <c r="A10428" s="10"/>
      <c r="B10428" s="11"/>
      <c r="C10428" s="11"/>
      <c r="D10428" s="11"/>
      <c r="E10428" s="11"/>
      <c r="F10428" s="11"/>
      <c r="G10428" s="11"/>
      <c r="H10428" s="11"/>
      <c r="I10428" s="11"/>
      <c r="J10428" s="11"/>
      <c r="K10428" s="12"/>
      <c r="L10428" s="13"/>
      <c r="M10428" s="12"/>
      <c r="N10428" s="13"/>
      <c r="O10428" s="13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  <c r="AC10428" s="11"/>
    </row>
    <row r="10429" spans="1:29" x14ac:dyDescent="0.25">
      <c r="A10429" s="10"/>
      <c r="B10429" s="11"/>
      <c r="C10429" s="11"/>
      <c r="D10429" s="11"/>
      <c r="E10429" s="11"/>
      <c r="F10429" s="11"/>
      <c r="G10429" s="11"/>
      <c r="H10429" s="11"/>
      <c r="I10429" s="11"/>
      <c r="J10429" s="11"/>
      <c r="K10429" s="12"/>
      <c r="L10429" s="13"/>
      <c r="M10429" s="12"/>
      <c r="N10429" s="13"/>
      <c r="O10429" s="13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  <c r="AA10429" s="11"/>
      <c r="AB10429" s="11"/>
      <c r="AC10429" s="11"/>
    </row>
    <row r="10430" spans="1:29" x14ac:dyDescent="0.25">
      <c r="A10430" s="10"/>
      <c r="B10430" s="11"/>
      <c r="C10430" s="11"/>
      <c r="D10430" s="11"/>
      <c r="E10430" s="11"/>
      <c r="F10430" s="11"/>
      <c r="G10430" s="11"/>
      <c r="H10430" s="11"/>
      <c r="I10430" s="11"/>
      <c r="J10430" s="11"/>
      <c r="K10430" s="12"/>
      <c r="L10430" s="13"/>
      <c r="M10430" s="12"/>
      <c r="N10430" s="13"/>
      <c r="O10430" s="13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  <c r="AA10430" s="11"/>
      <c r="AB10430" s="11"/>
      <c r="AC10430" s="11"/>
    </row>
    <row r="10431" spans="1:29" x14ac:dyDescent="0.25">
      <c r="A10431" s="10"/>
      <c r="B10431" s="11"/>
      <c r="C10431" s="11"/>
      <c r="D10431" s="11"/>
      <c r="E10431" s="11"/>
      <c r="F10431" s="11"/>
      <c r="G10431" s="11"/>
      <c r="H10431" s="11"/>
      <c r="I10431" s="11"/>
      <c r="J10431" s="11"/>
      <c r="K10431" s="12"/>
      <c r="L10431" s="13"/>
      <c r="M10431" s="12"/>
      <c r="N10431" s="13"/>
      <c r="O10431" s="13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  <c r="AA10431" s="11"/>
      <c r="AB10431" s="11"/>
      <c r="AC10431" s="11"/>
    </row>
    <row r="10432" spans="1:29" x14ac:dyDescent="0.25">
      <c r="A10432" s="10"/>
      <c r="B10432" s="11"/>
      <c r="C10432" s="11"/>
      <c r="D10432" s="11"/>
      <c r="E10432" s="11"/>
      <c r="F10432" s="11"/>
      <c r="G10432" s="11"/>
      <c r="H10432" s="11"/>
      <c r="I10432" s="11"/>
      <c r="J10432" s="11"/>
      <c r="K10432" s="12"/>
      <c r="L10432" s="13"/>
      <c r="M10432" s="12"/>
      <c r="N10432" s="13"/>
      <c r="O10432" s="13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  <c r="AA10432" s="11"/>
      <c r="AB10432" s="11"/>
      <c r="AC10432" s="11"/>
    </row>
    <row r="10433" spans="1:29" x14ac:dyDescent="0.25">
      <c r="A10433" s="10"/>
      <c r="B10433" s="11"/>
      <c r="C10433" s="11"/>
      <c r="D10433" s="11"/>
      <c r="E10433" s="11"/>
      <c r="F10433" s="11"/>
      <c r="G10433" s="11"/>
      <c r="H10433" s="11"/>
      <c r="I10433" s="11"/>
      <c r="J10433" s="11"/>
      <c r="K10433" s="12"/>
      <c r="L10433" s="13"/>
      <c r="M10433" s="12"/>
      <c r="N10433" s="13"/>
      <c r="O10433" s="13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  <c r="AA10433" s="11"/>
      <c r="AB10433" s="11"/>
      <c r="AC10433" s="11"/>
    </row>
    <row r="10434" spans="1:29" x14ac:dyDescent="0.25">
      <c r="A10434" s="10"/>
      <c r="B10434" s="11"/>
      <c r="C10434" s="11"/>
      <c r="D10434" s="11"/>
      <c r="E10434" s="11"/>
      <c r="F10434" s="11"/>
      <c r="G10434" s="11"/>
      <c r="H10434" s="11"/>
      <c r="I10434" s="11"/>
      <c r="J10434" s="11"/>
      <c r="K10434" s="12"/>
      <c r="L10434" s="13"/>
      <c r="M10434" s="12"/>
      <c r="N10434" s="13"/>
      <c r="O10434" s="13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  <c r="AA10434" s="11"/>
      <c r="AB10434" s="11"/>
      <c r="AC10434" s="11"/>
    </row>
    <row r="10435" spans="1:29" x14ac:dyDescent="0.25">
      <c r="A10435" s="10"/>
      <c r="B10435" s="11"/>
      <c r="C10435" s="11"/>
      <c r="D10435" s="11"/>
      <c r="E10435" s="11"/>
      <c r="F10435" s="11"/>
      <c r="G10435" s="11"/>
      <c r="H10435" s="11"/>
      <c r="I10435" s="11"/>
      <c r="J10435" s="11"/>
      <c r="K10435" s="12"/>
      <c r="L10435" s="13"/>
      <c r="M10435" s="12"/>
      <c r="N10435" s="13"/>
      <c r="O10435" s="13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  <c r="AC10435" s="11"/>
    </row>
    <row r="10436" spans="1:29" x14ac:dyDescent="0.25">
      <c r="A10436" s="10"/>
      <c r="B10436" s="11"/>
      <c r="C10436" s="11"/>
      <c r="D10436" s="11"/>
      <c r="E10436" s="11"/>
      <c r="F10436" s="11"/>
      <c r="G10436" s="11"/>
      <c r="H10436" s="11"/>
      <c r="I10436" s="11"/>
      <c r="J10436" s="11"/>
      <c r="K10436" s="12"/>
      <c r="L10436" s="13"/>
      <c r="M10436" s="12"/>
      <c r="N10436" s="13"/>
      <c r="O10436" s="13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  <c r="AA10436" s="11"/>
      <c r="AB10436" s="11"/>
      <c r="AC10436" s="11"/>
    </row>
    <row r="10437" spans="1:29" x14ac:dyDescent="0.25">
      <c r="A10437" s="10"/>
      <c r="B10437" s="11"/>
      <c r="C10437" s="11"/>
      <c r="D10437" s="11"/>
      <c r="E10437" s="11"/>
      <c r="F10437" s="11"/>
      <c r="G10437" s="11"/>
      <c r="H10437" s="11"/>
      <c r="I10437" s="11"/>
      <c r="J10437" s="11"/>
      <c r="K10437" s="12"/>
      <c r="L10437" s="13"/>
      <c r="M10437" s="12"/>
      <c r="N10437" s="13"/>
      <c r="O10437" s="13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  <c r="AA10437" s="11"/>
      <c r="AB10437" s="11"/>
      <c r="AC10437" s="11"/>
    </row>
    <row r="10438" spans="1:29" x14ac:dyDescent="0.25">
      <c r="A10438" s="10"/>
      <c r="B10438" s="11"/>
      <c r="C10438" s="11"/>
      <c r="D10438" s="11"/>
      <c r="E10438" s="11"/>
      <c r="F10438" s="11"/>
      <c r="G10438" s="11"/>
      <c r="H10438" s="11"/>
      <c r="I10438" s="11"/>
      <c r="J10438" s="11"/>
      <c r="K10438" s="12"/>
      <c r="L10438" s="13"/>
      <c r="M10438" s="12"/>
      <c r="N10438" s="13"/>
      <c r="O10438" s="13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  <c r="AA10438" s="11"/>
      <c r="AB10438" s="11"/>
      <c r="AC10438" s="11"/>
    </row>
    <row r="10439" spans="1:29" x14ac:dyDescent="0.25">
      <c r="A10439" s="10"/>
      <c r="B10439" s="11"/>
      <c r="C10439" s="11"/>
      <c r="D10439" s="11"/>
      <c r="E10439" s="11"/>
      <c r="F10439" s="11"/>
      <c r="G10439" s="11"/>
      <c r="H10439" s="11"/>
      <c r="I10439" s="11"/>
      <c r="J10439" s="11"/>
      <c r="K10439" s="12"/>
      <c r="L10439" s="13"/>
      <c r="M10439" s="12"/>
      <c r="N10439" s="13"/>
      <c r="O10439" s="13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  <c r="AA10439" s="11"/>
      <c r="AB10439" s="11"/>
      <c r="AC10439" s="11"/>
    </row>
    <row r="10440" spans="1:29" x14ac:dyDescent="0.25">
      <c r="A10440" s="10"/>
      <c r="B10440" s="11"/>
      <c r="C10440" s="11"/>
      <c r="D10440" s="11"/>
      <c r="E10440" s="11"/>
      <c r="F10440" s="11"/>
      <c r="G10440" s="11"/>
      <c r="H10440" s="11"/>
      <c r="I10440" s="11"/>
      <c r="J10440" s="11"/>
      <c r="K10440" s="12"/>
      <c r="L10440" s="13"/>
      <c r="M10440" s="12"/>
      <c r="N10440" s="13"/>
      <c r="O10440" s="13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  <c r="AA10440" s="11"/>
      <c r="AB10440" s="11"/>
      <c r="AC10440" s="11"/>
    </row>
    <row r="10441" spans="1:29" x14ac:dyDescent="0.25">
      <c r="A10441" s="10"/>
      <c r="B10441" s="11"/>
      <c r="C10441" s="11"/>
      <c r="D10441" s="11"/>
      <c r="E10441" s="11"/>
      <c r="F10441" s="11"/>
      <c r="G10441" s="11"/>
      <c r="H10441" s="11"/>
      <c r="I10441" s="11"/>
      <c r="J10441" s="11"/>
      <c r="K10441" s="12"/>
      <c r="L10441" s="13"/>
      <c r="M10441" s="12"/>
      <c r="N10441" s="13"/>
      <c r="O10441" s="13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  <c r="AA10441" s="11"/>
      <c r="AB10441" s="11"/>
      <c r="AC10441" s="11"/>
    </row>
    <row r="10442" spans="1:29" x14ac:dyDescent="0.25">
      <c r="A10442" s="10"/>
      <c r="B10442" s="11"/>
      <c r="C10442" s="11"/>
      <c r="D10442" s="11"/>
      <c r="E10442" s="11"/>
      <c r="F10442" s="11"/>
      <c r="G10442" s="11"/>
      <c r="H10442" s="11"/>
      <c r="I10442" s="11"/>
      <c r="J10442" s="11"/>
      <c r="K10442" s="12"/>
      <c r="L10442" s="13"/>
      <c r="M10442" s="12"/>
      <c r="N10442" s="13"/>
      <c r="O10442" s="13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  <c r="AC10442" s="11"/>
    </row>
    <row r="10443" spans="1:29" x14ac:dyDescent="0.25">
      <c r="A10443" s="10"/>
      <c r="B10443" s="11"/>
      <c r="C10443" s="11"/>
      <c r="D10443" s="11"/>
      <c r="E10443" s="11"/>
      <c r="F10443" s="11"/>
      <c r="G10443" s="11"/>
      <c r="H10443" s="11"/>
      <c r="I10443" s="11"/>
      <c r="J10443" s="11"/>
      <c r="K10443" s="12"/>
      <c r="L10443" s="13"/>
      <c r="M10443" s="12"/>
      <c r="N10443" s="13"/>
      <c r="O10443" s="13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  <c r="AA10443" s="11"/>
      <c r="AB10443" s="11"/>
      <c r="AC10443" s="11"/>
    </row>
    <row r="10444" spans="1:29" x14ac:dyDescent="0.25">
      <c r="A10444" s="10"/>
      <c r="B10444" s="11"/>
      <c r="C10444" s="11"/>
      <c r="D10444" s="11"/>
      <c r="E10444" s="11"/>
      <c r="F10444" s="11"/>
      <c r="G10444" s="11"/>
      <c r="H10444" s="11"/>
      <c r="I10444" s="11"/>
      <c r="J10444" s="11"/>
      <c r="K10444" s="12"/>
      <c r="L10444" s="13"/>
      <c r="M10444" s="12"/>
      <c r="N10444" s="13"/>
      <c r="O10444" s="13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  <c r="AA10444" s="11"/>
      <c r="AB10444" s="11"/>
      <c r="AC10444" s="11"/>
    </row>
    <row r="10445" spans="1:29" x14ac:dyDescent="0.25">
      <c r="A10445" s="10"/>
      <c r="B10445" s="11"/>
      <c r="C10445" s="11"/>
      <c r="D10445" s="11"/>
      <c r="E10445" s="11"/>
      <c r="F10445" s="11"/>
      <c r="G10445" s="11"/>
      <c r="H10445" s="11"/>
      <c r="I10445" s="11"/>
      <c r="J10445" s="11"/>
      <c r="K10445" s="12"/>
      <c r="L10445" s="13"/>
      <c r="M10445" s="12"/>
      <c r="N10445" s="13"/>
      <c r="O10445" s="13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  <c r="AA10445" s="11"/>
      <c r="AB10445" s="11"/>
      <c r="AC10445" s="11"/>
    </row>
    <row r="10446" spans="1:29" x14ac:dyDescent="0.25">
      <c r="A10446" s="10"/>
      <c r="B10446" s="11"/>
      <c r="C10446" s="11"/>
      <c r="D10446" s="11"/>
      <c r="E10446" s="11"/>
      <c r="F10446" s="11"/>
      <c r="G10446" s="11"/>
      <c r="H10446" s="11"/>
      <c r="I10446" s="11"/>
      <c r="J10446" s="11"/>
      <c r="K10446" s="12"/>
      <c r="L10446" s="13"/>
      <c r="M10446" s="12"/>
      <c r="N10446" s="13"/>
      <c r="O10446" s="13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  <c r="AA10446" s="11"/>
      <c r="AB10446" s="11"/>
      <c r="AC10446" s="11"/>
    </row>
    <row r="10447" spans="1:29" x14ac:dyDescent="0.25">
      <c r="A10447" s="10"/>
      <c r="B10447" s="11"/>
      <c r="C10447" s="11"/>
      <c r="D10447" s="11"/>
      <c r="E10447" s="11"/>
      <c r="F10447" s="11"/>
      <c r="G10447" s="11"/>
      <c r="H10447" s="11"/>
      <c r="I10447" s="11"/>
      <c r="J10447" s="11"/>
      <c r="K10447" s="12"/>
      <c r="L10447" s="13"/>
      <c r="M10447" s="12"/>
      <c r="N10447" s="13"/>
      <c r="O10447" s="13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  <c r="AA10447" s="11"/>
      <c r="AB10447" s="11"/>
      <c r="AC10447" s="11"/>
    </row>
    <row r="10448" spans="1:29" x14ac:dyDescent="0.25">
      <c r="A10448" s="10"/>
      <c r="B10448" s="11"/>
      <c r="C10448" s="11"/>
      <c r="D10448" s="11"/>
      <c r="E10448" s="11"/>
      <c r="F10448" s="11"/>
      <c r="G10448" s="11"/>
      <c r="H10448" s="11"/>
      <c r="I10448" s="11"/>
      <c r="J10448" s="11"/>
      <c r="K10448" s="12"/>
      <c r="L10448" s="13"/>
      <c r="M10448" s="12"/>
      <c r="N10448" s="13"/>
      <c r="O10448" s="13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  <c r="AA10448" s="11"/>
      <c r="AB10448" s="11"/>
      <c r="AC10448" s="11"/>
    </row>
    <row r="10449" spans="1:29" x14ac:dyDescent="0.25">
      <c r="A10449" s="10"/>
      <c r="B10449" s="11"/>
      <c r="C10449" s="11"/>
      <c r="D10449" s="11"/>
      <c r="E10449" s="11"/>
      <c r="F10449" s="11"/>
      <c r="G10449" s="11"/>
      <c r="H10449" s="11"/>
      <c r="I10449" s="11"/>
      <c r="J10449" s="11"/>
      <c r="K10449" s="12"/>
      <c r="L10449" s="13"/>
      <c r="M10449" s="12"/>
      <c r="N10449" s="13"/>
      <c r="O10449" s="13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  <c r="AC10449" s="11"/>
    </row>
    <row r="10450" spans="1:29" x14ac:dyDescent="0.25">
      <c r="A10450" s="10"/>
      <c r="B10450" s="11"/>
      <c r="C10450" s="11"/>
      <c r="D10450" s="11"/>
      <c r="E10450" s="11"/>
      <c r="F10450" s="11"/>
      <c r="G10450" s="11"/>
      <c r="H10450" s="11"/>
      <c r="I10450" s="11"/>
      <c r="J10450" s="11"/>
      <c r="K10450" s="12"/>
      <c r="L10450" s="13"/>
      <c r="M10450" s="12"/>
      <c r="N10450" s="13"/>
      <c r="O10450" s="13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  <c r="AA10450" s="11"/>
      <c r="AB10450" s="11"/>
      <c r="AC10450" s="11"/>
    </row>
    <row r="10451" spans="1:29" x14ac:dyDescent="0.25">
      <c r="A10451" s="10"/>
      <c r="B10451" s="11"/>
      <c r="C10451" s="11"/>
      <c r="D10451" s="11"/>
      <c r="E10451" s="11"/>
      <c r="F10451" s="11"/>
      <c r="G10451" s="11"/>
      <c r="H10451" s="11"/>
      <c r="I10451" s="11"/>
      <c r="J10451" s="11"/>
      <c r="K10451" s="12"/>
      <c r="L10451" s="13"/>
      <c r="M10451" s="12"/>
      <c r="N10451" s="13"/>
      <c r="O10451" s="13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  <c r="AA10451" s="11"/>
      <c r="AB10451" s="11"/>
      <c r="AC10451" s="11"/>
    </row>
    <row r="10452" spans="1:29" x14ac:dyDescent="0.25">
      <c r="A10452" s="10"/>
      <c r="B10452" s="11"/>
      <c r="C10452" s="11"/>
      <c r="D10452" s="11"/>
      <c r="E10452" s="11"/>
      <c r="F10452" s="11"/>
      <c r="G10452" s="11"/>
      <c r="H10452" s="11"/>
      <c r="I10452" s="11"/>
      <c r="J10452" s="11"/>
      <c r="K10452" s="12"/>
      <c r="L10452" s="13"/>
      <c r="M10452" s="12"/>
      <c r="N10452" s="13"/>
      <c r="O10452" s="13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  <c r="AC10452" s="11"/>
    </row>
    <row r="10453" spans="1:29" x14ac:dyDescent="0.25">
      <c r="A10453" s="10"/>
      <c r="B10453" s="11"/>
      <c r="C10453" s="11"/>
      <c r="D10453" s="11"/>
      <c r="E10453" s="11"/>
      <c r="F10453" s="11"/>
      <c r="G10453" s="11"/>
      <c r="H10453" s="11"/>
      <c r="I10453" s="11"/>
      <c r="J10453" s="11"/>
      <c r="K10453" s="12"/>
      <c r="L10453" s="13"/>
      <c r="M10453" s="12"/>
      <c r="N10453" s="13"/>
      <c r="O10453" s="13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  <c r="AA10453" s="11"/>
      <c r="AB10453" s="11"/>
      <c r="AC10453" s="11"/>
    </row>
    <row r="10454" spans="1:29" x14ac:dyDescent="0.25">
      <c r="A10454" s="10"/>
      <c r="B10454" s="11"/>
      <c r="C10454" s="11"/>
      <c r="D10454" s="11"/>
      <c r="E10454" s="11"/>
      <c r="F10454" s="11"/>
      <c r="G10454" s="11"/>
      <c r="H10454" s="11"/>
      <c r="I10454" s="11"/>
      <c r="J10454" s="11"/>
      <c r="K10454" s="12"/>
      <c r="L10454" s="13"/>
      <c r="M10454" s="12"/>
      <c r="N10454" s="13"/>
      <c r="O10454" s="13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  <c r="AA10454" s="11"/>
      <c r="AB10454" s="11"/>
      <c r="AC10454" s="11"/>
    </row>
    <row r="10455" spans="1:29" x14ac:dyDescent="0.25">
      <c r="A10455" s="10"/>
      <c r="B10455" s="11"/>
      <c r="C10455" s="11"/>
      <c r="D10455" s="11"/>
      <c r="E10455" s="11"/>
      <c r="F10455" s="11"/>
      <c r="G10455" s="11"/>
      <c r="H10455" s="11"/>
      <c r="I10455" s="11"/>
      <c r="J10455" s="11"/>
      <c r="K10455" s="12"/>
      <c r="L10455" s="13"/>
      <c r="M10455" s="12"/>
      <c r="N10455" s="13"/>
      <c r="O10455" s="13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  <c r="AA10455" s="11"/>
      <c r="AB10455" s="11"/>
      <c r="AC10455" s="11"/>
    </row>
    <row r="10456" spans="1:29" x14ac:dyDescent="0.25">
      <c r="A10456" s="10"/>
      <c r="B10456" s="11"/>
      <c r="C10456" s="11"/>
      <c r="D10456" s="11"/>
      <c r="E10456" s="11"/>
      <c r="F10456" s="11"/>
      <c r="G10456" s="11"/>
      <c r="H10456" s="11"/>
      <c r="I10456" s="11"/>
      <c r="J10456" s="11"/>
      <c r="K10456" s="12"/>
      <c r="L10456" s="13"/>
      <c r="M10456" s="12"/>
      <c r="N10456" s="13"/>
      <c r="O10456" s="13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  <c r="AC10456" s="11"/>
    </row>
    <row r="10457" spans="1:29" x14ac:dyDescent="0.25">
      <c r="A10457" s="10"/>
      <c r="B10457" s="11"/>
      <c r="C10457" s="11"/>
      <c r="D10457" s="11"/>
      <c r="E10457" s="11"/>
      <c r="F10457" s="11"/>
      <c r="G10457" s="11"/>
      <c r="H10457" s="11"/>
      <c r="I10457" s="11"/>
      <c r="J10457" s="11"/>
      <c r="K10457" s="12"/>
      <c r="L10457" s="13"/>
      <c r="M10457" s="12"/>
      <c r="N10457" s="13"/>
      <c r="O10457" s="13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  <c r="AA10457" s="11"/>
      <c r="AB10457" s="11"/>
      <c r="AC10457" s="11"/>
    </row>
    <row r="10458" spans="1:29" x14ac:dyDescent="0.25">
      <c r="A10458" s="10"/>
      <c r="B10458" s="11"/>
      <c r="C10458" s="11"/>
      <c r="D10458" s="11"/>
      <c r="E10458" s="11"/>
      <c r="F10458" s="11"/>
      <c r="G10458" s="11"/>
      <c r="H10458" s="11"/>
      <c r="I10458" s="11"/>
      <c r="J10458" s="11"/>
      <c r="K10458" s="12"/>
      <c r="L10458" s="13"/>
      <c r="M10458" s="12"/>
      <c r="N10458" s="13"/>
      <c r="O10458" s="13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  <c r="AA10458" s="11"/>
      <c r="AB10458" s="11"/>
      <c r="AC10458" s="11"/>
    </row>
    <row r="10459" spans="1:29" x14ac:dyDescent="0.25">
      <c r="A10459" s="10"/>
      <c r="B10459" s="11"/>
      <c r="C10459" s="11"/>
      <c r="D10459" s="11"/>
      <c r="E10459" s="11"/>
      <c r="F10459" s="11"/>
      <c r="G10459" s="11"/>
      <c r="H10459" s="11"/>
      <c r="I10459" s="11"/>
      <c r="J10459" s="11"/>
      <c r="K10459" s="12"/>
      <c r="L10459" s="13"/>
      <c r="M10459" s="12"/>
      <c r="N10459" s="13"/>
      <c r="O10459" s="13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  <c r="AA10459" s="11"/>
      <c r="AB10459" s="11"/>
      <c r="AC10459" s="11"/>
    </row>
    <row r="10460" spans="1:29" x14ac:dyDescent="0.25">
      <c r="A10460" s="10"/>
      <c r="B10460" s="11"/>
      <c r="C10460" s="11"/>
      <c r="D10460" s="11"/>
      <c r="E10460" s="11"/>
      <c r="F10460" s="11"/>
      <c r="G10460" s="11"/>
      <c r="H10460" s="11"/>
      <c r="I10460" s="11"/>
      <c r="J10460" s="11"/>
      <c r="K10460" s="12"/>
      <c r="L10460" s="13"/>
      <c r="M10460" s="12"/>
      <c r="N10460" s="13"/>
      <c r="O10460" s="13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  <c r="AA10460" s="11"/>
      <c r="AB10460" s="11"/>
      <c r="AC10460" s="11"/>
    </row>
    <row r="10461" spans="1:29" x14ac:dyDescent="0.25">
      <c r="A10461" s="10"/>
      <c r="B10461" s="11"/>
      <c r="C10461" s="11"/>
      <c r="D10461" s="11"/>
      <c r="E10461" s="11"/>
      <c r="F10461" s="11"/>
      <c r="G10461" s="11"/>
      <c r="H10461" s="11"/>
      <c r="I10461" s="11"/>
      <c r="J10461" s="11"/>
      <c r="K10461" s="12"/>
      <c r="L10461" s="13"/>
      <c r="M10461" s="12"/>
      <c r="N10461" s="13"/>
      <c r="O10461" s="13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  <c r="AA10461" s="11"/>
      <c r="AB10461" s="11"/>
      <c r="AC10461" s="11"/>
    </row>
    <row r="10462" spans="1:29" x14ac:dyDescent="0.25">
      <c r="A10462" s="10"/>
      <c r="B10462" s="11"/>
      <c r="C10462" s="11"/>
      <c r="D10462" s="11"/>
      <c r="E10462" s="11"/>
      <c r="F10462" s="11"/>
      <c r="G10462" s="11"/>
      <c r="H10462" s="11"/>
      <c r="I10462" s="11"/>
      <c r="J10462" s="11"/>
      <c r="K10462" s="12"/>
      <c r="L10462" s="13"/>
      <c r="M10462" s="12"/>
      <c r="N10462" s="13"/>
      <c r="O10462" s="13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  <c r="AA10462" s="11"/>
      <c r="AB10462" s="11"/>
      <c r="AC10462" s="11"/>
    </row>
    <row r="10463" spans="1:29" x14ac:dyDescent="0.25">
      <c r="A10463" s="10"/>
      <c r="B10463" s="11"/>
      <c r="C10463" s="11"/>
      <c r="D10463" s="11"/>
      <c r="E10463" s="11"/>
      <c r="F10463" s="11"/>
      <c r="G10463" s="11"/>
      <c r="H10463" s="11"/>
      <c r="I10463" s="11"/>
      <c r="J10463" s="11"/>
      <c r="K10463" s="12"/>
      <c r="L10463" s="13"/>
      <c r="M10463" s="12"/>
      <c r="N10463" s="13"/>
      <c r="O10463" s="13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  <c r="AC10463" s="11"/>
    </row>
    <row r="10464" spans="1:29" x14ac:dyDescent="0.25">
      <c r="A10464" s="10"/>
      <c r="B10464" s="11"/>
      <c r="C10464" s="11"/>
      <c r="D10464" s="11"/>
      <c r="E10464" s="11"/>
      <c r="F10464" s="11"/>
      <c r="G10464" s="11"/>
      <c r="H10464" s="11"/>
      <c r="I10464" s="11"/>
      <c r="J10464" s="11"/>
      <c r="K10464" s="12"/>
      <c r="L10464" s="13"/>
      <c r="M10464" s="12"/>
      <c r="N10464" s="13"/>
      <c r="O10464" s="13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  <c r="AA10464" s="11"/>
      <c r="AB10464" s="11"/>
      <c r="AC10464" s="11"/>
    </row>
    <row r="10465" spans="1:29" x14ac:dyDescent="0.25">
      <c r="A10465" s="10"/>
      <c r="B10465" s="11"/>
      <c r="C10465" s="11"/>
      <c r="D10465" s="11"/>
      <c r="E10465" s="11"/>
      <c r="F10465" s="11"/>
      <c r="G10465" s="11"/>
      <c r="H10465" s="11"/>
      <c r="I10465" s="11"/>
      <c r="J10465" s="11"/>
      <c r="K10465" s="12"/>
      <c r="L10465" s="13"/>
      <c r="M10465" s="12"/>
      <c r="N10465" s="13"/>
      <c r="O10465" s="13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  <c r="AA10465" s="11"/>
      <c r="AB10465" s="11"/>
      <c r="AC10465" s="11"/>
    </row>
    <row r="10466" spans="1:29" x14ac:dyDescent="0.25">
      <c r="A10466" s="10"/>
      <c r="B10466" s="11"/>
      <c r="C10466" s="11"/>
      <c r="D10466" s="11"/>
      <c r="E10466" s="11"/>
      <c r="F10466" s="11"/>
      <c r="G10466" s="11"/>
      <c r="H10466" s="11"/>
      <c r="I10466" s="11"/>
      <c r="J10466" s="11"/>
      <c r="K10466" s="12"/>
      <c r="L10466" s="13"/>
      <c r="M10466" s="12"/>
      <c r="N10466" s="13"/>
      <c r="O10466" s="13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  <c r="AA10466" s="11"/>
      <c r="AB10466" s="11"/>
      <c r="AC10466" s="11"/>
    </row>
    <row r="10467" spans="1:29" x14ac:dyDescent="0.25">
      <c r="A10467" s="10"/>
      <c r="B10467" s="11"/>
      <c r="C10467" s="11"/>
      <c r="D10467" s="11"/>
      <c r="E10467" s="11"/>
      <c r="F10467" s="11"/>
      <c r="G10467" s="11"/>
      <c r="H10467" s="11"/>
      <c r="I10467" s="11"/>
      <c r="J10467" s="11"/>
      <c r="K10467" s="12"/>
      <c r="L10467" s="13"/>
      <c r="M10467" s="12"/>
      <c r="N10467" s="13"/>
      <c r="O10467" s="13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  <c r="AA10467" s="11"/>
      <c r="AB10467" s="11"/>
      <c r="AC10467" s="11"/>
    </row>
    <row r="10468" spans="1:29" x14ac:dyDescent="0.25">
      <c r="A10468" s="10"/>
      <c r="B10468" s="11"/>
      <c r="C10468" s="11"/>
      <c r="D10468" s="11"/>
      <c r="E10468" s="11"/>
      <c r="F10468" s="11"/>
      <c r="G10468" s="11"/>
      <c r="H10468" s="11"/>
      <c r="I10468" s="11"/>
      <c r="J10468" s="11"/>
      <c r="K10468" s="12"/>
      <c r="L10468" s="13"/>
      <c r="M10468" s="12"/>
      <c r="N10468" s="13"/>
      <c r="O10468" s="13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  <c r="AA10468" s="11"/>
      <c r="AB10468" s="11"/>
      <c r="AC10468" s="11"/>
    </row>
    <row r="10469" spans="1:29" x14ac:dyDescent="0.25">
      <c r="A10469" s="10"/>
      <c r="B10469" s="11"/>
      <c r="C10469" s="11"/>
      <c r="D10469" s="11"/>
      <c r="E10469" s="11"/>
      <c r="F10469" s="11"/>
      <c r="G10469" s="11"/>
      <c r="H10469" s="11"/>
      <c r="I10469" s="11"/>
      <c r="J10469" s="11"/>
      <c r="K10469" s="12"/>
      <c r="L10469" s="13"/>
      <c r="M10469" s="12"/>
      <c r="N10469" s="13"/>
      <c r="O10469" s="13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  <c r="AA10469" s="11"/>
      <c r="AB10469" s="11"/>
      <c r="AC10469" s="11"/>
    </row>
    <row r="10470" spans="1:29" x14ac:dyDescent="0.25">
      <c r="A10470" s="10"/>
      <c r="B10470" s="11"/>
      <c r="C10470" s="11"/>
      <c r="D10470" s="11"/>
      <c r="E10470" s="11"/>
      <c r="F10470" s="11"/>
      <c r="G10470" s="11"/>
      <c r="H10470" s="11"/>
      <c r="I10470" s="11"/>
      <c r="J10470" s="11"/>
      <c r="K10470" s="12"/>
      <c r="L10470" s="13"/>
      <c r="M10470" s="12"/>
      <c r="N10470" s="13"/>
      <c r="O10470" s="13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  <c r="AC10470" s="11"/>
    </row>
    <row r="10471" spans="1:29" x14ac:dyDescent="0.25">
      <c r="A10471" s="10"/>
      <c r="B10471" s="11"/>
      <c r="C10471" s="11"/>
      <c r="D10471" s="11"/>
      <c r="E10471" s="11"/>
      <c r="F10471" s="11"/>
      <c r="G10471" s="11"/>
      <c r="H10471" s="11"/>
      <c r="I10471" s="11"/>
      <c r="J10471" s="11"/>
      <c r="K10471" s="12"/>
      <c r="L10471" s="13"/>
      <c r="M10471" s="12"/>
      <c r="N10471" s="13"/>
      <c r="O10471" s="13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  <c r="AA10471" s="11"/>
      <c r="AB10471" s="11"/>
      <c r="AC10471" s="11"/>
    </row>
    <row r="10472" spans="1:29" x14ac:dyDescent="0.25">
      <c r="A10472" s="10"/>
      <c r="B10472" s="11"/>
      <c r="C10472" s="11"/>
      <c r="D10472" s="11"/>
      <c r="E10472" s="11"/>
      <c r="F10472" s="11"/>
      <c r="G10472" s="11"/>
      <c r="H10472" s="11"/>
      <c r="I10472" s="11"/>
      <c r="J10472" s="11"/>
      <c r="K10472" s="12"/>
      <c r="L10472" s="13"/>
      <c r="M10472" s="12"/>
      <c r="N10472" s="13"/>
      <c r="O10472" s="13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  <c r="AA10472" s="11"/>
      <c r="AB10472" s="11"/>
      <c r="AC10472" s="11"/>
    </row>
    <row r="10473" spans="1:29" x14ac:dyDescent="0.25">
      <c r="A10473" s="10"/>
      <c r="B10473" s="11"/>
      <c r="C10473" s="11"/>
      <c r="D10473" s="11"/>
      <c r="E10473" s="11"/>
      <c r="F10473" s="11"/>
      <c r="G10473" s="11"/>
      <c r="H10473" s="11"/>
      <c r="I10473" s="11"/>
      <c r="J10473" s="11"/>
      <c r="K10473" s="12"/>
      <c r="L10473" s="13"/>
      <c r="M10473" s="12"/>
      <c r="N10473" s="13"/>
      <c r="O10473" s="13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  <c r="AA10473" s="11"/>
      <c r="AB10473" s="11"/>
      <c r="AC10473" s="11"/>
    </row>
    <row r="10474" spans="1:29" x14ac:dyDescent="0.25">
      <c r="A10474" s="10"/>
      <c r="B10474" s="11"/>
      <c r="C10474" s="11"/>
      <c r="D10474" s="11"/>
      <c r="E10474" s="11"/>
      <c r="F10474" s="11"/>
      <c r="G10474" s="11"/>
      <c r="H10474" s="11"/>
      <c r="I10474" s="11"/>
      <c r="J10474" s="11"/>
      <c r="K10474" s="12"/>
      <c r="L10474" s="13"/>
      <c r="M10474" s="12"/>
      <c r="N10474" s="13"/>
      <c r="O10474" s="13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  <c r="AA10474" s="11"/>
      <c r="AB10474" s="11"/>
      <c r="AC10474" s="11"/>
    </row>
    <row r="10475" spans="1:29" x14ac:dyDescent="0.25">
      <c r="A10475" s="10"/>
      <c r="B10475" s="11"/>
      <c r="C10475" s="11"/>
      <c r="D10475" s="11"/>
      <c r="E10475" s="11"/>
      <c r="F10475" s="11"/>
      <c r="G10475" s="11"/>
      <c r="H10475" s="11"/>
      <c r="I10475" s="11"/>
      <c r="J10475" s="11"/>
      <c r="K10475" s="12"/>
      <c r="L10475" s="13"/>
      <c r="M10475" s="12"/>
      <c r="N10475" s="13"/>
      <c r="O10475" s="13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  <c r="AA10475" s="11"/>
      <c r="AB10475" s="11"/>
      <c r="AC10475" s="11"/>
    </row>
    <row r="10476" spans="1:29" x14ac:dyDescent="0.25">
      <c r="A10476" s="10"/>
      <c r="B10476" s="11"/>
      <c r="C10476" s="11"/>
      <c r="D10476" s="11"/>
      <c r="E10476" s="11"/>
      <c r="F10476" s="11"/>
      <c r="G10476" s="11"/>
      <c r="H10476" s="11"/>
      <c r="I10476" s="11"/>
      <c r="J10476" s="11"/>
      <c r="K10476" s="12"/>
      <c r="L10476" s="13"/>
      <c r="M10476" s="12"/>
      <c r="N10476" s="13"/>
      <c r="O10476" s="13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  <c r="AA10476" s="11"/>
      <c r="AB10476" s="11"/>
      <c r="AC10476" s="11"/>
    </row>
    <row r="10477" spans="1:29" x14ac:dyDescent="0.25">
      <c r="A10477" s="10"/>
      <c r="B10477" s="11"/>
      <c r="C10477" s="11"/>
      <c r="D10477" s="11"/>
      <c r="E10477" s="11"/>
      <c r="F10477" s="11"/>
      <c r="G10477" s="11"/>
      <c r="H10477" s="11"/>
      <c r="I10477" s="11"/>
      <c r="J10477" s="11"/>
      <c r="K10477" s="12"/>
      <c r="L10477" s="13"/>
      <c r="M10477" s="12"/>
      <c r="N10477" s="13"/>
      <c r="O10477" s="13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  <c r="AC10477" s="11"/>
    </row>
    <row r="10478" spans="1:29" x14ac:dyDescent="0.25">
      <c r="A10478" s="10"/>
      <c r="B10478" s="11"/>
      <c r="C10478" s="11"/>
      <c r="D10478" s="11"/>
      <c r="E10478" s="11"/>
      <c r="F10478" s="11"/>
      <c r="G10478" s="11"/>
      <c r="H10478" s="11"/>
      <c r="I10478" s="11"/>
      <c r="J10478" s="11"/>
      <c r="K10478" s="12"/>
      <c r="L10478" s="13"/>
      <c r="M10478" s="12"/>
      <c r="N10478" s="13"/>
      <c r="O10478" s="13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  <c r="AA10478" s="11"/>
      <c r="AB10478" s="11"/>
      <c r="AC10478" s="11"/>
    </row>
    <row r="10479" spans="1:29" x14ac:dyDescent="0.25">
      <c r="A10479" s="10"/>
      <c r="B10479" s="11"/>
      <c r="C10479" s="11"/>
      <c r="D10479" s="11"/>
      <c r="E10479" s="11"/>
      <c r="F10479" s="11"/>
      <c r="G10479" s="11"/>
      <c r="H10479" s="11"/>
      <c r="I10479" s="11"/>
      <c r="J10479" s="11"/>
      <c r="K10479" s="12"/>
      <c r="L10479" s="13"/>
      <c r="M10479" s="12"/>
      <c r="N10479" s="13"/>
      <c r="O10479" s="13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  <c r="AA10479" s="11"/>
      <c r="AB10479" s="11"/>
      <c r="AC10479" s="11"/>
    </row>
    <row r="10480" spans="1:29" x14ac:dyDescent="0.25">
      <c r="A10480" s="10"/>
      <c r="B10480" s="11"/>
      <c r="C10480" s="11"/>
      <c r="D10480" s="11"/>
      <c r="E10480" s="11"/>
      <c r="F10480" s="11"/>
      <c r="G10480" s="11"/>
      <c r="H10480" s="11"/>
      <c r="I10480" s="11"/>
      <c r="J10480" s="11"/>
      <c r="K10480" s="12"/>
      <c r="L10480" s="13"/>
      <c r="M10480" s="12"/>
      <c r="N10480" s="13"/>
      <c r="O10480" s="13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  <c r="AA10480" s="11"/>
      <c r="AB10480" s="11"/>
      <c r="AC10480" s="11"/>
    </row>
    <row r="10481" spans="1:29" x14ac:dyDescent="0.25">
      <c r="A10481" s="10"/>
      <c r="B10481" s="11"/>
      <c r="C10481" s="11"/>
      <c r="D10481" s="11"/>
      <c r="E10481" s="11"/>
      <c r="F10481" s="11"/>
      <c r="G10481" s="11"/>
      <c r="H10481" s="11"/>
      <c r="I10481" s="11"/>
      <c r="J10481" s="11"/>
      <c r="K10481" s="12"/>
      <c r="L10481" s="13"/>
      <c r="M10481" s="12"/>
      <c r="N10481" s="13"/>
      <c r="O10481" s="13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  <c r="AA10481" s="11"/>
      <c r="AB10481" s="11"/>
      <c r="AC10481" s="11"/>
    </row>
    <row r="10482" spans="1:29" x14ac:dyDescent="0.25">
      <c r="A10482" s="10"/>
      <c r="B10482" s="11"/>
      <c r="C10482" s="11"/>
      <c r="D10482" s="11"/>
      <c r="E10482" s="11"/>
      <c r="F10482" s="11"/>
      <c r="G10482" s="11"/>
      <c r="H10482" s="11"/>
      <c r="I10482" s="11"/>
      <c r="J10482" s="11"/>
      <c r="K10482" s="12"/>
      <c r="L10482" s="13"/>
      <c r="M10482" s="12"/>
      <c r="N10482" s="13"/>
      <c r="O10482" s="13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  <c r="AA10482" s="11"/>
      <c r="AB10482" s="11"/>
      <c r="AC10482" s="11"/>
    </row>
    <row r="10483" spans="1:29" x14ac:dyDescent="0.25">
      <c r="A10483" s="10"/>
      <c r="B10483" s="11"/>
      <c r="C10483" s="11"/>
      <c r="D10483" s="11"/>
      <c r="E10483" s="11"/>
      <c r="F10483" s="11"/>
      <c r="G10483" s="11"/>
      <c r="H10483" s="11"/>
      <c r="I10483" s="11"/>
      <c r="J10483" s="11"/>
      <c r="K10483" s="12"/>
      <c r="L10483" s="13"/>
      <c r="M10483" s="12"/>
      <c r="N10483" s="13"/>
      <c r="O10483" s="13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  <c r="AA10483" s="11"/>
      <c r="AB10483" s="11"/>
      <c r="AC10483" s="11"/>
    </row>
    <row r="10484" spans="1:29" x14ac:dyDescent="0.25">
      <c r="A10484" s="10"/>
      <c r="B10484" s="11"/>
      <c r="C10484" s="11"/>
      <c r="D10484" s="11"/>
      <c r="E10484" s="11"/>
      <c r="F10484" s="11"/>
      <c r="G10484" s="11"/>
      <c r="H10484" s="11"/>
      <c r="I10484" s="11"/>
      <c r="J10484" s="11"/>
      <c r="K10484" s="12"/>
      <c r="L10484" s="13"/>
      <c r="M10484" s="12"/>
      <c r="N10484" s="13"/>
      <c r="O10484" s="13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  <c r="AC10484" s="11"/>
    </row>
    <row r="10485" spans="1:29" x14ac:dyDescent="0.25">
      <c r="A10485" s="10"/>
      <c r="B10485" s="11"/>
      <c r="C10485" s="11"/>
      <c r="D10485" s="11"/>
      <c r="E10485" s="11"/>
      <c r="F10485" s="11"/>
      <c r="G10485" s="11"/>
      <c r="H10485" s="11"/>
      <c r="I10485" s="11"/>
      <c r="J10485" s="11"/>
      <c r="K10485" s="12"/>
      <c r="L10485" s="13"/>
      <c r="M10485" s="12"/>
      <c r="N10485" s="13"/>
      <c r="O10485" s="13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  <c r="AA10485" s="11"/>
      <c r="AB10485" s="11"/>
      <c r="AC10485" s="11"/>
    </row>
    <row r="10486" spans="1:29" x14ac:dyDescent="0.25">
      <c r="A10486" s="10"/>
      <c r="B10486" s="11"/>
      <c r="C10486" s="11"/>
      <c r="D10486" s="11"/>
      <c r="E10486" s="11"/>
      <c r="F10486" s="11"/>
      <c r="G10486" s="11"/>
      <c r="H10486" s="11"/>
      <c r="I10486" s="11"/>
      <c r="J10486" s="11"/>
      <c r="K10486" s="12"/>
      <c r="L10486" s="13"/>
      <c r="M10486" s="12"/>
      <c r="N10486" s="13"/>
      <c r="O10486" s="13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  <c r="AA10486" s="11"/>
      <c r="AB10486" s="11"/>
      <c r="AC10486" s="11"/>
    </row>
    <row r="10487" spans="1:29" x14ac:dyDescent="0.25">
      <c r="A10487" s="10"/>
      <c r="B10487" s="11"/>
      <c r="C10487" s="11"/>
      <c r="D10487" s="11"/>
      <c r="E10487" s="11"/>
      <c r="F10487" s="11"/>
      <c r="G10487" s="11"/>
      <c r="H10487" s="11"/>
      <c r="I10487" s="11"/>
      <c r="J10487" s="11"/>
      <c r="K10487" s="12"/>
      <c r="L10487" s="13"/>
      <c r="M10487" s="12"/>
      <c r="N10487" s="13"/>
      <c r="O10487" s="13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  <c r="AA10487" s="11"/>
      <c r="AB10487" s="11"/>
      <c r="AC10487" s="11"/>
    </row>
    <row r="10488" spans="1:29" x14ac:dyDescent="0.25">
      <c r="A10488" s="10"/>
      <c r="B10488" s="11"/>
      <c r="C10488" s="11"/>
      <c r="D10488" s="11"/>
      <c r="E10488" s="11"/>
      <c r="F10488" s="11"/>
      <c r="G10488" s="11"/>
      <c r="H10488" s="11"/>
      <c r="I10488" s="11"/>
      <c r="J10488" s="11"/>
      <c r="K10488" s="12"/>
      <c r="L10488" s="13"/>
      <c r="M10488" s="12"/>
      <c r="N10488" s="13"/>
      <c r="O10488" s="13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  <c r="AA10488" s="11"/>
      <c r="AB10488" s="11"/>
      <c r="AC10488" s="11"/>
    </row>
    <row r="10489" spans="1:29" x14ac:dyDescent="0.25">
      <c r="A10489" s="10"/>
      <c r="B10489" s="11"/>
      <c r="C10489" s="11"/>
      <c r="D10489" s="11"/>
      <c r="E10489" s="11"/>
      <c r="F10489" s="11"/>
      <c r="G10489" s="11"/>
      <c r="H10489" s="11"/>
      <c r="I10489" s="11"/>
      <c r="J10489" s="11"/>
      <c r="K10489" s="12"/>
      <c r="L10489" s="13"/>
      <c r="M10489" s="12"/>
      <c r="N10489" s="13"/>
      <c r="O10489" s="13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  <c r="AA10489" s="11"/>
      <c r="AB10489" s="11"/>
      <c r="AC10489" s="11"/>
    </row>
    <row r="10490" spans="1:29" x14ac:dyDescent="0.25">
      <c r="A10490" s="10"/>
      <c r="B10490" s="11"/>
      <c r="C10490" s="11"/>
      <c r="D10490" s="11"/>
      <c r="E10490" s="11"/>
      <c r="F10490" s="11"/>
      <c r="G10490" s="11"/>
      <c r="H10490" s="11"/>
      <c r="I10490" s="11"/>
      <c r="J10490" s="11"/>
      <c r="K10490" s="12"/>
      <c r="L10490" s="13"/>
      <c r="M10490" s="12"/>
      <c r="N10490" s="13"/>
      <c r="O10490" s="13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  <c r="AA10490" s="11"/>
      <c r="AB10490" s="11"/>
      <c r="AC10490" s="11"/>
    </row>
    <row r="10491" spans="1:29" x14ac:dyDescent="0.25">
      <c r="A10491" s="10"/>
      <c r="B10491" s="11"/>
      <c r="C10491" s="11"/>
      <c r="D10491" s="11"/>
      <c r="E10491" s="11"/>
      <c r="F10491" s="11"/>
      <c r="G10491" s="11"/>
      <c r="H10491" s="11"/>
      <c r="I10491" s="11"/>
      <c r="J10491" s="11"/>
      <c r="K10491" s="12"/>
      <c r="L10491" s="13"/>
      <c r="M10491" s="12"/>
      <c r="N10491" s="13"/>
      <c r="O10491" s="13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  <c r="AC10491" s="11"/>
    </row>
    <row r="10492" spans="1:29" x14ac:dyDescent="0.25">
      <c r="A10492" s="10"/>
      <c r="B10492" s="11"/>
      <c r="C10492" s="11"/>
      <c r="D10492" s="11"/>
      <c r="E10492" s="11"/>
      <c r="F10492" s="11"/>
      <c r="G10492" s="11"/>
      <c r="H10492" s="11"/>
      <c r="I10492" s="11"/>
      <c r="J10492" s="11"/>
      <c r="K10492" s="12"/>
      <c r="L10492" s="13"/>
      <c r="M10492" s="12"/>
      <c r="N10492" s="13"/>
      <c r="O10492" s="13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  <c r="AA10492" s="11"/>
      <c r="AB10492" s="11"/>
      <c r="AC10492" s="11"/>
    </row>
    <row r="10493" spans="1:29" x14ac:dyDescent="0.25">
      <c r="A10493" s="10"/>
      <c r="B10493" s="11"/>
      <c r="C10493" s="11"/>
      <c r="D10493" s="11"/>
      <c r="E10493" s="11"/>
      <c r="F10493" s="11"/>
      <c r="G10493" s="11"/>
      <c r="H10493" s="11"/>
      <c r="I10493" s="11"/>
      <c r="J10493" s="11"/>
      <c r="K10493" s="12"/>
      <c r="L10493" s="13"/>
      <c r="M10493" s="12"/>
      <c r="N10493" s="13"/>
      <c r="O10493" s="13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  <c r="AA10493" s="11"/>
      <c r="AB10493" s="11"/>
      <c r="AC10493" s="11"/>
    </row>
    <row r="10494" spans="1:29" x14ac:dyDescent="0.25">
      <c r="A10494" s="10"/>
      <c r="B10494" s="11"/>
      <c r="C10494" s="11"/>
      <c r="D10494" s="11"/>
      <c r="E10494" s="11"/>
      <c r="F10494" s="11"/>
      <c r="G10494" s="11"/>
      <c r="H10494" s="11"/>
      <c r="I10494" s="11"/>
      <c r="J10494" s="11"/>
      <c r="K10494" s="12"/>
      <c r="L10494" s="13"/>
      <c r="M10494" s="12"/>
      <c r="N10494" s="13"/>
      <c r="O10494" s="13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  <c r="AA10494" s="11"/>
      <c r="AB10494" s="11"/>
      <c r="AC10494" s="11"/>
    </row>
    <row r="10495" spans="1:29" x14ac:dyDescent="0.25">
      <c r="A10495" s="10"/>
      <c r="B10495" s="11"/>
      <c r="C10495" s="11"/>
      <c r="D10495" s="11"/>
      <c r="E10495" s="11"/>
      <c r="F10495" s="11"/>
      <c r="G10495" s="11"/>
      <c r="H10495" s="11"/>
      <c r="I10495" s="11"/>
      <c r="J10495" s="11"/>
      <c r="K10495" s="12"/>
      <c r="L10495" s="13"/>
      <c r="M10495" s="12"/>
      <c r="N10495" s="13"/>
      <c r="O10495" s="13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  <c r="AA10495" s="11"/>
      <c r="AB10495" s="11"/>
      <c r="AC10495" s="11"/>
    </row>
    <row r="10496" spans="1:29" x14ac:dyDescent="0.25">
      <c r="A10496" s="10"/>
      <c r="B10496" s="11"/>
      <c r="C10496" s="11"/>
      <c r="D10496" s="11"/>
      <c r="E10496" s="11"/>
      <c r="F10496" s="11"/>
      <c r="G10496" s="11"/>
      <c r="H10496" s="11"/>
      <c r="I10496" s="11"/>
      <c r="J10496" s="11"/>
      <c r="K10496" s="12"/>
      <c r="L10496" s="13"/>
      <c r="M10496" s="12"/>
      <c r="N10496" s="13"/>
      <c r="O10496" s="13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  <c r="AA10496" s="11"/>
      <c r="AB10496" s="11"/>
      <c r="AC10496" s="11"/>
    </row>
    <row r="10497" spans="1:29" x14ac:dyDescent="0.25">
      <c r="A10497" s="10"/>
      <c r="B10497" s="11"/>
      <c r="C10497" s="11"/>
      <c r="D10497" s="11"/>
      <c r="E10497" s="11"/>
      <c r="F10497" s="11"/>
      <c r="G10497" s="11"/>
      <c r="H10497" s="11"/>
      <c r="I10497" s="11"/>
      <c r="J10497" s="11"/>
      <c r="K10497" s="12"/>
      <c r="L10497" s="13"/>
      <c r="M10497" s="12"/>
      <c r="N10497" s="13"/>
      <c r="O10497" s="13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  <c r="AA10497" s="11"/>
      <c r="AB10497" s="11"/>
      <c r="AC10497" s="11"/>
    </row>
    <row r="10498" spans="1:29" x14ac:dyDescent="0.25">
      <c r="A10498" s="10"/>
      <c r="B10498" s="11"/>
      <c r="C10498" s="11"/>
      <c r="D10498" s="11"/>
      <c r="E10498" s="11"/>
      <c r="F10498" s="11"/>
      <c r="G10498" s="11"/>
      <c r="H10498" s="11"/>
      <c r="I10498" s="11"/>
      <c r="J10498" s="11"/>
      <c r="K10498" s="12"/>
      <c r="L10498" s="13"/>
      <c r="M10498" s="12"/>
      <c r="N10498" s="13"/>
      <c r="O10498" s="13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  <c r="AC10498" s="11"/>
    </row>
    <row r="10499" spans="1:29" x14ac:dyDescent="0.25">
      <c r="A10499" s="10"/>
      <c r="B10499" s="11"/>
      <c r="C10499" s="11"/>
      <c r="D10499" s="11"/>
      <c r="E10499" s="11"/>
      <c r="F10499" s="11"/>
      <c r="G10499" s="11"/>
      <c r="H10499" s="11"/>
      <c r="I10499" s="11"/>
      <c r="J10499" s="11"/>
      <c r="K10499" s="12"/>
      <c r="L10499" s="13"/>
      <c r="M10499" s="12"/>
      <c r="N10499" s="13"/>
      <c r="O10499" s="13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  <c r="AA10499" s="11"/>
      <c r="AB10499" s="11"/>
      <c r="AC10499" s="11"/>
    </row>
    <row r="10500" spans="1:29" x14ac:dyDescent="0.25">
      <c r="A10500" s="10"/>
      <c r="B10500" s="11"/>
      <c r="C10500" s="11"/>
      <c r="D10500" s="11"/>
      <c r="E10500" s="11"/>
      <c r="F10500" s="11"/>
      <c r="G10500" s="11"/>
      <c r="H10500" s="11"/>
      <c r="I10500" s="11"/>
      <c r="J10500" s="11"/>
      <c r="K10500" s="12"/>
      <c r="L10500" s="13"/>
      <c r="M10500" s="12"/>
      <c r="N10500" s="13"/>
      <c r="O10500" s="13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  <c r="AA10500" s="11"/>
      <c r="AB10500" s="11"/>
      <c r="AC10500" s="11"/>
    </row>
    <row r="10501" spans="1:29" x14ac:dyDescent="0.25">
      <c r="A10501" s="10"/>
      <c r="B10501" s="11"/>
      <c r="C10501" s="11"/>
      <c r="D10501" s="11"/>
      <c r="E10501" s="11"/>
      <c r="F10501" s="11"/>
      <c r="G10501" s="11"/>
      <c r="H10501" s="11"/>
      <c r="I10501" s="11"/>
      <c r="J10501" s="11"/>
      <c r="K10501" s="12"/>
      <c r="L10501" s="13"/>
      <c r="M10501" s="12"/>
      <c r="N10501" s="13"/>
      <c r="O10501" s="13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  <c r="AA10501" s="11"/>
      <c r="AB10501" s="11"/>
      <c r="AC10501" s="11"/>
    </row>
    <row r="10502" spans="1:29" x14ac:dyDescent="0.25">
      <c r="A10502" s="10"/>
      <c r="B10502" s="11"/>
      <c r="C10502" s="11"/>
      <c r="D10502" s="11"/>
      <c r="E10502" s="11"/>
      <c r="F10502" s="11"/>
      <c r="G10502" s="11"/>
      <c r="H10502" s="11"/>
      <c r="I10502" s="11"/>
      <c r="J10502" s="11"/>
      <c r="K10502" s="12"/>
      <c r="L10502" s="13"/>
      <c r="M10502" s="12"/>
      <c r="N10502" s="13"/>
      <c r="O10502" s="13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  <c r="AA10502" s="11"/>
      <c r="AB10502" s="11"/>
      <c r="AC10502" s="11"/>
    </row>
    <row r="10503" spans="1:29" x14ac:dyDescent="0.25">
      <c r="A10503" s="10"/>
      <c r="B10503" s="11"/>
      <c r="C10503" s="11"/>
      <c r="D10503" s="11"/>
      <c r="E10503" s="11"/>
      <c r="F10503" s="11"/>
      <c r="G10503" s="11"/>
      <c r="H10503" s="11"/>
      <c r="I10503" s="11"/>
      <c r="J10503" s="11"/>
      <c r="K10503" s="12"/>
      <c r="L10503" s="13"/>
      <c r="M10503" s="12"/>
      <c r="N10503" s="13"/>
      <c r="O10503" s="13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  <c r="AA10503" s="11"/>
      <c r="AB10503" s="11"/>
      <c r="AC10503" s="11"/>
    </row>
    <row r="10504" spans="1:29" x14ac:dyDescent="0.25">
      <c r="A10504" s="10"/>
      <c r="B10504" s="11"/>
      <c r="C10504" s="11"/>
      <c r="D10504" s="11"/>
      <c r="E10504" s="11"/>
      <c r="F10504" s="11"/>
      <c r="G10504" s="11"/>
      <c r="H10504" s="11"/>
      <c r="I10504" s="11"/>
      <c r="J10504" s="11"/>
      <c r="K10504" s="12"/>
      <c r="L10504" s="13"/>
      <c r="M10504" s="12"/>
      <c r="N10504" s="13"/>
      <c r="O10504" s="13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  <c r="AA10504" s="11"/>
      <c r="AB10504" s="11"/>
      <c r="AC10504" s="11"/>
    </row>
    <row r="10505" spans="1:29" x14ac:dyDescent="0.25">
      <c r="A10505" s="10"/>
      <c r="B10505" s="11"/>
      <c r="C10505" s="11"/>
      <c r="D10505" s="11"/>
      <c r="E10505" s="11"/>
      <c r="F10505" s="11"/>
      <c r="G10505" s="11"/>
      <c r="H10505" s="11"/>
      <c r="I10505" s="11"/>
      <c r="J10505" s="11"/>
      <c r="K10505" s="12"/>
      <c r="L10505" s="13"/>
      <c r="M10505" s="12"/>
      <c r="N10505" s="13"/>
      <c r="O10505" s="13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  <c r="AC10505" s="11"/>
    </row>
    <row r="10506" spans="1:29" x14ac:dyDescent="0.25">
      <c r="A10506" s="10"/>
      <c r="B10506" s="11"/>
      <c r="C10506" s="11"/>
      <c r="D10506" s="11"/>
      <c r="E10506" s="11"/>
      <c r="F10506" s="11"/>
      <c r="G10506" s="11"/>
      <c r="H10506" s="11"/>
      <c r="I10506" s="11"/>
      <c r="J10506" s="11"/>
      <c r="K10506" s="12"/>
      <c r="L10506" s="13"/>
      <c r="M10506" s="12"/>
      <c r="N10506" s="13"/>
      <c r="O10506" s="13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  <c r="AA10506" s="11"/>
      <c r="AB10506" s="11"/>
      <c r="AC10506" s="11"/>
    </row>
    <row r="10507" spans="1:29" x14ac:dyDescent="0.25">
      <c r="A10507" s="10"/>
      <c r="B10507" s="11"/>
      <c r="C10507" s="11"/>
      <c r="D10507" s="11"/>
      <c r="E10507" s="11"/>
      <c r="F10507" s="11"/>
      <c r="G10507" s="11"/>
      <c r="H10507" s="11"/>
      <c r="I10507" s="11"/>
      <c r="J10507" s="11"/>
      <c r="K10507" s="12"/>
      <c r="L10507" s="13"/>
      <c r="M10507" s="12"/>
      <c r="N10507" s="13"/>
      <c r="O10507" s="13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  <c r="AA10507" s="11"/>
      <c r="AB10507" s="11"/>
      <c r="AC10507" s="11"/>
    </row>
    <row r="10508" spans="1:29" x14ac:dyDescent="0.25">
      <c r="A10508" s="10"/>
      <c r="B10508" s="11"/>
      <c r="C10508" s="11"/>
      <c r="D10508" s="11"/>
      <c r="E10508" s="11"/>
      <c r="F10508" s="11"/>
      <c r="G10508" s="11"/>
      <c r="H10508" s="11"/>
      <c r="I10508" s="11"/>
      <c r="J10508" s="11"/>
      <c r="K10508" s="12"/>
      <c r="L10508" s="13"/>
      <c r="M10508" s="12"/>
      <c r="N10508" s="13"/>
      <c r="O10508" s="13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  <c r="AA10508" s="11"/>
      <c r="AB10508" s="11"/>
      <c r="AC10508" s="11"/>
    </row>
    <row r="10509" spans="1:29" x14ac:dyDescent="0.25">
      <c r="A10509" s="10"/>
      <c r="B10509" s="11"/>
      <c r="C10509" s="11"/>
      <c r="D10509" s="11"/>
      <c r="E10509" s="11"/>
      <c r="F10509" s="11"/>
      <c r="G10509" s="11"/>
      <c r="H10509" s="11"/>
      <c r="I10509" s="11"/>
      <c r="J10509" s="11"/>
      <c r="K10509" s="12"/>
      <c r="L10509" s="13"/>
      <c r="M10509" s="12"/>
      <c r="N10509" s="13"/>
      <c r="O10509" s="13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  <c r="AA10509" s="11"/>
      <c r="AB10509" s="11"/>
      <c r="AC10509" s="11"/>
    </row>
    <row r="10510" spans="1:29" x14ac:dyDescent="0.25">
      <c r="A10510" s="10"/>
      <c r="B10510" s="11"/>
      <c r="C10510" s="11"/>
      <c r="D10510" s="11"/>
      <c r="E10510" s="11"/>
      <c r="F10510" s="11"/>
      <c r="G10510" s="11"/>
      <c r="H10510" s="11"/>
      <c r="I10510" s="11"/>
      <c r="J10510" s="11"/>
      <c r="K10510" s="12"/>
      <c r="L10510" s="13"/>
      <c r="M10510" s="12"/>
      <c r="N10510" s="13"/>
      <c r="O10510" s="13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  <c r="AA10510" s="11"/>
      <c r="AB10510" s="11"/>
      <c r="AC10510" s="11"/>
    </row>
    <row r="10511" spans="1:29" x14ac:dyDescent="0.25">
      <c r="A10511" s="10"/>
      <c r="B10511" s="11"/>
      <c r="C10511" s="11"/>
      <c r="D10511" s="11"/>
      <c r="E10511" s="11"/>
      <c r="F10511" s="11"/>
      <c r="G10511" s="11"/>
      <c r="H10511" s="11"/>
      <c r="I10511" s="11"/>
      <c r="J10511" s="11"/>
      <c r="K10511" s="12"/>
      <c r="L10511" s="13"/>
      <c r="M10511" s="12"/>
      <c r="N10511" s="13"/>
      <c r="O10511" s="13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  <c r="AA10511" s="11"/>
      <c r="AB10511" s="11"/>
      <c r="AC10511" s="11"/>
    </row>
    <row r="10512" spans="1:29" x14ac:dyDescent="0.25">
      <c r="A10512" s="10"/>
      <c r="B10512" s="11"/>
      <c r="C10512" s="11"/>
      <c r="D10512" s="11"/>
      <c r="E10512" s="11"/>
      <c r="F10512" s="11"/>
      <c r="G10512" s="11"/>
      <c r="H10512" s="11"/>
      <c r="I10512" s="11"/>
      <c r="J10512" s="11"/>
      <c r="K10512" s="12"/>
      <c r="L10512" s="13"/>
      <c r="M10512" s="12"/>
      <c r="N10512" s="13"/>
      <c r="O10512" s="13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  <c r="AC10512" s="11"/>
    </row>
    <row r="10513" spans="1:29" x14ac:dyDescent="0.25">
      <c r="A10513" s="10"/>
      <c r="B10513" s="11"/>
      <c r="C10513" s="11"/>
      <c r="D10513" s="11"/>
      <c r="E10513" s="11"/>
      <c r="F10513" s="11"/>
      <c r="G10513" s="11"/>
      <c r="H10513" s="11"/>
      <c r="I10513" s="11"/>
      <c r="J10513" s="11"/>
      <c r="K10513" s="12"/>
      <c r="L10513" s="13"/>
      <c r="M10513" s="12"/>
      <c r="N10513" s="13"/>
      <c r="O10513" s="13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  <c r="AA10513" s="11"/>
      <c r="AB10513" s="11"/>
      <c r="AC10513" s="11"/>
    </row>
    <row r="10514" spans="1:29" x14ac:dyDescent="0.25">
      <c r="A10514" s="10"/>
      <c r="B10514" s="11"/>
      <c r="C10514" s="11"/>
      <c r="D10514" s="11"/>
      <c r="E10514" s="11"/>
      <c r="F10514" s="11"/>
      <c r="G10514" s="11"/>
      <c r="H10514" s="11"/>
      <c r="I10514" s="11"/>
      <c r="J10514" s="11"/>
      <c r="K10514" s="12"/>
      <c r="L10514" s="13"/>
      <c r="M10514" s="12"/>
      <c r="N10514" s="13"/>
      <c r="O10514" s="13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  <c r="AA10514" s="11"/>
      <c r="AB10514" s="11"/>
      <c r="AC10514" s="11"/>
    </row>
    <row r="10515" spans="1:29" x14ac:dyDescent="0.25">
      <c r="A10515" s="10"/>
      <c r="B10515" s="11"/>
      <c r="C10515" s="11"/>
      <c r="D10515" s="11"/>
      <c r="E10515" s="11"/>
      <c r="F10515" s="11"/>
      <c r="G10515" s="11"/>
      <c r="H10515" s="11"/>
      <c r="I10515" s="11"/>
      <c r="J10515" s="11"/>
      <c r="K10515" s="12"/>
      <c r="L10515" s="13"/>
      <c r="M10515" s="12"/>
      <c r="N10515" s="13"/>
      <c r="O10515" s="13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  <c r="AA10515" s="11"/>
      <c r="AB10515" s="11"/>
      <c r="AC10515" s="11"/>
    </row>
    <row r="10516" spans="1:29" x14ac:dyDescent="0.25">
      <c r="A10516" s="10"/>
      <c r="B10516" s="11"/>
      <c r="C10516" s="11"/>
      <c r="D10516" s="11"/>
      <c r="E10516" s="11"/>
      <c r="F10516" s="11"/>
      <c r="G10516" s="11"/>
      <c r="H10516" s="11"/>
      <c r="I10516" s="11"/>
      <c r="J10516" s="11"/>
      <c r="K10516" s="12"/>
      <c r="L10516" s="13"/>
      <c r="M10516" s="12"/>
      <c r="N10516" s="13"/>
      <c r="O10516" s="13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  <c r="AA10516" s="11"/>
      <c r="AB10516" s="11"/>
      <c r="AC10516" s="11"/>
    </row>
    <row r="10517" spans="1:29" x14ac:dyDescent="0.25">
      <c r="A10517" s="10"/>
      <c r="B10517" s="11"/>
      <c r="C10517" s="11"/>
      <c r="D10517" s="11"/>
      <c r="E10517" s="11"/>
      <c r="F10517" s="11"/>
      <c r="G10517" s="11"/>
      <c r="H10517" s="11"/>
      <c r="I10517" s="11"/>
      <c r="J10517" s="11"/>
      <c r="K10517" s="12"/>
      <c r="L10517" s="13"/>
      <c r="M10517" s="12"/>
      <c r="N10517" s="13"/>
      <c r="O10517" s="13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  <c r="AA10517" s="11"/>
      <c r="AB10517" s="11"/>
      <c r="AC10517" s="11"/>
    </row>
    <row r="10518" spans="1:29" x14ac:dyDescent="0.25">
      <c r="A10518" s="10"/>
      <c r="B10518" s="11"/>
      <c r="C10518" s="11"/>
      <c r="D10518" s="11"/>
      <c r="E10518" s="11"/>
      <c r="F10518" s="11"/>
      <c r="G10518" s="11"/>
      <c r="H10518" s="11"/>
      <c r="I10518" s="11"/>
      <c r="J10518" s="11"/>
      <c r="K10518" s="12"/>
      <c r="L10518" s="13"/>
      <c r="M10518" s="12"/>
      <c r="N10518" s="13"/>
      <c r="O10518" s="13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  <c r="AA10518" s="11"/>
      <c r="AB10518" s="11"/>
      <c r="AC10518" s="11"/>
    </row>
    <row r="10519" spans="1:29" x14ac:dyDescent="0.25">
      <c r="A10519" s="10"/>
      <c r="B10519" s="11"/>
      <c r="C10519" s="11"/>
      <c r="D10519" s="11"/>
      <c r="E10519" s="11"/>
      <c r="F10519" s="11"/>
      <c r="G10519" s="11"/>
      <c r="H10519" s="11"/>
      <c r="I10519" s="11"/>
      <c r="J10519" s="11"/>
      <c r="K10519" s="12"/>
      <c r="L10519" s="13"/>
      <c r="M10519" s="12"/>
      <c r="N10519" s="13"/>
      <c r="O10519" s="13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  <c r="AC10519" s="11"/>
    </row>
    <row r="10520" spans="1:29" x14ac:dyDescent="0.25">
      <c r="A10520" s="10"/>
      <c r="B10520" s="11"/>
      <c r="C10520" s="11"/>
      <c r="D10520" s="11"/>
      <c r="E10520" s="11"/>
      <c r="F10520" s="11"/>
      <c r="G10520" s="11"/>
      <c r="H10520" s="11"/>
      <c r="I10520" s="11"/>
      <c r="J10520" s="11"/>
      <c r="K10520" s="12"/>
      <c r="L10520" s="13"/>
      <c r="M10520" s="12"/>
      <c r="N10520" s="13"/>
      <c r="O10520" s="13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  <c r="AA10520" s="11"/>
      <c r="AB10520" s="11"/>
      <c r="AC10520" s="11"/>
    </row>
    <row r="10521" spans="1:29" x14ac:dyDescent="0.25">
      <c r="A10521" s="10"/>
      <c r="B10521" s="11"/>
      <c r="C10521" s="11"/>
      <c r="D10521" s="11"/>
      <c r="E10521" s="11"/>
      <c r="F10521" s="11"/>
      <c r="G10521" s="11"/>
      <c r="H10521" s="11"/>
      <c r="I10521" s="11"/>
      <c r="J10521" s="11"/>
      <c r="K10521" s="12"/>
      <c r="L10521" s="13"/>
      <c r="M10521" s="12"/>
      <c r="N10521" s="13"/>
      <c r="O10521" s="13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  <c r="AA10521" s="11"/>
      <c r="AB10521" s="11"/>
      <c r="AC10521" s="11"/>
    </row>
    <row r="10522" spans="1:29" x14ac:dyDescent="0.25">
      <c r="A10522" s="10"/>
      <c r="B10522" s="11"/>
      <c r="C10522" s="11"/>
      <c r="D10522" s="11"/>
      <c r="E10522" s="11"/>
      <c r="F10522" s="11"/>
      <c r="G10522" s="11"/>
      <c r="H10522" s="11"/>
      <c r="I10522" s="11"/>
      <c r="J10522" s="11"/>
      <c r="K10522" s="12"/>
      <c r="L10522" s="13"/>
      <c r="M10522" s="12"/>
      <c r="N10522" s="13"/>
      <c r="O10522" s="13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  <c r="AA10522" s="11"/>
      <c r="AB10522" s="11"/>
      <c r="AC10522" s="11"/>
    </row>
    <row r="10523" spans="1:29" x14ac:dyDescent="0.25">
      <c r="A10523" s="10"/>
      <c r="B10523" s="11"/>
      <c r="C10523" s="11"/>
      <c r="D10523" s="11"/>
      <c r="E10523" s="11"/>
      <c r="F10523" s="11"/>
      <c r="G10523" s="11"/>
      <c r="H10523" s="11"/>
      <c r="I10523" s="11"/>
      <c r="J10523" s="11"/>
      <c r="K10523" s="12"/>
      <c r="L10523" s="13"/>
      <c r="M10523" s="12"/>
      <c r="N10523" s="13"/>
      <c r="O10523" s="13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  <c r="AA10523" s="11"/>
      <c r="AB10523" s="11"/>
      <c r="AC10523" s="11"/>
    </row>
    <row r="10524" spans="1:29" x14ac:dyDescent="0.25">
      <c r="A10524" s="10"/>
      <c r="B10524" s="11"/>
      <c r="C10524" s="11"/>
      <c r="D10524" s="11"/>
      <c r="E10524" s="11"/>
      <c r="F10524" s="11"/>
      <c r="G10524" s="11"/>
      <c r="H10524" s="11"/>
      <c r="I10524" s="11"/>
      <c r="J10524" s="11"/>
      <c r="K10524" s="12"/>
      <c r="L10524" s="13"/>
      <c r="M10524" s="12"/>
      <c r="N10524" s="13"/>
      <c r="O10524" s="13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  <c r="AA10524" s="11"/>
      <c r="AB10524" s="11"/>
      <c r="AC10524" s="11"/>
    </row>
    <row r="10525" spans="1:29" x14ac:dyDescent="0.25">
      <c r="A10525" s="10"/>
      <c r="B10525" s="11"/>
      <c r="C10525" s="11"/>
      <c r="D10525" s="11"/>
      <c r="E10525" s="11"/>
      <c r="F10525" s="11"/>
      <c r="G10525" s="11"/>
      <c r="H10525" s="11"/>
      <c r="I10525" s="11"/>
      <c r="J10525" s="11"/>
      <c r="K10525" s="12"/>
      <c r="L10525" s="13"/>
      <c r="M10525" s="12"/>
      <c r="N10525" s="13"/>
      <c r="O10525" s="13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  <c r="AA10525" s="11"/>
      <c r="AB10525" s="11"/>
      <c r="AC10525" s="11"/>
    </row>
    <row r="10526" spans="1:29" x14ac:dyDescent="0.25">
      <c r="A10526" s="10"/>
      <c r="B10526" s="11"/>
      <c r="C10526" s="11"/>
      <c r="D10526" s="11"/>
      <c r="E10526" s="11"/>
      <c r="F10526" s="11"/>
      <c r="G10526" s="11"/>
      <c r="H10526" s="11"/>
      <c r="I10526" s="11"/>
      <c r="J10526" s="11"/>
      <c r="K10526" s="12"/>
      <c r="L10526" s="13"/>
      <c r="M10526" s="12"/>
      <c r="N10526" s="13"/>
      <c r="O10526" s="13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  <c r="AC10526" s="11"/>
    </row>
    <row r="10527" spans="1:29" x14ac:dyDescent="0.25">
      <c r="A10527" s="10"/>
      <c r="B10527" s="11"/>
      <c r="C10527" s="11"/>
      <c r="D10527" s="11"/>
      <c r="E10527" s="11"/>
      <c r="F10527" s="11"/>
      <c r="G10527" s="11"/>
      <c r="H10527" s="11"/>
      <c r="I10527" s="11"/>
      <c r="J10527" s="11"/>
      <c r="K10527" s="12"/>
      <c r="L10527" s="13"/>
      <c r="M10527" s="12"/>
      <c r="N10527" s="13"/>
      <c r="O10527" s="13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  <c r="AA10527" s="11"/>
      <c r="AB10527" s="11"/>
      <c r="AC10527" s="11"/>
    </row>
    <row r="10528" spans="1:29" x14ac:dyDescent="0.25">
      <c r="A10528" s="10"/>
      <c r="B10528" s="11"/>
      <c r="C10528" s="11"/>
      <c r="D10528" s="11"/>
      <c r="E10528" s="11"/>
      <c r="F10528" s="11"/>
      <c r="G10528" s="11"/>
      <c r="H10528" s="11"/>
      <c r="I10528" s="11"/>
      <c r="J10528" s="11"/>
      <c r="K10528" s="12"/>
      <c r="L10528" s="13"/>
      <c r="M10528" s="12"/>
      <c r="N10528" s="13"/>
      <c r="O10528" s="13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  <c r="AA10528" s="11"/>
      <c r="AB10528" s="11"/>
      <c r="AC10528" s="11"/>
    </row>
    <row r="10529" spans="1:29" x14ac:dyDescent="0.25">
      <c r="A10529" s="10"/>
      <c r="B10529" s="11"/>
      <c r="C10529" s="11"/>
      <c r="D10529" s="11"/>
      <c r="E10529" s="11"/>
      <c r="F10529" s="11"/>
      <c r="G10529" s="11"/>
      <c r="H10529" s="11"/>
      <c r="I10529" s="11"/>
      <c r="J10529" s="11"/>
      <c r="K10529" s="12"/>
      <c r="L10529" s="13"/>
      <c r="M10529" s="12"/>
      <c r="N10529" s="13"/>
      <c r="O10529" s="13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  <c r="AA10529" s="11"/>
      <c r="AB10529" s="11"/>
      <c r="AC10529" s="11"/>
    </row>
    <row r="10530" spans="1:29" x14ac:dyDescent="0.25">
      <c r="A10530" s="10"/>
      <c r="B10530" s="11"/>
      <c r="C10530" s="11"/>
      <c r="D10530" s="11"/>
      <c r="E10530" s="11"/>
      <c r="F10530" s="11"/>
      <c r="G10530" s="11"/>
      <c r="H10530" s="11"/>
      <c r="I10530" s="11"/>
      <c r="J10530" s="11"/>
      <c r="K10530" s="12"/>
      <c r="L10530" s="13"/>
      <c r="M10530" s="12"/>
      <c r="N10530" s="13"/>
      <c r="O10530" s="13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  <c r="AA10530" s="11"/>
      <c r="AB10530" s="11"/>
      <c r="AC10530" s="11"/>
    </row>
    <row r="10531" spans="1:29" x14ac:dyDescent="0.25">
      <c r="A10531" s="10"/>
      <c r="B10531" s="11"/>
      <c r="C10531" s="11"/>
      <c r="D10531" s="11"/>
      <c r="E10531" s="11"/>
      <c r="F10531" s="11"/>
      <c r="G10531" s="11"/>
      <c r="H10531" s="11"/>
      <c r="I10531" s="11"/>
      <c r="J10531" s="11"/>
      <c r="K10531" s="12"/>
      <c r="L10531" s="13"/>
      <c r="M10531" s="12"/>
      <c r="N10531" s="13"/>
      <c r="O10531" s="13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  <c r="AA10531" s="11"/>
      <c r="AB10531" s="11"/>
      <c r="AC10531" s="11"/>
    </row>
    <row r="10532" spans="1:29" x14ac:dyDescent="0.25">
      <c r="A10532" s="10"/>
      <c r="B10532" s="11"/>
      <c r="C10532" s="11"/>
      <c r="D10532" s="11"/>
      <c r="E10532" s="11"/>
      <c r="F10532" s="11"/>
      <c r="G10532" s="11"/>
      <c r="H10532" s="11"/>
      <c r="I10532" s="11"/>
      <c r="J10532" s="11"/>
      <c r="K10532" s="12"/>
      <c r="L10532" s="13"/>
      <c r="M10532" s="12"/>
      <c r="N10532" s="13"/>
      <c r="O10532" s="13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  <c r="AA10532" s="11"/>
      <c r="AB10532" s="11"/>
      <c r="AC10532" s="11"/>
    </row>
    <row r="10533" spans="1:29" x14ac:dyDescent="0.25">
      <c r="A10533" s="10"/>
      <c r="B10533" s="11"/>
      <c r="C10533" s="11"/>
      <c r="D10533" s="11"/>
      <c r="E10533" s="11"/>
      <c r="F10533" s="11"/>
      <c r="G10533" s="11"/>
      <c r="H10533" s="11"/>
      <c r="I10533" s="11"/>
      <c r="J10533" s="11"/>
      <c r="K10533" s="12"/>
      <c r="L10533" s="13"/>
      <c r="M10533" s="12"/>
      <c r="N10533" s="13"/>
      <c r="O10533" s="13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  <c r="AC10533" s="11"/>
    </row>
    <row r="10534" spans="1:29" x14ac:dyDescent="0.25">
      <c r="A10534" s="10"/>
      <c r="B10534" s="11"/>
      <c r="C10534" s="11"/>
      <c r="D10534" s="11"/>
      <c r="E10534" s="11"/>
      <c r="F10534" s="11"/>
      <c r="G10534" s="11"/>
      <c r="H10534" s="11"/>
      <c r="I10534" s="11"/>
      <c r="J10534" s="11"/>
      <c r="K10534" s="12"/>
      <c r="L10534" s="13"/>
      <c r="M10534" s="12"/>
      <c r="N10534" s="13"/>
      <c r="O10534" s="13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  <c r="AA10534" s="11"/>
      <c r="AB10534" s="11"/>
      <c r="AC10534" s="11"/>
    </row>
    <row r="10535" spans="1:29" x14ac:dyDescent="0.25">
      <c r="A10535" s="10"/>
      <c r="B10535" s="11"/>
      <c r="C10535" s="11"/>
      <c r="D10535" s="11"/>
      <c r="E10535" s="11"/>
      <c r="F10535" s="11"/>
      <c r="G10535" s="11"/>
      <c r="H10535" s="11"/>
      <c r="I10535" s="11"/>
      <c r="J10535" s="11"/>
      <c r="K10535" s="12"/>
      <c r="L10535" s="13"/>
      <c r="M10535" s="12"/>
      <c r="N10535" s="13"/>
      <c r="O10535" s="13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  <c r="AA10535" s="11"/>
      <c r="AB10535" s="11"/>
      <c r="AC10535" s="11"/>
    </row>
    <row r="10536" spans="1:29" x14ac:dyDescent="0.25">
      <c r="A10536" s="10"/>
      <c r="B10536" s="11"/>
      <c r="C10536" s="11"/>
      <c r="D10536" s="11"/>
      <c r="E10536" s="11"/>
      <c r="F10536" s="11"/>
      <c r="G10536" s="11"/>
      <c r="H10536" s="11"/>
      <c r="I10536" s="11"/>
      <c r="J10536" s="11"/>
      <c r="K10536" s="12"/>
      <c r="L10536" s="13"/>
      <c r="M10536" s="12"/>
      <c r="N10536" s="13"/>
      <c r="O10536" s="13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  <c r="AA10536" s="11"/>
      <c r="AB10536" s="11"/>
      <c r="AC10536" s="11"/>
    </row>
    <row r="10537" spans="1:29" x14ac:dyDescent="0.25">
      <c r="A10537" s="10"/>
      <c r="B10537" s="11"/>
      <c r="C10537" s="11"/>
      <c r="D10537" s="11"/>
      <c r="E10537" s="11"/>
      <c r="F10537" s="11"/>
      <c r="G10537" s="11"/>
      <c r="H10537" s="11"/>
      <c r="I10537" s="11"/>
      <c r="J10537" s="11"/>
      <c r="K10537" s="12"/>
      <c r="L10537" s="13"/>
      <c r="M10537" s="12"/>
      <c r="N10537" s="13"/>
      <c r="O10537" s="13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  <c r="AA10537" s="11"/>
      <c r="AB10537" s="11"/>
      <c r="AC10537" s="11"/>
    </row>
    <row r="10538" spans="1:29" x14ac:dyDescent="0.25">
      <c r="A10538" s="10"/>
      <c r="B10538" s="11"/>
      <c r="C10538" s="11"/>
      <c r="D10538" s="11"/>
      <c r="E10538" s="11"/>
      <c r="F10538" s="11"/>
      <c r="G10538" s="11"/>
      <c r="H10538" s="11"/>
      <c r="I10538" s="11"/>
      <c r="J10538" s="11"/>
      <c r="K10538" s="12"/>
      <c r="L10538" s="13"/>
      <c r="M10538" s="12"/>
      <c r="N10538" s="13"/>
      <c r="O10538" s="13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  <c r="AA10538" s="11"/>
      <c r="AB10538" s="11"/>
      <c r="AC10538" s="11"/>
    </row>
    <row r="10539" spans="1:29" x14ac:dyDescent="0.25">
      <c r="A10539" s="10"/>
      <c r="B10539" s="11"/>
      <c r="C10539" s="11"/>
      <c r="D10539" s="11"/>
      <c r="E10539" s="11"/>
      <c r="F10539" s="11"/>
      <c r="G10539" s="11"/>
      <c r="H10539" s="11"/>
      <c r="I10539" s="11"/>
      <c r="J10539" s="11"/>
      <c r="K10539" s="12"/>
      <c r="L10539" s="13"/>
      <c r="M10539" s="12"/>
      <c r="N10539" s="13"/>
      <c r="O10539" s="13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  <c r="AA10539" s="11"/>
      <c r="AB10539" s="11"/>
      <c r="AC10539" s="11"/>
    </row>
    <row r="10540" spans="1:29" x14ac:dyDescent="0.25">
      <c r="A10540" s="10"/>
      <c r="B10540" s="11"/>
      <c r="C10540" s="11"/>
      <c r="D10540" s="11"/>
      <c r="E10540" s="11"/>
      <c r="F10540" s="11"/>
      <c r="G10540" s="11"/>
      <c r="H10540" s="11"/>
      <c r="I10540" s="11"/>
      <c r="J10540" s="11"/>
      <c r="K10540" s="12"/>
      <c r="L10540" s="13"/>
      <c r="M10540" s="12"/>
      <c r="N10540" s="13"/>
      <c r="O10540" s="13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  <c r="AC10540" s="11"/>
    </row>
    <row r="10541" spans="1:29" x14ac:dyDescent="0.25">
      <c r="A10541" s="10"/>
      <c r="B10541" s="11"/>
      <c r="C10541" s="11"/>
      <c r="D10541" s="11"/>
      <c r="E10541" s="11"/>
      <c r="F10541" s="11"/>
      <c r="G10541" s="11"/>
      <c r="H10541" s="11"/>
      <c r="I10541" s="11"/>
      <c r="J10541" s="11"/>
      <c r="K10541" s="12"/>
      <c r="L10541" s="13"/>
      <c r="M10541" s="12"/>
      <c r="N10541" s="13"/>
      <c r="O10541" s="13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  <c r="AA10541" s="11"/>
      <c r="AB10541" s="11"/>
      <c r="AC10541" s="11"/>
    </row>
    <row r="10542" spans="1:29" x14ac:dyDescent="0.25">
      <c r="A10542" s="10"/>
      <c r="B10542" s="11"/>
      <c r="C10542" s="11"/>
      <c r="D10542" s="11"/>
      <c r="E10542" s="11"/>
      <c r="F10542" s="11"/>
      <c r="G10542" s="11"/>
      <c r="H10542" s="11"/>
      <c r="I10542" s="11"/>
      <c r="J10542" s="11"/>
      <c r="K10542" s="12"/>
      <c r="L10542" s="13"/>
      <c r="M10542" s="12"/>
      <c r="N10542" s="13"/>
      <c r="O10542" s="13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  <c r="AA10542" s="11"/>
      <c r="AB10542" s="11"/>
      <c r="AC10542" s="11"/>
    </row>
    <row r="10543" spans="1:29" x14ac:dyDescent="0.25">
      <c r="A10543" s="10"/>
      <c r="B10543" s="11"/>
      <c r="C10543" s="11"/>
      <c r="D10543" s="11"/>
      <c r="E10543" s="11"/>
      <c r="F10543" s="11"/>
      <c r="G10543" s="11"/>
      <c r="H10543" s="11"/>
      <c r="I10543" s="11"/>
      <c r="J10543" s="11"/>
      <c r="K10543" s="12"/>
      <c r="L10543" s="13"/>
      <c r="M10543" s="12"/>
      <c r="N10543" s="13"/>
      <c r="O10543" s="13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  <c r="AA10543" s="11"/>
      <c r="AB10543" s="11"/>
      <c r="AC10543" s="11"/>
    </row>
    <row r="10544" spans="1:29" x14ac:dyDescent="0.25">
      <c r="A10544" s="10"/>
      <c r="B10544" s="11"/>
      <c r="C10544" s="11"/>
      <c r="D10544" s="11"/>
      <c r="E10544" s="11"/>
      <c r="F10544" s="11"/>
      <c r="G10544" s="11"/>
      <c r="H10544" s="11"/>
      <c r="I10544" s="11"/>
      <c r="J10544" s="11"/>
      <c r="K10544" s="12"/>
      <c r="L10544" s="13"/>
      <c r="M10544" s="12"/>
      <c r="N10544" s="13"/>
      <c r="O10544" s="13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  <c r="AA10544" s="11"/>
      <c r="AB10544" s="11"/>
      <c r="AC10544" s="11"/>
    </row>
    <row r="10545" spans="1:29" x14ac:dyDescent="0.25">
      <c r="A10545" s="10"/>
      <c r="B10545" s="11"/>
      <c r="C10545" s="11"/>
      <c r="D10545" s="11"/>
      <c r="E10545" s="11"/>
      <c r="F10545" s="11"/>
      <c r="G10545" s="11"/>
      <c r="H10545" s="11"/>
      <c r="I10545" s="11"/>
      <c r="J10545" s="11"/>
      <c r="K10545" s="12"/>
      <c r="L10545" s="13"/>
      <c r="M10545" s="12"/>
      <c r="N10545" s="13"/>
      <c r="O10545" s="13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  <c r="AA10545" s="11"/>
      <c r="AB10545" s="11"/>
      <c r="AC10545" s="11"/>
    </row>
    <row r="10546" spans="1:29" x14ac:dyDescent="0.25">
      <c r="A10546" s="10"/>
      <c r="B10546" s="11"/>
      <c r="C10546" s="11"/>
      <c r="D10546" s="11"/>
      <c r="E10546" s="11"/>
      <c r="F10546" s="11"/>
      <c r="G10546" s="11"/>
      <c r="H10546" s="11"/>
      <c r="I10546" s="11"/>
      <c r="J10546" s="11"/>
      <c r="K10546" s="12"/>
      <c r="L10546" s="13"/>
      <c r="M10546" s="12"/>
      <c r="N10546" s="13"/>
      <c r="O10546" s="13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  <c r="AA10546" s="11"/>
      <c r="AB10546" s="11"/>
      <c r="AC10546" s="11"/>
    </row>
    <row r="10547" spans="1:29" x14ac:dyDescent="0.25">
      <c r="A10547" s="10"/>
      <c r="B10547" s="11"/>
      <c r="C10547" s="11"/>
      <c r="D10547" s="11"/>
      <c r="E10547" s="11"/>
      <c r="F10547" s="11"/>
      <c r="G10547" s="11"/>
      <c r="H10547" s="11"/>
      <c r="I10547" s="11"/>
      <c r="J10547" s="11"/>
      <c r="K10547" s="12"/>
      <c r="L10547" s="13"/>
      <c r="M10547" s="12"/>
      <c r="N10547" s="13"/>
      <c r="O10547" s="13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  <c r="AC10547" s="11"/>
    </row>
    <row r="10548" spans="1:29" x14ac:dyDescent="0.25">
      <c r="A10548" s="10"/>
      <c r="B10548" s="11"/>
      <c r="C10548" s="11"/>
      <c r="D10548" s="11"/>
      <c r="E10548" s="11"/>
      <c r="F10548" s="11"/>
      <c r="G10548" s="11"/>
      <c r="H10548" s="11"/>
      <c r="I10548" s="11"/>
      <c r="J10548" s="11"/>
      <c r="K10548" s="12"/>
      <c r="L10548" s="13"/>
      <c r="M10548" s="12"/>
      <c r="N10548" s="13"/>
      <c r="O10548" s="13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  <c r="AA10548" s="11"/>
      <c r="AB10548" s="11"/>
      <c r="AC10548" s="11"/>
    </row>
    <row r="10549" spans="1:29" x14ac:dyDescent="0.25">
      <c r="A10549" s="10"/>
      <c r="B10549" s="11"/>
      <c r="C10549" s="11"/>
      <c r="D10549" s="11"/>
      <c r="E10549" s="11"/>
      <c r="F10549" s="11"/>
      <c r="G10549" s="11"/>
      <c r="H10549" s="11"/>
      <c r="I10549" s="11"/>
      <c r="J10549" s="11"/>
      <c r="K10549" s="12"/>
      <c r="L10549" s="13"/>
      <c r="M10549" s="12"/>
      <c r="N10549" s="13"/>
      <c r="O10549" s="13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  <c r="AA10549" s="11"/>
      <c r="AB10549" s="11"/>
      <c r="AC10549" s="11"/>
    </row>
    <row r="10550" spans="1:29" x14ac:dyDescent="0.25">
      <c r="A10550" s="10"/>
      <c r="B10550" s="11"/>
      <c r="C10550" s="11"/>
      <c r="D10550" s="11"/>
      <c r="E10550" s="11"/>
      <c r="F10550" s="11"/>
      <c r="G10550" s="11"/>
      <c r="H10550" s="11"/>
      <c r="I10550" s="11"/>
      <c r="J10550" s="11"/>
      <c r="K10550" s="12"/>
      <c r="L10550" s="13"/>
      <c r="M10550" s="12"/>
      <c r="N10550" s="13"/>
      <c r="O10550" s="13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  <c r="AA10550" s="11"/>
      <c r="AB10550" s="11"/>
      <c r="AC10550" s="11"/>
    </row>
    <row r="10551" spans="1:29" x14ac:dyDescent="0.25">
      <c r="A10551" s="10"/>
      <c r="B10551" s="11"/>
      <c r="C10551" s="11"/>
      <c r="D10551" s="11"/>
      <c r="E10551" s="11"/>
      <c r="F10551" s="11"/>
      <c r="G10551" s="11"/>
      <c r="H10551" s="11"/>
      <c r="I10551" s="11"/>
      <c r="J10551" s="11"/>
      <c r="K10551" s="12"/>
      <c r="L10551" s="13"/>
      <c r="M10551" s="12"/>
      <c r="N10551" s="13"/>
      <c r="O10551" s="13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  <c r="AA10551" s="11"/>
      <c r="AB10551" s="11"/>
      <c r="AC10551" s="11"/>
    </row>
    <row r="10552" spans="1:29" x14ac:dyDescent="0.25">
      <c r="A10552" s="10"/>
      <c r="B10552" s="11"/>
      <c r="C10552" s="11"/>
      <c r="D10552" s="11"/>
      <c r="E10552" s="11"/>
      <c r="F10552" s="11"/>
      <c r="G10552" s="11"/>
      <c r="H10552" s="11"/>
      <c r="I10552" s="11"/>
      <c r="J10552" s="11"/>
      <c r="K10552" s="12"/>
      <c r="L10552" s="13"/>
      <c r="M10552" s="12"/>
      <c r="N10552" s="13"/>
      <c r="O10552" s="13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  <c r="AA10552" s="11"/>
      <c r="AB10552" s="11"/>
      <c r="AC10552" s="11"/>
    </row>
    <row r="10553" spans="1:29" x14ac:dyDescent="0.25">
      <c r="A10553" s="10"/>
      <c r="B10553" s="11"/>
      <c r="C10553" s="11"/>
      <c r="D10553" s="11"/>
      <c r="E10553" s="11"/>
      <c r="F10553" s="11"/>
      <c r="G10553" s="11"/>
      <c r="H10553" s="11"/>
      <c r="I10553" s="11"/>
      <c r="J10553" s="11"/>
      <c r="K10553" s="12"/>
      <c r="L10553" s="13"/>
      <c r="M10553" s="12"/>
      <c r="N10553" s="13"/>
      <c r="O10553" s="13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  <c r="AA10553" s="11"/>
      <c r="AB10553" s="11"/>
      <c r="AC10553" s="11"/>
    </row>
    <row r="10554" spans="1:29" x14ac:dyDescent="0.25">
      <c r="A10554" s="10"/>
      <c r="B10554" s="11"/>
      <c r="C10554" s="11"/>
      <c r="D10554" s="11"/>
      <c r="E10554" s="11"/>
      <c r="F10554" s="11"/>
      <c r="G10554" s="11"/>
      <c r="H10554" s="11"/>
      <c r="I10554" s="11"/>
      <c r="J10554" s="11"/>
      <c r="K10554" s="12"/>
      <c r="L10554" s="13"/>
      <c r="M10554" s="12"/>
      <c r="N10554" s="13"/>
      <c r="O10554" s="13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  <c r="AC10554" s="11"/>
    </row>
    <row r="10555" spans="1:29" x14ac:dyDescent="0.25">
      <c r="A10555" s="10"/>
      <c r="B10555" s="11"/>
      <c r="C10555" s="11"/>
      <c r="D10555" s="11"/>
      <c r="E10555" s="11"/>
      <c r="F10555" s="11"/>
      <c r="G10555" s="11"/>
      <c r="H10555" s="11"/>
      <c r="I10555" s="11"/>
      <c r="J10555" s="11"/>
      <c r="K10555" s="12"/>
      <c r="L10555" s="13"/>
      <c r="M10555" s="12"/>
      <c r="N10555" s="13"/>
      <c r="O10555" s="13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  <c r="AA10555" s="11"/>
      <c r="AB10555" s="11"/>
      <c r="AC10555" s="11"/>
    </row>
    <row r="10556" spans="1:29" x14ac:dyDescent="0.25">
      <c r="A10556" s="10"/>
      <c r="B10556" s="11"/>
      <c r="C10556" s="11"/>
      <c r="D10556" s="11"/>
      <c r="E10556" s="11"/>
      <c r="F10556" s="11"/>
      <c r="G10556" s="11"/>
      <c r="H10556" s="11"/>
      <c r="I10556" s="11"/>
      <c r="J10556" s="11"/>
      <c r="K10556" s="12"/>
      <c r="L10556" s="13"/>
      <c r="M10556" s="12"/>
      <c r="N10556" s="13"/>
      <c r="O10556" s="13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  <c r="AA10556" s="11"/>
      <c r="AB10556" s="11"/>
      <c r="AC10556" s="11"/>
    </row>
    <row r="10557" spans="1:29" x14ac:dyDescent="0.25">
      <c r="A10557" s="10"/>
      <c r="B10557" s="11"/>
      <c r="C10557" s="11"/>
      <c r="D10557" s="11"/>
      <c r="E10557" s="11"/>
      <c r="F10557" s="11"/>
      <c r="G10557" s="11"/>
      <c r="H10557" s="11"/>
      <c r="I10557" s="11"/>
      <c r="J10557" s="11"/>
      <c r="K10557" s="12"/>
      <c r="L10557" s="13"/>
      <c r="M10557" s="12"/>
      <c r="N10557" s="13"/>
      <c r="O10557" s="13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  <c r="AA10557" s="11"/>
      <c r="AB10557" s="11"/>
      <c r="AC10557" s="11"/>
    </row>
    <row r="10558" spans="1:29" x14ac:dyDescent="0.25">
      <c r="A10558" s="10"/>
      <c r="B10558" s="11"/>
      <c r="C10558" s="11"/>
      <c r="D10558" s="11"/>
      <c r="E10558" s="11"/>
      <c r="F10558" s="11"/>
      <c r="G10558" s="11"/>
      <c r="H10558" s="11"/>
      <c r="I10558" s="11"/>
      <c r="J10558" s="11"/>
      <c r="K10558" s="12"/>
      <c r="L10558" s="13"/>
      <c r="M10558" s="12"/>
      <c r="N10558" s="13"/>
      <c r="O10558" s="13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  <c r="AA10558" s="11"/>
      <c r="AB10558" s="11"/>
      <c r="AC10558" s="11"/>
    </row>
    <row r="10559" spans="1:29" x14ac:dyDescent="0.25">
      <c r="A10559" s="10"/>
      <c r="B10559" s="11"/>
      <c r="C10559" s="11"/>
      <c r="D10559" s="11"/>
      <c r="E10559" s="11"/>
      <c r="F10559" s="11"/>
      <c r="G10559" s="11"/>
      <c r="H10559" s="11"/>
      <c r="I10559" s="11"/>
      <c r="J10559" s="11"/>
      <c r="K10559" s="12"/>
      <c r="L10559" s="13"/>
      <c r="M10559" s="12"/>
      <c r="N10559" s="13"/>
      <c r="O10559" s="13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  <c r="AA10559" s="11"/>
      <c r="AB10559" s="11"/>
      <c r="AC10559" s="11"/>
    </row>
    <row r="10560" spans="1:29" x14ac:dyDescent="0.25">
      <c r="A10560" s="10"/>
      <c r="B10560" s="11"/>
      <c r="C10560" s="11"/>
      <c r="D10560" s="11"/>
      <c r="E10560" s="11"/>
      <c r="F10560" s="11"/>
      <c r="G10560" s="11"/>
      <c r="H10560" s="11"/>
      <c r="I10560" s="11"/>
      <c r="J10560" s="11"/>
      <c r="K10560" s="12"/>
      <c r="L10560" s="13"/>
      <c r="M10560" s="12"/>
      <c r="N10560" s="13"/>
      <c r="O10560" s="13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  <c r="AA10560" s="11"/>
      <c r="AB10560" s="11"/>
      <c r="AC10560" s="11"/>
    </row>
    <row r="10561" spans="1:29" x14ac:dyDescent="0.25">
      <c r="A10561" s="10"/>
      <c r="B10561" s="11"/>
      <c r="C10561" s="11"/>
      <c r="D10561" s="11"/>
      <c r="E10561" s="11"/>
      <c r="F10561" s="11"/>
      <c r="G10561" s="11"/>
      <c r="H10561" s="11"/>
      <c r="I10561" s="11"/>
      <c r="J10561" s="11"/>
      <c r="K10561" s="12"/>
      <c r="L10561" s="13"/>
      <c r="M10561" s="12"/>
      <c r="N10561" s="13"/>
      <c r="O10561" s="13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  <c r="AC10561" s="11"/>
    </row>
    <row r="10562" spans="1:29" x14ac:dyDescent="0.25">
      <c r="A10562" s="10"/>
      <c r="B10562" s="11"/>
      <c r="C10562" s="11"/>
      <c r="D10562" s="11"/>
      <c r="E10562" s="11"/>
      <c r="F10562" s="11"/>
      <c r="G10562" s="11"/>
      <c r="H10562" s="11"/>
      <c r="I10562" s="11"/>
      <c r="J10562" s="11"/>
      <c r="K10562" s="12"/>
      <c r="L10562" s="13"/>
      <c r="M10562" s="12"/>
      <c r="N10562" s="13"/>
      <c r="O10562" s="13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  <c r="AC10562" s="11"/>
    </row>
    <row r="10563" spans="1:29" x14ac:dyDescent="0.25">
      <c r="A10563" s="10"/>
      <c r="B10563" s="11"/>
      <c r="C10563" s="11"/>
      <c r="D10563" s="11"/>
      <c r="E10563" s="11"/>
      <c r="F10563" s="11"/>
      <c r="G10563" s="11"/>
      <c r="H10563" s="11"/>
      <c r="I10563" s="11"/>
      <c r="J10563" s="11"/>
      <c r="K10563" s="12"/>
      <c r="L10563" s="13"/>
      <c r="M10563" s="12"/>
      <c r="N10563" s="13"/>
      <c r="O10563" s="13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  <c r="AA10563" s="11"/>
      <c r="AB10563" s="11"/>
      <c r="AC10563" s="11"/>
    </row>
    <row r="10564" spans="1:29" x14ac:dyDescent="0.25">
      <c r="A10564" s="10"/>
      <c r="B10564" s="11"/>
      <c r="C10564" s="11"/>
      <c r="D10564" s="11"/>
      <c r="E10564" s="11"/>
      <c r="F10564" s="11"/>
      <c r="G10564" s="11"/>
      <c r="H10564" s="11"/>
      <c r="I10564" s="11"/>
      <c r="J10564" s="11"/>
      <c r="K10564" s="12"/>
      <c r="L10564" s="13"/>
      <c r="M10564" s="12"/>
      <c r="N10564" s="13"/>
      <c r="O10564" s="13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  <c r="AA10564" s="11"/>
      <c r="AB10564" s="11"/>
      <c r="AC10564" s="11"/>
    </row>
    <row r="10565" spans="1:29" x14ac:dyDescent="0.25">
      <c r="A10565" s="10"/>
      <c r="B10565" s="11"/>
      <c r="C10565" s="11"/>
      <c r="D10565" s="11"/>
      <c r="E10565" s="11"/>
      <c r="F10565" s="11"/>
      <c r="G10565" s="11"/>
      <c r="H10565" s="11"/>
      <c r="I10565" s="11"/>
      <c r="J10565" s="11"/>
      <c r="K10565" s="12"/>
      <c r="L10565" s="13"/>
      <c r="M10565" s="12"/>
      <c r="N10565" s="13"/>
      <c r="O10565" s="13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  <c r="AA10565" s="11"/>
      <c r="AB10565" s="11"/>
      <c r="AC10565" s="11"/>
    </row>
    <row r="10566" spans="1:29" x14ac:dyDescent="0.25">
      <c r="A10566" s="10"/>
      <c r="B10566" s="11"/>
      <c r="C10566" s="11"/>
      <c r="D10566" s="11"/>
      <c r="E10566" s="11"/>
      <c r="F10566" s="11"/>
      <c r="G10566" s="11"/>
      <c r="H10566" s="11"/>
      <c r="I10566" s="11"/>
      <c r="J10566" s="11"/>
      <c r="K10566" s="12"/>
      <c r="L10566" s="13"/>
      <c r="M10566" s="12"/>
      <c r="N10566" s="13"/>
      <c r="O10566" s="13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  <c r="AA10566" s="11"/>
      <c r="AB10566" s="11"/>
      <c r="AC10566" s="11"/>
    </row>
    <row r="10567" spans="1:29" x14ac:dyDescent="0.25">
      <c r="A10567" s="10"/>
      <c r="B10567" s="11"/>
      <c r="C10567" s="11"/>
      <c r="D10567" s="11"/>
      <c r="E10567" s="11"/>
      <c r="F10567" s="11"/>
      <c r="G10567" s="11"/>
      <c r="H10567" s="11"/>
      <c r="I10567" s="11"/>
      <c r="J10567" s="11"/>
      <c r="K10567" s="12"/>
      <c r="L10567" s="13"/>
      <c r="M10567" s="12"/>
      <c r="N10567" s="13"/>
      <c r="O10567" s="13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  <c r="AA10567" s="11"/>
      <c r="AB10567" s="11"/>
      <c r="AC10567" s="11"/>
    </row>
    <row r="10568" spans="1:29" x14ac:dyDescent="0.25">
      <c r="A10568" s="10"/>
      <c r="B10568" s="11"/>
      <c r="C10568" s="11"/>
      <c r="D10568" s="11"/>
      <c r="E10568" s="11"/>
      <c r="F10568" s="11"/>
      <c r="G10568" s="11"/>
      <c r="H10568" s="11"/>
      <c r="I10568" s="11"/>
      <c r="J10568" s="11"/>
      <c r="K10568" s="12"/>
      <c r="L10568" s="13"/>
      <c r="M10568" s="12"/>
      <c r="N10568" s="13"/>
      <c r="O10568" s="13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  <c r="AC10568" s="11"/>
    </row>
    <row r="10569" spans="1:29" x14ac:dyDescent="0.25">
      <c r="A10569" s="10"/>
      <c r="B10569" s="11"/>
      <c r="C10569" s="11"/>
      <c r="D10569" s="11"/>
      <c r="E10569" s="11"/>
      <c r="F10569" s="11"/>
      <c r="G10569" s="11"/>
      <c r="H10569" s="11"/>
      <c r="I10569" s="11"/>
      <c r="J10569" s="11"/>
      <c r="K10569" s="12"/>
      <c r="L10569" s="13"/>
      <c r="M10569" s="12"/>
      <c r="N10569" s="13"/>
      <c r="O10569" s="13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  <c r="AA10569" s="11"/>
      <c r="AB10569" s="11"/>
      <c r="AC10569" s="11"/>
    </row>
    <row r="10570" spans="1:29" x14ac:dyDescent="0.25">
      <c r="A10570" s="10"/>
      <c r="B10570" s="11"/>
      <c r="C10570" s="11"/>
      <c r="D10570" s="11"/>
      <c r="E10570" s="11"/>
      <c r="F10570" s="11"/>
      <c r="G10570" s="11"/>
      <c r="H10570" s="11"/>
      <c r="I10570" s="11"/>
      <c r="J10570" s="11"/>
      <c r="K10570" s="12"/>
      <c r="L10570" s="13"/>
      <c r="M10570" s="12"/>
      <c r="N10570" s="13"/>
      <c r="O10570" s="13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  <c r="AA10570" s="11"/>
      <c r="AB10570" s="11"/>
      <c r="AC10570" s="11"/>
    </row>
    <row r="10571" spans="1:29" x14ac:dyDescent="0.25">
      <c r="A10571" s="10"/>
      <c r="B10571" s="11"/>
      <c r="C10571" s="11"/>
      <c r="D10571" s="11"/>
      <c r="E10571" s="11"/>
      <c r="F10571" s="11"/>
      <c r="G10571" s="11"/>
      <c r="H10571" s="11"/>
      <c r="I10571" s="11"/>
      <c r="J10571" s="11"/>
      <c r="K10571" s="12"/>
      <c r="L10571" s="13"/>
      <c r="M10571" s="12"/>
      <c r="N10571" s="13"/>
      <c r="O10571" s="13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  <c r="AA10571" s="11"/>
      <c r="AB10571" s="11"/>
      <c r="AC10571" s="11"/>
    </row>
    <row r="10572" spans="1:29" x14ac:dyDescent="0.25">
      <c r="A10572" s="10"/>
      <c r="B10572" s="11"/>
      <c r="C10572" s="11"/>
      <c r="D10572" s="11"/>
      <c r="E10572" s="11"/>
      <c r="F10572" s="11"/>
      <c r="G10572" s="11"/>
      <c r="H10572" s="11"/>
      <c r="I10572" s="11"/>
      <c r="J10572" s="11"/>
      <c r="K10572" s="12"/>
      <c r="L10572" s="13"/>
      <c r="M10572" s="12"/>
      <c r="N10572" s="13"/>
      <c r="O10572" s="13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  <c r="AA10572" s="11"/>
      <c r="AB10572" s="11"/>
      <c r="AC10572" s="11"/>
    </row>
    <row r="10573" spans="1:29" x14ac:dyDescent="0.25">
      <c r="A10573" s="10"/>
      <c r="B10573" s="11"/>
      <c r="C10573" s="11"/>
      <c r="D10573" s="11"/>
      <c r="E10573" s="11"/>
      <c r="F10573" s="11"/>
      <c r="G10573" s="11"/>
      <c r="H10573" s="11"/>
      <c r="I10573" s="11"/>
      <c r="J10573" s="11"/>
      <c r="K10573" s="12"/>
      <c r="L10573" s="13"/>
      <c r="M10573" s="12"/>
      <c r="N10573" s="13"/>
      <c r="O10573" s="13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  <c r="AA10573" s="11"/>
      <c r="AB10573" s="11"/>
      <c r="AC10573" s="11"/>
    </row>
    <row r="10574" spans="1:29" x14ac:dyDescent="0.25">
      <c r="A10574" s="10"/>
      <c r="B10574" s="11"/>
      <c r="C10574" s="11"/>
      <c r="D10574" s="11"/>
      <c r="E10574" s="11"/>
      <c r="F10574" s="11"/>
      <c r="G10574" s="11"/>
      <c r="H10574" s="11"/>
      <c r="I10574" s="11"/>
      <c r="J10574" s="11"/>
      <c r="K10574" s="12"/>
      <c r="L10574" s="13"/>
      <c r="M10574" s="12"/>
      <c r="N10574" s="13"/>
      <c r="O10574" s="13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  <c r="AA10574" s="11"/>
      <c r="AB10574" s="11"/>
      <c r="AC10574" s="11"/>
    </row>
    <row r="10575" spans="1:29" x14ac:dyDescent="0.25">
      <c r="A10575" s="10"/>
      <c r="B10575" s="11"/>
      <c r="C10575" s="11"/>
      <c r="D10575" s="11"/>
      <c r="E10575" s="11"/>
      <c r="F10575" s="11"/>
      <c r="G10575" s="11"/>
      <c r="H10575" s="11"/>
      <c r="I10575" s="11"/>
      <c r="J10575" s="11"/>
      <c r="K10575" s="12"/>
      <c r="L10575" s="13"/>
      <c r="M10575" s="12"/>
      <c r="N10575" s="13"/>
      <c r="O10575" s="13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  <c r="AA10575" s="11"/>
      <c r="AB10575" s="11"/>
      <c r="AC10575" s="11"/>
    </row>
    <row r="10576" spans="1:29" x14ac:dyDescent="0.25">
      <c r="A10576" s="10"/>
      <c r="B10576" s="11"/>
      <c r="C10576" s="11"/>
      <c r="D10576" s="11"/>
      <c r="E10576" s="11"/>
      <c r="F10576" s="11"/>
      <c r="G10576" s="11"/>
      <c r="H10576" s="11"/>
      <c r="I10576" s="11"/>
      <c r="J10576" s="11"/>
      <c r="K10576" s="12"/>
      <c r="L10576" s="13"/>
      <c r="M10576" s="12"/>
      <c r="N10576" s="13"/>
      <c r="O10576" s="13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  <c r="AA10576" s="11"/>
      <c r="AB10576" s="11"/>
      <c r="AC10576" s="11"/>
    </row>
    <row r="10577" spans="1:29" x14ac:dyDescent="0.25">
      <c r="A10577" s="10"/>
      <c r="B10577" s="11"/>
      <c r="C10577" s="11"/>
      <c r="D10577" s="11"/>
      <c r="E10577" s="11"/>
      <c r="F10577" s="11"/>
      <c r="G10577" s="11"/>
      <c r="H10577" s="11"/>
      <c r="I10577" s="11"/>
      <c r="J10577" s="11"/>
      <c r="K10577" s="12"/>
      <c r="L10577" s="13"/>
      <c r="M10577" s="12"/>
      <c r="N10577" s="13"/>
      <c r="O10577" s="13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  <c r="AA10577" s="11"/>
      <c r="AB10577" s="11"/>
      <c r="AC10577" s="11"/>
    </row>
    <row r="10578" spans="1:29" x14ac:dyDescent="0.25">
      <c r="A10578" s="10"/>
      <c r="B10578" s="11"/>
      <c r="C10578" s="11"/>
      <c r="D10578" s="11"/>
      <c r="E10578" s="11"/>
      <c r="F10578" s="11"/>
      <c r="G10578" s="11"/>
      <c r="H10578" s="11"/>
      <c r="I10578" s="11"/>
      <c r="J10578" s="11"/>
      <c r="K10578" s="12"/>
      <c r="L10578" s="13"/>
      <c r="M10578" s="12"/>
      <c r="N10578" s="13"/>
      <c r="O10578" s="13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  <c r="AA10578" s="11"/>
      <c r="AB10578" s="11"/>
      <c r="AC10578" s="11"/>
    </row>
    <row r="10579" spans="1:29" x14ac:dyDescent="0.25">
      <c r="A10579" s="10"/>
      <c r="B10579" s="11"/>
      <c r="C10579" s="11"/>
      <c r="D10579" s="11"/>
      <c r="E10579" s="11"/>
      <c r="F10579" s="11"/>
      <c r="G10579" s="11"/>
      <c r="H10579" s="11"/>
      <c r="I10579" s="11"/>
      <c r="J10579" s="11"/>
      <c r="K10579" s="12"/>
      <c r="L10579" s="13"/>
      <c r="M10579" s="12"/>
      <c r="N10579" s="13"/>
      <c r="O10579" s="13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  <c r="AA10579" s="11"/>
      <c r="AB10579" s="11"/>
      <c r="AC10579" s="11"/>
    </row>
    <row r="10580" spans="1:29" x14ac:dyDescent="0.25">
      <c r="A10580" s="10"/>
      <c r="B10580" s="11"/>
      <c r="C10580" s="11"/>
      <c r="D10580" s="11"/>
      <c r="E10580" s="11"/>
      <c r="F10580" s="11"/>
      <c r="G10580" s="11"/>
      <c r="H10580" s="11"/>
      <c r="I10580" s="11"/>
      <c r="J10580" s="11"/>
      <c r="K10580" s="12"/>
      <c r="L10580" s="13"/>
      <c r="M10580" s="12"/>
      <c r="N10580" s="13"/>
      <c r="O10580" s="13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  <c r="AA10580" s="11"/>
      <c r="AB10580" s="11"/>
      <c r="AC10580" s="11"/>
    </row>
    <row r="10581" spans="1:29" x14ac:dyDescent="0.25">
      <c r="A10581" s="10"/>
      <c r="B10581" s="11"/>
      <c r="C10581" s="11"/>
      <c r="D10581" s="11"/>
      <c r="E10581" s="11"/>
      <c r="F10581" s="11"/>
      <c r="G10581" s="11"/>
      <c r="H10581" s="11"/>
      <c r="I10581" s="11"/>
      <c r="J10581" s="11"/>
      <c r="K10581" s="12"/>
      <c r="L10581" s="13"/>
      <c r="M10581" s="12"/>
      <c r="N10581" s="13"/>
      <c r="O10581" s="13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  <c r="AA10581" s="11"/>
      <c r="AB10581" s="11"/>
      <c r="AC10581" s="11"/>
    </row>
    <row r="10582" spans="1:29" x14ac:dyDescent="0.25">
      <c r="A10582" s="10"/>
      <c r="B10582" s="11"/>
      <c r="C10582" s="11"/>
      <c r="D10582" s="11"/>
      <c r="E10582" s="11"/>
      <c r="F10582" s="11"/>
      <c r="G10582" s="11"/>
      <c r="H10582" s="11"/>
      <c r="I10582" s="11"/>
      <c r="J10582" s="11"/>
      <c r="K10582" s="12"/>
      <c r="L10582" s="13"/>
      <c r="M10582" s="12"/>
      <c r="N10582" s="13"/>
      <c r="O10582" s="13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  <c r="AC10582" s="11"/>
    </row>
    <row r="10583" spans="1:29" x14ac:dyDescent="0.25">
      <c r="A10583" s="10"/>
      <c r="B10583" s="11"/>
      <c r="C10583" s="11"/>
      <c r="D10583" s="11"/>
      <c r="E10583" s="11"/>
      <c r="F10583" s="11"/>
      <c r="G10583" s="11"/>
      <c r="H10583" s="11"/>
      <c r="I10583" s="11"/>
      <c r="J10583" s="11"/>
      <c r="K10583" s="12"/>
      <c r="L10583" s="13"/>
      <c r="M10583" s="12"/>
      <c r="N10583" s="13"/>
      <c r="O10583" s="13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  <c r="AA10583" s="11"/>
      <c r="AB10583" s="11"/>
      <c r="AC10583" s="11"/>
    </row>
    <row r="10584" spans="1:29" x14ac:dyDescent="0.25">
      <c r="A10584" s="10"/>
      <c r="B10584" s="11"/>
      <c r="C10584" s="11"/>
      <c r="D10584" s="11"/>
      <c r="E10584" s="11"/>
      <c r="F10584" s="11"/>
      <c r="G10584" s="11"/>
      <c r="H10584" s="11"/>
      <c r="I10584" s="11"/>
      <c r="J10584" s="11"/>
      <c r="K10584" s="12"/>
      <c r="L10584" s="13"/>
      <c r="M10584" s="12"/>
      <c r="N10584" s="13"/>
      <c r="O10584" s="13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  <c r="AA10584" s="11"/>
      <c r="AB10584" s="11"/>
      <c r="AC10584" s="11"/>
    </row>
    <row r="10585" spans="1:29" x14ac:dyDescent="0.25">
      <c r="A10585" s="10"/>
      <c r="B10585" s="11"/>
      <c r="C10585" s="11"/>
      <c r="D10585" s="11"/>
      <c r="E10585" s="11"/>
      <c r="F10585" s="11"/>
      <c r="G10585" s="11"/>
      <c r="H10585" s="11"/>
      <c r="I10585" s="11"/>
      <c r="J10585" s="11"/>
      <c r="K10585" s="12"/>
      <c r="L10585" s="13"/>
      <c r="M10585" s="12"/>
      <c r="N10585" s="13"/>
      <c r="O10585" s="13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  <c r="AA10585" s="11"/>
      <c r="AB10585" s="11"/>
      <c r="AC10585" s="11"/>
    </row>
    <row r="10586" spans="1:29" x14ac:dyDescent="0.25">
      <c r="A10586" s="10"/>
      <c r="B10586" s="11"/>
      <c r="C10586" s="11"/>
      <c r="D10586" s="11"/>
      <c r="E10586" s="11"/>
      <c r="F10586" s="11"/>
      <c r="G10586" s="11"/>
      <c r="H10586" s="11"/>
      <c r="I10586" s="11"/>
      <c r="J10586" s="11"/>
      <c r="K10586" s="12"/>
      <c r="L10586" s="13"/>
      <c r="M10586" s="12"/>
      <c r="N10586" s="13"/>
      <c r="O10586" s="13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  <c r="AA10586" s="11"/>
      <c r="AB10586" s="11"/>
      <c r="AC10586" s="11"/>
    </row>
    <row r="10587" spans="1:29" x14ac:dyDescent="0.25">
      <c r="A10587" s="10"/>
      <c r="B10587" s="11"/>
      <c r="C10587" s="11"/>
      <c r="D10587" s="11"/>
      <c r="E10587" s="11"/>
      <c r="F10587" s="11"/>
      <c r="G10587" s="11"/>
      <c r="H10587" s="11"/>
      <c r="I10587" s="11"/>
      <c r="J10587" s="11"/>
      <c r="K10587" s="12"/>
      <c r="L10587" s="13"/>
      <c r="M10587" s="12"/>
      <c r="N10587" s="13"/>
      <c r="O10587" s="13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  <c r="AA10587" s="11"/>
      <c r="AB10587" s="11"/>
      <c r="AC10587" s="11"/>
    </row>
    <row r="10588" spans="1:29" x14ac:dyDescent="0.25">
      <c r="A10588" s="10"/>
      <c r="B10588" s="11"/>
      <c r="C10588" s="11"/>
      <c r="D10588" s="11"/>
      <c r="E10588" s="11"/>
      <c r="F10588" s="11"/>
      <c r="G10588" s="11"/>
      <c r="H10588" s="11"/>
      <c r="I10588" s="11"/>
      <c r="J10588" s="11"/>
      <c r="K10588" s="12"/>
      <c r="L10588" s="13"/>
      <c r="M10588" s="12"/>
      <c r="N10588" s="13"/>
      <c r="O10588" s="13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  <c r="AA10588" s="11"/>
      <c r="AB10588" s="11"/>
      <c r="AC10588" s="11"/>
    </row>
    <row r="10589" spans="1:29" x14ac:dyDescent="0.25">
      <c r="A10589" s="10"/>
      <c r="B10589" s="11"/>
      <c r="C10589" s="11"/>
      <c r="D10589" s="11"/>
      <c r="E10589" s="11"/>
      <c r="F10589" s="11"/>
      <c r="G10589" s="11"/>
      <c r="H10589" s="11"/>
      <c r="I10589" s="11"/>
      <c r="J10589" s="11"/>
      <c r="K10589" s="12"/>
      <c r="L10589" s="13"/>
      <c r="M10589" s="12"/>
      <c r="N10589" s="13"/>
      <c r="O10589" s="13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  <c r="AC10589" s="11"/>
    </row>
    <row r="10590" spans="1:29" x14ac:dyDescent="0.25">
      <c r="A10590" s="10"/>
      <c r="B10590" s="11"/>
      <c r="C10590" s="11"/>
      <c r="D10590" s="11"/>
      <c r="E10590" s="11"/>
      <c r="F10590" s="11"/>
      <c r="G10590" s="11"/>
      <c r="H10590" s="11"/>
      <c r="I10590" s="11"/>
      <c r="J10590" s="11"/>
      <c r="K10590" s="12"/>
      <c r="L10590" s="13"/>
      <c r="M10590" s="12"/>
      <c r="N10590" s="13"/>
      <c r="O10590" s="13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  <c r="AA10590" s="11"/>
      <c r="AB10590" s="11"/>
      <c r="AC10590" s="11"/>
    </row>
    <row r="10591" spans="1:29" x14ac:dyDescent="0.25">
      <c r="A10591" s="10"/>
      <c r="B10591" s="11"/>
      <c r="C10591" s="11"/>
      <c r="D10591" s="11"/>
      <c r="E10591" s="11"/>
      <c r="F10591" s="11"/>
      <c r="G10591" s="11"/>
      <c r="H10591" s="11"/>
      <c r="I10591" s="11"/>
      <c r="J10591" s="11"/>
      <c r="K10591" s="12"/>
      <c r="L10591" s="13"/>
      <c r="M10591" s="12"/>
      <c r="N10591" s="13"/>
      <c r="O10591" s="13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  <c r="AA10591" s="11"/>
      <c r="AB10591" s="11"/>
      <c r="AC10591" s="11"/>
    </row>
    <row r="10592" spans="1:29" x14ac:dyDescent="0.25">
      <c r="A10592" s="10"/>
      <c r="B10592" s="11"/>
      <c r="C10592" s="11"/>
      <c r="D10592" s="11"/>
      <c r="E10592" s="11"/>
      <c r="F10592" s="11"/>
      <c r="G10592" s="11"/>
      <c r="H10592" s="11"/>
      <c r="I10592" s="11"/>
      <c r="J10592" s="11"/>
      <c r="K10592" s="12"/>
      <c r="L10592" s="13"/>
      <c r="M10592" s="12"/>
      <c r="N10592" s="13"/>
      <c r="O10592" s="13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  <c r="AA10592" s="11"/>
      <c r="AB10592" s="11"/>
      <c r="AC10592" s="11"/>
    </row>
    <row r="10593" spans="1:29" x14ac:dyDescent="0.25">
      <c r="A10593" s="10"/>
      <c r="B10593" s="11"/>
      <c r="C10593" s="11"/>
      <c r="D10593" s="11"/>
      <c r="E10593" s="11"/>
      <c r="F10593" s="11"/>
      <c r="G10593" s="11"/>
      <c r="H10593" s="11"/>
      <c r="I10593" s="11"/>
      <c r="J10593" s="11"/>
      <c r="K10593" s="12"/>
      <c r="L10593" s="13"/>
      <c r="M10593" s="12"/>
      <c r="N10593" s="13"/>
      <c r="O10593" s="13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  <c r="AA10593" s="11"/>
      <c r="AB10593" s="11"/>
      <c r="AC10593" s="11"/>
    </row>
    <row r="10594" spans="1:29" x14ac:dyDescent="0.25">
      <c r="A10594" s="10"/>
      <c r="B10594" s="11"/>
      <c r="C10594" s="11"/>
      <c r="D10594" s="11"/>
      <c r="E10594" s="11"/>
      <c r="F10594" s="11"/>
      <c r="G10594" s="11"/>
      <c r="H10594" s="11"/>
      <c r="I10594" s="11"/>
      <c r="J10594" s="11"/>
      <c r="K10594" s="12"/>
      <c r="L10594" s="13"/>
      <c r="M10594" s="12"/>
      <c r="N10594" s="13"/>
      <c r="O10594" s="13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  <c r="AA10594" s="11"/>
      <c r="AB10594" s="11"/>
      <c r="AC10594" s="11"/>
    </row>
    <row r="10595" spans="1:29" x14ac:dyDescent="0.25">
      <c r="A10595" s="10"/>
      <c r="B10595" s="11"/>
      <c r="C10595" s="11"/>
      <c r="D10595" s="11"/>
      <c r="E10595" s="11"/>
      <c r="F10595" s="11"/>
      <c r="G10595" s="11"/>
      <c r="H10595" s="11"/>
      <c r="I10595" s="11"/>
      <c r="J10595" s="11"/>
      <c r="K10595" s="12"/>
      <c r="L10595" s="13"/>
      <c r="M10595" s="12"/>
      <c r="N10595" s="13"/>
      <c r="O10595" s="13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  <c r="AA10595" s="11"/>
      <c r="AB10595" s="11"/>
      <c r="AC10595" s="11"/>
    </row>
    <row r="10596" spans="1:29" x14ac:dyDescent="0.25">
      <c r="A10596" s="10"/>
      <c r="B10596" s="11"/>
      <c r="C10596" s="11"/>
      <c r="D10596" s="11"/>
      <c r="E10596" s="11"/>
      <c r="F10596" s="11"/>
      <c r="G10596" s="11"/>
      <c r="H10596" s="11"/>
      <c r="I10596" s="11"/>
      <c r="J10596" s="11"/>
      <c r="K10596" s="12"/>
      <c r="L10596" s="13"/>
      <c r="M10596" s="12"/>
      <c r="N10596" s="13"/>
      <c r="O10596" s="13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  <c r="AC10596" s="11"/>
    </row>
    <row r="10597" spans="1:29" x14ac:dyDescent="0.25">
      <c r="A10597" s="10"/>
      <c r="B10597" s="11"/>
      <c r="C10597" s="11"/>
      <c r="D10597" s="11"/>
      <c r="E10597" s="11"/>
      <c r="F10597" s="11"/>
      <c r="G10597" s="11"/>
      <c r="H10597" s="11"/>
      <c r="I10597" s="11"/>
      <c r="J10597" s="11"/>
      <c r="K10597" s="12"/>
      <c r="L10597" s="13"/>
      <c r="M10597" s="12"/>
      <c r="N10597" s="13"/>
      <c r="O10597" s="13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  <c r="AA10597" s="11"/>
      <c r="AB10597" s="11"/>
      <c r="AC10597" s="11"/>
    </row>
    <row r="10598" spans="1:29" x14ac:dyDescent="0.25">
      <c r="A10598" s="10"/>
      <c r="B10598" s="11"/>
      <c r="C10598" s="11"/>
      <c r="D10598" s="11"/>
      <c r="E10598" s="11"/>
      <c r="F10598" s="11"/>
      <c r="G10598" s="11"/>
      <c r="H10598" s="11"/>
      <c r="I10598" s="11"/>
      <c r="J10598" s="11"/>
      <c r="K10598" s="12"/>
      <c r="L10598" s="13"/>
      <c r="M10598" s="12"/>
      <c r="N10598" s="13"/>
      <c r="O10598" s="13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  <c r="AA10598" s="11"/>
      <c r="AB10598" s="11"/>
      <c r="AC10598" s="11"/>
    </row>
    <row r="10599" spans="1:29" x14ac:dyDescent="0.25">
      <c r="A10599" s="10"/>
      <c r="B10599" s="11"/>
      <c r="C10599" s="11"/>
      <c r="D10599" s="11"/>
      <c r="E10599" s="11"/>
      <c r="F10599" s="11"/>
      <c r="G10599" s="11"/>
      <c r="H10599" s="11"/>
      <c r="I10599" s="11"/>
      <c r="J10599" s="11"/>
      <c r="K10599" s="12"/>
      <c r="L10599" s="13"/>
      <c r="M10599" s="12"/>
      <c r="N10599" s="13"/>
      <c r="O10599" s="13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  <c r="AA10599" s="11"/>
      <c r="AB10599" s="11"/>
      <c r="AC10599" s="11"/>
    </row>
    <row r="10600" spans="1:29" x14ac:dyDescent="0.25">
      <c r="A10600" s="10"/>
      <c r="B10600" s="11"/>
      <c r="C10600" s="11"/>
      <c r="D10600" s="11"/>
      <c r="E10600" s="11"/>
      <c r="F10600" s="11"/>
      <c r="G10600" s="11"/>
      <c r="H10600" s="11"/>
      <c r="I10600" s="11"/>
      <c r="J10600" s="11"/>
      <c r="K10600" s="12"/>
      <c r="L10600" s="13"/>
      <c r="M10600" s="12"/>
      <c r="N10600" s="13"/>
      <c r="O10600" s="13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  <c r="AA10600" s="11"/>
      <c r="AB10600" s="11"/>
      <c r="AC10600" s="11"/>
    </row>
    <row r="10601" spans="1:29" x14ac:dyDescent="0.25">
      <c r="A10601" s="10"/>
      <c r="B10601" s="11"/>
      <c r="C10601" s="11"/>
      <c r="D10601" s="11"/>
      <c r="E10601" s="11"/>
      <c r="F10601" s="11"/>
      <c r="G10601" s="11"/>
      <c r="H10601" s="11"/>
      <c r="I10601" s="11"/>
      <c r="J10601" s="11"/>
      <c r="K10601" s="12"/>
      <c r="L10601" s="13"/>
      <c r="M10601" s="12"/>
      <c r="N10601" s="13"/>
      <c r="O10601" s="13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  <c r="AA10601" s="11"/>
      <c r="AB10601" s="11"/>
      <c r="AC10601" s="11"/>
    </row>
    <row r="10602" spans="1:29" x14ac:dyDescent="0.25">
      <c r="A10602" s="10"/>
      <c r="B10602" s="11"/>
      <c r="C10602" s="11"/>
      <c r="D10602" s="11"/>
      <c r="E10602" s="11"/>
      <c r="F10602" s="11"/>
      <c r="G10602" s="11"/>
      <c r="H10602" s="11"/>
      <c r="I10602" s="11"/>
      <c r="J10602" s="11"/>
      <c r="K10602" s="12"/>
      <c r="L10602" s="13"/>
      <c r="M10602" s="12"/>
      <c r="N10602" s="13"/>
      <c r="O10602" s="13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  <c r="AA10602" s="11"/>
      <c r="AB10602" s="11"/>
      <c r="AC10602" s="11"/>
    </row>
    <row r="10603" spans="1:29" x14ac:dyDescent="0.25">
      <c r="A10603" s="10"/>
      <c r="B10603" s="11"/>
      <c r="C10603" s="11"/>
      <c r="D10603" s="11"/>
      <c r="E10603" s="11"/>
      <c r="F10603" s="11"/>
      <c r="G10603" s="11"/>
      <c r="H10603" s="11"/>
      <c r="I10603" s="11"/>
      <c r="J10603" s="11"/>
      <c r="K10603" s="12"/>
      <c r="L10603" s="13"/>
      <c r="M10603" s="12"/>
      <c r="N10603" s="13"/>
      <c r="O10603" s="13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  <c r="AC10603" s="11"/>
    </row>
    <row r="10604" spans="1:29" x14ac:dyDescent="0.25">
      <c r="A10604" s="10"/>
      <c r="B10604" s="11"/>
      <c r="C10604" s="11"/>
      <c r="D10604" s="11"/>
      <c r="E10604" s="11"/>
      <c r="F10604" s="11"/>
      <c r="G10604" s="11"/>
      <c r="H10604" s="11"/>
      <c r="I10604" s="11"/>
      <c r="J10604" s="11"/>
      <c r="K10604" s="12"/>
      <c r="L10604" s="13"/>
      <c r="M10604" s="12"/>
      <c r="N10604" s="13"/>
      <c r="O10604" s="13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  <c r="AA10604" s="11"/>
      <c r="AB10604" s="11"/>
      <c r="AC10604" s="11"/>
    </row>
    <row r="10605" spans="1:29" x14ac:dyDescent="0.25">
      <c r="A10605" s="10"/>
      <c r="B10605" s="11"/>
      <c r="C10605" s="11"/>
      <c r="D10605" s="11"/>
      <c r="E10605" s="11"/>
      <c r="F10605" s="11"/>
      <c r="G10605" s="11"/>
      <c r="H10605" s="11"/>
      <c r="I10605" s="11"/>
      <c r="J10605" s="11"/>
      <c r="K10605" s="12"/>
      <c r="L10605" s="13"/>
      <c r="M10605" s="12"/>
      <c r="N10605" s="13"/>
      <c r="O10605" s="13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  <c r="AA10605" s="11"/>
      <c r="AB10605" s="11"/>
      <c r="AC10605" s="11"/>
    </row>
    <row r="10606" spans="1:29" x14ac:dyDescent="0.25">
      <c r="A10606" s="10"/>
      <c r="B10606" s="11"/>
      <c r="C10606" s="11"/>
      <c r="D10606" s="11"/>
      <c r="E10606" s="11"/>
      <c r="F10606" s="11"/>
      <c r="G10606" s="11"/>
      <c r="H10606" s="11"/>
      <c r="I10606" s="11"/>
      <c r="J10606" s="11"/>
      <c r="K10606" s="12"/>
      <c r="L10606" s="13"/>
      <c r="M10606" s="12"/>
      <c r="N10606" s="13"/>
      <c r="O10606" s="13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  <c r="AA10606" s="11"/>
      <c r="AB10606" s="11"/>
      <c r="AC10606" s="11"/>
    </row>
    <row r="10607" spans="1:29" x14ac:dyDescent="0.25">
      <c r="A10607" s="10"/>
      <c r="B10607" s="11"/>
      <c r="C10607" s="11"/>
      <c r="D10607" s="11"/>
      <c r="E10607" s="11"/>
      <c r="F10607" s="11"/>
      <c r="G10607" s="11"/>
      <c r="H10607" s="11"/>
      <c r="I10607" s="11"/>
      <c r="J10607" s="11"/>
      <c r="K10607" s="12"/>
      <c r="L10607" s="13"/>
      <c r="M10607" s="12"/>
      <c r="N10607" s="13"/>
      <c r="O10607" s="13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  <c r="AA10607" s="11"/>
      <c r="AB10607" s="11"/>
      <c r="AC10607" s="11"/>
    </row>
    <row r="10608" spans="1:29" x14ac:dyDescent="0.25">
      <c r="A10608" s="10"/>
      <c r="B10608" s="11"/>
      <c r="C10608" s="11"/>
      <c r="D10608" s="11"/>
      <c r="E10608" s="11"/>
      <c r="F10608" s="11"/>
      <c r="G10608" s="11"/>
      <c r="H10608" s="11"/>
      <c r="I10608" s="11"/>
      <c r="J10608" s="11"/>
      <c r="K10608" s="12"/>
      <c r="L10608" s="13"/>
      <c r="M10608" s="12"/>
      <c r="N10608" s="13"/>
      <c r="O10608" s="13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  <c r="AA10608" s="11"/>
      <c r="AB10608" s="11"/>
      <c r="AC10608" s="11"/>
    </row>
    <row r="10609" spans="1:29" x14ac:dyDescent="0.25">
      <c r="A10609" s="10"/>
      <c r="B10609" s="11"/>
      <c r="C10609" s="11"/>
      <c r="D10609" s="11"/>
      <c r="E10609" s="11"/>
      <c r="F10609" s="11"/>
      <c r="G10609" s="11"/>
      <c r="H10609" s="11"/>
      <c r="I10609" s="11"/>
      <c r="J10609" s="11"/>
      <c r="K10609" s="12"/>
      <c r="L10609" s="13"/>
      <c r="M10609" s="12"/>
      <c r="N10609" s="13"/>
      <c r="O10609" s="13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  <c r="AA10609" s="11"/>
      <c r="AB10609" s="11"/>
      <c r="AC10609" s="11"/>
    </row>
    <row r="10610" spans="1:29" x14ac:dyDescent="0.25">
      <c r="A10610" s="10"/>
      <c r="B10610" s="11"/>
      <c r="C10610" s="11"/>
      <c r="D10610" s="11"/>
      <c r="E10610" s="11"/>
      <c r="F10610" s="11"/>
      <c r="G10610" s="11"/>
      <c r="H10610" s="11"/>
      <c r="I10610" s="11"/>
      <c r="J10610" s="11"/>
      <c r="K10610" s="12"/>
      <c r="L10610" s="13"/>
      <c r="M10610" s="12"/>
      <c r="N10610" s="13"/>
      <c r="O10610" s="13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  <c r="AC10610" s="11"/>
    </row>
    <row r="10611" spans="1:29" x14ac:dyDescent="0.25">
      <c r="A10611" s="10"/>
      <c r="B10611" s="11"/>
      <c r="C10611" s="11"/>
      <c r="D10611" s="11"/>
      <c r="E10611" s="11"/>
      <c r="F10611" s="11"/>
      <c r="G10611" s="11"/>
      <c r="H10611" s="11"/>
      <c r="I10611" s="11"/>
      <c r="J10611" s="11"/>
      <c r="K10611" s="12"/>
      <c r="L10611" s="13"/>
      <c r="M10611" s="12"/>
      <c r="N10611" s="13"/>
      <c r="O10611" s="13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  <c r="AA10611" s="11"/>
      <c r="AB10611" s="11"/>
      <c r="AC10611" s="11"/>
    </row>
    <row r="10612" spans="1:29" x14ac:dyDescent="0.25">
      <c r="A10612" s="10"/>
      <c r="B10612" s="11"/>
      <c r="C10612" s="11"/>
      <c r="D10612" s="11"/>
      <c r="E10612" s="11"/>
      <c r="F10612" s="11"/>
      <c r="G10612" s="11"/>
      <c r="H10612" s="11"/>
      <c r="I10612" s="11"/>
      <c r="J10612" s="11"/>
      <c r="K10612" s="12"/>
      <c r="L10612" s="13"/>
      <c r="M10612" s="12"/>
      <c r="N10612" s="13"/>
      <c r="O10612" s="13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  <c r="AA10612" s="11"/>
      <c r="AB10612" s="11"/>
      <c r="AC10612" s="11"/>
    </row>
    <row r="10613" spans="1:29" x14ac:dyDescent="0.25">
      <c r="A10613" s="10"/>
      <c r="B10613" s="11"/>
      <c r="C10613" s="11"/>
      <c r="D10613" s="11"/>
      <c r="E10613" s="11"/>
      <c r="F10613" s="11"/>
      <c r="G10613" s="11"/>
      <c r="H10613" s="11"/>
      <c r="I10613" s="11"/>
      <c r="J10613" s="11"/>
      <c r="K10613" s="12"/>
      <c r="L10613" s="13"/>
      <c r="M10613" s="12"/>
      <c r="N10613" s="13"/>
      <c r="O10613" s="13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  <c r="AA10613" s="11"/>
      <c r="AB10613" s="11"/>
      <c r="AC10613" s="11"/>
    </row>
    <row r="10614" spans="1:29" x14ac:dyDescent="0.25">
      <c r="A10614" s="10"/>
      <c r="B10614" s="11"/>
      <c r="C10614" s="11"/>
      <c r="D10614" s="11"/>
      <c r="E10614" s="11"/>
      <c r="F10614" s="11"/>
      <c r="G10614" s="11"/>
      <c r="H10614" s="11"/>
      <c r="I10614" s="11"/>
      <c r="J10614" s="11"/>
      <c r="K10614" s="12"/>
      <c r="L10614" s="13"/>
      <c r="M10614" s="12"/>
      <c r="N10614" s="13"/>
      <c r="O10614" s="13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  <c r="AA10614" s="11"/>
      <c r="AB10614" s="11"/>
      <c r="AC10614" s="11"/>
    </row>
    <row r="10615" spans="1:29" x14ac:dyDescent="0.25">
      <c r="A10615" s="10"/>
      <c r="B10615" s="11"/>
      <c r="C10615" s="11"/>
      <c r="D10615" s="11"/>
      <c r="E10615" s="11"/>
      <c r="F10615" s="11"/>
      <c r="G10615" s="11"/>
      <c r="H10615" s="11"/>
      <c r="I10615" s="11"/>
      <c r="J10615" s="11"/>
      <c r="K10615" s="12"/>
      <c r="L10615" s="13"/>
      <c r="M10615" s="12"/>
      <c r="N10615" s="13"/>
      <c r="O10615" s="13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  <c r="AA10615" s="11"/>
      <c r="AB10615" s="11"/>
      <c r="AC10615" s="11"/>
    </row>
    <row r="10616" spans="1:29" x14ac:dyDescent="0.25">
      <c r="A10616" s="10"/>
      <c r="B10616" s="11"/>
      <c r="C10616" s="11"/>
      <c r="D10616" s="11"/>
      <c r="E10616" s="11"/>
      <c r="F10616" s="11"/>
      <c r="G10616" s="11"/>
      <c r="H10616" s="11"/>
      <c r="I10616" s="11"/>
      <c r="J10616" s="11"/>
      <c r="K10616" s="12"/>
      <c r="L10616" s="13"/>
      <c r="M10616" s="12"/>
      <c r="N10616" s="13"/>
      <c r="O10616" s="13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  <c r="AA10616" s="11"/>
      <c r="AB10616" s="11"/>
      <c r="AC10616" s="11"/>
    </row>
    <row r="10617" spans="1:29" x14ac:dyDescent="0.25">
      <c r="A10617" s="10"/>
      <c r="B10617" s="11"/>
      <c r="C10617" s="11"/>
      <c r="D10617" s="11"/>
      <c r="E10617" s="11"/>
      <c r="F10617" s="11"/>
      <c r="G10617" s="11"/>
      <c r="H10617" s="11"/>
      <c r="I10617" s="11"/>
      <c r="J10617" s="11"/>
      <c r="K10617" s="12"/>
      <c r="L10617" s="13"/>
      <c r="M10617" s="12"/>
      <c r="N10617" s="13"/>
      <c r="O10617" s="13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  <c r="AC10617" s="11"/>
    </row>
    <row r="10618" spans="1:29" x14ac:dyDescent="0.25">
      <c r="A10618" s="10"/>
      <c r="B10618" s="11"/>
      <c r="C10618" s="11"/>
      <c r="D10618" s="11"/>
      <c r="E10618" s="11"/>
      <c r="F10618" s="11"/>
      <c r="G10618" s="11"/>
      <c r="H10618" s="11"/>
      <c r="I10618" s="11"/>
      <c r="J10618" s="11"/>
      <c r="K10618" s="12"/>
      <c r="L10618" s="13"/>
      <c r="M10618" s="12"/>
      <c r="N10618" s="13"/>
      <c r="O10618" s="13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  <c r="AA10618" s="11"/>
      <c r="AB10618" s="11"/>
      <c r="AC10618" s="11"/>
    </row>
    <row r="10619" spans="1:29" x14ac:dyDescent="0.25">
      <c r="A10619" s="10"/>
      <c r="B10619" s="11"/>
      <c r="C10619" s="11"/>
      <c r="D10619" s="11"/>
      <c r="E10619" s="11"/>
      <c r="F10619" s="11"/>
      <c r="G10619" s="11"/>
      <c r="H10619" s="11"/>
      <c r="I10619" s="11"/>
      <c r="J10619" s="11"/>
      <c r="K10619" s="12"/>
      <c r="L10619" s="13"/>
      <c r="M10619" s="12"/>
      <c r="N10619" s="13"/>
      <c r="O10619" s="13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  <c r="AA10619" s="11"/>
      <c r="AB10619" s="11"/>
      <c r="AC10619" s="11"/>
    </row>
    <row r="10620" spans="1:29" x14ac:dyDescent="0.25">
      <c r="A10620" s="10"/>
      <c r="B10620" s="11"/>
      <c r="C10620" s="11"/>
      <c r="D10620" s="11"/>
      <c r="E10620" s="11"/>
      <c r="F10620" s="11"/>
      <c r="G10620" s="11"/>
      <c r="H10620" s="11"/>
      <c r="I10620" s="11"/>
      <c r="J10620" s="11"/>
      <c r="K10620" s="12"/>
      <c r="L10620" s="13"/>
      <c r="M10620" s="12"/>
      <c r="N10620" s="13"/>
      <c r="O10620" s="13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  <c r="AA10620" s="11"/>
      <c r="AB10620" s="11"/>
      <c r="AC10620" s="11"/>
    </row>
    <row r="10621" spans="1:29" x14ac:dyDescent="0.25">
      <c r="A10621" s="10"/>
      <c r="B10621" s="11"/>
      <c r="C10621" s="11"/>
      <c r="D10621" s="11"/>
      <c r="E10621" s="11"/>
      <c r="F10621" s="11"/>
      <c r="G10621" s="11"/>
      <c r="H10621" s="11"/>
      <c r="I10621" s="11"/>
      <c r="J10621" s="11"/>
      <c r="K10621" s="12"/>
      <c r="L10621" s="13"/>
      <c r="M10621" s="12"/>
      <c r="N10621" s="13"/>
      <c r="O10621" s="13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  <c r="AA10621" s="11"/>
      <c r="AB10621" s="11"/>
      <c r="AC10621" s="11"/>
    </row>
    <row r="10622" spans="1:29" x14ac:dyDescent="0.25">
      <c r="A10622" s="10"/>
      <c r="B10622" s="11"/>
      <c r="C10622" s="11"/>
      <c r="D10622" s="11"/>
      <c r="E10622" s="11"/>
      <c r="F10622" s="11"/>
      <c r="G10622" s="11"/>
      <c r="H10622" s="11"/>
      <c r="I10622" s="11"/>
      <c r="J10622" s="11"/>
      <c r="K10622" s="12"/>
      <c r="L10622" s="13"/>
      <c r="M10622" s="12"/>
      <c r="N10622" s="13"/>
      <c r="O10622" s="13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  <c r="AA10622" s="11"/>
      <c r="AB10622" s="11"/>
      <c r="AC10622" s="11"/>
    </row>
    <row r="10623" spans="1:29" x14ac:dyDescent="0.25">
      <c r="A10623" s="10"/>
      <c r="B10623" s="11"/>
      <c r="C10623" s="11"/>
      <c r="D10623" s="11"/>
      <c r="E10623" s="11"/>
      <c r="F10623" s="11"/>
      <c r="G10623" s="11"/>
      <c r="H10623" s="11"/>
      <c r="I10623" s="11"/>
      <c r="J10623" s="11"/>
      <c r="K10623" s="12"/>
      <c r="L10623" s="13"/>
      <c r="M10623" s="12"/>
      <c r="N10623" s="13"/>
      <c r="O10623" s="13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  <c r="AA10623" s="11"/>
      <c r="AB10623" s="11"/>
      <c r="AC10623" s="11"/>
    </row>
    <row r="10624" spans="1:29" x14ac:dyDescent="0.25">
      <c r="A10624" s="10"/>
      <c r="B10624" s="11"/>
      <c r="C10624" s="11"/>
      <c r="D10624" s="11"/>
      <c r="E10624" s="11"/>
      <c r="F10624" s="11"/>
      <c r="G10624" s="11"/>
      <c r="H10624" s="11"/>
      <c r="I10624" s="11"/>
      <c r="J10624" s="11"/>
      <c r="K10624" s="12"/>
      <c r="L10624" s="13"/>
      <c r="M10624" s="12"/>
      <c r="N10624" s="13"/>
      <c r="O10624" s="13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  <c r="AC10624" s="11"/>
    </row>
    <row r="10625" spans="1:29" x14ac:dyDescent="0.25">
      <c r="A10625" s="10"/>
      <c r="B10625" s="11"/>
      <c r="C10625" s="11"/>
      <c r="D10625" s="11"/>
      <c r="E10625" s="11"/>
      <c r="F10625" s="11"/>
      <c r="G10625" s="11"/>
      <c r="H10625" s="11"/>
      <c r="I10625" s="11"/>
      <c r="J10625" s="11"/>
      <c r="K10625" s="12"/>
      <c r="L10625" s="13"/>
      <c r="M10625" s="12"/>
      <c r="N10625" s="13"/>
      <c r="O10625" s="13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  <c r="AA10625" s="11"/>
      <c r="AB10625" s="11"/>
      <c r="AC10625" s="11"/>
    </row>
    <row r="10626" spans="1:29" x14ac:dyDescent="0.25">
      <c r="A10626" s="10"/>
      <c r="B10626" s="11"/>
      <c r="C10626" s="11"/>
      <c r="D10626" s="11"/>
      <c r="E10626" s="11"/>
      <c r="F10626" s="11"/>
      <c r="G10626" s="11"/>
      <c r="H10626" s="11"/>
      <c r="I10626" s="11"/>
      <c r="J10626" s="11"/>
      <c r="K10626" s="12"/>
      <c r="L10626" s="13"/>
      <c r="M10626" s="12"/>
      <c r="N10626" s="13"/>
      <c r="O10626" s="13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  <c r="AA10626" s="11"/>
      <c r="AB10626" s="11"/>
      <c r="AC10626" s="11"/>
    </row>
    <row r="10627" spans="1:29" x14ac:dyDescent="0.25">
      <c r="A10627" s="10"/>
      <c r="B10627" s="11"/>
      <c r="C10627" s="11"/>
      <c r="D10627" s="11"/>
      <c r="E10627" s="11"/>
      <c r="F10627" s="11"/>
      <c r="G10627" s="11"/>
      <c r="H10627" s="11"/>
      <c r="I10627" s="11"/>
      <c r="J10627" s="11"/>
      <c r="K10627" s="12"/>
      <c r="L10627" s="13"/>
      <c r="M10627" s="12"/>
      <c r="N10627" s="13"/>
      <c r="O10627" s="13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  <c r="AA10627" s="11"/>
      <c r="AB10627" s="11"/>
      <c r="AC10627" s="11"/>
    </row>
    <row r="10628" spans="1:29" x14ac:dyDescent="0.25">
      <c r="A10628" s="10"/>
      <c r="B10628" s="11"/>
      <c r="C10628" s="11"/>
      <c r="D10628" s="11"/>
      <c r="E10628" s="11"/>
      <c r="F10628" s="11"/>
      <c r="G10628" s="11"/>
      <c r="H10628" s="11"/>
      <c r="I10628" s="11"/>
      <c r="J10628" s="11"/>
      <c r="K10628" s="12"/>
      <c r="L10628" s="13"/>
      <c r="M10628" s="12"/>
      <c r="N10628" s="13"/>
      <c r="O10628" s="13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  <c r="AA10628" s="11"/>
      <c r="AB10628" s="11"/>
      <c r="AC10628" s="11"/>
    </row>
    <row r="10629" spans="1:29" x14ac:dyDescent="0.25">
      <c r="A10629" s="10"/>
      <c r="B10629" s="11"/>
      <c r="C10629" s="11"/>
      <c r="D10629" s="11"/>
      <c r="E10629" s="11"/>
      <c r="F10629" s="11"/>
      <c r="G10629" s="11"/>
      <c r="H10629" s="11"/>
      <c r="I10629" s="11"/>
      <c r="J10629" s="11"/>
      <c r="K10629" s="12"/>
      <c r="L10629" s="13"/>
      <c r="M10629" s="12"/>
      <c r="N10629" s="13"/>
      <c r="O10629" s="13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  <c r="AA10629" s="11"/>
      <c r="AB10629" s="11"/>
      <c r="AC10629" s="11"/>
    </row>
    <row r="10630" spans="1:29" x14ac:dyDescent="0.25">
      <c r="A10630" s="10"/>
      <c r="B10630" s="11"/>
      <c r="C10630" s="11"/>
      <c r="D10630" s="11"/>
      <c r="E10630" s="11"/>
      <c r="F10630" s="11"/>
      <c r="G10630" s="11"/>
      <c r="H10630" s="11"/>
      <c r="I10630" s="11"/>
      <c r="J10630" s="11"/>
      <c r="K10630" s="12"/>
      <c r="L10630" s="13"/>
      <c r="M10630" s="12"/>
      <c r="N10630" s="13"/>
      <c r="O10630" s="13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  <c r="AA10630" s="11"/>
      <c r="AB10630" s="11"/>
      <c r="AC10630" s="11"/>
    </row>
    <row r="10631" spans="1:29" x14ac:dyDescent="0.25">
      <c r="A10631" s="10"/>
      <c r="B10631" s="11"/>
      <c r="C10631" s="11"/>
      <c r="D10631" s="11"/>
      <c r="E10631" s="11"/>
      <c r="F10631" s="11"/>
      <c r="G10631" s="11"/>
      <c r="H10631" s="11"/>
      <c r="I10631" s="11"/>
      <c r="J10631" s="11"/>
      <c r="K10631" s="12"/>
      <c r="L10631" s="13"/>
      <c r="M10631" s="12"/>
      <c r="N10631" s="13"/>
      <c r="O10631" s="13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  <c r="AC10631" s="11"/>
    </row>
    <row r="10632" spans="1:29" x14ac:dyDescent="0.25">
      <c r="A10632" s="10"/>
      <c r="B10632" s="11"/>
      <c r="C10632" s="11"/>
      <c r="D10632" s="11"/>
      <c r="E10632" s="11"/>
      <c r="F10632" s="11"/>
      <c r="G10632" s="11"/>
      <c r="H10632" s="11"/>
      <c r="I10632" s="11"/>
      <c r="J10632" s="11"/>
      <c r="K10632" s="12"/>
      <c r="L10632" s="13"/>
      <c r="M10632" s="12"/>
      <c r="N10632" s="13"/>
      <c r="O10632" s="13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  <c r="AA10632" s="11"/>
      <c r="AB10632" s="11"/>
      <c r="AC10632" s="11"/>
    </row>
    <row r="10633" spans="1:29" x14ac:dyDescent="0.25">
      <c r="A10633" s="10"/>
      <c r="B10633" s="11"/>
      <c r="C10633" s="11"/>
      <c r="D10633" s="11"/>
      <c r="E10633" s="11"/>
      <c r="F10633" s="11"/>
      <c r="G10633" s="11"/>
      <c r="H10633" s="11"/>
      <c r="I10633" s="11"/>
      <c r="J10633" s="11"/>
      <c r="K10633" s="12"/>
      <c r="L10633" s="13"/>
      <c r="M10633" s="12"/>
      <c r="N10633" s="13"/>
      <c r="O10633" s="13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  <c r="AA10633" s="11"/>
      <c r="AB10633" s="11"/>
      <c r="AC10633" s="11"/>
    </row>
    <row r="10634" spans="1:29" x14ac:dyDescent="0.25">
      <c r="A10634" s="10"/>
      <c r="B10634" s="11"/>
      <c r="C10634" s="11"/>
      <c r="D10634" s="11"/>
      <c r="E10634" s="11"/>
      <c r="F10634" s="11"/>
      <c r="G10634" s="11"/>
      <c r="H10634" s="11"/>
      <c r="I10634" s="11"/>
      <c r="J10634" s="11"/>
      <c r="K10634" s="12"/>
      <c r="L10634" s="13"/>
      <c r="M10634" s="12"/>
      <c r="N10634" s="13"/>
      <c r="O10634" s="13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  <c r="AA10634" s="11"/>
      <c r="AB10634" s="11"/>
      <c r="AC10634" s="11"/>
    </row>
    <row r="10635" spans="1:29" x14ac:dyDescent="0.25">
      <c r="A10635" s="10"/>
      <c r="B10635" s="11"/>
      <c r="C10635" s="11"/>
      <c r="D10635" s="11"/>
      <c r="E10635" s="11"/>
      <c r="F10635" s="11"/>
      <c r="G10635" s="11"/>
      <c r="H10635" s="11"/>
      <c r="I10635" s="11"/>
      <c r="J10635" s="11"/>
      <c r="K10635" s="12"/>
      <c r="L10635" s="13"/>
      <c r="M10635" s="12"/>
      <c r="N10635" s="13"/>
      <c r="O10635" s="13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  <c r="AA10635" s="11"/>
      <c r="AB10635" s="11"/>
      <c r="AC10635" s="11"/>
    </row>
    <row r="10636" spans="1:29" x14ac:dyDescent="0.25">
      <c r="A10636" s="10"/>
      <c r="B10636" s="11"/>
      <c r="C10636" s="11"/>
      <c r="D10636" s="11"/>
      <c r="E10636" s="11"/>
      <c r="F10636" s="11"/>
      <c r="G10636" s="11"/>
      <c r="H10636" s="11"/>
      <c r="I10636" s="11"/>
      <c r="J10636" s="11"/>
      <c r="K10636" s="12"/>
      <c r="L10636" s="13"/>
      <c r="M10636" s="12"/>
      <c r="N10636" s="13"/>
      <c r="O10636" s="13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  <c r="AA10636" s="11"/>
      <c r="AB10636" s="11"/>
      <c r="AC10636" s="11"/>
    </row>
    <row r="10637" spans="1:29" x14ac:dyDescent="0.25">
      <c r="A10637" s="10"/>
      <c r="B10637" s="11"/>
      <c r="C10637" s="11"/>
      <c r="D10637" s="11"/>
      <c r="E10637" s="11"/>
      <c r="F10637" s="11"/>
      <c r="G10637" s="11"/>
      <c r="H10637" s="11"/>
      <c r="I10637" s="11"/>
      <c r="J10637" s="11"/>
      <c r="K10637" s="12"/>
      <c r="L10637" s="13"/>
      <c r="M10637" s="12"/>
      <c r="N10637" s="13"/>
      <c r="O10637" s="13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  <c r="AA10637" s="11"/>
      <c r="AB10637" s="11"/>
      <c r="AC10637" s="11"/>
    </row>
    <row r="10638" spans="1:29" x14ac:dyDescent="0.25">
      <c r="A10638" s="10"/>
      <c r="B10638" s="11"/>
      <c r="C10638" s="11"/>
      <c r="D10638" s="11"/>
      <c r="E10638" s="11"/>
      <c r="F10638" s="11"/>
      <c r="G10638" s="11"/>
      <c r="H10638" s="11"/>
      <c r="I10638" s="11"/>
      <c r="J10638" s="11"/>
      <c r="K10638" s="12"/>
      <c r="L10638" s="13"/>
      <c r="M10638" s="12"/>
      <c r="N10638" s="13"/>
      <c r="O10638" s="13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  <c r="AA10638" s="11"/>
      <c r="AB10638" s="11"/>
      <c r="AC10638" s="11"/>
    </row>
    <row r="10639" spans="1:29" x14ac:dyDescent="0.25">
      <c r="A10639" s="10"/>
      <c r="B10639" s="11"/>
      <c r="C10639" s="11"/>
      <c r="D10639" s="11"/>
      <c r="E10639" s="11"/>
      <c r="F10639" s="11"/>
      <c r="G10639" s="11"/>
      <c r="H10639" s="11"/>
      <c r="I10639" s="11"/>
      <c r="J10639" s="11"/>
      <c r="K10639" s="12"/>
      <c r="L10639" s="13"/>
      <c r="M10639" s="12"/>
      <c r="N10639" s="13"/>
      <c r="O10639" s="13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  <c r="AA10639" s="11"/>
      <c r="AB10639" s="11"/>
      <c r="AC10639" s="11"/>
    </row>
    <row r="10640" spans="1:29" x14ac:dyDescent="0.25">
      <c r="A10640" s="10"/>
      <c r="B10640" s="11"/>
      <c r="C10640" s="11"/>
      <c r="D10640" s="11"/>
      <c r="E10640" s="11"/>
      <c r="F10640" s="11"/>
      <c r="G10640" s="11"/>
      <c r="H10640" s="11"/>
      <c r="I10640" s="11"/>
      <c r="J10640" s="11"/>
      <c r="K10640" s="12"/>
      <c r="L10640" s="13"/>
      <c r="M10640" s="12"/>
      <c r="N10640" s="13"/>
      <c r="O10640" s="13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  <c r="AA10640" s="11"/>
      <c r="AB10640" s="11"/>
      <c r="AC10640" s="11"/>
    </row>
    <row r="10641" spans="1:29" x14ac:dyDescent="0.25">
      <c r="A10641" s="10"/>
      <c r="B10641" s="11"/>
      <c r="C10641" s="11"/>
      <c r="D10641" s="11"/>
      <c r="E10641" s="11"/>
      <c r="F10641" s="11"/>
      <c r="G10641" s="11"/>
      <c r="H10641" s="11"/>
      <c r="I10641" s="11"/>
      <c r="J10641" s="11"/>
      <c r="K10641" s="12"/>
      <c r="L10641" s="13"/>
      <c r="M10641" s="12"/>
      <c r="N10641" s="13"/>
      <c r="O10641" s="13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  <c r="AA10641" s="11"/>
      <c r="AB10641" s="11"/>
      <c r="AC10641" s="11"/>
    </row>
    <row r="10642" spans="1:29" x14ac:dyDescent="0.25">
      <c r="A10642" s="10"/>
      <c r="B10642" s="11"/>
      <c r="C10642" s="11"/>
      <c r="D10642" s="11"/>
      <c r="E10642" s="11"/>
      <c r="F10642" s="11"/>
      <c r="G10642" s="11"/>
      <c r="H10642" s="11"/>
      <c r="I10642" s="11"/>
      <c r="J10642" s="11"/>
      <c r="K10642" s="12"/>
      <c r="L10642" s="13"/>
      <c r="M10642" s="12"/>
      <c r="N10642" s="13"/>
      <c r="O10642" s="13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  <c r="AA10642" s="11"/>
      <c r="AB10642" s="11"/>
      <c r="AC10642" s="11"/>
    </row>
    <row r="10643" spans="1:29" x14ac:dyDescent="0.25">
      <c r="A10643" s="10"/>
      <c r="B10643" s="11"/>
      <c r="C10643" s="11"/>
      <c r="D10643" s="11"/>
      <c r="E10643" s="11"/>
      <c r="F10643" s="11"/>
      <c r="G10643" s="11"/>
      <c r="H10643" s="11"/>
      <c r="I10643" s="11"/>
      <c r="J10643" s="11"/>
      <c r="K10643" s="12"/>
      <c r="L10643" s="13"/>
      <c r="M10643" s="12"/>
      <c r="N10643" s="13"/>
      <c r="O10643" s="13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  <c r="AA10643" s="11"/>
      <c r="AB10643" s="11"/>
      <c r="AC10643" s="11"/>
    </row>
    <row r="10644" spans="1:29" x14ac:dyDescent="0.25">
      <c r="A10644" s="10"/>
      <c r="B10644" s="11"/>
      <c r="C10644" s="11"/>
      <c r="D10644" s="11"/>
      <c r="E10644" s="11"/>
      <c r="F10644" s="11"/>
      <c r="G10644" s="11"/>
      <c r="H10644" s="11"/>
      <c r="I10644" s="11"/>
      <c r="J10644" s="11"/>
      <c r="K10644" s="12"/>
      <c r="L10644" s="13"/>
      <c r="M10644" s="12"/>
      <c r="N10644" s="13"/>
      <c r="O10644" s="13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  <c r="AA10644" s="11"/>
      <c r="AB10644" s="11"/>
      <c r="AC10644" s="11"/>
    </row>
    <row r="10645" spans="1:29" x14ac:dyDescent="0.25">
      <c r="A10645" s="10"/>
      <c r="B10645" s="11"/>
      <c r="C10645" s="11"/>
      <c r="D10645" s="11"/>
      <c r="E10645" s="11"/>
      <c r="F10645" s="11"/>
      <c r="G10645" s="11"/>
      <c r="H10645" s="11"/>
      <c r="I10645" s="11"/>
      <c r="J10645" s="11"/>
      <c r="K10645" s="12"/>
      <c r="L10645" s="13"/>
      <c r="M10645" s="12"/>
      <c r="N10645" s="13"/>
      <c r="O10645" s="13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  <c r="AC10645" s="11"/>
    </row>
    <row r="10646" spans="1:29" x14ac:dyDescent="0.25">
      <c r="A10646" s="10"/>
      <c r="B10646" s="11"/>
      <c r="C10646" s="11"/>
      <c r="D10646" s="11"/>
      <c r="E10646" s="11"/>
      <c r="F10646" s="11"/>
      <c r="G10646" s="11"/>
      <c r="H10646" s="11"/>
      <c r="I10646" s="11"/>
      <c r="J10646" s="11"/>
      <c r="K10646" s="12"/>
      <c r="L10646" s="13"/>
      <c r="M10646" s="12"/>
      <c r="N10646" s="13"/>
      <c r="O10646" s="13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  <c r="AA10646" s="11"/>
      <c r="AB10646" s="11"/>
      <c r="AC10646" s="11"/>
    </row>
    <row r="10647" spans="1:29" x14ac:dyDescent="0.25">
      <c r="A10647" s="10"/>
      <c r="B10647" s="11"/>
      <c r="C10647" s="11"/>
      <c r="D10647" s="11"/>
      <c r="E10647" s="11"/>
      <c r="F10647" s="11"/>
      <c r="G10647" s="11"/>
      <c r="H10647" s="11"/>
      <c r="I10647" s="11"/>
      <c r="J10647" s="11"/>
      <c r="K10647" s="12"/>
      <c r="L10647" s="13"/>
      <c r="M10647" s="12"/>
      <c r="N10647" s="13"/>
      <c r="O10647" s="13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  <c r="AA10647" s="11"/>
      <c r="AB10647" s="11"/>
      <c r="AC10647" s="11"/>
    </row>
    <row r="10648" spans="1:29" x14ac:dyDescent="0.25">
      <c r="A10648" s="10"/>
      <c r="B10648" s="11"/>
      <c r="C10648" s="11"/>
      <c r="D10648" s="11"/>
      <c r="E10648" s="11"/>
      <c r="F10648" s="11"/>
      <c r="G10648" s="11"/>
      <c r="H10648" s="11"/>
      <c r="I10648" s="11"/>
      <c r="J10648" s="11"/>
      <c r="K10648" s="12"/>
      <c r="L10648" s="13"/>
      <c r="M10648" s="12"/>
      <c r="N10648" s="13"/>
      <c r="O10648" s="13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  <c r="AA10648" s="11"/>
      <c r="AB10648" s="11"/>
      <c r="AC10648" s="11"/>
    </row>
    <row r="10649" spans="1:29" x14ac:dyDescent="0.25">
      <c r="A10649" s="10"/>
      <c r="B10649" s="11"/>
      <c r="C10649" s="11"/>
      <c r="D10649" s="11"/>
      <c r="E10649" s="11"/>
      <c r="F10649" s="11"/>
      <c r="G10649" s="11"/>
      <c r="H10649" s="11"/>
      <c r="I10649" s="11"/>
      <c r="J10649" s="11"/>
      <c r="K10649" s="12"/>
      <c r="L10649" s="13"/>
      <c r="M10649" s="12"/>
      <c r="N10649" s="13"/>
      <c r="O10649" s="13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  <c r="AA10649" s="11"/>
      <c r="AB10649" s="11"/>
      <c r="AC10649" s="11"/>
    </row>
    <row r="10650" spans="1:29" x14ac:dyDescent="0.25">
      <c r="A10650" s="10"/>
      <c r="B10650" s="11"/>
      <c r="C10650" s="11"/>
      <c r="D10650" s="11"/>
      <c r="E10650" s="11"/>
      <c r="F10650" s="11"/>
      <c r="G10650" s="11"/>
      <c r="H10650" s="11"/>
      <c r="I10650" s="11"/>
      <c r="J10650" s="11"/>
      <c r="K10650" s="12"/>
      <c r="L10650" s="13"/>
      <c r="M10650" s="12"/>
      <c r="N10650" s="13"/>
      <c r="O10650" s="13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  <c r="AA10650" s="11"/>
      <c r="AB10650" s="11"/>
      <c r="AC10650" s="11"/>
    </row>
    <row r="10651" spans="1:29" x14ac:dyDescent="0.25">
      <c r="A10651" s="10"/>
      <c r="B10651" s="11"/>
      <c r="C10651" s="11"/>
      <c r="D10651" s="11"/>
      <c r="E10651" s="11"/>
      <c r="F10651" s="11"/>
      <c r="G10651" s="11"/>
      <c r="H10651" s="11"/>
      <c r="I10651" s="11"/>
      <c r="J10651" s="11"/>
      <c r="K10651" s="12"/>
      <c r="L10651" s="13"/>
      <c r="M10651" s="12"/>
      <c r="N10651" s="13"/>
      <c r="O10651" s="13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  <c r="AA10651" s="11"/>
      <c r="AB10651" s="11"/>
      <c r="AC10651" s="11"/>
    </row>
    <row r="10652" spans="1:29" x14ac:dyDescent="0.25">
      <c r="A10652" s="10"/>
      <c r="B10652" s="11"/>
      <c r="C10652" s="11"/>
      <c r="D10652" s="11"/>
      <c r="E10652" s="11"/>
      <c r="F10652" s="11"/>
      <c r="G10652" s="11"/>
      <c r="H10652" s="11"/>
      <c r="I10652" s="11"/>
      <c r="J10652" s="11"/>
      <c r="K10652" s="12"/>
      <c r="L10652" s="13"/>
      <c r="M10652" s="12"/>
      <c r="N10652" s="13"/>
      <c r="O10652" s="13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  <c r="AC10652" s="11"/>
    </row>
    <row r="10653" spans="1:29" x14ac:dyDescent="0.25">
      <c r="A10653" s="10"/>
      <c r="B10653" s="11"/>
      <c r="C10653" s="11"/>
      <c r="D10653" s="11"/>
      <c r="E10653" s="11"/>
      <c r="F10653" s="11"/>
      <c r="G10653" s="11"/>
      <c r="H10653" s="11"/>
      <c r="I10653" s="11"/>
      <c r="J10653" s="11"/>
      <c r="K10653" s="12"/>
      <c r="L10653" s="13"/>
      <c r="M10653" s="12"/>
      <c r="N10653" s="13"/>
      <c r="O10653" s="13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  <c r="AA10653" s="11"/>
      <c r="AB10653" s="11"/>
      <c r="AC10653" s="11"/>
    </row>
    <row r="10654" spans="1:29" x14ac:dyDescent="0.25">
      <c r="A10654" s="10"/>
      <c r="B10654" s="11"/>
      <c r="C10654" s="11"/>
      <c r="D10654" s="11"/>
      <c r="E10654" s="11"/>
      <c r="F10654" s="11"/>
      <c r="G10654" s="11"/>
      <c r="H10654" s="11"/>
      <c r="I10654" s="11"/>
      <c r="J10654" s="11"/>
      <c r="K10654" s="12"/>
      <c r="L10654" s="13"/>
      <c r="M10654" s="12"/>
      <c r="N10654" s="13"/>
      <c r="O10654" s="13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  <c r="AA10654" s="11"/>
      <c r="AB10654" s="11"/>
      <c r="AC10654" s="11"/>
    </row>
    <row r="10655" spans="1:29" x14ac:dyDescent="0.25">
      <c r="A10655" s="10"/>
      <c r="B10655" s="11"/>
      <c r="C10655" s="11"/>
      <c r="D10655" s="11"/>
      <c r="E10655" s="11"/>
      <c r="F10655" s="11"/>
      <c r="G10655" s="11"/>
      <c r="H10655" s="11"/>
      <c r="I10655" s="11"/>
      <c r="J10655" s="11"/>
      <c r="K10655" s="12"/>
      <c r="L10655" s="13"/>
      <c r="M10655" s="12"/>
      <c r="N10655" s="13"/>
      <c r="O10655" s="13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  <c r="AA10655" s="11"/>
      <c r="AB10655" s="11"/>
      <c r="AC10655" s="11"/>
    </row>
    <row r="10656" spans="1:29" x14ac:dyDescent="0.25">
      <c r="A10656" s="10"/>
      <c r="B10656" s="11"/>
      <c r="C10656" s="11"/>
      <c r="D10656" s="11"/>
      <c r="E10656" s="11"/>
      <c r="F10656" s="11"/>
      <c r="G10656" s="11"/>
      <c r="H10656" s="11"/>
      <c r="I10656" s="11"/>
      <c r="J10656" s="11"/>
      <c r="K10656" s="12"/>
      <c r="L10656" s="13"/>
      <c r="M10656" s="12"/>
      <c r="N10656" s="13"/>
      <c r="O10656" s="13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  <c r="AA10656" s="11"/>
      <c r="AB10656" s="11"/>
      <c r="AC10656" s="11"/>
    </row>
    <row r="10657" spans="1:29" x14ac:dyDescent="0.25">
      <c r="A10657" s="10"/>
      <c r="B10657" s="11"/>
      <c r="C10657" s="11"/>
      <c r="D10657" s="11"/>
      <c r="E10657" s="11"/>
      <c r="F10657" s="11"/>
      <c r="G10657" s="11"/>
      <c r="H10657" s="11"/>
      <c r="I10657" s="11"/>
      <c r="J10657" s="11"/>
      <c r="K10657" s="12"/>
      <c r="L10657" s="13"/>
      <c r="M10657" s="12"/>
      <c r="N10657" s="13"/>
      <c r="O10657" s="13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  <c r="AA10657" s="11"/>
      <c r="AB10657" s="11"/>
      <c r="AC10657" s="11"/>
    </row>
    <row r="10658" spans="1:29" x14ac:dyDescent="0.25">
      <c r="A10658" s="10"/>
      <c r="B10658" s="11"/>
      <c r="C10658" s="11"/>
      <c r="D10658" s="11"/>
      <c r="E10658" s="11"/>
      <c r="F10658" s="11"/>
      <c r="G10658" s="11"/>
      <c r="H10658" s="11"/>
      <c r="I10658" s="11"/>
      <c r="J10658" s="11"/>
      <c r="K10658" s="12"/>
      <c r="L10658" s="13"/>
      <c r="M10658" s="12"/>
      <c r="N10658" s="13"/>
      <c r="O10658" s="13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  <c r="AA10658" s="11"/>
      <c r="AB10658" s="11"/>
      <c r="AC10658" s="11"/>
    </row>
    <row r="10659" spans="1:29" x14ac:dyDescent="0.25">
      <c r="A10659" s="10"/>
      <c r="B10659" s="11"/>
      <c r="C10659" s="11"/>
      <c r="D10659" s="11"/>
      <c r="E10659" s="11"/>
      <c r="F10659" s="11"/>
      <c r="G10659" s="11"/>
      <c r="H10659" s="11"/>
      <c r="I10659" s="11"/>
      <c r="J10659" s="11"/>
      <c r="K10659" s="12"/>
      <c r="L10659" s="13"/>
      <c r="M10659" s="12"/>
      <c r="N10659" s="13"/>
      <c r="O10659" s="13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  <c r="AC10659" s="11"/>
    </row>
    <row r="10660" spans="1:29" x14ac:dyDescent="0.25">
      <c r="A10660" s="10"/>
      <c r="B10660" s="11"/>
      <c r="C10660" s="11"/>
      <c r="D10660" s="11"/>
      <c r="E10660" s="11"/>
      <c r="F10660" s="11"/>
      <c r="G10660" s="11"/>
      <c r="H10660" s="11"/>
      <c r="I10660" s="11"/>
      <c r="J10660" s="11"/>
      <c r="K10660" s="12"/>
      <c r="L10660" s="13"/>
      <c r="M10660" s="12"/>
      <c r="N10660" s="13"/>
      <c r="O10660" s="13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  <c r="AA10660" s="11"/>
      <c r="AB10660" s="11"/>
      <c r="AC10660" s="11"/>
    </row>
    <row r="10661" spans="1:29" x14ac:dyDescent="0.25">
      <c r="A10661" s="10"/>
      <c r="B10661" s="11"/>
      <c r="C10661" s="11"/>
      <c r="D10661" s="11"/>
      <c r="E10661" s="11"/>
      <c r="F10661" s="11"/>
      <c r="G10661" s="11"/>
      <c r="H10661" s="11"/>
      <c r="I10661" s="11"/>
      <c r="J10661" s="11"/>
      <c r="K10661" s="12"/>
      <c r="L10661" s="13"/>
      <c r="M10661" s="12"/>
      <c r="N10661" s="13"/>
      <c r="O10661" s="13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  <c r="AA10661" s="11"/>
      <c r="AB10661" s="11"/>
      <c r="AC10661" s="11"/>
    </row>
    <row r="10662" spans="1:29" x14ac:dyDescent="0.25">
      <c r="A10662" s="10"/>
      <c r="B10662" s="11"/>
      <c r="C10662" s="11"/>
      <c r="D10662" s="11"/>
      <c r="E10662" s="11"/>
      <c r="F10662" s="11"/>
      <c r="G10662" s="11"/>
      <c r="H10662" s="11"/>
      <c r="I10662" s="11"/>
      <c r="J10662" s="11"/>
      <c r="K10662" s="12"/>
      <c r="L10662" s="13"/>
      <c r="M10662" s="12"/>
      <c r="N10662" s="13"/>
      <c r="O10662" s="13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  <c r="AA10662" s="11"/>
      <c r="AB10662" s="11"/>
      <c r="AC10662" s="11"/>
    </row>
    <row r="10663" spans="1:29" x14ac:dyDescent="0.25">
      <c r="A10663" s="10"/>
      <c r="B10663" s="11"/>
      <c r="C10663" s="11"/>
      <c r="D10663" s="11"/>
      <c r="E10663" s="11"/>
      <c r="F10663" s="11"/>
      <c r="G10663" s="11"/>
      <c r="H10663" s="11"/>
      <c r="I10663" s="11"/>
      <c r="J10663" s="11"/>
      <c r="K10663" s="12"/>
      <c r="L10663" s="13"/>
      <c r="M10663" s="12"/>
      <c r="N10663" s="13"/>
      <c r="O10663" s="13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  <c r="AA10663" s="11"/>
      <c r="AB10663" s="11"/>
      <c r="AC10663" s="11"/>
    </row>
    <row r="10664" spans="1:29" x14ac:dyDescent="0.25">
      <c r="A10664" s="10"/>
      <c r="B10664" s="11"/>
      <c r="C10664" s="11"/>
      <c r="D10664" s="11"/>
      <c r="E10664" s="11"/>
      <c r="F10664" s="11"/>
      <c r="G10664" s="11"/>
      <c r="H10664" s="11"/>
      <c r="I10664" s="11"/>
      <c r="J10664" s="11"/>
      <c r="K10664" s="12"/>
      <c r="L10664" s="13"/>
      <c r="M10664" s="12"/>
      <c r="N10664" s="13"/>
      <c r="O10664" s="13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  <c r="AA10664" s="11"/>
      <c r="AB10664" s="11"/>
      <c r="AC10664" s="11"/>
    </row>
    <row r="10665" spans="1:29" x14ac:dyDescent="0.25">
      <c r="A10665" s="10"/>
      <c r="B10665" s="11"/>
      <c r="C10665" s="11"/>
      <c r="D10665" s="11"/>
      <c r="E10665" s="11"/>
      <c r="F10665" s="11"/>
      <c r="G10665" s="11"/>
      <c r="H10665" s="11"/>
      <c r="I10665" s="11"/>
      <c r="J10665" s="11"/>
      <c r="K10665" s="12"/>
      <c r="L10665" s="13"/>
      <c r="M10665" s="12"/>
      <c r="N10665" s="13"/>
      <c r="O10665" s="13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  <c r="AA10665" s="11"/>
      <c r="AB10665" s="11"/>
      <c r="AC10665" s="11"/>
    </row>
    <row r="10666" spans="1:29" x14ac:dyDescent="0.25">
      <c r="A10666" s="10"/>
      <c r="B10666" s="11"/>
      <c r="C10666" s="11"/>
      <c r="D10666" s="11"/>
      <c r="E10666" s="11"/>
      <c r="F10666" s="11"/>
      <c r="G10666" s="11"/>
      <c r="H10666" s="11"/>
      <c r="I10666" s="11"/>
      <c r="J10666" s="11"/>
      <c r="K10666" s="12"/>
      <c r="L10666" s="13"/>
      <c r="M10666" s="12"/>
      <c r="N10666" s="13"/>
      <c r="O10666" s="13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  <c r="AA10666" s="11"/>
      <c r="AB10666" s="11"/>
      <c r="AC10666" s="11"/>
    </row>
    <row r="10667" spans="1:29" x14ac:dyDescent="0.25">
      <c r="A10667" s="10"/>
      <c r="B10667" s="11"/>
      <c r="C10667" s="11"/>
      <c r="D10667" s="11"/>
      <c r="E10667" s="11"/>
      <c r="F10667" s="11"/>
      <c r="G10667" s="11"/>
      <c r="H10667" s="11"/>
      <c r="I10667" s="11"/>
      <c r="J10667" s="11"/>
      <c r="K10667" s="12"/>
      <c r="L10667" s="13"/>
      <c r="M10667" s="12"/>
      <c r="N10667" s="13"/>
      <c r="O10667" s="13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  <c r="AA10667" s="11"/>
      <c r="AB10667" s="11"/>
      <c r="AC10667" s="11"/>
    </row>
    <row r="10668" spans="1:29" x14ac:dyDescent="0.25">
      <c r="A10668" s="10"/>
      <c r="B10668" s="11"/>
      <c r="C10668" s="11"/>
      <c r="D10668" s="11"/>
      <c r="E10668" s="11"/>
      <c r="F10668" s="11"/>
      <c r="G10668" s="11"/>
      <c r="H10668" s="11"/>
      <c r="I10668" s="11"/>
      <c r="J10668" s="11"/>
      <c r="K10668" s="12"/>
      <c r="L10668" s="13"/>
      <c r="M10668" s="12"/>
      <c r="N10668" s="13"/>
      <c r="O10668" s="13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  <c r="AA10668" s="11"/>
      <c r="AB10668" s="11"/>
      <c r="AC10668" s="11"/>
    </row>
    <row r="10669" spans="1:29" x14ac:dyDescent="0.25">
      <c r="A10669" s="10"/>
      <c r="B10669" s="11"/>
      <c r="C10669" s="11"/>
      <c r="D10669" s="11"/>
      <c r="E10669" s="11"/>
      <c r="F10669" s="11"/>
      <c r="G10669" s="11"/>
      <c r="H10669" s="11"/>
      <c r="I10669" s="11"/>
      <c r="J10669" s="11"/>
      <c r="K10669" s="12"/>
      <c r="L10669" s="13"/>
      <c r="M10669" s="12"/>
      <c r="N10669" s="13"/>
      <c r="O10669" s="13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  <c r="AA10669" s="11"/>
      <c r="AB10669" s="11"/>
      <c r="AC10669" s="11"/>
    </row>
    <row r="10670" spans="1:29" x14ac:dyDescent="0.25">
      <c r="A10670" s="10"/>
      <c r="B10670" s="11"/>
      <c r="C10670" s="11"/>
      <c r="D10670" s="11"/>
      <c r="E10670" s="11"/>
      <c r="F10670" s="11"/>
      <c r="G10670" s="11"/>
      <c r="H10670" s="11"/>
      <c r="I10670" s="11"/>
      <c r="J10670" s="11"/>
      <c r="K10670" s="12"/>
      <c r="L10670" s="13"/>
      <c r="M10670" s="12"/>
      <c r="N10670" s="13"/>
      <c r="O10670" s="13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  <c r="AA10670" s="11"/>
      <c r="AB10670" s="11"/>
      <c r="AC10670" s="11"/>
    </row>
    <row r="10671" spans="1:29" x14ac:dyDescent="0.25">
      <c r="A10671" s="10"/>
      <c r="B10671" s="11"/>
      <c r="C10671" s="11"/>
      <c r="D10671" s="11"/>
      <c r="E10671" s="11"/>
      <c r="F10671" s="11"/>
      <c r="G10671" s="11"/>
      <c r="H10671" s="11"/>
      <c r="I10671" s="11"/>
      <c r="J10671" s="11"/>
      <c r="K10671" s="12"/>
      <c r="L10671" s="13"/>
      <c r="M10671" s="12"/>
      <c r="N10671" s="13"/>
      <c r="O10671" s="13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  <c r="AA10671" s="11"/>
      <c r="AB10671" s="11"/>
      <c r="AC10671" s="11"/>
    </row>
    <row r="10672" spans="1:29" x14ac:dyDescent="0.25">
      <c r="A10672" s="10"/>
      <c r="B10672" s="11"/>
      <c r="C10672" s="11"/>
      <c r="D10672" s="11"/>
      <c r="E10672" s="11"/>
      <c r="F10672" s="11"/>
      <c r="G10672" s="11"/>
      <c r="H10672" s="11"/>
      <c r="I10672" s="11"/>
      <c r="J10672" s="11"/>
      <c r="K10672" s="12"/>
      <c r="L10672" s="13"/>
      <c r="M10672" s="12"/>
      <c r="N10672" s="13"/>
      <c r="O10672" s="13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  <c r="AC10672" s="11"/>
    </row>
    <row r="10673" spans="1:29" x14ac:dyDescent="0.25">
      <c r="A10673" s="10"/>
      <c r="B10673" s="11"/>
      <c r="C10673" s="11"/>
      <c r="D10673" s="11"/>
      <c r="E10673" s="11"/>
      <c r="F10673" s="11"/>
      <c r="G10673" s="11"/>
      <c r="H10673" s="11"/>
      <c r="I10673" s="11"/>
      <c r="J10673" s="11"/>
      <c r="K10673" s="12"/>
      <c r="L10673" s="13"/>
      <c r="M10673" s="12"/>
      <c r="N10673" s="13"/>
      <c r="O10673" s="13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  <c r="AC10673" s="11"/>
    </row>
    <row r="10674" spans="1:29" x14ac:dyDescent="0.25">
      <c r="A10674" s="10"/>
      <c r="B10674" s="11"/>
      <c r="C10674" s="11"/>
      <c r="D10674" s="11"/>
      <c r="E10674" s="11"/>
      <c r="F10674" s="11"/>
      <c r="G10674" s="11"/>
      <c r="H10674" s="11"/>
      <c r="I10674" s="11"/>
      <c r="J10674" s="11"/>
      <c r="K10674" s="12"/>
      <c r="L10674" s="13"/>
      <c r="M10674" s="12"/>
      <c r="N10674" s="13"/>
      <c r="O10674" s="13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  <c r="AA10674" s="11"/>
      <c r="AB10674" s="11"/>
      <c r="AC10674" s="11"/>
    </row>
    <row r="10675" spans="1:29" x14ac:dyDescent="0.25">
      <c r="A10675" s="10"/>
      <c r="B10675" s="11"/>
      <c r="C10675" s="11"/>
      <c r="D10675" s="11"/>
      <c r="E10675" s="11"/>
      <c r="F10675" s="11"/>
      <c r="G10675" s="11"/>
      <c r="H10675" s="11"/>
      <c r="I10675" s="11"/>
      <c r="J10675" s="11"/>
      <c r="K10675" s="12"/>
      <c r="L10675" s="13"/>
      <c r="M10675" s="12"/>
      <c r="N10675" s="13"/>
      <c r="O10675" s="13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  <c r="AA10675" s="11"/>
      <c r="AB10675" s="11"/>
      <c r="AC10675" s="11"/>
    </row>
    <row r="10676" spans="1:29" x14ac:dyDescent="0.25">
      <c r="A10676" s="10"/>
      <c r="B10676" s="11"/>
      <c r="C10676" s="11"/>
      <c r="D10676" s="11"/>
      <c r="E10676" s="11"/>
      <c r="F10676" s="11"/>
      <c r="G10676" s="11"/>
      <c r="H10676" s="11"/>
      <c r="I10676" s="11"/>
      <c r="J10676" s="11"/>
      <c r="K10676" s="12"/>
      <c r="L10676" s="13"/>
      <c r="M10676" s="12"/>
      <c r="N10676" s="13"/>
      <c r="O10676" s="13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  <c r="AA10676" s="11"/>
      <c r="AB10676" s="11"/>
      <c r="AC10676" s="11"/>
    </row>
    <row r="10677" spans="1:29" x14ac:dyDescent="0.25">
      <c r="A10677" s="10"/>
      <c r="B10677" s="11"/>
      <c r="C10677" s="11"/>
      <c r="D10677" s="11"/>
      <c r="E10677" s="11"/>
      <c r="F10677" s="11"/>
      <c r="G10677" s="11"/>
      <c r="H10677" s="11"/>
      <c r="I10677" s="11"/>
      <c r="J10677" s="11"/>
      <c r="K10677" s="12"/>
      <c r="L10677" s="13"/>
      <c r="M10677" s="12"/>
      <c r="N10677" s="13"/>
      <c r="O10677" s="13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  <c r="AA10677" s="11"/>
      <c r="AB10677" s="11"/>
      <c r="AC10677" s="11"/>
    </row>
    <row r="10678" spans="1:29" x14ac:dyDescent="0.25">
      <c r="A10678" s="10"/>
      <c r="B10678" s="11"/>
      <c r="C10678" s="11"/>
      <c r="D10678" s="11"/>
      <c r="E10678" s="11"/>
      <c r="F10678" s="11"/>
      <c r="G10678" s="11"/>
      <c r="H10678" s="11"/>
      <c r="I10678" s="11"/>
      <c r="J10678" s="11"/>
      <c r="K10678" s="12"/>
      <c r="L10678" s="13"/>
      <c r="M10678" s="12"/>
      <c r="N10678" s="13"/>
      <c r="O10678" s="13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  <c r="AA10678" s="11"/>
      <c r="AB10678" s="11"/>
      <c r="AC10678" s="11"/>
    </row>
    <row r="10679" spans="1:29" x14ac:dyDescent="0.25">
      <c r="A10679" s="10"/>
      <c r="B10679" s="11"/>
      <c r="C10679" s="11"/>
      <c r="D10679" s="11"/>
      <c r="E10679" s="11"/>
      <c r="F10679" s="11"/>
      <c r="G10679" s="11"/>
      <c r="H10679" s="11"/>
      <c r="I10679" s="11"/>
      <c r="J10679" s="11"/>
      <c r="K10679" s="12"/>
      <c r="L10679" s="13"/>
      <c r="M10679" s="12"/>
      <c r="N10679" s="13"/>
      <c r="O10679" s="13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  <c r="AA10679" s="11"/>
      <c r="AB10679" s="11"/>
      <c r="AC10679" s="11"/>
    </row>
    <row r="10680" spans="1:29" x14ac:dyDescent="0.25">
      <c r="A10680" s="10"/>
      <c r="B10680" s="11"/>
      <c r="C10680" s="11"/>
      <c r="D10680" s="11"/>
      <c r="E10680" s="11"/>
      <c r="F10680" s="11"/>
      <c r="G10680" s="11"/>
      <c r="H10680" s="11"/>
      <c r="I10680" s="11"/>
      <c r="J10680" s="11"/>
      <c r="K10680" s="12"/>
      <c r="L10680" s="13"/>
      <c r="M10680" s="12"/>
      <c r="N10680" s="13"/>
      <c r="O10680" s="13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  <c r="AC10680" s="11"/>
    </row>
    <row r="10681" spans="1:29" x14ac:dyDescent="0.25">
      <c r="A10681" s="10"/>
      <c r="B10681" s="11"/>
      <c r="C10681" s="11"/>
      <c r="D10681" s="11"/>
      <c r="E10681" s="11"/>
      <c r="F10681" s="11"/>
      <c r="G10681" s="11"/>
      <c r="H10681" s="11"/>
      <c r="I10681" s="11"/>
      <c r="J10681" s="11"/>
      <c r="K10681" s="12"/>
      <c r="L10681" s="13"/>
      <c r="M10681" s="12"/>
      <c r="N10681" s="13"/>
      <c r="O10681" s="13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  <c r="AA10681" s="11"/>
      <c r="AB10681" s="11"/>
      <c r="AC10681" s="11"/>
    </row>
    <row r="10682" spans="1:29" x14ac:dyDescent="0.25">
      <c r="A10682" s="10"/>
      <c r="B10682" s="11"/>
      <c r="C10682" s="11"/>
      <c r="D10682" s="11"/>
      <c r="E10682" s="11"/>
      <c r="F10682" s="11"/>
      <c r="G10682" s="11"/>
      <c r="H10682" s="11"/>
      <c r="I10682" s="11"/>
      <c r="J10682" s="11"/>
      <c r="K10682" s="12"/>
      <c r="L10682" s="13"/>
      <c r="M10682" s="12"/>
      <c r="N10682" s="13"/>
      <c r="O10682" s="13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  <c r="AA10682" s="11"/>
      <c r="AB10682" s="11"/>
      <c r="AC10682" s="11"/>
    </row>
    <row r="10683" spans="1:29" x14ac:dyDescent="0.25">
      <c r="A10683" s="10"/>
      <c r="B10683" s="11"/>
      <c r="C10683" s="11"/>
      <c r="D10683" s="11"/>
      <c r="E10683" s="11"/>
      <c r="F10683" s="11"/>
      <c r="G10683" s="11"/>
      <c r="H10683" s="11"/>
      <c r="I10683" s="11"/>
      <c r="J10683" s="11"/>
      <c r="K10683" s="12"/>
      <c r="L10683" s="13"/>
      <c r="M10683" s="12"/>
      <c r="N10683" s="13"/>
      <c r="O10683" s="13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  <c r="AA10683" s="11"/>
      <c r="AB10683" s="11"/>
      <c r="AC10683" s="11"/>
    </row>
    <row r="10684" spans="1:29" x14ac:dyDescent="0.25">
      <c r="A10684" s="10"/>
      <c r="B10684" s="11"/>
      <c r="C10684" s="11"/>
      <c r="D10684" s="11"/>
      <c r="E10684" s="11"/>
      <c r="F10684" s="11"/>
      <c r="G10684" s="11"/>
      <c r="H10684" s="11"/>
      <c r="I10684" s="11"/>
      <c r="J10684" s="11"/>
      <c r="K10684" s="12"/>
      <c r="L10684" s="13"/>
      <c r="M10684" s="12"/>
      <c r="N10684" s="13"/>
      <c r="O10684" s="13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  <c r="AA10684" s="11"/>
      <c r="AB10684" s="11"/>
      <c r="AC10684" s="11"/>
    </row>
    <row r="10685" spans="1:29" x14ac:dyDescent="0.25">
      <c r="A10685" s="10"/>
      <c r="B10685" s="11"/>
      <c r="C10685" s="11"/>
      <c r="D10685" s="11"/>
      <c r="E10685" s="11"/>
      <c r="F10685" s="11"/>
      <c r="G10685" s="11"/>
      <c r="H10685" s="11"/>
      <c r="I10685" s="11"/>
      <c r="J10685" s="11"/>
      <c r="K10685" s="12"/>
      <c r="L10685" s="13"/>
      <c r="M10685" s="12"/>
      <c r="N10685" s="13"/>
      <c r="O10685" s="13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  <c r="AA10685" s="11"/>
      <c r="AB10685" s="11"/>
      <c r="AC10685" s="11"/>
    </row>
    <row r="10686" spans="1:29" x14ac:dyDescent="0.25">
      <c r="A10686" s="10"/>
      <c r="B10686" s="11"/>
      <c r="C10686" s="11"/>
      <c r="D10686" s="11"/>
      <c r="E10686" s="11"/>
      <c r="F10686" s="11"/>
      <c r="G10686" s="11"/>
      <c r="H10686" s="11"/>
      <c r="I10686" s="11"/>
      <c r="J10686" s="11"/>
      <c r="K10686" s="12"/>
      <c r="L10686" s="13"/>
      <c r="M10686" s="12"/>
      <c r="N10686" s="13"/>
      <c r="O10686" s="13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  <c r="AA10686" s="11"/>
      <c r="AB10686" s="11"/>
      <c r="AC10686" s="11"/>
    </row>
    <row r="10687" spans="1:29" x14ac:dyDescent="0.25">
      <c r="A10687" s="10"/>
      <c r="B10687" s="11"/>
      <c r="C10687" s="11"/>
      <c r="D10687" s="11"/>
      <c r="E10687" s="11"/>
      <c r="F10687" s="11"/>
      <c r="G10687" s="11"/>
      <c r="H10687" s="11"/>
      <c r="I10687" s="11"/>
      <c r="J10687" s="11"/>
      <c r="K10687" s="12"/>
      <c r="L10687" s="13"/>
      <c r="M10687" s="12"/>
      <c r="N10687" s="13"/>
      <c r="O10687" s="13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  <c r="AC10687" s="11"/>
    </row>
    <row r="10688" spans="1:29" x14ac:dyDescent="0.25">
      <c r="A10688" s="10"/>
      <c r="B10688" s="11"/>
      <c r="C10688" s="11"/>
      <c r="D10688" s="11"/>
      <c r="E10688" s="11"/>
      <c r="F10688" s="11"/>
      <c r="G10688" s="11"/>
      <c r="H10688" s="11"/>
      <c r="I10688" s="11"/>
      <c r="J10688" s="11"/>
      <c r="K10688" s="12"/>
      <c r="L10688" s="13"/>
      <c r="M10688" s="12"/>
      <c r="N10688" s="13"/>
      <c r="O10688" s="13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  <c r="AA10688" s="11"/>
      <c r="AB10688" s="11"/>
      <c r="AC10688" s="11"/>
    </row>
    <row r="10689" spans="1:29" x14ac:dyDescent="0.25">
      <c r="A10689" s="10"/>
      <c r="B10689" s="11"/>
      <c r="C10689" s="11"/>
      <c r="D10689" s="11"/>
      <c r="E10689" s="11"/>
      <c r="F10689" s="11"/>
      <c r="G10689" s="11"/>
      <c r="H10689" s="11"/>
      <c r="I10689" s="11"/>
      <c r="J10689" s="11"/>
      <c r="K10689" s="12"/>
      <c r="L10689" s="13"/>
      <c r="M10689" s="12"/>
      <c r="N10689" s="13"/>
      <c r="O10689" s="13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  <c r="AA10689" s="11"/>
      <c r="AB10689" s="11"/>
      <c r="AC10689" s="11"/>
    </row>
    <row r="10690" spans="1:29" x14ac:dyDescent="0.25">
      <c r="A10690" s="10"/>
      <c r="B10690" s="11"/>
      <c r="C10690" s="11"/>
      <c r="D10690" s="11"/>
      <c r="E10690" s="11"/>
      <c r="F10690" s="11"/>
      <c r="G10690" s="11"/>
      <c r="H10690" s="11"/>
      <c r="I10690" s="11"/>
      <c r="J10690" s="11"/>
      <c r="K10690" s="12"/>
      <c r="L10690" s="13"/>
      <c r="M10690" s="12"/>
      <c r="N10690" s="13"/>
      <c r="O10690" s="13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  <c r="AA10690" s="11"/>
      <c r="AB10690" s="11"/>
      <c r="AC10690" s="11"/>
    </row>
    <row r="10691" spans="1:29" x14ac:dyDescent="0.25">
      <c r="A10691" s="10"/>
      <c r="B10691" s="11"/>
      <c r="C10691" s="11"/>
      <c r="D10691" s="11"/>
      <c r="E10691" s="11"/>
      <c r="F10691" s="11"/>
      <c r="G10691" s="11"/>
      <c r="H10691" s="11"/>
      <c r="I10691" s="11"/>
      <c r="J10691" s="11"/>
      <c r="K10691" s="12"/>
      <c r="L10691" s="13"/>
      <c r="M10691" s="12"/>
      <c r="N10691" s="13"/>
      <c r="O10691" s="13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  <c r="AA10691" s="11"/>
      <c r="AB10691" s="11"/>
      <c r="AC10691" s="11"/>
    </row>
    <row r="10692" spans="1:29" x14ac:dyDescent="0.25">
      <c r="A10692" s="10"/>
      <c r="B10692" s="11"/>
      <c r="C10692" s="11"/>
      <c r="D10692" s="11"/>
      <c r="E10692" s="11"/>
      <c r="F10692" s="11"/>
      <c r="G10692" s="11"/>
      <c r="H10692" s="11"/>
      <c r="I10692" s="11"/>
      <c r="J10692" s="11"/>
      <c r="K10692" s="12"/>
      <c r="L10692" s="13"/>
      <c r="M10692" s="12"/>
      <c r="N10692" s="13"/>
      <c r="O10692" s="13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  <c r="AA10692" s="11"/>
      <c r="AB10692" s="11"/>
      <c r="AC10692" s="11"/>
    </row>
    <row r="10693" spans="1:29" x14ac:dyDescent="0.25">
      <c r="A10693" s="10"/>
      <c r="B10693" s="11"/>
      <c r="C10693" s="11"/>
      <c r="D10693" s="11"/>
      <c r="E10693" s="11"/>
      <c r="F10693" s="11"/>
      <c r="G10693" s="11"/>
      <c r="H10693" s="11"/>
      <c r="I10693" s="11"/>
      <c r="J10693" s="11"/>
      <c r="K10693" s="12"/>
      <c r="L10693" s="13"/>
      <c r="M10693" s="12"/>
      <c r="N10693" s="13"/>
      <c r="O10693" s="13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  <c r="AA10693" s="11"/>
      <c r="AB10693" s="11"/>
      <c r="AC10693" s="11"/>
    </row>
    <row r="10694" spans="1:29" x14ac:dyDescent="0.25">
      <c r="A10694" s="10"/>
      <c r="B10694" s="11"/>
      <c r="C10694" s="11"/>
      <c r="D10694" s="11"/>
      <c r="E10694" s="11"/>
      <c r="F10694" s="11"/>
      <c r="G10694" s="11"/>
      <c r="H10694" s="11"/>
      <c r="I10694" s="11"/>
      <c r="J10694" s="11"/>
      <c r="K10694" s="12"/>
      <c r="L10694" s="13"/>
      <c r="M10694" s="12"/>
      <c r="N10694" s="13"/>
      <c r="O10694" s="13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  <c r="AA10694" s="11"/>
      <c r="AB10694" s="11"/>
      <c r="AC10694" s="11"/>
    </row>
    <row r="10695" spans="1:29" x14ac:dyDescent="0.25">
      <c r="A10695" s="10"/>
      <c r="B10695" s="11"/>
      <c r="C10695" s="11"/>
      <c r="D10695" s="11"/>
      <c r="E10695" s="11"/>
      <c r="F10695" s="11"/>
      <c r="G10695" s="11"/>
      <c r="H10695" s="11"/>
      <c r="I10695" s="11"/>
      <c r="J10695" s="11"/>
      <c r="K10695" s="12"/>
      <c r="L10695" s="13"/>
      <c r="M10695" s="12"/>
      <c r="N10695" s="13"/>
      <c r="O10695" s="13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  <c r="AA10695" s="11"/>
      <c r="AB10695" s="11"/>
      <c r="AC10695" s="11"/>
    </row>
    <row r="10696" spans="1:29" x14ac:dyDescent="0.25">
      <c r="A10696" s="10"/>
      <c r="B10696" s="11"/>
      <c r="C10696" s="11"/>
      <c r="D10696" s="11"/>
      <c r="E10696" s="11"/>
      <c r="F10696" s="11"/>
      <c r="G10696" s="11"/>
      <c r="H10696" s="11"/>
      <c r="I10696" s="11"/>
      <c r="J10696" s="11"/>
      <c r="K10696" s="12"/>
      <c r="L10696" s="13"/>
      <c r="M10696" s="12"/>
      <c r="N10696" s="13"/>
      <c r="O10696" s="13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  <c r="AA10696" s="11"/>
      <c r="AB10696" s="11"/>
      <c r="AC10696" s="11"/>
    </row>
    <row r="10697" spans="1:29" x14ac:dyDescent="0.25">
      <c r="A10697" s="10"/>
      <c r="B10697" s="11"/>
      <c r="C10697" s="11"/>
      <c r="D10697" s="11"/>
      <c r="E10697" s="11"/>
      <c r="F10697" s="11"/>
      <c r="G10697" s="11"/>
      <c r="H10697" s="11"/>
      <c r="I10697" s="11"/>
      <c r="J10697" s="11"/>
      <c r="K10697" s="12"/>
      <c r="L10697" s="13"/>
      <c r="M10697" s="12"/>
      <c r="N10697" s="13"/>
      <c r="O10697" s="13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  <c r="AA10697" s="11"/>
      <c r="AB10697" s="11"/>
      <c r="AC10697" s="11"/>
    </row>
    <row r="10698" spans="1:29" x14ac:dyDescent="0.25">
      <c r="A10698" s="10"/>
      <c r="B10698" s="11"/>
      <c r="C10698" s="11"/>
      <c r="D10698" s="11"/>
      <c r="E10698" s="11"/>
      <c r="F10698" s="11"/>
      <c r="G10698" s="11"/>
      <c r="H10698" s="11"/>
      <c r="I10698" s="11"/>
      <c r="J10698" s="11"/>
      <c r="K10698" s="12"/>
      <c r="L10698" s="13"/>
      <c r="M10698" s="12"/>
      <c r="N10698" s="13"/>
      <c r="O10698" s="13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  <c r="AA10698" s="11"/>
      <c r="AB10698" s="11"/>
      <c r="AC10698" s="11"/>
    </row>
    <row r="10699" spans="1:29" x14ac:dyDescent="0.25">
      <c r="A10699" s="10"/>
      <c r="B10699" s="11"/>
      <c r="C10699" s="11"/>
      <c r="D10699" s="11"/>
      <c r="E10699" s="11"/>
      <c r="F10699" s="11"/>
      <c r="G10699" s="11"/>
      <c r="H10699" s="11"/>
      <c r="I10699" s="11"/>
      <c r="J10699" s="11"/>
      <c r="K10699" s="12"/>
      <c r="L10699" s="13"/>
      <c r="M10699" s="12"/>
      <c r="N10699" s="13"/>
      <c r="O10699" s="13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  <c r="AA10699" s="11"/>
      <c r="AB10699" s="11"/>
      <c r="AC10699" s="11"/>
    </row>
    <row r="10700" spans="1:29" x14ac:dyDescent="0.25">
      <c r="A10700" s="10"/>
      <c r="B10700" s="11"/>
      <c r="C10700" s="11"/>
      <c r="D10700" s="11"/>
      <c r="E10700" s="11"/>
      <c r="F10700" s="11"/>
      <c r="G10700" s="11"/>
      <c r="H10700" s="11"/>
      <c r="I10700" s="11"/>
      <c r="J10700" s="11"/>
      <c r="K10700" s="12"/>
      <c r="L10700" s="13"/>
      <c r="M10700" s="12"/>
      <c r="N10700" s="13"/>
      <c r="O10700" s="13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  <c r="AA10700" s="11"/>
      <c r="AB10700" s="11"/>
      <c r="AC10700" s="11"/>
    </row>
    <row r="10701" spans="1:29" x14ac:dyDescent="0.25">
      <c r="A10701" s="10"/>
      <c r="B10701" s="11"/>
      <c r="C10701" s="11"/>
      <c r="D10701" s="11"/>
      <c r="E10701" s="11"/>
      <c r="F10701" s="11"/>
      <c r="G10701" s="11"/>
      <c r="H10701" s="11"/>
      <c r="I10701" s="11"/>
      <c r="J10701" s="11"/>
      <c r="K10701" s="12"/>
      <c r="L10701" s="13"/>
      <c r="M10701" s="12"/>
      <c r="N10701" s="13"/>
      <c r="O10701" s="13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  <c r="AC10701" s="11"/>
    </row>
    <row r="10702" spans="1:29" x14ac:dyDescent="0.25">
      <c r="A10702" s="10"/>
      <c r="B10702" s="11"/>
      <c r="C10702" s="11"/>
      <c r="D10702" s="11"/>
      <c r="E10702" s="11"/>
      <c r="F10702" s="11"/>
      <c r="G10702" s="11"/>
      <c r="H10702" s="11"/>
      <c r="I10702" s="11"/>
      <c r="J10702" s="11"/>
      <c r="K10702" s="12"/>
      <c r="L10702" s="13"/>
      <c r="M10702" s="12"/>
      <c r="N10702" s="13"/>
      <c r="O10702" s="13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  <c r="AA10702" s="11"/>
      <c r="AB10702" s="11"/>
      <c r="AC10702" s="11"/>
    </row>
    <row r="10703" spans="1:29" x14ac:dyDescent="0.25">
      <c r="A10703" s="10"/>
      <c r="B10703" s="11"/>
      <c r="C10703" s="11"/>
      <c r="D10703" s="11"/>
      <c r="E10703" s="11"/>
      <c r="F10703" s="11"/>
      <c r="G10703" s="11"/>
      <c r="H10703" s="11"/>
      <c r="I10703" s="11"/>
      <c r="J10703" s="11"/>
      <c r="K10703" s="12"/>
      <c r="L10703" s="13"/>
      <c r="M10703" s="12"/>
      <c r="N10703" s="13"/>
      <c r="O10703" s="13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  <c r="AA10703" s="11"/>
      <c r="AB10703" s="11"/>
      <c r="AC10703" s="11"/>
    </row>
    <row r="10704" spans="1:29" x14ac:dyDescent="0.25">
      <c r="A10704" s="10"/>
      <c r="B10704" s="11"/>
      <c r="C10704" s="11"/>
      <c r="D10704" s="11"/>
      <c r="E10704" s="11"/>
      <c r="F10704" s="11"/>
      <c r="G10704" s="11"/>
      <c r="H10704" s="11"/>
      <c r="I10704" s="11"/>
      <c r="J10704" s="11"/>
      <c r="K10704" s="12"/>
      <c r="L10704" s="13"/>
      <c r="M10704" s="12"/>
      <c r="N10704" s="13"/>
      <c r="O10704" s="13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  <c r="AA10704" s="11"/>
      <c r="AB10704" s="11"/>
      <c r="AC10704" s="11"/>
    </row>
    <row r="10705" spans="1:29" x14ac:dyDescent="0.25">
      <c r="A10705" s="10"/>
      <c r="B10705" s="11"/>
      <c r="C10705" s="11"/>
      <c r="D10705" s="11"/>
      <c r="E10705" s="11"/>
      <c r="F10705" s="11"/>
      <c r="G10705" s="11"/>
      <c r="H10705" s="11"/>
      <c r="I10705" s="11"/>
      <c r="J10705" s="11"/>
      <c r="K10705" s="12"/>
      <c r="L10705" s="13"/>
      <c r="M10705" s="12"/>
      <c r="N10705" s="13"/>
      <c r="O10705" s="13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  <c r="AA10705" s="11"/>
      <c r="AB10705" s="11"/>
      <c r="AC10705" s="11"/>
    </row>
    <row r="10706" spans="1:29" x14ac:dyDescent="0.25">
      <c r="A10706" s="10"/>
      <c r="B10706" s="11"/>
      <c r="C10706" s="11"/>
      <c r="D10706" s="11"/>
      <c r="E10706" s="11"/>
      <c r="F10706" s="11"/>
      <c r="G10706" s="11"/>
      <c r="H10706" s="11"/>
      <c r="I10706" s="11"/>
      <c r="J10706" s="11"/>
      <c r="K10706" s="12"/>
      <c r="L10706" s="13"/>
      <c r="M10706" s="12"/>
      <c r="N10706" s="13"/>
      <c r="O10706" s="13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  <c r="AA10706" s="11"/>
      <c r="AB10706" s="11"/>
      <c r="AC10706" s="11"/>
    </row>
    <row r="10707" spans="1:29" x14ac:dyDescent="0.25">
      <c r="A10707" s="10"/>
      <c r="B10707" s="11"/>
      <c r="C10707" s="11"/>
      <c r="D10707" s="11"/>
      <c r="E10707" s="11"/>
      <c r="F10707" s="11"/>
      <c r="G10707" s="11"/>
      <c r="H10707" s="11"/>
      <c r="I10707" s="11"/>
      <c r="J10707" s="11"/>
      <c r="K10707" s="12"/>
      <c r="L10707" s="13"/>
      <c r="M10707" s="12"/>
      <c r="N10707" s="13"/>
      <c r="O10707" s="13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  <c r="AA10707" s="11"/>
      <c r="AB10707" s="11"/>
      <c r="AC10707" s="11"/>
    </row>
    <row r="10708" spans="1:29" x14ac:dyDescent="0.25">
      <c r="A10708" s="10"/>
      <c r="B10708" s="11"/>
      <c r="C10708" s="11"/>
      <c r="D10708" s="11"/>
      <c r="E10708" s="11"/>
      <c r="F10708" s="11"/>
      <c r="G10708" s="11"/>
      <c r="H10708" s="11"/>
      <c r="I10708" s="11"/>
      <c r="J10708" s="11"/>
      <c r="K10708" s="12"/>
      <c r="L10708" s="13"/>
      <c r="M10708" s="12"/>
      <c r="N10708" s="13"/>
      <c r="O10708" s="13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  <c r="AC10708" s="11"/>
    </row>
    <row r="10709" spans="1:29" x14ac:dyDescent="0.25">
      <c r="A10709" s="10"/>
      <c r="B10709" s="11"/>
      <c r="C10709" s="11"/>
      <c r="D10709" s="11"/>
      <c r="E10709" s="11"/>
      <c r="F10709" s="11"/>
      <c r="G10709" s="11"/>
      <c r="H10709" s="11"/>
      <c r="I10709" s="11"/>
      <c r="J10709" s="11"/>
      <c r="K10709" s="12"/>
      <c r="L10709" s="13"/>
      <c r="M10709" s="12"/>
      <c r="N10709" s="13"/>
      <c r="O10709" s="13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  <c r="AA10709" s="11"/>
      <c r="AB10709" s="11"/>
      <c r="AC10709" s="11"/>
    </row>
    <row r="10710" spans="1:29" x14ac:dyDescent="0.25">
      <c r="A10710" s="10"/>
      <c r="B10710" s="11"/>
      <c r="C10710" s="11"/>
      <c r="D10710" s="11"/>
      <c r="E10710" s="11"/>
      <c r="F10710" s="11"/>
      <c r="G10710" s="11"/>
      <c r="H10710" s="11"/>
      <c r="I10710" s="11"/>
      <c r="J10710" s="11"/>
      <c r="K10710" s="12"/>
      <c r="L10710" s="13"/>
      <c r="M10710" s="12"/>
      <c r="N10710" s="13"/>
      <c r="O10710" s="13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  <c r="AA10710" s="11"/>
      <c r="AB10710" s="11"/>
      <c r="AC10710" s="11"/>
    </row>
    <row r="10711" spans="1:29" x14ac:dyDescent="0.25">
      <c r="A10711" s="10"/>
      <c r="B10711" s="11"/>
      <c r="C10711" s="11"/>
      <c r="D10711" s="11"/>
      <c r="E10711" s="11"/>
      <c r="F10711" s="11"/>
      <c r="G10711" s="11"/>
      <c r="H10711" s="11"/>
      <c r="I10711" s="11"/>
      <c r="J10711" s="11"/>
      <c r="K10711" s="12"/>
      <c r="L10711" s="13"/>
      <c r="M10711" s="12"/>
      <c r="N10711" s="13"/>
      <c r="O10711" s="13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  <c r="AA10711" s="11"/>
      <c r="AB10711" s="11"/>
      <c r="AC10711" s="11"/>
    </row>
    <row r="10712" spans="1:29" x14ac:dyDescent="0.25">
      <c r="A10712" s="10"/>
      <c r="B10712" s="11"/>
      <c r="C10712" s="11"/>
      <c r="D10712" s="11"/>
      <c r="E10712" s="11"/>
      <c r="F10712" s="11"/>
      <c r="G10712" s="11"/>
      <c r="H10712" s="11"/>
      <c r="I10712" s="11"/>
      <c r="J10712" s="11"/>
      <c r="K10712" s="12"/>
      <c r="L10712" s="13"/>
      <c r="M10712" s="12"/>
      <c r="N10712" s="13"/>
      <c r="O10712" s="13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  <c r="AA10712" s="11"/>
      <c r="AB10712" s="11"/>
      <c r="AC10712" s="11"/>
    </row>
    <row r="10713" spans="1:29" x14ac:dyDescent="0.25">
      <c r="A10713" s="10"/>
      <c r="B10713" s="11"/>
      <c r="C10713" s="11"/>
      <c r="D10713" s="11"/>
      <c r="E10713" s="11"/>
      <c r="F10713" s="11"/>
      <c r="G10713" s="11"/>
      <c r="H10713" s="11"/>
      <c r="I10713" s="11"/>
      <c r="J10713" s="11"/>
      <c r="K10713" s="12"/>
      <c r="L10713" s="13"/>
      <c r="M10713" s="12"/>
      <c r="N10713" s="13"/>
      <c r="O10713" s="13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  <c r="AA10713" s="11"/>
      <c r="AB10713" s="11"/>
      <c r="AC10713" s="11"/>
    </row>
    <row r="10714" spans="1:29" x14ac:dyDescent="0.25">
      <c r="A10714" s="10"/>
      <c r="B10714" s="11"/>
      <c r="C10714" s="11"/>
      <c r="D10714" s="11"/>
      <c r="E10714" s="11"/>
      <c r="F10714" s="11"/>
      <c r="G10714" s="11"/>
      <c r="H10714" s="11"/>
      <c r="I10714" s="11"/>
      <c r="J10714" s="11"/>
      <c r="K10714" s="12"/>
      <c r="L10714" s="13"/>
      <c r="M10714" s="12"/>
      <c r="N10714" s="13"/>
      <c r="O10714" s="13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  <c r="AA10714" s="11"/>
      <c r="AB10714" s="11"/>
      <c r="AC10714" s="11"/>
    </row>
    <row r="10715" spans="1:29" x14ac:dyDescent="0.25">
      <c r="A10715" s="10"/>
      <c r="B10715" s="11"/>
      <c r="C10715" s="11"/>
      <c r="D10715" s="11"/>
      <c r="E10715" s="11"/>
      <c r="F10715" s="11"/>
      <c r="G10715" s="11"/>
      <c r="H10715" s="11"/>
      <c r="I10715" s="11"/>
      <c r="J10715" s="11"/>
      <c r="K10715" s="12"/>
      <c r="L10715" s="13"/>
      <c r="M10715" s="12"/>
      <c r="N10715" s="13"/>
      <c r="O10715" s="13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  <c r="AC10715" s="11"/>
    </row>
    <row r="10716" spans="1:29" x14ac:dyDescent="0.25">
      <c r="A10716" s="10"/>
      <c r="B10716" s="11"/>
      <c r="C10716" s="11"/>
      <c r="D10716" s="11"/>
      <c r="E10716" s="11"/>
      <c r="F10716" s="11"/>
      <c r="G10716" s="11"/>
      <c r="H10716" s="11"/>
      <c r="I10716" s="11"/>
      <c r="J10716" s="11"/>
      <c r="K10716" s="12"/>
      <c r="L10716" s="13"/>
      <c r="M10716" s="12"/>
      <c r="N10716" s="13"/>
      <c r="O10716" s="13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  <c r="AA10716" s="11"/>
      <c r="AB10716" s="11"/>
      <c r="AC10716" s="11"/>
    </row>
    <row r="10717" spans="1:29" x14ac:dyDescent="0.25">
      <c r="A10717" s="10"/>
      <c r="B10717" s="11"/>
      <c r="C10717" s="11"/>
      <c r="D10717" s="11"/>
      <c r="E10717" s="11"/>
      <c r="F10717" s="11"/>
      <c r="G10717" s="11"/>
      <c r="H10717" s="11"/>
      <c r="I10717" s="11"/>
      <c r="J10717" s="11"/>
      <c r="K10717" s="12"/>
      <c r="L10717" s="13"/>
      <c r="M10717" s="12"/>
      <c r="N10717" s="13"/>
      <c r="O10717" s="13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  <c r="AA10717" s="11"/>
      <c r="AB10717" s="11"/>
      <c r="AC10717" s="11"/>
    </row>
    <row r="10718" spans="1:29" x14ac:dyDescent="0.25">
      <c r="A10718" s="10"/>
      <c r="B10718" s="11"/>
      <c r="C10718" s="11"/>
      <c r="D10718" s="11"/>
      <c r="E10718" s="11"/>
      <c r="F10718" s="11"/>
      <c r="G10718" s="11"/>
      <c r="H10718" s="11"/>
      <c r="I10718" s="11"/>
      <c r="J10718" s="11"/>
      <c r="K10718" s="12"/>
      <c r="L10718" s="13"/>
      <c r="M10718" s="12"/>
      <c r="N10718" s="13"/>
      <c r="O10718" s="13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  <c r="AA10718" s="11"/>
      <c r="AB10718" s="11"/>
      <c r="AC10718" s="11"/>
    </row>
    <row r="10719" spans="1:29" x14ac:dyDescent="0.25">
      <c r="A10719" s="10"/>
      <c r="B10719" s="11"/>
      <c r="C10719" s="11"/>
      <c r="D10719" s="11"/>
      <c r="E10719" s="11"/>
      <c r="F10719" s="11"/>
      <c r="G10719" s="11"/>
      <c r="H10719" s="11"/>
      <c r="I10719" s="11"/>
      <c r="J10719" s="11"/>
      <c r="K10719" s="12"/>
      <c r="L10719" s="13"/>
      <c r="M10719" s="12"/>
      <c r="N10719" s="13"/>
      <c r="O10719" s="13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  <c r="AA10719" s="11"/>
      <c r="AB10719" s="11"/>
      <c r="AC10719" s="11"/>
    </row>
    <row r="10720" spans="1:29" x14ac:dyDescent="0.25">
      <c r="A10720" s="10"/>
      <c r="B10720" s="11"/>
      <c r="C10720" s="11"/>
      <c r="D10720" s="11"/>
      <c r="E10720" s="11"/>
      <c r="F10720" s="11"/>
      <c r="G10720" s="11"/>
      <c r="H10720" s="11"/>
      <c r="I10720" s="11"/>
      <c r="J10720" s="11"/>
      <c r="K10720" s="12"/>
      <c r="L10720" s="13"/>
      <c r="M10720" s="12"/>
      <c r="N10720" s="13"/>
      <c r="O10720" s="13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  <c r="AA10720" s="11"/>
      <c r="AB10720" s="11"/>
      <c r="AC10720" s="11"/>
    </row>
    <row r="10721" spans="1:29" x14ac:dyDescent="0.25">
      <c r="A10721" s="10"/>
      <c r="B10721" s="11"/>
      <c r="C10721" s="11"/>
      <c r="D10721" s="11"/>
      <c r="E10721" s="11"/>
      <c r="F10721" s="11"/>
      <c r="G10721" s="11"/>
      <c r="H10721" s="11"/>
      <c r="I10721" s="11"/>
      <c r="J10721" s="11"/>
      <c r="K10721" s="12"/>
      <c r="L10721" s="13"/>
      <c r="M10721" s="12"/>
      <c r="N10721" s="13"/>
      <c r="O10721" s="13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  <c r="AA10721" s="11"/>
      <c r="AB10721" s="11"/>
      <c r="AC10721" s="11"/>
    </row>
    <row r="10722" spans="1:29" x14ac:dyDescent="0.25">
      <c r="A10722" s="10"/>
      <c r="B10722" s="11"/>
      <c r="C10722" s="11"/>
      <c r="D10722" s="11"/>
      <c r="E10722" s="11"/>
      <c r="F10722" s="11"/>
      <c r="G10722" s="11"/>
      <c r="H10722" s="11"/>
      <c r="I10722" s="11"/>
      <c r="J10722" s="11"/>
      <c r="K10722" s="12"/>
      <c r="L10722" s="13"/>
      <c r="M10722" s="12"/>
      <c r="N10722" s="13"/>
      <c r="O10722" s="13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  <c r="AC10722" s="11"/>
    </row>
    <row r="10723" spans="1:29" x14ac:dyDescent="0.25">
      <c r="A10723" s="10"/>
      <c r="B10723" s="11"/>
      <c r="C10723" s="11"/>
      <c r="D10723" s="11"/>
      <c r="E10723" s="11"/>
      <c r="F10723" s="11"/>
      <c r="G10723" s="11"/>
      <c r="H10723" s="11"/>
      <c r="I10723" s="11"/>
      <c r="J10723" s="11"/>
      <c r="K10723" s="12"/>
      <c r="L10723" s="13"/>
      <c r="M10723" s="12"/>
      <c r="N10723" s="13"/>
      <c r="O10723" s="13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  <c r="AA10723" s="11"/>
      <c r="AB10723" s="11"/>
      <c r="AC10723" s="11"/>
    </row>
    <row r="10724" spans="1:29" x14ac:dyDescent="0.25">
      <c r="A10724" s="10"/>
      <c r="B10724" s="11"/>
      <c r="C10724" s="11"/>
      <c r="D10724" s="11"/>
      <c r="E10724" s="11"/>
      <c r="F10724" s="11"/>
      <c r="G10724" s="11"/>
      <c r="H10724" s="11"/>
      <c r="I10724" s="11"/>
      <c r="J10724" s="11"/>
      <c r="K10724" s="12"/>
      <c r="L10724" s="13"/>
      <c r="M10724" s="12"/>
      <c r="N10724" s="13"/>
      <c r="O10724" s="13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  <c r="AA10724" s="11"/>
      <c r="AB10724" s="11"/>
      <c r="AC10724" s="11"/>
    </row>
    <row r="10725" spans="1:29" x14ac:dyDescent="0.25">
      <c r="A10725" s="10"/>
      <c r="B10725" s="11"/>
      <c r="C10725" s="11"/>
      <c r="D10725" s="11"/>
      <c r="E10725" s="11"/>
      <c r="F10725" s="11"/>
      <c r="G10725" s="11"/>
      <c r="H10725" s="11"/>
      <c r="I10725" s="11"/>
      <c r="J10725" s="11"/>
      <c r="K10725" s="12"/>
      <c r="L10725" s="13"/>
      <c r="M10725" s="12"/>
      <c r="N10725" s="13"/>
      <c r="O10725" s="13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  <c r="AA10725" s="11"/>
      <c r="AB10725" s="11"/>
      <c r="AC10725" s="11"/>
    </row>
    <row r="10726" spans="1:29" x14ac:dyDescent="0.25">
      <c r="A10726" s="10"/>
      <c r="B10726" s="11"/>
      <c r="C10726" s="11"/>
      <c r="D10726" s="11"/>
      <c r="E10726" s="11"/>
      <c r="F10726" s="11"/>
      <c r="G10726" s="11"/>
      <c r="H10726" s="11"/>
      <c r="I10726" s="11"/>
      <c r="J10726" s="11"/>
      <c r="K10726" s="12"/>
      <c r="L10726" s="13"/>
      <c r="M10726" s="12"/>
      <c r="N10726" s="13"/>
      <c r="O10726" s="13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  <c r="AA10726" s="11"/>
      <c r="AB10726" s="11"/>
      <c r="AC10726" s="11"/>
    </row>
    <row r="10727" spans="1:29" x14ac:dyDescent="0.25">
      <c r="A10727" s="10"/>
      <c r="B10727" s="11"/>
      <c r="C10727" s="11"/>
      <c r="D10727" s="11"/>
      <c r="E10727" s="11"/>
      <c r="F10727" s="11"/>
      <c r="G10727" s="11"/>
      <c r="H10727" s="11"/>
      <c r="I10727" s="11"/>
      <c r="J10727" s="11"/>
      <c r="K10727" s="12"/>
      <c r="L10727" s="13"/>
      <c r="M10727" s="12"/>
      <c r="N10727" s="13"/>
      <c r="O10727" s="13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  <c r="AA10727" s="11"/>
      <c r="AB10727" s="11"/>
      <c r="AC10727" s="11"/>
    </row>
    <row r="10728" spans="1:29" x14ac:dyDescent="0.25">
      <c r="A10728" s="10"/>
      <c r="B10728" s="11"/>
      <c r="C10728" s="11"/>
      <c r="D10728" s="11"/>
      <c r="E10728" s="11"/>
      <c r="F10728" s="11"/>
      <c r="G10728" s="11"/>
      <c r="H10728" s="11"/>
      <c r="I10728" s="11"/>
      <c r="J10728" s="11"/>
      <c r="K10728" s="12"/>
      <c r="L10728" s="13"/>
      <c r="M10728" s="12"/>
      <c r="N10728" s="13"/>
      <c r="O10728" s="13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  <c r="AA10728" s="11"/>
      <c r="AB10728" s="11"/>
      <c r="AC10728" s="11"/>
    </row>
    <row r="10729" spans="1:29" x14ac:dyDescent="0.25">
      <c r="A10729" s="10"/>
      <c r="B10729" s="11"/>
      <c r="C10729" s="11"/>
      <c r="D10729" s="11"/>
      <c r="E10729" s="11"/>
      <c r="F10729" s="11"/>
      <c r="G10729" s="11"/>
      <c r="H10729" s="11"/>
      <c r="I10729" s="11"/>
      <c r="J10729" s="11"/>
      <c r="K10729" s="12"/>
      <c r="L10729" s="13"/>
      <c r="M10729" s="12"/>
      <c r="N10729" s="13"/>
      <c r="O10729" s="13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  <c r="AC10729" s="11"/>
    </row>
    <row r="10730" spans="1:29" x14ac:dyDescent="0.25">
      <c r="A10730" s="10"/>
      <c r="B10730" s="11"/>
      <c r="C10730" s="11"/>
      <c r="D10730" s="11"/>
      <c r="E10730" s="11"/>
      <c r="F10730" s="11"/>
      <c r="G10730" s="11"/>
      <c r="H10730" s="11"/>
      <c r="I10730" s="11"/>
      <c r="J10730" s="11"/>
      <c r="K10730" s="12"/>
      <c r="L10730" s="13"/>
      <c r="M10730" s="12"/>
      <c r="N10730" s="13"/>
      <c r="O10730" s="13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  <c r="AA10730" s="11"/>
      <c r="AB10730" s="11"/>
      <c r="AC10730" s="11"/>
    </row>
    <row r="10731" spans="1:29" x14ac:dyDescent="0.25">
      <c r="A10731" s="10"/>
      <c r="B10731" s="11"/>
      <c r="C10731" s="11"/>
      <c r="D10731" s="11"/>
      <c r="E10731" s="11"/>
      <c r="F10731" s="11"/>
      <c r="G10731" s="11"/>
      <c r="H10731" s="11"/>
      <c r="I10731" s="11"/>
      <c r="J10731" s="11"/>
      <c r="K10731" s="12"/>
      <c r="L10731" s="13"/>
      <c r="M10731" s="12"/>
      <c r="N10731" s="13"/>
      <c r="O10731" s="13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  <c r="AA10731" s="11"/>
      <c r="AB10731" s="11"/>
      <c r="AC10731" s="11"/>
    </row>
    <row r="10732" spans="1:29" x14ac:dyDescent="0.25">
      <c r="A10732" s="10"/>
      <c r="B10732" s="11"/>
      <c r="C10732" s="11"/>
      <c r="D10732" s="11"/>
      <c r="E10732" s="11"/>
      <c r="F10732" s="11"/>
      <c r="G10732" s="11"/>
      <c r="H10732" s="11"/>
      <c r="I10732" s="11"/>
      <c r="J10732" s="11"/>
      <c r="K10732" s="12"/>
      <c r="L10732" s="13"/>
      <c r="M10732" s="12"/>
      <c r="N10732" s="13"/>
      <c r="O10732" s="13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  <c r="AA10732" s="11"/>
      <c r="AB10732" s="11"/>
      <c r="AC10732" s="11"/>
    </row>
    <row r="10733" spans="1:29" x14ac:dyDescent="0.25">
      <c r="A10733" s="10"/>
      <c r="B10733" s="11"/>
      <c r="C10733" s="11"/>
      <c r="D10733" s="11"/>
      <c r="E10733" s="11"/>
      <c r="F10733" s="11"/>
      <c r="G10733" s="11"/>
      <c r="H10733" s="11"/>
      <c r="I10733" s="11"/>
      <c r="J10733" s="11"/>
      <c r="K10733" s="12"/>
      <c r="L10733" s="13"/>
      <c r="M10733" s="12"/>
      <c r="N10733" s="13"/>
      <c r="O10733" s="13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  <c r="AA10733" s="11"/>
      <c r="AB10733" s="11"/>
      <c r="AC10733" s="11"/>
    </row>
    <row r="10734" spans="1:29" x14ac:dyDescent="0.25">
      <c r="A10734" s="10"/>
      <c r="B10734" s="11"/>
      <c r="C10734" s="11"/>
      <c r="D10734" s="11"/>
      <c r="E10734" s="11"/>
      <c r="F10734" s="11"/>
      <c r="G10734" s="11"/>
      <c r="H10734" s="11"/>
      <c r="I10734" s="11"/>
      <c r="J10734" s="11"/>
      <c r="K10734" s="12"/>
      <c r="L10734" s="13"/>
      <c r="M10734" s="12"/>
      <c r="N10734" s="13"/>
      <c r="O10734" s="13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  <c r="AA10734" s="11"/>
      <c r="AB10734" s="11"/>
      <c r="AC10734" s="11"/>
    </row>
    <row r="10735" spans="1:29" x14ac:dyDescent="0.25">
      <c r="A10735" s="10"/>
      <c r="B10735" s="11"/>
      <c r="C10735" s="11"/>
      <c r="D10735" s="11"/>
      <c r="E10735" s="11"/>
      <c r="F10735" s="11"/>
      <c r="G10735" s="11"/>
      <c r="H10735" s="11"/>
      <c r="I10735" s="11"/>
      <c r="J10735" s="11"/>
      <c r="K10735" s="12"/>
      <c r="L10735" s="13"/>
      <c r="M10735" s="12"/>
      <c r="N10735" s="13"/>
      <c r="O10735" s="13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  <c r="AA10735" s="11"/>
      <c r="AB10735" s="11"/>
      <c r="AC10735" s="11"/>
    </row>
    <row r="10736" spans="1:29" x14ac:dyDescent="0.25">
      <c r="A10736" s="10"/>
      <c r="B10736" s="11"/>
      <c r="C10736" s="11"/>
      <c r="D10736" s="11"/>
      <c r="E10736" s="11"/>
      <c r="F10736" s="11"/>
      <c r="G10736" s="11"/>
      <c r="H10736" s="11"/>
      <c r="I10736" s="11"/>
      <c r="J10736" s="11"/>
      <c r="K10736" s="12"/>
      <c r="L10736" s="13"/>
      <c r="M10736" s="12"/>
      <c r="N10736" s="13"/>
      <c r="O10736" s="13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  <c r="AA10736" s="11"/>
      <c r="AB10736" s="11"/>
      <c r="AC10736" s="11"/>
    </row>
    <row r="10737" spans="1:29" x14ac:dyDescent="0.25">
      <c r="A10737" s="10"/>
      <c r="B10737" s="11"/>
      <c r="C10737" s="11"/>
      <c r="D10737" s="11"/>
      <c r="E10737" s="11"/>
      <c r="F10737" s="11"/>
      <c r="G10737" s="11"/>
      <c r="H10737" s="11"/>
      <c r="I10737" s="11"/>
      <c r="J10737" s="11"/>
      <c r="K10737" s="12"/>
      <c r="L10737" s="13"/>
      <c r="M10737" s="12"/>
      <c r="N10737" s="13"/>
      <c r="O10737" s="13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  <c r="AA10737" s="11"/>
      <c r="AB10737" s="11"/>
      <c r="AC10737" s="11"/>
    </row>
    <row r="10738" spans="1:29" x14ac:dyDescent="0.25">
      <c r="A10738" s="10"/>
      <c r="B10738" s="11"/>
      <c r="C10738" s="11"/>
      <c r="D10738" s="11"/>
      <c r="E10738" s="11"/>
      <c r="F10738" s="11"/>
      <c r="G10738" s="11"/>
      <c r="H10738" s="11"/>
      <c r="I10738" s="11"/>
      <c r="J10738" s="11"/>
      <c r="K10738" s="12"/>
      <c r="L10738" s="13"/>
      <c r="M10738" s="12"/>
      <c r="N10738" s="13"/>
      <c r="O10738" s="13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  <c r="AA10738" s="11"/>
      <c r="AB10738" s="11"/>
      <c r="AC10738" s="11"/>
    </row>
    <row r="10739" spans="1:29" x14ac:dyDescent="0.25">
      <c r="A10739" s="10"/>
      <c r="B10739" s="11"/>
      <c r="C10739" s="11"/>
      <c r="D10739" s="11"/>
      <c r="E10739" s="11"/>
      <c r="F10739" s="11"/>
      <c r="G10739" s="11"/>
      <c r="H10739" s="11"/>
      <c r="I10739" s="11"/>
      <c r="J10739" s="11"/>
      <c r="K10739" s="12"/>
      <c r="L10739" s="13"/>
      <c r="M10739" s="12"/>
      <c r="N10739" s="13"/>
      <c r="O10739" s="13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  <c r="AA10739" s="11"/>
      <c r="AB10739" s="11"/>
      <c r="AC10739" s="11"/>
    </row>
    <row r="10740" spans="1:29" x14ac:dyDescent="0.25">
      <c r="A10740" s="10"/>
      <c r="B10740" s="11"/>
      <c r="C10740" s="11"/>
      <c r="D10740" s="11"/>
      <c r="E10740" s="11"/>
      <c r="F10740" s="11"/>
      <c r="G10740" s="11"/>
      <c r="H10740" s="11"/>
      <c r="I10740" s="11"/>
      <c r="J10740" s="11"/>
      <c r="K10740" s="12"/>
      <c r="L10740" s="13"/>
      <c r="M10740" s="12"/>
      <c r="N10740" s="13"/>
      <c r="O10740" s="13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  <c r="AA10740" s="11"/>
      <c r="AB10740" s="11"/>
      <c r="AC10740" s="11"/>
    </row>
    <row r="10741" spans="1:29" x14ac:dyDescent="0.25">
      <c r="A10741" s="10"/>
      <c r="B10741" s="11"/>
      <c r="C10741" s="11"/>
      <c r="D10741" s="11"/>
      <c r="E10741" s="11"/>
      <c r="F10741" s="11"/>
      <c r="G10741" s="11"/>
      <c r="H10741" s="11"/>
      <c r="I10741" s="11"/>
      <c r="J10741" s="11"/>
      <c r="K10741" s="12"/>
      <c r="L10741" s="13"/>
      <c r="M10741" s="12"/>
      <c r="N10741" s="13"/>
      <c r="O10741" s="13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  <c r="AA10741" s="11"/>
      <c r="AB10741" s="11"/>
      <c r="AC10741" s="11"/>
    </row>
    <row r="10742" spans="1:29" x14ac:dyDescent="0.25">
      <c r="A10742" s="10"/>
      <c r="B10742" s="11"/>
      <c r="C10742" s="11"/>
      <c r="D10742" s="11"/>
      <c r="E10742" s="11"/>
      <c r="F10742" s="11"/>
      <c r="G10742" s="11"/>
      <c r="H10742" s="11"/>
      <c r="I10742" s="11"/>
      <c r="J10742" s="11"/>
      <c r="K10742" s="12"/>
      <c r="L10742" s="13"/>
      <c r="M10742" s="12"/>
      <c r="N10742" s="13"/>
      <c r="O10742" s="13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  <c r="AA10742" s="11"/>
      <c r="AB10742" s="11"/>
      <c r="AC10742" s="11"/>
    </row>
    <row r="10743" spans="1:29" x14ac:dyDescent="0.25">
      <c r="A10743" s="10"/>
      <c r="B10743" s="11"/>
      <c r="C10743" s="11"/>
      <c r="D10743" s="11"/>
      <c r="E10743" s="11"/>
      <c r="F10743" s="11"/>
      <c r="G10743" s="11"/>
      <c r="H10743" s="11"/>
      <c r="I10743" s="11"/>
      <c r="J10743" s="11"/>
      <c r="K10743" s="12"/>
      <c r="L10743" s="13"/>
      <c r="M10743" s="12"/>
      <c r="N10743" s="13"/>
      <c r="O10743" s="13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  <c r="AC10743" s="11"/>
    </row>
    <row r="10744" spans="1:29" x14ac:dyDescent="0.25">
      <c r="A10744" s="10"/>
      <c r="B10744" s="11"/>
      <c r="C10744" s="11"/>
      <c r="D10744" s="11"/>
      <c r="E10744" s="11"/>
      <c r="F10744" s="11"/>
      <c r="G10744" s="11"/>
      <c r="H10744" s="11"/>
      <c r="I10744" s="11"/>
      <c r="J10744" s="11"/>
      <c r="K10744" s="12"/>
      <c r="L10744" s="13"/>
      <c r="M10744" s="12"/>
      <c r="N10744" s="13"/>
      <c r="O10744" s="13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  <c r="AA10744" s="11"/>
      <c r="AB10744" s="11"/>
      <c r="AC10744" s="11"/>
    </row>
    <row r="10745" spans="1:29" x14ac:dyDescent="0.25">
      <c r="A10745" s="10"/>
      <c r="B10745" s="11"/>
      <c r="C10745" s="11"/>
      <c r="D10745" s="11"/>
      <c r="E10745" s="11"/>
      <c r="F10745" s="11"/>
      <c r="G10745" s="11"/>
      <c r="H10745" s="11"/>
      <c r="I10745" s="11"/>
      <c r="J10745" s="11"/>
      <c r="K10745" s="12"/>
      <c r="L10745" s="13"/>
      <c r="M10745" s="12"/>
      <c r="N10745" s="13"/>
      <c r="O10745" s="13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  <c r="AA10745" s="11"/>
      <c r="AB10745" s="11"/>
      <c r="AC10745" s="11"/>
    </row>
    <row r="10746" spans="1:29" x14ac:dyDescent="0.25">
      <c r="A10746" s="10"/>
      <c r="B10746" s="11"/>
      <c r="C10746" s="11"/>
      <c r="D10746" s="11"/>
      <c r="E10746" s="11"/>
      <c r="F10746" s="11"/>
      <c r="G10746" s="11"/>
      <c r="H10746" s="11"/>
      <c r="I10746" s="11"/>
      <c r="J10746" s="11"/>
      <c r="K10746" s="12"/>
      <c r="L10746" s="13"/>
      <c r="M10746" s="12"/>
      <c r="N10746" s="13"/>
      <c r="O10746" s="13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  <c r="AA10746" s="11"/>
      <c r="AB10746" s="11"/>
      <c r="AC10746" s="11"/>
    </row>
    <row r="10747" spans="1:29" x14ac:dyDescent="0.25">
      <c r="A10747" s="10"/>
      <c r="B10747" s="11"/>
      <c r="C10747" s="11"/>
      <c r="D10747" s="11"/>
      <c r="E10747" s="11"/>
      <c r="F10747" s="11"/>
      <c r="G10747" s="11"/>
      <c r="H10747" s="11"/>
      <c r="I10747" s="11"/>
      <c r="J10747" s="11"/>
      <c r="K10747" s="12"/>
      <c r="L10747" s="13"/>
      <c r="M10747" s="12"/>
      <c r="N10747" s="13"/>
      <c r="O10747" s="13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  <c r="AA10747" s="11"/>
      <c r="AB10747" s="11"/>
      <c r="AC10747" s="11"/>
    </row>
    <row r="10748" spans="1:29" x14ac:dyDescent="0.25">
      <c r="A10748" s="10"/>
      <c r="B10748" s="11"/>
      <c r="C10748" s="11"/>
      <c r="D10748" s="11"/>
      <c r="E10748" s="11"/>
      <c r="F10748" s="11"/>
      <c r="G10748" s="11"/>
      <c r="H10748" s="11"/>
      <c r="I10748" s="11"/>
      <c r="J10748" s="11"/>
      <c r="K10748" s="12"/>
      <c r="L10748" s="13"/>
      <c r="M10748" s="12"/>
      <c r="N10748" s="13"/>
      <c r="O10748" s="13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  <c r="AA10748" s="11"/>
      <c r="AB10748" s="11"/>
      <c r="AC10748" s="11"/>
    </row>
    <row r="10749" spans="1:29" x14ac:dyDescent="0.25">
      <c r="A10749" s="10"/>
      <c r="B10749" s="11"/>
      <c r="C10749" s="11"/>
      <c r="D10749" s="11"/>
      <c r="E10749" s="11"/>
      <c r="F10749" s="11"/>
      <c r="G10749" s="11"/>
      <c r="H10749" s="11"/>
      <c r="I10749" s="11"/>
      <c r="J10749" s="11"/>
      <c r="K10749" s="12"/>
      <c r="L10749" s="13"/>
      <c r="M10749" s="12"/>
      <c r="N10749" s="13"/>
      <c r="O10749" s="13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  <c r="AA10749" s="11"/>
      <c r="AB10749" s="11"/>
      <c r="AC10749" s="11"/>
    </row>
    <row r="10750" spans="1:29" x14ac:dyDescent="0.25">
      <c r="A10750" s="10"/>
      <c r="B10750" s="11"/>
      <c r="C10750" s="11"/>
      <c r="D10750" s="11"/>
      <c r="E10750" s="11"/>
      <c r="F10750" s="11"/>
      <c r="G10750" s="11"/>
      <c r="H10750" s="11"/>
      <c r="I10750" s="11"/>
      <c r="J10750" s="11"/>
      <c r="K10750" s="12"/>
      <c r="L10750" s="13"/>
      <c r="M10750" s="12"/>
      <c r="N10750" s="13"/>
      <c r="O10750" s="13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  <c r="AC10750" s="11"/>
    </row>
    <row r="10751" spans="1:29" x14ac:dyDescent="0.25">
      <c r="A10751" s="10"/>
      <c r="B10751" s="11"/>
      <c r="C10751" s="11"/>
      <c r="D10751" s="11"/>
      <c r="E10751" s="11"/>
      <c r="F10751" s="11"/>
      <c r="G10751" s="11"/>
      <c r="H10751" s="11"/>
      <c r="I10751" s="11"/>
      <c r="J10751" s="11"/>
      <c r="K10751" s="12"/>
      <c r="L10751" s="13"/>
      <c r="M10751" s="12"/>
      <c r="N10751" s="13"/>
      <c r="O10751" s="13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  <c r="AA10751" s="11"/>
      <c r="AB10751" s="11"/>
      <c r="AC10751" s="11"/>
    </row>
    <row r="10752" spans="1:29" x14ac:dyDescent="0.25">
      <c r="A10752" s="10"/>
      <c r="B10752" s="11"/>
      <c r="C10752" s="11"/>
      <c r="D10752" s="11"/>
      <c r="E10752" s="11"/>
      <c r="F10752" s="11"/>
      <c r="G10752" s="11"/>
      <c r="H10752" s="11"/>
      <c r="I10752" s="11"/>
      <c r="J10752" s="11"/>
      <c r="K10752" s="12"/>
      <c r="L10752" s="13"/>
      <c r="M10752" s="12"/>
      <c r="N10752" s="13"/>
      <c r="O10752" s="13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  <c r="AA10752" s="11"/>
      <c r="AB10752" s="11"/>
      <c r="AC10752" s="11"/>
    </row>
    <row r="10753" spans="1:29" x14ac:dyDescent="0.25">
      <c r="A10753" s="10"/>
      <c r="B10753" s="11"/>
      <c r="C10753" s="11"/>
      <c r="D10753" s="11"/>
      <c r="E10753" s="11"/>
      <c r="F10753" s="11"/>
      <c r="G10753" s="11"/>
      <c r="H10753" s="11"/>
      <c r="I10753" s="11"/>
      <c r="J10753" s="11"/>
      <c r="K10753" s="12"/>
      <c r="L10753" s="13"/>
      <c r="M10753" s="12"/>
      <c r="N10753" s="13"/>
      <c r="O10753" s="13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  <c r="AA10753" s="11"/>
      <c r="AB10753" s="11"/>
      <c r="AC10753" s="11"/>
    </row>
    <row r="10754" spans="1:29" x14ac:dyDescent="0.25">
      <c r="A10754" s="10"/>
      <c r="B10754" s="11"/>
      <c r="C10754" s="11"/>
      <c r="D10754" s="11"/>
      <c r="E10754" s="11"/>
      <c r="F10754" s="11"/>
      <c r="G10754" s="11"/>
      <c r="H10754" s="11"/>
      <c r="I10754" s="11"/>
      <c r="J10754" s="11"/>
      <c r="K10754" s="12"/>
      <c r="L10754" s="13"/>
      <c r="M10754" s="12"/>
      <c r="N10754" s="13"/>
      <c r="O10754" s="13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  <c r="AA10754" s="11"/>
      <c r="AB10754" s="11"/>
      <c r="AC10754" s="11"/>
    </row>
    <row r="10755" spans="1:29" x14ac:dyDescent="0.25">
      <c r="A10755" s="10"/>
      <c r="B10755" s="11"/>
      <c r="C10755" s="11"/>
      <c r="D10755" s="11"/>
      <c r="E10755" s="11"/>
      <c r="F10755" s="11"/>
      <c r="G10755" s="11"/>
      <c r="H10755" s="11"/>
      <c r="I10755" s="11"/>
      <c r="J10755" s="11"/>
      <c r="K10755" s="12"/>
      <c r="L10755" s="13"/>
      <c r="M10755" s="12"/>
      <c r="N10755" s="13"/>
      <c r="O10755" s="13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  <c r="AA10755" s="11"/>
      <c r="AB10755" s="11"/>
      <c r="AC10755" s="11"/>
    </row>
    <row r="10756" spans="1:29" x14ac:dyDescent="0.25">
      <c r="A10756" s="10"/>
      <c r="B10756" s="11"/>
      <c r="C10756" s="11"/>
      <c r="D10756" s="11"/>
      <c r="E10756" s="11"/>
      <c r="F10756" s="11"/>
      <c r="G10756" s="11"/>
      <c r="H10756" s="11"/>
      <c r="I10756" s="11"/>
      <c r="J10756" s="11"/>
      <c r="K10756" s="12"/>
      <c r="L10756" s="13"/>
      <c r="M10756" s="12"/>
      <c r="N10756" s="13"/>
      <c r="O10756" s="13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  <c r="AA10756" s="11"/>
      <c r="AB10756" s="11"/>
      <c r="AC10756" s="11"/>
    </row>
    <row r="10757" spans="1:29" x14ac:dyDescent="0.25">
      <c r="A10757" s="10"/>
      <c r="B10757" s="11"/>
      <c r="C10757" s="11"/>
      <c r="D10757" s="11"/>
      <c r="E10757" s="11"/>
      <c r="F10757" s="11"/>
      <c r="G10757" s="11"/>
      <c r="H10757" s="11"/>
      <c r="I10757" s="11"/>
      <c r="J10757" s="11"/>
      <c r="K10757" s="12"/>
      <c r="L10757" s="13"/>
      <c r="M10757" s="12"/>
      <c r="N10757" s="13"/>
      <c r="O10757" s="13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  <c r="AC10757" s="11"/>
    </row>
    <row r="10758" spans="1:29" x14ac:dyDescent="0.25">
      <c r="A10758" s="10"/>
      <c r="B10758" s="11"/>
      <c r="C10758" s="11"/>
      <c r="D10758" s="11"/>
      <c r="E10758" s="11"/>
      <c r="F10758" s="11"/>
      <c r="G10758" s="11"/>
      <c r="H10758" s="11"/>
      <c r="I10758" s="11"/>
      <c r="J10758" s="11"/>
      <c r="K10758" s="12"/>
      <c r="L10758" s="13"/>
      <c r="M10758" s="12"/>
      <c r="N10758" s="13"/>
      <c r="O10758" s="13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  <c r="AA10758" s="11"/>
      <c r="AB10758" s="11"/>
      <c r="AC10758" s="11"/>
    </row>
    <row r="10759" spans="1:29" x14ac:dyDescent="0.25">
      <c r="A10759" s="10"/>
      <c r="B10759" s="11"/>
      <c r="C10759" s="11"/>
      <c r="D10759" s="11"/>
      <c r="E10759" s="11"/>
      <c r="F10759" s="11"/>
      <c r="G10759" s="11"/>
      <c r="H10759" s="11"/>
      <c r="I10759" s="11"/>
      <c r="J10759" s="11"/>
      <c r="K10759" s="12"/>
      <c r="L10759" s="13"/>
      <c r="M10759" s="12"/>
      <c r="N10759" s="13"/>
      <c r="O10759" s="13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  <c r="AA10759" s="11"/>
      <c r="AB10759" s="11"/>
      <c r="AC10759" s="11"/>
    </row>
    <row r="10760" spans="1:29" x14ac:dyDescent="0.25">
      <c r="A10760" s="10"/>
      <c r="B10760" s="11"/>
      <c r="C10760" s="11"/>
      <c r="D10760" s="11"/>
      <c r="E10760" s="11"/>
      <c r="F10760" s="11"/>
      <c r="G10760" s="11"/>
      <c r="H10760" s="11"/>
      <c r="I10760" s="11"/>
      <c r="J10760" s="11"/>
      <c r="K10760" s="12"/>
      <c r="L10760" s="13"/>
      <c r="M10760" s="12"/>
      <c r="N10760" s="13"/>
      <c r="O10760" s="13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  <c r="AA10760" s="11"/>
      <c r="AB10760" s="11"/>
      <c r="AC10760" s="11"/>
    </row>
    <row r="10761" spans="1:29" x14ac:dyDescent="0.25">
      <c r="A10761" s="10"/>
      <c r="B10761" s="11"/>
      <c r="C10761" s="11"/>
      <c r="D10761" s="11"/>
      <c r="E10761" s="11"/>
      <c r="F10761" s="11"/>
      <c r="G10761" s="11"/>
      <c r="H10761" s="11"/>
      <c r="I10761" s="11"/>
      <c r="J10761" s="11"/>
      <c r="K10761" s="12"/>
      <c r="L10761" s="13"/>
      <c r="M10761" s="12"/>
      <c r="N10761" s="13"/>
      <c r="O10761" s="13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  <c r="AA10761" s="11"/>
      <c r="AB10761" s="11"/>
      <c r="AC10761" s="11"/>
    </row>
    <row r="10762" spans="1:29" x14ac:dyDescent="0.25">
      <c r="A10762" s="10"/>
      <c r="B10762" s="11"/>
      <c r="C10762" s="11"/>
      <c r="D10762" s="11"/>
      <c r="E10762" s="11"/>
      <c r="F10762" s="11"/>
      <c r="G10762" s="11"/>
      <c r="H10762" s="11"/>
      <c r="I10762" s="11"/>
      <c r="J10762" s="11"/>
      <c r="K10762" s="12"/>
      <c r="L10762" s="13"/>
      <c r="M10762" s="12"/>
      <c r="N10762" s="13"/>
      <c r="O10762" s="13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  <c r="AA10762" s="11"/>
      <c r="AB10762" s="11"/>
      <c r="AC10762" s="11"/>
    </row>
    <row r="10763" spans="1:29" x14ac:dyDescent="0.25">
      <c r="A10763" s="10"/>
      <c r="B10763" s="11"/>
      <c r="C10763" s="11"/>
      <c r="D10763" s="11"/>
      <c r="E10763" s="11"/>
      <c r="F10763" s="11"/>
      <c r="G10763" s="11"/>
      <c r="H10763" s="11"/>
      <c r="I10763" s="11"/>
      <c r="J10763" s="11"/>
      <c r="K10763" s="12"/>
      <c r="L10763" s="13"/>
      <c r="M10763" s="12"/>
      <c r="N10763" s="13"/>
      <c r="O10763" s="13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  <c r="AA10763" s="11"/>
      <c r="AB10763" s="11"/>
      <c r="AC10763" s="11"/>
    </row>
    <row r="10764" spans="1:29" x14ac:dyDescent="0.25">
      <c r="A10764" s="10"/>
      <c r="B10764" s="11"/>
      <c r="C10764" s="11"/>
      <c r="D10764" s="11"/>
      <c r="E10764" s="11"/>
      <c r="F10764" s="11"/>
      <c r="G10764" s="11"/>
      <c r="H10764" s="11"/>
      <c r="I10764" s="11"/>
      <c r="J10764" s="11"/>
      <c r="K10764" s="12"/>
      <c r="L10764" s="13"/>
      <c r="M10764" s="12"/>
      <c r="N10764" s="13"/>
      <c r="O10764" s="13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  <c r="AC10764" s="11"/>
    </row>
    <row r="10765" spans="1:29" x14ac:dyDescent="0.25">
      <c r="A10765" s="10"/>
      <c r="B10765" s="11"/>
      <c r="C10765" s="11"/>
      <c r="D10765" s="11"/>
      <c r="E10765" s="11"/>
      <c r="F10765" s="11"/>
      <c r="G10765" s="11"/>
      <c r="H10765" s="11"/>
      <c r="I10765" s="11"/>
      <c r="J10765" s="11"/>
      <c r="K10765" s="12"/>
      <c r="L10765" s="13"/>
      <c r="M10765" s="12"/>
      <c r="N10765" s="13"/>
      <c r="O10765" s="13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  <c r="AA10765" s="11"/>
      <c r="AB10765" s="11"/>
      <c r="AC10765" s="11"/>
    </row>
    <row r="10766" spans="1:29" x14ac:dyDescent="0.25">
      <c r="A10766" s="10"/>
      <c r="B10766" s="11"/>
      <c r="C10766" s="11"/>
      <c r="D10766" s="11"/>
      <c r="E10766" s="11"/>
      <c r="F10766" s="11"/>
      <c r="G10766" s="11"/>
      <c r="H10766" s="11"/>
      <c r="I10766" s="11"/>
      <c r="J10766" s="11"/>
      <c r="K10766" s="12"/>
      <c r="L10766" s="13"/>
      <c r="M10766" s="12"/>
      <c r="N10766" s="13"/>
      <c r="O10766" s="13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  <c r="AA10766" s="11"/>
      <c r="AB10766" s="11"/>
      <c r="AC10766" s="11"/>
    </row>
    <row r="10767" spans="1:29" x14ac:dyDescent="0.25">
      <c r="A10767" s="10"/>
      <c r="B10767" s="11"/>
      <c r="C10767" s="11"/>
      <c r="D10767" s="11"/>
      <c r="E10767" s="11"/>
      <c r="F10767" s="11"/>
      <c r="G10767" s="11"/>
      <c r="H10767" s="11"/>
      <c r="I10767" s="11"/>
      <c r="J10767" s="11"/>
      <c r="K10767" s="12"/>
      <c r="L10767" s="13"/>
      <c r="M10767" s="12"/>
      <c r="N10767" s="13"/>
      <c r="O10767" s="13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  <c r="AA10767" s="11"/>
      <c r="AB10767" s="11"/>
      <c r="AC10767" s="11"/>
    </row>
    <row r="10768" spans="1:29" x14ac:dyDescent="0.25">
      <c r="A10768" s="10"/>
      <c r="B10768" s="11"/>
      <c r="C10768" s="11"/>
      <c r="D10768" s="11"/>
      <c r="E10768" s="11"/>
      <c r="F10768" s="11"/>
      <c r="G10768" s="11"/>
      <c r="H10768" s="11"/>
      <c r="I10768" s="11"/>
      <c r="J10768" s="11"/>
      <c r="K10768" s="12"/>
      <c r="L10768" s="13"/>
      <c r="M10768" s="12"/>
      <c r="N10768" s="13"/>
      <c r="O10768" s="13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  <c r="AA10768" s="11"/>
      <c r="AB10768" s="11"/>
      <c r="AC10768" s="11"/>
    </row>
    <row r="10769" spans="1:29" x14ac:dyDescent="0.25">
      <c r="A10769" s="10"/>
      <c r="B10769" s="11"/>
      <c r="C10769" s="11"/>
      <c r="D10769" s="11"/>
      <c r="E10769" s="11"/>
      <c r="F10769" s="11"/>
      <c r="G10769" s="11"/>
      <c r="H10769" s="11"/>
      <c r="I10769" s="11"/>
      <c r="J10769" s="11"/>
      <c r="K10769" s="12"/>
      <c r="L10769" s="13"/>
      <c r="M10769" s="12"/>
      <c r="N10769" s="13"/>
      <c r="O10769" s="13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  <c r="AA10769" s="11"/>
      <c r="AB10769" s="11"/>
      <c r="AC10769" s="11"/>
    </row>
    <row r="10770" spans="1:29" x14ac:dyDescent="0.25">
      <c r="A10770" s="10"/>
      <c r="B10770" s="11"/>
      <c r="C10770" s="11"/>
      <c r="D10770" s="11"/>
      <c r="E10770" s="11"/>
      <c r="F10770" s="11"/>
      <c r="G10770" s="11"/>
      <c r="H10770" s="11"/>
      <c r="I10770" s="11"/>
      <c r="J10770" s="11"/>
      <c r="K10770" s="12"/>
      <c r="L10770" s="13"/>
      <c r="M10770" s="12"/>
      <c r="N10770" s="13"/>
      <c r="O10770" s="13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  <c r="AA10770" s="11"/>
      <c r="AB10770" s="11"/>
      <c r="AC10770" s="11"/>
    </row>
    <row r="10771" spans="1:29" x14ac:dyDescent="0.25">
      <c r="A10771" s="10"/>
      <c r="B10771" s="11"/>
      <c r="C10771" s="11"/>
      <c r="D10771" s="11"/>
      <c r="E10771" s="11"/>
      <c r="F10771" s="11"/>
      <c r="G10771" s="11"/>
      <c r="H10771" s="11"/>
      <c r="I10771" s="11"/>
      <c r="J10771" s="11"/>
      <c r="K10771" s="12"/>
      <c r="L10771" s="13"/>
      <c r="M10771" s="12"/>
      <c r="N10771" s="13"/>
      <c r="O10771" s="13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  <c r="AA10771" s="11"/>
      <c r="AB10771" s="11"/>
      <c r="AC10771" s="11"/>
    </row>
    <row r="10772" spans="1:29" x14ac:dyDescent="0.25">
      <c r="A10772" s="10"/>
      <c r="B10772" s="11"/>
      <c r="C10772" s="11"/>
      <c r="D10772" s="11"/>
      <c r="E10772" s="11"/>
      <c r="F10772" s="11"/>
      <c r="G10772" s="11"/>
      <c r="H10772" s="11"/>
      <c r="I10772" s="11"/>
      <c r="J10772" s="11"/>
      <c r="K10772" s="12"/>
      <c r="L10772" s="13"/>
      <c r="M10772" s="12"/>
      <c r="N10772" s="13"/>
      <c r="O10772" s="13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  <c r="AA10772" s="11"/>
      <c r="AB10772" s="11"/>
      <c r="AC10772" s="11"/>
    </row>
    <row r="10773" spans="1:29" x14ac:dyDescent="0.25">
      <c r="A10773" s="10"/>
      <c r="B10773" s="11"/>
      <c r="C10773" s="11"/>
      <c r="D10773" s="11"/>
      <c r="E10773" s="11"/>
      <c r="F10773" s="11"/>
      <c r="G10773" s="11"/>
      <c r="H10773" s="11"/>
      <c r="I10773" s="11"/>
      <c r="J10773" s="11"/>
      <c r="K10773" s="12"/>
      <c r="L10773" s="13"/>
      <c r="M10773" s="12"/>
      <c r="N10773" s="13"/>
      <c r="O10773" s="13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  <c r="AA10773" s="11"/>
      <c r="AB10773" s="11"/>
      <c r="AC10773" s="11"/>
    </row>
    <row r="10774" spans="1:29" x14ac:dyDescent="0.25">
      <c r="A10774" s="10"/>
      <c r="B10774" s="11"/>
      <c r="C10774" s="11"/>
      <c r="D10774" s="11"/>
      <c r="E10774" s="11"/>
      <c r="F10774" s="11"/>
      <c r="G10774" s="11"/>
      <c r="H10774" s="11"/>
      <c r="I10774" s="11"/>
      <c r="J10774" s="11"/>
      <c r="K10774" s="12"/>
      <c r="L10774" s="13"/>
      <c r="M10774" s="12"/>
      <c r="N10774" s="13"/>
      <c r="O10774" s="13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  <c r="AA10774" s="11"/>
      <c r="AB10774" s="11"/>
      <c r="AC10774" s="11"/>
    </row>
    <row r="10775" spans="1:29" x14ac:dyDescent="0.25">
      <c r="A10775" s="10"/>
      <c r="B10775" s="11"/>
      <c r="C10775" s="11"/>
      <c r="D10775" s="11"/>
      <c r="E10775" s="11"/>
      <c r="F10775" s="11"/>
      <c r="G10775" s="11"/>
      <c r="H10775" s="11"/>
      <c r="I10775" s="11"/>
      <c r="J10775" s="11"/>
      <c r="K10775" s="12"/>
      <c r="L10775" s="13"/>
      <c r="M10775" s="12"/>
      <c r="N10775" s="13"/>
      <c r="O10775" s="13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  <c r="AA10775" s="11"/>
      <c r="AB10775" s="11"/>
      <c r="AC10775" s="11"/>
    </row>
    <row r="10776" spans="1:29" x14ac:dyDescent="0.25">
      <c r="A10776" s="10"/>
      <c r="B10776" s="11"/>
      <c r="C10776" s="11"/>
      <c r="D10776" s="11"/>
      <c r="E10776" s="11"/>
      <c r="F10776" s="11"/>
      <c r="G10776" s="11"/>
      <c r="H10776" s="11"/>
      <c r="I10776" s="11"/>
      <c r="J10776" s="11"/>
      <c r="K10776" s="12"/>
      <c r="L10776" s="13"/>
      <c r="M10776" s="12"/>
      <c r="N10776" s="13"/>
      <c r="O10776" s="13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  <c r="AA10776" s="11"/>
      <c r="AB10776" s="11"/>
      <c r="AC10776" s="11"/>
    </row>
    <row r="10777" spans="1:29" x14ac:dyDescent="0.25">
      <c r="A10777" s="10"/>
      <c r="B10777" s="11"/>
      <c r="C10777" s="11"/>
      <c r="D10777" s="11"/>
      <c r="E10777" s="11"/>
      <c r="F10777" s="11"/>
      <c r="G10777" s="11"/>
      <c r="H10777" s="11"/>
      <c r="I10777" s="11"/>
      <c r="J10777" s="11"/>
      <c r="K10777" s="12"/>
      <c r="L10777" s="13"/>
      <c r="M10777" s="12"/>
      <c r="N10777" s="13"/>
      <c r="O10777" s="13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  <c r="AA10777" s="11"/>
      <c r="AB10777" s="11"/>
      <c r="AC10777" s="11"/>
    </row>
    <row r="10778" spans="1:29" x14ac:dyDescent="0.25">
      <c r="A10778" s="10"/>
      <c r="B10778" s="11"/>
      <c r="C10778" s="11"/>
      <c r="D10778" s="11"/>
      <c r="E10778" s="11"/>
      <c r="F10778" s="11"/>
      <c r="G10778" s="11"/>
      <c r="H10778" s="11"/>
      <c r="I10778" s="11"/>
      <c r="J10778" s="11"/>
      <c r="K10778" s="12"/>
      <c r="L10778" s="13"/>
      <c r="M10778" s="12"/>
      <c r="N10778" s="13"/>
      <c r="O10778" s="13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  <c r="AC10778" s="11"/>
    </row>
    <row r="10779" spans="1:29" x14ac:dyDescent="0.25">
      <c r="A10779" s="10"/>
      <c r="B10779" s="11"/>
      <c r="C10779" s="11"/>
      <c r="D10779" s="11"/>
      <c r="E10779" s="11"/>
      <c r="F10779" s="11"/>
      <c r="G10779" s="11"/>
      <c r="H10779" s="11"/>
      <c r="I10779" s="11"/>
      <c r="J10779" s="11"/>
      <c r="K10779" s="12"/>
      <c r="L10779" s="13"/>
      <c r="M10779" s="12"/>
      <c r="N10779" s="13"/>
      <c r="O10779" s="13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  <c r="AA10779" s="11"/>
      <c r="AB10779" s="11"/>
      <c r="AC10779" s="11"/>
    </row>
    <row r="10780" spans="1:29" x14ac:dyDescent="0.25">
      <c r="A10780" s="10"/>
      <c r="B10780" s="11"/>
      <c r="C10780" s="11"/>
      <c r="D10780" s="11"/>
      <c r="E10780" s="11"/>
      <c r="F10780" s="11"/>
      <c r="G10780" s="11"/>
      <c r="H10780" s="11"/>
      <c r="I10780" s="11"/>
      <c r="J10780" s="11"/>
      <c r="K10780" s="12"/>
      <c r="L10780" s="13"/>
      <c r="M10780" s="12"/>
      <c r="N10780" s="13"/>
      <c r="O10780" s="13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  <c r="AA10780" s="11"/>
      <c r="AB10780" s="11"/>
      <c r="AC10780" s="11"/>
    </row>
    <row r="10781" spans="1:29" x14ac:dyDescent="0.25">
      <c r="A10781" s="10"/>
      <c r="B10781" s="11"/>
      <c r="C10781" s="11"/>
      <c r="D10781" s="11"/>
      <c r="E10781" s="11"/>
      <c r="F10781" s="11"/>
      <c r="G10781" s="11"/>
      <c r="H10781" s="11"/>
      <c r="I10781" s="11"/>
      <c r="J10781" s="11"/>
      <c r="K10781" s="12"/>
      <c r="L10781" s="13"/>
      <c r="M10781" s="12"/>
      <c r="N10781" s="13"/>
      <c r="O10781" s="13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  <c r="AA10781" s="11"/>
      <c r="AB10781" s="11"/>
      <c r="AC10781" s="11"/>
    </row>
    <row r="10782" spans="1:29" x14ac:dyDescent="0.25">
      <c r="A10782" s="10"/>
      <c r="B10782" s="11"/>
      <c r="C10782" s="11"/>
      <c r="D10782" s="11"/>
      <c r="E10782" s="11"/>
      <c r="F10782" s="11"/>
      <c r="G10782" s="11"/>
      <c r="H10782" s="11"/>
      <c r="I10782" s="11"/>
      <c r="J10782" s="11"/>
      <c r="K10782" s="12"/>
      <c r="L10782" s="13"/>
      <c r="M10782" s="12"/>
      <c r="N10782" s="13"/>
      <c r="O10782" s="13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  <c r="AC10782" s="11"/>
    </row>
    <row r="10783" spans="1:29" x14ac:dyDescent="0.25">
      <c r="A10783" s="10"/>
      <c r="B10783" s="11"/>
      <c r="C10783" s="11"/>
      <c r="D10783" s="11"/>
      <c r="E10783" s="11"/>
      <c r="F10783" s="11"/>
      <c r="G10783" s="11"/>
      <c r="H10783" s="11"/>
      <c r="I10783" s="11"/>
      <c r="J10783" s="11"/>
      <c r="K10783" s="12"/>
      <c r="L10783" s="13"/>
      <c r="M10783" s="12"/>
      <c r="N10783" s="13"/>
      <c r="O10783" s="13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  <c r="AA10783" s="11"/>
      <c r="AB10783" s="11"/>
      <c r="AC10783" s="11"/>
    </row>
    <row r="10784" spans="1:29" x14ac:dyDescent="0.25">
      <c r="A10784" s="10"/>
      <c r="B10784" s="11"/>
      <c r="C10784" s="11"/>
      <c r="D10784" s="11"/>
      <c r="E10784" s="11"/>
      <c r="F10784" s="11"/>
      <c r="G10784" s="11"/>
      <c r="H10784" s="11"/>
      <c r="I10784" s="11"/>
      <c r="J10784" s="11"/>
      <c r="K10784" s="12"/>
      <c r="L10784" s="13"/>
      <c r="M10784" s="12"/>
      <c r="N10784" s="13"/>
      <c r="O10784" s="13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  <c r="AA10784" s="11"/>
      <c r="AB10784" s="11"/>
      <c r="AC10784" s="11"/>
    </row>
    <row r="10785" spans="1:29" x14ac:dyDescent="0.25">
      <c r="A10785" s="10"/>
      <c r="B10785" s="11"/>
      <c r="C10785" s="11"/>
      <c r="D10785" s="11"/>
      <c r="E10785" s="11"/>
      <c r="F10785" s="11"/>
      <c r="G10785" s="11"/>
      <c r="H10785" s="11"/>
      <c r="I10785" s="11"/>
      <c r="J10785" s="11"/>
      <c r="K10785" s="12"/>
      <c r="L10785" s="13"/>
      <c r="M10785" s="12"/>
      <c r="N10785" s="13"/>
      <c r="O10785" s="13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  <c r="AC10785" s="11"/>
    </row>
    <row r="10786" spans="1:29" x14ac:dyDescent="0.25">
      <c r="A10786" s="10"/>
      <c r="B10786" s="11"/>
      <c r="C10786" s="11"/>
      <c r="D10786" s="11"/>
      <c r="E10786" s="11"/>
      <c r="F10786" s="11"/>
      <c r="G10786" s="11"/>
      <c r="H10786" s="11"/>
      <c r="I10786" s="11"/>
      <c r="J10786" s="11"/>
      <c r="K10786" s="12"/>
      <c r="L10786" s="13"/>
      <c r="M10786" s="12"/>
      <c r="N10786" s="13"/>
      <c r="O10786" s="13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  <c r="AA10786" s="11"/>
      <c r="AB10786" s="11"/>
      <c r="AC10786" s="11"/>
    </row>
    <row r="10787" spans="1:29" x14ac:dyDescent="0.25">
      <c r="A10787" s="10"/>
      <c r="B10787" s="11"/>
      <c r="C10787" s="11"/>
      <c r="D10787" s="11"/>
      <c r="E10787" s="11"/>
      <c r="F10787" s="11"/>
      <c r="G10787" s="11"/>
      <c r="H10787" s="11"/>
      <c r="I10787" s="11"/>
      <c r="J10787" s="11"/>
      <c r="K10787" s="12"/>
      <c r="L10787" s="13"/>
      <c r="M10787" s="12"/>
      <c r="N10787" s="13"/>
      <c r="O10787" s="13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  <c r="AA10787" s="11"/>
      <c r="AB10787" s="11"/>
      <c r="AC10787" s="11"/>
    </row>
    <row r="10788" spans="1:29" x14ac:dyDescent="0.25">
      <c r="A10788" s="10"/>
      <c r="B10788" s="11"/>
      <c r="C10788" s="11"/>
      <c r="D10788" s="11"/>
      <c r="E10788" s="11"/>
      <c r="F10788" s="11"/>
      <c r="G10788" s="11"/>
      <c r="H10788" s="11"/>
      <c r="I10788" s="11"/>
      <c r="J10788" s="11"/>
      <c r="K10788" s="12"/>
      <c r="L10788" s="13"/>
      <c r="M10788" s="12"/>
      <c r="N10788" s="13"/>
      <c r="O10788" s="13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  <c r="AA10788" s="11"/>
      <c r="AB10788" s="11"/>
      <c r="AC10788" s="11"/>
    </row>
    <row r="10789" spans="1:29" x14ac:dyDescent="0.25">
      <c r="A10789" s="10"/>
      <c r="B10789" s="11"/>
      <c r="C10789" s="11"/>
      <c r="D10789" s="11"/>
      <c r="E10789" s="11"/>
      <c r="F10789" s="11"/>
      <c r="G10789" s="11"/>
      <c r="H10789" s="11"/>
      <c r="I10789" s="11"/>
      <c r="J10789" s="11"/>
      <c r="K10789" s="12"/>
      <c r="L10789" s="13"/>
      <c r="M10789" s="12"/>
      <c r="N10789" s="13"/>
      <c r="O10789" s="13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  <c r="AA10789" s="11"/>
      <c r="AB10789" s="11"/>
      <c r="AC10789" s="11"/>
    </row>
    <row r="10790" spans="1:29" x14ac:dyDescent="0.25">
      <c r="A10790" s="10"/>
      <c r="B10790" s="11"/>
      <c r="C10790" s="11"/>
      <c r="D10790" s="11"/>
      <c r="E10790" s="11"/>
      <c r="F10790" s="11"/>
      <c r="G10790" s="11"/>
      <c r="H10790" s="11"/>
      <c r="I10790" s="11"/>
      <c r="J10790" s="11"/>
      <c r="K10790" s="12"/>
      <c r="L10790" s="13"/>
      <c r="M10790" s="12"/>
      <c r="N10790" s="13"/>
      <c r="O10790" s="13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  <c r="AA10790" s="11"/>
      <c r="AB10790" s="11"/>
      <c r="AC10790" s="11"/>
    </row>
    <row r="10791" spans="1:29" x14ac:dyDescent="0.25">
      <c r="A10791" s="10"/>
      <c r="B10791" s="11"/>
      <c r="C10791" s="11"/>
      <c r="D10791" s="11"/>
      <c r="E10791" s="11"/>
      <c r="F10791" s="11"/>
      <c r="G10791" s="11"/>
      <c r="H10791" s="11"/>
      <c r="I10791" s="11"/>
      <c r="J10791" s="11"/>
      <c r="K10791" s="12"/>
      <c r="L10791" s="13"/>
      <c r="M10791" s="12"/>
      <c r="N10791" s="13"/>
      <c r="O10791" s="13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  <c r="AA10791" s="11"/>
      <c r="AB10791" s="11"/>
      <c r="AC10791" s="11"/>
    </row>
    <row r="10792" spans="1:29" x14ac:dyDescent="0.25">
      <c r="A10792" s="10"/>
      <c r="B10792" s="11"/>
      <c r="C10792" s="11"/>
      <c r="D10792" s="11"/>
      <c r="E10792" s="11"/>
      <c r="F10792" s="11"/>
      <c r="G10792" s="11"/>
      <c r="H10792" s="11"/>
      <c r="I10792" s="11"/>
      <c r="J10792" s="11"/>
      <c r="K10792" s="12"/>
      <c r="L10792" s="13"/>
      <c r="M10792" s="12"/>
      <c r="N10792" s="13"/>
      <c r="O10792" s="13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  <c r="AA10792" s="11"/>
      <c r="AB10792" s="11"/>
      <c r="AC10792" s="11"/>
    </row>
    <row r="10793" spans="1:29" x14ac:dyDescent="0.25">
      <c r="A10793" s="10"/>
      <c r="B10793" s="11"/>
      <c r="C10793" s="11"/>
      <c r="D10793" s="11"/>
      <c r="E10793" s="11"/>
      <c r="F10793" s="11"/>
      <c r="G10793" s="11"/>
      <c r="H10793" s="11"/>
      <c r="I10793" s="11"/>
      <c r="J10793" s="11"/>
      <c r="K10793" s="12"/>
      <c r="L10793" s="13"/>
      <c r="M10793" s="12"/>
      <c r="N10793" s="13"/>
      <c r="O10793" s="13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  <c r="AA10793" s="11"/>
      <c r="AB10793" s="11"/>
      <c r="AC10793" s="11"/>
    </row>
    <row r="10794" spans="1:29" x14ac:dyDescent="0.25">
      <c r="A10794" s="10"/>
      <c r="B10794" s="11"/>
      <c r="C10794" s="11"/>
      <c r="D10794" s="11"/>
      <c r="E10794" s="11"/>
      <c r="F10794" s="11"/>
      <c r="G10794" s="11"/>
      <c r="H10794" s="11"/>
      <c r="I10794" s="11"/>
      <c r="J10794" s="11"/>
      <c r="K10794" s="12"/>
      <c r="L10794" s="13"/>
      <c r="M10794" s="12"/>
      <c r="N10794" s="13"/>
      <c r="O10794" s="13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  <c r="AA10794" s="11"/>
      <c r="AB10794" s="11"/>
      <c r="AC10794" s="11"/>
    </row>
    <row r="10795" spans="1:29" x14ac:dyDescent="0.25">
      <c r="A10795" s="10"/>
      <c r="B10795" s="11"/>
      <c r="C10795" s="11"/>
      <c r="D10795" s="11"/>
      <c r="E10795" s="11"/>
      <c r="F10795" s="11"/>
      <c r="G10795" s="11"/>
      <c r="H10795" s="11"/>
      <c r="I10795" s="11"/>
      <c r="J10795" s="11"/>
      <c r="K10795" s="12"/>
      <c r="L10795" s="13"/>
      <c r="M10795" s="12"/>
      <c r="N10795" s="13"/>
      <c r="O10795" s="13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  <c r="AC10795" s="11"/>
    </row>
    <row r="10796" spans="1:29" x14ac:dyDescent="0.25">
      <c r="A10796" s="10"/>
      <c r="B10796" s="11"/>
      <c r="C10796" s="11"/>
      <c r="D10796" s="11"/>
      <c r="E10796" s="11"/>
      <c r="F10796" s="11"/>
      <c r="G10796" s="11"/>
      <c r="H10796" s="11"/>
      <c r="I10796" s="11"/>
      <c r="J10796" s="11"/>
      <c r="K10796" s="12"/>
      <c r="L10796" s="13"/>
      <c r="M10796" s="12"/>
      <c r="N10796" s="13"/>
      <c r="O10796" s="13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  <c r="AC10796" s="11"/>
    </row>
    <row r="10797" spans="1:29" x14ac:dyDescent="0.25">
      <c r="A10797" s="10"/>
      <c r="B10797" s="11"/>
      <c r="C10797" s="11"/>
      <c r="D10797" s="11"/>
      <c r="E10797" s="11"/>
      <c r="F10797" s="11"/>
      <c r="G10797" s="11"/>
      <c r="H10797" s="11"/>
      <c r="I10797" s="11"/>
      <c r="J10797" s="11"/>
      <c r="K10797" s="12"/>
      <c r="L10797" s="13"/>
      <c r="M10797" s="12"/>
      <c r="N10797" s="13"/>
      <c r="O10797" s="13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  <c r="AC10797" s="11"/>
    </row>
    <row r="10798" spans="1:29" x14ac:dyDescent="0.25">
      <c r="A10798" s="10"/>
      <c r="B10798" s="11"/>
      <c r="C10798" s="11"/>
      <c r="D10798" s="11"/>
      <c r="E10798" s="11"/>
      <c r="F10798" s="11"/>
      <c r="G10798" s="11"/>
      <c r="H10798" s="11"/>
      <c r="I10798" s="11"/>
      <c r="J10798" s="11"/>
      <c r="K10798" s="12"/>
      <c r="L10798" s="13"/>
      <c r="M10798" s="12"/>
      <c r="N10798" s="13"/>
      <c r="O10798" s="13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  <c r="AC10798" s="11"/>
    </row>
    <row r="10799" spans="1:29" x14ac:dyDescent="0.25">
      <c r="A10799" s="10"/>
      <c r="B10799" s="11"/>
      <c r="C10799" s="11"/>
      <c r="D10799" s="11"/>
      <c r="E10799" s="11"/>
      <c r="F10799" s="11"/>
      <c r="G10799" s="11"/>
      <c r="H10799" s="11"/>
      <c r="I10799" s="11"/>
      <c r="J10799" s="11"/>
      <c r="K10799" s="12"/>
      <c r="L10799" s="13"/>
      <c r="M10799" s="12"/>
      <c r="N10799" s="13"/>
      <c r="O10799" s="13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  <c r="AC10799" s="11"/>
    </row>
    <row r="10800" spans="1:29" x14ac:dyDescent="0.25">
      <c r="A10800" s="10"/>
      <c r="B10800" s="11"/>
      <c r="C10800" s="11"/>
      <c r="D10800" s="11"/>
      <c r="E10800" s="11"/>
      <c r="F10800" s="11"/>
      <c r="G10800" s="11"/>
      <c r="H10800" s="11"/>
      <c r="I10800" s="11"/>
      <c r="J10800" s="11"/>
      <c r="K10800" s="12"/>
      <c r="L10800" s="13"/>
      <c r="M10800" s="12"/>
      <c r="N10800" s="13"/>
      <c r="O10800" s="13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  <c r="AC10800" s="11"/>
    </row>
    <row r="10801" spans="1:29" x14ac:dyDescent="0.25">
      <c r="A10801" s="10"/>
      <c r="B10801" s="11"/>
      <c r="C10801" s="11"/>
      <c r="D10801" s="11"/>
      <c r="E10801" s="11"/>
      <c r="F10801" s="11"/>
      <c r="G10801" s="11"/>
      <c r="H10801" s="11"/>
      <c r="I10801" s="11"/>
      <c r="J10801" s="11"/>
      <c r="K10801" s="12"/>
      <c r="L10801" s="13"/>
      <c r="M10801" s="12"/>
      <c r="N10801" s="13"/>
      <c r="O10801" s="13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  <c r="AC10801" s="11"/>
    </row>
    <row r="10802" spans="1:29" x14ac:dyDescent="0.25">
      <c r="A10802" s="10"/>
      <c r="B10802" s="11"/>
      <c r="C10802" s="11"/>
      <c r="D10802" s="11"/>
      <c r="E10802" s="11"/>
      <c r="F10802" s="11"/>
      <c r="G10802" s="11"/>
      <c r="H10802" s="11"/>
      <c r="I10802" s="11"/>
      <c r="J10802" s="11"/>
      <c r="K10802" s="12"/>
      <c r="L10802" s="13"/>
      <c r="M10802" s="12"/>
      <c r="N10802" s="13"/>
      <c r="O10802" s="13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  <c r="AC10802" s="11"/>
    </row>
    <row r="10803" spans="1:29" x14ac:dyDescent="0.25">
      <c r="A10803" s="10"/>
      <c r="B10803" s="11"/>
      <c r="C10803" s="11"/>
      <c r="D10803" s="11"/>
      <c r="E10803" s="11"/>
      <c r="F10803" s="11"/>
      <c r="G10803" s="11"/>
      <c r="H10803" s="11"/>
      <c r="I10803" s="11"/>
      <c r="J10803" s="11"/>
      <c r="K10803" s="12"/>
      <c r="L10803" s="13"/>
      <c r="M10803" s="12"/>
      <c r="N10803" s="13"/>
      <c r="O10803" s="13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  <c r="AC10803" s="11"/>
    </row>
    <row r="10804" spans="1:29" x14ac:dyDescent="0.25">
      <c r="A10804" s="10"/>
      <c r="B10804" s="11"/>
      <c r="C10804" s="11"/>
      <c r="D10804" s="11"/>
      <c r="E10804" s="11"/>
      <c r="F10804" s="11"/>
      <c r="G10804" s="11"/>
      <c r="H10804" s="11"/>
      <c r="I10804" s="11"/>
      <c r="J10804" s="11"/>
      <c r="K10804" s="12"/>
      <c r="L10804" s="13"/>
      <c r="M10804" s="12"/>
      <c r="N10804" s="13"/>
      <c r="O10804" s="13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  <c r="AC10804" s="11"/>
    </row>
    <row r="10805" spans="1:29" x14ac:dyDescent="0.25">
      <c r="A10805" s="10"/>
      <c r="B10805" s="11"/>
      <c r="C10805" s="11"/>
      <c r="D10805" s="11"/>
      <c r="E10805" s="11"/>
      <c r="F10805" s="11"/>
      <c r="G10805" s="11"/>
      <c r="H10805" s="11"/>
      <c r="I10805" s="11"/>
      <c r="J10805" s="11"/>
      <c r="K10805" s="12"/>
      <c r="L10805" s="13"/>
      <c r="M10805" s="12"/>
      <c r="N10805" s="13"/>
      <c r="O10805" s="13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  <c r="AA10805" s="11"/>
      <c r="AB10805" s="11"/>
      <c r="AC10805" s="11"/>
    </row>
    <row r="10806" spans="1:29" x14ac:dyDescent="0.25">
      <c r="A10806" s="10"/>
      <c r="B10806" s="11"/>
      <c r="C10806" s="11"/>
      <c r="D10806" s="11"/>
      <c r="E10806" s="11"/>
      <c r="F10806" s="11"/>
      <c r="G10806" s="11"/>
      <c r="H10806" s="11"/>
      <c r="I10806" s="11"/>
      <c r="J10806" s="11"/>
      <c r="K10806" s="12"/>
      <c r="L10806" s="13"/>
      <c r="M10806" s="12"/>
      <c r="N10806" s="13"/>
      <c r="O10806" s="13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  <c r="AC10806" s="11"/>
    </row>
    <row r="10807" spans="1:29" x14ac:dyDescent="0.25">
      <c r="A10807" s="10"/>
      <c r="B10807" s="11"/>
      <c r="C10807" s="11"/>
      <c r="D10807" s="11"/>
      <c r="E10807" s="11"/>
      <c r="F10807" s="11"/>
      <c r="G10807" s="11"/>
      <c r="H10807" s="11"/>
      <c r="I10807" s="11"/>
      <c r="J10807" s="11"/>
      <c r="K10807" s="12"/>
      <c r="L10807" s="13"/>
      <c r="M10807" s="12"/>
      <c r="N10807" s="13"/>
      <c r="O10807" s="13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  <c r="AA10807" s="11"/>
      <c r="AB10807" s="11"/>
      <c r="AC10807" s="11"/>
    </row>
    <row r="10808" spans="1:29" x14ac:dyDescent="0.25">
      <c r="A10808" s="10"/>
      <c r="B10808" s="11"/>
      <c r="C10808" s="11"/>
      <c r="D10808" s="11"/>
      <c r="E10808" s="11"/>
      <c r="F10808" s="11"/>
      <c r="G10808" s="11"/>
      <c r="H10808" s="11"/>
      <c r="I10808" s="11"/>
      <c r="J10808" s="11"/>
      <c r="K10808" s="12"/>
      <c r="L10808" s="13"/>
      <c r="M10808" s="12"/>
      <c r="N10808" s="13"/>
      <c r="O10808" s="13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  <c r="AA10808" s="11"/>
      <c r="AB10808" s="11"/>
      <c r="AC10808" s="11"/>
    </row>
    <row r="10809" spans="1:29" x14ac:dyDescent="0.25">
      <c r="A10809" s="10"/>
      <c r="B10809" s="11"/>
      <c r="C10809" s="11"/>
      <c r="D10809" s="11"/>
      <c r="E10809" s="11"/>
      <c r="F10809" s="11"/>
      <c r="G10809" s="11"/>
      <c r="H10809" s="11"/>
      <c r="I10809" s="11"/>
      <c r="J10809" s="11"/>
      <c r="K10809" s="12"/>
      <c r="L10809" s="13"/>
      <c r="M10809" s="12"/>
      <c r="N10809" s="13"/>
      <c r="O10809" s="13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  <c r="AA10809" s="11"/>
      <c r="AB10809" s="11"/>
      <c r="AC10809" s="11"/>
    </row>
    <row r="10810" spans="1:29" x14ac:dyDescent="0.25">
      <c r="A10810" s="10"/>
      <c r="B10810" s="11"/>
      <c r="C10810" s="11"/>
      <c r="D10810" s="11"/>
      <c r="E10810" s="11"/>
      <c r="F10810" s="11"/>
      <c r="G10810" s="11"/>
      <c r="H10810" s="11"/>
      <c r="I10810" s="11"/>
      <c r="J10810" s="11"/>
      <c r="K10810" s="12"/>
      <c r="L10810" s="13"/>
      <c r="M10810" s="12"/>
      <c r="N10810" s="13"/>
      <c r="O10810" s="13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  <c r="AA10810" s="11"/>
      <c r="AB10810" s="11"/>
      <c r="AC10810" s="11"/>
    </row>
    <row r="10811" spans="1:29" x14ac:dyDescent="0.25">
      <c r="A10811" s="10"/>
      <c r="B10811" s="11"/>
      <c r="C10811" s="11"/>
      <c r="D10811" s="11"/>
      <c r="E10811" s="11"/>
      <c r="F10811" s="11"/>
      <c r="G10811" s="11"/>
      <c r="H10811" s="11"/>
      <c r="I10811" s="11"/>
      <c r="J10811" s="11"/>
      <c r="K10811" s="12"/>
      <c r="L10811" s="13"/>
      <c r="M10811" s="12"/>
      <c r="N10811" s="13"/>
      <c r="O10811" s="13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  <c r="AA10811" s="11"/>
      <c r="AB10811" s="11"/>
      <c r="AC10811" s="11"/>
    </row>
    <row r="10812" spans="1:29" x14ac:dyDescent="0.25">
      <c r="A10812" s="10"/>
      <c r="B10812" s="11"/>
      <c r="C10812" s="11"/>
      <c r="D10812" s="11"/>
      <c r="E10812" s="11"/>
      <c r="F10812" s="11"/>
      <c r="G10812" s="11"/>
      <c r="H10812" s="11"/>
      <c r="I10812" s="11"/>
      <c r="J10812" s="11"/>
      <c r="K10812" s="12"/>
      <c r="L10812" s="13"/>
      <c r="M10812" s="12"/>
      <c r="N10812" s="13"/>
      <c r="O10812" s="13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  <c r="AA10812" s="11"/>
      <c r="AB10812" s="11"/>
      <c r="AC10812" s="11"/>
    </row>
    <row r="10813" spans="1:29" x14ac:dyDescent="0.25">
      <c r="A10813" s="10"/>
      <c r="B10813" s="11"/>
      <c r="C10813" s="11"/>
      <c r="D10813" s="11"/>
      <c r="E10813" s="11"/>
      <c r="F10813" s="11"/>
      <c r="G10813" s="11"/>
      <c r="H10813" s="11"/>
      <c r="I10813" s="11"/>
      <c r="J10813" s="11"/>
      <c r="K10813" s="12"/>
      <c r="L10813" s="13"/>
      <c r="M10813" s="12"/>
      <c r="N10813" s="13"/>
      <c r="O10813" s="13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  <c r="AC10813" s="11"/>
    </row>
    <row r="10814" spans="1:29" x14ac:dyDescent="0.25">
      <c r="A10814" s="10"/>
      <c r="B10814" s="11"/>
      <c r="C10814" s="11"/>
      <c r="D10814" s="11"/>
      <c r="E10814" s="11"/>
      <c r="F10814" s="11"/>
      <c r="G10814" s="11"/>
      <c r="H10814" s="11"/>
      <c r="I10814" s="11"/>
      <c r="J10814" s="11"/>
      <c r="K10814" s="12"/>
      <c r="L10814" s="13"/>
      <c r="M10814" s="12"/>
      <c r="N10814" s="13"/>
      <c r="O10814" s="13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  <c r="AA10814" s="11"/>
      <c r="AB10814" s="11"/>
      <c r="AC10814" s="11"/>
    </row>
    <row r="10815" spans="1:29" x14ac:dyDescent="0.25">
      <c r="A10815" s="10"/>
      <c r="B10815" s="11"/>
      <c r="C10815" s="11"/>
      <c r="D10815" s="11"/>
      <c r="E10815" s="11"/>
      <c r="F10815" s="11"/>
      <c r="G10815" s="11"/>
      <c r="H10815" s="11"/>
      <c r="I10815" s="11"/>
      <c r="J10815" s="11"/>
      <c r="K10815" s="12"/>
      <c r="L10815" s="13"/>
      <c r="M10815" s="12"/>
      <c r="N10815" s="13"/>
      <c r="O10815" s="13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  <c r="AA10815" s="11"/>
      <c r="AB10815" s="11"/>
      <c r="AC10815" s="11"/>
    </row>
    <row r="10816" spans="1:29" x14ac:dyDescent="0.25">
      <c r="A10816" s="10"/>
      <c r="B10816" s="11"/>
      <c r="C10816" s="11"/>
      <c r="D10816" s="11"/>
      <c r="E10816" s="11"/>
      <c r="F10816" s="11"/>
      <c r="G10816" s="11"/>
      <c r="H10816" s="11"/>
      <c r="I10816" s="11"/>
      <c r="J10816" s="11"/>
      <c r="K10816" s="12"/>
      <c r="L10816" s="13"/>
      <c r="M10816" s="12"/>
      <c r="N10816" s="13"/>
      <c r="O10816" s="13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  <c r="AA10816" s="11"/>
      <c r="AB10816" s="11"/>
      <c r="AC10816" s="11"/>
    </row>
    <row r="10817" spans="1:29" x14ac:dyDescent="0.25">
      <c r="A10817" s="10"/>
      <c r="B10817" s="11"/>
      <c r="C10817" s="11"/>
      <c r="D10817" s="11"/>
      <c r="E10817" s="11"/>
      <c r="F10817" s="11"/>
      <c r="G10817" s="11"/>
      <c r="H10817" s="11"/>
      <c r="I10817" s="11"/>
      <c r="J10817" s="11"/>
      <c r="K10817" s="12"/>
      <c r="L10817" s="13"/>
      <c r="M10817" s="12"/>
      <c r="N10817" s="13"/>
      <c r="O10817" s="13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  <c r="AA10817" s="11"/>
      <c r="AB10817" s="11"/>
      <c r="AC10817" s="11"/>
    </row>
    <row r="10818" spans="1:29" x14ac:dyDescent="0.25">
      <c r="A10818" s="10"/>
      <c r="B10818" s="11"/>
      <c r="C10818" s="11"/>
      <c r="D10818" s="11"/>
      <c r="E10818" s="11"/>
      <c r="F10818" s="11"/>
      <c r="G10818" s="11"/>
      <c r="H10818" s="11"/>
      <c r="I10818" s="11"/>
      <c r="J10818" s="11"/>
      <c r="K10818" s="12"/>
      <c r="L10818" s="13"/>
      <c r="M10818" s="12"/>
      <c r="N10818" s="13"/>
      <c r="O10818" s="13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  <c r="AA10818" s="11"/>
      <c r="AB10818" s="11"/>
      <c r="AC10818" s="11"/>
    </row>
    <row r="10819" spans="1:29" x14ac:dyDescent="0.25">
      <c r="A10819" s="10"/>
      <c r="B10819" s="11"/>
      <c r="C10819" s="11"/>
      <c r="D10819" s="11"/>
      <c r="E10819" s="11"/>
      <c r="F10819" s="11"/>
      <c r="G10819" s="11"/>
      <c r="H10819" s="11"/>
      <c r="I10819" s="11"/>
      <c r="J10819" s="11"/>
      <c r="K10819" s="12"/>
      <c r="L10819" s="13"/>
      <c r="M10819" s="12"/>
      <c r="N10819" s="13"/>
      <c r="O10819" s="13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  <c r="AA10819" s="11"/>
      <c r="AB10819" s="11"/>
      <c r="AC10819" s="11"/>
    </row>
    <row r="10820" spans="1:29" x14ac:dyDescent="0.25">
      <c r="A10820" s="10"/>
      <c r="B10820" s="11"/>
      <c r="C10820" s="11"/>
      <c r="D10820" s="11"/>
      <c r="E10820" s="11"/>
      <c r="F10820" s="11"/>
      <c r="G10820" s="11"/>
      <c r="H10820" s="11"/>
      <c r="I10820" s="11"/>
      <c r="J10820" s="11"/>
      <c r="K10820" s="12"/>
      <c r="L10820" s="13"/>
      <c r="M10820" s="12"/>
      <c r="N10820" s="13"/>
      <c r="O10820" s="13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  <c r="AC10820" s="11"/>
    </row>
    <row r="10821" spans="1:29" x14ac:dyDescent="0.25">
      <c r="A10821" s="10"/>
      <c r="B10821" s="11"/>
      <c r="C10821" s="11"/>
      <c r="D10821" s="11"/>
      <c r="E10821" s="11"/>
      <c r="F10821" s="11"/>
      <c r="G10821" s="11"/>
      <c r="H10821" s="11"/>
      <c r="I10821" s="11"/>
      <c r="J10821" s="11"/>
      <c r="K10821" s="12"/>
      <c r="L10821" s="13"/>
      <c r="M10821" s="12"/>
      <c r="N10821" s="13"/>
      <c r="O10821" s="13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  <c r="AA10821" s="11"/>
      <c r="AB10821" s="11"/>
      <c r="AC10821" s="11"/>
    </row>
    <row r="10822" spans="1:29" x14ac:dyDescent="0.25">
      <c r="A10822" s="10"/>
      <c r="B10822" s="11"/>
      <c r="C10822" s="11"/>
      <c r="D10822" s="11"/>
      <c r="E10822" s="11"/>
      <c r="F10822" s="11"/>
      <c r="G10822" s="11"/>
      <c r="H10822" s="11"/>
      <c r="I10822" s="11"/>
      <c r="J10822" s="11"/>
      <c r="K10822" s="12"/>
      <c r="L10822" s="13"/>
      <c r="M10822" s="12"/>
      <c r="N10822" s="13"/>
      <c r="O10822" s="13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  <c r="AA10822" s="11"/>
      <c r="AB10822" s="11"/>
      <c r="AC10822" s="11"/>
    </row>
    <row r="10823" spans="1:29" x14ac:dyDescent="0.25">
      <c r="A10823" s="10"/>
      <c r="B10823" s="11"/>
      <c r="C10823" s="11"/>
      <c r="D10823" s="11"/>
      <c r="E10823" s="11"/>
      <c r="F10823" s="11"/>
      <c r="G10823" s="11"/>
      <c r="H10823" s="11"/>
      <c r="I10823" s="11"/>
      <c r="J10823" s="11"/>
      <c r="K10823" s="12"/>
      <c r="L10823" s="13"/>
      <c r="M10823" s="12"/>
      <c r="N10823" s="13"/>
      <c r="O10823" s="13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  <c r="AA10823" s="11"/>
      <c r="AB10823" s="11"/>
      <c r="AC10823" s="11"/>
    </row>
    <row r="10824" spans="1:29" x14ac:dyDescent="0.25">
      <c r="A10824" s="10"/>
      <c r="B10824" s="11"/>
      <c r="C10824" s="11"/>
      <c r="D10824" s="11"/>
      <c r="E10824" s="11"/>
      <c r="F10824" s="11"/>
      <c r="G10824" s="11"/>
      <c r="H10824" s="11"/>
      <c r="I10824" s="11"/>
      <c r="J10824" s="11"/>
      <c r="K10824" s="12"/>
      <c r="L10824" s="13"/>
      <c r="M10824" s="12"/>
      <c r="N10824" s="13"/>
      <c r="O10824" s="13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  <c r="AA10824" s="11"/>
      <c r="AB10824" s="11"/>
      <c r="AC10824" s="11"/>
    </row>
    <row r="10825" spans="1:29" x14ac:dyDescent="0.25">
      <c r="A10825" s="10"/>
      <c r="B10825" s="11"/>
      <c r="C10825" s="11"/>
      <c r="D10825" s="11"/>
      <c r="E10825" s="11"/>
      <c r="F10825" s="11"/>
      <c r="G10825" s="11"/>
      <c r="H10825" s="11"/>
      <c r="I10825" s="11"/>
      <c r="J10825" s="11"/>
      <c r="K10825" s="12"/>
      <c r="L10825" s="13"/>
      <c r="M10825" s="12"/>
      <c r="N10825" s="13"/>
      <c r="O10825" s="13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  <c r="AA10825" s="11"/>
      <c r="AB10825" s="11"/>
      <c r="AC10825" s="11"/>
    </row>
    <row r="10826" spans="1:29" x14ac:dyDescent="0.25">
      <c r="A10826" s="10"/>
      <c r="B10826" s="11"/>
      <c r="C10826" s="11"/>
      <c r="D10826" s="11"/>
      <c r="E10826" s="11"/>
      <c r="F10826" s="11"/>
      <c r="G10826" s="11"/>
      <c r="H10826" s="11"/>
      <c r="I10826" s="11"/>
      <c r="J10826" s="11"/>
      <c r="K10826" s="12"/>
      <c r="L10826" s="13"/>
      <c r="M10826" s="12"/>
      <c r="N10826" s="13"/>
      <c r="O10826" s="13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  <c r="AA10826" s="11"/>
      <c r="AB10826" s="11"/>
      <c r="AC10826" s="11"/>
    </row>
    <row r="10827" spans="1:29" x14ac:dyDescent="0.25">
      <c r="A10827" s="10"/>
      <c r="B10827" s="11"/>
      <c r="C10827" s="11"/>
      <c r="D10827" s="11"/>
      <c r="E10827" s="11"/>
      <c r="F10827" s="11"/>
      <c r="G10827" s="11"/>
      <c r="H10827" s="11"/>
      <c r="I10827" s="11"/>
      <c r="J10827" s="11"/>
      <c r="K10827" s="12"/>
      <c r="L10827" s="13"/>
      <c r="M10827" s="12"/>
      <c r="N10827" s="13"/>
      <c r="O10827" s="13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  <c r="AC10827" s="11"/>
    </row>
    <row r="10828" spans="1:29" x14ac:dyDescent="0.25">
      <c r="A10828" s="10"/>
      <c r="B10828" s="11"/>
      <c r="C10828" s="11"/>
      <c r="D10828" s="11"/>
      <c r="E10828" s="11"/>
      <c r="F10828" s="11"/>
      <c r="G10828" s="11"/>
      <c r="H10828" s="11"/>
      <c r="I10828" s="11"/>
      <c r="J10828" s="11"/>
      <c r="K10828" s="12"/>
      <c r="L10828" s="13"/>
      <c r="M10828" s="12"/>
      <c r="N10828" s="13"/>
      <c r="O10828" s="13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  <c r="AA10828" s="11"/>
      <c r="AB10828" s="11"/>
      <c r="AC10828" s="11"/>
    </row>
    <row r="10829" spans="1:29" x14ac:dyDescent="0.25">
      <c r="A10829" s="10"/>
      <c r="B10829" s="11"/>
      <c r="C10829" s="11"/>
      <c r="D10829" s="11"/>
      <c r="E10829" s="11"/>
      <c r="F10829" s="11"/>
      <c r="G10829" s="11"/>
      <c r="H10829" s="11"/>
      <c r="I10829" s="11"/>
      <c r="J10829" s="11"/>
      <c r="K10829" s="12"/>
      <c r="L10829" s="13"/>
      <c r="M10829" s="12"/>
      <c r="N10829" s="13"/>
      <c r="O10829" s="13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  <c r="AA10829" s="11"/>
      <c r="AB10829" s="11"/>
      <c r="AC10829" s="11"/>
    </row>
    <row r="10830" spans="1:29" x14ac:dyDescent="0.25">
      <c r="A10830" s="10"/>
      <c r="B10830" s="11"/>
      <c r="C10830" s="11"/>
      <c r="D10830" s="11"/>
      <c r="E10830" s="11"/>
      <c r="F10830" s="11"/>
      <c r="G10830" s="11"/>
      <c r="H10830" s="11"/>
      <c r="I10830" s="11"/>
      <c r="J10830" s="11"/>
      <c r="K10830" s="12"/>
      <c r="L10830" s="13"/>
      <c r="M10830" s="12"/>
      <c r="N10830" s="13"/>
      <c r="O10830" s="13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  <c r="AA10830" s="11"/>
      <c r="AB10830" s="11"/>
      <c r="AC10830" s="11"/>
    </row>
    <row r="10831" spans="1:29" x14ac:dyDescent="0.25">
      <c r="A10831" s="10"/>
      <c r="B10831" s="11"/>
      <c r="C10831" s="11"/>
      <c r="D10831" s="11"/>
      <c r="E10831" s="11"/>
      <c r="F10831" s="11"/>
      <c r="G10831" s="11"/>
      <c r="H10831" s="11"/>
      <c r="I10831" s="11"/>
      <c r="J10831" s="11"/>
      <c r="K10831" s="12"/>
      <c r="L10831" s="13"/>
      <c r="M10831" s="12"/>
      <c r="N10831" s="13"/>
      <c r="O10831" s="13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  <c r="AA10831" s="11"/>
      <c r="AB10831" s="11"/>
      <c r="AC10831" s="11"/>
    </row>
    <row r="10832" spans="1:29" x14ac:dyDescent="0.25">
      <c r="A10832" s="10"/>
      <c r="B10832" s="11"/>
      <c r="C10832" s="11"/>
      <c r="D10832" s="11"/>
      <c r="E10832" s="11"/>
      <c r="F10832" s="11"/>
      <c r="G10832" s="11"/>
      <c r="H10832" s="11"/>
      <c r="I10832" s="11"/>
      <c r="J10832" s="11"/>
      <c r="K10832" s="12"/>
      <c r="L10832" s="13"/>
      <c r="M10832" s="12"/>
      <c r="N10832" s="13"/>
      <c r="O10832" s="13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  <c r="AA10832" s="11"/>
      <c r="AB10832" s="11"/>
      <c r="AC10832" s="11"/>
    </row>
    <row r="10833" spans="1:29" x14ac:dyDescent="0.25">
      <c r="A10833" s="10"/>
      <c r="B10833" s="11"/>
      <c r="C10833" s="11"/>
      <c r="D10833" s="11"/>
      <c r="E10833" s="11"/>
      <c r="F10833" s="11"/>
      <c r="G10833" s="11"/>
      <c r="H10833" s="11"/>
      <c r="I10833" s="11"/>
      <c r="J10833" s="11"/>
      <c r="K10833" s="12"/>
      <c r="L10833" s="13"/>
      <c r="M10833" s="12"/>
      <c r="N10833" s="13"/>
      <c r="O10833" s="13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  <c r="AA10833" s="11"/>
      <c r="AB10833" s="11"/>
      <c r="AC10833" s="11"/>
    </row>
    <row r="10834" spans="1:29" x14ac:dyDescent="0.25">
      <c r="A10834" s="10"/>
      <c r="B10834" s="11"/>
      <c r="C10834" s="11"/>
      <c r="D10834" s="11"/>
      <c r="E10834" s="11"/>
      <c r="F10834" s="11"/>
      <c r="G10834" s="11"/>
      <c r="H10834" s="11"/>
      <c r="I10834" s="11"/>
      <c r="J10834" s="11"/>
      <c r="K10834" s="12"/>
      <c r="L10834" s="13"/>
      <c r="M10834" s="12"/>
      <c r="N10834" s="13"/>
      <c r="O10834" s="13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  <c r="AC10834" s="11"/>
    </row>
    <row r="10835" spans="1:29" x14ac:dyDescent="0.25">
      <c r="A10835" s="10"/>
      <c r="B10835" s="11"/>
      <c r="C10835" s="11"/>
      <c r="D10835" s="11"/>
      <c r="E10835" s="11"/>
      <c r="F10835" s="11"/>
      <c r="G10835" s="11"/>
      <c r="H10835" s="11"/>
      <c r="I10835" s="11"/>
      <c r="J10835" s="11"/>
      <c r="K10835" s="12"/>
      <c r="L10835" s="13"/>
      <c r="M10835" s="12"/>
      <c r="N10835" s="13"/>
      <c r="O10835" s="13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  <c r="AA10835" s="11"/>
      <c r="AB10835" s="11"/>
      <c r="AC10835" s="11"/>
    </row>
    <row r="10836" spans="1:29" x14ac:dyDescent="0.25">
      <c r="A10836" s="10"/>
      <c r="B10836" s="11"/>
      <c r="C10836" s="11"/>
      <c r="D10836" s="11"/>
      <c r="E10836" s="11"/>
      <c r="F10836" s="11"/>
      <c r="G10836" s="11"/>
      <c r="H10836" s="11"/>
      <c r="I10836" s="11"/>
      <c r="J10836" s="11"/>
      <c r="K10836" s="12"/>
      <c r="L10836" s="13"/>
      <c r="M10836" s="12"/>
      <c r="N10836" s="13"/>
      <c r="O10836" s="13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  <c r="AA10836" s="11"/>
      <c r="AB10836" s="11"/>
      <c r="AC10836" s="11"/>
    </row>
    <row r="10837" spans="1:29" x14ac:dyDescent="0.25">
      <c r="A10837" s="10"/>
      <c r="B10837" s="11"/>
      <c r="C10837" s="11"/>
      <c r="D10837" s="11"/>
      <c r="E10837" s="11"/>
      <c r="F10837" s="11"/>
      <c r="G10837" s="11"/>
      <c r="H10837" s="11"/>
      <c r="I10837" s="11"/>
      <c r="J10837" s="11"/>
      <c r="K10837" s="12"/>
      <c r="L10837" s="13"/>
      <c r="M10837" s="12"/>
      <c r="N10837" s="13"/>
      <c r="O10837" s="13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  <c r="AA10837" s="11"/>
      <c r="AB10837" s="11"/>
      <c r="AC10837" s="11"/>
    </row>
    <row r="10838" spans="1:29" x14ac:dyDescent="0.25">
      <c r="A10838" s="10"/>
      <c r="B10838" s="11"/>
      <c r="C10838" s="11"/>
      <c r="D10838" s="11"/>
      <c r="E10838" s="11"/>
      <c r="F10838" s="11"/>
      <c r="G10838" s="11"/>
      <c r="H10838" s="11"/>
      <c r="I10838" s="11"/>
      <c r="J10838" s="11"/>
      <c r="K10838" s="12"/>
      <c r="L10838" s="13"/>
      <c r="M10838" s="12"/>
      <c r="N10838" s="13"/>
      <c r="O10838" s="13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  <c r="AA10838" s="11"/>
      <c r="AB10838" s="11"/>
      <c r="AC10838" s="11"/>
    </row>
    <row r="10839" spans="1:29" x14ac:dyDescent="0.25">
      <c r="A10839" s="10"/>
      <c r="B10839" s="11"/>
      <c r="C10839" s="11"/>
      <c r="D10839" s="11"/>
      <c r="E10839" s="11"/>
      <c r="F10839" s="11"/>
      <c r="G10839" s="11"/>
      <c r="H10839" s="11"/>
      <c r="I10839" s="11"/>
      <c r="J10839" s="11"/>
      <c r="K10839" s="12"/>
      <c r="L10839" s="13"/>
      <c r="M10839" s="12"/>
      <c r="N10839" s="13"/>
      <c r="O10839" s="13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  <c r="AA10839" s="11"/>
      <c r="AB10839" s="11"/>
      <c r="AC10839" s="11"/>
    </row>
    <row r="10840" spans="1:29" x14ac:dyDescent="0.25">
      <c r="A10840" s="10"/>
      <c r="B10840" s="11"/>
      <c r="C10840" s="11"/>
      <c r="D10840" s="11"/>
      <c r="E10840" s="11"/>
      <c r="F10840" s="11"/>
      <c r="G10840" s="11"/>
      <c r="H10840" s="11"/>
      <c r="I10840" s="11"/>
      <c r="J10840" s="11"/>
      <c r="K10840" s="12"/>
      <c r="L10840" s="13"/>
      <c r="M10840" s="12"/>
      <c r="N10840" s="13"/>
      <c r="O10840" s="13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  <c r="AA10840" s="11"/>
      <c r="AB10840" s="11"/>
      <c r="AC10840" s="11"/>
    </row>
    <row r="10841" spans="1:29" x14ac:dyDescent="0.25">
      <c r="A10841" s="10"/>
      <c r="B10841" s="11"/>
      <c r="C10841" s="11"/>
      <c r="D10841" s="11"/>
      <c r="E10841" s="11"/>
      <c r="F10841" s="11"/>
      <c r="G10841" s="11"/>
      <c r="H10841" s="11"/>
      <c r="I10841" s="11"/>
      <c r="J10841" s="11"/>
      <c r="K10841" s="12"/>
      <c r="L10841" s="13"/>
      <c r="M10841" s="12"/>
      <c r="N10841" s="13"/>
      <c r="O10841" s="13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  <c r="AA10841" s="11"/>
      <c r="AB10841" s="11"/>
      <c r="AC10841" s="11"/>
    </row>
    <row r="10842" spans="1:29" x14ac:dyDescent="0.25">
      <c r="A10842" s="10"/>
      <c r="B10842" s="11"/>
      <c r="C10842" s="11"/>
      <c r="D10842" s="11"/>
      <c r="E10842" s="11"/>
      <c r="F10842" s="11"/>
      <c r="G10842" s="11"/>
      <c r="H10842" s="11"/>
      <c r="I10842" s="11"/>
      <c r="J10842" s="11"/>
      <c r="K10842" s="12"/>
      <c r="L10842" s="13"/>
      <c r="M10842" s="12"/>
      <c r="N10842" s="13"/>
      <c r="O10842" s="13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  <c r="AA10842" s="11"/>
      <c r="AB10842" s="11"/>
      <c r="AC10842" s="11"/>
    </row>
    <row r="10843" spans="1:29" x14ac:dyDescent="0.25">
      <c r="A10843" s="10"/>
      <c r="B10843" s="11"/>
      <c r="C10843" s="11"/>
      <c r="D10843" s="11"/>
      <c r="E10843" s="11"/>
      <c r="F10843" s="11"/>
      <c r="G10843" s="11"/>
      <c r="H10843" s="11"/>
      <c r="I10843" s="11"/>
      <c r="J10843" s="11"/>
      <c r="K10843" s="12"/>
      <c r="L10843" s="13"/>
      <c r="M10843" s="12"/>
      <c r="N10843" s="13"/>
      <c r="O10843" s="13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  <c r="AA10843" s="11"/>
      <c r="AB10843" s="11"/>
      <c r="AC10843" s="11"/>
    </row>
    <row r="10844" spans="1:29" x14ac:dyDescent="0.25">
      <c r="A10844" s="10"/>
      <c r="B10844" s="11"/>
      <c r="C10844" s="11"/>
      <c r="D10844" s="11"/>
      <c r="E10844" s="11"/>
      <c r="F10844" s="11"/>
      <c r="G10844" s="11"/>
      <c r="H10844" s="11"/>
      <c r="I10844" s="11"/>
      <c r="J10844" s="11"/>
      <c r="K10844" s="12"/>
      <c r="L10844" s="13"/>
      <c r="M10844" s="12"/>
      <c r="N10844" s="13"/>
      <c r="O10844" s="13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  <c r="AA10844" s="11"/>
      <c r="AB10844" s="11"/>
      <c r="AC10844" s="11"/>
    </row>
    <row r="10845" spans="1:29" x14ac:dyDescent="0.25">
      <c r="A10845" s="10"/>
      <c r="B10845" s="11"/>
      <c r="C10845" s="11"/>
      <c r="D10845" s="11"/>
      <c r="E10845" s="11"/>
      <c r="F10845" s="11"/>
      <c r="G10845" s="11"/>
      <c r="H10845" s="11"/>
      <c r="I10845" s="11"/>
      <c r="J10845" s="11"/>
      <c r="K10845" s="12"/>
      <c r="L10845" s="13"/>
      <c r="M10845" s="12"/>
      <c r="N10845" s="13"/>
      <c r="O10845" s="13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  <c r="AA10845" s="11"/>
      <c r="AB10845" s="11"/>
      <c r="AC10845" s="11"/>
    </row>
    <row r="10846" spans="1:29" x14ac:dyDescent="0.25">
      <c r="A10846" s="10"/>
      <c r="B10846" s="11"/>
      <c r="C10846" s="11"/>
      <c r="D10846" s="11"/>
      <c r="E10846" s="11"/>
      <c r="F10846" s="11"/>
      <c r="G10846" s="11"/>
      <c r="H10846" s="11"/>
      <c r="I10846" s="11"/>
      <c r="J10846" s="11"/>
      <c r="K10846" s="12"/>
      <c r="L10846" s="13"/>
      <c r="M10846" s="12"/>
      <c r="N10846" s="13"/>
      <c r="O10846" s="13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  <c r="AA10846" s="11"/>
      <c r="AB10846" s="11"/>
      <c r="AC10846" s="11"/>
    </row>
    <row r="10847" spans="1:29" x14ac:dyDescent="0.25">
      <c r="A10847" s="10"/>
      <c r="B10847" s="11"/>
      <c r="C10847" s="11"/>
      <c r="D10847" s="11"/>
      <c r="E10847" s="11"/>
      <c r="F10847" s="11"/>
      <c r="G10847" s="11"/>
      <c r="H10847" s="11"/>
      <c r="I10847" s="11"/>
      <c r="J10847" s="11"/>
      <c r="K10847" s="12"/>
      <c r="L10847" s="13"/>
      <c r="M10847" s="12"/>
      <c r="N10847" s="13"/>
      <c r="O10847" s="13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  <c r="AA10847" s="11"/>
      <c r="AB10847" s="11"/>
      <c r="AC10847" s="11"/>
    </row>
    <row r="10848" spans="1:29" x14ac:dyDescent="0.25">
      <c r="A10848" s="10"/>
      <c r="B10848" s="11"/>
      <c r="C10848" s="11"/>
      <c r="D10848" s="11"/>
      <c r="E10848" s="11"/>
      <c r="F10848" s="11"/>
      <c r="G10848" s="11"/>
      <c r="H10848" s="11"/>
      <c r="I10848" s="11"/>
      <c r="J10848" s="11"/>
      <c r="K10848" s="12"/>
      <c r="L10848" s="13"/>
      <c r="M10848" s="12"/>
      <c r="N10848" s="13"/>
      <c r="O10848" s="13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  <c r="AC10848" s="11"/>
    </row>
    <row r="10849" spans="1:29" x14ac:dyDescent="0.25">
      <c r="A10849" s="10"/>
      <c r="B10849" s="11"/>
      <c r="C10849" s="11"/>
      <c r="D10849" s="11"/>
      <c r="E10849" s="11"/>
      <c r="F10849" s="11"/>
      <c r="G10849" s="11"/>
      <c r="H10849" s="11"/>
      <c r="I10849" s="11"/>
      <c r="J10849" s="11"/>
      <c r="K10849" s="12"/>
      <c r="L10849" s="13"/>
      <c r="M10849" s="12"/>
      <c r="N10849" s="13"/>
      <c r="O10849" s="13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  <c r="AA10849" s="11"/>
      <c r="AB10849" s="11"/>
      <c r="AC10849" s="11"/>
    </row>
    <row r="10850" spans="1:29" x14ac:dyDescent="0.25">
      <c r="A10850" s="10"/>
      <c r="B10850" s="11"/>
      <c r="C10850" s="11"/>
      <c r="D10850" s="11"/>
      <c r="E10850" s="11"/>
      <c r="F10850" s="11"/>
      <c r="G10850" s="11"/>
      <c r="H10850" s="11"/>
      <c r="I10850" s="11"/>
      <c r="J10850" s="11"/>
      <c r="K10850" s="12"/>
      <c r="L10850" s="13"/>
      <c r="M10850" s="12"/>
      <c r="N10850" s="13"/>
      <c r="O10850" s="13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  <c r="AA10850" s="11"/>
      <c r="AB10850" s="11"/>
      <c r="AC10850" s="11"/>
    </row>
    <row r="10851" spans="1:29" x14ac:dyDescent="0.25">
      <c r="A10851" s="10"/>
      <c r="B10851" s="11"/>
      <c r="C10851" s="11"/>
      <c r="D10851" s="11"/>
      <c r="E10851" s="11"/>
      <c r="F10851" s="11"/>
      <c r="G10851" s="11"/>
      <c r="H10851" s="11"/>
      <c r="I10851" s="11"/>
      <c r="J10851" s="11"/>
      <c r="K10851" s="12"/>
      <c r="L10851" s="13"/>
      <c r="M10851" s="12"/>
      <c r="N10851" s="13"/>
      <c r="O10851" s="13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  <c r="AA10851" s="11"/>
      <c r="AB10851" s="11"/>
      <c r="AC10851" s="11"/>
    </row>
    <row r="10852" spans="1:29" x14ac:dyDescent="0.25">
      <c r="A10852" s="10"/>
      <c r="B10852" s="11"/>
      <c r="C10852" s="11"/>
      <c r="D10852" s="11"/>
      <c r="E10852" s="11"/>
      <c r="F10852" s="11"/>
      <c r="G10852" s="11"/>
      <c r="H10852" s="11"/>
      <c r="I10852" s="11"/>
      <c r="J10852" s="11"/>
      <c r="K10852" s="12"/>
      <c r="L10852" s="13"/>
      <c r="M10852" s="12"/>
      <c r="N10852" s="13"/>
      <c r="O10852" s="13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  <c r="AA10852" s="11"/>
      <c r="AB10852" s="11"/>
      <c r="AC10852" s="11"/>
    </row>
    <row r="10853" spans="1:29" x14ac:dyDescent="0.25">
      <c r="A10853" s="10"/>
      <c r="B10853" s="11"/>
      <c r="C10853" s="11"/>
      <c r="D10853" s="11"/>
      <c r="E10853" s="11"/>
      <c r="F10853" s="11"/>
      <c r="G10853" s="11"/>
      <c r="H10853" s="11"/>
      <c r="I10853" s="11"/>
      <c r="J10853" s="11"/>
      <c r="K10853" s="12"/>
      <c r="L10853" s="13"/>
      <c r="M10853" s="12"/>
      <c r="N10853" s="13"/>
      <c r="O10853" s="13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  <c r="AA10853" s="11"/>
      <c r="AB10853" s="11"/>
      <c r="AC10853" s="11"/>
    </row>
    <row r="10854" spans="1:29" x14ac:dyDescent="0.25">
      <c r="A10854" s="10"/>
      <c r="B10854" s="11"/>
      <c r="C10854" s="11"/>
      <c r="D10854" s="11"/>
      <c r="E10854" s="11"/>
      <c r="F10854" s="11"/>
      <c r="G10854" s="11"/>
      <c r="H10854" s="11"/>
      <c r="I10854" s="11"/>
      <c r="J10854" s="11"/>
      <c r="K10854" s="12"/>
      <c r="L10854" s="13"/>
      <c r="M10854" s="12"/>
      <c r="N10854" s="13"/>
      <c r="O10854" s="13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  <c r="AA10854" s="11"/>
      <c r="AB10854" s="11"/>
      <c r="AC10854" s="11"/>
    </row>
    <row r="10855" spans="1:29" x14ac:dyDescent="0.25">
      <c r="A10855" s="10"/>
      <c r="B10855" s="11"/>
      <c r="C10855" s="11"/>
      <c r="D10855" s="11"/>
      <c r="E10855" s="11"/>
      <c r="F10855" s="11"/>
      <c r="G10855" s="11"/>
      <c r="H10855" s="11"/>
      <c r="I10855" s="11"/>
      <c r="J10855" s="11"/>
      <c r="K10855" s="12"/>
      <c r="L10855" s="13"/>
      <c r="M10855" s="12"/>
      <c r="N10855" s="13"/>
      <c r="O10855" s="13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  <c r="AC10855" s="11"/>
    </row>
    <row r="10856" spans="1:29" x14ac:dyDescent="0.25">
      <c r="A10856" s="10"/>
      <c r="B10856" s="11"/>
      <c r="C10856" s="11"/>
      <c r="D10856" s="11"/>
      <c r="E10856" s="11"/>
      <c r="F10856" s="11"/>
      <c r="G10856" s="11"/>
      <c r="H10856" s="11"/>
      <c r="I10856" s="11"/>
      <c r="J10856" s="11"/>
      <c r="K10856" s="12"/>
      <c r="L10856" s="13"/>
      <c r="M10856" s="12"/>
      <c r="N10856" s="13"/>
      <c r="O10856" s="13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  <c r="AA10856" s="11"/>
      <c r="AB10856" s="11"/>
      <c r="AC10856" s="11"/>
    </row>
    <row r="10857" spans="1:29" x14ac:dyDescent="0.25">
      <c r="A10857" s="10"/>
      <c r="B10857" s="11"/>
      <c r="C10857" s="11"/>
      <c r="D10857" s="11"/>
      <c r="E10857" s="11"/>
      <c r="F10857" s="11"/>
      <c r="G10857" s="11"/>
      <c r="H10857" s="11"/>
      <c r="I10857" s="11"/>
      <c r="J10857" s="11"/>
      <c r="K10857" s="12"/>
      <c r="L10857" s="13"/>
      <c r="M10857" s="12"/>
      <c r="N10857" s="13"/>
      <c r="O10857" s="13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  <c r="AA10857" s="11"/>
      <c r="AB10857" s="11"/>
      <c r="AC10857" s="11"/>
    </row>
    <row r="10858" spans="1:29" x14ac:dyDescent="0.25">
      <c r="A10858" s="10"/>
      <c r="B10858" s="11"/>
      <c r="C10858" s="11"/>
      <c r="D10858" s="11"/>
      <c r="E10858" s="11"/>
      <c r="F10858" s="11"/>
      <c r="G10858" s="11"/>
      <c r="H10858" s="11"/>
      <c r="I10858" s="11"/>
      <c r="J10858" s="11"/>
      <c r="K10858" s="12"/>
      <c r="L10858" s="13"/>
      <c r="M10858" s="12"/>
      <c r="N10858" s="13"/>
      <c r="O10858" s="13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  <c r="AA10858" s="11"/>
      <c r="AB10858" s="11"/>
      <c r="AC10858" s="11"/>
    </row>
    <row r="10859" spans="1:29" x14ac:dyDescent="0.25">
      <c r="A10859" s="10"/>
      <c r="B10859" s="11"/>
      <c r="C10859" s="11"/>
      <c r="D10859" s="11"/>
      <c r="E10859" s="11"/>
      <c r="F10859" s="11"/>
      <c r="G10859" s="11"/>
      <c r="H10859" s="11"/>
      <c r="I10859" s="11"/>
      <c r="J10859" s="11"/>
      <c r="K10859" s="12"/>
      <c r="L10859" s="13"/>
      <c r="M10859" s="12"/>
      <c r="N10859" s="13"/>
      <c r="O10859" s="13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  <c r="AA10859" s="11"/>
      <c r="AB10859" s="11"/>
      <c r="AC10859" s="11"/>
    </row>
    <row r="10860" spans="1:29" x14ac:dyDescent="0.25">
      <c r="A10860" s="10"/>
      <c r="B10860" s="11"/>
      <c r="C10860" s="11"/>
      <c r="D10860" s="11"/>
      <c r="E10860" s="11"/>
      <c r="F10860" s="11"/>
      <c r="G10860" s="11"/>
      <c r="H10860" s="11"/>
      <c r="I10860" s="11"/>
      <c r="J10860" s="11"/>
      <c r="K10860" s="12"/>
      <c r="L10860" s="13"/>
      <c r="M10860" s="12"/>
      <c r="N10860" s="13"/>
      <c r="O10860" s="13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  <c r="AA10860" s="11"/>
      <c r="AB10860" s="11"/>
      <c r="AC10860" s="11"/>
    </row>
    <row r="10861" spans="1:29" x14ac:dyDescent="0.25">
      <c r="A10861" s="10"/>
      <c r="B10861" s="11"/>
      <c r="C10861" s="11"/>
      <c r="D10861" s="11"/>
      <c r="E10861" s="11"/>
      <c r="F10861" s="11"/>
      <c r="G10861" s="11"/>
      <c r="H10861" s="11"/>
      <c r="I10861" s="11"/>
      <c r="J10861" s="11"/>
      <c r="K10861" s="12"/>
      <c r="L10861" s="13"/>
      <c r="M10861" s="12"/>
      <c r="N10861" s="13"/>
      <c r="O10861" s="13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  <c r="AA10861" s="11"/>
      <c r="AB10861" s="11"/>
      <c r="AC10861" s="11"/>
    </row>
    <row r="10862" spans="1:29" x14ac:dyDescent="0.25">
      <c r="A10862" s="10"/>
      <c r="B10862" s="11"/>
      <c r="C10862" s="11"/>
      <c r="D10862" s="11"/>
      <c r="E10862" s="11"/>
      <c r="F10862" s="11"/>
      <c r="G10862" s="11"/>
      <c r="H10862" s="11"/>
      <c r="I10862" s="11"/>
      <c r="J10862" s="11"/>
      <c r="K10862" s="12"/>
      <c r="L10862" s="13"/>
      <c r="M10862" s="12"/>
      <c r="N10862" s="13"/>
      <c r="O10862" s="13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  <c r="AC10862" s="11"/>
    </row>
    <row r="10863" spans="1:29" x14ac:dyDescent="0.25">
      <c r="A10863" s="10"/>
      <c r="B10863" s="11"/>
      <c r="C10863" s="11"/>
      <c r="D10863" s="11"/>
      <c r="E10863" s="11"/>
      <c r="F10863" s="11"/>
      <c r="G10863" s="11"/>
      <c r="H10863" s="11"/>
      <c r="I10863" s="11"/>
      <c r="J10863" s="11"/>
      <c r="K10863" s="12"/>
      <c r="L10863" s="13"/>
      <c r="M10863" s="12"/>
      <c r="N10863" s="13"/>
      <c r="O10863" s="13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  <c r="AA10863" s="11"/>
      <c r="AB10863" s="11"/>
      <c r="AC10863" s="11"/>
    </row>
    <row r="10864" spans="1:29" x14ac:dyDescent="0.25">
      <c r="A10864" s="10"/>
      <c r="B10864" s="11"/>
      <c r="C10864" s="11"/>
      <c r="D10864" s="11"/>
      <c r="E10864" s="11"/>
      <c r="F10864" s="11"/>
      <c r="G10864" s="11"/>
      <c r="H10864" s="11"/>
      <c r="I10864" s="11"/>
      <c r="J10864" s="11"/>
      <c r="K10864" s="12"/>
      <c r="L10864" s="13"/>
      <c r="M10864" s="12"/>
      <c r="N10864" s="13"/>
      <c r="O10864" s="13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  <c r="AA10864" s="11"/>
      <c r="AB10864" s="11"/>
      <c r="AC10864" s="11"/>
    </row>
    <row r="10865" spans="1:29" x14ac:dyDescent="0.25">
      <c r="A10865" s="10"/>
      <c r="B10865" s="11"/>
      <c r="C10865" s="11"/>
      <c r="D10865" s="11"/>
      <c r="E10865" s="11"/>
      <c r="F10865" s="11"/>
      <c r="G10865" s="11"/>
      <c r="H10865" s="11"/>
      <c r="I10865" s="11"/>
      <c r="J10865" s="11"/>
      <c r="K10865" s="12"/>
      <c r="L10865" s="13"/>
      <c r="M10865" s="12"/>
      <c r="N10865" s="13"/>
      <c r="O10865" s="13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  <c r="AA10865" s="11"/>
      <c r="AB10865" s="11"/>
      <c r="AC10865" s="11"/>
    </row>
    <row r="10866" spans="1:29" x14ac:dyDescent="0.25">
      <c r="A10866" s="10"/>
      <c r="B10866" s="11"/>
      <c r="C10866" s="11"/>
      <c r="D10866" s="11"/>
      <c r="E10866" s="11"/>
      <c r="F10866" s="11"/>
      <c r="G10866" s="11"/>
      <c r="H10866" s="11"/>
      <c r="I10866" s="11"/>
      <c r="J10866" s="11"/>
      <c r="K10866" s="12"/>
      <c r="L10866" s="13"/>
      <c r="M10866" s="12"/>
      <c r="N10866" s="13"/>
      <c r="O10866" s="13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  <c r="AA10866" s="11"/>
      <c r="AB10866" s="11"/>
      <c r="AC10866" s="11"/>
    </row>
    <row r="10867" spans="1:29" x14ac:dyDescent="0.25">
      <c r="A10867" s="10"/>
      <c r="B10867" s="11"/>
      <c r="C10867" s="11"/>
      <c r="D10867" s="11"/>
      <c r="E10867" s="11"/>
      <c r="F10867" s="11"/>
      <c r="G10867" s="11"/>
      <c r="H10867" s="11"/>
      <c r="I10867" s="11"/>
      <c r="J10867" s="11"/>
      <c r="K10867" s="12"/>
      <c r="L10867" s="13"/>
      <c r="M10867" s="12"/>
      <c r="N10867" s="13"/>
      <c r="O10867" s="13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  <c r="AA10867" s="11"/>
      <c r="AB10867" s="11"/>
      <c r="AC10867" s="11"/>
    </row>
    <row r="10868" spans="1:29" x14ac:dyDescent="0.25">
      <c r="A10868" s="10"/>
      <c r="B10868" s="11"/>
      <c r="C10868" s="11"/>
      <c r="D10868" s="11"/>
      <c r="E10868" s="11"/>
      <c r="F10868" s="11"/>
      <c r="G10868" s="11"/>
      <c r="H10868" s="11"/>
      <c r="I10868" s="11"/>
      <c r="J10868" s="11"/>
      <c r="K10868" s="12"/>
      <c r="L10868" s="13"/>
      <c r="M10868" s="12"/>
      <c r="N10868" s="13"/>
      <c r="O10868" s="13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  <c r="AA10868" s="11"/>
      <c r="AB10868" s="11"/>
      <c r="AC10868" s="11"/>
    </row>
    <row r="10869" spans="1:29" x14ac:dyDescent="0.25">
      <c r="A10869" s="10"/>
      <c r="B10869" s="11"/>
      <c r="C10869" s="11"/>
      <c r="D10869" s="11"/>
      <c r="E10869" s="11"/>
      <c r="F10869" s="11"/>
      <c r="G10869" s="11"/>
      <c r="H10869" s="11"/>
      <c r="I10869" s="11"/>
      <c r="J10869" s="11"/>
      <c r="K10869" s="12"/>
      <c r="L10869" s="13"/>
      <c r="M10869" s="12"/>
      <c r="N10869" s="13"/>
      <c r="O10869" s="13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  <c r="AC10869" s="11"/>
    </row>
    <row r="10870" spans="1:29" x14ac:dyDescent="0.25">
      <c r="A10870" s="10"/>
      <c r="B10870" s="11"/>
      <c r="C10870" s="11"/>
      <c r="D10870" s="11"/>
      <c r="E10870" s="11"/>
      <c r="F10870" s="11"/>
      <c r="G10870" s="11"/>
      <c r="H10870" s="11"/>
      <c r="I10870" s="11"/>
      <c r="J10870" s="11"/>
      <c r="K10870" s="12"/>
      <c r="L10870" s="13"/>
      <c r="M10870" s="12"/>
      <c r="N10870" s="13"/>
      <c r="O10870" s="13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  <c r="AA10870" s="11"/>
      <c r="AB10870" s="11"/>
      <c r="AC10870" s="11"/>
    </row>
    <row r="10871" spans="1:29" x14ac:dyDescent="0.25">
      <c r="A10871" s="10"/>
      <c r="B10871" s="11"/>
      <c r="C10871" s="11"/>
      <c r="D10871" s="11"/>
      <c r="E10871" s="11"/>
      <c r="F10871" s="11"/>
      <c r="G10871" s="11"/>
      <c r="H10871" s="11"/>
      <c r="I10871" s="11"/>
      <c r="J10871" s="11"/>
      <c r="K10871" s="12"/>
      <c r="L10871" s="13"/>
      <c r="M10871" s="12"/>
      <c r="N10871" s="13"/>
      <c r="O10871" s="13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  <c r="AA10871" s="11"/>
      <c r="AB10871" s="11"/>
      <c r="AC10871" s="11"/>
    </row>
    <row r="10872" spans="1:29" x14ac:dyDescent="0.25">
      <c r="A10872" s="10"/>
      <c r="B10872" s="11"/>
      <c r="C10872" s="11"/>
      <c r="D10872" s="11"/>
      <c r="E10872" s="11"/>
      <c r="F10872" s="11"/>
      <c r="G10872" s="11"/>
      <c r="H10872" s="11"/>
      <c r="I10872" s="11"/>
      <c r="J10872" s="11"/>
      <c r="K10872" s="12"/>
      <c r="L10872" s="13"/>
      <c r="M10872" s="12"/>
      <c r="N10872" s="13"/>
      <c r="O10872" s="13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  <c r="AA10872" s="11"/>
      <c r="AB10872" s="11"/>
      <c r="AC10872" s="11"/>
    </row>
    <row r="10873" spans="1:29" x14ac:dyDescent="0.25">
      <c r="A10873" s="10"/>
      <c r="B10873" s="11"/>
      <c r="C10873" s="11"/>
      <c r="D10873" s="11"/>
      <c r="E10873" s="11"/>
      <c r="F10873" s="11"/>
      <c r="G10873" s="11"/>
      <c r="H10873" s="11"/>
      <c r="I10873" s="11"/>
      <c r="J10873" s="11"/>
      <c r="K10873" s="12"/>
      <c r="L10873" s="13"/>
      <c r="M10873" s="12"/>
      <c r="N10873" s="13"/>
      <c r="O10873" s="13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  <c r="AA10873" s="11"/>
      <c r="AB10873" s="11"/>
      <c r="AC10873" s="11"/>
    </row>
    <row r="10874" spans="1:29" x14ac:dyDescent="0.25">
      <c r="A10874" s="10"/>
      <c r="B10874" s="11"/>
      <c r="C10874" s="11"/>
      <c r="D10874" s="11"/>
      <c r="E10874" s="11"/>
      <c r="F10874" s="11"/>
      <c r="G10874" s="11"/>
      <c r="H10874" s="11"/>
      <c r="I10874" s="11"/>
      <c r="J10874" s="11"/>
      <c r="K10874" s="12"/>
      <c r="L10874" s="13"/>
      <c r="M10874" s="12"/>
      <c r="N10874" s="13"/>
      <c r="O10874" s="13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  <c r="AA10874" s="11"/>
      <c r="AB10874" s="11"/>
      <c r="AC10874" s="11"/>
    </row>
    <row r="10875" spans="1:29" x14ac:dyDescent="0.25">
      <c r="A10875" s="10"/>
      <c r="B10875" s="11"/>
      <c r="C10875" s="11"/>
      <c r="D10875" s="11"/>
      <c r="E10875" s="11"/>
      <c r="F10875" s="11"/>
      <c r="G10875" s="11"/>
      <c r="H10875" s="11"/>
      <c r="I10875" s="11"/>
      <c r="J10875" s="11"/>
      <c r="K10875" s="12"/>
      <c r="L10875" s="13"/>
      <c r="M10875" s="12"/>
      <c r="N10875" s="13"/>
      <c r="O10875" s="13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  <c r="AA10875" s="11"/>
      <c r="AB10875" s="11"/>
      <c r="AC10875" s="11"/>
    </row>
    <row r="10876" spans="1:29" x14ac:dyDescent="0.25">
      <c r="A10876" s="10"/>
      <c r="B10876" s="11"/>
      <c r="C10876" s="11"/>
      <c r="D10876" s="11"/>
      <c r="E10876" s="11"/>
      <c r="F10876" s="11"/>
      <c r="G10876" s="11"/>
      <c r="H10876" s="11"/>
      <c r="I10876" s="11"/>
      <c r="J10876" s="11"/>
      <c r="K10876" s="12"/>
      <c r="L10876" s="13"/>
      <c r="M10876" s="12"/>
      <c r="N10876" s="13"/>
      <c r="O10876" s="13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  <c r="AC10876" s="11"/>
    </row>
    <row r="10877" spans="1:29" x14ac:dyDescent="0.25">
      <c r="A10877" s="10"/>
      <c r="B10877" s="11"/>
      <c r="C10877" s="11"/>
      <c r="D10877" s="11"/>
      <c r="E10877" s="11"/>
      <c r="F10877" s="11"/>
      <c r="G10877" s="11"/>
      <c r="H10877" s="11"/>
      <c r="I10877" s="11"/>
      <c r="J10877" s="11"/>
      <c r="K10877" s="12"/>
      <c r="L10877" s="13"/>
      <c r="M10877" s="12"/>
      <c r="N10877" s="13"/>
      <c r="O10877" s="13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  <c r="AA10877" s="11"/>
      <c r="AB10877" s="11"/>
      <c r="AC10877" s="11"/>
    </row>
    <row r="10878" spans="1:29" x14ac:dyDescent="0.25">
      <c r="A10878" s="10"/>
      <c r="B10878" s="11"/>
      <c r="C10878" s="11"/>
      <c r="D10878" s="11"/>
      <c r="E10878" s="11"/>
      <c r="F10878" s="11"/>
      <c r="G10878" s="11"/>
      <c r="H10878" s="11"/>
      <c r="I10878" s="11"/>
      <c r="J10878" s="11"/>
      <c r="K10878" s="12"/>
      <c r="L10878" s="13"/>
      <c r="M10878" s="12"/>
      <c r="N10878" s="13"/>
      <c r="O10878" s="13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  <c r="AA10878" s="11"/>
      <c r="AB10878" s="11"/>
      <c r="AC10878" s="11"/>
    </row>
    <row r="10879" spans="1:29" x14ac:dyDescent="0.25">
      <c r="A10879" s="10"/>
      <c r="B10879" s="11"/>
      <c r="C10879" s="11"/>
      <c r="D10879" s="11"/>
      <c r="E10879" s="11"/>
      <c r="F10879" s="11"/>
      <c r="G10879" s="11"/>
      <c r="H10879" s="11"/>
      <c r="I10879" s="11"/>
      <c r="J10879" s="11"/>
      <c r="K10879" s="12"/>
      <c r="L10879" s="13"/>
      <c r="M10879" s="12"/>
      <c r="N10879" s="13"/>
      <c r="O10879" s="13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  <c r="AA10879" s="11"/>
      <c r="AB10879" s="11"/>
      <c r="AC10879" s="11"/>
    </row>
    <row r="10880" spans="1:29" x14ac:dyDescent="0.25">
      <c r="A10880" s="10"/>
      <c r="B10880" s="11"/>
      <c r="C10880" s="11"/>
      <c r="D10880" s="11"/>
      <c r="E10880" s="11"/>
      <c r="F10880" s="11"/>
      <c r="G10880" s="11"/>
      <c r="H10880" s="11"/>
      <c r="I10880" s="11"/>
      <c r="J10880" s="11"/>
      <c r="K10880" s="12"/>
      <c r="L10880" s="13"/>
      <c r="M10880" s="12"/>
      <c r="N10880" s="13"/>
      <c r="O10880" s="13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  <c r="AA10880" s="11"/>
      <c r="AB10880" s="11"/>
      <c r="AC10880" s="11"/>
    </row>
    <row r="10881" spans="1:29" x14ac:dyDescent="0.25">
      <c r="A10881" s="10"/>
      <c r="B10881" s="11"/>
      <c r="C10881" s="11"/>
      <c r="D10881" s="11"/>
      <c r="E10881" s="11"/>
      <c r="F10881" s="11"/>
      <c r="G10881" s="11"/>
      <c r="H10881" s="11"/>
      <c r="I10881" s="11"/>
      <c r="J10881" s="11"/>
      <c r="K10881" s="12"/>
      <c r="L10881" s="13"/>
      <c r="M10881" s="12"/>
      <c r="N10881" s="13"/>
      <c r="O10881" s="13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  <c r="AA10881" s="11"/>
      <c r="AB10881" s="11"/>
      <c r="AC10881" s="11"/>
    </row>
    <row r="10882" spans="1:29" x14ac:dyDescent="0.25">
      <c r="A10882" s="10"/>
      <c r="B10882" s="11"/>
      <c r="C10882" s="11"/>
      <c r="D10882" s="11"/>
      <c r="E10882" s="11"/>
      <c r="F10882" s="11"/>
      <c r="G10882" s="11"/>
      <c r="H10882" s="11"/>
      <c r="I10882" s="11"/>
      <c r="J10882" s="11"/>
      <c r="K10882" s="12"/>
      <c r="L10882" s="13"/>
      <c r="M10882" s="12"/>
      <c r="N10882" s="13"/>
      <c r="O10882" s="13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  <c r="AA10882" s="11"/>
      <c r="AB10882" s="11"/>
      <c r="AC10882" s="11"/>
    </row>
    <row r="10883" spans="1:29" x14ac:dyDescent="0.25">
      <c r="A10883" s="10"/>
      <c r="B10883" s="11"/>
      <c r="C10883" s="11"/>
      <c r="D10883" s="11"/>
      <c r="E10883" s="11"/>
      <c r="F10883" s="11"/>
      <c r="G10883" s="11"/>
      <c r="H10883" s="11"/>
      <c r="I10883" s="11"/>
      <c r="J10883" s="11"/>
      <c r="K10883" s="12"/>
      <c r="L10883" s="13"/>
      <c r="M10883" s="12"/>
      <c r="N10883" s="13"/>
      <c r="O10883" s="13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  <c r="AA10883" s="11"/>
      <c r="AB10883" s="11"/>
      <c r="AC10883" s="11"/>
    </row>
    <row r="10884" spans="1:29" x14ac:dyDescent="0.25">
      <c r="A10884" s="10"/>
      <c r="B10884" s="11"/>
      <c r="C10884" s="11"/>
      <c r="D10884" s="11"/>
      <c r="E10884" s="11"/>
      <c r="F10884" s="11"/>
      <c r="G10884" s="11"/>
      <c r="H10884" s="11"/>
      <c r="I10884" s="11"/>
      <c r="J10884" s="11"/>
      <c r="K10884" s="12"/>
      <c r="L10884" s="13"/>
      <c r="M10884" s="12"/>
      <c r="N10884" s="13"/>
      <c r="O10884" s="13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  <c r="AA10884" s="11"/>
      <c r="AB10884" s="11"/>
      <c r="AC10884" s="11"/>
    </row>
    <row r="10885" spans="1:29" x14ac:dyDescent="0.25">
      <c r="A10885" s="10"/>
      <c r="B10885" s="11"/>
      <c r="C10885" s="11"/>
      <c r="D10885" s="11"/>
      <c r="E10885" s="11"/>
      <c r="F10885" s="11"/>
      <c r="G10885" s="11"/>
      <c r="H10885" s="11"/>
      <c r="I10885" s="11"/>
      <c r="J10885" s="11"/>
      <c r="K10885" s="12"/>
      <c r="L10885" s="13"/>
      <c r="M10885" s="12"/>
      <c r="N10885" s="13"/>
      <c r="O10885" s="13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  <c r="AA10885" s="11"/>
      <c r="AB10885" s="11"/>
      <c r="AC10885" s="11"/>
    </row>
    <row r="10886" spans="1:29" x14ac:dyDescent="0.25">
      <c r="A10886" s="10"/>
      <c r="B10886" s="11"/>
      <c r="C10886" s="11"/>
      <c r="D10886" s="11"/>
      <c r="E10886" s="11"/>
      <c r="F10886" s="11"/>
      <c r="G10886" s="11"/>
      <c r="H10886" s="11"/>
      <c r="I10886" s="11"/>
      <c r="J10886" s="11"/>
      <c r="K10886" s="12"/>
      <c r="L10886" s="13"/>
      <c r="M10886" s="12"/>
      <c r="N10886" s="13"/>
      <c r="O10886" s="13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  <c r="AA10886" s="11"/>
      <c r="AB10886" s="11"/>
      <c r="AC10886" s="11"/>
    </row>
    <row r="10887" spans="1:29" x14ac:dyDescent="0.25">
      <c r="A10887" s="10"/>
      <c r="B10887" s="11"/>
      <c r="C10887" s="11"/>
      <c r="D10887" s="11"/>
      <c r="E10887" s="11"/>
      <c r="F10887" s="11"/>
      <c r="G10887" s="11"/>
      <c r="H10887" s="11"/>
      <c r="I10887" s="11"/>
      <c r="J10887" s="11"/>
      <c r="K10887" s="12"/>
      <c r="L10887" s="13"/>
      <c r="M10887" s="12"/>
      <c r="N10887" s="13"/>
      <c r="O10887" s="13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  <c r="AA10887" s="11"/>
      <c r="AB10887" s="11"/>
      <c r="AC10887" s="11"/>
    </row>
    <row r="10888" spans="1:29" x14ac:dyDescent="0.25">
      <c r="A10888" s="10"/>
      <c r="B10888" s="11"/>
      <c r="C10888" s="11"/>
      <c r="D10888" s="11"/>
      <c r="E10888" s="11"/>
      <c r="F10888" s="11"/>
      <c r="G10888" s="11"/>
      <c r="H10888" s="11"/>
      <c r="I10888" s="11"/>
      <c r="J10888" s="11"/>
      <c r="K10888" s="12"/>
      <c r="L10888" s="13"/>
      <c r="M10888" s="12"/>
      <c r="N10888" s="13"/>
      <c r="O10888" s="13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  <c r="AA10888" s="11"/>
      <c r="AB10888" s="11"/>
      <c r="AC10888" s="11"/>
    </row>
    <row r="10889" spans="1:29" x14ac:dyDescent="0.25">
      <c r="A10889" s="10"/>
      <c r="B10889" s="11"/>
      <c r="C10889" s="11"/>
      <c r="D10889" s="11"/>
      <c r="E10889" s="11"/>
      <c r="F10889" s="11"/>
      <c r="G10889" s="11"/>
      <c r="H10889" s="11"/>
      <c r="I10889" s="11"/>
      <c r="J10889" s="11"/>
      <c r="K10889" s="12"/>
      <c r="L10889" s="13"/>
      <c r="M10889" s="12"/>
      <c r="N10889" s="13"/>
      <c r="O10889" s="13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  <c r="AA10889" s="11"/>
      <c r="AB10889" s="11"/>
      <c r="AC10889" s="11"/>
    </row>
    <row r="10890" spans="1:29" x14ac:dyDescent="0.25">
      <c r="A10890" s="10"/>
      <c r="B10890" s="11"/>
      <c r="C10890" s="11"/>
      <c r="D10890" s="11"/>
      <c r="E10890" s="11"/>
      <c r="F10890" s="11"/>
      <c r="G10890" s="11"/>
      <c r="H10890" s="11"/>
      <c r="I10890" s="11"/>
      <c r="J10890" s="11"/>
      <c r="K10890" s="12"/>
      <c r="L10890" s="13"/>
      <c r="M10890" s="12"/>
      <c r="N10890" s="13"/>
      <c r="O10890" s="13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  <c r="AC10890" s="11"/>
    </row>
    <row r="10891" spans="1:29" x14ac:dyDescent="0.25">
      <c r="A10891" s="10"/>
      <c r="B10891" s="11"/>
      <c r="C10891" s="11"/>
      <c r="D10891" s="11"/>
      <c r="E10891" s="11"/>
      <c r="F10891" s="11"/>
      <c r="G10891" s="11"/>
      <c r="H10891" s="11"/>
      <c r="I10891" s="11"/>
      <c r="J10891" s="11"/>
      <c r="K10891" s="12"/>
      <c r="L10891" s="13"/>
      <c r="M10891" s="12"/>
      <c r="N10891" s="13"/>
      <c r="O10891" s="13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  <c r="AA10891" s="11"/>
      <c r="AB10891" s="11"/>
      <c r="AC10891" s="11"/>
    </row>
    <row r="10892" spans="1:29" x14ac:dyDescent="0.25">
      <c r="A10892" s="10"/>
      <c r="B10892" s="11"/>
      <c r="C10892" s="11"/>
      <c r="D10892" s="11"/>
      <c r="E10892" s="11"/>
      <c r="F10892" s="11"/>
      <c r="G10892" s="11"/>
      <c r="H10892" s="11"/>
      <c r="I10892" s="11"/>
      <c r="J10892" s="11"/>
      <c r="K10892" s="12"/>
      <c r="L10892" s="13"/>
      <c r="M10892" s="12"/>
      <c r="N10892" s="13"/>
      <c r="O10892" s="13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  <c r="AC10892" s="11"/>
    </row>
    <row r="10893" spans="1:29" x14ac:dyDescent="0.25">
      <c r="A10893" s="10"/>
      <c r="B10893" s="11"/>
      <c r="C10893" s="11"/>
      <c r="D10893" s="11"/>
      <c r="E10893" s="11"/>
      <c r="F10893" s="11"/>
      <c r="G10893" s="11"/>
      <c r="H10893" s="11"/>
      <c r="I10893" s="11"/>
      <c r="J10893" s="11"/>
      <c r="K10893" s="12"/>
      <c r="L10893" s="13"/>
      <c r="M10893" s="12"/>
      <c r="N10893" s="13"/>
      <c r="O10893" s="13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  <c r="AA10893" s="11"/>
      <c r="AB10893" s="11"/>
      <c r="AC10893" s="11"/>
    </row>
    <row r="10894" spans="1:29" x14ac:dyDescent="0.25">
      <c r="A10894" s="10"/>
      <c r="B10894" s="11"/>
      <c r="C10894" s="11"/>
      <c r="D10894" s="11"/>
      <c r="E10894" s="11"/>
      <c r="F10894" s="11"/>
      <c r="G10894" s="11"/>
      <c r="H10894" s="11"/>
      <c r="I10894" s="11"/>
      <c r="J10894" s="11"/>
      <c r="K10894" s="12"/>
      <c r="L10894" s="13"/>
      <c r="M10894" s="12"/>
      <c r="N10894" s="13"/>
      <c r="O10894" s="13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  <c r="AA10894" s="11"/>
      <c r="AB10894" s="11"/>
      <c r="AC10894" s="11"/>
    </row>
    <row r="10895" spans="1:29" x14ac:dyDescent="0.25">
      <c r="A10895" s="10"/>
      <c r="B10895" s="11"/>
      <c r="C10895" s="11"/>
      <c r="D10895" s="11"/>
      <c r="E10895" s="11"/>
      <c r="F10895" s="11"/>
      <c r="G10895" s="11"/>
      <c r="H10895" s="11"/>
      <c r="I10895" s="11"/>
      <c r="J10895" s="11"/>
      <c r="K10895" s="12"/>
      <c r="L10895" s="13"/>
      <c r="M10895" s="12"/>
      <c r="N10895" s="13"/>
      <c r="O10895" s="13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  <c r="AA10895" s="11"/>
      <c r="AB10895" s="11"/>
      <c r="AC10895" s="11"/>
    </row>
    <row r="10896" spans="1:29" x14ac:dyDescent="0.25">
      <c r="A10896" s="10"/>
      <c r="B10896" s="11"/>
      <c r="C10896" s="11"/>
      <c r="D10896" s="11"/>
      <c r="E10896" s="11"/>
      <c r="F10896" s="11"/>
      <c r="G10896" s="11"/>
      <c r="H10896" s="11"/>
      <c r="I10896" s="11"/>
      <c r="J10896" s="11"/>
      <c r="K10896" s="12"/>
      <c r="L10896" s="13"/>
      <c r="M10896" s="12"/>
      <c r="N10896" s="13"/>
      <c r="O10896" s="13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  <c r="AA10896" s="11"/>
      <c r="AB10896" s="11"/>
      <c r="AC10896" s="11"/>
    </row>
    <row r="10897" spans="1:29" x14ac:dyDescent="0.25">
      <c r="A10897" s="10"/>
      <c r="B10897" s="11"/>
      <c r="C10897" s="11"/>
      <c r="D10897" s="11"/>
      <c r="E10897" s="11"/>
      <c r="F10897" s="11"/>
      <c r="G10897" s="11"/>
      <c r="H10897" s="11"/>
      <c r="I10897" s="11"/>
      <c r="J10897" s="11"/>
      <c r="K10897" s="12"/>
      <c r="L10897" s="13"/>
      <c r="M10897" s="12"/>
      <c r="N10897" s="13"/>
      <c r="O10897" s="13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  <c r="AC10897" s="11"/>
    </row>
    <row r="10898" spans="1:29" x14ac:dyDescent="0.25">
      <c r="A10898" s="10"/>
      <c r="B10898" s="11"/>
      <c r="C10898" s="11"/>
      <c r="D10898" s="11"/>
      <c r="E10898" s="11"/>
      <c r="F10898" s="11"/>
      <c r="G10898" s="11"/>
      <c r="H10898" s="11"/>
      <c r="I10898" s="11"/>
      <c r="J10898" s="11"/>
      <c r="K10898" s="12"/>
      <c r="L10898" s="13"/>
      <c r="M10898" s="12"/>
      <c r="N10898" s="13"/>
      <c r="O10898" s="13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  <c r="AA10898" s="11"/>
      <c r="AB10898" s="11"/>
      <c r="AC10898" s="11"/>
    </row>
    <row r="10899" spans="1:29" x14ac:dyDescent="0.25">
      <c r="A10899" s="10"/>
      <c r="B10899" s="11"/>
      <c r="C10899" s="11"/>
      <c r="D10899" s="11"/>
      <c r="E10899" s="11"/>
      <c r="F10899" s="11"/>
      <c r="G10899" s="11"/>
      <c r="H10899" s="11"/>
      <c r="I10899" s="11"/>
      <c r="J10899" s="11"/>
      <c r="K10899" s="12"/>
      <c r="L10899" s="13"/>
      <c r="M10899" s="12"/>
      <c r="N10899" s="13"/>
      <c r="O10899" s="13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  <c r="AA10899" s="11"/>
      <c r="AB10899" s="11"/>
      <c r="AC10899" s="11"/>
    </row>
    <row r="10900" spans="1:29" x14ac:dyDescent="0.25">
      <c r="A10900" s="10"/>
      <c r="B10900" s="11"/>
      <c r="C10900" s="11"/>
      <c r="D10900" s="11"/>
      <c r="E10900" s="11"/>
      <c r="F10900" s="11"/>
      <c r="G10900" s="11"/>
      <c r="H10900" s="11"/>
      <c r="I10900" s="11"/>
      <c r="J10900" s="11"/>
      <c r="K10900" s="12"/>
      <c r="L10900" s="13"/>
      <c r="M10900" s="12"/>
      <c r="N10900" s="13"/>
      <c r="O10900" s="13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  <c r="AA10900" s="11"/>
      <c r="AB10900" s="11"/>
      <c r="AC10900" s="11"/>
    </row>
    <row r="10901" spans="1:29" x14ac:dyDescent="0.25">
      <c r="A10901" s="10"/>
      <c r="B10901" s="11"/>
      <c r="C10901" s="11"/>
      <c r="D10901" s="11"/>
      <c r="E10901" s="11"/>
      <c r="F10901" s="11"/>
      <c r="G10901" s="11"/>
      <c r="H10901" s="11"/>
      <c r="I10901" s="11"/>
      <c r="J10901" s="11"/>
      <c r="K10901" s="12"/>
      <c r="L10901" s="13"/>
      <c r="M10901" s="12"/>
      <c r="N10901" s="13"/>
      <c r="O10901" s="13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  <c r="AA10901" s="11"/>
      <c r="AB10901" s="11"/>
      <c r="AC10901" s="11"/>
    </row>
    <row r="10902" spans="1:29" x14ac:dyDescent="0.25">
      <c r="A10902" s="10"/>
      <c r="B10902" s="11"/>
      <c r="C10902" s="11"/>
      <c r="D10902" s="11"/>
      <c r="E10902" s="11"/>
      <c r="F10902" s="11"/>
      <c r="G10902" s="11"/>
      <c r="H10902" s="11"/>
      <c r="I10902" s="11"/>
      <c r="J10902" s="11"/>
      <c r="K10902" s="12"/>
      <c r="L10902" s="13"/>
      <c r="M10902" s="12"/>
      <c r="N10902" s="13"/>
      <c r="O10902" s="13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  <c r="AA10902" s="11"/>
      <c r="AB10902" s="11"/>
      <c r="AC10902" s="11"/>
    </row>
    <row r="10903" spans="1:29" x14ac:dyDescent="0.25">
      <c r="A10903" s="10"/>
      <c r="B10903" s="11"/>
      <c r="C10903" s="11"/>
      <c r="D10903" s="11"/>
      <c r="E10903" s="11"/>
      <c r="F10903" s="11"/>
      <c r="G10903" s="11"/>
      <c r="H10903" s="11"/>
      <c r="I10903" s="11"/>
      <c r="J10903" s="11"/>
      <c r="K10903" s="12"/>
      <c r="L10903" s="13"/>
      <c r="M10903" s="12"/>
      <c r="N10903" s="13"/>
      <c r="O10903" s="13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  <c r="AA10903" s="11"/>
      <c r="AB10903" s="11"/>
      <c r="AC10903" s="11"/>
    </row>
    <row r="10904" spans="1:29" x14ac:dyDescent="0.25">
      <c r="A10904" s="10"/>
      <c r="B10904" s="11"/>
      <c r="C10904" s="11"/>
      <c r="D10904" s="11"/>
      <c r="E10904" s="11"/>
      <c r="F10904" s="11"/>
      <c r="G10904" s="11"/>
      <c r="H10904" s="11"/>
      <c r="I10904" s="11"/>
      <c r="J10904" s="11"/>
      <c r="K10904" s="12"/>
      <c r="L10904" s="13"/>
      <c r="M10904" s="12"/>
      <c r="N10904" s="13"/>
      <c r="O10904" s="13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  <c r="AC10904" s="11"/>
    </row>
    <row r="10905" spans="1:29" x14ac:dyDescent="0.25">
      <c r="A10905" s="10"/>
      <c r="B10905" s="11"/>
      <c r="C10905" s="11"/>
      <c r="D10905" s="11"/>
      <c r="E10905" s="11"/>
      <c r="F10905" s="11"/>
      <c r="G10905" s="11"/>
      <c r="H10905" s="11"/>
      <c r="I10905" s="11"/>
      <c r="J10905" s="11"/>
      <c r="K10905" s="12"/>
      <c r="L10905" s="13"/>
      <c r="M10905" s="12"/>
      <c r="N10905" s="13"/>
      <c r="O10905" s="13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  <c r="AA10905" s="11"/>
      <c r="AB10905" s="11"/>
      <c r="AC10905" s="11"/>
    </row>
    <row r="10906" spans="1:29" x14ac:dyDescent="0.25">
      <c r="A10906" s="10"/>
      <c r="B10906" s="11"/>
      <c r="C10906" s="11"/>
      <c r="D10906" s="11"/>
      <c r="E10906" s="11"/>
      <c r="F10906" s="11"/>
      <c r="G10906" s="11"/>
      <c r="H10906" s="11"/>
      <c r="I10906" s="11"/>
      <c r="J10906" s="11"/>
      <c r="K10906" s="12"/>
      <c r="L10906" s="13"/>
      <c r="M10906" s="12"/>
      <c r="N10906" s="13"/>
      <c r="O10906" s="13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  <c r="AA10906" s="11"/>
      <c r="AB10906" s="11"/>
      <c r="AC10906" s="11"/>
    </row>
    <row r="10907" spans="1:29" x14ac:dyDescent="0.25">
      <c r="A10907" s="10"/>
      <c r="B10907" s="11"/>
      <c r="C10907" s="11"/>
      <c r="D10907" s="11"/>
      <c r="E10907" s="11"/>
      <c r="F10907" s="11"/>
      <c r="G10907" s="11"/>
      <c r="H10907" s="11"/>
      <c r="I10907" s="11"/>
      <c r="J10907" s="11"/>
      <c r="K10907" s="12"/>
      <c r="L10907" s="13"/>
      <c r="M10907" s="12"/>
      <c r="N10907" s="13"/>
      <c r="O10907" s="13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  <c r="AA10907" s="11"/>
      <c r="AB10907" s="11"/>
      <c r="AC10907" s="11"/>
    </row>
    <row r="10908" spans="1:29" x14ac:dyDescent="0.25">
      <c r="A10908" s="10"/>
      <c r="B10908" s="11"/>
      <c r="C10908" s="11"/>
      <c r="D10908" s="11"/>
      <c r="E10908" s="11"/>
      <c r="F10908" s="11"/>
      <c r="G10908" s="11"/>
      <c r="H10908" s="11"/>
      <c r="I10908" s="11"/>
      <c r="J10908" s="11"/>
      <c r="K10908" s="12"/>
      <c r="L10908" s="13"/>
      <c r="M10908" s="12"/>
      <c r="N10908" s="13"/>
      <c r="O10908" s="13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  <c r="AA10908" s="11"/>
      <c r="AB10908" s="11"/>
      <c r="AC10908" s="11"/>
    </row>
    <row r="10909" spans="1:29" x14ac:dyDescent="0.25">
      <c r="A10909" s="10"/>
      <c r="B10909" s="11"/>
      <c r="C10909" s="11"/>
      <c r="D10909" s="11"/>
      <c r="E10909" s="11"/>
      <c r="F10909" s="11"/>
      <c r="G10909" s="11"/>
      <c r="H10909" s="11"/>
      <c r="I10909" s="11"/>
      <c r="J10909" s="11"/>
      <c r="K10909" s="12"/>
      <c r="L10909" s="13"/>
      <c r="M10909" s="12"/>
      <c r="N10909" s="13"/>
      <c r="O10909" s="13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  <c r="AA10909" s="11"/>
      <c r="AB10909" s="11"/>
      <c r="AC10909" s="11"/>
    </row>
    <row r="10910" spans="1:29" x14ac:dyDescent="0.25">
      <c r="A10910" s="10"/>
      <c r="B10910" s="11"/>
      <c r="C10910" s="11"/>
      <c r="D10910" s="11"/>
      <c r="E10910" s="11"/>
      <c r="F10910" s="11"/>
      <c r="G10910" s="11"/>
      <c r="H10910" s="11"/>
      <c r="I10910" s="11"/>
      <c r="J10910" s="11"/>
      <c r="K10910" s="12"/>
      <c r="L10910" s="13"/>
      <c r="M10910" s="12"/>
      <c r="N10910" s="13"/>
      <c r="O10910" s="13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  <c r="AA10910" s="11"/>
      <c r="AB10910" s="11"/>
      <c r="AC10910" s="11"/>
    </row>
    <row r="10911" spans="1:29" x14ac:dyDescent="0.25">
      <c r="A10911" s="10"/>
      <c r="B10911" s="11"/>
      <c r="C10911" s="11"/>
      <c r="D10911" s="11"/>
      <c r="E10911" s="11"/>
      <c r="F10911" s="11"/>
      <c r="G10911" s="11"/>
      <c r="H10911" s="11"/>
      <c r="I10911" s="11"/>
      <c r="J10911" s="11"/>
      <c r="K10911" s="12"/>
      <c r="L10911" s="13"/>
      <c r="M10911" s="12"/>
      <c r="N10911" s="13"/>
      <c r="O10911" s="13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  <c r="AC10911" s="11"/>
    </row>
    <row r="10912" spans="1:29" x14ac:dyDescent="0.25">
      <c r="A10912" s="10"/>
      <c r="B10912" s="11"/>
      <c r="C10912" s="11"/>
      <c r="D10912" s="11"/>
      <c r="E10912" s="11"/>
      <c r="F10912" s="11"/>
      <c r="G10912" s="11"/>
      <c r="H10912" s="11"/>
      <c r="I10912" s="11"/>
      <c r="J10912" s="11"/>
      <c r="K10912" s="12"/>
      <c r="L10912" s="13"/>
      <c r="M10912" s="12"/>
      <c r="N10912" s="13"/>
      <c r="O10912" s="13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  <c r="AA10912" s="11"/>
      <c r="AB10912" s="11"/>
      <c r="AC10912" s="11"/>
    </row>
    <row r="10913" spans="1:29" x14ac:dyDescent="0.25">
      <c r="A10913" s="10"/>
      <c r="B10913" s="11"/>
      <c r="C10913" s="11"/>
      <c r="D10913" s="11"/>
      <c r="E10913" s="11"/>
      <c r="F10913" s="11"/>
      <c r="G10913" s="11"/>
      <c r="H10913" s="11"/>
      <c r="I10913" s="11"/>
      <c r="J10913" s="11"/>
      <c r="K10913" s="12"/>
      <c r="L10913" s="13"/>
      <c r="M10913" s="12"/>
      <c r="N10913" s="13"/>
      <c r="O10913" s="13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  <c r="AA10913" s="11"/>
      <c r="AB10913" s="11"/>
      <c r="AC10913" s="11"/>
    </row>
    <row r="10914" spans="1:29" x14ac:dyDescent="0.25">
      <c r="A10914" s="10"/>
      <c r="B10914" s="11"/>
      <c r="C10914" s="11"/>
      <c r="D10914" s="11"/>
      <c r="E10914" s="11"/>
      <c r="F10914" s="11"/>
      <c r="G10914" s="11"/>
      <c r="H10914" s="11"/>
      <c r="I10914" s="11"/>
      <c r="J10914" s="11"/>
      <c r="K10914" s="12"/>
      <c r="L10914" s="13"/>
      <c r="M10914" s="12"/>
      <c r="N10914" s="13"/>
      <c r="O10914" s="13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  <c r="AA10914" s="11"/>
      <c r="AB10914" s="11"/>
      <c r="AC10914" s="11"/>
    </row>
    <row r="10915" spans="1:29" x14ac:dyDescent="0.25">
      <c r="A10915" s="10"/>
      <c r="B10915" s="11"/>
      <c r="C10915" s="11"/>
      <c r="D10915" s="11"/>
      <c r="E10915" s="11"/>
      <c r="F10915" s="11"/>
      <c r="G10915" s="11"/>
      <c r="H10915" s="11"/>
      <c r="I10915" s="11"/>
      <c r="J10915" s="11"/>
      <c r="K10915" s="12"/>
      <c r="L10915" s="13"/>
      <c r="M10915" s="12"/>
      <c r="N10915" s="13"/>
      <c r="O10915" s="13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  <c r="AA10915" s="11"/>
      <c r="AB10915" s="11"/>
      <c r="AC10915" s="11"/>
    </row>
    <row r="10916" spans="1:29" x14ac:dyDescent="0.25">
      <c r="A10916" s="10"/>
      <c r="B10916" s="11"/>
      <c r="C10916" s="11"/>
      <c r="D10916" s="11"/>
      <c r="E10916" s="11"/>
      <c r="F10916" s="11"/>
      <c r="G10916" s="11"/>
      <c r="H10916" s="11"/>
      <c r="I10916" s="11"/>
      <c r="J10916" s="11"/>
      <c r="K10916" s="12"/>
      <c r="L10916" s="13"/>
      <c r="M10916" s="12"/>
      <c r="N10916" s="13"/>
      <c r="O10916" s="13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  <c r="AA10916" s="11"/>
      <c r="AB10916" s="11"/>
      <c r="AC10916" s="11"/>
    </row>
    <row r="10917" spans="1:29" x14ac:dyDescent="0.25">
      <c r="A10917" s="10"/>
      <c r="B10917" s="11"/>
      <c r="C10917" s="11"/>
      <c r="D10917" s="11"/>
      <c r="E10917" s="11"/>
      <c r="F10917" s="11"/>
      <c r="G10917" s="11"/>
      <c r="H10917" s="11"/>
      <c r="I10917" s="11"/>
      <c r="J10917" s="11"/>
      <c r="K10917" s="12"/>
      <c r="L10917" s="13"/>
      <c r="M10917" s="12"/>
      <c r="N10917" s="13"/>
      <c r="O10917" s="13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  <c r="AA10917" s="11"/>
      <c r="AB10917" s="11"/>
      <c r="AC10917" s="11"/>
    </row>
    <row r="10918" spans="1:29" x14ac:dyDescent="0.25">
      <c r="A10918" s="10"/>
      <c r="B10918" s="11"/>
      <c r="C10918" s="11"/>
      <c r="D10918" s="11"/>
      <c r="E10918" s="11"/>
      <c r="F10918" s="11"/>
      <c r="G10918" s="11"/>
      <c r="H10918" s="11"/>
      <c r="I10918" s="11"/>
      <c r="J10918" s="11"/>
      <c r="K10918" s="12"/>
      <c r="L10918" s="13"/>
      <c r="M10918" s="12"/>
      <c r="N10918" s="13"/>
      <c r="O10918" s="13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  <c r="AC10918" s="11"/>
    </row>
    <row r="10919" spans="1:29" x14ac:dyDescent="0.25">
      <c r="A10919" s="10"/>
      <c r="B10919" s="11"/>
      <c r="C10919" s="11"/>
      <c r="D10919" s="11"/>
      <c r="E10919" s="11"/>
      <c r="F10919" s="11"/>
      <c r="G10919" s="11"/>
      <c r="H10919" s="11"/>
      <c r="I10919" s="11"/>
      <c r="J10919" s="11"/>
      <c r="K10919" s="12"/>
      <c r="L10919" s="13"/>
      <c r="M10919" s="12"/>
      <c r="N10919" s="13"/>
      <c r="O10919" s="13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  <c r="AA10919" s="11"/>
      <c r="AB10919" s="11"/>
      <c r="AC10919" s="11"/>
    </row>
    <row r="10920" spans="1:29" x14ac:dyDescent="0.25">
      <c r="A10920" s="10"/>
      <c r="B10920" s="11"/>
      <c r="C10920" s="11"/>
      <c r="D10920" s="11"/>
      <c r="E10920" s="11"/>
      <c r="F10920" s="11"/>
      <c r="G10920" s="11"/>
      <c r="H10920" s="11"/>
      <c r="I10920" s="11"/>
      <c r="J10920" s="11"/>
      <c r="K10920" s="12"/>
      <c r="L10920" s="13"/>
      <c r="M10920" s="12"/>
      <c r="N10920" s="13"/>
      <c r="O10920" s="13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  <c r="AA10920" s="11"/>
      <c r="AB10920" s="11"/>
      <c r="AC10920" s="11"/>
    </row>
    <row r="10921" spans="1:29" x14ac:dyDescent="0.25">
      <c r="A10921" s="10"/>
      <c r="B10921" s="11"/>
      <c r="C10921" s="11"/>
      <c r="D10921" s="11"/>
      <c r="E10921" s="11"/>
      <c r="F10921" s="11"/>
      <c r="G10921" s="11"/>
      <c r="H10921" s="11"/>
      <c r="I10921" s="11"/>
      <c r="J10921" s="11"/>
      <c r="K10921" s="12"/>
      <c r="L10921" s="13"/>
      <c r="M10921" s="12"/>
      <c r="N10921" s="13"/>
      <c r="O10921" s="13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  <c r="AA10921" s="11"/>
      <c r="AB10921" s="11"/>
      <c r="AC10921" s="11"/>
    </row>
    <row r="10922" spans="1:29" x14ac:dyDescent="0.25">
      <c r="A10922" s="10"/>
      <c r="B10922" s="11"/>
      <c r="C10922" s="11"/>
      <c r="D10922" s="11"/>
      <c r="E10922" s="11"/>
      <c r="F10922" s="11"/>
      <c r="G10922" s="11"/>
      <c r="H10922" s="11"/>
      <c r="I10922" s="11"/>
      <c r="J10922" s="11"/>
      <c r="K10922" s="12"/>
      <c r="L10922" s="13"/>
      <c r="M10922" s="12"/>
      <c r="N10922" s="13"/>
      <c r="O10922" s="13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  <c r="AA10922" s="11"/>
      <c r="AB10922" s="11"/>
      <c r="AC10922" s="11"/>
    </row>
    <row r="10923" spans="1:29" x14ac:dyDescent="0.25">
      <c r="A10923" s="10"/>
      <c r="B10923" s="11"/>
      <c r="C10923" s="11"/>
      <c r="D10923" s="11"/>
      <c r="E10923" s="11"/>
      <c r="F10923" s="11"/>
      <c r="G10923" s="11"/>
      <c r="H10923" s="11"/>
      <c r="I10923" s="11"/>
      <c r="J10923" s="11"/>
      <c r="K10923" s="12"/>
      <c r="L10923" s="13"/>
      <c r="M10923" s="12"/>
      <c r="N10923" s="13"/>
      <c r="O10923" s="13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  <c r="AA10923" s="11"/>
      <c r="AB10923" s="11"/>
      <c r="AC10923" s="11"/>
    </row>
    <row r="10924" spans="1:29" x14ac:dyDescent="0.25">
      <c r="A10924" s="10"/>
      <c r="B10924" s="11"/>
      <c r="C10924" s="11"/>
      <c r="D10924" s="11"/>
      <c r="E10924" s="11"/>
      <c r="F10924" s="11"/>
      <c r="G10924" s="11"/>
      <c r="H10924" s="11"/>
      <c r="I10924" s="11"/>
      <c r="J10924" s="11"/>
      <c r="K10924" s="12"/>
      <c r="L10924" s="13"/>
      <c r="M10924" s="12"/>
      <c r="N10924" s="13"/>
      <c r="O10924" s="13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  <c r="AA10924" s="11"/>
      <c r="AB10924" s="11"/>
      <c r="AC10924" s="11"/>
    </row>
    <row r="10925" spans="1:29" x14ac:dyDescent="0.25">
      <c r="A10925" s="10"/>
      <c r="B10925" s="11"/>
      <c r="C10925" s="11"/>
      <c r="D10925" s="11"/>
      <c r="E10925" s="11"/>
      <c r="F10925" s="11"/>
      <c r="G10925" s="11"/>
      <c r="H10925" s="11"/>
      <c r="I10925" s="11"/>
      <c r="J10925" s="11"/>
      <c r="K10925" s="12"/>
      <c r="L10925" s="13"/>
      <c r="M10925" s="12"/>
      <c r="N10925" s="13"/>
      <c r="O10925" s="13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  <c r="AC10925" s="11"/>
    </row>
    <row r="10926" spans="1:29" x14ac:dyDescent="0.25">
      <c r="A10926" s="10"/>
      <c r="B10926" s="11"/>
      <c r="C10926" s="11"/>
      <c r="D10926" s="11"/>
      <c r="E10926" s="11"/>
      <c r="F10926" s="11"/>
      <c r="G10926" s="11"/>
      <c r="H10926" s="11"/>
      <c r="I10926" s="11"/>
      <c r="J10926" s="11"/>
      <c r="K10926" s="12"/>
      <c r="L10926" s="13"/>
      <c r="M10926" s="12"/>
      <c r="N10926" s="13"/>
      <c r="O10926" s="13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  <c r="AA10926" s="11"/>
      <c r="AB10926" s="11"/>
      <c r="AC10926" s="11"/>
    </row>
    <row r="10927" spans="1:29" x14ac:dyDescent="0.25">
      <c r="A10927" s="10"/>
      <c r="B10927" s="11"/>
      <c r="C10927" s="11"/>
      <c r="D10927" s="11"/>
      <c r="E10927" s="11"/>
      <c r="F10927" s="11"/>
      <c r="G10927" s="11"/>
      <c r="H10927" s="11"/>
      <c r="I10927" s="11"/>
      <c r="J10927" s="11"/>
      <c r="K10927" s="12"/>
      <c r="L10927" s="13"/>
      <c r="M10927" s="12"/>
      <c r="N10927" s="13"/>
      <c r="O10927" s="13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  <c r="AA10927" s="11"/>
      <c r="AB10927" s="11"/>
      <c r="AC10927" s="11"/>
    </row>
    <row r="10928" spans="1:29" x14ac:dyDescent="0.25">
      <c r="A10928" s="10"/>
      <c r="B10928" s="11"/>
      <c r="C10928" s="11"/>
      <c r="D10928" s="11"/>
      <c r="E10928" s="11"/>
      <c r="F10928" s="11"/>
      <c r="G10928" s="11"/>
      <c r="H10928" s="11"/>
      <c r="I10928" s="11"/>
      <c r="J10928" s="11"/>
      <c r="K10928" s="12"/>
      <c r="L10928" s="13"/>
      <c r="M10928" s="12"/>
      <c r="N10928" s="13"/>
      <c r="O10928" s="13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  <c r="AA10928" s="11"/>
      <c r="AB10928" s="11"/>
      <c r="AC10928" s="11"/>
    </row>
    <row r="10929" spans="1:29" x14ac:dyDescent="0.25">
      <c r="A10929" s="10"/>
      <c r="B10929" s="11"/>
      <c r="C10929" s="11"/>
      <c r="D10929" s="11"/>
      <c r="E10929" s="11"/>
      <c r="F10929" s="11"/>
      <c r="G10929" s="11"/>
      <c r="H10929" s="11"/>
      <c r="I10929" s="11"/>
      <c r="J10929" s="11"/>
      <c r="K10929" s="12"/>
      <c r="L10929" s="13"/>
      <c r="M10929" s="12"/>
      <c r="N10929" s="13"/>
      <c r="O10929" s="13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  <c r="AA10929" s="11"/>
      <c r="AB10929" s="11"/>
      <c r="AC10929" s="11"/>
    </row>
    <row r="10930" spans="1:29" x14ac:dyDescent="0.25">
      <c r="A10930" s="10"/>
      <c r="B10930" s="11"/>
      <c r="C10930" s="11"/>
      <c r="D10930" s="11"/>
      <c r="E10930" s="11"/>
      <c r="F10930" s="11"/>
      <c r="G10930" s="11"/>
      <c r="H10930" s="11"/>
      <c r="I10930" s="11"/>
      <c r="J10930" s="11"/>
      <c r="K10930" s="12"/>
      <c r="L10930" s="13"/>
      <c r="M10930" s="12"/>
      <c r="N10930" s="13"/>
      <c r="O10930" s="13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  <c r="AA10930" s="11"/>
      <c r="AB10930" s="11"/>
      <c r="AC10930" s="11"/>
    </row>
    <row r="10931" spans="1:29" x14ac:dyDescent="0.25">
      <c r="A10931" s="10"/>
      <c r="B10931" s="11"/>
      <c r="C10931" s="11"/>
      <c r="D10931" s="11"/>
      <c r="E10931" s="11"/>
      <c r="F10931" s="11"/>
      <c r="G10931" s="11"/>
      <c r="H10931" s="11"/>
      <c r="I10931" s="11"/>
      <c r="J10931" s="11"/>
      <c r="K10931" s="12"/>
      <c r="L10931" s="13"/>
      <c r="M10931" s="12"/>
      <c r="N10931" s="13"/>
      <c r="O10931" s="13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  <c r="AA10931" s="11"/>
      <c r="AB10931" s="11"/>
      <c r="AC10931" s="11"/>
    </row>
    <row r="10932" spans="1:29" x14ac:dyDescent="0.25">
      <c r="A10932" s="10"/>
      <c r="B10932" s="11"/>
      <c r="C10932" s="11"/>
      <c r="D10932" s="11"/>
      <c r="E10932" s="11"/>
      <c r="F10932" s="11"/>
      <c r="G10932" s="11"/>
      <c r="H10932" s="11"/>
      <c r="I10932" s="11"/>
      <c r="J10932" s="11"/>
      <c r="K10932" s="12"/>
      <c r="L10932" s="13"/>
      <c r="M10932" s="12"/>
      <c r="N10932" s="13"/>
      <c r="O10932" s="13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  <c r="AC10932" s="11"/>
    </row>
    <row r="10933" spans="1:29" x14ac:dyDescent="0.25">
      <c r="A10933" s="10"/>
      <c r="B10933" s="11"/>
      <c r="C10933" s="11"/>
      <c r="D10933" s="11"/>
      <c r="E10933" s="11"/>
      <c r="F10933" s="11"/>
      <c r="G10933" s="11"/>
      <c r="H10933" s="11"/>
      <c r="I10933" s="11"/>
      <c r="J10933" s="11"/>
      <c r="K10933" s="12"/>
      <c r="L10933" s="13"/>
      <c r="M10933" s="12"/>
      <c r="N10933" s="13"/>
      <c r="O10933" s="13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  <c r="AA10933" s="11"/>
      <c r="AB10933" s="11"/>
      <c r="AC10933" s="11"/>
    </row>
    <row r="10934" spans="1:29" x14ac:dyDescent="0.25">
      <c r="A10934" s="10"/>
      <c r="B10934" s="11"/>
      <c r="C10934" s="11"/>
      <c r="D10934" s="11"/>
      <c r="E10934" s="11"/>
      <c r="F10934" s="11"/>
      <c r="G10934" s="11"/>
      <c r="H10934" s="11"/>
      <c r="I10934" s="11"/>
      <c r="J10934" s="11"/>
      <c r="K10934" s="12"/>
      <c r="L10934" s="13"/>
      <c r="M10934" s="12"/>
      <c r="N10934" s="13"/>
      <c r="O10934" s="13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  <c r="AA10934" s="11"/>
      <c r="AB10934" s="11"/>
      <c r="AC10934" s="11"/>
    </row>
    <row r="10935" spans="1:29" x14ac:dyDescent="0.25">
      <c r="A10935" s="10"/>
      <c r="B10935" s="11"/>
      <c r="C10935" s="11"/>
      <c r="D10935" s="11"/>
      <c r="E10935" s="11"/>
      <c r="F10935" s="11"/>
      <c r="G10935" s="11"/>
      <c r="H10935" s="11"/>
      <c r="I10935" s="11"/>
      <c r="J10935" s="11"/>
      <c r="K10935" s="12"/>
      <c r="L10935" s="13"/>
      <c r="M10935" s="12"/>
      <c r="N10935" s="13"/>
      <c r="O10935" s="13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  <c r="AA10935" s="11"/>
      <c r="AB10935" s="11"/>
      <c r="AC10935" s="11"/>
    </row>
    <row r="10936" spans="1:29" x14ac:dyDescent="0.25">
      <c r="A10936" s="10"/>
      <c r="B10936" s="11"/>
      <c r="C10936" s="11"/>
      <c r="D10936" s="11"/>
      <c r="E10936" s="11"/>
      <c r="F10936" s="11"/>
      <c r="G10936" s="11"/>
      <c r="H10936" s="11"/>
      <c r="I10936" s="11"/>
      <c r="J10936" s="11"/>
      <c r="K10936" s="12"/>
      <c r="L10936" s="13"/>
      <c r="M10936" s="12"/>
      <c r="N10936" s="13"/>
      <c r="O10936" s="13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  <c r="AA10936" s="11"/>
      <c r="AB10936" s="11"/>
      <c r="AC10936" s="11"/>
    </row>
    <row r="10937" spans="1:29" x14ac:dyDescent="0.25">
      <c r="A10937" s="10"/>
      <c r="B10937" s="11"/>
      <c r="C10937" s="11"/>
      <c r="D10937" s="11"/>
      <c r="E10937" s="11"/>
      <c r="F10937" s="11"/>
      <c r="G10937" s="11"/>
      <c r="H10937" s="11"/>
      <c r="I10937" s="11"/>
      <c r="J10937" s="11"/>
      <c r="K10937" s="12"/>
      <c r="L10937" s="13"/>
      <c r="M10937" s="12"/>
      <c r="N10937" s="13"/>
      <c r="O10937" s="13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  <c r="AA10937" s="11"/>
      <c r="AB10937" s="11"/>
      <c r="AC10937" s="11"/>
    </row>
    <row r="10938" spans="1:29" x14ac:dyDescent="0.25">
      <c r="A10938" s="10"/>
      <c r="B10938" s="11"/>
      <c r="C10938" s="11"/>
      <c r="D10938" s="11"/>
      <c r="E10938" s="11"/>
      <c r="F10938" s="11"/>
      <c r="G10938" s="11"/>
      <c r="H10938" s="11"/>
      <c r="I10938" s="11"/>
      <c r="J10938" s="11"/>
      <c r="K10938" s="12"/>
      <c r="L10938" s="13"/>
      <c r="M10938" s="12"/>
      <c r="N10938" s="13"/>
      <c r="O10938" s="13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  <c r="AA10938" s="11"/>
      <c r="AB10938" s="11"/>
      <c r="AC10938" s="11"/>
    </row>
    <row r="10939" spans="1:29" x14ac:dyDescent="0.25">
      <c r="A10939" s="10"/>
      <c r="B10939" s="11"/>
      <c r="C10939" s="11"/>
      <c r="D10939" s="11"/>
      <c r="E10939" s="11"/>
      <c r="F10939" s="11"/>
      <c r="G10939" s="11"/>
      <c r="H10939" s="11"/>
      <c r="I10939" s="11"/>
      <c r="J10939" s="11"/>
      <c r="K10939" s="12"/>
      <c r="L10939" s="13"/>
      <c r="M10939" s="12"/>
      <c r="N10939" s="13"/>
      <c r="O10939" s="13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  <c r="AA10939" s="11"/>
      <c r="AB10939" s="11"/>
      <c r="AC10939" s="11"/>
    </row>
    <row r="10940" spans="1:29" x14ac:dyDescent="0.25">
      <c r="A10940" s="10"/>
      <c r="B10940" s="11"/>
      <c r="C10940" s="11"/>
      <c r="D10940" s="11"/>
      <c r="E10940" s="11"/>
      <c r="F10940" s="11"/>
      <c r="G10940" s="11"/>
      <c r="H10940" s="11"/>
      <c r="I10940" s="11"/>
      <c r="J10940" s="11"/>
      <c r="K10940" s="12"/>
      <c r="L10940" s="13"/>
      <c r="M10940" s="12"/>
      <c r="N10940" s="13"/>
      <c r="O10940" s="13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  <c r="AA10940" s="11"/>
      <c r="AB10940" s="11"/>
      <c r="AC10940" s="11"/>
    </row>
    <row r="10941" spans="1:29" x14ac:dyDescent="0.25">
      <c r="A10941" s="10"/>
      <c r="B10941" s="11"/>
      <c r="C10941" s="11"/>
      <c r="D10941" s="11"/>
      <c r="E10941" s="11"/>
      <c r="F10941" s="11"/>
      <c r="G10941" s="11"/>
      <c r="H10941" s="11"/>
      <c r="I10941" s="11"/>
      <c r="J10941" s="11"/>
      <c r="K10941" s="12"/>
      <c r="L10941" s="13"/>
      <c r="M10941" s="12"/>
      <c r="N10941" s="13"/>
      <c r="O10941" s="13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  <c r="AA10941" s="11"/>
      <c r="AB10941" s="11"/>
      <c r="AC10941" s="11"/>
    </row>
    <row r="10942" spans="1:29" x14ac:dyDescent="0.25">
      <c r="A10942" s="10"/>
      <c r="B10942" s="11"/>
      <c r="C10942" s="11"/>
      <c r="D10942" s="11"/>
      <c r="E10942" s="11"/>
      <c r="F10942" s="11"/>
      <c r="G10942" s="11"/>
      <c r="H10942" s="11"/>
      <c r="I10942" s="11"/>
      <c r="J10942" s="11"/>
      <c r="K10942" s="12"/>
      <c r="L10942" s="13"/>
      <c r="M10942" s="12"/>
      <c r="N10942" s="13"/>
      <c r="O10942" s="13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  <c r="AA10942" s="11"/>
      <c r="AB10942" s="11"/>
      <c r="AC10942" s="11"/>
    </row>
    <row r="10943" spans="1:29" x14ac:dyDescent="0.25">
      <c r="A10943" s="10"/>
      <c r="B10943" s="11"/>
      <c r="C10943" s="11"/>
      <c r="D10943" s="11"/>
      <c r="E10943" s="11"/>
      <c r="F10943" s="11"/>
      <c r="G10943" s="11"/>
      <c r="H10943" s="11"/>
      <c r="I10943" s="11"/>
      <c r="J10943" s="11"/>
      <c r="K10943" s="12"/>
      <c r="L10943" s="13"/>
      <c r="M10943" s="12"/>
      <c r="N10943" s="13"/>
      <c r="O10943" s="13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  <c r="AA10943" s="11"/>
      <c r="AB10943" s="11"/>
      <c r="AC10943" s="11"/>
    </row>
    <row r="10944" spans="1:29" x14ac:dyDescent="0.25">
      <c r="A10944" s="10"/>
      <c r="B10944" s="11"/>
      <c r="C10944" s="11"/>
      <c r="D10944" s="11"/>
      <c r="E10944" s="11"/>
      <c r="F10944" s="11"/>
      <c r="G10944" s="11"/>
      <c r="H10944" s="11"/>
      <c r="I10944" s="11"/>
      <c r="J10944" s="11"/>
      <c r="K10944" s="12"/>
      <c r="L10944" s="13"/>
      <c r="M10944" s="12"/>
      <c r="N10944" s="13"/>
      <c r="O10944" s="13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  <c r="AA10944" s="11"/>
      <c r="AB10944" s="11"/>
      <c r="AC10944" s="11"/>
    </row>
    <row r="10945" spans="1:29" x14ac:dyDescent="0.25">
      <c r="A10945" s="10"/>
      <c r="B10945" s="11"/>
      <c r="C10945" s="11"/>
      <c r="D10945" s="11"/>
      <c r="E10945" s="11"/>
      <c r="F10945" s="11"/>
      <c r="G10945" s="11"/>
      <c r="H10945" s="11"/>
      <c r="I10945" s="11"/>
      <c r="J10945" s="11"/>
      <c r="K10945" s="12"/>
      <c r="L10945" s="13"/>
      <c r="M10945" s="12"/>
      <c r="N10945" s="13"/>
      <c r="O10945" s="13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  <c r="AA10945" s="11"/>
      <c r="AB10945" s="11"/>
      <c r="AC10945" s="11"/>
    </row>
    <row r="10946" spans="1:29" x14ac:dyDescent="0.25">
      <c r="A10946" s="10"/>
      <c r="B10946" s="11"/>
      <c r="C10946" s="11"/>
      <c r="D10946" s="11"/>
      <c r="E10946" s="11"/>
      <c r="F10946" s="11"/>
      <c r="G10946" s="11"/>
      <c r="H10946" s="11"/>
      <c r="I10946" s="11"/>
      <c r="J10946" s="11"/>
      <c r="K10946" s="12"/>
      <c r="L10946" s="13"/>
      <c r="M10946" s="12"/>
      <c r="N10946" s="13"/>
      <c r="O10946" s="13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  <c r="AA10946" s="11"/>
      <c r="AB10946" s="11"/>
      <c r="AC10946" s="11"/>
    </row>
    <row r="10947" spans="1:29" x14ac:dyDescent="0.25">
      <c r="A10947" s="10"/>
      <c r="B10947" s="11"/>
      <c r="C10947" s="11"/>
      <c r="D10947" s="11"/>
      <c r="E10947" s="11"/>
      <c r="F10947" s="11"/>
      <c r="G10947" s="11"/>
      <c r="H10947" s="11"/>
      <c r="I10947" s="11"/>
      <c r="J10947" s="11"/>
      <c r="K10947" s="12"/>
      <c r="L10947" s="13"/>
      <c r="M10947" s="12"/>
      <c r="N10947" s="13"/>
      <c r="O10947" s="13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  <c r="AA10947" s="11"/>
      <c r="AB10947" s="11"/>
      <c r="AC10947" s="11"/>
    </row>
    <row r="10948" spans="1:29" x14ac:dyDescent="0.25">
      <c r="A10948" s="10"/>
      <c r="B10948" s="11"/>
      <c r="C10948" s="11"/>
      <c r="D10948" s="11"/>
      <c r="E10948" s="11"/>
      <c r="F10948" s="11"/>
      <c r="G10948" s="11"/>
      <c r="H10948" s="11"/>
      <c r="I10948" s="11"/>
      <c r="J10948" s="11"/>
      <c r="K10948" s="12"/>
      <c r="L10948" s="13"/>
      <c r="M10948" s="12"/>
      <c r="N10948" s="13"/>
      <c r="O10948" s="13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  <c r="AA10948" s="11"/>
      <c r="AB10948" s="11"/>
      <c r="AC10948" s="11"/>
    </row>
    <row r="10949" spans="1:29" x14ac:dyDescent="0.25">
      <c r="A10949" s="10"/>
      <c r="B10949" s="11"/>
      <c r="C10949" s="11"/>
      <c r="D10949" s="11"/>
      <c r="E10949" s="11"/>
      <c r="F10949" s="11"/>
      <c r="G10949" s="11"/>
      <c r="H10949" s="11"/>
      <c r="I10949" s="11"/>
      <c r="J10949" s="11"/>
      <c r="K10949" s="12"/>
      <c r="L10949" s="13"/>
      <c r="M10949" s="12"/>
      <c r="N10949" s="13"/>
      <c r="O10949" s="13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  <c r="AA10949" s="11"/>
      <c r="AB10949" s="11"/>
      <c r="AC10949" s="11"/>
    </row>
    <row r="10950" spans="1:29" x14ac:dyDescent="0.25">
      <c r="A10950" s="10"/>
      <c r="B10950" s="11"/>
      <c r="C10950" s="11"/>
      <c r="D10950" s="11"/>
      <c r="E10950" s="11"/>
      <c r="F10950" s="11"/>
      <c r="G10950" s="11"/>
      <c r="H10950" s="11"/>
      <c r="I10950" s="11"/>
      <c r="J10950" s="11"/>
      <c r="K10950" s="12"/>
      <c r="L10950" s="13"/>
      <c r="M10950" s="12"/>
      <c r="N10950" s="13"/>
      <c r="O10950" s="13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  <c r="AA10950" s="11"/>
      <c r="AB10950" s="11"/>
      <c r="AC10950" s="11"/>
    </row>
    <row r="10951" spans="1:29" x14ac:dyDescent="0.25">
      <c r="A10951" s="10"/>
      <c r="B10951" s="11"/>
      <c r="C10951" s="11"/>
      <c r="D10951" s="11"/>
      <c r="E10951" s="11"/>
      <c r="F10951" s="11"/>
      <c r="G10951" s="11"/>
      <c r="H10951" s="11"/>
      <c r="I10951" s="11"/>
      <c r="J10951" s="11"/>
      <c r="K10951" s="12"/>
      <c r="L10951" s="13"/>
      <c r="M10951" s="12"/>
      <c r="N10951" s="13"/>
      <c r="O10951" s="13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  <c r="AA10951" s="11"/>
      <c r="AB10951" s="11"/>
      <c r="AC10951" s="11"/>
    </row>
    <row r="10952" spans="1:29" x14ac:dyDescent="0.25">
      <c r="A10952" s="10"/>
      <c r="B10952" s="11"/>
      <c r="C10952" s="11"/>
      <c r="D10952" s="11"/>
      <c r="E10952" s="11"/>
      <c r="F10952" s="11"/>
      <c r="G10952" s="11"/>
      <c r="H10952" s="11"/>
      <c r="I10952" s="11"/>
      <c r="J10952" s="11"/>
      <c r="K10952" s="12"/>
      <c r="L10952" s="13"/>
      <c r="M10952" s="12"/>
      <c r="N10952" s="13"/>
      <c r="O10952" s="13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  <c r="AA10952" s="11"/>
      <c r="AB10952" s="11"/>
      <c r="AC10952" s="11"/>
    </row>
    <row r="10953" spans="1:29" x14ac:dyDescent="0.25">
      <c r="A10953" s="10"/>
      <c r="B10953" s="11"/>
      <c r="C10953" s="11"/>
      <c r="D10953" s="11"/>
      <c r="E10953" s="11"/>
      <c r="F10953" s="11"/>
      <c r="G10953" s="11"/>
      <c r="H10953" s="11"/>
      <c r="I10953" s="11"/>
      <c r="J10953" s="11"/>
      <c r="K10953" s="12"/>
      <c r="L10953" s="13"/>
      <c r="M10953" s="12"/>
      <c r="N10953" s="13"/>
      <c r="O10953" s="13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  <c r="AA10953" s="11"/>
      <c r="AB10953" s="11"/>
      <c r="AC10953" s="11"/>
    </row>
    <row r="10954" spans="1:29" x14ac:dyDescent="0.25">
      <c r="A10954" s="10"/>
      <c r="B10954" s="11"/>
      <c r="C10954" s="11"/>
      <c r="D10954" s="11"/>
      <c r="E10954" s="11"/>
      <c r="F10954" s="11"/>
      <c r="G10954" s="11"/>
      <c r="H10954" s="11"/>
      <c r="I10954" s="11"/>
      <c r="J10954" s="11"/>
      <c r="K10954" s="12"/>
      <c r="L10954" s="13"/>
      <c r="M10954" s="12"/>
      <c r="N10954" s="13"/>
      <c r="O10954" s="13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  <c r="AA10954" s="11"/>
      <c r="AB10954" s="11"/>
      <c r="AC10954" s="11"/>
    </row>
    <row r="10955" spans="1:29" x14ac:dyDescent="0.25">
      <c r="A10955" s="10"/>
      <c r="B10955" s="11"/>
      <c r="C10955" s="11"/>
      <c r="D10955" s="11"/>
      <c r="E10955" s="11"/>
      <c r="F10955" s="11"/>
      <c r="G10955" s="11"/>
      <c r="H10955" s="11"/>
      <c r="I10955" s="11"/>
      <c r="J10955" s="11"/>
      <c r="K10955" s="12"/>
      <c r="L10955" s="13"/>
      <c r="M10955" s="12"/>
      <c r="N10955" s="13"/>
      <c r="O10955" s="13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  <c r="AA10955" s="11"/>
      <c r="AB10955" s="11"/>
      <c r="AC10955" s="11"/>
    </row>
    <row r="10956" spans="1:29" x14ac:dyDescent="0.25">
      <c r="A10956" s="10"/>
      <c r="B10956" s="11"/>
      <c r="C10956" s="11"/>
      <c r="D10956" s="11"/>
      <c r="E10956" s="11"/>
      <c r="F10956" s="11"/>
      <c r="G10956" s="11"/>
      <c r="H10956" s="11"/>
      <c r="I10956" s="11"/>
      <c r="J10956" s="11"/>
      <c r="K10956" s="12"/>
      <c r="L10956" s="13"/>
      <c r="M10956" s="12"/>
      <c r="N10956" s="13"/>
      <c r="O10956" s="13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  <c r="AA10956" s="11"/>
      <c r="AB10956" s="11"/>
      <c r="AC10956" s="11"/>
    </row>
    <row r="10957" spans="1:29" x14ac:dyDescent="0.25">
      <c r="A10957" s="10"/>
      <c r="B10957" s="11"/>
      <c r="C10957" s="11"/>
      <c r="D10957" s="11"/>
      <c r="E10957" s="11"/>
      <c r="F10957" s="11"/>
      <c r="G10957" s="11"/>
      <c r="H10957" s="11"/>
      <c r="I10957" s="11"/>
      <c r="J10957" s="11"/>
      <c r="K10957" s="12"/>
      <c r="L10957" s="13"/>
      <c r="M10957" s="12"/>
      <c r="N10957" s="13"/>
      <c r="O10957" s="13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  <c r="AA10957" s="11"/>
      <c r="AB10957" s="11"/>
      <c r="AC10957" s="11"/>
    </row>
    <row r="10958" spans="1:29" x14ac:dyDescent="0.25">
      <c r="A10958" s="10"/>
      <c r="B10958" s="11"/>
      <c r="C10958" s="11"/>
      <c r="D10958" s="11"/>
      <c r="E10958" s="11"/>
      <c r="F10958" s="11"/>
      <c r="G10958" s="11"/>
      <c r="H10958" s="11"/>
      <c r="I10958" s="11"/>
      <c r="J10958" s="11"/>
      <c r="K10958" s="12"/>
      <c r="L10958" s="13"/>
      <c r="M10958" s="12"/>
      <c r="N10958" s="13"/>
      <c r="O10958" s="13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  <c r="AA10958" s="11"/>
      <c r="AB10958" s="11"/>
      <c r="AC10958" s="11"/>
    </row>
    <row r="10959" spans="1:29" x14ac:dyDescent="0.25">
      <c r="A10959" s="10"/>
      <c r="B10959" s="11"/>
      <c r="C10959" s="11"/>
      <c r="D10959" s="11"/>
      <c r="E10959" s="11"/>
      <c r="F10959" s="11"/>
      <c r="G10959" s="11"/>
      <c r="H10959" s="11"/>
      <c r="I10959" s="11"/>
      <c r="J10959" s="11"/>
      <c r="K10959" s="12"/>
      <c r="L10959" s="13"/>
      <c r="M10959" s="12"/>
      <c r="N10959" s="13"/>
      <c r="O10959" s="13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  <c r="AA10959" s="11"/>
      <c r="AB10959" s="11"/>
      <c r="AC10959" s="11"/>
    </row>
    <row r="10960" spans="1:29" x14ac:dyDescent="0.25">
      <c r="A10960" s="10"/>
      <c r="B10960" s="11"/>
      <c r="C10960" s="11"/>
      <c r="D10960" s="11"/>
      <c r="E10960" s="11"/>
      <c r="F10960" s="11"/>
      <c r="G10960" s="11"/>
      <c r="H10960" s="11"/>
      <c r="I10960" s="11"/>
      <c r="J10960" s="11"/>
      <c r="K10960" s="12"/>
      <c r="L10960" s="13"/>
      <c r="M10960" s="12"/>
      <c r="N10960" s="13"/>
      <c r="O10960" s="13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  <c r="AC10960" s="11"/>
    </row>
    <row r="10961" spans="1:29" x14ac:dyDescent="0.25">
      <c r="A10961" s="10"/>
      <c r="B10961" s="11"/>
      <c r="C10961" s="11"/>
      <c r="D10961" s="11"/>
      <c r="E10961" s="11"/>
      <c r="F10961" s="11"/>
      <c r="G10961" s="11"/>
      <c r="H10961" s="11"/>
      <c r="I10961" s="11"/>
      <c r="J10961" s="11"/>
      <c r="K10961" s="12"/>
      <c r="L10961" s="13"/>
      <c r="M10961" s="12"/>
      <c r="N10961" s="13"/>
      <c r="O10961" s="13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  <c r="AA10961" s="11"/>
      <c r="AB10961" s="11"/>
      <c r="AC10961" s="11"/>
    </row>
    <row r="10962" spans="1:29" x14ac:dyDescent="0.25">
      <c r="A10962" s="10"/>
      <c r="B10962" s="11"/>
      <c r="C10962" s="11"/>
      <c r="D10962" s="11"/>
      <c r="E10962" s="11"/>
      <c r="F10962" s="11"/>
      <c r="G10962" s="11"/>
      <c r="H10962" s="11"/>
      <c r="I10962" s="11"/>
      <c r="J10962" s="11"/>
      <c r="K10962" s="12"/>
      <c r="L10962" s="13"/>
      <c r="M10962" s="12"/>
      <c r="N10962" s="13"/>
      <c r="O10962" s="13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  <c r="AA10962" s="11"/>
      <c r="AB10962" s="11"/>
      <c r="AC10962" s="11"/>
    </row>
    <row r="10963" spans="1:29" x14ac:dyDescent="0.25">
      <c r="A10963" s="10"/>
      <c r="B10963" s="11"/>
      <c r="C10963" s="11"/>
      <c r="D10963" s="11"/>
      <c r="E10963" s="11"/>
      <c r="F10963" s="11"/>
      <c r="G10963" s="11"/>
      <c r="H10963" s="11"/>
      <c r="I10963" s="11"/>
      <c r="J10963" s="11"/>
      <c r="K10963" s="12"/>
      <c r="L10963" s="13"/>
      <c r="M10963" s="12"/>
      <c r="N10963" s="13"/>
      <c r="O10963" s="13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  <c r="AA10963" s="11"/>
      <c r="AB10963" s="11"/>
      <c r="AC10963" s="11"/>
    </row>
    <row r="10964" spans="1:29" x14ac:dyDescent="0.25">
      <c r="A10964" s="10"/>
      <c r="B10964" s="11"/>
      <c r="C10964" s="11"/>
      <c r="D10964" s="11"/>
      <c r="E10964" s="11"/>
      <c r="F10964" s="11"/>
      <c r="G10964" s="11"/>
      <c r="H10964" s="11"/>
      <c r="I10964" s="11"/>
      <c r="J10964" s="11"/>
      <c r="K10964" s="12"/>
      <c r="L10964" s="13"/>
      <c r="M10964" s="12"/>
      <c r="N10964" s="13"/>
      <c r="O10964" s="13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  <c r="AA10964" s="11"/>
      <c r="AB10964" s="11"/>
      <c r="AC10964" s="11"/>
    </row>
    <row r="10965" spans="1:29" x14ac:dyDescent="0.25">
      <c r="A10965" s="10"/>
      <c r="B10965" s="11"/>
      <c r="C10965" s="11"/>
      <c r="D10965" s="11"/>
      <c r="E10965" s="11"/>
      <c r="F10965" s="11"/>
      <c r="G10965" s="11"/>
      <c r="H10965" s="11"/>
      <c r="I10965" s="11"/>
      <c r="J10965" s="11"/>
      <c r="K10965" s="12"/>
      <c r="L10965" s="13"/>
      <c r="M10965" s="12"/>
      <c r="N10965" s="13"/>
      <c r="O10965" s="13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  <c r="AA10965" s="11"/>
      <c r="AB10965" s="11"/>
      <c r="AC10965" s="11"/>
    </row>
    <row r="10966" spans="1:29" x14ac:dyDescent="0.25">
      <c r="A10966" s="10"/>
      <c r="B10966" s="11"/>
      <c r="C10966" s="11"/>
      <c r="D10966" s="11"/>
      <c r="E10966" s="11"/>
      <c r="F10966" s="11"/>
      <c r="G10966" s="11"/>
      <c r="H10966" s="11"/>
      <c r="I10966" s="11"/>
      <c r="J10966" s="11"/>
      <c r="K10966" s="12"/>
      <c r="L10966" s="13"/>
      <c r="M10966" s="12"/>
      <c r="N10966" s="13"/>
      <c r="O10966" s="13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  <c r="AA10966" s="11"/>
      <c r="AB10966" s="11"/>
      <c r="AC10966" s="11"/>
    </row>
    <row r="10967" spans="1:29" x14ac:dyDescent="0.25">
      <c r="A10967" s="10"/>
      <c r="B10967" s="11"/>
      <c r="C10967" s="11"/>
      <c r="D10967" s="11"/>
      <c r="E10967" s="11"/>
      <c r="F10967" s="11"/>
      <c r="G10967" s="11"/>
      <c r="H10967" s="11"/>
      <c r="I10967" s="11"/>
      <c r="J10967" s="11"/>
      <c r="K10967" s="12"/>
      <c r="L10967" s="13"/>
      <c r="M10967" s="12"/>
      <c r="N10967" s="13"/>
      <c r="O10967" s="13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  <c r="AC10967" s="11"/>
    </row>
    <row r="10968" spans="1:29" x14ac:dyDescent="0.25">
      <c r="A10968" s="10"/>
      <c r="B10968" s="11"/>
      <c r="C10968" s="11"/>
      <c r="D10968" s="11"/>
      <c r="E10968" s="11"/>
      <c r="F10968" s="11"/>
      <c r="G10968" s="11"/>
      <c r="H10968" s="11"/>
      <c r="I10968" s="11"/>
      <c r="J10968" s="11"/>
      <c r="K10968" s="12"/>
      <c r="L10968" s="13"/>
      <c r="M10968" s="12"/>
      <c r="N10968" s="13"/>
      <c r="O10968" s="13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  <c r="AA10968" s="11"/>
      <c r="AB10968" s="11"/>
      <c r="AC10968" s="11"/>
    </row>
    <row r="10969" spans="1:29" x14ac:dyDescent="0.25">
      <c r="A10969" s="10"/>
      <c r="B10969" s="11"/>
      <c r="C10969" s="11"/>
      <c r="D10969" s="11"/>
      <c r="E10969" s="11"/>
      <c r="F10969" s="11"/>
      <c r="G10969" s="11"/>
      <c r="H10969" s="11"/>
      <c r="I10969" s="11"/>
      <c r="J10969" s="11"/>
      <c r="K10969" s="12"/>
      <c r="L10969" s="13"/>
      <c r="M10969" s="12"/>
      <c r="N10969" s="13"/>
      <c r="O10969" s="13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  <c r="AA10969" s="11"/>
      <c r="AB10969" s="11"/>
      <c r="AC10969" s="11"/>
    </row>
    <row r="10970" spans="1:29" x14ac:dyDescent="0.25">
      <c r="A10970" s="10"/>
      <c r="B10970" s="11"/>
      <c r="C10970" s="11"/>
      <c r="D10970" s="11"/>
      <c r="E10970" s="11"/>
      <c r="F10970" s="11"/>
      <c r="G10970" s="11"/>
      <c r="H10970" s="11"/>
      <c r="I10970" s="11"/>
      <c r="J10970" s="11"/>
      <c r="K10970" s="12"/>
      <c r="L10970" s="13"/>
      <c r="M10970" s="12"/>
      <c r="N10970" s="13"/>
      <c r="O10970" s="13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  <c r="AA10970" s="11"/>
      <c r="AB10970" s="11"/>
      <c r="AC10970" s="11"/>
    </row>
    <row r="10971" spans="1:29" x14ac:dyDescent="0.25">
      <c r="A10971" s="10"/>
      <c r="B10971" s="11"/>
      <c r="C10971" s="11"/>
      <c r="D10971" s="11"/>
      <c r="E10971" s="11"/>
      <c r="F10971" s="11"/>
      <c r="G10971" s="11"/>
      <c r="H10971" s="11"/>
      <c r="I10971" s="11"/>
      <c r="J10971" s="11"/>
      <c r="K10971" s="12"/>
      <c r="L10971" s="13"/>
      <c r="M10971" s="12"/>
      <c r="N10971" s="13"/>
      <c r="O10971" s="13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  <c r="AA10971" s="11"/>
      <c r="AB10971" s="11"/>
      <c r="AC10971" s="11"/>
    </row>
    <row r="10972" spans="1:29" x14ac:dyDescent="0.25">
      <c r="A10972" s="10"/>
      <c r="B10972" s="11"/>
      <c r="C10972" s="11"/>
      <c r="D10972" s="11"/>
      <c r="E10972" s="11"/>
      <c r="F10972" s="11"/>
      <c r="G10972" s="11"/>
      <c r="H10972" s="11"/>
      <c r="I10972" s="11"/>
      <c r="J10972" s="11"/>
      <c r="K10972" s="12"/>
      <c r="L10972" s="13"/>
      <c r="M10972" s="12"/>
      <c r="N10972" s="13"/>
      <c r="O10972" s="13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  <c r="AA10972" s="11"/>
      <c r="AB10972" s="11"/>
      <c r="AC10972" s="11"/>
    </row>
    <row r="10973" spans="1:29" x14ac:dyDescent="0.25">
      <c r="A10973" s="10"/>
      <c r="B10973" s="11"/>
      <c r="C10973" s="11"/>
      <c r="D10973" s="11"/>
      <c r="E10973" s="11"/>
      <c r="F10973" s="11"/>
      <c r="G10973" s="11"/>
      <c r="H10973" s="11"/>
      <c r="I10973" s="11"/>
      <c r="J10973" s="11"/>
      <c r="K10973" s="12"/>
      <c r="L10973" s="13"/>
      <c r="M10973" s="12"/>
      <c r="N10973" s="13"/>
      <c r="O10973" s="13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  <c r="AA10973" s="11"/>
      <c r="AB10973" s="11"/>
      <c r="AC10973" s="11"/>
    </row>
    <row r="10974" spans="1:29" x14ac:dyDescent="0.25">
      <c r="A10974" s="10"/>
      <c r="B10974" s="11"/>
      <c r="C10974" s="11"/>
      <c r="D10974" s="11"/>
      <c r="E10974" s="11"/>
      <c r="F10974" s="11"/>
      <c r="G10974" s="11"/>
      <c r="H10974" s="11"/>
      <c r="I10974" s="11"/>
      <c r="J10974" s="11"/>
      <c r="K10974" s="12"/>
      <c r="L10974" s="13"/>
      <c r="M10974" s="12"/>
      <c r="N10974" s="13"/>
      <c r="O10974" s="13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  <c r="AC10974" s="11"/>
    </row>
    <row r="10975" spans="1:29" x14ac:dyDescent="0.25">
      <c r="A10975" s="10"/>
      <c r="B10975" s="11"/>
      <c r="C10975" s="11"/>
      <c r="D10975" s="11"/>
      <c r="E10975" s="11"/>
      <c r="F10975" s="11"/>
      <c r="G10975" s="11"/>
      <c r="H10975" s="11"/>
      <c r="I10975" s="11"/>
      <c r="J10975" s="11"/>
      <c r="K10975" s="12"/>
      <c r="L10975" s="13"/>
      <c r="M10975" s="12"/>
      <c r="N10975" s="13"/>
      <c r="O10975" s="13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  <c r="AA10975" s="11"/>
      <c r="AB10975" s="11"/>
      <c r="AC10975" s="11"/>
    </row>
    <row r="10976" spans="1:29" x14ac:dyDescent="0.25">
      <c r="A10976" s="10"/>
      <c r="B10976" s="11"/>
      <c r="C10976" s="11"/>
      <c r="D10976" s="11"/>
      <c r="E10976" s="11"/>
      <c r="F10976" s="11"/>
      <c r="G10976" s="11"/>
      <c r="H10976" s="11"/>
      <c r="I10976" s="11"/>
      <c r="J10976" s="11"/>
      <c r="K10976" s="12"/>
      <c r="L10976" s="13"/>
      <c r="M10976" s="12"/>
      <c r="N10976" s="13"/>
      <c r="O10976" s="13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  <c r="AA10976" s="11"/>
      <c r="AB10976" s="11"/>
      <c r="AC10976" s="11"/>
    </row>
    <row r="10977" spans="1:29" x14ac:dyDescent="0.25">
      <c r="A10977" s="10"/>
      <c r="B10977" s="11"/>
      <c r="C10977" s="11"/>
      <c r="D10977" s="11"/>
      <c r="E10977" s="11"/>
      <c r="F10977" s="11"/>
      <c r="G10977" s="11"/>
      <c r="H10977" s="11"/>
      <c r="I10977" s="11"/>
      <c r="J10977" s="11"/>
      <c r="K10977" s="12"/>
      <c r="L10977" s="13"/>
      <c r="M10977" s="12"/>
      <c r="N10977" s="13"/>
      <c r="O10977" s="13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  <c r="AA10977" s="11"/>
      <c r="AB10977" s="11"/>
      <c r="AC10977" s="11"/>
    </row>
    <row r="10978" spans="1:29" x14ac:dyDescent="0.25">
      <c r="A10978" s="10"/>
      <c r="B10978" s="11"/>
      <c r="C10978" s="11"/>
      <c r="D10978" s="11"/>
      <c r="E10978" s="11"/>
      <c r="F10978" s="11"/>
      <c r="G10978" s="11"/>
      <c r="H10978" s="11"/>
      <c r="I10978" s="11"/>
      <c r="J10978" s="11"/>
      <c r="K10978" s="12"/>
      <c r="L10978" s="13"/>
      <c r="M10978" s="12"/>
      <c r="N10978" s="13"/>
      <c r="O10978" s="13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  <c r="AA10978" s="11"/>
      <c r="AB10978" s="11"/>
      <c r="AC10978" s="11"/>
    </row>
    <row r="10979" spans="1:29" x14ac:dyDescent="0.25">
      <c r="A10979" s="10"/>
      <c r="B10979" s="11"/>
      <c r="C10979" s="11"/>
      <c r="D10979" s="11"/>
      <c r="E10979" s="11"/>
      <c r="F10979" s="11"/>
      <c r="G10979" s="11"/>
      <c r="H10979" s="11"/>
      <c r="I10979" s="11"/>
      <c r="J10979" s="11"/>
      <c r="K10979" s="12"/>
      <c r="L10979" s="13"/>
      <c r="M10979" s="12"/>
      <c r="N10979" s="13"/>
      <c r="O10979" s="13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  <c r="AA10979" s="11"/>
      <c r="AB10979" s="11"/>
      <c r="AC10979" s="11"/>
    </row>
    <row r="10980" spans="1:29" x14ac:dyDescent="0.25">
      <c r="A10980" s="10"/>
      <c r="B10980" s="11"/>
      <c r="C10980" s="11"/>
      <c r="D10980" s="11"/>
      <c r="E10980" s="11"/>
      <c r="F10980" s="11"/>
      <c r="G10980" s="11"/>
      <c r="H10980" s="11"/>
      <c r="I10980" s="11"/>
      <c r="J10980" s="11"/>
      <c r="K10980" s="12"/>
      <c r="L10980" s="13"/>
      <c r="M10980" s="12"/>
      <c r="N10980" s="13"/>
      <c r="O10980" s="13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  <c r="AA10980" s="11"/>
      <c r="AB10980" s="11"/>
      <c r="AC10980" s="11"/>
    </row>
    <row r="10981" spans="1:29" x14ac:dyDescent="0.25">
      <c r="A10981" s="10"/>
      <c r="B10981" s="11"/>
      <c r="C10981" s="11"/>
      <c r="D10981" s="11"/>
      <c r="E10981" s="11"/>
      <c r="F10981" s="11"/>
      <c r="G10981" s="11"/>
      <c r="H10981" s="11"/>
      <c r="I10981" s="11"/>
      <c r="J10981" s="11"/>
      <c r="K10981" s="12"/>
      <c r="L10981" s="13"/>
      <c r="M10981" s="12"/>
      <c r="N10981" s="13"/>
      <c r="O10981" s="13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  <c r="AC10981" s="11"/>
    </row>
    <row r="10982" spans="1:29" x14ac:dyDescent="0.25">
      <c r="A10982" s="10"/>
      <c r="B10982" s="11"/>
      <c r="C10982" s="11"/>
      <c r="D10982" s="11"/>
      <c r="E10982" s="11"/>
      <c r="F10982" s="11"/>
      <c r="G10982" s="11"/>
      <c r="H10982" s="11"/>
      <c r="I10982" s="11"/>
      <c r="J10982" s="11"/>
      <c r="K10982" s="12"/>
      <c r="L10982" s="13"/>
      <c r="M10982" s="12"/>
      <c r="N10982" s="13"/>
      <c r="O10982" s="13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  <c r="AA10982" s="11"/>
      <c r="AB10982" s="11"/>
      <c r="AC10982" s="11"/>
    </row>
    <row r="10983" spans="1:29" x14ac:dyDescent="0.25">
      <c r="A10983" s="10"/>
      <c r="B10983" s="11"/>
      <c r="C10983" s="11"/>
      <c r="D10983" s="11"/>
      <c r="E10983" s="11"/>
      <c r="F10983" s="11"/>
      <c r="G10983" s="11"/>
      <c r="H10983" s="11"/>
      <c r="I10983" s="11"/>
      <c r="J10983" s="11"/>
      <c r="K10983" s="12"/>
      <c r="L10983" s="13"/>
      <c r="M10983" s="12"/>
      <c r="N10983" s="13"/>
      <c r="O10983" s="13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  <c r="AA10983" s="11"/>
      <c r="AB10983" s="11"/>
      <c r="AC10983" s="11"/>
    </row>
    <row r="10984" spans="1:29" x14ac:dyDescent="0.25">
      <c r="A10984" s="10"/>
      <c r="B10984" s="11"/>
      <c r="C10984" s="11"/>
      <c r="D10984" s="11"/>
      <c r="E10984" s="11"/>
      <c r="F10984" s="11"/>
      <c r="G10984" s="11"/>
      <c r="H10984" s="11"/>
      <c r="I10984" s="11"/>
      <c r="J10984" s="11"/>
      <c r="K10984" s="12"/>
      <c r="L10984" s="13"/>
      <c r="M10984" s="12"/>
      <c r="N10984" s="13"/>
      <c r="O10984" s="13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  <c r="AA10984" s="11"/>
      <c r="AB10984" s="11"/>
      <c r="AC10984" s="11"/>
    </row>
    <row r="10985" spans="1:29" x14ac:dyDescent="0.25">
      <c r="A10985" s="10"/>
      <c r="B10985" s="11"/>
      <c r="C10985" s="11"/>
      <c r="D10985" s="11"/>
      <c r="E10985" s="11"/>
      <c r="F10985" s="11"/>
      <c r="G10985" s="11"/>
      <c r="H10985" s="11"/>
      <c r="I10985" s="11"/>
      <c r="J10985" s="11"/>
      <c r="K10985" s="12"/>
      <c r="L10985" s="13"/>
      <c r="M10985" s="12"/>
      <c r="N10985" s="13"/>
      <c r="O10985" s="13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  <c r="AA10985" s="11"/>
      <c r="AB10985" s="11"/>
      <c r="AC10985" s="11"/>
    </row>
    <row r="10986" spans="1:29" x14ac:dyDescent="0.25">
      <c r="A10986" s="10"/>
      <c r="B10986" s="11"/>
      <c r="C10986" s="11"/>
      <c r="D10986" s="11"/>
      <c r="E10986" s="11"/>
      <c r="F10986" s="11"/>
      <c r="G10986" s="11"/>
      <c r="H10986" s="11"/>
      <c r="I10986" s="11"/>
      <c r="J10986" s="11"/>
      <c r="K10986" s="12"/>
      <c r="L10986" s="13"/>
      <c r="M10986" s="12"/>
      <c r="N10986" s="13"/>
      <c r="O10986" s="13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  <c r="AA10986" s="11"/>
      <c r="AB10986" s="11"/>
      <c r="AC10986" s="11"/>
    </row>
    <row r="10987" spans="1:29" x14ac:dyDescent="0.25">
      <c r="A10987" s="10"/>
      <c r="B10987" s="11"/>
      <c r="C10987" s="11"/>
      <c r="D10987" s="11"/>
      <c r="E10987" s="11"/>
      <c r="F10987" s="11"/>
      <c r="G10987" s="11"/>
      <c r="H10987" s="11"/>
      <c r="I10987" s="11"/>
      <c r="J10987" s="11"/>
      <c r="K10987" s="12"/>
      <c r="L10987" s="13"/>
      <c r="M10987" s="12"/>
      <c r="N10987" s="13"/>
      <c r="O10987" s="13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  <c r="AA10987" s="11"/>
      <c r="AB10987" s="11"/>
      <c r="AC10987" s="11"/>
    </row>
    <row r="10988" spans="1:29" x14ac:dyDescent="0.25">
      <c r="A10988" s="10"/>
      <c r="B10988" s="11"/>
      <c r="C10988" s="11"/>
      <c r="D10988" s="11"/>
      <c r="E10988" s="11"/>
      <c r="F10988" s="11"/>
      <c r="G10988" s="11"/>
      <c r="H10988" s="11"/>
      <c r="I10988" s="11"/>
      <c r="J10988" s="11"/>
      <c r="K10988" s="12"/>
      <c r="L10988" s="13"/>
      <c r="M10988" s="12"/>
      <c r="N10988" s="13"/>
      <c r="O10988" s="13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  <c r="AC10988" s="11"/>
    </row>
    <row r="10989" spans="1:29" x14ac:dyDescent="0.25">
      <c r="A10989" s="10"/>
      <c r="B10989" s="11"/>
      <c r="C10989" s="11"/>
      <c r="D10989" s="11"/>
      <c r="E10989" s="11"/>
      <c r="F10989" s="11"/>
      <c r="G10989" s="11"/>
      <c r="H10989" s="11"/>
      <c r="I10989" s="11"/>
      <c r="J10989" s="11"/>
      <c r="K10989" s="12"/>
      <c r="L10989" s="13"/>
      <c r="M10989" s="12"/>
      <c r="N10989" s="13"/>
      <c r="O10989" s="13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  <c r="AA10989" s="11"/>
      <c r="AB10989" s="11"/>
      <c r="AC10989" s="11"/>
    </row>
    <row r="10990" spans="1:29" x14ac:dyDescent="0.25">
      <c r="A10990" s="10"/>
      <c r="B10990" s="11"/>
      <c r="C10990" s="11"/>
      <c r="D10990" s="11"/>
      <c r="E10990" s="11"/>
      <c r="F10990" s="11"/>
      <c r="G10990" s="11"/>
      <c r="H10990" s="11"/>
      <c r="I10990" s="11"/>
      <c r="J10990" s="11"/>
      <c r="K10990" s="12"/>
      <c r="L10990" s="13"/>
      <c r="M10990" s="12"/>
      <c r="N10990" s="13"/>
      <c r="O10990" s="13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  <c r="AA10990" s="11"/>
      <c r="AB10990" s="11"/>
      <c r="AC10990" s="11"/>
    </row>
    <row r="10991" spans="1:29" x14ac:dyDescent="0.25">
      <c r="A10991" s="10"/>
      <c r="B10991" s="11"/>
      <c r="C10991" s="11"/>
      <c r="D10991" s="11"/>
      <c r="E10991" s="11"/>
      <c r="F10991" s="11"/>
      <c r="G10991" s="11"/>
      <c r="H10991" s="11"/>
      <c r="I10991" s="11"/>
      <c r="J10991" s="11"/>
      <c r="K10991" s="12"/>
      <c r="L10991" s="13"/>
      <c r="M10991" s="12"/>
      <c r="N10991" s="13"/>
      <c r="O10991" s="13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  <c r="AA10991" s="11"/>
      <c r="AB10991" s="11"/>
      <c r="AC10991" s="11"/>
    </row>
    <row r="10992" spans="1:29" x14ac:dyDescent="0.25">
      <c r="A10992" s="10"/>
      <c r="B10992" s="11"/>
      <c r="C10992" s="11"/>
      <c r="D10992" s="11"/>
      <c r="E10992" s="11"/>
      <c r="F10992" s="11"/>
      <c r="G10992" s="11"/>
      <c r="H10992" s="11"/>
      <c r="I10992" s="11"/>
      <c r="J10992" s="11"/>
      <c r="K10992" s="12"/>
      <c r="L10992" s="13"/>
      <c r="M10992" s="12"/>
      <c r="N10992" s="13"/>
      <c r="O10992" s="13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  <c r="AA10992" s="11"/>
      <c r="AB10992" s="11"/>
      <c r="AC10992" s="11"/>
    </row>
    <row r="10993" spans="1:29" x14ac:dyDescent="0.25">
      <c r="A10993" s="10"/>
      <c r="B10993" s="11"/>
      <c r="C10993" s="11"/>
      <c r="D10993" s="11"/>
      <c r="E10993" s="11"/>
      <c r="F10993" s="11"/>
      <c r="G10993" s="11"/>
      <c r="H10993" s="11"/>
      <c r="I10993" s="11"/>
      <c r="J10993" s="11"/>
      <c r="K10993" s="12"/>
      <c r="L10993" s="13"/>
      <c r="M10993" s="12"/>
      <c r="N10993" s="13"/>
      <c r="O10993" s="13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  <c r="AA10993" s="11"/>
      <c r="AB10993" s="11"/>
      <c r="AC10993" s="11"/>
    </row>
    <row r="10994" spans="1:29" x14ac:dyDescent="0.25">
      <c r="A10994" s="10"/>
      <c r="B10994" s="11"/>
      <c r="C10994" s="11"/>
      <c r="D10994" s="11"/>
      <c r="E10994" s="11"/>
      <c r="F10994" s="11"/>
      <c r="G10994" s="11"/>
      <c r="H10994" s="11"/>
      <c r="I10994" s="11"/>
      <c r="J10994" s="11"/>
      <c r="K10994" s="12"/>
      <c r="L10994" s="13"/>
      <c r="M10994" s="12"/>
      <c r="N10994" s="13"/>
      <c r="O10994" s="13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  <c r="AA10994" s="11"/>
      <c r="AB10994" s="11"/>
      <c r="AC10994" s="11"/>
    </row>
    <row r="10995" spans="1:29" x14ac:dyDescent="0.25">
      <c r="A10995" s="10"/>
      <c r="B10995" s="11"/>
      <c r="C10995" s="11"/>
      <c r="D10995" s="11"/>
      <c r="E10995" s="11"/>
      <c r="F10995" s="11"/>
      <c r="G10995" s="11"/>
      <c r="H10995" s="11"/>
      <c r="I10995" s="11"/>
      <c r="J10995" s="11"/>
      <c r="K10995" s="12"/>
      <c r="L10995" s="13"/>
      <c r="M10995" s="12"/>
      <c r="N10995" s="13"/>
      <c r="O10995" s="13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  <c r="AC10995" s="11"/>
    </row>
    <row r="10996" spans="1:29" x14ac:dyDescent="0.25">
      <c r="A10996" s="10"/>
      <c r="B10996" s="11"/>
      <c r="C10996" s="11"/>
      <c r="D10996" s="11"/>
      <c r="E10996" s="11"/>
      <c r="F10996" s="11"/>
      <c r="G10996" s="11"/>
      <c r="H10996" s="11"/>
      <c r="I10996" s="11"/>
      <c r="J10996" s="11"/>
      <c r="K10996" s="12"/>
      <c r="L10996" s="13"/>
      <c r="M10996" s="12"/>
      <c r="N10996" s="13"/>
      <c r="O10996" s="13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  <c r="AA10996" s="11"/>
      <c r="AB10996" s="11"/>
      <c r="AC10996" s="11"/>
    </row>
    <row r="10997" spans="1:29" x14ac:dyDescent="0.25">
      <c r="A10997" s="10"/>
      <c r="B10997" s="11"/>
      <c r="C10997" s="11"/>
      <c r="D10997" s="11"/>
      <c r="E10997" s="11"/>
      <c r="F10997" s="11"/>
      <c r="G10997" s="11"/>
      <c r="H10997" s="11"/>
      <c r="I10997" s="11"/>
      <c r="J10997" s="11"/>
      <c r="K10997" s="12"/>
      <c r="L10997" s="13"/>
      <c r="M10997" s="12"/>
      <c r="N10997" s="13"/>
      <c r="O10997" s="13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  <c r="AA10997" s="11"/>
      <c r="AB10997" s="11"/>
      <c r="AC10997" s="11"/>
    </row>
    <row r="10998" spans="1:29" x14ac:dyDescent="0.25">
      <c r="A10998" s="10"/>
      <c r="B10998" s="11"/>
      <c r="C10998" s="11"/>
      <c r="D10998" s="11"/>
      <c r="E10998" s="11"/>
      <c r="F10998" s="11"/>
      <c r="G10998" s="11"/>
      <c r="H10998" s="11"/>
      <c r="I10998" s="11"/>
      <c r="J10998" s="11"/>
      <c r="K10998" s="12"/>
      <c r="L10998" s="13"/>
      <c r="M10998" s="12"/>
      <c r="N10998" s="13"/>
      <c r="O10998" s="13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  <c r="AC10998" s="11"/>
    </row>
    <row r="10999" spans="1:29" x14ac:dyDescent="0.25">
      <c r="A10999" s="10"/>
      <c r="B10999" s="11"/>
      <c r="C10999" s="11"/>
      <c r="D10999" s="11"/>
      <c r="E10999" s="11"/>
      <c r="F10999" s="11"/>
      <c r="G10999" s="11"/>
      <c r="H10999" s="11"/>
      <c r="I10999" s="11"/>
      <c r="J10999" s="11"/>
      <c r="K10999" s="12"/>
      <c r="L10999" s="13"/>
      <c r="M10999" s="12"/>
      <c r="N10999" s="13"/>
      <c r="O10999" s="13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  <c r="AA10999" s="11"/>
      <c r="AB10999" s="11"/>
      <c r="AC10999" s="11"/>
    </row>
    <row r="11000" spans="1:29" x14ac:dyDescent="0.25">
      <c r="A11000" s="10"/>
      <c r="B11000" s="11"/>
      <c r="C11000" s="11"/>
      <c r="D11000" s="11"/>
      <c r="E11000" s="11"/>
      <c r="F11000" s="11"/>
      <c r="G11000" s="11"/>
      <c r="H11000" s="11"/>
      <c r="I11000" s="11"/>
      <c r="J11000" s="11"/>
      <c r="K11000" s="12"/>
      <c r="L11000" s="13"/>
      <c r="M11000" s="12"/>
      <c r="N11000" s="13"/>
      <c r="O11000" s="13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  <c r="AA11000" s="11"/>
      <c r="AB11000" s="11"/>
      <c r="AC11000" s="11"/>
    </row>
    <row r="11001" spans="1:29" x14ac:dyDescent="0.25">
      <c r="A11001" s="10"/>
      <c r="B11001" s="11"/>
      <c r="C11001" s="11"/>
      <c r="D11001" s="11"/>
      <c r="E11001" s="11"/>
      <c r="F11001" s="11"/>
      <c r="G11001" s="11"/>
      <c r="H11001" s="11"/>
      <c r="I11001" s="11"/>
      <c r="J11001" s="11"/>
      <c r="K11001" s="12"/>
      <c r="L11001" s="13"/>
      <c r="M11001" s="12"/>
      <c r="N11001" s="13"/>
      <c r="O11001" s="13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  <c r="AA11001" s="11"/>
      <c r="AB11001" s="11"/>
      <c r="AC11001" s="11"/>
    </row>
    <row r="11002" spans="1:29" x14ac:dyDescent="0.25">
      <c r="A11002" s="10"/>
      <c r="B11002" s="11"/>
      <c r="C11002" s="11"/>
      <c r="D11002" s="11"/>
      <c r="E11002" s="11"/>
      <c r="F11002" s="11"/>
      <c r="G11002" s="11"/>
      <c r="H11002" s="11"/>
      <c r="I11002" s="11"/>
      <c r="J11002" s="11"/>
      <c r="K11002" s="12"/>
      <c r="L11002" s="13"/>
      <c r="M11002" s="12"/>
      <c r="N11002" s="13"/>
      <c r="O11002" s="13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  <c r="AC11002" s="11"/>
    </row>
    <row r="11003" spans="1:29" x14ac:dyDescent="0.25">
      <c r="A11003" s="10"/>
      <c r="B11003" s="11"/>
      <c r="C11003" s="11"/>
      <c r="D11003" s="11"/>
      <c r="E11003" s="11"/>
      <c r="F11003" s="11"/>
      <c r="G11003" s="11"/>
      <c r="H11003" s="11"/>
      <c r="I11003" s="11"/>
      <c r="J11003" s="11"/>
      <c r="K11003" s="12"/>
      <c r="L11003" s="13"/>
      <c r="M11003" s="12"/>
      <c r="N11003" s="13"/>
      <c r="O11003" s="13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  <c r="AA11003" s="11"/>
      <c r="AB11003" s="11"/>
      <c r="AC11003" s="11"/>
    </row>
    <row r="11004" spans="1:29" x14ac:dyDescent="0.25">
      <c r="A11004" s="10"/>
      <c r="B11004" s="11"/>
      <c r="C11004" s="11"/>
      <c r="D11004" s="11"/>
      <c r="E11004" s="11"/>
      <c r="F11004" s="11"/>
      <c r="G11004" s="11"/>
      <c r="H11004" s="11"/>
      <c r="I11004" s="11"/>
      <c r="J11004" s="11"/>
      <c r="K11004" s="12"/>
      <c r="L11004" s="13"/>
      <c r="M11004" s="12"/>
      <c r="N11004" s="13"/>
      <c r="O11004" s="13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  <c r="AA11004" s="11"/>
      <c r="AB11004" s="11"/>
      <c r="AC11004" s="11"/>
    </row>
    <row r="11005" spans="1:29" x14ac:dyDescent="0.25">
      <c r="A11005" s="10"/>
      <c r="B11005" s="11"/>
      <c r="C11005" s="11"/>
      <c r="D11005" s="11"/>
      <c r="E11005" s="11"/>
      <c r="F11005" s="11"/>
      <c r="G11005" s="11"/>
      <c r="H11005" s="11"/>
      <c r="I11005" s="11"/>
      <c r="J11005" s="11"/>
      <c r="K11005" s="12"/>
      <c r="L11005" s="13"/>
      <c r="M11005" s="12"/>
      <c r="N11005" s="13"/>
      <c r="O11005" s="13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  <c r="AA11005" s="11"/>
      <c r="AB11005" s="11"/>
      <c r="AC11005" s="11"/>
    </row>
    <row r="11006" spans="1:29" x14ac:dyDescent="0.25">
      <c r="A11006" s="10"/>
      <c r="B11006" s="11"/>
      <c r="C11006" s="11"/>
      <c r="D11006" s="11"/>
      <c r="E11006" s="11"/>
      <c r="F11006" s="11"/>
      <c r="G11006" s="11"/>
      <c r="H11006" s="11"/>
      <c r="I11006" s="11"/>
      <c r="J11006" s="11"/>
      <c r="K11006" s="12"/>
      <c r="L11006" s="13"/>
      <c r="M11006" s="12"/>
      <c r="N11006" s="13"/>
      <c r="O11006" s="13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  <c r="AA11006" s="11"/>
      <c r="AB11006" s="11"/>
      <c r="AC11006" s="11"/>
    </row>
    <row r="11007" spans="1:29" x14ac:dyDescent="0.25">
      <c r="A11007" s="10"/>
      <c r="B11007" s="11"/>
      <c r="C11007" s="11"/>
      <c r="D11007" s="11"/>
      <c r="E11007" s="11"/>
      <c r="F11007" s="11"/>
      <c r="G11007" s="11"/>
      <c r="H11007" s="11"/>
      <c r="I11007" s="11"/>
      <c r="J11007" s="11"/>
      <c r="K11007" s="12"/>
      <c r="L11007" s="13"/>
      <c r="M11007" s="12"/>
      <c r="N11007" s="13"/>
      <c r="O11007" s="13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  <c r="AA11007" s="11"/>
      <c r="AB11007" s="11"/>
      <c r="AC11007" s="11"/>
    </row>
    <row r="11008" spans="1:29" x14ac:dyDescent="0.25">
      <c r="A11008" s="10"/>
      <c r="B11008" s="11"/>
      <c r="C11008" s="11"/>
      <c r="D11008" s="11"/>
      <c r="E11008" s="11"/>
      <c r="F11008" s="11"/>
      <c r="G11008" s="11"/>
      <c r="H11008" s="11"/>
      <c r="I11008" s="11"/>
      <c r="J11008" s="11"/>
      <c r="K11008" s="12"/>
      <c r="L11008" s="13"/>
      <c r="M11008" s="12"/>
      <c r="N11008" s="13"/>
      <c r="O11008" s="13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  <c r="AA11008" s="11"/>
      <c r="AB11008" s="11"/>
      <c r="AC11008" s="11"/>
    </row>
    <row r="11009" spans="1:29" x14ac:dyDescent="0.25">
      <c r="A11009" s="10"/>
      <c r="B11009" s="11"/>
      <c r="C11009" s="11"/>
      <c r="D11009" s="11"/>
      <c r="E11009" s="11"/>
      <c r="F11009" s="11"/>
      <c r="G11009" s="11"/>
      <c r="H11009" s="11"/>
      <c r="I11009" s="11"/>
      <c r="J11009" s="11"/>
      <c r="K11009" s="12"/>
      <c r="L11009" s="13"/>
      <c r="M11009" s="12"/>
      <c r="N11009" s="13"/>
      <c r="O11009" s="13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  <c r="AC11009" s="11"/>
    </row>
    <row r="11010" spans="1:29" x14ac:dyDescent="0.25">
      <c r="A11010" s="10"/>
      <c r="B11010" s="11"/>
      <c r="C11010" s="11"/>
      <c r="D11010" s="11"/>
      <c r="E11010" s="11"/>
      <c r="F11010" s="11"/>
      <c r="G11010" s="11"/>
      <c r="H11010" s="11"/>
      <c r="I11010" s="11"/>
      <c r="J11010" s="11"/>
      <c r="K11010" s="12"/>
      <c r="L11010" s="13"/>
      <c r="M11010" s="12"/>
      <c r="N11010" s="13"/>
      <c r="O11010" s="13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  <c r="AA11010" s="11"/>
      <c r="AB11010" s="11"/>
      <c r="AC11010" s="11"/>
    </row>
    <row r="11011" spans="1:29" x14ac:dyDescent="0.25">
      <c r="A11011" s="10"/>
      <c r="B11011" s="11"/>
      <c r="C11011" s="11"/>
      <c r="D11011" s="11"/>
      <c r="E11011" s="11"/>
      <c r="F11011" s="11"/>
      <c r="G11011" s="11"/>
      <c r="H11011" s="11"/>
      <c r="I11011" s="11"/>
      <c r="J11011" s="11"/>
      <c r="K11011" s="12"/>
      <c r="L11011" s="13"/>
      <c r="M11011" s="12"/>
      <c r="N11011" s="13"/>
      <c r="O11011" s="13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  <c r="AA11011" s="11"/>
      <c r="AB11011" s="11"/>
      <c r="AC11011" s="11"/>
    </row>
    <row r="11012" spans="1:29" x14ac:dyDescent="0.25">
      <c r="A11012" s="10"/>
      <c r="B11012" s="11"/>
      <c r="C11012" s="11"/>
      <c r="D11012" s="11"/>
      <c r="E11012" s="11"/>
      <c r="F11012" s="11"/>
      <c r="G11012" s="11"/>
      <c r="H11012" s="11"/>
      <c r="I11012" s="11"/>
      <c r="J11012" s="11"/>
      <c r="K11012" s="12"/>
      <c r="L11012" s="13"/>
      <c r="M11012" s="12"/>
      <c r="N11012" s="13"/>
      <c r="O11012" s="13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  <c r="AA11012" s="11"/>
      <c r="AB11012" s="11"/>
      <c r="AC11012" s="11"/>
    </row>
    <row r="11013" spans="1:29" x14ac:dyDescent="0.25">
      <c r="A11013" s="10"/>
      <c r="B11013" s="11"/>
      <c r="C11013" s="11"/>
      <c r="D11013" s="11"/>
      <c r="E11013" s="11"/>
      <c r="F11013" s="11"/>
      <c r="G11013" s="11"/>
      <c r="H11013" s="11"/>
      <c r="I11013" s="11"/>
      <c r="J11013" s="11"/>
      <c r="K11013" s="12"/>
      <c r="L11013" s="13"/>
      <c r="M11013" s="12"/>
      <c r="N11013" s="13"/>
      <c r="O11013" s="13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  <c r="AA11013" s="11"/>
      <c r="AB11013" s="11"/>
      <c r="AC11013" s="11"/>
    </row>
    <row r="11014" spans="1:29" x14ac:dyDescent="0.25">
      <c r="A11014" s="10"/>
      <c r="B11014" s="11"/>
      <c r="C11014" s="11"/>
      <c r="D11014" s="11"/>
      <c r="E11014" s="11"/>
      <c r="F11014" s="11"/>
      <c r="G11014" s="11"/>
      <c r="H11014" s="11"/>
      <c r="I11014" s="11"/>
      <c r="J11014" s="11"/>
      <c r="K11014" s="12"/>
      <c r="L11014" s="13"/>
      <c r="M11014" s="12"/>
      <c r="N11014" s="13"/>
      <c r="O11014" s="13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  <c r="AA11014" s="11"/>
      <c r="AB11014" s="11"/>
      <c r="AC11014" s="11"/>
    </row>
    <row r="11015" spans="1:29" x14ac:dyDescent="0.25">
      <c r="A11015" s="10"/>
      <c r="B11015" s="11"/>
      <c r="C11015" s="11"/>
      <c r="D11015" s="11"/>
      <c r="E11015" s="11"/>
      <c r="F11015" s="11"/>
      <c r="G11015" s="11"/>
      <c r="H11015" s="11"/>
      <c r="I11015" s="11"/>
      <c r="J11015" s="11"/>
      <c r="K11015" s="12"/>
      <c r="L11015" s="13"/>
      <c r="M11015" s="12"/>
      <c r="N11015" s="13"/>
      <c r="O11015" s="13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  <c r="AA11015" s="11"/>
      <c r="AB11015" s="11"/>
      <c r="AC11015" s="11"/>
    </row>
    <row r="11016" spans="1:29" x14ac:dyDescent="0.25">
      <c r="A11016" s="10"/>
      <c r="B11016" s="11"/>
      <c r="C11016" s="11"/>
      <c r="D11016" s="11"/>
      <c r="E11016" s="11"/>
      <c r="F11016" s="11"/>
      <c r="G11016" s="11"/>
      <c r="H11016" s="11"/>
      <c r="I11016" s="11"/>
      <c r="J11016" s="11"/>
      <c r="K11016" s="12"/>
      <c r="L11016" s="13"/>
      <c r="M11016" s="12"/>
      <c r="N11016" s="13"/>
      <c r="O11016" s="13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  <c r="AA11016" s="11"/>
      <c r="AB11016" s="11"/>
      <c r="AC11016" s="11"/>
    </row>
    <row r="11017" spans="1:29" x14ac:dyDescent="0.25">
      <c r="A11017" s="10"/>
      <c r="B11017" s="11"/>
      <c r="C11017" s="11"/>
      <c r="D11017" s="11"/>
      <c r="E11017" s="11"/>
      <c r="F11017" s="11"/>
      <c r="G11017" s="11"/>
      <c r="H11017" s="11"/>
      <c r="I11017" s="11"/>
      <c r="J11017" s="11"/>
      <c r="K11017" s="12"/>
      <c r="L11017" s="13"/>
      <c r="M11017" s="12"/>
      <c r="N11017" s="13"/>
      <c r="O11017" s="13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  <c r="AA11017" s="11"/>
      <c r="AB11017" s="11"/>
      <c r="AC11017" s="11"/>
    </row>
    <row r="11018" spans="1:29" x14ac:dyDescent="0.25">
      <c r="A11018" s="10"/>
      <c r="B11018" s="11"/>
      <c r="C11018" s="11"/>
      <c r="D11018" s="11"/>
      <c r="E11018" s="11"/>
      <c r="F11018" s="11"/>
      <c r="G11018" s="11"/>
      <c r="H11018" s="11"/>
      <c r="I11018" s="11"/>
      <c r="J11018" s="11"/>
      <c r="K11018" s="12"/>
      <c r="L11018" s="13"/>
      <c r="M11018" s="12"/>
      <c r="N11018" s="13"/>
      <c r="O11018" s="13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  <c r="AA11018" s="11"/>
      <c r="AB11018" s="11"/>
      <c r="AC11018" s="11"/>
    </row>
    <row r="11019" spans="1:29" x14ac:dyDescent="0.25">
      <c r="A11019" s="10"/>
      <c r="B11019" s="11"/>
      <c r="C11019" s="11"/>
      <c r="D11019" s="11"/>
      <c r="E11019" s="11"/>
      <c r="F11019" s="11"/>
      <c r="G11019" s="11"/>
      <c r="H11019" s="11"/>
      <c r="I11019" s="11"/>
      <c r="J11019" s="11"/>
      <c r="K11019" s="12"/>
      <c r="L11019" s="13"/>
      <c r="M11019" s="12"/>
      <c r="N11019" s="13"/>
      <c r="O11019" s="13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  <c r="AA11019" s="11"/>
      <c r="AB11019" s="11"/>
      <c r="AC11019" s="11"/>
    </row>
    <row r="11020" spans="1:29" x14ac:dyDescent="0.25">
      <c r="A11020" s="10"/>
      <c r="B11020" s="11"/>
      <c r="C11020" s="11"/>
      <c r="D11020" s="11"/>
      <c r="E11020" s="11"/>
      <c r="F11020" s="11"/>
      <c r="G11020" s="11"/>
      <c r="H11020" s="11"/>
      <c r="I11020" s="11"/>
      <c r="J11020" s="11"/>
      <c r="K11020" s="12"/>
      <c r="L11020" s="13"/>
      <c r="M11020" s="12"/>
      <c r="N11020" s="13"/>
      <c r="O11020" s="13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  <c r="AA11020" s="11"/>
      <c r="AB11020" s="11"/>
      <c r="AC11020" s="11"/>
    </row>
    <row r="11021" spans="1:29" x14ac:dyDescent="0.25">
      <c r="A11021" s="10"/>
      <c r="B11021" s="11"/>
      <c r="C11021" s="11"/>
      <c r="D11021" s="11"/>
      <c r="E11021" s="11"/>
      <c r="F11021" s="11"/>
      <c r="G11021" s="11"/>
      <c r="H11021" s="11"/>
      <c r="I11021" s="11"/>
      <c r="J11021" s="11"/>
      <c r="K11021" s="12"/>
      <c r="L11021" s="13"/>
      <c r="M11021" s="12"/>
      <c r="N11021" s="13"/>
      <c r="O11021" s="13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  <c r="AA11021" s="11"/>
      <c r="AB11021" s="11"/>
      <c r="AC11021" s="11"/>
    </row>
    <row r="11022" spans="1:29" x14ac:dyDescent="0.25">
      <c r="A11022" s="10"/>
      <c r="B11022" s="11"/>
      <c r="C11022" s="11"/>
      <c r="D11022" s="11"/>
      <c r="E11022" s="11"/>
      <c r="F11022" s="11"/>
      <c r="G11022" s="11"/>
      <c r="H11022" s="11"/>
      <c r="I11022" s="11"/>
      <c r="J11022" s="11"/>
      <c r="K11022" s="12"/>
      <c r="L11022" s="13"/>
      <c r="M11022" s="12"/>
      <c r="N11022" s="13"/>
      <c r="O11022" s="13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  <c r="AA11022" s="11"/>
      <c r="AB11022" s="11"/>
      <c r="AC11022" s="11"/>
    </row>
    <row r="11023" spans="1:29" x14ac:dyDescent="0.25">
      <c r="A11023" s="10"/>
      <c r="B11023" s="11"/>
      <c r="C11023" s="11"/>
      <c r="D11023" s="11"/>
      <c r="E11023" s="11"/>
      <c r="F11023" s="11"/>
      <c r="G11023" s="11"/>
      <c r="H11023" s="11"/>
      <c r="I11023" s="11"/>
      <c r="J11023" s="11"/>
      <c r="K11023" s="12"/>
      <c r="L11023" s="13"/>
      <c r="M11023" s="12"/>
      <c r="N11023" s="13"/>
      <c r="O11023" s="13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  <c r="AC11023" s="11"/>
    </row>
    <row r="11024" spans="1:29" x14ac:dyDescent="0.25">
      <c r="A11024" s="10"/>
      <c r="B11024" s="11"/>
      <c r="C11024" s="11"/>
      <c r="D11024" s="11"/>
      <c r="E11024" s="11"/>
      <c r="F11024" s="11"/>
      <c r="G11024" s="11"/>
      <c r="H11024" s="11"/>
      <c r="I11024" s="11"/>
      <c r="J11024" s="11"/>
      <c r="K11024" s="12"/>
      <c r="L11024" s="13"/>
      <c r="M11024" s="12"/>
      <c r="N11024" s="13"/>
      <c r="O11024" s="13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  <c r="AA11024" s="11"/>
      <c r="AB11024" s="11"/>
      <c r="AC11024" s="11"/>
    </row>
    <row r="11025" spans="1:29" x14ac:dyDescent="0.25">
      <c r="A11025" s="10"/>
      <c r="B11025" s="11"/>
      <c r="C11025" s="11"/>
      <c r="D11025" s="11"/>
      <c r="E11025" s="11"/>
      <c r="F11025" s="11"/>
      <c r="G11025" s="11"/>
      <c r="H11025" s="11"/>
      <c r="I11025" s="11"/>
      <c r="J11025" s="11"/>
      <c r="K11025" s="12"/>
      <c r="L11025" s="13"/>
      <c r="M11025" s="12"/>
      <c r="N11025" s="13"/>
      <c r="O11025" s="13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  <c r="AA11025" s="11"/>
      <c r="AB11025" s="11"/>
      <c r="AC11025" s="11"/>
    </row>
    <row r="11026" spans="1:29" x14ac:dyDescent="0.25">
      <c r="A11026" s="10"/>
      <c r="B11026" s="11"/>
      <c r="C11026" s="11"/>
      <c r="D11026" s="11"/>
      <c r="E11026" s="11"/>
      <c r="F11026" s="11"/>
      <c r="G11026" s="11"/>
      <c r="H11026" s="11"/>
      <c r="I11026" s="11"/>
      <c r="J11026" s="11"/>
      <c r="K11026" s="12"/>
      <c r="L11026" s="13"/>
      <c r="M11026" s="12"/>
      <c r="N11026" s="13"/>
      <c r="O11026" s="13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  <c r="AA11026" s="11"/>
      <c r="AB11026" s="11"/>
      <c r="AC11026" s="11"/>
    </row>
    <row r="11027" spans="1:29" x14ac:dyDescent="0.25">
      <c r="A11027" s="10"/>
      <c r="B11027" s="11"/>
      <c r="C11027" s="11"/>
      <c r="D11027" s="11"/>
      <c r="E11027" s="11"/>
      <c r="F11027" s="11"/>
      <c r="G11027" s="11"/>
      <c r="H11027" s="11"/>
      <c r="I11027" s="11"/>
      <c r="J11027" s="11"/>
      <c r="K11027" s="12"/>
      <c r="L11027" s="13"/>
      <c r="M11027" s="12"/>
      <c r="N11027" s="13"/>
      <c r="O11027" s="13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  <c r="AA11027" s="11"/>
      <c r="AB11027" s="11"/>
      <c r="AC11027" s="11"/>
    </row>
    <row r="11028" spans="1:29" x14ac:dyDescent="0.25">
      <c r="A11028" s="10"/>
      <c r="B11028" s="11"/>
      <c r="C11028" s="11"/>
      <c r="D11028" s="11"/>
      <c r="E11028" s="11"/>
      <c r="F11028" s="11"/>
      <c r="G11028" s="11"/>
      <c r="H11028" s="11"/>
      <c r="I11028" s="11"/>
      <c r="J11028" s="11"/>
      <c r="K11028" s="12"/>
      <c r="L11028" s="13"/>
      <c r="M11028" s="12"/>
      <c r="N11028" s="13"/>
      <c r="O11028" s="13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  <c r="AA11028" s="11"/>
      <c r="AB11028" s="11"/>
      <c r="AC11028" s="11"/>
    </row>
    <row r="11029" spans="1:29" x14ac:dyDescent="0.25">
      <c r="A11029" s="10"/>
      <c r="B11029" s="11"/>
      <c r="C11029" s="11"/>
      <c r="D11029" s="11"/>
      <c r="E11029" s="11"/>
      <c r="F11029" s="11"/>
      <c r="G11029" s="11"/>
      <c r="H11029" s="11"/>
      <c r="I11029" s="11"/>
      <c r="J11029" s="11"/>
      <c r="K11029" s="12"/>
      <c r="L11029" s="13"/>
      <c r="M11029" s="12"/>
      <c r="N11029" s="13"/>
      <c r="O11029" s="13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  <c r="AA11029" s="11"/>
      <c r="AB11029" s="11"/>
      <c r="AC11029" s="11"/>
    </row>
    <row r="11030" spans="1:29" x14ac:dyDescent="0.25">
      <c r="A11030" s="10"/>
      <c r="B11030" s="11"/>
      <c r="C11030" s="11"/>
      <c r="D11030" s="11"/>
      <c r="E11030" s="11"/>
      <c r="F11030" s="11"/>
      <c r="G11030" s="11"/>
      <c r="H11030" s="11"/>
      <c r="I11030" s="11"/>
      <c r="J11030" s="11"/>
      <c r="K11030" s="12"/>
      <c r="L11030" s="13"/>
      <c r="M11030" s="12"/>
      <c r="N11030" s="13"/>
      <c r="O11030" s="13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  <c r="AC11030" s="11"/>
    </row>
    <row r="11031" spans="1:29" x14ac:dyDescent="0.25">
      <c r="A11031" s="10"/>
      <c r="B11031" s="11"/>
      <c r="C11031" s="11"/>
      <c r="D11031" s="11"/>
      <c r="E11031" s="11"/>
      <c r="F11031" s="11"/>
      <c r="G11031" s="11"/>
      <c r="H11031" s="11"/>
      <c r="I11031" s="11"/>
      <c r="J11031" s="11"/>
      <c r="K11031" s="12"/>
      <c r="L11031" s="13"/>
      <c r="M11031" s="12"/>
      <c r="N11031" s="13"/>
      <c r="O11031" s="13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  <c r="AA11031" s="11"/>
      <c r="AB11031" s="11"/>
      <c r="AC11031" s="11"/>
    </row>
    <row r="11032" spans="1:29" x14ac:dyDescent="0.25">
      <c r="A11032" s="10"/>
      <c r="B11032" s="11"/>
      <c r="C11032" s="11"/>
      <c r="D11032" s="11"/>
      <c r="E11032" s="11"/>
      <c r="F11032" s="11"/>
      <c r="G11032" s="11"/>
      <c r="H11032" s="11"/>
      <c r="I11032" s="11"/>
      <c r="J11032" s="11"/>
      <c r="K11032" s="12"/>
      <c r="L11032" s="13"/>
      <c r="M11032" s="12"/>
      <c r="N11032" s="13"/>
      <c r="O11032" s="13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  <c r="AA11032" s="11"/>
      <c r="AB11032" s="11"/>
      <c r="AC11032" s="11"/>
    </row>
    <row r="11033" spans="1:29" x14ac:dyDescent="0.25">
      <c r="A11033" s="10"/>
      <c r="B11033" s="11"/>
      <c r="C11033" s="11"/>
      <c r="D11033" s="11"/>
      <c r="E11033" s="11"/>
      <c r="F11033" s="11"/>
      <c r="G11033" s="11"/>
      <c r="H11033" s="11"/>
      <c r="I11033" s="11"/>
      <c r="J11033" s="11"/>
      <c r="K11033" s="12"/>
      <c r="L11033" s="13"/>
      <c r="M11033" s="12"/>
      <c r="N11033" s="13"/>
      <c r="O11033" s="13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  <c r="AA11033" s="11"/>
      <c r="AB11033" s="11"/>
      <c r="AC11033" s="11"/>
    </row>
    <row r="11034" spans="1:29" x14ac:dyDescent="0.25">
      <c r="A11034" s="10"/>
      <c r="B11034" s="11"/>
      <c r="C11034" s="11"/>
      <c r="D11034" s="11"/>
      <c r="E11034" s="11"/>
      <c r="F11034" s="11"/>
      <c r="G11034" s="11"/>
      <c r="H11034" s="11"/>
      <c r="I11034" s="11"/>
      <c r="J11034" s="11"/>
      <c r="K11034" s="12"/>
      <c r="L11034" s="13"/>
      <c r="M11034" s="12"/>
      <c r="N11034" s="13"/>
      <c r="O11034" s="13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  <c r="AA11034" s="11"/>
      <c r="AB11034" s="11"/>
      <c r="AC11034" s="11"/>
    </row>
    <row r="11035" spans="1:29" x14ac:dyDescent="0.25">
      <c r="A11035" s="10"/>
      <c r="B11035" s="11"/>
      <c r="C11035" s="11"/>
      <c r="D11035" s="11"/>
      <c r="E11035" s="11"/>
      <c r="F11035" s="11"/>
      <c r="G11035" s="11"/>
      <c r="H11035" s="11"/>
      <c r="I11035" s="11"/>
      <c r="J11035" s="11"/>
      <c r="K11035" s="12"/>
      <c r="L11035" s="13"/>
      <c r="M11035" s="12"/>
      <c r="N11035" s="13"/>
      <c r="O11035" s="13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  <c r="AA11035" s="11"/>
      <c r="AB11035" s="11"/>
      <c r="AC11035" s="11"/>
    </row>
    <row r="11036" spans="1:29" x14ac:dyDescent="0.25">
      <c r="A11036" s="10"/>
      <c r="B11036" s="11"/>
      <c r="C11036" s="11"/>
      <c r="D11036" s="11"/>
      <c r="E11036" s="11"/>
      <c r="F11036" s="11"/>
      <c r="G11036" s="11"/>
      <c r="H11036" s="11"/>
      <c r="I11036" s="11"/>
      <c r="J11036" s="11"/>
      <c r="K11036" s="12"/>
      <c r="L11036" s="13"/>
      <c r="M11036" s="12"/>
      <c r="N11036" s="13"/>
      <c r="O11036" s="13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  <c r="AA11036" s="11"/>
      <c r="AB11036" s="11"/>
      <c r="AC11036" s="11"/>
    </row>
    <row r="11037" spans="1:29" x14ac:dyDescent="0.25">
      <c r="A11037" s="10"/>
      <c r="B11037" s="11"/>
      <c r="C11037" s="11"/>
      <c r="D11037" s="11"/>
      <c r="E11037" s="11"/>
      <c r="F11037" s="11"/>
      <c r="G11037" s="11"/>
      <c r="H11037" s="11"/>
      <c r="I11037" s="11"/>
      <c r="J11037" s="11"/>
      <c r="K11037" s="12"/>
      <c r="L11037" s="13"/>
      <c r="M11037" s="12"/>
      <c r="N11037" s="13"/>
      <c r="O11037" s="13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  <c r="AC11037" s="11"/>
    </row>
    <row r="11038" spans="1:29" x14ac:dyDescent="0.25">
      <c r="A11038" s="10"/>
      <c r="B11038" s="11"/>
      <c r="C11038" s="11"/>
      <c r="D11038" s="11"/>
      <c r="E11038" s="11"/>
      <c r="F11038" s="11"/>
      <c r="G11038" s="11"/>
      <c r="H11038" s="11"/>
      <c r="I11038" s="11"/>
      <c r="J11038" s="11"/>
      <c r="K11038" s="12"/>
      <c r="L11038" s="13"/>
      <c r="M11038" s="12"/>
      <c r="N11038" s="13"/>
      <c r="O11038" s="13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  <c r="AA11038" s="11"/>
      <c r="AB11038" s="11"/>
      <c r="AC11038" s="11"/>
    </row>
    <row r="11039" spans="1:29" x14ac:dyDescent="0.25">
      <c r="A11039" s="10"/>
      <c r="B11039" s="11"/>
      <c r="C11039" s="11"/>
      <c r="D11039" s="11"/>
      <c r="E11039" s="11"/>
      <c r="F11039" s="11"/>
      <c r="G11039" s="11"/>
      <c r="H11039" s="11"/>
      <c r="I11039" s="11"/>
      <c r="J11039" s="11"/>
      <c r="K11039" s="12"/>
      <c r="L11039" s="13"/>
      <c r="M11039" s="12"/>
      <c r="N11039" s="13"/>
      <c r="O11039" s="13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  <c r="AA11039" s="11"/>
      <c r="AB11039" s="11"/>
      <c r="AC11039" s="11"/>
    </row>
    <row r="11040" spans="1:29" x14ac:dyDescent="0.25">
      <c r="A11040" s="10"/>
      <c r="B11040" s="11"/>
      <c r="C11040" s="11"/>
      <c r="D11040" s="11"/>
      <c r="E11040" s="11"/>
      <c r="F11040" s="11"/>
      <c r="G11040" s="11"/>
      <c r="H11040" s="11"/>
      <c r="I11040" s="11"/>
      <c r="J11040" s="11"/>
      <c r="K11040" s="12"/>
      <c r="L11040" s="13"/>
      <c r="M11040" s="12"/>
      <c r="N11040" s="13"/>
      <c r="O11040" s="13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  <c r="AA11040" s="11"/>
      <c r="AB11040" s="11"/>
      <c r="AC11040" s="11"/>
    </row>
    <row r="11041" spans="1:29" x14ac:dyDescent="0.25">
      <c r="A11041" s="10"/>
      <c r="B11041" s="11"/>
      <c r="C11041" s="11"/>
      <c r="D11041" s="11"/>
      <c r="E11041" s="11"/>
      <c r="F11041" s="11"/>
      <c r="G11041" s="11"/>
      <c r="H11041" s="11"/>
      <c r="I11041" s="11"/>
      <c r="J11041" s="11"/>
      <c r="K11041" s="12"/>
      <c r="L11041" s="13"/>
      <c r="M11041" s="12"/>
      <c r="N11041" s="13"/>
      <c r="O11041" s="13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  <c r="AA11041" s="11"/>
      <c r="AB11041" s="11"/>
      <c r="AC11041" s="11"/>
    </row>
    <row r="11042" spans="1:29" x14ac:dyDescent="0.25">
      <c r="A11042" s="10"/>
      <c r="B11042" s="11"/>
      <c r="C11042" s="11"/>
      <c r="D11042" s="11"/>
      <c r="E11042" s="11"/>
      <c r="F11042" s="11"/>
      <c r="G11042" s="11"/>
      <c r="H11042" s="11"/>
      <c r="I11042" s="11"/>
      <c r="J11042" s="11"/>
      <c r="K11042" s="12"/>
      <c r="L11042" s="13"/>
      <c r="M11042" s="12"/>
      <c r="N11042" s="13"/>
      <c r="O11042" s="13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  <c r="AA11042" s="11"/>
      <c r="AB11042" s="11"/>
      <c r="AC11042" s="11"/>
    </row>
    <row r="11043" spans="1:29" x14ac:dyDescent="0.25">
      <c r="A11043" s="10"/>
      <c r="B11043" s="11"/>
      <c r="C11043" s="11"/>
      <c r="D11043" s="11"/>
      <c r="E11043" s="11"/>
      <c r="F11043" s="11"/>
      <c r="G11043" s="11"/>
      <c r="H11043" s="11"/>
      <c r="I11043" s="11"/>
      <c r="J11043" s="11"/>
      <c r="K11043" s="12"/>
      <c r="L11043" s="13"/>
      <c r="M11043" s="12"/>
      <c r="N11043" s="13"/>
      <c r="O11043" s="13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  <c r="AA11043" s="11"/>
      <c r="AB11043" s="11"/>
      <c r="AC11043" s="11"/>
    </row>
    <row r="11044" spans="1:29" x14ac:dyDescent="0.25">
      <c r="A11044" s="10"/>
      <c r="B11044" s="11"/>
      <c r="C11044" s="11"/>
      <c r="D11044" s="11"/>
      <c r="E11044" s="11"/>
      <c r="F11044" s="11"/>
      <c r="G11044" s="11"/>
      <c r="H11044" s="11"/>
      <c r="I11044" s="11"/>
      <c r="J11044" s="11"/>
      <c r="K11044" s="12"/>
      <c r="L11044" s="13"/>
      <c r="M11044" s="12"/>
      <c r="N11044" s="13"/>
      <c r="O11044" s="13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  <c r="AC11044" s="11"/>
    </row>
    <row r="11045" spans="1:29" x14ac:dyDescent="0.25">
      <c r="A11045" s="10"/>
      <c r="B11045" s="11"/>
      <c r="C11045" s="11"/>
      <c r="D11045" s="11"/>
      <c r="E11045" s="11"/>
      <c r="F11045" s="11"/>
      <c r="G11045" s="11"/>
      <c r="H11045" s="11"/>
      <c r="I11045" s="11"/>
      <c r="J11045" s="11"/>
      <c r="K11045" s="12"/>
      <c r="L11045" s="13"/>
      <c r="M11045" s="12"/>
      <c r="N11045" s="13"/>
      <c r="O11045" s="13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  <c r="AA11045" s="11"/>
      <c r="AB11045" s="11"/>
      <c r="AC11045" s="11"/>
    </row>
    <row r="11046" spans="1:29" x14ac:dyDescent="0.25">
      <c r="A11046" s="10"/>
      <c r="B11046" s="11"/>
      <c r="C11046" s="11"/>
      <c r="D11046" s="11"/>
      <c r="E11046" s="11"/>
      <c r="F11046" s="11"/>
      <c r="G11046" s="11"/>
      <c r="H11046" s="11"/>
      <c r="I11046" s="11"/>
      <c r="J11046" s="11"/>
      <c r="K11046" s="12"/>
      <c r="L11046" s="13"/>
      <c r="M11046" s="12"/>
      <c r="N11046" s="13"/>
      <c r="O11046" s="13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  <c r="AA11046" s="11"/>
      <c r="AB11046" s="11"/>
      <c r="AC11046" s="11"/>
    </row>
    <row r="11047" spans="1:29" x14ac:dyDescent="0.25">
      <c r="A11047" s="10"/>
      <c r="B11047" s="11"/>
      <c r="C11047" s="11"/>
      <c r="D11047" s="11"/>
      <c r="E11047" s="11"/>
      <c r="F11047" s="11"/>
      <c r="G11047" s="11"/>
      <c r="H11047" s="11"/>
      <c r="I11047" s="11"/>
      <c r="J11047" s="11"/>
      <c r="K11047" s="12"/>
      <c r="L11047" s="13"/>
      <c r="M11047" s="12"/>
      <c r="N11047" s="13"/>
      <c r="O11047" s="13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  <c r="AA11047" s="11"/>
      <c r="AB11047" s="11"/>
      <c r="AC11047" s="11"/>
    </row>
    <row r="11048" spans="1:29" x14ac:dyDescent="0.25">
      <c r="A11048" s="10"/>
      <c r="B11048" s="11"/>
      <c r="C11048" s="11"/>
      <c r="D11048" s="11"/>
      <c r="E11048" s="11"/>
      <c r="F11048" s="11"/>
      <c r="G11048" s="11"/>
      <c r="H11048" s="11"/>
      <c r="I11048" s="11"/>
      <c r="J11048" s="11"/>
      <c r="K11048" s="12"/>
      <c r="L11048" s="13"/>
      <c r="M11048" s="12"/>
      <c r="N11048" s="13"/>
      <c r="O11048" s="13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  <c r="AA11048" s="11"/>
      <c r="AB11048" s="11"/>
      <c r="AC11048" s="11"/>
    </row>
    <row r="11049" spans="1:29" x14ac:dyDescent="0.25">
      <c r="A11049" s="10"/>
      <c r="B11049" s="11"/>
      <c r="C11049" s="11"/>
      <c r="D11049" s="11"/>
      <c r="E11049" s="11"/>
      <c r="F11049" s="11"/>
      <c r="G11049" s="11"/>
      <c r="H11049" s="11"/>
      <c r="I11049" s="11"/>
      <c r="J11049" s="11"/>
      <c r="K11049" s="12"/>
      <c r="L11049" s="13"/>
      <c r="M11049" s="12"/>
      <c r="N11049" s="13"/>
      <c r="O11049" s="13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  <c r="AA11049" s="11"/>
      <c r="AB11049" s="11"/>
      <c r="AC11049" s="11"/>
    </row>
    <row r="11050" spans="1:29" x14ac:dyDescent="0.25">
      <c r="A11050" s="10"/>
      <c r="B11050" s="11"/>
      <c r="C11050" s="11"/>
      <c r="D11050" s="11"/>
      <c r="E11050" s="11"/>
      <c r="F11050" s="11"/>
      <c r="G11050" s="11"/>
      <c r="H11050" s="11"/>
      <c r="I11050" s="11"/>
      <c r="J11050" s="11"/>
      <c r="K11050" s="12"/>
      <c r="L11050" s="13"/>
      <c r="M11050" s="12"/>
      <c r="N11050" s="13"/>
      <c r="O11050" s="13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  <c r="AA11050" s="11"/>
      <c r="AB11050" s="11"/>
      <c r="AC11050" s="11"/>
    </row>
    <row r="11051" spans="1:29" x14ac:dyDescent="0.25">
      <c r="A11051" s="10"/>
      <c r="B11051" s="11"/>
      <c r="C11051" s="11"/>
      <c r="D11051" s="11"/>
      <c r="E11051" s="11"/>
      <c r="F11051" s="11"/>
      <c r="G11051" s="11"/>
      <c r="H11051" s="11"/>
      <c r="I11051" s="11"/>
      <c r="J11051" s="11"/>
      <c r="K11051" s="12"/>
      <c r="L11051" s="13"/>
      <c r="M11051" s="12"/>
      <c r="N11051" s="13"/>
      <c r="O11051" s="13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  <c r="AC11051" s="11"/>
    </row>
    <row r="11052" spans="1:29" x14ac:dyDescent="0.25">
      <c r="A11052" s="10"/>
      <c r="B11052" s="11"/>
      <c r="C11052" s="11"/>
      <c r="D11052" s="11"/>
      <c r="E11052" s="11"/>
      <c r="F11052" s="11"/>
      <c r="G11052" s="11"/>
      <c r="H11052" s="11"/>
      <c r="I11052" s="11"/>
      <c r="J11052" s="11"/>
      <c r="K11052" s="12"/>
      <c r="L11052" s="13"/>
      <c r="M11052" s="12"/>
      <c r="N11052" s="13"/>
      <c r="O11052" s="13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  <c r="AA11052" s="11"/>
      <c r="AB11052" s="11"/>
      <c r="AC11052" s="11"/>
    </row>
    <row r="11053" spans="1:29" x14ac:dyDescent="0.25">
      <c r="A11053" s="10"/>
      <c r="B11053" s="11"/>
      <c r="C11053" s="11"/>
      <c r="D11053" s="11"/>
      <c r="E11053" s="11"/>
      <c r="F11053" s="11"/>
      <c r="G11053" s="11"/>
      <c r="H11053" s="11"/>
      <c r="I11053" s="11"/>
      <c r="J11053" s="11"/>
      <c r="K11053" s="12"/>
      <c r="L11053" s="13"/>
      <c r="M11053" s="12"/>
      <c r="N11053" s="13"/>
      <c r="O11053" s="13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  <c r="AA11053" s="11"/>
      <c r="AB11053" s="11"/>
      <c r="AC11053" s="11"/>
    </row>
    <row r="11054" spans="1:29" x14ac:dyDescent="0.25">
      <c r="A11054" s="10"/>
      <c r="B11054" s="11"/>
      <c r="C11054" s="11"/>
      <c r="D11054" s="11"/>
      <c r="E11054" s="11"/>
      <c r="F11054" s="11"/>
      <c r="G11054" s="11"/>
      <c r="H11054" s="11"/>
      <c r="I11054" s="11"/>
      <c r="J11054" s="11"/>
      <c r="K11054" s="12"/>
      <c r="L11054" s="13"/>
      <c r="M11054" s="12"/>
      <c r="N11054" s="13"/>
      <c r="O11054" s="13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  <c r="AA11054" s="11"/>
      <c r="AB11054" s="11"/>
      <c r="AC11054" s="11"/>
    </row>
    <row r="11055" spans="1:29" x14ac:dyDescent="0.25">
      <c r="A11055" s="10"/>
      <c r="B11055" s="11"/>
      <c r="C11055" s="11"/>
      <c r="D11055" s="11"/>
      <c r="E11055" s="11"/>
      <c r="F11055" s="11"/>
      <c r="G11055" s="11"/>
      <c r="H11055" s="11"/>
      <c r="I11055" s="11"/>
      <c r="J11055" s="11"/>
      <c r="K11055" s="12"/>
      <c r="L11055" s="13"/>
      <c r="M11055" s="12"/>
      <c r="N11055" s="13"/>
      <c r="O11055" s="13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  <c r="AA11055" s="11"/>
      <c r="AB11055" s="11"/>
      <c r="AC11055" s="11"/>
    </row>
    <row r="11056" spans="1:29" x14ac:dyDescent="0.25">
      <c r="A11056" s="10"/>
      <c r="B11056" s="11"/>
      <c r="C11056" s="11"/>
      <c r="D11056" s="11"/>
      <c r="E11056" s="11"/>
      <c r="F11056" s="11"/>
      <c r="G11056" s="11"/>
      <c r="H11056" s="11"/>
      <c r="I11056" s="11"/>
      <c r="J11056" s="11"/>
      <c r="K11056" s="12"/>
      <c r="L11056" s="13"/>
      <c r="M11056" s="12"/>
      <c r="N11056" s="13"/>
      <c r="O11056" s="13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  <c r="AA11056" s="11"/>
      <c r="AB11056" s="11"/>
      <c r="AC11056" s="11"/>
    </row>
    <row r="11057" spans="1:29" x14ac:dyDescent="0.25">
      <c r="A11057" s="10"/>
      <c r="B11057" s="11"/>
      <c r="C11057" s="11"/>
      <c r="D11057" s="11"/>
      <c r="E11057" s="11"/>
      <c r="F11057" s="11"/>
      <c r="G11057" s="11"/>
      <c r="H11057" s="11"/>
      <c r="I11057" s="11"/>
      <c r="J11057" s="11"/>
      <c r="K11057" s="12"/>
      <c r="L11057" s="13"/>
      <c r="M11057" s="12"/>
      <c r="N11057" s="13"/>
      <c r="O11057" s="13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  <c r="AA11057" s="11"/>
      <c r="AB11057" s="11"/>
      <c r="AC11057" s="11"/>
    </row>
    <row r="11058" spans="1:29" x14ac:dyDescent="0.25">
      <c r="A11058" s="10"/>
      <c r="B11058" s="11"/>
      <c r="C11058" s="11"/>
      <c r="D11058" s="11"/>
      <c r="E11058" s="11"/>
      <c r="F11058" s="11"/>
      <c r="G11058" s="11"/>
      <c r="H11058" s="11"/>
      <c r="I11058" s="11"/>
      <c r="J11058" s="11"/>
      <c r="K11058" s="12"/>
      <c r="L11058" s="13"/>
      <c r="M11058" s="12"/>
      <c r="N11058" s="13"/>
      <c r="O11058" s="13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  <c r="AC11058" s="11"/>
    </row>
    <row r="11059" spans="1:29" x14ac:dyDescent="0.25">
      <c r="A11059" s="10"/>
      <c r="B11059" s="11"/>
      <c r="C11059" s="11"/>
      <c r="D11059" s="11"/>
      <c r="E11059" s="11"/>
      <c r="F11059" s="11"/>
      <c r="G11059" s="11"/>
      <c r="H11059" s="11"/>
      <c r="I11059" s="11"/>
      <c r="J11059" s="11"/>
      <c r="K11059" s="12"/>
      <c r="L11059" s="13"/>
      <c r="M11059" s="12"/>
      <c r="N11059" s="13"/>
      <c r="O11059" s="13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  <c r="AA11059" s="11"/>
      <c r="AB11059" s="11"/>
      <c r="AC11059" s="11"/>
    </row>
    <row r="11060" spans="1:29" x14ac:dyDescent="0.25">
      <c r="A11060" s="10"/>
      <c r="B11060" s="11"/>
      <c r="C11060" s="11"/>
      <c r="D11060" s="11"/>
      <c r="E11060" s="11"/>
      <c r="F11060" s="11"/>
      <c r="G11060" s="11"/>
      <c r="H11060" s="11"/>
      <c r="I11060" s="11"/>
      <c r="J11060" s="11"/>
      <c r="K11060" s="12"/>
      <c r="L11060" s="13"/>
      <c r="M11060" s="12"/>
      <c r="N11060" s="13"/>
      <c r="O11060" s="13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  <c r="AA11060" s="11"/>
      <c r="AB11060" s="11"/>
      <c r="AC11060" s="11"/>
    </row>
    <row r="11061" spans="1:29" x14ac:dyDescent="0.25">
      <c r="A11061" s="10"/>
      <c r="B11061" s="11"/>
      <c r="C11061" s="11"/>
      <c r="D11061" s="11"/>
      <c r="E11061" s="11"/>
      <c r="F11061" s="11"/>
      <c r="G11061" s="11"/>
      <c r="H11061" s="11"/>
      <c r="I11061" s="11"/>
      <c r="J11061" s="11"/>
      <c r="K11061" s="12"/>
      <c r="L11061" s="13"/>
      <c r="M11061" s="12"/>
      <c r="N11061" s="13"/>
      <c r="O11061" s="13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  <c r="AA11061" s="11"/>
      <c r="AB11061" s="11"/>
      <c r="AC11061" s="11"/>
    </row>
    <row r="11062" spans="1:29" x14ac:dyDescent="0.25">
      <c r="A11062" s="10"/>
      <c r="B11062" s="11"/>
      <c r="C11062" s="11"/>
      <c r="D11062" s="11"/>
      <c r="E11062" s="11"/>
      <c r="F11062" s="11"/>
      <c r="G11062" s="11"/>
      <c r="H11062" s="11"/>
      <c r="I11062" s="11"/>
      <c r="J11062" s="11"/>
      <c r="K11062" s="12"/>
      <c r="L11062" s="13"/>
      <c r="M11062" s="12"/>
      <c r="N11062" s="13"/>
      <c r="O11062" s="13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  <c r="AA11062" s="11"/>
      <c r="AB11062" s="11"/>
      <c r="AC11062" s="11"/>
    </row>
    <row r="11063" spans="1:29" x14ac:dyDescent="0.25">
      <c r="A11063" s="10"/>
      <c r="B11063" s="11"/>
      <c r="C11063" s="11"/>
      <c r="D11063" s="11"/>
      <c r="E11063" s="11"/>
      <c r="F11063" s="11"/>
      <c r="G11063" s="11"/>
      <c r="H11063" s="11"/>
      <c r="I11063" s="11"/>
      <c r="J11063" s="11"/>
      <c r="K11063" s="12"/>
      <c r="L11063" s="13"/>
      <c r="M11063" s="12"/>
      <c r="N11063" s="13"/>
      <c r="O11063" s="13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  <c r="AA11063" s="11"/>
      <c r="AB11063" s="11"/>
      <c r="AC11063" s="11"/>
    </row>
    <row r="11064" spans="1:29" x14ac:dyDescent="0.25">
      <c r="A11064" s="10"/>
      <c r="B11064" s="11"/>
      <c r="C11064" s="11"/>
      <c r="D11064" s="11"/>
      <c r="E11064" s="11"/>
      <c r="F11064" s="11"/>
      <c r="G11064" s="11"/>
      <c r="H11064" s="11"/>
      <c r="I11064" s="11"/>
      <c r="J11064" s="11"/>
      <c r="K11064" s="12"/>
      <c r="L11064" s="13"/>
      <c r="M11064" s="12"/>
      <c r="N11064" s="13"/>
      <c r="O11064" s="13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  <c r="AA11064" s="11"/>
      <c r="AB11064" s="11"/>
      <c r="AC11064" s="11"/>
    </row>
    <row r="11065" spans="1:29" x14ac:dyDescent="0.25">
      <c r="A11065" s="10"/>
      <c r="B11065" s="11"/>
      <c r="C11065" s="11"/>
      <c r="D11065" s="11"/>
      <c r="E11065" s="11"/>
      <c r="F11065" s="11"/>
      <c r="G11065" s="11"/>
      <c r="H11065" s="11"/>
      <c r="I11065" s="11"/>
      <c r="J11065" s="11"/>
      <c r="K11065" s="12"/>
      <c r="L11065" s="13"/>
      <c r="M11065" s="12"/>
      <c r="N11065" s="13"/>
      <c r="O11065" s="13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  <c r="AC11065" s="11"/>
    </row>
    <row r="11066" spans="1:29" x14ac:dyDescent="0.25">
      <c r="A11066" s="10"/>
      <c r="B11066" s="11"/>
      <c r="C11066" s="11"/>
      <c r="D11066" s="11"/>
      <c r="E11066" s="11"/>
      <c r="F11066" s="11"/>
      <c r="G11066" s="11"/>
      <c r="H11066" s="11"/>
      <c r="I11066" s="11"/>
      <c r="J11066" s="11"/>
      <c r="K11066" s="12"/>
      <c r="L11066" s="13"/>
      <c r="M11066" s="12"/>
      <c r="N11066" s="13"/>
      <c r="O11066" s="13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  <c r="AA11066" s="11"/>
      <c r="AB11066" s="11"/>
      <c r="AC11066" s="11"/>
    </row>
    <row r="11067" spans="1:29" x14ac:dyDescent="0.25">
      <c r="A11067" s="10"/>
      <c r="B11067" s="11"/>
      <c r="C11067" s="11"/>
      <c r="D11067" s="11"/>
      <c r="E11067" s="11"/>
      <c r="F11067" s="11"/>
      <c r="G11067" s="11"/>
      <c r="H11067" s="11"/>
      <c r="I11067" s="11"/>
      <c r="J11067" s="11"/>
      <c r="K11067" s="12"/>
      <c r="L11067" s="13"/>
      <c r="M11067" s="12"/>
      <c r="N11067" s="13"/>
      <c r="O11067" s="13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  <c r="AA11067" s="11"/>
      <c r="AB11067" s="11"/>
      <c r="AC11067" s="11"/>
    </row>
    <row r="11068" spans="1:29" x14ac:dyDescent="0.25">
      <c r="A11068" s="10"/>
      <c r="B11068" s="11"/>
      <c r="C11068" s="11"/>
      <c r="D11068" s="11"/>
      <c r="E11068" s="11"/>
      <c r="F11068" s="11"/>
      <c r="G11068" s="11"/>
      <c r="H11068" s="11"/>
      <c r="I11068" s="11"/>
      <c r="J11068" s="11"/>
      <c r="K11068" s="12"/>
      <c r="L11068" s="13"/>
      <c r="M11068" s="12"/>
      <c r="N11068" s="13"/>
      <c r="O11068" s="13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  <c r="AA11068" s="11"/>
      <c r="AB11068" s="11"/>
      <c r="AC11068" s="11"/>
    </row>
    <row r="11069" spans="1:29" x14ac:dyDescent="0.25">
      <c r="A11069" s="10"/>
      <c r="B11069" s="11"/>
      <c r="C11069" s="11"/>
      <c r="D11069" s="11"/>
      <c r="E11069" s="11"/>
      <c r="F11069" s="11"/>
      <c r="G11069" s="11"/>
      <c r="H11069" s="11"/>
      <c r="I11069" s="11"/>
      <c r="J11069" s="11"/>
      <c r="K11069" s="12"/>
      <c r="L11069" s="13"/>
      <c r="M11069" s="12"/>
      <c r="N11069" s="13"/>
      <c r="O11069" s="13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  <c r="AA11069" s="11"/>
      <c r="AB11069" s="11"/>
      <c r="AC11069" s="11"/>
    </row>
    <row r="11070" spans="1:29" x14ac:dyDescent="0.25">
      <c r="A11070" s="10"/>
      <c r="B11070" s="11"/>
      <c r="C11070" s="11"/>
      <c r="D11070" s="11"/>
      <c r="E11070" s="11"/>
      <c r="F11070" s="11"/>
      <c r="G11070" s="11"/>
      <c r="H11070" s="11"/>
      <c r="I11070" s="11"/>
      <c r="J11070" s="11"/>
      <c r="K11070" s="12"/>
      <c r="L11070" s="13"/>
      <c r="M11070" s="12"/>
      <c r="N11070" s="13"/>
      <c r="O11070" s="13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  <c r="AA11070" s="11"/>
      <c r="AB11070" s="11"/>
      <c r="AC11070" s="11"/>
    </row>
    <row r="11071" spans="1:29" x14ac:dyDescent="0.25">
      <c r="A11071" s="10"/>
      <c r="B11071" s="11"/>
      <c r="C11071" s="11"/>
      <c r="D11071" s="11"/>
      <c r="E11071" s="11"/>
      <c r="F11071" s="11"/>
      <c r="G11071" s="11"/>
      <c r="H11071" s="11"/>
      <c r="I11071" s="11"/>
      <c r="J11071" s="11"/>
      <c r="K11071" s="12"/>
      <c r="L11071" s="13"/>
      <c r="M11071" s="12"/>
      <c r="N11071" s="13"/>
      <c r="O11071" s="13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  <c r="AA11071" s="11"/>
      <c r="AB11071" s="11"/>
      <c r="AC11071" s="11"/>
    </row>
    <row r="11072" spans="1:29" x14ac:dyDescent="0.25">
      <c r="A11072" s="10"/>
      <c r="B11072" s="11"/>
      <c r="C11072" s="11"/>
      <c r="D11072" s="11"/>
      <c r="E11072" s="11"/>
      <c r="F11072" s="11"/>
      <c r="G11072" s="11"/>
      <c r="H11072" s="11"/>
      <c r="I11072" s="11"/>
      <c r="J11072" s="11"/>
      <c r="K11072" s="12"/>
      <c r="L11072" s="13"/>
      <c r="M11072" s="12"/>
      <c r="N11072" s="13"/>
      <c r="O11072" s="13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  <c r="AA11072" s="11"/>
      <c r="AB11072" s="11"/>
      <c r="AC11072" s="11"/>
    </row>
    <row r="11073" spans="1:29" x14ac:dyDescent="0.25">
      <c r="A11073" s="10"/>
      <c r="B11073" s="11"/>
      <c r="C11073" s="11"/>
      <c r="D11073" s="11"/>
      <c r="E11073" s="11"/>
      <c r="F11073" s="11"/>
      <c r="G11073" s="11"/>
      <c r="H11073" s="11"/>
      <c r="I11073" s="11"/>
      <c r="J11073" s="11"/>
      <c r="K11073" s="12"/>
      <c r="L11073" s="13"/>
      <c r="M11073" s="12"/>
      <c r="N11073" s="13"/>
      <c r="O11073" s="13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  <c r="AA11073" s="11"/>
      <c r="AB11073" s="11"/>
      <c r="AC11073" s="11"/>
    </row>
    <row r="11074" spans="1:29" x14ac:dyDescent="0.25">
      <c r="A11074" s="10"/>
      <c r="B11074" s="11"/>
      <c r="C11074" s="11"/>
      <c r="D11074" s="11"/>
      <c r="E11074" s="11"/>
      <c r="F11074" s="11"/>
      <c r="G11074" s="11"/>
      <c r="H11074" s="11"/>
      <c r="I11074" s="11"/>
      <c r="J11074" s="11"/>
      <c r="K11074" s="12"/>
      <c r="L11074" s="13"/>
      <c r="M11074" s="12"/>
      <c r="N11074" s="13"/>
      <c r="O11074" s="13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  <c r="AA11074" s="11"/>
      <c r="AB11074" s="11"/>
      <c r="AC11074" s="11"/>
    </row>
    <row r="11075" spans="1:29" x14ac:dyDescent="0.25">
      <c r="A11075" s="10"/>
      <c r="B11075" s="11"/>
      <c r="C11075" s="11"/>
      <c r="D11075" s="11"/>
      <c r="E11075" s="11"/>
      <c r="F11075" s="11"/>
      <c r="G11075" s="11"/>
      <c r="H11075" s="11"/>
      <c r="I11075" s="11"/>
      <c r="J11075" s="11"/>
      <c r="K11075" s="12"/>
      <c r="L11075" s="13"/>
      <c r="M11075" s="12"/>
      <c r="N11075" s="13"/>
      <c r="O11075" s="13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  <c r="AA11075" s="11"/>
      <c r="AB11075" s="11"/>
      <c r="AC11075" s="11"/>
    </row>
    <row r="11076" spans="1:29" x14ac:dyDescent="0.25">
      <c r="A11076" s="10"/>
      <c r="B11076" s="11"/>
      <c r="C11076" s="11"/>
      <c r="D11076" s="11"/>
      <c r="E11076" s="11"/>
      <c r="F11076" s="11"/>
      <c r="G11076" s="11"/>
      <c r="H11076" s="11"/>
      <c r="I11076" s="11"/>
      <c r="J11076" s="11"/>
      <c r="K11076" s="12"/>
      <c r="L11076" s="13"/>
      <c r="M11076" s="12"/>
      <c r="N11076" s="13"/>
      <c r="O11076" s="13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  <c r="AA11076" s="11"/>
      <c r="AB11076" s="11"/>
      <c r="AC11076" s="11"/>
    </row>
    <row r="11077" spans="1:29" x14ac:dyDescent="0.25">
      <c r="A11077" s="10"/>
      <c r="B11077" s="11"/>
      <c r="C11077" s="11"/>
      <c r="D11077" s="11"/>
      <c r="E11077" s="11"/>
      <c r="F11077" s="11"/>
      <c r="G11077" s="11"/>
      <c r="H11077" s="11"/>
      <c r="I11077" s="11"/>
      <c r="J11077" s="11"/>
      <c r="K11077" s="12"/>
      <c r="L11077" s="13"/>
      <c r="M11077" s="12"/>
      <c r="N11077" s="13"/>
      <c r="O11077" s="13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  <c r="AA11077" s="11"/>
      <c r="AB11077" s="11"/>
      <c r="AC11077" s="11"/>
    </row>
    <row r="11078" spans="1:29" x14ac:dyDescent="0.25">
      <c r="A11078" s="10"/>
      <c r="B11078" s="11"/>
      <c r="C11078" s="11"/>
      <c r="D11078" s="11"/>
      <c r="E11078" s="11"/>
      <c r="F11078" s="11"/>
      <c r="G11078" s="11"/>
      <c r="H11078" s="11"/>
      <c r="I11078" s="11"/>
      <c r="J11078" s="11"/>
      <c r="K11078" s="12"/>
      <c r="L11078" s="13"/>
      <c r="M11078" s="12"/>
      <c r="N11078" s="13"/>
      <c r="O11078" s="13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  <c r="AA11078" s="11"/>
      <c r="AB11078" s="11"/>
      <c r="AC11078" s="11"/>
    </row>
    <row r="11079" spans="1:29" x14ac:dyDescent="0.25">
      <c r="A11079" s="10"/>
      <c r="B11079" s="11"/>
      <c r="C11079" s="11"/>
      <c r="D11079" s="11"/>
      <c r="E11079" s="11"/>
      <c r="F11079" s="11"/>
      <c r="G11079" s="11"/>
      <c r="H11079" s="11"/>
      <c r="I11079" s="11"/>
      <c r="J11079" s="11"/>
      <c r="K11079" s="12"/>
      <c r="L11079" s="13"/>
      <c r="M11079" s="12"/>
      <c r="N11079" s="13"/>
      <c r="O11079" s="13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  <c r="AC11079" s="11"/>
    </row>
    <row r="11080" spans="1:29" x14ac:dyDescent="0.25">
      <c r="A11080" s="10"/>
      <c r="B11080" s="11"/>
      <c r="C11080" s="11"/>
      <c r="D11080" s="11"/>
      <c r="E11080" s="11"/>
      <c r="F11080" s="11"/>
      <c r="G11080" s="11"/>
      <c r="H11080" s="11"/>
      <c r="I11080" s="11"/>
      <c r="J11080" s="11"/>
      <c r="K11080" s="12"/>
      <c r="L11080" s="13"/>
      <c r="M11080" s="12"/>
      <c r="N11080" s="13"/>
      <c r="O11080" s="13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  <c r="AA11080" s="11"/>
      <c r="AB11080" s="11"/>
      <c r="AC11080" s="11"/>
    </row>
    <row r="11081" spans="1:29" x14ac:dyDescent="0.25">
      <c r="A11081" s="10"/>
      <c r="B11081" s="11"/>
      <c r="C11081" s="11"/>
      <c r="D11081" s="11"/>
      <c r="E11081" s="11"/>
      <c r="F11081" s="11"/>
      <c r="G11081" s="11"/>
      <c r="H11081" s="11"/>
      <c r="I11081" s="11"/>
      <c r="J11081" s="11"/>
      <c r="K11081" s="12"/>
      <c r="L11081" s="13"/>
      <c r="M11081" s="12"/>
      <c r="N11081" s="13"/>
      <c r="O11081" s="13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  <c r="AA11081" s="11"/>
      <c r="AB11081" s="11"/>
      <c r="AC11081" s="11"/>
    </row>
    <row r="11082" spans="1:29" x14ac:dyDescent="0.25">
      <c r="A11082" s="10"/>
      <c r="B11082" s="11"/>
      <c r="C11082" s="11"/>
      <c r="D11082" s="11"/>
      <c r="E11082" s="11"/>
      <c r="F11082" s="11"/>
      <c r="G11082" s="11"/>
      <c r="H11082" s="11"/>
      <c r="I11082" s="11"/>
      <c r="J11082" s="11"/>
      <c r="K11082" s="12"/>
      <c r="L11082" s="13"/>
      <c r="M11082" s="12"/>
      <c r="N11082" s="13"/>
      <c r="O11082" s="13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  <c r="AA11082" s="11"/>
      <c r="AB11082" s="11"/>
      <c r="AC11082" s="11"/>
    </row>
    <row r="11083" spans="1:29" x14ac:dyDescent="0.25">
      <c r="A11083" s="10"/>
      <c r="B11083" s="11"/>
      <c r="C11083" s="11"/>
      <c r="D11083" s="11"/>
      <c r="E11083" s="11"/>
      <c r="F11083" s="11"/>
      <c r="G11083" s="11"/>
      <c r="H11083" s="11"/>
      <c r="I11083" s="11"/>
      <c r="J11083" s="11"/>
      <c r="K11083" s="12"/>
      <c r="L11083" s="13"/>
      <c r="M11083" s="12"/>
      <c r="N11083" s="13"/>
      <c r="O11083" s="13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  <c r="AA11083" s="11"/>
      <c r="AB11083" s="11"/>
      <c r="AC11083" s="11"/>
    </row>
    <row r="11084" spans="1:29" x14ac:dyDescent="0.25">
      <c r="A11084" s="10"/>
      <c r="B11084" s="11"/>
      <c r="C11084" s="11"/>
      <c r="D11084" s="11"/>
      <c r="E11084" s="11"/>
      <c r="F11084" s="11"/>
      <c r="G11084" s="11"/>
      <c r="H11084" s="11"/>
      <c r="I11084" s="11"/>
      <c r="J11084" s="11"/>
      <c r="K11084" s="12"/>
      <c r="L11084" s="13"/>
      <c r="M11084" s="12"/>
      <c r="N11084" s="13"/>
      <c r="O11084" s="13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  <c r="AA11084" s="11"/>
      <c r="AB11084" s="11"/>
      <c r="AC11084" s="11"/>
    </row>
    <row r="11085" spans="1:29" x14ac:dyDescent="0.25">
      <c r="A11085" s="10"/>
      <c r="B11085" s="11"/>
      <c r="C11085" s="11"/>
      <c r="D11085" s="11"/>
      <c r="E11085" s="11"/>
      <c r="F11085" s="11"/>
      <c r="G11085" s="11"/>
      <c r="H11085" s="11"/>
      <c r="I11085" s="11"/>
      <c r="J11085" s="11"/>
      <c r="K11085" s="12"/>
      <c r="L11085" s="13"/>
      <c r="M11085" s="12"/>
      <c r="N11085" s="13"/>
      <c r="O11085" s="13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  <c r="AA11085" s="11"/>
      <c r="AB11085" s="11"/>
      <c r="AC11085" s="11"/>
    </row>
    <row r="11086" spans="1:29" x14ac:dyDescent="0.25">
      <c r="A11086" s="10"/>
      <c r="B11086" s="11"/>
      <c r="C11086" s="11"/>
      <c r="D11086" s="11"/>
      <c r="E11086" s="11"/>
      <c r="F11086" s="11"/>
      <c r="G11086" s="11"/>
      <c r="H11086" s="11"/>
      <c r="I11086" s="11"/>
      <c r="J11086" s="11"/>
      <c r="K11086" s="12"/>
      <c r="L11086" s="13"/>
      <c r="M11086" s="12"/>
      <c r="N11086" s="13"/>
      <c r="O11086" s="13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  <c r="AC11086" s="11"/>
    </row>
    <row r="11087" spans="1:29" x14ac:dyDescent="0.25">
      <c r="A11087" s="10"/>
      <c r="B11087" s="11"/>
      <c r="C11087" s="11"/>
      <c r="D11087" s="11"/>
      <c r="E11087" s="11"/>
      <c r="F11087" s="11"/>
      <c r="G11087" s="11"/>
      <c r="H11087" s="11"/>
      <c r="I11087" s="11"/>
      <c r="J11087" s="11"/>
      <c r="K11087" s="12"/>
      <c r="L11087" s="13"/>
      <c r="M11087" s="12"/>
      <c r="N11087" s="13"/>
      <c r="O11087" s="13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  <c r="AA11087" s="11"/>
      <c r="AB11087" s="11"/>
      <c r="AC11087" s="11"/>
    </row>
    <row r="11088" spans="1:29" x14ac:dyDescent="0.25">
      <c r="A11088" s="10"/>
      <c r="B11088" s="11"/>
      <c r="C11088" s="11"/>
      <c r="D11088" s="11"/>
      <c r="E11088" s="11"/>
      <c r="F11088" s="11"/>
      <c r="G11088" s="11"/>
      <c r="H11088" s="11"/>
      <c r="I11088" s="11"/>
      <c r="J11088" s="11"/>
      <c r="K11088" s="12"/>
      <c r="L11088" s="13"/>
      <c r="M11088" s="12"/>
      <c r="N11088" s="13"/>
      <c r="O11088" s="13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  <c r="AA11088" s="11"/>
      <c r="AB11088" s="11"/>
      <c r="AC11088" s="11"/>
    </row>
    <row r="11089" spans="1:29" x14ac:dyDescent="0.25">
      <c r="A11089" s="10"/>
      <c r="B11089" s="11"/>
      <c r="C11089" s="11"/>
      <c r="D11089" s="11"/>
      <c r="E11089" s="11"/>
      <c r="F11089" s="11"/>
      <c r="G11089" s="11"/>
      <c r="H11089" s="11"/>
      <c r="I11089" s="11"/>
      <c r="J11089" s="11"/>
      <c r="K11089" s="12"/>
      <c r="L11089" s="13"/>
      <c r="M11089" s="12"/>
      <c r="N11089" s="13"/>
      <c r="O11089" s="13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  <c r="AA11089" s="11"/>
      <c r="AB11089" s="11"/>
      <c r="AC11089" s="11"/>
    </row>
    <row r="11090" spans="1:29" x14ac:dyDescent="0.25">
      <c r="A11090" s="10"/>
      <c r="B11090" s="11"/>
      <c r="C11090" s="11"/>
      <c r="D11090" s="11"/>
      <c r="E11090" s="11"/>
      <c r="F11090" s="11"/>
      <c r="G11090" s="11"/>
      <c r="H11090" s="11"/>
      <c r="I11090" s="11"/>
      <c r="J11090" s="11"/>
      <c r="K11090" s="12"/>
      <c r="L11090" s="13"/>
      <c r="M11090" s="12"/>
      <c r="N11090" s="13"/>
      <c r="O11090" s="13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  <c r="AA11090" s="11"/>
      <c r="AB11090" s="11"/>
      <c r="AC11090" s="11"/>
    </row>
    <row r="11091" spans="1:29" x14ac:dyDescent="0.25">
      <c r="A11091" s="10"/>
      <c r="B11091" s="11"/>
      <c r="C11091" s="11"/>
      <c r="D11091" s="11"/>
      <c r="E11091" s="11"/>
      <c r="F11091" s="11"/>
      <c r="G11091" s="11"/>
      <c r="H11091" s="11"/>
      <c r="I11091" s="11"/>
      <c r="J11091" s="11"/>
      <c r="K11091" s="12"/>
      <c r="L11091" s="13"/>
      <c r="M11091" s="12"/>
      <c r="N11091" s="13"/>
      <c r="O11091" s="13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  <c r="AA11091" s="11"/>
      <c r="AB11091" s="11"/>
      <c r="AC11091" s="11"/>
    </row>
    <row r="11092" spans="1:29" x14ac:dyDescent="0.25">
      <c r="A11092" s="10"/>
      <c r="B11092" s="11"/>
      <c r="C11092" s="11"/>
      <c r="D11092" s="11"/>
      <c r="E11092" s="11"/>
      <c r="F11092" s="11"/>
      <c r="G11092" s="11"/>
      <c r="H11092" s="11"/>
      <c r="I11092" s="11"/>
      <c r="J11092" s="11"/>
      <c r="K11092" s="12"/>
      <c r="L11092" s="13"/>
      <c r="M11092" s="12"/>
      <c r="N11092" s="13"/>
      <c r="O11092" s="13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  <c r="AA11092" s="11"/>
      <c r="AB11092" s="11"/>
      <c r="AC11092" s="11"/>
    </row>
    <row r="11093" spans="1:29" x14ac:dyDescent="0.25">
      <c r="A11093" s="10"/>
      <c r="B11093" s="11"/>
      <c r="C11093" s="11"/>
      <c r="D11093" s="11"/>
      <c r="E11093" s="11"/>
      <c r="F11093" s="11"/>
      <c r="G11093" s="11"/>
      <c r="H11093" s="11"/>
      <c r="I11093" s="11"/>
      <c r="J11093" s="11"/>
      <c r="K11093" s="12"/>
      <c r="L11093" s="13"/>
      <c r="M11093" s="12"/>
      <c r="N11093" s="13"/>
      <c r="O11093" s="13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  <c r="AC11093" s="11"/>
    </row>
    <row r="11094" spans="1:29" x14ac:dyDescent="0.25">
      <c r="A11094" s="10"/>
      <c r="B11094" s="11"/>
      <c r="C11094" s="11"/>
      <c r="D11094" s="11"/>
      <c r="E11094" s="11"/>
      <c r="F11094" s="11"/>
      <c r="G11094" s="11"/>
      <c r="H11094" s="11"/>
      <c r="I11094" s="11"/>
      <c r="J11094" s="11"/>
      <c r="K11094" s="12"/>
      <c r="L11094" s="13"/>
      <c r="M11094" s="12"/>
      <c r="N11094" s="13"/>
      <c r="O11094" s="13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  <c r="AA11094" s="11"/>
      <c r="AB11094" s="11"/>
      <c r="AC11094" s="11"/>
    </row>
    <row r="11095" spans="1:29" x14ac:dyDescent="0.25">
      <c r="A11095" s="10"/>
      <c r="B11095" s="11"/>
      <c r="C11095" s="11"/>
      <c r="D11095" s="11"/>
      <c r="E11095" s="11"/>
      <c r="F11095" s="11"/>
      <c r="G11095" s="11"/>
      <c r="H11095" s="11"/>
      <c r="I11095" s="11"/>
      <c r="J11095" s="11"/>
      <c r="K11095" s="12"/>
      <c r="L11095" s="13"/>
      <c r="M11095" s="12"/>
      <c r="N11095" s="13"/>
      <c r="O11095" s="13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  <c r="AA11095" s="11"/>
      <c r="AB11095" s="11"/>
      <c r="AC11095" s="11"/>
    </row>
    <row r="11096" spans="1:29" x14ac:dyDescent="0.25">
      <c r="A11096" s="10"/>
      <c r="B11096" s="11"/>
      <c r="C11096" s="11"/>
      <c r="D11096" s="11"/>
      <c r="E11096" s="11"/>
      <c r="F11096" s="11"/>
      <c r="G11096" s="11"/>
      <c r="H11096" s="11"/>
      <c r="I11096" s="11"/>
      <c r="J11096" s="11"/>
      <c r="K11096" s="12"/>
      <c r="L11096" s="13"/>
      <c r="M11096" s="12"/>
      <c r="N11096" s="13"/>
      <c r="O11096" s="13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  <c r="AA11096" s="11"/>
      <c r="AB11096" s="11"/>
      <c r="AC11096" s="11"/>
    </row>
    <row r="11097" spans="1:29" x14ac:dyDescent="0.25">
      <c r="A11097" s="10"/>
      <c r="B11097" s="11"/>
      <c r="C11097" s="11"/>
      <c r="D11097" s="11"/>
      <c r="E11097" s="11"/>
      <c r="F11097" s="11"/>
      <c r="G11097" s="11"/>
      <c r="H11097" s="11"/>
      <c r="I11097" s="11"/>
      <c r="J11097" s="11"/>
      <c r="K11097" s="12"/>
      <c r="L11097" s="13"/>
      <c r="M11097" s="12"/>
      <c r="N11097" s="13"/>
      <c r="O11097" s="13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  <c r="AA11097" s="11"/>
      <c r="AB11097" s="11"/>
      <c r="AC11097" s="11"/>
    </row>
    <row r="11098" spans="1:29" x14ac:dyDescent="0.25">
      <c r="A11098" s="10"/>
      <c r="B11098" s="11"/>
      <c r="C11098" s="11"/>
      <c r="D11098" s="11"/>
      <c r="E11098" s="11"/>
      <c r="F11098" s="11"/>
      <c r="G11098" s="11"/>
      <c r="H11098" s="11"/>
      <c r="I11098" s="11"/>
      <c r="J11098" s="11"/>
      <c r="K11098" s="12"/>
      <c r="L11098" s="13"/>
      <c r="M11098" s="12"/>
      <c r="N11098" s="13"/>
      <c r="O11098" s="13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  <c r="AA11098" s="11"/>
      <c r="AB11098" s="11"/>
      <c r="AC11098" s="11"/>
    </row>
    <row r="11099" spans="1:29" x14ac:dyDescent="0.25">
      <c r="A11099" s="10"/>
      <c r="B11099" s="11"/>
      <c r="C11099" s="11"/>
      <c r="D11099" s="11"/>
      <c r="E11099" s="11"/>
      <c r="F11099" s="11"/>
      <c r="G11099" s="11"/>
      <c r="H11099" s="11"/>
      <c r="I11099" s="11"/>
      <c r="J11099" s="11"/>
      <c r="K11099" s="12"/>
      <c r="L11099" s="13"/>
      <c r="M11099" s="12"/>
      <c r="N11099" s="13"/>
      <c r="O11099" s="13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  <c r="AA11099" s="11"/>
      <c r="AB11099" s="11"/>
      <c r="AC11099" s="11"/>
    </row>
    <row r="11100" spans="1:29" x14ac:dyDescent="0.25">
      <c r="A11100" s="10"/>
      <c r="B11100" s="11"/>
      <c r="C11100" s="11"/>
      <c r="D11100" s="11"/>
      <c r="E11100" s="11"/>
      <c r="F11100" s="11"/>
      <c r="G11100" s="11"/>
      <c r="H11100" s="11"/>
      <c r="I11100" s="11"/>
      <c r="J11100" s="11"/>
      <c r="K11100" s="12"/>
      <c r="L11100" s="13"/>
      <c r="M11100" s="12"/>
      <c r="N11100" s="13"/>
      <c r="O11100" s="13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  <c r="AC11100" s="11"/>
    </row>
    <row r="11101" spans="1:29" x14ac:dyDescent="0.25">
      <c r="A11101" s="10"/>
      <c r="B11101" s="11"/>
      <c r="C11101" s="11"/>
      <c r="D11101" s="11"/>
      <c r="E11101" s="11"/>
      <c r="F11101" s="11"/>
      <c r="G11101" s="11"/>
      <c r="H11101" s="11"/>
      <c r="I11101" s="11"/>
      <c r="J11101" s="11"/>
      <c r="K11101" s="12"/>
      <c r="L11101" s="13"/>
      <c r="M11101" s="12"/>
      <c r="N11101" s="13"/>
      <c r="O11101" s="13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  <c r="AA11101" s="11"/>
      <c r="AB11101" s="11"/>
      <c r="AC11101" s="11"/>
    </row>
    <row r="11102" spans="1:29" x14ac:dyDescent="0.25">
      <c r="A11102" s="10"/>
      <c r="B11102" s="11"/>
      <c r="C11102" s="11"/>
      <c r="D11102" s="11"/>
      <c r="E11102" s="11"/>
      <c r="F11102" s="11"/>
      <c r="G11102" s="11"/>
      <c r="H11102" s="11"/>
      <c r="I11102" s="11"/>
      <c r="J11102" s="11"/>
      <c r="K11102" s="12"/>
      <c r="L11102" s="13"/>
      <c r="M11102" s="12"/>
      <c r="N11102" s="13"/>
      <c r="O11102" s="13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  <c r="AA11102" s="11"/>
      <c r="AB11102" s="11"/>
      <c r="AC11102" s="11"/>
    </row>
    <row r="11103" spans="1:29" x14ac:dyDescent="0.25">
      <c r="A11103" s="10"/>
      <c r="B11103" s="11"/>
      <c r="C11103" s="11"/>
      <c r="D11103" s="11"/>
      <c r="E11103" s="11"/>
      <c r="F11103" s="11"/>
      <c r="G11103" s="11"/>
      <c r="H11103" s="11"/>
      <c r="I11103" s="11"/>
      <c r="J11103" s="11"/>
      <c r="K11103" s="12"/>
      <c r="L11103" s="13"/>
      <c r="M11103" s="12"/>
      <c r="N11103" s="13"/>
      <c r="O11103" s="13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  <c r="AA11103" s="11"/>
      <c r="AB11103" s="11"/>
      <c r="AC11103" s="11"/>
    </row>
    <row r="11104" spans="1:29" x14ac:dyDescent="0.25">
      <c r="A11104" s="10"/>
      <c r="B11104" s="11"/>
      <c r="C11104" s="11"/>
      <c r="D11104" s="11"/>
      <c r="E11104" s="11"/>
      <c r="F11104" s="11"/>
      <c r="G11104" s="11"/>
      <c r="H11104" s="11"/>
      <c r="I11104" s="11"/>
      <c r="J11104" s="11"/>
      <c r="K11104" s="12"/>
      <c r="L11104" s="13"/>
      <c r="M11104" s="12"/>
      <c r="N11104" s="13"/>
      <c r="O11104" s="13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  <c r="AA11104" s="11"/>
      <c r="AB11104" s="11"/>
      <c r="AC11104" s="11"/>
    </row>
    <row r="11105" spans="1:29" x14ac:dyDescent="0.25">
      <c r="A11105" s="10"/>
      <c r="B11105" s="11"/>
      <c r="C11105" s="11"/>
      <c r="D11105" s="11"/>
      <c r="E11105" s="11"/>
      <c r="F11105" s="11"/>
      <c r="G11105" s="11"/>
      <c r="H11105" s="11"/>
      <c r="I11105" s="11"/>
      <c r="J11105" s="11"/>
      <c r="K11105" s="12"/>
      <c r="L11105" s="13"/>
      <c r="M11105" s="12"/>
      <c r="N11105" s="13"/>
      <c r="O11105" s="13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  <c r="AA11105" s="11"/>
      <c r="AB11105" s="11"/>
      <c r="AC11105" s="11"/>
    </row>
    <row r="11106" spans="1:29" x14ac:dyDescent="0.25">
      <c r="A11106" s="10"/>
      <c r="B11106" s="11"/>
      <c r="C11106" s="11"/>
      <c r="D11106" s="11"/>
      <c r="E11106" s="11"/>
      <c r="F11106" s="11"/>
      <c r="G11106" s="11"/>
      <c r="H11106" s="11"/>
      <c r="I11106" s="11"/>
      <c r="J11106" s="11"/>
      <c r="K11106" s="12"/>
      <c r="L11106" s="13"/>
      <c r="M11106" s="12"/>
      <c r="N11106" s="13"/>
      <c r="O11106" s="13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  <c r="AA11106" s="11"/>
      <c r="AB11106" s="11"/>
      <c r="AC11106" s="11"/>
    </row>
    <row r="11107" spans="1:29" x14ac:dyDescent="0.25">
      <c r="A11107" s="10"/>
      <c r="B11107" s="11"/>
      <c r="C11107" s="11"/>
      <c r="D11107" s="11"/>
      <c r="E11107" s="11"/>
      <c r="F11107" s="11"/>
      <c r="G11107" s="11"/>
      <c r="H11107" s="11"/>
      <c r="I11107" s="11"/>
      <c r="J11107" s="11"/>
      <c r="K11107" s="12"/>
      <c r="L11107" s="13"/>
      <c r="M11107" s="12"/>
      <c r="N11107" s="13"/>
      <c r="O11107" s="13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  <c r="AC11107" s="11"/>
    </row>
    <row r="11108" spans="1:29" x14ac:dyDescent="0.25">
      <c r="A11108" s="10"/>
      <c r="B11108" s="11"/>
      <c r="C11108" s="11"/>
      <c r="D11108" s="11"/>
      <c r="E11108" s="11"/>
      <c r="F11108" s="11"/>
      <c r="G11108" s="11"/>
      <c r="H11108" s="11"/>
      <c r="I11108" s="11"/>
      <c r="J11108" s="11"/>
      <c r="K11108" s="12"/>
      <c r="L11108" s="13"/>
      <c r="M11108" s="12"/>
      <c r="N11108" s="13"/>
      <c r="O11108" s="13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  <c r="AC11108" s="11"/>
    </row>
    <row r="11109" spans="1:29" x14ac:dyDescent="0.25">
      <c r="A11109" s="10"/>
      <c r="B11109" s="11"/>
      <c r="C11109" s="11"/>
      <c r="D11109" s="11"/>
      <c r="E11109" s="11"/>
      <c r="F11109" s="11"/>
      <c r="G11109" s="11"/>
      <c r="H11109" s="11"/>
      <c r="I11109" s="11"/>
      <c r="J11109" s="11"/>
      <c r="K11109" s="12"/>
      <c r="L11109" s="13"/>
      <c r="M11109" s="12"/>
      <c r="N11109" s="13"/>
      <c r="O11109" s="13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  <c r="AA11109" s="11"/>
      <c r="AB11109" s="11"/>
      <c r="AC11109" s="11"/>
    </row>
    <row r="11110" spans="1:29" x14ac:dyDescent="0.25">
      <c r="A11110" s="10"/>
      <c r="B11110" s="11"/>
      <c r="C11110" s="11"/>
      <c r="D11110" s="11"/>
      <c r="E11110" s="11"/>
      <c r="F11110" s="11"/>
      <c r="G11110" s="11"/>
      <c r="H11110" s="11"/>
      <c r="I11110" s="11"/>
      <c r="J11110" s="11"/>
      <c r="K11110" s="12"/>
      <c r="L11110" s="13"/>
      <c r="M11110" s="12"/>
      <c r="N11110" s="13"/>
      <c r="O11110" s="13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  <c r="AA11110" s="11"/>
      <c r="AB11110" s="11"/>
      <c r="AC11110" s="11"/>
    </row>
    <row r="11111" spans="1:29" x14ac:dyDescent="0.25">
      <c r="A11111" s="10"/>
      <c r="B11111" s="11"/>
      <c r="C11111" s="11"/>
      <c r="D11111" s="11"/>
      <c r="E11111" s="11"/>
      <c r="F11111" s="11"/>
      <c r="G11111" s="11"/>
      <c r="H11111" s="11"/>
      <c r="I11111" s="11"/>
      <c r="J11111" s="11"/>
      <c r="K11111" s="12"/>
      <c r="L11111" s="13"/>
      <c r="M11111" s="12"/>
      <c r="N11111" s="13"/>
      <c r="O11111" s="13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  <c r="AA11111" s="11"/>
      <c r="AB11111" s="11"/>
      <c r="AC11111" s="11"/>
    </row>
    <row r="11112" spans="1:29" x14ac:dyDescent="0.25">
      <c r="A11112" s="10"/>
      <c r="B11112" s="11"/>
      <c r="C11112" s="11"/>
      <c r="D11112" s="11"/>
      <c r="E11112" s="11"/>
      <c r="F11112" s="11"/>
      <c r="G11112" s="11"/>
      <c r="H11112" s="11"/>
      <c r="I11112" s="11"/>
      <c r="J11112" s="11"/>
      <c r="K11112" s="12"/>
      <c r="L11112" s="13"/>
      <c r="M11112" s="12"/>
      <c r="N11112" s="13"/>
      <c r="O11112" s="13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  <c r="AA11112" s="11"/>
      <c r="AB11112" s="11"/>
      <c r="AC11112" s="11"/>
    </row>
    <row r="11113" spans="1:29" x14ac:dyDescent="0.25">
      <c r="A11113" s="10"/>
      <c r="B11113" s="11"/>
      <c r="C11113" s="11"/>
      <c r="D11113" s="11"/>
      <c r="E11113" s="11"/>
      <c r="F11113" s="11"/>
      <c r="G11113" s="11"/>
      <c r="H11113" s="11"/>
      <c r="I11113" s="11"/>
      <c r="J11113" s="11"/>
      <c r="K11113" s="12"/>
      <c r="L11113" s="13"/>
      <c r="M11113" s="12"/>
      <c r="N11113" s="13"/>
      <c r="O11113" s="13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  <c r="AA11113" s="11"/>
      <c r="AB11113" s="11"/>
      <c r="AC11113" s="11"/>
    </row>
    <row r="11114" spans="1:29" x14ac:dyDescent="0.25">
      <c r="A11114" s="10"/>
      <c r="B11114" s="11"/>
      <c r="C11114" s="11"/>
      <c r="D11114" s="11"/>
      <c r="E11114" s="11"/>
      <c r="F11114" s="11"/>
      <c r="G11114" s="11"/>
      <c r="H11114" s="11"/>
      <c r="I11114" s="11"/>
      <c r="J11114" s="11"/>
      <c r="K11114" s="12"/>
      <c r="L11114" s="13"/>
      <c r="M11114" s="12"/>
      <c r="N11114" s="13"/>
      <c r="O11114" s="13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  <c r="AC11114" s="11"/>
    </row>
    <row r="11115" spans="1:29" x14ac:dyDescent="0.25">
      <c r="A11115" s="10"/>
      <c r="B11115" s="11"/>
      <c r="C11115" s="11"/>
      <c r="D11115" s="11"/>
      <c r="E11115" s="11"/>
      <c r="F11115" s="11"/>
      <c r="G11115" s="11"/>
      <c r="H11115" s="11"/>
      <c r="I11115" s="11"/>
      <c r="J11115" s="11"/>
      <c r="K11115" s="12"/>
      <c r="L11115" s="13"/>
      <c r="M11115" s="12"/>
      <c r="N11115" s="13"/>
      <c r="O11115" s="13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  <c r="AA11115" s="11"/>
      <c r="AB11115" s="11"/>
      <c r="AC11115" s="11"/>
    </row>
    <row r="11116" spans="1:29" x14ac:dyDescent="0.25">
      <c r="A11116" s="10"/>
      <c r="B11116" s="11"/>
      <c r="C11116" s="11"/>
      <c r="D11116" s="11"/>
      <c r="E11116" s="11"/>
      <c r="F11116" s="11"/>
      <c r="G11116" s="11"/>
      <c r="H11116" s="11"/>
      <c r="I11116" s="11"/>
      <c r="J11116" s="11"/>
      <c r="K11116" s="12"/>
      <c r="L11116" s="13"/>
      <c r="M11116" s="12"/>
      <c r="N11116" s="13"/>
      <c r="O11116" s="13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  <c r="AA11116" s="11"/>
      <c r="AB11116" s="11"/>
      <c r="AC11116" s="11"/>
    </row>
    <row r="11117" spans="1:29" x14ac:dyDescent="0.25">
      <c r="A11117" s="10"/>
      <c r="B11117" s="11"/>
      <c r="C11117" s="11"/>
      <c r="D11117" s="11"/>
      <c r="E11117" s="11"/>
      <c r="F11117" s="11"/>
      <c r="G11117" s="11"/>
      <c r="H11117" s="11"/>
      <c r="I11117" s="11"/>
      <c r="J11117" s="11"/>
      <c r="K11117" s="12"/>
      <c r="L11117" s="13"/>
      <c r="M11117" s="12"/>
      <c r="N11117" s="13"/>
      <c r="O11117" s="13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  <c r="AA11117" s="11"/>
      <c r="AB11117" s="11"/>
      <c r="AC11117" s="11"/>
    </row>
    <row r="11118" spans="1:29" x14ac:dyDescent="0.25">
      <c r="A11118" s="10"/>
      <c r="B11118" s="11"/>
      <c r="C11118" s="11"/>
      <c r="D11118" s="11"/>
      <c r="E11118" s="11"/>
      <c r="F11118" s="11"/>
      <c r="G11118" s="11"/>
      <c r="H11118" s="11"/>
      <c r="I11118" s="11"/>
      <c r="J11118" s="11"/>
      <c r="K11118" s="12"/>
      <c r="L11118" s="13"/>
      <c r="M11118" s="12"/>
      <c r="N11118" s="13"/>
      <c r="O11118" s="13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  <c r="AA11118" s="11"/>
      <c r="AB11118" s="11"/>
      <c r="AC11118" s="11"/>
    </row>
    <row r="11119" spans="1:29" x14ac:dyDescent="0.25">
      <c r="A11119" s="10"/>
      <c r="B11119" s="11"/>
      <c r="C11119" s="11"/>
      <c r="D11119" s="11"/>
      <c r="E11119" s="11"/>
      <c r="F11119" s="11"/>
      <c r="G11119" s="11"/>
      <c r="H11119" s="11"/>
      <c r="I11119" s="11"/>
      <c r="J11119" s="11"/>
      <c r="K11119" s="12"/>
      <c r="L11119" s="13"/>
      <c r="M11119" s="12"/>
      <c r="N11119" s="13"/>
      <c r="O11119" s="13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  <c r="AA11119" s="11"/>
      <c r="AB11119" s="11"/>
      <c r="AC11119" s="11"/>
    </row>
    <row r="11120" spans="1:29" x14ac:dyDescent="0.25">
      <c r="A11120" s="10"/>
      <c r="B11120" s="11"/>
      <c r="C11120" s="11"/>
      <c r="D11120" s="11"/>
      <c r="E11120" s="11"/>
      <c r="F11120" s="11"/>
      <c r="G11120" s="11"/>
      <c r="H11120" s="11"/>
      <c r="I11120" s="11"/>
      <c r="J11120" s="11"/>
      <c r="K11120" s="12"/>
      <c r="L11120" s="13"/>
      <c r="M11120" s="12"/>
      <c r="N11120" s="13"/>
      <c r="O11120" s="13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  <c r="AA11120" s="11"/>
      <c r="AB11120" s="11"/>
      <c r="AC11120" s="11"/>
    </row>
    <row r="11121" spans="1:29" x14ac:dyDescent="0.25">
      <c r="A11121" s="10"/>
      <c r="B11121" s="11"/>
      <c r="C11121" s="11"/>
      <c r="D11121" s="11"/>
      <c r="E11121" s="11"/>
      <c r="F11121" s="11"/>
      <c r="G11121" s="11"/>
      <c r="H11121" s="11"/>
      <c r="I11121" s="11"/>
      <c r="J11121" s="11"/>
      <c r="K11121" s="12"/>
      <c r="L11121" s="13"/>
      <c r="M11121" s="12"/>
      <c r="N11121" s="13"/>
      <c r="O11121" s="13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  <c r="AC11121" s="11"/>
    </row>
    <row r="11122" spans="1:29" x14ac:dyDescent="0.25">
      <c r="A11122" s="10"/>
      <c r="B11122" s="11"/>
      <c r="C11122" s="11"/>
      <c r="D11122" s="11"/>
      <c r="E11122" s="11"/>
      <c r="F11122" s="11"/>
      <c r="G11122" s="11"/>
      <c r="H11122" s="11"/>
      <c r="I11122" s="11"/>
      <c r="J11122" s="11"/>
      <c r="K11122" s="12"/>
      <c r="L11122" s="13"/>
      <c r="M11122" s="12"/>
      <c r="N11122" s="13"/>
      <c r="O11122" s="13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  <c r="AA11122" s="11"/>
      <c r="AB11122" s="11"/>
      <c r="AC11122" s="11"/>
    </row>
    <row r="11123" spans="1:29" x14ac:dyDescent="0.25">
      <c r="A11123" s="10"/>
      <c r="B11123" s="11"/>
      <c r="C11123" s="11"/>
      <c r="D11123" s="11"/>
      <c r="E11123" s="11"/>
      <c r="F11123" s="11"/>
      <c r="G11123" s="11"/>
      <c r="H11123" s="11"/>
      <c r="I11123" s="11"/>
      <c r="J11123" s="11"/>
      <c r="K11123" s="12"/>
      <c r="L11123" s="13"/>
      <c r="M11123" s="12"/>
      <c r="N11123" s="13"/>
      <c r="O11123" s="13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  <c r="AA11123" s="11"/>
      <c r="AB11123" s="11"/>
      <c r="AC11123" s="11"/>
    </row>
    <row r="11124" spans="1:29" x14ac:dyDescent="0.25">
      <c r="A11124" s="10"/>
      <c r="B11124" s="11"/>
      <c r="C11124" s="11"/>
      <c r="D11124" s="11"/>
      <c r="E11124" s="11"/>
      <c r="F11124" s="11"/>
      <c r="G11124" s="11"/>
      <c r="H11124" s="11"/>
      <c r="I11124" s="11"/>
      <c r="J11124" s="11"/>
      <c r="K11124" s="12"/>
      <c r="L11124" s="13"/>
      <c r="M11124" s="12"/>
      <c r="N11124" s="13"/>
      <c r="O11124" s="13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  <c r="AA11124" s="11"/>
      <c r="AB11124" s="11"/>
      <c r="AC11124" s="11"/>
    </row>
    <row r="11125" spans="1:29" x14ac:dyDescent="0.25">
      <c r="A11125" s="10"/>
      <c r="B11125" s="11"/>
      <c r="C11125" s="11"/>
      <c r="D11125" s="11"/>
      <c r="E11125" s="11"/>
      <c r="F11125" s="11"/>
      <c r="G11125" s="11"/>
      <c r="H11125" s="11"/>
      <c r="I11125" s="11"/>
      <c r="J11125" s="11"/>
      <c r="K11125" s="12"/>
      <c r="L11125" s="13"/>
      <c r="M11125" s="12"/>
      <c r="N11125" s="13"/>
      <c r="O11125" s="13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  <c r="AA11125" s="11"/>
      <c r="AB11125" s="11"/>
      <c r="AC11125" s="11"/>
    </row>
    <row r="11126" spans="1:29" x14ac:dyDescent="0.25">
      <c r="A11126" s="10"/>
      <c r="B11126" s="11"/>
      <c r="C11126" s="11"/>
      <c r="D11126" s="11"/>
      <c r="E11126" s="11"/>
      <c r="F11126" s="11"/>
      <c r="G11126" s="11"/>
      <c r="H11126" s="11"/>
      <c r="I11126" s="11"/>
      <c r="J11126" s="11"/>
      <c r="K11126" s="12"/>
      <c r="L11126" s="13"/>
      <c r="M11126" s="12"/>
      <c r="N11126" s="13"/>
      <c r="O11126" s="13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  <c r="AA11126" s="11"/>
      <c r="AB11126" s="11"/>
      <c r="AC11126" s="11"/>
    </row>
    <row r="11127" spans="1:29" x14ac:dyDescent="0.25">
      <c r="A11127" s="10"/>
      <c r="B11127" s="11"/>
      <c r="C11127" s="11"/>
      <c r="D11127" s="11"/>
      <c r="E11127" s="11"/>
      <c r="F11127" s="11"/>
      <c r="G11127" s="11"/>
      <c r="H11127" s="11"/>
      <c r="I11127" s="11"/>
      <c r="J11127" s="11"/>
      <c r="K11127" s="12"/>
      <c r="L11127" s="13"/>
      <c r="M11127" s="12"/>
      <c r="N11127" s="13"/>
      <c r="O11127" s="13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  <c r="AA11127" s="11"/>
      <c r="AB11127" s="11"/>
      <c r="AC11127" s="11"/>
    </row>
    <row r="11128" spans="1:29" x14ac:dyDescent="0.25">
      <c r="A11128" s="10"/>
      <c r="B11128" s="11"/>
      <c r="C11128" s="11"/>
      <c r="D11128" s="11"/>
      <c r="E11128" s="11"/>
      <c r="F11128" s="11"/>
      <c r="G11128" s="11"/>
      <c r="H11128" s="11"/>
      <c r="I11128" s="11"/>
      <c r="J11128" s="11"/>
      <c r="K11128" s="12"/>
      <c r="L11128" s="13"/>
      <c r="M11128" s="12"/>
      <c r="N11128" s="13"/>
      <c r="O11128" s="13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  <c r="AC11128" s="11"/>
    </row>
    <row r="11129" spans="1:29" x14ac:dyDescent="0.25">
      <c r="A11129" s="10"/>
      <c r="B11129" s="11"/>
      <c r="C11129" s="11"/>
      <c r="D11129" s="11"/>
      <c r="E11129" s="11"/>
      <c r="F11129" s="11"/>
      <c r="G11129" s="11"/>
      <c r="H11129" s="11"/>
      <c r="I11129" s="11"/>
      <c r="J11129" s="11"/>
      <c r="K11129" s="12"/>
      <c r="L11129" s="13"/>
      <c r="M11129" s="12"/>
      <c r="N11129" s="13"/>
      <c r="O11129" s="13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  <c r="AA11129" s="11"/>
      <c r="AB11129" s="11"/>
      <c r="AC11129" s="11"/>
    </row>
    <row r="11130" spans="1:29" x14ac:dyDescent="0.25">
      <c r="A11130" s="10"/>
      <c r="B11130" s="11"/>
      <c r="C11130" s="11"/>
      <c r="D11130" s="11"/>
      <c r="E11130" s="11"/>
      <c r="F11130" s="11"/>
      <c r="G11130" s="11"/>
      <c r="H11130" s="11"/>
      <c r="I11130" s="11"/>
      <c r="J11130" s="11"/>
      <c r="K11130" s="12"/>
      <c r="L11130" s="13"/>
      <c r="M11130" s="12"/>
      <c r="N11130" s="13"/>
      <c r="O11130" s="13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  <c r="AA11130" s="11"/>
      <c r="AB11130" s="11"/>
      <c r="AC11130" s="11"/>
    </row>
    <row r="11131" spans="1:29" x14ac:dyDescent="0.25">
      <c r="A11131" s="10"/>
      <c r="B11131" s="11"/>
      <c r="C11131" s="11"/>
      <c r="D11131" s="11"/>
      <c r="E11131" s="11"/>
      <c r="F11131" s="11"/>
      <c r="G11131" s="11"/>
      <c r="H11131" s="11"/>
      <c r="I11131" s="11"/>
      <c r="J11131" s="11"/>
      <c r="K11131" s="12"/>
      <c r="L11131" s="13"/>
      <c r="M11131" s="12"/>
      <c r="N11131" s="13"/>
      <c r="O11131" s="13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  <c r="AA11131" s="11"/>
      <c r="AB11131" s="11"/>
      <c r="AC11131" s="11"/>
    </row>
    <row r="11132" spans="1:29" x14ac:dyDescent="0.25">
      <c r="A11132" s="10"/>
      <c r="B11132" s="11"/>
      <c r="C11132" s="11"/>
      <c r="D11132" s="11"/>
      <c r="E11132" s="11"/>
      <c r="F11132" s="11"/>
      <c r="G11132" s="11"/>
      <c r="H11132" s="11"/>
      <c r="I11132" s="11"/>
      <c r="J11132" s="11"/>
      <c r="K11132" s="12"/>
      <c r="L11132" s="13"/>
      <c r="M11132" s="12"/>
      <c r="N11132" s="13"/>
      <c r="O11132" s="13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  <c r="AA11132" s="11"/>
      <c r="AB11132" s="11"/>
      <c r="AC11132" s="11"/>
    </row>
    <row r="11133" spans="1:29" x14ac:dyDescent="0.25">
      <c r="A11133" s="10"/>
      <c r="B11133" s="11"/>
      <c r="C11133" s="11"/>
      <c r="D11133" s="11"/>
      <c r="E11133" s="11"/>
      <c r="F11133" s="11"/>
      <c r="G11133" s="11"/>
      <c r="H11133" s="11"/>
      <c r="I11133" s="11"/>
      <c r="J11133" s="11"/>
      <c r="K11133" s="12"/>
      <c r="L11133" s="13"/>
      <c r="M11133" s="12"/>
      <c r="N11133" s="13"/>
      <c r="O11133" s="13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  <c r="AA11133" s="11"/>
      <c r="AB11133" s="11"/>
      <c r="AC11133" s="11"/>
    </row>
    <row r="11134" spans="1:29" x14ac:dyDescent="0.25">
      <c r="A11134" s="10"/>
      <c r="B11134" s="11"/>
      <c r="C11134" s="11"/>
      <c r="D11134" s="11"/>
      <c r="E11134" s="11"/>
      <c r="F11134" s="11"/>
      <c r="G11134" s="11"/>
      <c r="H11134" s="11"/>
      <c r="I11134" s="11"/>
      <c r="J11134" s="11"/>
      <c r="K11134" s="12"/>
      <c r="L11134" s="13"/>
      <c r="M11134" s="12"/>
      <c r="N11134" s="13"/>
      <c r="O11134" s="13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  <c r="AA11134" s="11"/>
      <c r="AB11134" s="11"/>
      <c r="AC11134" s="11"/>
    </row>
    <row r="11135" spans="1:29" x14ac:dyDescent="0.25">
      <c r="A11135" s="10"/>
      <c r="B11135" s="11"/>
      <c r="C11135" s="11"/>
      <c r="D11135" s="11"/>
      <c r="E11135" s="11"/>
      <c r="F11135" s="11"/>
      <c r="G11135" s="11"/>
      <c r="H11135" s="11"/>
      <c r="I11135" s="11"/>
      <c r="J11135" s="11"/>
      <c r="K11135" s="12"/>
      <c r="L11135" s="13"/>
      <c r="M11135" s="12"/>
      <c r="N11135" s="13"/>
      <c r="O11135" s="13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  <c r="AC11135" s="11"/>
    </row>
    <row r="11136" spans="1:29" x14ac:dyDescent="0.25">
      <c r="A11136" s="10"/>
      <c r="B11136" s="11"/>
      <c r="C11136" s="11"/>
      <c r="D11136" s="11"/>
      <c r="E11136" s="11"/>
      <c r="F11136" s="11"/>
      <c r="G11136" s="11"/>
      <c r="H11136" s="11"/>
      <c r="I11136" s="11"/>
      <c r="J11136" s="11"/>
      <c r="K11136" s="12"/>
      <c r="L11136" s="13"/>
      <c r="M11136" s="12"/>
      <c r="N11136" s="13"/>
      <c r="O11136" s="13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  <c r="AA11136" s="11"/>
      <c r="AB11136" s="11"/>
      <c r="AC11136" s="11"/>
    </row>
    <row r="11137" spans="1:29" x14ac:dyDescent="0.25">
      <c r="A11137" s="10"/>
      <c r="B11137" s="11"/>
      <c r="C11137" s="11"/>
      <c r="D11137" s="11"/>
      <c r="E11137" s="11"/>
      <c r="F11137" s="11"/>
      <c r="G11137" s="11"/>
      <c r="H11137" s="11"/>
      <c r="I11137" s="11"/>
      <c r="J11137" s="11"/>
      <c r="K11137" s="12"/>
      <c r="L11137" s="13"/>
      <c r="M11137" s="12"/>
      <c r="N11137" s="13"/>
      <c r="O11137" s="13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  <c r="AA11137" s="11"/>
      <c r="AB11137" s="11"/>
      <c r="AC11137" s="11"/>
    </row>
    <row r="11138" spans="1:29" x14ac:dyDescent="0.25">
      <c r="A11138" s="10"/>
      <c r="B11138" s="11"/>
      <c r="C11138" s="11"/>
      <c r="D11138" s="11"/>
      <c r="E11138" s="11"/>
      <c r="F11138" s="11"/>
      <c r="G11138" s="11"/>
      <c r="H11138" s="11"/>
      <c r="I11138" s="11"/>
      <c r="J11138" s="11"/>
      <c r="K11138" s="12"/>
      <c r="L11138" s="13"/>
      <c r="M11138" s="12"/>
      <c r="N11138" s="13"/>
      <c r="O11138" s="13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  <c r="AA11138" s="11"/>
      <c r="AB11138" s="11"/>
      <c r="AC11138" s="11"/>
    </row>
    <row r="11139" spans="1:29" x14ac:dyDescent="0.25">
      <c r="A11139" s="10"/>
      <c r="B11139" s="11"/>
      <c r="C11139" s="11"/>
      <c r="D11139" s="11"/>
      <c r="E11139" s="11"/>
      <c r="F11139" s="11"/>
      <c r="G11139" s="11"/>
      <c r="H11139" s="11"/>
      <c r="I11139" s="11"/>
      <c r="J11139" s="11"/>
      <c r="K11139" s="12"/>
      <c r="L11139" s="13"/>
      <c r="M11139" s="12"/>
      <c r="N11139" s="13"/>
      <c r="O11139" s="13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  <c r="AA11139" s="11"/>
      <c r="AB11139" s="11"/>
      <c r="AC11139" s="11"/>
    </row>
    <row r="11140" spans="1:29" x14ac:dyDescent="0.25">
      <c r="A11140" s="10"/>
      <c r="B11140" s="11"/>
      <c r="C11140" s="11"/>
      <c r="D11140" s="11"/>
      <c r="E11140" s="11"/>
      <c r="F11140" s="11"/>
      <c r="G11140" s="11"/>
      <c r="H11140" s="11"/>
      <c r="I11140" s="11"/>
      <c r="J11140" s="11"/>
      <c r="K11140" s="12"/>
      <c r="L11140" s="13"/>
      <c r="M11140" s="12"/>
      <c r="N11140" s="13"/>
      <c r="O11140" s="13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  <c r="AA11140" s="11"/>
      <c r="AB11140" s="11"/>
      <c r="AC11140" s="11"/>
    </row>
    <row r="11141" spans="1:29" x14ac:dyDescent="0.25">
      <c r="A11141" s="10"/>
      <c r="B11141" s="11"/>
      <c r="C11141" s="11"/>
      <c r="D11141" s="11"/>
      <c r="E11141" s="11"/>
      <c r="F11141" s="11"/>
      <c r="G11141" s="11"/>
      <c r="H11141" s="11"/>
      <c r="I11141" s="11"/>
      <c r="J11141" s="11"/>
      <c r="K11141" s="12"/>
      <c r="L11141" s="13"/>
      <c r="M11141" s="12"/>
      <c r="N11141" s="13"/>
      <c r="O11141" s="13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  <c r="AA11141" s="11"/>
      <c r="AB11141" s="11"/>
      <c r="AC11141" s="11"/>
    </row>
    <row r="11142" spans="1:29" x14ac:dyDescent="0.25">
      <c r="A11142" s="10"/>
      <c r="B11142" s="11"/>
      <c r="C11142" s="11"/>
      <c r="D11142" s="11"/>
      <c r="E11142" s="11"/>
      <c r="F11142" s="11"/>
      <c r="G11142" s="11"/>
      <c r="H11142" s="11"/>
      <c r="I11142" s="11"/>
      <c r="J11142" s="11"/>
      <c r="K11142" s="12"/>
      <c r="L11142" s="13"/>
      <c r="M11142" s="12"/>
      <c r="N11142" s="13"/>
      <c r="O11142" s="13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  <c r="AA11142" s="11"/>
      <c r="AB11142" s="11"/>
      <c r="AC11142" s="11"/>
    </row>
    <row r="11143" spans="1:29" x14ac:dyDescent="0.25">
      <c r="A11143" s="10"/>
      <c r="B11143" s="11"/>
      <c r="C11143" s="11"/>
      <c r="D11143" s="11"/>
      <c r="E11143" s="11"/>
      <c r="F11143" s="11"/>
      <c r="G11143" s="11"/>
      <c r="H11143" s="11"/>
      <c r="I11143" s="11"/>
      <c r="J11143" s="11"/>
      <c r="K11143" s="12"/>
      <c r="L11143" s="13"/>
      <c r="M11143" s="12"/>
      <c r="N11143" s="13"/>
      <c r="O11143" s="13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  <c r="AA11143" s="11"/>
      <c r="AB11143" s="11"/>
      <c r="AC11143" s="11"/>
    </row>
    <row r="11144" spans="1:29" x14ac:dyDescent="0.25">
      <c r="A11144" s="10"/>
      <c r="B11144" s="11"/>
      <c r="C11144" s="11"/>
      <c r="D11144" s="11"/>
      <c r="E11144" s="11"/>
      <c r="F11144" s="11"/>
      <c r="G11144" s="11"/>
      <c r="H11144" s="11"/>
      <c r="I11144" s="11"/>
      <c r="J11144" s="11"/>
      <c r="K11144" s="12"/>
      <c r="L11144" s="13"/>
      <c r="M11144" s="12"/>
      <c r="N11144" s="13"/>
      <c r="O11144" s="13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  <c r="AA11144" s="11"/>
      <c r="AB11144" s="11"/>
      <c r="AC11144" s="11"/>
    </row>
    <row r="11145" spans="1:29" x14ac:dyDescent="0.25">
      <c r="A11145" s="10"/>
      <c r="B11145" s="11"/>
      <c r="C11145" s="11"/>
      <c r="D11145" s="11"/>
      <c r="E11145" s="11"/>
      <c r="F11145" s="11"/>
      <c r="G11145" s="11"/>
      <c r="H11145" s="11"/>
      <c r="I11145" s="11"/>
      <c r="J11145" s="11"/>
      <c r="K11145" s="12"/>
      <c r="L11145" s="13"/>
      <c r="M11145" s="12"/>
      <c r="N11145" s="13"/>
      <c r="O11145" s="13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  <c r="AA11145" s="11"/>
      <c r="AB11145" s="11"/>
      <c r="AC11145" s="11"/>
    </row>
    <row r="11146" spans="1:29" x14ac:dyDescent="0.25">
      <c r="A11146" s="10"/>
      <c r="B11146" s="11"/>
      <c r="C11146" s="11"/>
      <c r="D11146" s="11"/>
      <c r="E11146" s="11"/>
      <c r="F11146" s="11"/>
      <c r="G11146" s="11"/>
      <c r="H11146" s="11"/>
      <c r="I11146" s="11"/>
      <c r="J11146" s="11"/>
      <c r="K11146" s="12"/>
      <c r="L11146" s="13"/>
      <c r="M11146" s="12"/>
      <c r="N11146" s="13"/>
      <c r="O11146" s="13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  <c r="AA11146" s="11"/>
      <c r="AB11146" s="11"/>
      <c r="AC11146" s="11"/>
    </row>
    <row r="11147" spans="1:29" x14ac:dyDescent="0.25">
      <c r="A11147" s="10"/>
      <c r="B11147" s="11"/>
      <c r="C11147" s="11"/>
      <c r="D11147" s="11"/>
      <c r="E11147" s="11"/>
      <c r="F11147" s="11"/>
      <c r="G11147" s="11"/>
      <c r="H11147" s="11"/>
      <c r="I11147" s="11"/>
      <c r="J11147" s="11"/>
      <c r="K11147" s="12"/>
      <c r="L11147" s="13"/>
      <c r="M11147" s="12"/>
      <c r="N11147" s="13"/>
      <c r="O11147" s="13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  <c r="AA11147" s="11"/>
      <c r="AB11147" s="11"/>
      <c r="AC11147" s="11"/>
    </row>
    <row r="11148" spans="1:29" x14ac:dyDescent="0.25">
      <c r="A11148" s="10"/>
      <c r="B11148" s="11"/>
      <c r="C11148" s="11"/>
      <c r="D11148" s="11"/>
      <c r="E11148" s="11"/>
      <c r="F11148" s="11"/>
      <c r="G11148" s="11"/>
      <c r="H11148" s="11"/>
      <c r="I11148" s="11"/>
      <c r="J11148" s="11"/>
      <c r="K11148" s="12"/>
      <c r="L11148" s="13"/>
      <c r="M11148" s="12"/>
      <c r="N11148" s="13"/>
      <c r="O11148" s="13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  <c r="AA11148" s="11"/>
      <c r="AB11148" s="11"/>
      <c r="AC11148" s="11"/>
    </row>
    <row r="11149" spans="1:29" x14ac:dyDescent="0.25">
      <c r="A11149" s="10"/>
      <c r="B11149" s="11"/>
      <c r="C11149" s="11"/>
      <c r="D11149" s="11"/>
      <c r="E11149" s="11"/>
      <c r="F11149" s="11"/>
      <c r="G11149" s="11"/>
      <c r="H11149" s="11"/>
      <c r="I11149" s="11"/>
      <c r="J11149" s="11"/>
      <c r="K11149" s="12"/>
      <c r="L11149" s="13"/>
      <c r="M11149" s="12"/>
      <c r="N11149" s="13"/>
      <c r="O11149" s="13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  <c r="AC11149" s="11"/>
    </row>
    <row r="11150" spans="1:29" x14ac:dyDescent="0.25">
      <c r="A11150" s="10"/>
      <c r="B11150" s="11"/>
      <c r="C11150" s="11"/>
      <c r="D11150" s="11"/>
      <c r="E11150" s="11"/>
      <c r="F11150" s="11"/>
      <c r="G11150" s="11"/>
      <c r="H11150" s="11"/>
      <c r="I11150" s="11"/>
      <c r="J11150" s="11"/>
      <c r="K11150" s="12"/>
      <c r="L11150" s="13"/>
      <c r="M11150" s="12"/>
      <c r="N11150" s="13"/>
      <c r="O11150" s="13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  <c r="AA11150" s="11"/>
      <c r="AB11150" s="11"/>
      <c r="AC11150" s="11"/>
    </row>
    <row r="11151" spans="1:29" x14ac:dyDescent="0.25">
      <c r="A11151" s="10"/>
      <c r="B11151" s="11"/>
      <c r="C11151" s="11"/>
      <c r="D11151" s="11"/>
      <c r="E11151" s="11"/>
      <c r="F11151" s="11"/>
      <c r="G11151" s="11"/>
      <c r="H11151" s="11"/>
      <c r="I11151" s="11"/>
      <c r="J11151" s="11"/>
      <c r="K11151" s="12"/>
      <c r="L11151" s="13"/>
      <c r="M11151" s="12"/>
      <c r="N11151" s="13"/>
      <c r="O11151" s="13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  <c r="AA11151" s="11"/>
      <c r="AB11151" s="11"/>
      <c r="AC11151" s="11"/>
    </row>
    <row r="11152" spans="1:29" x14ac:dyDescent="0.25">
      <c r="A11152" s="10"/>
      <c r="B11152" s="11"/>
      <c r="C11152" s="11"/>
      <c r="D11152" s="11"/>
      <c r="E11152" s="11"/>
      <c r="F11152" s="11"/>
      <c r="G11152" s="11"/>
      <c r="H11152" s="11"/>
      <c r="I11152" s="11"/>
      <c r="J11152" s="11"/>
      <c r="K11152" s="12"/>
      <c r="L11152" s="13"/>
      <c r="M11152" s="12"/>
      <c r="N11152" s="13"/>
      <c r="O11152" s="13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  <c r="AA11152" s="11"/>
      <c r="AB11152" s="11"/>
      <c r="AC11152" s="11"/>
    </row>
    <row r="11153" spans="1:29" x14ac:dyDescent="0.25">
      <c r="A11153" s="10"/>
      <c r="B11153" s="11"/>
      <c r="C11153" s="11"/>
      <c r="D11153" s="11"/>
      <c r="E11153" s="11"/>
      <c r="F11153" s="11"/>
      <c r="G11153" s="11"/>
      <c r="H11153" s="11"/>
      <c r="I11153" s="11"/>
      <c r="J11153" s="11"/>
      <c r="K11153" s="12"/>
      <c r="L11153" s="13"/>
      <c r="M11153" s="12"/>
      <c r="N11153" s="13"/>
      <c r="O11153" s="13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  <c r="AA11153" s="11"/>
      <c r="AB11153" s="11"/>
      <c r="AC11153" s="11"/>
    </row>
    <row r="11154" spans="1:29" x14ac:dyDescent="0.25">
      <c r="A11154" s="10"/>
      <c r="B11154" s="11"/>
      <c r="C11154" s="11"/>
      <c r="D11154" s="11"/>
      <c r="E11154" s="11"/>
      <c r="F11154" s="11"/>
      <c r="G11154" s="11"/>
      <c r="H11154" s="11"/>
      <c r="I11154" s="11"/>
      <c r="J11154" s="11"/>
      <c r="K11154" s="12"/>
      <c r="L11154" s="13"/>
      <c r="M11154" s="12"/>
      <c r="N11154" s="13"/>
      <c r="O11154" s="13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  <c r="AA11154" s="11"/>
      <c r="AB11154" s="11"/>
      <c r="AC11154" s="11"/>
    </row>
    <row r="11155" spans="1:29" x14ac:dyDescent="0.25">
      <c r="A11155" s="10"/>
      <c r="B11155" s="11"/>
      <c r="C11155" s="11"/>
      <c r="D11155" s="11"/>
      <c r="E11155" s="11"/>
      <c r="F11155" s="11"/>
      <c r="G11155" s="11"/>
      <c r="H11155" s="11"/>
      <c r="I11155" s="11"/>
      <c r="J11155" s="11"/>
      <c r="K11155" s="12"/>
      <c r="L11155" s="13"/>
      <c r="M11155" s="12"/>
      <c r="N11155" s="13"/>
      <c r="O11155" s="13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  <c r="AA11155" s="11"/>
      <c r="AB11155" s="11"/>
      <c r="AC11155" s="11"/>
    </row>
    <row r="11156" spans="1:29" x14ac:dyDescent="0.25">
      <c r="A11156" s="10"/>
      <c r="B11156" s="11"/>
      <c r="C11156" s="11"/>
      <c r="D11156" s="11"/>
      <c r="E11156" s="11"/>
      <c r="F11156" s="11"/>
      <c r="G11156" s="11"/>
      <c r="H11156" s="11"/>
      <c r="I11156" s="11"/>
      <c r="J11156" s="11"/>
      <c r="K11156" s="12"/>
      <c r="L11156" s="13"/>
      <c r="M11156" s="12"/>
      <c r="N11156" s="13"/>
      <c r="O11156" s="13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  <c r="AC11156" s="11"/>
    </row>
    <row r="11157" spans="1:29" x14ac:dyDescent="0.25">
      <c r="A11157" s="10"/>
      <c r="B11157" s="11"/>
      <c r="C11157" s="11"/>
      <c r="D11157" s="11"/>
      <c r="E11157" s="11"/>
      <c r="F11157" s="11"/>
      <c r="G11157" s="11"/>
      <c r="H11157" s="11"/>
      <c r="I11157" s="11"/>
      <c r="J11157" s="11"/>
      <c r="K11157" s="12"/>
      <c r="L11157" s="13"/>
      <c r="M11157" s="12"/>
      <c r="N11157" s="13"/>
      <c r="O11157" s="13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  <c r="AA11157" s="11"/>
      <c r="AB11157" s="11"/>
      <c r="AC11157" s="11"/>
    </row>
    <row r="11158" spans="1:29" x14ac:dyDescent="0.25">
      <c r="A11158" s="10"/>
      <c r="B11158" s="11"/>
      <c r="C11158" s="11"/>
      <c r="D11158" s="11"/>
      <c r="E11158" s="11"/>
      <c r="F11158" s="11"/>
      <c r="G11158" s="11"/>
      <c r="H11158" s="11"/>
      <c r="I11158" s="11"/>
      <c r="J11158" s="11"/>
      <c r="K11158" s="12"/>
      <c r="L11158" s="13"/>
      <c r="M11158" s="12"/>
      <c r="N11158" s="13"/>
      <c r="O11158" s="13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  <c r="AA11158" s="11"/>
      <c r="AB11158" s="11"/>
      <c r="AC11158" s="11"/>
    </row>
    <row r="11159" spans="1:29" x14ac:dyDescent="0.25">
      <c r="A11159" s="10"/>
      <c r="B11159" s="11"/>
      <c r="C11159" s="11"/>
      <c r="D11159" s="11"/>
      <c r="E11159" s="11"/>
      <c r="F11159" s="11"/>
      <c r="G11159" s="11"/>
      <c r="H11159" s="11"/>
      <c r="I11159" s="11"/>
      <c r="J11159" s="11"/>
      <c r="K11159" s="12"/>
      <c r="L11159" s="13"/>
      <c r="M11159" s="12"/>
      <c r="N11159" s="13"/>
      <c r="O11159" s="13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  <c r="AA11159" s="11"/>
      <c r="AB11159" s="11"/>
      <c r="AC11159" s="11"/>
    </row>
    <row r="11160" spans="1:29" x14ac:dyDescent="0.25">
      <c r="A11160" s="10"/>
      <c r="B11160" s="11"/>
      <c r="C11160" s="11"/>
      <c r="D11160" s="11"/>
      <c r="E11160" s="11"/>
      <c r="F11160" s="11"/>
      <c r="G11160" s="11"/>
      <c r="H11160" s="11"/>
      <c r="I11160" s="11"/>
      <c r="J11160" s="11"/>
      <c r="K11160" s="12"/>
      <c r="L11160" s="13"/>
      <c r="M11160" s="12"/>
      <c r="N11160" s="13"/>
      <c r="O11160" s="13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  <c r="AA11160" s="11"/>
      <c r="AB11160" s="11"/>
      <c r="AC11160" s="11"/>
    </row>
    <row r="11161" spans="1:29" x14ac:dyDescent="0.25">
      <c r="A11161" s="10"/>
      <c r="B11161" s="11"/>
      <c r="C11161" s="11"/>
      <c r="D11161" s="11"/>
      <c r="E11161" s="11"/>
      <c r="F11161" s="11"/>
      <c r="G11161" s="11"/>
      <c r="H11161" s="11"/>
      <c r="I11161" s="11"/>
      <c r="J11161" s="11"/>
      <c r="K11161" s="12"/>
      <c r="L11161" s="13"/>
      <c r="M11161" s="12"/>
      <c r="N11161" s="13"/>
      <c r="O11161" s="13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  <c r="AA11161" s="11"/>
      <c r="AB11161" s="11"/>
      <c r="AC11161" s="11"/>
    </row>
    <row r="11162" spans="1:29" x14ac:dyDescent="0.25">
      <c r="A11162" s="10"/>
      <c r="B11162" s="11"/>
      <c r="C11162" s="11"/>
      <c r="D11162" s="11"/>
      <c r="E11162" s="11"/>
      <c r="F11162" s="11"/>
      <c r="G11162" s="11"/>
      <c r="H11162" s="11"/>
      <c r="I11162" s="11"/>
      <c r="J11162" s="11"/>
      <c r="K11162" s="12"/>
      <c r="L11162" s="13"/>
      <c r="M11162" s="12"/>
      <c r="N11162" s="13"/>
      <c r="O11162" s="13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  <c r="AA11162" s="11"/>
      <c r="AB11162" s="11"/>
      <c r="AC11162" s="11"/>
    </row>
    <row r="11163" spans="1:29" x14ac:dyDescent="0.25">
      <c r="A11163" s="10"/>
      <c r="B11163" s="11"/>
      <c r="C11163" s="11"/>
      <c r="D11163" s="11"/>
      <c r="E11163" s="11"/>
      <c r="F11163" s="11"/>
      <c r="G11163" s="11"/>
      <c r="H11163" s="11"/>
      <c r="I11163" s="11"/>
      <c r="J11163" s="11"/>
      <c r="K11163" s="12"/>
      <c r="L11163" s="13"/>
      <c r="M11163" s="12"/>
      <c r="N11163" s="13"/>
      <c r="O11163" s="13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  <c r="AC11163" s="11"/>
    </row>
    <row r="11164" spans="1:29" x14ac:dyDescent="0.25">
      <c r="A11164" s="10"/>
      <c r="B11164" s="11"/>
      <c r="C11164" s="11"/>
      <c r="D11164" s="11"/>
      <c r="E11164" s="11"/>
      <c r="F11164" s="11"/>
      <c r="G11164" s="11"/>
      <c r="H11164" s="11"/>
      <c r="I11164" s="11"/>
      <c r="J11164" s="11"/>
      <c r="K11164" s="12"/>
      <c r="L11164" s="13"/>
      <c r="M11164" s="12"/>
      <c r="N11164" s="13"/>
      <c r="O11164" s="13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  <c r="AA11164" s="11"/>
      <c r="AB11164" s="11"/>
      <c r="AC11164" s="11"/>
    </row>
    <row r="11165" spans="1:29" x14ac:dyDescent="0.25">
      <c r="A11165" s="10"/>
      <c r="B11165" s="11"/>
      <c r="C11165" s="11"/>
      <c r="D11165" s="11"/>
      <c r="E11165" s="11"/>
      <c r="F11165" s="11"/>
      <c r="G11165" s="11"/>
      <c r="H11165" s="11"/>
      <c r="I11165" s="11"/>
      <c r="J11165" s="11"/>
      <c r="K11165" s="12"/>
      <c r="L11165" s="13"/>
      <c r="M11165" s="12"/>
      <c r="N11165" s="13"/>
      <c r="O11165" s="13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  <c r="AA11165" s="11"/>
      <c r="AB11165" s="11"/>
      <c r="AC11165" s="11"/>
    </row>
    <row r="11166" spans="1:29" x14ac:dyDescent="0.25">
      <c r="A11166" s="10"/>
      <c r="B11166" s="11"/>
      <c r="C11166" s="11"/>
      <c r="D11166" s="11"/>
      <c r="E11166" s="11"/>
      <c r="F11166" s="11"/>
      <c r="G11166" s="11"/>
      <c r="H11166" s="11"/>
      <c r="I11166" s="11"/>
      <c r="J11166" s="11"/>
      <c r="K11166" s="12"/>
      <c r="L11166" s="13"/>
      <c r="M11166" s="12"/>
      <c r="N11166" s="13"/>
      <c r="O11166" s="13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  <c r="AA11166" s="11"/>
      <c r="AB11166" s="11"/>
      <c r="AC11166" s="11"/>
    </row>
    <row r="11167" spans="1:29" x14ac:dyDescent="0.25">
      <c r="A11167" s="10"/>
      <c r="B11167" s="11"/>
      <c r="C11167" s="11"/>
      <c r="D11167" s="11"/>
      <c r="E11167" s="11"/>
      <c r="F11167" s="11"/>
      <c r="G11167" s="11"/>
      <c r="H11167" s="11"/>
      <c r="I11167" s="11"/>
      <c r="J11167" s="11"/>
      <c r="K11167" s="12"/>
      <c r="L11167" s="13"/>
      <c r="M11167" s="12"/>
      <c r="N11167" s="13"/>
      <c r="O11167" s="13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  <c r="AA11167" s="11"/>
      <c r="AB11167" s="11"/>
      <c r="AC11167" s="11"/>
    </row>
    <row r="11168" spans="1:29" x14ac:dyDescent="0.25">
      <c r="A11168" s="10"/>
      <c r="B11168" s="11"/>
      <c r="C11168" s="11"/>
      <c r="D11168" s="11"/>
      <c r="E11168" s="11"/>
      <c r="F11168" s="11"/>
      <c r="G11168" s="11"/>
      <c r="H11168" s="11"/>
      <c r="I11168" s="11"/>
      <c r="J11168" s="11"/>
      <c r="K11168" s="12"/>
      <c r="L11168" s="13"/>
      <c r="M11168" s="12"/>
      <c r="N11168" s="13"/>
      <c r="O11168" s="13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  <c r="AA11168" s="11"/>
      <c r="AB11168" s="11"/>
      <c r="AC11168" s="11"/>
    </row>
    <row r="11169" spans="1:29" x14ac:dyDescent="0.25">
      <c r="A11169" s="10"/>
      <c r="B11169" s="11"/>
      <c r="C11169" s="11"/>
      <c r="D11169" s="11"/>
      <c r="E11169" s="11"/>
      <c r="F11169" s="11"/>
      <c r="G11169" s="11"/>
      <c r="H11169" s="11"/>
      <c r="I11169" s="11"/>
      <c r="J11169" s="11"/>
      <c r="K11169" s="12"/>
      <c r="L11169" s="13"/>
      <c r="M11169" s="12"/>
      <c r="N11169" s="13"/>
      <c r="O11169" s="13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  <c r="AC11169" s="11"/>
    </row>
    <row r="11170" spans="1:29" x14ac:dyDescent="0.25">
      <c r="A11170" s="10"/>
      <c r="B11170" s="11"/>
      <c r="C11170" s="11"/>
      <c r="D11170" s="11"/>
      <c r="E11170" s="11"/>
      <c r="F11170" s="11"/>
      <c r="G11170" s="11"/>
      <c r="H11170" s="11"/>
      <c r="I11170" s="11"/>
      <c r="J11170" s="11"/>
      <c r="K11170" s="12"/>
      <c r="L11170" s="13"/>
      <c r="M11170" s="12"/>
      <c r="N11170" s="13"/>
      <c r="O11170" s="13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  <c r="AC11170" s="11"/>
    </row>
    <row r="11171" spans="1:29" x14ac:dyDescent="0.25">
      <c r="A11171" s="10"/>
      <c r="B11171" s="11"/>
      <c r="C11171" s="11"/>
      <c r="D11171" s="11"/>
      <c r="E11171" s="11"/>
      <c r="F11171" s="11"/>
      <c r="G11171" s="11"/>
      <c r="H11171" s="11"/>
      <c r="I11171" s="11"/>
      <c r="J11171" s="11"/>
      <c r="K11171" s="12"/>
      <c r="L11171" s="13"/>
      <c r="M11171" s="12"/>
      <c r="N11171" s="13"/>
      <c r="O11171" s="13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  <c r="AC11171" s="11"/>
    </row>
    <row r="11172" spans="1:29" x14ac:dyDescent="0.25">
      <c r="A11172" s="10"/>
      <c r="B11172" s="11"/>
      <c r="C11172" s="11"/>
      <c r="D11172" s="11"/>
      <c r="E11172" s="11"/>
      <c r="F11172" s="11"/>
      <c r="G11172" s="11"/>
      <c r="H11172" s="11"/>
      <c r="I11172" s="11"/>
      <c r="J11172" s="11"/>
      <c r="K11172" s="12"/>
      <c r="L11172" s="13"/>
      <c r="M11172" s="12"/>
      <c r="N11172" s="13"/>
      <c r="O11172" s="13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  <c r="AA11172" s="11"/>
      <c r="AB11172" s="11"/>
      <c r="AC11172" s="11"/>
    </row>
    <row r="11173" spans="1:29" x14ac:dyDescent="0.25">
      <c r="A11173" s="10"/>
      <c r="B11173" s="11"/>
      <c r="C11173" s="11"/>
      <c r="D11173" s="11"/>
      <c r="E11173" s="11"/>
      <c r="F11173" s="11"/>
      <c r="G11173" s="11"/>
      <c r="H11173" s="11"/>
      <c r="I11173" s="11"/>
      <c r="J11173" s="11"/>
      <c r="K11173" s="12"/>
      <c r="L11173" s="13"/>
      <c r="M11173" s="12"/>
      <c r="N11173" s="13"/>
      <c r="O11173" s="13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  <c r="AA11173" s="11"/>
      <c r="AB11173" s="11"/>
      <c r="AC11173" s="11"/>
    </row>
    <row r="11174" spans="1:29" x14ac:dyDescent="0.25">
      <c r="A11174" s="10"/>
      <c r="B11174" s="11"/>
      <c r="C11174" s="11"/>
      <c r="D11174" s="11"/>
      <c r="E11174" s="11"/>
      <c r="F11174" s="11"/>
      <c r="G11174" s="11"/>
      <c r="H11174" s="11"/>
      <c r="I11174" s="11"/>
      <c r="J11174" s="11"/>
      <c r="K11174" s="12"/>
      <c r="L11174" s="13"/>
      <c r="M11174" s="12"/>
      <c r="N11174" s="13"/>
      <c r="O11174" s="13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  <c r="AA11174" s="11"/>
      <c r="AB11174" s="11"/>
      <c r="AC11174" s="11"/>
    </row>
    <row r="11175" spans="1:29" x14ac:dyDescent="0.25">
      <c r="A11175" s="10"/>
      <c r="B11175" s="11"/>
      <c r="C11175" s="11"/>
      <c r="D11175" s="11"/>
      <c r="E11175" s="11"/>
      <c r="F11175" s="11"/>
      <c r="G11175" s="11"/>
      <c r="H11175" s="11"/>
      <c r="I11175" s="11"/>
      <c r="J11175" s="11"/>
      <c r="K11175" s="12"/>
      <c r="L11175" s="13"/>
      <c r="M11175" s="12"/>
      <c r="N11175" s="13"/>
      <c r="O11175" s="13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  <c r="AA11175" s="11"/>
      <c r="AB11175" s="11"/>
      <c r="AC11175" s="11"/>
    </row>
    <row r="11176" spans="1:29" x14ac:dyDescent="0.25">
      <c r="A11176" s="10"/>
      <c r="B11176" s="11"/>
      <c r="C11176" s="11"/>
      <c r="D11176" s="11"/>
      <c r="E11176" s="11"/>
      <c r="F11176" s="11"/>
      <c r="G11176" s="11"/>
      <c r="H11176" s="11"/>
      <c r="I11176" s="11"/>
      <c r="J11176" s="11"/>
      <c r="K11176" s="12"/>
      <c r="L11176" s="13"/>
      <c r="M11176" s="12"/>
      <c r="N11176" s="13"/>
      <c r="O11176" s="13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  <c r="AA11176" s="11"/>
      <c r="AB11176" s="11"/>
      <c r="AC11176" s="11"/>
    </row>
    <row r="11177" spans="1:29" x14ac:dyDescent="0.25">
      <c r="A11177" s="10"/>
      <c r="B11177" s="11"/>
      <c r="C11177" s="11"/>
      <c r="D11177" s="11"/>
      <c r="E11177" s="11"/>
      <c r="F11177" s="11"/>
      <c r="G11177" s="11"/>
      <c r="H11177" s="11"/>
      <c r="I11177" s="11"/>
      <c r="J11177" s="11"/>
      <c r="K11177" s="12"/>
      <c r="L11177" s="13"/>
      <c r="M11177" s="12"/>
      <c r="N11177" s="13"/>
      <c r="O11177" s="13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  <c r="AC11177" s="11"/>
    </row>
    <row r="11178" spans="1:29" x14ac:dyDescent="0.25">
      <c r="A11178" s="10"/>
      <c r="B11178" s="11"/>
      <c r="C11178" s="11"/>
      <c r="D11178" s="11"/>
      <c r="E11178" s="11"/>
      <c r="F11178" s="11"/>
      <c r="G11178" s="11"/>
      <c r="H11178" s="11"/>
      <c r="I11178" s="11"/>
      <c r="J11178" s="11"/>
      <c r="K11178" s="12"/>
      <c r="L11178" s="13"/>
      <c r="M11178" s="12"/>
      <c r="N11178" s="13"/>
      <c r="O11178" s="13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  <c r="AA11178" s="11"/>
      <c r="AB11178" s="11"/>
      <c r="AC11178" s="11"/>
    </row>
    <row r="11179" spans="1:29" x14ac:dyDescent="0.25">
      <c r="A11179" s="10"/>
      <c r="B11179" s="11"/>
      <c r="C11179" s="11"/>
      <c r="D11179" s="11"/>
      <c r="E11179" s="11"/>
      <c r="F11179" s="11"/>
      <c r="G11179" s="11"/>
      <c r="H11179" s="11"/>
      <c r="I11179" s="11"/>
      <c r="J11179" s="11"/>
      <c r="K11179" s="12"/>
      <c r="L11179" s="13"/>
      <c r="M11179" s="12"/>
      <c r="N11179" s="13"/>
      <c r="O11179" s="13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  <c r="AA11179" s="11"/>
      <c r="AB11179" s="11"/>
      <c r="AC11179" s="11"/>
    </row>
    <row r="11180" spans="1:29" x14ac:dyDescent="0.25">
      <c r="A11180" s="10"/>
      <c r="B11180" s="11"/>
      <c r="C11180" s="11"/>
      <c r="D11180" s="11"/>
      <c r="E11180" s="11"/>
      <c r="F11180" s="11"/>
      <c r="G11180" s="11"/>
      <c r="H11180" s="11"/>
      <c r="I11180" s="11"/>
      <c r="J11180" s="11"/>
      <c r="K11180" s="12"/>
      <c r="L11180" s="13"/>
      <c r="M11180" s="12"/>
      <c r="N11180" s="13"/>
      <c r="O11180" s="13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  <c r="AA11180" s="11"/>
      <c r="AB11180" s="11"/>
      <c r="AC11180" s="11"/>
    </row>
    <row r="11181" spans="1:29" x14ac:dyDescent="0.25">
      <c r="A11181" s="10"/>
      <c r="B11181" s="11"/>
      <c r="C11181" s="11"/>
      <c r="D11181" s="11"/>
      <c r="E11181" s="11"/>
      <c r="F11181" s="11"/>
      <c r="G11181" s="11"/>
      <c r="H11181" s="11"/>
      <c r="I11181" s="11"/>
      <c r="J11181" s="11"/>
      <c r="K11181" s="12"/>
      <c r="L11181" s="13"/>
      <c r="M11181" s="12"/>
      <c r="N11181" s="13"/>
      <c r="O11181" s="13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  <c r="AA11181" s="11"/>
      <c r="AB11181" s="11"/>
      <c r="AC11181" s="11"/>
    </row>
    <row r="11182" spans="1:29" x14ac:dyDescent="0.25">
      <c r="A11182" s="10"/>
      <c r="B11182" s="11"/>
      <c r="C11182" s="11"/>
      <c r="D11182" s="11"/>
      <c r="E11182" s="11"/>
      <c r="F11182" s="11"/>
      <c r="G11182" s="11"/>
      <c r="H11182" s="11"/>
      <c r="I11182" s="11"/>
      <c r="J11182" s="11"/>
      <c r="K11182" s="12"/>
      <c r="L11182" s="13"/>
      <c r="M11182" s="12"/>
      <c r="N11182" s="13"/>
      <c r="O11182" s="13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  <c r="AA11182" s="11"/>
      <c r="AB11182" s="11"/>
      <c r="AC11182" s="11"/>
    </row>
    <row r="11183" spans="1:29" x14ac:dyDescent="0.25">
      <c r="A11183" s="10"/>
      <c r="B11183" s="11"/>
      <c r="C11183" s="11"/>
      <c r="D11183" s="11"/>
      <c r="E11183" s="11"/>
      <c r="F11183" s="11"/>
      <c r="G11183" s="11"/>
      <c r="H11183" s="11"/>
      <c r="I11183" s="11"/>
      <c r="J11183" s="11"/>
      <c r="K11183" s="12"/>
      <c r="L11183" s="13"/>
      <c r="M11183" s="12"/>
      <c r="N11183" s="13"/>
      <c r="O11183" s="13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  <c r="AA11183" s="11"/>
      <c r="AB11183" s="11"/>
      <c r="AC11183" s="11"/>
    </row>
    <row r="11184" spans="1:29" x14ac:dyDescent="0.25">
      <c r="A11184" s="10"/>
      <c r="B11184" s="11"/>
      <c r="C11184" s="11"/>
      <c r="D11184" s="11"/>
      <c r="E11184" s="11"/>
      <c r="F11184" s="11"/>
      <c r="G11184" s="11"/>
      <c r="H11184" s="11"/>
      <c r="I11184" s="11"/>
      <c r="J11184" s="11"/>
      <c r="K11184" s="12"/>
      <c r="L11184" s="13"/>
      <c r="M11184" s="12"/>
      <c r="N11184" s="13"/>
      <c r="O11184" s="13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  <c r="AC11184" s="11"/>
    </row>
    <row r="11185" spans="1:29" x14ac:dyDescent="0.25">
      <c r="A11185" s="10"/>
      <c r="B11185" s="11"/>
      <c r="C11185" s="11"/>
      <c r="D11185" s="11"/>
      <c r="E11185" s="11"/>
      <c r="F11185" s="11"/>
      <c r="G11185" s="11"/>
      <c r="H11185" s="11"/>
      <c r="I11185" s="11"/>
      <c r="J11185" s="11"/>
      <c r="K11185" s="12"/>
      <c r="L11185" s="13"/>
      <c r="M11185" s="12"/>
      <c r="N11185" s="13"/>
      <c r="O11185" s="13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  <c r="AA11185" s="11"/>
      <c r="AB11185" s="11"/>
      <c r="AC11185" s="11"/>
    </row>
    <row r="11186" spans="1:29" x14ac:dyDescent="0.25">
      <c r="A11186" s="10"/>
      <c r="B11186" s="11"/>
      <c r="C11186" s="11"/>
      <c r="D11186" s="11"/>
      <c r="E11186" s="11"/>
      <c r="F11186" s="11"/>
      <c r="G11186" s="11"/>
      <c r="H11186" s="11"/>
      <c r="I11186" s="11"/>
      <c r="J11186" s="11"/>
      <c r="K11186" s="12"/>
      <c r="L11186" s="13"/>
      <c r="M11186" s="12"/>
      <c r="N11186" s="13"/>
      <c r="O11186" s="13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  <c r="AA11186" s="11"/>
      <c r="AB11186" s="11"/>
      <c r="AC11186" s="11"/>
    </row>
    <row r="11187" spans="1:29" x14ac:dyDescent="0.25">
      <c r="A11187" s="10"/>
      <c r="B11187" s="11"/>
      <c r="C11187" s="11"/>
      <c r="D11187" s="11"/>
      <c r="E11187" s="11"/>
      <c r="F11187" s="11"/>
      <c r="G11187" s="11"/>
      <c r="H11187" s="11"/>
      <c r="I11187" s="11"/>
      <c r="J11187" s="11"/>
      <c r="K11187" s="12"/>
      <c r="L11187" s="13"/>
      <c r="M11187" s="12"/>
      <c r="N11187" s="13"/>
      <c r="O11187" s="13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  <c r="AA11187" s="11"/>
      <c r="AB11187" s="11"/>
      <c r="AC11187" s="11"/>
    </row>
    <row r="11188" spans="1:29" x14ac:dyDescent="0.25">
      <c r="A11188" s="10"/>
      <c r="B11188" s="11"/>
      <c r="C11188" s="11"/>
      <c r="D11188" s="11"/>
      <c r="E11188" s="11"/>
      <c r="F11188" s="11"/>
      <c r="G11188" s="11"/>
      <c r="H11188" s="11"/>
      <c r="I11188" s="11"/>
      <c r="J11188" s="11"/>
      <c r="K11188" s="12"/>
      <c r="L11188" s="13"/>
      <c r="M11188" s="12"/>
      <c r="N11188" s="13"/>
      <c r="O11188" s="13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  <c r="AA11188" s="11"/>
      <c r="AB11188" s="11"/>
      <c r="AC11188" s="11"/>
    </row>
    <row r="11189" spans="1:29" x14ac:dyDescent="0.25">
      <c r="A11189" s="10"/>
      <c r="B11189" s="11"/>
      <c r="C11189" s="11"/>
      <c r="D11189" s="11"/>
      <c r="E11189" s="11"/>
      <c r="F11189" s="11"/>
      <c r="G11189" s="11"/>
      <c r="H11189" s="11"/>
      <c r="I11189" s="11"/>
      <c r="J11189" s="11"/>
      <c r="K11189" s="12"/>
      <c r="L11189" s="13"/>
      <c r="M11189" s="12"/>
      <c r="N11189" s="13"/>
      <c r="O11189" s="13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  <c r="AA11189" s="11"/>
      <c r="AB11189" s="11"/>
      <c r="AC11189" s="11"/>
    </row>
    <row r="11190" spans="1:29" x14ac:dyDescent="0.25">
      <c r="A11190" s="10"/>
      <c r="B11190" s="11"/>
      <c r="C11190" s="11"/>
      <c r="D11190" s="11"/>
      <c r="E11190" s="11"/>
      <c r="F11190" s="11"/>
      <c r="G11190" s="11"/>
      <c r="H11190" s="11"/>
      <c r="I11190" s="11"/>
      <c r="J11190" s="11"/>
      <c r="K11190" s="12"/>
      <c r="L11190" s="13"/>
      <c r="M11190" s="12"/>
      <c r="N11190" s="13"/>
      <c r="O11190" s="13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  <c r="AA11190" s="11"/>
      <c r="AB11190" s="11"/>
      <c r="AC11190" s="11"/>
    </row>
    <row r="11191" spans="1:29" x14ac:dyDescent="0.25">
      <c r="A11191" s="10"/>
      <c r="B11191" s="11"/>
      <c r="C11191" s="11"/>
      <c r="D11191" s="11"/>
      <c r="E11191" s="11"/>
      <c r="F11191" s="11"/>
      <c r="G11191" s="11"/>
      <c r="H11191" s="11"/>
      <c r="I11191" s="11"/>
      <c r="J11191" s="11"/>
      <c r="K11191" s="12"/>
      <c r="L11191" s="13"/>
      <c r="M11191" s="12"/>
      <c r="N11191" s="13"/>
      <c r="O11191" s="13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  <c r="AA11191" s="11"/>
      <c r="AB11191" s="11"/>
      <c r="AC11191" s="11"/>
    </row>
    <row r="11192" spans="1:29" x14ac:dyDescent="0.25">
      <c r="A11192" s="10"/>
      <c r="B11192" s="11"/>
      <c r="C11192" s="11"/>
      <c r="D11192" s="11"/>
      <c r="E11192" s="11"/>
      <c r="F11192" s="11"/>
      <c r="G11192" s="11"/>
      <c r="H11192" s="11"/>
      <c r="I11192" s="11"/>
      <c r="J11192" s="11"/>
      <c r="K11192" s="12"/>
      <c r="L11192" s="13"/>
      <c r="M11192" s="12"/>
      <c r="N11192" s="13"/>
      <c r="O11192" s="13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  <c r="AA11192" s="11"/>
      <c r="AB11192" s="11"/>
      <c r="AC11192" s="11"/>
    </row>
    <row r="11193" spans="1:29" x14ac:dyDescent="0.25">
      <c r="A11193" s="10"/>
      <c r="B11193" s="11"/>
      <c r="C11193" s="11"/>
      <c r="D11193" s="11"/>
      <c r="E11193" s="11"/>
      <c r="F11193" s="11"/>
      <c r="G11193" s="11"/>
      <c r="H11193" s="11"/>
      <c r="I11193" s="11"/>
      <c r="J11193" s="11"/>
      <c r="K11193" s="12"/>
      <c r="L11193" s="13"/>
      <c r="M11193" s="12"/>
      <c r="N11193" s="13"/>
      <c r="O11193" s="13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  <c r="AA11193" s="11"/>
      <c r="AB11193" s="11"/>
      <c r="AC11193" s="11"/>
    </row>
    <row r="11194" spans="1:29" x14ac:dyDescent="0.25">
      <c r="A11194" s="10"/>
      <c r="B11194" s="11"/>
      <c r="C11194" s="11"/>
      <c r="D11194" s="11"/>
      <c r="E11194" s="11"/>
      <c r="F11194" s="11"/>
      <c r="G11194" s="11"/>
      <c r="H11194" s="11"/>
      <c r="I11194" s="11"/>
      <c r="J11194" s="11"/>
      <c r="K11194" s="12"/>
      <c r="L11194" s="13"/>
      <c r="M11194" s="12"/>
      <c r="N11194" s="13"/>
      <c r="O11194" s="13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  <c r="AA11194" s="11"/>
      <c r="AB11194" s="11"/>
      <c r="AC11194" s="11"/>
    </row>
    <row r="11195" spans="1:29" x14ac:dyDescent="0.25">
      <c r="A11195" s="10"/>
      <c r="B11195" s="11"/>
      <c r="C11195" s="11"/>
      <c r="D11195" s="11"/>
      <c r="E11195" s="11"/>
      <c r="F11195" s="11"/>
      <c r="G11195" s="11"/>
      <c r="H11195" s="11"/>
      <c r="I11195" s="11"/>
      <c r="J11195" s="11"/>
      <c r="K11195" s="12"/>
      <c r="L11195" s="13"/>
      <c r="M11195" s="12"/>
      <c r="N11195" s="13"/>
      <c r="O11195" s="13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  <c r="AA11195" s="11"/>
      <c r="AB11195" s="11"/>
      <c r="AC11195" s="11"/>
    </row>
    <row r="11196" spans="1:29" x14ac:dyDescent="0.25">
      <c r="A11196" s="10"/>
      <c r="B11196" s="11"/>
      <c r="C11196" s="11"/>
      <c r="D11196" s="11"/>
      <c r="E11196" s="11"/>
      <c r="F11196" s="11"/>
      <c r="G11196" s="11"/>
      <c r="H11196" s="11"/>
      <c r="I11196" s="11"/>
      <c r="J11196" s="11"/>
      <c r="K11196" s="12"/>
      <c r="L11196" s="13"/>
      <c r="M11196" s="12"/>
      <c r="N11196" s="13"/>
      <c r="O11196" s="13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  <c r="AA11196" s="11"/>
      <c r="AB11196" s="11"/>
      <c r="AC11196" s="11"/>
    </row>
    <row r="11197" spans="1:29" x14ac:dyDescent="0.25">
      <c r="A11197" s="10"/>
      <c r="B11197" s="11"/>
      <c r="C11197" s="11"/>
      <c r="D11197" s="11"/>
      <c r="E11197" s="11"/>
      <c r="F11197" s="11"/>
      <c r="G11197" s="11"/>
      <c r="H11197" s="11"/>
      <c r="I11197" s="11"/>
      <c r="J11197" s="11"/>
      <c r="K11197" s="12"/>
      <c r="L11197" s="13"/>
      <c r="M11197" s="12"/>
      <c r="N11197" s="13"/>
      <c r="O11197" s="13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  <c r="AA11197" s="11"/>
      <c r="AB11197" s="11"/>
      <c r="AC11197" s="11"/>
    </row>
    <row r="11198" spans="1:29" x14ac:dyDescent="0.25">
      <c r="A11198" s="10"/>
      <c r="B11198" s="11"/>
      <c r="C11198" s="11"/>
      <c r="D11198" s="11"/>
      <c r="E11198" s="11"/>
      <c r="F11198" s="11"/>
      <c r="G11198" s="11"/>
      <c r="H11198" s="11"/>
      <c r="I11198" s="11"/>
      <c r="J11198" s="11"/>
      <c r="K11198" s="12"/>
      <c r="L11198" s="13"/>
      <c r="M11198" s="12"/>
      <c r="N11198" s="13"/>
      <c r="O11198" s="13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  <c r="AC11198" s="11"/>
    </row>
    <row r="11199" spans="1:29" x14ac:dyDescent="0.25">
      <c r="A11199" s="10"/>
      <c r="B11199" s="11"/>
      <c r="C11199" s="11"/>
      <c r="D11199" s="11"/>
      <c r="E11199" s="11"/>
      <c r="F11199" s="11"/>
      <c r="G11199" s="11"/>
      <c r="H11199" s="11"/>
      <c r="I11199" s="11"/>
      <c r="J11199" s="11"/>
      <c r="K11199" s="12"/>
      <c r="L11199" s="13"/>
      <c r="M11199" s="12"/>
      <c r="N11199" s="13"/>
      <c r="O11199" s="13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  <c r="AA11199" s="11"/>
      <c r="AB11199" s="11"/>
      <c r="AC11199" s="11"/>
    </row>
    <row r="11200" spans="1:29" x14ac:dyDescent="0.25">
      <c r="A11200" s="10"/>
      <c r="B11200" s="11"/>
      <c r="C11200" s="11"/>
      <c r="D11200" s="11"/>
      <c r="E11200" s="11"/>
      <c r="F11200" s="11"/>
      <c r="G11200" s="11"/>
      <c r="H11200" s="11"/>
      <c r="I11200" s="11"/>
      <c r="J11200" s="11"/>
      <c r="K11200" s="12"/>
      <c r="L11200" s="13"/>
      <c r="M11200" s="12"/>
      <c r="N11200" s="13"/>
      <c r="O11200" s="13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  <c r="AA11200" s="11"/>
      <c r="AB11200" s="11"/>
      <c r="AC11200" s="11"/>
    </row>
    <row r="11201" spans="1:29" x14ac:dyDescent="0.25">
      <c r="A11201" s="10"/>
      <c r="B11201" s="11"/>
      <c r="C11201" s="11"/>
      <c r="D11201" s="11"/>
      <c r="E11201" s="11"/>
      <c r="F11201" s="11"/>
      <c r="G11201" s="11"/>
      <c r="H11201" s="11"/>
      <c r="I11201" s="11"/>
      <c r="J11201" s="11"/>
      <c r="K11201" s="12"/>
      <c r="L11201" s="13"/>
      <c r="M11201" s="12"/>
      <c r="N11201" s="13"/>
      <c r="O11201" s="13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  <c r="AA11201" s="11"/>
      <c r="AB11201" s="11"/>
      <c r="AC11201" s="11"/>
    </row>
    <row r="11202" spans="1:29" x14ac:dyDescent="0.25">
      <c r="A11202" s="10"/>
      <c r="B11202" s="11"/>
      <c r="C11202" s="11"/>
      <c r="D11202" s="11"/>
      <c r="E11202" s="11"/>
      <c r="F11202" s="11"/>
      <c r="G11202" s="11"/>
      <c r="H11202" s="11"/>
      <c r="I11202" s="11"/>
      <c r="J11202" s="11"/>
      <c r="K11202" s="12"/>
      <c r="L11202" s="13"/>
      <c r="M11202" s="12"/>
      <c r="N11202" s="13"/>
      <c r="O11202" s="13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  <c r="AA11202" s="11"/>
      <c r="AB11202" s="11"/>
      <c r="AC11202" s="11"/>
    </row>
    <row r="11203" spans="1:29" x14ac:dyDescent="0.25">
      <c r="A11203" s="10"/>
      <c r="B11203" s="11"/>
      <c r="C11203" s="11"/>
      <c r="D11203" s="11"/>
      <c r="E11203" s="11"/>
      <c r="F11203" s="11"/>
      <c r="G11203" s="11"/>
      <c r="H11203" s="11"/>
      <c r="I11203" s="11"/>
      <c r="J11203" s="11"/>
      <c r="K11203" s="12"/>
      <c r="L11203" s="13"/>
      <c r="M11203" s="12"/>
      <c r="N11203" s="13"/>
      <c r="O11203" s="13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  <c r="AA11203" s="11"/>
      <c r="AB11203" s="11"/>
      <c r="AC11203" s="11"/>
    </row>
    <row r="11204" spans="1:29" x14ac:dyDescent="0.25">
      <c r="A11204" s="10"/>
      <c r="B11204" s="11"/>
      <c r="C11204" s="11"/>
      <c r="D11204" s="11"/>
      <c r="E11204" s="11"/>
      <c r="F11204" s="11"/>
      <c r="G11204" s="11"/>
      <c r="H11204" s="11"/>
      <c r="I11204" s="11"/>
      <c r="J11204" s="11"/>
      <c r="K11204" s="12"/>
      <c r="L11204" s="13"/>
      <c r="M11204" s="12"/>
      <c r="N11204" s="13"/>
      <c r="O11204" s="13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  <c r="AA11204" s="11"/>
      <c r="AB11204" s="11"/>
      <c r="AC11204" s="11"/>
    </row>
    <row r="11205" spans="1:29" x14ac:dyDescent="0.25">
      <c r="A11205" s="10"/>
      <c r="B11205" s="11"/>
      <c r="C11205" s="11"/>
      <c r="D11205" s="11"/>
      <c r="E11205" s="11"/>
      <c r="F11205" s="11"/>
      <c r="G11205" s="11"/>
      <c r="H11205" s="11"/>
      <c r="I11205" s="11"/>
      <c r="J11205" s="11"/>
      <c r="K11205" s="12"/>
      <c r="L11205" s="13"/>
      <c r="M11205" s="12"/>
      <c r="N11205" s="13"/>
      <c r="O11205" s="13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  <c r="AC11205" s="11"/>
    </row>
    <row r="11206" spans="1:29" x14ac:dyDescent="0.25">
      <c r="A11206" s="10"/>
      <c r="B11206" s="11"/>
      <c r="C11206" s="11"/>
      <c r="D11206" s="11"/>
      <c r="E11206" s="11"/>
      <c r="F11206" s="11"/>
      <c r="G11206" s="11"/>
      <c r="H11206" s="11"/>
      <c r="I11206" s="11"/>
      <c r="J11206" s="11"/>
      <c r="K11206" s="12"/>
      <c r="L11206" s="13"/>
      <c r="M11206" s="12"/>
      <c r="N11206" s="13"/>
      <c r="O11206" s="13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  <c r="AA11206" s="11"/>
      <c r="AB11206" s="11"/>
      <c r="AC11206" s="11"/>
    </row>
    <row r="11207" spans="1:29" x14ac:dyDescent="0.25">
      <c r="A11207" s="10"/>
      <c r="B11207" s="11"/>
      <c r="C11207" s="11"/>
      <c r="D11207" s="11"/>
      <c r="E11207" s="11"/>
      <c r="F11207" s="11"/>
      <c r="G11207" s="11"/>
      <c r="H11207" s="11"/>
      <c r="I11207" s="11"/>
      <c r="J11207" s="11"/>
      <c r="K11207" s="12"/>
      <c r="L11207" s="13"/>
      <c r="M11207" s="12"/>
      <c r="N11207" s="13"/>
      <c r="O11207" s="13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  <c r="AA11207" s="11"/>
      <c r="AB11207" s="11"/>
      <c r="AC11207" s="11"/>
    </row>
    <row r="11208" spans="1:29" x14ac:dyDescent="0.25">
      <c r="A11208" s="10"/>
      <c r="B11208" s="11"/>
      <c r="C11208" s="11"/>
      <c r="D11208" s="11"/>
      <c r="E11208" s="11"/>
      <c r="F11208" s="11"/>
      <c r="G11208" s="11"/>
      <c r="H11208" s="11"/>
      <c r="I11208" s="11"/>
      <c r="J11208" s="11"/>
      <c r="K11208" s="12"/>
      <c r="L11208" s="13"/>
      <c r="M11208" s="12"/>
      <c r="N11208" s="13"/>
      <c r="O11208" s="13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  <c r="AA11208" s="11"/>
      <c r="AB11208" s="11"/>
      <c r="AC11208" s="11"/>
    </row>
    <row r="11209" spans="1:29" x14ac:dyDescent="0.25">
      <c r="A11209" s="10"/>
      <c r="B11209" s="11"/>
      <c r="C11209" s="11"/>
      <c r="D11209" s="11"/>
      <c r="E11209" s="11"/>
      <c r="F11209" s="11"/>
      <c r="G11209" s="11"/>
      <c r="H11209" s="11"/>
      <c r="I11209" s="11"/>
      <c r="J11209" s="11"/>
      <c r="K11209" s="12"/>
      <c r="L11209" s="13"/>
      <c r="M11209" s="12"/>
      <c r="N11209" s="13"/>
      <c r="O11209" s="13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  <c r="AA11209" s="11"/>
      <c r="AB11209" s="11"/>
      <c r="AC11209" s="11"/>
    </row>
    <row r="11210" spans="1:29" x14ac:dyDescent="0.25">
      <c r="A11210" s="10"/>
      <c r="B11210" s="11"/>
      <c r="C11210" s="11"/>
      <c r="D11210" s="11"/>
      <c r="E11210" s="11"/>
      <c r="F11210" s="11"/>
      <c r="G11210" s="11"/>
      <c r="H11210" s="11"/>
      <c r="I11210" s="11"/>
      <c r="J11210" s="11"/>
      <c r="K11210" s="12"/>
      <c r="L11210" s="13"/>
      <c r="M11210" s="12"/>
      <c r="N11210" s="13"/>
      <c r="O11210" s="13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  <c r="AA11210" s="11"/>
      <c r="AB11210" s="11"/>
      <c r="AC11210" s="11"/>
    </row>
    <row r="11211" spans="1:29" x14ac:dyDescent="0.25">
      <c r="A11211" s="10"/>
      <c r="B11211" s="11"/>
      <c r="C11211" s="11"/>
      <c r="D11211" s="11"/>
      <c r="E11211" s="11"/>
      <c r="F11211" s="11"/>
      <c r="G11211" s="11"/>
      <c r="H11211" s="11"/>
      <c r="I11211" s="11"/>
      <c r="J11211" s="11"/>
      <c r="K11211" s="12"/>
      <c r="L11211" s="13"/>
      <c r="M11211" s="12"/>
      <c r="N11211" s="13"/>
      <c r="O11211" s="13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  <c r="AA11211" s="11"/>
      <c r="AB11211" s="11"/>
      <c r="AC11211" s="11"/>
    </row>
    <row r="11212" spans="1:29" x14ac:dyDescent="0.25">
      <c r="A11212" s="10"/>
      <c r="B11212" s="11"/>
      <c r="C11212" s="11"/>
      <c r="D11212" s="11"/>
      <c r="E11212" s="11"/>
      <c r="F11212" s="11"/>
      <c r="G11212" s="11"/>
      <c r="H11212" s="11"/>
      <c r="I11212" s="11"/>
      <c r="J11212" s="11"/>
      <c r="K11212" s="12"/>
      <c r="L11212" s="13"/>
      <c r="M11212" s="12"/>
      <c r="N11212" s="13"/>
      <c r="O11212" s="13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  <c r="AC11212" s="11"/>
    </row>
    <row r="11213" spans="1:29" x14ac:dyDescent="0.25">
      <c r="A11213" s="10"/>
      <c r="B11213" s="11"/>
      <c r="C11213" s="11"/>
      <c r="D11213" s="11"/>
      <c r="E11213" s="11"/>
      <c r="F11213" s="11"/>
      <c r="G11213" s="11"/>
      <c r="H11213" s="11"/>
      <c r="I11213" s="11"/>
      <c r="J11213" s="11"/>
      <c r="K11213" s="12"/>
      <c r="L11213" s="13"/>
      <c r="M11213" s="12"/>
      <c r="N11213" s="13"/>
      <c r="O11213" s="13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  <c r="AA11213" s="11"/>
      <c r="AB11213" s="11"/>
      <c r="AC11213" s="11"/>
    </row>
    <row r="11214" spans="1:29" x14ac:dyDescent="0.25">
      <c r="A11214" s="10"/>
      <c r="B11214" s="11"/>
      <c r="C11214" s="11"/>
      <c r="D11214" s="11"/>
      <c r="E11214" s="11"/>
      <c r="F11214" s="11"/>
      <c r="G11214" s="11"/>
      <c r="H11214" s="11"/>
      <c r="I11214" s="11"/>
      <c r="J11214" s="11"/>
      <c r="K11214" s="12"/>
      <c r="L11214" s="13"/>
      <c r="M11214" s="12"/>
      <c r="N11214" s="13"/>
      <c r="O11214" s="13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  <c r="AA11214" s="11"/>
      <c r="AB11214" s="11"/>
      <c r="AC11214" s="11"/>
    </row>
    <row r="11215" spans="1:29" x14ac:dyDescent="0.25">
      <c r="A11215" s="10"/>
      <c r="B11215" s="11"/>
      <c r="C11215" s="11"/>
      <c r="D11215" s="11"/>
      <c r="E11215" s="11"/>
      <c r="F11215" s="11"/>
      <c r="G11215" s="11"/>
      <c r="H11215" s="11"/>
      <c r="I11215" s="11"/>
      <c r="J11215" s="11"/>
      <c r="K11215" s="12"/>
      <c r="L11215" s="13"/>
      <c r="M11215" s="12"/>
      <c r="N11215" s="13"/>
      <c r="O11215" s="13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  <c r="AA11215" s="11"/>
      <c r="AB11215" s="11"/>
      <c r="AC11215" s="11"/>
    </row>
    <row r="11216" spans="1:29" x14ac:dyDescent="0.25">
      <c r="A11216" s="10"/>
      <c r="B11216" s="11"/>
      <c r="C11216" s="11"/>
      <c r="D11216" s="11"/>
      <c r="E11216" s="11"/>
      <c r="F11216" s="11"/>
      <c r="G11216" s="11"/>
      <c r="H11216" s="11"/>
      <c r="I11216" s="11"/>
      <c r="J11216" s="11"/>
      <c r="K11216" s="12"/>
      <c r="L11216" s="13"/>
      <c r="M11216" s="12"/>
      <c r="N11216" s="13"/>
      <c r="O11216" s="13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  <c r="AA11216" s="11"/>
      <c r="AB11216" s="11"/>
      <c r="AC11216" s="11"/>
    </row>
    <row r="11217" spans="1:29" x14ac:dyDescent="0.25">
      <c r="A11217" s="10"/>
      <c r="B11217" s="11"/>
      <c r="C11217" s="11"/>
      <c r="D11217" s="11"/>
      <c r="E11217" s="11"/>
      <c r="F11217" s="11"/>
      <c r="G11217" s="11"/>
      <c r="H11217" s="11"/>
      <c r="I11217" s="11"/>
      <c r="J11217" s="11"/>
      <c r="K11217" s="12"/>
      <c r="L11217" s="13"/>
      <c r="M11217" s="12"/>
      <c r="N11217" s="13"/>
      <c r="O11217" s="13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  <c r="AA11217" s="11"/>
      <c r="AB11217" s="11"/>
      <c r="AC11217" s="11"/>
    </row>
    <row r="11218" spans="1:29" x14ac:dyDescent="0.25">
      <c r="A11218" s="10"/>
      <c r="B11218" s="11"/>
      <c r="C11218" s="11"/>
      <c r="D11218" s="11"/>
      <c r="E11218" s="11"/>
      <c r="F11218" s="11"/>
      <c r="G11218" s="11"/>
      <c r="H11218" s="11"/>
      <c r="I11218" s="11"/>
      <c r="J11218" s="11"/>
      <c r="K11218" s="12"/>
      <c r="L11218" s="13"/>
      <c r="M11218" s="12"/>
      <c r="N11218" s="13"/>
      <c r="O11218" s="13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  <c r="AC11218" s="11"/>
    </row>
    <row r="11219" spans="1:29" x14ac:dyDescent="0.25">
      <c r="A11219" s="10"/>
      <c r="B11219" s="11"/>
      <c r="C11219" s="11"/>
      <c r="D11219" s="11"/>
      <c r="E11219" s="11"/>
      <c r="F11219" s="11"/>
      <c r="G11219" s="11"/>
      <c r="H11219" s="11"/>
      <c r="I11219" s="11"/>
      <c r="J11219" s="11"/>
      <c r="K11219" s="12"/>
      <c r="L11219" s="13"/>
      <c r="M11219" s="12"/>
      <c r="N11219" s="13"/>
      <c r="O11219" s="13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  <c r="AC11219" s="11"/>
    </row>
    <row r="11220" spans="1:29" x14ac:dyDescent="0.25">
      <c r="A11220" s="10"/>
      <c r="B11220" s="11"/>
      <c r="C11220" s="11"/>
      <c r="D11220" s="11"/>
      <c r="E11220" s="11"/>
      <c r="F11220" s="11"/>
      <c r="G11220" s="11"/>
      <c r="H11220" s="11"/>
      <c r="I11220" s="11"/>
      <c r="J11220" s="11"/>
      <c r="K11220" s="12"/>
      <c r="L11220" s="13"/>
      <c r="M11220" s="12"/>
      <c r="N11220" s="13"/>
      <c r="O11220" s="13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  <c r="AA11220" s="11"/>
      <c r="AB11220" s="11"/>
      <c r="AC11220" s="11"/>
    </row>
    <row r="11221" spans="1:29" x14ac:dyDescent="0.25">
      <c r="A11221" s="10"/>
      <c r="B11221" s="11"/>
      <c r="C11221" s="11"/>
      <c r="D11221" s="11"/>
      <c r="E11221" s="11"/>
      <c r="F11221" s="11"/>
      <c r="G11221" s="11"/>
      <c r="H11221" s="11"/>
      <c r="I11221" s="11"/>
      <c r="J11221" s="11"/>
      <c r="K11221" s="12"/>
      <c r="L11221" s="13"/>
      <c r="M11221" s="12"/>
      <c r="N11221" s="13"/>
      <c r="O11221" s="13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  <c r="AA11221" s="11"/>
      <c r="AB11221" s="11"/>
      <c r="AC11221" s="11"/>
    </row>
    <row r="11222" spans="1:29" x14ac:dyDescent="0.25">
      <c r="A11222" s="10"/>
      <c r="B11222" s="11"/>
      <c r="C11222" s="11"/>
      <c r="D11222" s="11"/>
      <c r="E11222" s="11"/>
      <c r="F11222" s="11"/>
      <c r="G11222" s="11"/>
      <c r="H11222" s="11"/>
      <c r="I11222" s="11"/>
      <c r="J11222" s="11"/>
      <c r="K11222" s="12"/>
      <c r="L11222" s="13"/>
      <c r="M11222" s="12"/>
      <c r="N11222" s="13"/>
      <c r="O11222" s="13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  <c r="AA11222" s="11"/>
      <c r="AB11222" s="11"/>
      <c r="AC11222" s="11"/>
    </row>
    <row r="11223" spans="1:29" x14ac:dyDescent="0.25">
      <c r="A11223" s="10"/>
      <c r="B11223" s="11"/>
      <c r="C11223" s="11"/>
      <c r="D11223" s="11"/>
      <c r="E11223" s="11"/>
      <c r="F11223" s="11"/>
      <c r="G11223" s="11"/>
      <c r="H11223" s="11"/>
      <c r="I11223" s="11"/>
      <c r="J11223" s="11"/>
      <c r="K11223" s="12"/>
      <c r="L11223" s="13"/>
      <c r="M11223" s="12"/>
      <c r="N11223" s="13"/>
      <c r="O11223" s="13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  <c r="AA11223" s="11"/>
      <c r="AB11223" s="11"/>
      <c r="AC11223" s="11"/>
    </row>
    <row r="11224" spans="1:29" x14ac:dyDescent="0.25">
      <c r="A11224" s="10"/>
      <c r="B11224" s="11"/>
      <c r="C11224" s="11"/>
      <c r="D11224" s="11"/>
      <c r="E11224" s="11"/>
      <c r="F11224" s="11"/>
      <c r="G11224" s="11"/>
      <c r="H11224" s="11"/>
      <c r="I11224" s="11"/>
      <c r="J11224" s="11"/>
      <c r="K11224" s="12"/>
      <c r="L11224" s="13"/>
      <c r="M11224" s="12"/>
      <c r="N11224" s="13"/>
      <c r="O11224" s="13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  <c r="AA11224" s="11"/>
      <c r="AB11224" s="11"/>
      <c r="AC11224" s="11"/>
    </row>
    <row r="11225" spans="1:29" x14ac:dyDescent="0.25">
      <c r="A11225" s="10"/>
      <c r="B11225" s="11"/>
      <c r="C11225" s="11"/>
      <c r="D11225" s="11"/>
      <c r="E11225" s="11"/>
      <c r="F11225" s="11"/>
      <c r="G11225" s="11"/>
      <c r="H11225" s="11"/>
      <c r="I11225" s="11"/>
      <c r="J11225" s="11"/>
      <c r="K11225" s="12"/>
      <c r="L11225" s="13"/>
      <c r="M11225" s="12"/>
      <c r="N11225" s="13"/>
      <c r="O11225" s="13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  <c r="AA11225" s="11"/>
      <c r="AB11225" s="11"/>
      <c r="AC11225" s="11"/>
    </row>
    <row r="11226" spans="1:29" x14ac:dyDescent="0.25">
      <c r="A11226" s="10"/>
      <c r="B11226" s="11"/>
      <c r="C11226" s="11"/>
      <c r="D11226" s="11"/>
      <c r="E11226" s="11"/>
      <c r="F11226" s="11"/>
      <c r="G11226" s="11"/>
      <c r="H11226" s="11"/>
      <c r="I11226" s="11"/>
      <c r="J11226" s="11"/>
      <c r="K11226" s="12"/>
      <c r="L11226" s="13"/>
      <c r="M11226" s="12"/>
      <c r="N11226" s="13"/>
      <c r="O11226" s="13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  <c r="AC11226" s="11"/>
    </row>
    <row r="11227" spans="1:29" x14ac:dyDescent="0.25">
      <c r="A11227" s="10"/>
      <c r="B11227" s="11"/>
      <c r="C11227" s="11"/>
      <c r="D11227" s="11"/>
      <c r="E11227" s="11"/>
      <c r="F11227" s="11"/>
      <c r="G11227" s="11"/>
      <c r="H11227" s="11"/>
      <c r="I11227" s="11"/>
      <c r="J11227" s="11"/>
      <c r="K11227" s="12"/>
      <c r="L11227" s="13"/>
      <c r="M11227" s="12"/>
      <c r="N11227" s="13"/>
      <c r="O11227" s="13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  <c r="AA11227" s="11"/>
      <c r="AB11227" s="11"/>
      <c r="AC11227" s="11"/>
    </row>
    <row r="11228" spans="1:29" x14ac:dyDescent="0.25">
      <c r="A11228" s="10"/>
      <c r="B11228" s="11"/>
      <c r="C11228" s="11"/>
      <c r="D11228" s="11"/>
      <c r="E11228" s="11"/>
      <c r="F11228" s="11"/>
      <c r="G11228" s="11"/>
      <c r="H11228" s="11"/>
      <c r="I11228" s="11"/>
      <c r="J11228" s="11"/>
      <c r="K11228" s="12"/>
      <c r="L11228" s="13"/>
      <c r="M11228" s="12"/>
      <c r="N11228" s="13"/>
      <c r="O11228" s="13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  <c r="AA11228" s="11"/>
      <c r="AB11228" s="11"/>
      <c r="AC11228" s="11"/>
    </row>
    <row r="11229" spans="1:29" x14ac:dyDescent="0.25">
      <c r="A11229" s="10"/>
      <c r="B11229" s="11"/>
      <c r="C11229" s="11"/>
      <c r="D11229" s="11"/>
      <c r="E11229" s="11"/>
      <c r="F11229" s="11"/>
      <c r="G11229" s="11"/>
      <c r="H11229" s="11"/>
      <c r="I11229" s="11"/>
      <c r="J11229" s="11"/>
      <c r="K11229" s="12"/>
      <c r="L11229" s="13"/>
      <c r="M11229" s="12"/>
      <c r="N11229" s="13"/>
      <c r="O11229" s="13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  <c r="AA11229" s="11"/>
      <c r="AB11229" s="11"/>
      <c r="AC11229" s="11"/>
    </row>
    <row r="11230" spans="1:29" x14ac:dyDescent="0.25">
      <c r="A11230" s="10"/>
      <c r="B11230" s="11"/>
      <c r="C11230" s="11"/>
      <c r="D11230" s="11"/>
      <c r="E11230" s="11"/>
      <c r="F11230" s="11"/>
      <c r="G11230" s="11"/>
      <c r="H11230" s="11"/>
      <c r="I11230" s="11"/>
      <c r="J11230" s="11"/>
      <c r="K11230" s="12"/>
      <c r="L11230" s="13"/>
      <c r="M11230" s="12"/>
      <c r="N11230" s="13"/>
      <c r="O11230" s="13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  <c r="AA11230" s="11"/>
      <c r="AB11230" s="11"/>
      <c r="AC11230" s="11"/>
    </row>
    <row r="11231" spans="1:29" x14ac:dyDescent="0.25">
      <c r="A11231" s="10"/>
      <c r="B11231" s="11"/>
      <c r="C11231" s="11"/>
      <c r="D11231" s="11"/>
      <c r="E11231" s="11"/>
      <c r="F11231" s="11"/>
      <c r="G11231" s="11"/>
      <c r="H11231" s="11"/>
      <c r="I11231" s="11"/>
      <c r="J11231" s="11"/>
      <c r="K11231" s="12"/>
      <c r="L11231" s="13"/>
      <c r="M11231" s="12"/>
      <c r="N11231" s="13"/>
      <c r="O11231" s="13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  <c r="AA11231" s="11"/>
      <c r="AB11231" s="11"/>
      <c r="AC11231" s="11"/>
    </row>
    <row r="11232" spans="1:29" x14ac:dyDescent="0.25">
      <c r="A11232" s="10"/>
      <c r="B11232" s="11"/>
      <c r="C11232" s="11"/>
      <c r="D11232" s="11"/>
      <c r="E11232" s="11"/>
      <c r="F11232" s="11"/>
      <c r="G11232" s="11"/>
      <c r="H11232" s="11"/>
      <c r="I11232" s="11"/>
      <c r="J11232" s="11"/>
      <c r="K11232" s="12"/>
      <c r="L11232" s="13"/>
      <c r="M11232" s="12"/>
      <c r="N11232" s="13"/>
      <c r="O11232" s="13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  <c r="AA11232" s="11"/>
      <c r="AB11232" s="11"/>
      <c r="AC11232" s="11"/>
    </row>
    <row r="11233" spans="1:29" x14ac:dyDescent="0.25">
      <c r="A11233" s="10"/>
      <c r="B11233" s="11"/>
      <c r="C11233" s="11"/>
      <c r="D11233" s="11"/>
      <c r="E11233" s="11"/>
      <c r="F11233" s="11"/>
      <c r="G11233" s="11"/>
      <c r="H11233" s="11"/>
      <c r="I11233" s="11"/>
      <c r="J11233" s="11"/>
      <c r="K11233" s="12"/>
      <c r="L11233" s="13"/>
      <c r="M11233" s="12"/>
      <c r="N11233" s="13"/>
      <c r="O11233" s="13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  <c r="AC11233" s="11"/>
    </row>
    <row r="11234" spans="1:29" x14ac:dyDescent="0.25">
      <c r="A11234" s="10"/>
      <c r="B11234" s="11"/>
      <c r="C11234" s="11"/>
      <c r="D11234" s="11"/>
      <c r="E11234" s="11"/>
      <c r="F11234" s="11"/>
      <c r="G11234" s="11"/>
      <c r="H11234" s="11"/>
      <c r="I11234" s="11"/>
      <c r="J11234" s="11"/>
      <c r="K11234" s="12"/>
      <c r="L11234" s="13"/>
      <c r="M11234" s="12"/>
      <c r="N11234" s="13"/>
      <c r="O11234" s="13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  <c r="AA11234" s="11"/>
      <c r="AB11234" s="11"/>
      <c r="AC11234" s="11"/>
    </row>
    <row r="11235" spans="1:29" x14ac:dyDescent="0.25">
      <c r="A11235" s="10"/>
      <c r="B11235" s="11"/>
      <c r="C11235" s="11"/>
      <c r="D11235" s="11"/>
      <c r="E11235" s="11"/>
      <c r="F11235" s="11"/>
      <c r="G11235" s="11"/>
      <c r="H11235" s="11"/>
      <c r="I11235" s="11"/>
      <c r="J11235" s="11"/>
      <c r="K11235" s="12"/>
      <c r="L11235" s="13"/>
      <c r="M11235" s="12"/>
      <c r="N11235" s="13"/>
      <c r="O11235" s="13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  <c r="AA11235" s="11"/>
      <c r="AB11235" s="11"/>
      <c r="AC11235" s="11"/>
    </row>
    <row r="11236" spans="1:29" x14ac:dyDescent="0.25">
      <c r="A11236" s="10"/>
      <c r="B11236" s="11"/>
      <c r="C11236" s="11"/>
      <c r="D11236" s="11"/>
      <c r="E11236" s="11"/>
      <c r="F11236" s="11"/>
      <c r="G11236" s="11"/>
      <c r="H11236" s="11"/>
      <c r="I11236" s="11"/>
      <c r="J11236" s="11"/>
      <c r="K11236" s="12"/>
      <c r="L11236" s="13"/>
      <c r="M11236" s="12"/>
      <c r="N11236" s="13"/>
      <c r="O11236" s="13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  <c r="AA11236" s="11"/>
      <c r="AB11236" s="11"/>
      <c r="AC11236" s="11"/>
    </row>
    <row r="11237" spans="1:29" x14ac:dyDescent="0.25">
      <c r="A11237" s="10"/>
      <c r="B11237" s="11"/>
      <c r="C11237" s="11"/>
      <c r="D11237" s="11"/>
      <c r="E11237" s="11"/>
      <c r="F11237" s="11"/>
      <c r="G11237" s="11"/>
      <c r="H11237" s="11"/>
      <c r="I11237" s="11"/>
      <c r="J11237" s="11"/>
      <c r="K11237" s="12"/>
      <c r="L11237" s="13"/>
      <c r="M11237" s="12"/>
      <c r="N11237" s="13"/>
      <c r="O11237" s="13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  <c r="AA11237" s="11"/>
      <c r="AB11237" s="11"/>
      <c r="AC11237" s="11"/>
    </row>
    <row r="11238" spans="1:29" x14ac:dyDescent="0.25">
      <c r="A11238" s="10"/>
      <c r="B11238" s="11"/>
      <c r="C11238" s="11"/>
      <c r="D11238" s="11"/>
      <c r="E11238" s="11"/>
      <c r="F11238" s="11"/>
      <c r="G11238" s="11"/>
      <c r="H11238" s="11"/>
      <c r="I11238" s="11"/>
      <c r="J11238" s="11"/>
      <c r="K11238" s="12"/>
      <c r="L11238" s="13"/>
      <c r="M11238" s="12"/>
      <c r="N11238" s="13"/>
      <c r="O11238" s="13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  <c r="AA11238" s="11"/>
      <c r="AB11238" s="11"/>
      <c r="AC11238" s="11"/>
    </row>
    <row r="11239" spans="1:29" x14ac:dyDescent="0.25">
      <c r="A11239" s="10"/>
      <c r="B11239" s="11"/>
      <c r="C11239" s="11"/>
      <c r="D11239" s="11"/>
      <c r="E11239" s="11"/>
      <c r="F11239" s="11"/>
      <c r="G11239" s="11"/>
      <c r="H11239" s="11"/>
      <c r="I11239" s="11"/>
      <c r="J11239" s="11"/>
      <c r="K11239" s="12"/>
      <c r="L11239" s="13"/>
      <c r="M11239" s="12"/>
      <c r="N11239" s="13"/>
      <c r="O11239" s="13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  <c r="AA11239" s="11"/>
      <c r="AB11239" s="11"/>
      <c r="AC11239" s="11"/>
    </row>
    <row r="11240" spans="1:29" x14ac:dyDescent="0.25">
      <c r="A11240" s="10"/>
      <c r="B11240" s="11"/>
      <c r="C11240" s="11"/>
      <c r="D11240" s="11"/>
      <c r="E11240" s="11"/>
      <c r="F11240" s="11"/>
      <c r="G11240" s="11"/>
      <c r="H11240" s="11"/>
      <c r="I11240" s="11"/>
      <c r="J11240" s="11"/>
      <c r="K11240" s="12"/>
      <c r="L11240" s="13"/>
      <c r="M11240" s="12"/>
      <c r="N11240" s="13"/>
      <c r="O11240" s="13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  <c r="AC11240" s="11"/>
    </row>
    <row r="11241" spans="1:29" x14ac:dyDescent="0.25">
      <c r="A11241" s="10"/>
      <c r="B11241" s="11"/>
      <c r="C11241" s="11"/>
      <c r="D11241" s="11"/>
      <c r="E11241" s="11"/>
      <c r="F11241" s="11"/>
      <c r="G11241" s="11"/>
      <c r="H11241" s="11"/>
      <c r="I11241" s="11"/>
      <c r="J11241" s="11"/>
      <c r="K11241" s="12"/>
      <c r="L11241" s="13"/>
      <c r="M11241" s="12"/>
      <c r="N11241" s="13"/>
      <c r="O11241" s="13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  <c r="AA11241" s="11"/>
      <c r="AB11241" s="11"/>
      <c r="AC11241" s="11"/>
    </row>
    <row r="11242" spans="1:29" x14ac:dyDescent="0.25">
      <c r="A11242" s="10"/>
      <c r="B11242" s="11"/>
      <c r="C11242" s="11"/>
      <c r="D11242" s="11"/>
      <c r="E11242" s="11"/>
      <c r="F11242" s="11"/>
      <c r="G11242" s="11"/>
      <c r="H11242" s="11"/>
      <c r="I11242" s="11"/>
      <c r="J11242" s="11"/>
      <c r="K11242" s="12"/>
      <c r="L11242" s="13"/>
      <c r="M11242" s="12"/>
      <c r="N11242" s="13"/>
      <c r="O11242" s="13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  <c r="AA11242" s="11"/>
      <c r="AB11242" s="11"/>
      <c r="AC11242" s="11"/>
    </row>
    <row r="11243" spans="1:29" x14ac:dyDescent="0.25">
      <c r="A11243" s="10"/>
      <c r="B11243" s="11"/>
      <c r="C11243" s="11"/>
      <c r="D11243" s="11"/>
      <c r="E11243" s="11"/>
      <c r="F11243" s="11"/>
      <c r="G11243" s="11"/>
      <c r="H11243" s="11"/>
      <c r="I11243" s="11"/>
      <c r="J11243" s="11"/>
      <c r="K11243" s="12"/>
      <c r="L11243" s="13"/>
      <c r="M11243" s="12"/>
      <c r="N11243" s="13"/>
      <c r="O11243" s="13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  <c r="AA11243" s="11"/>
      <c r="AB11243" s="11"/>
      <c r="AC11243" s="11"/>
    </row>
    <row r="11244" spans="1:29" x14ac:dyDescent="0.25">
      <c r="A11244" s="10"/>
      <c r="B11244" s="11"/>
      <c r="C11244" s="11"/>
      <c r="D11244" s="11"/>
      <c r="E11244" s="11"/>
      <c r="F11244" s="11"/>
      <c r="G11244" s="11"/>
      <c r="H11244" s="11"/>
      <c r="I11244" s="11"/>
      <c r="J11244" s="11"/>
      <c r="K11244" s="12"/>
      <c r="L11244" s="13"/>
      <c r="M11244" s="12"/>
      <c r="N11244" s="13"/>
      <c r="O11244" s="13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  <c r="AA11244" s="11"/>
      <c r="AB11244" s="11"/>
      <c r="AC11244" s="11"/>
    </row>
    <row r="11245" spans="1:29" x14ac:dyDescent="0.25">
      <c r="A11245" s="10"/>
      <c r="B11245" s="11"/>
      <c r="C11245" s="11"/>
      <c r="D11245" s="11"/>
      <c r="E11245" s="11"/>
      <c r="F11245" s="11"/>
      <c r="G11245" s="11"/>
      <c r="H11245" s="11"/>
      <c r="I11245" s="11"/>
      <c r="J11245" s="11"/>
      <c r="K11245" s="12"/>
      <c r="L11245" s="13"/>
      <c r="M11245" s="12"/>
      <c r="N11245" s="13"/>
      <c r="O11245" s="13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  <c r="AA11245" s="11"/>
      <c r="AB11245" s="11"/>
      <c r="AC11245" s="11"/>
    </row>
    <row r="11246" spans="1:29" x14ac:dyDescent="0.25">
      <c r="A11246" s="10"/>
      <c r="B11246" s="11"/>
      <c r="C11246" s="11"/>
      <c r="D11246" s="11"/>
      <c r="E11246" s="11"/>
      <c r="F11246" s="11"/>
      <c r="G11246" s="11"/>
      <c r="H11246" s="11"/>
      <c r="I11246" s="11"/>
      <c r="J11246" s="11"/>
      <c r="K11246" s="12"/>
      <c r="L11246" s="13"/>
      <c r="M11246" s="12"/>
      <c r="N11246" s="13"/>
      <c r="O11246" s="13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  <c r="AA11246" s="11"/>
      <c r="AB11246" s="11"/>
      <c r="AC11246" s="11"/>
    </row>
    <row r="11247" spans="1:29" x14ac:dyDescent="0.25">
      <c r="A11247" s="10"/>
      <c r="B11247" s="11"/>
      <c r="C11247" s="11"/>
      <c r="D11247" s="11"/>
      <c r="E11247" s="11"/>
      <c r="F11247" s="11"/>
      <c r="G11247" s="11"/>
      <c r="H11247" s="11"/>
      <c r="I11247" s="11"/>
      <c r="J11247" s="11"/>
      <c r="K11247" s="12"/>
      <c r="L11247" s="13"/>
      <c r="M11247" s="12"/>
      <c r="N11247" s="13"/>
      <c r="O11247" s="13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  <c r="AC11247" s="11"/>
    </row>
    <row r="11248" spans="1:29" x14ac:dyDescent="0.25">
      <c r="A11248" s="10"/>
      <c r="B11248" s="11"/>
      <c r="C11248" s="11"/>
      <c r="D11248" s="11"/>
      <c r="E11248" s="11"/>
      <c r="F11248" s="11"/>
      <c r="G11248" s="11"/>
      <c r="H11248" s="11"/>
      <c r="I11248" s="11"/>
      <c r="J11248" s="11"/>
      <c r="K11248" s="12"/>
      <c r="L11248" s="13"/>
      <c r="M11248" s="12"/>
      <c r="N11248" s="13"/>
      <c r="O11248" s="13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  <c r="AA11248" s="11"/>
      <c r="AB11248" s="11"/>
      <c r="AC11248" s="11"/>
    </row>
    <row r="11249" spans="1:29" x14ac:dyDescent="0.25">
      <c r="A11249" s="10"/>
      <c r="B11249" s="11"/>
      <c r="C11249" s="11"/>
      <c r="D11249" s="11"/>
      <c r="E11249" s="11"/>
      <c r="F11249" s="11"/>
      <c r="G11249" s="11"/>
      <c r="H11249" s="11"/>
      <c r="I11249" s="11"/>
      <c r="J11249" s="11"/>
      <c r="K11249" s="12"/>
      <c r="L11249" s="13"/>
      <c r="M11249" s="12"/>
      <c r="N11249" s="13"/>
      <c r="O11249" s="13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  <c r="AA11249" s="11"/>
      <c r="AB11249" s="11"/>
      <c r="AC11249" s="11"/>
    </row>
    <row r="11250" spans="1:29" x14ac:dyDescent="0.25">
      <c r="A11250" s="10"/>
      <c r="B11250" s="11"/>
      <c r="C11250" s="11"/>
      <c r="D11250" s="11"/>
      <c r="E11250" s="11"/>
      <c r="F11250" s="11"/>
      <c r="G11250" s="11"/>
      <c r="H11250" s="11"/>
      <c r="I11250" s="11"/>
      <c r="J11250" s="11"/>
      <c r="K11250" s="12"/>
      <c r="L11250" s="13"/>
      <c r="M11250" s="12"/>
      <c r="N11250" s="13"/>
      <c r="O11250" s="13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  <c r="AA11250" s="11"/>
      <c r="AB11250" s="11"/>
      <c r="AC11250" s="11"/>
    </row>
    <row r="11251" spans="1:29" x14ac:dyDescent="0.25">
      <c r="A11251" s="10"/>
      <c r="B11251" s="11"/>
      <c r="C11251" s="11"/>
      <c r="D11251" s="11"/>
      <c r="E11251" s="11"/>
      <c r="F11251" s="11"/>
      <c r="G11251" s="11"/>
      <c r="H11251" s="11"/>
      <c r="I11251" s="11"/>
      <c r="J11251" s="11"/>
      <c r="K11251" s="12"/>
      <c r="L11251" s="13"/>
      <c r="M11251" s="12"/>
      <c r="N11251" s="13"/>
      <c r="O11251" s="13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  <c r="AA11251" s="11"/>
      <c r="AB11251" s="11"/>
      <c r="AC11251" s="11"/>
    </row>
    <row r="11252" spans="1:29" x14ac:dyDescent="0.25">
      <c r="A11252" s="10"/>
      <c r="B11252" s="11"/>
      <c r="C11252" s="11"/>
      <c r="D11252" s="11"/>
      <c r="E11252" s="11"/>
      <c r="F11252" s="11"/>
      <c r="G11252" s="11"/>
      <c r="H11252" s="11"/>
      <c r="I11252" s="11"/>
      <c r="J11252" s="11"/>
      <c r="K11252" s="12"/>
      <c r="L11252" s="13"/>
      <c r="M11252" s="12"/>
      <c r="N11252" s="13"/>
      <c r="O11252" s="13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  <c r="AA11252" s="11"/>
      <c r="AB11252" s="11"/>
      <c r="AC11252" s="11"/>
    </row>
    <row r="11253" spans="1:29" x14ac:dyDescent="0.25">
      <c r="A11253" s="10"/>
      <c r="B11253" s="11"/>
      <c r="C11253" s="11"/>
      <c r="D11253" s="11"/>
      <c r="E11253" s="11"/>
      <c r="F11253" s="11"/>
      <c r="G11253" s="11"/>
      <c r="H11253" s="11"/>
      <c r="I11253" s="11"/>
      <c r="J11253" s="11"/>
      <c r="K11253" s="12"/>
      <c r="L11253" s="13"/>
      <c r="M11253" s="12"/>
      <c r="N11253" s="13"/>
      <c r="O11253" s="13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  <c r="AA11253" s="11"/>
      <c r="AB11253" s="11"/>
      <c r="AC11253" s="11"/>
    </row>
    <row r="11254" spans="1:29" x14ac:dyDescent="0.25">
      <c r="A11254" s="10"/>
      <c r="B11254" s="11"/>
      <c r="C11254" s="11"/>
      <c r="D11254" s="11"/>
      <c r="E11254" s="11"/>
      <c r="F11254" s="11"/>
      <c r="G11254" s="11"/>
      <c r="H11254" s="11"/>
      <c r="I11254" s="11"/>
      <c r="J11254" s="11"/>
      <c r="K11254" s="12"/>
      <c r="L11254" s="13"/>
      <c r="M11254" s="12"/>
      <c r="N11254" s="13"/>
      <c r="O11254" s="13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  <c r="AC11254" s="11"/>
    </row>
    <row r="11255" spans="1:29" x14ac:dyDescent="0.25">
      <c r="A11255" s="10"/>
      <c r="B11255" s="11"/>
      <c r="C11255" s="11"/>
      <c r="D11255" s="11"/>
      <c r="E11255" s="11"/>
      <c r="F11255" s="11"/>
      <c r="G11255" s="11"/>
      <c r="H11255" s="11"/>
      <c r="I11255" s="11"/>
      <c r="J11255" s="11"/>
      <c r="K11255" s="12"/>
      <c r="L11255" s="13"/>
      <c r="M11255" s="12"/>
      <c r="N11255" s="13"/>
      <c r="O11255" s="13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  <c r="AA11255" s="11"/>
      <c r="AB11255" s="11"/>
      <c r="AC11255" s="11"/>
    </row>
    <row r="11256" spans="1:29" x14ac:dyDescent="0.25">
      <c r="A11256" s="10"/>
      <c r="B11256" s="11"/>
      <c r="C11256" s="11"/>
      <c r="D11256" s="11"/>
      <c r="E11256" s="11"/>
      <c r="F11256" s="11"/>
      <c r="G11256" s="11"/>
      <c r="H11256" s="11"/>
      <c r="I11256" s="11"/>
      <c r="J11256" s="11"/>
      <c r="K11256" s="12"/>
      <c r="L11256" s="13"/>
      <c r="M11256" s="12"/>
      <c r="N11256" s="13"/>
      <c r="O11256" s="13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  <c r="AA11256" s="11"/>
      <c r="AB11256" s="11"/>
      <c r="AC11256" s="11"/>
    </row>
    <row r="11257" spans="1:29" x14ac:dyDescent="0.25">
      <c r="A11257" s="10"/>
      <c r="B11257" s="11"/>
      <c r="C11257" s="11"/>
      <c r="D11257" s="11"/>
      <c r="E11257" s="11"/>
      <c r="F11257" s="11"/>
      <c r="G11257" s="11"/>
      <c r="H11257" s="11"/>
      <c r="I11257" s="11"/>
      <c r="J11257" s="11"/>
      <c r="K11257" s="12"/>
      <c r="L11257" s="13"/>
      <c r="M11257" s="12"/>
      <c r="N11257" s="13"/>
      <c r="O11257" s="13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  <c r="AA11257" s="11"/>
      <c r="AB11257" s="11"/>
      <c r="AC11257" s="11"/>
    </row>
    <row r="11258" spans="1:29" x14ac:dyDescent="0.25">
      <c r="A11258" s="10"/>
      <c r="B11258" s="11"/>
      <c r="C11258" s="11"/>
      <c r="D11258" s="11"/>
      <c r="E11258" s="11"/>
      <c r="F11258" s="11"/>
      <c r="G11258" s="11"/>
      <c r="H11258" s="11"/>
      <c r="I11258" s="11"/>
      <c r="J11258" s="11"/>
      <c r="K11258" s="12"/>
      <c r="L11258" s="13"/>
      <c r="M11258" s="12"/>
      <c r="N11258" s="13"/>
      <c r="O11258" s="13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  <c r="AA11258" s="11"/>
      <c r="AB11258" s="11"/>
      <c r="AC11258" s="11"/>
    </row>
    <row r="11259" spans="1:29" x14ac:dyDescent="0.25">
      <c r="A11259" s="10"/>
      <c r="B11259" s="11"/>
      <c r="C11259" s="11"/>
      <c r="D11259" s="11"/>
      <c r="E11259" s="11"/>
      <c r="F11259" s="11"/>
      <c r="G11259" s="11"/>
      <c r="H11259" s="11"/>
      <c r="I11259" s="11"/>
      <c r="J11259" s="11"/>
      <c r="K11259" s="12"/>
      <c r="L11259" s="13"/>
      <c r="M11259" s="12"/>
      <c r="N11259" s="13"/>
      <c r="O11259" s="13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  <c r="AA11259" s="11"/>
      <c r="AB11259" s="11"/>
      <c r="AC11259" s="11"/>
    </row>
    <row r="11260" spans="1:29" x14ac:dyDescent="0.25">
      <c r="A11260" s="10"/>
      <c r="B11260" s="11"/>
      <c r="C11260" s="11"/>
      <c r="D11260" s="11"/>
      <c r="E11260" s="11"/>
      <c r="F11260" s="11"/>
      <c r="G11260" s="11"/>
      <c r="H11260" s="11"/>
      <c r="I11260" s="11"/>
      <c r="J11260" s="11"/>
      <c r="K11260" s="12"/>
      <c r="L11260" s="13"/>
      <c r="M11260" s="12"/>
      <c r="N11260" s="13"/>
      <c r="O11260" s="13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  <c r="AA11260" s="11"/>
      <c r="AB11260" s="11"/>
      <c r="AC11260" s="11"/>
    </row>
    <row r="11261" spans="1:29" x14ac:dyDescent="0.25">
      <c r="A11261" s="10"/>
      <c r="B11261" s="11"/>
      <c r="C11261" s="11"/>
      <c r="D11261" s="11"/>
      <c r="E11261" s="11"/>
      <c r="F11261" s="11"/>
      <c r="G11261" s="11"/>
      <c r="H11261" s="11"/>
      <c r="I11261" s="11"/>
      <c r="J11261" s="11"/>
      <c r="K11261" s="12"/>
      <c r="L11261" s="13"/>
      <c r="M11261" s="12"/>
      <c r="N11261" s="13"/>
      <c r="O11261" s="13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  <c r="AA11261" s="11"/>
      <c r="AB11261" s="11"/>
      <c r="AC11261" s="11"/>
    </row>
    <row r="11262" spans="1:29" x14ac:dyDescent="0.25">
      <c r="A11262" s="10"/>
      <c r="B11262" s="11"/>
      <c r="C11262" s="11"/>
      <c r="D11262" s="11"/>
      <c r="E11262" s="11"/>
      <c r="F11262" s="11"/>
      <c r="G11262" s="11"/>
      <c r="H11262" s="11"/>
      <c r="I11262" s="11"/>
      <c r="J11262" s="11"/>
      <c r="K11262" s="12"/>
      <c r="L11262" s="13"/>
      <c r="M11262" s="12"/>
      <c r="N11262" s="13"/>
      <c r="O11262" s="13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  <c r="AA11262" s="11"/>
      <c r="AB11262" s="11"/>
      <c r="AC11262" s="11"/>
    </row>
    <row r="11263" spans="1:29" x14ac:dyDescent="0.25">
      <c r="A11263" s="10"/>
      <c r="B11263" s="11"/>
      <c r="C11263" s="11"/>
      <c r="D11263" s="11"/>
      <c r="E11263" s="11"/>
      <c r="F11263" s="11"/>
      <c r="G11263" s="11"/>
      <c r="H11263" s="11"/>
      <c r="I11263" s="11"/>
      <c r="J11263" s="11"/>
      <c r="K11263" s="12"/>
      <c r="L11263" s="13"/>
      <c r="M11263" s="12"/>
      <c r="N11263" s="13"/>
      <c r="O11263" s="13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  <c r="AA11263" s="11"/>
      <c r="AB11263" s="11"/>
      <c r="AC11263" s="11"/>
    </row>
    <row r="11264" spans="1:29" x14ac:dyDescent="0.25">
      <c r="A11264" s="10"/>
      <c r="B11264" s="11"/>
      <c r="C11264" s="11"/>
      <c r="D11264" s="11"/>
      <c r="E11264" s="11"/>
      <c r="F11264" s="11"/>
      <c r="G11264" s="11"/>
      <c r="H11264" s="11"/>
      <c r="I11264" s="11"/>
      <c r="J11264" s="11"/>
      <c r="K11264" s="12"/>
      <c r="L11264" s="13"/>
      <c r="M11264" s="12"/>
      <c r="N11264" s="13"/>
      <c r="O11264" s="13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  <c r="AA11264" s="11"/>
      <c r="AB11264" s="11"/>
      <c r="AC11264" s="11"/>
    </row>
    <row r="11265" spans="1:29" x14ac:dyDescent="0.25">
      <c r="A11265" s="10"/>
      <c r="B11265" s="11"/>
      <c r="C11265" s="11"/>
      <c r="D11265" s="11"/>
      <c r="E11265" s="11"/>
      <c r="F11265" s="11"/>
      <c r="G11265" s="11"/>
      <c r="H11265" s="11"/>
      <c r="I11265" s="11"/>
      <c r="J11265" s="11"/>
      <c r="K11265" s="12"/>
      <c r="L11265" s="13"/>
      <c r="M11265" s="12"/>
      <c r="N11265" s="13"/>
      <c r="O11265" s="13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  <c r="AA11265" s="11"/>
      <c r="AB11265" s="11"/>
      <c r="AC11265" s="11"/>
    </row>
    <row r="11266" spans="1:29" x14ac:dyDescent="0.25">
      <c r="A11266" s="10"/>
      <c r="B11266" s="11"/>
      <c r="C11266" s="11"/>
      <c r="D11266" s="11"/>
      <c r="E11266" s="11"/>
      <c r="F11266" s="11"/>
      <c r="G11266" s="11"/>
      <c r="H11266" s="11"/>
      <c r="I11266" s="11"/>
      <c r="J11266" s="11"/>
      <c r="K11266" s="12"/>
      <c r="L11266" s="13"/>
      <c r="M11266" s="12"/>
      <c r="N11266" s="13"/>
      <c r="O11266" s="13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  <c r="AA11266" s="11"/>
      <c r="AB11266" s="11"/>
      <c r="AC11266" s="11"/>
    </row>
    <row r="11267" spans="1:29" x14ac:dyDescent="0.25">
      <c r="A11267" s="10"/>
      <c r="B11267" s="11"/>
      <c r="C11267" s="11"/>
      <c r="D11267" s="11"/>
      <c r="E11267" s="11"/>
      <c r="F11267" s="11"/>
      <c r="G11267" s="11"/>
      <c r="H11267" s="11"/>
      <c r="I11267" s="11"/>
      <c r="J11267" s="11"/>
      <c r="K11267" s="12"/>
      <c r="L11267" s="13"/>
      <c r="M11267" s="12"/>
      <c r="N11267" s="13"/>
      <c r="O11267" s="13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  <c r="AA11267" s="11"/>
      <c r="AB11267" s="11"/>
      <c r="AC11267" s="11"/>
    </row>
    <row r="11268" spans="1:29" x14ac:dyDescent="0.25">
      <c r="A11268" s="10"/>
      <c r="B11268" s="11"/>
      <c r="C11268" s="11"/>
      <c r="D11268" s="11"/>
      <c r="E11268" s="11"/>
      <c r="F11268" s="11"/>
      <c r="G11268" s="11"/>
      <c r="H11268" s="11"/>
      <c r="I11268" s="11"/>
      <c r="J11268" s="11"/>
      <c r="K11268" s="12"/>
      <c r="L11268" s="13"/>
      <c r="M11268" s="12"/>
      <c r="N11268" s="13"/>
      <c r="O11268" s="13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  <c r="AC11268" s="11"/>
    </row>
    <row r="11269" spans="1:29" x14ac:dyDescent="0.25">
      <c r="A11269" s="10"/>
      <c r="B11269" s="11"/>
      <c r="C11269" s="11"/>
      <c r="D11269" s="11"/>
      <c r="E11269" s="11"/>
      <c r="F11269" s="11"/>
      <c r="G11269" s="11"/>
      <c r="H11269" s="11"/>
      <c r="I11269" s="11"/>
      <c r="J11269" s="11"/>
      <c r="K11269" s="12"/>
      <c r="L11269" s="13"/>
      <c r="M11269" s="12"/>
      <c r="N11269" s="13"/>
      <c r="O11269" s="13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  <c r="AA11269" s="11"/>
      <c r="AB11269" s="11"/>
      <c r="AC11269" s="11"/>
    </row>
    <row r="11270" spans="1:29" x14ac:dyDescent="0.25">
      <c r="A11270" s="10"/>
      <c r="B11270" s="11"/>
      <c r="C11270" s="11"/>
      <c r="D11270" s="11"/>
      <c r="E11270" s="11"/>
      <c r="F11270" s="11"/>
      <c r="G11270" s="11"/>
      <c r="H11270" s="11"/>
      <c r="I11270" s="11"/>
      <c r="J11270" s="11"/>
      <c r="K11270" s="12"/>
      <c r="L11270" s="13"/>
      <c r="M11270" s="12"/>
      <c r="N11270" s="13"/>
      <c r="O11270" s="13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  <c r="AA11270" s="11"/>
      <c r="AB11270" s="11"/>
      <c r="AC11270" s="11"/>
    </row>
    <row r="11271" spans="1:29" x14ac:dyDescent="0.25">
      <c r="A11271" s="10"/>
      <c r="B11271" s="11"/>
      <c r="C11271" s="11"/>
      <c r="D11271" s="11"/>
      <c r="E11271" s="11"/>
      <c r="F11271" s="11"/>
      <c r="G11271" s="11"/>
      <c r="H11271" s="11"/>
      <c r="I11271" s="11"/>
      <c r="J11271" s="11"/>
      <c r="K11271" s="12"/>
      <c r="L11271" s="13"/>
      <c r="M11271" s="12"/>
      <c r="N11271" s="13"/>
      <c r="O11271" s="13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  <c r="AA11271" s="11"/>
      <c r="AB11271" s="11"/>
      <c r="AC11271" s="11"/>
    </row>
    <row r="11272" spans="1:29" x14ac:dyDescent="0.25">
      <c r="A11272" s="10"/>
      <c r="B11272" s="11"/>
      <c r="C11272" s="11"/>
      <c r="D11272" s="11"/>
      <c r="E11272" s="11"/>
      <c r="F11272" s="11"/>
      <c r="G11272" s="11"/>
      <c r="H11272" s="11"/>
      <c r="I11272" s="11"/>
      <c r="J11272" s="11"/>
      <c r="K11272" s="12"/>
      <c r="L11272" s="13"/>
      <c r="M11272" s="12"/>
      <c r="N11272" s="13"/>
      <c r="O11272" s="13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  <c r="AA11272" s="11"/>
      <c r="AB11272" s="11"/>
      <c r="AC11272" s="11"/>
    </row>
    <row r="11273" spans="1:29" x14ac:dyDescent="0.25">
      <c r="A11273" s="10"/>
      <c r="B11273" s="11"/>
      <c r="C11273" s="11"/>
      <c r="D11273" s="11"/>
      <c r="E11273" s="11"/>
      <c r="F11273" s="11"/>
      <c r="G11273" s="11"/>
      <c r="H11273" s="11"/>
      <c r="I11273" s="11"/>
      <c r="J11273" s="11"/>
      <c r="K11273" s="12"/>
      <c r="L11273" s="13"/>
      <c r="M11273" s="12"/>
      <c r="N11273" s="13"/>
      <c r="O11273" s="13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  <c r="AA11273" s="11"/>
      <c r="AB11273" s="11"/>
      <c r="AC11273" s="11"/>
    </row>
    <row r="11274" spans="1:29" x14ac:dyDescent="0.25">
      <c r="A11274" s="10"/>
      <c r="B11274" s="11"/>
      <c r="C11274" s="11"/>
      <c r="D11274" s="11"/>
      <c r="E11274" s="11"/>
      <c r="F11274" s="11"/>
      <c r="G11274" s="11"/>
      <c r="H11274" s="11"/>
      <c r="I11274" s="11"/>
      <c r="J11274" s="11"/>
      <c r="K11274" s="12"/>
      <c r="L11274" s="13"/>
      <c r="M11274" s="12"/>
      <c r="N11274" s="13"/>
      <c r="O11274" s="13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  <c r="AA11274" s="11"/>
      <c r="AB11274" s="11"/>
      <c r="AC11274" s="11"/>
    </row>
    <row r="11275" spans="1:29" x14ac:dyDescent="0.25">
      <c r="A11275" s="10"/>
      <c r="B11275" s="11"/>
      <c r="C11275" s="11"/>
      <c r="D11275" s="11"/>
      <c r="E11275" s="11"/>
      <c r="F11275" s="11"/>
      <c r="G11275" s="11"/>
      <c r="H11275" s="11"/>
      <c r="I11275" s="11"/>
      <c r="J11275" s="11"/>
      <c r="K11275" s="12"/>
      <c r="L11275" s="13"/>
      <c r="M11275" s="12"/>
      <c r="N11275" s="13"/>
      <c r="O11275" s="13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  <c r="AC11275" s="11"/>
    </row>
    <row r="11276" spans="1:29" x14ac:dyDescent="0.25">
      <c r="A11276" s="10"/>
      <c r="B11276" s="11"/>
      <c r="C11276" s="11"/>
      <c r="D11276" s="11"/>
      <c r="E11276" s="11"/>
      <c r="F11276" s="11"/>
      <c r="G11276" s="11"/>
      <c r="H11276" s="11"/>
      <c r="I11276" s="11"/>
      <c r="J11276" s="11"/>
      <c r="K11276" s="12"/>
      <c r="L11276" s="13"/>
      <c r="M11276" s="12"/>
      <c r="N11276" s="13"/>
      <c r="O11276" s="13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  <c r="AA11276" s="11"/>
      <c r="AB11276" s="11"/>
      <c r="AC11276" s="11"/>
    </row>
    <row r="11277" spans="1:29" x14ac:dyDescent="0.25">
      <c r="A11277" s="10"/>
      <c r="B11277" s="11"/>
      <c r="C11277" s="11"/>
      <c r="D11277" s="11"/>
      <c r="E11277" s="11"/>
      <c r="F11277" s="11"/>
      <c r="G11277" s="11"/>
      <c r="H11277" s="11"/>
      <c r="I11277" s="11"/>
      <c r="J11277" s="11"/>
      <c r="K11277" s="12"/>
      <c r="L11277" s="13"/>
      <c r="M11277" s="12"/>
      <c r="N11277" s="13"/>
      <c r="O11277" s="13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  <c r="AA11277" s="11"/>
      <c r="AB11277" s="11"/>
      <c r="AC11277" s="11"/>
    </row>
    <row r="11278" spans="1:29" x14ac:dyDescent="0.25">
      <c r="A11278" s="10"/>
      <c r="B11278" s="11"/>
      <c r="C11278" s="11"/>
      <c r="D11278" s="11"/>
      <c r="E11278" s="11"/>
      <c r="F11278" s="11"/>
      <c r="G11278" s="11"/>
      <c r="H11278" s="11"/>
      <c r="I11278" s="11"/>
      <c r="J11278" s="11"/>
      <c r="K11278" s="12"/>
      <c r="L11278" s="13"/>
      <c r="M11278" s="12"/>
      <c r="N11278" s="13"/>
      <c r="O11278" s="13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  <c r="AA11278" s="11"/>
      <c r="AB11278" s="11"/>
      <c r="AC11278" s="11"/>
    </row>
    <row r="11279" spans="1:29" x14ac:dyDescent="0.25">
      <c r="A11279" s="10"/>
      <c r="B11279" s="11"/>
      <c r="C11279" s="11"/>
      <c r="D11279" s="11"/>
      <c r="E11279" s="11"/>
      <c r="F11279" s="11"/>
      <c r="G11279" s="11"/>
      <c r="H11279" s="11"/>
      <c r="I11279" s="11"/>
      <c r="J11279" s="11"/>
      <c r="K11279" s="12"/>
      <c r="L11279" s="13"/>
      <c r="M11279" s="12"/>
      <c r="N11279" s="13"/>
      <c r="O11279" s="13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  <c r="AA11279" s="11"/>
      <c r="AB11279" s="11"/>
      <c r="AC11279" s="11"/>
    </row>
    <row r="11280" spans="1:29" x14ac:dyDescent="0.25">
      <c r="A11280" s="10"/>
      <c r="B11280" s="11"/>
      <c r="C11280" s="11"/>
      <c r="D11280" s="11"/>
      <c r="E11280" s="11"/>
      <c r="F11280" s="11"/>
      <c r="G11280" s="11"/>
      <c r="H11280" s="11"/>
      <c r="I11280" s="11"/>
      <c r="J11280" s="11"/>
      <c r="K11280" s="12"/>
      <c r="L11280" s="13"/>
      <c r="M11280" s="12"/>
      <c r="N11280" s="13"/>
      <c r="O11280" s="13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  <c r="AA11280" s="11"/>
      <c r="AB11280" s="11"/>
      <c r="AC11280" s="11"/>
    </row>
    <row r="11281" spans="1:29" x14ac:dyDescent="0.25">
      <c r="A11281" s="10"/>
      <c r="B11281" s="11"/>
      <c r="C11281" s="11"/>
      <c r="D11281" s="11"/>
      <c r="E11281" s="11"/>
      <c r="F11281" s="11"/>
      <c r="G11281" s="11"/>
      <c r="H11281" s="11"/>
      <c r="I11281" s="11"/>
      <c r="J11281" s="11"/>
      <c r="K11281" s="12"/>
      <c r="L11281" s="13"/>
      <c r="M11281" s="12"/>
      <c r="N11281" s="13"/>
      <c r="O11281" s="13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  <c r="AA11281" s="11"/>
      <c r="AB11281" s="11"/>
      <c r="AC11281" s="11"/>
    </row>
    <row r="11282" spans="1:29" x14ac:dyDescent="0.25">
      <c r="A11282" s="10"/>
      <c r="B11282" s="11"/>
      <c r="C11282" s="11"/>
      <c r="D11282" s="11"/>
      <c r="E11282" s="11"/>
      <c r="F11282" s="11"/>
      <c r="G11282" s="11"/>
      <c r="H11282" s="11"/>
      <c r="I11282" s="11"/>
      <c r="J11282" s="11"/>
      <c r="K11282" s="12"/>
      <c r="L11282" s="13"/>
      <c r="M11282" s="12"/>
      <c r="N11282" s="13"/>
      <c r="O11282" s="13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  <c r="AC11282" s="11"/>
    </row>
    <row r="11283" spans="1:29" x14ac:dyDescent="0.25">
      <c r="A11283" s="10"/>
      <c r="B11283" s="11"/>
      <c r="C11283" s="11"/>
      <c r="D11283" s="11"/>
      <c r="E11283" s="11"/>
      <c r="F11283" s="11"/>
      <c r="G11283" s="11"/>
      <c r="H11283" s="11"/>
      <c r="I11283" s="11"/>
      <c r="J11283" s="11"/>
      <c r="K11283" s="12"/>
      <c r="L11283" s="13"/>
      <c r="M11283" s="12"/>
      <c r="N11283" s="13"/>
      <c r="O11283" s="13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  <c r="AA11283" s="11"/>
      <c r="AB11283" s="11"/>
      <c r="AC11283" s="11"/>
    </row>
    <row r="11284" spans="1:29" x14ac:dyDescent="0.25">
      <c r="A11284" s="10"/>
      <c r="B11284" s="11"/>
      <c r="C11284" s="11"/>
      <c r="D11284" s="11"/>
      <c r="E11284" s="11"/>
      <c r="F11284" s="11"/>
      <c r="G11284" s="11"/>
      <c r="H11284" s="11"/>
      <c r="I11284" s="11"/>
      <c r="J11284" s="11"/>
      <c r="K11284" s="12"/>
      <c r="L11284" s="13"/>
      <c r="M11284" s="12"/>
      <c r="N11284" s="13"/>
      <c r="O11284" s="13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  <c r="AA11284" s="11"/>
      <c r="AB11284" s="11"/>
      <c r="AC11284" s="11"/>
    </row>
    <row r="11285" spans="1:29" x14ac:dyDescent="0.25">
      <c r="A11285" s="10"/>
      <c r="B11285" s="11"/>
      <c r="C11285" s="11"/>
      <c r="D11285" s="11"/>
      <c r="E11285" s="11"/>
      <c r="F11285" s="11"/>
      <c r="G11285" s="11"/>
      <c r="H11285" s="11"/>
      <c r="I11285" s="11"/>
      <c r="J11285" s="11"/>
      <c r="K11285" s="12"/>
      <c r="L11285" s="13"/>
      <c r="M11285" s="12"/>
      <c r="N11285" s="13"/>
      <c r="O11285" s="13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  <c r="AA11285" s="11"/>
      <c r="AB11285" s="11"/>
      <c r="AC11285" s="11"/>
    </row>
    <row r="11286" spans="1:29" x14ac:dyDescent="0.25">
      <c r="A11286" s="10"/>
      <c r="B11286" s="11"/>
      <c r="C11286" s="11"/>
      <c r="D11286" s="11"/>
      <c r="E11286" s="11"/>
      <c r="F11286" s="11"/>
      <c r="G11286" s="11"/>
      <c r="H11286" s="11"/>
      <c r="I11286" s="11"/>
      <c r="J11286" s="11"/>
      <c r="K11286" s="12"/>
      <c r="L11286" s="13"/>
      <c r="M11286" s="12"/>
      <c r="N11286" s="13"/>
      <c r="O11286" s="13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  <c r="AA11286" s="11"/>
      <c r="AB11286" s="11"/>
      <c r="AC11286" s="11"/>
    </row>
    <row r="11287" spans="1:29" x14ac:dyDescent="0.25">
      <c r="A11287" s="10"/>
      <c r="B11287" s="11"/>
      <c r="C11287" s="11"/>
      <c r="D11287" s="11"/>
      <c r="E11287" s="11"/>
      <c r="F11287" s="11"/>
      <c r="G11287" s="11"/>
      <c r="H11287" s="11"/>
      <c r="I11287" s="11"/>
      <c r="J11287" s="11"/>
      <c r="K11287" s="12"/>
      <c r="L11287" s="13"/>
      <c r="M11287" s="12"/>
      <c r="N11287" s="13"/>
      <c r="O11287" s="13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  <c r="AA11287" s="11"/>
      <c r="AB11287" s="11"/>
      <c r="AC11287" s="11"/>
    </row>
    <row r="11288" spans="1:29" x14ac:dyDescent="0.25">
      <c r="A11288" s="10"/>
      <c r="B11288" s="11"/>
      <c r="C11288" s="11"/>
      <c r="D11288" s="11"/>
      <c r="E11288" s="11"/>
      <c r="F11288" s="11"/>
      <c r="G11288" s="11"/>
      <c r="H11288" s="11"/>
      <c r="I11288" s="11"/>
      <c r="J11288" s="11"/>
      <c r="K11288" s="12"/>
      <c r="L11288" s="13"/>
      <c r="M11288" s="12"/>
      <c r="N11288" s="13"/>
      <c r="O11288" s="13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  <c r="AA11288" s="11"/>
      <c r="AB11288" s="11"/>
      <c r="AC11288" s="11"/>
    </row>
    <row r="11289" spans="1:29" x14ac:dyDescent="0.25">
      <c r="A11289" s="10"/>
      <c r="B11289" s="11"/>
      <c r="C11289" s="11"/>
      <c r="D11289" s="11"/>
      <c r="E11289" s="11"/>
      <c r="F11289" s="11"/>
      <c r="G11289" s="11"/>
      <c r="H11289" s="11"/>
      <c r="I11289" s="11"/>
      <c r="J11289" s="11"/>
      <c r="K11289" s="12"/>
      <c r="L11289" s="13"/>
      <c r="M11289" s="12"/>
      <c r="N11289" s="13"/>
      <c r="O11289" s="13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  <c r="AC11289" s="11"/>
    </row>
    <row r="11290" spans="1:29" x14ac:dyDescent="0.25">
      <c r="A11290" s="10"/>
      <c r="B11290" s="11"/>
      <c r="C11290" s="11"/>
      <c r="D11290" s="11"/>
      <c r="E11290" s="11"/>
      <c r="F11290" s="11"/>
      <c r="G11290" s="11"/>
      <c r="H11290" s="11"/>
      <c r="I11290" s="11"/>
      <c r="J11290" s="11"/>
      <c r="K11290" s="12"/>
      <c r="L11290" s="13"/>
      <c r="M11290" s="12"/>
      <c r="N11290" s="13"/>
      <c r="O11290" s="13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  <c r="AA11290" s="11"/>
      <c r="AB11290" s="11"/>
      <c r="AC11290" s="11"/>
    </row>
    <row r="11291" spans="1:29" x14ac:dyDescent="0.25">
      <c r="A11291" s="10"/>
      <c r="B11291" s="11"/>
      <c r="C11291" s="11"/>
      <c r="D11291" s="11"/>
      <c r="E11291" s="11"/>
      <c r="F11291" s="11"/>
      <c r="G11291" s="11"/>
      <c r="H11291" s="11"/>
      <c r="I11291" s="11"/>
      <c r="J11291" s="11"/>
      <c r="K11291" s="12"/>
      <c r="L11291" s="13"/>
      <c r="M11291" s="12"/>
      <c r="N11291" s="13"/>
      <c r="O11291" s="13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  <c r="AA11291" s="11"/>
      <c r="AB11291" s="11"/>
      <c r="AC11291" s="11"/>
    </row>
    <row r="11292" spans="1:29" x14ac:dyDescent="0.25">
      <c r="A11292" s="10"/>
      <c r="B11292" s="11"/>
      <c r="C11292" s="11"/>
      <c r="D11292" s="11"/>
      <c r="E11292" s="11"/>
      <c r="F11292" s="11"/>
      <c r="G11292" s="11"/>
      <c r="H11292" s="11"/>
      <c r="I11292" s="11"/>
      <c r="J11292" s="11"/>
      <c r="K11292" s="12"/>
      <c r="L11292" s="13"/>
      <c r="M11292" s="12"/>
      <c r="N11292" s="13"/>
      <c r="O11292" s="13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  <c r="AA11292" s="11"/>
      <c r="AB11292" s="11"/>
      <c r="AC11292" s="11"/>
    </row>
    <row r="11293" spans="1:29" x14ac:dyDescent="0.25">
      <c r="A11293" s="10"/>
      <c r="B11293" s="11"/>
      <c r="C11293" s="11"/>
      <c r="D11293" s="11"/>
      <c r="E11293" s="11"/>
      <c r="F11293" s="11"/>
      <c r="G11293" s="11"/>
      <c r="H11293" s="11"/>
      <c r="I11293" s="11"/>
      <c r="J11293" s="11"/>
      <c r="K11293" s="12"/>
      <c r="L11293" s="13"/>
      <c r="M11293" s="12"/>
      <c r="N11293" s="13"/>
      <c r="O11293" s="13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  <c r="AA11293" s="11"/>
      <c r="AB11293" s="11"/>
      <c r="AC11293" s="11"/>
    </row>
    <row r="11294" spans="1:29" x14ac:dyDescent="0.25">
      <c r="A11294" s="10"/>
      <c r="B11294" s="11"/>
      <c r="C11294" s="11"/>
      <c r="D11294" s="11"/>
      <c r="E11294" s="11"/>
      <c r="F11294" s="11"/>
      <c r="G11294" s="11"/>
      <c r="H11294" s="11"/>
      <c r="I11294" s="11"/>
      <c r="J11294" s="11"/>
      <c r="K11294" s="12"/>
      <c r="L11294" s="13"/>
      <c r="M11294" s="12"/>
      <c r="N11294" s="13"/>
      <c r="O11294" s="13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  <c r="AA11294" s="11"/>
      <c r="AB11294" s="11"/>
      <c r="AC11294" s="11"/>
    </row>
    <row r="11295" spans="1:29" x14ac:dyDescent="0.25">
      <c r="A11295" s="10"/>
      <c r="B11295" s="11"/>
      <c r="C11295" s="11"/>
      <c r="D11295" s="11"/>
      <c r="E11295" s="11"/>
      <c r="F11295" s="11"/>
      <c r="G11295" s="11"/>
      <c r="H11295" s="11"/>
      <c r="I11295" s="11"/>
      <c r="J11295" s="11"/>
      <c r="K11295" s="12"/>
      <c r="L11295" s="13"/>
      <c r="M11295" s="12"/>
      <c r="N11295" s="13"/>
      <c r="O11295" s="13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  <c r="AA11295" s="11"/>
      <c r="AB11295" s="11"/>
      <c r="AC11295" s="11"/>
    </row>
    <row r="11296" spans="1:29" x14ac:dyDescent="0.25">
      <c r="A11296" s="10"/>
      <c r="B11296" s="11"/>
      <c r="C11296" s="11"/>
      <c r="D11296" s="11"/>
      <c r="E11296" s="11"/>
      <c r="F11296" s="11"/>
      <c r="G11296" s="11"/>
      <c r="H11296" s="11"/>
      <c r="I11296" s="11"/>
      <c r="J11296" s="11"/>
      <c r="K11296" s="12"/>
      <c r="L11296" s="13"/>
      <c r="M11296" s="12"/>
      <c r="N11296" s="13"/>
      <c r="O11296" s="13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  <c r="AC11296" s="11"/>
    </row>
    <row r="11297" spans="1:29" x14ac:dyDescent="0.25">
      <c r="A11297" s="10"/>
      <c r="B11297" s="11"/>
      <c r="C11297" s="11"/>
      <c r="D11297" s="11"/>
      <c r="E11297" s="11"/>
      <c r="F11297" s="11"/>
      <c r="G11297" s="11"/>
      <c r="H11297" s="11"/>
      <c r="I11297" s="11"/>
      <c r="J11297" s="11"/>
      <c r="K11297" s="12"/>
      <c r="L11297" s="13"/>
      <c r="M11297" s="12"/>
      <c r="N11297" s="13"/>
      <c r="O11297" s="13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  <c r="AA11297" s="11"/>
      <c r="AB11297" s="11"/>
      <c r="AC11297" s="11"/>
    </row>
    <row r="11298" spans="1:29" x14ac:dyDescent="0.25">
      <c r="A11298" s="10"/>
      <c r="B11298" s="11"/>
      <c r="C11298" s="11"/>
      <c r="D11298" s="11"/>
      <c r="E11298" s="11"/>
      <c r="F11298" s="11"/>
      <c r="G11298" s="11"/>
      <c r="H11298" s="11"/>
      <c r="I11298" s="11"/>
      <c r="J11298" s="11"/>
      <c r="K11298" s="12"/>
      <c r="L11298" s="13"/>
      <c r="M11298" s="12"/>
      <c r="N11298" s="13"/>
      <c r="O11298" s="13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  <c r="AA11298" s="11"/>
      <c r="AB11298" s="11"/>
      <c r="AC11298" s="11"/>
    </row>
    <row r="11299" spans="1:29" x14ac:dyDescent="0.25">
      <c r="A11299" s="10"/>
      <c r="B11299" s="11"/>
      <c r="C11299" s="11"/>
      <c r="D11299" s="11"/>
      <c r="E11299" s="11"/>
      <c r="F11299" s="11"/>
      <c r="G11299" s="11"/>
      <c r="H11299" s="11"/>
      <c r="I11299" s="11"/>
      <c r="J11299" s="11"/>
      <c r="K11299" s="12"/>
      <c r="L11299" s="13"/>
      <c r="M11299" s="12"/>
      <c r="N11299" s="13"/>
      <c r="O11299" s="13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  <c r="AA11299" s="11"/>
      <c r="AB11299" s="11"/>
      <c r="AC11299" s="11"/>
    </row>
    <row r="11300" spans="1:29" x14ac:dyDescent="0.25">
      <c r="A11300" s="10"/>
      <c r="B11300" s="11"/>
      <c r="C11300" s="11"/>
      <c r="D11300" s="11"/>
      <c r="E11300" s="11"/>
      <c r="F11300" s="11"/>
      <c r="G11300" s="11"/>
      <c r="H11300" s="11"/>
      <c r="I11300" s="11"/>
      <c r="J11300" s="11"/>
      <c r="K11300" s="12"/>
      <c r="L11300" s="13"/>
      <c r="M11300" s="12"/>
      <c r="N11300" s="13"/>
      <c r="O11300" s="13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  <c r="AA11300" s="11"/>
      <c r="AB11300" s="11"/>
      <c r="AC11300" s="11"/>
    </row>
    <row r="11301" spans="1:29" x14ac:dyDescent="0.25">
      <c r="A11301" s="10"/>
      <c r="B11301" s="11"/>
      <c r="C11301" s="11"/>
      <c r="D11301" s="11"/>
      <c r="E11301" s="11"/>
      <c r="F11301" s="11"/>
      <c r="G11301" s="11"/>
      <c r="H11301" s="11"/>
      <c r="I11301" s="11"/>
      <c r="J11301" s="11"/>
      <c r="K11301" s="12"/>
      <c r="L11301" s="13"/>
      <c r="M11301" s="12"/>
      <c r="N11301" s="13"/>
      <c r="O11301" s="13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  <c r="AA11301" s="11"/>
      <c r="AB11301" s="11"/>
      <c r="AC11301" s="11"/>
    </row>
    <row r="11302" spans="1:29" x14ac:dyDescent="0.25">
      <c r="A11302" s="10"/>
      <c r="B11302" s="11"/>
      <c r="C11302" s="11"/>
      <c r="D11302" s="11"/>
      <c r="E11302" s="11"/>
      <c r="F11302" s="11"/>
      <c r="G11302" s="11"/>
      <c r="H11302" s="11"/>
      <c r="I11302" s="11"/>
      <c r="J11302" s="11"/>
      <c r="K11302" s="12"/>
      <c r="L11302" s="13"/>
      <c r="M11302" s="12"/>
      <c r="N11302" s="13"/>
      <c r="O11302" s="13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  <c r="AA11302" s="11"/>
      <c r="AB11302" s="11"/>
      <c r="AC11302" s="11"/>
    </row>
    <row r="11303" spans="1:29" x14ac:dyDescent="0.25">
      <c r="A11303" s="10"/>
      <c r="B11303" s="11"/>
      <c r="C11303" s="11"/>
      <c r="D11303" s="11"/>
      <c r="E11303" s="11"/>
      <c r="F11303" s="11"/>
      <c r="G11303" s="11"/>
      <c r="H11303" s="11"/>
      <c r="I11303" s="11"/>
      <c r="J11303" s="11"/>
      <c r="K11303" s="12"/>
      <c r="L11303" s="13"/>
      <c r="M11303" s="12"/>
      <c r="N11303" s="13"/>
      <c r="O11303" s="13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  <c r="AA11303" s="11"/>
      <c r="AB11303" s="11"/>
      <c r="AC11303" s="11"/>
    </row>
    <row r="11304" spans="1:29" x14ac:dyDescent="0.25">
      <c r="A11304" s="10"/>
      <c r="B11304" s="11"/>
      <c r="C11304" s="11"/>
      <c r="D11304" s="11"/>
      <c r="E11304" s="11"/>
      <c r="F11304" s="11"/>
      <c r="G11304" s="11"/>
      <c r="H11304" s="11"/>
      <c r="I11304" s="11"/>
      <c r="J11304" s="11"/>
      <c r="K11304" s="12"/>
      <c r="L11304" s="13"/>
      <c r="M11304" s="12"/>
      <c r="N11304" s="13"/>
      <c r="O11304" s="13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  <c r="AA11304" s="11"/>
      <c r="AB11304" s="11"/>
      <c r="AC11304" s="11"/>
    </row>
    <row r="11305" spans="1:29" x14ac:dyDescent="0.25">
      <c r="A11305" s="10"/>
      <c r="B11305" s="11"/>
      <c r="C11305" s="11"/>
      <c r="D11305" s="11"/>
      <c r="E11305" s="11"/>
      <c r="F11305" s="11"/>
      <c r="G11305" s="11"/>
      <c r="H11305" s="11"/>
      <c r="I11305" s="11"/>
      <c r="J11305" s="11"/>
      <c r="K11305" s="12"/>
      <c r="L11305" s="13"/>
      <c r="M11305" s="12"/>
      <c r="N11305" s="13"/>
      <c r="O11305" s="13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  <c r="AA11305" s="11"/>
      <c r="AB11305" s="11"/>
      <c r="AC11305" s="11"/>
    </row>
    <row r="11306" spans="1:29" x14ac:dyDescent="0.25">
      <c r="A11306" s="10"/>
      <c r="B11306" s="11"/>
      <c r="C11306" s="11"/>
      <c r="D11306" s="11"/>
      <c r="E11306" s="11"/>
      <c r="F11306" s="11"/>
      <c r="G11306" s="11"/>
      <c r="H11306" s="11"/>
      <c r="I11306" s="11"/>
      <c r="J11306" s="11"/>
      <c r="K11306" s="12"/>
      <c r="L11306" s="13"/>
      <c r="M11306" s="12"/>
      <c r="N11306" s="13"/>
      <c r="O11306" s="13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  <c r="AA11306" s="11"/>
      <c r="AB11306" s="11"/>
      <c r="AC11306" s="11"/>
    </row>
    <row r="11307" spans="1:29" x14ac:dyDescent="0.25">
      <c r="A11307" s="10"/>
      <c r="B11307" s="11"/>
      <c r="C11307" s="11"/>
      <c r="D11307" s="11"/>
      <c r="E11307" s="11"/>
      <c r="F11307" s="11"/>
      <c r="G11307" s="11"/>
      <c r="H11307" s="11"/>
      <c r="I11307" s="11"/>
      <c r="J11307" s="11"/>
      <c r="K11307" s="12"/>
      <c r="L11307" s="13"/>
      <c r="M11307" s="12"/>
      <c r="N11307" s="13"/>
      <c r="O11307" s="13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  <c r="AA11307" s="11"/>
      <c r="AB11307" s="11"/>
      <c r="AC11307" s="11"/>
    </row>
    <row r="11308" spans="1:29" x14ac:dyDescent="0.25">
      <c r="A11308" s="10"/>
      <c r="B11308" s="11"/>
      <c r="C11308" s="11"/>
      <c r="D11308" s="11"/>
      <c r="E11308" s="11"/>
      <c r="F11308" s="11"/>
      <c r="G11308" s="11"/>
      <c r="H11308" s="11"/>
      <c r="I11308" s="11"/>
      <c r="J11308" s="11"/>
      <c r="K11308" s="12"/>
      <c r="L11308" s="13"/>
      <c r="M11308" s="12"/>
      <c r="N11308" s="13"/>
      <c r="O11308" s="13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  <c r="AA11308" s="11"/>
      <c r="AB11308" s="11"/>
      <c r="AC11308" s="11"/>
    </row>
    <row r="11309" spans="1:29" x14ac:dyDescent="0.25">
      <c r="A11309" s="10"/>
      <c r="B11309" s="11"/>
      <c r="C11309" s="11"/>
      <c r="D11309" s="11"/>
      <c r="E11309" s="11"/>
      <c r="F11309" s="11"/>
      <c r="G11309" s="11"/>
      <c r="H11309" s="11"/>
      <c r="I11309" s="11"/>
      <c r="J11309" s="11"/>
      <c r="K11309" s="12"/>
      <c r="L11309" s="13"/>
      <c r="M11309" s="12"/>
      <c r="N11309" s="13"/>
      <c r="O11309" s="13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  <c r="AA11309" s="11"/>
      <c r="AB11309" s="11"/>
      <c r="AC11309" s="11"/>
    </row>
    <row r="11310" spans="1:29" x14ac:dyDescent="0.25">
      <c r="A11310" s="10"/>
      <c r="B11310" s="11"/>
      <c r="C11310" s="11"/>
      <c r="D11310" s="11"/>
      <c r="E11310" s="11"/>
      <c r="F11310" s="11"/>
      <c r="G11310" s="11"/>
      <c r="H11310" s="11"/>
      <c r="I11310" s="11"/>
      <c r="J11310" s="11"/>
      <c r="K11310" s="12"/>
      <c r="L11310" s="13"/>
      <c r="M11310" s="12"/>
      <c r="N11310" s="13"/>
      <c r="O11310" s="13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  <c r="AC11310" s="11"/>
    </row>
    <row r="11311" spans="1:29" x14ac:dyDescent="0.25">
      <c r="A11311" s="10"/>
      <c r="B11311" s="11"/>
      <c r="C11311" s="11"/>
      <c r="D11311" s="11"/>
      <c r="E11311" s="11"/>
      <c r="F11311" s="11"/>
      <c r="G11311" s="11"/>
      <c r="H11311" s="11"/>
      <c r="I11311" s="11"/>
      <c r="J11311" s="11"/>
      <c r="K11311" s="12"/>
      <c r="L11311" s="13"/>
      <c r="M11311" s="12"/>
      <c r="N11311" s="13"/>
      <c r="O11311" s="13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  <c r="AA11311" s="11"/>
      <c r="AB11311" s="11"/>
      <c r="AC11311" s="11"/>
    </row>
    <row r="11312" spans="1:29" x14ac:dyDescent="0.25">
      <c r="A11312" s="10"/>
      <c r="B11312" s="11"/>
      <c r="C11312" s="11"/>
      <c r="D11312" s="11"/>
      <c r="E11312" s="11"/>
      <c r="F11312" s="11"/>
      <c r="G11312" s="11"/>
      <c r="H11312" s="11"/>
      <c r="I11312" s="11"/>
      <c r="J11312" s="11"/>
      <c r="K11312" s="12"/>
      <c r="L11312" s="13"/>
      <c r="M11312" s="12"/>
      <c r="N11312" s="13"/>
      <c r="O11312" s="13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  <c r="AA11312" s="11"/>
      <c r="AB11312" s="11"/>
      <c r="AC11312" s="11"/>
    </row>
    <row r="11313" spans="1:29" x14ac:dyDescent="0.25">
      <c r="A11313" s="10"/>
      <c r="B11313" s="11"/>
      <c r="C11313" s="11"/>
      <c r="D11313" s="11"/>
      <c r="E11313" s="11"/>
      <c r="F11313" s="11"/>
      <c r="G11313" s="11"/>
      <c r="H11313" s="11"/>
      <c r="I11313" s="11"/>
      <c r="J11313" s="11"/>
      <c r="K11313" s="12"/>
      <c r="L11313" s="13"/>
      <c r="M11313" s="12"/>
      <c r="N11313" s="13"/>
      <c r="O11313" s="13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  <c r="AA11313" s="11"/>
      <c r="AB11313" s="11"/>
      <c r="AC11313" s="11"/>
    </row>
    <row r="11314" spans="1:29" x14ac:dyDescent="0.25">
      <c r="A11314" s="10"/>
      <c r="B11314" s="11"/>
      <c r="C11314" s="11"/>
      <c r="D11314" s="11"/>
      <c r="E11314" s="11"/>
      <c r="F11314" s="11"/>
      <c r="G11314" s="11"/>
      <c r="H11314" s="11"/>
      <c r="I11314" s="11"/>
      <c r="J11314" s="11"/>
      <c r="K11314" s="12"/>
      <c r="L11314" s="13"/>
      <c r="M11314" s="12"/>
      <c r="N11314" s="13"/>
      <c r="O11314" s="13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  <c r="AA11314" s="11"/>
      <c r="AB11314" s="11"/>
      <c r="AC11314" s="11"/>
    </row>
    <row r="11315" spans="1:29" x14ac:dyDescent="0.25">
      <c r="A11315" s="10"/>
      <c r="B11315" s="11"/>
      <c r="C11315" s="11"/>
      <c r="D11315" s="11"/>
      <c r="E11315" s="11"/>
      <c r="F11315" s="11"/>
      <c r="G11315" s="11"/>
      <c r="H11315" s="11"/>
      <c r="I11315" s="11"/>
      <c r="J11315" s="11"/>
      <c r="K11315" s="12"/>
      <c r="L11315" s="13"/>
      <c r="M11315" s="12"/>
      <c r="N11315" s="13"/>
      <c r="O11315" s="13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  <c r="AA11315" s="11"/>
      <c r="AB11315" s="11"/>
      <c r="AC11315" s="11"/>
    </row>
    <row r="11316" spans="1:29" x14ac:dyDescent="0.25">
      <c r="A11316" s="10"/>
      <c r="B11316" s="11"/>
      <c r="C11316" s="11"/>
      <c r="D11316" s="11"/>
      <c r="E11316" s="11"/>
      <c r="F11316" s="11"/>
      <c r="G11316" s="11"/>
      <c r="H11316" s="11"/>
      <c r="I11316" s="11"/>
      <c r="J11316" s="11"/>
      <c r="K11316" s="12"/>
      <c r="L11316" s="13"/>
      <c r="M11316" s="12"/>
      <c r="N11316" s="13"/>
      <c r="O11316" s="13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  <c r="AA11316" s="11"/>
      <c r="AB11316" s="11"/>
      <c r="AC11316" s="11"/>
    </row>
    <row r="11317" spans="1:29" x14ac:dyDescent="0.25">
      <c r="A11317" s="10"/>
      <c r="B11317" s="11"/>
      <c r="C11317" s="11"/>
      <c r="D11317" s="11"/>
      <c r="E11317" s="11"/>
      <c r="F11317" s="11"/>
      <c r="G11317" s="11"/>
      <c r="H11317" s="11"/>
      <c r="I11317" s="11"/>
      <c r="J11317" s="11"/>
      <c r="K11317" s="12"/>
      <c r="L11317" s="13"/>
      <c r="M11317" s="12"/>
      <c r="N11317" s="13"/>
      <c r="O11317" s="13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  <c r="AC11317" s="11"/>
    </row>
    <row r="11318" spans="1:29" x14ac:dyDescent="0.25">
      <c r="A11318" s="10"/>
      <c r="B11318" s="11"/>
      <c r="C11318" s="11"/>
      <c r="D11318" s="11"/>
      <c r="E11318" s="11"/>
      <c r="F11318" s="11"/>
      <c r="G11318" s="11"/>
      <c r="H11318" s="11"/>
      <c r="I11318" s="11"/>
      <c r="J11318" s="11"/>
      <c r="K11318" s="12"/>
      <c r="L11318" s="13"/>
      <c r="M11318" s="12"/>
      <c r="N11318" s="13"/>
      <c r="O11318" s="13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  <c r="AA11318" s="11"/>
      <c r="AB11318" s="11"/>
      <c r="AC11318" s="11"/>
    </row>
    <row r="11319" spans="1:29" x14ac:dyDescent="0.25">
      <c r="A11319" s="10"/>
      <c r="B11319" s="11"/>
      <c r="C11319" s="11"/>
      <c r="D11319" s="11"/>
      <c r="E11319" s="11"/>
      <c r="F11319" s="11"/>
      <c r="G11319" s="11"/>
      <c r="H11319" s="11"/>
      <c r="I11319" s="11"/>
      <c r="J11319" s="11"/>
      <c r="K11319" s="12"/>
      <c r="L11319" s="13"/>
      <c r="M11319" s="12"/>
      <c r="N11319" s="13"/>
      <c r="O11319" s="13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  <c r="AA11319" s="11"/>
      <c r="AB11319" s="11"/>
      <c r="AC11319" s="11"/>
    </row>
    <row r="11320" spans="1:29" x14ac:dyDescent="0.25">
      <c r="A11320" s="10"/>
      <c r="B11320" s="11"/>
      <c r="C11320" s="11"/>
      <c r="D11320" s="11"/>
      <c r="E11320" s="11"/>
      <c r="F11320" s="11"/>
      <c r="G11320" s="11"/>
      <c r="H11320" s="11"/>
      <c r="I11320" s="11"/>
      <c r="J11320" s="11"/>
      <c r="K11320" s="12"/>
      <c r="L11320" s="13"/>
      <c r="M11320" s="12"/>
      <c r="N11320" s="13"/>
      <c r="O11320" s="13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  <c r="AA11320" s="11"/>
      <c r="AB11320" s="11"/>
      <c r="AC11320" s="11"/>
    </row>
    <row r="11321" spans="1:29" x14ac:dyDescent="0.25">
      <c r="A11321" s="10"/>
      <c r="B11321" s="11"/>
      <c r="C11321" s="11"/>
      <c r="D11321" s="11"/>
      <c r="E11321" s="11"/>
      <c r="F11321" s="11"/>
      <c r="G11321" s="11"/>
      <c r="H11321" s="11"/>
      <c r="I11321" s="11"/>
      <c r="J11321" s="11"/>
      <c r="K11321" s="12"/>
      <c r="L11321" s="13"/>
      <c r="M11321" s="12"/>
      <c r="N11321" s="13"/>
      <c r="O11321" s="13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  <c r="AA11321" s="11"/>
      <c r="AB11321" s="11"/>
      <c r="AC11321" s="11"/>
    </row>
    <row r="11322" spans="1:29" x14ac:dyDescent="0.25">
      <c r="A11322" s="10"/>
      <c r="B11322" s="11"/>
      <c r="C11322" s="11"/>
      <c r="D11322" s="11"/>
      <c r="E11322" s="11"/>
      <c r="F11322" s="11"/>
      <c r="G11322" s="11"/>
      <c r="H11322" s="11"/>
      <c r="I11322" s="11"/>
      <c r="J11322" s="11"/>
      <c r="K11322" s="12"/>
      <c r="L11322" s="13"/>
      <c r="M11322" s="12"/>
      <c r="N11322" s="13"/>
      <c r="O11322" s="13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  <c r="AA11322" s="11"/>
      <c r="AB11322" s="11"/>
      <c r="AC11322" s="11"/>
    </row>
    <row r="11323" spans="1:29" x14ac:dyDescent="0.25">
      <c r="A11323" s="10"/>
      <c r="B11323" s="11"/>
      <c r="C11323" s="11"/>
      <c r="D11323" s="11"/>
      <c r="E11323" s="11"/>
      <c r="F11323" s="11"/>
      <c r="G11323" s="11"/>
      <c r="H11323" s="11"/>
      <c r="I11323" s="11"/>
      <c r="J11323" s="11"/>
      <c r="K11323" s="12"/>
      <c r="L11323" s="13"/>
      <c r="M11323" s="12"/>
      <c r="N11323" s="13"/>
      <c r="O11323" s="13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  <c r="AA11323" s="11"/>
      <c r="AB11323" s="11"/>
      <c r="AC11323" s="11"/>
    </row>
    <row r="11324" spans="1:29" x14ac:dyDescent="0.25">
      <c r="A11324" s="10"/>
      <c r="B11324" s="11"/>
      <c r="C11324" s="11"/>
      <c r="D11324" s="11"/>
      <c r="E11324" s="11"/>
      <c r="F11324" s="11"/>
      <c r="G11324" s="11"/>
      <c r="H11324" s="11"/>
      <c r="I11324" s="11"/>
      <c r="J11324" s="11"/>
      <c r="K11324" s="12"/>
      <c r="L11324" s="13"/>
      <c r="M11324" s="12"/>
      <c r="N11324" s="13"/>
      <c r="O11324" s="13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  <c r="AC11324" s="11"/>
    </row>
    <row r="11325" spans="1:29" x14ac:dyDescent="0.25">
      <c r="A11325" s="10"/>
      <c r="B11325" s="11"/>
      <c r="C11325" s="11"/>
      <c r="D11325" s="11"/>
      <c r="E11325" s="11"/>
      <c r="F11325" s="11"/>
      <c r="G11325" s="11"/>
      <c r="H11325" s="11"/>
      <c r="I11325" s="11"/>
      <c r="J11325" s="11"/>
      <c r="K11325" s="12"/>
      <c r="L11325" s="13"/>
      <c r="M11325" s="12"/>
      <c r="N11325" s="13"/>
      <c r="O11325" s="13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  <c r="AA11325" s="11"/>
      <c r="AB11325" s="11"/>
      <c r="AC11325" s="11"/>
    </row>
    <row r="11326" spans="1:29" x14ac:dyDescent="0.25">
      <c r="A11326" s="10"/>
      <c r="B11326" s="11"/>
      <c r="C11326" s="11"/>
      <c r="D11326" s="11"/>
      <c r="E11326" s="11"/>
      <c r="F11326" s="11"/>
      <c r="G11326" s="11"/>
      <c r="H11326" s="11"/>
      <c r="I11326" s="11"/>
      <c r="J11326" s="11"/>
      <c r="K11326" s="12"/>
      <c r="L11326" s="13"/>
      <c r="M11326" s="12"/>
      <c r="N11326" s="13"/>
      <c r="O11326" s="13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  <c r="AA11326" s="11"/>
      <c r="AB11326" s="11"/>
      <c r="AC11326" s="11"/>
    </row>
    <row r="11327" spans="1:29" x14ac:dyDescent="0.25">
      <c r="A11327" s="10"/>
      <c r="B11327" s="11"/>
      <c r="C11327" s="11"/>
      <c r="D11327" s="11"/>
      <c r="E11327" s="11"/>
      <c r="F11327" s="11"/>
      <c r="G11327" s="11"/>
      <c r="H11327" s="11"/>
      <c r="I11327" s="11"/>
      <c r="J11327" s="11"/>
      <c r="K11327" s="12"/>
      <c r="L11327" s="13"/>
      <c r="M11327" s="12"/>
      <c r="N11327" s="13"/>
      <c r="O11327" s="13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  <c r="AA11327" s="11"/>
      <c r="AB11327" s="11"/>
      <c r="AC11327" s="11"/>
    </row>
    <row r="11328" spans="1:29" x14ac:dyDescent="0.25">
      <c r="A11328" s="10"/>
      <c r="B11328" s="11"/>
      <c r="C11328" s="11"/>
      <c r="D11328" s="11"/>
      <c r="E11328" s="11"/>
      <c r="F11328" s="11"/>
      <c r="G11328" s="11"/>
      <c r="H11328" s="11"/>
      <c r="I11328" s="11"/>
      <c r="J11328" s="11"/>
      <c r="K11328" s="12"/>
      <c r="L11328" s="13"/>
      <c r="M11328" s="12"/>
      <c r="N11328" s="13"/>
      <c r="O11328" s="13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  <c r="AC11328" s="11"/>
    </row>
    <row r="11329" spans="1:29" x14ac:dyDescent="0.25">
      <c r="A11329" s="10"/>
      <c r="B11329" s="11"/>
      <c r="C11329" s="11"/>
      <c r="D11329" s="11"/>
      <c r="E11329" s="11"/>
      <c r="F11329" s="11"/>
      <c r="G11329" s="11"/>
      <c r="H11329" s="11"/>
      <c r="I11329" s="11"/>
      <c r="J11329" s="11"/>
      <c r="K11329" s="12"/>
      <c r="L11329" s="13"/>
      <c r="M11329" s="12"/>
      <c r="N11329" s="13"/>
      <c r="O11329" s="13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  <c r="AA11329" s="11"/>
      <c r="AB11329" s="11"/>
      <c r="AC11329" s="11"/>
    </row>
    <row r="11330" spans="1:29" x14ac:dyDescent="0.25">
      <c r="A11330" s="10"/>
      <c r="B11330" s="11"/>
      <c r="C11330" s="11"/>
      <c r="D11330" s="11"/>
      <c r="E11330" s="11"/>
      <c r="F11330" s="11"/>
      <c r="G11330" s="11"/>
      <c r="H11330" s="11"/>
      <c r="I11330" s="11"/>
      <c r="J11330" s="11"/>
      <c r="K11330" s="12"/>
      <c r="L11330" s="13"/>
      <c r="M11330" s="12"/>
      <c r="N11330" s="13"/>
      <c r="O11330" s="13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  <c r="AA11330" s="11"/>
      <c r="AB11330" s="11"/>
      <c r="AC11330" s="11"/>
    </row>
    <row r="11331" spans="1:29" x14ac:dyDescent="0.25">
      <c r="A11331" s="10"/>
      <c r="B11331" s="11"/>
      <c r="C11331" s="11"/>
      <c r="D11331" s="11"/>
      <c r="E11331" s="11"/>
      <c r="F11331" s="11"/>
      <c r="G11331" s="11"/>
      <c r="H11331" s="11"/>
      <c r="I11331" s="11"/>
      <c r="J11331" s="11"/>
      <c r="K11331" s="12"/>
      <c r="L11331" s="13"/>
      <c r="M11331" s="12"/>
      <c r="N11331" s="13"/>
      <c r="O11331" s="13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  <c r="AC11331" s="11"/>
    </row>
    <row r="11332" spans="1:29" x14ac:dyDescent="0.25">
      <c r="A11332" s="10"/>
      <c r="B11332" s="11"/>
      <c r="C11332" s="11"/>
      <c r="D11332" s="11"/>
      <c r="E11332" s="11"/>
      <c r="F11332" s="11"/>
      <c r="G11332" s="11"/>
      <c r="H11332" s="11"/>
      <c r="I11332" s="11"/>
      <c r="J11332" s="11"/>
      <c r="K11332" s="12"/>
      <c r="L11332" s="13"/>
      <c r="M11332" s="12"/>
      <c r="N11332" s="13"/>
      <c r="O11332" s="13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  <c r="AA11332" s="11"/>
      <c r="AB11332" s="11"/>
      <c r="AC11332" s="11"/>
    </row>
    <row r="11333" spans="1:29" x14ac:dyDescent="0.25">
      <c r="A11333" s="10"/>
      <c r="B11333" s="11"/>
      <c r="C11333" s="11"/>
      <c r="D11333" s="11"/>
      <c r="E11333" s="11"/>
      <c r="F11333" s="11"/>
      <c r="G11333" s="11"/>
      <c r="H11333" s="11"/>
      <c r="I11333" s="11"/>
      <c r="J11333" s="11"/>
      <c r="K11333" s="12"/>
      <c r="L11333" s="13"/>
      <c r="M11333" s="12"/>
      <c r="N11333" s="13"/>
      <c r="O11333" s="13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  <c r="AA11333" s="11"/>
      <c r="AB11333" s="11"/>
      <c r="AC11333" s="11"/>
    </row>
    <row r="11334" spans="1:29" x14ac:dyDescent="0.25">
      <c r="A11334" s="10"/>
      <c r="B11334" s="11"/>
      <c r="C11334" s="11"/>
      <c r="D11334" s="11"/>
      <c r="E11334" s="11"/>
      <c r="F11334" s="11"/>
      <c r="G11334" s="11"/>
      <c r="H11334" s="11"/>
      <c r="I11334" s="11"/>
      <c r="J11334" s="11"/>
      <c r="K11334" s="12"/>
      <c r="L11334" s="13"/>
      <c r="M11334" s="12"/>
      <c r="N11334" s="13"/>
      <c r="O11334" s="13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  <c r="AA11334" s="11"/>
      <c r="AB11334" s="11"/>
      <c r="AC11334" s="11"/>
    </row>
    <row r="11335" spans="1:29" x14ac:dyDescent="0.25">
      <c r="A11335" s="10"/>
      <c r="B11335" s="11"/>
      <c r="C11335" s="11"/>
      <c r="D11335" s="11"/>
      <c r="E11335" s="11"/>
      <c r="F11335" s="11"/>
      <c r="G11335" s="11"/>
      <c r="H11335" s="11"/>
      <c r="I11335" s="11"/>
      <c r="J11335" s="11"/>
      <c r="K11335" s="12"/>
      <c r="L11335" s="13"/>
      <c r="M11335" s="12"/>
      <c r="N11335" s="13"/>
      <c r="O11335" s="13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  <c r="AA11335" s="11"/>
      <c r="AB11335" s="11"/>
      <c r="AC11335" s="11"/>
    </row>
    <row r="11336" spans="1:29" x14ac:dyDescent="0.25">
      <c r="A11336" s="10"/>
      <c r="B11336" s="11"/>
      <c r="C11336" s="11"/>
      <c r="D11336" s="11"/>
      <c r="E11336" s="11"/>
      <c r="F11336" s="11"/>
      <c r="G11336" s="11"/>
      <c r="H11336" s="11"/>
      <c r="I11336" s="11"/>
      <c r="J11336" s="11"/>
      <c r="K11336" s="12"/>
      <c r="L11336" s="13"/>
      <c r="M11336" s="12"/>
      <c r="N11336" s="13"/>
      <c r="O11336" s="13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  <c r="AA11336" s="11"/>
      <c r="AB11336" s="11"/>
      <c r="AC11336" s="11"/>
    </row>
    <row r="11337" spans="1:29" x14ac:dyDescent="0.25">
      <c r="A11337" s="10"/>
      <c r="B11337" s="11"/>
      <c r="C11337" s="11"/>
      <c r="D11337" s="11"/>
      <c r="E11337" s="11"/>
      <c r="F11337" s="11"/>
      <c r="G11337" s="11"/>
      <c r="H11337" s="11"/>
      <c r="I11337" s="11"/>
      <c r="J11337" s="11"/>
      <c r="K11337" s="12"/>
      <c r="L11337" s="13"/>
      <c r="M11337" s="12"/>
      <c r="N11337" s="13"/>
      <c r="O11337" s="13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  <c r="AA11337" s="11"/>
      <c r="AB11337" s="11"/>
      <c r="AC11337" s="11"/>
    </row>
    <row r="11338" spans="1:29" x14ac:dyDescent="0.25">
      <c r="A11338" s="10"/>
      <c r="B11338" s="11"/>
      <c r="C11338" s="11"/>
      <c r="D11338" s="11"/>
      <c r="E11338" s="11"/>
      <c r="F11338" s="11"/>
      <c r="G11338" s="11"/>
      <c r="H11338" s="11"/>
      <c r="I11338" s="11"/>
      <c r="J11338" s="11"/>
      <c r="K11338" s="12"/>
      <c r="L11338" s="13"/>
      <c r="M11338" s="12"/>
      <c r="N11338" s="13"/>
      <c r="O11338" s="13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  <c r="AC11338" s="11"/>
    </row>
    <row r="11339" spans="1:29" x14ac:dyDescent="0.25">
      <c r="A11339" s="10"/>
      <c r="B11339" s="11"/>
      <c r="C11339" s="11"/>
      <c r="D11339" s="11"/>
      <c r="E11339" s="11"/>
      <c r="F11339" s="11"/>
      <c r="G11339" s="11"/>
      <c r="H11339" s="11"/>
      <c r="I11339" s="11"/>
      <c r="J11339" s="11"/>
      <c r="K11339" s="12"/>
      <c r="L11339" s="13"/>
      <c r="M11339" s="12"/>
      <c r="N11339" s="13"/>
      <c r="O11339" s="13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  <c r="AA11339" s="11"/>
      <c r="AB11339" s="11"/>
      <c r="AC11339" s="11"/>
    </row>
    <row r="11340" spans="1:29" x14ac:dyDescent="0.25">
      <c r="A11340" s="10"/>
      <c r="B11340" s="11"/>
      <c r="C11340" s="11"/>
      <c r="D11340" s="11"/>
      <c r="E11340" s="11"/>
      <c r="F11340" s="11"/>
      <c r="G11340" s="11"/>
      <c r="H11340" s="11"/>
      <c r="I11340" s="11"/>
      <c r="J11340" s="11"/>
      <c r="K11340" s="12"/>
      <c r="L11340" s="13"/>
      <c r="M11340" s="12"/>
      <c r="N11340" s="13"/>
      <c r="O11340" s="13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  <c r="AA11340" s="11"/>
      <c r="AB11340" s="11"/>
      <c r="AC11340" s="11"/>
    </row>
    <row r="11341" spans="1:29" x14ac:dyDescent="0.25">
      <c r="A11341" s="10"/>
      <c r="B11341" s="11"/>
      <c r="C11341" s="11"/>
      <c r="D11341" s="11"/>
      <c r="E11341" s="11"/>
      <c r="F11341" s="11"/>
      <c r="G11341" s="11"/>
      <c r="H11341" s="11"/>
      <c r="I11341" s="11"/>
      <c r="J11341" s="11"/>
      <c r="K11341" s="12"/>
      <c r="L11341" s="13"/>
      <c r="M11341" s="12"/>
      <c r="N11341" s="13"/>
      <c r="O11341" s="13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  <c r="AA11341" s="11"/>
      <c r="AB11341" s="11"/>
      <c r="AC11341" s="11"/>
    </row>
    <row r="11342" spans="1:29" x14ac:dyDescent="0.25">
      <c r="A11342" s="10"/>
      <c r="B11342" s="11"/>
      <c r="C11342" s="11"/>
      <c r="D11342" s="11"/>
      <c r="E11342" s="11"/>
      <c r="F11342" s="11"/>
      <c r="G11342" s="11"/>
      <c r="H11342" s="11"/>
      <c r="I11342" s="11"/>
      <c r="J11342" s="11"/>
      <c r="K11342" s="12"/>
      <c r="L11342" s="13"/>
      <c r="M11342" s="12"/>
      <c r="N11342" s="13"/>
      <c r="O11342" s="13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  <c r="AA11342" s="11"/>
      <c r="AB11342" s="11"/>
      <c r="AC11342" s="11"/>
    </row>
    <row r="11343" spans="1:29" x14ac:dyDescent="0.25">
      <c r="A11343" s="10"/>
      <c r="B11343" s="11"/>
      <c r="C11343" s="11"/>
      <c r="D11343" s="11"/>
      <c r="E11343" s="11"/>
      <c r="F11343" s="11"/>
      <c r="G11343" s="11"/>
      <c r="H11343" s="11"/>
      <c r="I11343" s="11"/>
      <c r="J11343" s="11"/>
      <c r="K11343" s="12"/>
      <c r="L11343" s="13"/>
      <c r="M11343" s="12"/>
      <c r="N11343" s="13"/>
      <c r="O11343" s="13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  <c r="AA11343" s="11"/>
      <c r="AB11343" s="11"/>
      <c r="AC11343" s="11"/>
    </row>
    <row r="11344" spans="1:29" x14ac:dyDescent="0.25">
      <c r="A11344" s="10"/>
      <c r="B11344" s="11"/>
      <c r="C11344" s="11"/>
      <c r="D11344" s="11"/>
      <c r="E11344" s="11"/>
      <c r="F11344" s="11"/>
      <c r="G11344" s="11"/>
      <c r="H11344" s="11"/>
      <c r="I11344" s="11"/>
      <c r="J11344" s="11"/>
      <c r="K11344" s="12"/>
      <c r="L11344" s="13"/>
      <c r="M11344" s="12"/>
      <c r="N11344" s="13"/>
      <c r="O11344" s="13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  <c r="AA11344" s="11"/>
      <c r="AB11344" s="11"/>
      <c r="AC11344" s="11"/>
    </row>
    <row r="11345" spans="1:29" x14ac:dyDescent="0.25">
      <c r="A11345" s="10"/>
      <c r="B11345" s="11"/>
      <c r="C11345" s="11"/>
      <c r="D11345" s="11"/>
      <c r="E11345" s="11"/>
      <c r="F11345" s="11"/>
      <c r="G11345" s="11"/>
      <c r="H11345" s="11"/>
      <c r="I11345" s="11"/>
      <c r="J11345" s="11"/>
      <c r="K11345" s="12"/>
      <c r="L11345" s="13"/>
      <c r="M11345" s="12"/>
      <c r="N11345" s="13"/>
      <c r="O11345" s="13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  <c r="AC11345" s="11"/>
    </row>
    <row r="11346" spans="1:29" x14ac:dyDescent="0.25">
      <c r="A11346" s="10"/>
      <c r="B11346" s="11"/>
      <c r="C11346" s="11"/>
      <c r="D11346" s="11"/>
      <c r="E11346" s="11"/>
      <c r="F11346" s="11"/>
      <c r="G11346" s="11"/>
      <c r="H11346" s="11"/>
      <c r="I11346" s="11"/>
      <c r="J11346" s="11"/>
      <c r="K11346" s="12"/>
      <c r="L11346" s="13"/>
      <c r="M11346" s="12"/>
      <c r="N11346" s="13"/>
      <c r="O11346" s="13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  <c r="AA11346" s="11"/>
      <c r="AB11346" s="11"/>
      <c r="AC11346" s="11"/>
    </row>
    <row r="11347" spans="1:29" x14ac:dyDescent="0.25">
      <c r="A11347" s="10"/>
      <c r="B11347" s="11"/>
      <c r="C11347" s="11"/>
      <c r="D11347" s="11"/>
      <c r="E11347" s="11"/>
      <c r="F11347" s="11"/>
      <c r="G11347" s="11"/>
      <c r="H11347" s="11"/>
      <c r="I11347" s="11"/>
      <c r="J11347" s="11"/>
      <c r="K11347" s="12"/>
      <c r="L11347" s="13"/>
      <c r="M11347" s="12"/>
      <c r="N11347" s="13"/>
      <c r="O11347" s="13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  <c r="AA11347" s="11"/>
      <c r="AB11347" s="11"/>
      <c r="AC11347" s="11"/>
    </row>
    <row r="11348" spans="1:29" x14ac:dyDescent="0.25">
      <c r="A11348" s="10"/>
      <c r="B11348" s="11"/>
      <c r="C11348" s="11"/>
      <c r="D11348" s="11"/>
      <c r="E11348" s="11"/>
      <c r="F11348" s="11"/>
      <c r="G11348" s="11"/>
      <c r="H11348" s="11"/>
      <c r="I11348" s="11"/>
      <c r="J11348" s="11"/>
      <c r="K11348" s="12"/>
      <c r="L11348" s="13"/>
      <c r="M11348" s="12"/>
      <c r="N11348" s="13"/>
      <c r="O11348" s="13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  <c r="AA11348" s="11"/>
      <c r="AB11348" s="11"/>
      <c r="AC11348" s="11"/>
    </row>
    <row r="11349" spans="1:29" x14ac:dyDescent="0.25">
      <c r="A11349" s="10"/>
      <c r="B11349" s="11"/>
      <c r="C11349" s="11"/>
      <c r="D11349" s="11"/>
      <c r="E11349" s="11"/>
      <c r="F11349" s="11"/>
      <c r="G11349" s="11"/>
      <c r="H11349" s="11"/>
      <c r="I11349" s="11"/>
      <c r="J11349" s="11"/>
      <c r="K11349" s="12"/>
      <c r="L11349" s="13"/>
      <c r="M11349" s="12"/>
      <c r="N11349" s="13"/>
      <c r="O11349" s="13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  <c r="AA11349" s="11"/>
      <c r="AB11349" s="11"/>
      <c r="AC11349" s="11"/>
    </row>
    <row r="11350" spans="1:29" x14ac:dyDescent="0.25">
      <c r="A11350" s="10"/>
      <c r="B11350" s="11"/>
      <c r="C11350" s="11"/>
      <c r="D11350" s="11"/>
      <c r="E11350" s="11"/>
      <c r="F11350" s="11"/>
      <c r="G11350" s="11"/>
      <c r="H11350" s="11"/>
      <c r="I11350" s="11"/>
      <c r="J11350" s="11"/>
      <c r="K11350" s="12"/>
      <c r="L11350" s="13"/>
      <c r="M11350" s="12"/>
      <c r="N11350" s="13"/>
      <c r="O11350" s="13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  <c r="AA11350" s="11"/>
      <c r="AB11350" s="11"/>
      <c r="AC11350" s="11"/>
    </row>
    <row r="11351" spans="1:29" x14ac:dyDescent="0.25">
      <c r="A11351" s="10"/>
      <c r="B11351" s="11"/>
      <c r="C11351" s="11"/>
      <c r="D11351" s="11"/>
      <c r="E11351" s="11"/>
      <c r="F11351" s="11"/>
      <c r="G11351" s="11"/>
      <c r="H11351" s="11"/>
      <c r="I11351" s="11"/>
      <c r="J11351" s="11"/>
      <c r="K11351" s="12"/>
      <c r="L11351" s="13"/>
      <c r="M11351" s="12"/>
      <c r="N11351" s="13"/>
      <c r="O11351" s="13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  <c r="AA11351" s="11"/>
      <c r="AB11351" s="11"/>
      <c r="AC11351" s="11"/>
    </row>
    <row r="11352" spans="1:29" x14ac:dyDescent="0.25">
      <c r="A11352" s="10"/>
      <c r="B11352" s="11"/>
      <c r="C11352" s="11"/>
      <c r="D11352" s="11"/>
      <c r="E11352" s="11"/>
      <c r="F11352" s="11"/>
      <c r="G11352" s="11"/>
      <c r="H11352" s="11"/>
      <c r="I11352" s="11"/>
      <c r="J11352" s="11"/>
      <c r="K11352" s="12"/>
      <c r="L11352" s="13"/>
      <c r="M11352" s="12"/>
      <c r="N11352" s="13"/>
      <c r="O11352" s="13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  <c r="AC11352" s="11"/>
    </row>
    <row r="11353" spans="1:29" x14ac:dyDescent="0.25">
      <c r="A11353" s="10"/>
      <c r="B11353" s="11"/>
      <c r="C11353" s="11"/>
      <c r="D11353" s="11"/>
      <c r="E11353" s="11"/>
      <c r="F11353" s="11"/>
      <c r="G11353" s="11"/>
      <c r="H11353" s="11"/>
      <c r="I11353" s="11"/>
      <c r="J11353" s="11"/>
      <c r="K11353" s="12"/>
      <c r="L11353" s="13"/>
      <c r="M11353" s="12"/>
      <c r="N11353" s="13"/>
      <c r="O11353" s="13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  <c r="AA11353" s="11"/>
      <c r="AB11353" s="11"/>
      <c r="AC11353" s="11"/>
    </row>
    <row r="11354" spans="1:29" x14ac:dyDescent="0.25">
      <c r="A11354" s="10"/>
      <c r="B11354" s="11"/>
      <c r="C11354" s="11"/>
      <c r="D11354" s="11"/>
      <c r="E11354" s="11"/>
      <c r="F11354" s="11"/>
      <c r="G11354" s="11"/>
      <c r="H11354" s="11"/>
      <c r="I11354" s="11"/>
      <c r="J11354" s="11"/>
      <c r="K11354" s="12"/>
      <c r="L11354" s="13"/>
      <c r="M11354" s="12"/>
      <c r="N11354" s="13"/>
      <c r="O11354" s="13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  <c r="AA11354" s="11"/>
      <c r="AB11354" s="11"/>
      <c r="AC11354" s="11"/>
    </row>
    <row r="11355" spans="1:29" x14ac:dyDescent="0.25">
      <c r="A11355" s="10"/>
      <c r="B11355" s="11"/>
      <c r="C11355" s="11"/>
      <c r="D11355" s="11"/>
      <c r="E11355" s="11"/>
      <c r="F11355" s="11"/>
      <c r="G11355" s="11"/>
      <c r="H11355" s="11"/>
      <c r="I11355" s="11"/>
      <c r="J11355" s="11"/>
      <c r="K11355" s="12"/>
      <c r="L11355" s="13"/>
      <c r="M11355" s="12"/>
      <c r="N11355" s="13"/>
      <c r="O11355" s="13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  <c r="AA11355" s="11"/>
      <c r="AB11355" s="11"/>
      <c r="AC11355" s="11"/>
    </row>
    <row r="11356" spans="1:29" x14ac:dyDescent="0.25">
      <c r="A11356" s="10"/>
      <c r="B11356" s="11"/>
      <c r="C11356" s="11"/>
      <c r="D11356" s="11"/>
      <c r="E11356" s="11"/>
      <c r="F11356" s="11"/>
      <c r="G11356" s="11"/>
      <c r="H11356" s="11"/>
      <c r="I11356" s="11"/>
      <c r="J11356" s="11"/>
      <c r="K11356" s="12"/>
      <c r="L11356" s="13"/>
      <c r="M11356" s="12"/>
      <c r="N11356" s="13"/>
      <c r="O11356" s="13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  <c r="AA11356" s="11"/>
      <c r="AB11356" s="11"/>
      <c r="AC11356" s="11"/>
    </row>
    <row r="11357" spans="1:29" x14ac:dyDescent="0.25">
      <c r="A11357" s="10"/>
      <c r="B11357" s="11"/>
      <c r="C11357" s="11"/>
      <c r="D11357" s="11"/>
      <c r="E11357" s="11"/>
      <c r="F11357" s="11"/>
      <c r="G11357" s="11"/>
      <c r="H11357" s="11"/>
      <c r="I11357" s="11"/>
      <c r="J11357" s="11"/>
      <c r="K11357" s="12"/>
      <c r="L11357" s="13"/>
      <c r="M11357" s="12"/>
      <c r="N11357" s="13"/>
      <c r="O11357" s="13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  <c r="AA11357" s="11"/>
      <c r="AB11357" s="11"/>
      <c r="AC11357" s="11"/>
    </row>
    <row r="11358" spans="1:29" x14ac:dyDescent="0.25">
      <c r="A11358" s="10"/>
      <c r="B11358" s="11"/>
      <c r="C11358" s="11"/>
      <c r="D11358" s="11"/>
      <c r="E11358" s="11"/>
      <c r="F11358" s="11"/>
      <c r="G11358" s="11"/>
      <c r="H11358" s="11"/>
      <c r="I11358" s="11"/>
      <c r="J11358" s="11"/>
      <c r="K11358" s="12"/>
      <c r="L11358" s="13"/>
      <c r="M11358" s="12"/>
      <c r="N11358" s="13"/>
      <c r="O11358" s="13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  <c r="AA11358" s="11"/>
      <c r="AB11358" s="11"/>
      <c r="AC11358" s="11"/>
    </row>
    <row r="11359" spans="1:29" x14ac:dyDescent="0.25">
      <c r="A11359" s="10"/>
      <c r="B11359" s="11"/>
      <c r="C11359" s="11"/>
      <c r="D11359" s="11"/>
      <c r="E11359" s="11"/>
      <c r="F11359" s="11"/>
      <c r="G11359" s="11"/>
      <c r="H11359" s="11"/>
      <c r="I11359" s="11"/>
      <c r="J11359" s="11"/>
      <c r="K11359" s="12"/>
      <c r="L11359" s="13"/>
      <c r="M11359" s="12"/>
      <c r="N11359" s="13"/>
      <c r="O11359" s="13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  <c r="AA11359" s="11"/>
      <c r="AB11359" s="11"/>
      <c r="AC11359" s="11"/>
    </row>
    <row r="11360" spans="1:29" x14ac:dyDescent="0.25">
      <c r="A11360" s="10"/>
      <c r="B11360" s="11"/>
      <c r="C11360" s="11"/>
      <c r="D11360" s="11"/>
      <c r="E11360" s="11"/>
      <c r="F11360" s="11"/>
      <c r="G11360" s="11"/>
      <c r="H11360" s="11"/>
      <c r="I11360" s="11"/>
      <c r="J11360" s="11"/>
      <c r="K11360" s="12"/>
      <c r="L11360" s="13"/>
      <c r="M11360" s="12"/>
      <c r="N11360" s="13"/>
      <c r="O11360" s="13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  <c r="AA11360" s="11"/>
      <c r="AB11360" s="11"/>
      <c r="AC11360" s="11"/>
    </row>
    <row r="11361" spans="1:29" x14ac:dyDescent="0.25">
      <c r="A11361" s="10"/>
      <c r="B11361" s="11"/>
      <c r="C11361" s="11"/>
      <c r="D11361" s="11"/>
      <c r="E11361" s="11"/>
      <c r="F11361" s="11"/>
      <c r="G11361" s="11"/>
      <c r="H11361" s="11"/>
      <c r="I11361" s="11"/>
      <c r="J11361" s="11"/>
      <c r="K11361" s="12"/>
      <c r="L11361" s="13"/>
      <c r="M11361" s="12"/>
      <c r="N11361" s="13"/>
      <c r="O11361" s="13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  <c r="AA11361" s="11"/>
      <c r="AB11361" s="11"/>
      <c r="AC11361" s="11"/>
    </row>
    <row r="11362" spans="1:29" x14ac:dyDescent="0.25">
      <c r="A11362" s="10"/>
      <c r="B11362" s="11"/>
      <c r="C11362" s="11"/>
      <c r="D11362" s="11"/>
      <c r="E11362" s="11"/>
      <c r="F11362" s="11"/>
      <c r="G11362" s="11"/>
      <c r="H11362" s="11"/>
      <c r="I11362" s="11"/>
      <c r="J11362" s="11"/>
      <c r="K11362" s="12"/>
      <c r="L11362" s="13"/>
      <c r="M11362" s="12"/>
      <c r="N11362" s="13"/>
      <c r="O11362" s="13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  <c r="AA11362" s="11"/>
      <c r="AB11362" s="11"/>
      <c r="AC11362" s="11"/>
    </row>
    <row r="11363" spans="1:29" x14ac:dyDescent="0.25">
      <c r="A11363" s="10"/>
      <c r="B11363" s="11"/>
      <c r="C11363" s="11"/>
      <c r="D11363" s="11"/>
      <c r="E11363" s="11"/>
      <c r="F11363" s="11"/>
      <c r="G11363" s="11"/>
      <c r="H11363" s="11"/>
      <c r="I11363" s="11"/>
      <c r="J11363" s="11"/>
      <c r="K11363" s="12"/>
      <c r="L11363" s="13"/>
      <c r="M11363" s="12"/>
      <c r="N11363" s="13"/>
      <c r="O11363" s="13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  <c r="AA11363" s="11"/>
      <c r="AB11363" s="11"/>
      <c r="AC11363" s="11"/>
    </row>
    <row r="11364" spans="1:29" x14ac:dyDescent="0.25">
      <c r="A11364" s="10"/>
      <c r="B11364" s="11"/>
      <c r="C11364" s="11"/>
      <c r="D11364" s="11"/>
      <c r="E11364" s="11"/>
      <c r="F11364" s="11"/>
      <c r="G11364" s="11"/>
      <c r="H11364" s="11"/>
      <c r="I11364" s="11"/>
      <c r="J11364" s="11"/>
      <c r="K11364" s="12"/>
      <c r="L11364" s="13"/>
      <c r="M11364" s="12"/>
      <c r="N11364" s="13"/>
      <c r="O11364" s="13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  <c r="AA11364" s="11"/>
      <c r="AB11364" s="11"/>
      <c r="AC11364" s="11"/>
    </row>
    <row r="11365" spans="1:29" x14ac:dyDescent="0.25">
      <c r="A11365" s="10"/>
      <c r="B11365" s="11"/>
      <c r="C11365" s="11"/>
      <c r="D11365" s="11"/>
      <c r="E11365" s="11"/>
      <c r="F11365" s="11"/>
      <c r="G11365" s="11"/>
      <c r="H11365" s="11"/>
      <c r="I11365" s="11"/>
      <c r="J11365" s="11"/>
      <c r="K11365" s="12"/>
      <c r="L11365" s="13"/>
      <c r="M11365" s="12"/>
      <c r="N11365" s="13"/>
      <c r="O11365" s="13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  <c r="AA11365" s="11"/>
      <c r="AB11365" s="11"/>
      <c r="AC11365" s="11"/>
    </row>
    <row r="11366" spans="1:29" x14ac:dyDescent="0.25">
      <c r="A11366" s="10"/>
      <c r="B11366" s="11"/>
      <c r="C11366" s="11"/>
      <c r="D11366" s="11"/>
      <c r="E11366" s="11"/>
      <c r="F11366" s="11"/>
      <c r="G11366" s="11"/>
      <c r="H11366" s="11"/>
      <c r="I11366" s="11"/>
      <c r="J11366" s="11"/>
      <c r="K11366" s="12"/>
      <c r="L11366" s="13"/>
      <c r="M11366" s="12"/>
      <c r="N11366" s="13"/>
      <c r="O11366" s="13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  <c r="AC11366" s="11"/>
    </row>
    <row r="11367" spans="1:29" x14ac:dyDescent="0.25">
      <c r="A11367" s="10"/>
      <c r="B11367" s="11"/>
      <c r="C11367" s="11"/>
      <c r="D11367" s="11"/>
      <c r="E11367" s="11"/>
      <c r="F11367" s="11"/>
      <c r="G11367" s="11"/>
      <c r="H11367" s="11"/>
      <c r="I11367" s="11"/>
      <c r="J11367" s="11"/>
      <c r="K11367" s="12"/>
      <c r="L11367" s="13"/>
      <c r="M11367" s="12"/>
      <c r="N11367" s="13"/>
      <c r="O11367" s="13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  <c r="AA11367" s="11"/>
      <c r="AB11367" s="11"/>
      <c r="AC11367" s="11"/>
    </row>
    <row r="11368" spans="1:29" x14ac:dyDescent="0.25">
      <c r="A11368" s="10"/>
      <c r="B11368" s="11"/>
      <c r="C11368" s="11"/>
      <c r="D11368" s="11"/>
      <c r="E11368" s="11"/>
      <c r="F11368" s="11"/>
      <c r="G11368" s="11"/>
      <c r="H11368" s="11"/>
      <c r="I11368" s="11"/>
      <c r="J11368" s="11"/>
      <c r="K11368" s="12"/>
      <c r="L11368" s="13"/>
      <c r="M11368" s="12"/>
      <c r="N11368" s="13"/>
      <c r="O11368" s="13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  <c r="AA11368" s="11"/>
      <c r="AB11368" s="11"/>
      <c r="AC11368" s="11"/>
    </row>
    <row r="11369" spans="1:29" x14ac:dyDescent="0.25">
      <c r="A11369" s="10"/>
      <c r="B11369" s="11"/>
      <c r="C11369" s="11"/>
      <c r="D11369" s="11"/>
      <c r="E11369" s="11"/>
      <c r="F11369" s="11"/>
      <c r="G11369" s="11"/>
      <c r="H11369" s="11"/>
      <c r="I11369" s="11"/>
      <c r="J11369" s="11"/>
      <c r="K11369" s="12"/>
      <c r="L11369" s="13"/>
      <c r="M11369" s="12"/>
      <c r="N11369" s="13"/>
      <c r="O11369" s="13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  <c r="AA11369" s="11"/>
      <c r="AB11369" s="11"/>
      <c r="AC11369" s="11"/>
    </row>
    <row r="11370" spans="1:29" x14ac:dyDescent="0.25">
      <c r="A11370" s="10"/>
      <c r="B11370" s="11"/>
      <c r="C11370" s="11"/>
      <c r="D11370" s="11"/>
      <c r="E11370" s="11"/>
      <c r="F11370" s="11"/>
      <c r="G11370" s="11"/>
      <c r="H11370" s="11"/>
      <c r="I11370" s="11"/>
      <c r="J11370" s="11"/>
      <c r="K11370" s="12"/>
      <c r="L11370" s="13"/>
      <c r="M11370" s="12"/>
      <c r="N11370" s="13"/>
      <c r="O11370" s="13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  <c r="AA11370" s="11"/>
      <c r="AB11370" s="11"/>
      <c r="AC11370" s="11"/>
    </row>
    <row r="11371" spans="1:29" x14ac:dyDescent="0.25">
      <c r="A11371" s="10"/>
      <c r="B11371" s="11"/>
      <c r="C11371" s="11"/>
      <c r="D11371" s="11"/>
      <c r="E11371" s="11"/>
      <c r="F11371" s="11"/>
      <c r="G11371" s="11"/>
      <c r="H11371" s="11"/>
      <c r="I11371" s="11"/>
      <c r="J11371" s="11"/>
      <c r="K11371" s="12"/>
      <c r="L11371" s="13"/>
      <c r="M11371" s="12"/>
      <c r="N11371" s="13"/>
      <c r="O11371" s="13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  <c r="AA11371" s="11"/>
      <c r="AB11371" s="11"/>
      <c r="AC11371" s="11"/>
    </row>
    <row r="11372" spans="1:29" x14ac:dyDescent="0.25">
      <c r="A11372" s="10"/>
      <c r="B11372" s="11"/>
      <c r="C11372" s="11"/>
      <c r="D11372" s="11"/>
      <c r="E11372" s="11"/>
      <c r="F11372" s="11"/>
      <c r="G11372" s="11"/>
      <c r="H11372" s="11"/>
      <c r="I11372" s="11"/>
      <c r="J11372" s="11"/>
      <c r="K11372" s="12"/>
      <c r="L11372" s="13"/>
      <c r="M11372" s="12"/>
      <c r="N11372" s="13"/>
      <c r="O11372" s="13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  <c r="AA11372" s="11"/>
      <c r="AB11372" s="11"/>
      <c r="AC11372" s="11"/>
    </row>
    <row r="11373" spans="1:29" x14ac:dyDescent="0.25">
      <c r="A11373" s="10"/>
      <c r="B11373" s="11"/>
      <c r="C11373" s="11"/>
      <c r="D11373" s="11"/>
      <c r="E11373" s="11"/>
      <c r="F11373" s="11"/>
      <c r="G11373" s="11"/>
      <c r="H11373" s="11"/>
      <c r="I11373" s="11"/>
      <c r="J11373" s="11"/>
      <c r="K11373" s="12"/>
      <c r="L11373" s="13"/>
      <c r="M11373" s="12"/>
      <c r="N11373" s="13"/>
      <c r="O11373" s="13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  <c r="AC11373" s="11"/>
    </row>
    <row r="11374" spans="1:29" x14ac:dyDescent="0.25">
      <c r="A11374" s="10"/>
      <c r="B11374" s="11"/>
      <c r="C11374" s="11"/>
      <c r="D11374" s="11"/>
      <c r="E11374" s="11"/>
      <c r="F11374" s="11"/>
      <c r="G11374" s="11"/>
      <c r="H11374" s="11"/>
      <c r="I11374" s="11"/>
      <c r="J11374" s="11"/>
      <c r="K11374" s="12"/>
      <c r="L11374" s="13"/>
      <c r="M11374" s="12"/>
      <c r="N11374" s="13"/>
      <c r="O11374" s="13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  <c r="AA11374" s="11"/>
      <c r="AB11374" s="11"/>
      <c r="AC11374" s="11"/>
    </row>
    <row r="11375" spans="1:29" x14ac:dyDescent="0.25">
      <c r="A11375" s="10"/>
      <c r="B11375" s="11"/>
      <c r="C11375" s="11"/>
      <c r="D11375" s="11"/>
      <c r="E11375" s="11"/>
      <c r="F11375" s="11"/>
      <c r="G11375" s="11"/>
      <c r="H11375" s="11"/>
      <c r="I11375" s="11"/>
      <c r="J11375" s="11"/>
      <c r="K11375" s="12"/>
      <c r="L11375" s="13"/>
      <c r="M11375" s="12"/>
      <c r="N11375" s="13"/>
      <c r="O11375" s="13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  <c r="AA11375" s="11"/>
      <c r="AB11375" s="11"/>
      <c r="AC11375" s="11"/>
    </row>
    <row r="11376" spans="1:29" x14ac:dyDescent="0.25">
      <c r="A11376" s="10"/>
      <c r="B11376" s="11"/>
      <c r="C11376" s="11"/>
      <c r="D11376" s="11"/>
      <c r="E11376" s="11"/>
      <c r="F11376" s="11"/>
      <c r="G11376" s="11"/>
      <c r="H11376" s="11"/>
      <c r="I11376" s="11"/>
      <c r="J11376" s="11"/>
      <c r="K11376" s="12"/>
      <c r="L11376" s="13"/>
      <c r="M11376" s="12"/>
      <c r="N11376" s="13"/>
      <c r="O11376" s="13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  <c r="AC11376" s="11"/>
    </row>
    <row r="11377" spans="1:29" x14ac:dyDescent="0.25">
      <c r="A11377" s="10"/>
      <c r="B11377" s="11"/>
      <c r="C11377" s="11"/>
      <c r="D11377" s="11"/>
      <c r="E11377" s="11"/>
      <c r="F11377" s="11"/>
      <c r="G11377" s="11"/>
      <c r="H11377" s="11"/>
      <c r="I11377" s="11"/>
      <c r="J11377" s="11"/>
      <c r="K11377" s="12"/>
      <c r="L11377" s="13"/>
      <c r="M11377" s="12"/>
      <c r="N11377" s="13"/>
      <c r="O11377" s="13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  <c r="AC11377" s="11"/>
    </row>
    <row r="11378" spans="1:29" x14ac:dyDescent="0.25">
      <c r="A11378" s="10"/>
      <c r="B11378" s="11"/>
      <c r="C11378" s="11"/>
      <c r="D11378" s="11"/>
      <c r="E11378" s="11"/>
      <c r="F11378" s="11"/>
      <c r="G11378" s="11"/>
      <c r="H11378" s="11"/>
      <c r="I11378" s="11"/>
      <c r="J11378" s="11"/>
      <c r="K11378" s="12"/>
      <c r="L11378" s="13"/>
      <c r="M11378" s="12"/>
      <c r="N11378" s="13"/>
      <c r="O11378" s="13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  <c r="AC11378" s="11"/>
    </row>
    <row r="11379" spans="1:29" x14ac:dyDescent="0.25">
      <c r="A11379" s="10"/>
      <c r="B11379" s="11"/>
      <c r="C11379" s="11"/>
      <c r="D11379" s="11"/>
      <c r="E11379" s="11"/>
      <c r="F11379" s="11"/>
      <c r="G11379" s="11"/>
      <c r="H11379" s="11"/>
      <c r="I11379" s="11"/>
      <c r="J11379" s="11"/>
      <c r="K11379" s="12"/>
      <c r="L11379" s="13"/>
      <c r="M11379" s="12"/>
      <c r="N11379" s="13"/>
      <c r="O11379" s="13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  <c r="AC11379" s="11"/>
    </row>
    <row r="11380" spans="1:29" x14ac:dyDescent="0.25">
      <c r="A11380" s="10"/>
      <c r="B11380" s="11"/>
      <c r="C11380" s="11"/>
      <c r="D11380" s="11"/>
      <c r="E11380" s="11"/>
      <c r="F11380" s="11"/>
      <c r="G11380" s="11"/>
      <c r="H11380" s="11"/>
      <c r="I11380" s="11"/>
      <c r="J11380" s="11"/>
      <c r="K11380" s="12"/>
      <c r="L11380" s="13"/>
      <c r="M11380" s="12"/>
      <c r="N11380" s="13"/>
      <c r="O11380" s="13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  <c r="AC11380" s="11"/>
    </row>
    <row r="11381" spans="1:29" x14ac:dyDescent="0.25">
      <c r="A11381" s="10"/>
      <c r="B11381" s="11"/>
      <c r="C11381" s="11"/>
      <c r="D11381" s="11"/>
      <c r="E11381" s="11"/>
      <c r="F11381" s="11"/>
      <c r="G11381" s="11"/>
      <c r="H11381" s="11"/>
      <c r="I11381" s="11"/>
      <c r="J11381" s="11"/>
      <c r="K11381" s="12"/>
      <c r="L11381" s="13"/>
      <c r="M11381" s="12"/>
      <c r="N11381" s="13"/>
      <c r="O11381" s="13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  <c r="AC11381" s="11"/>
    </row>
    <row r="11382" spans="1:29" x14ac:dyDescent="0.25">
      <c r="A11382" s="10"/>
      <c r="B11382" s="11"/>
      <c r="C11382" s="11"/>
      <c r="D11382" s="11"/>
      <c r="E11382" s="11"/>
      <c r="F11382" s="11"/>
      <c r="G11382" s="11"/>
      <c r="H11382" s="11"/>
      <c r="I11382" s="11"/>
      <c r="J11382" s="11"/>
      <c r="K11382" s="12"/>
      <c r="L11382" s="13"/>
      <c r="M11382" s="12"/>
      <c r="N11382" s="13"/>
      <c r="O11382" s="13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  <c r="AA11382" s="11"/>
      <c r="AB11382" s="11"/>
      <c r="AC11382" s="11"/>
    </row>
    <row r="11383" spans="1:29" x14ac:dyDescent="0.25">
      <c r="A11383" s="10"/>
      <c r="B11383" s="11"/>
      <c r="C11383" s="11"/>
      <c r="D11383" s="11"/>
      <c r="E11383" s="11"/>
      <c r="F11383" s="11"/>
      <c r="G11383" s="11"/>
      <c r="H11383" s="11"/>
      <c r="I11383" s="11"/>
      <c r="J11383" s="11"/>
      <c r="K11383" s="12"/>
      <c r="L11383" s="13"/>
      <c r="M11383" s="12"/>
      <c r="N11383" s="13"/>
      <c r="O11383" s="13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  <c r="AA11383" s="11"/>
      <c r="AB11383" s="11"/>
      <c r="AC11383" s="11"/>
    </row>
    <row r="11384" spans="1:29" x14ac:dyDescent="0.25">
      <c r="A11384" s="10"/>
      <c r="B11384" s="11"/>
      <c r="C11384" s="11"/>
      <c r="D11384" s="11"/>
      <c r="E11384" s="11"/>
      <c r="F11384" s="11"/>
      <c r="G11384" s="11"/>
      <c r="H11384" s="11"/>
      <c r="I11384" s="11"/>
      <c r="J11384" s="11"/>
      <c r="K11384" s="12"/>
      <c r="L11384" s="13"/>
      <c r="M11384" s="12"/>
      <c r="N11384" s="13"/>
      <c r="O11384" s="13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  <c r="AA11384" s="11"/>
      <c r="AB11384" s="11"/>
      <c r="AC11384" s="11"/>
    </row>
    <row r="11385" spans="1:29" x14ac:dyDescent="0.25">
      <c r="A11385" s="10"/>
      <c r="B11385" s="11"/>
      <c r="C11385" s="11"/>
      <c r="D11385" s="11"/>
      <c r="E11385" s="11"/>
      <c r="F11385" s="11"/>
      <c r="G11385" s="11"/>
      <c r="H11385" s="11"/>
      <c r="I11385" s="11"/>
      <c r="J11385" s="11"/>
      <c r="K11385" s="12"/>
      <c r="L11385" s="13"/>
      <c r="M11385" s="12"/>
      <c r="N11385" s="13"/>
      <c r="O11385" s="13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  <c r="AA11385" s="11"/>
      <c r="AB11385" s="11"/>
      <c r="AC11385" s="11"/>
    </row>
    <row r="11386" spans="1:29" x14ac:dyDescent="0.25">
      <c r="A11386" s="10"/>
      <c r="B11386" s="11"/>
      <c r="C11386" s="11"/>
      <c r="D11386" s="11"/>
      <c r="E11386" s="11"/>
      <c r="F11386" s="11"/>
      <c r="G11386" s="11"/>
      <c r="H11386" s="11"/>
      <c r="I11386" s="11"/>
      <c r="J11386" s="11"/>
      <c r="K11386" s="12"/>
      <c r="L11386" s="13"/>
      <c r="M11386" s="12"/>
      <c r="N11386" s="13"/>
      <c r="O11386" s="13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  <c r="AA11386" s="11"/>
      <c r="AB11386" s="11"/>
      <c r="AC11386" s="11"/>
    </row>
    <row r="11387" spans="1:29" x14ac:dyDescent="0.25">
      <c r="A11387" s="10"/>
      <c r="B11387" s="11"/>
      <c r="C11387" s="11"/>
      <c r="D11387" s="11"/>
      <c r="E11387" s="11"/>
      <c r="F11387" s="11"/>
      <c r="G11387" s="11"/>
      <c r="H11387" s="11"/>
      <c r="I11387" s="11"/>
      <c r="J11387" s="11"/>
      <c r="K11387" s="12"/>
      <c r="L11387" s="13"/>
      <c r="M11387" s="12"/>
      <c r="N11387" s="13"/>
      <c r="O11387" s="13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  <c r="AC11387" s="11"/>
    </row>
    <row r="11388" spans="1:29" x14ac:dyDescent="0.25">
      <c r="A11388" s="10"/>
      <c r="B11388" s="11"/>
      <c r="C11388" s="11"/>
      <c r="D11388" s="11"/>
      <c r="E11388" s="11"/>
      <c r="F11388" s="11"/>
      <c r="G11388" s="11"/>
      <c r="H11388" s="11"/>
      <c r="I11388" s="11"/>
      <c r="J11388" s="11"/>
      <c r="K11388" s="12"/>
      <c r="L11388" s="13"/>
      <c r="M11388" s="12"/>
      <c r="N11388" s="13"/>
      <c r="O11388" s="13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  <c r="AA11388" s="11"/>
      <c r="AB11388" s="11"/>
      <c r="AC11388" s="11"/>
    </row>
    <row r="11389" spans="1:29" x14ac:dyDescent="0.25">
      <c r="A11389" s="10"/>
      <c r="B11389" s="11"/>
      <c r="C11389" s="11"/>
      <c r="D11389" s="11"/>
      <c r="E11389" s="11"/>
      <c r="F11389" s="11"/>
      <c r="G11389" s="11"/>
      <c r="H11389" s="11"/>
      <c r="I11389" s="11"/>
      <c r="J11389" s="11"/>
      <c r="K11389" s="12"/>
      <c r="L11389" s="13"/>
      <c r="M11389" s="12"/>
      <c r="N11389" s="13"/>
      <c r="O11389" s="13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  <c r="AA11389" s="11"/>
      <c r="AB11389" s="11"/>
      <c r="AC11389" s="11"/>
    </row>
    <row r="11390" spans="1:29" x14ac:dyDescent="0.25">
      <c r="A11390" s="10"/>
      <c r="B11390" s="11"/>
      <c r="C11390" s="11"/>
      <c r="D11390" s="11"/>
      <c r="E11390" s="11"/>
      <c r="F11390" s="11"/>
      <c r="G11390" s="11"/>
      <c r="H11390" s="11"/>
      <c r="I11390" s="11"/>
      <c r="J11390" s="11"/>
      <c r="K11390" s="12"/>
      <c r="L11390" s="13"/>
      <c r="M11390" s="12"/>
      <c r="N11390" s="13"/>
      <c r="O11390" s="13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  <c r="AC11390" s="11"/>
    </row>
    <row r="11391" spans="1:29" x14ac:dyDescent="0.25">
      <c r="A11391" s="10"/>
      <c r="B11391" s="11"/>
      <c r="C11391" s="11"/>
      <c r="D11391" s="11"/>
      <c r="E11391" s="11"/>
      <c r="F11391" s="11"/>
      <c r="G11391" s="11"/>
      <c r="H11391" s="11"/>
      <c r="I11391" s="11"/>
      <c r="J11391" s="11"/>
      <c r="K11391" s="12"/>
      <c r="L11391" s="13"/>
      <c r="M11391" s="12"/>
      <c r="N11391" s="13"/>
      <c r="O11391" s="13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  <c r="AC11391" s="11"/>
    </row>
    <row r="11392" spans="1:29" x14ac:dyDescent="0.25">
      <c r="A11392" s="10"/>
      <c r="B11392" s="11"/>
      <c r="C11392" s="11"/>
      <c r="D11392" s="11"/>
      <c r="E11392" s="11"/>
      <c r="F11392" s="11"/>
      <c r="G11392" s="11"/>
      <c r="H11392" s="11"/>
      <c r="I11392" s="11"/>
      <c r="J11392" s="11"/>
      <c r="K11392" s="12"/>
      <c r="L11392" s="13"/>
      <c r="M11392" s="12"/>
      <c r="N11392" s="13"/>
      <c r="O11392" s="13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  <c r="AC11392" s="11"/>
    </row>
    <row r="11393" spans="1:29" x14ac:dyDescent="0.25">
      <c r="A11393" s="10"/>
      <c r="B11393" s="11"/>
      <c r="C11393" s="11"/>
      <c r="D11393" s="11"/>
      <c r="E11393" s="11"/>
      <c r="F11393" s="11"/>
      <c r="G11393" s="11"/>
      <c r="H11393" s="11"/>
      <c r="I11393" s="11"/>
      <c r="J11393" s="11"/>
      <c r="K11393" s="12"/>
      <c r="L11393" s="13"/>
      <c r="M11393" s="12"/>
      <c r="N11393" s="13"/>
      <c r="O11393" s="13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  <c r="AC11393" s="11"/>
    </row>
    <row r="11394" spans="1:29" x14ac:dyDescent="0.25">
      <c r="A11394" s="10"/>
      <c r="B11394" s="11"/>
      <c r="C11394" s="11"/>
      <c r="D11394" s="11"/>
      <c r="E11394" s="11"/>
      <c r="F11394" s="11"/>
      <c r="G11394" s="11"/>
      <c r="H11394" s="11"/>
      <c r="I11394" s="11"/>
      <c r="J11394" s="11"/>
      <c r="K11394" s="12"/>
      <c r="L11394" s="13"/>
      <c r="M11394" s="12"/>
      <c r="N11394" s="13"/>
      <c r="O11394" s="13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  <c r="AC11394" s="11"/>
    </row>
    <row r="11395" spans="1:29" x14ac:dyDescent="0.25">
      <c r="A11395" s="10"/>
      <c r="B11395" s="11"/>
      <c r="C11395" s="11"/>
      <c r="D11395" s="11"/>
      <c r="E11395" s="11"/>
      <c r="F11395" s="11"/>
      <c r="G11395" s="11"/>
      <c r="H11395" s="11"/>
      <c r="I11395" s="11"/>
      <c r="J11395" s="11"/>
      <c r="K11395" s="12"/>
      <c r="L11395" s="13"/>
      <c r="M11395" s="12"/>
      <c r="N11395" s="13"/>
      <c r="O11395" s="13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  <c r="AC11395" s="11"/>
    </row>
    <row r="11396" spans="1:29" x14ac:dyDescent="0.25">
      <c r="A11396" s="10"/>
      <c r="B11396" s="11"/>
      <c r="C11396" s="11"/>
      <c r="D11396" s="11"/>
      <c r="E11396" s="11"/>
      <c r="F11396" s="11"/>
      <c r="G11396" s="11"/>
      <c r="H11396" s="11"/>
      <c r="I11396" s="11"/>
      <c r="J11396" s="11"/>
      <c r="K11396" s="12"/>
      <c r="L11396" s="13"/>
      <c r="M11396" s="12"/>
      <c r="N11396" s="13"/>
      <c r="O11396" s="13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  <c r="AC11396" s="11"/>
    </row>
    <row r="11397" spans="1:29" x14ac:dyDescent="0.25">
      <c r="A11397" s="10"/>
      <c r="B11397" s="11"/>
      <c r="C11397" s="11"/>
      <c r="D11397" s="11"/>
      <c r="E11397" s="11"/>
      <c r="F11397" s="11"/>
      <c r="G11397" s="11"/>
      <c r="H11397" s="11"/>
      <c r="I11397" s="11"/>
      <c r="J11397" s="11"/>
      <c r="K11397" s="12"/>
      <c r="L11397" s="13"/>
      <c r="M11397" s="12"/>
      <c r="N11397" s="13"/>
      <c r="O11397" s="13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  <c r="AC11397" s="11"/>
    </row>
    <row r="11398" spans="1:29" x14ac:dyDescent="0.25">
      <c r="A11398" s="10"/>
      <c r="B11398" s="11"/>
      <c r="C11398" s="11"/>
      <c r="D11398" s="11"/>
      <c r="E11398" s="11"/>
      <c r="F11398" s="11"/>
      <c r="G11398" s="11"/>
      <c r="H11398" s="11"/>
      <c r="I11398" s="11"/>
      <c r="J11398" s="11"/>
      <c r="K11398" s="12"/>
      <c r="L11398" s="13"/>
      <c r="M11398" s="12"/>
      <c r="N11398" s="13"/>
      <c r="O11398" s="13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  <c r="AC11398" s="11"/>
    </row>
    <row r="11399" spans="1:29" x14ac:dyDescent="0.25">
      <c r="A11399" s="10"/>
      <c r="B11399" s="11"/>
      <c r="C11399" s="11"/>
      <c r="D11399" s="11"/>
      <c r="E11399" s="11"/>
      <c r="F11399" s="11"/>
      <c r="G11399" s="11"/>
      <c r="H11399" s="11"/>
      <c r="I11399" s="11"/>
      <c r="J11399" s="11"/>
      <c r="K11399" s="12"/>
      <c r="L11399" s="13"/>
      <c r="M11399" s="12"/>
      <c r="N11399" s="13"/>
      <c r="O11399" s="13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  <c r="AC11399" s="11"/>
    </row>
    <row r="11400" spans="1:29" x14ac:dyDescent="0.25">
      <c r="A11400" s="10"/>
      <c r="B11400" s="11"/>
      <c r="C11400" s="11"/>
      <c r="D11400" s="11"/>
      <c r="E11400" s="11"/>
      <c r="F11400" s="11"/>
      <c r="G11400" s="11"/>
      <c r="H11400" s="11"/>
      <c r="I11400" s="11"/>
      <c r="J11400" s="11"/>
      <c r="K11400" s="12"/>
      <c r="L11400" s="13"/>
      <c r="M11400" s="12"/>
      <c r="N11400" s="13"/>
      <c r="O11400" s="13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  <c r="AA11400" s="11"/>
      <c r="AB11400" s="11"/>
      <c r="AC11400" s="11"/>
    </row>
    <row r="11401" spans="1:29" x14ac:dyDescent="0.25">
      <c r="A11401" s="10"/>
      <c r="B11401" s="11"/>
      <c r="C11401" s="11"/>
      <c r="D11401" s="11"/>
      <c r="E11401" s="11"/>
      <c r="F11401" s="11"/>
      <c r="G11401" s="11"/>
      <c r="H11401" s="11"/>
      <c r="I11401" s="11"/>
      <c r="J11401" s="11"/>
      <c r="K11401" s="12"/>
      <c r="L11401" s="13"/>
      <c r="M11401" s="12"/>
      <c r="N11401" s="13"/>
      <c r="O11401" s="13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  <c r="AC11401" s="11"/>
    </row>
    <row r="11402" spans="1:29" x14ac:dyDescent="0.25">
      <c r="A11402" s="10"/>
      <c r="B11402" s="11"/>
      <c r="C11402" s="11"/>
      <c r="D11402" s="11"/>
      <c r="E11402" s="11"/>
      <c r="F11402" s="11"/>
      <c r="G11402" s="11"/>
      <c r="H11402" s="11"/>
      <c r="I11402" s="11"/>
      <c r="J11402" s="11"/>
      <c r="K11402" s="12"/>
      <c r="L11402" s="13"/>
      <c r="M11402" s="12"/>
      <c r="N11402" s="13"/>
      <c r="O11402" s="13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  <c r="AA11402" s="11"/>
      <c r="AB11402" s="11"/>
      <c r="AC11402" s="11"/>
    </row>
    <row r="11403" spans="1:29" x14ac:dyDescent="0.25">
      <c r="A11403" s="10"/>
      <c r="B11403" s="11"/>
      <c r="C11403" s="11"/>
      <c r="D11403" s="11"/>
      <c r="E11403" s="11"/>
      <c r="F11403" s="11"/>
      <c r="G11403" s="11"/>
      <c r="H11403" s="11"/>
      <c r="I11403" s="11"/>
      <c r="J11403" s="11"/>
      <c r="K11403" s="12"/>
      <c r="L11403" s="13"/>
      <c r="M11403" s="12"/>
      <c r="N11403" s="13"/>
      <c r="O11403" s="13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  <c r="AA11403" s="11"/>
      <c r="AB11403" s="11"/>
      <c r="AC11403" s="11"/>
    </row>
    <row r="11404" spans="1:29" x14ac:dyDescent="0.25">
      <c r="A11404" s="10"/>
      <c r="B11404" s="11"/>
      <c r="C11404" s="11"/>
      <c r="D11404" s="11"/>
      <c r="E11404" s="11"/>
      <c r="F11404" s="11"/>
      <c r="G11404" s="11"/>
      <c r="H11404" s="11"/>
      <c r="I11404" s="11"/>
      <c r="J11404" s="11"/>
      <c r="K11404" s="12"/>
      <c r="L11404" s="13"/>
      <c r="M11404" s="12"/>
      <c r="N11404" s="13"/>
      <c r="O11404" s="13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  <c r="AA11404" s="11"/>
      <c r="AB11404" s="11"/>
      <c r="AC11404" s="11"/>
    </row>
    <row r="11405" spans="1:29" x14ac:dyDescent="0.25">
      <c r="A11405" s="10"/>
      <c r="B11405" s="11"/>
      <c r="C11405" s="11"/>
      <c r="D11405" s="11"/>
      <c r="E11405" s="11"/>
      <c r="F11405" s="11"/>
      <c r="G11405" s="11"/>
      <c r="H11405" s="11"/>
      <c r="I11405" s="11"/>
      <c r="J11405" s="11"/>
      <c r="K11405" s="12"/>
      <c r="L11405" s="13"/>
      <c r="M11405" s="12"/>
      <c r="N11405" s="13"/>
      <c r="O11405" s="13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  <c r="AA11405" s="11"/>
      <c r="AB11405" s="11"/>
      <c r="AC11405" s="11"/>
    </row>
    <row r="11406" spans="1:29" x14ac:dyDescent="0.25">
      <c r="A11406" s="10"/>
      <c r="B11406" s="11"/>
      <c r="C11406" s="11"/>
      <c r="D11406" s="11"/>
      <c r="E11406" s="11"/>
      <c r="F11406" s="11"/>
      <c r="G11406" s="11"/>
      <c r="H11406" s="11"/>
      <c r="I11406" s="11"/>
      <c r="J11406" s="11"/>
      <c r="K11406" s="12"/>
      <c r="L11406" s="13"/>
      <c r="M11406" s="12"/>
      <c r="N11406" s="13"/>
      <c r="O11406" s="13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  <c r="AA11406" s="11"/>
      <c r="AB11406" s="11"/>
      <c r="AC11406" s="11"/>
    </row>
    <row r="11407" spans="1:29" x14ac:dyDescent="0.25">
      <c r="A11407" s="10"/>
      <c r="B11407" s="11"/>
      <c r="C11407" s="11"/>
      <c r="D11407" s="11"/>
      <c r="E11407" s="11"/>
      <c r="F11407" s="11"/>
      <c r="G11407" s="11"/>
      <c r="H11407" s="11"/>
      <c r="I11407" s="11"/>
      <c r="J11407" s="11"/>
      <c r="K11407" s="12"/>
      <c r="L11407" s="13"/>
      <c r="M11407" s="12"/>
      <c r="N11407" s="13"/>
      <c r="O11407" s="13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  <c r="AA11407" s="11"/>
      <c r="AB11407" s="11"/>
      <c r="AC11407" s="11"/>
    </row>
    <row r="11408" spans="1:29" x14ac:dyDescent="0.25">
      <c r="A11408" s="10"/>
      <c r="B11408" s="11"/>
      <c r="C11408" s="11"/>
      <c r="D11408" s="11"/>
      <c r="E11408" s="11"/>
      <c r="F11408" s="11"/>
      <c r="G11408" s="11"/>
      <c r="H11408" s="11"/>
      <c r="I11408" s="11"/>
      <c r="J11408" s="11"/>
      <c r="K11408" s="12"/>
      <c r="L11408" s="13"/>
      <c r="M11408" s="12"/>
      <c r="N11408" s="13"/>
      <c r="O11408" s="13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  <c r="AA11408" s="11"/>
      <c r="AB11408" s="11"/>
      <c r="AC11408" s="11"/>
    </row>
    <row r="11409" spans="1:29" x14ac:dyDescent="0.25">
      <c r="A11409" s="10"/>
      <c r="B11409" s="11"/>
      <c r="C11409" s="11"/>
      <c r="D11409" s="11"/>
      <c r="E11409" s="11"/>
      <c r="F11409" s="11"/>
      <c r="G11409" s="11"/>
      <c r="H11409" s="11"/>
      <c r="I11409" s="11"/>
      <c r="J11409" s="11"/>
      <c r="K11409" s="12"/>
      <c r="L11409" s="13"/>
      <c r="M11409" s="12"/>
      <c r="N11409" s="13"/>
      <c r="O11409" s="13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  <c r="AC11409" s="11"/>
    </row>
    <row r="11410" spans="1:29" x14ac:dyDescent="0.25">
      <c r="A11410" s="10"/>
      <c r="B11410" s="11"/>
      <c r="C11410" s="11"/>
      <c r="D11410" s="11"/>
      <c r="E11410" s="11"/>
      <c r="F11410" s="11"/>
      <c r="G11410" s="11"/>
      <c r="H11410" s="11"/>
      <c r="I11410" s="11"/>
      <c r="J11410" s="11"/>
      <c r="K11410" s="12"/>
      <c r="L11410" s="13"/>
      <c r="M11410" s="12"/>
      <c r="N11410" s="13"/>
      <c r="O11410" s="13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  <c r="AA11410" s="11"/>
      <c r="AB11410" s="11"/>
      <c r="AC11410" s="11"/>
    </row>
    <row r="11411" spans="1:29" x14ac:dyDescent="0.25">
      <c r="A11411" s="10"/>
      <c r="B11411" s="11"/>
      <c r="C11411" s="11"/>
      <c r="D11411" s="11"/>
      <c r="E11411" s="11"/>
      <c r="F11411" s="11"/>
      <c r="G11411" s="11"/>
      <c r="H11411" s="11"/>
      <c r="I11411" s="11"/>
      <c r="J11411" s="11"/>
      <c r="K11411" s="12"/>
      <c r="L11411" s="13"/>
      <c r="M11411" s="12"/>
      <c r="N11411" s="13"/>
      <c r="O11411" s="13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  <c r="AA11411" s="11"/>
      <c r="AB11411" s="11"/>
      <c r="AC11411" s="11"/>
    </row>
    <row r="11412" spans="1:29" x14ac:dyDescent="0.25">
      <c r="A11412" s="10"/>
      <c r="B11412" s="11"/>
      <c r="C11412" s="11"/>
      <c r="D11412" s="11"/>
      <c r="E11412" s="11"/>
      <c r="F11412" s="11"/>
      <c r="G11412" s="11"/>
      <c r="H11412" s="11"/>
      <c r="I11412" s="11"/>
      <c r="J11412" s="11"/>
      <c r="K11412" s="12"/>
      <c r="L11412" s="13"/>
      <c r="M11412" s="12"/>
      <c r="N11412" s="13"/>
      <c r="O11412" s="13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  <c r="AA11412" s="11"/>
      <c r="AB11412" s="11"/>
      <c r="AC11412" s="11"/>
    </row>
    <row r="11413" spans="1:29" x14ac:dyDescent="0.25">
      <c r="A11413" s="10"/>
      <c r="B11413" s="11"/>
      <c r="C11413" s="11"/>
      <c r="D11413" s="11"/>
      <c r="E11413" s="11"/>
      <c r="F11413" s="11"/>
      <c r="G11413" s="11"/>
      <c r="H11413" s="11"/>
      <c r="I11413" s="11"/>
      <c r="J11413" s="11"/>
      <c r="K11413" s="12"/>
      <c r="L11413" s="13"/>
      <c r="M11413" s="12"/>
      <c r="N11413" s="13"/>
      <c r="O11413" s="13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  <c r="AA11413" s="11"/>
      <c r="AB11413" s="11"/>
      <c r="AC11413" s="11"/>
    </row>
    <row r="11414" spans="1:29" x14ac:dyDescent="0.25">
      <c r="A11414" s="10"/>
      <c r="B11414" s="11"/>
      <c r="C11414" s="11"/>
      <c r="D11414" s="11"/>
      <c r="E11414" s="11"/>
      <c r="F11414" s="11"/>
      <c r="G11414" s="11"/>
      <c r="H11414" s="11"/>
      <c r="I11414" s="11"/>
      <c r="J11414" s="11"/>
      <c r="K11414" s="12"/>
      <c r="L11414" s="13"/>
      <c r="M11414" s="12"/>
      <c r="N11414" s="13"/>
      <c r="O11414" s="13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  <c r="AA11414" s="11"/>
      <c r="AB11414" s="11"/>
      <c r="AC11414" s="11"/>
    </row>
    <row r="11415" spans="1:29" x14ac:dyDescent="0.25">
      <c r="A11415" s="10"/>
      <c r="B11415" s="11"/>
      <c r="C11415" s="11"/>
      <c r="D11415" s="11"/>
      <c r="E11415" s="11"/>
      <c r="F11415" s="11"/>
      <c r="G11415" s="11"/>
      <c r="H11415" s="11"/>
      <c r="I11415" s="11"/>
      <c r="J11415" s="11"/>
      <c r="K11415" s="12"/>
      <c r="L11415" s="13"/>
      <c r="M11415" s="12"/>
      <c r="N11415" s="13"/>
      <c r="O11415" s="13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  <c r="AC11415" s="11"/>
    </row>
    <row r="11416" spans="1:29" x14ac:dyDescent="0.25">
      <c r="A11416" s="10"/>
      <c r="B11416" s="11"/>
      <c r="C11416" s="11"/>
      <c r="D11416" s="11"/>
      <c r="E11416" s="11"/>
      <c r="F11416" s="11"/>
      <c r="G11416" s="11"/>
      <c r="H11416" s="11"/>
      <c r="I11416" s="11"/>
      <c r="J11416" s="11"/>
      <c r="K11416" s="12"/>
      <c r="L11416" s="13"/>
      <c r="M11416" s="12"/>
      <c r="N11416" s="13"/>
      <c r="O11416" s="13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  <c r="AA11416" s="11"/>
      <c r="AB11416" s="11"/>
      <c r="AC11416" s="11"/>
    </row>
    <row r="11417" spans="1:29" x14ac:dyDescent="0.25">
      <c r="A11417" s="10"/>
      <c r="B11417" s="11"/>
      <c r="C11417" s="11"/>
      <c r="D11417" s="11"/>
      <c r="E11417" s="11"/>
      <c r="F11417" s="11"/>
      <c r="G11417" s="11"/>
      <c r="H11417" s="11"/>
      <c r="I11417" s="11"/>
      <c r="J11417" s="11"/>
      <c r="K11417" s="12"/>
      <c r="L11417" s="13"/>
      <c r="M11417" s="12"/>
      <c r="N11417" s="13"/>
      <c r="O11417" s="13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  <c r="AA11417" s="11"/>
      <c r="AB11417" s="11"/>
      <c r="AC11417" s="11"/>
    </row>
    <row r="11418" spans="1:29" x14ac:dyDescent="0.25">
      <c r="A11418" s="10"/>
      <c r="B11418" s="11"/>
      <c r="C11418" s="11"/>
      <c r="D11418" s="11"/>
      <c r="E11418" s="11"/>
      <c r="F11418" s="11"/>
      <c r="G11418" s="11"/>
      <c r="H11418" s="11"/>
      <c r="I11418" s="11"/>
      <c r="J11418" s="11"/>
      <c r="K11418" s="12"/>
      <c r="L11418" s="13"/>
      <c r="M11418" s="12"/>
      <c r="N11418" s="13"/>
      <c r="O11418" s="13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  <c r="AA11418" s="11"/>
      <c r="AB11418" s="11"/>
      <c r="AC11418" s="11"/>
    </row>
    <row r="11419" spans="1:29" x14ac:dyDescent="0.25">
      <c r="A11419" s="10"/>
      <c r="B11419" s="11"/>
      <c r="C11419" s="11"/>
      <c r="D11419" s="11"/>
      <c r="E11419" s="11"/>
      <c r="F11419" s="11"/>
      <c r="G11419" s="11"/>
      <c r="H11419" s="11"/>
      <c r="I11419" s="11"/>
      <c r="J11419" s="11"/>
      <c r="K11419" s="12"/>
      <c r="L11419" s="13"/>
      <c r="M11419" s="12"/>
      <c r="N11419" s="13"/>
      <c r="O11419" s="13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  <c r="AA11419" s="11"/>
      <c r="AB11419" s="11"/>
      <c r="AC11419" s="11"/>
    </row>
    <row r="11420" spans="1:29" x14ac:dyDescent="0.25">
      <c r="A11420" s="10"/>
      <c r="B11420" s="11"/>
      <c r="C11420" s="11"/>
      <c r="D11420" s="11"/>
      <c r="E11420" s="11"/>
      <c r="F11420" s="11"/>
      <c r="G11420" s="11"/>
      <c r="H11420" s="11"/>
      <c r="I11420" s="11"/>
      <c r="J11420" s="11"/>
      <c r="K11420" s="12"/>
      <c r="L11420" s="13"/>
      <c r="M11420" s="12"/>
      <c r="N11420" s="13"/>
      <c r="O11420" s="13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  <c r="AA11420" s="11"/>
      <c r="AB11420" s="11"/>
      <c r="AC11420" s="11"/>
    </row>
    <row r="11421" spans="1:29" x14ac:dyDescent="0.25">
      <c r="A11421" s="10"/>
      <c r="B11421" s="11"/>
      <c r="C11421" s="11"/>
      <c r="D11421" s="11"/>
      <c r="E11421" s="11"/>
      <c r="F11421" s="11"/>
      <c r="G11421" s="11"/>
      <c r="H11421" s="11"/>
      <c r="I11421" s="11"/>
      <c r="J11421" s="11"/>
      <c r="K11421" s="12"/>
      <c r="L11421" s="13"/>
      <c r="M11421" s="12"/>
      <c r="N11421" s="13"/>
      <c r="O11421" s="13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  <c r="AA11421" s="11"/>
      <c r="AB11421" s="11"/>
      <c r="AC11421" s="11"/>
    </row>
    <row r="11422" spans="1:29" x14ac:dyDescent="0.25">
      <c r="A11422" s="10"/>
      <c r="B11422" s="11"/>
      <c r="C11422" s="11"/>
      <c r="D11422" s="11"/>
      <c r="E11422" s="11"/>
      <c r="F11422" s="11"/>
      <c r="G11422" s="11"/>
      <c r="H11422" s="11"/>
      <c r="I11422" s="11"/>
      <c r="J11422" s="11"/>
      <c r="K11422" s="12"/>
      <c r="L11422" s="13"/>
      <c r="M11422" s="12"/>
      <c r="N11422" s="13"/>
      <c r="O11422" s="13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  <c r="AC11422" s="11"/>
    </row>
    <row r="11423" spans="1:29" x14ac:dyDescent="0.25">
      <c r="A11423" s="10"/>
      <c r="B11423" s="11"/>
      <c r="C11423" s="11"/>
      <c r="D11423" s="11"/>
      <c r="E11423" s="11"/>
      <c r="F11423" s="11"/>
      <c r="G11423" s="11"/>
      <c r="H11423" s="11"/>
      <c r="I11423" s="11"/>
      <c r="J11423" s="11"/>
      <c r="K11423" s="12"/>
      <c r="L11423" s="13"/>
      <c r="M11423" s="12"/>
      <c r="N11423" s="13"/>
      <c r="O11423" s="13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  <c r="AA11423" s="11"/>
      <c r="AB11423" s="11"/>
      <c r="AC11423" s="11"/>
    </row>
    <row r="11424" spans="1:29" x14ac:dyDescent="0.25">
      <c r="A11424" s="10"/>
      <c r="B11424" s="11"/>
      <c r="C11424" s="11"/>
      <c r="D11424" s="11"/>
      <c r="E11424" s="11"/>
      <c r="F11424" s="11"/>
      <c r="G11424" s="11"/>
      <c r="H11424" s="11"/>
      <c r="I11424" s="11"/>
      <c r="J11424" s="11"/>
      <c r="K11424" s="12"/>
      <c r="L11424" s="13"/>
      <c r="M11424" s="12"/>
      <c r="N11424" s="13"/>
      <c r="O11424" s="13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  <c r="AA11424" s="11"/>
      <c r="AB11424" s="11"/>
      <c r="AC11424" s="11"/>
    </row>
    <row r="11425" spans="1:29" x14ac:dyDescent="0.25">
      <c r="A11425" s="10"/>
      <c r="B11425" s="11"/>
      <c r="C11425" s="11"/>
      <c r="D11425" s="11"/>
      <c r="E11425" s="11"/>
      <c r="F11425" s="11"/>
      <c r="G11425" s="11"/>
      <c r="H11425" s="11"/>
      <c r="I11425" s="11"/>
      <c r="J11425" s="11"/>
      <c r="K11425" s="12"/>
      <c r="L11425" s="13"/>
      <c r="M11425" s="12"/>
      <c r="N11425" s="13"/>
      <c r="O11425" s="13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  <c r="AC11425" s="11"/>
    </row>
    <row r="11426" spans="1:29" x14ac:dyDescent="0.25">
      <c r="A11426" s="10"/>
      <c r="B11426" s="11"/>
      <c r="C11426" s="11"/>
      <c r="D11426" s="11"/>
      <c r="E11426" s="11"/>
      <c r="F11426" s="11"/>
      <c r="G11426" s="11"/>
      <c r="H11426" s="11"/>
      <c r="I11426" s="11"/>
      <c r="J11426" s="11"/>
      <c r="K11426" s="12"/>
      <c r="L11426" s="13"/>
      <c r="M11426" s="12"/>
      <c r="N11426" s="13"/>
      <c r="O11426" s="13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  <c r="AC11426" s="11"/>
    </row>
    <row r="11427" spans="1:29" x14ac:dyDescent="0.25">
      <c r="A11427" s="10"/>
      <c r="B11427" s="11"/>
      <c r="C11427" s="11"/>
      <c r="D11427" s="11"/>
      <c r="E11427" s="11"/>
      <c r="F11427" s="11"/>
      <c r="G11427" s="11"/>
      <c r="H11427" s="11"/>
      <c r="I11427" s="11"/>
      <c r="J11427" s="11"/>
      <c r="K11427" s="12"/>
      <c r="L11427" s="13"/>
      <c r="M11427" s="12"/>
      <c r="N11427" s="13"/>
      <c r="O11427" s="13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  <c r="AC11427" s="11"/>
    </row>
    <row r="11428" spans="1:29" x14ac:dyDescent="0.25">
      <c r="A11428" s="10"/>
      <c r="B11428" s="11"/>
      <c r="C11428" s="11"/>
      <c r="D11428" s="11"/>
      <c r="E11428" s="11"/>
      <c r="F11428" s="11"/>
      <c r="G11428" s="11"/>
      <c r="H11428" s="11"/>
      <c r="I11428" s="11"/>
      <c r="J11428" s="11"/>
      <c r="K11428" s="12"/>
      <c r="L11428" s="13"/>
      <c r="M11428" s="12"/>
      <c r="N11428" s="13"/>
      <c r="O11428" s="13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  <c r="AC11428" s="11"/>
    </row>
    <row r="11429" spans="1:29" x14ac:dyDescent="0.25">
      <c r="A11429" s="10"/>
      <c r="B11429" s="11"/>
      <c r="C11429" s="11"/>
      <c r="D11429" s="11"/>
      <c r="E11429" s="11"/>
      <c r="F11429" s="11"/>
      <c r="G11429" s="11"/>
      <c r="H11429" s="11"/>
      <c r="I11429" s="11"/>
      <c r="J11429" s="11"/>
      <c r="K11429" s="12"/>
      <c r="L11429" s="13"/>
      <c r="M11429" s="12"/>
      <c r="N11429" s="13"/>
      <c r="O11429" s="13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  <c r="AC11429" s="11"/>
    </row>
    <row r="11430" spans="1:29" x14ac:dyDescent="0.25">
      <c r="A11430" s="10"/>
      <c r="B11430" s="11"/>
      <c r="C11430" s="11"/>
      <c r="D11430" s="11"/>
      <c r="E11430" s="11"/>
      <c r="F11430" s="11"/>
      <c r="G11430" s="11"/>
      <c r="H11430" s="11"/>
      <c r="I11430" s="11"/>
      <c r="J11430" s="11"/>
      <c r="K11430" s="12"/>
      <c r="L11430" s="13"/>
      <c r="M11430" s="12"/>
      <c r="N11430" s="13"/>
      <c r="O11430" s="13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  <c r="AC11430" s="11"/>
    </row>
    <row r="11431" spans="1:29" x14ac:dyDescent="0.25">
      <c r="A11431" s="10"/>
      <c r="B11431" s="11"/>
      <c r="C11431" s="11"/>
      <c r="D11431" s="11"/>
      <c r="E11431" s="11"/>
      <c r="F11431" s="11"/>
      <c r="G11431" s="11"/>
      <c r="H11431" s="11"/>
      <c r="I11431" s="11"/>
      <c r="J11431" s="11"/>
      <c r="K11431" s="12"/>
      <c r="L11431" s="13"/>
      <c r="M11431" s="12"/>
      <c r="N11431" s="13"/>
      <c r="O11431" s="13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  <c r="AC11431" s="11"/>
    </row>
    <row r="11432" spans="1:29" x14ac:dyDescent="0.25">
      <c r="A11432" s="10"/>
      <c r="B11432" s="11"/>
      <c r="C11432" s="11"/>
      <c r="D11432" s="11"/>
      <c r="E11432" s="11"/>
      <c r="F11432" s="11"/>
      <c r="G11432" s="11"/>
      <c r="H11432" s="11"/>
      <c r="I11432" s="11"/>
      <c r="J11432" s="11"/>
      <c r="K11432" s="12"/>
      <c r="L11432" s="13"/>
      <c r="M11432" s="12"/>
      <c r="N11432" s="13"/>
      <c r="O11432" s="13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  <c r="AC11432" s="11"/>
    </row>
    <row r="11433" spans="1:29" x14ac:dyDescent="0.25">
      <c r="A11433" s="10"/>
      <c r="B11433" s="11"/>
      <c r="C11433" s="11"/>
      <c r="D11433" s="11"/>
      <c r="E11433" s="11"/>
      <c r="F11433" s="11"/>
      <c r="G11433" s="11"/>
      <c r="H11433" s="11"/>
      <c r="I11433" s="11"/>
      <c r="J11433" s="11"/>
      <c r="K11433" s="12"/>
      <c r="L11433" s="13"/>
      <c r="M11433" s="12"/>
      <c r="N11433" s="13"/>
      <c r="O11433" s="13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  <c r="AC11433" s="11"/>
    </row>
    <row r="11434" spans="1:29" x14ac:dyDescent="0.25">
      <c r="A11434" s="10"/>
      <c r="B11434" s="11"/>
      <c r="C11434" s="11"/>
      <c r="D11434" s="11"/>
      <c r="E11434" s="11"/>
      <c r="F11434" s="11"/>
      <c r="G11434" s="11"/>
      <c r="H11434" s="11"/>
      <c r="I11434" s="11"/>
      <c r="J11434" s="11"/>
      <c r="K11434" s="12"/>
      <c r="L11434" s="13"/>
      <c r="M11434" s="12"/>
      <c r="N11434" s="13"/>
      <c r="O11434" s="13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  <c r="AC11434" s="11"/>
    </row>
    <row r="11435" spans="1:29" x14ac:dyDescent="0.25">
      <c r="A11435" s="10"/>
      <c r="B11435" s="11"/>
      <c r="C11435" s="11"/>
      <c r="D11435" s="11"/>
      <c r="E11435" s="11"/>
      <c r="F11435" s="11"/>
      <c r="G11435" s="11"/>
      <c r="H11435" s="11"/>
      <c r="I11435" s="11"/>
      <c r="J11435" s="11"/>
      <c r="K11435" s="12"/>
      <c r="L11435" s="13"/>
      <c r="M11435" s="12"/>
      <c r="N11435" s="13"/>
      <c r="O11435" s="13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  <c r="AA11435" s="11"/>
      <c r="AB11435" s="11"/>
      <c r="AC11435" s="11"/>
    </row>
    <row r="11436" spans="1:29" x14ac:dyDescent="0.25">
      <c r="A11436" s="10"/>
      <c r="B11436" s="11"/>
      <c r="C11436" s="11"/>
      <c r="D11436" s="11"/>
      <c r="E11436" s="11"/>
      <c r="F11436" s="11"/>
      <c r="G11436" s="11"/>
      <c r="H11436" s="11"/>
      <c r="I11436" s="11"/>
      <c r="J11436" s="11"/>
      <c r="K11436" s="12"/>
      <c r="L11436" s="13"/>
      <c r="M11436" s="12"/>
      <c r="N11436" s="13"/>
      <c r="O11436" s="13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  <c r="AC11436" s="11"/>
    </row>
    <row r="11437" spans="1:29" x14ac:dyDescent="0.25">
      <c r="A11437" s="10"/>
      <c r="B11437" s="11"/>
      <c r="C11437" s="11"/>
      <c r="D11437" s="11"/>
      <c r="E11437" s="11"/>
      <c r="F11437" s="11"/>
      <c r="G11437" s="11"/>
      <c r="H11437" s="11"/>
      <c r="I11437" s="11"/>
      <c r="J11437" s="11"/>
      <c r="K11437" s="12"/>
      <c r="L11437" s="13"/>
      <c r="M11437" s="12"/>
      <c r="N11437" s="13"/>
      <c r="O11437" s="13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  <c r="AA11437" s="11"/>
      <c r="AB11437" s="11"/>
      <c r="AC11437" s="11"/>
    </row>
    <row r="11438" spans="1:29" x14ac:dyDescent="0.25">
      <c r="A11438" s="10"/>
      <c r="B11438" s="11"/>
      <c r="C11438" s="11"/>
      <c r="D11438" s="11"/>
      <c r="E11438" s="11"/>
      <c r="F11438" s="11"/>
      <c r="G11438" s="11"/>
      <c r="H11438" s="11"/>
      <c r="I11438" s="11"/>
      <c r="J11438" s="11"/>
      <c r="K11438" s="12"/>
      <c r="L11438" s="13"/>
      <c r="M11438" s="12"/>
      <c r="N11438" s="13"/>
      <c r="O11438" s="13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  <c r="AC11438" s="11"/>
    </row>
    <row r="11439" spans="1:29" x14ac:dyDescent="0.25">
      <c r="A11439" s="10"/>
      <c r="B11439" s="11"/>
      <c r="C11439" s="11"/>
      <c r="D11439" s="11"/>
      <c r="E11439" s="11"/>
      <c r="F11439" s="11"/>
      <c r="G11439" s="11"/>
      <c r="H11439" s="11"/>
      <c r="I11439" s="11"/>
      <c r="J11439" s="11"/>
      <c r="K11439" s="12"/>
      <c r="L11439" s="13"/>
      <c r="M11439" s="12"/>
      <c r="N11439" s="13"/>
      <c r="O11439" s="13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  <c r="AA11439" s="11"/>
      <c r="AB11439" s="11"/>
      <c r="AC11439" s="11"/>
    </row>
    <row r="11440" spans="1:29" x14ac:dyDescent="0.25">
      <c r="A11440" s="10"/>
      <c r="B11440" s="11"/>
      <c r="C11440" s="11"/>
      <c r="D11440" s="11"/>
      <c r="E11440" s="11"/>
      <c r="F11440" s="11"/>
      <c r="G11440" s="11"/>
      <c r="H11440" s="11"/>
      <c r="I11440" s="11"/>
      <c r="J11440" s="11"/>
      <c r="K11440" s="12"/>
      <c r="L11440" s="13"/>
      <c r="M11440" s="12"/>
      <c r="N11440" s="13"/>
      <c r="O11440" s="13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  <c r="AA11440" s="11"/>
      <c r="AB11440" s="11"/>
      <c r="AC11440" s="11"/>
    </row>
    <row r="11441" spans="1:29" x14ac:dyDescent="0.25">
      <c r="A11441" s="10"/>
      <c r="B11441" s="11"/>
      <c r="C11441" s="11"/>
      <c r="D11441" s="11"/>
      <c r="E11441" s="11"/>
      <c r="F11441" s="11"/>
      <c r="G11441" s="11"/>
      <c r="H11441" s="11"/>
      <c r="I11441" s="11"/>
      <c r="J11441" s="11"/>
      <c r="K11441" s="12"/>
      <c r="L11441" s="13"/>
      <c r="M11441" s="12"/>
      <c r="N11441" s="13"/>
      <c r="O11441" s="13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  <c r="AA11441" s="11"/>
      <c r="AB11441" s="11"/>
      <c r="AC11441" s="11"/>
    </row>
    <row r="11442" spans="1:29" x14ac:dyDescent="0.25">
      <c r="A11442" s="10"/>
      <c r="B11442" s="11"/>
      <c r="C11442" s="11"/>
      <c r="D11442" s="11"/>
      <c r="E11442" s="11"/>
      <c r="F11442" s="11"/>
      <c r="G11442" s="11"/>
      <c r="H11442" s="11"/>
      <c r="I11442" s="11"/>
      <c r="J11442" s="11"/>
      <c r="K11442" s="12"/>
      <c r="L11442" s="13"/>
      <c r="M11442" s="12"/>
      <c r="N11442" s="13"/>
      <c r="O11442" s="13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  <c r="AA11442" s="11"/>
      <c r="AB11442" s="11"/>
      <c r="AC11442" s="11"/>
    </row>
    <row r="11443" spans="1:29" x14ac:dyDescent="0.25">
      <c r="A11443" s="10"/>
      <c r="B11443" s="11"/>
      <c r="C11443" s="11"/>
      <c r="D11443" s="11"/>
      <c r="E11443" s="11"/>
      <c r="F11443" s="11"/>
      <c r="G11443" s="11"/>
      <c r="H11443" s="11"/>
      <c r="I11443" s="11"/>
      <c r="J11443" s="11"/>
      <c r="K11443" s="12"/>
      <c r="L11443" s="13"/>
      <c r="M11443" s="12"/>
      <c r="N11443" s="13"/>
      <c r="O11443" s="13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  <c r="AC11443" s="11"/>
    </row>
    <row r="11444" spans="1:29" x14ac:dyDescent="0.25">
      <c r="A11444" s="10"/>
      <c r="B11444" s="11"/>
      <c r="C11444" s="11"/>
      <c r="D11444" s="11"/>
      <c r="E11444" s="11"/>
      <c r="F11444" s="11"/>
      <c r="G11444" s="11"/>
      <c r="H11444" s="11"/>
      <c r="I11444" s="11"/>
      <c r="J11444" s="11"/>
      <c r="K11444" s="12"/>
      <c r="L11444" s="13"/>
      <c r="M11444" s="12"/>
      <c r="N11444" s="13"/>
      <c r="O11444" s="13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  <c r="AA11444" s="11"/>
      <c r="AB11444" s="11"/>
      <c r="AC11444" s="11"/>
    </row>
    <row r="11445" spans="1:29" x14ac:dyDescent="0.25">
      <c r="A11445" s="10"/>
      <c r="B11445" s="11"/>
      <c r="C11445" s="11"/>
      <c r="D11445" s="11"/>
      <c r="E11445" s="11"/>
      <c r="F11445" s="11"/>
      <c r="G11445" s="11"/>
      <c r="H11445" s="11"/>
      <c r="I11445" s="11"/>
      <c r="J11445" s="11"/>
      <c r="K11445" s="12"/>
      <c r="L11445" s="13"/>
      <c r="M11445" s="12"/>
      <c r="N11445" s="13"/>
      <c r="O11445" s="13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  <c r="AA11445" s="11"/>
      <c r="AB11445" s="11"/>
      <c r="AC11445" s="11"/>
    </row>
    <row r="11446" spans="1:29" x14ac:dyDescent="0.25">
      <c r="A11446" s="10"/>
      <c r="B11446" s="11"/>
      <c r="C11446" s="11"/>
      <c r="D11446" s="11"/>
      <c r="E11446" s="11"/>
      <c r="F11446" s="11"/>
      <c r="G11446" s="11"/>
      <c r="H11446" s="11"/>
      <c r="I11446" s="11"/>
      <c r="J11446" s="11"/>
      <c r="K11446" s="12"/>
      <c r="L11446" s="13"/>
      <c r="M11446" s="12"/>
      <c r="N11446" s="13"/>
      <c r="O11446" s="13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  <c r="AA11446" s="11"/>
      <c r="AB11446" s="11"/>
      <c r="AC11446" s="11"/>
    </row>
    <row r="11447" spans="1:29" x14ac:dyDescent="0.25">
      <c r="A11447" s="10"/>
      <c r="B11447" s="11"/>
      <c r="C11447" s="11"/>
      <c r="D11447" s="11"/>
      <c r="E11447" s="11"/>
      <c r="F11447" s="11"/>
      <c r="G11447" s="11"/>
      <c r="H11447" s="11"/>
      <c r="I11447" s="11"/>
      <c r="J11447" s="11"/>
      <c r="K11447" s="12"/>
      <c r="L11447" s="13"/>
      <c r="M11447" s="12"/>
      <c r="N11447" s="13"/>
      <c r="O11447" s="13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  <c r="AA11447" s="11"/>
      <c r="AB11447" s="11"/>
      <c r="AC11447" s="11"/>
    </row>
    <row r="11448" spans="1:29" x14ac:dyDescent="0.25">
      <c r="A11448" s="10"/>
      <c r="B11448" s="11"/>
      <c r="C11448" s="11"/>
      <c r="D11448" s="11"/>
      <c r="E11448" s="11"/>
      <c r="F11448" s="11"/>
      <c r="G11448" s="11"/>
      <c r="H11448" s="11"/>
      <c r="I11448" s="11"/>
      <c r="J11448" s="11"/>
      <c r="K11448" s="12"/>
      <c r="L11448" s="13"/>
      <c r="M11448" s="12"/>
      <c r="N11448" s="13"/>
      <c r="O11448" s="13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  <c r="AA11448" s="11"/>
      <c r="AB11448" s="11"/>
      <c r="AC11448" s="11"/>
    </row>
    <row r="11449" spans="1:29" x14ac:dyDescent="0.25">
      <c r="A11449" s="10"/>
      <c r="B11449" s="11"/>
      <c r="C11449" s="11"/>
      <c r="D11449" s="11"/>
      <c r="E11449" s="11"/>
      <c r="F11449" s="11"/>
      <c r="G11449" s="11"/>
      <c r="H11449" s="11"/>
      <c r="I11449" s="11"/>
      <c r="J11449" s="11"/>
      <c r="K11449" s="12"/>
      <c r="L11449" s="13"/>
      <c r="M11449" s="12"/>
      <c r="N11449" s="13"/>
      <c r="O11449" s="13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  <c r="AA11449" s="11"/>
      <c r="AB11449" s="11"/>
      <c r="AC11449" s="11"/>
    </row>
    <row r="11450" spans="1:29" x14ac:dyDescent="0.25">
      <c r="A11450" s="10"/>
      <c r="B11450" s="11"/>
      <c r="C11450" s="11"/>
      <c r="D11450" s="11"/>
      <c r="E11450" s="11"/>
      <c r="F11450" s="11"/>
      <c r="G11450" s="11"/>
      <c r="H11450" s="11"/>
      <c r="I11450" s="11"/>
      <c r="J11450" s="11"/>
      <c r="K11450" s="12"/>
      <c r="L11450" s="13"/>
      <c r="M11450" s="12"/>
      <c r="N11450" s="13"/>
      <c r="O11450" s="13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  <c r="AC11450" s="11"/>
    </row>
    <row r="11451" spans="1:29" x14ac:dyDescent="0.25">
      <c r="A11451" s="10"/>
      <c r="B11451" s="11"/>
      <c r="C11451" s="11"/>
      <c r="D11451" s="11"/>
      <c r="E11451" s="11"/>
      <c r="F11451" s="11"/>
      <c r="G11451" s="11"/>
      <c r="H11451" s="11"/>
      <c r="I11451" s="11"/>
      <c r="J11451" s="11"/>
      <c r="K11451" s="12"/>
      <c r="L11451" s="13"/>
      <c r="M11451" s="12"/>
      <c r="N11451" s="13"/>
      <c r="O11451" s="13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  <c r="AA11451" s="11"/>
      <c r="AB11451" s="11"/>
      <c r="AC11451" s="11"/>
    </row>
    <row r="11452" spans="1:29" x14ac:dyDescent="0.25">
      <c r="A11452" s="10"/>
      <c r="B11452" s="11"/>
      <c r="C11452" s="11"/>
      <c r="D11452" s="11"/>
      <c r="E11452" s="11"/>
      <c r="F11452" s="11"/>
      <c r="G11452" s="11"/>
      <c r="H11452" s="11"/>
      <c r="I11452" s="11"/>
      <c r="J11452" s="11"/>
      <c r="K11452" s="12"/>
      <c r="L11452" s="13"/>
      <c r="M11452" s="12"/>
      <c r="N11452" s="13"/>
      <c r="O11452" s="13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  <c r="AA11452" s="11"/>
      <c r="AB11452" s="11"/>
      <c r="AC11452" s="11"/>
    </row>
    <row r="11453" spans="1:29" x14ac:dyDescent="0.25">
      <c r="A11453" s="10"/>
      <c r="B11453" s="11"/>
      <c r="C11453" s="11"/>
      <c r="D11453" s="11"/>
      <c r="E11453" s="11"/>
      <c r="F11453" s="11"/>
      <c r="G11453" s="11"/>
      <c r="H11453" s="11"/>
      <c r="I11453" s="11"/>
      <c r="J11453" s="11"/>
      <c r="K11453" s="12"/>
      <c r="L11453" s="13"/>
      <c r="M11453" s="12"/>
      <c r="N11453" s="13"/>
      <c r="O11453" s="13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  <c r="AA11453" s="11"/>
      <c r="AB11453" s="11"/>
      <c r="AC11453" s="11"/>
    </row>
    <row r="11454" spans="1:29" x14ac:dyDescent="0.25">
      <c r="A11454" s="10"/>
      <c r="B11454" s="11"/>
      <c r="C11454" s="11"/>
      <c r="D11454" s="11"/>
      <c r="E11454" s="11"/>
      <c r="F11454" s="11"/>
      <c r="G11454" s="11"/>
      <c r="H11454" s="11"/>
      <c r="I11454" s="11"/>
      <c r="J11454" s="11"/>
      <c r="K11454" s="12"/>
      <c r="L11454" s="13"/>
      <c r="M11454" s="12"/>
      <c r="N11454" s="13"/>
      <c r="O11454" s="13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  <c r="AA11454" s="11"/>
      <c r="AB11454" s="11"/>
      <c r="AC11454" s="11"/>
    </row>
    <row r="11455" spans="1:29" x14ac:dyDescent="0.25">
      <c r="A11455" s="10"/>
      <c r="B11455" s="11"/>
      <c r="C11455" s="11"/>
      <c r="D11455" s="11"/>
      <c r="E11455" s="11"/>
      <c r="F11455" s="11"/>
      <c r="G11455" s="11"/>
      <c r="H11455" s="11"/>
      <c r="I11455" s="11"/>
      <c r="J11455" s="11"/>
      <c r="K11455" s="12"/>
      <c r="L11455" s="13"/>
      <c r="M11455" s="12"/>
      <c r="N11455" s="13"/>
      <c r="O11455" s="13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  <c r="AA11455" s="11"/>
      <c r="AB11455" s="11"/>
      <c r="AC11455" s="11"/>
    </row>
    <row r="11456" spans="1:29" x14ac:dyDescent="0.25">
      <c r="A11456" s="10"/>
      <c r="B11456" s="11"/>
      <c r="C11456" s="11"/>
      <c r="D11456" s="11"/>
      <c r="E11456" s="11"/>
      <c r="F11456" s="11"/>
      <c r="G11456" s="11"/>
      <c r="H11456" s="11"/>
      <c r="I11456" s="11"/>
      <c r="J11456" s="11"/>
      <c r="K11456" s="12"/>
      <c r="L11456" s="13"/>
      <c r="M11456" s="12"/>
      <c r="N11456" s="13"/>
      <c r="O11456" s="13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  <c r="AA11456" s="11"/>
      <c r="AB11456" s="11"/>
      <c r="AC11456" s="11"/>
    </row>
    <row r="11457" spans="1:29" x14ac:dyDescent="0.25">
      <c r="A11457" s="10"/>
      <c r="B11457" s="11"/>
      <c r="C11457" s="11"/>
      <c r="D11457" s="11"/>
      <c r="E11457" s="11"/>
      <c r="F11457" s="11"/>
      <c r="G11457" s="11"/>
      <c r="H11457" s="11"/>
      <c r="I11457" s="11"/>
      <c r="J11457" s="11"/>
      <c r="K11457" s="12"/>
      <c r="L11457" s="13"/>
      <c r="M11457" s="12"/>
      <c r="N11457" s="13"/>
      <c r="O11457" s="13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  <c r="AC11457" s="11"/>
    </row>
    <row r="11458" spans="1:29" x14ac:dyDescent="0.25">
      <c r="A11458" s="10"/>
      <c r="B11458" s="11"/>
      <c r="C11458" s="11"/>
      <c r="D11458" s="11"/>
      <c r="E11458" s="11"/>
      <c r="F11458" s="11"/>
      <c r="G11458" s="11"/>
      <c r="H11458" s="11"/>
      <c r="I11458" s="11"/>
      <c r="J11458" s="11"/>
      <c r="K11458" s="12"/>
      <c r="L11458" s="13"/>
      <c r="M11458" s="12"/>
      <c r="N11458" s="13"/>
      <c r="O11458" s="13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  <c r="AA11458" s="11"/>
      <c r="AB11458" s="11"/>
      <c r="AC11458" s="11"/>
    </row>
    <row r="11459" spans="1:29" x14ac:dyDescent="0.25">
      <c r="A11459" s="10"/>
      <c r="B11459" s="11"/>
      <c r="C11459" s="11"/>
      <c r="D11459" s="11"/>
      <c r="E11459" s="11"/>
      <c r="F11459" s="11"/>
      <c r="G11459" s="11"/>
      <c r="H11459" s="11"/>
      <c r="I11459" s="11"/>
      <c r="J11459" s="11"/>
      <c r="K11459" s="12"/>
      <c r="L11459" s="13"/>
      <c r="M11459" s="12"/>
      <c r="N11459" s="13"/>
      <c r="O11459" s="13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  <c r="AA11459" s="11"/>
      <c r="AB11459" s="11"/>
      <c r="AC11459" s="11"/>
    </row>
    <row r="11460" spans="1:29" x14ac:dyDescent="0.25">
      <c r="A11460" s="10"/>
      <c r="B11460" s="11"/>
      <c r="C11460" s="11"/>
      <c r="D11460" s="11"/>
      <c r="E11460" s="11"/>
      <c r="F11460" s="11"/>
      <c r="G11460" s="11"/>
      <c r="H11460" s="11"/>
      <c r="I11460" s="11"/>
      <c r="J11460" s="11"/>
      <c r="K11460" s="12"/>
      <c r="L11460" s="13"/>
      <c r="M11460" s="12"/>
      <c r="N11460" s="13"/>
      <c r="O11460" s="13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  <c r="AA11460" s="11"/>
      <c r="AB11460" s="11"/>
      <c r="AC11460" s="11"/>
    </row>
    <row r="11461" spans="1:29" x14ac:dyDescent="0.25">
      <c r="A11461" s="10"/>
      <c r="B11461" s="11"/>
      <c r="C11461" s="11"/>
      <c r="D11461" s="11"/>
      <c r="E11461" s="11"/>
      <c r="F11461" s="11"/>
      <c r="G11461" s="11"/>
      <c r="H11461" s="11"/>
      <c r="I11461" s="11"/>
      <c r="J11461" s="11"/>
      <c r="K11461" s="12"/>
      <c r="L11461" s="13"/>
      <c r="M11461" s="12"/>
      <c r="N11461" s="13"/>
      <c r="O11461" s="13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  <c r="AA11461" s="11"/>
      <c r="AB11461" s="11"/>
      <c r="AC11461" s="11"/>
    </row>
    <row r="11462" spans="1:29" x14ac:dyDescent="0.25">
      <c r="A11462" s="10"/>
      <c r="B11462" s="11"/>
      <c r="C11462" s="11"/>
      <c r="D11462" s="11"/>
      <c r="E11462" s="11"/>
      <c r="F11462" s="11"/>
      <c r="G11462" s="11"/>
      <c r="H11462" s="11"/>
      <c r="I11462" s="11"/>
      <c r="J11462" s="11"/>
      <c r="K11462" s="12"/>
      <c r="L11462" s="13"/>
      <c r="M11462" s="12"/>
      <c r="N11462" s="13"/>
      <c r="O11462" s="13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  <c r="AA11462" s="11"/>
      <c r="AB11462" s="11"/>
      <c r="AC11462" s="11"/>
    </row>
    <row r="11463" spans="1:29" x14ac:dyDescent="0.25">
      <c r="A11463" s="10"/>
      <c r="B11463" s="11"/>
      <c r="C11463" s="11"/>
      <c r="D11463" s="11"/>
      <c r="E11463" s="11"/>
      <c r="F11463" s="11"/>
      <c r="G11463" s="11"/>
      <c r="H11463" s="11"/>
      <c r="I11463" s="11"/>
      <c r="J11463" s="11"/>
      <c r="K11463" s="12"/>
      <c r="L11463" s="13"/>
      <c r="M11463" s="12"/>
      <c r="N11463" s="13"/>
      <c r="O11463" s="13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  <c r="AA11463" s="11"/>
      <c r="AB11463" s="11"/>
      <c r="AC11463" s="11"/>
    </row>
    <row r="11464" spans="1:29" x14ac:dyDescent="0.25">
      <c r="A11464" s="10"/>
      <c r="B11464" s="11"/>
      <c r="C11464" s="11"/>
      <c r="D11464" s="11"/>
      <c r="E11464" s="11"/>
      <c r="F11464" s="11"/>
      <c r="G11464" s="11"/>
      <c r="H11464" s="11"/>
      <c r="I11464" s="11"/>
      <c r="J11464" s="11"/>
      <c r="K11464" s="12"/>
      <c r="L11464" s="13"/>
      <c r="M11464" s="12"/>
      <c r="N11464" s="13"/>
      <c r="O11464" s="13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  <c r="AC11464" s="11"/>
    </row>
    <row r="11465" spans="1:29" x14ac:dyDescent="0.25">
      <c r="A11465" s="10"/>
      <c r="B11465" s="11"/>
      <c r="C11465" s="11"/>
      <c r="D11465" s="11"/>
      <c r="E11465" s="11"/>
      <c r="F11465" s="11"/>
      <c r="G11465" s="11"/>
      <c r="H11465" s="11"/>
      <c r="I11465" s="11"/>
      <c r="J11465" s="11"/>
      <c r="K11465" s="12"/>
      <c r="L11465" s="13"/>
      <c r="M11465" s="12"/>
      <c r="N11465" s="13"/>
      <c r="O11465" s="13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  <c r="AA11465" s="11"/>
      <c r="AB11465" s="11"/>
      <c r="AC11465" s="11"/>
    </row>
    <row r="11466" spans="1:29" x14ac:dyDescent="0.25">
      <c r="A11466" s="10"/>
      <c r="B11466" s="11"/>
      <c r="C11466" s="11"/>
      <c r="D11466" s="11"/>
      <c r="E11466" s="11"/>
      <c r="F11466" s="11"/>
      <c r="G11466" s="11"/>
      <c r="H11466" s="11"/>
      <c r="I11466" s="11"/>
      <c r="J11466" s="11"/>
      <c r="K11466" s="12"/>
      <c r="L11466" s="13"/>
      <c r="M11466" s="12"/>
      <c r="N11466" s="13"/>
      <c r="O11466" s="13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  <c r="AA11466" s="11"/>
      <c r="AB11466" s="11"/>
      <c r="AC11466" s="11"/>
    </row>
    <row r="11467" spans="1:29" x14ac:dyDescent="0.25">
      <c r="A11467" s="10"/>
      <c r="B11467" s="11"/>
      <c r="C11467" s="11"/>
      <c r="D11467" s="11"/>
      <c r="E11467" s="11"/>
      <c r="F11467" s="11"/>
      <c r="G11467" s="11"/>
      <c r="H11467" s="11"/>
      <c r="I11467" s="11"/>
      <c r="J11467" s="11"/>
      <c r="K11467" s="12"/>
      <c r="L11467" s="13"/>
      <c r="M11467" s="12"/>
      <c r="N11467" s="13"/>
      <c r="O11467" s="13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  <c r="AA11467" s="11"/>
      <c r="AB11467" s="11"/>
      <c r="AC11467" s="11"/>
    </row>
    <row r="11468" spans="1:29" x14ac:dyDescent="0.25">
      <c r="A11468" s="10"/>
      <c r="B11468" s="11"/>
      <c r="C11468" s="11"/>
      <c r="D11468" s="11"/>
      <c r="E11468" s="11"/>
      <c r="F11468" s="11"/>
      <c r="G11468" s="11"/>
      <c r="H11468" s="11"/>
      <c r="I11468" s="11"/>
      <c r="J11468" s="11"/>
      <c r="K11468" s="12"/>
      <c r="L11468" s="13"/>
      <c r="M11468" s="12"/>
      <c r="N11468" s="13"/>
      <c r="O11468" s="13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  <c r="AA11468" s="11"/>
      <c r="AB11468" s="11"/>
      <c r="AC11468" s="11"/>
    </row>
    <row r="11469" spans="1:29" x14ac:dyDescent="0.25">
      <c r="A11469" s="10"/>
      <c r="B11469" s="11"/>
      <c r="C11469" s="11"/>
      <c r="D11469" s="11"/>
      <c r="E11469" s="11"/>
      <c r="F11469" s="11"/>
      <c r="G11469" s="11"/>
      <c r="H11469" s="11"/>
      <c r="I11469" s="11"/>
      <c r="J11469" s="11"/>
      <c r="K11469" s="12"/>
      <c r="L11469" s="13"/>
      <c r="M11469" s="12"/>
      <c r="N11469" s="13"/>
      <c r="O11469" s="13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  <c r="AA11469" s="11"/>
      <c r="AB11469" s="11"/>
      <c r="AC11469" s="11"/>
    </row>
    <row r="11470" spans="1:29" x14ac:dyDescent="0.25">
      <c r="A11470" s="10"/>
      <c r="B11470" s="11"/>
      <c r="C11470" s="11"/>
      <c r="D11470" s="11"/>
      <c r="E11470" s="11"/>
      <c r="F11470" s="11"/>
      <c r="G11470" s="11"/>
      <c r="H11470" s="11"/>
      <c r="I11470" s="11"/>
      <c r="J11470" s="11"/>
      <c r="K11470" s="12"/>
      <c r="L11470" s="13"/>
      <c r="M11470" s="12"/>
      <c r="N11470" s="13"/>
      <c r="O11470" s="13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  <c r="AA11470" s="11"/>
      <c r="AB11470" s="11"/>
      <c r="AC11470" s="11"/>
    </row>
    <row r="11471" spans="1:29" x14ac:dyDescent="0.25">
      <c r="A11471" s="10"/>
      <c r="B11471" s="11"/>
      <c r="C11471" s="11"/>
      <c r="D11471" s="11"/>
      <c r="E11471" s="11"/>
      <c r="F11471" s="11"/>
      <c r="G11471" s="11"/>
      <c r="H11471" s="11"/>
      <c r="I11471" s="11"/>
      <c r="J11471" s="11"/>
      <c r="K11471" s="12"/>
      <c r="L11471" s="13"/>
      <c r="M11471" s="12"/>
      <c r="N11471" s="13"/>
      <c r="O11471" s="13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  <c r="AC11471" s="11"/>
    </row>
    <row r="11472" spans="1:29" x14ac:dyDescent="0.25">
      <c r="A11472" s="10"/>
      <c r="B11472" s="11"/>
      <c r="C11472" s="11"/>
      <c r="D11472" s="11"/>
      <c r="E11472" s="11"/>
      <c r="F11472" s="11"/>
      <c r="G11472" s="11"/>
      <c r="H11472" s="11"/>
      <c r="I11472" s="11"/>
      <c r="J11472" s="11"/>
      <c r="K11472" s="12"/>
      <c r="L11472" s="13"/>
      <c r="M11472" s="12"/>
      <c r="N11472" s="13"/>
      <c r="O11472" s="13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  <c r="AA11472" s="11"/>
      <c r="AB11472" s="11"/>
      <c r="AC11472" s="11"/>
    </row>
    <row r="11473" spans="1:29" x14ac:dyDescent="0.25">
      <c r="A11473" s="10"/>
      <c r="B11473" s="11"/>
      <c r="C11473" s="11"/>
      <c r="D11473" s="11"/>
      <c r="E11473" s="11"/>
      <c r="F11473" s="11"/>
      <c r="G11473" s="11"/>
      <c r="H11473" s="11"/>
      <c r="I11473" s="11"/>
      <c r="J11473" s="11"/>
      <c r="K11473" s="12"/>
      <c r="L11473" s="13"/>
      <c r="M11473" s="12"/>
      <c r="N11473" s="13"/>
      <c r="O11473" s="13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  <c r="AA11473" s="11"/>
      <c r="AB11473" s="11"/>
      <c r="AC11473" s="11"/>
    </row>
    <row r="11474" spans="1:29" x14ac:dyDescent="0.25">
      <c r="A11474" s="10"/>
      <c r="B11474" s="11"/>
      <c r="C11474" s="11"/>
      <c r="D11474" s="11"/>
      <c r="E11474" s="11"/>
      <c r="F11474" s="11"/>
      <c r="G11474" s="11"/>
      <c r="H11474" s="11"/>
      <c r="I11474" s="11"/>
      <c r="J11474" s="11"/>
      <c r="K11474" s="12"/>
      <c r="L11474" s="13"/>
      <c r="M11474" s="12"/>
      <c r="N11474" s="13"/>
      <c r="O11474" s="13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  <c r="AA11474" s="11"/>
      <c r="AB11474" s="11"/>
      <c r="AC11474" s="11"/>
    </row>
    <row r="11475" spans="1:29" x14ac:dyDescent="0.25">
      <c r="A11475" s="10"/>
      <c r="B11475" s="11"/>
      <c r="C11475" s="11"/>
      <c r="D11475" s="11"/>
      <c r="E11475" s="11"/>
      <c r="F11475" s="11"/>
      <c r="G11475" s="11"/>
      <c r="H11475" s="11"/>
      <c r="I11475" s="11"/>
      <c r="J11475" s="11"/>
      <c r="K11475" s="12"/>
      <c r="L11475" s="13"/>
      <c r="M11475" s="12"/>
      <c r="N11475" s="13"/>
      <c r="O11475" s="13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  <c r="AA11475" s="11"/>
      <c r="AB11475" s="11"/>
      <c r="AC11475" s="11"/>
    </row>
    <row r="11476" spans="1:29" x14ac:dyDescent="0.25">
      <c r="A11476" s="10"/>
      <c r="B11476" s="11"/>
      <c r="C11476" s="11"/>
      <c r="D11476" s="11"/>
      <c r="E11476" s="11"/>
      <c r="F11476" s="11"/>
      <c r="G11476" s="11"/>
      <c r="H11476" s="11"/>
      <c r="I11476" s="11"/>
      <c r="J11476" s="11"/>
      <c r="K11476" s="12"/>
      <c r="L11476" s="13"/>
      <c r="M11476" s="12"/>
      <c r="N11476" s="13"/>
      <c r="O11476" s="13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  <c r="AA11476" s="11"/>
      <c r="AB11476" s="11"/>
      <c r="AC11476" s="11"/>
    </row>
    <row r="11477" spans="1:29" x14ac:dyDescent="0.25">
      <c r="A11477" s="10"/>
      <c r="B11477" s="11"/>
      <c r="C11477" s="11"/>
      <c r="D11477" s="11"/>
      <c r="E11477" s="11"/>
      <c r="F11477" s="11"/>
      <c r="G11477" s="11"/>
      <c r="H11477" s="11"/>
      <c r="I11477" s="11"/>
      <c r="J11477" s="11"/>
      <c r="K11477" s="12"/>
      <c r="L11477" s="13"/>
      <c r="M11477" s="12"/>
      <c r="N11477" s="13"/>
      <c r="O11477" s="13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  <c r="AA11477" s="11"/>
      <c r="AB11477" s="11"/>
      <c r="AC11477" s="11"/>
    </row>
    <row r="11478" spans="1:29" x14ac:dyDescent="0.25">
      <c r="A11478" s="10"/>
      <c r="B11478" s="11"/>
      <c r="C11478" s="11"/>
      <c r="D11478" s="11"/>
      <c r="E11478" s="11"/>
      <c r="F11478" s="11"/>
      <c r="G11478" s="11"/>
      <c r="H11478" s="11"/>
      <c r="I11478" s="11"/>
      <c r="J11478" s="11"/>
      <c r="K11478" s="12"/>
      <c r="L11478" s="13"/>
      <c r="M11478" s="12"/>
      <c r="N11478" s="13"/>
      <c r="O11478" s="13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  <c r="AC11478" s="11"/>
    </row>
    <row r="11479" spans="1:29" x14ac:dyDescent="0.25">
      <c r="A11479" s="10"/>
      <c r="B11479" s="11"/>
      <c r="C11479" s="11"/>
      <c r="D11479" s="11"/>
      <c r="E11479" s="11"/>
      <c r="F11479" s="11"/>
      <c r="G11479" s="11"/>
      <c r="H11479" s="11"/>
      <c r="I11479" s="11"/>
      <c r="J11479" s="11"/>
      <c r="K11479" s="12"/>
      <c r="L11479" s="13"/>
      <c r="M11479" s="12"/>
      <c r="N11479" s="13"/>
      <c r="O11479" s="13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  <c r="AA11479" s="11"/>
      <c r="AB11479" s="11"/>
      <c r="AC11479" s="11"/>
    </row>
    <row r="11480" spans="1:29" x14ac:dyDescent="0.25">
      <c r="A11480" s="10"/>
      <c r="B11480" s="11"/>
      <c r="C11480" s="11"/>
      <c r="D11480" s="11"/>
      <c r="E11480" s="11"/>
      <c r="F11480" s="11"/>
      <c r="G11480" s="11"/>
      <c r="H11480" s="11"/>
      <c r="I11480" s="11"/>
      <c r="J11480" s="11"/>
      <c r="K11480" s="12"/>
      <c r="L11480" s="13"/>
      <c r="M11480" s="12"/>
      <c r="N11480" s="13"/>
      <c r="O11480" s="13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  <c r="AA11480" s="11"/>
      <c r="AB11480" s="11"/>
      <c r="AC11480" s="11"/>
    </row>
    <row r="11481" spans="1:29" x14ac:dyDescent="0.25">
      <c r="A11481" s="10"/>
      <c r="B11481" s="11"/>
      <c r="C11481" s="11"/>
      <c r="D11481" s="11"/>
      <c r="E11481" s="11"/>
      <c r="F11481" s="11"/>
      <c r="G11481" s="11"/>
      <c r="H11481" s="11"/>
      <c r="I11481" s="11"/>
      <c r="J11481" s="11"/>
      <c r="K11481" s="12"/>
      <c r="L11481" s="13"/>
      <c r="M11481" s="12"/>
      <c r="N11481" s="13"/>
      <c r="O11481" s="13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  <c r="AA11481" s="11"/>
      <c r="AB11481" s="11"/>
      <c r="AC11481" s="11"/>
    </row>
    <row r="11482" spans="1:29" x14ac:dyDescent="0.25">
      <c r="A11482" s="10"/>
      <c r="B11482" s="11"/>
      <c r="C11482" s="11"/>
      <c r="D11482" s="11"/>
      <c r="E11482" s="11"/>
      <c r="F11482" s="11"/>
      <c r="G11482" s="11"/>
      <c r="H11482" s="11"/>
      <c r="I11482" s="11"/>
      <c r="J11482" s="11"/>
      <c r="K11482" s="12"/>
      <c r="L11482" s="13"/>
      <c r="M11482" s="12"/>
      <c r="N11482" s="13"/>
      <c r="O11482" s="13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  <c r="AA11482" s="11"/>
      <c r="AB11482" s="11"/>
      <c r="AC11482" s="11"/>
    </row>
    <row r="11483" spans="1:29" x14ac:dyDescent="0.25">
      <c r="A11483" s="10"/>
      <c r="B11483" s="11"/>
      <c r="C11483" s="11"/>
      <c r="D11483" s="11"/>
      <c r="E11483" s="11"/>
      <c r="F11483" s="11"/>
      <c r="G11483" s="11"/>
      <c r="H11483" s="11"/>
      <c r="I11483" s="11"/>
      <c r="J11483" s="11"/>
      <c r="K11483" s="12"/>
      <c r="L11483" s="13"/>
      <c r="M11483" s="12"/>
      <c r="N11483" s="13"/>
      <c r="O11483" s="13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  <c r="AA11483" s="11"/>
      <c r="AB11483" s="11"/>
      <c r="AC11483" s="11"/>
    </row>
    <row r="11484" spans="1:29" x14ac:dyDescent="0.25">
      <c r="A11484" s="10"/>
      <c r="B11484" s="11"/>
      <c r="C11484" s="11"/>
      <c r="D11484" s="11"/>
      <c r="E11484" s="11"/>
      <c r="F11484" s="11"/>
      <c r="G11484" s="11"/>
      <c r="H11484" s="11"/>
      <c r="I11484" s="11"/>
      <c r="J11484" s="11"/>
      <c r="K11484" s="12"/>
      <c r="L11484" s="13"/>
      <c r="M11484" s="12"/>
      <c r="N11484" s="13"/>
      <c r="O11484" s="13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  <c r="AA11484" s="11"/>
      <c r="AB11484" s="11"/>
      <c r="AC11484" s="11"/>
    </row>
    <row r="11485" spans="1:29" x14ac:dyDescent="0.25">
      <c r="A11485" s="10"/>
      <c r="B11485" s="11"/>
      <c r="C11485" s="11"/>
      <c r="D11485" s="11"/>
      <c r="E11485" s="11"/>
      <c r="F11485" s="11"/>
      <c r="G11485" s="11"/>
      <c r="H11485" s="11"/>
      <c r="I11485" s="11"/>
      <c r="J11485" s="11"/>
      <c r="K11485" s="12"/>
      <c r="L11485" s="13"/>
      <c r="M11485" s="12"/>
      <c r="N11485" s="13"/>
      <c r="O11485" s="13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  <c r="AA11485" s="11"/>
      <c r="AB11485" s="11"/>
      <c r="AC11485" s="11"/>
    </row>
    <row r="11486" spans="1:29" x14ac:dyDescent="0.25">
      <c r="A11486" s="10"/>
      <c r="B11486" s="11"/>
      <c r="C11486" s="11"/>
      <c r="D11486" s="11"/>
      <c r="E11486" s="11"/>
      <c r="F11486" s="11"/>
      <c r="G11486" s="11"/>
      <c r="H11486" s="11"/>
      <c r="I11486" s="11"/>
      <c r="J11486" s="11"/>
      <c r="K11486" s="12"/>
      <c r="L11486" s="13"/>
      <c r="M11486" s="12"/>
      <c r="N11486" s="13"/>
      <c r="O11486" s="13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  <c r="AA11486" s="11"/>
      <c r="AB11486" s="11"/>
      <c r="AC11486" s="11"/>
    </row>
    <row r="11487" spans="1:29" x14ac:dyDescent="0.25">
      <c r="A11487" s="10"/>
      <c r="B11487" s="11"/>
      <c r="C11487" s="11"/>
      <c r="D11487" s="11"/>
      <c r="E11487" s="11"/>
      <c r="F11487" s="11"/>
      <c r="G11487" s="11"/>
      <c r="H11487" s="11"/>
      <c r="I11487" s="11"/>
      <c r="J11487" s="11"/>
      <c r="K11487" s="12"/>
      <c r="L11487" s="13"/>
      <c r="M11487" s="12"/>
      <c r="N11487" s="13"/>
      <c r="O11487" s="13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  <c r="AA11487" s="11"/>
      <c r="AB11487" s="11"/>
      <c r="AC11487" s="11"/>
    </row>
    <row r="11488" spans="1:29" x14ac:dyDescent="0.25">
      <c r="A11488" s="10"/>
      <c r="B11488" s="11"/>
      <c r="C11488" s="11"/>
      <c r="D11488" s="11"/>
      <c r="E11488" s="11"/>
      <c r="F11488" s="11"/>
      <c r="G11488" s="11"/>
      <c r="H11488" s="11"/>
      <c r="I11488" s="11"/>
      <c r="J11488" s="11"/>
      <c r="K11488" s="12"/>
      <c r="L11488" s="13"/>
      <c r="M11488" s="12"/>
      <c r="N11488" s="13"/>
      <c r="O11488" s="13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  <c r="AA11488" s="11"/>
      <c r="AB11488" s="11"/>
      <c r="AC11488" s="11"/>
    </row>
    <row r="11489" spans="1:29" x14ac:dyDescent="0.25">
      <c r="A11489" s="10"/>
      <c r="B11489" s="11"/>
      <c r="C11489" s="11"/>
      <c r="D11489" s="11"/>
      <c r="E11489" s="11"/>
      <c r="F11489" s="11"/>
      <c r="G11489" s="11"/>
      <c r="H11489" s="11"/>
      <c r="I11489" s="11"/>
      <c r="J11489" s="11"/>
      <c r="K11489" s="12"/>
      <c r="L11489" s="13"/>
      <c r="M11489" s="12"/>
      <c r="N11489" s="13"/>
      <c r="O11489" s="13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  <c r="AA11489" s="11"/>
      <c r="AB11489" s="11"/>
      <c r="AC11489" s="11"/>
    </row>
    <row r="11490" spans="1:29" x14ac:dyDescent="0.25">
      <c r="A11490" s="10"/>
      <c r="B11490" s="11"/>
      <c r="C11490" s="11"/>
      <c r="D11490" s="11"/>
      <c r="E11490" s="11"/>
      <c r="F11490" s="11"/>
      <c r="G11490" s="11"/>
      <c r="H11490" s="11"/>
      <c r="I11490" s="11"/>
      <c r="J11490" s="11"/>
      <c r="K11490" s="12"/>
      <c r="L11490" s="13"/>
      <c r="M11490" s="12"/>
      <c r="N11490" s="13"/>
      <c r="O11490" s="13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  <c r="AA11490" s="11"/>
      <c r="AB11490" s="11"/>
      <c r="AC11490" s="11"/>
    </row>
    <row r="11491" spans="1:29" x14ac:dyDescent="0.25">
      <c r="A11491" s="10"/>
      <c r="B11491" s="11"/>
      <c r="C11491" s="11"/>
      <c r="D11491" s="11"/>
      <c r="E11491" s="11"/>
      <c r="F11491" s="11"/>
      <c r="G11491" s="11"/>
      <c r="H11491" s="11"/>
      <c r="I11491" s="11"/>
      <c r="J11491" s="11"/>
      <c r="K11491" s="12"/>
      <c r="L11491" s="13"/>
      <c r="M11491" s="12"/>
      <c r="N11491" s="13"/>
      <c r="O11491" s="13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  <c r="AA11491" s="11"/>
      <c r="AB11491" s="11"/>
      <c r="AC11491" s="11"/>
    </row>
    <row r="11492" spans="1:29" x14ac:dyDescent="0.25">
      <c r="A11492" s="10"/>
      <c r="B11492" s="11"/>
      <c r="C11492" s="11"/>
      <c r="D11492" s="11"/>
      <c r="E11492" s="11"/>
      <c r="F11492" s="11"/>
      <c r="G11492" s="11"/>
      <c r="H11492" s="11"/>
      <c r="I11492" s="11"/>
      <c r="J11492" s="11"/>
      <c r="K11492" s="12"/>
      <c r="L11492" s="13"/>
      <c r="M11492" s="12"/>
      <c r="N11492" s="13"/>
      <c r="O11492" s="13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  <c r="AC11492" s="11"/>
    </row>
    <row r="11493" spans="1:29" x14ac:dyDescent="0.25">
      <c r="A11493" s="10"/>
      <c r="B11493" s="11"/>
      <c r="C11493" s="11"/>
      <c r="D11493" s="11"/>
      <c r="E11493" s="11"/>
      <c r="F11493" s="11"/>
      <c r="G11493" s="11"/>
      <c r="H11493" s="11"/>
      <c r="I11493" s="11"/>
      <c r="J11493" s="11"/>
      <c r="K11493" s="12"/>
      <c r="L11493" s="13"/>
      <c r="M11493" s="12"/>
      <c r="N11493" s="13"/>
      <c r="O11493" s="13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  <c r="AA11493" s="11"/>
      <c r="AB11493" s="11"/>
      <c r="AC11493" s="11"/>
    </row>
    <row r="11494" spans="1:29" x14ac:dyDescent="0.25">
      <c r="A11494" s="10"/>
      <c r="B11494" s="11"/>
      <c r="C11494" s="11"/>
      <c r="D11494" s="11"/>
      <c r="E11494" s="11"/>
      <c r="F11494" s="11"/>
      <c r="G11494" s="11"/>
      <c r="H11494" s="11"/>
      <c r="I11494" s="11"/>
      <c r="J11494" s="11"/>
      <c r="K11494" s="12"/>
      <c r="L11494" s="13"/>
      <c r="M11494" s="12"/>
      <c r="N11494" s="13"/>
      <c r="O11494" s="13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  <c r="AA11494" s="11"/>
      <c r="AB11494" s="11"/>
      <c r="AC11494" s="11"/>
    </row>
    <row r="11495" spans="1:29" x14ac:dyDescent="0.25">
      <c r="A11495" s="10"/>
      <c r="B11495" s="11"/>
      <c r="C11495" s="11"/>
      <c r="D11495" s="11"/>
      <c r="E11495" s="11"/>
      <c r="F11495" s="11"/>
      <c r="G11495" s="11"/>
      <c r="H11495" s="11"/>
      <c r="I11495" s="11"/>
      <c r="J11495" s="11"/>
      <c r="K11495" s="12"/>
      <c r="L11495" s="13"/>
      <c r="M11495" s="12"/>
      <c r="N11495" s="13"/>
      <c r="O11495" s="13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  <c r="AA11495" s="11"/>
      <c r="AB11495" s="11"/>
      <c r="AC11495" s="11"/>
    </row>
    <row r="11496" spans="1:29" x14ac:dyDescent="0.25">
      <c r="A11496" s="10"/>
      <c r="B11496" s="11"/>
      <c r="C11496" s="11"/>
      <c r="D11496" s="11"/>
      <c r="E11496" s="11"/>
      <c r="F11496" s="11"/>
      <c r="G11496" s="11"/>
      <c r="H11496" s="11"/>
      <c r="I11496" s="11"/>
      <c r="J11496" s="11"/>
      <c r="K11496" s="12"/>
      <c r="L11496" s="13"/>
      <c r="M11496" s="12"/>
      <c r="N11496" s="13"/>
      <c r="O11496" s="13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  <c r="AA11496" s="11"/>
      <c r="AB11496" s="11"/>
      <c r="AC11496" s="11"/>
    </row>
    <row r="11497" spans="1:29" x14ac:dyDescent="0.25">
      <c r="A11497" s="10"/>
      <c r="B11497" s="11"/>
      <c r="C11497" s="11"/>
      <c r="D11497" s="11"/>
      <c r="E11497" s="11"/>
      <c r="F11497" s="11"/>
      <c r="G11497" s="11"/>
      <c r="H11497" s="11"/>
      <c r="I11497" s="11"/>
      <c r="J11497" s="11"/>
      <c r="K11497" s="12"/>
      <c r="L11497" s="13"/>
      <c r="M11497" s="12"/>
      <c r="N11497" s="13"/>
      <c r="O11497" s="13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  <c r="AA11497" s="11"/>
      <c r="AB11497" s="11"/>
      <c r="AC11497" s="11"/>
    </row>
    <row r="11498" spans="1:29" x14ac:dyDescent="0.25">
      <c r="A11498" s="10"/>
      <c r="B11498" s="11"/>
      <c r="C11498" s="11"/>
      <c r="D11498" s="11"/>
      <c r="E11498" s="11"/>
      <c r="F11498" s="11"/>
      <c r="G11498" s="11"/>
      <c r="H11498" s="11"/>
      <c r="I11498" s="11"/>
      <c r="J11498" s="11"/>
      <c r="K11498" s="12"/>
      <c r="L11498" s="13"/>
      <c r="M11498" s="12"/>
      <c r="N11498" s="13"/>
      <c r="O11498" s="13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  <c r="AA11498" s="11"/>
      <c r="AB11498" s="11"/>
      <c r="AC11498" s="11"/>
    </row>
    <row r="11499" spans="1:29" x14ac:dyDescent="0.25">
      <c r="A11499" s="10"/>
      <c r="B11499" s="11"/>
      <c r="C11499" s="11"/>
      <c r="D11499" s="11"/>
      <c r="E11499" s="11"/>
      <c r="F11499" s="11"/>
      <c r="G11499" s="11"/>
      <c r="H11499" s="11"/>
      <c r="I11499" s="11"/>
      <c r="J11499" s="11"/>
      <c r="K11499" s="12"/>
      <c r="L11499" s="13"/>
      <c r="M11499" s="12"/>
      <c r="N11499" s="13"/>
      <c r="O11499" s="13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  <c r="AC11499" s="11"/>
    </row>
    <row r="11500" spans="1:29" x14ac:dyDescent="0.25">
      <c r="A11500" s="10"/>
      <c r="B11500" s="11"/>
      <c r="C11500" s="11"/>
      <c r="D11500" s="11"/>
      <c r="E11500" s="11"/>
      <c r="F11500" s="11"/>
      <c r="G11500" s="11"/>
      <c r="H11500" s="11"/>
      <c r="I11500" s="11"/>
      <c r="J11500" s="11"/>
      <c r="K11500" s="12"/>
      <c r="L11500" s="13"/>
      <c r="M11500" s="12"/>
      <c r="N11500" s="13"/>
      <c r="O11500" s="13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  <c r="AA11500" s="11"/>
      <c r="AB11500" s="11"/>
      <c r="AC11500" s="11"/>
    </row>
    <row r="11501" spans="1:29" x14ac:dyDescent="0.25">
      <c r="A11501" s="10"/>
      <c r="B11501" s="11"/>
      <c r="C11501" s="11"/>
      <c r="D11501" s="11"/>
      <c r="E11501" s="11"/>
      <c r="F11501" s="11"/>
      <c r="G11501" s="11"/>
      <c r="H11501" s="11"/>
      <c r="I11501" s="11"/>
      <c r="J11501" s="11"/>
      <c r="K11501" s="12"/>
      <c r="L11501" s="13"/>
      <c r="M11501" s="12"/>
      <c r="N11501" s="13"/>
      <c r="O11501" s="13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  <c r="AA11501" s="11"/>
      <c r="AB11501" s="11"/>
      <c r="AC11501" s="11"/>
    </row>
    <row r="11502" spans="1:29" x14ac:dyDescent="0.25">
      <c r="A11502" s="10"/>
      <c r="B11502" s="11"/>
      <c r="C11502" s="11"/>
      <c r="D11502" s="11"/>
      <c r="E11502" s="11"/>
      <c r="F11502" s="11"/>
      <c r="G11502" s="11"/>
      <c r="H11502" s="11"/>
      <c r="I11502" s="11"/>
      <c r="J11502" s="11"/>
      <c r="K11502" s="12"/>
      <c r="L11502" s="13"/>
      <c r="M11502" s="12"/>
      <c r="N11502" s="13"/>
      <c r="O11502" s="13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  <c r="AA11502" s="11"/>
      <c r="AB11502" s="11"/>
      <c r="AC11502" s="11"/>
    </row>
    <row r="11503" spans="1:29" x14ac:dyDescent="0.25">
      <c r="A11503" s="10"/>
      <c r="B11503" s="11"/>
      <c r="C11503" s="11"/>
      <c r="D11503" s="11"/>
      <c r="E11503" s="11"/>
      <c r="F11503" s="11"/>
      <c r="G11503" s="11"/>
      <c r="H11503" s="11"/>
      <c r="I11503" s="11"/>
      <c r="J11503" s="11"/>
      <c r="K11503" s="12"/>
      <c r="L11503" s="13"/>
      <c r="M11503" s="12"/>
      <c r="N11503" s="13"/>
      <c r="O11503" s="13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  <c r="AA11503" s="11"/>
      <c r="AB11503" s="11"/>
      <c r="AC11503" s="11"/>
    </row>
    <row r="11504" spans="1:29" x14ac:dyDescent="0.25">
      <c r="A11504" s="10"/>
      <c r="B11504" s="11"/>
      <c r="C11504" s="11"/>
      <c r="D11504" s="11"/>
      <c r="E11504" s="11"/>
      <c r="F11504" s="11"/>
      <c r="G11504" s="11"/>
      <c r="H11504" s="11"/>
      <c r="I11504" s="11"/>
      <c r="J11504" s="11"/>
      <c r="K11504" s="12"/>
      <c r="L11504" s="13"/>
      <c r="M11504" s="12"/>
      <c r="N11504" s="13"/>
      <c r="O11504" s="13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  <c r="AA11504" s="11"/>
      <c r="AB11504" s="11"/>
      <c r="AC11504" s="11"/>
    </row>
    <row r="11505" spans="1:29" x14ac:dyDescent="0.25">
      <c r="A11505" s="10"/>
      <c r="B11505" s="11"/>
      <c r="C11505" s="11"/>
      <c r="D11505" s="11"/>
      <c r="E11505" s="11"/>
      <c r="F11505" s="11"/>
      <c r="G11505" s="11"/>
      <c r="H11505" s="11"/>
      <c r="I11505" s="11"/>
      <c r="J11505" s="11"/>
      <c r="K11505" s="12"/>
      <c r="L11505" s="13"/>
      <c r="M11505" s="12"/>
      <c r="N11505" s="13"/>
      <c r="O11505" s="13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  <c r="AA11505" s="11"/>
      <c r="AB11505" s="11"/>
      <c r="AC11505" s="11"/>
    </row>
    <row r="11506" spans="1:29" x14ac:dyDescent="0.25">
      <c r="A11506" s="10"/>
      <c r="B11506" s="11"/>
      <c r="C11506" s="11"/>
      <c r="D11506" s="11"/>
      <c r="E11506" s="11"/>
      <c r="F11506" s="11"/>
      <c r="G11506" s="11"/>
      <c r="H11506" s="11"/>
      <c r="I11506" s="11"/>
      <c r="J11506" s="11"/>
      <c r="K11506" s="12"/>
      <c r="L11506" s="13"/>
      <c r="M11506" s="12"/>
      <c r="N11506" s="13"/>
      <c r="O11506" s="13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  <c r="AC11506" s="11"/>
    </row>
    <row r="11507" spans="1:29" x14ac:dyDescent="0.25">
      <c r="A11507" s="10"/>
      <c r="B11507" s="11"/>
      <c r="C11507" s="11"/>
      <c r="D11507" s="11"/>
      <c r="E11507" s="11"/>
      <c r="F11507" s="11"/>
      <c r="G11507" s="11"/>
      <c r="H11507" s="11"/>
      <c r="I11507" s="11"/>
      <c r="J11507" s="11"/>
      <c r="K11507" s="12"/>
      <c r="L11507" s="13"/>
      <c r="M11507" s="12"/>
      <c r="N11507" s="13"/>
      <c r="O11507" s="13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  <c r="AA11507" s="11"/>
      <c r="AB11507" s="11"/>
      <c r="AC11507" s="11"/>
    </row>
    <row r="11508" spans="1:29" x14ac:dyDescent="0.25">
      <c r="A11508" s="10"/>
      <c r="B11508" s="11"/>
      <c r="C11508" s="11"/>
      <c r="D11508" s="11"/>
      <c r="E11508" s="11"/>
      <c r="F11508" s="11"/>
      <c r="G11508" s="11"/>
      <c r="H11508" s="11"/>
      <c r="I11508" s="11"/>
      <c r="J11508" s="11"/>
      <c r="K11508" s="12"/>
      <c r="L11508" s="13"/>
      <c r="M11508" s="12"/>
      <c r="N11508" s="13"/>
      <c r="O11508" s="13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  <c r="AA11508" s="11"/>
      <c r="AB11508" s="11"/>
      <c r="AC11508" s="11"/>
    </row>
    <row r="11509" spans="1:29" x14ac:dyDescent="0.25">
      <c r="A11509" s="10"/>
      <c r="B11509" s="11"/>
      <c r="C11509" s="11"/>
      <c r="D11509" s="11"/>
      <c r="E11509" s="11"/>
      <c r="F11509" s="11"/>
      <c r="G11509" s="11"/>
      <c r="H11509" s="11"/>
      <c r="I11509" s="11"/>
      <c r="J11509" s="11"/>
      <c r="K11509" s="12"/>
      <c r="L11509" s="13"/>
      <c r="M11509" s="12"/>
      <c r="N11509" s="13"/>
      <c r="O11509" s="13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  <c r="AA11509" s="11"/>
      <c r="AB11509" s="11"/>
      <c r="AC11509" s="11"/>
    </row>
    <row r="11510" spans="1:29" x14ac:dyDescent="0.25">
      <c r="A11510" s="10"/>
      <c r="B11510" s="11"/>
      <c r="C11510" s="11"/>
      <c r="D11510" s="11"/>
      <c r="E11510" s="11"/>
      <c r="F11510" s="11"/>
      <c r="G11510" s="11"/>
      <c r="H11510" s="11"/>
      <c r="I11510" s="11"/>
      <c r="J11510" s="11"/>
      <c r="K11510" s="12"/>
      <c r="L11510" s="13"/>
      <c r="M11510" s="12"/>
      <c r="N11510" s="13"/>
      <c r="O11510" s="13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  <c r="AA11510" s="11"/>
      <c r="AB11510" s="11"/>
      <c r="AC11510" s="11"/>
    </row>
    <row r="11511" spans="1:29" x14ac:dyDescent="0.25">
      <c r="A11511" s="10"/>
      <c r="B11511" s="11"/>
      <c r="C11511" s="11"/>
      <c r="D11511" s="11"/>
      <c r="E11511" s="11"/>
      <c r="F11511" s="11"/>
      <c r="G11511" s="11"/>
      <c r="H11511" s="11"/>
      <c r="I11511" s="11"/>
      <c r="J11511" s="11"/>
      <c r="K11511" s="12"/>
      <c r="L11511" s="13"/>
      <c r="M11511" s="12"/>
      <c r="N11511" s="13"/>
      <c r="O11511" s="13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  <c r="AA11511" s="11"/>
      <c r="AB11511" s="11"/>
      <c r="AC11511" s="11"/>
    </row>
    <row r="11512" spans="1:29" x14ac:dyDescent="0.25">
      <c r="A11512" s="10"/>
      <c r="B11512" s="11"/>
      <c r="C11512" s="11"/>
      <c r="D11512" s="11"/>
      <c r="E11512" s="11"/>
      <c r="F11512" s="11"/>
      <c r="G11512" s="11"/>
      <c r="H11512" s="11"/>
      <c r="I11512" s="11"/>
      <c r="J11512" s="11"/>
      <c r="K11512" s="12"/>
      <c r="L11512" s="13"/>
      <c r="M11512" s="12"/>
      <c r="N11512" s="13"/>
      <c r="O11512" s="13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  <c r="AA11512" s="11"/>
      <c r="AB11512" s="11"/>
      <c r="AC11512" s="11"/>
    </row>
    <row r="11513" spans="1:29" x14ac:dyDescent="0.25">
      <c r="A11513" s="10"/>
      <c r="B11513" s="11"/>
      <c r="C11513" s="11"/>
      <c r="D11513" s="11"/>
      <c r="E11513" s="11"/>
      <c r="F11513" s="11"/>
      <c r="G11513" s="11"/>
      <c r="H11513" s="11"/>
      <c r="I11513" s="11"/>
      <c r="J11513" s="11"/>
      <c r="K11513" s="12"/>
      <c r="L11513" s="13"/>
      <c r="M11513" s="12"/>
      <c r="N11513" s="13"/>
      <c r="O11513" s="13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  <c r="AC11513" s="11"/>
    </row>
    <row r="11514" spans="1:29" x14ac:dyDescent="0.25">
      <c r="A11514" s="10"/>
      <c r="B11514" s="11"/>
      <c r="C11514" s="11"/>
      <c r="D11514" s="11"/>
      <c r="E11514" s="11"/>
      <c r="F11514" s="11"/>
      <c r="G11514" s="11"/>
      <c r="H11514" s="11"/>
      <c r="I11514" s="11"/>
      <c r="J11514" s="11"/>
      <c r="K11514" s="12"/>
      <c r="L11514" s="13"/>
      <c r="M11514" s="12"/>
      <c r="N11514" s="13"/>
      <c r="O11514" s="13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  <c r="AA11514" s="11"/>
      <c r="AB11514" s="11"/>
      <c r="AC11514" s="11"/>
    </row>
    <row r="11515" spans="1:29" x14ac:dyDescent="0.25">
      <c r="A11515" s="10"/>
      <c r="B11515" s="11"/>
      <c r="C11515" s="11"/>
      <c r="D11515" s="11"/>
      <c r="E11515" s="11"/>
      <c r="F11515" s="11"/>
      <c r="G11515" s="11"/>
      <c r="H11515" s="11"/>
      <c r="I11515" s="11"/>
      <c r="J11515" s="11"/>
      <c r="K11515" s="12"/>
      <c r="L11515" s="13"/>
      <c r="M11515" s="12"/>
      <c r="N11515" s="13"/>
      <c r="O11515" s="13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  <c r="AA11515" s="11"/>
      <c r="AB11515" s="11"/>
      <c r="AC11515" s="11"/>
    </row>
    <row r="11516" spans="1:29" x14ac:dyDescent="0.25">
      <c r="A11516" s="10"/>
      <c r="B11516" s="11"/>
      <c r="C11516" s="11"/>
      <c r="D11516" s="11"/>
      <c r="E11516" s="11"/>
      <c r="F11516" s="11"/>
      <c r="G11516" s="11"/>
      <c r="H11516" s="11"/>
      <c r="I11516" s="11"/>
      <c r="J11516" s="11"/>
      <c r="K11516" s="12"/>
      <c r="L11516" s="13"/>
      <c r="M11516" s="12"/>
      <c r="N11516" s="13"/>
      <c r="O11516" s="13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  <c r="AA11516" s="11"/>
      <c r="AB11516" s="11"/>
      <c r="AC11516" s="11"/>
    </row>
    <row r="11517" spans="1:29" x14ac:dyDescent="0.25">
      <c r="A11517" s="10"/>
      <c r="B11517" s="11"/>
      <c r="C11517" s="11"/>
      <c r="D11517" s="11"/>
      <c r="E11517" s="11"/>
      <c r="F11517" s="11"/>
      <c r="G11517" s="11"/>
      <c r="H11517" s="11"/>
      <c r="I11517" s="11"/>
      <c r="J11517" s="11"/>
      <c r="K11517" s="12"/>
      <c r="L11517" s="13"/>
      <c r="M11517" s="12"/>
      <c r="N11517" s="13"/>
      <c r="O11517" s="13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  <c r="AA11517" s="11"/>
      <c r="AB11517" s="11"/>
      <c r="AC11517" s="11"/>
    </row>
    <row r="11518" spans="1:29" x14ac:dyDescent="0.25">
      <c r="A11518" s="10"/>
      <c r="B11518" s="11"/>
      <c r="C11518" s="11"/>
      <c r="D11518" s="11"/>
      <c r="E11518" s="11"/>
      <c r="F11518" s="11"/>
      <c r="G11518" s="11"/>
      <c r="H11518" s="11"/>
      <c r="I11518" s="11"/>
      <c r="J11518" s="11"/>
      <c r="K11518" s="12"/>
      <c r="L11518" s="13"/>
      <c r="M11518" s="12"/>
      <c r="N11518" s="13"/>
      <c r="O11518" s="13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  <c r="AA11518" s="11"/>
      <c r="AB11518" s="11"/>
      <c r="AC11518" s="11"/>
    </row>
    <row r="11519" spans="1:29" x14ac:dyDescent="0.25">
      <c r="A11519" s="10"/>
      <c r="B11519" s="11"/>
      <c r="C11519" s="11"/>
      <c r="D11519" s="11"/>
      <c r="E11519" s="11"/>
      <c r="F11519" s="11"/>
      <c r="G11519" s="11"/>
      <c r="H11519" s="11"/>
      <c r="I11519" s="11"/>
      <c r="J11519" s="11"/>
      <c r="K11519" s="12"/>
      <c r="L11519" s="13"/>
      <c r="M11519" s="12"/>
      <c r="N11519" s="13"/>
      <c r="O11519" s="13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  <c r="AA11519" s="11"/>
      <c r="AB11519" s="11"/>
      <c r="AC11519" s="11"/>
    </row>
    <row r="11520" spans="1:29" x14ac:dyDescent="0.25">
      <c r="A11520" s="10"/>
      <c r="B11520" s="11"/>
      <c r="C11520" s="11"/>
      <c r="D11520" s="11"/>
      <c r="E11520" s="11"/>
      <c r="F11520" s="11"/>
      <c r="G11520" s="11"/>
      <c r="H11520" s="11"/>
      <c r="I11520" s="11"/>
      <c r="J11520" s="11"/>
      <c r="K11520" s="12"/>
      <c r="L11520" s="13"/>
      <c r="M11520" s="12"/>
      <c r="N11520" s="13"/>
      <c r="O11520" s="13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  <c r="AC11520" s="11"/>
    </row>
    <row r="11521" spans="1:29" x14ac:dyDescent="0.25">
      <c r="A11521" s="10"/>
      <c r="B11521" s="11"/>
      <c r="C11521" s="11"/>
      <c r="D11521" s="11"/>
      <c r="E11521" s="11"/>
      <c r="F11521" s="11"/>
      <c r="G11521" s="11"/>
      <c r="H11521" s="11"/>
      <c r="I11521" s="11"/>
      <c r="J11521" s="11"/>
      <c r="K11521" s="12"/>
      <c r="L11521" s="13"/>
      <c r="M11521" s="12"/>
      <c r="N11521" s="13"/>
      <c r="O11521" s="13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  <c r="AA11521" s="11"/>
      <c r="AB11521" s="11"/>
      <c r="AC11521" s="11"/>
    </row>
    <row r="11522" spans="1:29" x14ac:dyDescent="0.25">
      <c r="A11522" s="10"/>
      <c r="B11522" s="11"/>
      <c r="C11522" s="11"/>
      <c r="D11522" s="11"/>
      <c r="E11522" s="11"/>
      <c r="F11522" s="11"/>
      <c r="G11522" s="11"/>
      <c r="H11522" s="11"/>
      <c r="I11522" s="11"/>
      <c r="J11522" s="11"/>
      <c r="K11522" s="12"/>
      <c r="L11522" s="13"/>
      <c r="M11522" s="12"/>
      <c r="N11522" s="13"/>
      <c r="O11522" s="13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  <c r="AA11522" s="11"/>
      <c r="AB11522" s="11"/>
      <c r="AC11522" s="11"/>
    </row>
    <row r="11523" spans="1:29" x14ac:dyDescent="0.25">
      <c r="A11523" s="10"/>
      <c r="B11523" s="11"/>
      <c r="C11523" s="11"/>
      <c r="D11523" s="11"/>
      <c r="E11523" s="11"/>
      <c r="F11523" s="11"/>
      <c r="G11523" s="11"/>
      <c r="H11523" s="11"/>
      <c r="I11523" s="11"/>
      <c r="J11523" s="11"/>
      <c r="K11523" s="12"/>
      <c r="L11523" s="13"/>
      <c r="M11523" s="12"/>
      <c r="N11523" s="13"/>
      <c r="O11523" s="13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  <c r="AA11523" s="11"/>
      <c r="AB11523" s="11"/>
      <c r="AC11523" s="11"/>
    </row>
    <row r="11524" spans="1:29" x14ac:dyDescent="0.25">
      <c r="A11524" s="10"/>
      <c r="B11524" s="11"/>
      <c r="C11524" s="11"/>
      <c r="D11524" s="11"/>
      <c r="E11524" s="11"/>
      <c r="F11524" s="11"/>
      <c r="G11524" s="11"/>
      <c r="H11524" s="11"/>
      <c r="I11524" s="11"/>
      <c r="J11524" s="11"/>
      <c r="K11524" s="12"/>
      <c r="L11524" s="13"/>
      <c r="M11524" s="12"/>
      <c r="N11524" s="13"/>
      <c r="O11524" s="13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  <c r="AA11524" s="11"/>
      <c r="AB11524" s="11"/>
      <c r="AC11524" s="11"/>
    </row>
    <row r="11525" spans="1:29" x14ac:dyDescent="0.25">
      <c r="A11525" s="10"/>
      <c r="B11525" s="11"/>
      <c r="C11525" s="11"/>
      <c r="D11525" s="11"/>
      <c r="E11525" s="11"/>
      <c r="F11525" s="11"/>
      <c r="G11525" s="11"/>
      <c r="H11525" s="11"/>
      <c r="I11525" s="11"/>
      <c r="J11525" s="11"/>
      <c r="K11525" s="12"/>
      <c r="L11525" s="13"/>
      <c r="M11525" s="12"/>
      <c r="N11525" s="13"/>
      <c r="O11525" s="13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  <c r="AA11525" s="11"/>
      <c r="AB11525" s="11"/>
      <c r="AC11525" s="11"/>
    </row>
    <row r="11526" spans="1:29" x14ac:dyDescent="0.25">
      <c r="A11526" s="10"/>
      <c r="B11526" s="11"/>
      <c r="C11526" s="11"/>
      <c r="D11526" s="11"/>
      <c r="E11526" s="11"/>
      <c r="F11526" s="11"/>
      <c r="G11526" s="11"/>
      <c r="H11526" s="11"/>
      <c r="I11526" s="11"/>
      <c r="J11526" s="11"/>
      <c r="K11526" s="12"/>
      <c r="L11526" s="13"/>
      <c r="M11526" s="12"/>
      <c r="N11526" s="13"/>
      <c r="O11526" s="13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  <c r="AA11526" s="11"/>
      <c r="AB11526" s="11"/>
      <c r="AC11526" s="11"/>
    </row>
    <row r="11527" spans="1:29" x14ac:dyDescent="0.25">
      <c r="A11527" s="10"/>
      <c r="B11527" s="11"/>
      <c r="C11527" s="11"/>
      <c r="D11527" s="11"/>
      <c r="E11527" s="11"/>
      <c r="F11527" s="11"/>
      <c r="G11527" s="11"/>
      <c r="H11527" s="11"/>
      <c r="I11527" s="11"/>
      <c r="J11527" s="11"/>
      <c r="K11527" s="12"/>
      <c r="L11527" s="13"/>
      <c r="M11527" s="12"/>
      <c r="N11527" s="13"/>
      <c r="O11527" s="13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  <c r="AC11527" s="11"/>
    </row>
    <row r="11528" spans="1:29" x14ac:dyDescent="0.25">
      <c r="A11528" s="10"/>
      <c r="B11528" s="11"/>
      <c r="C11528" s="11"/>
      <c r="D11528" s="11"/>
      <c r="E11528" s="11"/>
      <c r="F11528" s="11"/>
      <c r="G11528" s="11"/>
      <c r="H11528" s="11"/>
      <c r="I11528" s="11"/>
      <c r="J11528" s="11"/>
      <c r="K11528" s="12"/>
      <c r="L11528" s="13"/>
      <c r="M11528" s="12"/>
      <c r="N11528" s="13"/>
      <c r="O11528" s="13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  <c r="AA11528" s="11"/>
      <c r="AB11528" s="11"/>
      <c r="AC11528" s="11"/>
    </row>
    <row r="11529" spans="1:29" x14ac:dyDescent="0.25">
      <c r="A11529" s="10"/>
      <c r="B11529" s="11"/>
      <c r="C11529" s="11"/>
      <c r="D11529" s="11"/>
      <c r="E11529" s="11"/>
      <c r="F11529" s="11"/>
      <c r="G11529" s="11"/>
      <c r="H11529" s="11"/>
      <c r="I11529" s="11"/>
      <c r="J11529" s="11"/>
      <c r="K11529" s="12"/>
      <c r="L11529" s="13"/>
      <c r="M11529" s="12"/>
      <c r="N11529" s="13"/>
      <c r="O11529" s="13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  <c r="AA11529" s="11"/>
      <c r="AB11529" s="11"/>
      <c r="AC11529" s="11"/>
    </row>
    <row r="11530" spans="1:29" x14ac:dyDescent="0.25">
      <c r="A11530" s="10"/>
      <c r="B11530" s="11"/>
      <c r="C11530" s="11"/>
      <c r="D11530" s="11"/>
      <c r="E11530" s="11"/>
      <c r="F11530" s="11"/>
      <c r="G11530" s="11"/>
      <c r="H11530" s="11"/>
      <c r="I11530" s="11"/>
      <c r="J11530" s="11"/>
      <c r="K11530" s="12"/>
      <c r="L11530" s="13"/>
      <c r="M11530" s="12"/>
      <c r="N11530" s="13"/>
      <c r="O11530" s="13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  <c r="AA11530" s="11"/>
      <c r="AB11530" s="11"/>
      <c r="AC11530" s="11"/>
    </row>
    <row r="11531" spans="1:29" x14ac:dyDescent="0.25">
      <c r="A11531" s="10"/>
      <c r="B11531" s="11"/>
      <c r="C11531" s="11"/>
      <c r="D11531" s="11"/>
      <c r="E11531" s="11"/>
      <c r="F11531" s="11"/>
      <c r="G11531" s="11"/>
      <c r="H11531" s="11"/>
      <c r="I11531" s="11"/>
      <c r="J11531" s="11"/>
      <c r="K11531" s="12"/>
      <c r="L11531" s="13"/>
      <c r="M11531" s="12"/>
      <c r="N11531" s="13"/>
      <c r="O11531" s="13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  <c r="AA11531" s="11"/>
      <c r="AB11531" s="11"/>
      <c r="AC11531" s="11"/>
    </row>
    <row r="11532" spans="1:29" x14ac:dyDescent="0.25">
      <c r="A11532" s="10"/>
      <c r="B11532" s="11"/>
      <c r="C11532" s="11"/>
      <c r="D11532" s="11"/>
      <c r="E11532" s="11"/>
      <c r="F11532" s="11"/>
      <c r="G11532" s="11"/>
      <c r="H11532" s="11"/>
      <c r="I11532" s="11"/>
      <c r="J11532" s="11"/>
      <c r="K11532" s="12"/>
      <c r="L11532" s="13"/>
      <c r="M11532" s="12"/>
      <c r="N11532" s="13"/>
      <c r="O11532" s="13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  <c r="AA11532" s="11"/>
      <c r="AB11532" s="11"/>
      <c r="AC11532" s="11"/>
    </row>
    <row r="11533" spans="1:29" x14ac:dyDescent="0.25">
      <c r="A11533" s="10"/>
      <c r="B11533" s="11"/>
      <c r="C11533" s="11"/>
      <c r="D11533" s="11"/>
      <c r="E11533" s="11"/>
      <c r="F11533" s="11"/>
      <c r="G11533" s="11"/>
      <c r="H11533" s="11"/>
      <c r="I11533" s="11"/>
      <c r="J11533" s="11"/>
      <c r="K11533" s="12"/>
      <c r="L11533" s="13"/>
      <c r="M11533" s="12"/>
      <c r="N11533" s="13"/>
      <c r="O11533" s="13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  <c r="AA11533" s="11"/>
      <c r="AB11533" s="11"/>
      <c r="AC11533" s="11"/>
    </row>
    <row r="11534" spans="1:29" x14ac:dyDescent="0.25">
      <c r="A11534" s="10"/>
      <c r="B11534" s="11"/>
      <c r="C11534" s="11"/>
      <c r="D11534" s="11"/>
      <c r="E11534" s="11"/>
      <c r="F11534" s="11"/>
      <c r="G11534" s="11"/>
      <c r="H11534" s="11"/>
      <c r="I11534" s="11"/>
      <c r="J11534" s="11"/>
      <c r="K11534" s="12"/>
      <c r="L11534" s="13"/>
      <c r="M11534" s="12"/>
      <c r="N11534" s="13"/>
      <c r="O11534" s="13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  <c r="AC11534" s="11"/>
    </row>
    <row r="11535" spans="1:29" x14ac:dyDescent="0.25">
      <c r="A11535" s="10"/>
      <c r="B11535" s="11"/>
      <c r="C11535" s="11"/>
      <c r="D11535" s="11"/>
      <c r="E11535" s="11"/>
      <c r="F11535" s="11"/>
      <c r="G11535" s="11"/>
      <c r="H11535" s="11"/>
      <c r="I11535" s="11"/>
      <c r="J11535" s="11"/>
      <c r="K11535" s="12"/>
      <c r="L11535" s="13"/>
      <c r="M11535" s="12"/>
      <c r="N11535" s="13"/>
      <c r="O11535" s="13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  <c r="AA11535" s="11"/>
      <c r="AB11535" s="11"/>
      <c r="AC11535" s="11"/>
    </row>
    <row r="11536" spans="1:29" x14ac:dyDescent="0.25">
      <c r="A11536" s="10"/>
      <c r="B11536" s="11"/>
      <c r="C11536" s="11"/>
      <c r="D11536" s="11"/>
      <c r="E11536" s="11"/>
      <c r="F11536" s="11"/>
      <c r="G11536" s="11"/>
      <c r="H11536" s="11"/>
      <c r="I11536" s="11"/>
      <c r="J11536" s="11"/>
      <c r="K11536" s="12"/>
      <c r="L11536" s="13"/>
      <c r="M11536" s="12"/>
      <c r="N11536" s="13"/>
      <c r="O11536" s="13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  <c r="AA11536" s="11"/>
      <c r="AB11536" s="11"/>
      <c r="AC11536" s="11"/>
    </row>
    <row r="11537" spans="1:29" x14ac:dyDescent="0.25">
      <c r="A11537" s="10"/>
      <c r="B11537" s="11"/>
      <c r="C11537" s="11"/>
      <c r="D11537" s="11"/>
      <c r="E11537" s="11"/>
      <c r="F11537" s="11"/>
      <c r="G11537" s="11"/>
      <c r="H11537" s="11"/>
      <c r="I11537" s="11"/>
      <c r="J11537" s="11"/>
      <c r="K11537" s="12"/>
      <c r="L11537" s="13"/>
      <c r="M11537" s="12"/>
      <c r="N11537" s="13"/>
      <c r="O11537" s="13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  <c r="AA11537" s="11"/>
      <c r="AB11537" s="11"/>
      <c r="AC11537" s="11"/>
    </row>
    <row r="11538" spans="1:29" x14ac:dyDescent="0.25">
      <c r="A11538" s="10"/>
      <c r="B11538" s="11"/>
      <c r="C11538" s="11"/>
      <c r="D11538" s="11"/>
      <c r="E11538" s="11"/>
      <c r="F11538" s="11"/>
      <c r="G11538" s="11"/>
      <c r="H11538" s="11"/>
      <c r="I11538" s="11"/>
      <c r="J11538" s="11"/>
      <c r="K11538" s="12"/>
      <c r="L11538" s="13"/>
      <c r="M11538" s="12"/>
      <c r="N11538" s="13"/>
      <c r="O11538" s="13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  <c r="AA11538" s="11"/>
      <c r="AB11538" s="11"/>
      <c r="AC11538" s="11"/>
    </row>
    <row r="11539" spans="1:29" x14ac:dyDescent="0.25">
      <c r="A11539" s="10"/>
      <c r="B11539" s="11"/>
      <c r="C11539" s="11"/>
      <c r="D11539" s="11"/>
      <c r="E11539" s="11"/>
      <c r="F11539" s="11"/>
      <c r="G11539" s="11"/>
      <c r="H11539" s="11"/>
      <c r="I11539" s="11"/>
      <c r="J11539" s="11"/>
      <c r="K11539" s="12"/>
      <c r="L11539" s="13"/>
      <c r="M11539" s="12"/>
      <c r="N11539" s="13"/>
      <c r="O11539" s="13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  <c r="AA11539" s="11"/>
      <c r="AB11539" s="11"/>
      <c r="AC11539" s="11"/>
    </row>
    <row r="11540" spans="1:29" x14ac:dyDescent="0.25">
      <c r="A11540" s="10"/>
      <c r="B11540" s="11"/>
      <c r="C11540" s="11"/>
      <c r="D11540" s="11"/>
      <c r="E11540" s="11"/>
      <c r="F11540" s="11"/>
      <c r="G11540" s="11"/>
      <c r="H11540" s="11"/>
      <c r="I11540" s="11"/>
      <c r="J11540" s="11"/>
      <c r="K11540" s="12"/>
      <c r="L11540" s="13"/>
      <c r="M11540" s="12"/>
      <c r="N11540" s="13"/>
      <c r="O11540" s="13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  <c r="AA11540" s="11"/>
      <c r="AB11540" s="11"/>
      <c r="AC11540" s="11"/>
    </row>
    <row r="11541" spans="1:29" x14ac:dyDescent="0.25">
      <c r="A11541" s="10"/>
      <c r="B11541" s="11"/>
      <c r="C11541" s="11"/>
      <c r="D11541" s="11"/>
      <c r="E11541" s="11"/>
      <c r="F11541" s="11"/>
      <c r="G11541" s="11"/>
      <c r="H11541" s="11"/>
      <c r="I11541" s="11"/>
      <c r="J11541" s="11"/>
      <c r="K11541" s="12"/>
      <c r="L11541" s="13"/>
      <c r="M11541" s="12"/>
      <c r="N11541" s="13"/>
      <c r="O11541" s="13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  <c r="AC11541" s="11"/>
    </row>
    <row r="11542" spans="1:29" x14ac:dyDescent="0.25">
      <c r="A11542" s="10"/>
      <c r="B11542" s="11"/>
      <c r="C11542" s="11"/>
      <c r="D11542" s="11"/>
      <c r="E11542" s="11"/>
      <c r="F11542" s="11"/>
      <c r="G11542" s="11"/>
      <c r="H11542" s="11"/>
      <c r="I11542" s="11"/>
      <c r="J11542" s="11"/>
      <c r="K11542" s="12"/>
      <c r="L11542" s="13"/>
      <c r="M11542" s="12"/>
      <c r="N11542" s="13"/>
      <c r="O11542" s="13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  <c r="AA11542" s="11"/>
      <c r="AB11542" s="11"/>
      <c r="AC11542" s="11"/>
    </row>
    <row r="11543" spans="1:29" x14ac:dyDescent="0.25">
      <c r="A11543" s="10"/>
      <c r="B11543" s="11"/>
      <c r="C11543" s="11"/>
      <c r="D11543" s="11"/>
      <c r="E11543" s="11"/>
      <c r="F11543" s="11"/>
      <c r="G11543" s="11"/>
      <c r="H11543" s="11"/>
      <c r="I11543" s="11"/>
      <c r="J11543" s="11"/>
      <c r="K11543" s="12"/>
      <c r="L11543" s="13"/>
      <c r="M11543" s="12"/>
      <c r="N11543" s="13"/>
      <c r="O11543" s="13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  <c r="AA11543" s="11"/>
      <c r="AB11543" s="11"/>
      <c r="AC11543" s="11"/>
    </row>
    <row r="11544" spans="1:29" x14ac:dyDescent="0.25">
      <c r="A11544" s="10"/>
      <c r="B11544" s="11"/>
      <c r="C11544" s="11"/>
      <c r="D11544" s="11"/>
      <c r="E11544" s="11"/>
      <c r="F11544" s="11"/>
      <c r="G11544" s="11"/>
      <c r="H11544" s="11"/>
      <c r="I11544" s="11"/>
      <c r="J11544" s="11"/>
      <c r="K11544" s="12"/>
      <c r="L11544" s="13"/>
      <c r="M11544" s="12"/>
      <c r="N11544" s="13"/>
      <c r="O11544" s="13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  <c r="AA11544" s="11"/>
      <c r="AB11544" s="11"/>
      <c r="AC11544" s="11"/>
    </row>
    <row r="11545" spans="1:29" x14ac:dyDescent="0.25">
      <c r="A11545" s="10"/>
      <c r="B11545" s="11"/>
      <c r="C11545" s="11"/>
      <c r="D11545" s="11"/>
      <c r="E11545" s="11"/>
      <c r="F11545" s="11"/>
      <c r="G11545" s="11"/>
      <c r="H11545" s="11"/>
      <c r="I11545" s="11"/>
      <c r="J11545" s="11"/>
      <c r="K11545" s="12"/>
      <c r="L11545" s="13"/>
      <c r="M11545" s="12"/>
      <c r="N11545" s="13"/>
      <c r="O11545" s="13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  <c r="AA11545" s="11"/>
      <c r="AB11545" s="11"/>
      <c r="AC11545" s="11"/>
    </row>
    <row r="11546" spans="1:29" x14ac:dyDescent="0.25">
      <c r="A11546" s="10"/>
      <c r="B11546" s="11"/>
      <c r="C11546" s="11"/>
      <c r="D11546" s="11"/>
      <c r="E11546" s="11"/>
      <c r="F11546" s="11"/>
      <c r="G11546" s="11"/>
      <c r="H11546" s="11"/>
      <c r="I11546" s="11"/>
      <c r="J11546" s="11"/>
      <c r="K11546" s="12"/>
      <c r="L11546" s="13"/>
      <c r="M11546" s="12"/>
      <c r="N11546" s="13"/>
      <c r="O11546" s="13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  <c r="AA11546" s="11"/>
      <c r="AB11546" s="11"/>
      <c r="AC11546" s="11"/>
    </row>
    <row r="11547" spans="1:29" x14ac:dyDescent="0.25">
      <c r="A11547" s="10"/>
      <c r="B11547" s="11"/>
      <c r="C11547" s="11"/>
      <c r="D11547" s="11"/>
      <c r="E11547" s="11"/>
      <c r="F11547" s="11"/>
      <c r="G11547" s="11"/>
      <c r="H11547" s="11"/>
      <c r="I11547" s="11"/>
      <c r="J11547" s="11"/>
      <c r="K11547" s="12"/>
      <c r="L11547" s="13"/>
      <c r="M11547" s="12"/>
      <c r="N11547" s="13"/>
      <c r="O11547" s="13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  <c r="AA11547" s="11"/>
      <c r="AB11547" s="11"/>
      <c r="AC11547" s="11"/>
    </row>
    <row r="11548" spans="1:29" x14ac:dyDescent="0.25">
      <c r="A11548" s="10"/>
      <c r="B11548" s="11"/>
      <c r="C11548" s="11"/>
      <c r="D11548" s="11"/>
      <c r="E11548" s="11"/>
      <c r="F11548" s="11"/>
      <c r="G11548" s="11"/>
      <c r="H11548" s="11"/>
      <c r="I11548" s="11"/>
      <c r="J11548" s="11"/>
      <c r="K11548" s="12"/>
      <c r="L11548" s="13"/>
      <c r="M11548" s="12"/>
      <c r="N11548" s="13"/>
      <c r="O11548" s="13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  <c r="AC11548" s="11"/>
    </row>
    <row r="11549" spans="1:29" x14ac:dyDescent="0.25">
      <c r="A11549" s="10"/>
      <c r="B11549" s="11"/>
      <c r="C11549" s="11"/>
      <c r="D11549" s="11"/>
      <c r="E11549" s="11"/>
      <c r="F11549" s="11"/>
      <c r="G11549" s="11"/>
      <c r="H11549" s="11"/>
      <c r="I11549" s="11"/>
      <c r="J11549" s="11"/>
      <c r="K11549" s="12"/>
      <c r="L11549" s="13"/>
      <c r="M11549" s="12"/>
      <c r="N11549" s="13"/>
      <c r="O11549" s="13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  <c r="AA11549" s="11"/>
      <c r="AB11549" s="11"/>
      <c r="AC11549" s="11"/>
    </row>
    <row r="11550" spans="1:29" x14ac:dyDescent="0.25">
      <c r="A11550" s="10"/>
      <c r="B11550" s="11"/>
      <c r="C11550" s="11"/>
      <c r="D11550" s="11"/>
      <c r="E11550" s="11"/>
      <c r="F11550" s="11"/>
      <c r="G11550" s="11"/>
      <c r="H11550" s="11"/>
      <c r="I11550" s="11"/>
      <c r="J11550" s="11"/>
      <c r="K11550" s="12"/>
      <c r="L11550" s="13"/>
      <c r="M11550" s="12"/>
      <c r="N11550" s="13"/>
      <c r="O11550" s="13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  <c r="AA11550" s="11"/>
      <c r="AB11550" s="11"/>
      <c r="AC11550" s="11"/>
    </row>
    <row r="11551" spans="1:29" x14ac:dyDescent="0.25">
      <c r="A11551" s="10"/>
      <c r="B11551" s="11"/>
      <c r="C11551" s="11"/>
      <c r="D11551" s="11"/>
      <c r="E11551" s="11"/>
      <c r="F11551" s="11"/>
      <c r="G11551" s="11"/>
      <c r="H11551" s="11"/>
      <c r="I11551" s="11"/>
      <c r="J11551" s="11"/>
      <c r="K11551" s="12"/>
      <c r="L11551" s="13"/>
      <c r="M11551" s="12"/>
      <c r="N11551" s="13"/>
      <c r="O11551" s="13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  <c r="AA11551" s="11"/>
      <c r="AB11551" s="11"/>
      <c r="AC11551" s="11"/>
    </row>
    <row r="11552" spans="1:29" x14ac:dyDescent="0.25">
      <c r="A11552" s="10"/>
      <c r="B11552" s="11"/>
      <c r="C11552" s="11"/>
      <c r="D11552" s="11"/>
      <c r="E11552" s="11"/>
      <c r="F11552" s="11"/>
      <c r="G11552" s="11"/>
      <c r="H11552" s="11"/>
      <c r="I11552" s="11"/>
      <c r="J11552" s="11"/>
      <c r="K11552" s="12"/>
      <c r="L11552" s="13"/>
      <c r="M11552" s="12"/>
      <c r="N11552" s="13"/>
      <c r="O11552" s="13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  <c r="AA11552" s="11"/>
      <c r="AB11552" s="11"/>
      <c r="AC11552" s="11"/>
    </row>
    <row r="11553" spans="1:29" x14ac:dyDescent="0.25">
      <c r="A11553" s="10"/>
      <c r="B11553" s="11"/>
      <c r="C11553" s="11"/>
      <c r="D11553" s="11"/>
      <c r="E11553" s="11"/>
      <c r="F11553" s="11"/>
      <c r="G11553" s="11"/>
      <c r="H11553" s="11"/>
      <c r="I11553" s="11"/>
      <c r="J11553" s="11"/>
      <c r="K11553" s="12"/>
      <c r="L11553" s="13"/>
      <c r="M11553" s="12"/>
      <c r="N11553" s="13"/>
      <c r="O11553" s="13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  <c r="AA11553" s="11"/>
      <c r="AB11553" s="11"/>
      <c r="AC11553" s="11"/>
    </row>
    <row r="11554" spans="1:29" x14ac:dyDescent="0.25">
      <c r="A11554" s="10"/>
      <c r="B11554" s="11"/>
      <c r="C11554" s="11"/>
      <c r="D11554" s="11"/>
      <c r="E11554" s="11"/>
      <c r="F11554" s="11"/>
      <c r="G11554" s="11"/>
      <c r="H11554" s="11"/>
      <c r="I11554" s="11"/>
      <c r="J11554" s="11"/>
      <c r="K11554" s="12"/>
      <c r="L11554" s="13"/>
      <c r="M11554" s="12"/>
      <c r="N11554" s="13"/>
      <c r="O11554" s="13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  <c r="AA11554" s="11"/>
      <c r="AB11554" s="11"/>
      <c r="AC11554" s="11"/>
    </row>
    <row r="11555" spans="1:29" x14ac:dyDescent="0.25">
      <c r="A11555" s="10"/>
      <c r="B11555" s="11"/>
      <c r="C11555" s="11"/>
      <c r="D11555" s="11"/>
      <c r="E11555" s="11"/>
      <c r="F11555" s="11"/>
      <c r="G11555" s="11"/>
      <c r="H11555" s="11"/>
      <c r="I11555" s="11"/>
      <c r="J11555" s="11"/>
      <c r="K11555" s="12"/>
      <c r="L11555" s="13"/>
      <c r="M11555" s="12"/>
      <c r="N11555" s="13"/>
      <c r="O11555" s="13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  <c r="AA11555" s="11"/>
      <c r="AB11555" s="11"/>
      <c r="AC11555" s="11"/>
    </row>
    <row r="11556" spans="1:29" x14ac:dyDescent="0.25">
      <c r="A11556" s="10"/>
      <c r="B11556" s="11"/>
      <c r="C11556" s="11"/>
      <c r="D11556" s="11"/>
      <c r="E11556" s="11"/>
      <c r="F11556" s="11"/>
      <c r="G11556" s="11"/>
      <c r="H11556" s="11"/>
      <c r="I11556" s="11"/>
      <c r="J11556" s="11"/>
      <c r="K11556" s="12"/>
      <c r="L11556" s="13"/>
      <c r="M11556" s="12"/>
      <c r="N11556" s="13"/>
      <c r="O11556" s="13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  <c r="AA11556" s="11"/>
      <c r="AB11556" s="11"/>
      <c r="AC11556" s="11"/>
    </row>
    <row r="11557" spans="1:29" x14ac:dyDescent="0.25">
      <c r="A11557" s="10"/>
      <c r="B11557" s="11"/>
      <c r="C11557" s="11"/>
      <c r="D11557" s="11"/>
      <c r="E11557" s="11"/>
      <c r="F11557" s="11"/>
      <c r="G11557" s="11"/>
      <c r="H11557" s="11"/>
      <c r="I11557" s="11"/>
      <c r="J11557" s="11"/>
      <c r="K11557" s="12"/>
      <c r="L11557" s="13"/>
      <c r="M11557" s="12"/>
      <c r="N11557" s="13"/>
      <c r="O11557" s="13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  <c r="AA11557" s="11"/>
      <c r="AB11557" s="11"/>
      <c r="AC11557" s="11"/>
    </row>
    <row r="11558" spans="1:29" x14ac:dyDescent="0.25">
      <c r="A11558" s="10"/>
      <c r="B11558" s="11"/>
      <c r="C11558" s="11"/>
      <c r="D11558" s="11"/>
      <c r="E11558" s="11"/>
      <c r="F11558" s="11"/>
      <c r="G11558" s="11"/>
      <c r="H11558" s="11"/>
      <c r="I11558" s="11"/>
      <c r="J11558" s="11"/>
      <c r="K11558" s="12"/>
      <c r="L11558" s="13"/>
      <c r="M11558" s="12"/>
      <c r="N11558" s="13"/>
      <c r="O11558" s="13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  <c r="AA11558" s="11"/>
      <c r="AB11558" s="11"/>
      <c r="AC11558" s="11"/>
    </row>
    <row r="11559" spans="1:29" x14ac:dyDescent="0.25">
      <c r="A11559" s="10"/>
      <c r="B11559" s="11"/>
      <c r="C11559" s="11"/>
      <c r="D11559" s="11"/>
      <c r="E11559" s="11"/>
      <c r="F11559" s="11"/>
      <c r="G11559" s="11"/>
      <c r="H11559" s="11"/>
      <c r="I11559" s="11"/>
      <c r="J11559" s="11"/>
      <c r="K11559" s="12"/>
      <c r="L11559" s="13"/>
      <c r="M11559" s="12"/>
      <c r="N11559" s="13"/>
      <c r="O11559" s="13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  <c r="AA11559" s="11"/>
      <c r="AB11559" s="11"/>
      <c r="AC11559" s="11"/>
    </row>
    <row r="11560" spans="1:29" x14ac:dyDescent="0.25">
      <c r="A11560" s="10"/>
      <c r="B11560" s="11"/>
      <c r="C11560" s="11"/>
      <c r="D11560" s="11"/>
      <c r="E11560" s="11"/>
      <c r="F11560" s="11"/>
      <c r="G11560" s="11"/>
      <c r="H11560" s="11"/>
      <c r="I11560" s="11"/>
      <c r="J11560" s="11"/>
      <c r="K11560" s="12"/>
      <c r="L11560" s="13"/>
      <c r="M11560" s="12"/>
      <c r="N11560" s="13"/>
      <c r="O11560" s="13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  <c r="AA11560" s="11"/>
      <c r="AB11560" s="11"/>
      <c r="AC11560" s="11"/>
    </row>
    <row r="11561" spans="1:29" x14ac:dyDescent="0.25">
      <c r="A11561" s="10"/>
      <c r="B11561" s="11"/>
      <c r="C11561" s="11"/>
      <c r="D11561" s="11"/>
      <c r="E11561" s="11"/>
      <c r="F11561" s="11"/>
      <c r="G11561" s="11"/>
      <c r="H11561" s="11"/>
      <c r="I11561" s="11"/>
      <c r="J11561" s="11"/>
      <c r="K11561" s="12"/>
      <c r="L11561" s="13"/>
      <c r="M11561" s="12"/>
      <c r="N11561" s="13"/>
      <c r="O11561" s="13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  <c r="AA11561" s="11"/>
      <c r="AB11561" s="11"/>
      <c r="AC11561" s="11"/>
    </row>
    <row r="11562" spans="1:29" x14ac:dyDescent="0.25">
      <c r="A11562" s="10"/>
      <c r="B11562" s="11"/>
      <c r="C11562" s="11"/>
      <c r="D11562" s="11"/>
      <c r="E11562" s="11"/>
      <c r="F11562" s="11"/>
      <c r="G11562" s="11"/>
      <c r="H11562" s="11"/>
      <c r="I11562" s="11"/>
      <c r="J11562" s="11"/>
      <c r="K11562" s="12"/>
      <c r="L11562" s="13"/>
      <c r="M11562" s="12"/>
      <c r="N11562" s="13"/>
      <c r="O11562" s="13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  <c r="AC11562" s="11"/>
    </row>
    <row r="11563" spans="1:29" x14ac:dyDescent="0.25">
      <c r="A11563" s="10"/>
      <c r="B11563" s="11"/>
      <c r="C11563" s="11"/>
      <c r="D11563" s="11"/>
      <c r="E11563" s="11"/>
      <c r="F11563" s="11"/>
      <c r="G11563" s="11"/>
      <c r="H11563" s="11"/>
      <c r="I11563" s="11"/>
      <c r="J11563" s="11"/>
      <c r="K11563" s="12"/>
      <c r="L11563" s="13"/>
      <c r="M11563" s="12"/>
      <c r="N11563" s="13"/>
      <c r="O11563" s="13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  <c r="AA11563" s="11"/>
      <c r="AB11563" s="11"/>
      <c r="AC11563" s="11"/>
    </row>
    <row r="11564" spans="1:29" x14ac:dyDescent="0.25">
      <c r="A11564" s="10"/>
      <c r="B11564" s="11"/>
      <c r="C11564" s="11"/>
      <c r="D11564" s="11"/>
      <c r="E11564" s="11"/>
      <c r="F11564" s="11"/>
      <c r="G11564" s="11"/>
      <c r="H11564" s="11"/>
      <c r="I11564" s="11"/>
      <c r="J11564" s="11"/>
      <c r="K11564" s="12"/>
      <c r="L11564" s="13"/>
      <c r="M11564" s="12"/>
      <c r="N11564" s="13"/>
      <c r="O11564" s="13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  <c r="AA11564" s="11"/>
      <c r="AB11564" s="11"/>
      <c r="AC11564" s="11"/>
    </row>
    <row r="11565" spans="1:29" x14ac:dyDescent="0.25">
      <c r="A11565" s="10"/>
      <c r="B11565" s="11"/>
      <c r="C11565" s="11"/>
      <c r="D11565" s="11"/>
      <c r="E11565" s="11"/>
      <c r="F11565" s="11"/>
      <c r="G11565" s="11"/>
      <c r="H11565" s="11"/>
      <c r="I11565" s="11"/>
      <c r="J11565" s="11"/>
      <c r="K11565" s="12"/>
      <c r="L11565" s="13"/>
      <c r="M11565" s="12"/>
      <c r="N11565" s="13"/>
      <c r="O11565" s="13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  <c r="AA11565" s="11"/>
      <c r="AB11565" s="11"/>
      <c r="AC11565" s="11"/>
    </row>
    <row r="11566" spans="1:29" x14ac:dyDescent="0.25">
      <c r="A11566" s="10"/>
      <c r="B11566" s="11"/>
      <c r="C11566" s="11"/>
      <c r="D11566" s="11"/>
      <c r="E11566" s="11"/>
      <c r="F11566" s="11"/>
      <c r="G11566" s="11"/>
      <c r="H11566" s="11"/>
      <c r="I11566" s="11"/>
      <c r="J11566" s="11"/>
      <c r="K11566" s="12"/>
      <c r="L11566" s="13"/>
      <c r="M11566" s="12"/>
      <c r="N11566" s="13"/>
      <c r="O11566" s="13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  <c r="AA11566" s="11"/>
      <c r="AB11566" s="11"/>
      <c r="AC11566" s="11"/>
    </row>
    <row r="11567" spans="1:29" x14ac:dyDescent="0.25">
      <c r="A11567" s="10"/>
      <c r="B11567" s="11"/>
      <c r="C11567" s="11"/>
      <c r="D11567" s="11"/>
      <c r="E11567" s="11"/>
      <c r="F11567" s="11"/>
      <c r="G11567" s="11"/>
      <c r="H11567" s="11"/>
      <c r="I11567" s="11"/>
      <c r="J11567" s="11"/>
      <c r="K11567" s="12"/>
      <c r="L11567" s="13"/>
      <c r="M11567" s="12"/>
      <c r="N11567" s="13"/>
      <c r="O11567" s="13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  <c r="AA11567" s="11"/>
      <c r="AB11567" s="11"/>
      <c r="AC11567" s="11"/>
    </row>
    <row r="11568" spans="1:29" x14ac:dyDescent="0.25">
      <c r="A11568" s="10"/>
      <c r="B11568" s="11"/>
      <c r="C11568" s="11"/>
      <c r="D11568" s="11"/>
      <c r="E11568" s="11"/>
      <c r="F11568" s="11"/>
      <c r="G11568" s="11"/>
      <c r="H11568" s="11"/>
      <c r="I11568" s="11"/>
      <c r="J11568" s="11"/>
      <c r="K11568" s="12"/>
      <c r="L11568" s="13"/>
      <c r="M11568" s="12"/>
      <c r="N11568" s="13"/>
      <c r="O11568" s="13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  <c r="AA11568" s="11"/>
      <c r="AB11568" s="11"/>
      <c r="AC11568" s="11"/>
    </row>
    <row r="11569" spans="1:29" x14ac:dyDescent="0.25">
      <c r="A11569" s="10"/>
      <c r="B11569" s="11"/>
      <c r="C11569" s="11"/>
      <c r="D11569" s="11"/>
      <c r="E11569" s="11"/>
      <c r="F11569" s="11"/>
      <c r="G11569" s="11"/>
      <c r="H11569" s="11"/>
      <c r="I11569" s="11"/>
      <c r="J11569" s="11"/>
      <c r="K11569" s="12"/>
      <c r="L11569" s="13"/>
      <c r="M11569" s="12"/>
      <c r="N11569" s="13"/>
      <c r="O11569" s="13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  <c r="AC11569" s="11"/>
    </row>
    <row r="11570" spans="1:29" x14ac:dyDescent="0.25">
      <c r="A11570" s="10"/>
      <c r="B11570" s="11"/>
      <c r="C11570" s="11"/>
      <c r="D11570" s="11"/>
      <c r="E11570" s="11"/>
      <c r="F11570" s="11"/>
      <c r="G11570" s="11"/>
      <c r="H11570" s="11"/>
      <c r="I11570" s="11"/>
      <c r="J11570" s="11"/>
      <c r="K11570" s="12"/>
      <c r="L11570" s="13"/>
      <c r="M11570" s="12"/>
      <c r="N11570" s="13"/>
      <c r="O11570" s="13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  <c r="AA11570" s="11"/>
      <c r="AB11570" s="11"/>
      <c r="AC11570" s="11"/>
    </row>
    <row r="11571" spans="1:29" x14ac:dyDescent="0.25">
      <c r="A11571" s="10"/>
      <c r="B11571" s="11"/>
      <c r="C11571" s="11"/>
      <c r="D11571" s="11"/>
      <c r="E11571" s="11"/>
      <c r="F11571" s="11"/>
      <c r="G11571" s="11"/>
      <c r="H11571" s="11"/>
      <c r="I11571" s="11"/>
      <c r="J11571" s="11"/>
      <c r="K11571" s="12"/>
      <c r="L11571" s="13"/>
      <c r="M11571" s="12"/>
      <c r="N11571" s="13"/>
      <c r="O11571" s="13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  <c r="AA11571" s="11"/>
      <c r="AB11571" s="11"/>
      <c r="AC11571" s="11"/>
    </row>
    <row r="11572" spans="1:29" x14ac:dyDescent="0.25">
      <c r="A11572" s="10"/>
      <c r="B11572" s="11"/>
      <c r="C11572" s="11"/>
      <c r="D11572" s="11"/>
      <c r="E11572" s="11"/>
      <c r="F11572" s="11"/>
      <c r="G11572" s="11"/>
      <c r="H11572" s="11"/>
      <c r="I11572" s="11"/>
      <c r="J11572" s="11"/>
      <c r="K11572" s="12"/>
      <c r="L11572" s="13"/>
      <c r="M11572" s="12"/>
      <c r="N11572" s="13"/>
      <c r="O11572" s="13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  <c r="AA11572" s="11"/>
      <c r="AB11572" s="11"/>
      <c r="AC11572" s="11"/>
    </row>
    <row r="11573" spans="1:29" x14ac:dyDescent="0.25">
      <c r="A11573" s="10"/>
      <c r="B11573" s="11"/>
      <c r="C11573" s="11"/>
      <c r="D11573" s="11"/>
      <c r="E11573" s="11"/>
      <c r="F11573" s="11"/>
      <c r="G11573" s="11"/>
      <c r="H11573" s="11"/>
      <c r="I11573" s="11"/>
      <c r="J11573" s="11"/>
      <c r="K11573" s="12"/>
      <c r="L11573" s="13"/>
      <c r="M11573" s="12"/>
      <c r="N11573" s="13"/>
      <c r="O11573" s="13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  <c r="AA11573" s="11"/>
      <c r="AB11573" s="11"/>
      <c r="AC11573" s="11"/>
    </row>
    <row r="11574" spans="1:29" x14ac:dyDescent="0.25">
      <c r="A11574" s="10"/>
      <c r="B11574" s="11"/>
      <c r="C11574" s="11"/>
      <c r="D11574" s="11"/>
      <c r="E11574" s="11"/>
      <c r="F11574" s="11"/>
      <c r="G11574" s="11"/>
      <c r="H11574" s="11"/>
      <c r="I11574" s="11"/>
      <c r="J11574" s="11"/>
      <c r="K11574" s="12"/>
      <c r="L11574" s="13"/>
      <c r="M11574" s="12"/>
      <c r="N11574" s="13"/>
      <c r="O11574" s="13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  <c r="AA11574" s="11"/>
      <c r="AB11574" s="11"/>
      <c r="AC11574" s="11"/>
    </row>
    <row r="11575" spans="1:29" x14ac:dyDescent="0.25">
      <c r="A11575" s="10"/>
      <c r="B11575" s="11"/>
      <c r="C11575" s="11"/>
      <c r="D11575" s="11"/>
      <c r="E11575" s="11"/>
      <c r="F11575" s="11"/>
      <c r="G11575" s="11"/>
      <c r="H11575" s="11"/>
      <c r="I11575" s="11"/>
      <c r="J11575" s="11"/>
      <c r="K11575" s="12"/>
      <c r="L11575" s="13"/>
      <c r="M11575" s="12"/>
      <c r="N11575" s="13"/>
      <c r="O11575" s="13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  <c r="AA11575" s="11"/>
      <c r="AB11575" s="11"/>
      <c r="AC11575" s="11"/>
    </row>
    <row r="11576" spans="1:29" x14ac:dyDescent="0.25">
      <c r="A11576" s="10"/>
      <c r="B11576" s="11"/>
      <c r="C11576" s="11"/>
      <c r="D11576" s="11"/>
      <c r="E11576" s="11"/>
      <c r="F11576" s="11"/>
      <c r="G11576" s="11"/>
      <c r="H11576" s="11"/>
      <c r="I11576" s="11"/>
      <c r="J11576" s="11"/>
      <c r="K11576" s="12"/>
      <c r="L11576" s="13"/>
      <c r="M11576" s="12"/>
      <c r="N11576" s="13"/>
      <c r="O11576" s="13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  <c r="AC11576" s="11"/>
    </row>
    <row r="11577" spans="1:29" x14ac:dyDescent="0.25">
      <c r="A11577" s="10"/>
      <c r="B11577" s="11"/>
      <c r="C11577" s="11"/>
      <c r="D11577" s="11"/>
      <c r="E11577" s="11"/>
      <c r="F11577" s="11"/>
      <c r="G11577" s="11"/>
      <c r="H11577" s="11"/>
      <c r="I11577" s="11"/>
      <c r="J11577" s="11"/>
      <c r="K11577" s="12"/>
      <c r="L11577" s="13"/>
      <c r="M11577" s="12"/>
      <c r="N11577" s="13"/>
      <c r="O11577" s="13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  <c r="AA11577" s="11"/>
      <c r="AB11577" s="11"/>
      <c r="AC11577" s="11"/>
    </row>
    <row r="11578" spans="1:29" x14ac:dyDescent="0.25">
      <c r="A11578" s="10"/>
      <c r="B11578" s="11"/>
      <c r="C11578" s="11"/>
      <c r="D11578" s="11"/>
      <c r="E11578" s="11"/>
      <c r="F11578" s="11"/>
      <c r="G11578" s="11"/>
      <c r="H11578" s="11"/>
      <c r="I11578" s="11"/>
      <c r="J11578" s="11"/>
      <c r="K11578" s="12"/>
      <c r="L11578" s="13"/>
      <c r="M11578" s="12"/>
      <c r="N11578" s="13"/>
      <c r="O11578" s="13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  <c r="AC11578" s="11"/>
    </row>
    <row r="11579" spans="1:29" x14ac:dyDescent="0.25">
      <c r="A11579" s="10"/>
      <c r="B11579" s="11"/>
      <c r="C11579" s="11"/>
      <c r="D11579" s="11"/>
      <c r="E11579" s="11"/>
      <c r="F11579" s="11"/>
      <c r="G11579" s="11"/>
      <c r="H11579" s="11"/>
      <c r="I11579" s="11"/>
      <c r="J11579" s="11"/>
      <c r="K11579" s="12"/>
      <c r="L11579" s="13"/>
      <c r="M11579" s="12"/>
      <c r="N11579" s="13"/>
      <c r="O11579" s="13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  <c r="AC11579" s="11"/>
    </row>
    <row r="11580" spans="1:29" x14ac:dyDescent="0.25">
      <c r="A11580" s="10"/>
      <c r="B11580" s="11"/>
      <c r="C11580" s="11"/>
      <c r="D11580" s="11"/>
      <c r="E11580" s="11"/>
      <c r="F11580" s="11"/>
      <c r="G11580" s="11"/>
      <c r="H11580" s="11"/>
      <c r="I11580" s="11"/>
      <c r="J11580" s="11"/>
      <c r="K11580" s="12"/>
      <c r="L11580" s="13"/>
      <c r="M11580" s="12"/>
      <c r="N11580" s="13"/>
      <c r="O11580" s="13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  <c r="AA11580" s="11"/>
      <c r="AB11580" s="11"/>
      <c r="AC11580" s="11"/>
    </row>
    <row r="11581" spans="1:29" x14ac:dyDescent="0.25">
      <c r="A11581" s="10"/>
      <c r="B11581" s="11"/>
      <c r="C11581" s="11"/>
      <c r="D11581" s="11"/>
      <c r="E11581" s="11"/>
      <c r="F11581" s="11"/>
      <c r="G11581" s="11"/>
      <c r="H11581" s="11"/>
      <c r="I11581" s="11"/>
      <c r="J11581" s="11"/>
      <c r="K11581" s="12"/>
      <c r="L11581" s="13"/>
      <c r="M11581" s="12"/>
      <c r="N11581" s="13"/>
      <c r="O11581" s="13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  <c r="AA11581" s="11"/>
      <c r="AB11581" s="11"/>
      <c r="AC11581" s="11"/>
    </row>
    <row r="11582" spans="1:29" x14ac:dyDescent="0.25">
      <c r="A11582" s="10"/>
      <c r="B11582" s="11"/>
      <c r="C11582" s="11"/>
      <c r="D11582" s="11"/>
      <c r="E11582" s="11"/>
      <c r="F11582" s="11"/>
      <c r="G11582" s="11"/>
      <c r="H11582" s="11"/>
      <c r="I11582" s="11"/>
      <c r="J11582" s="11"/>
      <c r="K11582" s="12"/>
      <c r="L11582" s="13"/>
      <c r="M11582" s="12"/>
      <c r="N11582" s="13"/>
      <c r="O11582" s="13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  <c r="AA11582" s="11"/>
      <c r="AB11582" s="11"/>
      <c r="AC11582" s="11"/>
    </row>
    <row r="11583" spans="1:29" x14ac:dyDescent="0.25">
      <c r="A11583" s="10"/>
      <c r="B11583" s="11"/>
      <c r="C11583" s="11"/>
      <c r="D11583" s="11"/>
      <c r="E11583" s="11"/>
      <c r="F11583" s="11"/>
      <c r="G11583" s="11"/>
      <c r="H11583" s="11"/>
      <c r="I11583" s="11"/>
      <c r="J11583" s="11"/>
      <c r="K11583" s="12"/>
      <c r="L11583" s="13"/>
      <c r="M11583" s="12"/>
      <c r="N11583" s="13"/>
      <c r="O11583" s="13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  <c r="AC11583" s="11"/>
    </row>
    <row r="11584" spans="1:29" x14ac:dyDescent="0.25">
      <c r="A11584" s="10"/>
      <c r="B11584" s="11"/>
      <c r="C11584" s="11"/>
      <c r="D11584" s="11"/>
      <c r="E11584" s="11"/>
      <c r="F11584" s="11"/>
      <c r="G11584" s="11"/>
      <c r="H11584" s="11"/>
      <c r="I11584" s="11"/>
      <c r="J11584" s="11"/>
      <c r="K11584" s="12"/>
      <c r="L11584" s="13"/>
      <c r="M11584" s="12"/>
      <c r="N11584" s="13"/>
      <c r="O11584" s="13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  <c r="AA11584" s="11"/>
      <c r="AB11584" s="11"/>
      <c r="AC11584" s="11"/>
    </row>
    <row r="11585" spans="1:29" x14ac:dyDescent="0.25">
      <c r="A11585" s="10"/>
      <c r="B11585" s="11"/>
      <c r="C11585" s="11"/>
      <c r="D11585" s="11"/>
      <c r="E11585" s="11"/>
      <c r="F11585" s="11"/>
      <c r="G11585" s="11"/>
      <c r="H11585" s="11"/>
      <c r="I11585" s="11"/>
      <c r="J11585" s="11"/>
      <c r="K11585" s="12"/>
      <c r="L11585" s="13"/>
      <c r="M11585" s="12"/>
      <c r="N11585" s="13"/>
      <c r="O11585" s="13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  <c r="AA11585" s="11"/>
      <c r="AB11585" s="11"/>
      <c r="AC11585" s="11"/>
    </row>
    <row r="11586" spans="1:29" x14ac:dyDescent="0.25">
      <c r="A11586" s="10"/>
      <c r="B11586" s="11"/>
      <c r="C11586" s="11"/>
      <c r="D11586" s="11"/>
      <c r="E11586" s="11"/>
      <c r="F11586" s="11"/>
      <c r="G11586" s="11"/>
      <c r="H11586" s="11"/>
      <c r="I11586" s="11"/>
      <c r="J11586" s="11"/>
      <c r="K11586" s="12"/>
      <c r="L11586" s="13"/>
      <c r="M11586" s="12"/>
      <c r="N11586" s="13"/>
      <c r="O11586" s="13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  <c r="AA11586" s="11"/>
      <c r="AB11586" s="11"/>
      <c r="AC11586" s="11"/>
    </row>
    <row r="11587" spans="1:29" x14ac:dyDescent="0.25">
      <c r="A11587" s="10"/>
      <c r="B11587" s="11"/>
      <c r="C11587" s="11"/>
      <c r="D11587" s="11"/>
      <c r="E11587" s="11"/>
      <c r="F11587" s="11"/>
      <c r="G11587" s="11"/>
      <c r="H11587" s="11"/>
      <c r="I11587" s="11"/>
      <c r="J11587" s="11"/>
      <c r="K11587" s="12"/>
      <c r="L11587" s="13"/>
      <c r="M11587" s="12"/>
      <c r="N11587" s="13"/>
      <c r="O11587" s="13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  <c r="AA11587" s="11"/>
      <c r="AB11587" s="11"/>
      <c r="AC11587" s="11"/>
    </row>
    <row r="11588" spans="1:29" x14ac:dyDescent="0.25">
      <c r="A11588" s="10"/>
      <c r="B11588" s="11"/>
      <c r="C11588" s="11"/>
      <c r="D11588" s="11"/>
      <c r="E11588" s="11"/>
      <c r="F11588" s="11"/>
      <c r="G11588" s="11"/>
      <c r="H11588" s="11"/>
      <c r="I11588" s="11"/>
      <c r="J11588" s="11"/>
      <c r="K11588" s="12"/>
      <c r="L11588" s="13"/>
      <c r="M11588" s="12"/>
      <c r="N11588" s="13"/>
      <c r="O11588" s="13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  <c r="AA11588" s="11"/>
      <c r="AB11588" s="11"/>
      <c r="AC11588" s="11"/>
    </row>
    <row r="11589" spans="1:29" x14ac:dyDescent="0.25">
      <c r="A11589" s="10"/>
      <c r="B11589" s="11"/>
      <c r="C11589" s="11"/>
      <c r="D11589" s="11"/>
      <c r="E11589" s="11"/>
      <c r="F11589" s="11"/>
      <c r="G11589" s="11"/>
      <c r="H11589" s="11"/>
      <c r="I11589" s="11"/>
      <c r="J11589" s="11"/>
      <c r="K11589" s="12"/>
      <c r="L11589" s="13"/>
      <c r="M11589" s="12"/>
      <c r="N11589" s="13"/>
      <c r="O11589" s="13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  <c r="AA11589" s="11"/>
      <c r="AB11589" s="11"/>
      <c r="AC11589" s="11"/>
    </row>
    <row r="11590" spans="1:29" x14ac:dyDescent="0.25">
      <c r="A11590" s="10"/>
      <c r="B11590" s="11"/>
      <c r="C11590" s="11"/>
      <c r="D11590" s="11"/>
      <c r="E11590" s="11"/>
      <c r="F11590" s="11"/>
      <c r="G11590" s="11"/>
      <c r="H11590" s="11"/>
      <c r="I11590" s="11"/>
      <c r="J11590" s="11"/>
      <c r="K11590" s="12"/>
      <c r="L11590" s="13"/>
      <c r="M11590" s="12"/>
      <c r="N11590" s="13"/>
      <c r="O11590" s="13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  <c r="AC11590" s="11"/>
    </row>
    <row r="11591" spans="1:29" x14ac:dyDescent="0.25">
      <c r="A11591" s="10"/>
      <c r="B11591" s="11"/>
      <c r="C11591" s="11"/>
      <c r="D11591" s="11"/>
      <c r="E11591" s="11"/>
      <c r="F11591" s="11"/>
      <c r="G11591" s="11"/>
      <c r="H11591" s="11"/>
      <c r="I11591" s="11"/>
      <c r="J11591" s="11"/>
      <c r="K11591" s="12"/>
      <c r="L11591" s="13"/>
      <c r="M11591" s="12"/>
      <c r="N11591" s="13"/>
      <c r="O11591" s="13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  <c r="AA11591" s="11"/>
      <c r="AB11591" s="11"/>
      <c r="AC11591" s="11"/>
    </row>
    <row r="11592" spans="1:29" x14ac:dyDescent="0.25">
      <c r="A11592" s="10"/>
      <c r="B11592" s="11"/>
      <c r="C11592" s="11"/>
      <c r="D11592" s="11"/>
      <c r="E11592" s="11"/>
      <c r="F11592" s="11"/>
      <c r="G11592" s="11"/>
      <c r="H11592" s="11"/>
      <c r="I11592" s="11"/>
      <c r="J11592" s="11"/>
      <c r="K11592" s="12"/>
      <c r="L11592" s="13"/>
      <c r="M11592" s="12"/>
      <c r="N11592" s="13"/>
      <c r="O11592" s="13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  <c r="AA11592" s="11"/>
      <c r="AB11592" s="11"/>
      <c r="AC11592" s="11"/>
    </row>
    <row r="11593" spans="1:29" x14ac:dyDescent="0.25">
      <c r="A11593" s="10"/>
      <c r="B11593" s="11"/>
      <c r="C11593" s="11"/>
      <c r="D11593" s="11"/>
      <c r="E11593" s="11"/>
      <c r="F11593" s="11"/>
      <c r="G11593" s="11"/>
      <c r="H11593" s="11"/>
      <c r="I11593" s="11"/>
      <c r="J11593" s="11"/>
      <c r="K11593" s="12"/>
      <c r="L11593" s="13"/>
      <c r="M11593" s="12"/>
      <c r="N11593" s="13"/>
      <c r="O11593" s="13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  <c r="AA11593" s="11"/>
      <c r="AB11593" s="11"/>
      <c r="AC11593" s="11"/>
    </row>
    <row r="11594" spans="1:29" x14ac:dyDescent="0.25">
      <c r="A11594" s="10"/>
      <c r="B11594" s="11"/>
      <c r="C11594" s="11"/>
      <c r="D11594" s="11"/>
      <c r="E11594" s="11"/>
      <c r="F11594" s="11"/>
      <c r="G11594" s="11"/>
      <c r="H11594" s="11"/>
      <c r="I11594" s="11"/>
      <c r="J11594" s="11"/>
      <c r="K11594" s="12"/>
      <c r="L11594" s="13"/>
      <c r="M11594" s="12"/>
      <c r="N11594" s="13"/>
      <c r="O11594" s="13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  <c r="AA11594" s="11"/>
      <c r="AB11594" s="11"/>
      <c r="AC11594" s="11"/>
    </row>
    <row r="11595" spans="1:29" x14ac:dyDescent="0.25">
      <c r="A11595" s="10"/>
      <c r="B11595" s="11"/>
      <c r="C11595" s="11"/>
      <c r="D11595" s="11"/>
      <c r="E11595" s="11"/>
      <c r="F11595" s="11"/>
      <c r="G11595" s="11"/>
      <c r="H11595" s="11"/>
      <c r="I11595" s="11"/>
      <c r="J11595" s="11"/>
      <c r="K11595" s="12"/>
      <c r="L11595" s="13"/>
      <c r="M11595" s="12"/>
      <c r="N11595" s="13"/>
      <c r="O11595" s="13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  <c r="AA11595" s="11"/>
      <c r="AB11595" s="11"/>
      <c r="AC11595" s="11"/>
    </row>
    <row r="11596" spans="1:29" x14ac:dyDescent="0.25">
      <c r="A11596" s="10"/>
      <c r="B11596" s="11"/>
      <c r="C11596" s="11"/>
      <c r="D11596" s="11"/>
      <c r="E11596" s="11"/>
      <c r="F11596" s="11"/>
      <c r="G11596" s="11"/>
      <c r="H11596" s="11"/>
      <c r="I11596" s="11"/>
      <c r="J11596" s="11"/>
      <c r="K11596" s="12"/>
      <c r="L11596" s="13"/>
      <c r="M11596" s="12"/>
      <c r="N11596" s="13"/>
      <c r="O11596" s="13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  <c r="AA11596" s="11"/>
      <c r="AB11596" s="11"/>
      <c r="AC11596" s="11"/>
    </row>
    <row r="11597" spans="1:29" x14ac:dyDescent="0.25">
      <c r="A11597" s="10"/>
      <c r="B11597" s="11"/>
      <c r="C11597" s="11"/>
      <c r="D11597" s="11"/>
      <c r="E11597" s="11"/>
      <c r="F11597" s="11"/>
      <c r="G11597" s="11"/>
      <c r="H11597" s="11"/>
      <c r="I11597" s="11"/>
      <c r="J11597" s="11"/>
      <c r="K11597" s="12"/>
      <c r="L11597" s="13"/>
      <c r="M11597" s="12"/>
      <c r="N11597" s="13"/>
      <c r="O11597" s="13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  <c r="AC11597" s="11"/>
    </row>
    <row r="11598" spans="1:29" x14ac:dyDescent="0.25">
      <c r="A11598" s="10"/>
      <c r="B11598" s="11"/>
      <c r="C11598" s="11"/>
      <c r="D11598" s="11"/>
      <c r="E11598" s="11"/>
      <c r="F11598" s="11"/>
      <c r="G11598" s="11"/>
      <c r="H11598" s="11"/>
      <c r="I11598" s="11"/>
      <c r="J11598" s="11"/>
      <c r="K11598" s="12"/>
      <c r="L11598" s="13"/>
      <c r="M11598" s="12"/>
      <c r="N11598" s="13"/>
      <c r="O11598" s="13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  <c r="AA11598" s="11"/>
      <c r="AB11598" s="11"/>
      <c r="AC11598" s="11"/>
    </row>
    <row r="11599" spans="1:29" x14ac:dyDescent="0.25">
      <c r="A11599" s="10"/>
      <c r="B11599" s="11"/>
      <c r="C11599" s="11"/>
      <c r="D11599" s="11"/>
      <c r="E11599" s="11"/>
      <c r="F11599" s="11"/>
      <c r="G11599" s="11"/>
      <c r="H11599" s="11"/>
      <c r="I11599" s="11"/>
      <c r="J11599" s="11"/>
      <c r="K11599" s="12"/>
      <c r="L11599" s="13"/>
      <c r="M11599" s="12"/>
      <c r="N11599" s="13"/>
      <c r="O11599" s="13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  <c r="AA11599" s="11"/>
      <c r="AB11599" s="11"/>
      <c r="AC11599" s="11"/>
    </row>
    <row r="11600" spans="1:29" x14ac:dyDescent="0.25">
      <c r="A11600" s="10"/>
      <c r="B11600" s="11"/>
      <c r="C11600" s="11"/>
      <c r="D11600" s="11"/>
      <c r="E11600" s="11"/>
      <c r="F11600" s="11"/>
      <c r="G11600" s="11"/>
      <c r="H11600" s="11"/>
      <c r="I11600" s="11"/>
      <c r="J11600" s="11"/>
      <c r="K11600" s="12"/>
      <c r="L11600" s="13"/>
      <c r="M11600" s="12"/>
      <c r="N11600" s="13"/>
      <c r="O11600" s="13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  <c r="AA11600" s="11"/>
      <c r="AB11600" s="11"/>
      <c r="AC11600" s="11"/>
    </row>
    <row r="11601" spans="1:29" x14ac:dyDescent="0.25">
      <c r="A11601" s="10"/>
      <c r="B11601" s="11"/>
      <c r="C11601" s="11"/>
      <c r="D11601" s="11"/>
      <c r="E11601" s="11"/>
      <c r="F11601" s="11"/>
      <c r="G11601" s="11"/>
      <c r="H11601" s="11"/>
      <c r="I11601" s="11"/>
      <c r="J11601" s="11"/>
      <c r="K11601" s="12"/>
      <c r="L11601" s="13"/>
      <c r="M11601" s="12"/>
      <c r="N11601" s="13"/>
      <c r="O11601" s="13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  <c r="AA11601" s="11"/>
      <c r="AB11601" s="11"/>
      <c r="AC11601" s="11"/>
    </row>
    <row r="11602" spans="1:29" x14ac:dyDescent="0.25">
      <c r="A11602" s="10"/>
      <c r="B11602" s="11"/>
      <c r="C11602" s="11"/>
      <c r="D11602" s="11"/>
      <c r="E11602" s="11"/>
      <c r="F11602" s="11"/>
      <c r="G11602" s="11"/>
      <c r="H11602" s="11"/>
      <c r="I11602" s="11"/>
      <c r="J11602" s="11"/>
      <c r="K11602" s="12"/>
      <c r="L11602" s="13"/>
      <c r="M11602" s="12"/>
      <c r="N11602" s="13"/>
      <c r="O11602" s="13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  <c r="AA11602" s="11"/>
      <c r="AB11602" s="11"/>
      <c r="AC11602" s="11"/>
    </row>
    <row r="11603" spans="1:29" x14ac:dyDescent="0.25">
      <c r="A11603" s="10"/>
      <c r="B11603" s="11"/>
      <c r="C11603" s="11"/>
      <c r="D11603" s="11"/>
      <c r="E11603" s="11"/>
      <c r="F11603" s="11"/>
      <c r="G11603" s="11"/>
      <c r="H11603" s="11"/>
      <c r="I11603" s="11"/>
      <c r="J11603" s="11"/>
      <c r="K11603" s="12"/>
      <c r="L11603" s="13"/>
      <c r="M11603" s="12"/>
      <c r="N11603" s="13"/>
      <c r="O11603" s="13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  <c r="AA11603" s="11"/>
      <c r="AB11603" s="11"/>
      <c r="AC11603" s="11"/>
    </row>
    <row r="11604" spans="1:29" x14ac:dyDescent="0.25">
      <c r="A11604" s="10"/>
      <c r="B11604" s="11"/>
      <c r="C11604" s="11"/>
      <c r="D11604" s="11"/>
      <c r="E11604" s="11"/>
      <c r="F11604" s="11"/>
      <c r="G11604" s="11"/>
      <c r="H11604" s="11"/>
      <c r="I11604" s="11"/>
      <c r="J11604" s="11"/>
      <c r="K11604" s="12"/>
      <c r="L11604" s="13"/>
      <c r="M11604" s="12"/>
      <c r="N11604" s="13"/>
      <c r="O11604" s="13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  <c r="AC11604" s="11"/>
    </row>
    <row r="11605" spans="1:29" x14ac:dyDescent="0.25">
      <c r="A11605" s="10"/>
      <c r="B11605" s="11"/>
      <c r="C11605" s="11"/>
      <c r="D11605" s="11"/>
      <c r="E11605" s="11"/>
      <c r="F11605" s="11"/>
      <c r="G11605" s="11"/>
      <c r="H11605" s="11"/>
      <c r="I11605" s="11"/>
      <c r="J11605" s="11"/>
      <c r="K11605" s="12"/>
      <c r="L11605" s="13"/>
      <c r="M11605" s="12"/>
      <c r="N11605" s="13"/>
      <c r="O11605" s="13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  <c r="AA11605" s="11"/>
      <c r="AB11605" s="11"/>
      <c r="AC11605" s="11"/>
    </row>
    <row r="11606" spans="1:29" x14ac:dyDescent="0.25">
      <c r="A11606" s="10"/>
      <c r="B11606" s="11"/>
      <c r="C11606" s="11"/>
      <c r="D11606" s="11"/>
      <c r="E11606" s="11"/>
      <c r="F11606" s="11"/>
      <c r="G11606" s="11"/>
      <c r="H11606" s="11"/>
      <c r="I11606" s="11"/>
      <c r="J11606" s="11"/>
      <c r="K11606" s="12"/>
      <c r="L11606" s="13"/>
      <c r="M11606" s="12"/>
      <c r="N11606" s="13"/>
      <c r="O11606" s="13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  <c r="AA11606" s="11"/>
      <c r="AB11606" s="11"/>
      <c r="AC11606" s="11"/>
    </row>
    <row r="11607" spans="1:29" x14ac:dyDescent="0.25">
      <c r="A11607" s="10"/>
      <c r="B11607" s="11"/>
      <c r="C11607" s="11"/>
      <c r="D11607" s="11"/>
      <c r="E11607" s="11"/>
      <c r="F11607" s="11"/>
      <c r="G11607" s="11"/>
      <c r="H11607" s="11"/>
      <c r="I11607" s="11"/>
      <c r="J11607" s="11"/>
      <c r="K11607" s="12"/>
      <c r="L11607" s="13"/>
      <c r="M11607" s="12"/>
      <c r="N11607" s="13"/>
      <c r="O11607" s="13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  <c r="AA11607" s="11"/>
      <c r="AB11607" s="11"/>
      <c r="AC11607" s="11"/>
    </row>
    <row r="11608" spans="1:29" x14ac:dyDescent="0.25">
      <c r="A11608" s="10"/>
      <c r="B11608" s="11"/>
      <c r="C11608" s="11"/>
      <c r="D11608" s="11"/>
      <c r="E11608" s="11"/>
      <c r="F11608" s="11"/>
      <c r="G11608" s="11"/>
      <c r="H11608" s="11"/>
      <c r="I11608" s="11"/>
      <c r="J11608" s="11"/>
      <c r="K11608" s="12"/>
      <c r="L11608" s="13"/>
      <c r="M11608" s="12"/>
      <c r="N11608" s="13"/>
      <c r="O11608" s="13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  <c r="AA11608" s="11"/>
      <c r="AB11608" s="11"/>
      <c r="AC11608" s="11"/>
    </row>
    <row r="11609" spans="1:29" x14ac:dyDescent="0.25">
      <c r="A11609" s="10"/>
      <c r="B11609" s="11"/>
      <c r="C11609" s="11"/>
      <c r="D11609" s="11"/>
      <c r="E11609" s="11"/>
      <c r="F11609" s="11"/>
      <c r="G11609" s="11"/>
      <c r="H11609" s="11"/>
      <c r="I11609" s="11"/>
      <c r="J11609" s="11"/>
      <c r="K11609" s="12"/>
      <c r="L11609" s="13"/>
      <c r="M11609" s="12"/>
      <c r="N11609" s="13"/>
      <c r="O11609" s="13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  <c r="AA11609" s="11"/>
      <c r="AB11609" s="11"/>
      <c r="AC11609" s="11"/>
    </row>
    <row r="11610" spans="1:29" x14ac:dyDescent="0.25">
      <c r="A11610" s="10"/>
      <c r="B11610" s="11"/>
      <c r="C11610" s="11"/>
      <c r="D11610" s="11"/>
      <c r="E11610" s="11"/>
      <c r="F11610" s="11"/>
      <c r="G11610" s="11"/>
      <c r="H11610" s="11"/>
      <c r="I11610" s="11"/>
      <c r="J11610" s="11"/>
      <c r="K11610" s="12"/>
      <c r="L11610" s="13"/>
      <c r="M11610" s="12"/>
      <c r="N11610" s="13"/>
      <c r="O11610" s="13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  <c r="AA11610" s="11"/>
      <c r="AB11610" s="11"/>
      <c r="AC11610" s="11"/>
    </row>
    <row r="11611" spans="1:29" x14ac:dyDescent="0.25">
      <c r="A11611" s="10"/>
      <c r="B11611" s="11"/>
      <c r="C11611" s="11"/>
      <c r="D11611" s="11"/>
      <c r="E11611" s="11"/>
      <c r="F11611" s="11"/>
      <c r="G11611" s="11"/>
      <c r="H11611" s="11"/>
      <c r="I11611" s="11"/>
      <c r="J11611" s="11"/>
      <c r="K11611" s="12"/>
      <c r="L11611" s="13"/>
      <c r="M11611" s="12"/>
      <c r="N11611" s="13"/>
      <c r="O11611" s="13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  <c r="AC11611" s="11"/>
    </row>
    <row r="11612" spans="1:29" x14ac:dyDescent="0.25">
      <c r="A11612" s="10"/>
      <c r="B11612" s="11"/>
      <c r="C11612" s="11"/>
      <c r="D11612" s="11"/>
      <c r="E11612" s="11"/>
      <c r="F11612" s="11"/>
      <c r="G11612" s="11"/>
      <c r="H11612" s="11"/>
      <c r="I11612" s="11"/>
      <c r="J11612" s="11"/>
      <c r="K11612" s="12"/>
      <c r="L11612" s="13"/>
      <c r="M11612" s="12"/>
      <c r="N11612" s="13"/>
      <c r="O11612" s="13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  <c r="AA11612" s="11"/>
      <c r="AB11612" s="11"/>
      <c r="AC11612" s="11"/>
    </row>
    <row r="11613" spans="1:29" x14ac:dyDescent="0.25">
      <c r="A11613" s="10"/>
      <c r="B11613" s="11"/>
      <c r="C11613" s="11"/>
      <c r="D11613" s="11"/>
      <c r="E11613" s="11"/>
      <c r="F11613" s="11"/>
      <c r="G11613" s="11"/>
      <c r="H11613" s="11"/>
      <c r="I11613" s="11"/>
      <c r="J11613" s="11"/>
      <c r="K11613" s="12"/>
      <c r="L11613" s="13"/>
      <c r="M11613" s="12"/>
      <c r="N11613" s="13"/>
      <c r="O11613" s="13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  <c r="AA11613" s="11"/>
      <c r="AB11613" s="11"/>
      <c r="AC11613" s="11"/>
    </row>
    <row r="11614" spans="1:29" x14ac:dyDescent="0.25">
      <c r="A11614" s="10"/>
      <c r="B11614" s="11"/>
      <c r="C11614" s="11"/>
      <c r="D11614" s="11"/>
      <c r="E11614" s="11"/>
      <c r="F11614" s="11"/>
      <c r="G11614" s="11"/>
      <c r="H11614" s="11"/>
      <c r="I11614" s="11"/>
      <c r="J11614" s="11"/>
      <c r="K11614" s="12"/>
      <c r="L11614" s="13"/>
      <c r="M11614" s="12"/>
      <c r="N11614" s="13"/>
      <c r="O11614" s="13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  <c r="AA11614" s="11"/>
      <c r="AB11614" s="11"/>
      <c r="AC11614" s="11"/>
    </row>
    <row r="11615" spans="1:29" x14ac:dyDescent="0.25">
      <c r="A11615" s="10"/>
      <c r="B11615" s="11"/>
      <c r="C11615" s="11"/>
      <c r="D11615" s="11"/>
      <c r="E11615" s="11"/>
      <c r="F11615" s="11"/>
      <c r="G11615" s="11"/>
      <c r="H11615" s="11"/>
      <c r="I11615" s="11"/>
      <c r="J11615" s="11"/>
      <c r="K11615" s="12"/>
      <c r="L11615" s="13"/>
      <c r="M11615" s="12"/>
      <c r="N11615" s="13"/>
      <c r="O11615" s="13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  <c r="AA11615" s="11"/>
      <c r="AB11615" s="11"/>
      <c r="AC11615" s="11"/>
    </row>
    <row r="11616" spans="1:29" x14ac:dyDescent="0.25">
      <c r="A11616" s="10"/>
      <c r="B11616" s="11"/>
      <c r="C11616" s="11"/>
      <c r="D11616" s="11"/>
      <c r="E11616" s="11"/>
      <c r="F11616" s="11"/>
      <c r="G11616" s="11"/>
      <c r="H11616" s="11"/>
      <c r="I11616" s="11"/>
      <c r="J11616" s="11"/>
      <c r="K11616" s="12"/>
      <c r="L11616" s="13"/>
      <c r="M11616" s="12"/>
      <c r="N11616" s="13"/>
      <c r="O11616" s="13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  <c r="AA11616" s="11"/>
      <c r="AB11616" s="11"/>
      <c r="AC11616" s="11"/>
    </row>
    <row r="11617" spans="1:29" x14ac:dyDescent="0.25">
      <c r="A11617" s="10"/>
      <c r="B11617" s="11"/>
      <c r="C11617" s="11"/>
      <c r="D11617" s="11"/>
      <c r="E11617" s="11"/>
      <c r="F11617" s="11"/>
      <c r="G11617" s="11"/>
      <c r="H11617" s="11"/>
      <c r="I11617" s="11"/>
      <c r="J11617" s="11"/>
      <c r="K11617" s="12"/>
      <c r="L11617" s="13"/>
      <c r="M11617" s="12"/>
      <c r="N11617" s="13"/>
      <c r="O11617" s="13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  <c r="AA11617" s="11"/>
      <c r="AB11617" s="11"/>
      <c r="AC11617" s="11"/>
    </row>
    <row r="11618" spans="1:29" x14ac:dyDescent="0.25">
      <c r="A11618" s="10"/>
      <c r="B11618" s="11"/>
      <c r="C11618" s="11"/>
      <c r="D11618" s="11"/>
      <c r="E11618" s="11"/>
      <c r="F11618" s="11"/>
      <c r="G11618" s="11"/>
      <c r="H11618" s="11"/>
      <c r="I11618" s="11"/>
      <c r="J11618" s="11"/>
      <c r="K11618" s="12"/>
      <c r="L11618" s="13"/>
      <c r="M11618" s="12"/>
      <c r="N11618" s="13"/>
      <c r="O11618" s="13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  <c r="AC11618" s="11"/>
    </row>
    <row r="11619" spans="1:29" x14ac:dyDescent="0.25">
      <c r="A11619" s="10"/>
      <c r="B11619" s="11"/>
      <c r="C11619" s="11"/>
      <c r="D11619" s="11"/>
      <c r="E11619" s="11"/>
      <c r="F11619" s="11"/>
      <c r="G11619" s="11"/>
      <c r="H11619" s="11"/>
      <c r="I11619" s="11"/>
      <c r="J11619" s="11"/>
      <c r="K11619" s="12"/>
      <c r="L11619" s="13"/>
      <c r="M11619" s="12"/>
      <c r="N11619" s="13"/>
      <c r="O11619" s="13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  <c r="AA11619" s="11"/>
      <c r="AB11619" s="11"/>
      <c r="AC11619" s="11"/>
    </row>
    <row r="11620" spans="1:29" x14ac:dyDescent="0.25">
      <c r="A11620" s="10"/>
      <c r="B11620" s="11"/>
      <c r="C11620" s="11"/>
      <c r="D11620" s="11"/>
      <c r="E11620" s="11"/>
      <c r="F11620" s="11"/>
      <c r="G11620" s="11"/>
      <c r="H11620" s="11"/>
      <c r="I11620" s="11"/>
      <c r="J11620" s="11"/>
      <c r="K11620" s="12"/>
      <c r="L11620" s="13"/>
      <c r="M11620" s="12"/>
      <c r="N11620" s="13"/>
      <c r="O11620" s="13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  <c r="AA11620" s="11"/>
      <c r="AB11620" s="11"/>
      <c r="AC11620" s="11"/>
    </row>
    <row r="11621" spans="1:29" x14ac:dyDescent="0.25">
      <c r="A11621" s="10"/>
      <c r="B11621" s="11"/>
      <c r="C11621" s="11"/>
      <c r="D11621" s="11"/>
      <c r="E11621" s="11"/>
      <c r="F11621" s="11"/>
      <c r="G11621" s="11"/>
      <c r="H11621" s="11"/>
      <c r="I11621" s="11"/>
      <c r="J11621" s="11"/>
      <c r="K11621" s="12"/>
      <c r="L11621" s="13"/>
      <c r="M11621" s="12"/>
      <c r="N11621" s="13"/>
      <c r="O11621" s="13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  <c r="AA11621" s="11"/>
      <c r="AB11621" s="11"/>
      <c r="AC11621" s="11"/>
    </row>
    <row r="11622" spans="1:29" x14ac:dyDescent="0.25">
      <c r="A11622" s="10"/>
      <c r="B11622" s="11"/>
      <c r="C11622" s="11"/>
      <c r="D11622" s="11"/>
      <c r="E11622" s="11"/>
      <c r="F11622" s="11"/>
      <c r="G11622" s="11"/>
      <c r="H11622" s="11"/>
      <c r="I11622" s="11"/>
      <c r="J11622" s="11"/>
      <c r="K11622" s="12"/>
      <c r="L11622" s="13"/>
      <c r="M11622" s="12"/>
      <c r="N11622" s="13"/>
      <c r="O11622" s="13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  <c r="AA11622" s="11"/>
      <c r="AB11622" s="11"/>
      <c r="AC11622" s="11"/>
    </row>
    <row r="11623" spans="1:29" x14ac:dyDescent="0.25">
      <c r="A11623" s="10"/>
      <c r="B11623" s="11"/>
      <c r="C11623" s="11"/>
      <c r="D11623" s="11"/>
      <c r="E11623" s="11"/>
      <c r="F11623" s="11"/>
      <c r="G11623" s="11"/>
      <c r="H11623" s="11"/>
      <c r="I11623" s="11"/>
      <c r="J11623" s="11"/>
      <c r="K11623" s="12"/>
      <c r="L11623" s="13"/>
      <c r="M11623" s="12"/>
      <c r="N11623" s="13"/>
      <c r="O11623" s="13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  <c r="AA11623" s="11"/>
      <c r="AB11623" s="11"/>
      <c r="AC11623" s="11"/>
    </row>
    <row r="11624" spans="1:29" x14ac:dyDescent="0.25">
      <c r="A11624" s="10"/>
      <c r="B11624" s="11"/>
      <c r="C11624" s="11"/>
      <c r="D11624" s="11"/>
      <c r="E11624" s="11"/>
      <c r="F11624" s="11"/>
      <c r="G11624" s="11"/>
      <c r="H11624" s="11"/>
      <c r="I11624" s="11"/>
      <c r="J11624" s="11"/>
      <c r="K11624" s="12"/>
      <c r="L11624" s="13"/>
      <c r="M11624" s="12"/>
      <c r="N11624" s="13"/>
      <c r="O11624" s="13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  <c r="AA11624" s="11"/>
      <c r="AB11624" s="11"/>
      <c r="AC11624" s="11"/>
    </row>
    <row r="11625" spans="1:29" x14ac:dyDescent="0.25">
      <c r="A11625" s="10"/>
      <c r="B11625" s="11"/>
      <c r="C11625" s="11"/>
      <c r="D11625" s="11"/>
      <c r="E11625" s="11"/>
      <c r="F11625" s="11"/>
      <c r="G11625" s="11"/>
      <c r="H11625" s="11"/>
      <c r="I11625" s="11"/>
      <c r="J11625" s="11"/>
      <c r="K11625" s="12"/>
      <c r="L11625" s="13"/>
      <c r="M11625" s="12"/>
      <c r="N11625" s="13"/>
      <c r="O11625" s="13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  <c r="AC11625" s="11"/>
    </row>
    <row r="11626" spans="1:29" x14ac:dyDescent="0.25">
      <c r="A11626" s="10"/>
      <c r="B11626" s="11"/>
      <c r="C11626" s="11"/>
      <c r="D11626" s="11"/>
      <c r="E11626" s="11"/>
      <c r="F11626" s="11"/>
      <c r="G11626" s="11"/>
      <c r="H11626" s="11"/>
      <c r="I11626" s="11"/>
      <c r="J11626" s="11"/>
      <c r="K11626" s="12"/>
      <c r="L11626" s="13"/>
      <c r="M11626" s="12"/>
      <c r="N11626" s="13"/>
      <c r="O11626" s="13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  <c r="AA11626" s="11"/>
      <c r="AB11626" s="11"/>
      <c r="AC11626" s="11"/>
    </row>
    <row r="11627" spans="1:29" x14ac:dyDescent="0.25">
      <c r="A11627" s="10"/>
      <c r="B11627" s="11"/>
      <c r="C11627" s="11"/>
      <c r="D11627" s="11"/>
      <c r="E11627" s="11"/>
      <c r="F11627" s="11"/>
      <c r="G11627" s="11"/>
      <c r="H11627" s="11"/>
      <c r="I11627" s="11"/>
      <c r="J11627" s="11"/>
      <c r="K11627" s="12"/>
      <c r="L11627" s="13"/>
      <c r="M11627" s="12"/>
      <c r="N11627" s="13"/>
      <c r="O11627" s="13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  <c r="AA11627" s="11"/>
      <c r="AB11627" s="11"/>
      <c r="AC11627" s="11"/>
    </row>
    <row r="11628" spans="1:29" x14ac:dyDescent="0.25">
      <c r="A11628" s="10"/>
      <c r="B11628" s="11"/>
      <c r="C11628" s="11"/>
      <c r="D11628" s="11"/>
      <c r="E11628" s="11"/>
      <c r="F11628" s="11"/>
      <c r="G11628" s="11"/>
      <c r="H11628" s="11"/>
      <c r="I11628" s="11"/>
      <c r="J11628" s="11"/>
      <c r="K11628" s="12"/>
      <c r="L11628" s="13"/>
      <c r="M11628" s="12"/>
      <c r="N11628" s="13"/>
      <c r="O11628" s="13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  <c r="AA11628" s="11"/>
      <c r="AB11628" s="11"/>
      <c r="AC11628" s="11"/>
    </row>
    <row r="11629" spans="1:29" x14ac:dyDescent="0.25">
      <c r="A11629" s="10"/>
      <c r="B11629" s="11"/>
      <c r="C11629" s="11"/>
      <c r="D11629" s="11"/>
      <c r="E11629" s="11"/>
      <c r="F11629" s="11"/>
      <c r="G11629" s="11"/>
      <c r="H11629" s="11"/>
      <c r="I11629" s="11"/>
      <c r="J11629" s="11"/>
      <c r="K11629" s="12"/>
      <c r="L11629" s="13"/>
      <c r="M11629" s="12"/>
      <c r="N11629" s="13"/>
      <c r="O11629" s="13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  <c r="AA11629" s="11"/>
      <c r="AB11629" s="11"/>
      <c r="AC11629" s="11"/>
    </row>
    <row r="11630" spans="1:29" x14ac:dyDescent="0.25">
      <c r="A11630" s="10"/>
      <c r="B11630" s="11"/>
      <c r="C11630" s="11"/>
      <c r="D11630" s="11"/>
      <c r="E11630" s="11"/>
      <c r="F11630" s="11"/>
      <c r="G11630" s="11"/>
      <c r="H11630" s="11"/>
      <c r="I11630" s="11"/>
      <c r="J11630" s="11"/>
      <c r="K11630" s="12"/>
      <c r="L11630" s="13"/>
      <c r="M11630" s="12"/>
      <c r="N11630" s="13"/>
      <c r="O11630" s="13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  <c r="AA11630" s="11"/>
      <c r="AB11630" s="11"/>
      <c r="AC11630" s="11"/>
    </row>
    <row r="11631" spans="1:29" x14ac:dyDescent="0.25">
      <c r="A11631" s="10"/>
      <c r="B11631" s="11"/>
      <c r="C11631" s="11"/>
      <c r="D11631" s="11"/>
      <c r="E11631" s="11"/>
      <c r="F11631" s="11"/>
      <c r="G11631" s="11"/>
      <c r="H11631" s="11"/>
      <c r="I11631" s="11"/>
      <c r="J11631" s="11"/>
      <c r="K11631" s="12"/>
      <c r="L11631" s="13"/>
      <c r="M11631" s="12"/>
      <c r="N11631" s="13"/>
      <c r="O11631" s="13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  <c r="AA11631" s="11"/>
      <c r="AB11631" s="11"/>
      <c r="AC11631" s="11"/>
    </row>
    <row r="11632" spans="1:29" x14ac:dyDescent="0.25">
      <c r="A11632" s="10"/>
      <c r="B11632" s="11"/>
      <c r="C11632" s="11"/>
      <c r="D11632" s="11"/>
      <c r="E11632" s="11"/>
      <c r="F11632" s="11"/>
      <c r="G11632" s="11"/>
      <c r="H11632" s="11"/>
      <c r="I11632" s="11"/>
      <c r="J11632" s="11"/>
      <c r="K11632" s="12"/>
      <c r="L11632" s="13"/>
      <c r="M11632" s="12"/>
      <c r="N11632" s="13"/>
      <c r="O11632" s="13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  <c r="AC11632" s="11"/>
    </row>
    <row r="11633" spans="1:29" x14ac:dyDescent="0.25">
      <c r="A11633" s="10"/>
      <c r="B11633" s="11"/>
      <c r="C11633" s="11"/>
      <c r="D11633" s="11"/>
      <c r="E11633" s="11"/>
      <c r="F11633" s="11"/>
      <c r="G11633" s="11"/>
      <c r="H11633" s="11"/>
      <c r="I11633" s="11"/>
      <c r="J11633" s="11"/>
      <c r="K11633" s="12"/>
      <c r="L11633" s="13"/>
      <c r="M11633" s="12"/>
      <c r="N11633" s="13"/>
      <c r="O11633" s="13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  <c r="AA11633" s="11"/>
      <c r="AB11633" s="11"/>
      <c r="AC11633" s="11"/>
    </row>
    <row r="11634" spans="1:29" x14ac:dyDescent="0.25">
      <c r="A11634" s="10"/>
      <c r="B11634" s="11"/>
      <c r="C11634" s="11"/>
      <c r="D11634" s="11"/>
      <c r="E11634" s="11"/>
      <c r="F11634" s="11"/>
      <c r="G11634" s="11"/>
      <c r="H11634" s="11"/>
      <c r="I11634" s="11"/>
      <c r="J11634" s="11"/>
      <c r="K11634" s="12"/>
      <c r="L11634" s="13"/>
      <c r="M11634" s="12"/>
      <c r="N11634" s="13"/>
      <c r="O11634" s="13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  <c r="AA11634" s="11"/>
      <c r="AB11634" s="11"/>
      <c r="AC11634" s="11"/>
    </row>
    <row r="11635" spans="1:29" x14ac:dyDescent="0.25">
      <c r="A11635" s="10"/>
      <c r="B11635" s="11"/>
      <c r="C11635" s="11"/>
      <c r="D11635" s="11"/>
      <c r="E11635" s="11"/>
      <c r="F11635" s="11"/>
      <c r="G11635" s="11"/>
      <c r="H11635" s="11"/>
      <c r="I11635" s="11"/>
      <c r="J11635" s="11"/>
      <c r="K11635" s="12"/>
      <c r="L11635" s="13"/>
      <c r="M11635" s="12"/>
      <c r="N11635" s="13"/>
      <c r="O11635" s="13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  <c r="AA11635" s="11"/>
      <c r="AB11635" s="11"/>
      <c r="AC11635" s="11"/>
    </row>
    <row r="11636" spans="1:29" x14ac:dyDescent="0.25">
      <c r="A11636" s="10"/>
      <c r="B11636" s="11"/>
      <c r="C11636" s="11"/>
      <c r="D11636" s="11"/>
      <c r="E11636" s="11"/>
      <c r="F11636" s="11"/>
      <c r="G11636" s="11"/>
      <c r="H11636" s="11"/>
      <c r="I11636" s="11"/>
      <c r="J11636" s="11"/>
      <c r="K11636" s="12"/>
      <c r="L11636" s="13"/>
      <c r="M11636" s="12"/>
      <c r="N11636" s="13"/>
      <c r="O11636" s="13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  <c r="AA11636" s="11"/>
      <c r="AB11636" s="11"/>
      <c r="AC11636" s="11"/>
    </row>
    <row r="11637" spans="1:29" x14ac:dyDescent="0.25">
      <c r="A11637" s="10"/>
      <c r="B11637" s="11"/>
      <c r="C11637" s="11"/>
      <c r="D11637" s="11"/>
      <c r="E11637" s="11"/>
      <c r="F11637" s="11"/>
      <c r="G11637" s="11"/>
      <c r="H11637" s="11"/>
      <c r="I11637" s="11"/>
      <c r="J11637" s="11"/>
      <c r="K11637" s="12"/>
      <c r="L11637" s="13"/>
      <c r="M11637" s="12"/>
      <c r="N11637" s="13"/>
      <c r="O11637" s="13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  <c r="AA11637" s="11"/>
      <c r="AB11637" s="11"/>
      <c r="AC11637" s="11"/>
    </row>
    <row r="11638" spans="1:29" x14ac:dyDescent="0.25">
      <c r="A11638" s="10"/>
      <c r="B11638" s="11"/>
      <c r="C11638" s="11"/>
      <c r="D11638" s="11"/>
      <c r="E11638" s="11"/>
      <c r="F11638" s="11"/>
      <c r="G11638" s="11"/>
      <c r="H11638" s="11"/>
      <c r="I11638" s="11"/>
      <c r="J11638" s="11"/>
      <c r="K11638" s="12"/>
      <c r="L11638" s="13"/>
      <c r="M11638" s="12"/>
      <c r="N11638" s="13"/>
      <c r="O11638" s="13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  <c r="AA11638" s="11"/>
      <c r="AB11638" s="11"/>
      <c r="AC11638" s="11"/>
    </row>
    <row r="11639" spans="1:29" x14ac:dyDescent="0.25">
      <c r="A11639" s="10"/>
      <c r="B11639" s="11"/>
      <c r="C11639" s="11"/>
      <c r="D11639" s="11"/>
      <c r="E11639" s="11"/>
      <c r="F11639" s="11"/>
      <c r="G11639" s="11"/>
      <c r="H11639" s="11"/>
      <c r="I11639" s="11"/>
      <c r="J11639" s="11"/>
      <c r="K11639" s="12"/>
      <c r="L11639" s="13"/>
      <c r="M11639" s="12"/>
      <c r="N11639" s="13"/>
      <c r="O11639" s="13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  <c r="AA11639" s="11"/>
      <c r="AB11639" s="11"/>
      <c r="AC11639" s="11"/>
    </row>
    <row r="11640" spans="1:29" x14ac:dyDescent="0.25">
      <c r="A11640" s="10"/>
      <c r="B11640" s="11"/>
      <c r="C11640" s="11"/>
      <c r="D11640" s="11"/>
      <c r="E11640" s="11"/>
      <c r="F11640" s="11"/>
      <c r="G11640" s="11"/>
      <c r="H11640" s="11"/>
      <c r="I11640" s="11"/>
      <c r="J11640" s="11"/>
      <c r="K11640" s="12"/>
      <c r="L11640" s="13"/>
      <c r="M11640" s="12"/>
      <c r="N11640" s="13"/>
      <c r="O11640" s="13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  <c r="AA11640" s="11"/>
      <c r="AB11640" s="11"/>
      <c r="AC11640" s="11"/>
    </row>
    <row r="11641" spans="1:29" x14ac:dyDescent="0.25">
      <c r="A11641" s="10"/>
      <c r="B11641" s="11"/>
      <c r="C11641" s="11"/>
      <c r="D11641" s="11"/>
      <c r="E11641" s="11"/>
      <c r="F11641" s="11"/>
      <c r="G11641" s="11"/>
      <c r="H11641" s="11"/>
      <c r="I11641" s="11"/>
      <c r="J11641" s="11"/>
      <c r="K11641" s="12"/>
      <c r="L11641" s="13"/>
      <c r="M11641" s="12"/>
      <c r="N11641" s="13"/>
      <c r="O11641" s="13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  <c r="AA11641" s="11"/>
      <c r="AB11641" s="11"/>
      <c r="AC11641" s="11"/>
    </row>
    <row r="11642" spans="1:29" x14ac:dyDescent="0.25">
      <c r="A11642" s="10"/>
      <c r="B11642" s="11"/>
      <c r="C11642" s="11"/>
      <c r="D11642" s="11"/>
      <c r="E11642" s="11"/>
      <c r="F11642" s="11"/>
      <c r="G11642" s="11"/>
      <c r="H11642" s="11"/>
      <c r="I11642" s="11"/>
      <c r="J11642" s="11"/>
      <c r="K11642" s="12"/>
      <c r="L11642" s="13"/>
      <c r="M11642" s="12"/>
      <c r="N11642" s="13"/>
      <c r="O11642" s="13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  <c r="AA11642" s="11"/>
      <c r="AB11642" s="11"/>
      <c r="AC11642" s="11"/>
    </row>
    <row r="11643" spans="1:29" x14ac:dyDescent="0.25">
      <c r="A11643" s="10"/>
      <c r="B11643" s="11"/>
      <c r="C11643" s="11"/>
      <c r="D11643" s="11"/>
      <c r="E11643" s="11"/>
      <c r="F11643" s="11"/>
      <c r="G11643" s="11"/>
      <c r="H11643" s="11"/>
      <c r="I11643" s="11"/>
      <c r="J11643" s="11"/>
      <c r="K11643" s="12"/>
      <c r="L11643" s="13"/>
      <c r="M11643" s="12"/>
      <c r="N11643" s="13"/>
      <c r="O11643" s="13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  <c r="AA11643" s="11"/>
      <c r="AB11643" s="11"/>
      <c r="AC11643" s="11"/>
    </row>
    <row r="11644" spans="1:29" x14ac:dyDescent="0.25">
      <c r="A11644" s="10"/>
      <c r="B11644" s="11"/>
      <c r="C11644" s="11"/>
      <c r="D11644" s="11"/>
      <c r="E11644" s="11"/>
      <c r="F11644" s="11"/>
      <c r="G11644" s="11"/>
      <c r="H11644" s="11"/>
      <c r="I11644" s="11"/>
      <c r="J11644" s="11"/>
      <c r="K11644" s="12"/>
      <c r="L11644" s="13"/>
      <c r="M11644" s="12"/>
      <c r="N11644" s="13"/>
      <c r="O11644" s="13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  <c r="AA11644" s="11"/>
      <c r="AB11644" s="11"/>
      <c r="AC11644" s="11"/>
    </row>
    <row r="11645" spans="1:29" x14ac:dyDescent="0.25">
      <c r="A11645" s="10"/>
      <c r="B11645" s="11"/>
      <c r="C11645" s="11"/>
      <c r="D11645" s="11"/>
      <c r="E11645" s="11"/>
      <c r="F11645" s="11"/>
      <c r="G11645" s="11"/>
      <c r="H11645" s="11"/>
      <c r="I11645" s="11"/>
      <c r="J11645" s="11"/>
      <c r="K11645" s="12"/>
      <c r="L11645" s="13"/>
      <c r="M11645" s="12"/>
      <c r="N11645" s="13"/>
      <c r="O11645" s="13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  <c r="AA11645" s="11"/>
      <c r="AB11645" s="11"/>
      <c r="AC11645" s="11"/>
    </row>
    <row r="11646" spans="1:29" x14ac:dyDescent="0.25">
      <c r="A11646" s="10"/>
      <c r="B11646" s="11"/>
      <c r="C11646" s="11"/>
      <c r="D11646" s="11"/>
      <c r="E11646" s="11"/>
      <c r="F11646" s="11"/>
      <c r="G11646" s="11"/>
      <c r="H11646" s="11"/>
      <c r="I11646" s="11"/>
      <c r="J11646" s="11"/>
      <c r="K11646" s="12"/>
      <c r="L11646" s="13"/>
      <c r="M11646" s="12"/>
      <c r="N11646" s="13"/>
      <c r="O11646" s="13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  <c r="AC11646" s="11"/>
    </row>
    <row r="11647" spans="1:29" x14ac:dyDescent="0.25">
      <c r="A11647" s="10"/>
      <c r="B11647" s="11"/>
      <c r="C11647" s="11"/>
      <c r="D11647" s="11"/>
      <c r="E11647" s="11"/>
      <c r="F11647" s="11"/>
      <c r="G11647" s="11"/>
      <c r="H11647" s="11"/>
      <c r="I11647" s="11"/>
      <c r="J11647" s="11"/>
      <c r="K11647" s="12"/>
      <c r="L11647" s="13"/>
      <c r="M11647" s="12"/>
      <c r="N11647" s="13"/>
      <c r="O11647" s="13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  <c r="AA11647" s="11"/>
      <c r="AB11647" s="11"/>
      <c r="AC11647" s="11"/>
    </row>
    <row r="11648" spans="1:29" x14ac:dyDescent="0.25">
      <c r="A11648" s="10"/>
      <c r="B11648" s="11"/>
      <c r="C11648" s="11"/>
      <c r="D11648" s="11"/>
      <c r="E11648" s="11"/>
      <c r="F11648" s="11"/>
      <c r="G11648" s="11"/>
      <c r="H11648" s="11"/>
      <c r="I11648" s="11"/>
      <c r="J11648" s="11"/>
      <c r="K11648" s="12"/>
      <c r="L11648" s="13"/>
      <c r="M11648" s="12"/>
      <c r="N11648" s="13"/>
      <c r="O11648" s="13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  <c r="AA11648" s="11"/>
      <c r="AB11648" s="11"/>
      <c r="AC11648" s="11"/>
    </row>
    <row r="11649" spans="1:29" x14ac:dyDescent="0.25">
      <c r="A11649" s="10"/>
      <c r="B11649" s="11"/>
      <c r="C11649" s="11"/>
      <c r="D11649" s="11"/>
      <c r="E11649" s="11"/>
      <c r="F11649" s="11"/>
      <c r="G11649" s="11"/>
      <c r="H11649" s="11"/>
      <c r="I11649" s="11"/>
      <c r="J11649" s="11"/>
      <c r="K11649" s="12"/>
      <c r="L11649" s="13"/>
      <c r="M11649" s="12"/>
      <c r="N11649" s="13"/>
      <c r="O11649" s="13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  <c r="AA11649" s="11"/>
      <c r="AB11649" s="11"/>
      <c r="AC11649" s="11"/>
    </row>
    <row r="11650" spans="1:29" x14ac:dyDescent="0.25">
      <c r="A11650" s="10"/>
      <c r="B11650" s="11"/>
      <c r="C11650" s="11"/>
      <c r="D11650" s="11"/>
      <c r="E11650" s="11"/>
      <c r="F11650" s="11"/>
      <c r="G11650" s="11"/>
      <c r="H11650" s="11"/>
      <c r="I11650" s="11"/>
      <c r="J11650" s="11"/>
      <c r="K11650" s="12"/>
      <c r="L11650" s="13"/>
      <c r="M11650" s="12"/>
      <c r="N11650" s="13"/>
      <c r="O11650" s="13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  <c r="AA11650" s="11"/>
      <c r="AB11650" s="11"/>
      <c r="AC11650" s="11"/>
    </row>
    <row r="11651" spans="1:29" x14ac:dyDescent="0.25">
      <c r="A11651" s="10"/>
      <c r="B11651" s="11"/>
      <c r="C11651" s="11"/>
      <c r="D11651" s="11"/>
      <c r="E11651" s="11"/>
      <c r="F11651" s="11"/>
      <c r="G11651" s="11"/>
      <c r="H11651" s="11"/>
      <c r="I11651" s="11"/>
      <c r="J11651" s="11"/>
      <c r="K11651" s="12"/>
      <c r="L11651" s="13"/>
      <c r="M11651" s="12"/>
      <c r="N11651" s="13"/>
      <c r="O11651" s="13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  <c r="AA11651" s="11"/>
      <c r="AB11651" s="11"/>
      <c r="AC11651" s="11"/>
    </row>
    <row r="11652" spans="1:29" x14ac:dyDescent="0.25">
      <c r="A11652" s="10"/>
      <c r="B11652" s="11"/>
      <c r="C11652" s="11"/>
      <c r="D11652" s="11"/>
      <c r="E11652" s="11"/>
      <c r="F11652" s="11"/>
      <c r="G11652" s="11"/>
      <c r="H11652" s="11"/>
      <c r="I11652" s="11"/>
      <c r="J11652" s="11"/>
      <c r="K11652" s="12"/>
      <c r="L11652" s="13"/>
      <c r="M11652" s="12"/>
      <c r="N11652" s="13"/>
      <c r="O11652" s="13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  <c r="AA11652" s="11"/>
      <c r="AB11652" s="11"/>
      <c r="AC11652" s="11"/>
    </row>
    <row r="11653" spans="1:29" x14ac:dyDescent="0.25">
      <c r="A11653" s="10"/>
      <c r="B11653" s="11"/>
      <c r="C11653" s="11"/>
      <c r="D11653" s="11"/>
      <c r="E11653" s="11"/>
      <c r="F11653" s="11"/>
      <c r="G11653" s="11"/>
      <c r="H11653" s="11"/>
      <c r="I11653" s="11"/>
      <c r="J11653" s="11"/>
      <c r="K11653" s="12"/>
      <c r="L11653" s="13"/>
      <c r="M11653" s="12"/>
      <c r="N11653" s="13"/>
      <c r="O11653" s="13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  <c r="AC11653" s="11"/>
    </row>
    <row r="11654" spans="1:29" x14ac:dyDescent="0.25">
      <c r="A11654" s="10"/>
      <c r="B11654" s="11"/>
      <c r="C11654" s="11"/>
      <c r="D11654" s="11"/>
      <c r="E11654" s="11"/>
      <c r="F11654" s="11"/>
      <c r="G11654" s="11"/>
      <c r="H11654" s="11"/>
      <c r="I11654" s="11"/>
      <c r="J11654" s="11"/>
      <c r="K11654" s="12"/>
      <c r="L11654" s="13"/>
      <c r="M11654" s="12"/>
      <c r="N11654" s="13"/>
      <c r="O11654" s="13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  <c r="AC11654" s="11"/>
    </row>
    <row r="11655" spans="1:29" x14ac:dyDescent="0.25">
      <c r="A11655" s="10"/>
      <c r="B11655" s="11"/>
      <c r="C11655" s="11"/>
      <c r="D11655" s="11"/>
      <c r="E11655" s="11"/>
      <c r="F11655" s="11"/>
      <c r="G11655" s="11"/>
      <c r="H11655" s="11"/>
      <c r="I11655" s="11"/>
      <c r="J11655" s="11"/>
      <c r="K11655" s="12"/>
      <c r="L11655" s="13"/>
      <c r="M11655" s="12"/>
      <c r="N11655" s="13"/>
      <c r="O11655" s="13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  <c r="AC11655" s="11"/>
    </row>
    <row r="11656" spans="1:29" x14ac:dyDescent="0.25">
      <c r="A11656" s="10"/>
      <c r="B11656" s="11"/>
      <c r="C11656" s="11"/>
      <c r="D11656" s="11"/>
      <c r="E11656" s="11"/>
      <c r="F11656" s="11"/>
      <c r="G11656" s="11"/>
      <c r="H11656" s="11"/>
      <c r="I11656" s="11"/>
      <c r="J11656" s="11"/>
      <c r="K11656" s="12"/>
      <c r="L11656" s="13"/>
      <c r="M11656" s="12"/>
      <c r="N11656" s="13"/>
      <c r="O11656" s="13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  <c r="AC11656" s="11"/>
    </row>
    <row r="11657" spans="1:29" x14ac:dyDescent="0.25">
      <c r="A11657" s="10"/>
      <c r="B11657" s="11"/>
      <c r="C11657" s="11"/>
      <c r="D11657" s="11"/>
      <c r="E11657" s="11"/>
      <c r="F11657" s="11"/>
      <c r="G11657" s="11"/>
      <c r="H11657" s="11"/>
      <c r="I11657" s="11"/>
      <c r="J11657" s="11"/>
      <c r="K11657" s="12"/>
      <c r="L11657" s="13"/>
      <c r="M11657" s="12"/>
      <c r="N11657" s="13"/>
      <c r="O11657" s="13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  <c r="AC11657" s="11"/>
    </row>
    <row r="11658" spans="1:29" x14ac:dyDescent="0.25">
      <c r="A11658" s="10"/>
      <c r="B11658" s="11"/>
      <c r="C11658" s="11"/>
      <c r="D11658" s="11"/>
      <c r="E11658" s="11"/>
      <c r="F11658" s="11"/>
      <c r="G11658" s="11"/>
      <c r="H11658" s="11"/>
      <c r="I11658" s="11"/>
      <c r="J11658" s="11"/>
      <c r="K11658" s="12"/>
      <c r="L11658" s="13"/>
      <c r="M11658" s="12"/>
      <c r="N11658" s="13"/>
      <c r="O11658" s="13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  <c r="AC11658" s="11"/>
    </row>
    <row r="11659" spans="1:29" x14ac:dyDescent="0.25">
      <c r="A11659" s="10"/>
      <c r="B11659" s="11"/>
      <c r="C11659" s="11"/>
      <c r="D11659" s="11"/>
      <c r="E11659" s="11"/>
      <c r="F11659" s="11"/>
      <c r="G11659" s="11"/>
      <c r="H11659" s="11"/>
      <c r="I11659" s="11"/>
      <c r="J11659" s="11"/>
      <c r="K11659" s="12"/>
      <c r="L11659" s="13"/>
      <c r="M11659" s="12"/>
      <c r="N11659" s="13"/>
      <c r="O11659" s="13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  <c r="AA11659" s="11"/>
      <c r="AB11659" s="11"/>
      <c r="AC11659" s="11"/>
    </row>
    <row r="11660" spans="1:29" x14ac:dyDescent="0.25">
      <c r="A11660" s="10"/>
      <c r="B11660" s="11"/>
      <c r="C11660" s="11"/>
      <c r="D11660" s="11"/>
      <c r="E11660" s="11"/>
      <c r="F11660" s="11"/>
      <c r="G11660" s="11"/>
      <c r="H11660" s="11"/>
      <c r="I11660" s="11"/>
      <c r="J11660" s="11"/>
      <c r="K11660" s="12"/>
      <c r="L11660" s="13"/>
      <c r="M11660" s="12"/>
      <c r="N11660" s="13"/>
      <c r="O11660" s="13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  <c r="AC11660" s="11"/>
    </row>
    <row r="11661" spans="1:29" x14ac:dyDescent="0.25">
      <c r="A11661" s="10"/>
      <c r="B11661" s="11"/>
      <c r="C11661" s="11"/>
      <c r="D11661" s="11"/>
      <c r="E11661" s="11"/>
      <c r="F11661" s="11"/>
      <c r="G11661" s="11"/>
      <c r="H11661" s="11"/>
      <c r="I11661" s="11"/>
      <c r="J11661" s="11"/>
      <c r="K11661" s="12"/>
      <c r="L11661" s="13"/>
      <c r="M11661" s="12"/>
      <c r="N11661" s="13"/>
      <c r="O11661" s="13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  <c r="AA11661" s="11"/>
      <c r="AB11661" s="11"/>
      <c r="AC11661" s="11"/>
    </row>
    <row r="11662" spans="1:29" x14ac:dyDescent="0.25">
      <c r="A11662" s="10"/>
      <c r="B11662" s="11"/>
      <c r="C11662" s="11"/>
      <c r="D11662" s="11"/>
      <c r="E11662" s="11"/>
      <c r="F11662" s="11"/>
      <c r="G11662" s="11"/>
      <c r="H11662" s="11"/>
      <c r="I11662" s="11"/>
      <c r="J11662" s="11"/>
      <c r="K11662" s="12"/>
      <c r="L11662" s="13"/>
      <c r="M11662" s="12"/>
      <c r="N11662" s="13"/>
      <c r="O11662" s="13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  <c r="AA11662" s="11"/>
      <c r="AB11662" s="11"/>
      <c r="AC11662" s="11"/>
    </row>
    <row r="11663" spans="1:29" x14ac:dyDescent="0.25">
      <c r="A11663" s="10"/>
      <c r="B11663" s="11"/>
      <c r="C11663" s="11"/>
      <c r="D11663" s="11"/>
      <c r="E11663" s="11"/>
      <c r="F11663" s="11"/>
      <c r="G11663" s="11"/>
      <c r="H11663" s="11"/>
      <c r="I11663" s="11"/>
      <c r="J11663" s="11"/>
      <c r="K11663" s="12"/>
      <c r="L11663" s="13"/>
      <c r="M11663" s="12"/>
      <c r="N11663" s="13"/>
      <c r="O11663" s="13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  <c r="AA11663" s="11"/>
      <c r="AB11663" s="11"/>
      <c r="AC11663" s="11"/>
    </row>
    <row r="11664" spans="1:29" x14ac:dyDescent="0.25">
      <c r="A11664" s="10"/>
      <c r="B11664" s="11"/>
      <c r="C11664" s="11"/>
      <c r="D11664" s="11"/>
      <c r="E11664" s="11"/>
      <c r="F11664" s="11"/>
      <c r="G11664" s="11"/>
      <c r="H11664" s="11"/>
      <c r="I11664" s="11"/>
      <c r="J11664" s="11"/>
      <c r="K11664" s="12"/>
      <c r="L11664" s="13"/>
      <c r="M11664" s="12"/>
      <c r="N11664" s="13"/>
      <c r="O11664" s="13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  <c r="AA11664" s="11"/>
      <c r="AB11664" s="11"/>
      <c r="AC11664" s="11"/>
    </row>
    <row r="11665" spans="1:29" x14ac:dyDescent="0.25">
      <c r="A11665" s="10"/>
      <c r="B11665" s="11"/>
      <c r="C11665" s="11"/>
      <c r="D11665" s="11"/>
      <c r="E11665" s="11"/>
      <c r="F11665" s="11"/>
      <c r="G11665" s="11"/>
      <c r="H11665" s="11"/>
      <c r="I11665" s="11"/>
      <c r="J11665" s="11"/>
      <c r="K11665" s="12"/>
      <c r="L11665" s="13"/>
      <c r="M11665" s="12"/>
      <c r="N11665" s="13"/>
      <c r="O11665" s="13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  <c r="AA11665" s="11"/>
      <c r="AB11665" s="11"/>
      <c r="AC11665" s="11"/>
    </row>
    <row r="11666" spans="1:29" x14ac:dyDescent="0.25">
      <c r="A11666" s="10"/>
      <c r="B11666" s="11"/>
      <c r="C11666" s="11"/>
      <c r="D11666" s="11"/>
      <c r="E11666" s="11"/>
      <c r="F11666" s="11"/>
      <c r="G11666" s="11"/>
      <c r="H11666" s="11"/>
      <c r="I11666" s="11"/>
      <c r="J11666" s="11"/>
      <c r="K11666" s="12"/>
      <c r="L11666" s="13"/>
      <c r="M11666" s="12"/>
      <c r="N11666" s="13"/>
      <c r="O11666" s="13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  <c r="AA11666" s="11"/>
      <c r="AB11666" s="11"/>
      <c r="AC11666" s="11"/>
    </row>
    <row r="11667" spans="1:29" x14ac:dyDescent="0.25">
      <c r="A11667" s="10"/>
      <c r="B11667" s="11"/>
      <c r="C11667" s="11"/>
      <c r="D11667" s="11"/>
      <c r="E11667" s="11"/>
      <c r="F11667" s="11"/>
      <c r="G11667" s="11"/>
      <c r="H11667" s="11"/>
      <c r="I11667" s="11"/>
      <c r="J11667" s="11"/>
      <c r="K11667" s="12"/>
      <c r="L11667" s="13"/>
      <c r="M11667" s="12"/>
      <c r="N11667" s="13"/>
      <c r="O11667" s="13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  <c r="AA11667" s="11"/>
      <c r="AB11667" s="11"/>
      <c r="AC11667" s="11"/>
    </row>
    <row r="11668" spans="1:29" x14ac:dyDescent="0.25">
      <c r="A11668" s="10"/>
      <c r="B11668" s="11"/>
      <c r="C11668" s="11"/>
      <c r="D11668" s="11"/>
      <c r="E11668" s="11"/>
      <c r="F11668" s="11"/>
      <c r="G11668" s="11"/>
      <c r="H11668" s="11"/>
      <c r="I11668" s="11"/>
      <c r="J11668" s="11"/>
      <c r="K11668" s="12"/>
      <c r="L11668" s="13"/>
      <c r="M11668" s="12"/>
      <c r="N11668" s="13"/>
      <c r="O11668" s="13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  <c r="AA11668" s="11"/>
      <c r="AB11668" s="11"/>
      <c r="AC11668" s="11"/>
    </row>
    <row r="11669" spans="1:29" x14ac:dyDescent="0.25">
      <c r="A11669" s="10"/>
      <c r="B11669" s="11"/>
      <c r="C11669" s="11"/>
      <c r="D11669" s="11"/>
      <c r="E11669" s="11"/>
      <c r="F11669" s="11"/>
      <c r="G11669" s="11"/>
      <c r="H11669" s="11"/>
      <c r="I11669" s="11"/>
      <c r="J11669" s="11"/>
      <c r="K11669" s="12"/>
      <c r="L11669" s="13"/>
      <c r="M11669" s="12"/>
      <c r="N11669" s="13"/>
      <c r="O11669" s="13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  <c r="AA11669" s="11"/>
      <c r="AB11669" s="11"/>
      <c r="AC11669" s="11"/>
    </row>
    <row r="11670" spans="1:29" x14ac:dyDescent="0.25">
      <c r="A11670" s="10"/>
      <c r="B11670" s="11"/>
      <c r="C11670" s="11"/>
      <c r="D11670" s="11"/>
      <c r="E11670" s="11"/>
      <c r="F11670" s="11"/>
      <c r="G11670" s="11"/>
      <c r="H11670" s="11"/>
      <c r="I11670" s="11"/>
      <c r="J11670" s="11"/>
      <c r="K11670" s="12"/>
      <c r="L11670" s="13"/>
      <c r="M11670" s="12"/>
      <c r="N11670" s="13"/>
      <c r="O11670" s="13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  <c r="AC11670" s="11"/>
    </row>
    <row r="11671" spans="1:29" x14ac:dyDescent="0.25">
      <c r="A11671" s="10"/>
      <c r="B11671" s="11"/>
      <c r="C11671" s="11"/>
      <c r="D11671" s="11"/>
      <c r="E11671" s="11"/>
      <c r="F11671" s="11"/>
      <c r="G11671" s="11"/>
      <c r="H11671" s="11"/>
      <c r="I11671" s="11"/>
      <c r="J11671" s="11"/>
      <c r="K11671" s="12"/>
      <c r="L11671" s="13"/>
      <c r="M11671" s="12"/>
      <c r="N11671" s="13"/>
      <c r="O11671" s="13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  <c r="AC11671" s="11"/>
    </row>
    <row r="11672" spans="1:29" x14ac:dyDescent="0.25">
      <c r="A11672" s="10"/>
      <c r="B11672" s="11"/>
      <c r="C11672" s="11"/>
      <c r="D11672" s="11"/>
      <c r="E11672" s="11"/>
      <c r="F11672" s="11"/>
      <c r="G11672" s="11"/>
      <c r="H11672" s="11"/>
      <c r="I11672" s="11"/>
      <c r="J11672" s="11"/>
      <c r="K11672" s="12"/>
      <c r="L11672" s="13"/>
      <c r="M11672" s="12"/>
      <c r="N11672" s="13"/>
      <c r="O11672" s="13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  <c r="AC11672" s="11"/>
    </row>
    <row r="11673" spans="1:29" x14ac:dyDescent="0.25">
      <c r="A11673" s="10"/>
      <c r="B11673" s="11"/>
      <c r="C11673" s="11"/>
      <c r="D11673" s="11"/>
      <c r="E11673" s="11"/>
      <c r="F11673" s="11"/>
      <c r="G11673" s="11"/>
      <c r="H11673" s="11"/>
      <c r="I11673" s="11"/>
      <c r="J11673" s="11"/>
      <c r="K11673" s="12"/>
      <c r="L11673" s="13"/>
      <c r="M11673" s="12"/>
      <c r="N11673" s="13"/>
      <c r="O11673" s="13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  <c r="AC11673" s="11"/>
    </row>
    <row r="11674" spans="1:29" x14ac:dyDescent="0.25">
      <c r="A11674" s="10"/>
      <c r="B11674" s="11"/>
      <c r="C11674" s="11"/>
      <c r="D11674" s="11"/>
      <c r="E11674" s="11"/>
      <c r="F11674" s="11"/>
      <c r="G11674" s="11"/>
      <c r="H11674" s="11"/>
      <c r="I11674" s="11"/>
      <c r="J11674" s="11"/>
      <c r="K11674" s="12"/>
      <c r="L11674" s="13"/>
      <c r="M11674" s="12"/>
      <c r="N11674" s="13"/>
      <c r="O11674" s="13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  <c r="AC11674" s="11"/>
    </row>
    <row r="11675" spans="1:29" x14ac:dyDescent="0.25">
      <c r="A11675" s="10"/>
      <c r="B11675" s="11"/>
      <c r="C11675" s="11"/>
      <c r="D11675" s="11"/>
      <c r="E11675" s="11"/>
      <c r="F11675" s="11"/>
      <c r="G11675" s="11"/>
      <c r="H11675" s="11"/>
      <c r="I11675" s="11"/>
      <c r="J11675" s="11"/>
      <c r="K11675" s="12"/>
      <c r="L11675" s="13"/>
      <c r="M11675" s="12"/>
      <c r="N11675" s="13"/>
      <c r="O11675" s="13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  <c r="AC11675" s="11"/>
    </row>
    <row r="11676" spans="1:29" x14ac:dyDescent="0.25">
      <c r="A11676" s="10"/>
      <c r="B11676" s="11"/>
      <c r="C11676" s="11"/>
      <c r="D11676" s="11"/>
      <c r="E11676" s="11"/>
      <c r="F11676" s="11"/>
      <c r="G11676" s="11"/>
      <c r="H11676" s="11"/>
      <c r="I11676" s="11"/>
      <c r="J11676" s="11"/>
      <c r="K11676" s="12"/>
      <c r="L11676" s="13"/>
      <c r="M11676" s="12"/>
      <c r="N11676" s="13"/>
      <c r="O11676" s="13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  <c r="AC11676" s="11"/>
    </row>
    <row r="11677" spans="1:29" x14ac:dyDescent="0.25">
      <c r="A11677" s="10"/>
      <c r="B11677" s="11"/>
      <c r="C11677" s="11"/>
      <c r="D11677" s="11"/>
      <c r="E11677" s="11"/>
      <c r="F11677" s="11"/>
      <c r="G11677" s="11"/>
      <c r="H11677" s="11"/>
      <c r="I11677" s="11"/>
      <c r="J11677" s="11"/>
      <c r="K11677" s="12"/>
      <c r="L11677" s="13"/>
      <c r="M11677" s="12"/>
      <c r="N11677" s="13"/>
      <c r="O11677" s="13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  <c r="AC11677" s="11"/>
    </row>
    <row r="11678" spans="1:29" x14ac:dyDescent="0.25">
      <c r="A11678" s="10"/>
      <c r="B11678" s="11"/>
      <c r="C11678" s="11"/>
      <c r="D11678" s="11"/>
      <c r="E11678" s="11"/>
      <c r="F11678" s="11"/>
      <c r="G11678" s="11"/>
      <c r="H11678" s="11"/>
      <c r="I11678" s="11"/>
      <c r="J11678" s="11"/>
      <c r="K11678" s="12"/>
      <c r="L11678" s="13"/>
      <c r="M11678" s="12"/>
      <c r="N11678" s="13"/>
      <c r="O11678" s="13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  <c r="AC11678" s="11"/>
    </row>
    <row r="11679" spans="1:29" x14ac:dyDescent="0.25">
      <c r="A11679" s="10"/>
      <c r="B11679" s="11"/>
      <c r="C11679" s="11"/>
      <c r="D11679" s="11"/>
      <c r="E11679" s="11"/>
      <c r="F11679" s="11"/>
      <c r="G11679" s="11"/>
      <c r="H11679" s="11"/>
      <c r="I11679" s="11"/>
      <c r="J11679" s="11"/>
      <c r="K11679" s="12"/>
      <c r="L11679" s="13"/>
      <c r="M11679" s="12"/>
      <c r="N11679" s="13"/>
      <c r="O11679" s="13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  <c r="AC11679" s="11"/>
    </row>
    <row r="11680" spans="1:29" x14ac:dyDescent="0.25">
      <c r="A11680" s="10"/>
      <c r="B11680" s="11"/>
      <c r="C11680" s="11"/>
      <c r="D11680" s="11"/>
      <c r="E11680" s="11"/>
      <c r="F11680" s="11"/>
      <c r="G11680" s="11"/>
      <c r="H11680" s="11"/>
      <c r="I11680" s="11"/>
      <c r="J11680" s="11"/>
      <c r="K11680" s="12"/>
      <c r="L11680" s="13"/>
      <c r="M11680" s="12"/>
      <c r="N11680" s="13"/>
      <c r="O11680" s="13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  <c r="AC11680" s="11"/>
    </row>
    <row r="11681" spans="1:29" x14ac:dyDescent="0.25">
      <c r="A11681" s="10"/>
      <c r="B11681" s="11"/>
      <c r="C11681" s="11"/>
      <c r="D11681" s="11"/>
      <c r="E11681" s="11"/>
      <c r="F11681" s="11"/>
      <c r="G11681" s="11"/>
      <c r="H11681" s="11"/>
      <c r="I11681" s="11"/>
      <c r="J11681" s="11"/>
      <c r="K11681" s="12"/>
      <c r="L11681" s="13"/>
      <c r="M11681" s="12"/>
      <c r="N11681" s="13"/>
      <c r="O11681" s="13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  <c r="AC11681" s="11"/>
    </row>
    <row r="11682" spans="1:29" x14ac:dyDescent="0.25">
      <c r="A11682" s="10"/>
      <c r="B11682" s="11"/>
      <c r="C11682" s="11"/>
      <c r="D11682" s="11"/>
      <c r="E11682" s="11"/>
      <c r="F11682" s="11"/>
      <c r="G11682" s="11"/>
      <c r="H11682" s="11"/>
      <c r="I11682" s="11"/>
      <c r="J11682" s="11"/>
      <c r="K11682" s="12"/>
      <c r="L11682" s="13"/>
      <c r="M11682" s="12"/>
      <c r="N11682" s="13"/>
      <c r="O11682" s="13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  <c r="AC11682" s="11"/>
    </row>
    <row r="11683" spans="1:29" x14ac:dyDescent="0.25">
      <c r="A11683" s="10"/>
      <c r="B11683" s="11"/>
      <c r="C11683" s="11"/>
      <c r="D11683" s="11"/>
      <c r="E11683" s="11"/>
      <c r="F11683" s="11"/>
      <c r="G11683" s="11"/>
      <c r="H11683" s="11"/>
      <c r="I11683" s="11"/>
      <c r="J11683" s="11"/>
      <c r="K11683" s="12"/>
      <c r="L11683" s="13"/>
      <c r="M11683" s="12"/>
      <c r="N11683" s="13"/>
      <c r="O11683" s="13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  <c r="AC11683" s="11"/>
    </row>
    <row r="11684" spans="1:29" x14ac:dyDescent="0.25">
      <c r="A11684" s="10"/>
      <c r="B11684" s="11"/>
      <c r="C11684" s="11"/>
      <c r="D11684" s="11"/>
      <c r="E11684" s="11"/>
      <c r="F11684" s="11"/>
      <c r="G11684" s="11"/>
      <c r="H11684" s="11"/>
      <c r="I11684" s="11"/>
      <c r="J11684" s="11"/>
      <c r="K11684" s="12"/>
      <c r="L11684" s="13"/>
      <c r="M11684" s="12"/>
      <c r="N11684" s="13"/>
      <c r="O11684" s="13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  <c r="AC11684" s="11"/>
    </row>
    <row r="11685" spans="1:29" x14ac:dyDescent="0.25">
      <c r="A11685" s="10"/>
      <c r="B11685" s="11"/>
      <c r="C11685" s="11"/>
      <c r="D11685" s="11"/>
      <c r="E11685" s="11"/>
      <c r="F11685" s="11"/>
      <c r="G11685" s="11"/>
      <c r="H11685" s="11"/>
      <c r="I11685" s="11"/>
      <c r="J11685" s="11"/>
      <c r="K11685" s="12"/>
      <c r="L11685" s="13"/>
      <c r="M11685" s="12"/>
      <c r="N11685" s="13"/>
      <c r="O11685" s="13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  <c r="AC11685" s="11"/>
    </row>
    <row r="11686" spans="1:29" x14ac:dyDescent="0.25">
      <c r="A11686" s="10"/>
      <c r="B11686" s="11"/>
      <c r="C11686" s="11"/>
      <c r="D11686" s="11"/>
      <c r="E11686" s="11"/>
      <c r="F11686" s="11"/>
      <c r="G11686" s="11"/>
      <c r="H11686" s="11"/>
      <c r="I11686" s="11"/>
      <c r="J11686" s="11"/>
      <c r="K11686" s="12"/>
      <c r="L11686" s="13"/>
      <c r="M11686" s="12"/>
      <c r="N11686" s="13"/>
      <c r="O11686" s="13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  <c r="AC11686" s="11"/>
    </row>
    <row r="11687" spans="1:29" x14ac:dyDescent="0.25">
      <c r="A11687" s="10"/>
      <c r="B11687" s="11"/>
      <c r="C11687" s="11"/>
      <c r="D11687" s="11"/>
      <c r="E11687" s="11"/>
      <c r="F11687" s="11"/>
      <c r="G11687" s="11"/>
      <c r="H11687" s="11"/>
      <c r="I11687" s="11"/>
      <c r="J11687" s="11"/>
      <c r="K11687" s="12"/>
      <c r="L11687" s="13"/>
      <c r="M11687" s="12"/>
      <c r="N11687" s="13"/>
      <c r="O11687" s="13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  <c r="AC11687" s="11"/>
    </row>
    <row r="11688" spans="1:29" x14ac:dyDescent="0.25">
      <c r="A11688" s="10"/>
      <c r="B11688" s="11"/>
      <c r="C11688" s="11"/>
      <c r="D11688" s="11"/>
      <c r="E11688" s="11"/>
      <c r="F11688" s="11"/>
      <c r="G11688" s="11"/>
      <c r="H11688" s="11"/>
      <c r="I11688" s="11"/>
      <c r="J11688" s="11"/>
      <c r="K11688" s="12"/>
      <c r="L11688" s="13"/>
      <c r="M11688" s="12"/>
      <c r="N11688" s="13"/>
      <c r="O11688" s="13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  <c r="AC11688" s="11"/>
    </row>
    <row r="11689" spans="1:29" x14ac:dyDescent="0.25">
      <c r="A11689" s="10"/>
      <c r="B11689" s="11"/>
      <c r="C11689" s="11"/>
      <c r="D11689" s="11"/>
      <c r="E11689" s="11"/>
      <c r="F11689" s="11"/>
      <c r="G11689" s="11"/>
      <c r="H11689" s="11"/>
      <c r="I11689" s="11"/>
      <c r="J11689" s="11"/>
      <c r="K11689" s="12"/>
      <c r="L11689" s="13"/>
      <c r="M11689" s="12"/>
      <c r="N11689" s="13"/>
      <c r="O11689" s="13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  <c r="AC11689" s="11"/>
    </row>
    <row r="11690" spans="1:29" x14ac:dyDescent="0.25">
      <c r="A11690" s="10"/>
      <c r="B11690" s="11"/>
      <c r="C11690" s="11"/>
      <c r="D11690" s="11"/>
      <c r="E11690" s="11"/>
      <c r="F11690" s="11"/>
      <c r="G11690" s="11"/>
      <c r="H11690" s="11"/>
      <c r="I11690" s="11"/>
      <c r="J11690" s="11"/>
      <c r="K11690" s="12"/>
      <c r="L11690" s="13"/>
      <c r="M11690" s="12"/>
      <c r="N11690" s="13"/>
      <c r="O11690" s="13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  <c r="AC11690" s="11"/>
    </row>
    <row r="11691" spans="1:29" x14ac:dyDescent="0.25">
      <c r="A11691" s="10"/>
      <c r="B11691" s="11"/>
      <c r="C11691" s="11"/>
      <c r="D11691" s="11"/>
      <c r="E11691" s="11"/>
      <c r="F11691" s="11"/>
      <c r="G11691" s="11"/>
      <c r="H11691" s="11"/>
      <c r="I11691" s="11"/>
      <c r="J11691" s="11"/>
      <c r="K11691" s="12"/>
      <c r="L11691" s="13"/>
      <c r="M11691" s="12"/>
      <c r="N11691" s="13"/>
      <c r="O11691" s="13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  <c r="AC11691" s="11"/>
    </row>
    <row r="11692" spans="1:29" x14ac:dyDescent="0.25">
      <c r="A11692" s="10"/>
      <c r="B11692" s="11"/>
      <c r="C11692" s="11"/>
      <c r="D11692" s="11"/>
      <c r="E11692" s="11"/>
      <c r="F11692" s="11"/>
      <c r="G11692" s="11"/>
      <c r="H11692" s="11"/>
      <c r="I11692" s="11"/>
      <c r="J11692" s="11"/>
      <c r="K11692" s="12"/>
      <c r="L11692" s="13"/>
      <c r="M11692" s="12"/>
      <c r="N11692" s="13"/>
      <c r="O11692" s="13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  <c r="AC11692" s="11"/>
    </row>
    <row r="11693" spans="1:29" x14ac:dyDescent="0.25">
      <c r="A11693" s="10"/>
      <c r="B11693" s="11"/>
      <c r="C11693" s="11"/>
      <c r="D11693" s="11"/>
      <c r="E11693" s="11"/>
      <c r="F11693" s="11"/>
      <c r="G11693" s="11"/>
      <c r="H11693" s="11"/>
      <c r="I11693" s="11"/>
      <c r="J11693" s="11"/>
      <c r="K11693" s="12"/>
      <c r="L11693" s="13"/>
      <c r="M11693" s="12"/>
      <c r="N11693" s="13"/>
      <c r="O11693" s="13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  <c r="AC11693" s="11"/>
    </row>
    <row r="11694" spans="1:29" x14ac:dyDescent="0.25">
      <c r="A11694" s="10"/>
      <c r="B11694" s="11"/>
      <c r="C11694" s="11"/>
      <c r="D11694" s="11"/>
      <c r="E11694" s="11"/>
      <c r="F11694" s="11"/>
      <c r="G11694" s="11"/>
      <c r="H11694" s="11"/>
      <c r="I11694" s="11"/>
      <c r="J11694" s="11"/>
      <c r="K11694" s="12"/>
      <c r="L11694" s="13"/>
      <c r="M11694" s="12"/>
      <c r="N11694" s="13"/>
      <c r="O11694" s="13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  <c r="AC11694" s="11"/>
    </row>
    <row r="11695" spans="1:29" x14ac:dyDescent="0.25">
      <c r="A11695" s="10"/>
      <c r="B11695" s="11"/>
      <c r="C11695" s="11"/>
      <c r="D11695" s="11"/>
      <c r="E11695" s="11"/>
      <c r="F11695" s="11"/>
      <c r="G11695" s="11"/>
      <c r="H11695" s="11"/>
      <c r="I11695" s="11"/>
      <c r="J11695" s="11"/>
      <c r="K11695" s="12"/>
      <c r="L11695" s="13"/>
      <c r="M11695" s="12"/>
      <c r="N11695" s="13"/>
      <c r="O11695" s="13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  <c r="AC11695" s="11"/>
    </row>
    <row r="11696" spans="1:29" x14ac:dyDescent="0.25">
      <c r="A11696" s="10"/>
      <c r="B11696" s="11"/>
      <c r="C11696" s="11"/>
      <c r="D11696" s="11"/>
      <c r="E11696" s="11"/>
      <c r="F11696" s="11"/>
      <c r="G11696" s="11"/>
      <c r="H11696" s="11"/>
      <c r="I11696" s="11"/>
      <c r="J11696" s="11"/>
      <c r="K11696" s="12"/>
      <c r="L11696" s="13"/>
      <c r="M11696" s="12"/>
      <c r="N11696" s="13"/>
      <c r="O11696" s="13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  <c r="AC11696" s="11"/>
    </row>
    <row r="11697" spans="1:29" x14ac:dyDescent="0.25">
      <c r="A11697" s="10"/>
      <c r="B11697" s="11"/>
      <c r="C11697" s="11"/>
      <c r="D11697" s="11"/>
      <c r="E11697" s="11"/>
      <c r="F11697" s="11"/>
      <c r="G11697" s="11"/>
      <c r="H11697" s="11"/>
      <c r="I11697" s="11"/>
      <c r="J11697" s="11"/>
      <c r="K11697" s="12"/>
      <c r="L11697" s="13"/>
      <c r="M11697" s="12"/>
      <c r="N11697" s="13"/>
      <c r="O11697" s="13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  <c r="AA11697" s="11"/>
      <c r="AB11697" s="11"/>
      <c r="AC11697" s="11"/>
    </row>
    <row r="11698" spans="1:29" x14ac:dyDescent="0.25">
      <c r="A11698" s="10"/>
      <c r="B11698" s="11"/>
      <c r="C11698" s="11"/>
      <c r="D11698" s="11"/>
      <c r="E11698" s="11"/>
      <c r="F11698" s="11"/>
      <c r="G11698" s="11"/>
      <c r="H11698" s="11"/>
      <c r="I11698" s="11"/>
      <c r="J11698" s="11"/>
      <c r="K11698" s="12"/>
      <c r="L11698" s="13"/>
      <c r="M11698" s="12"/>
      <c r="N11698" s="13"/>
      <c r="O11698" s="13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  <c r="AA11698" s="11"/>
      <c r="AB11698" s="11"/>
      <c r="AC11698" s="11"/>
    </row>
    <row r="11699" spans="1:29" x14ac:dyDescent="0.25">
      <c r="A11699" s="10"/>
      <c r="B11699" s="11"/>
      <c r="C11699" s="11"/>
      <c r="D11699" s="11"/>
      <c r="E11699" s="11"/>
      <c r="F11699" s="11"/>
      <c r="G11699" s="11"/>
      <c r="H11699" s="11"/>
      <c r="I11699" s="11"/>
      <c r="J11699" s="11"/>
      <c r="K11699" s="12"/>
      <c r="L11699" s="13"/>
      <c r="M11699" s="12"/>
      <c r="N11699" s="13"/>
      <c r="O11699" s="13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  <c r="AA11699" s="11"/>
      <c r="AB11699" s="11"/>
      <c r="AC11699" s="11"/>
    </row>
    <row r="11700" spans="1:29" x14ac:dyDescent="0.25">
      <c r="A11700" s="10"/>
      <c r="B11700" s="11"/>
      <c r="C11700" s="11"/>
      <c r="D11700" s="11"/>
      <c r="E11700" s="11"/>
      <c r="F11700" s="11"/>
      <c r="G11700" s="11"/>
      <c r="H11700" s="11"/>
      <c r="I11700" s="11"/>
      <c r="J11700" s="11"/>
      <c r="K11700" s="12"/>
      <c r="L11700" s="13"/>
      <c r="M11700" s="12"/>
      <c r="N11700" s="13"/>
      <c r="O11700" s="13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  <c r="AA11700" s="11"/>
      <c r="AB11700" s="11"/>
      <c r="AC11700" s="11"/>
    </row>
    <row r="11701" spans="1:29" x14ac:dyDescent="0.25">
      <c r="A11701" s="10"/>
      <c r="B11701" s="11"/>
      <c r="C11701" s="11"/>
      <c r="D11701" s="11"/>
      <c r="E11701" s="11"/>
      <c r="F11701" s="11"/>
      <c r="G11701" s="11"/>
      <c r="H11701" s="11"/>
      <c r="I11701" s="11"/>
      <c r="J11701" s="11"/>
      <c r="K11701" s="12"/>
      <c r="L11701" s="13"/>
      <c r="M11701" s="12"/>
      <c r="N11701" s="13"/>
      <c r="O11701" s="13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  <c r="AA11701" s="11"/>
      <c r="AB11701" s="11"/>
      <c r="AC11701" s="11"/>
    </row>
    <row r="11702" spans="1:29" x14ac:dyDescent="0.25">
      <c r="A11702" s="10"/>
      <c r="B11702" s="11"/>
      <c r="C11702" s="11"/>
      <c r="D11702" s="11"/>
      <c r="E11702" s="11"/>
      <c r="F11702" s="11"/>
      <c r="G11702" s="11"/>
      <c r="H11702" s="11"/>
      <c r="I11702" s="11"/>
      <c r="J11702" s="11"/>
      <c r="K11702" s="12"/>
      <c r="L11702" s="13"/>
      <c r="M11702" s="12"/>
      <c r="N11702" s="13"/>
      <c r="O11702" s="13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  <c r="AC11702" s="11"/>
    </row>
    <row r="11703" spans="1:29" x14ac:dyDescent="0.25">
      <c r="A11703" s="10"/>
      <c r="B11703" s="11"/>
      <c r="C11703" s="11"/>
      <c r="D11703" s="11"/>
      <c r="E11703" s="11"/>
      <c r="F11703" s="11"/>
      <c r="G11703" s="11"/>
      <c r="H11703" s="11"/>
      <c r="I11703" s="11"/>
      <c r="J11703" s="11"/>
      <c r="K11703" s="12"/>
      <c r="L11703" s="13"/>
      <c r="M11703" s="12"/>
      <c r="N11703" s="13"/>
      <c r="O11703" s="13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  <c r="AA11703" s="11"/>
      <c r="AB11703" s="11"/>
      <c r="AC11703" s="11"/>
    </row>
    <row r="11704" spans="1:29" x14ac:dyDescent="0.25">
      <c r="A11704" s="10"/>
      <c r="B11704" s="11"/>
      <c r="C11704" s="11"/>
      <c r="D11704" s="11"/>
      <c r="E11704" s="11"/>
      <c r="F11704" s="11"/>
      <c r="G11704" s="11"/>
      <c r="H11704" s="11"/>
      <c r="I11704" s="11"/>
      <c r="J11704" s="11"/>
      <c r="K11704" s="12"/>
      <c r="L11704" s="13"/>
      <c r="M11704" s="12"/>
      <c r="N11704" s="13"/>
      <c r="O11704" s="13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  <c r="AA11704" s="11"/>
      <c r="AB11704" s="11"/>
      <c r="AC11704" s="11"/>
    </row>
    <row r="11705" spans="1:29" x14ac:dyDescent="0.25">
      <c r="A11705" s="10"/>
      <c r="B11705" s="11"/>
      <c r="C11705" s="11"/>
      <c r="D11705" s="11"/>
      <c r="E11705" s="11"/>
      <c r="F11705" s="11"/>
      <c r="G11705" s="11"/>
      <c r="H11705" s="11"/>
      <c r="I11705" s="11"/>
      <c r="J11705" s="11"/>
      <c r="K11705" s="12"/>
      <c r="L11705" s="13"/>
      <c r="M11705" s="12"/>
      <c r="N11705" s="13"/>
      <c r="O11705" s="13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  <c r="AA11705" s="11"/>
      <c r="AB11705" s="11"/>
      <c r="AC11705" s="11"/>
    </row>
    <row r="11706" spans="1:29" x14ac:dyDescent="0.25">
      <c r="A11706" s="10"/>
      <c r="B11706" s="11"/>
      <c r="C11706" s="11"/>
      <c r="D11706" s="11"/>
      <c r="E11706" s="11"/>
      <c r="F11706" s="11"/>
      <c r="G11706" s="11"/>
      <c r="H11706" s="11"/>
      <c r="I11706" s="11"/>
      <c r="J11706" s="11"/>
      <c r="K11706" s="12"/>
      <c r="L11706" s="13"/>
      <c r="M11706" s="12"/>
      <c r="N11706" s="13"/>
      <c r="O11706" s="13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  <c r="AA11706" s="11"/>
      <c r="AB11706" s="11"/>
      <c r="AC11706" s="11"/>
    </row>
    <row r="11707" spans="1:29" x14ac:dyDescent="0.25">
      <c r="A11707" s="10"/>
      <c r="B11707" s="11"/>
      <c r="C11707" s="11"/>
      <c r="D11707" s="11"/>
      <c r="E11707" s="11"/>
      <c r="F11707" s="11"/>
      <c r="G11707" s="11"/>
      <c r="H11707" s="11"/>
      <c r="I11707" s="11"/>
      <c r="J11707" s="11"/>
      <c r="K11707" s="12"/>
      <c r="L11707" s="13"/>
      <c r="M11707" s="12"/>
      <c r="N11707" s="13"/>
      <c r="O11707" s="13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  <c r="AA11707" s="11"/>
      <c r="AB11707" s="11"/>
      <c r="AC11707" s="11"/>
    </row>
    <row r="11708" spans="1:29" x14ac:dyDescent="0.25">
      <c r="A11708" s="10"/>
      <c r="B11708" s="11"/>
      <c r="C11708" s="11"/>
      <c r="D11708" s="11"/>
      <c r="E11708" s="11"/>
      <c r="F11708" s="11"/>
      <c r="G11708" s="11"/>
      <c r="H11708" s="11"/>
      <c r="I11708" s="11"/>
      <c r="J11708" s="11"/>
      <c r="K11708" s="12"/>
      <c r="L11708" s="13"/>
      <c r="M11708" s="12"/>
      <c r="N11708" s="13"/>
      <c r="O11708" s="13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  <c r="AA11708" s="11"/>
      <c r="AB11708" s="11"/>
      <c r="AC11708" s="11"/>
    </row>
    <row r="11709" spans="1:29" x14ac:dyDescent="0.25">
      <c r="A11709" s="10"/>
      <c r="B11709" s="11"/>
      <c r="C11709" s="11"/>
      <c r="D11709" s="11"/>
      <c r="E11709" s="11"/>
      <c r="F11709" s="11"/>
      <c r="G11709" s="11"/>
      <c r="H11709" s="11"/>
      <c r="I11709" s="11"/>
      <c r="J11709" s="11"/>
      <c r="K11709" s="12"/>
      <c r="L11709" s="13"/>
      <c r="M11709" s="12"/>
      <c r="N11709" s="13"/>
      <c r="O11709" s="13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  <c r="AC11709" s="11"/>
    </row>
    <row r="11710" spans="1:29" x14ac:dyDescent="0.25">
      <c r="A11710" s="10"/>
      <c r="B11710" s="11"/>
      <c r="C11710" s="11"/>
      <c r="D11710" s="11"/>
      <c r="E11710" s="11"/>
      <c r="F11710" s="11"/>
      <c r="G11710" s="11"/>
      <c r="H11710" s="11"/>
      <c r="I11710" s="11"/>
      <c r="J11710" s="11"/>
      <c r="K11710" s="12"/>
      <c r="L11710" s="13"/>
      <c r="M11710" s="12"/>
      <c r="N11710" s="13"/>
      <c r="O11710" s="13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  <c r="AA11710" s="11"/>
      <c r="AB11710" s="11"/>
      <c r="AC11710" s="11"/>
    </row>
    <row r="11711" spans="1:29" x14ac:dyDescent="0.25">
      <c r="A11711" s="10"/>
      <c r="B11711" s="11"/>
      <c r="C11711" s="11"/>
      <c r="D11711" s="11"/>
      <c r="E11711" s="11"/>
      <c r="F11711" s="11"/>
      <c r="G11711" s="11"/>
      <c r="H11711" s="11"/>
      <c r="I11711" s="11"/>
      <c r="J11711" s="11"/>
      <c r="K11711" s="12"/>
      <c r="L11711" s="13"/>
      <c r="M11711" s="12"/>
      <c r="N11711" s="13"/>
      <c r="O11711" s="13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  <c r="AA11711" s="11"/>
      <c r="AB11711" s="11"/>
      <c r="AC11711" s="11"/>
    </row>
    <row r="11712" spans="1:29" x14ac:dyDescent="0.25">
      <c r="A11712" s="10"/>
      <c r="B11712" s="11"/>
      <c r="C11712" s="11"/>
      <c r="D11712" s="11"/>
      <c r="E11712" s="11"/>
      <c r="F11712" s="11"/>
      <c r="G11712" s="11"/>
      <c r="H11712" s="11"/>
      <c r="I11712" s="11"/>
      <c r="J11712" s="11"/>
      <c r="K11712" s="12"/>
      <c r="L11712" s="13"/>
      <c r="M11712" s="12"/>
      <c r="N11712" s="13"/>
      <c r="O11712" s="13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  <c r="AA11712" s="11"/>
      <c r="AB11712" s="11"/>
      <c r="AC11712" s="11"/>
    </row>
    <row r="11713" spans="1:29" x14ac:dyDescent="0.25">
      <c r="A11713" s="10"/>
      <c r="B11713" s="11"/>
      <c r="C11713" s="11"/>
      <c r="D11713" s="11"/>
      <c r="E11713" s="11"/>
      <c r="F11713" s="11"/>
      <c r="G11713" s="11"/>
      <c r="H11713" s="11"/>
      <c r="I11713" s="11"/>
      <c r="J11713" s="11"/>
      <c r="K11713" s="12"/>
      <c r="L11713" s="13"/>
      <c r="M11713" s="12"/>
      <c r="N11713" s="13"/>
      <c r="O11713" s="13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  <c r="AA11713" s="11"/>
      <c r="AB11713" s="11"/>
      <c r="AC11713" s="11"/>
    </row>
    <row r="11714" spans="1:29" x14ac:dyDescent="0.25">
      <c r="A11714" s="10"/>
      <c r="B11714" s="11"/>
      <c r="C11714" s="11"/>
      <c r="D11714" s="11"/>
      <c r="E11714" s="11"/>
      <c r="F11714" s="11"/>
      <c r="G11714" s="11"/>
      <c r="H11714" s="11"/>
      <c r="I11714" s="11"/>
      <c r="J11714" s="11"/>
      <c r="K11714" s="12"/>
      <c r="L11714" s="13"/>
      <c r="M11714" s="12"/>
      <c r="N11714" s="13"/>
      <c r="O11714" s="13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  <c r="AA11714" s="11"/>
      <c r="AB11714" s="11"/>
      <c r="AC11714" s="11"/>
    </row>
    <row r="11715" spans="1:29" x14ac:dyDescent="0.25">
      <c r="A11715" s="10"/>
      <c r="B11715" s="11"/>
      <c r="C11715" s="11"/>
      <c r="D11715" s="11"/>
      <c r="E11715" s="11"/>
      <c r="F11715" s="11"/>
      <c r="G11715" s="11"/>
      <c r="H11715" s="11"/>
      <c r="I11715" s="11"/>
      <c r="J11715" s="11"/>
      <c r="K11715" s="12"/>
      <c r="L11715" s="13"/>
      <c r="M11715" s="12"/>
      <c r="N11715" s="13"/>
      <c r="O11715" s="13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  <c r="AA11715" s="11"/>
      <c r="AB11715" s="11"/>
      <c r="AC11715" s="11"/>
    </row>
    <row r="11716" spans="1:29" x14ac:dyDescent="0.25">
      <c r="A11716" s="10"/>
      <c r="B11716" s="11"/>
      <c r="C11716" s="11"/>
      <c r="D11716" s="11"/>
      <c r="E11716" s="11"/>
      <c r="F11716" s="11"/>
      <c r="G11716" s="11"/>
      <c r="H11716" s="11"/>
      <c r="I11716" s="11"/>
      <c r="J11716" s="11"/>
      <c r="K11716" s="12"/>
      <c r="L11716" s="13"/>
      <c r="M11716" s="12"/>
      <c r="N11716" s="13"/>
      <c r="O11716" s="13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  <c r="AC11716" s="11"/>
    </row>
    <row r="11717" spans="1:29" x14ac:dyDescent="0.25">
      <c r="A11717" s="10"/>
      <c r="B11717" s="11"/>
      <c r="C11717" s="11"/>
      <c r="D11717" s="11"/>
      <c r="E11717" s="11"/>
      <c r="F11717" s="11"/>
      <c r="G11717" s="11"/>
      <c r="H11717" s="11"/>
      <c r="I11717" s="11"/>
      <c r="J11717" s="11"/>
      <c r="K11717" s="12"/>
      <c r="L11717" s="13"/>
      <c r="M11717" s="12"/>
      <c r="N11717" s="13"/>
      <c r="O11717" s="13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  <c r="AA11717" s="11"/>
      <c r="AB11717" s="11"/>
      <c r="AC11717" s="11"/>
    </row>
    <row r="11718" spans="1:29" x14ac:dyDescent="0.25">
      <c r="A11718" s="10"/>
      <c r="B11718" s="11"/>
      <c r="C11718" s="11"/>
      <c r="D11718" s="11"/>
      <c r="E11718" s="11"/>
      <c r="F11718" s="11"/>
      <c r="G11718" s="11"/>
      <c r="H11718" s="11"/>
      <c r="I11718" s="11"/>
      <c r="J11718" s="11"/>
      <c r="K11718" s="12"/>
      <c r="L11718" s="13"/>
      <c r="M11718" s="12"/>
      <c r="N11718" s="13"/>
      <c r="O11718" s="13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  <c r="AA11718" s="11"/>
      <c r="AB11718" s="11"/>
      <c r="AC11718" s="11"/>
    </row>
    <row r="11719" spans="1:29" x14ac:dyDescent="0.25">
      <c r="A11719" s="10"/>
      <c r="B11719" s="11"/>
      <c r="C11719" s="11"/>
      <c r="D11719" s="11"/>
      <c r="E11719" s="11"/>
      <c r="F11719" s="11"/>
      <c r="G11719" s="11"/>
      <c r="H11719" s="11"/>
      <c r="I11719" s="11"/>
      <c r="J11719" s="11"/>
      <c r="K11719" s="12"/>
      <c r="L11719" s="13"/>
      <c r="M11719" s="12"/>
      <c r="N11719" s="13"/>
      <c r="O11719" s="13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  <c r="AA11719" s="11"/>
      <c r="AB11719" s="11"/>
      <c r="AC11719" s="11"/>
    </row>
    <row r="11720" spans="1:29" x14ac:dyDescent="0.25">
      <c r="A11720" s="10"/>
      <c r="B11720" s="11"/>
      <c r="C11720" s="11"/>
      <c r="D11720" s="11"/>
      <c r="E11720" s="11"/>
      <c r="F11720" s="11"/>
      <c r="G11720" s="11"/>
      <c r="H11720" s="11"/>
      <c r="I11720" s="11"/>
      <c r="J11720" s="11"/>
      <c r="K11720" s="12"/>
      <c r="L11720" s="13"/>
      <c r="M11720" s="12"/>
      <c r="N11720" s="13"/>
      <c r="O11720" s="13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  <c r="AA11720" s="11"/>
      <c r="AB11720" s="11"/>
      <c r="AC11720" s="11"/>
    </row>
    <row r="11721" spans="1:29" x14ac:dyDescent="0.25">
      <c r="A11721" s="10"/>
      <c r="B11721" s="11"/>
      <c r="C11721" s="11"/>
      <c r="D11721" s="11"/>
      <c r="E11721" s="11"/>
      <c r="F11721" s="11"/>
      <c r="G11721" s="11"/>
      <c r="H11721" s="11"/>
      <c r="I11721" s="11"/>
      <c r="J11721" s="11"/>
      <c r="K11721" s="12"/>
      <c r="L11721" s="13"/>
      <c r="M11721" s="12"/>
      <c r="N11721" s="13"/>
      <c r="O11721" s="13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  <c r="AA11721" s="11"/>
      <c r="AB11721" s="11"/>
      <c r="AC11721" s="11"/>
    </row>
    <row r="11722" spans="1:29" x14ac:dyDescent="0.25">
      <c r="A11722" s="10"/>
      <c r="B11722" s="11"/>
      <c r="C11722" s="11"/>
      <c r="D11722" s="11"/>
      <c r="E11722" s="11"/>
      <c r="F11722" s="11"/>
      <c r="G11722" s="11"/>
      <c r="H11722" s="11"/>
      <c r="I11722" s="11"/>
      <c r="J11722" s="11"/>
      <c r="K11722" s="12"/>
      <c r="L11722" s="13"/>
      <c r="M11722" s="12"/>
      <c r="N11722" s="13"/>
      <c r="O11722" s="13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  <c r="AA11722" s="11"/>
      <c r="AB11722" s="11"/>
      <c r="AC11722" s="11"/>
    </row>
    <row r="11723" spans="1:29" x14ac:dyDescent="0.25">
      <c r="A11723" s="10"/>
      <c r="B11723" s="11"/>
      <c r="C11723" s="11"/>
      <c r="D11723" s="11"/>
      <c r="E11723" s="11"/>
      <c r="F11723" s="11"/>
      <c r="G11723" s="11"/>
      <c r="H11723" s="11"/>
      <c r="I11723" s="11"/>
      <c r="J11723" s="11"/>
      <c r="K11723" s="12"/>
      <c r="L11723" s="13"/>
      <c r="M11723" s="12"/>
      <c r="N11723" s="13"/>
      <c r="O11723" s="13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  <c r="AC11723" s="11"/>
    </row>
    <row r="11724" spans="1:29" x14ac:dyDescent="0.25">
      <c r="A11724" s="10"/>
      <c r="B11724" s="11"/>
      <c r="C11724" s="11"/>
      <c r="D11724" s="11"/>
      <c r="E11724" s="11"/>
      <c r="F11724" s="11"/>
      <c r="G11724" s="11"/>
      <c r="H11724" s="11"/>
      <c r="I11724" s="11"/>
      <c r="J11724" s="11"/>
      <c r="K11724" s="12"/>
      <c r="L11724" s="13"/>
      <c r="M11724" s="12"/>
      <c r="N11724" s="13"/>
      <c r="O11724" s="13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  <c r="AA11724" s="11"/>
      <c r="AB11724" s="11"/>
      <c r="AC11724" s="11"/>
    </row>
    <row r="11725" spans="1:29" x14ac:dyDescent="0.25">
      <c r="A11725" s="10"/>
      <c r="B11725" s="11"/>
      <c r="C11725" s="11"/>
      <c r="D11725" s="11"/>
      <c r="E11725" s="11"/>
      <c r="F11725" s="11"/>
      <c r="G11725" s="11"/>
      <c r="H11725" s="11"/>
      <c r="I11725" s="11"/>
      <c r="J11725" s="11"/>
      <c r="K11725" s="12"/>
      <c r="L11725" s="13"/>
      <c r="M11725" s="12"/>
      <c r="N11725" s="13"/>
      <c r="O11725" s="13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  <c r="AA11725" s="11"/>
      <c r="AB11725" s="11"/>
      <c r="AC11725" s="11"/>
    </row>
    <row r="11726" spans="1:29" x14ac:dyDescent="0.25">
      <c r="A11726" s="10"/>
      <c r="B11726" s="11"/>
      <c r="C11726" s="11"/>
      <c r="D11726" s="11"/>
      <c r="E11726" s="11"/>
      <c r="F11726" s="11"/>
      <c r="G11726" s="11"/>
      <c r="H11726" s="11"/>
      <c r="I11726" s="11"/>
      <c r="J11726" s="11"/>
      <c r="K11726" s="12"/>
      <c r="L11726" s="13"/>
      <c r="M11726" s="12"/>
      <c r="N11726" s="13"/>
      <c r="O11726" s="13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  <c r="AA11726" s="11"/>
      <c r="AB11726" s="11"/>
      <c r="AC11726" s="11"/>
    </row>
    <row r="11727" spans="1:29" x14ac:dyDescent="0.25">
      <c r="A11727" s="10"/>
      <c r="B11727" s="11"/>
      <c r="C11727" s="11"/>
      <c r="D11727" s="11"/>
      <c r="E11727" s="11"/>
      <c r="F11727" s="11"/>
      <c r="G11727" s="11"/>
      <c r="H11727" s="11"/>
      <c r="I11727" s="11"/>
      <c r="J11727" s="11"/>
      <c r="K11727" s="12"/>
      <c r="L11727" s="13"/>
      <c r="M11727" s="12"/>
      <c r="N11727" s="13"/>
      <c r="O11727" s="13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  <c r="AA11727" s="11"/>
      <c r="AB11727" s="11"/>
      <c r="AC11727" s="11"/>
    </row>
    <row r="11728" spans="1:29" x14ac:dyDescent="0.25">
      <c r="A11728" s="10"/>
      <c r="B11728" s="11"/>
      <c r="C11728" s="11"/>
      <c r="D11728" s="11"/>
      <c r="E11728" s="11"/>
      <c r="F11728" s="11"/>
      <c r="G11728" s="11"/>
      <c r="H11728" s="11"/>
      <c r="I11728" s="11"/>
      <c r="J11728" s="11"/>
      <c r="K11728" s="12"/>
      <c r="L11728" s="13"/>
      <c r="M11728" s="12"/>
      <c r="N11728" s="13"/>
      <c r="O11728" s="13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  <c r="AA11728" s="11"/>
      <c r="AB11728" s="11"/>
      <c r="AC11728" s="11"/>
    </row>
    <row r="11729" spans="1:29" x14ac:dyDescent="0.25">
      <c r="A11729" s="10"/>
      <c r="B11729" s="11"/>
      <c r="C11729" s="11"/>
      <c r="D11729" s="11"/>
      <c r="E11729" s="11"/>
      <c r="F11729" s="11"/>
      <c r="G11729" s="11"/>
      <c r="H11729" s="11"/>
      <c r="I11729" s="11"/>
      <c r="J11729" s="11"/>
      <c r="K11729" s="12"/>
      <c r="L11729" s="13"/>
      <c r="M11729" s="12"/>
      <c r="N11729" s="13"/>
      <c r="O11729" s="13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  <c r="AA11729" s="11"/>
      <c r="AB11729" s="11"/>
      <c r="AC11729" s="11"/>
    </row>
    <row r="11730" spans="1:29" x14ac:dyDescent="0.25">
      <c r="A11730" s="10"/>
      <c r="B11730" s="11"/>
      <c r="C11730" s="11"/>
      <c r="D11730" s="11"/>
      <c r="E11730" s="11"/>
      <c r="F11730" s="11"/>
      <c r="G11730" s="11"/>
      <c r="H11730" s="11"/>
      <c r="I11730" s="11"/>
      <c r="J11730" s="11"/>
      <c r="K11730" s="12"/>
      <c r="L11730" s="13"/>
      <c r="M11730" s="12"/>
      <c r="N11730" s="13"/>
      <c r="O11730" s="13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  <c r="AA11730" s="11"/>
      <c r="AB11730" s="11"/>
      <c r="AC11730" s="11"/>
    </row>
    <row r="11731" spans="1:29" x14ac:dyDescent="0.25">
      <c r="A11731" s="10"/>
      <c r="B11731" s="11"/>
      <c r="C11731" s="11"/>
      <c r="D11731" s="11"/>
      <c r="E11731" s="11"/>
      <c r="F11731" s="11"/>
      <c r="G11731" s="11"/>
      <c r="H11731" s="11"/>
      <c r="I11731" s="11"/>
      <c r="J11731" s="11"/>
      <c r="K11731" s="12"/>
      <c r="L11731" s="13"/>
      <c r="M11731" s="12"/>
      <c r="N11731" s="13"/>
      <c r="O11731" s="13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  <c r="AA11731" s="11"/>
      <c r="AB11731" s="11"/>
      <c r="AC11731" s="11"/>
    </row>
    <row r="11732" spans="1:29" x14ac:dyDescent="0.25">
      <c r="A11732" s="10"/>
      <c r="B11732" s="11"/>
      <c r="C11732" s="11"/>
      <c r="D11732" s="11"/>
      <c r="E11732" s="11"/>
      <c r="F11732" s="11"/>
      <c r="G11732" s="11"/>
      <c r="H11732" s="11"/>
      <c r="I11732" s="11"/>
      <c r="J11732" s="11"/>
      <c r="K11732" s="12"/>
      <c r="L11732" s="13"/>
      <c r="M11732" s="12"/>
      <c r="N11732" s="13"/>
      <c r="O11732" s="13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  <c r="AA11732" s="11"/>
      <c r="AB11732" s="11"/>
      <c r="AC11732" s="11"/>
    </row>
    <row r="11733" spans="1:29" x14ac:dyDescent="0.25">
      <c r="A11733" s="10"/>
      <c r="B11733" s="11"/>
      <c r="C11733" s="11"/>
      <c r="D11733" s="11"/>
      <c r="E11733" s="11"/>
      <c r="F11733" s="11"/>
      <c r="G11733" s="11"/>
      <c r="H11733" s="11"/>
      <c r="I11733" s="11"/>
      <c r="J11733" s="11"/>
      <c r="K11733" s="12"/>
      <c r="L11733" s="13"/>
      <c r="M11733" s="12"/>
      <c r="N11733" s="13"/>
      <c r="O11733" s="13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  <c r="AA11733" s="11"/>
      <c r="AB11733" s="11"/>
      <c r="AC11733" s="11"/>
    </row>
    <row r="11734" spans="1:29" x14ac:dyDescent="0.25">
      <c r="A11734" s="10"/>
      <c r="B11734" s="11"/>
      <c r="C11734" s="11"/>
      <c r="D11734" s="11"/>
      <c r="E11734" s="11"/>
      <c r="F11734" s="11"/>
      <c r="G11734" s="11"/>
      <c r="H11734" s="11"/>
      <c r="I11734" s="11"/>
      <c r="J11734" s="11"/>
      <c r="K11734" s="12"/>
      <c r="L11734" s="13"/>
      <c r="M11734" s="12"/>
      <c r="N11734" s="13"/>
      <c r="O11734" s="13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  <c r="AA11734" s="11"/>
      <c r="AB11734" s="11"/>
      <c r="AC11734" s="11"/>
    </row>
    <row r="11735" spans="1:29" x14ac:dyDescent="0.25">
      <c r="A11735" s="10"/>
      <c r="B11735" s="11"/>
      <c r="C11735" s="11"/>
      <c r="D11735" s="11"/>
      <c r="E11735" s="11"/>
      <c r="F11735" s="11"/>
      <c r="G11735" s="11"/>
      <c r="H11735" s="11"/>
      <c r="I11735" s="11"/>
      <c r="J11735" s="11"/>
      <c r="K11735" s="12"/>
      <c r="L11735" s="13"/>
      <c r="M11735" s="12"/>
      <c r="N11735" s="13"/>
      <c r="O11735" s="13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  <c r="AA11735" s="11"/>
      <c r="AB11735" s="11"/>
      <c r="AC11735" s="11"/>
    </row>
    <row r="11736" spans="1:29" x14ac:dyDescent="0.25">
      <c r="A11736" s="10"/>
      <c r="B11736" s="11"/>
      <c r="C11736" s="11"/>
      <c r="D11736" s="11"/>
      <c r="E11736" s="11"/>
      <c r="F11736" s="11"/>
      <c r="G11736" s="11"/>
      <c r="H11736" s="11"/>
      <c r="I11736" s="11"/>
      <c r="J11736" s="11"/>
      <c r="K11736" s="12"/>
      <c r="L11736" s="13"/>
      <c r="M11736" s="12"/>
      <c r="N11736" s="13"/>
      <c r="O11736" s="13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  <c r="AA11736" s="11"/>
      <c r="AB11736" s="11"/>
      <c r="AC11736" s="11"/>
    </row>
    <row r="11737" spans="1:29" x14ac:dyDescent="0.25">
      <c r="A11737" s="10"/>
      <c r="B11737" s="11"/>
      <c r="C11737" s="11"/>
      <c r="D11737" s="11"/>
      <c r="E11737" s="11"/>
      <c r="F11737" s="11"/>
      <c r="G11737" s="11"/>
      <c r="H11737" s="11"/>
      <c r="I11737" s="11"/>
      <c r="J11737" s="11"/>
      <c r="K11737" s="12"/>
      <c r="L11737" s="13"/>
      <c r="M11737" s="12"/>
      <c r="N11737" s="13"/>
      <c r="O11737" s="13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  <c r="AC11737" s="11"/>
    </row>
    <row r="11738" spans="1:29" x14ac:dyDescent="0.25">
      <c r="A11738" s="10"/>
      <c r="B11738" s="11"/>
      <c r="C11738" s="11"/>
      <c r="D11738" s="11"/>
      <c r="E11738" s="11"/>
      <c r="F11738" s="11"/>
      <c r="G11738" s="11"/>
      <c r="H11738" s="11"/>
      <c r="I11738" s="11"/>
      <c r="J11738" s="11"/>
      <c r="K11738" s="12"/>
      <c r="L11738" s="13"/>
      <c r="M11738" s="12"/>
      <c r="N11738" s="13"/>
      <c r="O11738" s="13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  <c r="AA11738" s="11"/>
      <c r="AB11738" s="11"/>
      <c r="AC11738" s="11"/>
    </row>
    <row r="11739" spans="1:29" x14ac:dyDescent="0.25">
      <c r="A11739" s="10"/>
      <c r="B11739" s="11"/>
      <c r="C11739" s="11"/>
      <c r="D11739" s="11"/>
      <c r="E11739" s="11"/>
      <c r="F11739" s="11"/>
      <c r="G11739" s="11"/>
      <c r="H11739" s="11"/>
      <c r="I11739" s="11"/>
      <c r="J11739" s="11"/>
      <c r="K11739" s="12"/>
      <c r="L11739" s="13"/>
      <c r="M11739" s="12"/>
      <c r="N11739" s="13"/>
      <c r="O11739" s="13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  <c r="AA11739" s="11"/>
      <c r="AB11739" s="11"/>
      <c r="AC11739" s="11"/>
    </row>
    <row r="11740" spans="1:29" x14ac:dyDescent="0.25">
      <c r="A11740" s="10"/>
      <c r="B11740" s="11"/>
      <c r="C11740" s="11"/>
      <c r="D11740" s="11"/>
      <c r="E11740" s="11"/>
      <c r="F11740" s="11"/>
      <c r="G11740" s="11"/>
      <c r="H11740" s="11"/>
      <c r="I11740" s="11"/>
      <c r="J11740" s="11"/>
      <c r="K11740" s="12"/>
      <c r="L11740" s="13"/>
      <c r="M11740" s="12"/>
      <c r="N11740" s="13"/>
      <c r="O11740" s="13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  <c r="AA11740" s="11"/>
      <c r="AB11740" s="11"/>
      <c r="AC11740" s="11"/>
    </row>
    <row r="11741" spans="1:29" x14ac:dyDescent="0.25">
      <c r="A11741" s="10"/>
      <c r="B11741" s="11"/>
      <c r="C11741" s="11"/>
      <c r="D11741" s="11"/>
      <c r="E11741" s="11"/>
      <c r="F11741" s="11"/>
      <c r="G11741" s="11"/>
      <c r="H11741" s="11"/>
      <c r="I11741" s="11"/>
      <c r="J11741" s="11"/>
      <c r="K11741" s="12"/>
      <c r="L11741" s="13"/>
      <c r="M11741" s="12"/>
      <c r="N11741" s="13"/>
      <c r="O11741" s="13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  <c r="AA11741" s="11"/>
      <c r="AB11741" s="11"/>
      <c r="AC11741" s="11"/>
    </row>
    <row r="11742" spans="1:29" x14ac:dyDescent="0.25">
      <c r="A11742" s="10"/>
      <c r="B11742" s="11"/>
      <c r="C11742" s="11"/>
      <c r="D11742" s="11"/>
      <c r="E11742" s="11"/>
      <c r="F11742" s="11"/>
      <c r="G11742" s="11"/>
      <c r="H11742" s="11"/>
      <c r="I11742" s="11"/>
      <c r="J11742" s="11"/>
      <c r="K11742" s="12"/>
      <c r="L11742" s="13"/>
      <c r="M11742" s="12"/>
      <c r="N11742" s="13"/>
      <c r="O11742" s="13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  <c r="AA11742" s="11"/>
      <c r="AB11742" s="11"/>
      <c r="AC11742" s="11"/>
    </row>
    <row r="11743" spans="1:29" x14ac:dyDescent="0.25">
      <c r="A11743" s="10"/>
      <c r="B11743" s="11"/>
      <c r="C11743" s="11"/>
      <c r="D11743" s="11"/>
      <c r="E11743" s="11"/>
      <c r="F11743" s="11"/>
      <c r="G11743" s="11"/>
      <c r="H11743" s="11"/>
      <c r="I11743" s="11"/>
      <c r="J11743" s="11"/>
      <c r="K11743" s="12"/>
      <c r="L11743" s="13"/>
      <c r="M11743" s="12"/>
      <c r="N11743" s="13"/>
      <c r="O11743" s="13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  <c r="AA11743" s="11"/>
      <c r="AB11743" s="11"/>
      <c r="AC11743" s="11"/>
    </row>
    <row r="11744" spans="1:29" x14ac:dyDescent="0.25">
      <c r="A11744" s="10"/>
      <c r="B11744" s="11"/>
      <c r="C11744" s="11"/>
      <c r="D11744" s="11"/>
      <c r="E11744" s="11"/>
      <c r="F11744" s="11"/>
      <c r="G11744" s="11"/>
      <c r="H11744" s="11"/>
      <c r="I11744" s="11"/>
      <c r="J11744" s="11"/>
      <c r="K11744" s="12"/>
      <c r="L11744" s="13"/>
      <c r="M11744" s="12"/>
      <c r="N11744" s="13"/>
      <c r="O11744" s="13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  <c r="AA11744" s="11"/>
      <c r="AB11744" s="11"/>
      <c r="AC11744" s="11"/>
    </row>
    <row r="11745" spans="1:29" x14ac:dyDescent="0.25">
      <c r="A11745" s="10"/>
      <c r="B11745" s="11"/>
      <c r="C11745" s="11"/>
      <c r="D11745" s="11"/>
      <c r="E11745" s="11"/>
      <c r="F11745" s="11"/>
      <c r="G11745" s="11"/>
      <c r="H11745" s="11"/>
      <c r="I11745" s="11"/>
      <c r="J11745" s="11"/>
      <c r="K11745" s="12"/>
      <c r="L11745" s="13"/>
      <c r="M11745" s="12"/>
      <c r="N11745" s="13"/>
      <c r="O11745" s="13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  <c r="AA11745" s="11"/>
      <c r="AB11745" s="11"/>
      <c r="AC11745" s="11"/>
    </row>
    <row r="11746" spans="1:29" x14ac:dyDescent="0.25">
      <c r="A11746" s="10"/>
      <c r="B11746" s="11"/>
      <c r="C11746" s="11"/>
      <c r="D11746" s="11"/>
      <c r="E11746" s="11"/>
      <c r="F11746" s="11"/>
      <c r="G11746" s="11"/>
      <c r="H11746" s="11"/>
      <c r="I11746" s="11"/>
      <c r="J11746" s="11"/>
      <c r="K11746" s="12"/>
      <c r="L11746" s="13"/>
      <c r="M11746" s="12"/>
      <c r="N11746" s="13"/>
      <c r="O11746" s="13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  <c r="AA11746" s="11"/>
      <c r="AB11746" s="11"/>
      <c r="AC11746" s="11"/>
    </row>
    <row r="11747" spans="1:29" x14ac:dyDescent="0.25">
      <c r="A11747" s="10"/>
      <c r="B11747" s="11"/>
      <c r="C11747" s="11"/>
      <c r="D11747" s="11"/>
      <c r="E11747" s="11"/>
      <c r="F11747" s="11"/>
      <c r="G11747" s="11"/>
      <c r="H11747" s="11"/>
      <c r="I11747" s="11"/>
      <c r="J11747" s="11"/>
      <c r="K11747" s="12"/>
      <c r="L11747" s="13"/>
      <c r="M11747" s="12"/>
      <c r="N11747" s="13"/>
      <c r="O11747" s="13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  <c r="AA11747" s="11"/>
      <c r="AB11747" s="11"/>
      <c r="AC11747" s="11"/>
    </row>
    <row r="11748" spans="1:29" x14ac:dyDescent="0.25">
      <c r="A11748" s="10"/>
      <c r="B11748" s="11"/>
      <c r="C11748" s="11"/>
      <c r="D11748" s="11"/>
      <c r="E11748" s="11"/>
      <c r="F11748" s="11"/>
      <c r="G11748" s="11"/>
      <c r="H11748" s="11"/>
      <c r="I11748" s="11"/>
      <c r="J11748" s="11"/>
      <c r="K11748" s="12"/>
      <c r="L11748" s="13"/>
      <c r="M11748" s="12"/>
      <c r="N11748" s="13"/>
      <c r="O11748" s="13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  <c r="AA11748" s="11"/>
      <c r="AB11748" s="11"/>
      <c r="AC11748" s="11"/>
    </row>
    <row r="11749" spans="1:29" x14ac:dyDescent="0.25">
      <c r="A11749" s="10"/>
      <c r="B11749" s="11"/>
      <c r="C11749" s="11"/>
      <c r="D11749" s="11"/>
      <c r="E11749" s="11"/>
      <c r="F11749" s="11"/>
      <c r="G11749" s="11"/>
      <c r="H11749" s="11"/>
      <c r="I11749" s="11"/>
      <c r="J11749" s="11"/>
      <c r="K11749" s="12"/>
      <c r="L11749" s="13"/>
      <c r="M11749" s="12"/>
      <c r="N11749" s="13"/>
      <c r="O11749" s="13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  <c r="AA11749" s="11"/>
      <c r="AB11749" s="11"/>
      <c r="AC11749" s="11"/>
    </row>
    <row r="11750" spans="1:29" x14ac:dyDescent="0.25">
      <c r="A11750" s="10"/>
      <c r="B11750" s="11"/>
      <c r="C11750" s="11"/>
      <c r="D11750" s="11"/>
      <c r="E11750" s="11"/>
      <c r="F11750" s="11"/>
      <c r="G11750" s="11"/>
      <c r="H11750" s="11"/>
      <c r="I11750" s="11"/>
      <c r="J11750" s="11"/>
      <c r="K11750" s="12"/>
      <c r="L11750" s="13"/>
      <c r="M11750" s="12"/>
      <c r="N11750" s="13"/>
      <c r="O11750" s="13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  <c r="AA11750" s="11"/>
      <c r="AB11750" s="11"/>
      <c r="AC11750" s="11"/>
    </row>
    <row r="11751" spans="1:29" x14ac:dyDescent="0.25">
      <c r="A11751" s="10"/>
      <c r="B11751" s="11"/>
      <c r="C11751" s="11"/>
      <c r="D11751" s="11"/>
      <c r="E11751" s="11"/>
      <c r="F11751" s="11"/>
      <c r="G11751" s="11"/>
      <c r="H11751" s="11"/>
      <c r="I11751" s="11"/>
      <c r="J11751" s="11"/>
      <c r="K11751" s="12"/>
      <c r="L11751" s="13"/>
      <c r="M11751" s="12"/>
      <c r="N11751" s="13"/>
      <c r="O11751" s="13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  <c r="AC11751" s="11"/>
    </row>
    <row r="11752" spans="1:29" x14ac:dyDescent="0.25">
      <c r="A11752" s="10"/>
      <c r="B11752" s="11"/>
      <c r="C11752" s="11"/>
      <c r="D11752" s="11"/>
      <c r="E11752" s="11"/>
      <c r="F11752" s="11"/>
      <c r="G11752" s="11"/>
      <c r="H11752" s="11"/>
      <c r="I11752" s="11"/>
      <c r="J11752" s="11"/>
      <c r="K11752" s="12"/>
      <c r="L11752" s="13"/>
      <c r="M11752" s="12"/>
      <c r="N11752" s="13"/>
      <c r="O11752" s="13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  <c r="AA11752" s="11"/>
      <c r="AB11752" s="11"/>
      <c r="AC11752" s="11"/>
    </row>
    <row r="11753" spans="1:29" x14ac:dyDescent="0.25">
      <c r="A11753" s="10"/>
      <c r="B11753" s="11"/>
      <c r="C11753" s="11"/>
      <c r="D11753" s="11"/>
      <c r="E11753" s="11"/>
      <c r="F11753" s="11"/>
      <c r="G11753" s="11"/>
      <c r="H11753" s="11"/>
      <c r="I11753" s="11"/>
      <c r="J11753" s="11"/>
      <c r="K11753" s="12"/>
      <c r="L11753" s="13"/>
      <c r="M11753" s="12"/>
      <c r="N11753" s="13"/>
      <c r="O11753" s="13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  <c r="AA11753" s="11"/>
      <c r="AB11753" s="11"/>
      <c r="AC11753" s="11"/>
    </row>
    <row r="11754" spans="1:29" x14ac:dyDescent="0.25">
      <c r="A11754" s="10"/>
      <c r="B11754" s="11"/>
      <c r="C11754" s="11"/>
      <c r="D11754" s="11"/>
      <c r="E11754" s="11"/>
      <c r="F11754" s="11"/>
      <c r="G11754" s="11"/>
      <c r="H11754" s="11"/>
      <c r="I11754" s="11"/>
      <c r="J11754" s="11"/>
      <c r="K11754" s="12"/>
      <c r="L11754" s="13"/>
      <c r="M11754" s="12"/>
      <c r="N11754" s="13"/>
      <c r="O11754" s="13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  <c r="AA11754" s="11"/>
      <c r="AB11754" s="11"/>
      <c r="AC11754" s="11"/>
    </row>
    <row r="11755" spans="1:29" x14ac:dyDescent="0.25">
      <c r="A11755" s="10"/>
      <c r="B11755" s="11"/>
      <c r="C11755" s="11"/>
      <c r="D11755" s="11"/>
      <c r="E11755" s="11"/>
      <c r="F11755" s="11"/>
      <c r="G11755" s="11"/>
      <c r="H11755" s="11"/>
      <c r="I11755" s="11"/>
      <c r="J11755" s="11"/>
      <c r="K11755" s="12"/>
      <c r="L11755" s="13"/>
      <c r="M11755" s="12"/>
      <c r="N11755" s="13"/>
      <c r="O11755" s="13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  <c r="AA11755" s="11"/>
      <c r="AB11755" s="11"/>
      <c r="AC11755" s="11"/>
    </row>
    <row r="11756" spans="1:29" x14ac:dyDescent="0.25">
      <c r="A11756" s="10"/>
      <c r="B11756" s="11"/>
      <c r="C11756" s="11"/>
      <c r="D11756" s="11"/>
      <c r="E11756" s="11"/>
      <c r="F11756" s="11"/>
      <c r="G11756" s="11"/>
      <c r="H11756" s="11"/>
      <c r="I11756" s="11"/>
      <c r="J11756" s="11"/>
      <c r="K11756" s="12"/>
      <c r="L11756" s="13"/>
      <c r="M11756" s="12"/>
      <c r="N11756" s="13"/>
      <c r="O11756" s="13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  <c r="AA11756" s="11"/>
      <c r="AB11756" s="11"/>
      <c r="AC11756" s="11"/>
    </row>
    <row r="11757" spans="1:29" x14ac:dyDescent="0.25">
      <c r="A11757" s="10"/>
      <c r="B11757" s="11"/>
      <c r="C11757" s="11"/>
      <c r="D11757" s="11"/>
      <c r="E11757" s="11"/>
      <c r="F11757" s="11"/>
      <c r="G11757" s="11"/>
      <c r="H11757" s="11"/>
      <c r="I11757" s="11"/>
      <c r="J11757" s="11"/>
      <c r="K11757" s="12"/>
      <c r="L11757" s="13"/>
      <c r="M11757" s="12"/>
      <c r="N11757" s="13"/>
      <c r="O11757" s="13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  <c r="AA11757" s="11"/>
      <c r="AB11757" s="11"/>
      <c r="AC11757" s="11"/>
    </row>
    <row r="11758" spans="1:29" x14ac:dyDescent="0.25">
      <c r="A11758" s="10"/>
      <c r="B11758" s="11"/>
      <c r="C11758" s="11"/>
      <c r="D11758" s="11"/>
      <c r="E11758" s="11"/>
      <c r="F11758" s="11"/>
      <c r="G11758" s="11"/>
      <c r="H11758" s="11"/>
      <c r="I11758" s="11"/>
      <c r="J11758" s="11"/>
      <c r="K11758" s="12"/>
      <c r="L11758" s="13"/>
      <c r="M11758" s="12"/>
      <c r="N11758" s="13"/>
      <c r="O11758" s="13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  <c r="AC11758" s="11"/>
    </row>
    <row r="11759" spans="1:29" x14ac:dyDescent="0.25">
      <c r="A11759" s="10"/>
      <c r="B11759" s="11"/>
      <c r="C11759" s="11"/>
      <c r="D11759" s="11"/>
      <c r="E11759" s="11"/>
      <c r="F11759" s="11"/>
      <c r="G11759" s="11"/>
      <c r="H11759" s="11"/>
      <c r="I11759" s="11"/>
      <c r="J11759" s="11"/>
      <c r="K11759" s="12"/>
      <c r="L11759" s="13"/>
      <c r="M11759" s="12"/>
      <c r="N11759" s="13"/>
      <c r="O11759" s="13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  <c r="AA11759" s="11"/>
      <c r="AB11759" s="11"/>
      <c r="AC11759" s="11"/>
    </row>
    <row r="11760" spans="1:29" x14ac:dyDescent="0.25">
      <c r="A11760" s="10"/>
      <c r="B11760" s="11"/>
      <c r="C11760" s="11"/>
      <c r="D11760" s="11"/>
      <c r="E11760" s="11"/>
      <c r="F11760" s="11"/>
      <c r="G11760" s="11"/>
      <c r="H11760" s="11"/>
      <c r="I11760" s="11"/>
      <c r="J11760" s="11"/>
      <c r="K11760" s="12"/>
      <c r="L11760" s="13"/>
      <c r="M11760" s="12"/>
      <c r="N11760" s="13"/>
      <c r="O11760" s="13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  <c r="AA11760" s="11"/>
      <c r="AB11760" s="11"/>
      <c r="AC11760" s="11"/>
    </row>
    <row r="11761" spans="1:29" x14ac:dyDescent="0.25">
      <c r="A11761" s="10"/>
      <c r="B11761" s="11"/>
      <c r="C11761" s="11"/>
      <c r="D11761" s="11"/>
      <c r="E11761" s="11"/>
      <c r="F11761" s="11"/>
      <c r="G11761" s="11"/>
      <c r="H11761" s="11"/>
      <c r="I11761" s="11"/>
      <c r="J11761" s="11"/>
      <c r="K11761" s="12"/>
      <c r="L11761" s="13"/>
      <c r="M11761" s="12"/>
      <c r="N11761" s="13"/>
      <c r="O11761" s="13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  <c r="AA11761" s="11"/>
      <c r="AB11761" s="11"/>
      <c r="AC11761" s="11"/>
    </row>
    <row r="11762" spans="1:29" x14ac:dyDescent="0.25">
      <c r="A11762" s="10"/>
      <c r="B11762" s="11"/>
      <c r="C11762" s="11"/>
      <c r="D11762" s="11"/>
      <c r="E11762" s="11"/>
      <c r="F11762" s="11"/>
      <c r="G11762" s="11"/>
      <c r="H11762" s="11"/>
      <c r="I11762" s="11"/>
      <c r="J11762" s="11"/>
      <c r="K11762" s="12"/>
      <c r="L11762" s="13"/>
      <c r="M11762" s="12"/>
      <c r="N11762" s="13"/>
      <c r="O11762" s="13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  <c r="AA11762" s="11"/>
      <c r="AB11762" s="11"/>
      <c r="AC11762" s="11"/>
    </row>
    <row r="11763" spans="1:29" x14ac:dyDescent="0.25">
      <c r="A11763" s="10"/>
      <c r="B11763" s="11"/>
      <c r="C11763" s="11"/>
      <c r="D11763" s="11"/>
      <c r="E11763" s="11"/>
      <c r="F11763" s="11"/>
      <c r="G11763" s="11"/>
      <c r="H11763" s="11"/>
      <c r="I11763" s="11"/>
      <c r="J11763" s="11"/>
      <c r="K11763" s="12"/>
      <c r="L11763" s="13"/>
      <c r="M11763" s="12"/>
      <c r="N11763" s="13"/>
      <c r="O11763" s="13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  <c r="AA11763" s="11"/>
      <c r="AB11763" s="11"/>
      <c r="AC11763" s="11"/>
    </row>
    <row r="11764" spans="1:29" x14ac:dyDescent="0.25">
      <c r="A11764" s="10"/>
      <c r="B11764" s="11"/>
      <c r="C11764" s="11"/>
      <c r="D11764" s="11"/>
      <c r="E11764" s="11"/>
      <c r="F11764" s="11"/>
      <c r="G11764" s="11"/>
      <c r="H11764" s="11"/>
      <c r="I11764" s="11"/>
      <c r="J11764" s="11"/>
      <c r="K11764" s="12"/>
      <c r="L11764" s="13"/>
      <c r="M11764" s="12"/>
      <c r="N11764" s="13"/>
      <c r="O11764" s="13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  <c r="AA11764" s="11"/>
      <c r="AB11764" s="11"/>
      <c r="AC11764" s="11"/>
    </row>
    <row r="11765" spans="1:29" x14ac:dyDescent="0.25">
      <c r="A11765" s="10"/>
      <c r="B11765" s="11"/>
      <c r="C11765" s="11"/>
      <c r="D11765" s="11"/>
      <c r="E11765" s="11"/>
      <c r="F11765" s="11"/>
      <c r="G11765" s="11"/>
      <c r="H11765" s="11"/>
      <c r="I11765" s="11"/>
      <c r="J11765" s="11"/>
      <c r="K11765" s="12"/>
      <c r="L11765" s="13"/>
      <c r="M11765" s="12"/>
      <c r="N11765" s="13"/>
      <c r="O11765" s="13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  <c r="AC11765" s="11"/>
    </row>
    <row r="11766" spans="1:29" x14ac:dyDescent="0.25">
      <c r="A11766" s="10"/>
      <c r="B11766" s="11"/>
      <c r="C11766" s="11"/>
      <c r="D11766" s="11"/>
      <c r="E11766" s="11"/>
      <c r="F11766" s="11"/>
      <c r="G11766" s="11"/>
      <c r="H11766" s="11"/>
      <c r="I11766" s="11"/>
      <c r="J11766" s="11"/>
      <c r="K11766" s="12"/>
      <c r="L11766" s="13"/>
      <c r="M11766" s="12"/>
      <c r="N11766" s="13"/>
      <c r="O11766" s="13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  <c r="AA11766" s="11"/>
      <c r="AB11766" s="11"/>
      <c r="AC11766" s="11"/>
    </row>
    <row r="11767" spans="1:29" x14ac:dyDescent="0.25">
      <c r="A11767" s="10"/>
      <c r="B11767" s="11"/>
      <c r="C11767" s="11"/>
      <c r="D11767" s="11"/>
      <c r="E11767" s="11"/>
      <c r="F11767" s="11"/>
      <c r="G11767" s="11"/>
      <c r="H11767" s="11"/>
      <c r="I11767" s="11"/>
      <c r="J11767" s="11"/>
      <c r="K11767" s="12"/>
      <c r="L11767" s="13"/>
      <c r="M11767" s="12"/>
      <c r="N11767" s="13"/>
      <c r="O11767" s="13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  <c r="AA11767" s="11"/>
      <c r="AB11767" s="11"/>
      <c r="AC11767" s="11"/>
    </row>
    <row r="11768" spans="1:29" x14ac:dyDescent="0.25">
      <c r="A11768" s="10"/>
      <c r="B11768" s="11"/>
      <c r="C11768" s="11"/>
      <c r="D11768" s="11"/>
      <c r="E11768" s="11"/>
      <c r="F11768" s="11"/>
      <c r="G11768" s="11"/>
      <c r="H11768" s="11"/>
      <c r="I11768" s="11"/>
      <c r="J11768" s="11"/>
      <c r="K11768" s="12"/>
      <c r="L11768" s="13"/>
      <c r="M11768" s="12"/>
      <c r="N11768" s="13"/>
      <c r="O11768" s="13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  <c r="AC11768" s="11"/>
    </row>
    <row r="11769" spans="1:29" x14ac:dyDescent="0.25">
      <c r="A11769" s="10"/>
      <c r="B11769" s="11"/>
      <c r="C11769" s="11"/>
      <c r="D11769" s="11"/>
      <c r="E11769" s="11"/>
      <c r="F11769" s="11"/>
      <c r="G11769" s="11"/>
      <c r="H11769" s="11"/>
      <c r="I11769" s="11"/>
      <c r="J11769" s="11"/>
      <c r="K11769" s="12"/>
      <c r="L11769" s="13"/>
      <c r="M11769" s="12"/>
      <c r="N11769" s="13"/>
      <c r="O11769" s="13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  <c r="AA11769" s="11"/>
      <c r="AB11769" s="11"/>
      <c r="AC11769" s="11"/>
    </row>
    <row r="11770" spans="1:29" x14ac:dyDescent="0.25">
      <c r="A11770" s="10"/>
      <c r="B11770" s="11"/>
      <c r="C11770" s="11"/>
      <c r="D11770" s="11"/>
      <c r="E11770" s="11"/>
      <c r="F11770" s="11"/>
      <c r="G11770" s="11"/>
      <c r="H11770" s="11"/>
      <c r="I11770" s="11"/>
      <c r="J11770" s="11"/>
      <c r="K11770" s="12"/>
      <c r="L11770" s="13"/>
      <c r="M11770" s="12"/>
      <c r="N11770" s="13"/>
      <c r="O11770" s="13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  <c r="AA11770" s="11"/>
      <c r="AB11770" s="11"/>
      <c r="AC11770" s="11"/>
    </row>
    <row r="11771" spans="1:29" x14ac:dyDescent="0.25">
      <c r="A11771" s="10"/>
      <c r="B11771" s="11"/>
      <c r="C11771" s="11"/>
      <c r="D11771" s="11"/>
      <c r="E11771" s="11"/>
      <c r="F11771" s="11"/>
      <c r="G11771" s="11"/>
      <c r="H11771" s="11"/>
      <c r="I11771" s="11"/>
      <c r="J11771" s="11"/>
      <c r="K11771" s="12"/>
      <c r="L11771" s="13"/>
      <c r="M11771" s="12"/>
      <c r="N11771" s="13"/>
      <c r="O11771" s="13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  <c r="AA11771" s="11"/>
      <c r="AB11771" s="11"/>
      <c r="AC11771" s="11"/>
    </row>
    <row r="11772" spans="1:29" x14ac:dyDescent="0.25">
      <c r="A11772" s="10"/>
      <c r="B11772" s="11"/>
      <c r="C11772" s="11"/>
      <c r="D11772" s="11"/>
      <c r="E11772" s="11"/>
      <c r="F11772" s="11"/>
      <c r="G11772" s="11"/>
      <c r="H11772" s="11"/>
      <c r="I11772" s="11"/>
      <c r="J11772" s="11"/>
      <c r="K11772" s="12"/>
      <c r="L11772" s="13"/>
      <c r="M11772" s="12"/>
      <c r="N11772" s="13"/>
      <c r="O11772" s="13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  <c r="AC11772" s="11"/>
    </row>
    <row r="11773" spans="1:29" x14ac:dyDescent="0.25">
      <c r="A11773" s="10"/>
      <c r="B11773" s="11"/>
      <c r="C11773" s="11"/>
      <c r="D11773" s="11"/>
      <c r="E11773" s="11"/>
      <c r="F11773" s="11"/>
      <c r="G11773" s="11"/>
      <c r="H11773" s="11"/>
      <c r="I11773" s="11"/>
      <c r="J11773" s="11"/>
      <c r="K11773" s="12"/>
      <c r="L11773" s="13"/>
      <c r="M11773" s="12"/>
      <c r="N11773" s="13"/>
      <c r="O11773" s="13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  <c r="AA11773" s="11"/>
      <c r="AB11773" s="11"/>
      <c r="AC11773" s="11"/>
    </row>
    <row r="11774" spans="1:29" x14ac:dyDescent="0.25">
      <c r="A11774" s="10"/>
      <c r="B11774" s="11"/>
      <c r="C11774" s="11"/>
      <c r="D11774" s="11"/>
      <c r="E11774" s="11"/>
      <c r="F11774" s="11"/>
      <c r="G11774" s="11"/>
      <c r="H11774" s="11"/>
      <c r="I11774" s="11"/>
      <c r="J11774" s="11"/>
      <c r="K11774" s="12"/>
      <c r="L11774" s="13"/>
      <c r="M11774" s="12"/>
      <c r="N11774" s="13"/>
      <c r="O11774" s="13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  <c r="AA11774" s="11"/>
      <c r="AB11774" s="11"/>
      <c r="AC11774" s="11"/>
    </row>
    <row r="11775" spans="1:29" x14ac:dyDescent="0.25">
      <c r="A11775" s="10"/>
      <c r="B11775" s="11"/>
      <c r="C11775" s="11"/>
      <c r="D11775" s="11"/>
      <c r="E11775" s="11"/>
      <c r="F11775" s="11"/>
      <c r="G11775" s="11"/>
      <c r="H11775" s="11"/>
      <c r="I11775" s="11"/>
      <c r="J11775" s="11"/>
      <c r="K11775" s="12"/>
      <c r="L11775" s="13"/>
      <c r="M11775" s="12"/>
      <c r="N11775" s="13"/>
      <c r="O11775" s="13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  <c r="AA11775" s="11"/>
      <c r="AB11775" s="11"/>
      <c r="AC11775" s="11"/>
    </row>
    <row r="11776" spans="1:29" x14ac:dyDescent="0.25">
      <c r="A11776" s="10"/>
      <c r="B11776" s="11"/>
      <c r="C11776" s="11"/>
      <c r="D11776" s="11"/>
      <c r="E11776" s="11"/>
      <c r="F11776" s="11"/>
      <c r="G11776" s="11"/>
      <c r="H11776" s="11"/>
      <c r="I11776" s="11"/>
      <c r="J11776" s="11"/>
      <c r="K11776" s="12"/>
      <c r="L11776" s="13"/>
      <c r="M11776" s="12"/>
      <c r="N11776" s="13"/>
      <c r="O11776" s="13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  <c r="AA11776" s="11"/>
      <c r="AB11776" s="11"/>
      <c r="AC11776" s="11"/>
    </row>
    <row r="11777" spans="1:29" x14ac:dyDescent="0.25">
      <c r="A11777" s="10"/>
      <c r="B11777" s="11"/>
      <c r="C11777" s="11"/>
      <c r="D11777" s="11"/>
      <c r="E11777" s="11"/>
      <c r="F11777" s="11"/>
      <c r="G11777" s="11"/>
      <c r="H11777" s="11"/>
      <c r="I11777" s="11"/>
      <c r="J11777" s="11"/>
      <c r="K11777" s="12"/>
      <c r="L11777" s="13"/>
      <c r="M11777" s="12"/>
      <c r="N11777" s="13"/>
      <c r="O11777" s="13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  <c r="AA11777" s="11"/>
      <c r="AB11777" s="11"/>
      <c r="AC11777" s="11"/>
    </row>
    <row r="11778" spans="1:29" x14ac:dyDescent="0.25">
      <c r="A11778" s="10"/>
      <c r="B11778" s="11"/>
      <c r="C11778" s="11"/>
      <c r="D11778" s="11"/>
      <c r="E11778" s="11"/>
      <c r="F11778" s="11"/>
      <c r="G11778" s="11"/>
      <c r="H11778" s="11"/>
      <c r="I11778" s="11"/>
      <c r="J11778" s="11"/>
      <c r="K11778" s="12"/>
      <c r="L11778" s="13"/>
      <c r="M11778" s="12"/>
      <c r="N11778" s="13"/>
      <c r="O11778" s="13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  <c r="AA11778" s="11"/>
      <c r="AB11778" s="11"/>
      <c r="AC11778" s="11"/>
    </row>
    <row r="11779" spans="1:29" x14ac:dyDescent="0.25">
      <c r="A11779" s="10"/>
      <c r="B11779" s="11"/>
      <c r="C11779" s="11"/>
      <c r="D11779" s="11"/>
      <c r="E11779" s="11"/>
      <c r="F11779" s="11"/>
      <c r="G11779" s="11"/>
      <c r="H11779" s="11"/>
      <c r="I11779" s="11"/>
      <c r="J11779" s="11"/>
      <c r="K11779" s="12"/>
      <c r="L11779" s="13"/>
      <c r="M11779" s="12"/>
      <c r="N11779" s="13"/>
      <c r="O11779" s="13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  <c r="AC11779" s="11"/>
    </row>
    <row r="11780" spans="1:29" x14ac:dyDescent="0.25">
      <c r="A11780" s="10"/>
      <c r="B11780" s="11"/>
      <c r="C11780" s="11"/>
      <c r="D11780" s="11"/>
      <c r="E11780" s="11"/>
      <c r="F11780" s="11"/>
      <c r="G11780" s="11"/>
      <c r="H11780" s="11"/>
      <c r="I11780" s="11"/>
      <c r="J11780" s="11"/>
      <c r="K11780" s="12"/>
      <c r="L11780" s="13"/>
      <c r="M11780" s="12"/>
      <c r="N11780" s="13"/>
      <c r="O11780" s="13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  <c r="AA11780" s="11"/>
      <c r="AB11780" s="11"/>
      <c r="AC11780" s="11"/>
    </row>
    <row r="11781" spans="1:29" x14ac:dyDescent="0.25">
      <c r="A11781" s="10"/>
      <c r="B11781" s="11"/>
      <c r="C11781" s="11"/>
      <c r="D11781" s="11"/>
      <c r="E11781" s="11"/>
      <c r="F11781" s="11"/>
      <c r="G11781" s="11"/>
      <c r="H11781" s="11"/>
      <c r="I11781" s="11"/>
      <c r="J11781" s="11"/>
      <c r="K11781" s="12"/>
      <c r="L11781" s="13"/>
      <c r="M11781" s="12"/>
      <c r="N11781" s="13"/>
      <c r="O11781" s="13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  <c r="AA11781" s="11"/>
      <c r="AB11781" s="11"/>
      <c r="AC11781" s="11"/>
    </row>
    <row r="11782" spans="1:29" x14ac:dyDescent="0.25">
      <c r="A11782" s="10"/>
      <c r="B11782" s="11"/>
      <c r="C11782" s="11"/>
      <c r="D11782" s="11"/>
      <c r="E11782" s="11"/>
      <c r="F11782" s="11"/>
      <c r="G11782" s="11"/>
      <c r="H11782" s="11"/>
      <c r="I11782" s="11"/>
      <c r="J11782" s="11"/>
      <c r="K11782" s="12"/>
      <c r="L11782" s="13"/>
      <c r="M11782" s="12"/>
      <c r="N11782" s="13"/>
      <c r="O11782" s="13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  <c r="AA11782" s="11"/>
      <c r="AB11782" s="11"/>
      <c r="AC11782" s="11"/>
    </row>
    <row r="11783" spans="1:29" x14ac:dyDescent="0.25">
      <c r="A11783" s="10"/>
      <c r="B11783" s="11"/>
      <c r="C11783" s="11"/>
      <c r="D11783" s="11"/>
      <c r="E11783" s="11"/>
      <c r="F11783" s="11"/>
      <c r="G11783" s="11"/>
      <c r="H11783" s="11"/>
      <c r="I11783" s="11"/>
      <c r="J11783" s="11"/>
      <c r="K11783" s="12"/>
      <c r="L11783" s="13"/>
      <c r="M11783" s="12"/>
      <c r="N11783" s="13"/>
      <c r="O11783" s="13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  <c r="AA11783" s="11"/>
      <c r="AB11783" s="11"/>
      <c r="AC11783" s="11"/>
    </row>
    <row r="11784" spans="1:29" x14ac:dyDescent="0.25">
      <c r="A11784" s="10"/>
      <c r="B11784" s="11"/>
      <c r="C11784" s="11"/>
      <c r="D11784" s="11"/>
      <c r="E11784" s="11"/>
      <c r="F11784" s="11"/>
      <c r="G11784" s="11"/>
      <c r="H11784" s="11"/>
      <c r="I11784" s="11"/>
      <c r="J11784" s="11"/>
      <c r="K11784" s="12"/>
      <c r="L11784" s="13"/>
      <c r="M11784" s="12"/>
      <c r="N11784" s="13"/>
      <c r="O11784" s="13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  <c r="AA11784" s="11"/>
      <c r="AB11784" s="11"/>
      <c r="AC11784" s="11"/>
    </row>
    <row r="11785" spans="1:29" x14ac:dyDescent="0.25">
      <c r="A11785" s="10"/>
      <c r="B11785" s="11"/>
      <c r="C11785" s="11"/>
      <c r="D11785" s="11"/>
      <c r="E11785" s="11"/>
      <c r="F11785" s="11"/>
      <c r="G11785" s="11"/>
      <c r="H11785" s="11"/>
      <c r="I11785" s="11"/>
      <c r="J11785" s="11"/>
      <c r="K11785" s="12"/>
      <c r="L11785" s="13"/>
      <c r="M11785" s="12"/>
      <c r="N11785" s="13"/>
      <c r="O11785" s="13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  <c r="AA11785" s="11"/>
      <c r="AB11785" s="11"/>
      <c r="AC11785" s="11"/>
    </row>
    <row r="11786" spans="1:29" x14ac:dyDescent="0.25">
      <c r="A11786" s="10"/>
      <c r="B11786" s="11"/>
      <c r="C11786" s="11"/>
      <c r="D11786" s="11"/>
      <c r="E11786" s="11"/>
      <c r="F11786" s="11"/>
      <c r="G11786" s="11"/>
      <c r="H11786" s="11"/>
      <c r="I11786" s="11"/>
      <c r="J11786" s="11"/>
      <c r="K11786" s="12"/>
      <c r="L11786" s="13"/>
      <c r="M11786" s="12"/>
      <c r="N11786" s="13"/>
      <c r="O11786" s="13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  <c r="AC11786" s="11"/>
    </row>
    <row r="11787" spans="1:29" x14ac:dyDescent="0.25">
      <c r="A11787" s="10"/>
      <c r="B11787" s="11"/>
      <c r="C11787" s="11"/>
      <c r="D11787" s="11"/>
      <c r="E11787" s="11"/>
      <c r="F11787" s="11"/>
      <c r="G11787" s="11"/>
      <c r="H11787" s="11"/>
      <c r="I11787" s="11"/>
      <c r="J11787" s="11"/>
      <c r="K11787" s="12"/>
      <c r="L11787" s="13"/>
      <c r="M11787" s="12"/>
      <c r="N11787" s="13"/>
      <c r="O11787" s="13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  <c r="AA11787" s="11"/>
      <c r="AB11787" s="11"/>
      <c r="AC11787" s="11"/>
    </row>
    <row r="11788" spans="1:29" x14ac:dyDescent="0.25">
      <c r="A11788" s="10"/>
      <c r="B11788" s="11"/>
      <c r="C11788" s="11"/>
      <c r="D11788" s="11"/>
      <c r="E11788" s="11"/>
      <c r="F11788" s="11"/>
      <c r="G11788" s="11"/>
      <c r="H11788" s="11"/>
      <c r="I11788" s="11"/>
      <c r="J11788" s="11"/>
      <c r="K11788" s="12"/>
      <c r="L11788" s="13"/>
      <c r="M11788" s="12"/>
      <c r="N11788" s="13"/>
      <c r="O11788" s="13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  <c r="AA11788" s="11"/>
      <c r="AB11788" s="11"/>
      <c r="AC11788" s="11"/>
    </row>
    <row r="11789" spans="1:29" x14ac:dyDescent="0.25">
      <c r="A11789" s="10"/>
      <c r="B11789" s="11"/>
      <c r="C11789" s="11"/>
      <c r="D11789" s="11"/>
      <c r="E11789" s="11"/>
      <c r="F11789" s="11"/>
      <c r="G11789" s="11"/>
      <c r="H11789" s="11"/>
      <c r="I11789" s="11"/>
      <c r="J11789" s="11"/>
      <c r="K11789" s="12"/>
      <c r="L11789" s="13"/>
      <c r="M11789" s="12"/>
      <c r="N11789" s="13"/>
      <c r="O11789" s="13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  <c r="AA11789" s="11"/>
      <c r="AB11789" s="11"/>
      <c r="AC11789" s="11"/>
    </row>
    <row r="11790" spans="1:29" x14ac:dyDescent="0.25">
      <c r="A11790" s="10"/>
      <c r="B11790" s="11"/>
      <c r="C11790" s="11"/>
      <c r="D11790" s="11"/>
      <c r="E11790" s="11"/>
      <c r="F11790" s="11"/>
      <c r="G11790" s="11"/>
      <c r="H11790" s="11"/>
      <c r="I11790" s="11"/>
      <c r="J11790" s="11"/>
      <c r="K11790" s="12"/>
      <c r="L11790" s="13"/>
      <c r="M11790" s="12"/>
      <c r="N11790" s="13"/>
      <c r="O11790" s="13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  <c r="AA11790" s="11"/>
      <c r="AB11790" s="11"/>
      <c r="AC11790" s="11"/>
    </row>
    <row r="11791" spans="1:29" x14ac:dyDescent="0.25">
      <c r="A11791" s="10"/>
      <c r="B11791" s="11"/>
      <c r="C11791" s="11"/>
      <c r="D11791" s="11"/>
      <c r="E11791" s="11"/>
      <c r="F11791" s="11"/>
      <c r="G11791" s="11"/>
      <c r="H11791" s="11"/>
      <c r="I11791" s="11"/>
      <c r="J11791" s="11"/>
      <c r="K11791" s="12"/>
      <c r="L11791" s="13"/>
      <c r="M11791" s="12"/>
      <c r="N11791" s="13"/>
      <c r="O11791" s="13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  <c r="AA11791" s="11"/>
      <c r="AB11791" s="11"/>
      <c r="AC11791" s="11"/>
    </row>
    <row r="11792" spans="1:29" x14ac:dyDescent="0.25">
      <c r="A11792" s="10"/>
      <c r="B11792" s="11"/>
      <c r="C11792" s="11"/>
      <c r="D11792" s="11"/>
      <c r="E11792" s="11"/>
      <c r="F11792" s="11"/>
      <c r="G11792" s="11"/>
      <c r="H11792" s="11"/>
      <c r="I11792" s="11"/>
      <c r="J11792" s="11"/>
      <c r="K11792" s="12"/>
      <c r="L11792" s="13"/>
      <c r="M11792" s="12"/>
      <c r="N11792" s="13"/>
      <c r="O11792" s="13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  <c r="AA11792" s="11"/>
      <c r="AB11792" s="11"/>
      <c r="AC11792" s="11"/>
    </row>
    <row r="11793" spans="1:29" x14ac:dyDescent="0.25">
      <c r="A11793" s="10"/>
      <c r="B11793" s="11"/>
      <c r="C11793" s="11"/>
      <c r="D11793" s="11"/>
      <c r="E11793" s="11"/>
      <c r="F11793" s="11"/>
      <c r="G11793" s="11"/>
      <c r="H11793" s="11"/>
      <c r="I11793" s="11"/>
      <c r="J11793" s="11"/>
      <c r="K11793" s="12"/>
      <c r="L11793" s="13"/>
      <c r="M11793" s="12"/>
      <c r="N11793" s="13"/>
      <c r="O11793" s="13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  <c r="AC11793" s="11"/>
    </row>
    <row r="11794" spans="1:29" x14ac:dyDescent="0.25">
      <c r="A11794" s="10"/>
      <c r="B11794" s="11"/>
      <c r="C11794" s="11"/>
      <c r="D11794" s="11"/>
      <c r="E11794" s="11"/>
      <c r="F11794" s="11"/>
      <c r="G11794" s="11"/>
      <c r="H11794" s="11"/>
      <c r="I11794" s="11"/>
      <c r="J11794" s="11"/>
      <c r="K11794" s="12"/>
      <c r="L11794" s="13"/>
      <c r="M11794" s="12"/>
      <c r="N11794" s="13"/>
      <c r="O11794" s="13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  <c r="AA11794" s="11"/>
      <c r="AB11794" s="11"/>
      <c r="AC11794" s="11"/>
    </row>
    <row r="11795" spans="1:29" x14ac:dyDescent="0.25">
      <c r="A11795" s="10"/>
      <c r="B11795" s="11"/>
      <c r="C11795" s="11"/>
      <c r="D11795" s="11"/>
      <c r="E11795" s="11"/>
      <c r="F11795" s="11"/>
      <c r="G11795" s="11"/>
      <c r="H11795" s="11"/>
      <c r="I11795" s="11"/>
      <c r="J11795" s="11"/>
      <c r="K11795" s="12"/>
      <c r="L11795" s="13"/>
      <c r="M11795" s="12"/>
      <c r="N11795" s="13"/>
      <c r="O11795" s="13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  <c r="AA11795" s="11"/>
      <c r="AB11795" s="11"/>
      <c r="AC11795" s="11"/>
    </row>
    <row r="11796" spans="1:29" x14ac:dyDescent="0.25">
      <c r="A11796" s="10"/>
      <c r="B11796" s="11"/>
      <c r="C11796" s="11"/>
      <c r="D11796" s="11"/>
      <c r="E11796" s="11"/>
      <c r="F11796" s="11"/>
      <c r="G11796" s="11"/>
      <c r="H11796" s="11"/>
      <c r="I11796" s="11"/>
      <c r="J11796" s="11"/>
      <c r="K11796" s="12"/>
      <c r="L11796" s="13"/>
      <c r="M11796" s="12"/>
      <c r="N11796" s="13"/>
      <c r="O11796" s="13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  <c r="AA11796" s="11"/>
      <c r="AB11796" s="11"/>
      <c r="AC11796" s="11"/>
    </row>
    <row r="11797" spans="1:29" x14ac:dyDescent="0.25">
      <c r="A11797" s="10"/>
      <c r="B11797" s="11"/>
      <c r="C11797" s="11"/>
      <c r="D11797" s="11"/>
      <c r="E11797" s="11"/>
      <c r="F11797" s="11"/>
      <c r="G11797" s="11"/>
      <c r="H11797" s="11"/>
      <c r="I11797" s="11"/>
      <c r="J11797" s="11"/>
      <c r="K11797" s="12"/>
      <c r="L11797" s="13"/>
      <c r="M11797" s="12"/>
      <c r="N11797" s="13"/>
      <c r="O11797" s="13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  <c r="AA11797" s="11"/>
      <c r="AB11797" s="11"/>
      <c r="AC11797" s="11"/>
    </row>
    <row r="11798" spans="1:29" x14ac:dyDescent="0.25">
      <c r="A11798" s="10"/>
      <c r="B11798" s="11"/>
      <c r="C11798" s="11"/>
      <c r="D11798" s="11"/>
      <c r="E11798" s="11"/>
      <c r="F11798" s="11"/>
      <c r="G11798" s="11"/>
      <c r="H11798" s="11"/>
      <c r="I11798" s="11"/>
      <c r="J11798" s="11"/>
      <c r="K11798" s="12"/>
      <c r="L11798" s="13"/>
      <c r="M11798" s="12"/>
      <c r="N11798" s="13"/>
      <c r="O11798" s="13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  <c r="AA11798" s="11"/>
      <c r="AB11798" s="11"/>
      <c r="AC11798" s="11"/>
    </row>
    <row r="11799" spans="1:29" x14ac:dyDescent="0.25">
      <c r="A11799" s="10"/>
      <c r="B11799" s="11"/>
      <c r="C11799" s="11"/>
      <c r="D11799" s="11"/>
      <c r="E11799" s="11"/>
      <c r="F11799" s="11"/>
      <c r="G11799" s="11"/>
      <c r="H11799" s="11"/>
      <c r="I11799" s="11"/>
      <c r="J11799" s="11"/>
      <c r="K11799" s="12"/>
      <c r="L11799" s="13"/>
      <c r="M11799" s="12"/>
      <c r="N11799" s="13"/>
      <c r="O11799" s="13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  <c r="AA11799" s="11"/>
      <c r="AB11799" s="11"/>
      <c r="AC11799" s="11"/>
    </row>
    <row r="11800" spans="1:29" x14ac:dyDescent="0.25">
      <c r="A11800" s="10"/>
      <c r="B11800" s="11"/>
      <c r="C11800" s="11"/>
      <c r="D11800" s="11"/>
      <c r="E11800" s="11"/>
      <c r="F11800" s="11"/>
      <c r="G11800" s="11"/>
      <c r="H11800" s="11"/>
      <c r="I11800" s="11"/>
      <c r="J11800" s="11"/>
      <c r="K11800" s="12"/>
      <c r="L11800" s="13"/>
      <c r="M11800" s="12"/>
      <c r="N11800" s="13"/>
      <c r="O11800" s="13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  <c r="AC11800" s="11"/>
    </row>
    <row r="11801" spans="1:29" x14ac:dyDescent="0.25">
      <c r="A11801" s="10"/>
      <c r="B11801" s="11"/>
      <c r="C11801" s="11"/>
      <c r="D11801" s="11"/>
      <c r="E11801" s="11"/>
      <c r="F11801" s="11"/>
      <c r="G11801" s="11"/>
      <c r="H11801" s="11"/>
      <c r="I11801" s="11"/>
      <c r="J11801" s="11"/>
      <c r="K11801" s="12"/>
      <c r="L11801" s="13"/>
      <c r="M11801" s="12"/>
      <c r="N11801" s="13"/>
      <c r="O11801" s="13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  <c r="AA11801" s="11"/>
      <c r="AB11801" s="11"/>
      <c r="AC11801" s="11"/>
    </row>
    <row r="11802" spans="1:29" x14ac:dyDescent="0.25">
      <c r="A11802" s="10"/>
      <c r="B11802" s="11"/>
      <c r="C11802" s="11"/>
      <c r="D11802" s="11"/>
      <c r="E11802" s="11"/>
      <c r="F11802" s="11"/>
      <c r="G11802" s="11"/>
      <c r="H11802" s="11"/>
      <c r="I11802" s="11"/>
      <c r="J11802" s="11"/>
      <c r="K11802" s="12"/>
      <c r="L11802" s="13"/>
      <c r="M11802" s="12"/>
      <c r="N11802" s="13"/>
      <c r="O11802" s="13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  <c r="AA11802" s="11"/>
      <c r="AB11802" s="11"/>
      <c r="AC11802" s="11"/>
    </row>
    <row r="11803" spans="1:29" x14ac:dyDescent="0.25">
      <c r="A11803" s="10"/>
      <c r="B11803" s="11"/>
      <c r="C11803" s="11"/>
      <c r="D11803" s="11"/>
      <c r="E11803" s="11"/>
      <c r="F11803" s="11"/>
      <c r="G11803" s="11"/>
      <c r="H11803" s="11"/>
      <c r="I11803" s="11"/>
      <c r="J11803" s="11"/>
      <c r="K11803" s="12"/>
      <c r="L11803" s="13"/>
      <c r="M11803" s="12"/>
      <c r="N11803" s="13"/>
      <c r="O11803" s="13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  <c r="AA11803" s="11"/>
      <c r="AB11803" s="11"/>
      <c r="AC11803" s="11"/>
    </row>
    <row r="11804" spans="1:29" x14ac:dyDescent="0.25">
      <c r="A11804" s="10"/>
      <c r="B11804" s="11"/>
      <c r="C11804" s="11"/>
      <c r="D11804" s="11"/>
      <c r="E11804" s="11"/>
      <c r="F11804" s="11"/>
      <c r="G11804" s="11"/>
      <c r="H11804" s="11"/>
      <c r="I11804" s="11"/>
      <c r="J11804" s="11"/>
      <c r="K11804" s="12"/>
      <c r="L11804" s="13"/>
      <c r="M11804" s="12"/>
      <c r="N11804" s="13"/>
      <c r="O11804" s="13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  <c r="AA11804" s="11"/>
      <c r="AB11804" s="11"/>
      <c r="AC11804" s="11"/>
    </row>
    <row r="11805" spans="1:29" x14ac:dyDescent="0.25">
      <c r="A11805" s="10"/>
      <c r="B11805" s="11"/>
      <c r="C11805" s="11"/>
      <c r="D11805" s="11"/>
      <c r="E11805" s="11"/>
      <c r="F11805" s="11"/>
      <c r="G11805" s="11"/>
      <c r="H11805" s="11"/>
      <c r="I11805" s="11"/>
      <c r="J11805" s="11"/>
      <c r="K11805" s="12"/>
      <c r="L11805" s="13"/>
      <c r="M11805" s="12"/>
      <c r="N11805" s="13"/>
      <c r="O11805" s="13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  <c r="AA11805" s="11"/>
      <c r="AB11805" s="11"/>
      <c r="AC11805" s="11"/>
    </row>
    <row r="11806" spans="1:29" x14ac:dyDescent="0.25">
      <c r="A11806" s="10"/>
      <c r="B11806" s="11"/>
      <c r="C11806" s="11"/>
      <c r="D11806" s="11"/>
      <c r="E11806" s="11"/>
      <c r="F11806" s="11"/>
      <c r="G11806" s="11"/>
      <c r="H11806" s="11"/>
      <c r="I11806" s="11"/>
      <c r="J11806" s="11"/>
      <c r="K11806" s="12"/>
      <c r="L11806" s="13"/>
      <c r="M11806" s="12"/>
      <c r="N11806" s="13"/>
      <c r="O11806" s="13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  <c r="AA11806" s="11"/>
      <c r="AB11806" s="11"/>
      <c r="AC11806" s="11"/>
    </row>
    <row r="11807" spans="1:29" x14ac:dyDescent="0.25">
      <c r="A11807" s="10"/>
      <c r="B11807" s="11"/>
      <c r="C11807" s="11"/>
      <c r="D11807" s="11"/>
      <c r="E11807" s="11"/>
      <c r="F11807" s="11"/>
      <c r="G11807" s="11"/>
      <c r="H11807" s="11"/>
      <c r="I11807" s="11"/>
      <c r="J11807" s="11"/>
      <c r="K11807" s="12"/>
      <c r="L11807" s="13"/>
      <c r="M11807" s="12"/>
      <c r="N11807" s="13"/>
      <c r="O11807" s="13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  <c r="AC11807" s="11"/>
    </row>
    <row r="11808" spans="1:29" x14ac:dyDescent="0.25">
      <c r="A11808" s="10"/>
      <c r="B11808" s="11"/>
      <c r="C11808" s="11"/>
      <c r="D11808" s="11"/>
      <c r="E11808" s="11"/>
      <c r="F11808" s="11"/>
      <c r="G11808" s="11"/>
      <c r="H11808" s="11"/>
      <c r="I11808" s="11"/>
      <c r="J11808" s="11"/>
      <c r="K11808" s="12"/>
      <c r="L11808" s="13"/>
      <c r="M11808" s="12"/>
      <c r="N11808" s="13"/>
      <c r="O11808" s="13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  <c r="AA11808" s="11"/>
      <c r="AB11808" s="11"/>
      <c r="AC11808" s="11"/>
    </row>
    <row r="11809" spans="1:29" x14ac:dyDescent="0.25">
      <c r="A11809" s="10"/>
      <c r="B11809" s="11"/>
      <c r="C11809" s="11"/>
      <c r="D11809" s="11"/>
      <c r="E11809" s="11"/>
      <c r="F11809" s="11"/>
      <c r="G11809" s="11"/>
      <c r="H11809" s="11"/>
      <c r="I11809" s="11"/>
      <c r="J11809" s="11"/>
      <c r="K11809" s="12"/>
      <c r="L11809" s="13"/>
      <c r="M11809" s="12"/>
      <c r="N11809" s="13"/>
      <c r="O11809" s="13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  <c r="AA11809" s="11"/>
      <c r="AB11809" s="11"/>
      <c r="AC11809" s="11"/>
    </row>
    <row r="11810" spans="1:29" x14ac:dyDescent="0.25">
      <c r="A11810" s="10"/>
      <c r="B11810" s="11"/>
      <c r="C11810" s="11"/>
      <c r="D11810" s="11"/>
      <c r="E11810" s="11"/>
      <c r="F11810" s="11"/>
      <c r="G11810" s="11"/>
      <c r="H11810" s="11"/>
      <c r="I11810" s="11"/>
      <c r="J11810" s="11"/>
      <c r="K11810" s="12"/>
      <c r="L11810" s="13"/>
      <c r="M11810" s="12"/>
      <c r="N11810" s="13"/>
      <c r="O11810" s="13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  <c r="AA11810" s="11"/>
      <c r="AB11810" s="11"/>
      <c r="AC11810" s="11"/>
    </row>
    <row r="11811" spans="1:29" x14ac:dyDescent="0.25">
      <c r="A11811" s="10"/>
      <c r="B11811" s="11"/>
      <c r="C11811" s="11"/>
      <c r="D11811" s="11"/>
      <c r="E11811" s="11"/>
      <c r="F11811" s="11"/>
      <c r="G11811" s="11"/>
      <c r="H11811" s="11"/>
      <c r="I11811" s="11"/>
      <c r="J11811" s="11"/>
      <c r="K11811" s="12"/>
      <c r="L11811" s="13"/>
      <c r="M11811" s="12"/>
      <c r="N11811" s="13"/>
      <c r="O11811" s="13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  <c r="AA11811" s="11"/>
      <c r="AB11811" s="11"/>
      <c r="AC11811" s="11"/>
    </row>
    <row r="11812" spans="1:29" x14ac:dyDescent="0.25">
      <c r="A11812" s="10"/>
      <c r="B11812" s="11"/>
      <c r="C11812" s="11"/>
      <c r="D11812" s="11"/>
      <c r="E11812" s="11"/>
      <c r="F11812" s="11"/>
      <c r="G11812" s="11"/>
      <c r="H11812" s="11"/>
      <c r="I11812" s="11"/>
      <c r="J11812" s="11"/>
      <c r="K11812" s="12"/>
      <c r="L11812" s="13"/>
      <c r="M11812" s="12"/>
      <c r="N11812" s="13"/>
      <c r="O11812" s="13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  <c r="AA11812" s="11"/>
      <c r="AB11812" s="11"/>
      <c r="AC11812" s="11"/>
    </row>
    <row r="11813" spans="1:29" x14ac:dyDescent="0.25">
      <c r="A11813" s="10"/>
      <c r="B11813" s="11"/>
      <c r="C11813" s="11"/>
      <c r="D11813" s="11"/>
      <c r="E11813" s="11"/>
      <c r="F11813" s="11"/>
      <c r="G11813" s="11"/>
      <c r="H11813" s="11"/>
      <c r="I11813" s="11"/>
      <c r="J11813" s="11"/>
      <c r="K11813" s="12"/>
      <c r="L11813" s="13"/>
      <c r="M11813" s="12"/>
      <c r="N11813" s="13"/>
      <c r="O11813" s="13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  <c r="AA11813" s="11"/>
      <c r="AB11813" s="11"/>
      <c r="AC11813" s="11"/>
    </row>
    <row r="11814" spans="1:29" x14ac:dyDescent="0.25">
      <c r="A11814" s="10"/>
      <c r="B11814" s="11"/>
      <c r="C11814" s="11"/>
      <c r="D11814" s="11"/>
      <c r="E11814" s="11"/>
      <c r="F11814" s="11"/>
      <c r="G11814" s="11"/>
      <c r="H11814" s="11"/>
      <c r="I11814" s="11"/>
      <c r="J11814" s="11"/>
      <c r="K11814" s="12"/>
      <c r="L11814" s="13"/>
      <c r="M11814" s="12"/>
      <c r="N11814" s="13"/>
      <c r="O11814" s="13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  <c r="AC11814" s="11"/>
    </row>
    <row r="11815" spans="1:29" x14ac:dyDescent="0.25">
      <c r="A11815" s="10"/>
      <c r="B11815" s="11"/>
      <c r="C11815" s="11"/>
      <c r="D11815" s="11"/>
      <c r="E11815" s="11"/>
      <c r="F11815" s="11"/>
      <c r="G11815" s="11"/>
      <c r="H11815" s="11"/>
      <c r="I11815" s="11"/>
      <c r="J11815" s="11"/>
      <c r="K11815" s="12"/>
      <c r="L11815" s="13"/>
      <c r="M11815" s="12"/>
      <c r="N11815" s="13"/>
      <c r="O11815" s="13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  <c r="AA11815" s="11"/>
      <c r="AB11815" s="11"/>
      <c r="AC11815" s="11"/>
    </row>
    <row r="11816" spans="1:29" x14ac:dyDescent="0.25">
      <c r="A11816" s="10"/>
      <c r="B11816" s="11"/>
      <c r="C11816" s="11"/>
      <c r="D11816" s="11"/>
      <c r="E11816" s="11"/>
      <c r="F11816" s="11"/>
      <c r="G11816" s="11"/>
      <c r="H11816" s="11"/>
      <c r="I11816" s="11"/>
      <c r="J11816" s="11"/>
      <c r="K11816" s="12"/>
      <c r="L11816" s="13"/>
      <c r="M11816" s="12"/>
      <c r="N11816" s="13"/>
      <c r="O11816" s="13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  <c r="AA11816" s="11"/>
      <c r="AB11816" s="11"/>
      <c r="AC11816" s="11"/>
    </row>
    <row r="11817" spans="1:29" x14ac:dyDescent="0.25">
      <c r="A11817" s="10"/>
      <c r="B11817" s="11"/>
      <c r="C11817" s="11"/>
      <c r="D11817" s="11"/>
      <c r="E11817" s="11"/>
      <c r="F11817" s="11"/>
      <c r="G11817" s="11"/>
      <c r="H11817" s="11"/>
      <c r="I11817" s="11"/>
      <c r="J11817" s="11"/>
      <c r="K11817" s="12"/>
      <c r="L11817" s="13"/>
      <c r="M11817" s="12"/>
      <c r="N11817" s="13"/>
      <c r="O11817" s="13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  <c r="AA11817" s="11"/>
      <c r="AB11817" s="11"/>
      <c r="AC11817" s="11"/>
    </row>
    <row r="11818" spans="1:29" x14ac:dyDescent="0.25">
      <c r="A11818" s="10"/>
      <c r="B11818" s="11"/>
      <c r="C11818" s="11"/>
      <c r="D11818" s="11"/>
      <c r="E11818" s="11"/>
      <c r="F11818" s="11"/>
      <c r="G11818" s="11"/>
      <c r="H11818" s="11"/>
      <c r="I11818" s="11"/>
      <c r="J11818" s="11"/>
      <c r="K11818" s="12"/>
      <c r="L11818" s="13"/>
      <c r="M11818" s="12"/>
      <c r="N11818" s="13"/>
      <c r="O11818" s="13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  <c r="AA11818" s="11"/>
      <c r="AB11818" s="11"/>
      <c r="AC11818" s="11"/>
    </row>
    <row r="11819" spans="1:29" x14ac:dyDescent="0.25">
      <c r="A11819" s="10"/>
      <c r="B11819" s="11"/>
      <c r="C11819" s="11"/>
      <c r="D11819" s="11"/>
      <c r="E11819" s="11"/>
      <c r="F11819" s="11"/>
      <c r="G11819" s="11"/>
      <c r="H11819" s="11"/>
      <c r="I11819" s="11"/>
      <c r="J11819" s="11"/>
      <c r="K11819" s="12"/>
      <c r="L11819" s="13"/>
      <c r="M11819" s="12"/>
      <c r="N11819" s="13"/>
      <c r="O11819" s="13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  <c r="AA11819" s="11"/>
      <c r="AB11819" s="11"/>
      <c r="AC11819" s="11"/>
    </row>
    <row r="11820" spans="1:29" x14ac:dyDescent="0.25">
      <c r="A11820" s="10"/>
      <c r="B11820" s="11"/>
      <c r="C11820" s="11"/>
      <c r="D11820" s="11"/>
      <c r="E11820" s="11"/>
      <c r="F11820" s="11"/>
      <c r="G11820" s="11"/>
      <c r="H11820" s="11"/>
      <c r="I11820" s="11"/>
      <c r="J11820" s="11"/>
      <c r="K11820" s="12"/>
      <c r="L11820" s="13"/>
      <c r="M11820" s="12"/>
      <c r="N11820" s="13"/>
      <c r="O11820" s="13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  <c r="AA11820" s="11"/>
      <c r="AB11820" s="11"/>
      <c r="AC11820" s="11"/>
    </row>
    <row r="11821" spans="1:29" x14ac:dyDescent="0.25">
      <c r="A11821" s="10"/>
      <c r="B11821" s="11"/>
      <c r="C11821" s="11"/>
      <c r="D11821" s="11"/>
      <c r="E11821" s="11"/>
      <c r="F11821" s="11"/>
      <c r="G11821" s="11"/>
      <c r="H11821" s="11"/>
      <c r="I11821" s="11"/>
      <c r="J11821" s="11"/>
      <c r="K11821" s="12"/>
      <c r="L11821" s="13"/>
      <c r="M11821" s="12"/>
      <c r="N11821" s="13"/>
      <c r="O11821" s="13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  <c r="AA11821" s="11"/>
      <c r="AB11821" s="11"/>
      <c r="AC11821" s="11"/>
    </row>
    <row r="11822" spans="1:29" x14ac:dyDescent="0.25">
      <c r="A11822" s="10"/>
      <c r="B11822" s="11"/>
      <c r="C11822" s="11"/>
      <c r="D11822" s="11"/>
      <c r="E11822" s="11"/>
      <c r="F11822" s="11"/>
      <c r="G11822" s="11"/>
      <c r="H11822" s="11"/>
      <c r="I11822" s="11"/>
      <c r="J11822" s="11"/>
      <c r="K11822" s="12"/>
      <c r="L11822" s="13"/>
      <c r="M11822" s="12"/>
      <c r="N11822" s="13"/>
      <c r="O11822" s="13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  <c r="AA11822" s="11"/>
      <c r="AB11822" s="11"/>
      <c r="AC11822" s="11"/>
    </row>
    <row r="11823" spans="1:29" x14ac:dyDescent="0.25">
      <c r="A11823" s="10"/>
      <c r="B11823" s="11"/>
      <c r="C11823" s="11"/>
      <c r="D11823" s="11"/>
      <c r="E11823" s="11"/>
      <c r="F11823" s="11"/>
      <c r="G11823" s="11"/>
      <c r="H11823" s="11"/>
      <c r="I11823" s="11"/>
      <c r="J11823" s="11"/>
      <c r="K11823" s="12"/>
      <c r="L11823" s="13"/>
      <c r="M11823" s="12"/>
      <c r="N11823" s="13"/>
      <c r="O11823" s="13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  <c r="AA11823" s="11"/>
      <c r="AB11823" s="11"/>
      <c r="AC11823" s="11"/>
    </row>
    <row r="11824" spans="1:29" x14ac:dyDescent="0.25">
      <c r="A11824" s="10"/>
      <c r="B11824" s="11"/>
      <c r="C11824" s="11"/>
      <c r="D11824" s="11"/>
      <c r="E11824" s="11"/>
      <c r="F11824" s="11"/>
      <c r="G11824" s="11"/>
      <c r="H11824" s="11"/>
      <c r="I11824" s="11"/>
      <c r="J11824" s="11"/>
      <c r="K11824" s="12"/>
      <c r="L11824" s="13"/>
      <c r="M11824" s="12"/>
      <c r="N11824" s="13"/>
      <c r="O11824" s="13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  <c r="AA11824" s="11"/>
      <c r="AB11824" s="11"/>
      <c r="AC11824" s="11"/>
    </row>
    <row r="11825" spans="1:29" x14ac:dyDescent="0.25">
      <c r="A11825" s="10"/>
      <c r="B11825" s="11"/>
      <c r="C11825" s="11"/>
      <c r="D11825" s="11"/>
      <c r="E11825" s="11"/>
      <c r="F11825" s="11"/>
      <c r="G11825" s="11"/>
      <c r="H11825" s="11"/>
      <c r="I11825" s="11"/>
      <c r="J11825" s="11"/>
      <c r="K11825" s="12"/>
      <c r="L11825" s="13"/>
      <c r="M11825" s="12"/>
      <c r="N11825" s="13"/>
      <c r="O11825" s="13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  <c r="AA11825" s="11"/>
      <c r="AB11825" s="11"/>
      <c r="AC11825" s="11"/>
    </row>
    <row r="11826" spans="1:29" x14ac:dyDescent="0.25">
      <c r="A11826" s="10"/>
      <c r="B11826" s="11"/>
      <c r="C11826" s="11"/>
      <c r="D11826" s="11"/>
      <c r="E11826" s="11"/>
      <c r="F11826" s="11"/>
      <c r="G11826" s="11"/>
      <c r="H11826" s="11"/>
      <c r="I11826" s="11"/>
      <c r="J11826" s="11"/>
      <c r="K11826" s="12"/>
      <c r="L11826" s="13"/>
      <c r="M11826" s="12"/>
      <c r="N11826" s="13"/>
      <c r="O11826" s="13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  <c r="AA11826" s="11"/>
      <c r="AB11826" s="11"/>
      <c r="AC11826" s="11"/>
    </row>
    <row r="11827" spans="1:29" x14ac:dyDescent="0.25">
      <c r="A11827" s="10"/>
      <c r="B11827" s="11"/>
      <c r="C11827" s="11"/>
      <c r="D11827" s="11"/>
      <c r="E11827" s="11"/>
      <c r="F11827" s="11"/>
      <c r="G11827" s="11"/>
      <c r="H11827" s="11"/>
      <c r="I11827" s="11"/>
      <c r="J11827" s="11"/>
      <c r="K11827" s="12"/>
      <c r="L11827" s="13"/>
      <c r="M11827" s="12"/>
      <c r="N11827" s="13"/>
      <c r="O11827" s="13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  <c r="AA11827" s="11"/>
      <c r="AB11827" s="11"/>
      <c r="AC11827" s="11"/>
    </row>
    <row r="11828" spans="1:29" x14ac:dyDescent="0.25">
      <c r="A11828" s="10"/>
      <c r="B11828" s="11"/>
      <c r="C11828" s="11"/>
      <c r="D11828" s="11"/>
      <c r="E11828" s="11"/>
      <c r="F11828" s="11"/>
      <c r="G11828" s="11"/>
      <c r="H11828" s="11"/>
      <c r="I11828" s="11"/>
      <c r="J11828" s="11"/>
      <c r="K11828" s="12"/>
      <c r="L11828" s="13"/>
      <c r="M11828" s="12"/>
      <c r="N11828" s="13"/>
      <c r="O11828" s="13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  <c r="AC11828" s="11"/>
    </row>
    <row r="11829" spans="1:29" x14ac:dyDescent="0.25">
      <c r="A11829" s="10"/>
      <c r="B11829" s="11"/>
      <c r="C11829" s="11"/>
      <c r="D11829" s="11"/>
      <c r="E11829" s="11"/>
      <c r="F11829" s="11"/>
      <c r="G11829" s="11"/>
      <c r="H11829" s="11"/>
      <c r="I11829" s="11"/>
      <c r="J11829" s="11"/>
      <c r="K11829" s="12"/>
      <c r="L11829" s="13"/>
      <c r="M11829" s="12"/>
      <c r="N11829" s="13"/>
      <c r="O11829" s="13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  <c r="AA11829" s="11"/>
      <c r="AB11829" s="11"/>
      <c r="AC11829" s="11"/>
    </row>
    <row r="11830" spans="1:29" x14ac:dyDescent="0.25">
      <c r="A11830" s="10"/>
      <c r="B11830" s="11"/>
      <c r="C11830" s="11"/>
      <c r="D11830" s="11"/>
      <c r="E11830" s="11"/>
      <c r="F11830" s="11"/>
      <c r="G11830" s="11"/>
      <c r="H11830" s="11"/>
      <c r="I11830" s="11"/>
      <c r="J11830" s="11"/>
      <c r="K11830" s="12"/>
      <c r="L11830" s="13"/>
      <c r="M11830" s="12"/>
      <c r="N11830" s="13"/>
      <c r="O11830" s="13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  <c r="AA11830" s="11"/>
      <c r="AB11830" s="11"/>
      <c r="AC11830" s="11"/>
    </row>
    <row r="11831" spans="1:29" x14ac:dyDescent="0.25">
      <c r="A11831" s="10"/>
      <c r="B11831" s="11"/>
      <c r="C11831" s="11"/>
      <c r="D11831" s="11"/>
      <c r="E11831" s="11"/>
      <c r="F11831" s="11"/>
      <c r="G11831" s="11"/>
      <c r="H11831" s="11"/>
      <c r="I11831" s="11"/>
      <c r="J11831" s="11"/>
      <c r="K11831" s="12"/>
      <c r="L11831" s="13"/>
      <c r="M11831" s="12"/>
      <c r="N11831" s="13"/>
      <c r="O11831" s="13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  <c r="AA11831" s="11"/>
      <c r="AB11831" s="11"/>
      <c r="AC11831" s="11"/>
    </row>
    <row r="11832" spans="1:29" x14ac:dyDescent="0.25">
      <c r="A11832" s="10"/>
      <c r="B11832" s="11"/>
      <c r="C11832" s="11"/>
      <c r="D11832" s="11"/>
      <c r="E11832" s="11"/>
      <c r="F11832" s="11"/>
      <c r="G11832" s="11"/>
      <c r="H11832" s="11"/>
      <c r="I11832" s="11"/>
      <c r="J11832" s="11"/>
      <c r="K11832" s="12"/>
      <c r="L11832" s="13"/>
      <c r="M11832" s="12"/>
      <c r="N11832" s="13"/>
      <c r="O11832" s="13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  <c r="AA11832" s="11"/>
      <c r="AB11832" s="11"/>
      <c r="AC11832" s="11"/>
    </row>
    <row r="11833" spans="1:29" x14ac:dyDescent="0.25">
      <c r="A11833" s="10"/>
      <c r="B11833" s="11"/>
      <c r="C11833" s="11"/>
      <c r="D11833" s="11"/>
      <c r="E11833" s="11"/>
      <c r="F11833" s="11"/>
      <c r="G11833" s="11"/>
      <c r="H11833" s="11"/>
      <c r="I11833" s="11"/>
      <c r="J11833" s="11"/>
      <c r="K11833" s="12"/>
      <c r="L11833" s="13"/>
      <c r="M11833" s="12"/>
      <c r="N11833" s="13"/>
      <c r="O11833" s="13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  <c r="AA11833" s="11"/>
      <c r="AB11833" s="11"/>
      <c r="AC11833" s="11"/>
    </row>
    <row r="11834" spans="1:29" x14ac:dyDescent="0.25">
      <c r="A11834" s="10"/>
      <c r="B11834" s="11"/>
      <c r="C11834" s="11"/>
      <c r="D11834" s="11"/>
      <c r="E11834" s="11"/>
      <c r="F11834" s="11"/>
      <c r="G11834" s="11"/>
      <c r="H11834" s="11"/>
      <c r="I11834" s="11"/>
      <c r="J11834" s="11"/>
      <c r="K11834" s="12"/>
      <c r="L11834" s="13"/>
      <c r="M11834" s="12"/>
      <c r="N11834" s="13"/>
      <c r="O11834" s="13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  <c r="AA11834" s="11"/>
      <c r="AB11834" s="11"/>
      <c r="AC11834" s="11"/>
    </row>
    <row r="11835" spans="1:29" x14ac:dyDescent="0.25">
      <c r="A11835" s="10"/>
      <c r="B11835" s="11"/>
      <c r="C11835" s="11"/>
      <c r="D11835" s="11"/>
      <c r="E11835" s="11"/>
      <c r="F11835" s="11"/>
      <c r="G11835" s="11"/>
      <c r="H11835" s="11"/>
      <c r="I11835" s="11"/>
      <c r="J11835" s="11"/>
      <c r="K11835" s="12"/>
      <c r="L11835" s="13"/>
      <c r="M11835" s="12"/>
      <c r="N11835" s="13"/>
      <c r="O11835" s="13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  <c r="AC11835" s="11"/>
    </row>
    <row r="11836" spans="1:29" x14ac:dyDescent="0.25">
      <c r="A11836" s="10"/>
      <c r="B11836" s="11"/>
      <c r="C11836" s="11"/>
      <c r="D11836" s="11"/>
      <c r="E11836" s="11"/>
      <c r="F11836" s="11"/>
      <c r="G11836" s="11"/>
      <c r="H11836" s="11"/>
      <c r="I11836" s="11"/>
      <c r="J11836" s="11"/>
      <c r="K11836" s="12"/>
      <c r="L11836" s="13"/>
      <c r="M11836" s="12"/>
      <c r="N11836" s="13"/>
      <c r="O11836" s="13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  <c r="AA11836" s="11"/>
      <c r="AB11836" s="11"/>
      <c r="AC11836" s="11"/>
    </row>
    <row r="11837" spans="1:29" x14ac:dyDescent="0.25">
      <c r="A11837" s="10"/>
      <c r="B11837" s="11"/>
      <c r="C11837" s="11"/>
      <c r="D11837" s="11"/>
      <c r="E11837" s="11"/>
      <c r="F11837" s="11"/>
      <c r="G11837" s="11"/>
      <c r="H11837" s="11"/>
      <c r="I11837" s="11"/>
      <c r="J11837" s="11"/>
      <c r="K11837" s="12"/>
      <c r="L11837" s="13"/>
      <c r="M11837" s="12"/>
      <c r="N11837" s="13"/>
      <c r="O11837" s="13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  <c r="AA11837" s="11"/>
      <c r="AB11837" s="11"/>
      <c r="AC11837" s="11"/>
    </row>
    <row r="11838" spans="1:29" x14ac:dyDescent="0.25">
      <c r="A11838" s="10"/>
      <c r="B11838" s="11"/>
      <c r="C11838" s="11"/>
      <c r="D11838" s="11"/>
      <c r="E11838" s="11"/>
      <c r="F11838" s="11"/>
      <c r="G11838" s="11"/>
      <c r="H11838" s="11"/>
      <c r="I11838" s="11"/>
      <c r="J11838" s="11"/>
      <c r="K11838" s="12"/>
      <c r="L11838" s="13"/>
      <c r="M11838" s="12"/>
      <c r="N11838" s="13"/>
      <c r="O11838" s="13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  <c r="AA11838" s="11"/>
      <c r="AB11838" s="11"/>
      <c r="AC11838" s="11"/>
    </row>
    <row r="11839" spans="1:29" x14ac:dyDescent="0.25">
      <c r="A11839" s="10"/>
      <c r="B11839" s="11"/>
      <c r="C11839" s="11"/>
      <c r="D11839" s="11"/>
      <c r="E11839" s="11"/>
      <c r="F11839" s="11"/>
      <c r="G11839" s="11"/>
      <c r="H11839" s="11"/>
      <c r="I11839" s="11"/>
      <c r="J11839" s="11"/>
      <c r="K11839" s="12"/>
      <c r="L11839" s="13"/>
      <c r="M11839" s="12"/>
      <c r="N11839" s="13"/>
      <c r="O11839" s="13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  <c r="AA11839" s="11"/>
      <c r="AB11839" s="11"/>
      <c r="AC11839" s="11"/>
    </row>
    <row r="11840" spans="1:29" x14ac:dyDescent="0.25">
      <c r="A11840" s="10"/>
      <c r="B11840" s="11"/>
      <c r="C11840" s="11"/>
      <c r="D11840" s="11"/>
      <c r="E11840" s="11"/>
      <c r="F11840" s="11"/>
      <c r="G11840" s="11"/>
      <c r="H11840" s="11"/>
      <c r="I11840" s="11"/>
      <c r="J11840" s="11"/>
      <c r="K11840" s="12"/>
      <c r="L11840" s="13"/>
      <c r="M11840" s="12"/>
      <c r="N11840" s="13"/>
      <c r="O11840" s="13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  <c r="AA11840" s="11"/>
      <c r="AB11840" s="11"/>
      <c r="AC11840" s="11"/>
    </row>
    <row r="11841" spans="1:29" x14ac:dyDescent="0.25">
      <c r="A11841" s="10"/>
      <c r="B11841" s="11"/>
      <c r="C11841" s="11"/>
      <c r="D11841" s="11"/>
      <c r="E11841" s="11"/>
      <c r="F11841" s="11"/>
      <c r="G11841" s="11"/>
      <c r="H11841" s="11"/>
      <c r="I11841" s="11"/>
      <c r="J11841" s="11"/>
      <c r="K11841" s="12"/>
      <c r="L11841" s="13"/>
      <c r="M11841" s="12"/>
      <c r="N11841" s="13"/>
      <c r="O11841" s="13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  <c r="AA11841" s="11"/>
      <c r="AB11841" s="11"/>
      <c r="AC11841" s="11"/>
    </row>
    <row r="11842" spans="1:29" x14ac:dyDescent="0.25">
      <c r="A11842" s="10"/>
      <c r="B11842" s="11"/>
      <c r="C11842" s="11"/>
      <c r="D11842" s="11"/>
      <c r="E11842" s="11"/>
      <c r="F11842" s="11"/>
      <c r="G11842" s="11"/>
      <c r="H11842" s="11"/>
      <c r="I11842" s="11"/>
      <c r="J11842" s="11"/>
      <c r="K11842" s="12"/>
      <c r="L11842" s="13"/>
      <c r="M11842" s="12"/>
      <c r="N11842" s="13"/>
      <c r="O11842" s="13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  <c r="AC11842" s="11"/>
    </row>
    <row r="11843" spans="1:29" x14ac:dyDescent="0.25">
      <c r="A11843" s="10"/>
      <c r="B11843" s="11"/>
      <c r="C11843" s="11"/>
      <c r="D11843" s="11"/>
      <c r="E11843" s="11"/>
      <c r="F11843" s="11"/>
      <c r="G11843" s="11"/>
      <c r="H11843" s="11"/>
      <c r="I11843" s="11"/>
      <c r="J11843" s="11"/>
      <c r="K11843" s="12"/>
      <c r="L11843" s="13"/>
      <c r="M11843" s="12"/>
      <c r="N11843" s="13"/>
      <c r="O11843" s="13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  <c r="AA11843" s="11"/>
      <c r="AB11843" s="11"/>
      <c r="AC11843" s="11"/>
    </row>
    <row r="11844" spans="1:29" x14ac:dyDescent="0.25">
      <c r="A11844" s="10"/>
      <c r="B11844" s="11"/>
      <c r="C11844" s="11"/>
      <c r="D11844" s="11"/>
      <c r="E11844" s="11"/>
      <c r="F11844" s="11"/>
      <c r="G11844" s="11"/>
      <c r="H11844" s="11"/>
      <c r="I11844" s="11"/>
      <c r="J11844" s="11"/>
      <c r="K11844" s="12"/>
      <c r="L11844" s="13"/>
      <c r="M11844" s="12"/>
      <c r="N11844" s="13"/>
      <c r="O11844" s="13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  <c r="AA11844" s="11"/>
      <c r="AB11844" s="11"/>
      <c r="AC11844" s="11"/>
    </row>
    <row r="11845" spans="1:29" x14ac:dyDescent="0.25">
      <c r="A11845" s="10"/>
      <c r="B11845" s="11"/>
      <c r="C11845" s="11"/>
      <c r="D11845" s="11"/>
      <c r="E11845" s="11"/>
      <c r="F11845" s="11"/>
      <c r="G11845" s="11"/>
      <c r="H11845" s="11"/>
      <c r="I11845" s="11"/>
      <c r="J11845" s="11"/>
      <c r="K11845" s="12"/>
      <c r="L11845" s="13"/>
      <c r="M11845" s="12"/>
      <c r="N11845" s="13"/>
      <c r="O11845" s="13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  <c r="AA11845" s="11"/>
      <c r="AB11845" s="11"/>
      <c r="AC11845" s="11"/>
    </row>
    <row r="11846" spans="1:29" x14ac:dyDescent="0.25">
      <c r="A11846" s="10"/>
      <c r="B11846" s="11"/>
      <c r="C11846" s="11"/>
      <c r="D11846" s="11"/>
      <c r="E11846" s="11"/>
      <c r="F11846" s="11"/>
      <c r="G11846" s="11"/>
      <c r="H11846" s="11"/>
      <c r="I11846" s="11"/>
      <c r="J11846" s="11"/>
      <c r="K11846" s="12"/>
      <c r="L11846" s="13"/>
      <c r="M11846" s="12"/>
      <c r="N11846" s="13"/>
      <c r="O11846" s="13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  <c r="AA11846" s="11"/>
      <c r="AB11846" s="11"/>
      <c r="AC11846" s="11"/>
    </row>
    <row r="11847" spans="1:29" x14ac:dyDescent="0.25">
      <c r="A11847" s="10"/>
      <c r="B11847" s="11"/>
      <c r="C11847" s="11"/>
      <c r="D11847" s="11"/>
      <c r="E11847" s="11"/>
      <c r="F11847" s="11"/>
      <c r="G11847" s="11"/>
      <c r="H11847" s="11"/>
      <c r="I11847" s="11"/>
      <c r="J11847" s="11"/>
      <c r="K11847" s="12"/>
      <c r="L11847" s="13"/>
      <c r="M11847" s="12"/>
      <c r="N11847" s="13"/>
      <c r="O11847" s="13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  <c r="AA11847" s="11"/>
      <c r="AB11847" s="11"/>
      <c r="AC11847" s="11"/>
    </row>
    <row r="11848" spans="1:29" x14ac:dyDescent="0.25">
      <c r="A11848" s="10"/>
      <c r="B11848" s="11"/>
      <c r="C11848" s="11"/>
      <c r="D11848" s="11"/>
      <c r="E11848" s="11"/>
      <c r="F11848" s="11"/>
      <c r="G11848" s="11"/>
      <c r="H11848" s="11"/>
      <c r="I11848" s="11"/>
      <c r="J11848" s="11"/>
      <c r="K11848" s="12"/>
      <c r="L11848" s="13"/>
      <c r="M11848" s="12"/>
      <c r="N11848" s="13"/>
      <c r="O11848" s="13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  <c r="AA11848" s="11"/>
      <c r="AB11848" s="11"/>
      <c r="AC11848" s="11"/>
    </row>
    <row r="11849" spans="1:29" x14ac:dyDescent="0.25">
      <c r="A11849" s="10"/>
      <c r="B11849" s="11"/>
      <c r="C11849" s="11"/>
      <c r="D11849" s="11"/>
      <c r="E11849" s="11"/>
      <c r="F11849" s="11"/>
      <c r="G11849" s="11"/>
      <c r="H11849" s="11"/>
      <c r="I11849" s="11"/>
      <c r="J11849" s="11"/>
      <c r="K11849" s="12"/>
      <c r="L11849" s="13"/>
      <c r="M11849" s="12"/>
      <c r="N11849" s="13"/>
      <c r="O11849" s="13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  <c r="AC11849" s="11"/>
    </row>
    <row r="11850" spans="1:29" x14ac:dyDescent="0.25">
      <c r="A11850" s="10"/>
      <c r="B11850" s="11"/>
      <c r="C11850" s="11"/>
      <c r="D11850" s="11"/>
      <c r="E11850" s="11"/>
      <c r="F11850" s="11"/>
      <c r="G11850" s="11"/>
      <c r="H11850" s="11"/>
      <c r="I11850" s="11"/>
      <c r="J11850" s="11"/>
      <c r="K11850" s="12"/>
      <c r="L11850" s="13"/>
      <c r="M11850" s="12"/>
      <c r="N11850" s="13"/>
      <c r="O11850" s="13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  <c r="AA11850" s="11"/>
      <c r="AB11850" s="11"/>
      <c r="AC11850" s="11"/>
    </row>
    <row r="11851" spans="1:29" x14ac:dyDescent="0.25">
      <c r="A11851" s="10"/>
      <c r="B11851" s="11"/>
      <c r="C11851" s="11"/>
      <c r="D11851" s="11"/>
      <c r="E11851" s="11"/>
      <c r="F11851" s="11"/>
      <c r="G11851" s="11"/>
      <c r="H11851" s="11"/>
      <c r="I11851" s="11"/>
      <c r="J11851" s="11"/>
      <c r="K11851" s="12"/>
      <c r="L11851" s="13"/>
      <c r="M11851" s="12"/>
      <c r="N11851" s="13"/>
      <c r="O11851" s="13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  <c r="AA11851" s="11"/>
      <c r="AB11851" s="11"/>
      <c r="AC11851" s="11"/>
    </row>
    <row r="11852" spans="1:29" x14ac:dyDescent="0.25">
      <c r="A11852" s="10"/>
      <c r="B11852" s="11"/>
      <c r="C11852" s="11"/>
      <c r="D11852" s="11"/>
      <c r="E11852" s="11"/>
      <c r="F11852" s="11"/>
      <c r="G11852" s="11"/>
      <c r="H11852" s="11"/>
      <c r="I11852" s="11"/>
      <c r="J11852" s="11"/>
      <c r="K11852" s="12"/>
      <c r="L11852" s="13"/>
      <c r="M11852" s="12"/>
      <c r="N11852" s="13"/>
      <c r="O11852" s="13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  <c r="AA11852" s="11"/>
      <c r="AB11852" s="11"/>
      <c r="AC11852" s="11"/>
    </row>
    <row r="11853" spans="1:29" x14ac:dyDescent="0.25">
      <c r="A11853" s="10"/>
      <c r="B11853" s="11"/>
      <c r="C11853" s="11"/>
      <c r="D11853" s="11"/>
      <c r="E11853" s="11"/>
      <c r="F11853" s="11"/>
      <c r="G11853" s="11"/>
      <c r="H11853" s="11"/>
      <c r="I11853" s="11"/>
      <c r="J11853" s="11"/>
      <c r="K11853" s="12"/>
      <c r="L11853" s="13"/>
      <c r="M11853" s="12"/>
      <c r="N11853" s="13"/>
      <c r="O11853" s="13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  <c r="AA11853" s="11"/>
      <c r="AB11853" s="11"/>
      <c r="AC11853" s="11"/>
    </row>
    <row r="11854" spans="1:29" x14ac:dyDescent="0.25">
      <c r="A11854" s="10"/>
      <c r="B11854" s="11"/>
      <c r="C11854" s="11"/>
      <c r="D11854" s="11"/>
      <c r="E11854" s="11"/>
      <c r="F11854" s="11"/>
      <c r="G11854" s="11"/>
      <c r="H11854" s="11"/>
      <c r="I11854" s="11"/>
      <c r="J11854" s="11"/>
      <c r="K11854" s="12"/>
      <c r="L11854" s="13"/>
      <c r="M11854" s="12"/>
      <c r="N11854" s="13"/>
      <c r="O11854" s="13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  <c r="AA11854" s="11"/>
      <c r="AB11854" s="11"/>
      <c r="AC11854" s="11"/>
    </row>
    <row r="11855" spans="1:29" x14ac:dyDescent="0.25">
      <c r="A11855" s="10"/>
      <c r="B11855" s="11"/>
      <c r="C11855" s="11"/>
      <c r="D11855" s="11"/>
      <c r="E11855" s="11"/>
      <c r="F11855" s="11"/>
      <c r="G11855" s="11"/>
      <c r="H11855" s="11"/>
      <c r="I11855" s="11"/>
      <c r="J11855" s="11"/>
      <c r="K11855" s="12"/>
      <c r="L11855" s="13"/>
      <c r="M11855" s="12"/>
      <c r="N11855" s="13"/>
      <c r="O11855" s="13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  <c r="AA11855" s="11"/>
      <c r="AB11855" s="11"/>
      <c r="AC11855" s="11"/>
    </row>
    <row r="11856" spans="1:29" x14ac:dyDescent="0.25">
      <c r="A11856" s="10"/>
      <c r="B11856" s="11"/>
      <c r="C11856" s="11"/>
      <c r="D11856" s="11"/>
      <c r="E11856" s="11"/>
      <c r="F11856" s="11"/>
      <c r="G11856" s="11"/>
      <c r="H11856" s="11"/>
      <c r="I11856" s="11"/>
      <c r="J11856" s="11"/>
      <c r="K11856" s="12"/>
      <c r="L11856" s="13"/>
      <c r="M11856" s="12"/>
      <c r="N11856" s="13"/>
      <c r="O11856" s="13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  <c r="AC11856" s="11"/>
    </row>
    <row r="11857" spans="1:29" x14ac:dyDescent="0.25">
      <c r="A11857" s="10"/>
      <c r="B11857" s="11"/>
      <c r="C11857" s="11"/>
      <c r="D11857" s="11"/>
      <c r="E11857" s="11"/>
      <c r="F11857" s="11"/>
      <c r="G11857" s="11"/>
      <c r="H11857" s="11"/>
      <c r="I11857" s="11"/>
      <c r="J11857" s="11"/>
      <c r="K11857" s="12"/>
      <c r="L11857" s="13"/>
      <c r="M11857" s="12"/>
      <c r="N11857" s="13"/>
      <c r="O11857" s="13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  <c r="AA11857" s="11"/>
      <c r="AB11857" s="11"/>
      <c r="AC11857" s="11"/>
    </row>
    <row r="11858" spans="1:29" x14ac:dyDescent="0.25">
      <c r="A11858" s="10"/>
      <c r="B11858" s="11"/>
      <c r="C11858" s="11"/>
      <c r="D11858" s="11"/>
      <c r="E11858" s="11"/>
      <c r="F11858" s="11"/>
      <c r="G11858" s="11"/>
      <c r="H11858" s="11"/>
      <c r="I11858" s="11"/>
      <c r="J11858" s="11"/>
      <c r="K11858" s="12"/>
      <c r="L11858" s="13"/>
      <c r="M11858" s="12"/>
      <c r="N11858" s="13"/>
      <c r="O11858" s="13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  <c r="AA11858" s="11"/>
      <c r="AB11858" s="11"/>
      <c r="AC11858" s="11"/>
    </row>
    <row r="11859" spans="1:29" x14ac:dyDescent="0.25">
      <c r="A11859" s="10"/>
      <c r="B11859" s="11"/>
      <c r="C11859" s="11"/>
      <c r="D11859" s="11"/>
      <c r="E11859" s="11"/>
      <c r="F11859" s="11"/>
      <c r="G11859" s="11"/>
      <c r="H11859" s="11"/>
      <c r="I11859" s="11"/>
      <c r="J11859" s="11"/>
      <c r="K11859" s="12"/>
      <c r="L11859" s="13"/>
      <c r="M11859" s="12"/>
      <c r="N11859" s="13"/>
      <c r="O11859" s="13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  <c r="AA11859" s="11"/>
      <c r="AB11859" s="11"/>
      <c r="AC11859" s="11"/>
    </row>
    <row r="11860" spans="1:29" x14ac:dyDescent="0.25">
      <c r="A11860" s="10"/>
      <c r="B11860" s="11"/>
      <c r="C11860" s="11"/>
      <c r="D11860" s="11"/>
      <c r="E11860" s="11"/>
      <c r="F11860" s="11"/>
      <c r="G11860" s="11"/>
      <c r="H11860" s="11"/>
      <c r="I11860" s="11"/>
      <c r="J11860" s="11"/>
      <c r="K11860" s="12"/>
      <c r="L11860" s="13"/>
      <c r="M11860" s="12"/>
      <c r="N11860" s="13"/>
      <c r="O11860" s="13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  <c r="AA11860" s="11"/>
      <c r="AB11860" s="11"/>
      <c r="AC11860" s="11"/>
    </row>
    <row r="11861" spans="1:29" x14ac:dyDescent="0.25">
      <c r="A11861" s="10"/>
      <c r="B11861" s="11"/>
      <c r="C11861" s="11"/>
      <c r="D11861" s="11"/>
      <c r="E11861" s="11"/>
      <c r="F11861" s="11"/>
      <c r="G11861" s="11"/>
      <c r="H11861" s="11"/>
      <c r="I11861" s="11"/>
      <c r="J11861" s="11"/>
      <c r="K11861" s="12"/>
      <c r="L11861" s="13"/>
      <c r="M11861" s="12"/>
      <c r="N11861" s="13"/>
      <c r="O11861" s="13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  <c r="AA11861" s="11"/>
      <c r="AB11861" s="11"/>
      <c r="AC11861" s="11"/>
    </row>
    <row r="11862" spans="1:29" x14ac:dyDescent="0.25">
      <c r="A11862" s="10"/>
      <c r="B11862" s="11"/>
      <c r="C11862" s="11"/>
      <c r="D11862" s="11"/>
      <c r="E11862" s="11"/>
      <c r="F11862" s="11"/>
      <c r="G11862" s="11"/>
      <c r="H11862" s="11"/>
      <c r="I11862" s="11"/>
      <c r="J11862" s="11"/>
      <c r="K11862" s="12"/>
      <c r="L11862" s="13"/>
      <c r="M11862" s="12"/>
      <c r="N11862" s="13"/>
      <c r="O11862" s="13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  <c r="AA11862" s="11"/>
      <c r="AB11862" s="11"/>
      <c r="AC11862" s="11"/>
    </row>
    <row r="11863" spans="1:29" x14ac:dyDescent="0.25">
      <c r="A11863" s="10"/>
      <c r="B11863" s="11"/>
      <c r="C11863" s="11"/>
      <c r="D11863" s="11"/>
      <c r="E11863" s="11"/>
      <c r="F11863" s="11"/>
      <c r="G11863" s="11"/>
      <c r="H11863" s="11"/>
      <c r="I11863" s="11"/>
      <c r="J11863" s="11"/>
      <c r="K11863" s="12"/>
      <c r="L11863" s="13"/>
      <c r="M11863" s="12"/>
      <c r="N11863" s="13"/>
      <c r="O11863" s="13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  <c r="AC11863" s="11"/>
    </row>
    <row r="11864" spans="1:29" x14ac:dyDescent="0.25">
      <c r="A11864" s="10"/>
      <c r="B11864" s="11"/>
      <c r="C11864" s="11"/>
      <c r="D11864" s="11"/>
      <c r="E11864" s="11"/>
      <c r="F11864" s="11"/>
      <c r="G11864" s="11"/>
      <c r="H11864" s="11"/>
      <c r="I11864" s="11"/>
      <c r="J11864" s="11"/>
      <c r="K11864" s="12"/>
      <c r="L11864" s="13"/>
      <c r="M11864" s="12"/>
      <c r="N11864" s="13"/>
      <c r="O11864" s="13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  <c r="AA11864" s="11"/>
      <c r="AB11864" s="11"/>
      <c r="AC11864" s="11"/>
    </row>
    <row r="11865" spans="1:29" x14ac:dyDescent="0.25">
      <c r="A11865" s="10"/>
      <c r="B11865" s="11"/>
      <c r="C11865" s="11"/>
      <c r="D11865" s="11"/>
      <c r="E11865" s="11"/>
      <c r="F11865" s="11"/>
      <c r="G11865" s="11"/>
      <c r="H11865" s="11"/>
      <c r="I11865" s="11"/>
      <c r="J11865" s="11"/>
      <c r="K11865" s="12"/>
      <c r="L11865" s="13"/>
      <c r="M11865" s="12"/>
      <c r="N11865" s="13"/>
      <c r="O11865" s="13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  <c r="AA11865" s="11"/>
      <c r="AB11865" s="11"/>
      <c r="AC11865" s="11"/>
    </row>
    <row r="11866" spans="1:29" x14ac:dyDescent="0.25">
      <c r="A11866" s="10"/>
      <c r="B11866" s="11"/>
      <c r="C11866" s="11"/>
      <c r="D11866" s="11"/>
      <c r="E11866" s="11"/>
      <c r="F11866" s="11"/>
      <c r="G11866" s="11"/>
      <c r="H11866" s="11"/>
      <c r="I11866" s="11"/>
      <c r="J11866" s="11"/>
      <c r="K11866" s="12"/>
      <c r="L11866" s="13"/>
      <c r="M11866" s="12"/>
      <c r="N11866" s="13"/>
      <c r="O11866" s="13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  <c r="AA11866" s="11"/>
      <c r="AB11866" s="11"/>
      <c r="AC11866" s="11"/>
    </row>
    <row r="11867" spans="1:29" x14ac:dyDescent="0.25">
      <c r="A11867" s="10"/>
      <c r="B11867" s="11"/>
      <c r="C11867" s="11"/>
      <c r="D11867" s="11"/>
      <c r="E11867" s="11"/>
      <c r="F11867" s="11"/>
      <c r="G11867" s="11"/>
      <c r="H11867" s="11"/>
      <c r="I11867" s="11"/>
      <c r="J11867" s="11"/>
      <c r="K11867" s="12"/>
      <c r="L11867" s="13"/>
      <c r="M11867" s="12"/>
      <c r="N11867" s="13"/>
      <c r="O11867" s="13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  <c r="AA11867" s="11"/>
      <c r="AB11867" s="11"/>
      <c r="AC11867" s="11"/>
    </row>
    <row r="11868" spans="1:29" x14ac:dyDescent="0.25">
      <c r="A11868" s="10"/>
      <c r="B11868" s="11"/>
      <c r="C11868" s="11"/>
      <c r="D11868" s="11"/>
      <c r="E11868" s="11"/>
      <c r="F11868" s="11"/>
      <c r="G11868" s="11"/>
      <c r="H11868" s="11"/>
      <c r="I11868" s="11"/>
      <c r="J11868" s="11"/>
      <c r="K11868" s="12"/>
      <c r="L11868" s="13"/>
      <c r="M11868" s="12"/>
      <c r="N11868" s="13"/>
      <c r="O11868" s="13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  <c r="AA11868" s="11"/>
      <c r="AB11868" s="11"/>
      <c r="AC11868" s="11"/>
    </row>
    <row r="11869" spans="1:29" x14ac:dyDescent="0.25">
      <c r="A11869" s="10"/>
      <c r="B11869" s="11"/>
      <c r="C11869" s="11"/>
      <c r="D11869" s="11"/>
      <c r="E11869" s="11"/>
      <c r="F11869" s="11"/>
      <c r="G11869" s="11"/>
      <c r="H11869" s="11"/>
      <c r="I11869" s="11"/>
      <c r="J11869" s="11"/>
      <c r="K11869" s="12"/>
      <c r="L11869" s="13"/>
      <c r="M11869" s="12"/>
      <c r="N11869" s="13"/>
      <c r="O11869" s="13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  <c r="AA11869" s="11"/>
      <c r="AB11869" s="11"/>
      <c r="AC11869" s="11"/>
    </row>
    <row r="11870" spans="1:29" x14ac:dyDescent="0.25">
      <c r="A11870" s="10"/>
      <c r="B11870" s="11"/>
      <c r="C11870" s="11"/>
      <c r="D11870" s="11"/>
      <c r="E11870" s="11"/>
      <c r="F11870" s="11"/>
      <c r="G11870" s="11"/>
      <c r="H11870" s="11"/>
      <c r="I11870" s="11"/>
      <c r="J11870" s="11"/>
      <c r="K11870" s="12"/>
      <c r="L11870" s="13"/>
      <c r="M11870" s="12"/>
      <c r="N11870" s="13"/>
      <c r="O11870" s="13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  <c r="AC11870" s="11"/>
    </row>
    <row r="11871" spans="1:29" x14ac:dyDescent="0.25">
      <c r="A11871" s="10"/>
      <c r="B11871" s="11"/>
      <c r="C11871" s="11"/>
      <c r="D11871" s="11"/>
      <c r="E11871" s="11"/>
      <c r="F11871" s="11"/>
      <c r="G11871" s="11"/>
      <c r="H11871" s="11"/>
      <c r="I11871" s="11"/>
      <c r="J11871" s="11"/>
      <c r="K11871" s="12"/>
      <c r="L11871" s="13"/>
      <c r="M11871" s="12"/>
      <c r="N11871" s="13"/>
      <c r="O11871" s="13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  <c r="AA11871" s="11"/>
      <c r="AB11871" s="11"/>
      <c r="AC11871" s="11"/>
    </row>
    <row r="11872" spans="1:29" x14ac:dyDescent="0.25">
      <c r="A11872" s="10"/>
      <c r="B11872" s="11"/>
      <c r="C11872" s="11"/>
      <c r="D11872" s="11"/>
      <c r="E11872" s="11"/>
      <c r="F11872" s="11"/>
      <c r="G11872" s="11"/>
      <c r="H11872" s="11"/>
      <c r="I11872" s="11"/>
      <c r="J11872" s="11"/>
      <c r="K11872" s="12"/>
      <c r="L11872" s="13"/>
      <c r="M11872" s="12"/>
      <c r="N11872" s="13"/>
      <c r="O11872" s="13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  <c r="AA11872" s="11"/>
      <c r="AB11872" s="11"/>
      <c r="AC11872" s="11"/>
    </row>
    <row r="11873" spans="1:29" x14ac:dyDescent="0.25">
      <c r="A11873" s="10"/>
      <c r="B11873" s="11"/>
      <c r="C11873" s="11"/>
      <c r="D11873" s="11"/>
      <c r="E11873" s="11"/>
      <c r="F11873" s="11"/>
      <c r="G11873" s="11"/>
      <c r="H11873" s="11"/>
      <c r="I11873" s="11"/>
      <c r="J11873" s="11"/>
      <c r="K11873" s="12"/>
      <c r="L11873" s="13"/>
      <c r="M11873" s="12"/>
      <c r="N11873" s="13"/>
      <c r="O11873" s="13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  <c r="AA11873" s="11"/>
      <c r="AB11873" s="11"/>
      <c r="AC11873" s="11"/>
    </row>
    <row r="11874" spans="1:29" x14ac:dyDescent="0.25">
      <c r="A11874" s="10"/>
      <c r="B11874" s="11"/>
      <c r="C11874" s="11"/>
      <c r="D11874" s="11"/>
      <c r="E11874" s="11"/>
      <c r="F11874" s="11"/>
      <c r="G11874" s="11"/>
      <c r="H11874" s="11"/>
      <c r="I11874" s="11"/>
      <c r="J11874" s="11"/>
      <c r="K11874" s="12"/>
      <c r="L11874" s="13"/>
      <c r="M11874" s="12"/>
      <c r="N11874" s="13"/>
      <c r="O11874" s="13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  <c r="AA11874" s="11"/>
      <c r="AB11874" s="11"/>
      <c r="AC11874" s="11"/>
    </row>
    <row r="11875" spans="1:29" x14ac:dyDescent="0.25">
      <c r="A11875" s="10"/>
      <c r="B11875" s="11"/>
      <c r="C11875" s="11"/>
      <c r="D11875" s="11"/>
      <c r="E11875" s="11"/>
      <c r="F11875" s="11"/>
      <c r="G11875" s="11"/>
      <c r="H11875" s="11"/>
      <c r="I11875" s="11"/>
      <c r="J11875" s="11"/>
      <c r="K11875" s="12"/>
      <c r="L11875" s="13"/>
      <c r="M11875" s="12"/>
      <c r="N11875" s="13"/>
      <c r="O11875" s="13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  <c r="AA11875" s="11"/>
      <c r="AB11875" s="11"/>
      <c r="AC11875" s="11"/>
    </row>
    <row r="11876" spans="1:29" x14ac:dyDescent="0.25">
      <c r="A11876" s="10"/>
      <c r="B11876" s="11"/>
      <c r="C11876" s="11"/>
      <c r="D11876" s="11"/>
      <c r="E11876" s="11"/>
      <c r="F11876" s="11"/>
      <c r="G11876" s="11"/>
      <c r="H11876" s="11"/>
      <c r="I11876" s="11"/>
      <c r="J11876" s="11"/>
      <c r="K11876" s="12"/>
      <c r="L11876" s="13"/>
      <c r="M11876" s="12"/>
      <c r="N11876" s="13"/>
      <c r="O11876" s="13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  <c r="AA11876" s="11"/>
      <c r="AB11876" s="11"/>
      <c r="AC11876" s="11"/>
    </row>
    <row r="11877" spans="1:29" x14ac:dyDescent="0.25">
      <c r="A11877" s="10"/>
      <c r="B11877" s="11"/>
      <c r="C11877" s="11"/>
      <c r="D11877" s="11"/>
      <c r="E11877" s="11"/>
      <c r="F11877" s="11"/>
      <c r="G11877" s="11"/>
      <c r="H11877" s="11"/>
      <c r="I11877" s="11"/>
      <c r="J11877" s="11"/>
      <c r="K11877" s="12"/>
      <c r="L11877" s="13"/>
      <c r="M11877" s="12"/>
      <c r="N11877" s="13"/>
      <c r="O11877" s="13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  <c r="AC11877" s="11"/>
    </row>
    <row r="11878" spans="1:29" x14ac:dyDescent="0.25">
      <c r="A11878" s="10"/>
      <c r="B11878" s="11"/>
      <c r="C11878" s="11"/>
      <c r="D11878" s="11"/>
      <c r="E11878" s="11"/>
      <c r="F11878" s="11"/>
      <c r="G11878" s="11"/>
      <c r="H11878" s="11"/>
      <c r="I11878" s="11"/>
      <c r="J11878" s="11"/>
      <c r="K11878" s="12"/>
      <c r="L11878" s="13"/>
      <c r="M11878" s="12"/>
      <c r="N11878" s="13"/>
      <c r="O11878" s="13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  <c r="AC11878" s="11"/>
    </row>
    <row r="11879" spans="1:29" x14ac:dyDescent="0.25">
      <c r="A11879" s="10"/>
      <c r="B11879" s="11"/>
      <c r="C11879" s="11"/>
      <c r="D11879" s="11"/>
      <c r="E11879" s="11"/>
      <c r="F11879" s="11"/>
      <c r="G11879" s="11"/>
      <c r="H11879" s="11"/>
      <c r="I11879" s="11"/>
      <c r="J11879" s="11"/>
      <c r="K11879" s="12"/>
      <c r="L11879" s="13"/>
      <c r="M11879" s="12"/>
      <c r="N11879" s="13"/>
      <c r="O11879" s="13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  <c r="AA11879" s="11"/>
      <c r="AB11879" s="11"/>
      <c r="AC11879" s="11"/>
    </row>
    <row r="11880" spans="1:29" x14ac:dyDescent="0.25">
      <c r="A11880" s="10"/>
      <c r="B11880" s="11"/>
      <c r="C11880" s="11"/>
      <c r="D11880" s="11"/>
      <c r="E11880" s="11"/>
      <c r="F11880" s="11"/>
      <c r="G11880" s="11"/>
      <c r="H11880" s="11"/>
      <c r="I11880" s="11"/>
      <c r="J11880" s="11"/>
      <c r="K11880" s="12"/>
      <c r="L11880" s="13"/>
      <c r="M11880" s="12"/>
      <c r="N11880" s="13"/>
      <c r="O11880" s="13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  <c r="AA11880" s="11"/>
      <c r="AB11880" s="11"/>
      <c r="AC11880" s="11"/>
    </row>
    <row r="11881" spans="1:29" x14ac:dyDescent="0.25">
      <c r="A11881" s="10"/>
      <c r="B11881" s="11"/>
      <c r="C11881" s="11"/>
      <c r="D11881" s="11"/>
      <c r="E11881" s="11"/>
      <c r="F11881" s="11"/>
      <c r="G11881" s="11"/>
      <c r="H11881" s="11"/>
      <c r="I11881" s="11"/>
      <c r="J11881" s="11"/>
      <c r="K11881" s="12"/>
      <c r="L11881" s="13"/>
      <c r="M11881" s="12"/>
      <c r="N11881" s="13"/>
      <c r="O11881" s="13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  <c r="AA11881" s="11"/>
      <c r="AB11881" s="11"/>
      <c r="AC11881" s="11"/>
    </row>
    <row r="11882" spans="1:29" x14ac:dyDescent="0.25">
      <c r="A11882" s="10"/>
      <c r="B11882" s="11"/>
      <c r="C11882" s="11"/>
      <c r="D11882" s="11"/>
      <c r="E11882" s="11"/>
      <c r="F11882" s="11"/>
      <c r="G11882" s="11"/>
      <c r="H11882" s="11"/>
      <c r="I11882" s="11"/>
      <c r="J11882" s="11"/>
      <c r="K11882" s="12"/>
      <c r="L11882" s="13"/>
      <c r="M11882" s="12"/>
      <c r="N11882" s="13"/>
      <c r="O11882" s="13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  <c r="AA11882" s="11"/>
      <c r="AB11882" s="11"/>
      <c r="AC11882" s="11"/>
    </row>
    <row r="11883" spans="1:29" x14ac:dyDescent="0.25">
      <c r="A11883" s="10"/>
      <c r="B11883" s="11"/>
      <c r="C11883" s="11"/>
      <c r="D11883" s="11"/>
      <c r="E11883" s="11"/>
      <c r="F11883" s="11"/>
      <c r="G11883" s="11"/>
      <c r="H11883" s="11"/>
      <c r="I11883" s="11"/>
      <c r="J11883" s="11"/>
      <c r="K11883" s="12"/>
      <c r="L11883" s="13"/>
      <c r="M11883" s="12"/>
      <c r="N11883" s="13"/>
      <c r="O11883" s="13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  <c r="AA11883" s="11"/>
      <c r="AB11883" s="11"/>
      <c r="AC11883" s="11"/>
    </row>
    <row r="11884" spans="1:29" x14ac:dyDescent="0.25">
      <c r="A11884" s="10"/>
      <c r="B11884" s="11"/>
      <c r="C11884" s="11"/>
      <c r="D11884" s="11"/>
      <c r="E11884" s="11"/>
      <c r="F11884" s="11"/>
      <c r="G11884" s="11"/>
      <c r="H11884" s="11"/>
      <c r="I11884" s="11"/>
      <c r="J11884" s="11"/>
      <c r="K11884" s="12"/>
      <c r="L11884" s="13"/>
      <c r="M11884" s="12"/>
      <c r="N11884" s="13"/>
      <c r="O11884" s="13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  <c r="AC11884" s="11"/>
    </row>
    <row r="11885" spans="1:29" x14ac:dyDescent="0.25">
      <c r="A11885" s="10"/>
      <c r="B11885" s="11"/>
      <c r="C11885" s="11"/>
      <c r="D11885" s="11"/>
      <c r="E11885" s="11"/>
      <c r="F11885" s="11"/>
      <c r="G11885" s="11"/>
      <c r="H11885" s="11"/>
      <c r="I11885" s="11"/>
      <c r="J11885" s="11"/>
      <c r="K11885" s="12"/>
      <c r="L11885" s="13"/>
      <c r="M11885" s="12"/>
      <c r="N11885" s="13"/>
      <c r="O11885" s="13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  <c r="AA11885" s="11"/>
      <c r="AB11885" s="11"/>
      <c r="AC11885" s="11"/>
    </row>
    <row r="11886" spans="1:29" x14ac:dyDescent="0.25">
      <c r="A11886" s="10"/>
      <c r="B11886" s="11"/>
      <c r="C11886" s="11"/>
      <c r="D11886" s="11"/>
      <c r="E11886" s="11"/>
      <c r="F11886" s="11"/>
      <c r="G11886" s="11"/>
      <c r="H11886" s="11"/>
      <c r="I11886" s="11"/>
      <c r="J11886" s="11"/>
      <c r="K11886" s="12"/>
      <c r="L11886" s="13"/>
      <c r="M11886" s="12"/>
      <c r="N11886" s="13"/>
      <c r="O11886" s="13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  <c r="AA11886" s="11"/>
      <c r="AB11886" s="11"/>
      <c r="AC11886" s="11"/>
    </row>
    <row r="11887" spans="1:29" x14ac:dyDescent="0.25">
      <c r="A11887" s="10"/>
      <c r="B11887" s="11"/>
      <c r="C11887" s="11"/>
      <c r="D11887" s="11"/>
      <c r="E11887" s="11"/>
      <c r="F11887" s="11"/>
      <c r="G11887" s="11"/>
      <c r="H11887" s="11"/>
      <c r="I11887" s="11"/>
      <c r="J11887" s="11"/>
      <c r="K11887" s="12"/>
      <c r="L11887" s="13"/>
      <c r="M11887" s="12"/>
      <c r="N11887" s="13"/>
      <c r="O11887" s="13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  <c r="AA11887" s="11"/>
      <c r="AB11887" s="11"/>
      <c r="AC11887" s="11"/>
    </row>
    <row r="11888" spans="1:29" x14ac:dyDescent="0.25">
      <c r="A11888" s="10"/>
      <c r="B11888" s="11"/>
      <c r="C11888" s="11"/>
      <c r="D11888" s="11"/>
      <c r="E11888" s="11"/>
      <c r="F11888" s="11"/>
      <c r="G11888" s="11"/>
      <c r="H11888" s="11"/>
      <c r="I11888" s="11"/>
      <c r="J11888" s="11"/>
      <c r="K11888" s="12"/>
      <c r="L11888" s="13"/>
      <c r="M11888" s="12"/>
      <c r="N11888" s="13"/>
      <c r="O11888" s="13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  <c r="AA11888" s="11"/>
      <c r="AB11888" s="11"/>
      <c r="AC11888" s="11"/>
    </row>
    <row r="11889" spans="1:29" x14ac:dyDescent="0.25">
      <c r="A11889" s="10"/>
      <c r="B11889" s="11"/>
      <c r="C11889" s="11"/>
      <c r="D11889" s="11"/>
      <c r="E11889" s="11"/>
      <c r="F11889" s="11"/>
      <c r="G11889" s="11"/>
      <c r="H11889" s="11"/>
      <c r="I11889" s="11"/>
      <c r="J11889" s="11"/>
      <c r="K11889" s="12"/>
      <c r="L11889" s="13"/>
      <c r="M11889" s="12"/>
      <c r="N11889" s="13"/>
      <c r="O11889" s="13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  <c r="AA11889" s="11"/>
      <c r="AB11889" s="11"/>
      <c r="AC11889" s="11"/>
    </row>
    <row r="11890" spans="1:29" x14ac:dyDescent="0.25">
      <c r="A11890" s="10"/>
      <c r="B11890" s="11"/>
      <c r="C11890" s="11"/>
      <c r="D11890" s="11"/>
      <c r="E11890" s="11"/>
      <c r="F11890" s="11"/>
      <c r="G11890" s="11"/>
      <c r="H11890" s="11"/>
      <c r="I11890" s="11"/>
      <c r="J11890" s="11"/>
      <c r="K11890" s="12"/>
      <c r="L11890" s="13"/>
      <c r="M11890" s="12"/>
      <c r="N11890" s="13"/>
      <c r="O11890" s="13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  <c r="AA11890" s="11"/>
      <c r="AB11890" s="11"/>
      <c r="AC11890" s="11"/>
    </row>
    <row r="11891" spans="1:29" x14ac:dyDescent="0.25">
      <c r="A11891" s="10"/>
      <c r="B11891" s="11"/>
      <c r="C11891" s="11"/>
      <c r="D11891" s="11"/>
      <c r="E11891" s="11"/>
      <c r="F11891" s="11"/>
      <c r="G11891" s="11"/>
      <c r="H11891" s="11"/>
      <c r="I11891" s="11"/>
      <c r="J11891" s="11"/>
      <c r="K11891" s="12"/>
      <c r="L11891" s="13"/>
      <c r="M11891" s="12"/>
      <c r="N11891" s="13"/>
      <c r="O11891" s="13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  <c r="AA11891" s="11"/>
      <c r="AB11891" s="11"/>
      <c r="AC11891" s="11"/>
    </row>
    <row r="11892" spans="1:29" x14ac:dyDescent="0.25">
      <c r="A11892" s="10"/>
      <c r="B11892" s="11"/>
      <c r="C11892" s="11"/>
      <c r="D11892" s="11"/>
      <c r="E11892" s="11"/>
      <c r="F11892" s="11"/>
      <c r="G11892" s="11"/>
      <c r="H11892" s="11"/>
      <c r="I11892" s="11"/>
      <c r="J11892" s="11"/>
      <c r="K11892" s="12"/>
      <c r="L11892" s="13"/>
      <c r="M11892" s="12"/>
      <c r="N11892" s="13"/>
      <c r="O11892" s="13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  <c r="AA11892" s="11"/>
      <c r="AB11892" s="11"/>
      <c r="AC11892" s="11"/>
    </row>
    <row r="11893" spans="1:29" x14ac:dyDescent="0.25">
      <c r="A11893" s="10"/>
      <c r="B11893" s="11"/>
      <c r="C11893" s="11"/>
      <c r="D11893" s="11"/>
      <c r="E11893" s="11"/>
      <c r="F11893" s="11"/>
      <c r="G11893" s="11"/>
      <c r="H11893" s="11"/>
      <c r="I11893" s="11"/>
      <c r="J11893" s="11"/>
      <c r="K11893" s="12"/>
      <c r="L11893" s="13"/>
      <c r="M11893" s="12"/>
      <c r="N11893" s="13"/>
      <c r="O11893" s="13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  <c r="AA11893" s="11"/>
      <c r="AB11893" s="11"/>
      <c r="AC11893" s="11"/>
    </row>
    <row r="11894" spans="1:29" x14ac:dyDescent="0.25">
      <c r="A11894" s="10"/>
      <c r="B11894" s="11"/>
      <c r="C11894" s="11"/>
      <c r="D11894" s="11"/>
      <c r="E11894" s="11"/>
      <c r="F11894" s="11"/>
      <c r="G11894" s="11"/>
      <c r="H11894" s="11"/>
      <c r="I11894" s="11"/>
      <c r="J11894" s="11"/>
      <c r="K11894" s="12"/>
      <c r="L11894" s="13"/>
      <c r="M11894" s="12"/>
      <c r="N11894" s="13"/>
      <c r="O11894" s="13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  <c r="AA11894" s="11"/>
      <c r="AB11894" s="11"/>
      <c r="AC11894" s="11"/>
    </row>
    <row r="11895" spans="1:29" x14ac:dyDescent="0.25">
      <c r="A11895" s="10"/>
      <c r="B11895" s="11"/>
      <c r="C11895" s="11"/>
      <c r="D11895" s="11"/>
      <c r="E11895" s="11"/>
      <c r="F11895" s="11"/>
      <c r="G11895" s="11"/>
      <c r="H11895" s="11"/>
      <c r="I11895" s="11"/>
      <c r="J11895" s="11"/>
      <c r="K11895" s="12"/>
      <c r="L11895" s="13"/>
      <c r="M11895" s="12"/>
      <c r="N11895" s="13"/>
      <c r="O11895" s="13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  <c r="AA11895" s="11"/>
      <c r="AB11895" s="11"/>
      <c r="AC11895" s="11"/>
    </row>
    <row r="11896" spans="1:29" x14ac:dyDescent="0.25">
      <c r="A11896" s="10"/>
      <c r="B11896" s="11"/>
      <c r="C11896" s="11"/>
      <c r="D11896" s="11"/>
      <c r="E11896" s="11"/>
      <c r="F11896" s="11"/>
      <c r="G11896" s="11"/>
      <c r="H11896" s="11"/>
      <c r="I11896" s="11"/>
      <c r="J11896" s="11"/>
      <c r="K11896" s="12"/>
      <c r="L11896" s="13"/>
      <c r="M11896" s="12"/>
      <c r="N11896" s="13"/>
      <c r="O11896" s="13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  <c r="AA11896" s="11"/>
      <c r="AB11896" s="11"/>
      <c r="AC11896" s="11"/>
    </row>
    <row r="11897" spans="1:29" x14ac:dyDescent="0.25">
      <c r="A11897" s="10"/>
      <c r="B11897" s="11"/>
      <c r="C11897" s="11"/>
      <c r="D11897" s="11"/>
      <c r="E11897" s="11"/>
      <c r="F11897" s="11"/>
      <c r="G11897" s="11"/>
      <c r="H11897" s="11"/>
      <c r="I11897" s="11"/>
      <c r="J11897" s="11"/>
      <c r="K11897" s="12"/>
      <c r="L11897" s="13"/>
      <c r="M11897" s="12"/>
      <c r="N11897" s="13"/>
      <c r="O11897" s="13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  <c r="AA11897" s="11"/>
      <c r="AB11897" s="11"/>
      <c r="AC11897" s="11"/>
    </row>
    <row r="11898" spans="1:29" x14ac:dyDescent="0.25">
      <c r="A11898" s="10"/>
      <c r="B11898" s="11"/>
      <c r="C11898" s="11"/>
      <c r="D11898" s="11"/>
      <c r="E11898" s="11"/>
      <c r="F11898" s="11"/>
      <c r="G11898" s="11"/>
      <c r="H11898" s="11"/>
      <c r="I11898" s="11"/>
      <c r="J11898" s="11"/>
      <c r="K11898" s="12"/>
      <c r="L11898" s="13"/>
      <c r="M11898" s="12"/>
      <c r="N11898" s="13"/>
      <c r="O11898" s="13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  <c r="AC11898" s="11"/>
    </row>
    <row r="11899" spans="1:29" x14ac:dyDescent="0.25">
      <c r="A11899" s="10"/>
      <c r="B11899" s="11"/>
      <c r="C11899" s="11"/>
      <c r="D11899" s="11"/>
      <c r="E11899" s="11"/>
      <c r="F11899" s="11"/>
      <c r="G11899" s="11"/>
      <c r="H11899" s="11"/>
      <c r="I11899" s="11"/>
      <c r="J11899" s="11"/>
      <c r="K11899" s="12"/>
      <c r="L11899" s="13"/>
      <c r="M11899" s="12"/>
      <c r="N11899" s="13"/>
      <c r="O11899" s="13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  <c r="AA11899" s="11"/>
      <c r="AB11899" s="11"/>
      <c r="AC11899" s="11"/>
    </row>
    <row r="11900" spans="1:29" x14ac:dyDescent="0.25">
      <c r="A11900" s="10"/>
      <c r="B11900" s="11"/>
      <c r="C11900" s="11"/>
      <c r="D11900" s="11"/>
      <c r="E11900" s="11"/>
      <c r="F11900" s="11"/>
      <c r="G11900" s="11"/>
      <c r="H11900" s="11"/>
      <c r="I11900" s="11"/>
      <c r="J11900" s="11"/>
      <c r="K11900" s="12"/>
      <c r="L11900" s="13"/>
      <c r="M11900" s="12"/>
      <c r="N11900" s="13"/>
      <c r="O11900" s="13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  <c r="AA11900" s="11"/>
      <c r="AB11900" s="11"/>
      <c r="AC11900" s="11"/>
    </row>
    <row r="11901" spans="1:29" x14ac:dyDescent="0.25">
      <c r="A11901" s="10"/>
      <c r="B11901" s="11"/>
      <c r="C11901" s="11"/>
      <c r="D11901" s="11"/>
      <c r="E11901" s="11"/>
      <c r="F11901" s="11"/>
      <c r="G11901" s="11"/>
      <c r="H11901" s="11"/>
      <c r="I11901" s="11"/>
      <c r="J11901" s="11"/>
      <c r="K11901" s="12"/>
      <c r="L11901" s="13"/>
      <c r="M11901" s="12"/>
      <c r="N11901" s="13"/>
      <c r="O11901" s="13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  <c r="AA11901" s="11"/>
      <c r="AB11901" s="11"/>
      <c r="AC11901" s="11"/>
    </row>
    <row r="11902" spans="1:29" x14ac:dyDescent="0.25">
      <c r="A11902" s="10"/>
      <c r="B11902" s="11"/>
      <c r="C11902" s="11"/>
      <c r="D11902" s="11"/>
      <c r="E11902" s="11"/>
      <c r="F11902" s="11"/>
      <c r="G11902" s="11"/>
      <c r="H11902" s="11"/>
      <c r="I11902" s="11"/>
      <c r="J11902" s="11"/>
      <c r="K11902" s="12"/>
      <c r="L11902" s="13"/>
      <c r="M11902" s="12"/>
      <c r="N11902" s="13"/>
      <c r="O11902" s="13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  <c r="AA11902" s="11"/>
      <c r="AB11902" s="11"/>
      <c r="AC11902" s="11"/>
    </row>
    <row r="11903" spans="1:29" x14ac:dyDescent="0.25">
      <c r="A11903" s="10"/>
      <c r="B11903" s="11"/>
      <c r="C11903" s="11"/>
      <c r="D11903" s="11"/>
      <c r="E11903" s="11"/>
      <c r="F11903" s="11"/>
      <c r="G11903" s="11"/>
      <c r="H11903" s="11"/>
      <c r="I11903" s="11"/>
      <c r="J11903" s="11"/>
      <c r="K11903" s="12"/>
      <c r="L11903" s="13"/>
      <c r="M11903" s="12"/>
      <c r="N11903" s="13"/>
      <c r="O11903" s="13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  <c r="AA11903" s="11"/>
      <c r="AB11903" s="11"/>
      <c r="AC11903" s="11"/>
    </row>
    <row r="11904" spans="1:29" x14ac:dyDescent="0.25">
      <c r="A11904" s="10"/>
      <c r="B11904" s="11"/>
      <c r="C11904" s="11"/>
      <c r="D11904" s="11"/>
      <c r="E11904" s="11"/>
      <c r="F11904" s="11"/>
      <c r="G11904" s="11"/>
      <c r="H11904" s="11"/>
      <c r="I11904" s="11"/>
      <c r="J11904" s="11"/>
      <c r="K11904" s="12"/>
      <c r="L11904" s="13"/>
      <c r="M11904" s="12"/>
      <c r="N11904" s="13"/>
      <c r="O11904" s="13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  <c r="AA11904" s="11"/>
      <c r="AB11904" s="11"/>
      <c r="AC11904" s="11"/>
    </row>
    <row r="11905" spans="1:29" x14ac:dyDescent="0.25">
      <c r="A11905" s="10"/>
      <c r="B11905" s="11"/>
      <c r="C11905" s="11"/>
      <c r="D11905" s="11"/>
      <c r="E11905" s="11"/>
      <c r="F11905" s="11"/>
      <c r="G11905" s="11"/>
      <c r="H11905" s="11"/>
      <c r="I11905" s="11"/>
      <c r="J11905" s="11"/>
      <c r="K11905" s="12"/>
      <c r="L11905" s="13"/>
      <c r="M11905" s="12"/>
      <c r="N11905" s="13"/>
      <c r="O11905" s="13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  <c r="AA11905" s="11"/>
      <c r="AB11905" s="11"/>
      <c r="AC11905" s="11"/>
    </row>
    <row r="11906" spans="1:29" x14ac:dyDescent="0.25">
      <c r="A11906" s="10"/>
      <c r="B11906" s="11"/>
      <c r="C11906" s="11"/>
      <c r="D11906" s="11"/>
      <c r="E11906" s="11"/>
      <c r="F11906" s="11"/>
      <c r="G11906" s="11"/>
      <c r="H11906" s="11"/>
      <c r="I11906" s="11"/>
      <c r="J11906" s="11"/>
      <c r="K11906" s="12"/>
      <c r="L11906" s="13"/>
      <c r="M11906" s="12"/>
      <c r="N11906" s="13"/>
      <c r="O11906" s="13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  <c r="AA11906" s="11"/>
      <c r="AB11906" s="11"/>
      <c r="AC11906" s="11"/>
    </row>
    <row r="11907" spans="1:29" x14ac:dyDescent="0.25">
      <c r="A11907" s="10"/>
      <c r="B11907" s="11"/>
      <c r="C11907" s="11"/>
      <c r="D11907" s="11"/>
      <c r="E11907" s="11"/>
      <c r="F11907" s="11"/>
      <c r="G11907" s="11"/>
      <c r="H11907" s="11"/>
      <c r="I11907" s="11"/>
      <c r="J11907" s="11"/>
      <c r="K11907" s="12"/>
      <c r="L11907" s="13"/>
      <c r="M11907" s="12"/>
      <c r="N11907" s="13"/>
      <c r="O11907" s="13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  <c r="AA11907" s="11"/>
      <c r="AB11907" s="11"/>
      <c r="AC11907" s="11"/>
    </row>
    <row r="11908" spans="1:29" x14ac:dyDescent="0.25">
      <c r="A11908" s="10"/>
      <c r="B11908" s="11"/>
      <c r="C11908" s="11"/>
      <c r="D11908" s="11"/>
      <c r="E11908" s="11"/>
      <c r="F11908" s="11"/>
      <c r="G11908" s="11"/>
      <c r="H11908" s="11"/>
      <c r="I11908" s="11"/>
      <c r="J11908" s="11"/>
      <c r="K11908" s="12"/>
      <c r="L11908" s="13"/>
      <c r="M11908" s="12"/>
      <c r="N11908" s="13"/>
      <c r="O11908" s="13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  <c r="AA11908" s="11"/>
      <c r="AB11908" s="11"/>
      <c r="AC11908" s="11"/>
    </row>
    <row r="11909" spans="1:29" x14ac:dyDescent="0.25">
      <c r="A11909" s="10"/>
      <c r="B11909" s="11"/>
      <c r="C11909" s="11"/>
      <c r="D11909" s="11"/>
      <c r="E11909" s="11"/>
      <c r="F11909" s="11"/>
      <c r="G11909" s="11"/>
      <c r="H11909" s="11"/>
      <c r="I11909" s="11"/>
      <c r="J11909" s="11"/>
      <c r="K11909" s="12"/>
      <c r="L11909" s="13"/>
      <c r="M11909" s="12"/>
      <c r="N11909" s="13"/>
      <c r="O11909" s="13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  <c r="AA11909" s="11"/>
      <c r="AB11909" s="11"/>
      <c r="AC11909" s="11"/>
    </row>
    <row r="11910" spans="1:29" x14ac:dyDescent="0.25">
      <c r="A11910" s="10"/>
      <c r="B11910" s="11"/>
      <c r="C11910" s="11"/>
      <c r="D11910" s="11"/>
      <c r="E11910" s="11"/>
      <c r="F11910" s="11"/>
      <c r="G11910" s="11"/>
      <c r="H11910" s="11"/>
      <c r="I11910" s="11"/>
      <c r="J11910" s="11"/>
      <c r="K11910" s="12"/>
      <c r="L11910" s="13"/>
      <c r="M11910" s="12"/>
      <c r="N11910" s="13"/>
      <c r="O11910" s="13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  <c r="AA11910" s="11"/>
      <c r="AB11910" s="11"/>
      <c r="AC11910" s="11"/>
    </row>
    <row r="11911" spans="1:29" x14ac:dyDescent="0.25">
      <c r="A11911" s="10"/>
      <c r="B11911" s="11"/>
      <c r="C11911" s="11"/>
      <c r="D11911" s="11"/>
      <c r="E11911" s="11"/>
      <c r="F11911" s="11"/>
      <c r="G11911" s="11"/>
      <c r="H11911" s="11"/>
      <c r="I11911" s="11"/>
      <c r="J11911" s="11"/>
      <c r="K11911" s="12"/>
      <c r="L11911" s="13"/>
      <c r="M11911" s="12"/>
      <c r="N11911" s="13"/>
      <c r="O11911" s="13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  <c r="AA11911" s="11"/>
      <c r="AB11911" s="11"/>
      <c r="AC11911" s="11"/>
    </row>
    <row r="11912" spans="1:29" x14ac:dyDescent="0.25">
      <c r="A11912" s="10"/>
      <c r="B11912" s="11"/>
      <c r="C11912" s="11"/>
      <c r="D11912" s="11"/>
      <c r="E11912" s="11"/>
      <c r="F11912" s="11"/>
      <c r="G11912" s="11"/>
      <c r="H11912" s="11"/>
      <c r="I11912" s="11"/>
      <c r="J11912" s="11"/>
      <c r="K11912" s="12"/>
      <c r="L11912" s="13"/>
      <c r="M11912" s="12"/>
      <c r="N11912" s="13"/>
      <c r="O11912" s="13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  <c r="AC11912" s="11"/>
    </row>
    <row r="11913" spans="1:29" x14ac:dyDescent="0.25">
      <c r="A11913" s="10"/>
      <c r="B11913" s="11"/>
      <c r="C11913" s="11"/>
      <c r="D11913" s="11"/>
      <c r="E11913" s="11"/>
      <c r="F11913" s="11"/>
      <c r="G11913" s="11"/>
      <c r="H11913" s="11"/>
      <c r="I11913" s="11"/>
      <c r="J11913" s="11"/>
      <c r="K11913" s="12"/>
      <c r="L11913" s="13"/>
      <c r="M11913" s="12"/>
      <c r="N11913" s="13"/>
      <c r="O11913" s="13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  <c r="AA11913" s="11"/>
      <c r="AB11913" s="11"/>
      <c r="AC11913" s="11"/>
    </row>
    <row r="11914" spans="1:29" x14ac:dyDescent="0.25">
      <c r="A11914" s="10"/>
      <c r="B11914" s="11"/>
      <c r="C11914" s="11"/>
      <c r="D11914" s="11"/>
      <c r="E11914" s="11"/>
      <c r="F11914" s="11"/>
      <c r="G11914" s="11"/>
      <c r="H11914" s="11"/>
      <c r="I11914" s="11"/>
      <c r="J11914" s="11"/>
      <c r="K11914" s="12"/>
      <c r="L11914" s="13"/>
      <c r="M11914" s="12"/>
      <c r="N11914" s="13"/>
      <c r="O11914" s="13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  <c r="AA11914" s="11"/>
      <c r="AB11914" s="11"/>
      <c r="AC11914" s="11"/>
    </row>
    <row r="11915" spans="1:29" x14ac:dyDescent="0.25">
      <c r="A11915" s="10"/>
      <c r="B11915" s="11"/>
      <c r="C11915" s="11"/>
      <c r="D11915" s="11"/>
      <c r="E11915" s="11"/>
      <c r="F11915" s="11"/>
      <c r="G11915" s="11"/>
      <c r="H11915" s="11"/>
      <c r="I11915" s="11"/>
      <c r="J11915" s="11"/>
      <c r="K11915" s="12"/>
      <c r="L11915" s="13"/>
      <c r="M11915" s="12"/>
      <c r="N11915" s="13"/>
      <c r="O11915" s="13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  <c r="AA11915" s="11"/>
      <c r="AB11915" s="11"/>
      <c r="AC11915" s="11"/>
    </row>
    <row r="11916" spans="1:29" x14ac:dyDescent="0.25">
      <c r="A11916" s="10"/>
      <c r="B11916" s="11"/>
      <c r="C11916" s="11"/>
      <c r="D11916" s="11"/>
      <c r="E11916" s="11"/>
      <c r="F11916" s="11"/>
      <c r="G11916" s="11"/>
      <c r="H11916" s="11"/>
      <c r="I11916" s="11"/>
      <c r="J11916" s="11"/>
      <c r="K11916" s="12"/>
      <c r="L11916" s="13"/>
      <c r="M11916" s="12"/>
      <c r="N11916" s="13"/>
      <c r="O11916" s="13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  <c r="AA11916" s="11"/>
      <c r="AB11916" s="11"/>
      <c r="AC11916" s="11"/>
    </row>
    <row r="11917" spans="1:29" x14ac:dyDescent="0.25">
      <c r="A11917" s="10"/>
      <c r="B11917" s="11"/>
      <c r="C11917" s="11"/>
      <c r="D11917" s="11"/>
      <c r="E11917" s="11"/>
      <c r="F11917" s="11"/>
      <c r="G11917" s="11"/>
      <c r="H11917" s="11"/>
      <c r="I11917" s="11"/>
      <c r="J11917" s="11"/>
      <c r="K11917" s="12"/>
      <c r="L11917" s="13"/>
      <c r="M11917" s="12"/>
      <c r="N11917" s="13"/>
      <c r="O11917" s="13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  <c r="AA11917" s="11"/>
      <c r="AB11917" s="11"/>
      <c r="AC11917" s="11"/>
    </row>
    <row r="11918" spans="1:29" x14ac:dyDescent="0.25">
      <c r="A11918" s="10"/>
      <c r="B11918" s="11"/>
      <c r="C11918" s="11"/>
      <c r="D11918" s="11"/>
      <c r="E11918" s="11"/>
      <c r="F11918" s="11"/>
      <c r="G11918" s="11"/>
      <c r="H11918" s="11"/>
      <c r="I11918" s="11"/>
      <c r="J11918" s="11"/>
      <c r="K11918" s="12"/>
      <c r="L11918" s="13"/>
      <c r="M11918" s="12"/>
      <c r="N11918" s="13"/>
      <c r="O11918" s="13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  <c r="AA11918" s="11"/>
      <c r="AB11918" s="11"/>
      <c r="AC11918" s="11"/>
    </row>
    <row r="11919" spans="1:29" x14ac:dyDescent="0.25">
      <c r="A11919" s="10"/>
      <c r="B11919" s="11"/>
      <c r="C11919" s="11"/>
      <c r="D11919" s="11"/>
      <c r="E11919" s="11"/>
      <c r="F11919" s="11"/>
      <c r="G11919" s="11"/>
      <c r="H11919" s="11"/>
      <c r="I11919" s="11"/>
      <c r="J11919" s="11"/>
      <c r="K11919" s="12"/>
      <c r="L11919" s="13"/>
      <c r="M11919" s="12"/>
      <c r="N11919" s="13"/>
      <c r="O11919" s="13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  <c r="AC11919" s="11"/>
    </row>
    <row r="11920" spans="1:29" x14ac:dyDescent="0.25">
      <c r="A11920" s="10"/>
      <c r="B11920" s="11"/>
      <c r="C11920" s="11"/>
      <c r="D11920" s="11"/>
      <c r="E11920" s="11"/>
      <c r="F11920" s="11"/>
      <c r="G11920" s="11"/>
      <c r="H11920" s="11"/>
      <c r="I11920" s="11"/>
      <c r="J11920" s="11"/>
      <c r="K11920" s="12"/>
      <c r="L11920" s="13"/>
      <c r="M11920" s="12"/>
      <c r="N11920" s="13"/>
      <c r="O11920" s="13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  <c r="AA11920" s="11"/>
      <c r="AB11920" s="11"/>
      <c r="AC11920" s="11"/>
    </row>
    <row r="11921" spans="1:29" x14ac:dyDescent="0.25">
      <c r="A11921" s="10"/>
      <c r="B11921" s="11"/>
      <c r="C11921" s="11"/>
      <c r="D11921" s="11"/>
      <c r="E11921" s="11"/>
      <c r="F11921" s="11"/>
      <c r="G11921" s="11"/>
      <c r="H11921" s="11"/>
      <c r="I11921" s="11"/>
      <c r="J11921" s="11"/>
      <c r="K11921" s="12"/>
      <c r="L11921" s="13"/>
      <c r="M11921" s="12"/>
      <c r="N11921" s="13"/>
      <c r="O11921" s="13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  <c r="AA11921" s="11"/>
      <c r="AB11921" s="11"/>
      <c r="AC11921" s="11"/>
    </row>
    <row r="11922" spans="1:29" x14ac:dyDescent="0.25">
      <c r="A11922" s="10"/>
      <c r="B11922" s="11"/>
      <c r="C11922" s="11"/>
      <c r="D11922" s="11"/>
      <c r="E11922" s="11"/>
      <c r="F11922" s="11"/>
      <c r="G11922" s="11"/>
      <c r="H11922" s="11"/>
      <c r="I11922" s="11"/>
      <c r="J11922" s="11"/>
      <c r="K11922" s="12"/>
      <c r="L11922" s="13"/>
      <c r="M11922" s="12"/>
      <c r="N11922" s="13"/>
      <c r="O11922" s="13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  <c r="AA11922" s="11"/>
      <c r="AB11922" s="11"/>
      <c r="AC11922" s="11"/>
    </row>
    <row r="11923" spans="1:29" x14ac:dyDescent="0.25">
      <c r="A11923" s="10"/>
      <c r="B11923" s="11"/>
      <c r="C11923" s="11"/>
      <c r="D11923" s="11"/>
      <c r="E11923" s="11"/>
      <c r="F11923" s="11"/>
      <c r="G11923" s="11"/>
      <c r="H11923" s="11"/>
      <c r="I11923" s="11"/>
      <c r="J11923" s="11"/>
      <c r="K11923" s="12"/>
      <c r="L11923" s="13"/>
      <c r="M11923" s="12"/>
      <c r="N11923" s="13"/>
      <c r="O11923" s="13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  <c r="AA11923" s="11"/>
      <c r="AB11923" s="11"/>
      <c r="AC11923" s="11"/>
    </row>
    <row r="11924" spans="1:29" x14ac:dyDescent="0.25">
      <c r="A11924" s="10"/>
      <c r="B11924" s="11"/>
      <c r="C11924" s="11"/>
      <c r="D11924" s="11"/>
      <c r="E11924" s="11"/>
      <c r="F11924" s="11"/>
      <c r="G11924" s="11"/>
      <c r="H11924" s="11"/>
      <c r="I11924" s="11"/>
      <c r="J11924" s="11"/>
      <c r="K11924" s="12"/>
      <c r="L11924" s="13"/>
      <c r="M11924" s="12"/>
      <c r="N11924" s="13"/>
      <c r="O11924" s="13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  <c r="AA11924" s="11"/>
      <c r="AB11924" s="11"/>
      <c r="AC11924" s="11"/>
    </row>
    <row r="11925" spans="1:29" x14ac:dyDescent="0.25">
      <c r="A11925" s="10"/>
      <c r="B11925" s="11"/>
      <c r="C11925" s="11"/>
      <c r="D11925" s="11"/>
      <c r="E11925" s="11"/>
      <c r="F11925" s="11"/>
      <c r="G11925" s="11"/>
      <c r="H11925" s="11"/>
      <c r="I11925" s="11"/>
      <c r="J11925" s="11"/>
      <c r="K11925" s="12"/>
      <c r="L11925" s="13"/>
      <c r="M11925" s="12"/>
      <c r="N11925" s="13"/>
      <c r="O11925" s="13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  <c r="AA11925" s="11"/>
      <c r="AB11925" s="11"/>
      <c r="AC11925" s="11"/>
    </row>
    <row r="11926" spans="1:29" x14ac:dyDescent="0.25">
      <c r="A11926" s="10"/>
      <c r="B11926" s="11"/>
      <c r="C11926" s="11"/>
      <c r="D11926" s="11"/>
      <c r="E11926" s="11"/>
      <c r="F11926" s="11"/>
      <c r="G11926" s="11"/>
      <c r="H11926" s="11"/>
      <c r="I11926" s="11"/>
      <c r="J11926" s="11"/>
      <c r="K11926" s="12"/>
      <c r="L11926" s="13"/>
      <c r="M11926" s="12"/>
      <c r="N11926" s="13"/>
      <c r="O11926" s="13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  <c r="AC11926" s="11"/>
    </row>
    <row r="11927" spans="1:29" x14ac:dyDescent="0.25">
      <c r="A11927" s="10"/>
      <c r="B11927" s="11"/>
      <c r="C11927" s="11"/>
      <c r="D11927" s="11"/>
      <c r="E11927" s="11"/>
      <c r="F11927" s="11"/>
      <c r="G11927" s="11"/>
      <c r="H11927" s="11"/>
      <c r="I11927" s="11"/>
      <c r="J11927" s="11"/>
      <c r="K11927" s="12"/>
      <c r="L11927" s="13"/>
      <c r="M11927" s="12"/>
      <c r="N11927" s="13"/>
      <c r="O11927" s="13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  <c r="AA11927" s="11"/>
      <c r="AB11927" s="11"/>
      <c r="AC11927" s="11"/>
    </row>
    <row r="11928" spans="1:29" x14ac:dyDescent="0.25">
      <c r="A11928" s="10"/>
      <c r="B11928" s="11"/>
      <c r="C11928" s="11"/>
      <c r="D11928" s="11"/>
      <c r="E11928" s="11"/>
      <c r="F11928" s="11"/>
      <c r="G11928" s="11"/>
      <c r="H11928" s="11"/>
      <c r="I11928" s="11"/>
      <c r="J11928" s="11"/>
      <c r="K11928" s="12"/>
      <c r="L11928" s="13"/>
      <c r="M11928" s="12"/>
      <c r="N11928" s="13"/>
      <c r="O11928" s="13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  <c r="AA11928" s="11"/>
      <c r="AB11928" s="11"/>
      <c r="AC11928" s="11"/>
    </row>
    <row r="11929" spans="1:29" x14ac:dyDescent="0.25">
      <c r="A11929" s="10"/>
      <c r="B11929" s="11"/>
      <c r="C11929" s="11"/>
      <c r="D11929" s="11"/>
      <c r="E11929" s="11"/>
      <c r="F11929" s="11"/>
      <c r="G11929" s="11"/>
      <c r="H11929" s="11"/>
      <c r="I11929" s="11"/>
      <c r="J11929" s="11"/>
      <c r="K11929" s="12"/>
      <c r="L11929" s="13"/>
      <c r="M11929" s="12"/>
      <c r="N11929" s="13"/>
      <c r="O11929" s="13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  <c r="AA11929" s="11"/>
      <c r="AB11929" s="11"/>
      <c r="AC11929" s="11"/>
    </row>
    <row r="11930" spans="1:29" x14ac:dyDescent="0.25">
      <c r="A11930" s="10"/>
      <c r="B11930" s="11"/>
      <c r="C11930" s="11"/>
      <c r="D11930" s="11"/>
      <c r="E11930" s="11"/>
      <c r="F11930" s="11"/>
      <c r="G11930" s="11"/>
      <c r="H11930" s="11"/>
      <c r="I11930" s="11"/>
      <c r="J11930" s="11"/>
      <c r="K11930" s="12"/>
      <c r="L11930" s="13"/>
      <c r="M11930" s="12"/>
      <c r="N11930" s="13"/>
      <c r="O11930" s="13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  <c r="AA11930" s="11"/>
      <c r="AB11930" s="11"/>
      <c r="AC11930" s="11"/>
    </row>
    <row r="11931" spans="1:29" x14ac:dyDescent="0.25">
      <c r="A11931" s="10"/>
      <c r="B11931" s="11"/>
      <c r="C11931" s="11"/>
      <c r="D11931" s="11"/>
      <c r="E11931" s="11"/>
      <c r="F11931" s="11"/>
      <c r="G11931" s="11"/>
      <c r="H11931" s="11"/>
      <c r="I11931" s="11"/>
      <c r="J11931" s="11"/>
      <c r="K11931" s="12"/>
      <c r="L11931" s="13"/>
      <c r="M11931" s="12"/>
      <c r="N11931" s="13"/>
      <c r="O11931" s="13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  <c r="AA11931" s="11"/>
      <c r="AB11931" s="11"/>
      <c r="AC11931" s="11"/>
    </row>
    <row r="11932" spans="1:29" x14ac:dyDescent="0.25">
      <c r="A11932" s="10"/>
      <c r="B11932" s="11"/>
      <c r="C11932" s="11"/>
      <c r="D11932" s="11"/>
      <c r="E11932" s="11"/>
      <c r="F11932" s="11"/>
      <c r="G11932" s="11"/>
      <c r="H11932" s="11"/>
      <c r="I11932" s="11"/>
      <c r="J11932" s="11"/>
      <c r="K11932" s="12"/>
      <c r="L11932" s="13"/>
      <c r="M11932" s="12"/>
      <c r="N11932" s="13"/>
      <c r="O11932" s="13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  <c r="AA11932" s="11"/>
      <c r="AB11932" s="11"/>
      <c r="AC11932" s="11"/>
    </row>
    <row r="11933" spans="1:29" x14ac:dyDescent="0.25">
      <c r="A11933" s="10"/>
      <c r="B11933" s="11"/>
      <c r="C11933" s="11"/>
      <c r="D11933" s="11"/>
      <c r="E11933" s="11"/>
      <c r="F11933" s="11"/>
      <c r="G11933" s="11"/>
      <c r="H11933" s="11"/>
      <c r="I11933" s="11"/>
      <c r="J11933" s="11"/>
      <c r="K11933" s="12"/>
      <c r="L11933" s="13"/>
      <c r="M11933" s="12"/>
      <c r="N11933" s="13"/>
      <c r="O11933" s="13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  <c r="AC11933" s="11"/>
    </row>
    <row r="11934" spans="1:29" x14ac:dyDescent="0.25">
      <c r="A11934" s="10"/>
      <c r="B11934" s="11"/>
      <c r="C11934" s="11"/>
      <c r="D11934" s="11"/>
      <c r="E11934" s="11"/>
      <c r="F11934" s="11"/>
      <c r="G11934" s="11"/>
      <c r="H11934" s="11"/>
      <c r="I11934" s="11"/>
      <c r="J11934" s="11"/>
      <c r="K11934" s="12"/>
      <c r="L11934" s="13"/>
      <c r="M11934" s="12"/>
      <c r="N11934" s="13"/>
      <c r="O11934" s="13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  <c r="AA11934" s="11"/>
      <c r="AB11934" s="11"/>
      <c r="AC11934" s="11"/>
    </row>
    <row r="11935" spans="1:29" x14ac:dyDescent="0.25">
      <c r="A11935" s="10"/>
      <c r="B11935" s="11"/>
      <c r="C11935" s="11"/>
      <c r="D11935" s="11"/>
      <c r="E11935" s="11"/>
      <c r="F11935" s="11"/>
      <c r="G11935" s="11"/>
      <c r="H11935" s="11"/>
      <c r="I11935" s="11"/>
      <c r="J11935" s="11"/>
      <c r="K11935" s="12"/>
      <c r="L11935" s="13"/>
      <c r="M11935" s="12"/>
      <c r="N11935" s="13"/>
      <c r="O11935" s="13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  <c r="AA11935" s="11"/>
      <c r="AB11935" s="11"/>
      <c r="AC11935" s="11"/>
    </row>
    <row r="11936" spans="1:29" x14ac:dyDescent="0.25">
      <c r="A11936" s="10"/>
      <c r="B11936" s="11"/>
      <c r="C11936" s="11"/>
      <c r="D11936" s="11"/>
      <c r="E11936" s="11"/>
      <c r="F11936" s="11"/>
      <c r="G11936" s="11"/>
      <c r="H11936" s="11"/>
      <c r="I11936" s="11"/>
      <c r="J11936" s="11"/>
      <c r="K11936" s="12"/>
      <c r="L11936" s="13"/>
      <c r="M11936" s="12"/>
      <c r="N11936" s="13"/>
      <c r="O11936" s="13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  <c r="AA11936" s="11"/>
      <c r="AB11936" s="11"/>
      <c r="AC11936" s="11"/>
    </row>
    <row r="11937" spans="1:29" x14ac:dyDescent="0.25">
      <c r="A11937" s="10"/>
      <c r="B11937" s="11"/>
      <c r="C11937" s="11"/>
      <c r="D11937" s="11"/>
      <c r="E11937" s="11"/>
      <c r="F11937" s="11"/>
      <c r="G11937" s="11"/>
      <c r="H11937" s="11"/>
      <c r="I11937" s="11"/>
      <c r="J11937" s="11"/>
      <c r="K11937" s="12"/>
      <c r="L11937" s="13"/>
      <c r="M11937" s="12"/>
      <c r="N11937" s="13"/>
      <c r="O11937" s="13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  <c r="AA11937" s="11"/>
      <c r="AB11937" s="11"/>
      <c r="AC11937" s="11"/>
    </row>
    <row r="11938" spans="1:29" x14ac:dyDescent="0.25">
      <c r="A11938" s="10"/>
      <c r="B11938" s="11"/>
      <c r="C11938" s="11"/>
      <c r="D11938" s="11"/>
      <c r="E11938" s="11"/>
      <c r="F11938" s="11"/>
      <c r="G11938" s="11"/>
      <c r="H11938" s="11"/>
      <c r="I11938" s="11"/>
      <c r="J11938" s="11"/>
      <c r="K11938" s="12"/>
      <c r="L11938" s="13"/>
      <c r="M11938" s="12"/>
      <c r="N11938" s="13"/>
      <c r="O11938" s="13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  <c r="AA11938" s="11"/>
      <c r="AB11938" s="11"/>
      <c r="AC11938" s="11"/>
    </row>
    <row r="11939" spans="1:29" x14ac:dyDescent="0.25">
      <c r="A11939" s="10"/>
      <c r="B11939" s="11"/>
      <c r="C11939" s="11"/>
      <c r="D11939" s="11"/>
      <c r="E11939" s="11"/>
      <c r="F11939" s="11"/>
      <c r="G11939" s="11"/>
      <c r="H11939" s="11"/>
      <c r="I11939" s="11"/>
      <c r="J11939" s="11"/>
      <c r="K11939" s="12"/>
      <c r="L11939" s="13"/>
      <c r="M11939" s="12"/>
      <c r="N11939" s="13"/>
      <c r="O11939" s="13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  <c r="AA11939" s="11"/>
      <c r="AB11939" s="11"/>
      <c r="AC11939" s="11"/>
    </row>
    <row r="11940" spans="1:29" x14ac:dyDescent="0.25">
      <c r="A11940" s="10"/>
      <c r="B11940" s="11"/>
      <c r="C11940" s="11"/>
      <c r="D11940" s="11"/>
      <c r="E11940" s="11"/>
      <c r="F11940" s="11"/>
      <c r="G11940" s="11"/>
      <c r="H11940" s="11"/>
      <c r="I11940" s="11"/>
      <c r="J11940" s="11"/>
      <c r="K11940" s="12"/>
      <c r="L11940" s="13"/>
      <c r="M11940" s="12"/>
      <c r="N11940" s="13"/>
      <c r="O11940" s="13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  <c r="AC11940" s="11"/>
    </row>
    <row r="11941" spans="1:29" x14ac:dyDescent="0.25">
      <c r="A11941" s="10"/>
      <c r="B11941" s="11"/>
      <c r="C11941" s="11"/>
      <c r="D11941" s="11"/>
      <c r="E11941" s="11"/>
      <c r="F11941" s="11"/>
      <c r="G11941" s="11"/>
      <c r="H11941" s="11"/>
      <c r="I11941" s="11"/>
      <c r="J11941" s="11"/>
      <c r="K11941" s="12"/>
      <c r="L11941" s="13"/>
      <c r="M11941" s="12"/>
      <c r="N11941" s="13"/>
      <c r="O11941" s="13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  <c r="AA11941" s="11"/>
      <c r="AB11941" s="11"/>
      <c r="AC11941" s="11"/>
    </row>
    <row r="11942" spans="1:29" x14ac:dyDescent="0.25">
      <c r="A11942" s="10"/>
      <c r="B11942" s="11"/>
      <c r="C11942" s="11"/>
      <c r="D11942" s="11"/>
      <c r="E11942" s="11"/>
      <c r="F11942" s="11"/>
      <c r="G11942" s="11"/>
      <c r="H11942" s="11"/>
      <c r="I11942" s="11"/>
      <c r="J11942" s="11"/>
      <c r="K11942" s="12"/>
      <c r="L11942" s="13"/>
      <c r="M11942" s="12"/>
      <c r="N11942" s="13"/>
      <c r="O11942" s="13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  <c r="AA11942" s="11"/>
      <c r="AB11942" s="11"/>
      <c r="AC11942" s="11"/>
    </row>
    <row r="11943" spans="1:29" x14ac:dyDescent="0.25">
      <c r="A11943" s="10"/>
      <c r="B11943" s="11"/>
      <c r="C11943" s="11"/>
      <c r="D11943" s="11"/>
      <c r="E11943" s="11"/>
      <c r="F11943" s="11"/>
      <c r="G11943" s="11"/>
      <c r="H11943" s="11"/>
      <c r="I11943" s="11"/>
      <c r="J11943" s="11"/>
      <c r="K11943" s="12"/>
      <c r="L11943" s="13"/>
      <c r="M11943" s="12"/>
      <c r="N11943" s="13"/>
      <c r="O11943" s="13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  <c r="AA11943" s="11"/>
      <c r="AB11943" s="11"/>
      <c r="AC11943" s="11"/>
    </row>
    <row r="11944" spans="1:29" x14ac:dyDescent="0.25">
      <c r="A11944" s="10"/>
      <c r="B11944" s="11"/>
      <c r="C11944" s="11"/>
      <c r="D11944" s="11"/>
      <c r="E11944" s="11"/>
      <c r="F11944" s="11"/>
      <c r="G11944" s="11"/>
      <c r="H11944" s="11"/>
      <c r="I11944" s="11"/>
      <c r="J11944" s="11"/>
      <c r="K11944" s="12"/>
      <c r="L11944" s="13"/>
      <c r="M11944" s="12"/>
      <c r="N11944" s="13"/>
      <c r="O11944" s="13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  <c r="AA11944" s="11"/>
      <c r="AB11944" s="11"/>
      <c r="AC11944" s="11"/>
    </row>
    <row r="11945" spans="1:29" x14ac:dyDescent="0.25">
      <c r="A11945" s="10"/>
      <c r="B11945" s="11"/>
      <c r="C11945" s="11"/>
      <c r="D11945" s="11"/>
      <c r="E11945" s="11"/>
      <c r="F11945" s="11"/>
      <c r="G11945" s="11"/>
      <c r="H11945" s="11"/>
      <c r="I11945" s="11"/>
      <c r="J11945" s="11"/>
      <c r="K11945" s="12"/>
      <c r="L11945" s="13"/>
      <c r="M11945" s="12"/>
      <c r="N11945" s="13"/>
      <c r="O11945" s="13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  <c r="AA11945" s="11"/>
      <c r="AB11945" s="11"/>
      <c r="AC11945" s="11"/>
    </row>
    <row r="11946" spans="1:29" x14ac:dyDescent="0.25">
      <c r="A11946" s="10"/>
      <c r="B11946" s="11"/>
      <c r="C11946" s="11"/>
      <c r="D11946" s="11"/>
      <c r="E11946" s="11"/>
      <c r="F11946" s="11"/>
      <c r="G11946" s="11"/>
      <c r="H11946" s="11"/>
      <c r="I11946" s="11"/>
      <c r="J11946" s="11"/>
      <c r="K11946" s="12"/>
      <c r="L11946" s="13"/>
      <c r="M11946" s="12"/>
      <c r="N11946" s="13"/>
      <c r="O11946" s="13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  <c r="AA11946" s="11"/>
      <c r="AB11946" s="11"/>
      <c r="AC11946" s="11"/>
    </row>
    <row r="11947" spans="1:29" x14ac:dyDescent="0.25">
      <c r="A11947" s="10"/>
      <c r="B11947" s="11"/>
      <c r="C11947" s="11"/>
      <c r="D11947" s="11"/>
      <c r="E11947" s="11"/>
      <c r="F11947" s="11"/>
      <c r="G11947" s="11"/>
      <c r="H11947" s="11"/>
      <c r="I11947" s="11"/>
      <c r="J11947" s="11"/>
      <c r="K11947" s="12"/>
      <c r="L11947" s="13"/>
      <c r="M11947" s="12"/>
      <c r="N11947" s="13"/>
      <c r="O11947" s="13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  <c r="AC11947" s="11"/>
    </row>
    <row r="11948" spans="1:29" x14ac:dyDescent="0.25">
      <c r="A11948" s="10"/>
      <c r="B11948" s="11"/>
      <c r="C11948" s="11"/>
      <c r="D11948" s="11"/>
      <c r="E11948" s="11"/>
      <c r="F11948" s="11"/>
      <c r="G11948" s="11"/>
      <c r="H11948" s="11"/>
      <c r="I11948" s="11"/>
      <c r="J11948" s="11"/>
      <c r="K11948" s="12"/>
      <c r="L11948" s="13"/>
      <c r="M11948" s="12"/>
      <c r="N11948" s="13"/>
      <c r="O11948" s="13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  <c r="AA11948" s="11"/>
      <c r="AB11948" s="11"/>
      <c r="AC11948" s="11"/>
    </row>
    <row r="11949" spans="1:29" x14ac:dyDescent="0.25">
      <c r="A11949" s="10"/>
      <c r="B11949" s="11"/>
      <c r="C11949" s="11"/>
      <c r="D11949" s="11"/>
      <c r="E11949" s="11"/>
      <c r="F11949" s="11"/>
      <c r="G11949" s="11"/>
      <c r="H11949" s="11"/>
      <c r="I11949" s="11"/>
      <c r="J11949" s="11"/>
      <c r="K11949" s="12"/>
      <c r="L11949" s="13"/>
      <c r="M11949" s="12"/>
      <c r="N11949" s="13"/>
      <c r="O11949" s="13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  <c r="AA11949" s="11"/>
      <c r="AB11949" s="11"/>
      <c r="AC11949" s="11"/>
    </row>
    <row r="11950" spans="1:29" x14ac:dyDescent="0.25">
      <c r="A11950" s="10"/>
      <c r="B11950" s="11"/>
      <c r="C11950" s="11"/>
      <c r="D11950" s="11"/>
      <c r="E11950" s="11"/>
      <c r="F11950" s="11"/>
      <c r="G11950" s="11"/>
      <c r="H11950" s="11"/>
      <c r="I11950" s="11"/>
      <c r="J11950" s="11"/>
      <c r="K11950" s="12"/>
      <c r="L11950" s="13"/>
      <c r="M11950" s="12"/>
      <c r="N11950" s="13"/>
      <c r="O11950" s="13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  <c r="AA11950" s="11"/>
      <c r="AB11950" s="11"/>
      <c r="AC11950" s="11"/>
    </row>
    <row r="11951" spans="1:29" x14ac:dyDescent="0.25">
      <c r="A11951" s="10"/>
      <c r="B11951" s="11"/>
      <c r="C11951" s="11"/>
      <c r="D11951" s="11"/>
      <c r="E11951" s="11"/>
      <c r="F11951" s="11"/>
      <c r="G11951" s="11"/>
      <c r="H11951" s="11"/>
      <c r="I11951" s="11"/>
      <c r="J11951" s="11"/>
      <c r="K11951" s="12"/>
      <c r="L11951" s="13"/>
      <c r="M11951" s="12"/>
      <c r="N11951" s="13"/>
      <c r="O11951" s="13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  <c r="AA11951" s="11"/>
      <c r="AB11951" s="11"/>
      <c r="AC11951" s="11"/>
    </row>
    <row r="11952" spans="1:29" x14ac:dyDescent="0.25">
      <c r="A11952" s="10"/>
      <c r="B11952" s="11"/>
      <c r="C11952" s="11"/>
      <c r="D11952" s="11"/>
      <c r="E11952" s="11"/>
      <c r="F11952" s="11"/>
      <c r="G11952" s="11"/>
      <c r="H11952" s="11"/>
      <c r="I11952" s="11"/>
      <c r="J11952" s="11"/>
      <c r="K11952" s="12"/>
      <c r="L11952" s="13"/>
      <c r="M11952" s="12"/>
      <c r="N11952" s="13"/>
      <c r="O11952" s="13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  <c r="AA11952" s="11"/>
      <c r="AB11952" s="11"/>
      <c r="AC11952" s="11"/>
    </row>
    <row r="11953" spans="1:29" x14ac:dyDescent="0.25">
      <c r="A11953" s="10"/>
      <c r="B11953" s="11"/>
      <c r="C11953" s="11"/>
      <c r="D11953" s="11"/>
      <c r="E11953" s="11"/>
      <c r="F11953" s="11"/>
      <c r="G11953" s="11"/>
      <c r="H11953" s="11"/>
      <c r="I11953" s="11"/>
      <c r="J11953" s="11"/>
      <c r="K11953" s="12"/>
      <c r="L11953" s="13"/>
      <c r="M11953" s="12"/>
      <c r="N11953" s="13"/>
      <c r="O11953" s="13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  <c r="AA11953" s="11"/>
      <c r="AB11953" s="11"/>
      <c r="AC11953" s="11"/>
    </row>
    <row r="11954" spans="1:29" x14ac:dyDescent="0.25">
      <c r="A11954" s="10"/>
      <c r="B11954" s="11"/>
      <c r="C11954" s="11"/>
      <c r="D11954" s="11"/>
      <c r="E11954" s="11"/>
      <c r="F11954" s="11"/>
      <c r="G11954" s="11"/>
      <c r="H11954" s="11"/>
      <c r="I11954" s="11"/>
      <c r="J11954" s="11"/>
      <c r="K11954" s="12"/>
      <c r="L11954" s="13"/>
      <c r="M11954" s="12"/>
      <c r="N11954" s="13"/>
      <c r="O11954" s="13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  <c r="AC11954" s="11"/>
    </row>
    <row r="11955" spans="1:29" x14ac:dyDescent="0.25">
      <c r="A11955" s="10"/>
      <c r="B11955" s="11"/>
      <c r="C11955" s="11"/>
      <c r="D11955" s="11"/>
      <c r="E11955" s="11"/>
      <c r="F11955" s="11"/>
      <c r="G11955" s="11"/>
      <c r="H11955" s="11"/>
      <c r="I11955" s="11"/>
      <c r="J11955" s="11"/>
      <c r="K11955" s="12"/>
      <c r="L11955" s="13"/>
      <c r="M11955" s="12"/>
      <c r="N11955" s="13"/>
      <c r="O11955" s="13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  <c r="AA11955" s="11"/>
      <c r="AB11955" s="11"/>
      <c r="AC11955" s="11"/>
    </row>
    <row r="11956" spans="1:29" x14ac:dyDescent="0.25">
      <c r="A11956" s="10"/>
      <c r="B11956" s="11"/>
      <c r="C11956" s="11"/>
      <c r="D11956" s="11"/>
      <c r="E11956" s="11"/>
      <c r="F11956" s="11"/>
      <c r="G11956" s="11"/>
      <c r="H11956" s="11"/>
      <c r="I11956" s="11"/>
      <c r="J11956" s="11"/>
      <c r="K11956" s="12"/>
      <c r="L11956" s="13"/>
      <c r="M11956" s="12"/>
      <c r="N11956" s="13"/>
      <c r="O11956" s="13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  <c r="AA11956" s="11"/>
      <c r="AB11956" s="11"/>
      <c r="AC11956" s="11"/>
    </row>
    <row r="11957" spans="1:29" x14ac:dyDescent="0.25">
      <c r="A11957" s="10"/>
      <c r="B11957" s="11"/>
      <c r="C11957" s="11"/>
      <c r="D11957" s="11"/>
      <c r="E11957" s="11"/>
      <c r="F11957" s="11"/>
      <c r="G11957" s="11"/>
      <c r="H11957" s="11"/>
      <c r="I11957" s="11"/>
      <c r="J11957" s="11"/>
      <c r="K11957" s="12"/>
      <c r="L11957" s="13"/>
      <c r="M11957" s="12"/>
      <c r="N11957" s="13"/>
      <c r="O11957" s="13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  <c r="AA11957" s="11"/>
      <c r="AB11957" s="11"/>
      <c r="AC11957" s="11"/>
    </row>
    <row r="11958" spans="1:29" x14ac:dyDescent="0.25">
      <c r="A11958" s="10"/>
      <c r="B11958" s="11"/>
      <c r="C11958" s="11"/>
      <c r="D11958" s="11"/>
      <c r="E11958" s="11"/>
      <c r="F11958" s="11"/>
      <c r="G11958" s="11"/>
      <c r="H11958" s="11"/>
      <c r="I11958" s="11"/>
      <c r="J11958" s="11"/>
      <c r="K11958" s="12"/>
      <c r="L11958" s="13"/>
      <c r="M11958" s="12"/>
      <c r="N11958" s="13"/>
      <c r="O11958" s="13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  <c r="AA11958" s="11"/>
      <c r="AB11958" s="11"/>
      <c r="AC11958" s="11"/>
    </row>
    <row r="11959" spans="1:29" x14ac:dyDescent="0.25">
      <c r="A11959" s="10"/>
      <c r="B11959" s="11"/>
      <c r="C11959" s="11"/>
      <c r="D11959" s="11"/>
      <c r="E11959" s="11"/>
      <c r="F11959" s="11"/>
      <c r="G11959" s="11"/>
      <c r="H11959" s="11"/>
      <c r="I11959" s="11"/>
      <c r="J11959" s="11"/>
      <c r="K11959" s="12"/>
      <c r="L11959" s="13"/>
      <c r="M11959" s="12"/>
      <c r="N11959" s="13"/>
      <c r="O11959" s="13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  <c r="AA11959" s="11"/>
      <c r="AB11959" s="11"/>
      <c r="AC11959" s="11"/>
    </row>
    <row r="11960" spans="1:29" x14ac:dyDescent="0.25">
      <c r="A11960" s="10"/>
      <c r="B11960" s="11"/>
      <c r="C11960" s="11"/>
      <c r="D11960" s="11"/>
      <c r="E11960" s="11"/>
      <c r="F11960" s="11"/>
      <c r="G11960" s="11"/>
      <c r="H11960" s="11"/>
      <c r="I11960" s="11"/>
      <c r="J11960" s="11"/>
      <c r="K11960" s="12"/>
      <c r="L11960" s="13"/>
      <c r="M11960" s="12"/>
      <c r="N11960" s="13"/>
      <c r="O11960" s="13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  <c r="AA11960" s="11"/>
      <c r="AB11960" s="11"/>
      <c r="AC11960" s="11"/>
    </row>
    <row r="11961" spans="1:29" x14ac:dyDescent="0.25">
      <c r="A11961" s="10"/>
      <c r="B11961" s="11"/>
      <c r="C11961" s="11"/>
      <c r="D11961" s="11"/>
      <c r="E11961" s="11"/>
      <c r="F11961" s="11"/>
      <c r="G11961" s="11"/>
      <c r="H11961" s="11"/>
      <c r="I11961" s="11"/>
      <c r="J11961" s="11"/>
      <c r="K11961" s="12"/>
      <c r="L11961" s="13"/>
      <c r="M11961" s="12"/>
      <c r="N11961" s="13"/>
      <c r="O11961" s="13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  <c r="AC11961" s="11"/>
    </row>
    <row r="11962" spans="1:29" x14ac:dyDescent="0.25">
      <c r="A11962" s="10"/>
      <c r="B11962" s="11"/>
      <c r="C11962" s="11"/>
      <c r="D11962" s="11"/>
      <c r="E11962" s="11"/>
      <c r="F11962" s="11"/>
      <c r="G11962" s="11"/>
      <c r="H11962" s="11"/>
      <c r="I11962" s="11"/>
      <c r="J11962" s="11"/>
      <c r="K11962" s="12"/>
      <c r="L11962" s="13"/>
      <c r="M11962" s="12"/>
      <c r="N11962" s="13"/>
      <c r="O11962" s="13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  <c r="AA11962" s="11"/>
      <c r="AB11962" s="11"/>
      <c r="AC11962" s="11"/>
    </row>
    <row r="11963" spans="1:29" x14ac:dyDescent="0.25">
      <c r="A11963" s="10"/>
      <c r="B11963" s="11"/>
      <c r="C11963" s="11"/>
      <c r="D11963" s="11"/>
      <c r="E11963" s="11"/>
      <c r="F11963" s="11"/>
      <c r="G11963" s="11"/>
      <c r="H11963" s="11"/>
      <c r="I11963" s="11"/>
      <c r="J11963" s="11"/>
      <c r="K11963" s="12"/>
      <c r="L11963" s="13"/>
      <c r="M11963" s="12"/>
      <c r="N11963" s="13"/>
      <c r="O11963" s="13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  <c r="AA11963" s="11"/>
      <c r="AB11963" s="11"/>
      <c r="AC11963" s="11"/>
    </row>
    <row r="11964" spans="1:29" x14ac:dyDescent="0.25">
      <c r="A11964" s="10"/>
      <c r="B11964" s="11"/>
      <c r="C11964" s="11"/>
      <c r="D11964" s="11"/>
      <c r="E11964" s="11"/>
      <c r="F11964" s="11"/>
      <c r="G11964" s="11"/>
      <c r="H11964" s="11"/>
      <c r="I11964" s="11"/>
      <c r="J11964" s="11"/>
      <c r="K11964" s="12"/>
      <c r="L11964" s="13"/>
      <c r="M11964" s="12"/>
      <c r="N11964" s="13"/>
      <c r="O11964" s="13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  <c r="AA11964" s="11"/>
      <c r="AB11964" s="11"/>
      <c r="AC11964" s="11"/>
    </row>
    <row r="11965" spans="1:29" x14ac:dyDescent="0.25">
      <c r="A11965" s="10"/>
      <c r="B11965" s="11"/>
      <c r="C11965" s="11"/>
      <c r="D11965" s="11"/>
      <c r="E11965" s="11"/>
      <c r="F11965" s="11"/>
      <c r="G11965" s="11"/>
      <c r="H11965" s="11"/>
      <c r="I11965" s="11"/>
      <c r="J11965" s="11"/>
      <c r="K11965" s="12"/>
      <c r="L11965" s="13"/>
      <c r="M11965" s="12"/>
      <c r="N11965" s="13"/>
      <c r="O11965" s="13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  <c r="AA11965" s="11"/>
      <c r="AB11965" s="11"/>
      <c r="AC11965" s="11"/>
    </row>
    <row r="11966" spans="1:29" x14ac:dyDescent="0.25">
      <c r="A11966" s="10"/>
      <c r="B11966" s="11"/>
      <c r="C11966" s="11"/>
      <c r="D11966" s="11"/>
      <c r="E11966" s="11"/>
      <c r="F11966" s="11"/>
      <c r="G11966" s="11"/>
      <c r="H11966" s="11"/>
      <c r="I11966" s="11"/>
      <c r="J11966" s="11"/>
      <c r="K11966" s="12"/>
      <c r="L11966" s="13"/>
      <c r="M11966" s="12"/>
      <c r="N11966" s="13"/>
      <c r="O11966" s="13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  <c r="AA11966" s="11"/>
      <c r="AB11966" s="11"/>
      <c r="AC11966" s="11"/>
    </row>
    <row r="11967" spans="1:29" x14ac:dyDescent="0.25">
      <c r="A11967" s="10"/>
      <c r="B11967" s="11"/>
      <c r="C11967" s="11"/>
      <c r="D11967" s="11"/>
      <c r="E11967" s="11"/>
      <c r="F11967" s="11"/>
      <c r="G11967" s="11"/>
      <c r="H11967" s="11"/>
      <c r="I11967" s="11"/>
      <c r="J11967" s="11"/>
      <c r="K11967" s="12"/>
      <c r="L11967" s="13"/>
      <c r="M11967" s="12"/>
      <c r="N11967" s="13"/>
      <c r="O11967" s="13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  <c r="AA11967" s="11"/>
      <c r="AB11967" s="11"/>
      <c r="AC11967" s="11"/>
    </row>
    <row r="11968" spans="1:29" x14ac:dyDescent="0.25">
      <c r="A11968" s="10"/>
      <c r="B11968" s="11"/>
      <c r="C11968" s="11"/>
      <c r="D11968" s="11"/>
      <c r="E11968" s="11"/>
      <c r="F11968" s="11"/>
      <c r="G11968" s="11"/>
      <c r="H11968" s="11"/>
      <c r="I11968" s="11"/>
      <c r="J11968" s="11"/>
      <c r="K11968" s="12"/>
      <c r="L11968" s="13"/>
      <c r="M11968" s="12"/>
      <c r="N11968" s="13"/>
      <c r="O11968" s="13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  <c r="AC11968" s="11"/>
    </row>
    <row r="11969" spans="1:29" x14ac:dyDescent="0.25">
      <c r="A11969" s="10"/>
      <c r="B11969" s="11"/>
      <c r="C11969" s="11"/>
      <c r="D11969" s="11"/>
      <c r="E11969" s="11"/>
      <c r="F11969" s="11"/>
      <c r="G11969" s="11"/>
      <c r="H11969" s="11"/>
      <c r="I11969" s="11"/>
      <c r="J11969" s="11"/>
      <c r="K11969" s="12"/>
      <c r="L11969" s="13"/>
      <c r="M11969" s="12"/>
      <c r="N11969" s="13"/>
      <c r="O11969" s="13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  <c r="AA11969" s="11"/>
      <c r="AB11969" s="11"/>
      <c r="AC11969" s="11"/>
    </row>
    <row r="11970" spans="1:29" x14ac:dyDescent="0.25">
      <c r="A11970" s="10"/>
      <c r="B11970" s="11"/>
      <c r="C11970" s="11"/>
      <c r="D11970" s="11"/>
      <c r="E11970" s="11"/>
      <c r="F11970" s="11"/>
      <c r="G11970" s="11"/>
      <c r="H11970" s="11"/>
      <c r="I11970" s="11"/>
      <c r="J11970" s="11"/>
      <c r="K11970" s="12"/>
      <c r="L11970" s="13"/>
      <c r="M11970" s="12"/>
      <c r="N11970" s="13"/>
      <c r="O11970" s="13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  <c r="AA11970" s="11"/>
      <c r="AB11970" s="11"/>
      <c r="AC11970" s="11"/>
    </row>
    <row r="11971" spans="1:29" x14ac:dyDescent="0.25">
      <c r="A11971" s="10"/>
      <c r="B11971" s="11"/>
      <c r="C11971" s="11"/>
      <c r="D11971" s="11"/>
      <c r="E11971" s="11"/>
      <c r="F11971" s="11"/>
      <c r="G11971" s="11"/>
      <c r="H11971" s="11"/>
      <c r="I11971" s="11"/>
      <c r="J11971" s="11"/>
      <c r="K11971" s="12"/>
      <c r="L11971" s="13"/>
      <c r="M11971" s="12"/>
      <c r="N11971" s="13"/>
      <c r="O11971" s="13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  <c r="AA11971" s="11"/>
      <c r="AB11971" s="11"/>
      <c r="AC11971" s="11"/>
    </row>
    <row r="11972" spans="1:29" x14ac:dyDescent="0.25">
      <c r="A11972" s="10"/>
      <c r="B11972" s="11"/>
      <c r="C11972" s="11"/>
      <c r="D11972" s="11"/>
      <c r="E11972" s="11"/>
      <c r="F11972" s="11"/>
      <c r="G11972" s="11"/>
      <c r="H11972" s="11"/>
      <c r="I11972" s="11"/>
      <c r="J11972" s="11"/>
      <c r="K11972" s="12"/>
      <c r="L11972" s="13"/>
      <c r="M11972" s="12"/>
      <c r="N11972" s="13"/>
      <c r="O11972" s="13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  <c r="AA11972" s="11"/>
      <c r="AB11972" s="11"/>
      <c r="AC11972" s="11"/>
    </row>
    <row r="11973" spans="1:29" x14ac:dyDescent="0.25">
      <c r="A11973" s="10"/>
      <c r="B11973" s="11"/>
      <c r="C11973" s="11"/>
      <c r="D11973" s="11"/>
      <c r="E11973" s="11"/>
      <c r="F11973" s="11"/>
      <c r="G11973" s="11"/>
      <c r="H11973" s="11"/>
      <c r="I11973" s="11"/>
      <c r="J11973" s="11"/>
      <c r="K11973" s="12"/>
      <c r="L11973" s="13"/>
      <c r="M11973" s="12"/>
      <c r="N11973" s="13"/>
      <c r="O11973" s="13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  <c r="AA11973" s="11"/>
      <c r="AB11973" s="11"/>
      <c r="AC11973" s="11"/>
    </row>
    <row r="11974" spans="1:29" x14ac:dyDescent="0.25">
      <c r="A11974" s="10"/>
      <c r="B11974" s="11"/>
      <c r="C11974" s="11"/>
      <c r="D11974" s="11"/>
      <c r="E11974" s="11"/>
      <c r="F11974" s="11"/>
      <c r="G11974" s="11"/>
      <c r="H11974" s="11"/>
      <c r="I11974" s="11"/>
      <c r="J11974" s="11"/>
      <c r="K11974" s="12"/>
      <c r="L11974" s="13"/>
      <c r="M11974" s="12"/>
      <c r="N11974" s="13"/>
      <c r="O11974" s="13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  <c r="AA11974" s="11"/>
      <c r="AB11974" s="11"/>
      <c r="AC11974" s="11"/>
    </row>
    <row r="11975" spans="1:29" x14ac:dyDescent="0.25">
      <c r="A11975" s="10"/>
      <c r="B11975" s="11"/>
      <c r="C11975" s="11"/>
      <c r="D11975" s="11"/>
      <c r="E11975" s="11"/>
      <c r="F11975" s="11"/>
      <c r="G11975" s="11"/>
      <c r="H11975" s="11"/>
      <c r="I11975" s="11"/>
      <c r="J11975" s="11"/>
      <c r="K11975" s="12"/>
      <c r="L11975" s="13"/>
      <c r="M11975" s="12"/>
      <c r="N11975" s="13"/>
      <c r="O11975" s="13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  <c r="AC11975" s="11"/>
    </row>
    <row r="11976" spans="1:29" x14ac:dyDescent="0.25">
      <c r="A11976" s="10"/>
      <c r="B11976" s="11"/>
      <c r="C11976" s="11"/>
      <c r="D11976" s="11"/>
      <c r="E11976" s="11"/>
      <c r="F11976" s="11"/>
      <c r="G11976" s="11"/>
      <c r="H11976" s="11"/>
      <c r="I11976" s="11"/>
      <c r="J11976" s="11"/>
      <c r="K11976" s="12"/>
      <c r="L11976" s="13"/>
      <c r="M11976" s="12"/>
      <c r="N11976" s="13"/>
      <c r="O11976" s="13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  <c r="AA11976" s="11"/>
      <c r="AB11976" s="11"/>
      <c r="AC11976" s="11"/>
    </row>
    <row r="11977" spans="1:29" x14ac:dyDescent="0.25">
      <c r="A11977" s="10"/>
      <c r="B11977" s="11"/>
      <c r="C11977" s="11"/>
      <c r="D11977" s="11"/>
      <c r="E11977" s="11"/>
      <c r="F11977" s="11"/>
      <c r="G11977" s="11"/>
      <c r="H11977" s="11"/>
      <c r="I11977" s="11"/>
      <c r="J11977" s="11"/>
      <c r="K11977" s="12"/>
      <c r="L11977" s="13"/>
      <c r="M11977" s="12"/>
      <c r="N11977" s="13"/>
      <c r="O11977" s="13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  <c r="AA11977" s="11"/>
      <c r="AB11977" s="11"/>
      <c r="AC11977" s="11"/>
    </row>
    <row r="11978" spans="1:29" x14ac:dyDescent="0.25">
      <c r="A11978" s="10"/>
      <c r="B11978" s="11"/>
      <c r="C11978" s="11"/>
      <c r="D11978" s="11"/>
      <c r="E11978" s="11"/>
      <c r="F11978" s="11"/>
      <c r="G11978" s="11"/>
      <c r="H11978" s="11"/>
      <c r="I11978" s="11"/>
      <c r="J11978" s="11"/>
      <c r="K11978" s="12"/>
      <c r="L11978" s="13"/>
      <c r="M11978" s="12"/>
      <c r="N11978" s="13"/>
      <c r="O11978" s="13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  <c r="AA11978" s="11"/>
      <c r="AB11978" s="11"/>
      <c r="AC11978" s="11"/>
    </row>
    <row r="11979" spans="1:29" x14ac:dyDescent="0.25">
      <c r="A11979" s="10"/>
      <c r="B11979" s="11"/>
      <c r="C11979" s="11"/>
      <c r="D11979" s="11"/>
      <c r="E11979" s="11"/>
      <c r="F11979" s="11"/>
      <c r="G11979" s="11"/>
      <c r="H11979" s="11"/>
      <c r="I11979" s="11"/>
      <c r="J11979" s="11"/>
      <c r="K11979" s="12"/>
      <c r="L11979" s="13"/>
      <c r="M11979" s="12"/>
      <c r="N11979" s="13"/>
      <c r="O11979" s="13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  <c r="AA11979" s="11"/>
      <c r="AB11979" s="11"/>
      <c r="AC11979" s="11"/>
    </row>
    <row r="11980" spans="1:29" x14ac:dyDescent="0.25">
      <c r="A11980" s="10"/>
      <c r="B11980" s="11"/>
      <c r="C11980" s="11"/>
      <c r="D11980" s="11"/>
      <c r="E11980" s="11"/>
      <c r="F11980" s="11"/>
      <c r="G11980" s="11"/>
      <c r="H11980" s="11"/>
      <c r="I11980" s="11"/>
      <c r="J11980" s="11"/>
      <c r="K11980" s="12"/>
      <c r="L11980" s="13"/>
      <c r="M11980" s="12"/>
      <c r="N11980" s="13"/>
      <c r="O11980" s="13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  <c r="AA11980" s="11"/>
      <c r="AB11980" s="11"/>
      <c r="AC11980" s="11"/>
    </row>
    <row r="11981" spans="1:29" x14ac:dyDescent="0.25">
      <c r="A11981" s="10"/>
      <c r="B11981" s="11"/>
      <c r="C11981" s="11"/>
      <c r="D11981" s="11"/>
      <c r="E11981" s="11"/>
      <c r="F11981" s="11"/>
      <c r="G11981" s="11"/>
      <c r="H11981" s="11"/>
      <c r="I11981" s="11"/>
      <c r="J11981" s="11"/>
      <c r="K11981" s="12"/>
      <c r="L11981" s="13"/>
      <c r="M11981" s="12"/>
      <c r="N11981" s="13"/>
      <c r="O11981" s="13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  <c r="AA11981" s="11"/>
      <c r="AB11981" s="11"/>
      <c r="AC11981" s="11"/>
    </row>
    <row r="11982" spans="1:29" x14ac:dyDescent="0.25">
      <c r="A11982" s="10"/>
      <c r="B11982" s="11"/>
      <c r="C11982" s="11"/>
      <c r="D11982" s="11"/>
      <c r="E11982" s="11"/>
      <c r="F11982" s="11"/>
      <c r="G11982" s="11"/>
      <c r="H11982" s="11"/>
      <c r="I11982" s="11"/>
      <c r="J11982" s="11"/>
      <c r="K11982" s="12"/>
      <c r="L11982" s="13"/>
      <c r="M11982" s="12"/>
      <c r="N11982" s="13"/>
      <c r="O11982" s="13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  <c r="AA11982" s="11"/>
      <c r="AB11982" s="11"/>
      <c r="AC11982" s="11"/>
    </row>
    <row r="11983" spans="1:29" x14ac:dyDescent="0.25">
      <c r="A11983" s="10"/>
      <c r="B11983" s="11"/>
      <c r="C11983" s="11"/>
      <c r="D11983" s="11"/>
      <c r="E11983" s="11"/>
      <c r="F11983" s="11"/>
      <c r="G11983" s="11"/>
      <c r="H11983" s="11"/>
      <c r="I11983" s="11"/>
      <c r="J11983" s="11"/>
      <c r="K11983" s="12"/>
      <c r="L11983" s="13"/>
      <c r="M11983" s="12"/>
      <c r="N11983" s="13"/>
      <c r="O11983" s="13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  <c r="AA11983" s="11"/>
      <c r="AB11983" s="11"/>
      <c r="AC11983" s="11"/>
    </row>
    <row r="11984" spans="1:29" x14ac:dyDescent="0.25">
      <c r="A11984" s="10"/>
      <c r="B11984" s="11"/>
      <c r="C11984" s="11"/>
      <c r="D11984" s="11"/>
      <c r="E11984" s="11"/>
      <c r="F11984" s="11"/>
      <c r="G11984" s="11"/>
      <c r="H11984" s="11"/>
      <c r="I11984" s="11"/>
      <c r="J11984" s="11"/>
      <c r="K11984" s="12"/>
      <c r="L11984" s="13"/>
      <c r="M11984" s="12"/>
      <c r="N11984" s="13"/>
      <c r="O11984" s="13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  <c r="AA11984" s="11"/>
      <c r="AB11984" s="11"/>
      <c r="AC11984" s="11"/>
    </row>
    <row r="11985" spans="1:29" x14ac:dyDescent="0.25">
      <c r="A11985" s="10"/>
      <c r="B11985" s="11"/>
      <c r="C11985" s="11"/>
      <c r="D11985" s="11"/>
      <c r="E11985" s="11"/>
      <c r="F11985" s="11"/>
      <c r="G11985" s="11"/>
      <c r="H11985" s="11"/>
      <c r="I11985" s="11"/>
      <c r="J11985" s="11"/>
      <c r="K11985" s="12"/>
      <c r="L11985" s="13"/>
      <c r="M11985" s="12"/>
      <c r="N11985" s="13"/>
      <c r="O11985" s="13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  <c r="AA11985" s="11"/>
      <c r="AB11985" s="11"/>
      <c r="AC11985" s="11"/>
    </row>
    <row r="11986" spans="1:29" x14ac:dyDescent="0.25">
      <c r="A11986" s="10"/>
      <c r="B11986" s="11"/>
      <c r="C11986" s="11"/>
      <c r="D11986" s="11"/>
      <c r="E11986" s="11"/>
      <c r="F11986" s="11"/>
      <c r="G11986" s="11"/>
      <c r="H11986" s="11"/>
      <c r="I11986" s="11"/>
      <c r="J11986" s="11"/>
      <c r="K11986" s="12"/>
      <c r="L11986" s="13"/>
      <c r="M11986" s="12"/>
      <c r="N11986" s="13"/>
      <c r="O11986" s="13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  <c r="AA11986" s="11"/>
      <c r="AB11986" s="11"/>
      <c r="AC11986" s="11"/>
    </row>
    <row r="11987" spans="1:29" x14ac:dyDescent="0.25">
      <c r="A11987" s="10"/>
      <c r="B11987" s="11"/>
      <c r="C11987" s="11"/>
      <c r="D11987" s="11"/>
      <c r="E11987" s="11"/>
      <c r="F11987" s="11"/>
      <c r="G11987" s="11"/>
      <c r="H11987" s="11"/>
      <c r="I11987" s="11"/>
      <c r="J11987" s="11"/>
      <c r="K11987" s="12"/>
      <c r="L11987" s="13"/>
      <c r="M11987" s="12"/>
      <c r="N11987" s="13"/>
      <c r="O11987" s="13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  <c r="AA11987" s="11"/>
      <c r="AB11987" s="11"/>
      <c r="AC11987" s="11"/>
    </row>
    <row r="11988" spans="1:29" x14ac:dyDescent="0.25">
      <c r="A11988" s="10"/>
      <c r="B11988" s="11"/>
      <c r="C11988" s="11"/>
      <c r="D11988" s="11"/>
      <c r="E11988" s="11"/>
      <c r="F11988" s="11"/>
      <c r="G11988" s="11"/>
      <c r="H11988" s="11"/>
      <c r="I11988" s="11"/>
      <c r="J11988" s="11"/>
      <c r="K11988" s="12"/>
      <c r="L11988" s="13"/>
      <c r="M11988" s="12"/>
      <c r="N11988" s="13"/>
      <c r="O11988" s="13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  <c r="AC11988" s="11"/>
    </row>
    <row r="11989" spans="1:29" x14ac:dyDescent="0.25">
      <c r="A11989" s="10"/>
      <c r="B11989" s="11"/>
      <c r="C11989" s="11"/>
      <c r="D11989" s="11"/>
      <c r="E11989" s="11"/>
      <c r="F11989" s="11"/>
      <c r="G11989" s="11"/>
      <c r="H11989" s="11"/>
      <c r="I11989" s="11"/>
      <c r="J11989" s="11"/>
      <c r="K11989" s="12"/>
      <c r="L11989" s="13"/>
      <c r="M11989" s="12"/>
      <c r="N11989" s="13"/>
      <c r="O11989" s="13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  <c r="AC11989" s="11"/>
    </row>
    <row r="11990" spans="1:29" x14ac:dyDescent="0.25">
      <c r="A11990" s="10"/>
      <c r="B11990" s="11"/>
      <c r="C11990" s="11"/>
      <c r="D11990" s="11"/>
      <c r="E11990" s="11"/>
      <c r="F11990" s="11"/>
      <c r="G11990" s="11"/>
      <c r="H11990" s="11"/>
      <c r="I11990" s="11"/>
      <c r="J11990" s="11"/>
      <c r="K11990" s="12"/>
      <c r="L11990" s="13"/>
      <c r="M11990" s="12"/>
      <c r="N11990" s="13"/>
      <c r="O11990" s="13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  <c r="AA11990" s="11"/>
      <c r="AB11990" s="11"/>
      <c r="AC11990" s="11"/>
    </row>
    <row r="11991" spans="1:29" x14ac:dyDescent="0.25">
      <c r="A11991" s="10"/>
      <c r="B11991" s="11"/>
      <c r="C11991" s="11"/>
      <c r="D11991" s="11"/>
      <c r="E11991" s="11"/>
      <c r="F11991" s="11"/>
      <c r="G11991" s="11"/>
      <c r="H11991" s="11"/>
      <c r="I11991" s="11"/>
      <c r="J11991" s="11"/>
      <c r="K11991" s="12"/>
      <c r="L11991" s="13"/>
      <c r="M11991" s="12"/>
      <c r="N11991" s="13"/>
      <c r="O11991" s="13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  <c r="AA11991" s="11"/>
      <c r="AB11991" s="11"/>
      <c r="AC11991" s="11"/>
    </row>
    <row r="11992" spans="1:29" x14ac:dyDescent="0.25">
      <c r="A11992" s="10"/>
      <c r="B11992" s="11"/>
      <c r="C11992" s="11"/>
      <c r="D11992" s="11"/>
      <c r="E11992" s="11"/>
      <c r="F11992" s="11"/>
      <c r="G11992" s="11"/>
      <c r="H11992" s="11"/>
      <c r="I11992" s="11"/>
      <c r="J11992" s="11"/>
      <c r="K11992" s="12"/>
      <c r="L11992" s="13"/>
      <c r="M11992" s="12"/>
      <c r="N11992" s="13"/>
      <c r="O11992" s="13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  <c r="AA11992" s="11"/>
      <c r="AB11992" s="11"/>
      <c r="AC11992" s="11"/>
    </row>
    <row r="11993" spans="1:29" x14ac:dyDescent="0.25">
      <c r="A11993" s="10"/>
      <c r="B11993" s="11"/>
      <c r="C11993" s="11"/>
      <c r="D11993" s="11"/>
      <c r="E11993" s="11"/>
      <c r="F11993" s="11"/>
      <c r="G11993" s="11"/>
      <c r="H11993" s="11"/>
      <c r="I11993" s="11"/>
      <c r="J11993" s="11"/>
      <c r="K11993" s="12"/>
      <c r="L11993" s="13"/>
      <c r="M11993" s="12"/>
      <c r="N11993" s="13"/>
      <c r="O11993" s="13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  <c r="AA11993" s="11"/>
      <c r="AB11993" s="11"/>
      <c r="AC11993" s="11"/>
    </row>
    <row r="11994" spans="1:29" x14ac:dyDescent="0.25">
      <c r="A11994" s="10"/>
      <c r="B11994" s="11"/>
      <c r="C11994" s="11"/>
      <c r="D11994" s="11"/>
      <c r="E11994" s="11"/>
      <c r="F11994" s="11"/>
      <c r="G11994" s="11"/>
      <c r="H11994" s="11"/>
      <c r="I11994" s="11"/>
      <c r="J11994" s="11"/>
      <c r="K11994" s="12"/>
      <c r="L11994" s="13"/>
      <c r="M11994" s="12"/>
      <c r="N11994" s="13"/>
      <c r="O11994" s="13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  <c r="AA11994" s="11"/>
      <c r="AB11994" s="11"/>
      <c r="AC11994" s="11"/>
    </row>
    <row r="11995" spans="1:29" x14ac:dyDescent="0.25">
      <c r="A11995" s="10"/>
      <c r="B11995" s="11"/>
      <c r="C11995" s="11"/>
      <c r="D11995" s="11"/>
      <c r="E11995" s="11"/>
      <c r="F11995" s="11"/>
      <c r="G11995" s="11"/>
      <c r="H11995" s="11"/>
      <c r="I11995" s="11"/>
      <c r="J11995" s="11"/>
      <c r="K11995" s="12"/>
      <c r="L11995" s="13"/>
      <c r="M11995" s="12"/>
      <c r="N11995" s="13"/>
      <c r="O11995" s="13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  <c r="AA11995" s="11"/>
      <c r="AB11995" s="11"/>
      <c r="AC11995" s="11"/>
    </row>
    <row r="11996" spans="1:29" x14ac:dyDescent="0.25">
      <c r="A11996" s="10"/>
      <c r="B11996" s="11"/>
      <c r="C11996" s="11"/>
      <c r="D11996" s="11"/>
      <c r="E11996" s="11"/>
      <c r="F11996" s="11"/>
      <c r="G11996" s="11"/>
      <c r="H11996" s="11"/>
      <c r="I11996" s="11"/>
      <c r="J11996" s="11"/>
      <c r="K11996" s="12"/>
      <c r="L11996" s="13"/>
      <c r="M11996" s="12"/>
      <c r="N11996" s="13"/>
      <c r="O11996" s="13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  <c r="AC11996" s="11"/>
    </row>
    <row r="11997" spans="1:29" x14ac:dyDescent="0.25">
      <c r="A11997" s="10"/>
      <c r="B11997" s="11"/>
      <c r="C11997" s="11"/>
      <c r="D11997" s="11"/>
      <c r="E11997" s="11"/>
      <c r="F11997" s="11"/>
      <c r="G11997" s="11"/>
      <c r="H11997" s="11"/>
      <c r="I11997" s="11"/>
      <c r="J11997" s="11"/>
      <c r="K11997" s="12"/>
      <c r="L11997" s="13"/>
      <c r="M11997" s="12"/>
      <c r="N11997" s="13"/>
      <c r="O11997" s="13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  <c r="AA11997" s="11"/>
      <c r="AB11997" s="11"/>
      <c r="AC11997" s="11"/>
    </row>
    <row r="11998" spans="1:29" x14ac:dyDescent="0.25">
      <c r="A11998" s="10"/>
      <c r="B11998" s="11"/>
      <c r="C11998" s="11"/>
      <c r="D11998" s="11"/>
      <c r="E11998" s="11"/>
      <c r="F11998" s="11"/>
      <c r="G11998" s="11"/>
      <c r="H11998" s="11"/>
      <c r="I11998" s="11"/>
      <c r="J11998" s="11"/>
      <c r="K11998" s="12"/>
      <c r="L11998" s="13"/>
      <c r="M11998" s="12"/>
      <c r="N11998" s="13"/>
      <c r="O11998" s="13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  <c r="AA11998" s="11"/>
      <c r="AB11998" s="11"/>
      <c r="AC11998" s="11"/>
    </row>
    <row r="11999" spans="1:29" x14ac:dyDescent="0.25">
      <c r="A11999" s="10"/>
      <c r="B11999" s="11"/>
      <c r="C11999" s="11"/>
      <c r="D11999" s="11"/>
      <c r="E11999" s="11"/>
      <c r="F11999" s="11"/>
      <c r="G11999" s="11"/>
      <c r="H11999" s="11"/>
      <c r="I11999" s="11"/>
      <c r="J11999" s="11"/>
      <c r="K11999" s="12"/>
      <c r="L11999" s="13"/>
      <c r="M11999" s="12"/>
      <c r="N11999" s="13"/>
      <c r="O11999" s="13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  <c r="AA11999" s="11"/>
      <c r="AB11999" s="11"/>
      <c r="AC11999" s="11"/>
    </row>
    <row r="12000" spans="1:29" x14ac:dyDescent="0.25">
      <c r="A12000" s="10"/>
      <c r="B12000" s="11"/>
      <c r="C12000" s="11"/>
      <c r="D12000" s="11"/>
      <c r="E12000" s="11"/>
      <c r="F12000" s="11"/>
      <c r="G12000" s="11"/>
      <c r="H12000" s="11"/>
      <c r="I12000" s="11"/>
      <c r="J12000" s="11"/>
      <c r="K12000" s="12"/>
      <c r="L12000" s="13"/>
      <c r="M12000" s="12"/>
      <c r="N12000" s="13"/>
      <c r="O12000" s="13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  <c r="AA12000" s="11"/>
      <c r="AB12000" s="11"/>
      <c r="AC12000" s="11"/>
    </row>
    <row r="12001" spans="1:29" x14ac:dyDescent="0.25">
      <c r="A12001" s="10"/>
      <c r="B12001" s="11"/>
      <c r="C12001" s="11"/>
      <c r="D12001" s="11"/>
      <c r="E12001" s="11"/>
      <c r="F12001" s="11"/>
      <c r="G12001" s="11"/>
      <c r="H12001" s="11"/>
      <c r="I12001" s="11"/>
      <c r="J12001" s="11"/>
      <c r="K12001" s="12"/>
      <c r="L12001" s="13"/>
      <c r="M12001" s="12"/>
      <c r="N12001" s="13"/>
      <c r="O12001" s="13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  <c r="AA12001" s="11"/>
      <c r="AB12001" s="11"/>
      <c r="AC12001" s="11"/>
    </row>
    <row r="12002" spans="1:29" x14ac:dyDescent="0.25">
      <c r="A12002" s="10"/>
      <c r="B12002" s="11"/>
      <c r="C12002" s="11"/>
      <c r="D12002" s="11"/>
      <c r="E12002" s="11"/>
      <c r="F12002" s="11"/>
      <c r="G12002" s="11"/>
      <c r="H12002" s="11"/>
      <c r="I12002" s="11"/>
      <c r="J12002" s="11"/>
      <c r="K12002" s="12"/>
      <c r="L12002" s="13"/>
      <c r="M12002" s="12"/>
      <c r="N12002" s="13"/>
      <c r="O12002" s="13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  <c r="AA12002" s="11"/>
      <c r="AB12002" s="11"/>
      <c r="AC12002" s="11"/>
    </row>
    <row r="12003" spans="1:29" x14ac:dyDescent="0.25">
      <c r="A12003" s="10"/>
      <c r="B12003" s="11"/>
      <c r="C12003" s="11"/>
      <c r="D12003" s="11"/>
      <c r="E12003" s="11"/>
      <c r="F12003" s="11"/>
      <c r="G12003" s="11"/>
      <c r="H12003" s="11"/>
      <c r="I12003" s="11"/>
      <c r="J12003" s="11"/>
      <c r="K12003" s="12"/>
      <c r="L12003" s="13"/>
      <c r="M12003" s="12"/>
      <c r="N12003" s="13"/>
      <c r="O12003" s="13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  <c r="AC12003" s="11"/>
    </row>
    <row r="12004" spans="1:29" x14ac:dyDescent="0.25">
      <c r="A12004" s="10"/>
      <c r="B12004" s="11"/>
      <c r="C12004" s="11"/>
      <c r="D12004" s="11"/>
      <c r="E12004" s="11"/>
      <c r="F12004" s="11"/>
      <c r="G12004" s="11"/>
      <c r="H12004" s="11"/>
      <c r="I12004" s="11"/>
      <c r="J12004" s="11"/>
      <c r="K12004" s="12"/>
      <c r="L12004" s="13"/>
      <c r="M12004" s="12"/>
      <c r="N12004" s="13"/>
      <c r="O12004" s="13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  <c r="AA12004" s="11"/>
      <c r="AB12004" s="11"/>
      <c r="AC12004" s="11"/>
    </row>
    <row r="12005" spans="1:29" x14ac:dyDescent="0.25">
      <c r="A12005" s="10"/>
      <c r="B12005" s="11"/>
      <c r="C12005" s="11"/>
      <c r="D12005" s="11"/>
      <c r="E12005" s="11"/>
      <c r="F12005" s="11"/>
      <c r="G12005" s="11"/>
      <c r="H12005" s="11"/>
      <c r="I12005" s="11"/>
      <c r="J12005" s="11"/>
      <c r="K12005" s="12"/>
      <c r="L12005" s="13"/>
      <c r="M12005" s="12"/>
      <c r="N12005" s="13"/>
      <c r="O12005" s="13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  <c r="AA12005" s="11"/>
      <c r="AB12005" s="11"/>
      <c r="AC12005" s="11"/>
    </row>
    <row r="12006" spans="1:29" x14ac:dyDescent="0.25">
      <c r="A12006" s="10"/>
      <c r="B12006" s="11"/>
      <c r="C12006" s="11"/>
      <c r="D12006" s="11"/>
      <c r="E12006" s="11"/>
      <c r="F12006" s="11"/>
      <c r="G12006" s="11"/>
      <c r="H12006" s="11"/>
      <c r="I12006" s="11"/>
      <c r="J12006" s="11"/>
      <c r="K12006" s="12"/>
      <c r="L12006" s="13"/>
      <c r="M12006" s="12"/>
      <c r="N12006" s="13"/>
      <c r="O12006" s="13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  <c r="AA12006" s="11"/>
      <c r="AB12006" s="11"/>
      <c r="AC12006" s="11"/>
    </row>
    <row r="12007" spans="1:29" x14ac:dyDescent="0.25">
      <c r="A12007" s="10"/>
      <c r="B12007" s="11"/>
      <c r="C12007" s="11"/>
      <c r="D12007" s="11"/>
      <c r="E12007" s="11"/>
      <c r="F12007" s="11"/>
      <c r="G12007" s="11"/>
      <c r="H12007" s="11"/>
      <c r="I12007" s="11"/>
      <c r="J12007" s="11"/>
      <c r="K12007" s="12"/>
      <c r="L12007" s="13"/>
      <c r="M12007" s="12"/>
      <c r="N12007" s="13"/>
      <c r="O12007" s="13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  <c r="AA12007" s="11"/>
      <c r="AB12007" s="11"/>
      <c r="AC12007" s="11"/>
    </row>
    <row r="12008" spans="1:29" x14ac:dyDescent="0.25">
      <c r="A12008" s="10"/>
      <c r="B12008" s="11"/>
      <c r="C12008" s="11"/>
      <c r="D12008" s="11"/>
      <c r="E12008" s="11"/>
      <c r="F12008" s="11"/>
      <c r="G12008" s="11"/>
      <c r="H12008" s="11"/>
      <c r="I12008" s="11"/>
      <c r="J12008" s="11"/>
      <c r="K12008" s="12"/>
      <c r="L12008" s="13"/>
      <c r="M12008" s="12"/>
      <c r="N12008" s="13"/>
      <c r="O12008" s="13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  <c r="AA12008" s="11"/>
      <c r="AB12008" s="11"/>
      <c r="AC12008" s="11"/>
    </row>
    <row r="12009" spans="1:29" x14ac:dyDescent="0.25">
      <c r="A12009" s="10"/>
      <c r="B12009" s="11"/>
      <c r="C12009" s="11"/>
      <c r="D12009" s="11"/>
      <c r="E12009" s="11"/>
      <c r="F12009" s="11"/>
      <c r="G12009" s="11"/>
      <c r="H12009" s="11"/>
      <c r="I12009" s="11"/>
      <c r="J12009" s="11"/>
      <c r="K12009" s="12"/>
      <c r="L12009" s="13"/>
      <c r="M12009" s="12"/>
      <c r="N12009" s="13"/>
      <c r="O12009" s="13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  <c r="AA12009" s="11"/>
      <c r="AB12009" s="11"/>
      <c r="AC12009" s="11"/>
    </row>
    <row r="12010" spans="1:29" x14ac:dyDescent="0.25">
      <c r="A12010" s="10"/>
      <c r="B12010" s="11"/>
      <c r="C12010" s="11"/>
      <c r="D12010" s="11"/>
      <c r="E12010" s="11"/>
      <c r="F12010" s="11"/>
      <c r="G12010" s="11"/>
      <c r="H12010" s="11"/>
      <c r="I12010" s="11"/>
      <c r="J12010" s="11"/>
      <c r="K12010" s="12"/>
      <c r="L12010" s="13"/>
      <c r="M12010" s="12"/>
      <c r="N12010" s="13"/>
      <c r="O12010" s="13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  <c r="AC12010" s="11"/>
    </row>
    <row r="12011" spans="1:29" x14ac:dyDescent="0.25">
      <c r="A12011" s="10"/>
      <c r="B12011" s="11"/>
      <c r="C12011" s="11"/>
      <c r="D12011" s="11"/>
      <c r="E12011" s="11"/>
      <c r="F12011" s="11"/>
      <c r="G12011" s="11"/>
      <c r="H12011" s="11"/>
      <c r="I12011" s="11"/>
      <c r="J12011" s="11"/>
      <c r="K12011" s="12"/>
      <c r="L12011" s="13"/>
      <c r="M12011" s="12"/>
      <c r="N12011" s="13"/>
      <c r="O12011" s="13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  <c r="AA12011" s="11"/>
      <c r="AB12011" s="11"/>
      <c r="AC12011" s="11"/>
    </row>
    <row r="12012" spans="1:29" x14ac:dyDescent="0.25">
      <c r="A12012" s="10"/>
      <c r="B12012" s="11"/>
      <c r="C12012" s="11"/>
      <c r="D12012" s="11"/>
      <c r="E12012" s="11"/>
      <c r="F12012" s="11"/>
      <c r="G12012" s="11"/>
      <c r="H12012" s="11"/>
      <c r="I12012" s="11"/>
      <c r="J12012" s="11"/>
      <c r="K12012" s="12"/>
      <c r="L12012" s="13"/>
      <c r="M12012" s="12"/>
      <c r="N12012" s="13"/>
      <c r="O12012" s="13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  <c r="AA12012" s="11"/>
      <c r="AB12012" s="11"/>
      <c r="AC12012" s="11"/>
    </row>
    <row r="12013" spans="1:29" x14ac:dyDescent="0.25">
      <c r="A12013" s="10"/>
      <c r="B12013" s="11"/>
      <c r="C12013" s="11"/>
      <c r="D12013" s="11"/>
      <c r="E12013" s="11"/>
      <c r="F12013" s="11"/>
      <c r="G12013" s="11"/>
      <c r="H12013" s="11"/>
      <c r="I12013" s="11"/>
      <c r="J12013" s="11"/>
      <c r="K12013" s="12"/>
      <c r="L12013" s="13"/>
      <c r="M12013" s="12"/>
      <c r="N12013" s="13"/>
      <c r="O12013" s="13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  <c r="AA12013" s="11"/>
      <c r="AB12013" s="11"/>
      <c r="AC12013" s="11"/>
    </row>
    <row r="12014" spans="1:29" x14ac:dyDescent="0.25">
      <c r="A12014" s="10"/>
      <c r="B12014" s="11"/>
      <c r="C12014" s="11"/>
      <c r="D12014" s="11"/>
      <c r="E12014" s="11"/>
      <c r="F12014" s="11"/>
      <c r="G12014" s="11"/>
      <c r="H12014" s="11"/>
      <c r="I12014" s="11"/>
      <c r="J12014" s="11"/>
      <c r="K12014" s="12"/>
      <c r="L12014" s="13"/>
      <c r="M12014" s="12"/>
      <c r="N12014" s="13"/>
      <c r="O12014" s="13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  <c r="AA12014" s="11"/>
      <c r="AB12014" s="11"/>
      <c r="AC12014" s="11"/>
    </row>
    <row r="12015" spans="1:29" x14ac:dyDescent="0.25">
      <c r="A12015" s="10"/>
      <c r="B12015" s="11"/>
      <c r="C12015" s="11"/>
      <c r="D12015" s="11"/>
      <c r="E12015" s="11"/>
      <c r="F12015" s="11"/>
      <c r="G12015" s="11"/>
      <c r="H12015" s="11"/>
      <c r="I12015" s="11"/>
      <c r="J12015" s="11"/>
      <c r="K12015" s="12"/>
      <c r="L12015" s="13"/>
      <c r="M12015" s="12"/>
      <c r="N12015" s="13"/>
      <c r="O12015" s="13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  <c r="AA12015" s="11"/>
      <c r="AB12015" s="11"/>
      <c r="AC12015" s="11"/>
    </row>
    <row r="12016" spans="1:29" x14ac:dyDescent="0.25">
      <c r="A12016" s="10"/>
      <c r="B12016" s="11"/>
      <c r="C12016" s="11"/>
      <c r="D12016" s="11"/>
      <c r="E12016" s="11"/>
      <c r="F12016" s="11"/>
      <c r="G12016" s="11"/>
      <c r="H12016" s="11"/>
      <c r="I12016" s="11"/>
      <c r="J12016" s="11"/>
      <c r="K12016" s="12"/>
      <c r="L12016" s="13"/>
      <c r="M12016" s="12"/>
      <c r="N12016" s="13"/>
      <c r="O12016" s="13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  <c r="AA12016" s="11"/>
      <c r="AB12016" s="11"/>
      <c r="AC12016" s="11"/>
    </row>
    <row r="12017" spans="1:29" x14ac:dyDescent="0.25">
      <c r="A12017" s="10"/>
      <c r="B12017" s="11"/>
      <c r="C12017" s="11"/>
      <c r="D12017" s="11"/>
      <c r="E12017" s="11"/>
      <c r="F12017" s="11"/>
      <c r="G12017" s="11"/>
      <c r="H12017" s="11"/>
      <c r="I12017" s="11"/>
      <c r="J12017" s="11"/>
      <c r="K12017" s="12"/>
      <c r="L12017" s="13"/>
      <c r="M12017" s="12"/>
      <c r="N12017" s="13"/>
      <c r="O12017" s="13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  <c r="AC12017" s="11"/>
    </row>
    <row r="12018" spans="1:29" x14ac:dyDescent="0.25">
      <c r="A12018" s="10"/>
      <c r="B12018" s="11"/>
      <c r="C12018" s="11"/>
      <c r="D12018" s="11"/>
      <c r="E12018" s="11"/>
      <c r="F12018" s="11"/>
      <c r="G12018" s="11"/>
      <c r="H12018" s="11"/>
      <c r="I12018" s="11"/>
      <c r="J12018" s="11"/>
      <c r="K12018" s="12"/>
      <c r="L12018" s="13"/>
      <c r="M12018" s="12"/>
      <c r="N12018" s="13"/>
      <c r="O12018" s="13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  <c r="AA12018" s="11"/>
      <c r="AB12018" s="11"/>
      <c r="AC12018" s="11"/>
    </row>
    <row r="12019" spans="1:29" x14ac:dyDescent="0.25">
      <c r="A12019" s="10"/>
      <c r="B12019" s="11"/>
      <c r="C12019" s="11"/>
      <c r="D12019" s="11"/>
      <c r="E12019" s="11"/>
      <c r="F12019" s="11"/>
      <c r="G12019" s="11"/>
      <c r="H12019" s="11"/>
      <c r="I12019" s="11"/>
      <c r="J12019" s="11"/>
      <c r="K12019" s="12"/>
      <c r="L12019" s="13"/>
      <c r="M12019" s="12"/>
      <c r="N12019" s="13"/>
      <c r="O12019" s="13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  <c r="AA12019" s="11"/>
      <c r="AB12019" s="11"/>
      <c r="AC12019" s="11"/>
    </row>
    <row r="12020" spans="1:29" x14ac:dyDescent="0.25">
      <c r="A12020" s="10"/>
      <c r="B12020" s="11"/>
      <c r="C12020" s="11"/>
      <c r="D12020" s="11"/>
      <c r="E12020" s="11"/>
      <c r="F12020" s="11"/>
      <c r="G12020" s="11"/>
      <c r="H12020" s="11"/>
      <c r="I12020" s="11"/>
      <c r="J12020" s="11"/>
      <c r="K12020" s="12"/>
      <c r="L12020" s="13"/>
      <c r="M12020" s="12"/>
      <c r="N12020" s="13"/>
      <c r="O12020" s="13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  <c r="AA12020" s="11"/>
      <c r="AB12020" s="11"/>
      <c r="AC12020" s="11"/>
    </row>
    <row r="12021" spans="1:29" x14ac:dyDescent="0.25">
      <c r="A12021" s="10"/>
      <c r="B12021" s="11"/>
      <c r="C12021" s="11"/>
      <c r="D12021" s="11"/>
      <c r="E12021" s="11"/>
      <c r="F12021" s="11"/>
      <c r="G12021" s="11"/>
      <c r="H12021" s="11"/>
      <c r="I12021" s="11"/>
      <c r="J12021" s="11"/>
      <c r="K12021" s="12"/>
      <c r="L12021" s="13"/>
      <c r="M12021" s="12"/>
      <c r="N12021" s="13"/>
      <c r="O12021" s="13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  <c r="AA12021" s="11"/>
      <c r="AB12021" s="11"/>
      <c r="AC12021" s="11"/>
    </row>
    <row r="12022" spans="1:29" x14ac:dyDescent="0.25">
      <c r="A12022" s="10"/>
      <c r="B12022" s="11"/>
      <c r="C12022" s="11"/>
      <c r="D12022" s="11"/>
      <c r="E12022" s="11"/>
      <c r="F12022" s="11"/>
      <c r="G12022" s="11"/>
      <c r="H12022" s="11"/>
      <c r="I12022" s="11"/>
      <c r="J12022" s="11"/>
      <c r="K12022" s="12"/>
      <c r="L12022" s="13"/>
      <c r="M12022" s="12"/>
      <c r="N12022" s="13"/>
      <c r="O12022" s="13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  <c r="AA12022" s="11"/>
      <c r="AB12022" s="11"/>
      <c r="AC12022" s="11"/>
    </row>
    <row r="12023" spans="1:29" x14ac:dyDescent="0.25">
      <c r="A12023" s="10"/>
      <c r="B12023" s="11"/>
      <c r="C12023" s="11"/>
      <c r="D12023" s="11"/>
      <c r="E12023" s="11"/>
      <c r="F12023" s="11"/>
      <c r="G12023" s="11"/>
      <c r="H12023" s="11"/>
      <c r="I12023" s="11"/>
      <c r="J12023" s="11"/>
      <c r="K12023" s="12"/>
      <c r="L12023" s="13"/>
      <c r="M12023" s="12"/>
      <c r="N12023" s="13"/>
      <c r="O12023" s="13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  <c r="AA12023" s="11"/>
      <c r="AB12023" s="11"/>
      <c r="AC12023" s="11"/>
    </row>
    <row r="12024" spans="1:29" x14ac:dyDescent="0.25">
      <c r="A12024" s="10"/>
      <c r="B12024" s="11"/>
      <c r="C12024" s="11"/>
      <c r="D12024" s="11"/>
      <c r="E12024" s="11"/>
      <c r="F12024" s="11"/>
      <c r="G12024" s="11"/>
      <c r="H12024" s="11"/>
      <c r="I12024" s="11"/>
      <c r="J12024" s="11"/>
      <c r="K12024" s="12"/>
      <c r="L12024" s="13"/>
      <c r="M12024" s="12"/>
      <c r="N12024" s="13"/>
      <c r="O12024" s="13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  <c r="AC12024" s="11"/>
    </row>
    <row r="12025" spans="1:29" x14ac:dyDescent="0.25">
      <c r="A12025" s="10"/>
      <c r="B12025" s="11"/>
      <c r="C12025" s="11"/>
      <c r="D12025" s="11"/>
      <c r="E12025" s="11"/>
      <c r="F12025" s="11"/>
      <c r="G12025" s="11"/>
      <c r="H12025" s="11"/>
      <c r="I12025" s="11"/>
      <c r="J12025" s="11"/>
      <c r="K12025" s="12"/>
      <c r="L12025" s="13"/>
      <c r="M12025" s="12"/>
      <c r="N12025" s="13"/>
      <c r="O12025" s="13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  <c r="AA12025" s="11"/>
      <c r="AB12025" s="11"/>
      <c r="AC12025" s="11"/>
    </row>
    <row r="12026" spans="1:29" x14ac:dyDescent="0.25">
      <c r="A12026" s="10"/>
      <c r="B12026" s="11"/>
      <c r="C12026" s="11"/>
      <c r="D12026" s="11"/>
      <c r="E12026" s="11"/>
      <c r="F12026" s="11"/>
      <c r="G12026" s="11"/>
      <c r="H12026" s="11"/>
      <c r="I12026" s="11"/>
      <c r="J12026" s="11"/>
      <c r="K12026" s="12"/>
      <c r="L12026" s="13"/>
      <c r="M12026" s="12"/>
      <c r="N12026" s="13"/>
      <c r="O12026" s="13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  <c r="AA12026" s="11"/>
      <c r="AB12026" s="11"/>
      <c r="AC12026" s="11"/>
    </row>
    <row r="12027" spans="1:29" x14ac:dyDescent="0.25">
      <c r="A12027" s="10"/>
      <c r="B12027" s="11"/>
      <c r="C12027" s="11"/>
      <c r="D12027" s="11"/>
      <c r="E12027" s="11"/>
      <c r="F12027" s="11"/>
      <c r="G12027" s="11"/>
      <c r="H12027" s="11"/>
      <c r="I12027" s="11"/>
      <c r="J12027" s="11"/>
      <c r="K12027" s="12"/>
      <c r="L12027" s="13"/>
      <c r="M12027" s="12"/>
      <c r="N12027" s="13"/>
      <c r="O12027" s="13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  <c r="AA12027" s="11"/>
      <c r="AB12027" s="11"/>
      <c r="AC12027" s="11"/>
    </row>
    <row r="12028" spans="1:29" x14ac:dyDescent="0.25">
      <c r="A12028" s="10"/>
      <c r="B12028" s="11"/>
      <c r="C12028" s="11"/>
      <c r="D12028" s="11"/>
      <c r="E12028" s="11"/>
      <c r="F12028" s="11"/>
      <c r="G12028" s="11"/>
      <c r="H12028" s="11"/>
      <c r="I12028" s="11"/>
      <c r="J12028" s="11"/>
      <c r="K12028" s="12"/>
      <c r="L12028" s="13"/>
      <c r="M12028" s="12"/>
      <c r="N12028" s="13"/>
      <c r="O12028" s="13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  <c r="AA12028" s="11"/>
      <c r="AB12028" s="11"/>
      <c r="AC12028" s="11"/>
    </row>
    <row r="12029" spans="1:29" x14ac:dyDescent="0.25">
      <c r="A12029" s="10"/>
      <c r="B12029" s="11"/>
      <c r="C12029" s="11"/>
      <c r="D12029" s="11"/>
      <c r="E12029" s="11"/>
      <c r="F12029" s="11"/>
      <c r="G12029" s="11"/>
      <c r="H12029" s="11"/>
      <c r="I12029" s="11"/>
      <c r="J12029" s="11"/>
      <c r="K12029" s="12"/>
      <c r="L12029" s="13"/>
      <c r="M12029" s="12"/>
      <c r="N12029" s="13"/>
      <c r="O12029" s="13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  <c r="AA12029" s="11"/>
      <c r="AB12029" s="11"/>
      <c r="AC12029" s="11"/>
    </row>
    <row r="12030" spans="1:29" x14ac:dyDescent="0.25">
      <c r="A12030" s="10"/>
      <c r="B12030" s="11"/>
      <c r="C12030" s="11"/>
      <c r="D12030" s="11"/>
      <c r="E12030" s="11"/>
      <c r="F12030" s="11"/>
      <c r="G12030" s="11"/>
      <c r="H12030" s="11"/>
      <c r="I12030" s="11"/>
      <c r="J12030" s="11"/>
      <c r="K12030" s="12"/>
      <c r="L12030" s="13"/>
      <c r="M12030" s="12"/>
      <c r="N12030" s="13"/>
      <c r="O12030" s="13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  <c r="AA12030" s="11"/>
      <c r="AB12030" s="11"/>
      <c r="AC12030" s="11"/>
    </row>
    <row r="12031" spans="1:29" x14ac:dyDescent="0.25">
      <c r="A12031" s="10"/>
      <c r="B12031" s="11"/>
      <c r="C12031" s="11"/>
      <c r="D12031" s="11"/>
      <c r="E12031" s="11"/>
      <c r="F12031" s="11"/>
      <c r="G12031" s="11"/>
      <c r="H12031" s="11"/>
      <c r="I12031" s="11"/>
      <c r="J12031" s="11"/>
      <c r="K12031" s="12"/>
      <c r="L12031" s="13"/>
      <c r="M12031" s="12"/>
      <c r="N12031" s="13"/>
      <c r="O12031" s="13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  <c r="AC12031" s="11"/>
    </row>
    <row r="12032" spans="1:29" x14ac:dyDescent="0.25">
      <c r="A12032" s="10"/>
      <c r="B12032" s="11"/>
      <c r="C12032" s="11"/>
      <c r="D12032" s="11"/>
      <c r="E12032" s="11"/>
      <c r="F12032" s="11"/>
      <c r="G12032" s="11"/>
      <c r="H12032" s="11"/>
      <c r="I12032" s="11"/>
      <c r="J12032" s="11"/>
      <c r="K12032" s="12"/>
      <c r="L12032" s="13"/>
      <c r="M12032" s="12"/>
      <c r="N12032" s="13"/>
      <c r="O12032" s="13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  <c r="AA12032" s="11"/>
      <c r="AB12032" s="11"/>
      <c r="AC12032" s="11"/>
    </row>
    <row r="12033" spans="1:29" x14ac:dyDescent="0.25">
      <c r="A12033" s="10"/>
      <c r="B12033" s="11"/>
      <c r="C12033" s="11"/>
      <c r="D12033" s="11"/>
      <c r="E12033" s="11"/>
      <c r="F12033" s="11"/>
      <c r="G12033" s="11"/>
      <c r="H12033" s="11"/>
      <c r="I12033" s="11"/>
      <c r="J12033" s="11"/>
      <c r="K12033" s="12"/>
      <c r="L12033" s="13"/>
      <c r="M12033" s="12"/>
      <c r="N12033" s="13"/>
      <c r="O12033" s="13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  <c r="AA12033" s="11"/>
      <c r="AB12033" s="11"/>
      <c r="AC12033" s="11"/>
    </row>
    <row r="12034" spans="1:29" x14ac:dyDescent="0.25">
      <c r="A12034" s="10"/>
      <c r="B12034" s="11"/>
      <c r="C12034" s="11"/>
      <c r="D12034" s="11"/>
      <c r="E12034" s="11"/>
      <c r="F12034" s="11"/>
      <c r="G12034" s="11"/>
      <c r="H12034" s="11"/>
      <c r="I12034" s="11"/>
      <c r="J12034" s="11"/>
      <c r="K12034" s="12"/>
      <c r="L12034" s="13"/>
      <c r="M12034" s="12"/>
      <c r="N12034" s="13"/>
      <c r="O12034" s="13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  <c r="AA12034" s="11"/>
      <c r="AB12034" s="11"/>
      <c r="AC12034" s="11"/>
    </row>
    <row r="12035" spans="1:29" x14ac:dyDescent="0.25">
      <c r="A12035" s="10"/>
      <c r="B12035" s="11"/>
      <c r="C12035" s="11"/>
      <c r="D12035" s="11"/>
      <c r="E12035" s="11"/>
      <c r="F12035" s="11"/>
      <c r="G12035" s="11"/>
      <c r="H12035" s="11"/>
      <c r="I12035" s="11"/>
      <c r="J12035" s="11"/>
      <c r="K12035" s="12"/>
      <c r="L12035" s="13"/>
      <c r="M12035" s="12"/>
      <c r="N12035" s="13"/>
      <c r="O12035" s="13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  <c r="AA12035" s="11"/>
      <c r="AB12035" s="11"/>
      <c r="AC12035" s="11"/>
    </row>
    <row r="12036" spans="1:29" x14ac:dyDescent="0.25">
      <c r="A12036" s="10"/>
      <c r="B12036" s="11"/>
      <c r="C12036" s="11"/>
      <c r="D12036" s="11"/>
      <c r="E12036" s="11"/>
      <c r="F12036" s="11"/>
      <c r="G12036" s="11"/>
      <c r="H12036" s="11"/>
      <c r="I12036" s="11"/>
      <c r="J12036" s="11"/>
      <c r="K12036" s="12"/>
      <c r="L12036" s="13"/>
      <c r="M12036" s="12"/>
      <c r="N12036" s="13"/>
      <c r="O12036" s="13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  <c r="AA12036" s="11"/>
      <c r="AB12036" s="11"/>
      <c r="AC12036" s="11"/>
    </row>
    <row r="12037" spans="1:29" x14ac:dyDescent="0.25">
      <c r="A12037" s="10"/>
      <c r="B12037" s="11"/>
      <c r="C12037" s="11"/>
      <c r="D12037" s="11"/>
      <c r="E12037" s="11"/>
      <c r="F12037" s="11"/>
      <c r="G12037" s="11"/>
      <c r="H12037" s="11"/>
      <c r="I12037" s="11"/>
      <c r="J12037" s="11"/>
      <c r="K12037" s="12"/>
      <c r="L12037" s="13"/>
      <c r="M12037" s="12"/>
      <c r="N12037" s="13"/>
      <c r="O12037" s="13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  <c r="AA12037" s="11"/>
      <c r="AB12037" s="11"/>
      <c r="AC12037" s="11"/>
    </row>
    <row r="12038" spans="1:29" x14ac:dyDescent="0.25">
      <c r="A12038" s="10"/>
      <c r="B12038" s="11"/>
      <c r="C12038" s="11"/>
      <c r="D12038" s="11"/>
      <c r="E12038" s="11"/>
      <c r="F12038" s="11"/>
      <c r="G12038" s="11"/>
      <c r="H12038" s="11"/>
      <c r="I12038" s="11"/>
      <c r="J12038" s="11"/>
      <c r="K12038" s="12"/>
      <c r="L12038" s="13"/>
      <c r="M12038" s="12"/>
      <c r="N12038" s="13"/>
      <c r="O12038" s="13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  <c r="AA12038" s="11"/>
      <c r="AB12038" s="11"/>
      <c r="AC12038" s="11"/>
    </row>
    <row r="12039" spans="1:29" x14ac:dyDescent="0.25">
      <c r="A12039" s="10"/>
      <c r="B12039" s="11"/>
      <c r="C12039" s="11"/>
      <c r="D12039" s="11"/>
      <c r="E12039" s="11"/>
      <c r="F12039" s="11"/>
      <c r="G12039" s="11"/>
      <c r="H12039" s="11"/>
      <c r="I12039" s="11"/>
      <c r="J12039" s="11"/>
      <c r="K12039" s="12"/>
      <c r="L12039" s="13"/>
      <c r="M12039" s="12"/>
      <c r="N12039" s="13"/>
      <c r="O12039" s="13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  <c r="AA12039" s="11"/>
      <c r="AB12039" s="11"/>
      <c r="AC12039" s="11"/>
    </row>
    <row r="12040" spans="1:29" x14ac:dyDescent="0.25">
      <c r="A12040" s="10"/>
      <c r="B12040" s="11"/>
      <c r="C12040" s="11"/>
      <c r="D12040" s="11"/>
      <c r="E12040" s="11"/>
      <c r="F12040" s="11"/>
      <c r="G12040" s="11"/>
      <c r="H12040" s="11"/>
      <c r="I12040" s="11"/>
      <c r="J12040" s="11"/>
      <c r="K12040" s="12"/>
      <c r="L12040" s="13"/>
      <c r="M12040" s="12"/>
      <c r="N12040" s="13"/>
      <c r="O12040" s="13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  <c r="AA12040" s="11"/>
      <c r="AB12040" s="11"/>
      <c r="AC12040" s="11"/>
    </row>
    <row r="12041" spans="1:29" x14ac:dyDescent="0.25">
      <c r="A12041" s="10"/>
      <c r="B12041" s="11"/>
      <c r="C12041" s="11"/>
      <c r="D12041" s="11"/>
      <c r="E12041" s="11"/>
      <c r="F12041" s="11"/>
      <c r="G12041" s="11"/>
      <c r="H12041" s="11"/>
      <c r="I12041" s="11"/>
      <c r="J12041" s="11"/>
      <c r="K12041" s="12"/>
      <c r="L12041" s="13"/>
      <c r="M12041" s="12"/>
      <c r="N12041" s="13"/>
      <c r="O12041" s="13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  <c r="AA12041" s="11"/>
      <c r="AB12041" s="11"/>
      <c r="AC12041" s="11"/>
    </row>
    <row r="12042" spans="1:29" x14ac:dyDescent="0.25">
      <c r="A12042" s="10"/>
      <c r="B12042" s="11"/>
      <c r="C12042" s="11"/>
      <c r="D12042" s="11"/>
      <c r="E12042" s="11"/>
      <c r="F12042" s="11"/>
      <c r="G12042" s="11"/>
      <c r="H12042" s="11"/>
      <c r="I12042" s="11"/>
      <c r="J12042" s="11"/>
      <c r="K12042" s="12"/>
      <c r="L12042" s="13"/>
      <c r="M12042" s="12"/>
      <c r="N12042" s="13"/>
      <c r="O12042" s="13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  <c r="AA12042" s="11"/>
      <c r="AB12042" s="11"/>
      <c r="AC12042" s="11"/>
    </row>
    <row r="12043" spans="1:29" x14ac:dyDescent="0.25">
      <c r="A12043" s="10"/>
      <c r="B12043" s="11"/>
      <c r="C12043" s="11"/>
      <c r="D12043" s="11"/>
      <c r="E12043" s="11"/>
      <c r="F12043" s="11"/>
      <c r="G12043" s="11"/>
      <c r="H12043" s="11"/>
      <c r="I12043" s="11"/>
      <c r="J12043" s="11"/>
      <c r="K12043" s="12"/>
      <c r="L12043" s="13"/>
      <c r="M12043" s="12"/>
      <c r="N12043" s="13"/>
      <c r="O12043" s="13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  <c r="AA12043" s="11"/>
      <c r="AB12043" s="11"/>
      <c r="AC12043" s="11"/>
    </row>
    <row r="12044" spans="1:29" x14ac:dyDescent="0.25">
      <c r="A12044" s="10"/>
      <c r="B12044" s="11"/>
      <c r="C12044" s="11"/>
      <c r="D12044" s="11"/>
      <c r="E12044" s="11"/>
      <c r="F12044" s="11"/>
      <c r="G12044" s="11"/>
      <c r="H12044" s="11"/>
      <c r="I12044" s="11"/>
      <c r="J12044" s="11"/>
      <c r="K12044" s="12"/>
      <c r="L12044" s="13"/>
      <c r="M12044" s="12"/>
      <c r="N12044" s="13"/>
      <c r="O12044" s="13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  <c r="AA12044" s="11"/>
      <c r="AB12044" s="11"/>
      <c r="AC12044" s="11"/>
    </row>
    <row r="12045" spans="1:29" x14ac:dyDescent="0.25">
      <c r="A12045" s="10"/>
      <c r="B12045" s="11"/>
      <c r="C12045" s="11"/>
      <c r="D12045" s="11"/>
      <c r="E12045" s="11"/>
      <c r="F12045" s="11"/>
      <c r="G12045" s="11"/>
      <c r="H12045" s="11"/>
      <c r="I12045" s="11"/>
      <c r="J12045" s="11"/>
      <c r="K12045" s="12"/>
      <c r="L12045" s="13"/>
      <c r="M12045" s="12"/>
      <c r="N12045" s="13"/>
      <c r="O12045" s="13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  <c r="AC12045" s="11"/>
    </row>
    <row r="12046" spans="1:29" x14ac:dyDescent="0.25">
      <c r="A12046" s="10"/>
      <c r="B12046" s="11"/>
      <c r="C12046" s="11"/>
      <c r="D12046" s="11"/>
      <c r="E12046" s="11"/>
      <c r="F12046" s="11"/>
      <c r="G12046" s="11"/>
      <c r="H12046" s="11"/>
      <c r="I12046" s="11"/>
      <c r="J12046" s="11"/>
      <c r="K12046" s="12"/>
      <c r="L12046" s="13"/>
      <c r="M12046" s="12"/>
      <c r="N12046" s="13"/>
      <c r="O12046" s="13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  <c r="AA12046" s="11"/>
      <c r="AB12046" s="11"/>
      <c r="AC12046" s="11"/>
    </row>
    <row r="12047" spans="1:29" x14ac:dyDescent="0.25">
      <c r="A12047" s="10"/>
      <c r="B12047" s="11"/>
      <c r="C12047" s="11"/>
      <c r="D12047" s="11"/>
      <c r="E12047" s="11"/>
      <c r="F12047" s="11"/>
      <c r="G12047" s="11"/>
      <c r="H12047" s="11"/>
      <c r="I12047" s="11"/>
      <c r="J12047" s="11"/>
      <c r="K12047" s="12"/>
      <c r="L12047" s="13"/>
      <c r="M12047" s="12"/>
      <c r="N12047" s="13"/>
      <c r="O12047" s="13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  <c r="AA12047" s="11"/>
      <c r="AB12047" s="11"/>
      <c r="AC12047" s="11"/>
    </row>
    <row r="12048" spans="1:29" x14ac:dyDescent="0.25">
      <c r="A12048" s="10"/>
      <c r="B12048" s="11"/>
      <c r="C12048" s="11"/>
      <c r="D12048" s="11"/>
      <c r="E12048" s="11"/>
      <c r="F12048" s="11"/>
      <c r="G12048" s="11"/>
      <c r="H12048" s="11"/>
      <c r="I12048" s="11"/>
      <c r="J12048" s="11"/>
      <c r="K12048" s="12"/>
      <c r="L12048" s="13"/>
      <c r="M12048" s="12"/>
      <c r="N12048" s="13"/>
      <c r="O12048" s="13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  <c r="AA12048" s="11"/>
      <c r="AB12048" s="11"/>
      <c r="AC12048" s="11"/>
    </row>
    <row r="12049" spans="1:29" x14ac:dyDescent="0.25">
      <c r="A12049" s="10"/>
      <c r="B12049" s="11"/>
      <c r="C12049" s="11"/>
      <c r="D12049" s="11"/>
      <c r="E12049" s="11"/>
      <c r="F12049" s="11"/>
      <c r="G12049" s="11"/>
      <c r="H12049" s="11"/>
      <c r="I12049" s="11"/>
      <c r="J12049" s="11"/>
      <c r="K12049" s="12"/>
      <c r="L12049" s="13"/>
      <c r="M12049" s="12"/>
      <c r="N12049" s="13"/>
      <c r="O12049" s="13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  <c r="AA12049" s="11"/>
      <c r="AB12049" s="11"/>
      <c r="AC12049" s="11"/>
    </row>
    <row r="12050" spans="1:29" x14ac:dyDescent="0.25">
      <c r="A12050" s="10"/>
      <c r="B12050" s="11"/>
      <c r="C12050" s="11"/>
      <c r="D12050" s="11"/>
      <c r="E12050" s="11"/>
      <c r="F12050" s="11"/>
      <c r="G12050" s="11"/>
      <c r="H12050" s="11"/>
      <c r="I12050" s="11"/>
      <c r="J12050" s="11"/>
      <c r="K12050" s="12"/>
      <c r="L12050" s="13"/>
      <c r="M12050" s="12"/>
      <c r="N12050" s="13"/>
      <c r="O12050" s="13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  <c r="AA12050" s="11"/>
      <c r="AB12050" s="11"/>
      <c r="AC12050" s="11"/>
    </row>
    <row r="12051" spans="1:29" x14ac:dyDescent="0.25">
      <c r="A12051" s="10"/>
      <c r="B12051" s="11"/>
      <c r="C12051" s="11"/>
      <c r="D12051" s="11"/>
      <c r="E12051" s="11"/>
      <c r="F12051" s="11"/>
      <c r="G12051" s="11"/>
      <c r="H12051" s="11"/>
      <c r="I12051" s="11"/>
      <c r="J12051" s="11"/>
      <c r="K12051" s="12"/>
      <c r="L12051" s="13"/>
      <c r="M12051" s="12"/>
      <c r="N12051" s="13"/>
      <c r="O12051" s="13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  <c r="AA12051" s="11"/>
      <c r="AB12051" s="11"/>
      <c r="AC12051" s="11"/>
    </row>
    <row r="12052" spans="1:29" x14ac:dyDescent="0.25">
      <c r="A12052" s="10"/>
      <c r="B12052" s="11"/>
      <c r="C12052" s="11"/>
      <c r="D12052" s="11"/>
      <c r="E12052" s="11"/>
      <c r="F12052" s="11"/>
      <c r="G12052" s="11"/>
      <c r="H12052" s="11"/>
      <c r="I12052" s="11"/>
      <c r="J12052" s="11"/>
      <c r="K12052" s="12"/>
      <c r="L12052" s="13"/>
      <c r="M12052" s="12"/>
      <c r="N12052" s="13"/>
      <c r="O12052" s="13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  <c r="AC12052" s="11"/>
    </row>
    <row r="12053" spans="1:29" x14ac:dyDescent="0.25">
      <c r="A12053" s="10"/>
      <c r="B12053" s="11"/>
      <c r="C12053" s="11"/>
      <c r="D12053" s="11"/>
      <c r="E12053" s="11"/>
      <c r="F12053" s="11"/>
      <c r="G12053" s="11"/>
      <c r="H12053" s="11"/>
      <c r="I12053" s="11"/>
      <c r="J12053" s="11"/>
      <c r="K12053" s="12"/>
      <c r="L12053" s="13"/>
      <c r="M12053" s="12"/>
      <c r="N12053" s="13"/>
      <c r="O12053" s="13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  <c r="AA12053" s="11"/>
      <c r="AB12053" s="11"/>
      <c r="AC12053" s="11"/>
    </row>
    <row r="12054" spans="1:29" x14ac:dyDescent="0.25">
      <c r="A12054" s="10"/>
      <c r="B12054" s="11"/>
      <c r="C12054" s="11"/>
      <c r="D12054" s="11"/>
      <c r="E12054" s="11"/>
      <c r="F12054" s="11"/>
      <c r="G12054" s="11"/>
      <c r="H12054" s="11"/>
      <c r="I12054" s="11"/>
      <c r="J12054" s="11"/>
      <c r="K12054" s="12"/>
      <c r="L12054" s="13"/>
      <c r="M12054" s="12"/>
      <c r="N12054" s="13"/>
      <c r="O12054" s="13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  <c r="AA12054" s="11"/>
      <c r="AB12054" s="11"/>
      <c r="AC12054" s="11"/>
    </row>
    <row r="12055" spans="1:29" x14ac:dyDescent="0.25">
      <c r="A12055" s="10"/>
      <c r="B12055" s="11"/>
      <c r="C12055" s="11"/>
      <c r="D12055" s="11"/>
      <c r="E12055" s="11"/>
      <c r="F12055" s="11"/>
      <c r="G12055" s="11"/>
      <c r="H12055" s="11"/>
      <c r="I12055" s="11"/>
      <c r="J12055" s="11"/>
      <c r="K12055" s="12"/>
      <c r="L12055" s="13"/>
      <c r="M12055" s="12"/>
      <c r="N12055" s="13"/>
      <c r="O12055" s="13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  <c r="AA12055" s="11"/>
      <c r="AB12055" s="11"/>
      <c r="AC12055" s="11"/>
    </row>
    <row r="12056" spans="1:29" x14ac:dyDescent="0.25">
      <c r="A12056" s="10"/>
      <c r="B12056" s="11"/>
      <c r="C12056" s="11"/>
      <c r="D12056" s="11"/>
      <c r="E12056" s="11"/>
      <c r="F12056" s="11"/>
      <c r="G12056" s="11"/>
      <c r="H12056" s="11"/>
      <c r="I12056" s="11"/>
      <c r="J12056" s="11"/>
      <c r="K12056" s="12"/>
      <c r="L12056" s="13"/>
      <c r="M12056" s="12"/>
      <c r="N12056" s="13"/>
      <c r="O12056" s="13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  <c r="AA12056" s="11"/>
      <c r="AB12056" s="11"/>
      <c r="AC12056" s="11"/>
    </row>
    <row r="12057" spans="1:29" x14ac:dyDescent="0.25">
      <c r="A12057" s="10"/>
      <c r="B12057" s="11"/>
      <c r="C12057" s="11"/>
      <c r="D12057" s="11"/>
      <c r="E12057" s="11"/>
      <c r="F12057" s="11"/>
      <c r="G12057" s="11"/>
      <c r="H12057" s="11"/>
      <c r="I12057" s="11"/>
      <c r="J12057" s="11"/>
      <c r="K12057" s="12"/>
      <c r="L12057" s="13"/>
      <c r="M12057" s="12"/>
      <c r="N12057" s="13"/>
      <c r="O12057" s="13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  <c r="AA12057" s="11"/>
      <c r="AB12057" s="11"/>
      <c r="AC12057" s="11"/>
    </row>
    <row r="12058" spans="1:29" x14ac:dyDescent="0.25">
      <c r="A12058" s="10"/>
      <c r="B12058" s="11"/>
      <c r="C12058" s="11"/>
      <c r="D12058" s="11"/>
      <c r="E12058" s="11"/>
      <c r="F12058" s="11"/>
      <c r="G12058" s="11"/>
      <c r="H12058" s="11"/>
      <c r="I12058" s="11"/>
      <c r="J12058" s="11"/>
      <c r="K12058" s="12"/>
      <c r="L12058" s="13"/>
      <c r="M12058" s="12"/>
      <c r="N12058" s="13"/>
      <c r="O12058" s="13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  <c r="AA12058" s="11"/>
      <c r="AB12058" s="11"/>
      <c r="AC12058" s="11"/>
    </row>
    <row r="12059" spans="1:29" x14ac:dyDescent="0.25">
      <c r="A12059" s="10"/>
      <c r="B12059" s="11"/>
      <c r="C12059" s="11"/>
      <c r="D12059" s="11"/>
      <c r="E12059" s="11"/>
      <c r="F12059" s="11"/>
      <c r="G12059" s="11"/>
      <c r="H12059" s="11"/>
      <c r="I12059" s="11"/>
      <c r="J12059" s="11"/>
      <c r="K12059" s="12"/>
      <c r="L12059" s="13"/>
      <c r="M12059" s="12"/>
      <c r="N12059" s="13"/>
      <c r="O12059" s="13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  <c r="AC12059" s="11"/>
    </row>
    <row r="12060" spans="1:29" x14ac:dyDescent="0.25">
      <c r="A12060" s="10"/>
      <c r="B12060" s="11"/>
      <c r="C12060" s="11"/>
      <c r="D12060" s="11"/>
      <c r="E12060" s="11"/>
      <c r="F12060" s="11"/>
      <c r="G12060" s="11"/>
      <c r="H12060" s="11"/>
      <c r="I12060" s="11"/>
      <c r="J12060" s="11"/>
      <c r="K12060" s="12"/>
      <c r="L12060" s="13"/>
      <c r="M12060" s="12"/>
      <c r="N12060" s="13"/>
      <c r="O12060" s="13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  <c r="AA12060" s="11"/>
      <c r="AB12060" s="11"/>
      <c r="AC12060" s="11"/>
    </row>
    <row r="12061" spans="1:29" x14ac:dyDescent="0.25">
      <c r="A12061" s="10"/>
      <c r="B12061" s="11"/>
      <c r="C12061" s="11"/>
      <c r="D12061" s="11"/>
      <c r="E12061" s="11"/>
      <c r="F12061" s="11"/>
      <c r="G12061" s="11"/>
      <c r="H12061" s="11"/>
      <c r="I12061" s="11"/>
      <c r="J12061" s="11"/>
      <c r="K12061" s="12"/>
      <c r="L12061" s="13"/>
      <c r="M12061" s="12"/>
      <c r="N12061" s="13"/>
      <c r="O12061" s="13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  <c r="AA12061" s="11"/>
      <c r="AB12061" s="11"/>
      <c r="AC12061" s="11"/>
    </row>
    <row r="12062" spans="1:29" x14ac:dyDescent="0.25">
      <c r="A12062" s="10"/>
      <c r="B12062" s="11"/>
      <c r="C12062" s="11"/>
      <c r="D12062" s="11"/>
      <c r="E12062" s="11"/>
      <c r="F12062" s="11"/>
      <c r="G12062" s="11"/>
      <c r="H12062" s="11"/>
      <c r="I12062" s="11"/>
      <c r="J12062" s="11"/>
      <c r="K12062" s="12"/>
      <c r="L12062" s="13"/>
      <c r="M12062" s="12"/>
      <c r="N12062" s="13"/>
      <c r="O12062" s="13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  <c r="AA12062" s="11"/>
      <c r="AB12062" s="11"/>
      <c r="AC12062" s="11"/>
    </row>
    <row r="12063" spans="1:29" x14ac:dyDescent="0.25">
      <c r="A12063" s="10"/>
      <c r="B12063" s="11"/>
      <c r="C12063" s="11"/>
      <c r="D12063" s="11"/>
      <c r="E12063" s="11"/>
      <c r="F12063" s="11"/>
      <c r="G12063" s="11"/>
      <c r="H12063" s="11"/>
      <c r="I12063" s="11"/>
      <c r="J12063" s="11"/>
      <c r="K12063" s="12"/>
      <c r="L12063" s="13"/>
      <c r="M12063" s="12"/>
      <c r="N12063" s="13"/>
      <c r="O12063" s="13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  <c r="AA12063" s="11"/>
      <c r="AB12063" s="11"/>
      <c r="AC12063" s="11"/>
    </row>
    <row r="12064" spans="1:29" x14ac:dyDescent="0.25">
      <c r="A12064" s="10"/>
      <c r="B12064" s="11"/>
      <c r="C12064" s="11"/>
      <c r="D12064" s="11"/>
      <c r="E12064" s="11"/>
      <c r="F12064" s="11"/>
      <c r="G12064" s="11"/>
      <c r="H12064" s="11"/>
      <c r="I12064" s="11"/>
      <c r="J12064" s="11"/>
      <c r="K12064" s="12"/>
      <c r="L12064" s="13"/>
      <c r="M12064" s="12"/>
      <c r="N12064" s="13"/>
      <c r="O12064" s="13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  <c r="AA12064" s="11"/>
      <c r="AB12064" s="11"/>
      <c r="AC12064" s="11"/>
    </row>
    <row r="12065" spans="1:29" x14ac:dyDescent="0.25">
      <c r="A12065" s="10"/>
      <c r="B12065" s="11"/>
      <c r="C12065" s="11"/>
      <c r="D12065" s="11"/>
      <c r="E12065" s="11"/>
      <c r="F12065" s="11"/>
      <c r="G12065" s="11"/>
      <c r="H12065" s="11"/>
      <c r="I12065" s="11"/>
      <c r="J12065" s="11"/>
      <c r="K12065" s="12"/>
      <c r="L12065" s="13"/>
      <c r="M12065" s="12"/>
      <c r="N12065" s="13"/>
      <c r="O12065" s="13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  <c r="AA12065" s="11"/>
      <c r="AB12065" s="11"/>
      <c r="AC12065" s="11"/>
    </row>
    <row r="12066" spans="1:29" x14ac:dyDescent="0.25">
      <c r="A12066" s="10"/>
      <c r="B12066" s="11"/>
      <c r="C12066" s="11"/>
      <c r="D12066" s="11"/>
      <c r="E12066" s="11"/>
      <c r="F12066" s="11"/>
      <c r="G12066" s="11"/>
      <c r="H12066" s="11"/>
      <c r="I12066" s="11"/>
      <c r="J12066" s="11"/>
      <c r="K12066" s="12"/>
      <c r="L12066" s="13"/>
      <c r="M12066" s="12"/>
      <c r="N12066" s="13"/>
      <c r="O12066" s="13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  <c r="AC12066" s="11"/>
    </row>
    <row r="12067" spans="1:29" x14ac:dyDescent="0.25">
      <c r="A12067" s="10"/>
      <c r="B12067" s="11"/>
      <c r="C12067" s="11"/>
      <c r="D12067" s="11"/>
      <c r="E12067" s="11"/>
      <c r="F12067" s="11"/>
      <c r="G12067" s="11"/>
      <c r="H12067" s="11"/>
      <c r="I12067" s="11"/>
      <c r="J12067" s="11"/>
      <c r="K12067" s="12"/>
      <c r="L12067" s="13"/>
      <c r="M12067" s="12"/>
      <c r="N12067" s="13"/>
      <c r="O12067" s="13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  <c r="AA12067" s="11"/>
      <c r="AB12067" s="11"/>
      <c r="AC12067" s="11"/>
    </row>
    <row r="12068" spans="1:29" x14ac:dyDescent="0.25">
      <c r="A12068" s="10"/>
      <c r="B12068" s="11"/>
      <c r="C12068" s="11"/>
      <c r="D12068" s="11"/>
      <c r="E12068" s="11"/>
      <c r="F12068" s="11"/>
      <c r="G12068" s="11"/>
      <c r="H12068" s="11"/>
      <c r="I12068" s="11"/>
      <c r="J12068" s="11"/>
      <c r="K12068" s="12"/>
      <c r="L12068" s="13"/>
      <c r="M12068" s="12"/>
      <c r="N12068" s="13"/>
      <c r="O12068" s="13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  <c r="AA12068" s="11"/>
      <c r="AB12068" s="11"/>
      <c r="AC12068" s="11"/>
    </row>
    <row r="12069" spans="1:29" x14ac:dyDescent="0.25">
      <c r="A12069" s="10"/>
      <c r="B12069" s="11"/>
      <c r="C12069" s="11"/>
      <c r="D12069" s="11"/>
      <c r="E12069" s="11"/>
      <c r="F12069" s="11"/>
      <c r="G12069" s="11"/>
      <c r="H12069" s="11"/>
      <c r="I12069" s="11"/>
      <c r="J12069" s="11"/>
      <c r="K12069" s="12"/>
      <c r="L12069" s="13"/>
      <c r="M12069" s="12"/>
      <c r="N12069" s="13"/>
      <c r="O12069" s="13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  <c r="AA12069" s="11"/>
      <c r="AB12069" s="11"/>
      <c r="AC12069" s="11"/>
    </row>
    <row r="12070" spans="1:29" x14ac:dyDescent="0.25">
      <c r="A12070" s="10"/>
      <c r="B12070" s="11"/>
      <c r="C12070" s="11"/>
      <c r="D12070" s="11"/>
      <c r="E12070" s="11"/>
      <c r="F12070" s="11"/>
      <c r="G12070" s="11"/>
      <c r="H12070" s="11"/>
      <c r="I12070" s="11"/>
      <c r="J12070" s="11"/>
      <c r="K12070" s="12"/>
      <c r="L12070" s="13"/>
      <c r="M12070" s="12"/>
      <c r="N12070" s="13"/>
      <c r="O12070" s="13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  <c r="AA12070" s="11"/>
      <c r="AB12070" s="11"/>
      <c r="AC12070" s="11"/>
    </row>
    <row r="12071" spans="1:29" x14ac:dyDescent="0.25">
      <c r="A12071" s="10"/>
      <c r="B12071" s="11"/>
      <c r="C12071" s="11"/>
      <c r="D12071" s="11"/>
      <c r="E12071" s="11"/>
      <c r="F12071" s="11"/>
      <c r="G12071" s="11"/>
      <c r="H12071" s="11"/>
      <c r="I12071" s="11"/>
      <c r="J12071" s="11"/>
      <c r="K12071" s="12"/>
      <c r="L12071" s="13"/>
      <c r="M12071" s="12"/>
      <c r="N12071" s="13"/>
      <c r="O12071" s="13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  <c r="AA12071" s="11"/>
      <c r="AB12071" s="11"/>
      <c r="AC12071" s="11"/>
    </row>
    <row r="12072" spans="1:29" x14ac:dyDescent="0.25">
      <c r="A12072" s="10"/>
      <c r="B12072" s="11"/>
      <c r="C12072" s="11"/>
      <c r="D12072" s="11"/>
      <c r="E12072" s="11"/>
      <c r="F12072" s="11"/>
      <c r="G12072" s="11"/>
      <c r="H12072" s="11"/>
      <c r="I12072" s="11"/>
      <c r="J12072" s="11"/>
      <c r="K12072" s="12"/>
      <c r="L12072" s="13"/>
      <c r="M12072" s="12"/>
      <c r="N12072" s="13"/>
      <c r="O12072" s="13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  <c r="AA12072" s="11"/>
      <c r="AB12072" s="11"/>
      <c r="AC12072" s="11"/>
    </row>
    <row r="12073" spans="1:29" x14ac:dyDescent="0.25">
      <c r="A12073" s="10"/>
      <c r="B12073" s="11"/>
      <c r="C12073" s="11"/>
      <c r="D12073" s="11"/>
      <c r="E12073" s="11"/>
      <c r="F12073" s="11"/>
      <c r="G12073" s="11"/>
      <c r="H12073" s="11"/>
      <c r="I12073" s="11"/>
      <c r="J12073" s="11"/>
      <c r="K12073" s="12"/>
      <c r="L12073" s="13"/>
      <c r="M12073" s="12"/>
      <c r="N12073" s="13"/>
      <c r="O12073" s="13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  <c r="AA12073" s="11"/>
      <c r="AB12073" s="11"/>
      <c r="AC12073" s="11"/>
    </row>
    <row r="12074" spans="1:29" x14ac:dyDescent="0.25">
      <c r="A12074" s="10"/>
      <c r="B12074" s="11"/>
      <c r="C12074" s="11"/>
      <c r="D12074" s="11"/>
      <c r="E12074" s="11"/>
      <c r="F12074" s="11"/>
      <c r="G12074" s="11"/>
      <c r="H12074" s="11"/>
      <c r="I12074" s="11"/>
      <c r="J12074" s="11"/>
      <c r="K12074" s="12"/>
      <c r="L12074" s="13"/>
      <c r="M12074" s="12"/>
      <c r="N12074" s="13"/>
      <c r="O12074" s="13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  <c r="AA12074" s="11"/>
      <c r="AB12074" s="11"/>
      <c r="AC12074" s="11"/>
    </row>
    <row r="12075" spans="1:29" x14ac:dyDescent="0.25">
      <c r="A12075" s="10"/>
      <c r="B12075" s="11"/>
      <c r="C12075" s="11"/>
      <c r="D12075" s="11"/>
      <c r="E12075" s="11"/>
      <c r="F12075" s="11"/>
      <c r="G12075" s="11"/>
      <c r="H12075" s="11"/>
      <c r="I12075" s="11"/>
      <c r="J12075" s="11"/>
      <c r="K12075" s="12"/>
      <c r="L12075" s="13"/>
      <c r="M12075" s="12"/>
      <c r="N12075" s="13"/>
      <c r="O12075" s="13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  <c r="AA12075" s="11"/>
      <c r="AB12075" s="11"/>
      <c r="AC12075" s="11"/>
    </row>
    <row r="12076" spans="1:29" x14ac:dyDescent="0.25">
      <c r="A12076" s="10"/>
      <c r="B12076" s="11"/>
      <c r="C12076" s="11"/>
      <c r="D12076" s="11"/>
      <c r="E12076" s="11"/>
      <c r="F12076" s="11"/>
      <c r="G12076" s="11"/>
      <c r="H12076" s="11"/>
      <c r="I12076" s="11"/>
      <c r="J12076" s="11"/>
      <c r="K12076" s="12"/>
      <c r="L12076" s="13"/>
      <c r="M12076" s="12"/>
      <c r="N12076" s="13"/>
      <c r="O12076" s="13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  <c r="AA12076" s="11"/>
      <c r="AB12076" s="11"/>
      <c r="AC12076" s="11"/>
    </row>
    <row r="12077" spans="1:29" x14ac:dyDescent="0.25">
      <c r="A12077" s="10"/>
      <c r="B12077" s="11"/>
      <c r="C12077" s="11"/>
      <c r="D12077" s="11"/>
      <c r="E12077" s="11"/>
      <c r="F12077" s="11"/>
      <c r="G12077" s="11"/>
      <c r="H12077" s="11"/>
      <c r="I12077" s="11"/>
      <c r="J12077" s="11"/>
      <c r="K12077" s="12"/>
      <c r="L12077" s="13"/>
      <c r="M12077" s="12"/>
      <c r="N12077" s="13"/>
      <c r="O12077" s="13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  <c r="AA12077" s="11"/>
      <c r="AB12077" s="11"/>
      <c r="AC12077" s="11"/>
    </row>
    <row r="12078" spans="1:29" x14ac:dyDescent="0.25">
      <c r="A12078" s="10"/>
      <c r="B12078" s="11"/>
      <c r="C12078" s="11"/>
      <c r="D12078" s="11"/>
      <c r="E12078" s="11"/>
      <c r="F12078" s="11"/>
      <c r="G12078" s="11"/>
      <c r="H12078" s="11"/>
      <c r="I12078" s="11"/>
      <c r="J12078" s="11"/>
      <c r="K12078" s="12"/>
      <c r="L12078" s="13"/>
      <c r="M12078" s="12"/>
      <c r="N12078" s="13"/>
      <c r="O12078" s="13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  <c r="AA12078" s="11"/>
      <c r="AB12078" s="11"/>
      <c r="AC12078" s="11"/>
    </row>
    <row r="12079" spans="1:29" x14ac:dyDescent="0.25">
      <c r="A12079" s="10"/>
      <c r="B12079" s="11"/>
      <c r="C12079" s="11"/>
      <c r="D12079" s="11"/>
      <c r="E12079" s="11"/>
      <c r="F12079" s="11"/>
      <c r="G12079" s="11"/>
      <c r="H12079" s="11"/>
      <c r="I12079" s="11"/>
      <c r="J12079" s="11"/>
      <c r="K12079" s="12"/>
      <c r="L12079" s="13"/>
      <c r="M12079" s="12"/>
      <c r="N12079" s="13"/>
      <c r="O12079" s="13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  <c r="AA12079" s="11"/>
      <c r="AB12079" s="11"/>
      <c r="AC12079" s="11"/>
    </row>
    <row r="12080" spans="1:29" x14ac:dyDescent="0.25">
      <c r="A12080" s="10"/>
      <c r="B12080" s="11"/>
      <c r="C12080" s="11"/>
      <c r="D12080" s="11"/>
      <c r="E12080" s="11"/>
      <c r="F12080" s="11"/>
      <c r="G12080" s="11"/>
      <c r="H12080" s="11"/>
      <c r="I12080" s="11"/>
      <c r="J12080" s="11"/>
      <c r="K12080" s="12"/>
      <c r="L12080" s="13"/>
      <c r="M12080" s="12"/>
      <c r="N12080" s="13"/>
      <c r="O12080" s="13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  <c r="AC12080" s="11"/>
    </row>
    <row r="12081" spans="1:29" x14ac:dyDescent="0.25">
      <c r="A12081" s="10"/>
      <c r="B12081" s="11"/>
      <c r="C12081" s="11"/>
      <c r="D12081" s="11"/>
      <c r="E12081" s="11"/>
      <c r="F12081" s="11"/>
      <c r="G12081" s="11"/>
      <c r="H12081" s="11"/>
      <c r="I12081" s="11"/>
      <c r="J12081" s="11"/>
      <c r="K12081" s="12"/>
      <c r="L12081" s="13"/>
      <c r="M12081" s="12"/>
      <c r="N12081" s="13"/>
      <c r="O12081" s="13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  <c r="AA12081" s="11"/>
      <c r="AB12081" s="11"/>
      <c r="AC12081" s="11"/>
    </row>
    <row r="12082" spans="1:29" x14ac:dyDescent="0.25">
      <c r="A12082" s="10"/>
      <c r="B12082" s="11"/>
      <c r="C12082" s="11"/>
      <c r="D12082" s="11"/>
      <c r="E12082" s="11"/>
      <c r="F12082" s="11"/>
      <c r="G12082" s="11"/>
      <c r="H12082" s="11"/>
      <c r="I12082" s="11"/>
      <c r="J12082" s="11"/>
      <c r="K12082" s="12"/>
      <c r="L12082" s="13"/>
      <c r="M12082" s="12"/>
      <c r="N12082" s="13"/>
      <c r="O12082" s="13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  <c r="AA12082" s="11"/>
      <c r="AB12082" s="11"/>
      <c r="AC12082" s="11"/>
    </row>
    <row r="12083" spans="1:29" x14ac:dyDescent="0.25">
      <c r="A12083" s="10"/>
      <c r="B12083" s="11"/>
      <c r="C12083" s="11"/>
      <c r="D12083" s="11"/>
      <c r="E12083" s="11"/>
      <c r="F12083" s="11"/>
      <c r="G12083" s="11"/>
      <c r="H12083" s="11"/>
      <c r="I12083" s="11"/>
      <c r="J12083" s="11"/>
      <c r="K12083" s="12"/>
      <c r="L12083" s="13"/>
      <c r="M12083" s="12"/>
      <c r="N12083" s="13"/>
      <c r="O12083" s="13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  <c r="AA12083" s="11"/>
      <c r="AB12083" s="11"/>
      <c r="AC12083" s="11"/>
    </row>
    <row r="12084" spans="1:29" x14ac:dyDescent="0.25">
      <c r="A12084" s="10"/>
      <c r="B12084" s="11"/>
      <c r="C12084" s="11"/>
      <c r="D12084" s="11"/>
      <c r="E12084" s="11"/>
      <c r="F12084" s="11"/>
      <c r="G12084" s="11"/>
      <c r="H12084" s="11"/>
      <c r="I12084" s="11"/>
      <c r="J12084" s="11"/>
      <c r="K12084" s="12"/>
      <c r="L12084" s="13"/>
      <c r="M12084" s="12"/>
      <c r="N12084" s="13"/>
      <c r="O12084" s="13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  <c r="AA12084" s="11"/>
      <c r="AB12084" s="11"/>
      <c r="AC12084" s="11"/>
    </row>
    <row r="12085" spans="1:29" x14ac:dyDescent="0.25">
      <c r="A12085" s="10"/>
      <c r="B12085" s="11"/>
      <c r="C12085" s="11"/>
      <c r="D12085" s="11"/>
      <c r="E12085" s="11"/>
      <c r="F12085" s="11"/>
      <c r="G12085" s="11"/>
      <c r="H12085" s="11"/>
      <c r="I12085" s="11"/>
      <c r="J12085" s="11"/>
      <c r="K12085" s="12"/>
      <c r="L12085" s="13"/>
      <c r="M12085" s="12"/>
      <c r="N12085" s="13"/>
      <c r="O12085" s="13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  <c r="AA12085" s="11"/>
      <c r="AB12085" s="11"/>
      <c r="AC12085" s="11"/>
    </row>
    <row r="12086" spans="1:29" x14ac:dyDescent="0.25">
      <c r="A12086" s="10"/>
      <c r="B12086" s="11"/>
      <c r="C12086" s="11"/>
      <c r="D12086" s="11"/>
      <c r="E12086" s="11"/>
      <c r="F12086" s="11"/>
      <c r="G12086" s="11"/>
      <c r="H12086" s="11"/>
      <c r="I12086" s="11"/>
      <c r="J12086" s="11"/>
      <c r="K12086" s="12"/>
      <c r="L12086" s="13"/>
      <c r="M12086" s="12"/>
      <c r="N12086" s="13"/>
      <c r="O12086" s="13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  <c r="AA12086" s="11"/>
      <c r="AB12086" s="11"/>
      <c r="AC12086" s="11"/>
    </row>
    <row r="12087" spans="1:29" x14ac:dyDescent="0.25">
      <c r="A12087" s="10"/>
      <c r="B12087" s="11"/>
      <c r="C12087" s="11"/>
      <c r="D12087" s="11"/>
      <c r="E12087" s="11"/>
      <c r="F12087" s="11"/>
      <c r="G12087" s="11"/>
      <c r="H12087" s="11"/>
      <c r="I12087" s="11"/>
      <c r="J12087" s="11"/>
      <c r="K12087" s="12"/>
      <c r="L12087" s="13"/>
      <c r="M12087" s="12"/>
      <c r="N12087" s="13"/>
      <c r="O12087" s="13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  <c r="AC12087" s="11"/>
    </row>
    <row r="12088" spans="1:29" x14ac:dyDescent="0.25">
      <c r="A12088" s="10"/>
      <c r="B12088" s="11"/>
      <c r="C12088" s="11"/>
      <c r="D12088" s="11"/>
      <c r="E12088" s="11"/>
      <c r="F12088" s="11"/>
      <c r="G12088" s="11"/>
      <c r="H12088" s="11"/>
      <c r="I12088" s="11"/>
      <c r="J12088" s="11"/>
      <c r="K12088" s="12"/>
      <c r="L12088" s="13"/>
      <c r="M12088" s="12"/>
      <c r="N12088" s="13"/>
      <c r="O12088" s="13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  <c r="AA12088" s="11"/>
      <c r="AB12088" s="11"/>
      <c r="AC12088" s="11"/>
    </row>
    <row r="12089" spans="1:29" x14ac:dyDescent="0.25">
      <c r="A12089" s="10"/>
      <c r="B12089" s="11"/>
      <c r="C12089" s="11"/>
      <c r="D12089" s="11"/>
      <c r="E12089" s="11"/>
      <c r="F12089" s="11"/>
      <c r="G12089" s="11"/>
      <c r="H12089" s="11"/>
      <c r="I12089" s="11"/>
      <c r="J12089" s="11"/>
      <c r="K12089" s="12"/>
      <c r="L12089" s="13"/>
      <c r="M12089" s="12"/>
      <c r="N12089" s="13"/>
      <c r="O12089" s="13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  <c r="AA12089" s="11"/>
      <c r="AB12089" s="11"/>
      <c r="AC12089" s="11"/>
    </row>
    <row r="12090" spans="1:29" x14ac:dyDescent="0.25">
      <c r="A12090" s="10"/>
      <c r="B12090" s="11"/>
      <c r="C12090" s="11"/>
      <c r="D12090" s="11"/>
      <c r="E12090" s="11"/>
      <c r="F12090" s="11"/>
      <c r="G12090" s="11"/>
      <c r="H12090" s="11"/>
      <c r="I12090" s="11"/>
      <c r="J12090" s="11"/>
      <c r="K12090" s="12"/>
      <c r="L12090" s="13"/>
      <c r="M12090" s="12"/>
      <c r="N12090" s="13"/>
      <c r="O12090" s="13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  <c r="AA12090" s="11"/>
      <c r="AB12090" s="11"/>
      <c r="AC12090" s="11"/>
    </row>
    <row r="12091" spans="1:29" x14ac:dyDescent="0.25">
      <c r="A12091" s="10"/>
      <c r="B12091" s="11"/>
      <c r="C12091" s="11"/>
      <c r="D12091" s="11"/>
      <c r="E12091" s="11"/>
      <c r="F12091" s="11"/>
      <c r="G12091" s="11"/>
      <c r="H12091" s="11"/>
      <c r="I12091" s="11"/>
      <c r="J12091" s="11"/>
      <c r="K12091" s="12"/>
      <c r="L12091" s="13"/>
      <c r="M12091" s="12"/>
      <c r="N12091" s="13"/>
      <c r="O12091" s="13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  <c r="AA12091" s="11"/>
      <c r="AB12091" s="11"/>
      <c r="AC12091" s="11"/>
    </row>
    <row r="12092" spans="1:29" x14ac:dyDescent="0.25">
      <c r="A12092" s="10"/>
      <c r="B12092" s="11"/>
      <c r="C12092" s="11"/>
      <c r="D12092" s="11"/>
      <c r="E12092" s="11"/>
      <c r="F12092" s="11"/>
      <c r="G12092" s="11"/>
      <c r="H12092" s="11"/>
      <c r="I12092" s="11"/>
      <c r="J12092" s="11"/>
      <c r="K12092" s="12"/>
      <c r="L12092" s="13"/>
      <c r="M12092" s="12"/>
      <c r="N12092" s="13"/>
      <c r="O12092" s="13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  <c r="AA12092" s="11"/>
      <c r="AB12092" s="11"/>
      <c r="AC12092" s="11"/>
    </row>
    <row r="12093" spans="1:29" x14ac:dyDescent="0.25">
      <c r="A12093" s="10"/>
      <c r="B12093" s="11"/>
      <c r="C12093" s="11"/>
      <c r="D12093" s="11"/>
      <c r="E12093" s="11"/>
      <c r="F12093" s="11"/>
      <c r="G12093" s="11"/>
      <c r="H12093" s="11"/>
      <c r="I12093" s="11"/>
      <c r="J12093" s="11"/>
      <c r="K12093" s="12"/>
      <c r="L12093" s="13"/>
      <c r="M12093" s="12"/>
      <c r="N12093" s="13"/>
      <c r="O12093" s="13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  <c r="AA12093" s="11"/>
      <c r="AB12093" s="11"/>
      <c r="AC12093" s="11"/>
    </row>
    <row r="12094" spans="1:29" x14ac:dyDescent="0.25">
      <c r="A12094" s="10"/>
      <c r="B12094" s="11"/>
      <c r="C12094" s="11"/>
      <c r="D12094" s="11"/>
      <c r="E12094" s="11"/>
      <c r="F12094" s="11"/>
      <c r="G12094" s="11"/>
      <c r="H12094" s="11"/>
      <c r="I12094" s="11"/>
      <c r="J12094" s="11"/>
      <c r="K12094" s="12"/>
      <c r="L12094" s="13"/>
      <c r="M12094" s="12"/>
      <c r="N12094" s="13"/>
      <c r="O12094" s="13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  <c r="AA12094" s="11"/>
      <c r="AB12094" s="11"/>
      <c r="AC12094" s="11"/>
    </row>
    <row r="12095" spans="1:29" x14ac:dyDescent="0.25">
      <c r="A12095" s="10"/>
      <c r="B12095" s="11"/>
      <c r="C12095" s="11"/>
      <c r="D12095" s="11"/>
      <c r="E12095" s="11"/>
      <c r="F12095" s="11"/>
      <c r="G12095" s="11"/>
      <c r="H12095" s="11"/>
      <c r="I12095" s="11"/>
      <c r="J12095" s="11"/>
      <c r="K12095" s="12"/>
      <c r="L12095" s="13"/>
      <c r="M12095" s="12"/>
      <c r="N12095" s="13"/>
      <c r="O12095" s="13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  <c r="AA12095" s="11"/>
      <c r="AB12095" s="11"/>
      <c r="AC12095" s="11"/>
    </row>
    <row r="12096" spans="1:29" x14ac:dyDescent="0.25">
      <c r="A12096" s="10"/>
      <c r="B12096" s="11"/>
      <c r="C12096" s="11"/>
      <c r="D12096" s="11"/>
      <c r="E12096" s="11"/>
      <c r="F12096" s="11"/>
      <c r="G12096" s="11"/>
      <c r="H12096" s="11"/>
      <c r="I12096" s="11"/>
      <c r="J12096" s="11"/>
      <c r="K12096" s="12"/>
      <c r="L12096" s="13"/>
      <c r="M12096" s="12"/>
      <c r="N12096" s="13"/>
      <c r="O12096" s="13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  <c r="AA12096" s="11"/>
      <c r="AB12096" s="11"/>
      <c r="AC12096" s="11"/>
    </row>
    <row r="12097" spans="1:29" x14ac:dyDescent="0.25">
      <c r="A12097" s="10"/>
      <c r="B12097" s="11"/>
      <c r="C12097" s="11"/>
      <c r="D12097" s="11"/>
      <c r="E12097" s="11"/>
      <c r="F12097" s="11"/>
      <c r="G12097" s="11"/>
      <c r="H12097" s="11"/>
      <c r="I12097" s="11"/>
      <c r="J12097" s="11"/>
      <c r="K12097" s="12"/>
      <c r="L12097" s="13"/>
      <c r="M12097" s="12"/>
      <c r="N12097" s="13"/>
      <c r="O12097" s="13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  <c r="AA12097" s="11"/>
      <c r="AB12097" s="11"/>
      <c r="AC12097" s="11"/>
    </row>
    <row r="12098" spans="1:29" x14ac:dyDescent="0.25">
      <c r="A12098" s="10"/>
      <c r="B12098" s="11"/>
      <c r="C12098" s="11"/>
      <c r="D12098" s="11"/>
      <c r="E12098" s="11"/>
      <c r="F12098" s="11"/>
      <c r="G12098" s="11"/>
      <c r="H12098" s="11"/>
      <c r="I12098" s="11"/>
      <c r="J12098" s="11"/>
      <c r="K12098" s="12"/>
      <c r="L12098" s="13"/>
      <c r="M12098" s="12"/>
      <c r="N12098" s="13"/>
      <c r="O12098" s="13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  <c r="AC12098" s="11"/>
    </row>
    <row r="12099" spans="1:29" x14ac:dyDescent="0.25">
      <c r="A12099" s="10"/>
      <c r="B12099" s="11"/>
      <c r="C12099" s="11"/>
      <c r="D12099" s="11"/>
      <c r="E12099" s="11"/>
      <c r="F12099" s="11"/>
      <c r="G12099" s="11"/>
      <c r="H12099" s="11"/>
      <c r="I12099" s="11"/>
      <c r="J12099" s="11"/>
      <c r="K12099" s="12"/>
      <c r="L12099" s="13"/>
      <c r="M12099" s="12"/>
      <c r="N12099" s="13"/>
      <c r="O12099" s="13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  <c r="AA12099" s="11"/>
      <c r="AB12099" s="11"/>
      <c r="AC12099" s="11"/>
    </row>
    <row r="12100" spans="1:29" x14ac:dyDescent="0.25">
      <c r="A12100" s="10"/>
      <c r="B12100" s="11"/>
      <c r="C12100" s="11"/>
      <c r="D12100" s="11"/>
      <c r="E12100" s="11"/>
      <c r="F12100" s="11"/>
      <c r="G12100" s="11"/>
      <c r="H12100" s="11"/>
      <c r="I12100" s="11"/>
      <c r="J12100" s="11"/>
      <c r="K12100" s="12"/>
      <c r="L12100" s="13"/>
      <c r="M12100" s="12"/>
      <c r="N12100" s="13"/>
      <c r="O12100" s="13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  <c r="AA12100" s="11"/>
      <c r="AB12100" s="11"/>
      <c r="AC12100" s="11"/>
    </row>
    <row r="12101" spans="1:29" x14ac:dyDescent="0.25">
      <c r="A12101" s="10"/>
      <c r="B12101" s="11"/>
      <c r="C12101" s="11"/>
      <c r="D12101" s="11"/>
      <c r="E12101" s="11"/>
      <c r="F12101" s="11"/>
      <c r="G12101" s="11"/>
      <c r="H12101" s="11"/>
      <c r="I12101" s="11"/>
      <c r="J12101" s="11"/>
      <c r="K12101" s="12"/>
      <c r="L12101" s="13"/>
      <c r="M12101" s="12"/>
      <c r="N12101" s="13"/>
      <c r="O12101" s="13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  <c r="AC12101" s="11"/>
    </row>
    <row r="12102" spans="1:29" x14ac:dyDescent="0.25">
      <c r="A12102" s="10"/>
      <c r="B12102" s="11"/>
      <c r="C12102" s="11"/>
      <c r="D12102" s="11"/>
      <c r="E12102" s="11"/>
      <c r="F12102" s="11"/>
      <c r="G12102" s="11"/>
      <c r="H12102" s="11"/>
      <c r="I12102" s="11"/>
      <c r="J12102" s="11"/>
      <c r="K12102" s="12"/>
      <c r="L12102" s="13"/>
      <c r="M12102" s="12"/>
      <c r="N12102" s="13"/>
      <c r="O12102" s="13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  <c r="AA12102" s="11"/>
      <c r="AB12102" s="11"/>
      <c r="AC12102" s="11"/>
    </row>
    <row r="12103" spans="1:29" x14ac:dyDescent="0.25">
      <c r="A12103" s="10"/>
      <c r="B12103" s="11"/>
      <c r="C12103" s="11"/>
      <c r="D12103" s="11"/>
      <c r="E12103" s="11"/>
      <c r="F12103" s="11"/>
      <c r="G12103" s="11"/>
      <c r="H12103" s="11"/>
      <c r="I12103" s="11"/>
      <c r="J12103" s="11"/>
      <c r="K12103" s="12"/>
      <c r="L12103" s="13"/>
      <c r="M12103" s="12"/>
      <c r="N12103" s="13"/>
      <c r="O12103" s="13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  <c r="AA12103" s="11"/>
      <c r="AB12103" s="11"/>
      <c r="AC12103" s="11"/>
    </row>
    <row r="12104" spans="1:29" x14ac:dyDescent="0.25">
      <c r="A12104" s="10"/>
      <c r="B12104" s="11"/>
      <c r="C12104" s="11"/>
      <c r="D12104" s="11"/>
      <c r="E12104" s="11"/>
      <c r="F12104" s="11"/>
      <c r="G12104" s="11"/>
      <c r="H12104" s="11"/>
      <c r="I12104" s="11"/>
      <c r="J12104" s="11"/>
      <c r="K12104" s="12"/>
      <c r="L12104" s="13"/>
      <c r="M12104" s="12"/>
      <c r="N12104" s="13"/>
      <c r="O12104" s="13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  <c r="AA12104" s="11"/>
      <c r="AB12104" s="11"/>
      <c r="AC12104" s="11"/>
    </row>
    <row r="12105" spans="1:29" x14ac:dyDescent="0.25">
      <c r="A12105" s="10"/>
      <c r="B12105" s="11"/>
      <c r="C12105" s="11"/>
      <c r="D12105" s="11"/>
      <c r="E12105" s="11"/>
      <c r="F12105" s="11"/>
      <c r="G12105" s="11"/>
      <c r="H12105" s="11"/>
      <c r="I12105" s="11"/>
      <c r="J12105" s="11"/>
      <c r="K12105" s="12"/>
      <c r="L12105" s="13"/>
      <c r="M12105" s="12"/>
      <c r="N12105" s="13"/>
      <c r="O12105" s="13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  <c r="AA12105" s="11"/>
      <c r="AB12105" s="11"/>
      <c r="AC12105" s="11"/>
    </row>
    <row r="12106" spans="1:29" x14ac:dyDescent="0.25">
      <c r="A12106" s="10"/>
      <c r="B12106" s="11"/>
      <c r="C12106" s="11"/>
      <c r="D12106" s="11"/>
      <c r="E12106" s="11"/>
      <c r="F12106" s="11"/>
      <c r="G12106" s="11"/>
      <c r="H12106" s="11"/>
      <c r="I12106" s="11"/>
      <c r="J12106" s="11"/>
      <c r="K12106" s="12"/>
      <c r="L12106" s="13"/>
      <c r="M12106" s="12"/>
      <c r="N12106" s="13"/>
      <c r="O12106" s="13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  <c r="AA12106" s="11"/>
      <c r="AB12106" s="11"/>
      <c r="AC12106" s="11"/>
    </row>
    <row r="12107" spans="1:29" x14ac:dyDescent="0.25">
      <c r="A12107" s="10"/>
      <c r="B12107" s="11"/>
      <c r="C12107" s="11"/>
      <c r="D12107" s="11"/>
      <c r="E12107" s="11"/>
      <c r="F12107" s="11"/>
      <c r="G12107" s="11"/>
      <c r="H12107" s="11"/>
      <c r="I12107" s="11"/>
      <c r="J12107" s="11"/>
      <c r="K12107" s="12"/>
      <c r="L12107" s="13"/>
      <c r="M12107" s="12"/>
      <c r="N12107" s="13"/>
      <c r="O12107" s="13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  <c r="AA12107" s="11"/>
      <c r="AB12107" s="11"/>
      <c r="AC12107" s="11"/>
    </row>
    <row r="12108" spans="1:29" x14ac:dyDescent="0.25">
      <c r="A12108" s="10"/>
      <c r="B12108" s="11"/>
      <c r="C12108" s="11"/>
      <c r="D12108" s="11"/>
      <c r="E12108" s="11"/>
      <c r="F12108" s="11"/>
      <c r="G12108" s="11"/>
      <c r="H12108" s="11"/>
      <c r="I12108" s="11"/>
      <c r="J12108" s="11"/>
      <c r="K12108" s="12"/>
      <c r="L12108" s="13"/>
      <c r="M12108" s="12"/>
      <c r="N12108" s="13"/>
      <c r="O12108" s="13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  <c r="AC12108" s="11"/>
    </row>
    <row r="12109" spans="1:29" x14ac:dyDescent="0.25">
      <c r="A12109" s="10"/>
      <c r="B12109" s="11"/>
      <c r="C12109" s="11"/>
      <c r="D12109" s="11"/>
      <c r="E12109" s="11"/>
      <c r="F12109" s="11"/>
      <c r="G12109" s="11"/>
      <c r="H12109" s="11"/>
      <c r="I12109" s="11"/>
      <c r="J12109" s="11"/>
      <c r="K12109" s="12"/>
      <c r="L12109" s="13"/>
      <c r="M12109" s="12"/>
      <c r="N12109" s="13"/>
      <c r="O12109" s="13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  <c r="AA12109" s="11"/>
      <c r="AB12109" s="11"/>
      <c r="AC12109" s="11"/>
    </row>
    <row r="12110" spans="1:29" x14ac:dyDescent="0.25">
      <c r="A12110" s="10"/>
      <c r="B12110" s="11"/>
      <c r="C12110" s="11"/>
      <c r="D12110" s="11"/>
      <c r="E12110" s="11"/>
      <c r="F12110" s="11"/>
      <c r="G12110" s="11"/>
      <c r="H12110" s="11"/>
      <c r="I12110" s="11"/>
      <c r="J12110" s="11"/>
      <c r="K12110" s="12"/>
      <c r="L12110" s="13"/>
      <c r="M12110" s="12"/>
      <c r="N12110" s="13"/>
      <c r="O12110" s="13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  <c r="AA12110" s="11"/>
      <c r="AB12110" s="11"/>
      <c r="AC12110" s="11"/>
    </row>
    <row r="12111" spans="1:29" x14ac:dyDescent="0.25">
      <c r="A12111" s="10"/>
      <c r="B12111" s="11"/>
      <c r="C12111" s="11"/>
      <c r="D12111" s="11"/>
      <c r="E12111" s="11"/>
      <c r="F12111" s="11"/>
      <c r="G12111" s="11"/>
      <c r="H12111" s="11"/>
      <c r="I12111" s="11"/>
      <c r="J12111" s="11"/>
      <c r="K12111" s="12"/>
      <c r="L12111" s="13"/>
      <c r="M12111" s="12"/>
      <c r="N12111" s="13"/>
      <c r="O12111" s="13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  <c r="AA12111" s="11"/>
      <c r="AB12111" s="11"/>
      <c r="AC12111" s="11"/>
    </row>
    <row r="12112" spans="1:29" x14ac:dyDescent="0.25">
      <c r="A12112" s="10"/>
      <c r="B12112" s="11"/>
      <c r="C12112" s="11"/>
      <c r="D12112" s="11"/>
      <c r="E12112" s="11"/>
      <c r="F12112" s="11"/>
      <c r="G12112" s="11"/>
      <c r="H12112" s="11"/>
      <c r="I12112" s="11"/>
      <c r="J12112" s="11"/>
      <c r="K12112" s="12"/>
      <c r="L12112" s="13"/>
      <c r="M12112" s="12"/>
      <c r="N12112" s="13"/>
      <c r="O12112" s="13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  <c r="AA12112" s="11"/>
      <c r="AB12112" s="11"/>
      <c r="AC12112" s="11"/>
    </row>
    <row r="12113" spans="1:29" x14ac:dyDescent="0.25">
      <c r="A12113" s="10"/>
      <c r="B12113" s="11"/>
      <c r="C12113" s="11"/>
      <c r="D12113" s="11"/>
      <c r="E12113" s="11"/>
      <c r="F12113" s="11"/>
      <c r="G12113" s="11"/>
      <c r="H12113" s="11"/>
      <c r="I12113" s="11"/>
      <c r="J12113" s="11"/>
      <c r="K12113" s="12"/>
      <c r="L12113" s="13"/>
      <c r="M12113" s="12"/>
      <c r="N12113" s="13"/>
      <c r="O12113" s="13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  <c r="AA12113" s="11"/>
      <c r="AB12113" s="11"/>
      <c r="AC12113" s="11"/>
    </row>
    <row r="12114" spans="1:29" x14ac:dyDescent="0.25">
      <c r="A12114" s="10"/>
      <c r="B12114" s="11"/>
      <c r="C12114" s="11"/>
      <c r="D12114" s="11"/>
      <c r="E12114" s="11"/>
      <c r="F12114" s="11"/>
      <c r="G12114" s="11"/>
      <c r="H12114" s="11"/>
      <c r="I12114" s="11"/>
      <c r="J12114" s="11"/>
      <c r="K12114" s="12"/>
      <c r="L12114" s="13"/>
      <c r="M12114" s="12"/>
      <c r="N12114" s="13"/>
      <c r="O12114" s="13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  <c r="AA12114" s="11"/>
      <c r="AB12114" s="11"/>
      <c r="AC12114" s="11"/>
    </row>
    <row r="12115" spans="1:29" x14ac:dyDescent="0.25">
      <c r="A12115" s="10"/>
      <c r="B12115" s="11"/>
      <c r="C12115" s="11"/>
      <c r="D12115" s="11"/>
      <c r="E12115" s="11"/>
      <c r="F12115" s="11"/>
      <c r="G12115" s="11"/>
      <c r="H12115" s="11"/>
      <c r="I12115" s="11"/>
      <c r="J12115" s="11"/>
      <c r="K12115" s="12"/>
      <c r="L12115" s="13"/>
      <c r="M12115" s="12"/>
      <c r="N12115" s="13"/>
      <c r="O12115" s="13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  <c r="AC12115" s="11"/>
    </row>
    <row r="12116" spans="1:29" x14ac:dyDescent="0.25">
      <c r="A12116" s="10"/>
      <c r="B12116" s="11"/>
      <c r="C12116" s="11"/>
      <c r="D12116" s="11"/>
      <c r="E12116" s="11"/>
      <c r="F12116" s="11"/>
      <c r="G12116" s="11"/>
      <c r="H12116" s="11"/>
      <c r="I12116" s="11"/>
      <c r="J12116" s="11"/>
      <c r="K12116" s="12"/>
      <c r="L12116" s="13"/>
      <c r="M12116" s="12"/>
      <c r="N12116" s="13"/>
      <c r="O12116" s="13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  <c r="AA12116" s="11"/>
      <c r="AB12116" s="11"/>
      <c r="AC12116" s="11"/>
    </row>
    <row r="12117" spans="1:29" x14ac:dyDescent="0.25">
      <c r="A12117" s="10"/>
      <c r="B12117" s="11"/>
      <c r="C12117" s="11"/>
      <c r="D12117" s="11"/>
      <c r="E12117" s="11"/>
      <c r="F12117" s="11"/>
      <c r="G12117" s="11"/>
      <c r="H12117" s="11"/>
      <c r="I12117" s="11"/>
      <c r="J12117" s="11"/>
      <c r="K12117" s="12"/>
      <c r="L12117" s="13"/>
      <c r="M12117" s="12"/>
      <c r="N12117" s="13"/>
      <c r="O12117" s="13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  <c r="AA12117" s="11"/>
      <c r="AB12117" s="11"/>
      <c r="AC12117" s="11"/>
    </row>
    <row r="12118" spans="1:29" x14ac:dyDescent="0.25">
      <c r="A12118" s="10"/>
      <c r="B12118" s="11"/>
      <c r="C12118" s="11"/>
      <c r="D12118" s="11"/>
      <c r="E12118" s="11"/>
      <c r="F12118" s="11"/>
      <c r="G12118" s="11"/>
      <c r="H12118" s="11"/>
      <c r="I12118" s="11"/>
      <c r="J12118" s="11"/>
      <c r="K12118" s="12"/>
      <c r="L12118" s="13"/>
      <c r="M12118" s="12"/>
      <c r="N12118" s="13"/>
      <c r="O12118" s="13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  <c r="AA12118" s="11"/>
      <c r="AB12118" s="11"/>
      <c r="AC12118" s="11"/>
    </row>
    <row r="12119" spans="1:29" x14ac:dyDescent="0.25">
      <c r="A12119" s="10"/>
      <c r="B12119" s="11"/>
      <c r="C12119" s="11"/>
      <c r="D12119" s="11"/>
      <c r="E12119" s="11"/>
      <c r="F12119" s="11"/>
      <c r="G12119" s="11"/>
      <c r="H12119" s="11"/>
      <c r="I12119" s="11"/>
      <c r="J12119" s="11"/>
      <c r="K12119" s="12"/>
      <c r="L12119" s="13"/>
      <c r="M12119" s="12"/>
      <c r="N12119" s="13"/>
      <c r="O12119" s="13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  <c r="AA12119" s="11"/>
      <c r="AB12119" s="11"/>
      <c r="AC12119" s="11"/>
    </row>
    <row r="12120" spans="1:29" x14ac:dyDescent="0.25">
      <c r="A12120" s="10"/>
      <c r="B12120" s="11"/>
      <c r="C12120" s="11"/>
      <c r="D12120" s="11"/>
      <c r="E12120" s="11"/>
      <c r="F12120" s="11"/>
      <c r="G12120" s="11"/>
      <c r="H12120" s="11"/>
      <c r="I12120" s="11"/>
      <c r="J12120" s="11"/>
      <c r="K12120" s="12"/>
      <c r="L12120" s="13"/>
      <c r="M12120" s="12"/>
      <c r="N12120" s="13"/>
      <c r="O12120" s="13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  <c r="AA12120" s="11"/>
      <c r="AB12120" s="11"/>
      <c r="AC12120" s="11"/>
    </row>
    <row r="12121" spans="1:29" x14ac:dyDescent="0.25">
      <c r="A12121" s="10"/>
      <c r="B12121" s="11"/>
      <c r="C12121" s="11"/>
      <c r="D12121" s="11"/>
      <c r="E12121" s="11"/>
      <c r="F12121" s="11"/>
      <c r="G12121" s="11"/>
      <c r="H12121" s="11"/>
      <c r="I12121" s="11"/>
      <c r="J12121" s="11"/>
      <c r="K12121" s="12"/>
      <c r="L12121" s="13"/>
      <c r="M12121" s="12"/>
      <c r="N12121" s="13"/>
      <c r="O12121" s="13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  <c r="AA12121" s="11"/>
      <c r="AB12121" s="11"/>
      <c r="AC12121" s="11"/>
    </row>
    <row r="12122" spans="1:29" x14ac:dyDescent="0.25">
      <c r="A12122" s="10"/>
      <c r="B12122" s="11"/>
      <c r="C12122" s="11"/>
      <c r="D12122" s="11"/>
      <c r="E12122" s="11"/>
      <c r="F12122" s="11"/>
      <c r="G12122" s="11"/>
      <c r="H12122" s="11"/>
      <c r="I12122" s="11"/>
      <c r="J12122" s="11"/>
      <c r="K12122" s="12"/>
      <c r="L12122" s="13"/>
      <c r="M12122" s="12"/>
      <c r="N12122" s="13"/>
      <c r="O12122" s="13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  <c r="AC12122" s="11"/>
    </row>
    <row r="12123" spans="1:29" x14ac:dyDescent="0.25">
      <c r="A12123" s="10"/>
      <c r="B12123" s="11"/>
      <c r="C12123" s="11"/>
      <c r="D12123" s="11"/>
      <c r="E12123" s="11"/>
      <c r="F12123" s="11"/>
      <c r="G12123" s="11"/>
      <c r="H12123" s="11"/>
      <c r="I12123" s="11"/>
      <c r="J12123" s="11"/>
      <c r="K12123" s="12"/>
      <c r="L12123" s="13"/>
      <c r="M12123" s="12"/>
      <c r="N12123" s="13"/>
      <c r="O12123" s="13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  <c r="AA12123" s="11"/>
      <c r="AB12123" s="11"/>
      <c r="AC12123" s="11"/>
    </row>
    <row r="12124" spans="1:29" x14ac:dyDescent="0.25">
      <c r="A12124" s="10"/>
      <c r="B12124" s="11"/>
      <c r="C12124" s="11"/>
      <c r="D12124" s="11"/>
      <c r="E12124" s="11"/>
      <c r="F12124" s="11"/>
      <c r="G12124" s="11"/>
      <c r="H12124" s="11"/>
      <c r="I12124" s="11"/>
      <c r="J12124" s="11"/>
      <c r="K12124" s="12"/>
      <c r="L12124" s="13"/>
      <c r="M12124" s="12"/>
      <c r="N12124" s="13"/>
      <c r="O12124" s="13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  <c r="AA12124" s="11"/>
      <c r="AB12124" s="11"/>
      <c r="AC12124" s="11"/>
    </row>
    <row r="12125" spans="1:29" x14ac:dyDescent="0.25">
      <c r="A12125" s="10"/>
      <c r="B12125" s="11"/>
      <c r="C12125" s="11"/>
      <c r="D12125" s="11"/>
      <c r="E12125" s="11"/>
      <c r="F12125" s="11"/>
      <c r="G12125" s="11"/>
      <c r="H12125" s="11"/>
      <c r="I12125" s="11"/>
      <c r="J12125" s="11"/>
      <c r="K12125" s="12"/>
      <c r="L12125" s="13"/>
      <c r="M12125" s="12"/>
      <c r="N12125" s="13"/>
      <c r="O12125" s="13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  <c r="AA12125" s="11"/>
      <c r="AB12125" s="11"/>
      <c r="AC12125" s="11"/>
    </row>
    <row r="12126" spans="1:29" x14ac:dyDescent="0.25">
      <c r="A12126" s="10"/>
      <c r="B12126" s="11"/>
      <c r="C12126" s="11"/>
      <c r="D12126" s="11"/>
      <c r="E12126" s="11"/>
      <c r="F12126" s="11"/>
      <c r="G12126" s="11"/>
      <c r="H12126" s="11"/>
      <c r="I12126" s="11"/>
      <c r="J12126" s="11"/>
      <c r="K12126" s="12"/>
      <c r="L12126" s="13"/>
      <c r="M12126" s="12"/>
      <c r="N12126" s="13"/>
      <c r="O12126" s="13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  <c r="AA12126" s="11"/>
      <c r="AB12126" s="11"/>
      <c r="AC12126" s="11"/>
    </row>
    <row r="12127" spans="1:29" x14ac:dyDescent="0.25">
      <c r="A12127" s="10"/>
      <c r="B12127" s="11"/>
      <c r="C12127" s="11"/>
      <c r="D12127" s="11"/>
      <c r="E12127" s="11"/>
      <c r="F12127" s="11"/>
      <c r="G12127" s="11"/>
      <c r="H12127" s="11"/>
      <c r="I12127" s="11"/>
      <c r="J12127" s="11"/>
      <c r="K12127" s="12"/>
      <c r="L12127" s="13"/>
      <c r="M12127" s="12"/>
      <c r="N12127" s="13"/>
      <c r="O12127" s="13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  <c r="AA12127" s="11"/>
      <c r="AB12127" s="11"/>
      <c r="AC12127" s="11"/>
    </row>
    <row r="12128" spans="1:29" x14ac:dyDescent="0.25">
      <c r="A12128" s="10"/>
      <c r="B12128" s="11"/>
      <c r="C12128" s="11"/>
      <c r="D12128" s="11"/>
      <c r="E12128" s="11"/>
      <c r="F12128" s="11"/>
      <c r="G12128" s="11"/>
      <c r="H12128" s="11"/>
      <c r="I12128" s="11"/>
      <c r="J12128" s="11"/>
      <c r="K12128" s="12"/>
      <c r="L12128" s="13"/>
      <c r="M12128" s="12"/>
      <c r="N12128" s="13"/>
      <c r="O12128" s="13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  <c r="AA12128" s="11"/>
      <c r="AB12128" s="11"/>
      <c r="AC12128" s="11"/>
    </row>
    <row r="12129" spans="1:29" x14ac:dyDescent="0.25">
      <c r="A12129" s="10"/>
      <c r="B12129" s="11"/>
      <c r="C12129" s="11"/>
      <c r="D12129" s="11"/>
      <c r="E12129" s="11"/>
      <c r="F12129" s="11"/>
      <c r="G12129" s="11"/>
      <c r="H12129" s="11"/>
      <c r="I12129" s="11"/>
      <c r="J12129" s="11"/>
      <c r="K12129" s="12"/>
      <c r="L12129" s="13"/>
      <c r="M12129" s="12"/>
      <c r="N12129" s="13"/>
      <c r="O12129" s="13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  <c r="AC12129" s="11"/>
    </row>
    <row r="12130" spans="1:29" x14ac:dyDescent="0.25">
      <c r="A12130" s="10"/>
      <c r="B12130" s="11"/>
      <c r="C12130" s="11"/>
      <c r="D12130" s="11"/>
      <c r="E12130" s="11"/>
      <c r="F12130" s="11"/>
      <c r="G12130" s="11"/>
      <c r="H12130" s="11"/>
      <c r="I12130" s="11"/>
      <c r="J12130" s="11"/>
      <c r="K12130" s="12"/>
      <c r="L12130" s="13"/>
      <c r="M12130" s="12"/>
      <c r="N12130" s="13"/>
      <c r="O12130" s="13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  <c r="AA12130" s="11"/>
      <c r="AB12130" s="11"/>
      <c r="AC12130" s="11"/>
    </row>
    <row r="12131" spans="1:29" x14ac:dyDescent="0.25">
      <c r="A12131" s="10"/>
      <c r="B12131" s="11"/>
      <c r="C12131" s="11"/>
      <c r="D12131" s="11"/>
      <c r="E12131" s="11"/>
      <c r="F12131" s="11"/>
      <c r="G12131" s="11"/>
      <c r="H12131" s="11"/>
      <c r="I12131" s="11"/>
      <c r="J12131" s="11"/>
      <c r="K12131" s="12"/>
      <c r="L12131" s="13"/>
      <c r="M12131" s="12"/>
      <c r="N12131" s="13"/>
      <c r="O12131" s="13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  <c r="AA12131" s="11"/>
      <c r="AB12131" s="11"/>
      <c r="AC12131" s="11"/>
    </row>
    <row r="12132" spans="1:29" x14ac:dyDescent="0.25">
      <c r="A12132" s="10"/>
      <c r="B12132" s="11"/>
      <c r="C12132" s="11"/>
      <c r="D12132" s="11"/>
      <c r="E12132" s="11"/>
      <c r="F12132" s="11"/>
      <c r="G12132" s="11"/>
      <c r="H12132" s="11"/>
      <c r="I12132" s="11"/>
      <c r="J12132" s="11"/>
      <c r="K12132" s="12"/>
      <c r="L12132" s="13"/>
      <c r="M12132" s="12"/>
      <c r="N12132" s="13"/>
      <c r="O12132" s="13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  <c r="AA12132" s="11"/>
      <c r="AB12132" s="11"/>
      <c r="AC12132" s="11"/>
    </row>
    <row r="12133" spans="1:29" x14ac:dyDescent="0.25">
      <c r="A12133" s="10"/>
      <c r="B12133" s="11"/>
      <c r="C12133" s="11"/>
      <c r="D12133" s="11"/>
      <c r="E12133" s="11"/>
      <c r="F12133" s="11"/>
      <c r="G12133" s="11"/>
      <c r="H12133" s="11"/>
      <c r="I12133" s="11"/>
      <c r="J12133" s="11"/>
      <c r="K12133" s="12"/>
      <c r="L12133" s="13"/>
      <c r="M12133" s="12"/>
      <c r="N12133" s="13"/>
      <c r="O12133" s="13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  <c r="AA12133" s="11"/>
      <c r="AB12133" s="11"/>
      <c r="AC12133" s="11"/>
    </row>
    <row r="12134" spans="1:29" x14ac:dyDescent="0.25">
      <c r="A12134" s="10"/>
      <c r="B12134" s="11"/>
      <c r="C12134" s="11"/>
      <c r="D12134" s="11"/>
      <c r="E12134" s="11"/>
      <c r="F12134" s="11"/>
      <c r="G12134" s="11"/>
      <c r="H12134" s="11"/>
      <c r="I12134" s="11"/>
      <c r="J12134" s="11"/>
      <c r="K12134" s="12"/>
      <c r="L12134" s="13"/>
      <c r="M12134" s="12"/>
      <c r="N12134" s="13"/>
      <c r="O12134" s="13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  <c r="AA12134" s="11"/>
      <c r="AB12134" s="11"/>
      <c r="AC12134" s="11"/>
    </row>
    <row r="12135" spans="1:29" x14ac:dyDescent="0.25">
      <c r="A12135" s="10"/>
      <c r="B12135" s="11"/>
      <c r="C12135" s="11"/>
      <c r="D12135" s="11"/>
      <c r="E12135" s="11"/>
      <c r="F12135" s="11"/>
      <c r="G12135" s="11"/>
      <c r="H12135" s="11"/>
      <c r="I12135" s="11"/>
      <c r="J12135" s="11"/>
      <c r="K12135" s="12"/>
      <c r="L12135" s="13"/>
      <c r="M12135" s="12"/>
      <c r="N12135" s="13"/>
      <c r="O12135" s="13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  <c r="AA12135" s="11"/>
      <c r="AB12135" s="11"/>
      <c r="AC12135" s="11"/>
    </row>
    <row r="12136" spans="1:29" x14ac:dyDescent="0.25">
      <c r="A12136" s="10"/>
      <c r="B12136" s="11"/>
      <c r="C12136" s="11"/>
      <c r="D12136" s="11"/>
      <c r="E12136" s="11"/>
      <c r="F12136" s="11"/>
      <c r="G12136" s="11"/>
      <c r="H12136" s="11"/>
      <c r="I12136" s="11"/>
      <c r="J12136" s="11"/>
      <c r="K12136" s="12"/>
      <c r="L12136" s="13"/>
      <c r="M12136" s="12"/>
      <c r="N12136" s="13"/>
      <c r="O12136" s="13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  <c r="AC12136" s="11"/>
    </row>
    <row r="12137" spans="1:29" x14ac:dyDescent="0.25">
      <c r="A12137" s="10"/>
      <c r="B12137" s="11"/>
      <c r="C12137" s="11"/>
      <c r="D12137" s="11"/>
      <c r="E12137" s="11"/>
      <c r="F12137" s="11"/>
      <c r="G12137" s="11"/>
      <c r="H12137" s="11"/>
      <c r="I12137" s="11"/>
      <c r="J12137" s="11"/>
      <c r="K12137" s="12"/>
      <c r="L12137" s="13"/>
      <c r="M12137" s="12"/>
      <c r="N12137" s="13"/>
      <c r="O12137" s="13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  <c r="AA12137" s="11"/>
      <c r="AB12137" s="11"/>
      <c r="AC12137" s="11"/>
    </row>
    <row r="12138" spans="1:29" x14ac:dyDescent="0.25">
      <c r="A12138" s="10"/>
      <c r="B12138" s="11"/>
      <c r="C12138" s="11"/>
      <c r="D12138" s="11"/>
      <c r="E12138" s="11"/>
      <c r="F12138" s="11"/>
      <c r="G12138" s="11"/>
      <c r="H12138" s="11"/>
      <c r="I12138" s="11"/>
      <c r="J12138" s="11"/>
      <c r="K12138" s="12"/>
      <c r="L12138" s="13"/>
      <c r="M12138" s="12"/>
      <c r="N12138" s="13"/>
      <c r="O12138" s="13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  <c r="AA12138" s="11"/>
      <c r="AB12138" s="11"/>
      <c r="AC12138" s="11"/>
    </row>
    <row r="12139" spans="1:29" x14ac:dyDescent="0.25">
      <c r="A12139" s="10"/>
      <c r="B12139" s="11"/>
      <c r="C12139" s="11"/>
      <c r="D12139" s="11"/>
      <c r="E12139" s="11"/>
      <c r="F12139" s="11"/>
      <c r="G12139" s="11"/>
      <c r="H12139" s="11"/>
      <c r="I12139" s="11"/>
      <c r="J12139" s="11"/>
      <c r="K12139" s="12"/>
      <c r="L12139" s="13"/>
      <c r="M12139" s="12"/>
      <c r="N12139" s="13"/>
      <c r="O12139" s="13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  <c r="AA12139" s="11"/>
      <c r="AB12139" s="11"/>
      <c r="AC12139" s="11"/>
    </row>
    <row r="12140" spans="1:29" x14ac:dyDescent="0.25">
      <c r="A12140" s="10"/>
      <c r="B12140" s="11"/>
      <c r="C12140" s="11"/>
      <c r="D12140" s="11"/>
      <c r="E12140" s="11"/>
      <c r="F12140" s="11"/>
      <c r="G12140" s="11"/>
      <c r="H12140" s="11"/>
      <c r="I12140" s="11"/>
      <c r="J12140" s="11"/>
      <c r="K12140" s="12"/>
      <c r="L12140" s="13"/>
      <c r="M12140" s="12"/>
      <c r="N12140" s="13"/>
      <c r="O12140" s="13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  <c r="AA12140" s="11"/>
      <c r="AB12140" s="11"/>
      <c r="AC12140" s="11"/>
    </row>
    <row r="12141" spans="1:29" x14ac:dyDescent="0.25">
      <c r="A12141" s="10"/>
      <c r="B12141" s="11"/>
      <c r="C12141" s="11"/>
      <c r="D12141" s="11"/>
      <c r="E12141" s="11"/>
      <c r="F12141" s="11"/>
      <c r="G12141" s="11"/>
      <c r="H12141" s="11"/>
      <c r="I12141" s="11"/>
      <c r="J12141" s="11"/>
      <c r="K12141" s="12"/>
      <c r="L12141" s="13"/>
      <c r="M12141" s="12"/>
      <c r="N12141" s="13"/>
      <c r="O12141" s="13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  <c r="AA12141" s="11"/>
      <c r="AB12141" s="11"/>
      <c r="AC12141" s="11"/>
    </row>
    <row r="12142" spans="1:29" x14ac:dyDescent="0.25">
      <c r="A12142" s="10"/>
      <c r="B12142" s="11"/>
      <c r="C12142" s="11"/>
      <c r="D12142" s="11"/>
      <c r="E12142" s="11"/>
      <c r="F12142" s="11"/>
      <c r="G12142" s="11"/>
      <c r="H12142" s="11"/>
      <c r="I12142" s="11"/>
      <c r="J12142" s="11"/>
      <c r="K12142" s="12"/>
      <c r="L12142" s="13"/>
      <c r="M12142" s="12"/>
      <c r="N12142" s="13"/>
      <c r="O12142" s="13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  <c r="AA12142" s="11"/>
      <c r="AB12142" s="11"/>
      <c r="AC12142" s="11"/>
    </row>
    <row r="12143" spans="1:29" x14ac:dyDescent="0.25">
      <c r="A12143" s="10"/>
      <c r="B12143" s="11"/>
      <c r="C12143" s="11"/>
      <c r="D12143" s="11"/>
      <c r="E12143" s="11"/>
      <c r="F12143" s="11"/>
      <c r="G12143" s="11"/>
      <c r="H12143" s="11"/>
      <c r="I12143" s="11"/>
      <c r="J12143" s="11"/>
      <c r="K12143" s="12"/>
      <c r="L12143" s="13"/>
      <c r="M12143" s="12"/>
      <c r="N12143" s="13"/>
      <c r="O12143" s="13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  <c r="AC12143" s="11"/>
    </row>
    <row r="12144" spans="1:29" x14ac:dyDescent="0.25">
      <c r="A12144" s="10"/>
      <c r="B12144" s="11"/>
      <c r="C12144" s="11"/>
      <c r="D12144" s="11"/>
      <c r="E12144" s="11"/>
      <c r="F12144" s="11"/>
      <c r="G12144" s="11"/>
      <c r="H12144" s="11"/>
      <c r="I12144" s="11"/>
      <c r="J12144" s="11"/>
      <c r="K12144" s="12"/>
      <c r="L12144" s="13"/>
      <c r="M12144" s="12"/>
      <c r="N12144" s="13"/>
      <c r="O12144" s="13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  <c r="AC12144" s="11"/>
    </row>
    <row r="12145" spans="1:29" x14ac:dyDescent="0.25">
      <c r="A12145" s="10"/>
      <c r="B12145" s="11"/>
      <c r="C12145" s="11"/>
      <c r="D12145" s="11"/>
      <c r="E12145" s="11"/>
      <c r="F12145" s="11"/>
      <c r="G12145" s="11"/>
      <c r="H12145" s="11"/>
      <c r="I12145" s="11"/>
      <c r="J12145" s="11"/>
      <c r="K12145" s="12"/>
      <c r="L12145" s="13"/>
      <c r="M12145" s="12"/>
      <c r="N12145" s="13"/>
      <c r="O12145" s="13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  <c r="AC12145" s="11"/>
    </row>
    <row r="12146" spans="1:29" x14ac:dyDescent="0.25">
      <c r="A12146" s="10"/>
      <c r="B12146" s="11"/>
      <c r="C12146" s="11"/>
      <c r="D12146" s="11"/>
      <c r="E12146" s="11"/>
      <c r="F12146" s="11"/>
      <c r="G12146" s="11"/>
      <c r="H12146" s="11"/>
      <c r="I12146" s="11"/>
      <c r="J12146" s="11"/>
      <c r="K12146" s="12"/>
      <c r="L12146" s="13"/>
      <c r="M12146" s="12"/>
      <c r="N12146" s="13"/>
      <c r="O12146" s="13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  <c r="AC12146" s="11"/>
    </row>
    <row r="12147" spans="1:29" x14ac:dyDescent="0.25">
      <c r="A12147" s="10"/>
      <c r="B12147" s="11"/>
      <c r="C12147" s="11"/>
      <c r="D12147" s="11"/>
      <c r="E12147" s="11"/>
      <c r="F12147" s="11"/>
      <c r="G12147" s="11"/>
      <c r="H12147" s="11"/>
      <c r="I12147" s="11"/>
      <c r="J12147" s="11"/>
      <c r="K12147" s="12"/>
      <c r="L12147" s="13"/>
      <c r="M12147" s="12"/>
      <c r="N12147" s="13"/>
      <c r="O12147" s="13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  <c r="AC12147" s="11"/>
    </row>
    <row r="12148" spans="1:29" x14ac:dyDescent="0.25">
      <c r="A12148" s="10"/>
      <c r="B12148" s="11"/>
      <c r="C12148" s="11"/>
      <c r="D12148" s="11"/>
      <c r="E12148" s="11"/>
      <c r="F12148" s="11"/>
      <c r="G12148" s="11"/>
      <c r="H12148" s="11"/>
      <c r="I12148" s="11"/>
      <c r="J12148" s="11"/>
      <c r="K12148" s="12"/>
      <c r="L12148" s="13"/>
      <c r="M12148" s="12"/>
      <c r="N12148" s="13"/>
      <c r="O12148" s="13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  <c r="AA12148" s="11"/>
      <c r="AB12148" s="11"/>
      <c r="AC12148" s="11"/>
    </row>
    <row r="12149" spans="1:29" x14ac:dyDescent="0.25">
      <c r="A12149" s="10"/>
      <c r="B12149" s="11"/>
      <c r="C12149" s="11"/>
      <c r="D12149" s="11"/>
      <c r="E12149" s="11"/>
      <c r="F12149" s="11"/>
      <c r="G12149" s="11"/>
      <c r="H12149" s="11"/>
      <c r="I12149" s="11"/>
      <c r="J12149" s="11"/>
      <c r="K12149" s="12"/>
      <c r="L12149" s="13"/>
      <c r="M12149" s="12"/>
      <c r="N12149" s="13"/>
      <c r="O12149" s="13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  <c r="AA12149" s="11"/>
      <c r="AB12149" s="11"/>
      <c r="AC12149" s="11"/>
    </row>
    <row r="12150" spans="1:29" x14ac:dyDescent="0.25">
      <c r="A12150" s="10"/>
      <c r="B12150" s="11"/>
      <c r="C12150" s="11"/>
      <c r="D12150" s="11"/>
      <c r="E12150" s="11"/>
      <c r="F12150" s="11"/>
      <c r="G12150" s="11"/>
      <c r="H12150" s="11"/>
      <c r="I12150" s="11"/>
      <c r="J12150" s="11"/>
      <c r="K12150" s="12"/>
      <c r="L12150" s="13"/>
      <c r="M12150" s="12"/>
      <c r="N12150" s="13"/>
      <c r="O12150" s="13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  <c r="AC12150" s="11"/>
    </row>
    <row r="12151" spans="1:29" x14ac:dyDescent="0.25">
      <c r="A12151" s="10"/>
      <c r="B12151" s="11"/>
      <c r="C12151" s="11"/>
      <c r="D12151" s="11"/>
      <c r="E12151" s="11"/>
      <c r="F12151" s="11"/>
      <c r="G12151" s="11"/>
      <c r="H12151" s="11"/>
      <c r="I12151" s="11"/>
      <c r="J12151" s="11"/>
      <c r="K12151" s="12"/>
      <c r="L12151" s="13"/>
      <c r="M12151" s="12"/>
      <c r="N12151" s="13"/>
      <c r="O12151" s="13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  <c r="AA12151" s="11"/>
      <c r="AB12151" s="11"/>
      <c r="AC12151" s="11"/>
    </row>
    <row r="12152" spans="1:29" x14ac:dyDescent="0.25">
      <c r="A12152" s="10"/>
      <c r="B12152" s="11"/>
      <c r="C12152" s="11"/>
      <c r="D12152" s="11"/>
      <c r="E12152" s="11"/>
      <c r="F12152" s="11"/>
      <c r="G12152" s="11"/>
      <c r="H12152" s="11"/>
      <c r="I12152" s="11"/>
      <c r="J12152" s="11"/>
      <c r="K12152" s="12"/>
      <c r="L12152" s="13"/>
      <c r="M12152" s="12"/>
      <c r="N12152" s="13"/>
      <c r="O12152" s="13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  <c r="AA12152" s="11"/>
      <c r="AB12152" s="11"/>
      <c r="AC12152" s="11"/>
    </row>
    <row r="12153" spans="1:29" x14ac:dyDescent="0.25">
      <c r="A12153" s="10"/>
      <c r="B12153" s="11"/>
      <c r="C12153" s="11"/>
      <c r="D12153" s="11"/>
      <c r="E12153" s="11"/>
      <c r="F12153" s="11"/>
      <c r="G12153" s="11"/>
      <c r="H12153" s="11"/>
      <c r="I12153" s="11"/>
      <c r="J12153" s="11"/>
      <c r="K12153" s="12"/>
      <c r="L12153" s="13"/>
      <c r="M12153" s="12"/>
      <c r="N12153" s="13"/>
      <c r="O12153" s="13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  <c r="AA12153" s="11"/>
      <c r="AB12153" s="11"/>
      <c r="AC12153" s="11"/>
    </row>
    <row r="12154" spans="1:29" x14ac:dyDescent="0.25">
      <c r="A12154" s="10"/>
      <c r="B12154" s="11"/>
      <c r="C12154" s="11"/>
      <c r="D12154" s="11"/>
      <c r="E12154" s="11"/>
      <c r="F12154" s="11"/>
      <c r="G12154" s="11"/>
      <c r="H12154" s="11"/>
      <c r="I12154" s="11"/>
      <c r="J12154" s="11"/>
      <c r="K12154" s="12"/>
      <c r="L12154" s="13"/>
      <c r="M12154" s="12"/>
      <c r="N12154" s="13"/>
      <c r="O12154" s="13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  <c r="AA12154" s="11"/>
      <c r="AB12154" s="11"/>
      <c r="AC12154" s="11"/>
    </row>
    <row r="12155" spans="1:29" x14ac:dyDescent="0.25">
      <c r="A12155" s="10"/>
      <c r="B12155" s="11"/>
      <c r="C12155" s="11"/>
      <c r="D12155" s="11"/>
      <c r="E12155" s="11"/>
      <c r="F12155" s="11"/>
      <c r="G12155" s="11"/>
      <c r="H12155" s="11"/>
      <c r="I12155" s="11"/>
      <c r="J12155" s="11"/>
      <c r="K12155" s="12"/>
      <c r="L12155" s="13"/>
      <c r="M12155" s="12"/>
      <c r="N12155" s="13"/>
      <c r="O12155" s="13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  <c r="AA12155" s="11"/>
      <c r="AB12155" s="11"/>
      <c r="AC12155" s="11"/>
    </row>
    <row r="12156" spans="1:29" x14ac:dyDescent="0.25">
      <c r="A12156" s="10"/>
      <c r="B12156" s="11"/>
      <c r="C12156" s="11"/>
      <c r="D12156" s="11"/>
      <c r="E12156" s="11"/>
      <c r="F12156" s="11"/>
      <c r="G12156" s="11"/>
      <c r="H12156" s="11"/>
      <c r="I12156" s="11"/>
      <c r="J12156" s="11"/>
      <c r="K12156" s="12"/>
      <c r="L12156" s="13"/>
      <c r="M12156" s="12"/>
      <c r="N12156" s="13"/>
      <c r="O12156" s="13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  <c r="AA12156" s="11"/>
      <c r="AB12156" s="11"/>
      <c r="AC12156" s="11"/>
    </row>
    <row r="12157" spans="1:29" x14ac:dyDescent="0.25">
      <c r="A12157" s="10"/>
      <c r="B12157" s="11"/>
      <c r="C12157" s="11"/>
      <c r="D12157" s="11"/>
      <c r="E12157" s="11"/>
      <c r="F12157" s="11"/>
      <c r="G12157" s="11"/>
      <c r="H12157" s="11"/>
      <c r="I12157" s="11"/>
      <c r="J12157" s="11"/>
      <c r="K12157" s="12"/>
      <c r="L12157" s="13"/>
      <c r="M12157" s="12"/>
      <c r="N12157" s="13"/>
      <c r="O12157" s="13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  <c r="AC12157" s="11"/>
    </row>
    <row r="12158" spans="1:29" x14ac:dyDescent="0.25">
      <c r="A12158" s="10"/>
      <c r="B12158" s="11"/>
      <c r="C12158" s="11"/>
      <c r="D12158" s="11"/>
      <c r="E12158" s="11"/>
      <c r="F12158" s="11"/>
      <c r="G12158" s="11"/>
      <c r="H12158" s="11"/>
      <c r="I12158" s="11"/>
      <c r="J12158" s="11"/>
      <c r="K12158" s="12"/>
      <c r="L12158" s="13"/>
      <c r="M12158" s="12"/>
      <c r="N12158" s="13"/>
      <c r="O12158" s="13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  <c r="AA12158" s="11"/>
      <c r="AB12158" s="11"/>
      <c r="AC12158" s="11"/>
    </row>
    <row r="12159" spans="1:29" x14ac:dyDescent="0.25">
      <c r="A12159" s="10"/>
      <c r="B12159" s="11"/>
      <c r="C12159" s="11"/>
      <c r="D12159" s="11"/>
      <c r="E12159" s="11"/>
      <c r="F12159" s="11"/>
      <c r="G12159" s="11"/>
      <c r="H12159" s="11"/>
      <c r="I12159" s="11"/>
      <c r="J12159" s="11"/>
      <c r="K12159" s="12"/>
      <c r="L12159" s="13"/>
      <c r="M12159" s="12"/>
      <c r="N12159" s="13"/>
      <c r="O12159" s="13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  <c r="AA12159" s="11"/>
      <c r="AB12159" s="11"/>
      <c r="AC12159" s="11"/>
    </row>
    <row r="12160" spans="1:29" x14ac:dyDescent="0.25">
      <c r="A12160" s="10"/>
      <c r="B12160" s="11"/>
      <c r="C12160" s="11"/>
      <c r="D12160" s="11"/>
      <c r="E12160" s="11"/>
      <c r="F12160" s="11"/>
      <c r="G12160" s="11"/>
      <c r="H12160" s="11"/>
      <c r="I12160" s="11"/>
      <c r="J12160" s="11"/>
      <c r="K12160" s="12"/>
      <c r="L12160" s="13"/>
      <c r="M12160" s="12"/>
      <c r="N12160" s="13"/>
      <c r="O12160" s="13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  <c r="AA12160" s="11"/>
      <c r="AB12160" s="11"/>
      <c r="AC12160" s="11"/>
    </row>
    <row r="12161" spans="1:29" x14ac:dyDescent="0.25">
      <c r="A12161" s="10"/>
      <c r="B12161" s="11"/>
      <c r="C12161" s="11"/>
      <c r="D12161" s="11"/>
      <c r="E12161" s="11"/>
      <c r="F12161" s="11"/>
      <c r="G12161" s="11"/>
      <c r="H12161" s="11"/>
      <c r="I12161" s="11"/>
      <c r="J12161" s="11"/>
      <c r="K12161" s="12"/>
      <c r="L12161" s="13"/>
      <c r="M12161" s="12"/>
      <c r="N12161" s="13"/>
      <c r="O12161" s="13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  <c r="AA12161" s="11"/>
      <c r="AB12161" s="11"/>
      <c r="AC12161" s="11"/>
    </row>
    <row r="12162" spans="1:29" x14ac:dyDescent="0.25">
      <c r="A12162" s="10"/>
      <c r="B12162" s="11"/>
      <c r="C12162" s="11"/>
      <c r="D12162" s="11"/>
      <c r="E12162" s="11"/>
      <c r="F12162" s="11"/>
      <c r="G12162" s="11"/>
      <c r="H12162" s="11"/>
      <c r="I12162" s="11"/>
      <c r="J12162" s="11"/>
      <c r="K12162" s="12"/>
      <c r="L12162" s="13"/>
      <c r="M12162" s="12"/>
      <c r="N12162" s="13"/>
      <c r="O12162" s="13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  <c r="AA12162" s="11"/>
      <c r="AB12162" s="11"/>
      <c r="AC12162" s="11"/>
    </row>
    <row r="12163" spans="1:29" x14ac:dyDescent="0.25">
      <c r="A12163" s="10"/>
      <c r="B12163" s="11"/>
      <c r="C12163" s="11"/>
      <c r="D12163" s="11"/>
      <c r="E12163" s="11"/>
      <c r="F12163" s="11"/>
      <c r="G12163" s="11"/>
      <c r="H12163" s="11"/>
      <c r="I12163" s="11"/>
      <c r="J12163" s="11"/>
      <c r="K12163" s="12"/>
      <c r="L12163" s="13"/>
      <c r="M12163" s="12"/>
      <c r="N12163" s="13"/>
      <c r="O12163" s="13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  <c r="AA12163" s="11"/>
      <c r="AB12163" s="11"/>
      <c r="AC12163" s="11"/>
    </row>
    <row r="12164" spans="1:29" x14ac:dyDescent="0.25">
      <c r="A12164" s="10"/>
      <c r="B12164" s="11"/>
      <c r="C12164" s="11"/>
      <c r="D12164" s="11"/>
      <c r="E12164" s="11"/>
      <c r="F12164" s="11"/>
      <c r="G12164" s="11"/>
      <c r="H12164" s="11"/>
      <c r="I12164" s="11"/>
      <c r="J12164" s="11"/>
      <c r="K12164" s="12"/>
      <c r="L12164" s="13"/>
      <c r="M12164" s="12"/>
      <c r="N12164" s="13"/>
      <c r="O12164" s="13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  <c r="AC12164" s="11"/>
    </row>
    <row r="12165" spans="1:29" x14ac:dyDescent="0.25">
      <c r="A12165" s="10"/>
      <c r="B12165" s="11"/>
      <c r="C12165" s="11"/>
      <c r="D12165" s="11"/>
      <c r="E12165" s="11"/>
      <c r="F12165" s="11"/>
      <c r="G12165" s="11"/>
      <c r="H12165" s="11"/>
      <c r="I12165" s="11"/>
      <c r="J12165" s="11"/>
      <c r="K12165" s="12"/>
      <c r="L12165" s="13"/>
      <c r="M12165" s="12"/>
      <c r="N12165" s="13"/>
      <c r="O12165" s="13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  <c r="AA12165" s="11"/>
      <c r="AB12165" s="11"/>
      <c r="AC12165" s="11"/>
    </row>
    <row r="12166" spans="1:29" x14ac:dyDescent="0.25">
      <c r="A12166" s="10"/>
      <c r="B12166" s="11"/>
      <c r="C12166" s="11"/>
      <c r="D12166" s="11"/>
      <c r="E12166" s="11"/>
      <c r="F12166" s="11"/>
      <c r="G12166" s="11"/>
      <c r="H12166" s="11"/>
      <c r="I12166" s="11"/>
      <c r="J12166" s="11"/>
      <c r="K12166" s="12"/>
      <c r="L12166" s="13"/>
      <c r="M12166" s="12"/>
      <c r="N12166" s="13"/>
      <c r="O12166" s="13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  <c r="AA12166" s="11"/>
      <c r="AB12166" s="11"/>
      <c r="AC12166" s="11"/>
    </row>
    <row r="12167" spans="1:29" x14ac:dyDescent="0.25">
      <c r="A12167" s="10"/>
      <c r="B12167" s="11"/>
      <c r="C12167" s="11"/>
      <c r="D12167" s="11"/>
      <c r="E12167" s="11"/>
      <c r="F12167" s="11"/>
      <c r="G12167" s="11"/>
      <c r="H12167" s="11"/>
      <c r="I12167" s="11"/>
      <c r="J12167" s="11"/>
      <c r="K12167" s="12"/>
      <c r="L12167" s="13"/>
      <c r="M12167" s="12"/>
      <c r="N12167" s="13"/>
      <c r="O12167" s="13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  <c r="AA12167" s="11"/>
      <c r="AB12167" s="11"/>
      <c r="AC12167" s="11"/>
    </row>
    <row r="12168" spans="1:29" x14ac:dyDescent="0.25">
      <c r="A12168" s="10"/>
      <c r="B12168" s="11"/>
      <c r="C12168" s="11"/>
      <c r="D12168" s="11"/>
      <c r="E12168" s="11"/>
      <c r="F12168" s="11"/>
      <c r="G12168" s="11"/>
      <c r="H12168" s="11"/>
      <c r="I12168" s="11"/>
      <c r="J12168" s="11"/>
      <c r="K12168" s="12"/>
      <c r="L12168" s="13"/>
      <c r="M12168" s="12"/>
      <c r="N12168" s="13"/>
      <c r="O12168" s="13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  <c r="AA12168" s="11"/>
      <c r="AB12168" s="11"/>
      <c r="AC12168" s="11"/>
    </row>
    <row r="12169" spans="1:29" x14ac:dyDescent="0.25">
      <c r="A12169" s="10"/>
      <c r="B12169" s="11"/>
      <c r="C12169" s="11"/>
      <c r="D12169" s="11"/>
      <c r="E12169" s="11"/>
      <c r="F12169" s="11"/>
      <c r="G12169" s="11"/>
      <c r="H12169" s="11"/>
      <c r="I12169" s="11"/>
      <c r="J12169" s="11"/>
      <c r="K12169" s="12"/>
      <c r="L12169" s="13"/>
      <c r="M12169" s="12"/>
      <c r="N12169" s="13"/>
      <c r="O12169" s="13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  <c r="AA12169" s="11"/>
      <c r="AB12169" s="11"/>
      <c r="AC12169" s="11"/>
    </row>
    <row r="12170" spans="1:29" x14ac:dyDescent="0.25">
      <c r="A12170" s="10"/>
      <c r="B12170" s="11"/>
      <c r="C12170" s="11"/>
      <c r="D12170" s="11"/>
      <c r="E12170" s="11"/>
      <c r="F12170" s="11"/>
      <c r="G12170" s="11"/>
      <c r="H12170" s="11"/>
      <c r="I12170" s="11"/>
      <c r="J12170" s="11"/>
      <c r="K12170" s="12"/>
      <c r="L12170" s="13"/>
      <c r="M12170" s="12"/>
      <c r="N12170" s="13"/>
      <c r="O12170" s="13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  <c r="AA12170" s="11"/>
      <c r="AB12170" s="11"/>
      <c r="AC12170" s="11"/>
    </row>
    <row r="12171" spans="1:29" x14ac:dyDescent="0.25">
      <c r="A12171" s="10"/>
      <c r="B12171" s="11"/>
      <c r="C12171" s="11"/>
      <c r="D12171" s="11"/>
      <c r="E12171" s="11"/>
      <c r="F12171" s="11"/>
      <c r="G12171" s="11"/>
      <c r="H12171" s="11"/>
      <c r="I12171" s="11"/>
      <c r="J12171" s="11"/>
      <c r="K12171" s="12"/>
      <c r="L12171" s="13"/>
      <c r="M12171" s="12"/>
      <c r="N12171" s="13"/>
      <c r="O12171" s="13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  <c r="AC12171" s="11"/>
    </row>
    <row r="12172" spans="1:29" x14ac:dyDescent="0.25">
      <c r="A12172" s="10"/>
      <c r="B12172" s="11"/>
      <c r="C12172" s="11"/>
      <c r="D12172" s="11"/>
      <c r="E12172" s="11"/>
      <c r="F12172" s="11"/>
      <c r="G12172" s="11"/>
      <c r="H12172" s="11"/>
      <c r="I12172" s="11"/>
      <c r="J12172" s="11"/>
      <c r="K12172" s="12"/>
      <c r="L12172" s="13"/>
      <c r="M12172" s="12"/>
      <c r="N12172" s="13"/>
      <c r="O12172" s="13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  <c r="AA12172" s="11"/>
      <c r="AB12172" s="11"/>
      <c r="AC12172" s="11"/>
    </row>
    <row r="12173" spans="1:29" x14ac:dyDescent="0.25">
      <c r="A12173" s="10"/>
      <c r="B12173" s="11"/>
      <c r="C12173" s="11"/>
      <c r="D12173" s="11"/>
      <c r="E12173" s="11"/>
      <c r="F12173" s="11"/>
      <c r="G12173" s="11"/>
      <c r="H12173" s="11"/>
      <c r="I12173" s="11"/>
      <c r="J12173" s="11"/>
      <c r="K12173" s="12"/>
      <c r="L12173" s="13"/>
      <c r="M12173" s="12"/>
      <c r="N12173" s="13"/>
      <c r="O12173" s="13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  <c r="AA12173" s="11"/>
      <c r="AB12173" s="11"/>
      <c r="AC12173" s="11"/>
    </row>
    <row r="12174" spans="1:29" x14ac:dyDescent="0.25">
      <c r="A12174" s="10"/>
      <c r="B12174" s="11"/>
      <c r="C12174" s="11"/>
      <c r="D12174" s="11"/>
      <c r="E12174" s="11"/>
      <c r="F12174" s="11"/>
      <c r="G12174" s="11"/>
      <c r="H12174" s="11"/>
      <c r="I12174" s="11"/>
      <c r="J12174" s="11"/>
      <c r="K12174" s="12"/>
      <c r="L12174" s="13"/>
      <c r="M12174" s="12"/>
      <c r="N12174" s="13"/>
      <c r="O12174" s="13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  <c r="AA12174" s="11"/>
      <c r="AB12174" s="11"/>
      <c r="AC12174" s="11"/>
    </row>
    <row r="12175" spans="1:29" x14ac:dyDescent="0.25">
      <c r="A12175" s="10"/>
      <c r="B12175" s="11"/>
      <c r="C12175" s="11"/>
      <c r="D12175" s="11"/>
      <c r="E12175" s="11"/>
      <c r="F12175" s="11"/>
      <c r="G12175" s="11"/>
      <c r="H12175" s="11"/>
      <c r="I12175" s="11"/>
      <c r="J12175" s="11"/>
      <c r="K12175" s="12"/>
      <c r="L12175" s="13"/>
      <c r="M12175" s="12"/>
      <c r="N12175" s="13"/>
      <c r="O12175" s="13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  <c r="AA12175" s="11"/>
      <c r="AB12175" s="11"/>
      <c r="AC12175" s="11"/>
    </row>
    <row r="12176" spans="1:29" x14ac:dyDescent="0.25">
      <c r="A12176" s="10"/>
      <c r="B12176" s="11"/>
      <c r="C12176" s="11"/>
      <c r="D12176" s="11"/>
      <c r="E12176" s="11"/>
      <c r="F12176" s="11"/>
      <c r="G12176" s="11"/>
      <c r="H12176" s="11"/>
      <c r="I12176" s="11"/>
      <c r="J12176" s="11"/>
      <c r="K12176" s="12"/>
      <c r="L12176" s="13"/>
      <c r="M12176" s="12"/>
      <c r="N12176" s="13"/>
      <c r="O12176" s="13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  <c r="AA12176" s="11"/>
      <c r="AB12176" s="11"/>
      <c r="AC12176" s="11"/>
    </row>
    <row r="12177" spans="1:29" x14ac:dyDescent="0.25">
      <c r="A12177" s="10"/>
      <c r="B12177" s="11"/>
      <c r="C12177" s="11"/>
      <c r="D12177" s="11"/>
      <c r="E12177" s="11"/>
      <c r="F12177" s="11"/>
      <c r="G12177" s="11"/>
      <c r="H12177" s="11"/>
      <c r="I12177" s="11"/>
      <c r="J12177" s="11"/>
      <c r="K12177" s="12"/>
      <c r="L12177" s="13"/>
      <c r="M12177" s="12"/>
      <c r="N12177" s="13"/>
      <c r="O12177" s="13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  <c r="AA12177" s="11"/>
      <c r="AB12177" s="11"/>
      <c r="AC12177" s="11"/>
    </row>
    <row r="12178" spans="1:29" x14ac:dyDescent="0.25">
      <c r="A12178" s="10"/>
      <c r="B12178" s="11"/>
      <c r="C12178" s="11"/>
      <c r="D12178" s="11"/>
      <c r="E12178" s="11"/>
      <c r="F12178" s="11"/>
      <c r="G12178" s="11"/>
      <c r="H12178" s="11"/>
      <c r="I12178" s="11"/>
      <c r="J12178" s="11"/>
      <c r="K12178" s="12"/>
      <c r="L12178" s="13"/>
      <c r="M12178" s="12"/>
      <c r="N12178" s="13"/>
      <c r="O12178" s="13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  <c r="AA12178" s="11"/>
      <c r="AB12178" s="11"/>
      <c r="AC12178" s="11"/>
    </row>
    <row r="12179" spans="1:29" x14ac:dyDescent="0.25">
      <c r="A12179" s="10"/>
      <c r="B12179" s="11"/>
      <c r="C12179" s="11"/>
      <c r="D12179" s="11"/>
      <c r="E12179" s="11"/>
      <c r="F12179" s="11"/>
      <c r="G12179" s="11"/>
      <c r="H12179" s="11"/>
      <c r="I12179" s="11"/>
      <c r="J12179" s="11"/>
      <c r="K12179" s="12"/>
      <c r="L12179" s="13"/>
      <c r="M12179" s="12"/>
      <c r="N12179" s="13"/>
      <c r="O12179" s="13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  <c r="AA12179" s="11"/>
      <c r="AB12179" s="11"/>
      <c r="AC12179" s="11"/>
    </row>
    <row r="12180" spans="1:29" x14ac:dyDescent="0.25">
      <c r="A12180" s="10"/>
      <c r="B12180" s="11"/>
      <c r="C12180" s="11"/>
      <c r="D12180" s="11"/>
      <c r="E12180" s="11"/>
      <c r="F12180" s="11"/>
      <c r="G12180" s="11"/>
      <c r="H12180" s="11"/>
      <c r="I12180" s="11"/>
      <c r="J12180" s="11"/>
      <c r="K12180" s="12"/>
      <c r="L12180" s="13"/>
      <c r="M12180" s="12"/>
      <c r="N12180" s="13"/>
      <c r="O12180" s="13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  <c r="AA12180" s="11"/>
      <c r="AB12180" s="11"/>
      <c r="AC12180" s="11"/>
    </row>
    <row r="12181" spans="1:29" x14ac:dyDescent="0.25">
      <c r="A12181" s="10"/>
      <c r="B12181" s="11"/>
      <c r="C12181" s="11"/>
      <c r="D12181" s="11"/>
      <c r="E12181" s="11"/>
      <c r="F12181" s="11"/>
      <c r="G12181" s="11"/>
      <c r="H12181" s="11"/>
      <c r="I12181" s="11"/>
      <c r="J12181" s="11"/>
      <c r="K12181" s="12"/>
      <c r="L12181" s="13"/>
      <c r="M12181" s="12"/>
      <c r="N12181" s="13"/>
      <c r="O12181" s="13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  <c r="AA12181" s="11"/>
      <c r="AB12181" s="11"/>
      <c r="AC12181" s="11"/>
    </row>
    <row r="12182" spans="1:29" x14ac:dyDescent="0.25">
      <c r="A12182" s="10"/>
      <c r="B12182" s="11"/>
      <c r="C12182" s="11"/>
      <c r="D12182" s="11"/>
      <c r="E12182" s="11"/>
      <c r="F12182" s="11"/>
      <c r="G12182" s="11"/>
      <c r="H12182" s="11"/>
      <c r="I12182" s="11"/>
      <c r="J12182" s="11"/>
      <c r="K12182" s="12"/>
      <c r="L12182" s="13"/>
      <c r="M12182" s="12"/>
      <c r="N12182" s="13"/>
      <c r="O12182" s="13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  <c r="AA12182" s="11"/>
      <c r="AB12182" s="11"/>
      <c r="AC12182" s="11"/>
    </row>
    <row r="12183" spans="1:29" x14ac:dyDescent="0.25">
      <c r="A12183" s="10"/>
      <c r="B12183" s="11"/>
      <c r="C12183" s="11"/>
      <c r="D12183" s="11"/>
      <c r="E12183" s="11"/>
      <c r="F12183" s="11"/>
      <c r="G12183" s="11"/>
      <c r="H12183" s="11"/>
      <c r="I12183" s="11"/>
      <c r="J12183" s="11"/>
      <c r="K12183" s="12"/>
      <c r="L12183" s="13"/>
      <c r="M12183" s="12"/>
      <c r="N12183" s="13"/>
      <c r="O12183" s="13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  <c r="AA12183" s="11"/>
      <c r="AB12183" s="11"/>
      <c r="AC12183" s="11"/>
    </row>
    <row r="12184" spans="1:29" x14ac:dyDescent="0.25">
      <c r="A12184" s="10"/>
      <c r="B12184" s="11"/>
      <c r="C12184" s="11"/>
      <c r="D12184" s="11"/>
      <c r="E12184" s="11"/>
      <c r="F12184" s="11"/>
      <c r="G12184" s="11"/>
      <c r="H12184" s="11"/>
      <c r="I12184" s="11"/>
      <c r="J12184" s="11"/>
      <c r="K12184" s="12"/>
      <c r="L12184" s="13"/>
      <c r="M12184" s="12"/>
      <c r="N12184" s="13"/>
      <c r="O12184" s="13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  <c r="AA12184" s="11"/>
      <c r="AB12184" s="11"/>
      <c r="AC12184" s="11"/>
    </row>
    <row r="12185" spans="1:29" x14ac:dyDescent="0.25">
      <c r="A12185" s="10"/>
      <c r="B12185" s="11"/>
      <c r="C12185" s="11"/>
      <c r="D12185" s="11"/>
      <c r="E12185" s="11"/>
      <c r="F12185" s="11"/>
      <c r="G12185" s="11"/>
      <c r="H12185" s="11"/>
      <c r="I12185" s="11"/>
      <c r="J12185" s="11"/>
      <c r="K12185" s="12"/>
      <c r="L12185" s="13"/>
      <c r="M12185" s="12"/>
      <c r="N12185" s="13"/>
      <c r="O12185" s="13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  <c r="AC12185" s="11"/>
    </row>
    <row r="12186" spans="1:29" x14ac:dyDescent="0.25">
      <c r="A12186" s="10"/>
      <c r="B12186" s="11"/>
      <c r="C12186" s="11"/>
      <c r="D12186" s="11"/>
      <c r="E12186" s="11"/>
      <c r="F12186" s="11"/>
      <c r="G12186" s="11"/>
      <c r="H12186" s="11"/>
      <c r="I12186" s="11"/>
      <c r="J12186" s="11"/>
      <c r="K12186" s="12"/>
      <c r="L12186" s="13"/>
      <c r="M12186" s="12"/>
      <c r="N12186" s="13"/>
      <c r="O12186" s="13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  <c r="AA12186" s="11"/>
      <c r="AB12186" s="11"/>
      <c r="AC12186" s="11"/>
    </row>
    <row r="12187" spans="1:29" x14ac:dyDescent="0.25">
      <c r="A12187" s="10"/>
      <c r="B12187" s="11"/>
      <c r="C12187" s="11"/>
      <c r="D12187" s="11"/>
      <c r="E12187" s="11"/>
      <c r="F12187" s="11"/>
      <c r="G12187" s="11"/>
      <c r="H12187" s="11"/>
      <c r="I12187" s="11"/>
      <c r="J12187" s="11"/>
      <c r="K12187" s="12"/>
      <c r="L12187" s="13"/>
      <c r="M12187" s="12"/>
      <c r="N12187" s="13"/>
      <c r="O12187" s="13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  <c r="AA12187" s="11"/>
      <c r="AB12187" s="11"/>
      <c r="AC12187" s="11"/>
    </row>
    <row r="12188" spans="1:29" x14ac:dyDescent="0.25">
      <c r="A12188" s="10"/>
      <c r="B12188" s="11"/>
      <c r="C12188" s="11"/>
      <c r="D12188" s="11"/>
      <c r="E12188" s="11"/>
      <c r="F12188" s="11"/>
      <c r="G12188" s="11"/>
      <c r="H12188" s="11"/>
      <c r="I12188" s="11"/>
      <c r="J12188" s="11"/>
      <c r="K12188" s="12"/>
      <c r="L12188" s="13"/>
      <c r="M12188" s="12"/>
      <c r="N12188" s="13"/>
      <c r="O12188" s="13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  <c r="AA12188" s="11"/>
      <c r="AB12188" s="11"/>
      <c r="AC12188" s="11"/>
    </row>
    <row r="12189" spans="1:29" x14ac:dyDescent="0.25">
      <c r="A12189" s="10"/>
      <c r="B12189" s="11"/>
      <c r="C12189" s="11"/>
      <c r="D12189" s="11"/>
      <c r="E12189" s="11"/>
      <c r="F12189" s="11"/>
      <c r="G12189" s="11"/>
      <c r="H12189" s="11"/>
      <c r="I12189" s="11"/>
      <c r="J12189" s="11"/>
      <c r="K12189" s="12"/>
      <c r="L12189" s="13"/>
      <c r="M12189" s="12"/>
      <c r="N12189" s="13"/>
      <c r="O12189" s="13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  <c r="AA12189" s="11"/>
      <c r="AB12189" s="11"/>
      <c r="AC12189" s="11"/>
    </row>
    <row r="12190" spans="1:29" x14ac:dyDescent="0.25">
      <c r="A12190" s="10"/>
      <c r="B12190" s="11"/>
      <c r="C12190" s="11"/>
      <c r="D12190" s="11"/>
      <c r="E12190" s="11"/>
      <c r="F12190" s="11"/>
      <c r="G12190" s="11"/>
      <c r="H12190" s="11"/>
      <c r="I12190" s="11"/>
      <c r="J12190" s="11"/>
      <c r="K12190" s="12"/>
      <c r="L12190" s="13"/>
      <c r="M12190" s="12"/>
      <c r="N12190" s="13"/>
      <c r="O12190" s="13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  <c r="AA12190" s="11"/>
      <c r="AB12190" s="11"/>
      <c r="AC12190" s="11"/>
    </row>
    <row r="12191" spans="1:29" x14ac:dyDescent="0.25">
      <c r="A12191" s="10"/>
      <c r="B12191" s="11"/>
      <c r="C12191" s="11"/>
      <c r="D12191" s="11"/>
      <c r="E12191" s="11"/>
      <c r="F12191" s="11"/>
      <c r="G12191" s="11"/>
      <c r="H12191" s="11"/>
      <c r="I12191" s="11"/>
      <c r="J12191" s="11"/>
      <c r="K12191" s="12"/>
      <c r="L12191" s="13"/>
      <c r="M12191" s="12"/>
      <c r="N12191" s="13"/>
      <c r="O12191" s="13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  <c r="AA12191" s="11"/>
      <c r="AB12191" s="11"/>
      <c r="AC12191" s="11"/>
    </row>
    <row r="12192" spans="1:29" x14ac:dyDescent="0.25">
      <c r="A12192" s="10"/>
      <c r="B12192" s="11"/>
      <c r="C12192" s="11"/>
      <c r="D12192" s="11"/>
      <c r="E12192" s="11"/>
      <c r="F12192" s="11"/>
      <c r="G12192" s="11"/>
      <c r="H12192" s="11"/>
      <c r="I12192" s="11"/>
      <c r="J12192" s="11"/>
      <c r="K12192" s="12"/>
      <c r="L12192" s="13"/>
      <c r="M12192" s="12"/>
      <c r="N12192" s="13"/>
      <c r="O12192" s="13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  <c r="AC12192" s="11"/>
    </row>
    <row r="12193" spans="1:29" x14ac:dyDescent="0.25">
      <c r="A12193" s="10"/>
      <c r="B12193" s="11"/>
      <c r="C12193" s="11"/>
      <c r="D12193" s="11"/>
      <c r="E12193" s="11"/>
      <c r="F12193" s="11"/>
      <c r="G12193" s="11"/>
      <c r="H12193" s="11"/>
      <c r="I12193" s="11"/>
      <c r="J12193" s="11"/>
      <c r="K12193" s="12"/>
      <c r="L12193" s="13"/>
      <c r="M12193" s="12"/>
      <c r="N12193" s="13"/>
      <c r="O12193" s="13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  <c r="AA12193" s="11"/>
      <c r="AB12193" s="11"/>
      <c r="AC12193" s="11"/>
    </row>
    <row r="12194" spans="1:29" x14ac:dyDescent="0.25">
      <c r="A12194" s="10"/>
      <c r="B12194" s="11"/>
      <c r="C12194" s="11"/>
      <c r="D12194" s="11"/>
      <c r="E12194" s="11"/>
      <c r="F12194" s="11"/>
      <c r="G12194" s="11"/>
      <c r="H12194" s="11"/>
      <c r="I12194" s="11"/>
      <c r="J12194" s="11"/>
      <c r="K12194" s="12"/>
      <c r="L12194" s="13"/>
      <c r="M12194" s="12"/>
      <c r="N12194" s="13"/>
      <c r="O12194" s="13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  <c r="AA12194" s="11"/>
      <c r="AB12194" s="11"/>
      <c r="AC12194" s="11"/>
    </row>
    <row r="12195" spans="1:29" x14ac:dyDescent="0.25">
      <c r="A12195" s="10"/>
      <c r="B12195" s="11"/>
      <c r="C12195" s="11"/>
      <c r="D12195" s="11"/>
      <c r="E12195" s="11"/>
      <c r="F12195" s="11"/>
      <c r="G12195" s="11"/>
      <c r="H12195" s="11"/>
      <c r="I12195" s="11"/>
      <c r="J12195" s="11"/>
      <c r="K12195" s="12"/>
      <c r="L12195" s="13"/>
      <c r="M12195" s="12"/>
      <c r="N12195" s="13"/>
      <c r="O12195" s="13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  <c r="AA12195" s="11"/>
      <c r="AB12195" s="11"/>
      <c r="AC12195" s="11"/>
    </row>
    <row r="12196" spans="1:29" x14ac:dyDescent="0.25">
      <c r="A12196" s="10"/>
      <c r="B12196" s="11"/>
      <c r="C12196" s="11"/>
      <c r="D12196" s="11"/>
      <c r="E12196" s="11"/>
      <c r="F12196" s="11"/>
      <c r="G12196" s="11"/>
      <c r="H12196" s="11"/>
      <c r="I12196" s="11"/>
      <c r="J12196" s="11"/>
      <c r="K12196" s="12"/>
      <c r="L12196" s="13"/>
      <c r="M12196" s="12"/>
      <c r="N12196" s="13"/>
      <c r="O12196" s="13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  <c r="AA12196" s="11"/>
      <c r="AB12196" s="11"/>
      <c r="AC12196" s="11"/>
    </row>
    <row r="12197" spans="1:29" x14ac:dyDescent="0.25">
      <c r="A12197" s="10"/>
      <c r="B12197" s="11"/>
      <c r="C12197" s="11"/>
      <c r="D12197" s="11"/>
      <c r="E12197" s="11"/>
      <c r="F12197" s="11"/>
      <c r="G12197" s="11"/>
      <c r="H12197" s="11"/>
      <c r="I12197" s="11"/>
      <c r="J12197" s="11"/>
      <c r="K12197" s="12"/>
      <c r="L12197" s="13"/>
      <c r="M12197" s="12"/>
      <c r="N12197" s="13"/>
      <c r="O12197" s="13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  <c r="AA12197" s="11"/>
      <c r="AB12197" s="11"/>
      <c r="AC12197" s="11"/>
    </row>
    <row r="12198" spans="1:29" x14ac:dyDescent="0.25">
      <c r="A12198" s="10"/>
      <c r="B12198" s="11"/>
      <c r="C12198" s="11"/>
      <c r="D12198" s="11"/>
      <c r="E12198" s="11"/>
      <c r="F12198" s="11"/>
      <c r="G12198" s="11"/>
      <c r="H12198" s="11"/>
      <c r="I12198" s="11"/>
      <c r="J12198" s="11"/>
      <c r="K12198" s="12"/>
      <c r="L12198" s="13"/>
      <c r="M12198" s="12"/>
      <c r="N12198" s="13"/>
      <c r="O12198" s="13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  <c r="AA12198" s="11"/>
      <c r="AB12198" s="11"/>
      <c r="AC12198" s="11"/>
    </row>
    <row r="12199" spans="1:29" x14ac:dyDescent="0.25">
      <c r="A12199" s="10"/>
      <c r="B12199" s="11"/>
      <c r="C12199" s="11"/>
      <c r="D12199" s="11"/>
      <c r="E12199" s="11"/>
      <c r="F12199" s="11"/>
      <c r="G12199" s="11"/>
      <c r="H12199" s="11"/>
      <c r="I12199" s="11"/>
      <c r="J12199" s="11"/>
      <c r="K12199" s="12"/>
      <c r="L12199" s="13"/>
      <c r="M12199" s="12"/>
      <c r="N12199" s="13"/>
      <c r="O12199" s="13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  <c r="AC12199" s="11"/>
    </row>
    <row r="12200" spans="1:29" x14ac:dyDescent="0.25">
      <c r="A12200" s="10"/>
      <c r="B12200" s="11"/>
      <c r="C12200" s="11"/>
      <c r="D12200" s="11"/>
      <c r="E12200" s="11"/>
      <c r="F12200" s="11"/>
      <c r="G12200" s="11"/>
      <c r="H12200" s="11"/>
      <c r="I12200" s="11"/>
      <c r="J12200" s="11"/>
      <c r="K12200" s="12"/>
      <c r="L12200" s="13"/>
      <c r="M12200" s="12"/>
      <c r="N12200" s="13"/>
      <c r="O12200" s="13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  <c r="AA12200" s="11"/>
      <c r="AB12200" s="11"/>
      <c r="AC12200" s="11"/>
    </row>
    <row r="12201" spans="1:29" x14ac:dyDescent="0.25">
      <c r="A12201" s="10"/>
      <c r="B12201" s="11"/>
      <c r="C12201" s="11"/>
      <c r="D12201" s="11"/>
      <c r="E12201" s="11"/>
      <c r="F12201" s="11"/>
      <c r="G12201" s="11"/>
      <c r="H12201" s="11"/>
      <c r="I12201" s="11"/>
      <c r="J12201" s="11"/>
      <c r="K12201" s="12"/>
      <c r="L12201" s="13"/>
      <c r="M12201" s="12"/>
      <c r="N12201" s="13"/>
      <c r="O12201" s="13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  <c r="AA12201" s="11"/>
      <c r="AB12201" s="11"/>
      <c r="AC12201" s="11"/>
    </row>
    <row r="12202" spans="1:29" x14ac:dyDescent="0.25">
      <c r="A12202" s="10"/>
      <c r="B12202" s="11"/>
      <c r="C12202" s="11"/>
      <c r="D12202" s="11"/>
      <c r="E12202" s="11"/>
      <c r="F12202" s="11"/>
      <c r="G12202" s="11"/>
      <c r="H12202" s="11"/>
      <c r="I12202" s="11"/>
      <c r="J12202" s="11"/>
      <c r="K12202" s="12"/>
      <c r="L12202" s="13"/>
      <c r="M12202" s="12"/>
      <c r="N12202" s="13"/>
      <c r="O12202" s="13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  <c r="AA12202" s="11"/>
      <c r="AB12202" s="11"/>
      <c r="AC12202" s="11"/>
    </row>
    <row r="12203" spans="1:29" x14ac:dyDescent="0.25">
      <c r="A12203" s="10"/>
      <c r="B12203" s="11"/>
      <c r="C12203" s="11"/>
      <c r="D12203" s="11"/>
      <c r="E12203" s="11"/>
      <c r="F12203" s="11"/>
      <c r="G12203" s="11"/>
      <c r="H12203" s="11"/>
      <c r="I12203" s="11"/>
      <c r="J12203" s="11"/>
      <c r="K12203" s="12"/>
      <c r="L12203" s="13"/>
      <c r="M12203" s="12"/>
      <c r="N12203" s="13"/>
      <c r="O12203" s="13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  <c r="AA12203" s="11"/>
      <c r="AB12203" s="11"/>
      <c r="AC12203" s="11"/>
    </row>
    <row r="12204" spans="1:29" x14ac:dyDescent="0.25">
      <c r="A12204" s="10"/>
      <c r="B12204" s="11"/>
      <c r="C12204" s="11"/>
      <c r="D12204" s="11"/>
      <c r="E12204" s="11"/>
      <c r="F12204" s="11"/>
      <c r="G12204" s="11"/>
      <c r="H12204" s="11"/>
      <c r="I12204" s="11"/>
      <c r="J12204" s="11"/>
      <c r="K12204" s="12"/>
      <c r="L12204" s="13"/>
      <c r="M12204" s="12"/>
      <c r="N12204" s="13"/>
      <c r="O12204" s="13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  <c r="AA12204" s="11"/>
      <c r="AB12204" s="11"/>
      <c r="AC12204" s="11"/>
    </row>
    <row r="12205" spans="1:29" x14ac:dyDescent="0.25">
      <c r="A12205" s="10"/>
      <c r="B12205" s="11"/>
      <c r="C12205" s="11"/>
      <c r="D12205" s="11"/>
      <c r="E12205" s="11"/>
      <c r="F12205" s="11"/>
      <c r="G12205" s="11"/>
      <c r="H12205" s="11"/>
      <c r="I12205" s="11"/>
      <c r="J12205" s="11"/>
      <c r="K12205" s="12"/>
      <c r="L12205" s="13"/>
      <c r="M12205" s="12"/>
      <c r="N12205" s="13"/>
      <c r="O12205" s="13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  <c r="AA12205" s="11"/>
      <c r="AB12205" s="11"/>
      <c r="AC12205" s="11"/>
    </row>
    <row r="12206" spans="1:29" x14ac:dyDescent="0.25">
      <c r="A12206" s="10"/>
      <c r="B12206" s="11"/>
      <c r="C12206" s="11"/>
      <c r="D12206" s="11"/>
      <c r="E12206" s="11"/>
      <c r="F12206" s="11"/>
      <c r="G12206" s="11"/>
      <c r="H12206" s="11"/>
      <c r="I12206" s="11"/>
      <c r="J12206" s="11"/>
      <c r="K12206" s="12"/>
      <c r="L12206" s="13"/>
      <c r="M12206" s="12"/>
      <c r="N12206" s="13"/>
      <c r="O12206" s="13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  <c r="AA12206" s="11"/>
      <c r="AB12206" s="11"/>
      <c r="AC12206" s="11"/>
    </row>
    <row r="12207" spans="1:29" x14ac:dyDescent="0.25">
      <c r="A12207" s="10"/>
      <c r="B12207" s="11"/>
      <c r="C12207" s="11"/>
      <c r="D12207" s="11"/>
      <c r="E12207" s="11"/>
      <c r="F12207" s="11"/>
      <c r="G12207" s="11"/>
      <c r="H12207" s="11"/>
      <c r="I12207" s="11"/>
      <c r="J12207" s="11"/>
      <c r="K12207" s="12"/>
      <c r="L12207" s="13"/>
      <c r="M12207" s="12"/>
      <c r="N12207" s="13"/>
      <c r="O12207" s="13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  <c r="AA12207" s="11"/>
      <c r="AB12207" s="11"/>
      <c r="AC12207" s="11"/>
    </row>
    <row r="12208" spans="1:29" x14ac:dyDescent="0.25">
      <c r="A12208" s="10"/>
      <c r="B12208" s="11"/>
      <c r="C12208" s="11"/>
      <c r="D12208" s="11"/>
      <c r="E12208" s="11"/>
      <c r="F12208" s="11"/>
      <c r="G12208" s="11"/>
      <c r="H12208" s="11"/>
      <c r="I12208" s="11"/>
      <c r="J12208" s="11"/>
      <c r="K12208" s="12"/>
      <c r="L12208" s="13"/>
      <c r="M12208" s="12"/>
      <c r="N12208" s="13"/>
      <c r="O12208" s="13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  <c r="AC12208" s="11"/>
    </row>
    <row r="12209" spans="1:29" x14ac:dyDescent="0.25">
      <c r="A12209" s="10"/>
      <c r="B12209" s="11"/>
      <c r="C12209" s="11"/>
      <c r="D12209" s="11"/>
      <c r="E12209" s="11"/>
      <c r="F12209" s="11"/>
      <c r="G12209" s="11"/>
      <c r="H12209" s="11"/>
      <c r="I12209" s="11"/>
      <c r="J12209" s="11"/>
      <c r="K12209" s="12"/>
      <c r="L12209" s="13"/>
      <c r="M12209" s="12"/>
      <c r="N12209" s="13"/>
      <c r="O12209" s="13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  <c r="AA12209" s="11"/>
      <c r="AB12209" s="11"/>
      <c r="AC12209" s="11"/>
    </row>
    <row r="12210" spans="1:29" x14ac:dyDescent="0.25">
      <c r="A12210" s="10"/>
      <c r="B12210" s="11"/>
      <c r="C12210" s="11"/>
      <c r="D12210" s="11"/>
      <c r="E12210" s="11"/>
      <c r="F12210" s="11"/>
      <c r="G12210" s="11"/>
      <c r="H12210" s="11"/>
      <c r="I12210" s="11"/>
      <c r="J12210" s="11"/>
      <c r="K12210" s="12"/>
      <c r="L12210" s="13"/>
      <c r="M12210" s="12"/>
      <c r="N12210" s="13"/>
      <c r="O12210" s="13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  <c r="AA12210" s="11"/>
      <c r="AB12210" s="11"/>
      <c r="AC12210" s="11"/>
    </row>
    <row r="12211" spans="1:29" x14ac:dyDescent="0.25">
      <c r="A12211" s="10"/>
      <c r="B12211" s="11"/>
      <c r="C12211" s="11"/>
      <c r="D12211" s="11"/>
      <c r="E12211" s="11"/>
      <c r="F12211" s="11"/>
      <c r="G12211" s="11"/>
      <c r="H12211" s="11"/>
      <c r="I12211" s="11"/>
      <c r="J12211" s="11"/>
      <c r="K12211" s="12"/>
      <c r="L12211" s="13"/>
      <c r="M12211" s="12"/>
      <c r="N12211" s="13"/>
      <c r="O12211" s="13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  <c r="AA12211" s="11"/>
      <c r="AB12211" s="11"/>
      <c r="AC12211" s="11"/>
    </row>
    <row r="12212" spans="1:29" x14ac:dyDescent="0.25">
      <c r="A12212" s="10"/>
      <c r="B12212" s="11"/>
      <c r="C12212" s="11"/>
      <c r="D12212" s="11"/>
      <c r="E12212" s="11"/>
      <c r="F12212" s="11"/>
      <c r="G12212" s="11"/>
      <c r="H12212" s="11"/>
      <c r="I12212" s="11"/>
      <c r="J12212" s="11"/>
      <c r="K12212" s="12"/>
      <c r="L12212" s="13"/>
      <c r="M12212" s="12"/>
      <c r="N12212" s="13"/>
      <c r="O12212" s="13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  <c r="AA12212" s="11"/>
      <c r="AB12212" s="11"/>
      <c r="AC12212" s="11"/>
    </row>
    <row r="12213" spans="1:29" x14ac:dyDescent="0.25">
      <c r="A12213" s="10"/>
      <c r="B12213" s="11"/>
      <c r="C12213" s="11"/>
      <c r="D12213" s="11"/>
      <c r="E12213" s="11"/>
      <c r="F12213" s="11"/>
      <c r="G12213" s="11"/>
      <c r="H12213" s="11"/>
      <c r="I12213" s="11"/>
      <c r="J12213" s="11"/>
      <c r="K12213" s="12"/>
      <c r="L12213" s="13"/>
      <c r="M12213" s="12"/>
      <c r="N12213" s="13"/>
      <c r="O12213" s="13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  <c r="AC12213" s="11"/>
    </row>
    <row r="12214" spans="1:29" x14ac:dyDescent="0.25">
      <c r="A12214" s="10"/>
      <c r="B12214" s="11"/>
      <c r="C12214" s="11"/>
      <c r="D12214" s="11"/>
      <c r="E12214" s="11"/>
      <c r="F12214" s="11"/>
      <c r="G12214" s="11"/>
      <c r="H12214" s="11"/>
      <c r="I12214" s="11"/>
      <c r="J12214" s="11"/>
      <c r="K12214" s="12"/>
      <c r="L12214" s="13"/>
      <c r="M12214" s="12"/>
      <c r="N12214" s="13"/>
      <c r="O12214" s="13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  <c r="AA12214" s="11"/>
      <c r="AB12214" s="11"/>
      <c r="AC12214" s="11"/>
    </row>
    <row r="12215" spans="1:29" x14ac:dyDescent="0.25">
      <c r="A12215" s="10"/>
      <c r="B12215" s="11"/>
      <c r="C12215" s="11"/>
      <c r="D12215" s="11"/>
      <c r="E12215" s="11"/>
      <c r="F12215" s="11"/>
      <c r="G12215" s="11"/>
      <c r="H12215" s="11"/>
      <c r="I12215" s="11"/>
      <c r="J12215" s="11"/>
      <c r="K12215" s="12"/>
      <c r="L12215" s="13"/>
      <c r="M12215" s="12"/>
      <c r="N12215" s="13"/>
      <c r="O12215" s="13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  <c r="AA12215" s="11"/>
      <c r="AB12215" s="11"/>
      <c r="AC12215" s="11"/>
    </row>
    <row r="12216" spans="1:29" x14ac:dyDescent="0.25">
      <c r="A12216" s="10"/>
      <c r="B12216" s="11"/>
      <c r="C12216" s="11"/>
      <c r="D12216" s="11"/>
      <c r="E12216" s="11"/>
      <c r="F12216" s="11"/>
      <c r="G12216" s="11"/>
      <c r="H12216" s="11"/>
      <c r="I12216" s="11"/>
      <c r="J12216" s="11"/>
      <c r="K12216" s="12"/>
      <c r="L12216" s="13"/>
      <c r="M12216" s="12"/>
      <c r="N12216" s="13"/>
      <c r="O12216" s="13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  <c r="AA12216" s="11"/>
      <c r="AB12216" s="11"/>
      <c r="AC12216" s="11"/>
    </row>
    <row r="12217" spans="1:29" x14ac:dyDescent="0.25">
      <c r="A12217" s="10"/>
      <c r="B12217" s="11"/>
      <c r="C12217" s="11"/>
      <c r="D12217" s="11"/>
      <c r="E12217" s="11"/>
      <c r="F12217" s="11"/>
      <c r="G12217" s="11"/>
      <c r="H12217" s="11"/>
      <c r="I12217" s="11"/>
      <c r="J12217" s="11"/>
      <c r="K12217" s="12"/>
      <c r="L12217" s="13"/>
      <c r="M12217" s="12"/>
      <c r="N12217" s="13"/>
      <c r="O12217" s="13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  <c r="AA12217" s="11"/>
      <c r="AB12217" s="11"/>
      <c r="AC12217" s="11"/>
    </row>
    <row r="12218" spans="1:29" x14ac:dyDescent="0.25">
      <c r="A12218" s="10"/>
      <c r="B12218" s="11"/>
      <c r="C12218" s="11"/>
      <c r="D12218" s="11"/>
      <c r="E12218" s="11"/>
      <c r="F12218" s="11"/>
      <c r="G12218" s="11"/>
      <c r="H12218" s="11"/>
      <c r="I12218" s="11"/>
      <c r="J12218" s="11"/>
      <c r="K12218" s="12"/>
      <c r="L12218" s="13"/>
      <c r="M12218" s="12"/>
      <c r="N12218" s="13"/>
      <c r="O12218" s="13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  <c r="AA12218" s="11"/>
      <c r="AB12218" s="11"/>
      <c r="AC12218" s="11"/>
    </row>
    <row r="12219" spans="1:29" x14ac:dyDescent="0.25">
      <c r="A12219" s="10"/>
      <c r="B12219" s="11"/>
      <c r="C12219" s="11"/>
      <c r="D12219" s="11"/>
      <c r="E12219" s="11"/>
      <c r="F12219" s="11"/>
      <c r="G12219" s="11"/>
      <c r="H12219" s="11"/>
      <c r="I12219" s="11"/>
      <c r="J12219" s="11"/>
      <c r="K12219" s="12"/>
      <c r="L12219" s="13"/>
      <c r="M12219" s="12"/>
      <c r="N12219" s="13"/>
      <c r="O12219" s="13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  <c r="AA12219" s="11"/>
      <c r="AB12219" s="11"/>
      <c r="AC12219" s="11"/>
    </row>
    <row r="12220" spans="1:29" x14ac:dyDescent="0.25">
      <c r="A12220" s="10"/>
      <c r="B12220" s="11"/>
      <c r="C12220" s="11"/>
      <c r="D12220" s="11"/>
      <c r="E12220" s="11"/>
      <c r="F12220" s="11"/>
      <c r="G12220" s="11"/>
      <c r="H12220" s="11"/>
      <c r="I12220" s="11"/>
      <c r="J12220" s="11"/>
      <c r="K12220" s="12"/>
      <c r="L12220" s="13"/>
      <c r="M12220" s="12"/>
      <c r="N12220" s="13"/>
      <c r="O12220" s="13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  <c r="AC12220" s="11"/>
    </row>
    <row r="12221" spans="1:29" x14ac:dyDescent="0.25">
      <c r="A12221" s="10"/>
      <c r="B12221" s="11"/>
      <c r="C12221" s="11"/>
      <c r="D12221" s="11"/>
      <c r="E12221" s="11"/>
      <c r="F12221" s="11"/>
      <c r="G12221" s="11"/>
      <c r="H12221" s="11"/>
      <c r="I12221" s="11"/>
      <c r="J12221" s="11"/>
      <c r="K12221" s="12"/>
      <c r="L12221" s="13"/>
      <c r="M12221" s="12"/>
      <c r="N12221" s="13"/>
      <c r="O12221" s="13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  <c r="AA12221" s="11"/>
      <c r="AB12221" s="11"/>
      <c r="AC12221" s="11"/>
    </row>
    <row r="12222" spans="1:29" x14ac:dyDescent="0.25">
      <c r="A12222" s="10"/>
      <c r="B12222" s="11"/>
      <c r="C12222" s="11"/>
      <c r="D12222" s="11"/>
      <c r="E12222" s="11"/>
      <c r="F12222" s="11"/>
      <c r="G12222" s="11"/>
      <c r="H12222" s="11"/>
      <c r="I12222" s="11"/>
      <c r="J12222" s="11"/>
      <c r="K12222" s="12"/>
      <c r="L12222" s="13"/>
      <c r="M12222" s="12"/>
      <c r="N12222" s="13"/>
      <c r="O12222" s="13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  <c r="AA12222" s="11"/>
      <c r="AB12222" s="11"/>
      <c r="AC12222" s="11"/>
    </row>
    <row r="12223" spans="1:29" x14ac:dyDescent="0.25">
      <c r="A12223" s="10"/>
      <c r="B12223" s="11"/>
      <c r="C12223" s="11"/>
      <c r="D12223" s="11"/>
      <c r="E12223" s="11"/>
      <c r="F12223" s="11"/>
      <c r="G12223" s="11"/>
      <c r="H12223" s="11"/>
      <c r="I12223" s="11"/>
      <c r="J12223" s="11"/>
      <c r="K12223" s="12"/>
      <c r="L12223" s="13"/>
      <c r="M12223" s="12"/>
      <c r="N12223" s="13"/>
      <c r="O12223" s="13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  <c r="AA12223" s="11"/>
      <c r="AB12223" s="11"/>
      <c r="AC12223" s="11"/>
    </row>
    <row r="12224" spans="1:29" x14ac:dyDescent="0.25">
      <c r="A12224" s="10"/>
      <c r="B12224" s="11"/>
      <c r="C12224" s="11"/>
      <c r="D12224" s="11"/>
      <c r="E12224" s="11"/>
      <c r="F12224" s="11"/>
      <c r="G12224" s="11"/>
      <c r="H12224" s="11"/>
      <c r="I12224" s="11"/>
      <c r="J12224" s="11"/>
      <c r="K12224" s="12"/>
      <c r="L12224" s="13"/>
      <c r="M12224" s="12"/>
      <c r="N12224" s="13"/>
      <c r="O12224" s="13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  <c r="AA12224" s="11"/>
      <c r="AB12224" s="11"/>
      <c r="AC12224" s="11"/>
    </row>
    <row r="12225" spans="1:29" x14ac:dyDescent="0.25">
      <c r="A12225" s="10"/>
      <c r="B12225" s="11"/>
      <c r="C12225" s="11"/>
      <c r="D12225" s="11"/>
      <c r="E12225" s="11"/>
      <c r="F12225" s="11"/>
      <c r="G12225" s="11"/>
      <c r="H12225" s="11"/>
      <c r="I12225" s="11"/>
      <c r="J12225" s="11"/>
      <c r="K12225" s="12"/>
      <c r="L12225" s="13"/>
      <c r="M12225" s="12"/>
      <c r="N12225" s="13"/>
      <c r="O12225" s="13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  <c r="AA12225" s="11"/>
      <c r="AB12225" s="11"/>
      <c r="AC12225" s="11"/>
    </row>
    <row r="12226" spans="1:29" x14ac:dyDescent="0.25">
      <c r="A12226" s="10"/>
      <c r="B12226" s="11"/>
      <c r="C12226" s="11"/>
      <c r="D12226" s="11"/>
      <c r="E12226" s="11"/>
      <c r="F12226" s="11"/>
      <c r="G12226" s="11"/>
      <c r="H12226" s="11"/>
      <c r="I12226" s="11"/>
      <c r="J12226" s="11"/>
      <c r="K12226" s="12"/>
      <c r="L12226" s="13"/>
      <c r="M12226" s="12"/>
      <c r="N12226" s="13"/>
      <c r="O12226" s="13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  <c r="AA12226" s="11"/>
      <c r="AB12226" s="11"/>
      <c r="AC12226" s="11"/>
    </row>
    <row r="12227" spans="1:29" x14ac:dyDescent="0.25">
      <c r="A12227" s="10"/>
      <c r="B12227" s="11"/>
      <c r="C12227" s="11"/>
      <c r="D12227" s="11"/>
      <c r="E12227" s="11"/>
      <c r="F12227" s="11"/>
      <c r="G12227" s="11"/>
      <c r="H12227" s="11"/>
      <c r="I12227" s="11"/>
      <c r="J12227" s="11"/>
      <c r="K12227" s="12"/>
      <c r="L12227" s="13"/>
      <c r="M12227" s="12"/>
      <c r="N12227" s="13"/>
      <c r="O12227" s="13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  <c r="AC12227" s="11"/>
    </row>
    <row r="12228" spans="1:29" x14ac:dyDescent="0.25">
      <c r="A12228" s="10"/>
      <c r="B12228" s="11"/>
      <c r="C12228" s="11"/>
      <c r="D12228" s="11"/>
      <c r="E12228" s="11"/>
      <c r="F12228" s="11"/>
      <c r="G12228" s="11"/>
      <c r="H12228" s="11"/>
      <c r="I12228" s="11"/>
      <c r="J12228" s="11"/>
      <c r="K12228" s="12"/>
      <c r="L12228" s="13"/>
      <c r="M12228" s="12"/>
      <c r="N12228" s="13"/>
      <c r="O12228" s="13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  <c r="AA12228" s="11"/>
      <c r="AB12228" s="11"/>
      <c r="AC12228" s="11"/>
    </row>
    <row r="12229" spans="1:29" x14ac:dyDescent="0.25">
      <c r="A12229" s="10"/>
      <c r="B12229" s="11"/>
      <c r="C12229" s="11"/>
      <c r="D12229" s="11"/>
      <c r="E12229" s="11"/>
      <c r="F12229" s="11"/>
      <c r="G12229" s="11"/>
      <c r="H12229" s="11"/>
      <c r="I12229" s="11"/>
      <c r="J12229" s="11"/>
      <c r="K12229" s="12"/>
      <c r="L12229" s="13"/>
      <c r="M12229" s="12"/>
      <c r="N12229" s="13"/>
      <c r="O12229" s="13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  <c r="AA12229" s="11"/>
      <c r="AB12229" s="11"/>
      <c r="AC12229" s="11"/>
    </row>
    <row r="12230" spans="1:29" x14ac:dyDescent="0.25">
      <c r="A12230" s="10"/>
      <c r="B12230" s="11"/>
      <c r="C12230" s="11"/>
      <c r="D12230" s="11"/>
      <c r="E12230" s="11"/>
      <c r="F12230" s="11"/>
      <c r="G12230" s="11"/>
      <c r="H12230" s="11"/>
      <c r="I12230" s="11"/>
      <c r="J12230" s="11"/>
      <c r="K12230" s="12"/>
      <c r="L12230" s="13"/>
      <c r="M12230" s="12"/>
      <c r="N12230" s="13"/>
      <c r="O12230" s="13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  <c r="AA12230" s="11"/>
      <c r="AB12230" s="11"/>
      <c r="AC12230" s="11"/>
    </row>
    <row r="12231" spans="1:29" x14ac:dyDescent="0.25">
      <c r="A12231" s="10"/>
      <c r="B12231" s="11"/>
      <c r="C12231" s="11"/>
      <c r="D12231" s="11"/>
      <c r="E12231" s="11"/>
      <c r="F12231" s="11"/>
      <c r="G12231" s="11"/>
      <c r="H12231" s="11"/>
      <c r="I12231" s="11"/>
      <c r="J12231" s="11"/>
      <c r="K12231" s="12"/>
      <c r="L12231" s="13"/>
      <c r="M12231" s="12"/>
      <c r="N12231" s="13"/>
      <c r="O12231" s="13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  <c r="AA12231" s="11"/>
      <c r="AB12231" s="11"/>
      <c r="AC12231" s="11"/>
    </row>
    <row r="12232" spans="1:29" x14ac:dyDescent="0.25">
      <c r="A12232" s="10"/>
      <c r="B12232" s="11"/>
      <c r="C12232" s="11"/>
      <c r="D12232" s="11"/>
      <c r="E12232" s="11"/>
      <c r="F12232" s="11"/>
      <c r="G12232" s="11"/>
      <c r="H12232" s="11"/>
      <c r="I12232" s="11"/>
      <c r="J12232" s="11"/>
      <c r="K12232" s="12"/>
      <c r="L12232" s="13"/>
      <c r="M12232" s="12"/>
      <c r="N12232" s="13"/>
      <c r="O12232" s="13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  <c r="AA12232" s="11"/>
      <c r="AB12232" s="11"/>
      <c r="AC12232" s="11"/>
    </row>
    <row r="12233" spans="1:29" x14ac:dyDescent="0.25">
      <c r="A12233" s="10"/>
      <c r="B12233" s="11"/>
      <c r="C12233" s="11"/>
      <c r="D12233" s="11"/>
      <c r="E12233" s="11"/>
      <c r="F12233" s="11"/>
      <c r="G12233" s="11"/>
      <c r="H12233" s="11"/>
      <c r="I12233" s="11"/>
      <c r="J12233" s="11"/>
      <c r="K12233" s="12"/>
      <c r="L12233" s="13"/>
      <c r="M12233" s="12"/>
      <c r="N12233" s="13"/>
      <c r="O12233" s="13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  <c r="AA12233" s="11"/>
      <c r="AB12233" s="11"/>
      <c r="AC12233" s="11"/>
    </row>
    <row r="12234" spans="1:29" x14ac:dyDescent="0.25">
      <c r="A12234" s="10"/>
      <c r="B12234" s="11"/>
      <c r="C12234" s="11"/>
      <c r="D12234" s="11"/>
      <c r="E12234" s="11"/>
      <c r="F12234" s="11"/>
      <c r="G12234" s="11"/>
      <c r="H12234" s="11"/>
      <c r="I12234" s="11"/>
      <c r="J12234" s="11"/>
      <c r="K12234" s="12"/>
      <c r="L12234" s="13"/>
      <c r="M12234" s="12"/>
      <c r="N12234" s="13"/>
      <c r="O12234" s="13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  <c r="AC12234" s="11"/>
    </row>
    <row r="12235" spans="1:29" x14ac:dyDescent="0.25">
      <c r="A12235" s="10"/>
      <c r="B12235" s="11"/>
      <c r="C12235" s="11"/>
      <c r="D12235" s="11"/>
      <c r="E12235" s="11"/>
      <c r="F12235" s="11"/>
      <c r="G12235" s="11"/>
      <c r="H12235" s="11"/>
      <c r="I12235" s="11"/>
      <c r="J12235" s="11"/>
      <c r="K12235" s="12"/>
      <c r="L12235" s="13"/>
      <c r="M12235" s="12"/>
      <c r="N12235" s="13"/>
      <c r="O12235" s="13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  <c r="AA12235" s="11"/>
      <c r="AB12235" s="11"/>
      <c r="AC12235" s="11"/>
    </row>
    <row r="12236" spans="1:29" x14ac:dyDescent="0.25">
      <c r="A12236" s="10"/>
      <c r="B12236" s="11"/>
      <c r="C12236" s="11"/>
      <c r="D12236" s="11"/>
      <c r="E12236" s="11"/>
      <c r="F12236" s="11"/>
      <c r="G12236" s="11"/>
      <c r="H12236" s="11"/>
      <c r="I12236" s="11"/>
      <c r="J12236" s="11"/>
      <c r="K12236" s="12"/>
      <c r="L12236" s="13"/>
      <c r="M12236" s="12"/>
      <c r="N12236" s="13"/>
      <c r="O12236" s="13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  <c r="AA12236" s="11"/>
      <c r="AB12236" s="11"/>
      <c r="AC12236" s="11"/>
    </row>
    <row r="12237" spans="1:29" x14ac:dyDescent="0.25">
      <c r="A12237" s="10"/>
      <c r="B12237" s="11"/>
      <c r="C12237" s="11"/>
      <c r="D12237" s="11"/>
      <c r="E12237" s="11"/>
      <c r="F12237" s="11"/>
      <c r="G12237" s="11"/>
      <c r="H12237" s="11"/>
      <c r="I12237" s="11"/>
      <c r="J12237" s="11"/>
      <c r="K12237" s="12"/>
      <c r="L12237" s="13"/>
      <c r="M12237" s="12"/>
      <c r="N12237" s="13"/>
      <c r="O12237" s="13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  <c r="AA12237" s="11"/>
      <c r="AB12237" s="11"/>
      <c r="AC12237" s="11"/>
    </row>
    <row r="12238" spans="1:29" x14ac:dyDescent="0.25">
      <c r="A12238" s="10"/>
      <c r="B12238" s="11"/>
      <c r="C12238" s="11"/>
      <c r="D12238" s="11"/>
      <c r="E12238" s="11"/>
      <c r="F12238" s="11"/>
      <c r="G12238" s="11"/>
      <c r="H12238" s="11"/>
      <c r="I12238" s="11"/>
      <c r="J12238" s="11"/>
      <c r="K12238" s="12"/>
      <c r="L12238" s="13"/>
      <c r="M12238" s="12"/>
      <c r="N12238" s="13"/>
      <c r="O12238" s="13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  <c r="AA12238" s="11"/>
      <c r="AB12238" s="11"/>
      <c r="AC12238" s="11"/>
    </row>
    <row r="12239" spans="1:29" x14ac:dyDescent="0.25">
      <c r="A12239" s="10"/>
      <c r="B12239" s="11"/>
      <c r="C12239" s="11"/>
      <c r="D12239" s="11"/>
      <c r="E12239" s="11"/>
      <c r="F12239" s="11"/>
      <c r="G12239" s="11"/>
      <c r="H12239" s="11"/>
      <c r="I12239" s="11"/>
      <c r="J12239" s="11"/>
      <c r="K12239" s="12"/>
      <c r="L12239" s="13"/>
      <c r="M12239" s="12"/>
      <c r="N12239" s="13"/>
      <c r="O12239" s="13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  <c r="AA12239" s="11"/>
      <c r="AB12239" s="11"/>
      <c r="AC12239" s="11"/>
    </row>
    <row r="12240" spans="1:29" x14ac:dyDescent="0.25">
      <c r="A12240" s="10"/>
      <c r="B12240" s="11"/>
      <c r="C12240" s="11"/>
      <c r="D12240" s="11"/>
      <c r="E12240" s="11"/>
      <c r="F12240" s="11"/>
      <c r="G12240" s="11"/>
      <c r="H12240" s="11"/>
      <c r="I12240" s="11"/>
      <c r="J12240" s="11"/>
      <c r="K12240" s="12"/>
      <c r="L12240" s="13"/>
      <c r="M12240" s="12"/>
      <c r="N12240" s="13"/>
      <c r="O12240" s="13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  <c r="AA12240" s="11"/>
      <c r="AB12240" s="11"/>
      <c r="AC12240" s="11"/>
    </row>
    <row r="12241" spans="1:29" x14ac:dyDescent="0.25">
      <c r="A12241" s="10"/>
      <c r="B12241" s="11"/>
      <c r="C12241" s="11"/>
      <c r="D12241" s="11"/>
      <c r="E12241" s="11"/>
      <c r="F12241" s="11"/>
      <c r="G12241" s="11"/>
      <c r="H12241" s="11"/>
      <c r="I12241" s="11"/>
      <c r="J12241" s="11"/>
      <c r="K12241" s="12"/>
      <c r="L12241" s="13"/>
      <c r="M12241" s="12"/>
      <c r="N12241" s="13"/>
      <c r="O12241" s="13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  <c r="AC12241" s="11"/>
    </row>
    <row r="12242" spans="1:29" x14ac:dyDescent="0.25">
      <c r="A12242" s="10"/>
      <c r="B12242" s="11"/>
      <c r="C12242" s="11"/>
      <c r="D12242" s="11"/>
      <c r="E12242" s="11"/>
      <c r="F12242" s="11"/>
      <c r="G12242" s="11"/>
      <c r="H12242" s="11"/>
      <c r="I12242" s="11"/>
      <c r="J12242" s="11"/>
      <c r="K12242" s="12"/>
      <c r="L12242" s="13"/>
      <c r="M12242" s="12"/>
      <c r="N12242" s="13"/>
      <c r="O12242" s="13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  <c r="AA12242" s="11"/>
      <c r="AB12242" s="11"/>
      <c r="AC12242" s="11"/>
    </row>
    <row r="12243" spans="1:29" x14ac:dyDescent="0.25">
      <c r="A12243" s="10"/>
      <c r="B12243" s="11"/>
      <c r="C12243" s="11"/>
      <c r="D12243" s="11"/>
      <c r="E12243" s="11"/>
      <c r="F12243" s="11"/>
      <c r="G12243" s="11"/>
      <c r="H12243" s="11"/>
      <c r="I12243" s="11"/>
      <c r="J12243" s="11"/>
      <c r="K12243" s="12"/>
      <c r="L12243" s="13"/>
      <c r="M12243" s="12"/>
      <c r="N12243" s="13"/>
      <c r="O12243" s="13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  <c r="AA12243" s="11"/>
      <c r="AB12243" s="11"/>
      <c r="AC12243" s="11"/>
    </row>
    <row r="12244" spans="1:29" x14ac:dyDescent="0.25">
      <c r="A12244" s="10"/>
      <c r="B12244" s="11"/>
      <c r="C12244" s="11"/>
      <c r="D12244" s="11"/>
      <c r="E12244" s="11"/>
      <c r="F12244" s="11"/>
      <c r="G12244" s="11"/>
      <c r="H12244" s="11"/>
      <c r="I12244" s="11"/>
      <c r="J12244" s="11"/>
      <c r="K12244" s="12"/>
      <c r="L12244" s="13"/>
      <c r="M12244" s="12"/>
      <c r="N12244" s="13"/>
      <c r="O12244" s="13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  <c r="AA12244" s="11"/>
      <c r="AB12244" s="11"/>
      <c r="AC12244" s="11"/>
    </row>
    <row r="12245" spans="1:29" x14ac:dyDescent="0.25">
      <c r="A12245" s="10"/>
      <c r="B12245" s="11"/>
      <c r="C12245" s="11"/>
      <c r="D12245" s="11"/>
      <c r="E12245" s="11"/>
      <c r="F12245" s="11"/>
      <c r="G12245" s="11"/>
      <c r="H12245" s="11"/>
      <c r="I12245" s="11"/>
      <c r="J12245" s="11"/>
      <c r="K12245" s="12"/>
      <c r="L12245" s="13"/>
      <c r="M12245" s="12"/>
      <c r="N12245" s="13"/>
      <c r="O12245" s="13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  <c r="AA12245" s="11"/>
      <c r="AB12245" s="11"/>
      <c r="AC12245" s="11"/>
    </row>
    <row r="12246" spans="1:29" x14ac:dyDescent="0.25">
      <c r="A12246" s="10"/>
      <c r="B12246" s="11"/>
      <c r="C12246" s="11"/>
      <c r="D12246" s="11"/>
      <c r="E12246" s="11"/>
      <c r="F12246" s="11"/>
      <c r="G12246" s="11"/>
      <c r="H12246" s="11"/>
      <c r="I12246" s="11"/>
      <c r="J12246" s="11"/>
      <c r="K12246" s="12"/>
      <c r="L12246" s="13"/>
      <c r="M12246" s="12"/>
      <c r="N12246" s="13"/>
      <c r="O12246" s="13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  <c r="AA12246" s="11"/>
      <c r="AB12246" s="11"/>
      <c r="AC12246" s="11"/>
    </row>
    <row r="12247" spans="1:29" x14ac:dyDescent="0.25">
      <c r="A12247" s="10"/>
      <c r="B12247" s="11"/>
      <c r="C12247" s="11"/>
      <c r="D12247" s="11"/>
      <c r="E12247" s="11"/>
      <c r="F12247" s="11"/>
      <c r="G12247" s="11"/>
      <c r="H12247" s="11"/>
      <c r="I12247" s="11"/>
      <c r="J12247" s="11"/>
      <c r="K12247" s="12"/>
      <c r="L12247" s="13"/>
      <c r="M12247" s="12"/>
      <c r="N12247" s="13"/>
      <c r="O12247" s="13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  <c r="AA12247" s="11"/>
      <c r="AB12247" s="11"/>
      <c r="AC12247" s="11"/>
    </row>
    <row r="12248" spans="1:29" x14ac:dyDescent="0.25">
      <c r="A12248" s="10"/>
      <c r="B12248" s="11"/>
      <c r="C12248" s="11"/>
      <c r="D12248" s="11"/>
      <c r="E12248" s="11"/>
      <c r="F12248" s="11"/>
      <c r="G12248" s="11"/>
      <c r="H12248" s="11"/>
      <c r="I12248" s="11"/>
      <c r="J12248" s="11"/>
      <c r="K12248" s="12"/>
      <c r="L12248" s="13"/>
      <c r="M12248" s="12"/>
      <c r="N12248" s="13"/>
      <c r="O12248" s="13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  <c r="AC12248" s="11"/>
    </row>
    <row r="12249" spans="1:29" x14ac:dyDescent="0.25">
      <c r="A12249" s="10"/>
      <c r="B12249" s="11"/>
      <c r="C12249" s="11"/>
      <c r="D12249" s="11"/>
      <c r="E12249" s="11"/>
      <c r="F12249" s="11"/>
      <c r="G12249" s="11"/>
      <c r="H12249" s="11"/>
      <c r="I12249" s="11"/>
      <c r="J12249" s="11"/>
      <c r="K12249" s="12"/>
      <c r="L12249" s="13"/>
      <c r="M12249" s="12"/>
      <c r="N12249" s="13"/>
      <c r="O12249" s="13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  <c r="AA12249" s="11"/>
      <c r="AB12249" s="11"/>
      <c r="AC12249" s="11"/>
    </row>
    <row r="12250" spans="1:29" x14ac:dyDescent="0.25">
      <c r="A12250" s="10"/>
      <c r="B12250" s="11"/>
      <c r="C12250" s="11"/>
      <c r="D12250" s="11"/>
      <c r="E12250" s="11"/>
      <c r="F12250" s="11"/>
      <c r="G12250" s="11"/>
      <c r="H12250" s="11"/>
      <c r="I12250" s="11"/>
      <c r="J12250" s="11"/>
      <c r="K12250" s="12"/>
      <c r="L12250" s="13"/>
      <c r="M12250" s="12"/>
      <c r="N12250" s="13"/>
      <c r="O12250" s="13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  <c r="AA12250" s="11"/>
      <c r="AB12250" s="11"/>
      <c r="AC12250" s="11"/>
    </row>
    <row r="12251" spans="1:29" x14ac:dyDescent="0.25">
      <c r="A12251" s="10"/>
      <c r="B12251" s="11"/>
      <c r="C12251" s="11"/>
      <c r="D12251" s="11"/>
      <c r="E12251" s="11"/>
      <c r="F12251" s="11"/>
      <c r="G12251" s="11"/>
      <c r="H12251" s="11"/>
      <c r="I12251" s="11"/>
      <c r="J12251" s="11"/>
      <c r="K12251" s="12"/>
      <c r="L12251" s="13"/>
      <c r="M12251" s="12"/>
      <c r="N12251" s="13"/>
      <c r="O12251" s="13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  <c r="AA12251" s="11"/>
      <c r="AB12251" s="11"/>
      <c r="AC12251" s="11"/>
    </row>
    <row r="12252" spans="1:29" x14ac:dyDescent="0.25">
      <c r="A12252" s="10"/>
      <c r="B12252" s="11"/>
      <c r="C12252" s="11"/>
      <c r="D12252" s="11"/>
      <c r="E12252" s="11"/>
      <c r="F12252" s="11"/>
      <c r="G12252" s="11"/>
      <c r="H12252" s="11"/>
      <c r="I12252" s="11"/>
      <c r="J12252" s="11"/>
      <c r="K12252" s="12"/>
      <c r="L12252" s="13"/>
      <c r="M12252" s="12"/>
      <c r="N12252" s="13"/>
      <c r="O12252" s="13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  <c r="AA12252" s="11"/>
      <c r="AB12252" s="11"/>
      <c r="AC12252" s="11"/>
    </row>
    <row r="12253" spans="1:29" x14ac:dyDescent="0.25">
      <c r="A12253" s="10"/>
      <c r="B12253" s="11"/>
      <c r="C12253" s="11"/>
      <c r="D12253" s="11"/>
      <c r="E12253" s="11"/>
      <c r="F12253" s="11"/>
      <c r="G12253" s="11"/>
      <c r="H12253" s="11"/>
      <c r="I12253" s="11"/>
      <c r="J12253" s="11"/>
      <c r="K12253" s="12"/>
      <c r="L12253" s="13"/>
      <c r="M12253" s="12"/>
      <c r="N12253" s="13"/>
      <c r="O12253" s="13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  <c r="AA12253" s="11"/>
      <c r="AB12253" s="11"/>
      <c r="AC12253" s="11"/>
    </row>
    <row r="12254" spans="1:29" x14ac:dyDescent="0.25">
      <c r="A12254" s="10"/>
      <c r="B12254" s="11"/>
      <c r="C12254" s="11"/>
      <c r="D12254" s="11"/>
      <c r="E12254" s="11"/>
      <c r="F12254" s="11"/>
      <c r="G12254" s="11"/>
      <c r="H12254" s="11"/>
      <c r="I12254" s="11"/>
      <c r="J12254" s="11"/>
      <c r="K12254" s="12"/>
      <c r="L12254" s="13"/>
      <c r="M12254" s="12"/>
      <c r="N12254" s="13"/>
      <c r="O12254" s="13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  <c r="AA12254" s="11"/>
      <c r="AB12254" s="11"/>
      <c r="AC12254" s="11"/>
    </row>
    <row r="12255" spans="1:29" x14ac:dyDescent="0.25">
      <c r="A12255" s="10"/>
      <c r="B12255" s="11"/>
      <c r="C12255" s="11"/>
      <c r="D12255" s="11"/>
      <c r="E12255" s="11"/>
      <c r="F12255" s="11"/>
      <c r="G12255" s="11"/>
      <c r="H12255" s="11"/>
      <c r="I12255" s="11"/>
      <c r="J12255" s="11"/>
      <c r="K12255" s="12"/>
      <c r="L12255" s="13"/>
      <c r="M12255" s="12"/>
      <c r="N12255" s="13"/>
      <c r="O12255" s="13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  <c r="AC12255" s="11"/>
    </row>
    <row r="12256" spans="1:29" x14ac:dyDescent="0.25">
      <c r="A12256" s="10"/>
      <c r="B12256" s="11"/>
      <c r="C12256" s="11"/>
      <c r="D12256" s="11"/>
      <c r="E12256" s="11"/>
      <c r="F12256" s="11"/>
      <c r="G12256" s="11"/>
      <c r="H12256" s="11"/>
      <c r="I12256" s="11"/>
      <c r="J12256" s="11"/>
      <c r="K12256" s="12"/>
      <c r="L12256" s="13"/>
      <c r="M12256" s="12"/>
      <c r="N12256" s="13"/>
      <c r="O12256" s="13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  <c r="AA12256" s="11"/>
      <c r="AB12256" s="11"/>
      <c r="AC12256" s="11"/>
    </row>
    <row r="12257" spans="1:29" x14ac:dyDescent="0.25">
      <c r="A12257" s="10"/>
      <c r="B12257" s="11"/>
      <c r="C12257" s="11"/>
      <c r="D12257" s="11"/>
      <c r="E12257" s="11"/>
      <c r="F12257" s="11"/>
      <c r="G12257" s="11"/>
      <c r="H12257" s="11"/>
      <c r="I12257" s="11"/>
      <c r="J12257" s="11"/>
      <c r="K12257" s="12"/>
      <c r="L12257" s="13"/>
      <c r="M12257" s="12"/>
      <c r="N12257" s="13"/>
      <c r="O12257" s="13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  <c r="AA12257" s="11"/>
      <c r="AB12257" s="11"/>
      <c r="AC12257" s="11"/>
    </row>
    <row r="12258" spans="1:29" x14ac:dyDescent="0.25">
      <c r="A12258" s="10"/>
      <c r="B12258" s="11"/>
      <c r="C12258" s="11"/>
      <c r="D12258" s="11"/>
      <c r="E12258" s="11"/>
      <c r="F12258" s="11"/>
      <c r="G12258" s="11"/>
      <c r="H12258" s="11"/>
      <c r="I12258" s="11"/>
      <c r="J12258" s="11"/>
      <c r="K12258" s="12"/>
      <c r="L12258" s="13"/>
      <c r="M12258" s="12"/>
      <c r="N12258" s="13"/>
      <c r="O12258" s="13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  <c r="AA12258" s="11"/>
      <c r="AB12258" s="11"/>
      <c r="AC12258" s="11"/>
    </row>
    <row r="12259" spans="1:29" x14ac:dyDescent="0.25">
      <c r="A12259" s="10"/>
      <c r="B12259" s="11"/>
      <c r="C12259" s="11"/>
      <c r="D12259" s="11"/>
      <c r="E12259" s="11"/>
      <c r="F12259" s="11"/>
      <c r="G12259" s="11"/>
      <c r="H12259" s="11"/>
      <c r="I12259" s="11"/>
      <c r="J12259" s="11"/>
      <c r="K12259" s="12"/>
      <c r="L12259" s="13"/>
      <c r="M12259" s="12"/>
      <c r="N12259" s="13"/>
      <c r="O12259" s="13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  <c r="AA12259" s="11"/>
      <c r="AB12259" s="11"/>
      <c r="AC12259" s="11"/>
    </row>
    <row r="12260" spans="1:29" x14ac:dyDescent="0.25">
      <c r="A12260" s="10"/>
      <c r="B12260" s="11"/>
      <c r="C12260" s="11"/>
      <c r="D12260" s="11"/>
      <c r="E12260" s="11"/>
      <c r="F12260" s="11"/>
      <c r="G12260" s="11"/>
      <c r="H12260" s="11"/>
      <c r="I12260" s="11"/>
      <c r="J12260" s="11"/>
      <c r="K12260" s="12"/>
      <c r="L12260" s="13"/>
      <c r="M12260" s="12"/>
      <c r="N12260" s="13"/>
      <c r="O12260" s="13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  <c r="AA12260" s="11"/>
      <c r="AB12260" s="11"/>
      <c r="AC12260" s="11"/>
    </row>
    <row r="12261" spans="1:29" x14ac:dyDescent="0.25">
      <c r="A12261" s="10"/>
      <c r="B12261" s="11"/>
      <c r="C12261" s="11"/>
      <c r="D12261" s="11"/>
      <c r="E12261" s="11"/>
      <c r="F12261" s="11"/>
      <c r="G12261" s="11"/>
      <c r="H12261" s="11"/>
      <c r="I12261" s="11"/>
      <c r="J12261" s="11"/>
      <c r="K12261" s="12"/>
      <c r="L12261" s="13"/>
      <c r="M12261" s="12"/>
      <c r="N12261" s="13"/>
      <c r="O12261" s="13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  <c r="AA12261" s="11"/>
      <c r="AB12261" s="11"/>
      <c r="AC12261" s="11"/>
    </row>
    <row r="12262" spans="1:29" x14ac:dyDescent="0.25">
      <c r="A12262" s="10"/>
      <c r="B12262" s="11"/>
      <c r="C12262" s="11"/>
      <c r="D12262" s="11"/>
      <c r="E12262" s="11"/>
      <c r="F12262" s="11"/>
      <c r="G12262" s="11"/>
      <c r="H12262" s="11"/>
      <c r="I12262" s="11"/>
      <c r="J12262" s="11"/>
      <c r="K12262" s="12"/>
      <c r="L12262" s="13"/>
      <c r="M12262" s="12"/>
      <c r="N12262" s="13"/>
      <c r="O12262" s="13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  <c r="AC12262" s="11"/>
    </row>
    <row r="12263" spans="1:29" x14ac:dyDescent="0.25">
      <c r="A12263" s="10"/>
      <c r="B12263" s="11"/>
      <c r="C12263" s="11"/>
      <c r="D12263" s="11"/>
      <c r="E12263" s="11"/>
      <c r="F12263" s="11"/>
      <c r="G12263" s="11"/>
      <c r="H12263" s="11"/>
      <c r="I12263" s="11"/>
      <c r="J12263" s="11"/>
      <c r="K12263" s="12"/>
      <c r="L12263" s="13"/>
      <c r="M12263" s="12"/>
      <c r="N12263" s="13"/>
      <c r="O12263" s="13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  <c r="AA12263" s="11"/>
      <c r="AB12263" s="11"/>
      <c r="AC12263" s="11"/>
    </row>
    <row r="12264" spans="1:29" x14ac:dyDescent="0.25">
      <c r="A12264" s="10"/>
      <c r="B12264" s="11"/>
      <c r="C12264" s="11"/>
      <c r="D12264" s="11"/>
      <c r="E12264" s="11"/>
      <c r="F12264" s="11"/>
      <c r="G12264" s="11"/>
      <c r="H12264" s="11"/>
      <c r="I12264" s="11"/>
      <c r="J12264" s="11"/>
      <c r="K12264" s="12"/>
      <c r="L12264" s="13"/>
      <c r="M12264" s="12"/>
      <c r="N12264" s="13"/>
      <c r="O12264" s="13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  <c r="AA12264" s="11"/>
      <c r="AB12264" s="11"/>
      <c r="AC12264" s="11"/>
    </row>
    <row r="12265" spans="1:29" x14ac:dyDescent="0.25">
      <c r="A12265" s="10"/>
      <c r="B12265" s="11"/>
      <c r="C12265" s="11"/>
      <c r="D12265" s="11"/>
      <c r="E12265" s="11"/>
      <c r="F12265" s="11"/>
      <c r="G12265" s="11"/>
      <c r="H12265" s="11"/>
      <c r="I12265" s="11"/>
      <c r="J12265" s="11"/>
      <c r="K12265" s="12"/>
      <c r="L12265" s="13"/>
      <c r="M12265" s="12"/>
      <c r="N12265" s="13"/>
      <c r="O12265" s="13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  <c r="AA12265" s="11"/>
      <c r="AB12265" s="11"/>
      <c r="AC12265" s="11"/>
    </row>
    <row r="12266" spans="1:29" x14ac:dyDescent="0.25">
      <c r="A12266" s="10"/>
      <c r="B12266" s="11"/>
      <c r="C12266" s="11"/>
      <c r="D12266" s="11"/>
      <c r="E12266" s="11"/>
      <c r="F12266" s="11"/>
      <c r="G12266" s="11"/>
      <c r="H12266" s="11"/>
      <c r="I12266" s="11"/>
      <c r="J12266" s="11"/>
      <c r="K12266" s="12"/>
      <c r="L12266" s="13"/>
      <c r="M12266" s="12"/>
      <c r="N12266" s="13"/>
      <c r="O12266" s="13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  <c r="AA12266" s="11"/>
      <c r="AB12266" s="11"/>
      <c r="AC12266" s="11"/>
    </row>
    <row r="12267" spans="1:29" x14ac:dyDescent="0.25">
      <c r="A12267" s="10"/>
      <c r="B12267" s="11"/>
      <c r="C12267" s="11"/>
      <c r="D12267" s="11"/>
      <c r="E12267" s="11"/>
      <c r="F12267" s="11"/>
      <c r="G12267" s="11"/>
      <c r="H12267" s="11"/>
      <c r="I12267" s="11"/>
      <c r="J12267" s="11"/>
      <c r="K12267" s="12"/>
      <c r="L12267" s="13"/>
      <c r="M12267" s="12"/>
      <c r="N12267" s="13"/>
      <c r="O12267" s="13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  <c r="AA12267" s="11"/>
      <c r="AB12267" s="11"/>
      <c r="AC12267" s="11"/>
    </row>
    <row r="12268" spans="1:29" x14ac:dyDescent="0.25">
      <c r="A12268" s="10"/>
      <c r="B12268" s="11"/>
      <c r="C12268" s="11"/>
      <c r="D12268" s="11"/>
      <c r="E12268" s="11"/>
      <c r="F12268" s="11"/>
      <c r="G12268" s="11"/>
      <c r="H12268" s="11"/>
      <c r="I12268" s="11"/>
      <c r="J12268" s="11"/>
      <c r="K12268" s="12"/>
      <c r="L12268" s="13"/>
      <c r="M12268" s="12"/>
      <c r="N12268" s="13"/>
      <c r="O12268" s="13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  <c r="AA12268" s="11"/>
      <c r="AB12268" s="11"/>
      <c r="AC12268" s="11"/>
    </row>
    <row r="12269" spans="1:29" x14ac:dyDescent="0.25">
      <c r="A12269" s="10"/>
      <c r="B12269" s="11"/>
      <c r="C12269" s="11"/>
      <c r="D12269" s="11"/>
      <c r="E12269" s="11"/>
      <c r="F12269" s="11"/>
      <c r="G12269" s="11"/>
      <c r="H12269" s="11"/>
      <c r="I12269" s="11"/>
      <c r="J12269" s="11"/>
      <c r="K12269" s="12"/>
      <c r="L12269" s="13"/>
      <c r="M12269" s="12"/>
      <c r="N12269" s="13"/>
      <c r="O12269" s="13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  <c r="AA12269" s="11"/>
      <c r="AB12269" s="11"/>
      <c r="AC12269" s="11"/>
    </row>
    <row r="12270" spans="1:29" x14ac:dyDescent="0.25">
      <c r="A12270" s="10"/>
      <c r="B12270" s="11"/>
      <c r="C12270" s="11"/>
      <c r="D12270" s="11"/>
      <c r="E12270" s="11"/>
      <c r="F12270" s="11"/>
      <c r="G12270" s="11"/>
      <c r="H12270" s="11"/>
      <c r="I12270" s="11"/>
      <c r="J12270" s="11"/>
      <c r="K12270" s="12"/>
      <c r="L12270" s="13"/>
      <c r="M12270" s="12"/>
      <c r="N12270" s="13"/>
      <c r="O12270" s="13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  <c r="AA12270" s="11"/>
      <c r="AB12270" s="11"/>
      <c r="AC12270" s="11"/>
    </row>
    <row r="12271" spans="1:29" x14ac:dyDescent="0.25">
      <c r="A12271" s="10"/>
      <c r="B12271" s="11"/>
      <c r="C12271" s="11"/>
      <c r="D12271" s="11"/>
      <c r="E12271" s="11"/>
      <c r="F12271" s="11"/>
      <c r="G12271" s="11"/>
      <c r="H12271" s="11"/>
      <c r="I12271" s="11"/>
      <c r="J12271" s="11"/>
      <c r="K12271" s="12"/>
      <c r="L12271" s="13"/>
      <c r="M12271" s="12"/>
      <c r="N12271" s="13"/>
      <c r="O12271" s="13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  <c r="AA12271" s="11"/>
      <c r="AB12271" s="11"/>
      <c r="AC12271" s="11"/>
    </row>
    <row r="12272" spans="1:29" x14ac:dyDescent="0.25">
      <c r="A12272" s="10"/>
      <c r="B12272" s="11"/>
      <c r="C12272" s="11"/>
      <c r="D12272" s="11"/>
      <c r="E12272" s="11"/>
      <c r="F12272" s="11"/>
      <c r="G12272" s="11"/>
      <c r="H12272" s="11"/>
      <c r="I12272" s="11"/>
      <c r="J12272" s="11"/>
      <c r="K12272" s="12"/>
      <c r="L12272" s="13"/>
      <c r="M12272" s="12"/>
      <c r="N12272" s="13"/>
      <c r="O12272" s="13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  <c r="AA12272" s="11"/>
      <c r="AB12272" s="11"/>
      <c r="AC12272" s="11"/>
    </row>
    <row r="12273" spans="1:29" x14ac:dyDescent="0.25">
      <c r="A12273" s="10"/>
      <c r="B12273" s="11"/>
      <c r="C12273" s="11"/>
      <c r="D12273" s="11"/>
      <c r="E12273" s="11"/>
      <c r="F12273" s="11"/>
      <c r="G12273" s="11"/>
      <c r="H12273" s="11"/>
      <c r="I12273" s="11"/>
      <c r="J12273" s="11"/>
      <c r="K12273" s="12"/>
      <c r="L12273" s="13"/>
      <c r="M12273" s="12"/>
      <c r="N12273" s="13"/>
      <c r="O12273" s="13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  <c r="AA12273" s="11"/>
      <c r="AB12273" s="11"/>
      <c r="AC12273" s="11"/>
    </row>
    <row r="12274" spans="1:29" x14ac:dyDescent="0.25">
      <c r="A12274" s="10"/>
      <c r="B12274" s="11"/>
      <c r="C12274" s="11"/>
      <c r="D12274" s="11"/>
      <c r="E12274" s="11"/>
      <c r="F12274" s="11"/>
      <c r="G12274" s="11"/>
      <c r="H12274" s="11"/>
      <c r="I12274" s="11"/>
      <c r="J12274" s="11"/>
      <c r="K12274" s="12"/>
      <c r="L12274" s="13"/>
      <c r="M12274" s="12"/>
      <c r="N12274" s="13"/>
      <c r="O12274" s="13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  <c r="AA12274" s="11"/>
      <c r="AB12274" s="11"/>
      <c r="AC12274" s="11"/>
    </row>
    <row r="12275" spans="1:29" x14ac:dyDescent="0.25">
      <c r="A12275" s="10"/>
      <c r="B12275" s="11"/>
      <c r="C12275" s="11"/>
      <c r="D12275" s="11"/>
      <c r="E12275" s="11"/>
      <c r="F12275" s="11"/>
      <c r="G12275" s="11"/>
      <c r="H12275" s="11"/>
      <c r="I12275" s="11"/>
      <c r="J12275" s="11"/>
      <c r="K12275" s="12"/>
      <c r="L12275" s="13"/>
      <c r="M12275" s="12"/>
      <c r="N12275" s="13"/>
      <c r="O12275" s="13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  <c r="AA12275" s="11"/>
      <c r="AB12275" s="11"/>
      <c r="AC12275" s="11"/>
    </row>
    <row r="12276" spans="1:29" x14ac:dyDescent="0.25">
      <c r="A12276" s="10"/>
      <c r="B12276" s="11"/>
      <c r="C12276" s="11"/>
      <c r="D12276" s="11"/>
      <c r="E12276" s="11"/>
      <c r="F12276" s="11"/>
      <c r="G12276" s="11"/>
      <c r="H12276" s="11"/>
      <c r="I12276" s="11"/>
      <c r="J12276" s="11"/>
      <c r="K12276" s="12"/>
      <c r="L12276" s="13"/>
      <c r="M12276" s="12"/>
      <c r="N12276" s="13"/>
      <c r="O12276" s="13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  <c r="AC12276" s="11"/>
    </row>
    <row r="12277" spans="1:29" x14ac:dyDescent="0.25">
      <c r="A12277" s="10"/>
      <c r="B12277" s="11"/>
      <c r="C12277" s="11"/>
      <c r="D12277" s="11"/>
      <c r="E12277" s="11"/>
      <c r="F12277" s="11"/>
      <c r="G12277" s="11"/>
      <c r="H12277" s="11"/>
      <c r="I12277" s="11"/>
      <c r="J12277" s="11"/>
      <c r="K12277" s="12"/>
      <c r="L12277" s="13"/>
      <c r="M12277" s="12"/>
      <c r="N12277" s="13"/>
      <c r="O12277" s="13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  <c r="AA12277" s="11"/>
      <c r="AB12277" s="11"/>
      <c r="AC12277" s="11"/>
    </row>
    <row r="12278" spans="1:29" x14ac:dyDescent="0.25">
      <c r="A12278" s="10"/>
      <c r="B12278" s="11"/>
      <c r="C12278" s="11"/>
      <c r="D12278" s="11"/>
      <c r="E12278" s="11"/>
      <c r="F12278" s="11"/>
      <c r="G12278" s="11"/>
      <c r="H12278" s="11"/>
      <c r="I12278" s="11"/>
      <c r="J12278" s="11"/>
      <c r="K12278" s="12"/>
      <c r="L12278" s="13"/>
      <c r="M12278" s="12"/>
      <c r="N12278" s="13"/>
      <c r="O12278" s="13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  <c r="AA12278" s="11"/>
      <c r="AB12278" s="11"/>
      <c r="AC12278" s="11"/>
    </row>
    <row r="12279" spans="1:29" x14ac:dyDescent="0.25">
      <c r="A12279" s="10"/>
      <c r="B12279" s="11"/>
      <c r="C12279" s="11"/>
      <c r="D12279" s="11"/>
      <c r="E12279" s="11"/>
      <c r="F12279" s="11"/>
      <c r="G12279" s="11"/>
      <c r="H12279" s="11"/>
      <c r="I12279" s="11"/>
      <c r="J12279" s="11"/>
      <c r="K12279" s="12"/>
      <c r="L12279" s="13"/>
      <c r="M12279" s="12"/>
      <c r="N12279" s="13"/>
      <c r="O12279" s="13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  <c r="AA12279" s="11"/>
      <c r="AB12279" s="11"/>
      <c r="AC12279" s="11"/>
    </row>
    <row r="12280" spans="1:29" x14ac:dyDescent="0.25">
      <c r="A12280" s="10"/>
      <c r="B12280" s="11"/>
      <c r="C12280" s="11"/>
      <c r="D12280" s="11"/>
      <c r="E12280" s="11"/>
      <c r="F12280" s="11"/>
      <c r="G12280" s="11"/>
      <c r="H12280" s="11"/>
      <c r="I12280" s="11"/>
      <c r="J12280" s="11"/>
      <c r="K12280" s="12"/>
      <c r="L12280" s="13"/>
      <c r="M12280" s="12"/>
      <c r="N12280" s="13"/>
      <c r="O12280" s="13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  <c r="AA12280" s="11"/>
      <c r="AB12280" s="11"/>
      <c r="AC12280" s="11"/>
    </row>
    <row r="12281" spans="1:29" x14ac:dyDescent="0.25">
      <c r="A12281" s="10"/>
      <c r="B12281" s="11"/>
      <c r="C12281" s="11"/>
      <c r="D12281" s="11"/>
      <c r="E12281" s="11"/>
      <c r="F12281" s="11"/>
      <c r="G12281" s="11"/>
      <c r="H12281" s="11"/>
      <c r="I12281" s="11"/>
      <c r="J12281" s="11"/>
      <c r="K12281" s="12"/>
      <c r="L12281" s="13"/>
      <c r="M12281" s="12"/>
      <c r="N12281" s="13"/>
      <c r="O12281" s="13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  <c r="AA12281" s="11"/>
      <c r="AB12281" s="11"/>
      <c r="AC12281" s="11"/>
    </row>
    <row r="12282" spans="1:29" x14ac:dyDescent="0.25">
      <c r="A12282" s="10"/>
      <c r="B12282" s="11"/>
      <c r="C12282" s="11"/>
      <c r="D12282" s="11"/>
      <c r="E12282" s="11"/>
      <c r="F12282" s="11"/>
      <c r="G12282" s="11"/>
      <c r="H12282" s="11"/>
      <c r="I12282" s="11"/>
      <c r="J12282" s="11"/>
      <c r="K12282" s="12"/>
      <c r="L12282" s="13"/>
      <c r="M12282" s="12"/>
      <c r="N12282" s="13"/>
      <c r="O12282" s="13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  <c r="AA12282" s="11"/>
      <c r="AB12282" s="11"/>
      <c r="AC12282" s="11"/>
    </row>
    <row r="12283" spans="1:29" x14ac:dyDescent="0.25">
      <c r="A12283" s="10"/>
      <c r="B12283" s="11"/>
      <c r="C12283" s="11"/>
      <c r="D12283" s="11"/>
      <c r="E12283" s="11"/>
      <c r="F12283" s="11"/>
      <c r="G12283" s="11"/>
      <c r="H12283" s="11"/>
      <c r="I12283" s="11"/>
      <c r="J12283" s="11"/>
      <c r="K12283" s="12"/>
      <c r="L12283" s="13"/>
      <c r="M12283" s="12"/>
      <c r="N12283" s="13"/>
      <c r="O12283" s="13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  <c r="AC12283" s="11"/>
    </row>
    <row r="12284" spans="1:29" x14ac:dyDescent="0.25">
      <c r="A12284" s="10"/>
      <c r="B12284" s="11"/>
      <c r="C12284" s="11"/>
      <c r="D12284" s="11"/>
      <c r="E12284" s="11"/>
      <c r="F12284" s="11"/>
      <c r="G12284" s="11"/>
      <c r="H12284" s="11"/>
      <c r="I12284" s="11"/>
      <c r="J12284" s="11"/>
      <c r="K12284" s="12"/>
      <c r="L12284" s="13"/>
      <c r="M12284" s="12"/>
      <c r="N12284" s="13"/>
      <c r="O12284" s="13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  <c r="AA12284" s="11"/>
      <c r="AB12284" s="11"/>
      <c r="AC12284" s="11"/>
    </row>
    <row r="12285" spans="1:29" x14ac:dyDescent="0.25">
      <c r="A12285" s="10"/>
      <c r="B12285" s="11"/>
      <c r="C12285" s="11"/>
      <c r="D12285" s="11"/>
      <c r="E12285" s="11"/>
      <c r="F12285" s="11"/>
      <c r="G12285" s="11"/>
      <c r="H12285" s="11"/>
      <c r="I12285" s="11"/>
      <c r="J12285" s="11"/>
      <c r="K12285" s="12"/>
      <c r="L12285" s="13"/>
      <c r="M12285" s="12"/>
      <c r="N12285" s="13"/>
      <c r="O12285" s="13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  <c r="AA12285" s="11"/>
      <c r="AB12285" s="11"/>
      <c r="AC12285" s="11"/>
    </row>
    <row r="12286" spans="1:29" x14ac:dyDescent="0.25">
      <c r="A12286" s="10"/>
      <c r="B12286" s="11"/>
      <c r="C12286" s="11"/>
      <c r="D12286" s="11"/>
      <c r="E12286" s="11"/>
      <c r="F12286" s="11"/>
      <c r="G12286" s="11"/>
      <c r="H12286" s="11"/>
      <c r="I12286" s="11"/>
      <c r="J12286" s="11"/>
      <c r="K12286" s="12"/>
      <c r="L12286" s="13"/>
      <c r="M12286" s="12"/>
      <c r="N12286" s="13"/>
      <c r="O12286" s="13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  <c r="AA12286" s="11"/>
      <c r="AB12286" s="11"/>
      <c r="AC12286" s="11"/>
    </row>
    <row r="12287" spans="1:29" x14ac:dyDescent="0.25">
      <c r="A12287" s="10"/>
      <c r="B12287" s="11"/>
      <c r="C12287" s="11"/>
      <c r="D12287" s="11"/>
      <c r="E12287" s="11"/>
      <c r="F12287" s="11"/>
      <c r="G12287" s="11"/>
      <c r="H12287" s="11"/>
      <c r="I12287" s="11"/>
      <c r="J12287" s="11"/>
      <c r="K12287" s="12"/>
      <c r="L12287" s="13"/>
      <c r="M12287" s="12"/>
      <c r="N12287" s="13"/>
      <c r="O12287" s="13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  <c r="AA12287" s="11"/>
      <c r="AB12287" s="11"/>
      <c r="AC12287" s="11"/>
    </row>
    <row r="12288" spans="1:29" x14ac:dyDescent="0.25">
      <c r="A12288" s="10"/>
      <c r="B12288" s="11"/>
      <c r="C12288" s="11"/>
      <c r="D12288" s="11"/>
      <c r="E12288" s="11"/>
      <c r="F12288" s="11"/>
      <c r="G12288" s="11"/>
      <c r="H12288" s="11"/>
      <c r="I12288" s="11"/>
      <c r="J12288" s="11"/>
      <c r="K12288" s="12"/>
      <c r="L12288" s="13"/>
      <c r="M12288" s="12"/>
      <c r="N12288" s="13"/>
      <c r="O12288" s="13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  <c r="AA12288" s="11"/>
      <c r="AB12288" s="11"/>
      <c r="AC12288" s="11"/>
    </row>
    <row r="12289" spans="1:29" x14ac:dyDescent="0.25">
      <c r="A12289" s="10"/>
      <c r="B12289" s="11"/>
      <c r="C12289" s="11"/>
      <c r="D12289" s="11"/>
      <c r="E12289" s="11"/>
      <c r="F12289" s="11"/>
      <c r="G12289" s="11"/>
      <c r="H12289" s="11"/>
      <c r="I12289" s="11"/>
      <c r="J12289" s="11"/>
      <c r="K12289" s="12"/>
      <c r="L12289" s="13"/>
      <c r="M12289" s="12"/>
      <c r="N12289" s="13"/>
      <c r="O12289" s="13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  <c r="AA12289" s="11"/>
      <c r="AB12289" s="11"/>
      <c r="AC12289" s="11"/>
    </row>
    <row r="12290" spans="1:29" x14ac:dyDescent="0.25">
      <c r="A12290" s="10"/>
      <c r="B12290" s="11"/>
      <c r="C12290" s="11"/>
      <c r="D12290" s="11"/>
      <c r="E12290" s="11"/>
      <c r="F12290" s="11"/>
      <c r="G12290" s="11"/>
      <c r="H12290" s="11"/>
      <c r="I12290" s="11"/>
      <c r="J12290" s="11"/>
      <c r="K12290" s="12"/>
      <c r="L12290" s="13"/>
      <c r="M12290" s="12"/>
      <c r="N12290" s="13"/>
      <c r="O12290" s="13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  <c r="AC12290" s="11"/>
    </row>
    <row r="12291" spans="1:29" x14ac:dyDescent="0.25">
      <c r="A12291" s="10"/>
      <c r="B12291" s="11"/>
      <c r="C12291" s="11"/>
      <c r="D12291" s="11"/>
      <c r="E12291" s="11"/>
      <c r="F12291" s="11"/>
      <c r="G12291" s="11"/>
      <c r="H12291" s="11"/>
      <c r="I12291" s="11"/>
      <c r="J12291" s="11"/>
      <c r="K12291" s="12"/>
      <c r="L12291" s="13"/>
      <c r="M12291" s="12"/>
      <c r="N12291" s="13"/>
      <c r="O12291" s="13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  <c r="AA12291" s="11"/>
      <c r="AB12291" s="11"/>
      <c r="AC12291" s="11"/>
    </row>
    <row r="12292" spans="1:29" x14ac:dyDescent="0.25">
      <c r="A12292" s="10"/>
      <c r="B12292" s="11"/>
      <c r="C12292" s="11"/>
      <c r="D12292" s="11"/>
      <c r="E12292" s="11"/>
      <c r="F12292" s="11"/>
      <c r="G12292" s="11"/>
      <c r="H12292" s="11"/>
      <c r="I12292" s="11"/>
      <c r="J12292" s="11"/>
      <c r="K12292" s="12"/>
      <c r="L12292" s="13"/>
      <c r="M12292" s="12"/>
      <c r="N12292" s="13"/>
      <c r="O12292" s="13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  <c r="AA12292" s="11"/>
      <c r="AB12292" s="11"/>
      <c r="AC12292" s="11"/>
    </row>
    <row r="12293" spans="1:29" x14ac:dyDescent="0.25">
      <c r="A12293" s="10"/>
      <c r="B12293" s="11"/>
      <c r="C12293" s="11"/>
      <c r="D12293" s="11"/>
      <c r="E12293" s="11"/>
      <c r="F12293" s="11"/>
      <c r="G12293" s="11"/>
      <c r="H12293" s="11"/>
      <c r="I12293" s="11"/>
      <c r="J12293" s="11"/>
      <c r="K12293" s="12"/>
      <c r="L12293" s="13"/>
      <c r="M12293" s="12"/>
      <c r="N12293" s="13"/>
      <c r="O12293" s="13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  <c r="AA12293" s="11"/>
      <c r="AB12293" s="11"/>
      <c r="AC12293" s="11"/>
    </row>
    <row r="12294" spans="1:29" x14ac:dyDescent="0.25">
      <c r="A12294" s="10"/>
      <c r="B12294" s="11"/>
      <c r="C12294" s="11"/>
      <c r="D12294" s="11"/>
      <c r="E12294" s="11"/>
      <c r="F12294" s="11"/>
      <c r="G12294" s="11"/>
      <c r="H12294" s="11"/>
      <c r="I12294" s="11"/>
      <c r="J12294" s="11"/>
      <c r="K12294" s="12"/>
      <c r="L12294" s="13"/>
      <c r="M12294" s="12"/>
      <c r="N12294" s="13"/>
      <c r="O12294" s="13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  <c r="AA12294" s="11"/>
      <c r="AB12294" s="11"/>
      <c r="AC12294" s="11"/>
    </row>
    <row r="12295" spans="1:29" x14ac:dyDescent="0.25">
      <c r="A12295" s="10"/>
      <c r="B12295" s="11"/>
      <c r="C12295" s="11"/>
      <c r="D12295" s="11"/>
      <c r="E12295" s="11"/>
      <c r="F12295" s="11"/>
      <c r="G12295" s="11"/>
      <c r="H12295" s="11"/>
      <c r="I12295" s="11"/>
      <c r="J12295" s="11"/>
      <c r="K12295" s="12"/>
      <c r="L12295" s="13"/>
      <c r="M12295" s="12"/>
      <c r="N12295" s="13"/>
      <c r="O12295" s="13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  <c r="AA12295" s="11"/>
      <c r="AB12295" s="11"/>
      <c r="AC12295" s="11"/>
    </row>
    <row r="12296" spans="1:29" x14ac:dyDescent="0.25">
      <c r="A12296" s="10"/>
      <c r="B12296" s="11"/>
      <c r="C12296" s="11"/>
      <c r="D12296" s="11"/>
      <c r="E12296" s="11"/>
      <c r="F12296" s="11"/>
      <c r="G12296" s="11"/>
      <c r="H12296" s="11"/>
      <c r="I12296" s="11"/>
      <c r="J12296" s="11"/>
      <c r="K12296" s="12"/>
      <c r="L12296" s="13"/>
      <c r="M12296" s="12"/>
      <c r="N12296" s="13"/>
      <c r="O12296" s="13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  <c r="AA12296" s="11"/>
      <c r="AB12296" s="11"/>
      <c r="AC12296" s="11"/>
    </row>
    <row r="12297" spans="1:29" x14ac:dyDescent="0.25">
      <c r="A12297" s="10"/>
      <c r="B12297" s="11"/>
      <c r="C12297" s="11"/>
      <c r="D12297" s="11"/>
      <c r="E12297" s="11"/>
      <c r="F12297" s="11"/>
      <c r="G12297" s="11"/>
      <c r="H12297" s="11"/>
      <c r="I12297" s="11"/>
      <c r="J12297" s="11"/>
      <c r="K12297" s="12"/>
      <c r="L12297" s="13"/>
      <c r="M12297" s="12"/>
      <c r="N12297" s="13"/>
      <c r="O12297" s="13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  <c r="AC12297" s="11"/>
    </row>
    <row r="12298" spans="1:29" x14ac:dyDescent="0.25">
      <c r="A12298" s="10"/>
      <c r="B12298" s="11"/>
      <c r="C12298" s="11"/>
      <c r="D12298" s="11"/>
      <c r="E12298" s="11"/>
      <c r="F12298" s="11"/>
      <c r="G12298" s="11"/>
      <c r="H12298" s="11"/>
      <c r="I12298" s="11"/>
      <c r="J12298" s="11"/>
      <c r="K12298" s="12"/>
      <c r="L12298" s="13"/>
      <c r="M12298" s="12"/>
      <c r="N12298" s="13"/>
      <c r="O12298" s="13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  <c r="AA12298" s="11"/>
      <c r="AB12298" s="11"/>
      <c r="AC12298" s="11"/>
    </row>
    <row r="12299" spans="1:29" x14ac:dyDescent="0.25">
      <c r="A12299" s="10"/>
      <c r="B12299" s="11"/>
      <c r="C12299" s="11"/>
      <c r="D12299" s="11"/>
      <c r="E12299" s="11"/>
      <c r="F12299" s="11"/>
      <c r="G12299" s="11"/>
      <c r="H12299" s="11"/>
      <c r="I12299" s="11"/>
      <c r="J12299" s="11"/>
      <c r="K12299" s="12"/>
      <c r="L12299" s="13"/>
      <c r="M12299" s="12"/>
      <c r="N12299" s="13"/>
      <c r="O12299" s="13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  <c r="AA12299" s="11"/>
      <c r="AB12299" s="11"/>
      <c r="AC12299" s="11"/>
    </row>
    <row r="12300" spans="1:29" x14ac:dyDescent="0.25">
      <c r="A12300" s="10"/>
      <c r="B12300" s="11"/>
      <c r="C12300" s="11"/>
      <c r="D12300" s="11"/>
      <c r="E12300" s="11"/>
      <c r="F12300" s="11"/>
      <c r="G12300" s="11"/>
      <c r="H12300" s="11"/>
      <c r="I12300" s="11"/>
      <c r="J12300" s="11"/>
      <c r="K12300" s="12"/>
      <c r="L12300" s="13"/>
      <c r="M12300" s="12"/>
      <c r="N12300" s="13"/>
      <c r="O12300" s="13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  <c r="AA12300" s="11"/>
      <c r="AB12300" s="11"/>
      <c r="AC12300" s="11"/>
    </row>
    <row r="12301" spans="1:29" x14ac:dyDescent="0.25">
      <c r="A12301" s="10"/>
      <c r="B12301" s="11"/>
      <c r="C12301" s="11"/>
      <c r="D12301" s="11"/>
      <c r="E12301" s="11"/>
      <c r="F12301" s="11"/>
      <c r="G12301" s="11"/>
      <c r="H12301" s="11"/>
      <c r="I12301" s="11"/>
      <c r="J12301" s="11"/>
      <c r="K12301" s="12"/>
      <c r="L12301" s="13"/>
      <c r="M12301" s="12"/>
      <c r="N12301" s="13"/>
      <c r="O12301" s="13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  <c r="AA12301" s="11"/>
      <c r="AB12301" s="11"/>
      <c r="AC12301" s="11"/>
    </row>
    <row r="12302" spans="1:29" x14ac:dyDescent="0.25">
      <c r="A12302" s="10"/>
      <c r="B12302" s="11"/>
      <c r="C12302" s="11"/>
      <c r="D12302" s="11"/>
      <c r="E12302" s="11"/>
      <c r="F12302" s="11"/>
      <c r="G12302" s="11"/>
      <c r="H12302" s="11"/>
      <c r="I12302" s="11"/>
      <c r="J12302" s="11"/>
      <c r="K12302" s="12"/>
      <c r="L12302" s="13"/>
      <c r="M12302" s="12"/>
      <c r="N12302" s="13"/>
      <c r="O12302" s="13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  <c r="AA12302" s="11"/>
      <c r="AB12302" s="11"/>
      <c r="AC12302" s="11"/>
    </row>
    <row r="12303" spans="1:29" x14ac:dyDescent="0.25">
      <c r="A12303" s="10"/>
      <c r="B12303" s="11"/>
      <c r="C12303" s="11"/>
      <c r="D12303" s="11"/>
      <c r="E12303" s="11"/>
      <c r="F12303" s="11"/>
      <c r="G12303" s="11"/>
      <c r="H12303" s="11"/>
      <c r="I12303" s="11"/>
      <c r="J12303" s="11"/>
      <c r="K12303" s="12"/>
      <c r="L12303" s="13"/>
      <c r="M12303" s="12"/>
      <c r="N12303" s="13"/>
      <c r="O12303" s="13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  <c r="AA12303" s="11"/>
      <c r="AB12303" s="11"/>
      <c r="AC12303" s="11"/>
    </row>
    <row r="12304" spans="1:29" x14ac:dyDescent="0.25">
      <c r="A12304" s="10"/>
      <c r="B12304" s="11"/>
      <c r="C12304" s="11"/>
      <c r="D12304" s="11"/>
      <c r="E12304" s="11"/>
      <c r="F12304" s="11"/>
      <c r="G12304" s="11"/>
      <c r="H12304" s="11"/>
      <c r="I12304" s="11"/>
      <c r="J12304" s="11"/>
      <c r="K12304" s="12"/>
      <c r="L12304" s="13"/>
      <c r="M12304" s="12"/>
      <c r="N12304" s="13"/>
      <c r="O12304" s="13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  <c r="AA12304" s="11"/>
      <c r="AB12304" s="11"/>
      <c r="AC12304" s="11"/>
    </row>
    <row r="12305" spans="1:29" x14ac:dyDescent="0.25">
      <c r="A12305" s="10"/>
      <c r="B12305" s="11"/>
      <c r="C12305" s="11"/>
      <c r="D12305" s="11"/>
      <c r="E12305" s="11"/>
      <c r="F12305" s="11"/>
      <c r="G12305" s="11"/>
      <c r="H12305" s="11"/>
      <c r="I12305" s="11"/>
      <c r="J12305" s="11"/>
      <c r="K12305" s="12"/>
      <c r="L12305" s="13"/>
      <c r="M12305" s="12"/>
      <c r="N12305" s="13"/>
      <c r="O12305" s="13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  <c r="AA12305" s="11"/>
      <c r="AB12305" s="11"/>
      <c r="AC12305" s="11"/>
    </row>
    <row r="12306" spans="1:29" x14ac:dyDescent="0.25">
      <c r="A12306" s="10"/>
      <c r="B12306" s="11"/>
      <c r="C12306" s="11"/>
      <c r="D12306" s="11"/>
      <c r="E12306" s="11"/>
      <c r="F12306" s="11"/>
      <c r="G12306" s="11"/>
      <c r="H12306" s="11"/>
      <c r="I12306" s="11"/>
      <c r="J12306" s="11"/>
      <c r="K12306" s="12"/>
      <c r="L12306" s="13"/>
      <c r="M12306" s="12"/>
      <c r="N12306" s="13"/>
      <c r="O12306" s="13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  <c r="AA12306" s="11"/>
      <c r="AB12306" s="11"/>
      <c r="AC12306" s="11"/>
    </row>
    <row r="12307" spans="1:29" x14ac:dyDescent="0.25">
      <c r="A12307" s="10"/>
      <c r="B12307" s="11"/>
      <c r="C12307" s="11"/>
      <c r="D12307" s="11"/>
      <c r="E12307" s="11"/>
      <c r="F12307" s="11"/>
      <c r="G12307" s="11"/>
      <c r="H12307" s="11"/>
      <c r="I12307" s="11"/>
      <c r="J12307" s="11"/>
      <c r="K12307" s="12"/>
      <c r="L12307" s="13"/>
      <c r="M12307" s="12"/>
      <c r="N12307" s="13"/>
      <c r="O12307" s="13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  <c r="AA12307" s="11"/>
      <c r="AB12307" s="11"/>
      <c r="AC12307" s="11"/>
    </row>
    <row r="12308" spans="1:29" x14ac:dyDescent="0.25">
      <c r="A12308" s="10"/>
      <c r="B12308" s="11"/>
      <c r="C12308" s="11"/>
      <c r="D12308" s="11"/>
      <c r="E12308" s="11"/>
      <c r="F12308" s="11"/>
      <c r="G12308" s="11"/>
      <c r="H12308" s="11"/>
      <c r="I12308" s="11"/>
      <c r="J12308" s="11"/>
      <c r="K12308" s="12"/>
      <c r="L12308" s="13"/>
      <c r="M12308" s="12"/>
      <c r="N12308" s="13"/>
      <c r="O12308" s="13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  <c r="AA12308" s="11"/>
      <c r="AB12308" s="11"/>
      <c r="AC12308" s="11"/>
    </row>
    <row r="12309" spans="1:29" x14ac:dyDescent="0.25">
      <c r="A12309" s="10"/>
      <c r="B12309" s="11"/>
      <c r="C12309" s="11"/>
      <c r="D12309" s="11"/>
      <c r="E12309" s="11"/>
      <c r="F12309" s="11"/>
      <c r="G12309" s="11"/>
      <c r="H12309" s="11"/>
      <c r="I12309" s="11"/>
      <c r="J12309" s="11"/>
      <c r="K12309" s="12"/>
      <c r="L12309" s="13"/>
      <c r="M12309" s="12"/>
      <c r="N12309" s="13"/>
      <c r="O12309" s="13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  <c r="AA12309" s="11"/>
      <c r="AB12309" s="11"/>
      <c r="AC12309" s="11"/>
    </row>
    <row r="12310" spans="1:29" x14ac:dyDescent="0.25">
      <c r="A12310" s="10"/>
      <c r="B12310" s="11"/>
      <c r="C12310" s="11"/>
      <c r="D12310" s="11"/>
      <c r="E12310" s="11"/>
      <c r="F12310" s="11"/>
      <c r="G12310" s="11"/>
      <c r="H12310" s="11"/>
      <c r="I12310" s="11"/>
      <c r="J12310" s="11"/>
      <c r="K12310" s="12"/>
      <c r="L12310" s="13"/>
      <c r="M12310" s="12"/>
      <c r="N12310" s="13"/>
      <c r="O12310" s="13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  <c r="AA12310" s="11"/>
      <c r="AB12310" s="11"/>
      <c r="AC12310" s="11"/>
    </row>
    <row r="12311" spans="1:29" x14ac:dyDescent="0.25">
      <c r="A12311" s="10"/>
      <c r="B12311" s="11"/>
      <c r="C12311" s="11"/>
      <c r="D12311" s="11"/>
      <c r="E12311" s="11"/>
      <c r="F12311" s="11"/>
      <c r="G12311" s="11"/>
      <c r="H12311" s="11"/>
      <c r="I12311" s="11"/>
      <c r="J12311" s="11"/>
      <c r="K12311" s="12"/>
      <c r="L12311" s="13"/>
      <c r="M12311" s="12"/>
      <c r="N12311" s="13"/>
      <c r="O12311" s="13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  <c r="AC12311" s="11"/>
    </row>
    <row r="12312" spans="1:29" x14ac:dyDescent="0.25">
      <c r="A12312" s="10"/>
      <c r="B12312" s="11"/>
      <c r="C12312" s="11"/>
      <c r="D12312" s="11"/>
      <c r="E12312" s="11"/>
      <c r="F12312" s="11"/>
      <c r="G12312" s="11"/>
      <c r="H12312" s="11"/>
      <c r="I12312" s="11"/>
      <c r="J12312" s="11"/>
      <c r="K12312" s="12"/>
      <c r="L12312" s="13"/>
      <c r="M12312" s="12"/>
      <c r="N12312" s="13"/>
      <c r="O12312" s="13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  <c r="AA12312" s="11"/>
      <c r="AB12312" s="11"/>
      <c r="AC12312" s="11"/>
    </row>
    <row r="12313" spans="1:29" x14ac:dyDescent="0.25">
      <c r="A12313" s="10"/>
      <c r="B12313" s="11"/>
      <c r="C12313" s="11"/>
      <c r="D12313" s="11"/>
      <c r="E12313" s="11"/>
      <c r="F12313" s="11"/>
      <c r="G12313" s="11"/>
      <c r="H12313" s="11"/>
      <c r="I12313" s="11"/>
      <c r="J12313" s="11"/>
      <c r="K12313" s="12"/>
      <c r="L12313" s="13"/>
      <c r="M12313" s="12"/>
      <c r="N12313" s="13"/>
      <c r="O12313" s="13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  <c r="AA12313" s="11"/>
      <c r="AB12313" s="11"/>
      <c r="AC12313" s="11"/>
    </row>
    <row r="12314" spans="1:29" x14ac:dyDescent="0.25">
      <c r="A12314" s="10"/>
      <c r="B12314" s="11"/>
      <c r="C12314" s="11"/>
      <c r="D12314" s="11"/>
      <c r="E12314" s="11"/>
      <c r="F12314" s="11"/>
      <c r="G12314" s="11"/>
      <c r="H12314" s="11"/>
      <c r="I12314" s="11"/>
      <c r="J12314" s="11"/>
      <c r="K12314" s="12"/>
      <c r="L12314" s="13"/>
      <c r="M12314" s="12"/>
      <c r="N12314" s="13"/>
      <c r="O12314" s="13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  <c r="AA12314" s="11"/>
      <c r="AB12314" s="11"/>
      <c r="AC12314" s="11"/>
    </row>
    <row r="12315" spans="1:29" x14ac:dyDescent="0.25">
      <c r="A12315" s="10"/>
      <c r="B12315" s="11"/>
      <c r="C12315" s="11"/>
      <c r="D12315" s="11"/>
      <c r="E12315" s="11"/>
      <c r="F12315" s="11"/>
      <c r="G12315" s="11"/>
      <c r="H12315" s="11"/>
      <c r="I12315" s="11"/>
      <c r="J12315" s="11"/>
      <c r="K12315" s="12"/>
      <c r="L12315" s="13"/>
      <c r="M12315" s="12"/>
      <c r="N12315" s="13"/>
      <c r="O12315" s="13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  <c r="AA12315" s="11"/>
      <c r="AB12315" s="11"/>
      <c r="AC12315" s="11"/>
    </row>
    <row r="12316" spans="1:29" x14ac:dyDescent="0.25">
      <c r="A12316" s="10"/>
      <c r="B12316" s="11"/>
      <c r="C12316" s="11"/>
      <c r="D12316" s="11"/>
      <c r="E12316" s="11"/>
      <c r="F12316" s="11"/>
      <c r="G12316" s="11"/>
      <c r="H12316" s="11"/>
      <c r="I12316" s="11"/>
      <c r="J12316" s="11"/>
      <c r="K12316" s="12"/>
      <c r="L12316" s="13"/>
      <c r="M12316" s="12"/>
      <c r="N12316" s="13"/>
      <c r="O12316" s="13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  <c r="AA12316" s="11"/>
      <c r="AB12316" s="11"/>
      <c r="AC12316" s="11"/>
    </row>
    <row r="12317" spans="1:29" x14ac:dyDescent="0.25">
      <c r="A12317" s="10"/>
      <c r="B12317" s="11"/>
      <c r="C12317" s="11"/>
      <c r="D12317" s="11"/>
      <c r="E12317" s="11"/>
      <c r="F12317" s="11"/>
      <c r="G12317" s="11"/>
      <c r="H12317" s="11"/>
      <c r="I12317" s="11"/>
      <c r="J12317" s="11"/>
      <c r="K12317" s="12"/>
      <c r="L12317" s="13"/>
      <c r="M12317" s="12"/>
      <c r="N12317" s="13"/>
      <c r="O12317" s="13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  <c r="AA12317" s="11"/>
      <c r="AB12317" s="11"/>
      <c r="AC12317" s="11"/>
    </row>
    <row r="12318" spans="1:29" x14ac:dyDescent="0.25">
      <c r="A12318" s="10"/>
      <c r="B12318" s="11"/>
      <c r="C12318" s="11"/>
      <c r="D12318" s="11"/>
      <c r="E12318" s="11"/>
      <c r="F12318" s="11"/>
      <c r="G12318" s="11"/>
      <c r="H12318" s="11"/>
      <c r="I12318" s="11"/>
      <c r="J12318" s="11"/>
      <c r="K12318" s="12"/>
      <c r="L12318" s="13"/>
      <c r="M12318" s="12"/>
      <c r="N12318" s="13"/>
      <c r="O12318" s="13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  <c r="AC12318" s="11"/>
    </row>
    <row r="12319" spans="1:29" x14ac:dyDescent="0.25">
      <c r="A12319" s="10"/>
      <c r="B12319" s="11"/>
      <c r="C12319" s="11"/>
      <c r="D12319" s="11"/>
      <c r="E12319" s="11"/>
      <c r="F12319" s="11"/>
      <c r="G12319" s="11"/>
      <c r="H12319" s="11"/>
      <c r="I12319" s="11"/>
      <c r="J12319" s="11"/>
      <c r="K12319" s="12"/>
      <c r="L12319" s="13"/>
      <c r="M12319" s="12"/>
      <c r="N12319" s="13"/>
      <c r="O12319" s="13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  <c r="AA12319" s="11"/>
      <c r="AB12319" s="11"/>
      <c r="AC12319" s="11"/>
    </row>
    <row r="12320" spans="1:29" x14ac:dyDescent="0.25">
      <c r="A12320" s="10"/>
      <c r="B12320" s="11"/>
      <c r="C12320" s="11"/>
      <c r="D12320" s="11"/>
      <c r="E12320" s="11"/>
      <c r="F12320" s="11"/>
      <c r="G12320" s="11"/>
      <c r="H12320" s="11"/>
      <c r="I12320" s="11"/>
      <c r="J12320" s="11"/>
      <c r="K12320" s="12"/>
      <c r="L12320" s="13"/>
      <c r="M12320" s="12"/>
      <c r="N12320" s="13"/>
      <c r="O12320" s="13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  <c r="AA12320" s="11"/>
      <c r="AB12320" s="11"/>
      <c r="AC12320" s="11"/>
    </row>
    <row r="12321" spans="1:29" x14ac:dyDescent="0.25">
      <c r="A12321" s="10"/>
      <c r="B12321" s="11"/>
      <c r="C12321" s="11"/>
      <c r="D12321" s="11"/>
      <c r="E12321" s="11"/>
      <c r="F12321" s="11"/>
      <c r="G12321" s="11"/>
      <c r="H12321" s="11"/>
      <c r="I12321" s="11"/>
      <c r="J12321" s="11"/>
      <c r="K12321" s="12"/>
      <c r="L12321" s="13"/>
      <c r="M12321" s="12"/>
      <c r="N12321" s="13"/>
      <c r="O12321" s="13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  <c r="AA12321" s="11"/>
      <c r="AB12321" s="11"/>
      <c r="AC12321" s="11"/>
    </row>
    <row r="12322" spans="1:29" x14ac:dyDescent="0.25">
      <c r="A12322" s="10"/>
      <c r="B12322" s="11"/>
      <c r="C12322" s="11"/>
      <c r="D12322" s="11"/>
      <c r="E12322" s="11"/>
      <c r="F12322" s="11"/>
      <c r="G12322" s="11"/>
      <c r="H12322" s="11"/>
      <c r="I12322" s="11"/>
      <c r="J12322" s="11"/>
      <c r="K12322" s="12"/>
      <c r="L12322" s="13"/>
      <c r="M12322" s="12"/>
      <c r="N12322" s="13"/>
      <c r="O12322" s="13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  <c r="AA12322" s="11"/>
      <c r="AB12322" s="11"/>
      <c r="AC12322" s="11"/>
    </row>
    <row r="12323" spans="1:29" x14ac:dyDescent="0.25">
      <c r="A12323" s="10"/>
      <c r="B12323" s="11"/>
      <c r="C12323" s="11"/>
      <c r="D12323" s="11"/>
      <c r="E12323" s="11"/>
      <c r="F12323" s="11"/>
      <c r="G12323" s="11"/>
      <c r="H12323" s="11"/>
      <c r="I12323" s="11"/>
      <c r="J12323" s="11"/>
      <c r="K12323" s="12"/>
      <c r="L12323" s="13"/>
      <c r="M12323" s="12"/>
      <c r="N12323" s="13"/>
      <c r="O12323" s="13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  <c r="AA12323" s="11"/>
      <c r="AB12323" s="11"/>
      <c r="AC12323" s="11"/>
    </row>
    <row r="12324" spans="1:29" x14ac:dyDescent="0.25">
      <c r="A12324" s="10"/>
      <c r="B12324" s="11"/>
      <c r="C12324" s="11"/>
      <c r="D12324" s="11"/>
      <c r="E12324" s="11"/>
      <c r="F12324" s="11"/>
      <c r="G12324" s="11"/>
      <c r="H12324" s="11"/>
      <c r="I12324" s="11"/>
      <c r="J12324" s="11"/>
      <c r="K12324" s="12"/>
      <c r="L12324" s="13"/>
      <c r="M12324" s="12"/>
      <c r="N12324" s="13"/>
      <c r="O12324" s="13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  <c r="AA12324" s="11"/>
      <c r="AB12324" s="11"/>
      <c r="AC12324" s="11"/>
    </row>
    <row r="12325" spans="1:29" x14ac:dyDescent="0.25">
      <c r="A12325" s="10"/>
      <c r="B12325" s="11"/>
      <c r="C12325" s="11"/>
      <c r="D12325" s="11"/>
      <c r="E12325" s="11"/>
      <c r="F12325" s="11"/>
      <c r="G12325" s="11"/>
      <c r="H12325" s="11"/>
      <c r="I12325" s="11"/>
      <c r="J12325" s="11"/>
      <c r="K12325" s="12"/>
      <c r="L12325" s="13"/>
      <c r="M12325" s="12"/>
      <c r="N12325" s="13"/>
      <c r="O12325" s="13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  <c r="AC12325" s="11"/>
    </row>
    <row r="12326" spans="1:29" x14ac:dyDescent="0.25">
      <c r="A12326" s="10"/>
      <c r="B12326" s="11"/>
      <c r="C12326" s="11"/>
      <c r="D12326" s="11"/>
      <c r="E12326" s="11"/>
      <c r="F12326" s="11"/>
      <c r="G12326" s="11"/>
      <c r="H12326" s="11"/>
      <c r="I12326" s="11"/>
      <c r="J12326" s="11"/>
      <c r="K12326" s="12"/>
      <c r="L12326" s="13"/>
      <c r="M12326" s="12"/>
      <c r="N12326" s="13"/>
      <c r="O12326" s="13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  <c r="AA12326" s="11"/>
      <c r="AB12326" s="11"/>
      <c r="AC12326" s="11"/>
    </row>
    <row r="12327" spans="1:29" x14ac:dyDescent="0.25">
      <c r="A12327" s="10"/>
      <c r="B12327" s="11"/>
      <c r="C12327" s="11"/>
      <c r="D12327" s="11"/>
      <c r="E12327" s="11"/>
      <c r="F12327" s="11"/>
      <c r="G12327" s="11"/>
      <c r="H12327" s="11"/>
      <c r="I12327" s="11"/>
      <c r="J12327" s="11"/>
      <c r="K12327" s="12"/>
      <c r="L12327" s="13"/>
      <c r="M12327" s="12"/>
      <c r="N12327" s="13"/>
      <c r="O12327" s="13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  <c r="AA12327" s="11"/>
      <c r="AB12327" s="11"/>
      <c r="AC12327" s="11"/>
    </row>
    <row r="12328" spans="1:29" x14ac:dyDescent="0.25">
      <c r="A12328" s="10"/>
      <c r="B12328" s="11"/>
      <c r="C12328" s="11"/>
      <c r="D12328" s="11"/>
      <c r="E12328" s="11"/>
      <c r="F12328" s="11"/>
      <c r="G12328" s="11"/>
      <c r="H12328" s="11"/>
      <c r="I12328" s="11"/>
      <c r="J12328" s="11"/>
      <c r="K12328" s="12"/>
      <c r="L12328" s="13"/>
      <c r="M12328" s="12"/>
      <c r="N12328" s="13"/>
      <c r="O12328" s="13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  <c r="AA12328" s="11"/>
      <c r="AB12328" s="11"/>
      <c r="AC12328" s="11"/>
    </row>
    <row r="12329" spans="1:29" x14ac:dyDescent="0.25">
      <c r="A12329" s="10"/>
      <c r="B12329" s="11"/>
      <c r="C12329" s="11"/>
      <c r="D12329" s="11"/>
      <c r="E12329" s="11"/>
      <c r="F12329" s="11"/>
      <c r="G12329" s="11"/>
      <c r="H12329" s="11"/>
      <c r="I12329" s="11"/>
      <c r="J12329" s="11"/>
      <c r="K12329" s="12"/>
      <c r="L12329" s="13"/>
      <c r="M12329" s="12"/>
      <c r="N12329" s="13"/>
      <c r="O12329" s="13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  <c r="AA12329" s="11"/>
      <c r="AB12329" s="11"/>
      <c r="AC12329" s="11"/>
    </row>
    <row r="12330" spans="1:29" x14ac:dyDescent="0.25">
      <c r="A12330" s="10"/>
      <c r="B12330" s="11"/>
      <c r="C12330" s="11"/>
      <c r="D12330" s="11"/>
      <c r="E12330" s="11"/>
      <c r="F12330" s="11"/>
      <c r="G12330" s="11"/>
      <c r="H12330" s="11"/>
      <c r="I12330" s="11"/>
      <c r="J12330" s="11"/>
      <c r="K12330" s="12"/>
      <c r="L12330" s="13"/>
      <c r="M12330" s="12"/>
      <c r="N12330" s="13"/>
      <c r="O12330" s="13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  <c r="AA12330" s="11"/>
      <c r="AB12330" s="11"/>
      <c r="AC12330" s="11"/>
    </row>
    <row r="12331" spans="1:29" x14ac:dyDescent="0.25">
      <c r="A12331" s="10"/>
      <c r="B12331" s="11"/>
      <c r="C12331" s="11"/>
      <c r="D12331" s="11"/>
      <c r="E12331" s="11"/>
      <c r="F12331" s="11"/>
      <c r="G12331" s="11"/>
      <c r="H12331" s="11"/>
      <c r="I12331" s="11"/>
      <c r="J12331" s="11"/>
      <c r="K12331" s="12"/>
      <c r="L12331" s="13"/>
      <c r="M12331" s="12"/>
      <c r="N12331" s="13"/>
      <c r="O12331" s="13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  <c r="AA12331" s="11"/>
      <c r="AB12331" s="11"/>
      <c r="AC12331" s="11"/>
    </row>
    <row r="12332" spans="1:29" x14ac:dyDescent="0.25">
      <c r="A12332" s="10"/>
      <c r="B12332" s="11"/>
      <c r="C12332" s="11"/>
      <c r="D12332" s="11"/>
      <c r="E12332" s="11"/>
      <c r="F12332" s="11"/>
      <c r="G12332" s="11"/>
      <c r="H12332" s="11"/>
      <c r="I12332" s="11"/>
      <c r="J12332" s="11"/>
      <c r="K12332" s="12"/>
      <c r="L12332" s="13"/>
      <c r="M12332" s="12"/>
      <c r="N12332" s="13"/>
      <c r="O12332" s="13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  <c r="AC12332" s="11"/>
    </row>
    <row r="12333" spans="1:29" x14ac:dyDescent="0.25">
      <c r="A12333" s="10"/>
      <c r="B12333" s="11"/>
      <c r="C12333" s="11"/>
      <c r="D12333" s="11"/>
      <c r="E12333" s="11"/>
      <c r="F12333" s="11"/>
      <c r="G12333" s="11"/>
      <c r="H12333" s="11"/>
      <c r="I12333" s="11"/>
      <c r="J12333" s="11"/>
      <c r="K12333" s="12"/>
      <c r="L12333" s="13"/>
      <c r="M12333" s="12"/>
      <c r="N12333" s="13"/>
      <c r="O12333" s="13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  <c r="AA12333" s="11"/>
      <c r="AB12333" s="11"/>
      <c r="AC12333" s="11"/>
    </row>
    <row r="12334" spans="1:29" x14ac:dyDescent="0.25">
      <c r="A12334" s="10"/>
      <c r="B12334" s="11"/>
      <c r="C12334" s="11"/>
      <c r="D12334" s="11"/>
      <c r="E12334" s="11"/>
      <c r="F12334" s="11"/>
      <c r="G12334" s="11"/>
      <c r="H12334" s="11"/>
      <c r="I12334" s="11"/>
      <c r="J12334" s="11"/>
      <c r="K12334" s="12"/>
      <c r="L12334" s="13"/>
      <c r="M12334" s="12"/>
      <c r="N12334" s="13"/>
      <c r="O12334" s="13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  <c r="AA12334" s="11"/>
      <c r="AB12334" s="11"/>
      <c r="AC12334" s="11"/>
    </row>
    <row r="12335" spans="1:29" x14ac:dyDescent="0.25">
      <c r="A12335" s="10"/>
      <c r="B12335" s="11"/>
      <c r="C12335" s="11"/>
      <c r="D12335" s="11"/>
      <c r="E12335" s="11"/>
      <c r="F12335" s="11"/>
      <c r="G12335" s="11"/>
      <c r="H12335" s="11"/>
      <c r="I12335" s="11"/>
      <c r="J12335" s="11"/>
      <c r="K12335" s="12"/>
      <c r="L12335" s="13"/>
      <c r="M12335" s="12"/>
      <c r="N12335" s="13"/>
      <c r="O12335" s="13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  <c r="AA12335" s="11"/>
      <c r="AB12335" s="11"/>
      <c r="AC12335" s="11"/>
    </row>
    <row r="12336" spans="1:29" x14ac:dyDescent="0.25">
      <c r="A12336" s="10"/>
      <c r="B12336" s="11"/>
      <c r="C12336" s="11"/>
      <c r="D12336" s="11"/>
      <c r="E12336" s="11"/>
      <c r="F12336" s="11"/>
      <c r="G12336" s="11"/>
      <c r="H12336" s="11"/>
      <c r="I12336" s="11"/>
      <c r="J12336" s="11"/>
      <c r="K12336" s="12"/>
      <c r="L12336" s="13"/>
      <c r="M12336" s="12"/>
      <c r="N12336" s="13"/>
      <c r="O12336" s="13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  <c r="AA12336" s="11"/>
      <c r="AB12336" s="11"/>
      <c r="AC12336" s="11"/>
    </row>
    <row r="12337" spans="1:29" x14ac:dyDescent="0.25">
      <c r="A12337" s="10"/>
      <c r="B12337" s="11"/>
      <c r="C12337" s="11"/>
      <c r="D12337" s="11"/>
      <c r="E12337" s="11"/>
      <c r="F12337" s="11"/>
      <c r="G12337" s="11"/>
      <c r="H12337" s="11"/>
      <c r="I12337" s="11"/>
      <c r="J12337" s="11"/>
      <c r="K12337" s="12"/>
      <c r="L12337" s="13"/>
      <c r="M12337" s="12"/>
      <c r="N12337" s="13"/>
      <c r="O12337" s="13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  <c r="AA12337" s="11"/>
      <c r="AB12337" s="11"/>
      <c r="AC12337" s="11"/>
    </row>
    <row r="12338" spans="1:29" x14ac:dyDescent="0.25">
      <c r="A12338" s="10"/>
      <c r="B12338" s="11"/>
      <c r="C12338" s="11"/>
      <c r="D12338" s="11"/>
      <c r="E12338" s="11"/>
      <c r="F12338" s="11"/>
      <c r="G12338" s="11"/>
      <c r="H12338" s="11"/>
      <c r="I12338" s="11"/>
      <c r="J12338" s="11"/>
      <c r="K12338" s="12"/>
      <c r="L12338" s="13"/>
      <c r="M12338" s="12"/>
      <c r="N12338" s="13"/>
      <c r="O12338" s="13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  <c r="AA12338" s="11"/>
      <c r="AB12338" s="11"/>
      <c r="AC12338" s="11"/>
    </row>
    <row r="12339" spans="1:29" x14ac:dyDescent="0.25">
      <c r="A12339" s="10"/>
      <c r="B12339" s="11"/>
      <c r="C12339" s="11"/>
      <c r="D12339" s="11"/>
      <c r="E12339" s="11"/>
      <c r="F12339" s="11"/>
      <c r="G12339" s="11"/>
      <c r="H12339" s="11"/>
      <c r="I12339" s="11"/>
      <c r="J12339" s="11"/>
      <c r="K12339" s="12"/>
      <c r="L12339" s="13"/>
      <c r="M12339" s="12"/>
      <c r="N12339" s="13"/>
      <c r="O12339" s="13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  <c r="AC12339" s="11"/>
    </row>
    <row r="12340" spans="1:29" x14ac:dyDescent="0.25">
      <c r="A12340" s="10"/>
      <c r="B12340" s="11"/>
      <c r="C12340" s="11"/>
      <c r="D12340" s="11"/>
      <c r="E12340" s="11"/>
      <c r="F12340" s="11"/>
      <c r="G12340" s="11"/>
      <c r="H12340" s="11"/>
      <c r="I12340" s="11"/>
      <c r="J12340" s="11"/>
      <c r="K12340" s="12"/>
      <c r="L12340" s="13"/>
      <c r="M12340" s="12"/>
      <c r="N12340" s="13"/>
      <c r="O12340" s="13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  <c r="AA12340" s="11"/>
      <c r="AB12340" s="11"/>
      <c r="AC12340" s="11"/>
    </row>
    <row r="12341" spans="1:29" x14ac:dyDescent="0.25">
      <c r="A12341" s="10"/>
      <c r="B12341" s="11"/>
      <c r="C12341" s="11"/>
      <c r="D12341" s="11"/>
      <c r="E12341" s="11"/>
      <c r="F12341" s="11"/>
      <c r="G12341" s="11"/>
      <c r="H12341" s="11"/>
      <c r="I12341" s="11"/>
      <c r="J12341" s="11"/>
      <c r="K12341" s="12"/>
      <c r="L12341" s="13"/>
      <c r="M12341" s="12"/>
      <c r="N12341" s="13"/>
      <c r="O12341" s="13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  <c r="AA12341" s="11"/>
      <c r="AB12341" s="11"/>
      <c r="AC12341" s="11"/>
    </row>
    <row r="12342" spans="1:29" x14ac:dyDescent="0.25">
      <c r="A12342" s="10"/>
      <c r="B12342" s="11"/>
      <c r="C12342" s="11"/>
      <c r="D12342" s="11"/>
      <c r="E12342" s="11"/>
      <c r="F12342" s="11"/>
      <c r="G12342" s="11"/>
      <c r="H12342" s="11"/>
      <c r="I12342" s="11"/>
      <c r="J12342" s="11"/>
      <c r="K12342" s="12"/>
      <c r="L12342" s="13"/>
      <c r="M12342" s="12"/>
      <c r="N12342" s="13"/>
      <c r="O12342" s="13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  <c r="AA12342" s="11"/>
      <c r="AB12342" s="11"/>
      <c r="AC12342" s="11"/>
    </row>
    <row r="12343" spans="1:29" x14ac:dyDescent="0.25">
      <c r="A12343" s="10"/>
      <c r="B12343" s="11"/>
      <c r="C12343" s="11"/>
      <c r="D12343" s="11"/>
      <c r="E12343" s="11"/>
      <c r="F12343" s="11"/>
      <c r="G12343" s="11"/>
      <c r="H12343" s="11"/>
      <c r="I12343" s="11"/>
      <c r="J12343" s="11"/>
      <c r="K12343" s="12"/>
      <c r="L12343" s="13"/>
      <c r="M12343" s="12"/>
      <c r="N12343" s="13"/>
      <c r="O12343" s="13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  <c r="AA12343" s="11"/>
      <c r="AB12343" s="11"/>
      <c r="AC12343" s="11"/>
    </row>
    <row r="12344" spans="1:29" x14ac:dyDescent="0.25">
      <c r="A12344" s="10"/>
      <c r="B12344" s="11"/>
      <c r="C12344" s="11"/>
      <c r="D12344" s="11"/>
      <c r="E12344" s="11"/>
      <c r="F12344" s="11"/>
      <c r="G12344" s="11"/>
      <c r="H12344" s="11"/>
      <c r="I12344" s="11"/>
      <c r="J12344" s="11"/>
      <c r="K12344" s="12"/>
      <c r="L12344" s="13"/>
      <c r="M12344" s="12"/>
      <c r="N12344" s="13"/>
      <c r="O12344" s="13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  <c r="AA12344" s="11"/>
      <c r="AB12344" s="11"/>
      <c r="AC12344" s="11"/>
    </row>
    <row r="12345" spans="1:29" x14ac:dyDescent="0.25">
      <c r="A12345" s="10"/>
      <c r="B12345" s="11"/>
      <c r="C12345" s="11"/>
      <c r="D12345" s="11"/>
      <c r="E12345" s="11"/>
      <c r="F12345" s="11"/>
      <c r="G12345" s="11"/>
      <c r="H12345" s="11"/>
      <c r="I12345" s="11"/>
      <c r="J12345" s="11"/>
      <c r="K12345" s="12"/>
      <c r="L12345" s="13"/>
      <c r="M12345" s="12"/>
      <c r="N12345" s="13"/>
      <c r="O12345" s="13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  <c r="AA12345" s="11"/>
      <c r="AB12345" s="11"/>
      <c r="AC12345" s="11"/>
    </row>
    <row r="12346" spans="1:29" x14ac:dyDescent="0.25">
      <c r="A12346" s="10"/>
      <c r="B12346" s="11"/>
      <c r="C12346" s="11"/>
      <c r="D12346" s="11"/>
      <c r="E12346" s="11"/>
      <c r="F12346" s="11"/>
      <c r="G12346" s="11"/>
      <c r="H12346" s="11"/>
      <c r="I12346" s="11"/>
      <c r="J12346" s="11"/>
      <c r="K12346" s="12"/>
      <c r="L12346" s="13"/>
      <c r="M12346" s="12"/>
      <c r="N12346" s="13"/>
      <c r="O12346" s="13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  <c r="AC12346" s="11"/>
    </row>
    <row r="12347" spans="1:29" x14ac:dyDescent="0.25">
      <c r="A12347" s="10"/>
      <c r="B12347" s="11"/>
      <c r="C12347" s="11"/>
      <c r="D12347" s="11"/>
      <c r="E12347" s="11"/>
      <c r="F12347" s="11"/>
      <c r="G12347" s="11"/>
      <c r="H12347" s="11"/>
      <c r="I12347" s="11"/>
      <c r="J12347" s="11"/>
      <c r="K12347" s="12"/>
      <c r="L12347" s="13"/>
      <c r="M12347" s="12"/>
      <c r="N12347" s="13"/>
      <c r="O12347" s="13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  <c r="AA12347" s="11"/>
      <c r="AB12347" s="11"/>
      <c r="AC12347" s="11"/>
    </row>
    <row r="12348" spans="1:29" x14ac:dyDescent="0.25">
      <c r="A12348" s="10"/>
      <c r="B12348" s="11"/>
      <c r="C12348" s="11"/>
      <c r="D12348" s="11"/>
      <c r="E12348" s="11"/>
      <c r="F12348" s="11"/>
      <c r="G12348" s="11"/>
      <c r="H12348" s="11"/>
      <c r="I12348" s="11"/>
      <c r="J12348" s="11"/>
      <c r="K12348" s="12"/>
      <c r="L12348" s="13"/>
      <c r="M12348" s="12"/>
      <c r="N12348" s="13"/>
      <c r="O12348" s="13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  <c r="AA12348" s="11"/>
      <c r="AB12348" s="11"/>
      <c r="AC12348" s="11"/>
    </row>
    <row r="12349" spans="1:29" x14ac:dyDescent="0.25">
      <c r="A12349" s="10"/>
      <c r="B12349" s="11"/>
      <c r="C12349" s="11"/>
      <c r="D12349" s="11"/>
      <c r="E12349" s="11"/>
      <c r="F12349" s="11"/>
      <c r="G12349" s="11"/>
      <c r="H12349" s="11"/>
      <c r="I12349" s="11"/>
      <c r="J12349" s="11"/>
      <c r="K12349" s="12"/>
      <c r="L12349" s="13"/>
      <c r="M12349" s="12"/>
      <c r="N12349" s="13"/>
      <c r="O12349" s="13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  <c r="AA12349" s="11"/>
      <c r="AB12349" s="11"/>
      <c r="AC12349" s="11"/>
    </row>
    <row r="12350" spans="1:29" x14ac:dyDescent="0.25">
      <c r="A12350" s="10"/>
      <c r="B12350" s="11"/>
      <c r="C12350" s="11"/>
      <c r="D12350" s="11"/>
      <c r="E12350" s="11"/>
      <c r="F12350" s="11"/>
      <c r="G12350" s="11"/>
      <c r="H12350" s="11"/>
      <c r="I12350" s="11"/>
      <c r="J12350" s="11"/>
      <c r="K12350" s="12"/>
      <c r="L12350" s="13"/>
      <c r="M12350" s="12"/>
      <c r="N12350" s="13"/>
      <c r="O12350" s="13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  <c r="AA12350" s="11"/>
      <c r="AB12350" s="11"/>
      <c r="AC12350" s="11"/>
    </row>
    <row r="12351" spans="1:29" x14ac:dyDescent="0.25">
      <c r="A12351" s="10"/>
      <c r="B12351" s="11"/>
      <c r="C12351" s="11"/>
      <c r="D12351" s="11"/>
      <c r="E12351" s="11"/>
      <c r="F12351" s="11"/>
      <c r="G12351" s="11"/>
      <c r="H12351" s="11"/>
      <c r="I12351" s="11"/>
      <c r="J12351" s="11"/>
      <c r="K12351" s="12"/>
      <c r="L12351" s="13"/>
      <c r="M12351" s="12"/>
      <c r="N12351" s="13"/>
      <c r="O12351" s="13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  <c r="AA12351" s="11"/>
      <c r="AB12351" s="11"/>
      <c r="AC12351" s="11"/>
    </row>
    <row r="12352" spans="1:29" x14ac:dyDescent="0.25">
      <c r="A12352" s="10"/>
      <c r="B12352" s="11"/>
      <c r="C12352" s="11"/>
      <c r="D12352" s="11"/>
      <c r="E12352" s="11"/>
      <c r="F12352" s="11"/>
      <c r="G12352" s="11"/>
      <c r="H12352" s="11"/>
      <c r="I12352" s="11"/>
      <c r="J12352" s="11"/>
      <c r="K12352" s="12"/>
      <c r="L12352" s="13"/>
      <c r="M12352" s="12"/>
      <c r="N12352" s="13"/>
      <c r="O12352" s="13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  <c r="AA12352" s="11"/>
      <c r="AB12352" s="11"/>
      <c r="AC12352" s="11"/>
    </row>
    <row r="12353" spans="1:29" x14ac:dyDescent="0.25">
      <c r="A12353" s="10"/>
      <c r="B12353" s="11"/>
      <c r="C12353" s="11"/>
      <c r="D12353" s="11"/>
      <c r="E12353" s="11"/>
      <c r="F12353" s="11"/>
      <c r="G12353" s="11"/>
      <c r="H12353" s="11"/>
      <c r="I12353" s="11"/>
      <c r="J12353" s="11"/>
      <c r="K12353" s="12"/>
      <c r="L12353" s="13"/>
      <c r="M12353" s="12"/>
      <c r="N12353" s="13"/>
      <c r="O12353" s="13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  <c r="AC12353" s="11"/>
    </row>
    <row r="12354" spans="1:29" x14ac:dyDescent="0.25">
      <c r="A12354" s="10"/>
      <c r="B12354" s="11"/>
      <c r="C12354" s="11"/>
      <c r="D12354" s="11"/>
      <c r="E12354" s="11"/>
      <c r="F12354" s="11"/>
      <c r="G12354" s="11"/>
      <c r="H12354" s="11"/>
      <c r="I12354" s="11"/>
      <c r="J12354" s="11"/>
      <c r="K12354" s="12"/>
      <c r="L12354" s="13"/>
      <c r="M12354" s="12"/>
      <c r="N12354" s="13"/>
      <c r="O12354" s="13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  <c r="AA12354" s="11"/>
      <c r="AB12354" s="11"/>
      <c r="AC12354" s="11"/>
    </row>
    <row r="12355" spans="1:29" x14ac:dyDescent="0.25">
      <c r="A12355" s="10"/>
      <c r="B12355" s="11"/>
      <c r="C12355" s="11"/>
      <c r="D12355" s="11"/>
      <c r="E12355" s="11"/>
      <c r="F12355" s="11"/>
      <c r="G12355" s="11"/>
      <c r="H12355" s="11"/>
      <c r="I12355" s="11"/>
      <c r="J12355" s="11"/>
      <c r="K12355" s="12"/>
      <c r="L12355" s="13"/>
      <c r="M12355" s="12"/>
      <c r="N12355" s="13"/>
      <c r="O12355" s="13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  <c r="AA12355" s="11"/>
      <c r="AB12355" s="11"/>
      <c r="AC12355" s="11"/>
    </row>
    <row r="12356" spans="1:29" x14ac:dyDescent="0.25">
      <c r="A12356" s="10"/>
      <c r="B12356" s="11"/>
      <c r="C12356" s="11"/>
      <c r="D12356" s="11"/>
      <c r="E12356" s="11"/>
      <c r="F12356" s="11"/>
      <c r="G12356" s="11"/>
      <c r="H12356" s="11"/>
      <c r="I12356" s="11"/>
      <c r="J12356" s="11"/>
      <c r="K12356" s="12"/>
      <c r="L12356" s="13"/>
      <c r="M12356" s="12"/>
      <c r="N12356" s="13"/>
      <c r="O12356" s="13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  <c r="AA12356" s="11"/>
      <c r="AB12356" s="11"/>
      <c r="AC12356" s="11"/>
    </row>
    <row r="12357" spans="1:29" x14ac:dyDescent="0.25">
      <c r="A12357" s="10"/>
      <c r="B12357" s="11"/>
      <c r="C12357" s="11"/>
      <c r="D12357" s="11"/>
      <c r="E12357" s="11"/>
      <c r="F12357" s="11"/>
      <c r="G12357" s="11"/>
      <c r="H12357" s="11"/>
      <c r="I12357" s="11"/>
      <c r="J12357" s="11"/>
      <c r="K12357" s="12"/>
      <c r="L12357" s="13"/>
      <c r="M12357" s="12"/>
      <c r="N12357" s="13"/>
      <c r="O12357" s="13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  <c r="AA12357" s="11"/>
      <c r="AB12357" s="11"/>
      <c r="AC12357" s="11"/>
    </row>
    <row r="12358" spans="1:29" x14ac:dyDescent="0.25">
      <c r="A12358" s="10"/>
      <c r="B12358" s="11"/>
      <c r="C12358" s="11"/>
      <c r="D12358" s="11"/>
      <c r="E12358" s="11"/>
      <c r="F12358" s="11"/>
      <c r="G12358" s="11"/>
      <c r="H12358" s="11"/>
      <c r="I12358" s="11"/>
      <c r="J12358" s="11"/>
      <c r="K12358" s="12"/>
      <c r="L12358" s="13"/>
      <c r="M12358" s="12"/>
      <c r="N12358" s="13"/>
      <c r="O12358" s="13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  <c r="AA12358" s="11"/>
      <c r="AB12358" s="11"/>
      <c r="AC12358" s="11"/>
    </row>
    <row r="12359" spans="1:29" x14ac:dyDescent="0.25">
      <c r="A12359" s="10"/>
      <c r="B12359" s="11"/>
      <c r="C12359" s="11"/>
      <c r="D12359" s="11"/>
      <c r="E12359" s="11"/>
      <c r="F12359" s="11"/>
      <c r="G12359" s="11"/>
      <c r="H12359" s="11"/>
      <c r="I12359" s="11"/>
      <c r="J12359" s="11"/>
      <c r="K12359" s="12"/>
      <c r="L12359" s="13"/>
      <c r="M12359" s="12"/>
      <c r="N12359" s="13"/>
      <c r="O12359" s="13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  <c r="AA12359" s="11"/>
      <c r="AB12359" s="11"/>
      <c r="AC12359" s="11"/>
    </row>
    <row r="12360" spans="1:29" x14ac:dyDescent="0.25">
      <c r="A12360" s="10"/>
      <c r="B12360" s="11"/>
      <c r="C12360" s="11"/>
      <c r="D12360" s="11"/>
      <c r="E12360" s="11"/>
      <c r="F12360" s="11"/>
      <c r="G12360" s="11"/>
      <c r="H12360" s="11"/>
      <c r="I12360" s="11"/>
      <c r="J12360" s="11"/>
      <c r="K12360" s="12"/>
      <c r="L12360" s="13"/>
      <c r="M12360" s="12"/>
      <c r="N12360" s="13"/>
      <c r="O12360" s="13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  <c r="AC12360" s="11"/>
    </row>
    <row r="12361" spans="1:29" x14ac:dyDescent="0.25">
      <c r="A12361" s="10"/>
      <c r="B12361" s="11"/>
      <c r="C12361" s="11"/>
      <c r="D12361" s="11"/>
      <c r="E12361" s="11"/>
      <c r="F12361" s="11"/>
      <c r="G12361" s="11"/>
      <c r="H12361" s="11"/>
      <c r="I12361" s="11"/>
      <c r="J12361" s="11"/>
      <c r="K12361" s="12"/>
      <c r="L12361" s="13"/>
      <c r="M12361" s="12"/>
      <c r="N12361" s="13"/>
      <c r="O12361" s="13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  <c r="AA12361" s="11"/>
      <c r="AB12361" s="11"/>
      <c r="AC12361" s="11"/>
    </row>
    <row r="12362" spans="1:29" x14ac:dyDescent="0.25">
      <c r="A12362" s="10"/>
      <c r="B12362" s="11"/>
      <c r="C12362" s="11"/>
      <c r="D12362" s="11"/>
      <c r="E12362" s="11"/>
      <c r="F12362" s="11"/>
      <c r="G12362" s="11"/>
      <c r="H12362" s="11"/>
      <c r="I12362" s="11"/>
      <c r="J12362" s="11"/>
      <c r="K12362" s="12"/>
      <c r="L12362" s="13"/>
      <c r="M12362" s="12"/>
      <c r="N12362" s="13"/>
      <c r="O12362" s="13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  <c r="AA12362" s="11"/>
      <c r="AB12362" s="11"/>
      <c r="AC12362" s="11"/>
    </row>
    <row r="12363" spans="1:29" x14ac:dyDescent="0.25">
      <c r="A12363" s="10"/>
      <c r="B12363" s="11"/>
      <c r="C12363" s="11"/>
      <c r="D12363" s="11"/>
      <c r="E12363" s="11"/>
      <c r="F12363" s="11"/>
      <c r="G12363" s="11"/>
      <c r="H12363" s="11"/>
      <c r="I12363" s="11"/>
      <c r="J12363" s="11"/>
      <c r="K12363" s="12"/>
      <c r="L12363" s="13"/>
      <c r="M12363" s="12"/>
      <c r="N12363" s="13"/>
      <c r="O12363" s="13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  <c r="AA12363" s="11"/>
      <c r="AB12363" s="11"/>
      <c r="AC12363" s="11"/>
    </row>
    <row r="12364" spans="1:29" x14ac:dyDescent="0.25">
      <c r="A12364" s="10"/>
      <c r="B12364" s="11"/>
      <c r="C12364" s="11"/>
      <c r="D12364" s="11"/>
      <c r="E12364" s="11"/>
      <c r="F12364" s="11"/>
      <c r="G12364" s="11"/>
      <c r="H12364" s="11"/>
      <c r="I12364" s="11"/>
      <c r="J12364" s="11"/>
      <c r="K12364" s="12"/>
      <c r="L12364" s="13"/>
      <c r="M12364" s="12"/>
      <c r="N12364" s="13"/>
      <c r="O12364" s="13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  <c r="AA12364" s="11"/>
      <c r="AB12364" s="11"/>
      <c r="AC12364" s="11"/>
    </row>
    <row r="12365" spans="1:29" x14ac:dyDescent="0.25">
      <c r="A12365" s="10"/>
      <c r="B12365" s="11"/>
      <c r="C12365" s="11"/>
      <c r="D12365" s="11"/>
      <c r="E12365" s="11"/>
      <c r="F12365" s="11"/>
      <c r="G12365" s="11"/>
      <c r="H12365" s="11"/>
      <c r="I12365" s="11"/>
      <c r="J12365" s="11"/>
      <c r="K12365" s="12"/>
      <c r="L12365" s="13"/>
      <c r="M12365" s="12"/>
      <c r="N12365" s="13"/>
      <c r="O12365" s="13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  <c r="AA12365" s="11"/>
      <c r="AB12365" s="11"/>
      <c r="AC12365" s="11"/>
    </row>
    <row r="12366" spans="1:29" x14ac:dyDescent="0.25">
      <c r="A12366" s="10"/>
      <c r="B12366" s="11"/>
      <c r="C12366" s="11"/>
      <c r="D12366" s="11"/>
      <c r="E12366" s="11"/>
      <c r="F12366" s="11"/>
      <c r="G12366" s="11"/>
      <c r="H12366" s="11"/>
      <c r="I12366" s="11"/>
      <c r="J12366" s="11"/>
      <c r="K12366" s="12"/>
      <c r="L12366" s="13"/>
      <c r="M12366" s="12"/>
      <c r="N12366" s="13"/>
      <c r="O12366" s="13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  <c r="AA12366" s="11"/>
      <c r="AB12366" s="11"/>
      <c r="AC12366" s="11"/>
    </row>
    <row r="12367" spans="1:29" x14ac:dyDescent="0.25">
      <c r="A12367" s="10"/>
      <c r="B12367" s="11"/>
      <c r="C12367" s="11"/>
      <c r="D12367" s="11"/>
      <c r="E12367" s="11"/>
      <c r="F12367" s="11"/>
      <c r="G12367" s="11"/>
      <c r="H12367" s="11"/>
      <c r="I12367" s="11"/>
      <c r="J12367" s="11"/>
      <c r="K12367" s="12"/>
      <c r="L12367" s="13"/>
      <c r="M12367" s="12"/>
      <c r="N12367" s="13"/>
      <c r="O12367" s="13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  <c r="AC12367" s="11"/>
    </row>
    <row r="12368" spans="1:29" x14ac:dyDescent="0.25">
      <c r="A12368" s="10"/>
      <c r="B12368" s="11"/>
      <c r="C12368" s="11"/>
      <c r="D12368" s="11"/>
      <c r="E12368" s="11"/>
      <c r="F12368" s="11"/>
      <c r="G12368" s="11"/>
      <c r="H12368" s="11"/>
      <c r="I12368" s="11"/>
      <c r="J12368" s="11"/>
      <c r="K12368" s="12"/>
      <c r="L12368" s="13"/>
      <c r="M12368" s="12"/>
      <c r="N12368" s="13"/>
      <c r="O12368" s="13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  <c r="AA12368" s="11"/>
      <c r="AB12368" s="11"/>
      <c r="AC12368" s="11"/>
    </row>
    <row r="12369" spans="1:29" x14ac:dyDescent="0.25">
      <c r="A12369" s="10"/>
      <c r="B12369" s="11"/>
      <c r="C12369" s="11"/>
      <c r="D12369" s="11"/>
      <c r="E12369" s="11"/>
      <c r="F12369" s="11"/>
      <c r="G12369" s="11"/>
      <c r="H12369" s="11"/>
      <c r="I12369" s="11"/>
      <c r="J12369" s="11"/>
      <c r="K12369" s="12"/>
      <c r="L12369" s="13"/>
      <c r="M12369" s="12"/>
      <c r="N12369" s="13"/>
      <c r="O12369" s="13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  <c r="AA12369" s="11"/>
      <c r="AB12369" s="11"/>
      <c r="AC12369" s="11"/>
    </row>
    <row r="12370" spans="1:29" x14ac:dyDescent="0.25">
      <c r="A12370" s="10"/>
      <c r="B12370" s="11"/>
      <c r="C12370" s="11"/>
      <c r="D12370" s="11"/>
      <c r="E12370" s="11"/>
      <c r="F12370" s="11"/>
      <c r="G12370" s="11"/>
      <c r="H12370" s="11"/>
      <c r="I12370" s="11"/>
      <c r="J12370" s="11"/>
      <c r="K12370" s="12"/>
      <c r="L12370" s="13"/>
      <c r="M12370" s="12"/>
      <c r="N12370" s="13"/>
      <c r="O12370" s="13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  <c r="AA12370" s="11"/>
      <c r="AB12370" s="11"/>
      <c r="AC12370" s="11"/>
    </row>
    <row r="12371" spans="1:29" x14ac:dyDescent="0.25">
      <c r="A12371" s="10"/>
      <c r="B12371" s="11"/>
      <c r="C12371" s="11"/>
      <c r="D12371" s="11"/>
      <c r="E12371" s="11"/>
      <c r="F12371" s="11"/>
      <c r="G12371" s="11"/>
      <c r="H12371" s="11"/>
      <c r="I12371" s="11"/>
      <c r="J12371" s="11"/>
      <c r="K12371" s="12"/>
      <c r="L12371" s="13"/>
      <c r="M12371" s="12"/>
      <c r="N12371" s="13"/>
      <c r="O12371" s="13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  <c r="AA12371" s="11"/>
      <c r="AB12371" s="11"/>
      <c r="AC12371" s="11"/>
    </row>
    <row r="12372" spans="1:29" x14ac:dyDescent="0.25">
      <c r="A12372" s="10"/>
      <c r="B12372" s="11"/>
      <c r="C12372" s="11"/>
      <c r="D12372" s="11"/>
      <c r="E12372" s="11"/>
      <c r="F12372" s="11"/>
      <c r="G12372" s="11"/>
      <c r="H12372" s="11"/>
      <c r="I12372" s="11"/>
      <c r="J12372" s="11"/>
      <c r="K12372" s="12"/>
      <c r="L12372" s="13"/>
      <c r="M12372" s="12"/>
      <c r="N12372" s="13"/>
      <c r="O12372" s="13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  <c r="AA12372" s="11"/>
      <c r="AB12372" s="11"/>
      <c r="AC12372" s="11"/>
    </row>
    <row r="12373" spans="1:29" x14ac:dyDescent="0.25">
      <c r="A12373" s="10"/>
      <c r="B12373" s="11"/>
      <c r="C12373" s="11"/>
      <c r="D12373" s="11"/>
      <c r="E12373" s="11"/>
      <c r="F12373" s="11"/>
      <c r="G12373" s="11"/>
      <c r="H12373" s="11"/>
      <c r="I12373" s="11"/>
      <c r="J12373" s="11"/>
      <c r="K12373" s="12"/>
      <c r="L12373" s="13"/>
      <c r="M12373" s="12"/>
      <c r="N12373" s="13"/>
      <c r="O12373" s="13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  <c r="AA12373" s="11"/>
      <c r="AB12373" s="11"/>
      <c r="AC12373" s="11"/>
    </row>
    <row r="12374" spans="1:29" x14ac:dyDescent="0.25">
      <c r="A12374" s="10"/>
      <c r="B12374" s="11"/>
      <c r="C12374" s="11"/>
      <c r="D12374" s="11"/>
      <c r="E12374" s="11"/>
      <c r="F12374" s="11"/>
      <c r="G12374" s="11"/>
      <c r="H12374" s="11"/>
      <c r="I12374" s="11"/>
      <c r="J12374" s="11"/>
      <c r="K12374" s="12"/>
      <c r="L12374" s="13"/>
      <c r="M12374" s="12"/>
      <c r="N12374" s="13"/>
      <c r="O12374" s="13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  <c r="AC12374" s="11"/>
    </row>
    <row r="12375" spans="1:29" x14ac:dyDescent="0.25">
      <c r="A12375" s="10"/>
      <c r="B12375" s="11"/>
      <c r="C12375" s="11"/>
      <c r="D12375" s="11"/>
      <c r="E12375" s="11"/>
      <c r="F12375" s="11"/>
      <c r="G12375" s="11"/>
      <c r="H12375" s="11"/>
      <c r="I12375" s="11"/>
      <c r="J12375" s="11"/>
      <c r="K12375" s="12"/>
      <c r="L12375" s="13"/>
      <c r="M12375" s="12"/>
      <c r="N12375" s="13"/>
      <c r="O12375" s="13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  <c r="AA12375" s="11"/>
      <c r="AB12375" s="11"/>
      <c r="AC12375" s="11"/>
    </row>
    <row r="12376" spans="1:29" x14ac:dyDescent="0.25">
      <c r="A12376" s="10"/>
      <c r="B12376" s="11"/>
      <c r="C12376" s="11"/>
      <c r="D12376" s="11"/>
      <c r="E12376" s="11"/>
      <c r="F12376" s="11"/>
      <c r="G12376" s="11"/>
      <c r="H12376" s="11"/>
      <c r="I12376" s="11"/>
      <c r="J12376" s="11"/>
      <c r="K12376" s="12"/>
      <c r="L12376" s="13"/>
      <c r="M12376" s="12"/>
      <c r="N12376" s="13"/>
      <c r="O12376" s="13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  <c r="AA12376" s="11"/>
      <c r="AB12376" s="11"/>
      <c r="AC12376" s="11"/>
    </row>
    <row r="12377" spans="1:29" x14ac:dyDescent="0.25">
      <c r="A12377" s="10"/>
      <c r="B12377" s="11"/>
      <c r="C12377" s="11"/>
      <c r="D12377" s="11"/>
      <c r="E12377" s="11"/>
      <c r="F12377" s="11"/>
      <c r="G12377" s="11"/>
      <c r="H12377" s="11"/>
      <c r="I12377" s="11"/>
      <c r="J12377" s="11"/>
      <c r="K12377" s="12"/>
      <c r="L12377" s="13"/>
      <c r="M12377" s="12"/>
      <c r="N12377" s="13"/>
      <c r="O12377" s="13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  <c r="AA12377" s="11"/>
      <c r="AB12377" s="11"/>
      <c r="AC12377" s="11"/>
    </row>
    <row r="12378" spans="1:29" x14ac:dyDescent="0.25">
      <c r="A12378" s="10"/>
      <c r="B12378" s="11"/>
      <c r="C12378" s="11"/>
      <c r="D12378" s="11"/>
      <c r="E12378" s="11"/>
      <c r="F12378" s="11"/>
      <c r="G12378" s="11"/>
      <c r="H12378" s="11"/>
      <c r="I12378" s="11"/>
      <c r="J12378" s="11"/>
      <c r="K12378" s="12"/>
      <c r="L12378" s="13"/>
      <c r="M12378" s="12"/>
      <c r="N12378" s="13"/>
      <c r="O12378" s="13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  <c r="AA12378" s="11"/>
      <c r="AB12378" s="11"/>
      <c r="AC12378" s="11"/>
    </row>
    <row r="12379" spans="1:29" x14ac:dyDescent="0.25">
      <c r="A12379" s="10"/>
      <c r="B12379" s="11"/>
      <c r="C12379" s="11"/>
      <c r="D12379" s="11"/>
      <c r="E12379" s="11"/>
      <c r="F12379" s="11"/>
      <c r="G12379" s="11"/>
      <c r="H12379" s="11"/>
      <c r="I12379" s="11"/>
      <c r="J12379" s="11"/>
      <c r="K12379" s="12"/>
      <c r="L12379" s="13"/>
      <c r="M12379" s="12"/>
      <c r="N12379" s="13"/>
      <c r="O12379" s="13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  <c r="AA12379" s="11"/>
      <c r="AB12379" s="11"/>
      <c r="AC12379" s="11"/>
    </row>
    <row r="12380" spans="1:29" x14ac:dyDescent="0.25">
      <c r="A12380" s="10"/>
      <c r="B12380" s="11"/>
      <c r="C12380" s="11"/>
      <c r="D12380" s="11"/>
      <c r="E12380" s="11"/>
      <c r="F12380" s="11"/>
      <c r="G12380" s="11"/>
      <c r="H12380" s="11"/>
      <c r="I12380" s="11"/>
      <c r="J12380" s="11"/>
      <c r="K12380" s="12"/>
      <c r="L12380" s="13"/>
      <c r="M12380" s="12"/>
      <c r="N12380" s="13"/>
      <c r="O12380" s="13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  <c r="AA12380" s="11"/>
      <c r="AB12380" s="11"/>
      <c r="AC12380" s="11"/>
    </row>
    <row r="12381" spans="1:29" x14ac:dyDescent="0.25">
      <c r="A12381" s="10"/>
      <c r="B12381" s="11"/>
      <c r="C12381" s="11"/>
      <c r="D12381" s="11"/>
      <c r="E12381" s="11"/>
      <c r="F12381" s="11"/>
      <c r="G12381" s="11"/>
      <c r="H12381" s="11"/>
      <c r="I12381" s="11"/>
      <c r="J12381" s="11"/>
      <c r="K12381" s="12"/>
      <c r="L12381" s="13"/>
      <c r="M12381" s="12"/>
      <c r="N12381" s="13"/>
      <c r="O12381" s="13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  <c r="AC12381" s="11"/>
    </row>
    <row r="12382" spans="1:29" x14ac:dyDescent="0.25">
      <c r="A12382" s="10"/>
      <c r="B12382" s="11"/>
      <c r="C12382" s="11"/>
      <c r="D12382" s="11"/>
      <c r="E12382" s="11"/>
      <c r="F12382" s="11"/>
      <c r="G12382" s="11"/>
      <c r="H12382" s="11"/>
      <c r="I12382" s="11"/>
      <c r="J12382" s="11"/>
      <c r="K12382" s="12"/>
      <c r="L12382" s="13"/>
      <c r="M12382" s="12"/>
      <c r="N12382" s="13"/>
      <c r="O12382" s="13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  <c r="AA12382" s="11"/>
      <c r="AB12382" s="11"/>
      <c r="AC12382" s="11"/>
    </row>
    <row r="12383" spans="1:29" x14ac:dyDescent="0.25">
      <c r="A12383" s="10"/>
      <c r="B12383" s="11"/>
      <c r="C12383" s="11"/>
      <c r="D12383" s="11"/>
      <c r="E12383" s="11"/>
      <c r="F12383" s="11"/>
      <c r="G12383" s="11"/>
      <c r="H12383" s="11"/>
      <c r="I12383" s="11"/>
      <c r="J12383" s="11"/>
      <c r="K12383" s="12"/>
      <c r="L12383" s="13"/>
      <c r="M12383" s="12"/>
      <c r="N12383" s="13"/>
      <c r="O12383" s="13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  <c r="AA12383" s="11"/>
      <c r="AB12383" s="11"/>
      <c r="AC12383" s="11"/>
    </row>
    <row r="12384" spans="1:29" x14ac:dyDescent="0.25">
      <c r="A12384" s="10"/>
      <c r="B12384" s="11"/>
      <c r="C12384" s="11"/>
      <c r="D12384" s="11"/>
      <c r="E12384" s="11"/>
      <c r="F12384" s="11"/>
      <c r="G12384" s="11"/>
      <c r="H12384" s="11"/>
      <c r="I12384" s="11"/>
      <c r="J12384" s="11"/>
      <c r="K12384" s="12"/>
      <c r="L12384" s="13"/>
      <c r="M12384" s="12"/>
      <c r="N12384" s="13"/>
      <c r="O12384" s="13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  <c r="AA12384" s="11"/>
      <c r="AB12384" s="11"/>
      <c r="AC12384" s="11"/>
    </row>
    <row r="12385" spans="1:29" x14ac:dyDescent="0.25">
      <c r="A12385" s="10"/>
      <c r="B12385" s="11"/>
      <c r="C12385" s="11"/>
      <c r="D12385" s="11"/>
      <c r="E12385" s="11"/>
      <c r="F12385" s="11"/>
      <c r="G12385" s="11"/>
      <c r="H12385" s="11"/>
      <c r="I12385" s="11"/>
      <c r="J12385" s="11"/>
      <c r="K12385" s="12"/>
      <c r="L12385" s="13"/>
      <c r="M12385" s="12"/>
      <c r="N12385" s="13"/>
      <c r="O12385" s="13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  <c r="AA12385" s="11"/>
      <c r="AB12385" s="11"/>
      <c r="AC12385" s="11"/>
    </row>
    <row r="12386" spans="1:29" x14ac:dyDescent="0.25">
      <c r="A12386" s="10"/>
      <c r="B12386" s="11"/>
      <c r="C12386" s="11"/>
      <c r="D12386" s="11"/>
      <c r="E12386" s="11"/>
      <c r="F12386" s="11"/>
      <c r="G12386" s="11"/>
      <c r="H12386" s="11"/>
      <c r="I12386" s="11"/>
      <c r="J12386" s="11"/>
      <c r="K12386" s="12"/>
      <c r="L12386" s="13"/>
      <c r="M12386" s="12"/>
      <c r="N12386" s="13"/>
      <c r="O12386" s="13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  <c r="AA12386" s="11"/>
      <c r="AB12386" s="11"/>
      <c r="AC12386" s="11"/>
    </row>
    <row r="12387" spans="1:29" x14ac:dyDescent="0.25">
      <c r="A12387" s="10"/>
      <c r="B12387" s="11"/>
      <c r="C12387" s="11"/>
      <c r="D12387" s="11"/>
      <c r="E12387" s="11"/>
      <c r="F12387" s="11"/>
      <c r="G12387" s="11"/>
      <c r="H12387" s="11"/>
      <c r="I12387" s="11"/>
      <c r="J12387" s="11"/>
      <c r="K12387" s="12"/>
      <c r="L12387" s="13"/>
      <c r="M12387" s="12"/>
      <c r="N12387" s="13"/>
      <c r="O12387" s="13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  <c r="AA12387" s="11"/>
      <c r="AB12387" s="11"/>
      <c r="AC12387" s="11"/>
    </row>
    <row r="12388" spans="1:29" x14ac:dyDescent="0.25">
      <c r="A12388" s="10"/>
      <c r="B12388" s="11"/>
      <c r="C12388" s="11"/>
      <c r="D12388" s="11"/>
      <c r="E12388" s="11"/>
      <c r="F12388" s="11"/>
      <c r="G12388" s="11"/>
      <c r="H12388" s="11"/>
      <c r="I12388" s="11"/>
      <c r="J12388" s="11"/>
      <c r="K12388" s="12"/>
      <c r="L12388" s="13"/>
      <c r="M12388" s="12"/>
      <c r="N12388" s="13"/>
      <c r="O12388" s="13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  <c r="AC12388" s="11"/>
    </row>
    <row r="12389" spans="1:29" x14ac:dyDescent="0.25">
      <c r="A12389" s="10"/>
      <c r="B12389" s="11"/>
      <c r="C12389" s="11"/>
      <c r="D12389" s="11"/>
      <c r="E12389" s="11"/>
      <c r="F12389" s="11"/>
      <c r="G12389" s="11"/>
      <c r="H12389" s="11"/>
      <c r="I12389" s="11"/>
      <c r="J12389" s="11"/>
      <c r="K12389" s="12"/>
      <c r="L12389" s="13"/>
      <c r="M12389" s="12"/>
      <c r="N12389" s="13"/>
      <c r="O12389" s="13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  <c r="AA12389" s="11"/>
      <c r="AB12389" s="11"/>
      <c r="AC12389" s="11"/>
    </row>
    <row r="12390" spans="1:29" x14ac:dyDescent="0.25">
      <c r="A12390" s="10"/>
      <c r="B12390" s="11"/>
      <c r="C12390" s="11"/>
      <c r="D12390" s="11"/>
      <c r="E12390" s="11"/>
      <c r="F12390" s="11"/>
      <c r="G12390" s="11"/>
      <c r="H12390" s="11"/>
      <c r="I12390" s="11"/>
      <c r="J12390" s="11"/>
      <c r="K12390" s="12"/>
      <c r="L12390" s="13"/>
      <c r="M12390" s="12"/>
      <c r="N12390" s="13"/>
      <c r="O12390" s="13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  <c r="AA12390" s="11"/>
      <c r="AB12390" s="11"/>
      <c r="AC12390" s="11"/>
    </row>
    <row r="12391" spans="1:29" x14ac:dyDescent="0.25">
      <c r="A12391" s="10"/>
      <c r="B12391" s="11"/>
      <c r="C12391" s="11"/>
      <c r="D12391" s="11"/>
      <c r="E12391" s="11"/>
      <c r="F12391" s="11"/>
      <c r="G12391" s="11"/>
      <c r="H12391" s="11"/>
      <c r="I12391" s="11"/>
      <c r="J12391" s="11"/>
      <c r="K12391" s="12"/>
      <c r="L12391" s="13"/>
      <c r="M12391" s="12"/>
      <c r="N12391" s="13"/>
      <c r="O12391" s="13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  <c r="AA12391" s="11"/>
      <c r="AB12391" s="11"/>
      <c r="AC12391" s="11"/>
    </row>
    <row r="12392" spans="1:29" x14ac:dyDescent="0.25">
      <c r="A12392" s="10"/>
      <c r="B12392" s="11"/>
      <c r="C12392" s="11"/>
      <c r="D12392" s="11"/>
      <c r="E12392" s="11"/>
      <c r="F12392" s="11"/>
      <c r="G12392" s="11"/>
      <c r="H12392" s="11"/>
      <c r="I12392" s="11"/>
      <c r="J12392" s="11"/>
      <c r="K12392" s="12"/>
      <c r="L12392" s="13"/>
      <c r="M12392" s="12"/>
      <c r="N12392" s="13"/>
      <c r="O12392" s="13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  <c r="AA12392" s="11"/>
      <c r="AB12392" s="11"/>
      <c r="AC12392" s="11"/>
    </row>
    <row r="12393" spans="1:29" x14ac:dyDescent="0.25">
      <c r="A12393" s="10"/>
      <c r="B12393" s="11"/>
      <c r="C12393" s="11"/>
      <c r="D12393" s="11"/>
      <c r="E12393" s="11"/>
      <c r="F12393" s="11"/>
      <c r="G12393" s="11"/>
      <c r="H12393" s="11"/>
      <c r="I12393" s="11"/>
      <c r="J12393" s="11"/>
      <c r="K12393" s="12"/>
      <c r="L12393" s="13"/>
      <c r="M12393" s="12"/>
      <c r="N12393" s="13"/>
      <c r="O12393" s="13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  <c r="AA12393" s="11"/>
      <c r="AB12393" s="11"/>
      <c r="AC12393" s="11"/>
    </row>
    <row r="12394" spans="1:29" x14ac:dyDescent="0.25">
      <c r="A12394" s="10"/>
      <c r="B12394" s="11"/>
      <c r="C12394" s="11"/>
      <c r="D12394" s="11"/>
      <c r="E12394" s="11"/>
      <c r="F12394" s="11"/>
      <c r="G12394" s="11"/>
      <c r="H12394" s="11"/>
      <c r="I12394" s="11"/>
      <c r="J12394" s="11"/>
      <c r="K12394" s="12"/>
      <c r="L12394" s="13"/>
      <c r="M12394" s="12"/>
      <c r="N12394" s="13"/>
      <c r="O12394" s="13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  <c r="AA12394" s="11"/>
      <c r="AB12394" s="11"/>
      <c r="AC12394" s="11"/>
    </row>
    <row r="12395" spans="1:29" x14ac:dyDescent="0.25">
      <c r="A12395" s="10"/>
      <c r="B12395" s="11"/>
      <c r="C12395" s="11"/>
      <c r="D12395" s="11"/>
      <c r="E12395" s="11"/>
      <c r="F12395" s="11"/>
      <c r="G12395" s="11"/>
      <c r="H12395" s="11"/>
      <c r="I12395" s="11"/>
      <c r="J12395" s="11"/>
      <c r="K12395" s="12"/>
      <c r="L12395" s="13"/>
      <c r="M12395" s="12"/>
      <c r="N12395" s="13"/>
      <c r="O12395" s="13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  <c r="AC12395" s="11"/>
    </row>
    <row r="12396" spans="1:29" x14ac:dyDescent="0.25">
      <c r="A12396" s="10"/>
      <c r="B12396" s="11"/>
      <c r="C12396" s="11"/>
      <c r="D12396" s="11"/>
      <c r="E12396" s="11"/>
      <c r="F12396" s="11"/>
      <c r="G12396" s="11"/>
      <c r="H12396" s="11"/>
      <c r="I12396" s="11"/>
      <c r="J12396" s="11"/>
      <c r="K12396" s="12"/>
      <c r="L12396" s="13"/>
      <c r="M12396" s="12"/>
      <c r="N12396" s="13"/>
      <c r="O12396" s="13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  <c r="AA12396" s="11"/>
      <c r="AB12396" s="11"/>
      <c r="AC12396" s="11"/>
    </row>
    <row r="12397" spans="1:29" x14ac:dyDescent="0.25">
      <c r="A12397" s="10"/>
      <c r="B12397" s="11"/>
      <c r="C12397" s="11"/>
      <c r="D12397" s="11"/>
      <c r="E12397" s="11"/>
      <c r="F12397" s="11"/>
      <c r="G12397" s="11"/>
      <c r="H12397" s="11"/>
      <c r="I12397" s="11"/>
      <c r="J12397" s="11"/>
      <c r="K12397" s="12"/>
      <c r="L12397" s="13"/>
      <c r="M12397" s="12"/>
      <c r="N12397" s="13"/>
      <c r="O12397" s="13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  <c r="AA12397" s="11"/>
      <c r="AB12397" s="11"/>
      <c r="AC12397" s="11"/>
    </row>
    <row r="12398" spans="1:29" x14ac:dyDescent="0.25">
      <c r="A12398" s="10"/>
      <c r="B12398" s="11"/>
      <c r="C12398" s="11"/>
      <c r="D12398" s="11"/>
      <c r="E12398" s="11"/>
      <c r="F12398" s="11"/>
      <c r="G12398" s="11"/>
      <c r="H12398" s="11"/>
      <c r="I12398" s="11"/>
      <c r="J12398" s="11"/>
      <c r="K12398" s="12"/>
      <c r="L12398" s="13"/>
      <c r="M12398" s="12"/>
      <c r="N12398" s="13"/>
      <c r="O12398" s="13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  <c r="AA12398" s="11"/>
      <c r="AB12398" s="11"/>
      <c r="AC12398" s="11"/>
    </row>
    <row r="12399" spans="1:29" x14ac:dyDescent="0.25">
      <c r="A12399" s="10"/>
      <c r="B12399" s="11"/>
      <c r="C12399" s="11"/>
      <c r="D12399" s="11"/>
      <c r="E12399" s="11"/>
      <c r="F12399" s="11"/>
      <c r="G12399" s="11"/>
      <c r="H12399" s="11"/>
      <c r="I12399" s="11"/>
      <c r="J12399" s="11"/>
      <c r="K12399" s="12"/>
      <c r="L12399" s="13"/>
      <c r="M12399" s="12"/>
      <c r="N12399" s="13"/>
      <c r="O12399" s="13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  <c r="AA12399" s="11"/>
      <c r="AB12399" s="11"/>
      <c r="AC12399" s="11"/>
    </row>
    <row r="12400" spans="1:29" x14ac:dyDescent="0.25">
      <c r="A12400" s="10"/>
      <c r="B12400" s="11"/>
      <c r="C12400" s="11"/>
      <c r="D12400" s="11"/>
      <c r="E12400" s="11"/>
      <c r="F12400" s="11"/>
      <c r="G12400" s="11"/>
      <c r="H12400" s="11"/>
      <c r="I12400" s="11"/>
      <c r="J12400" s="11"/>
      <c r="K12400" s="12"/>
      <c r="L12400" s="13"/>
      <c r="M12400" s="12"/>
      <c r="N12400" s="13"/>
      <c r="O12400" s="13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  <c r="AA12400" s="11"/>
      <c r="AB12400" s="11"/>
      <c r="AC12400" s="11"/>
    </row>
    <row r="12401" spans="1:29" x14ac:dyDescent="0.25">
      <c r="A12401" s="10"/>
      <c r="B12401" s="11"/>
      <c r="C12401" s="11"/>
      <c r="D12401" s="11"/>
      <c r="E12401" s="11"/>
      <c r="F12401" s="11"/>
      <c r="G12401" s="11"/>
      <c r="H12401" s="11"/>
      <c r="I12401" s="11"/>
      <c r="J12401" s="11"/>
      <c r="K12401" s="12"/>
      <c r="L12401" s="13"/>
      <c r="M12401" s="12"/>
      <c r="N12401" s="13"/>
      <c r="O12401" s="13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  <c r="AA12401" s="11"/>
      <c r="AB12401" s="11"/>
      <c r="AC12401" s="11"/>
    </row>
    <row r="12402" spans="1:29" x14ac:dyDescent="0.25">
      <c r="A12402" s="10"/>
      <c r="B12402" s="11"/>
      <c r="C12402" s="11"/>
      <c r="D12402" s="11"/>
      <c r="E12402" s="11"/>
      <c r="F12402" s="11"/>
      <c r="G12402" s="11"/>
      <c r="H12402" s="11"/>
      <c r="I12402" s="11"/>
      <c r="J12402" s="11"/>
      <c r="K12402" s="12"/>
      <c r="L12402" s="13"/>
      <c r="M12402" s="12"/>
      <c r="N12402" s="13"/>
      <c r="O12402" s="13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  <c r="AC12402" s="11"/>
    </row>
    <row r="12403" spans="1:29" x14ac:dyDescent="0.25">
      <c r="A12403" s="10"/>
      <c r="B12403" s="11"/>
      <c r="C12403" s="11"/>
      <c r="D12403" s="11"/>
      <c r="E12403" s="11"/>
      <c r="F12403" s="11"/>
      <c r="G12403" s="11"/>
      <c r="H12403" s="11"/>
      <c r="I12403" s="11"/>
      <c r="J12403" s="11"/>
      <c r="K12403" s="12"/>
      <c r="L12403" s="13"/>
      <c r="M12403" s="12"/>
      <c r="N12403" s="13"/>
      <c r="O12403" s="13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  <c r="AA12403" s="11"/>
      <c r="AB12403" s="11"/>
      <c r="AC12403" s="11"/>
    </row>
    <row r="12404" spans="1:29" x14ac:dyDescent="0.25">
      <c r="A12404" s="10"/>
      <c r="B12404" s="11"/>
      <c r="C12404" s="11"/>
      <c r="D12404" s="11"/>
      <c r="E12404" s="11"/>
      <c r="F12404" s="11"/>
      <c r="G12404" s="11"/>
      <c r="H12404" s="11"/>
      <c r="I12404" s="11"/>
      <c r="J12404" s="11"/>
      <c r="K12404" s="12"/>
      <c r="L12404" s="13"/>
      <c r="M12404" s="12"/>
      <c r="N12404" s="13"/>
      <c r="O12404" s="13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  <c r="AA12404" s="11"/>
      <c r="AB12404" s="11"/>
      <c r="AC12404" s="11"/>
    </row>
    <row r="12405" spans="1:29" x14ac:dyDescent="0.25">
      <c r="A12405" s="10"/>
      <c r="B12405" s="11"/>
      <c r="C12405" s="11"/>
      <c r="D12405" s="11"/>
      <c r="E12405" s="11"/>
      <c r="F12405" s="11"/>
      <c r="G12405" s="11"/>
      <c r="H12405" s="11"/>
      <c r="I12405" s="11"/>
      <c r="J12405" s="11"/>
      <c r="K12405" s="12"/>
      <c r="L12405" s="13"/>
      <c r="M12405" s="12"/>
      <c r="N12405" s="13"/>
      <c r="O12405" s="13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  <c r="AA12405" s="11"/>
      <c r="AB12405" s="11"/>
      <c r="AC12405" s="11"/>
    </row>
    <row r="12406" spans="1:29" x14ac:dyDescent="0.25">
      <c r="A12406" s="10"/>
      <c r="B12406" s="11"/>
      <c r="C12406" s="11"/>
      <c r="D12406" s="11"/>
      <c r="E12406" s="11"/>
      <c r="F12406" s="11"/>
      <c r="G12406" s="11"/>
      <c r="H12406" s="11"/>
      <c r="I12406" s="11"/>
      <c r="J12406" s="11"/>
      <c r="K12406" s="12"/>
      <c r="L12406" s="13"/>
      <c r="M12406" s="12"/>
      <c r="N12406" s="13"/>
      <c r="O12406" s="13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  <c r="AA12406" s="11"/>
      <c r="AB12406" s="11"/>
      <c r="AC12406" s="11"/>
    </row>
    <row r="12407" spans="1:29" x14ac:dyDescent="0.25">
      <c r="A12407" s="10"/>
      <c r="B12407" s="11"/>
      <c r="C12407" s="11"/>
      <c r="D12407" s="11"/>
      <c r="E12407" s="11"/>
      <c r="F12407" s="11"/>
      <c r="G12407" s="11"/>
      <c r="H12407" s="11"/>
      <c r="I12407" s="11"/>
      <c r="J12407" s="11"/>
      <c r="K12407" s="12"/>
      <c r="L12407" s="13"/>
      <c r="M12407" s="12"/>
      <c r="N12407" s="13"/>
      <c r="O12407" s="13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  <c r="AA12407" s="11"/>
      <c r="AB12407" s="11"/>
      <c r="AC12407" s="11"/>
    </row>
    <row r="12408" spans="1:29" x14ac:dyDescent="0.25">
      <c r="A12408" s="10"/>
      <c r="B12408" s="11"/>
      <c r="C12408" s="11"/>
      <c r="D12408" s="11"/>
      <c r="E12408" s="11"/>
      <c r="F12408" s="11"/>
      <c r="G12408" s="11"/>
      <c r="H12408" s="11"/>
      <c r="I12408" s="11"/>
      <c r="J12408" s="11"/>
      <c r="K12408" s="12"/>
      <c r="L12408" s="13"/>
      <c r="M12408" s="12"/>
      <c r="N12408" s="13"/>
      <c r="O12408" s="13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  <c r="AA12408" s="11"/>
      <c r="AB12408" s="11"/>
      <c r="AC12408" s="11"/>
    </row>
    <row r="12409" spans="1:29" x14ac:dyDescent="0.25">
      <c r="A12409" s="10"/>
      <c r="B12409" s="11"/>
      <c r="C12409" s="11"/>
      <c r="D12409" s="11"/>
      <c r="E12409" s="11"/>
      <c r="F12409" s="11"/>
      <c r="G12409" s="11"/>
      <c r="H12409" s="11"/>
      <c r="I12409" s="11"/>
      <c r="J12409" s="11"/>
      <c r="K12409" s="12"/>
      <c r="L12409" s="13"/>
      <c r="M12409" s="12"/>
      <c r="N12409" s="13"/>
      <c r="O12409" s="13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  <c r="AC12409" s="11"/>
    </row>
    <row r="12410" spans="1:29" x14ac:dyDescent="0.25">
      <c r="A12410" s="10"/>
      <c r="B12410" s="11"/>
      <c r="C12410" s="11"/>
      <c r="D12410" s="11"/>
      <c r="E12410" s="11"/>
      <c r="F12410" s="11"/>
      <c r="G12410" s="11"/>
      <c r="H12410" s="11"/>
      <c r="I12410" s="11"/>
      <c r="J12410" s="11"/>
      <c r="K12410" s="12"/>
      <c r="L12410" s="13"/>
      <c r="M12410" s="12"/>
      <c r="N12410" s="13"/>
      <c r="O12410" s="13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  <c r="AA12410" s="11"/>
      <c r="AB12410" s="11"/>
      <c r="AC12410" s="11"/>
    </row>
    <row r="12411" spans="1:29" x14ac:dyDescent="0.25">
      <c r="A12411" s="10"/>
      <c r="B12411" s="11"/>
      <c r="C12411" s="11"/>
      <c r="D12411" s="11"/>
      <c r="E12411" s="11"/>
      <c r="F12411" s="11"/>
      <c r="G12411" s="11"/>
      <c r="H12411" s="11"/>
      <c r="I12411" s="11"/>
      <c r="J12411" s="11"/>
      <c r="K12411" s="12"/>
      <c r="L12411" s="13"/>
      <c r="M12411" s="12"/>
      <c r="N12411" s="13"/>
      <c r="O12411" s="13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  <c r="AA12411" s="11"/>
      <c r="AB12411" s="11"/>
      <c r="AC12411" s="11"/>
    </row>
    <row r="12412" spans="1:29" x14ac:dyDescent="0.25">
      <c r="A12412" s="10"/>
      <c r="B12412" s="11"/>
      <c r="C12412" s="11"/>
      <c r="D12412" s="11"/>
      <c r="E12412" s="11"/>
      <c r="F12412" s="11"/>
      <c r="G12412" s="11"/>
      <c r="H12412" s="11"/>
      <c r="I12412" s="11"/>
      <c r="J12412" s="11"/>
      <c r="K12412" s="12"/>
      <c r="L12412" s="13"/>
      <c r="M12412" s="12"/>
      <c r="N12412" s="13"/>
      <c r="O12412" s="13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  <c r="AA12412" s="11"/>
      <c r="AB12412" s="11"/>
      <c r="AC12412" s="11"/>
    </row>
    <row r="12413" spans="1:29" x14ac:dyDescent="0.25">
      <c r="A12413" s="10"/>
      <c r="B12413" s="11"/>
      <c r="C12413" s="11"/>
      <c r="D12413" s="11"/>
      <c r="E12413" s="11"/>
      <c r="F12413" s="11"/>
      <c r="G12413" s="11"/>
      <c r="H12413" s="11"/>
      <c r="I12413" s="11"/>
      <c r="J12413" s="11"/>
      <c r="K12413" s="12"/>
      <c r="L12413" s="13"/>
      <c r="M12413" s="12"/>
      <c r="N12413" s="13"/>
      <c r="O12413" s="13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  <c r="AA12413" s="11"/>
      <c r="AB12413" s="11"/>
      <c r="AC12413" s="11"/>
    </row>
    <row r="12414" spans="1:29" x14ac:dyDescent="0.25">
      <c r="A12414" s="10"/>
      <c r="B12414" s="11"/>
      <c r="C12414" s="11"/>
      <c r="D12414" s="11"/>
      <c r="E12414" s="11"/>
      <c r="F12414" s="11"/>
      <c r="G12414" s="11"/>
      <c r="H12414" s="11"/>
      <c r="I12414" s="11"/>
      <c r="J12414" s="11"/>
      <c r="K12414" s="12"/>
      <c r="L12414" s="13"/>
      <c r="M12414" s="12"/>
      <c r="N12414" s="13"/>
      <c r="O12414" s="13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  <c r="AA12414" s="11"/>
      <c r="AB12414" s="11"/>
      <c r="AC12414" s="11"/>
    </row>
    <row r="12415" spans="1:29" x14ac:dyDescent="0.25">
      <c r="A12415" s="10"/>
      <c r="B12415" s="11"/>
      <c r="C12415" s="11"/>
      <c r="D12415" s="11"/>
      <c r="E12415" s="11"/>
      <c r="F12415" s="11"/>
      <c r="G12415" s="11"/>
      <c r="H12415" s="11"/>
      <c r="I12415" s="11"/>
      <c r="J12415" s="11"/>
      <c r="K12415" s="12"/>
      <c r="L12415" s="13"/>
      <c r="M12415" s="12"/>
      <c r="N12415" s="13"/>
      <c r="O12415" s="13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  <c r="AA12415" s="11"/>
      <c r="AB12415" s="11"/>
      <c r="AC12415" s="11"/>
    </row>
    <row r="12416" spans="1:29" x14ac:dyDescent="0.25">
      <c r="A12416" s="10"/>
      <c r="B12416" s="11"/>
      <c r="C12416" s="11"/>
      <c r="D12416" s="11"/>
      <c r="E12416" s="11"/>
      <c r="F12416" s="11"/>
      <c r="G12416" s="11"/>
      <c r="H12416" s="11"/>
      <c r="I12416" s="11"/>
      <c r="J12416" s="11"/>
      <c r="K12416" s="12"/>
      <c r="L12416" s="13"/>
      <c r="M12416" s="12"/>
      <c r="N12416" s="13"/>
      <c r="O12416" s="13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  <c r="AA12416" s="11"/>
      <c r="AB12416" s="11"/>
      <c r="AC12416" s="11"/>
    </row>
    <row r="12417" spans="1:29" x14ac:dyDescent="0.25">
      <c r="A12417" s="10"/>
      <c r="B12417" s="11"/>
      <c r="C12417" s="11"/>
      <c r="D12417" s="11"/>
      <c r="E12417" s="11"/>
      <c r="F12417" s="11"/>
      <c r="G12417" s="11"/>
      <c r="H12417" s="11"/>
      <c r="I12417" s="11"/>
      <c r="J12417" s="11"/>
      <c r="K12417" s="12"/>
      <c r="L12417" s="13"/>
      <c r="M12417" s="12"/>
      <c r="N12417" s="13"/>
      <c r="O12417" s="13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  <c r="AA12417" s="11"/>
      <c r="AB12417" s="11"/>
      <c r="AC12417" s="11"/>
    </row>
    <row r="12418" spans="1:29" x14ac:dyDescent="0.25">
      <c r="A12418" s="10"/>
      <c r="B12418" s="11"/>
      <c r="C12418" s="11"/>
      <c r="D12418" s="11"/>
      <c r="E12418" s="11"/>
      <c r="F12418" s="11"/>
      <c r="G12418" s="11"/>
      <c r="H12418" s="11"/>
      <c r="I12418" s="11"/>
      <c r="J12418" s="11"/>
      <c r="K12418" s="12"/>
      <c r="L12418" s="13"/>
      <c r="M12418" s="12"/>
      <c r="N12418" s="13"/>
      <c r="O12418" s="13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  <c r="AA12418" s="11"/>
      <c r="AB12418" s="11"/>
      <c r="AC12418" s="11"/>
    </row>
    <row r="12419" spans="1:29" x14ac:dyDescent="0.25">
      <c r="A12419" s="10"/>
      <c r="B12419" s="11"/>
      <c r="C12419" s="11"/>
      <c r="D12419" s="11"/>
      <c r="E12419" s="11"/>
      <c r="F12419" s="11"/>
      <c r="G12419" s="11"/>
      <c r="H12419" s="11"/>
      <c r="I12419" s="11"/>
      <c r="J12419" s="11"/>
      <c r="K12419" s="12"/>
      <c r="L12419" s="13"/>
      <c r="M12419" s="12"/>
      <c r="N12419" s="13"/>
      <c r="O12419" s="13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  <c r="AA12419" s="11"/>
      <c r="AB12419" s="11"/>
      <c r="AC12419" s="11"/>
    </row>
    <row r="12420" spans="1:29" x14ac:dyDescent="0.25">
      <c r="A12420" s="10"/>
      <c r="B12420" s="11"/>
      <c r="C12420" s="11"/>
      <c r="D12420" s="11"/>
      <c r="E12420" s="11"/>
      <c r="F12420" s="11"/>
      <c r="G12420" s="11"/>
      <c r="H12420" s="11"/>
      <c r="I12420" s="11"/>
      <c r="J12420" s="11"/>
      <c r="K12420" s="12"/>
      <c r="L12420" s="13"/>
      <c r="M12420" s="12"/>
      <c r="N12420" s="13"/>
      <c r="O12420" s="13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  <c r="AA12420" s="11"/>
      <c r="AB12420" s="11"/>
      <c r="AC12420" s="11"/>
    </row>
    <row r="12421" spans="1:29" x14ac:dyDescent="0.25">
      <c r="A12421" s="10"/>
      <c r="B12421" s="11"/>
      <c r="C12421" s="11"/>
      <c r="D12421" s="11"/>
      <c r="E12421" s="11"/>
      <c r="F12421" s="11"/>
      <c r="G12421" s="11"/>
      <c r="H12421" s="11"/>
      <c r="I12421" s="11"/>
      <c r="J12421" s="11"/>
      <c r="K12421" s="12"/>
      <c r="L12421" s="13"/>
      <c r="M12421" s="12"/>
      <c r="N12421" s="13"/>
      <c r="O12421" s="13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  <c r="AA12421" s="11"/>
      <c r="AB12421" s="11"/>
      <c r="AC12421" s="11"/>
    </row>
    <row r="12422" spans="1:29" x14ac:dyDescent="0.25">
      <c r="A12422" s="10"/>
      <c r="B12422" s="11"/>
      <c r="C12422" s="11"/>
      <c r="D12422" s="11"/>
      <c r="E12422" s="11"/>
      <c r="F12422" s="11"/>
      <c r="G12422" s="11"/>
      <c r="H12422" s="11"/>
      <c r="I12422" s="11"/>
      <c r="J12422" s="11"/>
      <c r="K12422" s="12"/>
      <c r="L12422" s="13"/>
      <c r="M12422" s="12"/>
      <c r="N12422" s="13"/>
      <c r="O12422" s="13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  <c r="AA12422" s="11"/>
      <c r="AB12422" s="11"/>
      <c r="AC12422" s="11"/>
    </row>
    <row r="12423" spans="1:29" x14ac:dyDescent="0.25">
      <c r="A12423" s="10"/>
      <c r="B12423" s="11"/>
      <c r="C12423" s="11"/>
      <c r="D12423" s="11"/>
      <c r="E12423" s="11"/>
      <c r="F12423" s="11"/>
      <c r="G12423" s="11"/>
      <c r="H12423" s="11"/>
      <c r="I12423" s="11"/>
      <c r="J12423" s="11"/>
      <c r="K12423" s="12"/>
      <c r="L12423" s="13"/>
      <c r="M12423" s="12"/>
      <c r="N12423" s="13"/>
      <c r="O12423" s="13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  <c r="AC12423" s="11"/>
    </row>
    <row r="12424" spans="1:29" x14ac:dyDescent="0.25">
      <c r="A12424" s="10"/>
      <c r="B12424" s="11"/>
      <c r="C12424" s="11"/>
      <c r="D12424" s="11"/>
      <c r="E12424" s="11"/>
      <c r="F12424" s="11"/>
      <c r="G12424" s="11"/>
      <c r="H12424" s="11"/>
      <c r="I12424" s="11"/>
      <c r="J12424" s="11"/>
      <c r="K12424" s="12"/>
      <c r="L12424" s="13"/>
      <c r="M12424" s="12"/>
      <c r="N12424" s="13"/>
      <c r="O12424" s="13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  <c r="AA12424" s="11"/>
      <c r="AB12424" s="11"/>
      <c r="AC12424" s="11"/>
    </row>
    <row r="12425" spans="1:29" x14ac:dyDescent="0.25">
      <c r="A12425" s="10"/>
      <c r="B12425" s="11"/>
      <c r="C12425" s="11"/>
      <c r="D12425" s="11"/>
      <c r="E12425" s="11"/>
      <c r="F12425" s="11"/>
      <c r="G12425" s="11"/>
      <c r="H12425" s="11"/>
      <c r="I12425" s="11"/>
      <c r="J12425" s="11"/>
      <c r="K12425" s="12"/>
      <c r="L12425" s="13"/>
      <c r="M12425" s="12"/>
      <c r="N12425" s="13"/>
      <c r="O12425" s="13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  <c r="AA12425" s="11"/>
      <c r="AB12425" s="11"/>
      <c r="AC12425" s="11"/>
    </row>
    <row r="12426" spans="1:29" x14ac:dyDescent="0.25">
      <c r="A12426" s="10"/>
      <c r="B12426" s="11"/>
      <c r="C12426" s="11"/>
      <c r="D12426" s="11"/>
      <c r="E12426" s="11"/>
      <c r="F12426" s="11"/>
      <c r="G12426" s="11"/>
      <c r="H12426" s="11"/>
      <c r="I12426" s="11"/>
      <c r="J12426" s="11"/>
      <c r="K12426" s="12"/>
      <c r="L12426" s="13"/>
      <c r="M12426" s="12"/>
      <c r="N12426" s="13"/>
      <c r="O12426" s="13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  <c r="AA12426" s="11"/>
      <c r="AB12426" s="11"/>
      <c r="AC12426" s="11"/>
    </row>
    <row r="12427" spans="1:29" x14ac:dyDescent="0.25">
      <c r="A12427" s="10"/>
      <c r="B12427" s="11"/>
      <c r="C12427" s="11"/>
      <c r="D12427" s="11"/>
      <c r="E12427" s="11"/>
      <c r="F12427" s="11"/>
      <c r="G12427" s="11"/>
      <c r="H12427" s="11"/>
      <c r="I12427" s="11"/>
      <c r="J12427" s="11"/>
      <c r="K12427" s="12"/>
      <c r="L12427" s="13"/>
      <c r="M12427" s="12"/>
      <c r="N12427" s="13"/>
      <c r="O12427" s="13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  <c r="AA12427" s="11"/>
      <c r="AB12427" s="11"/>
      <c r="AC12427" s="11"/>
    </row>
    <row r="12428" spans="1:29" x14ac:dyDescent="0.25">
      <c r="A12428" s="10"/>
      <c r="B12428" s="11"/>
      <c r="C12428" s="11"/>
      <c r="D12428" s="11"/>
      <c r="E12428" s="11"/>
      <c r="F12428" s="11"/>
      <c r="G12428" s="11"/>
      <c r="H12428" s="11"/>
      <c r="I12428" s="11"/>
      <c r="J12428" s="11"/>
      <c r="K12428" s="12"/>
      <c r="L12428" s="13"/>
      <c r="M12428" s="12"/>
      <c r="N12428" s="13"/>
      <c r="O12428" s="13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  <c r="AC12428" s="11"/>
    </row>
    <row r="12429" spans="1:29" x14ac:dyDescent="0.25">
      <c r="A12429" s="10"/>
      <c r="B12429" s="11"/>
      <c r="C12429" s="11"/>
      <c r="D12429" s="11"/>
      <c r="E12429" s="11"/>
      <c r="F12429" s="11"/>
      <c r="G12429" s="11"/>
      <c r="H12429" s="11"/>
      <c r="I12429" s="11"/>
      <c r="J12429" s="11"/>
      <c r="K12429" s="12"/>
      <c r="L12429" s="13"/>
      <c r="M12429" s="12"/>
      <c r="N12429" s="13"/>
      <c r="O12429" s="13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  <c r="AA12429" s="11"/>
      <c r="AB12429" s="11"/>
      <c r="AC12429" s="11"/>
    </row>
    <row r="12430" spans="1:29" x14ac:dyDescent="0.25">
      <c r="A12430" s="10"/>
      <c r="B12430" s="11"/>
      <c r="C12430" s="11"/>
      <c r="D12430" s="11"/>
      <c r="E12430" s="11"/>
      <c r="F12430" s="11"/>
      <c r="G12430" s="11"/>
      <c r="H12430" s="11"/>
      <c r="I12430" s="11"/>
      <c r="J12430" s="11"/>
      <c r="K12430" s="12"/>
      <c r="L12430" s="13"/>
      <c r="M12430" s="12"/>
      <c r="N12430" s="13"/>
      <c r="O12430" s="13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  <c r="AC12430" s="11"/>
    </row>
    <row r="12431" spans="1:29" x14ac:dyDescent="0.25">
      <c r="A12431" s="10"/>
      <c r="B12431" s="11"/>
      <c r="C12431" s="11"/>
      <c r="D12431" s="11"/>
      <c r="E12431" s="11"/>
      <c r="F12431" s="11"/>
      <c r="G12431" s="11"/>
      <c r="H12431" s="11"/>
      <c r="I12431" s="11"/>
      <c r="J12431" s="11"/>
      <c r="K12431" s="12"/>
      <c r="L12431" s="13"/>
      <c r="M12431" s="12"/>
      <c r="N12431" s="13"/>
      <c r="O12431" s="13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  <c r="AA12431" s="11"/>
      <c r="AB12431" s="11"/>
      <c r="AC12431" s="11"/>
    </row>
    <row r="12432" spans="1:29" x14ac:dyDescent="0.25">
      <c r="A12432" s="10"/>
      <c r="B12432" s="11"/>
      <c r="C12432" s="11"/>
      <c r="D12432" s="11"/>
      <c r="E12432" s="11"/>
      <c r="F12432" s="11"/>
      <c r="G12432" s="11"/>
      <c r="H12432" s="11"/>
      <c r="I12432" s="11"/>
      <c r="J12432" s="11"/>
      <c r="K12432" s="12"/>
      <c r="L12432" s="13"/>
      <c r="M12432" s="12"/>
      <c r="N12432" s="13"/>
      <c r="O12432" s="13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  <c r="AA12432" s="11"/>
      <c r="AB12432" s="11"/>
      <c r="AC12432" s="11"/>
    </row>
    <row r="12433" spans="1:29" x14ac:dyDescent="0.25">
      <c r="A12433" s="10"/>
      <c r="B12433" s="11"/>
      <c r="C12433" s="11"/>
      <c r="D12433" s="11"/>
      <c r="E12433" s="11"/>
      <c r="F12433" s="11"/>
      <c r="G12433" s="11"/>
      <c r="H12433" s="11"/>
      <c r="I12433" s="11"/>
      <c r="J12433" s="11"/>
      <c r="K12433" s="12"/>
      <c r="L12433" s="13"/>
      <c r="M12433" s="12"/>
      <c r="N12433" s="13"/>
      <c r="O12433" s="13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  <c r="AA12433" s="11"/>
      <c r="AB12433" s="11"/>
      <c r="AC12433" s="11"/>
    </row>
    <row r="12434" spans="1:29" x14ac:dyDescent="0.25">
      <c r="A12434" s="10"/>
      <c r="B12434" s="11"/>
      <c r="C12434" s="11"/>
      <c r="D12434" s="11"/>
      <c r="E12434" s="11"/>
      <c r="F12434" s="11"/>
      <c r="G12434" s="11"/>
      <c r="H12434" s="11"/>
      <c r="I12434" s="11"/>
      <c r="J12434" s="11"/>
      <c r="K12434" s="12"/>
      <c r="L12434" s="13"/>
      <c r="M12434" s="12"/>
      <c r="N12434" s="13"/>
      <c r="O12434" s="13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  <c r="AA12434" s="11"/>
      <c r="AB12434" s="11"/>
      <c r="AC12434" s="11"/>
    </row>
    <row r="12435" spans="1:29" x14ac:dyDescent="0.25">
      <c r="A12435" s="10"/>
      <c r="B12435" s="11"/>
      <c r="C12435" s="11"/>
      <c r="D12435" s="11"/>
      <c r="E12435" s="11"/>
      <c r="F12435" s="11"/>
      <c r="G12435" s="11"/>
      <c r="H12435" s="11"/>
      <c r="I12435" s="11"/>
      <c r="J12435" s="11"/>
      <c r="K12435" s="12"/>
      <c r="L12435" s="13"/>
      <c r="M12435" s="12"/>
      <c r="N12435" s="13"/>
      <c r="O12435" s="13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  <c r="AA12435" s="11"/>
      <c r="AB12435" s="11"/>
      <c r="AC12435" s="11"/>
    </row>
    <row r="12436" spans="1:29" x14ac:dyDescent="0.25">
      <c r="A12436" s="10"/>
      <c r="B12436" s="11"/>
      <c r="C12436" s="11"/>
      <c r="D12436" s="11"/>
      <c r="E12436" s="11"/>
      <c r="F12436" s="11"/>
      <c r="G12436" s="11"/>
      <c r="H12436" s="11"/>
      <c r="I12436" s="11"/>
      <c r="J12436" s="11"/>
      <c r="K12436" s="12"/>
      <c r="L12436" s="13"/>
      <c r="M12436" s="12"/>
      <c r="N12436" s="13"/>
      <c r="O12436" s="13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  <c r="AA12436" s="11"/>
      <c r="AB12436" s="11"/>
      <c r="AC12436" s="11"/>
    </row>
    <row r="12437" spans="1:29" x14ac:dyDescent="0.25">
      <c r="A12437" s="10"/>
      <c r="B12437" s="11"/>
      <c r="C12437" s="11"/>
      <c r="D12437" s="11"/>
      <c r="E12437" s="11"/>
      <c r="F12437" s="11"/>
      <c r="G12437" s="11"/>
      <c r="H12437" s="11"/>
      <c r="I12437" s="11"/>
      <c r="J12437" s="11"/>
      <c r="K12437" s="12"/>
      <c r="L12437" s="13"/>
      <c r="M12437" s="12"/>
      <c r="N12437" s="13"/>
      <c r="O12437" s="13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  <c r="AC12437" s="11"/>
    </row>
    <row r="12438" spans="1:29" x14ac:dyDescent="0.25">
      <c r="A12438" s="10"/>
      <c r="B12438" s="11"/>
      <c r="C12438" s="11"/>
      <c r="D12438" s="11"/>
      <c r="E12438" s="11"/>
      <c r="F12438" s="11"/>
      <c r="G12438" s="11"/>
      <c r="H12438" s="11"/>
      <c r="I12438" s="11"/>
      <c r="J12438" s="11"/>
      <c r="K12438" s="12"/>
      <c r="L12438" s="13"/>
      <c r="M12438" s="12"/>
      <c r="N12438" s="13"/>
      <c r="O12438" s="13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  <c r="AA12438" s="11"/>
      <c r="AB12438" s="11"/>
      <c r="AC12438" s="11"/>
    </row>
    <row r="12439" spans="1:29" x14ac:dyDescent="0.25">
      <c r="A12439" s="10"/>
      <c r="B12439" s="11"/>
      <c r="C12439" s="11"/>
      <c r="D12439" s="11"/>
      <c r="E12439" s="11"/>
      <c r="F12439" s="11"/>
      <c r="G12439" s="11"/>
      <c r="H12439" s="11"/>
      <c r="I12439" s="11"/>
      <c r="J12439" s="11"/>
      <c r="K12439" s="12"/>
      <c r="L12439" s="13"/>
      <c r="M12439" s="12"/>
      <c r="N12439" s="13"/>
      <c r="O12439" s="13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  <c r="AA12439" s="11"/>
      <c r="AB12439" s="11"/>
      <c r="AC12439" s="11"/>
    </row>
    <row r="12440" spans="1:29" x14ac:dyDescent="0.25">
      <c r="A12440" s="10"/>
      <c r="B12440" s="11"/>
      <c r="C12440" s="11"/>
      <c r="D12440" s="11"/>
      <c r="E12440" s="11"/>
      <c r="F12440" s="11"/>
      <c r="G12440" s="11"/>
      <c r="H12440" s="11"/>
      <c r="I12440" s="11"/>
      <c r="J12440" s="11"/>
      <c r="K12440" s="12"/>
      <c r="L12440" s="13"/>
      <c r="M12440" s="12"/>
      <c r="N12440" s="13"/>
      <c r="O12440" s="13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  <c r="AA12440" s="11"/>
      <c r="AB12440" s="11"/>
      <c r="AC12440" s="11"/>
    </row>
    <row r="12441" spans="1:29" x14ac:dyDescent="0.25">
      <c r="A12441" s="10"/>
      <c r="B12441" s="11"/>
      <c r="C12441" s="11"/>
      <c r="D12441" s="11"/>
      <c r="E12441" s="11"/>
      <c r="F12441" s="11"/>
      <c r="G12441" s="11"/>
      <c r="H12441" s="11"/>
      <c r="I12441" s="11"/>
      <c r="J12441" s="11"/>
      <c r="K12441" s="12"/>
      <c r="L12441" s="13"/>
      <c r="M12441" s="12"/>
      <c r="N12441" s="13"/>
      <c r="O12441" s="13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  <c r="AA12441" s="11"/>
      <c r="AB12441" s="11"/>
      <c r="AC12441" s="11"/>
    </row>
    <row r="12442" spans="1:29" x14ac:dyDescent="0.25">
      <c r="A12442" s="10"/>
      <c r="B12442" s="11"/>
      <c r="C12442" s="11"/>
      <c r="D12442" s="11"/>
      <c r="E12442" s="11"/>
      <c r="F12442" s="11"/>
      <c r="G12442" s="11"/>
      <c r="H12442" s="11"/>
      <c r="I12442" s="11"/>
      <c r="J12442" s="11"/>
      <c r="K12442" s="12"/>
      <c r="L12442" s="13"/>
      <c r="M12442" s="12"/>
      <c r="N12442" s="13"/>
      <c r="O12442" s="13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  <c r="AA12442" s="11"/>
      <c r="AB12442" s="11"/>
      <c r="AC12442" s="11"/>
    </row>
    <row r="12443" spans="1:29" x14ac:dyDescent="0.25">
      <c r="A12443" s="10"/>
      <c r="B12443" s="11"/>
      <c r="C12443" s="11"/>
      <c r="D12443" s="11"/>
      <c r="E12443" s="11"/>
      <c r="F12443" s="11"/>
      <c r="G12443" s="11"/>
      <c r="H12443" s="11"/>
      <c r="I12443" s="11"/>
      <c r="J12443" s="11"/>
      <c r="K12443" s="12"/>
      <c r="L12443" s="13"/>
      <c r="M12443" s="12"/>
      <c r="N12443" s="13"/>
      <c r="O12443" s="13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  <c r="AA12443" s="11"/>
      <c r="AB12443" s="11"/>
      <c r="AC12443" s="11"/>
    </row>
    <row r="12444" spans="1:29" x14ac:dyDescent="0.25">
      <c r="A12444" s="10"/>
      <c r="B12444" s="11"/>
      <c r="C12444" s="11"/>
      <c r="D12444" s="11"/>
      <c r="E12444" s="11"/>
      <c r="F12444" s="11"/>
      <c r="G12444" s="11"/>
      <c r="H12444" s="11"/>
      <c r="I12444" s="11"/>
      <c r="J12444" s="11"/>
      <c r="K12444" s="12"/>
      <c r="L12444" s="13"/>
      <c r="M12444" s="12"/>
      <c r="N12444" s="13"/>
      <c r="O12444" s="13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  <c r="AC12444" s="11"/>
    </row>
    <row r="12445" spans="1:29" x14ac:dyDescent="0.25">
      <c r="A12445" s="10"/>
      <c r="B12445" s="11"/>
      <c r="C12445" s="11"/>
      <c r="D12445" s="11"/>
      <c r="E12445" s="11"/>
      <c r="F12445" s="11"/>
      <c r="G12445" s="11"/>
      <c r="H12445" s="11"/>
      <c r="I12445" s="11"/>
      <c r="J12445" s="11"/>
      <c r="K12445" s="12"/>
      <c r="L12445" s="13"/>
      <c r="M12445" s="12"/>
      <c r="N12445" s="13"/>
      <c r="O12445" s="13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  <c r="AA12445" s="11"/>
      <c r="AB12445" s="11"/>
      <c r="AC12445" s="11"/>
    </row>
    <row r="12446" spans="1:29" x14ac:dyDescent="0.25">
      <c r="A12446" s="10"/>
      <c r="B12446" s="11"/>
      <c r="C12446" s="11"/>
      <c r="D12446" s="11"/>
      <c r="E12446" s="11"/>
      <c r="F12446" s="11"/>
      <c r="G12446" s="11"/>
      <c r="H12446" s="11"/>
      <c r="I12446" s="11"/>
      <c r="J12446" s="11"/>
      <c r="K12446" s="12"/>
      <c r="L12446" s="13"/>
      <c r="M12446" s="12"/>
      <c r="N12446" s="13"/>
      <c r="O12446" s="13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  <c r="AA12446" s="11"/>
      <c r="AB12446" s="11"/>
      <c r="AC12446" s="11"/>
    </row>
    <row r="12447" spans="1:29" x14ac:dyDescent="0.25">
      <c r="A12447" s="10"/>
      <c r="B12447" s="11"/>
      <c r="C12447" s="11"/>
      <c r="D12447" s="11"/>
      <c r="E12447" s="11"/>
      <c r="F12447" s="11"/>
      <c r="G12447" s="11"/>
      <c r="H12447" s="11"/>
      <c r="I12447" s="11"/>
      <c r="J12447" s="11"/>
      <c r="K12447" s="12"/>
      <c r="L12447" s="13"/>
      <c r="M12447" s="12"/>
      <c r="N12447" s="13"/>
      <c r="O12447" s="13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  <c r="AA12447" s="11"/>
      <c r="AB12447" s="11"/>
      <c r="AC12447" s="11"/>
    </row>
    <row r="12448" spans="1:29" x14ac:dyDescent="0.25">
      <c r="A12448" s="10"/>
      <c r="B12448" s="11"/>
      <c r="C12448" s="11"/>
      <c r="D12448" s="11"/>
      <c r="E12448" s="11"/>
      <c r="F12448" s="11"/>
      <c r="G12448" s="11"/>
      <c r="H12448" s="11"/>
      <c r="I12448" s="11"/>
      <c r="J12448" s="11"/>
      <c r="K12448" s="12"/>
      <c r="L12448" s="13"/>
      <c r="M12448" s="12"/>
      <c r="N12448" s="13"/>
      <c r="O12448" s="13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  <c r="AA12448" s="11"/>
      <c r="AB12448" s="11"/>
      <c r="AC12448" s="11"/>
    </row>
    <row r="12449" spans="1:29" x14ac:dyDescent="0.25">
      <c r="A12449" s="10"/>
      <c r="B12449" s="11"/>
      <c r="C12449" s="11"/>
      <c r="D12449" s="11"/>
      <c r="E12449" s="11"/>
      <c r="F12449" s="11"/>
      <c r="G12449" s="11"/>
      <c r="H12449" s="11"/>
      <c r="I12449" s="11"/>
      <c r="J12449" s="11"/>
      <c r="K12449" s="12"/>
      <c r="L12449" s="13"/>
      <c r="M12449" s="12"/>
      <c r="N12449" s="13"/>
      <c r="O12449" s="13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  <c r="AA12449" s="11"/>
      <c r="AB12449" s="11"/>
      <c r="AC12449" s="11"/>
    </row>
    <row r="12450" spans="1:29" x14ac:dyDescent="0.25">
      <c r="A12450" s="10"/>
      <c r="B12450" s="11"/>
      <c r="C12450" s="11"/>
      <c r="D12450" s="11"/>
      <c r="E12450" s="11"/>
      <c r="F12450" s="11"/>
      <c r="G12450" s="11"/>
      <c r="H12450" s="11"/>
      <c r="I12450" s="11"/>
      <c r="J12450" s="11"/>
      <c r="K12450" s="12"/>
      <c r="L12450" s="13"/>
      <c r="M12450" s="12"/>
      <c r="N12450" s="13"/>
      <c r="O12450" s="13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  <c r="AA12450" s="11"/>
      <c r="AB12450" s="11"/>
      <c r="AC12450" s="11"/>
    </row>
    <row r="12451" spans="1:29" x14ac:dyDescent="0.25">
      <c r="A12451" s="10"/>
      <c r="B12451" s="11"/>
      <c r="C12451" s="11"/>
      <c r="D12451" s="11"/>
      <c r="E12451" s="11"/>
      <c r="F12451" s="11"/>
      <c r="G12451" s="11"/>
      <c r="H12451" s="11"/>
      <c r="I12451" s="11"/>
      <c r="J12451" s="11"/>
      <c r="K12451" s="12"/>
      <c r="L12451" s="13"/>
      <c r="M12451" s="12"/>
      <c r="N12451" s="13"/>
      <c r="O12451" s="13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  <c r="AC12451" s="11"/>
    </row>
    <row r="12452" spans="1:29" x14ac:dyDescent="0.25">
      <c r="A12452" s="10"/>
      <c r="B12452" s="11"/>
      <c r="C12452" s="11"/>
      <c r="D12452" s="11"/>
      <c r="E12452" s="11"/>
      <c r="F12452" s="11"/>
      <c r="G12452" s="11"/>
      <c r="H12452" s="11"/>
      <c r="I12452" s="11"/>
      <c r="J12452" s="11"/>
      <c r="K12452" s="12"/>
      <c r="L12452" s="13"/>
      <c r="M12452" s="12"/>
      <c r="N12452" s="13"/>
      <c r="O12452" s="13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  <c r="AA12452" s="11"/>
      <c r="AB12452" s="11"/>
      <c r="AC12452" s="11"/>
    </row>
    <row r="12453" spans="1:29" x14ac:dyDescent="0.25">
      <c r="A12453" s="10"/>
      <c r="B12453" s="11"/>
      <c r="C12453" s="11"/>
      <c r="D12453" s="11"/>
      <c r="E12453" s="11"/>
      <c r="F12453" s="11"/>
      <c r="G12453" s="11"/>
      <c r="H12453" s="11"/>
      <c r="I12453" s="11"/>
      <c r="J12453" s="11"/>
      <c r="K12453" s="12"/>
      <c r="L12453" s="13"/>
      <c r="M12453" s="12"/>
      <c r="N12453" s="13"/>
      <c r="O12453" s="13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  <c r="AA12453" s="11"/>
      <c r="AB12453" s="11"/>
      <c r="AC12453" s="11"/>
    </row>
    <row r="12454" spans="1:29" x14ac:dyDescent="0.25">
      <c r="A12454" s="10"/>
      <c r="B12454" s="11"/>
      <c r="C12454" s="11"/>
      <c r="D12454" s="11"/>
      <c r="E12454" s="11"/>
      <c r="F12454" s="11"/>
      <c r="G12454" s="11"/>
      <c r="H12454" s="11"/>
      <c r="I12454" s="11"/>
      <c r="J12454" s="11"/>
      <c r="K12454" s="12"/>
      <c r="L12454" s="13"/>
      <c r="M12454" s="12"/>
      <c r="N12454" s="13"/>
      <c r="O12454" s="13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  <c r="AA12454" s="11"/>
      <c r="AB12454" s="11"/>
      <c r="AC12454" s="11"/>
    </row>
    <row r="12455" spans="1:29" x14ac:dyDescent="0.25">
      <c r="A12455" s="10"/>
      <c r="B12455" s="11"/>
      <c r="C12455" s="11"/>
      <c r="D12455" s="11"/>
      <c r="E12455" s="11"/>
      <c r="F12455" s="11"/>
      <c r="G12455" s="11"/>
      <c r="H12455" s="11"/>
      <c r="I12455" s="11"/>
      <c r="J12455" s="11"/>
      <c r="K12455" s="12"/>
      <c r="L12455" s="13"/>
      <c r="M12455" s="12"/>
      <c r="N12455" s="13"/>
      <c r="O12455" s="13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  <c r="AA12455" s="11"/>
      <c r="AB12455" s="11"/>
      <c r="AC12455" s="11"/>
    </row>
    <row r="12456" spans="1:29" x14ac:dyDescent="0.25">
      <c r="A12456" s="10"/>
      <c r="B12456" s="11"/>
      <c r="C12456" s="11"/>
      <c r="D12456" s="11"/>
      <c r="E12456" s="11"/>
      <c r="F12456" s="11"/>
      <c r="G12456" s="11"/>
      <c r="H12456" s="11"/>
      <c r="I12456" s="11"/>
      <c r="J12456" s="11"/>
      <c r="K12456" s="12"/>
      <c r="L12456" s="13"/>
      <c r="M12456" s="12"/>
      <c r="N12456" s="13"/>
      <c r="O12456" s="13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  <c r="AA12456" s="11"/>
      <c r="AB12456" s="11"/>
      <c r="AC12456" s="11"/>
    </row>
    <row r="12457" spans="1:29" x14ac:dyDescent="0.25">
      <c r="A12457" s="10"/>
      <c r="B12457" s="11"/>
      <c r="C12457" s="11"/>
      <c r="D12457" s="11"/>
      <c r="E12457" s="11"/>
      <c r="F12457" s="11"/>
      <c r="G12457" s="11"/>
      <c r="H12457" s="11"/>
      <c r="I12457" s="11"/>
      <c r="J12457" s="11"/>
      <c r="K12457" s="12"/>
      <c r="L12457" s="13"/>
      <c r="M12457" s="12"/>
      <c r="N12457" s="13"/>
      <c r="O12457" s="13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  <c r="AA12457" s="11"/>
      <c r="AB12457" s="11"/>
      <c r="AC12457" s="11"/>
    </row>
    <row r="12458" spans="1:29" x14ac:dyDescent="0.25">
      <c r="A12458" s="10"/>
      <c r="B12458" s="11"/>
      <c r="C12458" s="11"/>
      <c r="D12458" s="11"/>
      <c r="E12458" s="11"/>
      <c r="F12458" s="11"/>
      <c r="G12458" s="11"/>
      <c r="H12458" s="11"/>
      <c r="I12458" s="11"/>
      <c r="J12458" s="11"/>
      <c r="K12458" s="12"/>
      <c r="L12458" s="13"/>
      <c r="M12458" s="12"/>
      <c r="N12458" s="13"/>
      <c r="O12458" s="13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  <c r="AC12458" s="11"/>
    </row>
    <row r="12459" spans="1:29" x14ac:dyDescent="0.25">
      <c r="A12459" s="10"/>
      <c r="B12459" s="11"/>
      <c r="C12459" s="11"/>
      <c r="D12459" s="11"/>
      <c r="E12459" s="11"/>
      <c r="F12459" s="11"/>
      <c r="G12459" s="11"/>
      <c r="H12459" s="11"/>
      <c r="I12459" s="11"/>
      <c r="J12459" s="11"/>
      <c r="K12459" s="12"/>
      <c r="L12459" s="13"/>
      <c r="M12459" s="12"/>
      <c r="N12459" s="13"/>
      <c r="O12459" s="13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  <c r="AA12459" s="11"/>
      <c r="AB12459" s="11"/>
      <c r="AC12459" s="11"/>
    </row>
    <row r="12460" spans="1:29" x14ac:dyDescent="0.25">
      <c r="A12460" s="10"/>
      <c r="B12460" s="11"/>
      <c r="C12460" s="11"/>
      <c r="D12460" s="11"/>
      <c r="E12460" s="11"/>
      <c r="F12460" s="11"/>
      <c r="G12460" s="11"/>
      <c r="H12460" s="11"/>
      <c r="I12460" s="11"/>
      <c r="J12460" s="11"/>
      <c r="K12460" s="12"/>
      <c r="L12460" s="13"/>
      <c r="M12460" s="12"/>
      <c r="N12460" s="13"/>
      <c r="O12460" s="13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  <c r="AA12460" s="11"/>
      <c r="AB12460" s="11"/>
      <c r="AC12460" s="11"/>
    </row>
    <row r="12461" spans="1:29" x14ac:dyDescent="0.25">
      <c r="A12461" s="10"/>
      <c r="B12461" s="11"/>
      <c r="C12461" s="11"/>
      <c r="D12461" s="11"/>
      <c r="E12461" s="11"/>
      <c r="F12461" s="11"/>
      <c r="G12461" s="11"/>
      <c r="H12461" s="11"/>
      <c r="I12461" s="11"/>
      <c r="J12461" s="11"/>
      <c r="K12461" s="12"/>
      <c r="L12461" s="13"/>
      <c r="M12461" s="12"/>
      <c r="N12461" s="13"/>
      <c r="O12461" s="13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  <c r="AA12461" s="11"/>
      <c r="AB12461" s="11"/>
      <c r="AC12461" s="11"/>
    </row>
    <row r="12462" spans="1:29" x14ac:dyDescent="0.25">
      <c r="A12462" s="10"/>
      <c r="B12462" s="11"/>
      <c r="C12462" s="11"/>
      <c r="D12462" s="11"/>
      <c r="E12462" s="11"/>
      <c r="F12462" s="11"/>
      <c r="G12462" s="11"/>
      <c r="H12462" s="11"/>
      <c r="I12462" s="11"/>
      <c r="J12462" s="11"/>
      <c r="K12462" s="12"/>
      <c r="L12462" s="13"/>
      <c r="M12462" s="12"/>
      <c r="N12462" s="13"/>
      <c r="O12462" s="13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  <c r="AA12462" s="11"/>
      <c r="AB12462" s="11"/>
      <c r="AC12462" s="11"/>
    </row>
    <row r="12463" spans="1:29" x14ac:dyDescent="0.25">
      <c r="A12463" s="10"/>
      <c r="B12463" s="11"/>
      <c r="C12463" s="11"/>
      <c r="D12463" s="11"/>
      <c r="E12463" s="11"/>
      <c r="F12463" s="11"/>
      <c r="G12463" s="11"/>
      <c r="H12463" s="11"/>
      <c r="I12463" s="11"/>
      <c r="J12463" s="11"/>
      <c r="K12463" s="12"/>
      <c r="L12463" s="13"/>
      <c r="M12463" s="12"/>
      <c r="N12463" s="13"/>
      <c r="O12463" s="13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  <c r="AA12463" s="11"/>
      <c r="AB12463" s="11"/>
      <c r="AC12463" s="11"/>
    </row>
    <row r="12464" spans="1:29" x14ac:dyDescent="0.25">
      <c r="A12464" s="10"/>
      <c r="B12464" s="11"/>
      <c r="C12464" s="11"/>
      <c r="D12464" s="11"/>
      <c r="E12464" s="11"/>
      <c r="F12464" s="11"/>
      <c r="G12464" s="11"/>
      <c r="H12464" s="11"/>
      <c r="I12464" s="11"/>
      <c r="J12464" s="11"/>
      <c r="K12464" s="12"/>
      <c r="L12464" s="13"/>
      <c r="M12464" s="12"/>
      <c r="N12464" s="13"/>
      <c r="O12464" s="13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  <c r="AA12464" s="11"/>
      <c r="AB12464" s="11"/>
      <c r="AC12464" s="11"/>
    </row>
    <row r="12465" spans="1:29" x14ac:dyDescent="0.25">
      <c r="A12465" s="10"/>
      <c r="B12465" s="11"/>
      <c r="C12465" s="11"/>
      <c r="D12465" s="11"/>
      <c r="E12465" s="11"/>
      <c r="F12465" s="11"/>
      <c r="G12465" s="11"/>
      <c r="H12465" s="11"/>
      <c r="I12465" s="11"/>
      <c r="J12465" s="11"/>
      <c r="K12465" s="12"/>
      <c r="L12465" s="13"/>
      <c r="M12465" s="12"/>
      <c r="N12465" s="13"/>
      <c r="O12465" s="13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  <c r="AC12465" s="11"/>
    </row>
    <row r="12466" spans="1:29" x14ac:dyDescent="0.25">
      <c r="A12466" s="10"/>
      <c r="B12466" s="11"/>
      <c r="C12466" s="11"/>
      <c r="D12466" s="11"/>
      <c r="E12466" s="11"/>
      <c r="F12466" s="11"/>
      <c r="G12466" s="11"/>
      <c r="H12466" s="11"/>
      <c r="I12466" s="11"/>
      <c r="J12466" s="11"/>
      <c r="K12466" s="12"/>
      <c r="L12466" s="13"/>
      <c r="M12466" s="12"/>
      <c r="N12466" s="13"/>
      <c r="O12466" s="13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  <c r="AA12466" s="11"/>
      <c r="AB12466" s="11"/>
      <c r="AC12466" s="11"/>
    </row>
    <row r="12467" spans="1:29" x14ac:dyDescent="0.25">
      <c r="A12467" s="10"/>
      <c r="B12467" s="11"/>
      <c r="C12467" s="11"/>
      <c r="D12467" s="11"/>
      <c r="E12467" s="11"/>
      <c r="F12467" s="11"/>
      <c r="G12467" s="11"/>
      <c r="H12467" s="11"/>
      <c r="I12467" s="11"/>
      <c r="J12467" s="11"/>
      <c r="K12467" s="12"/>
      <c r="L12467" s="13"/>
      <c r="M12467" s="12"/>
      <c r="N12467" s="13"/>
      <c r="O12467" s="13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  <c r="AA12467" s="11"/>
      <c r="AB12467" s="11"/>
      <c r="AC12467" s="11"/>
    </row>
    <row r="12468" spans="1:29" x14ac:dyDescent="0.25">
      <c r="A12468" s="10"/>
      <c r="B12468" s="11"/>
      <c r="C12468" s="11"/>
      <c r="D12468" s="11"/>
      <c r="E12468" s="11"/>
      <c r="F12468" s="11"/>
      <c r="G12468" s="11"/>
      <c r="H12468" s="11"/>
      <c r="I12468" s="11"/>
      <c r="J12468" s="11"/>
      <c r="K12468" s="12"/>
      <c r="L12468" s="13"/>
      <c r="M12468" s="12"/>
      <c r="N12468" s="13"/>
      <c r="O12468" s="13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  <c r="AA12468" s="11"/>
      <c r="AB12468" s="11"/>
      <c r="AC12468" s="11"/>
    </row>
    <row r="12469" spans="1:29" x14ac:dyDescent="0.25">
      <c r="A12469" s="10"/>
      <c r="B12469" s="11"/>
      <c r="C12469" s="11"/>
      <c r="D12469" s="11"/>
      <c r="E12469" s="11"/>
      <c r="F12469" s="11"/>
      <c r="G12469" s="11"/>
      <c r="H12469" s="11"/>
      <c r="I12469" s="11"/>
      <c r="J12469" s="11"/>
      <c r="K12469" s="12"/>
      <c r="L12469" s="13"/>
      <c r="M12469" s="12"/>
      <c r="N12469" s="13"/>
      <c r="O12469" s="13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  <c r="AA12469" s="11"/>
      <c r="AB12469" s="11"/>
      <c r="AC12469" s="11"/>
    </row>
    <row r="12470" spans="1:29" x14ac:dyDescent="0.25">
      <c r="A12470" s="10"/>
      <c r="B12470" s="11"/>
      <c r="C12470" s="11"/>
      <c r="D12470" s="11"/>
      <c r="E12470" s="11"/>
      <c r="F12470" s="11"/>
      <c r="G12470" s="11"/>
      <c r="H12470" s="11"/>
      <c r="I12470" s="11"/>
      <c r="J12470" s="11"/>
      <c r="K12470" s="12"/>
      <c r="L12470" s="13"/>
      <c r="M12470" s="12"/>
      <c r="N12470" s="13"/>
      <c r="O12470" s="13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  <c r="AA12470" s="11"/>
      <c r="AB12470" s="11"/>
      <c r="AC12470" s="11"/>
    </row>
    <row r="12471" spans="1:29" x14ac:dyDescent="0.25">
      <c r="A12471" s="10"/>
      <c r="B12471" s="11"/>
      <c r="C12471" s="11"/>
      <c r="D12471" s="11"/>
      <c r="E12471" s="11"/>
      <c r="F12471" s="11"/>
      <c r="G12471" s="11"/>
      <c r="H12471" s="11"/>
      <c r="I12471" s="11"/>
      <c r="J12471" s="11"/>
      <c r="K12471" s="12"/>
      <c r="L12471" s="13"/>
      <c r="M12471" s="12"/>
      <c r="N12471" s="13"/>
      <c r="O12471" s="13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  <c r="AA12471" s="11"/>
      <c r="AB12471" s="11"/>
      <c r="AC12471" s="11"/>
    </row>
    <row r="12472" spans="1:29" x14ac:dyDescent="0.25">
      <c r="A12472" s="10"/>
      <c r="B12472" s="11"/>
      <c r="C12472" s="11"/>
      <c r="D12472" s="11"/>
      <c r="E12472" s="11"/>
      <c r="F12472" s="11"/>
      <c r="G12472" s="11"/>
      <c r="H12472" s="11"/>
      <c r="I12472" s="11"/>
      <c r="J12472" s="11"/>
      <c r="K12472" s="12"/>
      <c r="L12472" s="13"/>
      <c r="M12472" s="12"/>
      <c r="N12472" s="13"/>
      <c r="O12472" s="13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  <c r="AC12472" s="11"/>
    </row>
    <row r="12473" spans="1:29" x14ac:dyDescent="0.25">
      <c r="A12473" s="10"/>
      <c r="B12473" s="11"/>
      <c r="C12473" s="11"/>
      <c r="D12473" s="11"/>
      <c r="E12473" s="11"/>
      <c r="F12473" s="11"/>
      <c r="G12473" s="11"/>
      <c r="H12473" s="11"/>
      <c r="I12473" s="11"/>
      <c r="J12473" s="11"/>
      <c r="K12473" s="12"/>
      <c r="L12473" s="13"/>
      <c r="M12473" s="12"/>
      <c r="N12473" s="13"/>
      <c r="O12473" s="13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  <c r="AA12473" s="11"/>
      <c r="AB12473" s="11"/>
      <c r="AC12473" s="11"/>
    </row>
    <row r="12474" spans="1:29" x14ac:dyDescent="0.25">
      <c r="A12474" s="10"/>
      <c r="B12474" s="11"/>
      <c r="C12474" s="11"/>
      <c r="D12474" s="11"/>
      <c r="E12474" s="11"/>
      <c r="F12474" s="11"/>
      <c r="G12474" s="11"/>
      <c r="H12474" s="11"/>
      <c r="I12474" s="11"/>
      <c r="J12474" s="11"/>
      <c r="K12474" s="12"/>
      <c r="L12474" s="13"/>
      <c r="M12474" s="12"/>
      <c r="N12474" s="13"/>
      <c r="O12474" s="13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  <c r="AA12474" s="11"/>
      <c r="AB12474" s="11"/>
      <c r="AC12474" s="11"/>
    </row>
    <row r="12475" spans="1:29" x14ac:dyDescent="0.25">
      <c r="A12475" s="10"/>
      <c r="B12475" s="11"/>
      <c r="C12475" s="11"/>
      <c r="D12475" s="11"/>
      <c r="E12475" s="11"/>
      <c r="F12475" s="11"/>
      <c r="G12475" s="11"/>
      <c r="H12475" s="11"/>
      <c r="I12475" s="11"/>
      <c r="J12475" s="11"/>
      <c r="K12475" s="12"/>
      <c r="L12475" s="13"/>
      <c r="M12475" s="12"/>
      <c r="N12475" s="13"/>
      <c r="O12475" s="13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  <c r="AA12475" s="11"/>
      <c r="AB12475" s="11"/>
      <c r="AC12475" s="11"/>
    </row>
    <row r="12476" spans="1:29" x14ac:dyDescent="0.25">
      <c r="A12476" s="10"/>
      <c r="B12476" s="11"/>
      <c r="C12476" s="11"/>
      <c r="D12476" s="11"/>
      <c r="E12476" s="11"/>
      <c r="F12476" s="11"/>
      <c r="G12476" s="11"/>
      <c r="H12476" s="11"/>
      <c r="I12476" s="11"/>
      <c r="J12476" s="11"/>
      <c r="K12476" s="12"/>
      <c r="L12476" s="13"/>
      <c r="M12476" s="12"/>
      <c r="N12476" s="13"/>
      <c r="O12476" s="13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  <c r="AA12476" s="11"/>
      <c r="AB12476" s="11"/>
      <c r="AC12476" s="11"/>
    </row>
    <row r="12477" spans="1:29" x14ac:dyDescent="0.25">
      <c r="A12477" s="10"/>
      <c r="B12477" s="11"/>
      <c r="C12477" s="11"/>
      <c r="D12477" s="11"/>
      <c r="E12477" s="11"/>
      <c r="F12477" s="11"/>
      <c r="G12477" s="11"/>
      <c r="H12477" s="11"/>
      <c r="I12477" s="11"/>
      <c r="J12477" s="11"/>
      <c r="K12477" s="12"/>
      <c r="L12477" s="13"/>
      <c r="M12477" s="12"/>
      <c r="N12477" s="13"/>
      <c r="O12477" s="13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  <c r="AA12477" s="11"/>
      <c r="AB12477" s="11"/>
      <c r="AC12477" s="11"/>
    </row>
    <row r="12478" spans="1:29" x14ac:dyDescent="0.25">
      <c r="A12478" s="10"/>
      <c r="B12478" s="11"/>
      <c r="C12478" s="11"/>
      <c r="D12478" s="11"/>
      <c r="E12478" s="11"/>
      <c r="F12478" s="11"/>
      <c r="G12478" s="11"/>
      <c r="H12478" s="11"/>
      <c r="I12478" s="11"/>
      <c r="J12478" s="11"/>
      <c r="K12478" s="12"/>
      <c r="L12478" s="13"/>
      <c r="M12478" s="12"/>
      <c r="N12478" s="13"/>
      <c r="O12478" s="13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  <c r="AA12478" s="11"/>
      <c r="AB12478" s="11"/>
      <c r="AC12478" s="11"/>
    </row>
    <row r="12479" spans="1:29" x14ac:dyDescent="0.25">
      <c r="A12479" s="10"/>
      <c r="B12479" s="11"/>
      <c r="C12479" s="11"/>
      <c r="D12479" s="11"/>
      <c r="E12479" s="11"/>
      <c r="F12479" s="11"/>
      <c r="G12479" s="11"/>
      <c r="H12479" s="11"/>
      <c r="I12479" s="11"/>
      <c r="J12479" s="11"/>
      <c r="K12479" s="12"/>
      <c r="L12479" s="13"/>
      <c r="M12479" s="12"/>
      <c r="N12479" s="13"/>
      <c r="O12479" s="13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  <c r="AC12479" s="11"/>
    </row>
    <row r="12480" spans="1:29" x14ac:dyDescent="0.25">
      <c r="A12480" s="10"/>
      <c r="B12480" s="11"/>
      <c r="C12480" s="11"/>
      <c r="D12480" s="11"/>
      <c r="E12480" s="11"/>
      <c r="F12480" s="11"/>
      <c r="G12480" s="11"/>
      <c r="H12480" s="11"/>
      <c r="I12480" s="11"/>
      <c r="J12480" s="11"/>
      <c r="K12480" s="12"/>
      <c r="L12480" s="13"/>
      <c r="M12480" s="12"/>
      <c r="N12480" s="13"/>
      <c r="O12480" s="13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  <c r="AA12480" s="11"/>
      <c r="AB12480" s="11"/>
      <c r="AC12480" s="11"/>
    </row>
    <row r="12481" spans="1:29" x14ac:dyDescent="0.25">
      <c r="A12481" s="10"/>
      <c r="B12481" s="11"/>
      <c r="C12481" s="11"/>
      <c r="D12481" s="11"/>
      <c r="E12481" s="11"/>
      <c r="F12481" s="11"/>
      <c r="G12481" s="11"/>
      <c r="H12481" s="11"/>
      <c r="I12481" s="11"/>
      <c r="J12481" s="11"/>
      <c r="K12481" s="12"/>
      <c r="L12481" s="13"/>
      <c r="M12481" s="12"/>
      <c r="N12481" s="13"/>
      <c r="O12481" s="13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  <c r="AA12481" s="11"/>
      <c r="AB12481" s="11"/>
      <c r="AC12481" s="11"/>
    </row>
    <row r="12482" spans="1:29" x14ac:dyDescent="0.25">
      <c r="A12482" s="10"/>
      <c r="B12482" s="11"/>
      <c r="C12482" s="11"/>
      <c r="D12482" s="11"/>
      <c r="E12482" s="11"/>
      <c r="F12482" s="11"/>
      <c r="G12482" s="11"/>
      <c r="H12482" s="11"/>
      <c r="I12482" s="11"/>
      <c r="J12482" s="11"/>
      <c r="K12482" s="12"/>
      <c r="L12482" s="13"/>
      <c r="M12482" s="12"/>
      <c r="N12482" s="13"/>
      <c r="O12482" s="13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  <c r="AC12482" s="11"/>
    </row>
    <row r="12483" spans="1:29" x14ac:dyDescent="0.25">
      <c r="A12483" s="10"/>
      <c r="B12483" s="11"/>
      <c r="C12483" s="11"/>
      <c r="D12483" s="11"/>
      <c r="E12483" s="11"/>
      <c r="F12483" s="11"/>
      <c r="G12483" s="11"/>
      <c r="H12483" s="11"/>
      <c r="I12483" s="11"/>
      <c r="J12483" s="11"/>
      <c r="K12483" s="12"/>
      <c r="L12483" s="13"/>
      <c r="M12483" s="12"/>
      <c r="N12483" s="13"/>
      <c r="O12483" s="13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  <c r="AA12483" s="11"/>
      <c r="AB12483" s="11"/>
      <c r="AC12483" s="11"/>
    </row>
    <row r="12484" spans="1:29" x14ac:dyDescent="0.25">
      <c r="A12484" s="10"/>
      <c r="B12484" s="11"/>
      <c r="C12484" s="11"/>
      <c r="D12484" s="11"/>
      <c r="E12484" s="11"/>
      <c r="F12484" s="11"/>
      <c r="G12484" s="11"/>
      <c r="H12484" s="11"/>
      <c r="I12484" s="11"/>
      <c r="J12484" s="11"/>
      <c r="K12484" s="12"/>
      <c r="L12484" s="13"/>
      <c r="M12484" s="12"/>
      <c r="N12484" s="13"/>
      <c r="O12484" s="13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  <c r="AA12484" s="11"/>
      <c r="AB12484" s="11"/>
      <c r="AC12484" s="11"/>
    </row>
    <row r="12485" spans="1:29" x14ac:dyDescent="0.25">
      <c r="A12485" s="10"/>
      <c r="B12485" s="11"/>
      <c r="C12485" s="11"/>
      <c r="D12485" s="11"/>
      <c r="E12485" s="11"/>
      <c r="F12485" s="11"/>
      <c r="G12485" s="11"/>
      <c r="H12485" s="11"/>
      <c r="I12485" s="11"/>
      <c r="J12485" s="11"/>
      <c r="K12485" s="12"/>
      <c r="L12485" s="13"/>
      <c r="M12485" s="12"/>
      <c r="N12485" s="13"/>
      <c r="O12485" s="13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  <c r="AA12485" s="11"/>
      <c r="AB12485" s="11"/>
      <c r="AC12485" s="11"/>
    </row>
    <row r="12486" spans="1:29" x14ac:dyDescent="0.25">
      <c r="A12486" s="10"/>
      <c r="B12486" s="11"/>
      <c r="C12486" s="11"/>
      <c r="D12486" s="11"/>
      <c r="E12486" s="11"/>
      <c r="F12486" s="11"/>
      <c r="G12486" s="11"/>
      <c r="H12486" s="11"/>
      <c r="I12486" s="11"/>
      <c r="J12486" s="11"/>
      <c r="K12486" s="12"/>
      <c r="L12486" s="13"/>
      <c r="M12486" s="12"/>
      <c r="N12486" s="13"/>
      <c r="O12486" s="13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  <c r="AC12486" s="11"/>
    </row>
    <row r="12487" spans="1:29" x14ac:dyDescent="0.25">
      <c r="A12487" s="10"/>
      <c r="B12487" s="11"/>
      <c r="C12487" s="11"/>
      <c r="D12487" s="11"/>
      <c r="E12487" s="11"/>
      <c r="F12487" s="11"/>
      <c r="G12487" s="11"/>
      <c r="H12487" s="11"/>
      <c r="I12487" s="11"/>
      <c r="J12487" s="11"/>
      <c r="K12487" s="12"/>
      <c r="L12487" s="13"/>
      <c r="M12487" s="12"/>
      <c r="N12487" s="13"/>
      <c r="O12487" s="13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  <c r="AA12487" s="11"/>
      <c r="AB12487" s="11"/>
      <c r="AC12487" s="11"/>
    </row>
    <row r="12488" spans="1:29" x14ac:dyDescent="0.25">
      <c r="A12488" s="10"/>
      <c r="B12488" s="11"/>
      <c r="C12488" s="11"/>
      <c r="D12488" s="11"/>
      <c r="E12488" s="11"/>
      <c r="F12488" s="11"/>
      <c r="G12488" s="11"/>
      <c r="H12488" s="11"/>
      <c r="I12488" s="11"/>
      <c r="J12488" s="11"/>
      <c r="K12488" s="12"/>
      <c r="L12488" s="13"/>
      <c r="M12488" s="12"/>
      <c r="N12488" s="13"/>
      <c r="O12488" s="13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  <c r="AA12488" s="11"/>
      <c r="AB12488" s="11"/>
      <c r="AC12488" s="11"/>
    </row>
    <row r="12489" spans="1:29" x14ac:dyDescent="0.25">
      <c r="A12489" s="10"/>
      <c r="B12489" s="11"/>
      <c r="C12489" s="11"/>
      <c r="D12489" s="11"/>
      <c r="E12489" s="11"/>
      <c r="F12489" s="11"/>
      <c r="G12489" s="11"/>
      <c r="H12489" s="11"/>
      <c r="I12489" s="11"/>
      <c r="J12489" s="11"/>
      <c r="K12489" s="12"/>
      <c r="L12489" s="13"/>
      <c r="M12489" s="12"/>
      <c r="N12489" s="13"/>
      <c r="O12489" s="13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  <c r="AA12489" s="11"/>
      <c r="AB12489" s="11"/>
      <c r="AC12489" s="11"/>
    </row>
    <row r="12490" spans="1:29" x14ac:dyDescent="0.25">
      <c r="A12490" s="10"/>
      <c r="B12490" s="11"/>
      <c r="C12490" s="11"/>
      <c r="D12490" s="11"/>
      <c r="E12490" s="11"/>
      <c r="F12490" s="11"/>
      <c r="G12490" s="11"/>
      <c r="H12490" s="11"/>
      <c r="I12490" s="11"/>
      <c r="J12490" s="11"/>
      <c r="K12490" s="12"/>
      <c r="L12490" s="13"/>
      <c r="M12490" s="12"/>
      <c r="N12490" s="13"/>
      <c r="O12490" s="13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  <c r="AA12490" s="11"/>
      <c r="AB12490" s="11"/>
      <c r="AC12490" s="11"/>
    </row>
    <row r="12491" spans="1:29" x14ac:dyDescent="0.25">
      <c r="A12491" s="10"/>
      <c r="B12491" s="11"/>
      <c r="C12491" s="11"/>
      <c r="D12491" s="11"/>
      <c r="E12491" s="11"/>
      <c r="F12491" s="11"/>
      <c r="G12491" s="11"/>
      <c r="H12491" s="11"/>
      <c r="I12491" s="11"/>
      <c r="J12491" s="11"/>
      <c r="K12491" s="12"/>
      <c r="L12491" s="13"/>
      <c r="M12491" s="12"/>
      <c r="N12491" s="13"/>
      <c r="O12491" s="13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  <c r="AA12491" s="11"/>
      <c r="AB12491" s="11"/>
      <c r="AC12491" s="11"/>
    </row>
    <row r="12492" spans="1:29" x14ac:dyDescent="0.25">
      <c r="A12492" s="10"/>
      <c r="B12492" s="11"/>
      <c r="C12492" s="11"/>
      <c r="D12492" s="11"/>
      <c r="E12492" s="11"/>
      <c r="F12492" s="11"/>
      <c r="G12492" s="11"/>
      <c r="H12492" s="11"/>
      <c r="I12492" s="11"/>
      <c r="J12492" s="11"/>
      <c r="K12492" s="12"/>
      <c r="L12492" s="13"/>
      <c r="M12492" s="12"/>
      <c r="N12492" s="13"/>
      <c r="O12492" s="13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  <c r="AA12492" s="11"/>
      <c r="AB12492" s="11"/>
      <c r="AC12492" s="11"/>
    </row>
    <row r="12493" spans="1:29" x14ac:dyDescent="0.25">
      <c r="A12493" s="10"/>
      <c r="B12493" s="11"/>
      <c r="C12493" s="11"/>
      <c r="D12493" s="11"/>
      <c r="E12493" s="11"/>
      <c r="F12493" s="11"/>
      <c r="G12493" s="11"/>
      <c r="H12493" s="11"/>
      <c r="I12493" s="11"/>
      <c r="J12493" s="11"/>
      <c r="K12493" s="12"/>
      <c r="L12493" s="13"/>
      <c r="M12493" s="12"/>
      <c r="N12493" s="13"/>
      <c r="O12493" s="13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  <c r="AC12493" s="11"/>
    </row>
    <row r="12494" spans="1:29" x14ac:dyDescent="0.25">
      <c r="A12494" s="10"/>
      <c r="B12494" s="11"/>
      <c r="C12494" s="11"/>
      <c r="D12494" s="11"/>
      <c r="E12494" s="11"/>
      <c r="F12494" s="11"/>
      <c r="G12494" s="11"/>
      <c r="H12494" s="11"/>
      <c r="I12494" s="11"/>
      <c r="J12494" s="11"/>
      <c r="K12494" s="12"/>
      <c r="L12494" s="13"/>
      <c r="M12494" s="12"/>
      <c r="N12494" s="13"/>
      <c r="O12494" s="13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  <c r="AA12494" s="11"/>
      <c r="AB12494" s="11"/>
      <c r="AC12494" s="11"/>
    </row>
    <row r="12495" spans="1:29" x14ac:dyDescent="0.25">
      <c r="A12495" s="10"/>
      <c r="B12495" s="11"/>
      <c r="C12495" s="11"/>
      <c r="D12495" s="11"/>
      <c r="E12495" s="11"/>
      <c r="F12495" s="11"/>
      <c r="G12495" s="11"/>
      <c r="H12495" s="11"/>
      <c r="I12495" s="11"/>
      <c r="J12495" s="11"/>
      <c r="K12495" s="12"/>
      <c r="L12495" s="13"/>
      <c r="M12495" s="12"/>
      <c r="N12495" s="13"/>
      <c r="O12495" s="13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  <c r="AA12495" s="11"/>
      <c r="AB12495" s="11"/>
      <c r="AC12495" s="11"/>
    </row>
    <row r="12496" spans="1:29" x14ac:dyDescent="0.25">
      <c r="A12496" s="10"/>
      <c r="B12496" s="11"/>
      <c r="C12496" s="11"/>
      <c r="D12496" s="11"/>
      <c r="E12496" s="11"/>
      <c r="F12496" s="11"/>
      <c r="G12496" s="11"/>
      <c r="H12496" s="11"/>
      <c r="I12496" s="11"/>
      <c r="J12496" s="11"/>
      <c r="K12496" s="12"/>
      <c r="L12496" s="13"/>
      <c r="M12496" s="12"/>
      <c r="N12496" s="13"/>
      <c r="O12496" s="13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  <c r="AA12496" s="11"/>
      <c r="AB12496" s="11"/>
      <c r="AC12496" s="11"/>
    </row>
    <row r="12497" spans="1:29" x14ac:dyDescent="0.25">
      <c r="A12497" s="10"/>
      <c r="B12497" s="11"/>
      <c r="C12497" s="11"/>
      <c r="D12497" s="11"/>
      <c r="E12497" s="11"/>
      <c r="F12497" s="11"/>
      <c r="G12497" s="11"/>
      <c r="H12497" s="11"/>
      <c r="I12497" s="11"/>
      <c r="J12497" s="11"/>
      <c r="K12497" s="12"/>
      <c r="L12497" s="13"/>
      <c r="M12497" s="12"/>
      <c r="N12497" s="13"/>
      <c r="O12497" s="13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  <c r="AA12497" s="11"/>
      <c r="AB12497" s="11"/>
      <c r="AC12497" s="11"/>
    </row>
    <row r="12498" spans="1:29" x14ac:dyDescent="0.25">
      <c r="A12498" s="10"/>
      <c r="B12498" s="11"/>
      <c r="C12498" s="11"/>
      <c r="D12498" s="11"/>
      <c r="E12498" s="11"/>
      <c r="F12498" s="11"/>
      <c r="G12498" s="11"/>
      <c r="H12498" s="11"/>
      <c r="I12498" s="11"/>
      <c r="J12498" s="11"/>
      <c r="K12498" s="12"/>
      <c r="L12498" s="13"/>
      <c r="M12498" s="12"/>
      <c r="N12498" s="13"/>
      <c r="O12498" s="13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  <c r="AA12498" s="11"/>
      <c r="AB12498" s="11"/>
      <c r="AC12498" s="11"/>
    </row>
    <row r="12499" spans="1:29" x14ac:dyDescent="0.25">
      <c r="A12499" s="10"/>
      <c r="B12499" s="11"/>
      <c r="C12499" s="11"/>
      <c r="D12499" s="11"/>
      <c r="E12499" s="11"/>
      <c r="F12499" s="11"/>
      <c r="G12499" s="11"/>
      <c r="H12499" s="11"/>
      <c r="I12499" s="11"/>
      <c r="J12499" s="11"/>
      <c r="K12499" s="12"/>
      <c r="L12499" s="13"/>
      <c r="M12499" s="12"/>
      <c r="N12499" s="13"/>
      <c r="O12499" s="13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  <c r="AA12499" s="11"/>
      <c r="AB12499" s="11"/>
      <c r="AC12499" s="11"/>
    </row>
    <row r="12500" spans="1:29" x14ac:dyDescent="0.25">
      <c r="A12500" s="10"/>
      <c r="B12500" s="11"/>
      <c r="C12500" s="11"/>
      <c r="D12500" s="11"/>
      <c r="E12500" s="11"/>
      <c r="F12500" s="11"/>
      <c r="G12500" s="11"/>
      <c r="H12500" s="11"/>
      <c r="I12500" s="11"/>
      <c r="J12500" s="11"/>
      <c r="K12500" s="12"/>
      <c r="L12500" s="13"/>
      <c r="M12500" s="12"/>
      <c r="N12500" s="13"/>
      <c r="O12500" s="13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  <c r="AC12500" s="11"/>
    </row>
    <row r="12501" spans="1:29" x14ac:dyDescent="0.25">
      <c r="A12501" s="10"/>
      <c r="B12501" s="11"/>
      <c r="C12501" s="11"/>
      <c r="D12501" s="11"/>
      <c r="E12501" s="11"/>
      <c r="F12501" s="11"/>
      <c r="G12501" s="11"/>
      <c r="H12501" s="11"/>
      <c r="I12501" s="11"/>
      <c r="J12501" s="11"/>
      <c r="K12501" s="12"/>
      <c r="L12501" s="13"/>
      <c r="M12501" s="12"/>
      <c r="N12501" s="13"/>
      <c r="O12501" s="13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  <c r="AA12501" s="11"/>
      <c r="AB12501" s="11"/>
      <c r="AC12501" s="11"/>
    </row>
    <row r="12502" spans="1:29" x14ac:dyDescent="0.25">
      <c r="A12502" s="10"/>
      <c r="B12502" s="11"/>
      <c r="C12502" s="11"/>
      <c r="D12502" s="11"/>
      <c r="E12502" s="11"/>
      <c r="F12502" s="11"/>
      <c r="G12502" s="11"/>
      <c r="H12502" s="11"/>
      <c r="I12502" s="11"/>
      <c r="J12502" s="11"/>
      <c r="K12502" s="12"/>
      <c r="L12502" s="13"/>
      <c r="M12502" s="12"/>
      <c r="N12502" s="13"/>
      <c r="O12502" s="13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  <c r="AA12502" s="11"/>
      <c r="AB12502" s="11"/>
      <c r="AC12502" s="11"/>
    </row>
    <row r="12503" spans="1:29" x14ac:dyDescent="0.25">
      <c r="A12503" s="10"/>
      <c r="B12503" s="11"/>
      <c r="C12503" s="11"/>
      <c r="D12503" s="11"/>
      <c r="E12503" s="11"/>
      <c r="F12503" s="11"/>
      <c r="G12503" s="11"/>
      <c r="H12503" s="11"/>
      <c r="I12503" s="11"/>
      <c r="J12503" s="11"/>
      <c r="K12503" s="12"/>
      <c r="L12503" s="13"/>
      <c r="M12503" s="12"/>
      <c r="N12503" s="13"/>
      <c r="O12503" s="13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  <c r="AA12503" s="11"/>
      <c r="AB12503" s="11"/>
      <c r="AC12503" s="11"/>
    </row>
    <row r="12504" spans="1:29" x14ac:dyDescent="0.25">
      <c r="A12504" s="10"/>
      <c r="B12504" s="11"/>
      <c r="C12504" s="11"/>
      <c r="D12504" s="11"/>
      <c r="E12504" s="11"/>
      <c r="F12504" s="11"/>
      <c r="G12504" s="11"/>
      <c r="H12504" s="11"/>
      <c r="I12504" s="11"/>
      <c r="J12504" s="11"/>
      <c r="K12504" s="12"/>
      <c r="L12504" s="13"/>
      <c r="M12504" s="12"/>
      <c r="N12504" s="13"/>
      <c r="O12504" s="13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  <c r="AA12504" s="11"/>
      <c r="AB12504" s="11"/>
      <c r="AC12504" s="11"/>
    </row>
    <row r="12505" spans="1:29" x14ac:dyDescent="0.25">
      <c r="A12505" s="10"/>
      <c r="B12505" s="11"/>
      <c r="C12505" s="11"/>
      <c r="D12505" s="11"/>
      <c r="E12505" s="11"/>
      <c r="F12505" s="11"/>
      <c r="G12505" s="11"/>
      <c r="H12505" s="11"/>
      <c r="I12505" s="11"/>
      <c r="J12505" s="11"/>
      <c r="K12505" s="12"/>
      <c r="L12505" s="13"/>
      <c r="M12505" s="12"/>
      <c r="N12505" s="13"/>
      <c r="O12505" s="13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  <c r="AA12505" s="11"/>
      <c r="AB12505" s="11"/>
      <c r="AC12505" s="11"/>
    </row>
    <row r="12506" spans="1:29" x14ac:dyDescent="0.25">
      <c r="A12506" s="10"/>
      <c r="B12506" s="11"/>
      <c r="C12506" s="11"/>
      <c r="D12506" s="11"/>
      <c r="E12506" s="11"/>
      <c r="F12506" s="11"/>
      <c r="G12506" s="11"/>
      <c r="H12506" s="11"/>
      <c r="I12506" s="11"/>
      <c r="J12506" s="11"/>
      <c r="K12506" s="12"/>
      <c r="L12506" s="13"/>
      <c r="M12506" s="12"/>
      <c r="N12506" s="13"/>
      <c r="O12506" s="13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  <c r="AA12506" s="11"/>
      <c r="AB12506" s="11"/>
      <c r="AC12506" s="11"/>
    </row>
    <row r="12507" spans="1:29" x14ac:dyDescent="0.25">
      <c r="A12507" s="10"/>
      <c r="B12507" s="11"/>
      <c r="C12507" s="11"/>
      <c r="D12507" s="11"/>
      <c r="E12507" s="11"/>
      <c r="F12507" s="11"/>
      <c r="G12507" s="11"/>
      <c r="H12507" s="11"/>
      <c r="I12507" s="11"/>
      <c r="J12507" s="11"/>
      <c r="K12507" s="12"/>
      <c r="L12507" s="13"/>
      <c r="M12507" s="12"/>
      <c r="N12507" s="13"/>
      <c r="O12507" s="13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  <c r="AC12507" s="11"/>
    </row>
    <row r="12508" spans="1:29" x14ac:dyDescent="0.25">
      <c r="A12508" s="10"/>
      <c r="B12508" s="11"/>
      <c r="C12508" s="11"/>
      <c r="D12508" s="11"/>
      <c r="E12508" s="11"/>
      <c r="F12508" s="11"/>
      <c r="G12508" s="11"/>
      <c r="H12508" s="11"/>
      <c r="I12508" s="11"/>
      <c r="J12508" s="11"/>
      <c r="K12508" s="12"/>
      <c r="L12508" s="13"/>
      <c r="M12508" s="12"/>
      <c r="N12508" s="13"/>
      <c r="O12508" s="13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  <c r="AA12508" s="11"/>
      <c r="AB12508" s="11"/>
      <c r="AC12508" s="11"/>
    </row>
    <row r="12509" spans="1:29" x14ac:dyDescent="0.25">
      <c r="A12509" s="10"/>
      <c r="B12509" s="11"/>
      <c r="C12509" s="11"/>
      <c r="D12509" s="11"/>
      <c r="E12509" s="11"/>
      <c r="F12509" s="11"/>
      <c r="G12509" s="11"/>
      <c r="H12509" s="11"/>
      <c r="I12509" s="11"/>
      <c r="J12509" s="11"/>
      <c r="K12509" s="12"/>
      <c r="L12509" s="13"/>
      <c r="M12509" s="12"/>
      <c r="N12509" s="13"/>
      <c r="O12509" s="13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  <c r="AA12509" s="11"/>
      <c r="AB12509" s="11"/>
      <c r="AC12509" s="11"/>
    </row>
    <row r="12510" spans="1:29" x14ac:dyDescent="0.25">
      <c r="A12510" s="10"/>
      <c r="B12510" s="11"/>
      <c r="C12510" s="11"/>
      <c r="D12510" s="11"/>
      <c r="E12510" s="11"/>
      <c r="F12510" s="11"/>
      <c r="G12510" s="11"/>
      <c r="H12510" s="11"/>
      <c r="I12510" s="11"/>
      <c r="J12510" s="11"/>
      <c r="K12510" s="12"/>
      <c r="L12510" s="13"/>
      <c r="M12510" s="12"/>
      <c r="N12510" s="13"/>
      <c r="O12510" s="13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  <c r="AA12510" s="11"/>
      <c r="AB12510" s="11"/>
      <c r="AC12510" s="11"/>
    </row>
    <row r="12511" spans="1:29" x14ac:dyDescent="0.25">
      <c r="A12511" s="10"/>
      <c r="B12511" s="11"/>
      <c r="C12511" s="11"/>
      <c r="D12511" s="11"/>
      <c r="E12511" s="11"/>
      <c r="F12511" s="11"/>
      <c r="G12511" s="11"/>
      <c r="H12511" s="11"/>
      <c r="I12511" s="11"/>
      <c r="J12511" s="11"/>
      <c r="K12511" s="12"/>
      <c r="L12511" s="13"/>
      <c r="M12511" s="12"/>
      <c r="N12511" s="13"/>
      <c r="O12511" s="13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  <c r="AA12511" s="11"/>
      <c r="AB12511" s="11"/>
      <c r="AC12511" s="11"/>
    </row>
    <row r="12512" spans="1:29" x14ac:dyDescent="0.25">
      <c r="A12512" s="10"/>
      <c r="B12512" s="11"/>
      <c r="C12512" s="11"/>
      <c r="D12512" s="11"/>
      <c r="E12512" s="11"/>
      <c r="F12512" s="11"/>
      <c r="G12512" s="11"/>
      <c r="H12512" s="11"/>
      <c r="I12512" s="11"/>
      <c r="J12512" s="11"/>
      <c r="K12512" s="12"/>
      <c r="L12512" s="13"/>
      <c r="M12512" s="12"/>
      <c r="N12512" s="13"/>
      <c r="O12512" s="13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  <c r="AA12512" s="11"/>
      <c r="AB12512" s="11"/>
      <c r="AC12512" s="11"/>
    </row>
    <row r="12513" spans="1:29" x14ac:dyDescent="0.25">
      <c r="A12513" s="10"/>
      <c r="B12513" s="11"/>
      <c r="C12513" s="11"/>
      <c r="D12513" s="11"/>
      <c r="E12513" s="11"/>
      <c r="F12513" s="11"/>
      <c r="G12513" s="11"/>
      <c r="H12513" s="11"/>
      <c r="I12513" s="11"/>
      <c r="J12513" s="11"/>
      <c r="K12513" s="12"/>
      <c r="L12513" s="13"/>
      <c r="M12513" s="12"/>
      <c r="N12513" s="13"/>
      <c r="O12513" s="13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  <c r="AA12513" s="11"/>
      <c r="AB12513" s="11"/>
      <c r="AC12513" s="11"/>
    </row>
    <row r="12514" spans="1:29" x14ac:dyDescent="0.25">
      <c r="A12514" s="10"/>
      <c r="B12514" s="11"/>
      <c r="C12514" s="11"/>
      <c r="D12514" s="11"/>
      <c r="E12514" s="11"/>
      <c r="F12514" s="11"/>
      <c r="G12514" s="11"/>
      <c r="H12514" s="11"/>
      <c r="I12514" s="11"/>
      <c r="J12514" s="11"/>
      <c r="K12514" s="12"/>
      <c r="L12514" s="13"/>
      <c r="M12514" s="12"/>
      <c r="N12514" s="13"/>
      <c r="O12514" s="13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  <c r="AC12514" s="11"/>
    </row>
    <row r="12515" spans="1:29" x14ac:dyDescent="0.25">
      <c r="A12515" s="10"/>
      <c r="B12515" s="11"/>
      <c r="C12515" s="11"/>
      <c r="D12515" s="11"/>
      <c r="E12515" s="11"/>
      <c r="F12515" s="11"/>
      <c r="G12515" s="11"/>
      <c r="H12515" s="11"/>
      <c r="I12515" s="11"/>
      <c r="J12515" s="11"/>
      <c r="K12515" s="12"/>
      <c r="L12515" s="13"/>
      <c r="M12515" s="12"/>
      <c r="N12515" s="13"/>
      <c r="O12515" s="13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  <c r="AA12515" s="11"/>
      <c r="AB12515" s="11"/>
      <c r="AC12515" s="11"/>
    </row>
    <row r="12516" spans="1:29" x14ac:dyDescent="0.25">
      <c r="A12516" s="10"/>
      <c r="B12516" s="11"/>
      <c r="C12516" s="11"/>
      <c r="D12516" s="11"/>
      <c r="E12516" s="11"/>
      <c r="F12516" s="11"/>
      <c r="G12516" s="11"/>
      <c r="H12516" s="11"/>
      <c r="I12516" s="11"/>
      <c r="J12516" s="11"/>
      <c r="K12516" s="12"/>
      <c r="L12516" s="13"/>
      <c r="M12516" s="12"/>
      <c r="N12516" s="13"/>
      <c r="O12516" s="13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  <c r="AA12516" s="11"/>
      <c r="AB12516" s="11"/>
      <c r="AC12516" s="11"/>
    </row>
    <row r="12517" spans="1:29" x14ac:dyDescent="0.25">
      <c r="A12517" s="10"/>
      <c r="B12517" s="11"/>
      <c r="C12517" s="11"/>
      <c r="D12517" s="11"/>
      <c r="E12517" s="11"/>
      <c r="F12517" s="11"/>
      <c r="G12517" s="11"/>
      <c r="H12517" s="11"/>
      <c r="I12517" s="11"/>
      <c r="J12517" s="11"/>
      <c r="K12517" s="12"/>
      <c r="L12517" s="13"/>
      <c r="M12517" s="12"/>
      <c r="N12517" s="13"/>
      <c r="O12517" s="13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  <c r="AA12517" s="11"/>
      <c r="AB12517" s="11"/>
      <c r="AC12517" s="11"/>
    </row>
    <row r="12518" spans="1:29" x14ac:dyDescent="0.25">
      <c r="A12518" s="10"/>
      <c r="B12518" s="11"/>
      <c r="C12518" s="11"/>
      <c r="D12518" s="11"/>
      <c r="E12518" s="11"/>
      <c r="F12518" s="11"/>
      <c r="G12518" s="11"/>
      <c r="H12518" s="11"/>
      <c r="I12518" s="11"/>
      <c r="J12518" s="11"/>
      <c r="K12518" s="12"/>
      <c r="L12518" s="13"/>
      <c r="M12518" s="12"/>
      <c r="N12518" s="13"/>
      <c r="O12518" s="13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  <c r="AA12518" s="11"/>
      <c r="AB12518" s="11"/>
      <c r="AC12518" s="11"/>
    </row>
    <row r="12519" spans="1:29" x14ac:dyDescent="0.25">
      <c r="A12519" s="10"/>
      <c r="B12519" s="11"/>
      <c r="C12519" s="11"/>
      <c r="D12519" s="11"/>
      <c r="E12519" s="11"/>
      <c r="F12519" s="11"/>
      <c r="G12519" s="11"/>
      <c r="H12519" s="11"/>
      <c r="I12519" s="11"/>
      <c r="J12519" s="11"/>
      <c r="K12519" s="12"/>
      <c r="L12519" s="13"/>
      <c r="M12519" s="12"/>
      <c r="N12519" s="13"/>
      <c r="O12519" s="13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  <c r="AA12519" s="11"/>
      <c r="AB12519" s="11"/>
      <c r="AC12519" s="11"/>
    </row>
    <row r="12520" spans="1:29" x14ac:dyDescent="0.25">
      <c r="A12520" s="10"/>
      <c r="B12520" s="11"/>
      <c r="C12520" s="11"/>
      <c r="D12520" s="11"/>
      <c r="E12520" s="11"/>
      <c r="F12520" s="11"/>
      <c r="G12520" s="11"/>
      <c r="H12520" s="11"/>
      <c r="I12520" s="11"/>
      <c r="J12520" s="11"/>
      <c r="K12520" s="12"/>
      <c r="L12520" s="13"/>
      <c r="M12520" s="12"/>
      <c r="N12520" s="13"/>
      <c r="O12520" s="13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  <c r="AA12520" s="11"/>
      <c r="AB12520" s="11"/>
      <c r="AC12520" s="11"/>
    </row>
    <row r="12521" spans="1:29" x14ac:dyDescent="0.25">
      <c r="A12521" s="10"/>
      <c r="B12521" s="11"/>
      <c r="C12521" s="11"/>
      <c r="D12521" s="11"/>
      <c r="E12521" s="11"/>
      <c r="F12521" s="11"/>
      <c r="G12521" s="11"/>
      <c r="H12521" s="11"/>
      <c r="I12521" s="11"/>
      <c r="J12521" s="11"/>
      <c r="K12521" s="12"/>
      <c r="L12521" s="13"/>
      <c r="M12521" s="12"/>
      <c r="N12521" s="13"/>
      <c r="O12521" s="13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  <c r="AC12521" s="11"/>
    </row>
    <row r="12522" spans="1:29" x14ac:dyDescent="0.25">
      <c r="A12522" s="10"/>
      <c r="B12522" s="11"/>
      <c r="C12522" s="11"/>
      <c r="D12522" s="11"/>
      <c r="E12522" s="11"/>
      <c r="F12522" s="11"/>
      <c r="G12522" s="11"/>
      <c r="H12522" s="11"/>
      <c r="I12522" s="11"/>
      <c r="J12522" s="11"/>
      <c r="K12522" s="12"/>
      <c r="L12522" s="13"/>
      <c r="M12522" s="12"/>
      <c r="N12522" s="13"/>
      <c r="O12522" s="13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  <c r="AA12522" s="11"/>
      <c r="AB12522" s="11"/>
      <c r="AC12522" s="11"/>
    </row>
    <row r="12523" spans="1:29" x14ac:dyDescent="0.25">
      <c r="A12523" s="10"/>
      <c r="B12523" s="11"/>
      <c r="C12523" s="11"/>
      <c r="D12523" s="11"/>
      <c r="E12523" s="11"/>
      <c r="F12523" s="11"/>
      <c r="G12523" s="11"/>
      <c r="H12523" s="11"/>
      <c r="I12523" s="11"/>
      <c r="J12523" s="11"/>
      <c r="K12523" s="12"/>
      <c r="L12523" s="13"/>
      <c r="M12523" s="12"/>
      <c r="N12523" s="13"/>
      <c r="O12523" s="13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  <c r="AA12523" s="11"/>
      <c r="AB12523" s="11"/>
      <c r="AC12523" s="11"/>
    </row>
    <row r="12524" spans="1:29" x14ac:dyDescent="0.25">
      <c r="A12524" s="10"/>
      <c r="B12524" s="11"/>
      <c r="C12524" s="11"/>
      <c r="D12524" s="11"/>
      <c r="E12524" s="11"/>
      <c r="F12524" s="11"/>
      <c r="G12524" s="11"/>
      <c r="H12524" s="11"/>
      <c r="I12524" s="11"/>
      <c r="J12524" s="11"/>
      <c r="K12524" s="12"/>
      <c r="L12524" s="13"/>
      <c r="M12524" s="12"/>
      <c r="N12524" s="13"/>
      <c r="O12524" s="13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  <c r="AA12524" s="11"/>
      <c r="AB12524" s="11"/>
      <c r="AC12524" s="11"/>
    </row>
    <row r="12525" spans="1:29" x14ac:dyDescent="0.25">
      <c r="A12525" s="10"/>
      <c r="B12525" s="11"/>
      <c r="C12525" s="11"/>
      <c r="D12525" s="11"/>
      <c r="E12525" s="11"/>
      <c r="F12525" s="11"/>
      <c r="G12525" s="11"/>
      <c r="H12525" s="11"/>
      <c r="I12525" s="11"/>
      <c r="J12525" s="11"/>
      <c r="K12525" s="12"/>
      <c r="L12525" s="13"/>
      <c r="M12525" s="12"/>
      <c r="N12525" s="13"/>
      <c r="O12525" s="13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  <c r="AA12525" s="11"/>
      <c r="AB12525" s="11"/>
      <c r="AC12525" s="11"/>
    </row>
    <row r="12526" spans="1:29" x14ac:dyDescent="0.25">
      <c r="A12526" s="10"/>
      <c r="B12526" s="11"/>
      <c r="C12526" s="11"/>
      <c r="D12526" s="11"/>
      <c r="E12526" s="11"/>
      <c r="F12526" s="11"/>
      <c r="G12526" s="11"/>
      <c r="H12526" s="11"/>
      <c r="I12526" s="11"/>
      <c r="J12526" s="11"/>
      <c r="K12526" s="12"/>
      <c r="L12526" s="13"/>
      <c r="M12526" s="12"/>
      <c r="N12526" s="13"/>
      <c r="O12526" s="13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  <c r="AA12526" s="11"/>
      <c r="AB12526" s="11"/>
      <c r="AC12526" s="11"/>
    </row>
    <row r="12527" spans="1:29" x14ac:dyDescent="0.25">
      <c r="A12527" s="10"/>
      <c r="B12527" s="11"/>
      <c r="C12527" s="11"/>
      <c r="D12527" s="11"/>
      <c r="E12527" s="11"/>
      <c r="F12527" s="11"/>
      <c r="G12527" s="11"/>
      <c r="H12527" s="11"/>
      <c r="I12527" s="11"/>
      <c r="J12527" s="11"/>
      <c r="K12527" s="12"/>
      <c r="L12527" s="13"/>
      <c r="M12527" s="12"/>
      <c r="N12527" s="13"/>
      <c r="O12527" s="13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  <c r="AA12527" s="11"/>
      <c r="AB12527" s="11"/>
      <c r="AC12527" s="11"/>
    </row>
    <row r="12528" spans="1:29" x14ac:dyDescent="0.25">
      <c r="A12528" s="10"/>
      <c r="B12528" s="11"/>
      <c r="C12528" s="11"/>
      <c r="D12528" s="11"/>
      <c r="E12528" s="11"/>
      <c r="F12528" s="11"/>
      <c r="G12528" s="11"/>
      <c r="H12528" s="11"/>
      <c r="I12528" s="11"/>
      <c r="J12528" s="11"/>
      <c r="K12528" s="12"/>
      <c r="L12528" s="13"/>
      <c r="M12528" s="12"/>
      <c r="N12528" s="13"/>
      <c r="O12528" s="13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  <c r="AC12528" s="11"/>
    </row>
    <row r="12529" spans="1:29" x14ac:dyDescent="0.25">
      <c r="A12529" s="10"/>
      <c r="B12529" s="11"/>
      <c r="C12529" s="11"/>
      <c r="D12529" s="11"/>
      <c r="E12529" s="11"/>
      <c r="F12529" s="11"/>
      <c r="G12529" s="11"/>
      <c r="H12529" s="11"/>
      <c r="I12529" s="11"/>
      <c r="J12529" s="11"/>
      <c r="K12529" s="12"/>
      <c r="L12529" s="13"/>
      <c r="M12529" s="12"/>
      <c r="N12529" s="13"/>
      <c r="O12529" s="13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  <c r="AA12529" s="11"/>
      <c r="AB12529" s="11"/>
      <c r="AC12529" s="11"/>
    </row>
    <row r="12530" spans="1:29" x14ac:dyDescent="0.25">
      <c r="A12530" s="10"/>
      <c r="B12530" s="11"/>
      <c r="C12530" s="11"/>
      <c r="D12530" s="11"/>
      <c r="E12530" s="11"/>
      <c r="F12530" s="11"/>
      <c r="G12530" s="11"/>
      <c r="H12530" s="11"/>
      <c r="I12530" s="11"/>
      <c r="J12530" s="11"/>
      <c r="K12530" s="12"/>
      <c r="L12530" s="13"/>
      <c r="M12530" s="12"/>
      <c r="N12530" s="13"/>
      <c r="O12530" s="13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  <c r="AA12530" s="11"/>
      <c r="AB12530" s="11"/>
      <c r="AC12530" s="11"/>
    </row>
    <row r="12531" spans="1:29" x14ac:dyDescent="0.25">
      <c r="A12531" s="10"/>
      <c r="B12531" s="11"/>
      <c r="C12531" s="11"/>
      <c r="D12531" s="11"/>
      <c r="E12531" s="11"/>
      <c r="F12531" s="11"/>
      <c r="G12531" s="11"/>
      <c r="H12531" s="11"/>
      <c r="I12531" s="11"/>
      <c r="J12531" s="11"/>
      <c r="K12531" s="12"/>
      <c r="L12531" s="13"/>
      <c r="M12531" s="12"/>
      <c r="N12531" s="13"/>
      <c r="O12531" s="13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  <c r="AA12531" s="11"/>
      <c r="AB12531" s="11"/>
      <c r="AC12531" s="11"/>
    </row>
    <row r="12532" spans="1:29" x14ac:dyDescent="0.25">
      <c r="A12532" s="10"/>
      <c r="B12532" s="11"/>
      <c r="C12532" s="11"/>
      <c r="D12532" s="11"/>
      <c r="E12532" s="11"/>
      <c r="F12532" s="11"/>
      <c r="G12532" s="11"/>
      <c r="H12532" s="11"/>
      <c r="I12532" s="11"/>
      <c r="J12532" s="11"/>
      <c r="K12532" s="12"/>
      <c r="L12532" s="13"/>
      <c r="M12532" s="12"/>
      <c r="N12532" s="13"/>
      <c r="O12532" s="13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  <c r="AA12532" s="11"/>
      <c r="AB12532" s="11"/>
      <c r="AC12532" s="11"/>
    </row>
    <row r="12533" spans="1:29" x14ac:dyDescent="0.25">
      <c r="A12533" s="10"/>
      <c r="B12533" s="11"/>
      <c r="C12533" s="11"/>
      <c r="D12533" s="11"/>
      <c r="E12533" s="11"/>
      <c r="F12533" s="11"/>
      <c r="G12533" s="11"/>
      <c r="H12533" s="11"/>
      <c r="I12533" s="11"/>
      <c r="J12533" s="11"/>
      <c r="K12533" s="12"/>
      <c r="L12533" s="13"/>
      <c r="M12533" s="12"/>
      <c r="N12533" s="13"/>
      <c r="O12533" s="13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  <c r="AA12533" s="11"/>
      <c r="AB12533" s="11"/>
      <c r="AC12533" s="11"/>
    </row>
    <row r="12534" spans="1:29" x14ac:dyDescent="0.25">
      <c r="A12534" s="10"/>
      <c r="B12534" s="11"/>
      <c r="C12534" s="11"/>
      <c r="D12534" s="11"/>
      <c r="E12534" s="11"/>
      <c r="F12534" s="11"/>
      <c r="G12534" s="11"/>
      <c r="H12534" s="11"/>
      <c r="I12534" s="11"/>
      <c r="J12534" s="11"/>
      <c r="K12534" s="12"/>
      <c r="L12534" s="13"/>
      <c r="M12534" s="12"/>
      <c r="N12534" s="13"/>
      <c r="O12534" s="13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  <c r="AA12534" s="11"/>
      <c r="AB12534" s="11"/>
      <c r="AC12534" s="11"/>
    </row>
    <row r="12535" spans="1:29" x14ac:dyDescent="0.25">
      <c r="A12535" s="10"/>
      <c r="B12535" s="11"/>
      <c r="C12535" s="11"/>
      <c r="D12535" s="11"/>
      <c r="E12535" s="11"/>
      <c r="F12535" s="11"/>
      <c r="G12535" s="11"/>
      <c r="H12535" s="11"/>
      <c r="I12535" s="11"/>
      <c r="J12535" s="11"/>
      <c r="K12535" s="12"/>
      <c r="L12535" s="13"/>
      <c r="M12535" s="12"/>
      <c r="N12535" s="13"/>
      <c r="O12535" s="13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  <c r="AA12535" s="11"/>
      <c r="AB12535" s="11"/>
      <c r="AC12535" s="11"/>
    </row>
    <row r="12536" spans="1:29" x14ac:dyDescent="0.25">
      <c r="A12536" s="10"/>
      <c r="B12536" s="11"/>
      <c r="C12536" s="11"/>
      <c r="D12536" s="11"/>
      <c r="E12536" s="11"/>
      <c r="F12536" s="11"/>
      <c r="G12536" s="11"/>
      <c r="H12536" s="11"/>
      <c r="I12536" s="11"/>
      <c r="J12536" s="11"/>
      <c r="K12536" s="12"/>
      <c r="L12536" s="13"/>
      <c r="M12536" s="12"/>
      <c r="N12536" s="13"/>
      <c r="O12536" s="13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  <c r="AA12536" s="11"/>
      <c r="AB12536" s="11"/>
      <c r="AC12536" s="11"/>
    </row>
    <row r="12537" spans="1:29" x14ac:dyDescent="0.25">
      <c r="A12537" s="10"/>
      <c r="B12537" s="11"/>
      <c r="C12537" s="11"/>
      <c r="D12537" s="11"/>
      <c r="E12537" s="11"/>
      <c r="F12537" s="11"/>
      <c r="G12537" s="11"/>
      <c r="H12537" s="11"/>
      <c r="I12537" s="11"/>
      <c r="J12537" s="11"/>
      <c r="K12537" s="12"/>
      <c r="L12537" s="13"/>
      <c r="M12537" s="12"/>
      <c r="N12537" s="13"/>
      <c r="O12537" s="13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  <c r="AA12537" s="11"/>
      <c r="AB12537" s="11"/>
      <c r="AC12537" s="11"/>
    </row>
    <row r="12538" spans="1:29" x14ac:dyDescent="0.25">
      <c r="A12538" s="10"/>
      <c r="B12538" s="11"/>
      <c r="C12538" s="11"/>
      <c r="D12538" s="11"/>
      <c r="E12538" s="11"/>
      <c r="F12538" s="11"/>
      <c r="G12538" s="11"/>
      <c r="H12538" s="11"/>
      <c r="I12538" s="11"/>
      <c r="J12538" s="11"/>
      <c r="K12538" s="12"/>
      <c r="L12538" s="13"/>
      <c r="M12538" s="12"/>
      <c r="N12538" s="13"/>
      <c r="O12538" s="13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  <c r="AC12538" s="11"/>
    </row>
    <row r="12539" spans="1:29" x14ac:dyDescent="0.25">
      <c r="A12539" s="10"/>
      <c r="B12539" s="11"/>
      <c r="C12539" s="11"/>
      <c r="D12539" s="11"/>
      <c r="E12539" s="11"/>
      <c r="F12539" s="11"/>
      <c r="G12539" s="11"/>
      <c r="H12539" s="11"/>
      <c r="I12539" s="11"/>
      <c r="J12539" s="11"/>
      <c r="K12539" s="12"/>
      <c r="L12539" s="13"/>
      <c r="M12539" s="12"/>
      <c r="N12539" s="13"/>
      <c r="O12539" s="13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  <c r="AA12539" s="11"/>
      <c r="AB12539" s="11"/>
      <c r="AC12539" s="11"/>
    </row>
    <row r="12540" spans="1:29" x14ac:dyDescent="0.25">
      <c r="A12540" s="10"/>
      <c r="B12540" s="11"/>
      <c r="C12540" s="11"/>
      <c r="D12540" s="11"/>
      <c r="E12540" s="11"/>
      <c r="F12540" s="11"/>
      <c r="G12540" s="11"/>
      <c r="H12540" s="11"/>
      <c r="I12540" s="11"/>
      <c r="J12540" s="11"/>
      <c r="K12540" s="12"/>
      <c r="L12540" s="13"/>
      <c r="M12540" s="12"/>
      <c r="N12540" s="13"/>
      <c r="O12540" s="13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  <c r="AA12540" s="11"/>
      <c r="AB12540" s="11"/>
      <c r="AC12540" s="11"/>
    </row>
    <row r="12541" spans="1:29" x14ac:dyDescent="0.25">
      <c r="A12541" s="10"/>
      <c r="B12541" s="11"/>
      <c r="C12541" s="11"/>
      <c r="D12541" s="11"/>
      <c r="E12541" s="11"/>
      <c r="F12541" s="11"/>
      <c r="G12541" s="11"/>
      <c r="H12541" s="11"/>
      <c r="I12541" s="11"/>
      <c r="J12541" s="11"/>
      <c r="K12541" s="12"/>
      <c r="L12541" s="13"/>
      <c r="M12541" s="12"/>
      <c r="N12541" s="13"/>
      <c r="O12541" s="13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  <c r="AA12541" s="11"/>
      <c r="AB12541" s="11"/>
      <c r="AC12541" s="11"/>
    </row>
    <row r="12542" spans="1:29" x14ac:dyDescent="0.25">
      <c r="A12542" s="10"/>
      <c r="B12542" s="11"/>
      <c r="C12542" s="11"/>
      <c r="D12542" s="11"/>
      <c r="E12542" s="11"/>
      <c r="F12542" s="11"/>
      <c r="G12542" s="11"/>
      <c r="H12542" s="11"/>
      <c r="I12542" s="11"/>
      <c r="J12542" s="11"/>
      <c r="K12542" s="12"/>
      <c r="L12542" s="13"/>
      <c r="M12542" s="12"/>
      <c r="N12542" s="13"/>
      <c r="O12542" s="13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  <c r="AC12542" s="11"/>
    </row>
    <row r="12543" spans="1:29" x14ac:dyDescent="0.25">
      <c r="A12543" s="10"/>
      <c r="B12543" s="11"/>
      <c r="C12543" s="11"/>
      <c r="D12543" s="11"/>
      <c r="E12543" s="11"/>
      <c r="F12543" s="11"/>
      <c r="G12543" s="11"/>
      <c r="H12543" s="11"/>
      <c r="I12543" s="11"/>
      <c r="J12543" s="11"/>
      <c r="K12543" s="12"/>
      <c r="L12543" s="13"/>
      <c r="M12543" s="12"/>
      <c r="N12543" s="13"/>
      <c r="O12543" s="13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  <c r="AA12543" s="11"/>
      <c r="AB12543" s="11"/>
      <c r="AC12543" s="11"/>
    </row>
    <row r="12544" spans="1:29" x14ac:dyDescent="0.25">
      <c r="A12544" s="10"/>
      <c r="B12544" s="11"/>
      <c r="C12544" s="11"/>
      <c r="D12544" s="11"/>
      <c r="E12544" s="11"/>
      <c r="F12544" s="11"/>
      <c r="G12544" s="11"/>
      <c r="H12544" s="11"/>
      <c r="I12544" s="11"/>
      <c r="J12544" s="11"/>
      <c r="K12544" s="12"/>
      <c r="L12544" s="13"/>
      <c r="M12544" s="12"/>
      <c r="N12544" s="13"/>
      <c r="O12544" s="13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  <c r="AA12544" s="11"/>
      <c r="AB12544" s="11"/>
      <c r="AC12544" s="11"/>
    </row>
    <row r="12545" spans="1:29" x14ac:dyDescent="0.25">
      <c r="A12545" s="10"/>
      <c r="B12545" s="11"/>
      <c r="C12545" s="11"/>
      <c r="D12545" s="11"/>
      <c r="E12545" s="11"/>
      <c r="F12545" s="11"/>
      <c r="G12545" s="11"/>
      <c r="H12545" s="11"/>
      <c r="I12545" s="11"/>
      <c r="J12545" s="11"/>
      <c r="K12545" s="12"/>
      <c r="L12545" s="13"/>
      <c r="M12545" s="12"/>
      <c r="N12545" s="13"/>
      <c r="O12545" s="13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  <c r="AA12545" s="11"/>
      <c r="AB12545" s="11"/>
      <c r="AC12545" s="11"/>
    </row>
    <row r="12546" spans="1:29" x14ac:dyDescent="0.25">
      <c r="A12546" s="10"/>
      <c r="B12546" s="11"/>
      <c r="C12546" s="11"/>
      <c r="D12546" s="11"/>
      <c r="E12546" s="11"/>
      <c r="F12546" s="11"/>
      <c r="G12546" s="11"/>
      <c r="H12546" s="11"/>
      <c r="I12546" s="11"/>
      <c r="J12546" s="11"/>
      <c r="K12546" s="12"/>
      <c r="L12546" s="13"/>
      <c r="M12546" s="12"/>
      <c r="N12546" s="13"/>
      <c r="O12546" s="13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  <c r="AA12546" s="11"/>
      <c r="AB12546" s="11"/>
      <c r="AC12546" s="11"/>
    </row>
    <row r="12547" spans="1:29" x14ac:dyDescent="0.25">
      <c r="A12547" s="10"/>
      <c r="B12547" s="11"/>
      <c r="C12547" s="11"/>
      <c r="D12547" s="11"/>
      <c r="E12547" s="11"/>
      <c r="F12547" s="11"/>
      <c r="G12547" s="11"/>
      <c r="H12547" s="11"/>
      <c r="I12547" s="11"/>
      <c r="J12547" s="11"/>
      <c r="K12547" s="12"/>
      <c r="L12547" s="13"/>
      <c r="M12547" s="12"/>
      <c r="N12547" s="13"/>
      <c r="O12547" s="13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  <c r="AA12547" s="11"/>
      <c r="AB12547" s="11"/>
      <c r="AC12547" s="11"/>
    </row>
    <row r="12548" spans="1:29" x14ac:dyDescent="0.25">
      <c r="A12548" s="10"/>
      <c r="B12548" s="11"/>
      <c r="C12548" s="11"/>
      <c r="D12548" s="11"/>
      <c r="E12548" s="11"/>
      <c r="F12548" s="11"/>
      <c r="G12548" s="11"/>
      <c r="H12548" s="11"/>
      <c r="I12548" s="11"/>
      <c r="J12548" s="11"/>
      <c r="K12548" s="12"/>
      <c r="L12548" s="13"/>
      <c r="M12548" s="12"/>
      <c r="N12548" s="13"/>
      <c r="O12548" s="13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  <c r="AA12548" s="11"/>
      <c r="AB12548" s="11"/>
      <c r="AC12548" s="11"/>
    </row>
    <row r="12549" spans="1:29" x14ac:dyDescent="0.25">
      <c r="A12549" s="10"/>
      <c r="B12549" s="11"/>
      <c r="C12549" s="11"/>
      <c r="D12549" s="11"/>
      <c r="E12549" s="11"/>
      <c r="F12549" s="11"/>
      <c r="G12549" s="11"/>
      <c r="H12549" s="11"/>
      <c r="I12549" s="11"/>
      <c r="J12549" s="11"/>
      <c r="K12549" s="12"/>
      <c r="L12549" s="13"/>
      <c r="M12549" s="12"/>
      <c r="N12549" s="13"/>
      <c r="O12549" s="13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  <c r="AC12549" s="11"/>
    </row>
    <row r="12550" spans="1:29" x14ac:dyDescent="0.25">
      <c r="A12550" s="10"/>
      <c r="B12550" s="11"/>
      <c r="C12550" s="11"/>
      <c r="D12550" s="11"/>
      <c r="E12550" s="11"/>
      <c r="F12550" s="11"/>
      <c r="G12550" s="11"/>
      <c r="H12550" s="11"/>
      <c r="I12550" s="11"/>
      <c r="J12550" s="11"/>
      <c r="K12550" s="12"/>
      <c r="L12550" s="13"/>
      <c r="M12550" s="12"/>
      <c r="N12550" s="13"/>
      <c r="O12550" s="13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  <c r="AA12550" s="11"/>
      <c r="AB12550" s="11"/>
      <c r="AC12550" s="11"/>
    </row>
    <row r="12551" spans="1:29" x14ac:dyDescent="0.25">
      <c r="A12551" s="10"/>
      <c r="B12551" s="11"/>
      <c r="C12551" s="11"/>
      <c r="D12551" s="11"/>
      <c r="E12551" s="11"/>
      <c r="F12551" s="11"/>
      <c r="G12551" s="11"/>
      <c r="H12551" s="11"/>
      <c r="I12551" s="11"/>
      <c r="J12551" s="11"/>
      <c r="K12551" s="12"/>
      <c r="L12551" s="13"/>
      <c r="M12551" s="12"/>
      <c r="N12551" s="13"/>
      <c r="O12551" s="13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  <c r="AA12551" s="11"/>
      <c r="AB12551" s="11"/>
      <c r="AC12551" s="11"/>
    </row>
    <row r="12552" spans="1:29" x14ac:dyDescent="0.25">
      <c r="A12552" s="10"/>
      <c r="B12552" s="11"/>
      <c r="C12552" s="11"/>
      <c r="D12552" s="11"/>
      <c r="E12552" s="11"/>
      <c r="F12552" s="11"/>
      <c r="G12552" s="11"/>
      <c r="H12552" s="11"/>
      <c r="I12552" s="11"/>
      <c r="J12552" s="11"/>
      <c r="K12552" s="12"/>
      <c r="L12552" s="13"/>
      <c r="M12552" s="12"/>
      <c r="N12552" s="13"/>
      <c r="O12552" s="13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  <c r="AA12552" s="11"/>
      <c r="AB12552" s="11"/>
      <c r="AC12552" s="11"/>
    </row>
    <row r="12553" spans="1:29" x14ac:dyDescent="0.25">
      <c r="A12553" s="10"/>
      <c r="B12553" s="11"/>
      <c r="C12553" s="11"/>
      <c r="D12553" s="11"/>
      <c r="E12553" s="11"/>
      <c r="F12553" s="11"/>
      <c r="G12553" s="11"/>
      <c r="H12553" s="11"/>
      <c r="I12553" s="11"/>
      <c r="J12553" s="11"/>
      <c r="K12553" s="12"/>
      <c r="L12553" s="13"/>
      <c r="M12553" s="12"/>
      <c r="N12553" s="13"/>
      <c r="O12553" s="13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  <c r="AA12553" s="11"/>
      <c r="AB12553" s="11"/>
      <c r="AC12553" s="11"/>
    </row>
    <row r="12554" spans="1:29" x14ac:dyDescent="0.25">
      <c r="A12554" s="10"/>
      <c r="B12554" s="11"/>
      <c r="C12554" s="11"/>
      <c r="D12554" s="11"/>
      <c r="E12554" s="11"/>
      <c r="F12554" s="11"/>
      <c r="G12554" s="11"/>
      <c r="H12554" s="11"/>
      <c r="I12554" s="11"/>
      <c r="J12554" s="11"/>
      <c r="K12554" s="12"/>
      <c r="L12554" s="13"/>
      <c r="M12554" s="12"/>
      <c r="N12554" s="13"/>
      <c r="O12554" s="13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  <c r="AA12554" s="11"/>
      <c r="AB12554" s="11"/>
      <c r="AC12554" s="11"/>
    </row>
    <row r="12555" spans="1:29" x14ac:dyDescent="0.25">
      <c r="A12555" s="10"/>
      <c r="B12555" s="11"/>
      <c r="C12555" s="11"/>
      <c r="D12555" s="11"/>
      <c r="E12555" s="11"/>
      <c r="F12555" s="11"/>
      <c r="G12555" s="11"/>
      <c r="H12555" s="11"/>
      <c r="I12555" s="11"/>
      <c r="J12555" s="11"/>
      <c r="K12555" s="12"/>
      <c r="L12555" s="13"/>
      <c r="M12555" s="12"/>
      <c r="N12555" s="13"/>
      <c r="O12555" s="13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  <c r="AA12555" s="11"/>
      <c r="AB12555" s="11"/>
      <c r="AC12555" s="11"/>
    </row>
    <row r="12556" spans="1:29" x14ac:dyDescent="0.25">
      <c r="A12556" s="10"/>
      <c r="B12556" s="11"/>
      <c r="C12556" s="11"/>
      <c r="D12556" s="11"/>
      <c r="E12556" s="11"/>
      <c r="F12556" s="11"/>
      <c r="G12556" s="11"/>
      <c r="H12556" s="11"/>
      <c r="I12556" s="11"/>
      <c r="J12556" s="11"/>
      <c r="K12556" s="12"/>
      <c r="L12556" s="13"/>
      <c r="M12556" s="12"/>
      <c r="N12556" s="13"/>
      <c r="O12556" s="13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  <c r="AC12556" s="11"/>
    </row>
    <row r="12557" spans="1:29" x14ac:dyDescent="0.25">
      <c r="A12557" s="10"/>
      <c r="B12557" s="11"/>
      <c r="C12557" s="11"/>
      <c r="D12557" s="11"/>
      <c r="E12557" s="11"/>
      <c r="F12557" s="11"/>
      <c r="G12557" s="11"/>
      <c r="H12557" s="11"/>
      <c r="I12557" s="11"/>
      <c r="J12557" s="11"/>
      <c r="K12557" s="12"/>
      <c r="L12557" s="13"/>
      <c r="M12557" s="12"/>
      <c r="N12557" s="13"/>
      <c r="O12557" s="13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  <c r="AA12557" s="11"/>
      <c r="AB12557" s="11"/>
      <c r="AC12557" s="11"/>
    </row>
    <row r="12558" spans="1:29" x14ac:dyDescent="0.25">
      <c r="A12558" s="10"/>
      <c r="B12558" s="11"/>
      <c r="C12558" s="11"/>
      <c r="D12558" s="11"/>
      <c r="E12558" s="11"/>
      <c r="F12558" s="11"/>
      <c r="G12558" s="11"/>
      <c r="H12558" s="11"/>
      <c r="I12558" s="11"/>
      <c r="J12558" s="11"/>
      <c r="K12558" s="12"/>
      <c r="L12558" s="13"/>
      <c r="M12558" s="12"/>
      <c r="N12558" s="13"/>
      <c r="O12558" s="13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  <c r="AA12558" s="11"/>
      <c r="AB12558" s="11"/>
      <c r="AC12558" s="11"/>
    </row>
    <row r="12559" spans="1:29" x14ac:dyDescent="0.25">
      <c r="A12559" s="10"/>
      <c r="B12559" s="11"/>
      <c r="C12559" s="11"/>
      <c r="D12559" s="11"/>
      <c r="E12559" s="11"/>
      <c r="F12559" s="11"/>
      <c r="G12559" s="11"/>
      <c r="H12559" s="11"/>
      <c r="I12559" s="11"/>
      <c r="J12559" s="11"/>
      <c r="K12559" s="12"/>
      <c r="L12559" s="13"/>
      <c r="M12559" s="12"/>
      <c r="N12559" s="13"/>
      <c r="O12559" s="13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  <c r="AA12559" s="11"/>
      <c r="AB12559" s="11"/>
      <c r="AC12559" s="11"/>
    </row>
    <row r="12560" spans="1:29" x14ac:dyDescent="0.25">
      <c r="A12560" s="10"/>
      <c r="B12560" s="11"/>
      <c r="C12560" s="11"/>
      <c r="D12560" s="11"/>
      <c r="E12560" s="11"/>
      <c r="F12560" s="11"/>
      <c r="G12560" s="11"/>
      <c r="H12560" s="11"/>
      <c r="I12560" s="11"/>
      <c r="J12560" s="11"/>
      <c r="K12560" s="12"/>
      <c r="L12560" s="13"/>
      <c r="M12560" s="12"/>
      <c r="N12560" s="13"/>
      <c r="O12560" s="13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  <c r="AA12560" s="11"/>
      <c r="AB12560" s="11"/>
      <c r="AC12560" s="11"/>
    </row>
    <row r="12561" spans="1:29" x14ac:dyDescent="0.25">
      <c r="A12561" s="10"/>
      <c r="B12561" s="11"/>
      <c r="C12561" s="11"/>
      <c r="D12561" s="11"/>
      <c r="E12561" s="11"/>
      <c r="F12561" s="11"/>
      <c r="G12561" s="11"/>
      <c r="H12561" s="11"/>
      <c r="I12561" s="11"/>
      <c r="J12561" s="11"/>
      <c r="K12561" s="12"/>
      <c r="L12561" s="13"/>
      <c r="M12561" s="12"/>
      <c r="N12561" s="13"/>
      <c r="O12561" s="13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  <c r="AA12561" s="11"/>
      <c r="AB12561" s="11"/>
      <c r="AC12561" s="11"/>
    </row>
    <row r="12562" spans="1:29" x14ac:dyDescent="0.25">
      <c r="A12562" s="10"/>
      <c r="B12562" s="11"/>
      <c r="C12562" s="11"/>
      <c r="D12562" s="11"/>
      <c r="E12562" s="11"/>
      <c r="F12562" s="11"/>
      <c r="G12562" s="11"/>
      <c r="H12562" s="11"/>
      <c r="I12562" s="11"/>
      <c r="J12562" s="11"/>
      <c r="K12562" s="12"/>
      <c r="L12562" s="13"/>
      <c r="M12562" s="12"/>
      <c r="N12562" s="13"/>
      <c r="O12562" s="13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  <c r="AA12562" s="11"/>
      <c r="AB12562" s="11"/>
      <c r="AC12562" s="11"/>
    </row>
    <row r="12563" spans="1:29" x14ac:dyDescent="0.25">
      <c r="A12563" s="10"/>
      <c r="B12563" s="11"/>
      <c r="C12563" s="11"/>
      <c r="D12563" s="11"/>
      <c r="E12563" s="11"/>
      <c r="F12563" s="11"/>
      <c r="G12563" s="11"/>
      <c r="H12563" s="11"/>
      <c r="I12563" s="11"/>
      <c r="J12563" s="11"/>
      <c r="K12563" s="12"/>
      <c r="L12563" s="13"/>
      <c r="M12563" s="12"/>
      <c r="N12563" s="13"/>
      <c r="O12563" s="13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  <c r="AC12563" s="11"/>
    </row>
    <row r="12564" spans="1:29" x14ac:dyDescent="0.25">
      <c r="A12564" s="10"/>
      <c r="B12564" s="11"/>
      <c r="C12564" s="11"/>
      <c r="D12564" s="11"/>
      <c r="E12564" s="11"/>
      <c r="F12564" s="11"/>
      <c r="G12564" s="11"/>
      <c r="H12564" s="11"/>
      <c r="I12564" s="11"/>
      <c r="J12564" s="11"/>
      <c r="K12564" s="12"/>
      <c r="L12564" s="13"/>
      <c r="M12564" s="12"/>
      <c r="N12564" s="13"/>
      <c r="O12564" s="13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  <c r="AA12564" s="11"/>
      <c r="AB12564" s="11"/>
      <c r="AC12564" s="11"/>
    </row>
    <row r="12565" spans="1:29" x14ac:dyDescent="0.25">
      <c r="A12565" s="10"/>
      <c r="B12565" s="11"/>
      <c r="C12565" s="11"/>
      <c r="D12565" s="11"/>
      <c r="E12565" s="11"/>
      <c r="F12565" s="11"/>
      <c r="G12565" s="11"/>
      <c r="H12565" s="11"/>
      <c r="I12565" s="11"/>
      <c r="J12565" s="11"/>
      <c r="K12565" s="12"/>
      <c r="L12565" s="13"/>
      <c r="M12565" s="12"/>
      <c r="N12565" s="13"/>
      <c r="O12565" s="13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  <c r="AA12565" s="11"/>
      <c r="AB12565" s="11"/>
      <c r="AC12565" s="11"/>
    </row>
    <row r="12566" spans="1:29" x14ac:dyDescent="0.25">
      <c r="A12566" s="10"/>
      <c r="B12566" s="11"/>
      <c r="C12566" s="11"/>
      <c r="D12566" s="11"/>
      <c r="E12566" s="11"/>
      <c r="F12566" s="11"/>
      <c r="G12566" s="11"/>
      <c r="H12566" s="11"/>
      <c r="I12566" s="11"/>
      <c r="J12566" s="11"/>
      <c r="K12566" s="12"/>
      <c r="L12566" s="13"/>
      <c r="M12566" s="12"/>
      <c r="N12566" s="13"/>
      <c r="O12566" s="13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  <c r="AA12566" s="11"/>
      <c r="AB12566" s="11"/>
      <c r="AC12566" s="11"/>
    </row>
    <row r="12567" spans="1:29" x14ac:dyDescent="0.25">
      <c r="A12567" s="10"/>
      <c r="B12567" s="11"/>
      <c r="C12567" s="11"/>
      <c r="D12567" s="11"/>
      <c r="E12567" s="11"/>
      <c r="F12567" s="11"/>
      <c r="G12567" s="11"/>
      <c r="H12567" s="11"/>
      <c r="I12567" s="11"/>
      <c r="J12567" s="11"/>
      <c r="K12567" s="12"/>
      <c r="L12567" s="13"/>
      <c r="M12567" s="12"/>
      <c r="N12567" s="13"/>
      <c r="O12567" s="13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  <c r="AA12567" s="11"/>
      <c r="AB12567" s="11"/>
      <c r="AC12567" s="11"/>
    </row>
    <row r="12568" spans="1:29" x14ac:dyDescent="0.25">
      <c r="A12568" s="10"/>
      <c r="B12568" s="11"/>
      <c r="C12568" s="11"/>
      <c r="D12568" s="11"/>
      <c r="E12568" s="11"/>
      <c r="F12568" s="11"/>
      <c r="G12568" s="11"/>
      <c r="H12568" s="11"/>
      <c r="I12568" s="11"/>
      <c r="J12568" s="11"/>
      <c r="K12568" s="12"/>
      <c r="L12568" s="13"/>
      <c r="M12568" s="12"/>
      <c r="N12568" s="13"/>
      <c r="O12568" s="13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  <c r="AA12568" s="11"/>
      <c r="AB12568" s="11"/>
      <c r="AC12568" s="11"/>
    </row>
    <row r="12569" spans="1:29" x14ac:dyDescent="0.25">
      <c r="A12569" s="10"/>
      <c r="B12569" s="11"/>
      <c r="C12569" s="11"/>
      <c r="D12569" s="11"/>
      <c r="E12569" s="11"/>
      <c r="F12569" s="11"/>
      <c r="G12569" s="11"/>
      <c r="H12569" s="11"/>
      <c r="I12569" s="11"/>
      <c r="J12569" s="11"/>
      <c r="K12569" s="12"/>
      <c r="L12569" s="13"/>
      <c r="M12569" s="12"/>
      <c r="N12569" s="13"/>
      <c r="O12569" s="13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  <c r="AA12569" s="11"/>
      <c r="AB12569" s="11"/>
      <c r="AC12569" s="11"/>
    </row>
    <row r="12570" spans="1:29" x14ac:dyDescent="0.25">
      <c r="A12570" s="10"/>
      <c r="B12570" s="11"/>
      <c r="C12570" s="11"/>
      <c r="D12570" s="11"/>
      <c r="E12570" s="11"/>
      <c r="F12570" s="11"/>
      <c r="G12570" s="11"/>
      <c r="H12570" s="11"/>
      <c r="I12570" s="11"/>
      <c r="J12570" s="11"/>
      <c r="K12570" s="12"/>
      <c r="L12570" s="13"/>
      <c r="M12570" s="12"/>
      <c r="N12570" s="13"/>
      <c r="O12570" s="13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  <c r="AA12570" s="11"/>
      <c r="AB12570" s="11"/>
      <c r="AC12570" s="11"/>
    </row>
    <row r="12571" spans="1:29" x14ac:dyDescent="0.25">
      <c r="A12571" s="10"/>
      <c r="B12571" s="11"/>
      <c r="C12571" s="11"/>
      <c r="D12571" s="11"/>
      <c r="E12571" s="11"/>
      <c r="F12571" s="11"/>
      <c r="G12571" s="11"/>
      <c r="H12571" s="11"/>
      <c r="I12571" s="11"/>
      <c r="J12571" s="11"/>
      <c r="K12571" s="12"/>
      <c r="L12571" s="13"/>
      <c r="M12571" s="12"/>
      <c r="N12571" s="13"/>
      <c r="O12571" s="13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  <c r="AA12571" s="11"/>
      <c r="AB12571" s="11"/>
      <c r="AC12571" s="11"/>
    </row>
    <row r="12572" spans="1:29" x14ac:dyDescent="0.25">
      <c r="A12572" s="10"/>
      <c r="B12572" s="11"/>
      <c r="C12572" s="11"/>
      <c r="D12572" s="11"/>
      <c r="E12572" s="11"/>
      <c r="F12572" s="11"/>
      <c r="G12572" s="11"/>
      <c r="H12572" s="11"/>
      <c r="I12572" s="11"/>
      <c r="J12572" s="11"/>
      <c r="K12572" s="12"/>
      <c r="L12572" s="13"/>
      <c r="M12572" s="12"/>
      <c r="N12572" s="13"/>
      <c r="O12572" s="13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  <c r="AA12572" s="11"/>
      <c r="AB12572" s="11"/>
      <c r="AC12572" s="11"/>
    </row>
    <row r="12573" spans="1:29" x14ac:dyDescent="0.25">
      <c r="A12573" s="10"/>
      <c r="B12573" s="11"/>
      <c r="C12573" s="11"/>
      <c r="D12573" s="11"/>
      <c r="E12573" s="11"/>
      <c r="F12573" s="11"/>
      <c r="G12573" s="11"/>
      <c r="H12573" s="11"/>
      <c r="I12573" s="11"/>
      <c r="J12573" s="11"/>
      <c r="K12573" s="12"/>
      <c r="L12573" s="13"/>
      <c r="M12573" s="12"/>
      <c r="N12573" s="13"/>
      <c r="O12573" s="13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  <c r="AA12573" s="11"/>
      <c r="AB12573" s="11"/>
      <c r="AC12573" s="11"/>
    </row>
    <row r="12574" spans="1:29" x14ac:dyDescent="0.25">
      <c r="A12574" s="10"/>
      <c r="B12574" s="11"/>
      <c r="C12574" s="11"/>
      <c r="D12574" s="11"/>
      <c r="E12574" s="11"/>
      <c r="F12574" s="11"/>
      <c r="G12574" s="11"/>
      <c r="H12574" s="11"/>
      <c r="I12574" s="11"/>
      <c r="J12574" s="11"/>
      <c r="K12574" s="12"/>
      <c r="L12574" s="13"/>
      <c r="M12574" s="12"/>
      <c r="N12574" s="13"/>
      <c r="O12574" s="13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  <c r="AA12574" s="11"/>
      <c r="AB12574" s="11"/>
      <c r="AC12574" s="11"/>
    </row>
    <row r="12575" spans="1:29" x14ac:dyDescent="0.25">
      <c r="A12575" s="10"/>
      <c r="B12575" s="11"/>
      <c r="C12575" s="11"/>
      <c r="D12575" s="11"/>
      <c r="E12575" s="11"/>
      <c r="F12575" s="11"/>
      <c r="G12575" s="11"/>
      <c r="H12575" s="11"/>
      <c r="I12575" s="11"/>
      <c r="J12575" s="11"/>
      <c r="K12575" s="12"/>
      <c r="L12575" s="13"/>
      <c r="M12575" s="12"/>
      <c r="N12575" s="13"/>
      <c r="O12575" s="13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  <c r="AA12575" s="11"/>
      <c r="AB12575" s="11"/>
      <c r="AC12575" s="11"/>
    </row>
    <row r="12576" spans="1:29" x14ac:dyDescent="0.25">
      <c r="A12576" s="10"/>
      <c r="B12576" s="11"/>
      <c r="C12576" s="11"/>
      <c r="D12576" s="11"/>
      <c r="E12576" s="11"/>
      <c r="F12576" s="11"/>
      <c r="G12576" s="11"/>
      <c r="H12576" s="11"/>
      <c r="I12576" s="11"/>
      <c r="J12576" s="11"/>
      <c r="K12576" s="12"/>
      <c r="L12576" s="13"/>
      <c r="M12576" s="12"/>
      <c r="N12576" s="13"/>
      <c r="O12576" s="13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  <c r="AA12576" s="11"/>
      <c r="AB12576" s="11"/>
      <c r="AC12576" s="11"/>
    </row>
    <row r="12577" spans="1:29" x14ac:dyDescent="0.25">
      <c r="A12577" s="10"/>
      <c r="B12577" s="11"/>
      <c r="C12577" s="11"/>
      <c r="D12577" s="11"/>
      <c r="E12577" s="11"/>
      <c r="F12577" s="11"/>
      <c r="G12577" s="11"/>
      <c r="H12577" s="11"/>
      <c r="I12577" s="11"/>
      <c r="J12577" s="11"/>
      <c r="K12577" s="12"/>
      <c r="L12577" s="13"/>
      <c r="M12577" s="12"/>
      <c r="N12577" s="13"/>
      <c r="O12577" s="13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  <c r="AC12577" s="11"/>
    </row>
    <row r="12578" spans="1:29" x14ac:dyDescent="0.25">
      <c r="A12578" s="10"/>
      <c r="B12578" s="11"/>
      <c r="C12578" s="11"/>
      <c r="D12578" s="11"/>
      <c r="E12578" s="11"/>
      <c r="F12578" s="11"/>
      <c r="G12578" s="11"/>
      <c r="H12578" s="11"/>
      <c r="I12578" s="11"/>
      <c r="J12578" s="11"/>
      <c r="K12578" s="12"/>
      <c r="L12578" s="13"/>
      <c r="M12578" s="12"/>
      <c r="N12578" s="13"/>
      <c r="O12578" s="13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  <c r="AA12578" s="11"/>
      <c r="AB12578" s="11"/>
      <c r="AC12578" s="11"/>
    </row>
    <row r="12579" spans="1:29" x14ac:dyDescent="0.25">
      <c r="A12579" s="10"/>
      <c r="B12579" s="11"/>
      <c r="C12579" s="11"/>
      <c r="D12579" s="11"/>
      <c r="E12579" s="11"/>
      <c r="F12579" s="11"/>
      <c r="G12579" s="11"/>
      <c r="H12579" s="11"/>
      <c r="I12579" s="11"/>
      <c r="J12579" s="11"/>
      <c r="K12579" s="12"/>
      <c r="L12579" s="13"/>
      <c r="M12579" s="12"/>
      <c r="N12579" s="13"/>
      <c r="O12579" s="13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  <c r="AA12579" s="11"/>
      <c r="AB12579" s="11"/>
      <c r="AC12579" s="11"/>
    </row>
    <row r="12580" spans="1:29" x14ac:dyDescent="0.25">
      <c r="A12580" s="10"/>
      <c r="B12580" s="11"/>
      <c r="C12580" s="11"/>
      <c r="D12580" s="11"/>
      <c r="E12580" s="11"/>
      <c r="F12580" s="11"/>
      <c r="G12580" s="11"/>
      <c r="H12580" s="11"/>
      <c r="I12580" s="11"/>
      <c r="J12580" s="11"/>
      <c r="K12580" s="12"/>
      <c r="L12580" s="13"/>
      <c r="M12580" s="12"/>
      <c r="N12580" s="13"/>
      <c r="O12580" s="13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  <c r="AA12580" s="11"/>
      <c r="AB12580" s="11"/>
      <c r="AC12580" s="11"/>
    </row>
    <row r="12581" spans="1:29" x14ac:dyDescent="0.25">
      <c r="A12581" s="10"/>
      <c r="B12581" s="11"/>
      <c r="C12581" s="11"/>
      <c r="D12581" s="11"/>
      <c r="E12581" s="11"/>
      <c r="F12581" s="11"/>
      <c r="G12581" s="11"/>
      <c r="H12581" s="11"/>
      <c r="I12581" s="11"/>
      <c r="J12581" s="11"/>
      <c r="K12581" s="12"/>
      <c r="L12581" s="13"/>
      <c r="M12581" s="12"/>
      <c r="N12581" s="13"/>
      <c r="O12581" s="13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  <c r="AA12581" s="11"/>
      <c r="AB12581" s="11"/>
      <c r="AC12581" s="11"/>
    </row>
    <row r="12582" spans="1:29" x14ac:dyDescent="0.25">
      <c r="A12582" s="10"/>
      <c r="B12582" s="11"/>
      <c r="C12582" s="11"/>
      <c r="D12582" s="11"/>
      <c r="E12582" s="11"/>
      <c r="F12582" s="11"/>
      <c r="G12582" s="11"/>
      <c r="H12582" s="11"/>
      <c r="I12582" s="11"/>
      <c r="J12582" s="11"/>
      <c r="K12582" s="12"/>
      <c r="L12582" s="13"/>
      <c r="M12582" s="12"/>
      <c r="N12582" s="13"/>
      <c r="O12582" s="13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  <c r="AA12582" s="11"/>
      <c r="AB12582" s="11"/>
      <c r="AC12582" s="11"/>
    </row>
    <row r="12583" spans="1:29" x14ac:dyDescent="0.25">
      <c r="A12583" s="10"/>
      <c r="B12583" s="11"/>
      <c r="C12583" s="11"/>
      <c r="D12583" s="11"/>
      <c r="E12583" s="11"/>
      <c r="F12583" s="11"/>
      <c r="G12583" s="11"/>
      <c r="H12583" s="11"/>
      <c r="I12583" s="11"/>
      <c r="J12583" s="11"/>
      <c r="K12583" s="12"/>
      <c r="L12583" s="13"/>
      <c r="M12583" s="12"/>
      <c r="N12583" s="13"/>
      <c r="O12583" s="13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  <c r="AA12583" s="11"/>
      <c r="AB12583" s="11"/>
      <c r="AC12583" s="11"/>
    </row>
    <row r="12584" spans="1:29" x14ac:dyDescent="0.25">
      <c r="A12584" s="10"/>
      <c r="B12584" s="11"/>
      <c r="C12584" s="11"/>
      <c r="D12584" s="11"/>
      <c r="E12584" s="11"/>
      <c r="F12584" s="11"/>
      <c r="G12584" s="11"/>
      <c r="H12584" s="11"/>
      <c r="I12584" s="11"/>
      <c r="J12584" s="11"/>
      <c r="K12584" s="12"/>
      <c r="L12584" s="13"/>
      <c r="M12584" s="12"/>
      <c r="N12584" s="13"/>
      <c r="O12584" s="13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  <c r="AC12584" s="11"/>
    </row>
    <row r="12585" spans="1:29" x14ac:dyDescent="0.25">
      <c r="A12585" s="10"/>
      <c r="B12585" s="11"/>
      <c r="C12585" s="11"/>
      <c r="D12585" s="11"/>
      <c r="E12585" s="11"/>
      <c r="F12585" s="11"/>
      <c r="G12585" s="11"/>
      <c r="H12585" s="11"/>
      <c r="I12585" s="11"/>
      <c r="J12585" s="11"/>
      <c r="K12585" s="12"/>
      <c r="L12585" s="13"/>
      <c r="M12585" s="12"/>
      <c r="N12585" s="13"/>
      <c r="O12585" s="13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  <c r="AA12585" s="11"/>
      <c r="AB12585" s="11"/>
      <c r="AC12585" s="11"/>
    </row>
    <row r="12586" spans="1:29" x14ac:dyDescent="0.25">
      <c r="A12586" s="10"/>
      <c r="B12586" s="11"/>
      <c r="C12586" s="11"/>
      <c r="D12586" s="11"/>
      <c r="E12586" s="11"/>
      <c r="F12586" s="11"/>
      <c r="G12586" s="11"/>
      <c r="H12586" s="11"/>
      <c r="I12586" s="11"/>
      <c r="J12586" s="11"/>
      <c r="K12586" s="12"/>
      <c r="L12586" s="13"/>
      <c r="M12586" s="12"/>
      <c r="N12586" s="13"/>
      <c r="O12586" s="13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  <c r="AA12586" s="11"/>
      <c r="AB12586" s="11"/>
      <c r="AC12586" s="11"/>
    </row>
    <row r="12587" spans="1:29" x14ac:dyDescent="0.25">
      <c r="A12587" s="10"/>
      <c r="B12587" s="11"/>
      <c r="C12587" s="11"/>
      <c r="D12587" s="11"/>
      <c r="E12587" s="11"/>
      <c r="F12587" s="11"/>
      <c r="G12587" s="11"/>
      <c r="H12587" s="11"/>
      <c r="I12587" s="11"/>
      <c r="J12587" s="11"/>
      <c r="K12587" s="12"/>
      <c r="L12587" s="13"/>
      <c r="M12587" s="12"/>
      <c r="N12587" s="13"/>
      <c r="O12587" s="13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  <c r="AA12587" s="11"/>
      <c r="AB12587" s="11"/>
      <c r="AC12587" s="11"/>
    </row>
    <row r="12588" spans="1:29" x14ac:dyDescent="0.25">
      <c r="A12588" s="10"/>
      <c r="B12588" s="11"/>
      <c r="C12588" s="11"/>
      <c r="D12588" s="11"/>
      <c r="E12588" s="11"/>
      <c r="F12588" s="11"/>
      <c r="G12588" s="11"/>
      <c r="H12588" s="11"/>
      <c r="I12588" s="11"/>
      <c r="J12588" s="11"/>
      <c r="K12588" s="12"/>
      <c r="L12588" s="13"/>
      <c r="M12588" s="12"/>
      <c r="N12588" s="13"/>
      <c r="O12588" s="13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  <c r="AA12588" s="11"/>
      <c r="AB12588" s="11"/>
      <c r="AC12588" s="11"/>
    </row>
    <row r="12589" spans="1:29" x14ac:dyDescent="0.25">
      <c r="A12589" s="10"/>
      <c r="B12589" s="11"/>
      <c r="C12589" s="11"/>
      <c r="D12589" s="11"/>
      <c r="E12589" s="11"/>
      <c r="F12589" s="11"/>
      <c r="G12589" s="11"/>
      <c r="H12589" s="11"/>
      <c r="I12589" s="11"/>
      <c r="J12589" s="11"/>
      <c r="K12589" s="12"/>
      <c r="L12589" s="13"/>
      <c r="M12589" s="12"/>
      <c r="N12589" s="13"/>
      <c r="O12589" s="13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  <c r="AA12589" s="11"/>
      <c r="AB12589" s="11"/>
      <c r="AC12589" s="11"/>
    </row>
    <row r="12590" spans="1:29" x14ac:dyDescent="0.25">
      <c r="A12590" s="10"/>
      <c r="B12590" s="11"/>
      <c r="C12590" s="11"/>
      <c r="D12590" s="11"/>
      <c r="E12590" s="11"/>
      <c r="F12590" s="11"/>
      <c r="G12590" s="11"/>
      <c r="H12590" s="11"/>
      <c r="I12590" s="11"/>
      <c r="J12590" s="11"/>
      <c r="K12590" s="12"/>
      <c r="L12590" s="13"/>
      <c r="M12590" s="12"/>
      <c r="N12590" s="13"/>
      <c r="O12590" s="13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  <c r="AA12590" s="11"/>
      <c r="AB12590" s="11"/>
      <c r="AC12590" s="11"/>
    </row>
    <row r="12591" spans="1:29" x14ac:dyDescent="0.25">
      <c r="A12591" s="10"/>
      <c r="B12591" s="11"/>
      <c r="C12591" s="11"/>
      <c r="D12591" s="11"/>
      <c r="E12591" s="11"/>
      <c r="F12591" s="11"/>
      <c r="G12591" s="11"/>
      <c r="H12591" s="11"/>
      <c r="I12591" s="11"/>
      <c r="J12591" s="11"/>
      <c r="K12591" s="12"/>
      <c r="L12591" s="13"/>
      <c r="M12591" s="12"/>
      <c r="N12591" s="13"/>
      <c r="O12591" s="13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  <c r="AC12591" s="11"/>
    </row>
    <row r="12592" spans="1:29" x14ac:dyDescent="0.25">
      <c r="A12592" s="10"/>
      <c r="B12592" s="11"/>
      <c r="C12592" s="11"/>
      <c r="D12592" s="11"/>
      <c r="E12592" s="11"/>
      <c r="F12592" s="11"/>
      <c r="G12592" s="11"/>
      <c r="H12592" s="11"/>
      <c r="I12592" s="11"/>
      <c r="J12592" s="11"/>
      <c r="K12592" s="12"/>
      <c r="L12592" s="13"/>
      <c r="M12592" s="12"/>
      <c r="N12592" s="13"/>
      <c r="O12592" s="13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  <c r="AA12592" s="11"/>
      <c r="AB12592" s="11"/>
      <c r="AC12592" s="11"/>
    </row>
    <row r="12593" spans="1:29" x14ac:dyDescent="0.25">
      <c r="A12593" s="10"/>
      <c r="B12593" s="11"/>
      <c r="C12593" s="11"/>
      <c r="D12593" s="11"/>
      <c r="E12593" s="11"/>
      <c r="F12593" s="11"/>
      <c r="G12593" s="11"/>
      <c r="H12593" s="11"/>
      <c r="I12593" s="11"/>
      <c r="J12593" s="11"/>
      <c r="K12593" s="12"/>
      <c r="L12593" s="13"/>
      <c r="M12593" s="12"/>
      <c r="N12593" s="13"/>
      <c r="O12593" s="13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  <c r="AA12593" s="11"/>
      <c r="AB12593" s="11"/>
      <c r="AC12593" s="11"/>
    </row>
    <row r="12594" spans="1:29" x14ac:dyDescent="0.25">
      <c r="A12594" s="10"/>
      <c r="B12594" s="11"/>
      <c r="C12594" s="11"/>
      <c r="D12594" s="11"/>
      <c r="E12594" s="11"/>
      <c r="F12594" s="11"/>
      <c r="G12594" s="11"/>
      <c r="H12594" s="11"/>
      <c r="I12594" s="11"/>
      <c r="J12594" s="11"/>
      <c r="K12594" s="12"/>
      <c r="L12594" s="13"/>
      <c r="M12594" s="12"/>
      <c r="N12594" s="13"/>
      <c r="O12594" s="13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  <c r="AA12594" s="11"/>
      <c r="AB12594" s="11"/>
      <c r="AC12594" s="11"/>
    </row>
    <row r="12595" spans="1:29" x14ac:dyDescent="0.25">
      <c r="A12595" s="10"/>
      <c r="B12595" s="11"/>
      <c r="C12595" s="11"/>
      <c r="D12595" s="11"/>
      <c r="E12595" s="11"/>
      <c r="F12595" s="11"/>
      <c r="G12595" s="11"/>
      <c r="H12595" s="11"/>
      <c r="I12595" s="11"/>
      <c r="J12595" s="11"/>
      <c r="K12595" s="12"/>
      <c r="L12595" s="13"/>
      <c r="M12595" s="12"/>
      <c r="N12595" s="13"/>
      <c r="O12595" s="13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  <c r="AA12595" s="11"/>
      <c r="AB12595" s="11"/>
      <c r="AC12595" s="11"/>
    </row>
    <row r="12596" spans="1:29" x14ac:dyDescent="0.25">
      <c r="A12596" s="10"/>
      <c r="B12596" s="11"/>
      <c r="C12596" s="11"/>
      <c r="D12596" s="11"/>
      <c r="E12596" s="11"/>
      <c r="F12596" s="11"/>
      <c r="G12596" s="11"/>
      <c r="H12596" s="11"/>
      <c r="I12596" s="11"/>
      <c r="J12596" s="11"/>
      <c r="K12596" s="12"/>
      <c r="L12596" s="13"/>
      <c r="M12596" s="12"/>
      <c r="N12596" s="13"/>
      <c r="O12596" s="13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  <c r="AA12596" s="11"/>
      <c r="AB12596" s="11"/>
      <c r="AC12596" s="11"/>
    </row>
    <row r="12597" spans="1:29" x14ac:dyDescent="0.25">
      <c r="A12597" s="10"/>
      <c r="B12597" s="11"/>
      <c r="C12597" s="11"/>
      <c r="D12597" s="11"/>
      <c r="E12597" s="11"/>
      <c r="F12597" s="11"/>
      <c r="G12597" s="11"/>
      <c r="H12597" s="11"/>
      <c r="I12597" s="11"/>
      <c r="J12597" s="11"/>
      <c r="K12597" s="12"/>
      <c r="L12597" s="13"/>
      <c r="M12597" s="12"/>
      <c r="N12597" s="13"/>
      <c r="O12597" s="13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  <c r="AA12597" s="11"/>
      <c r="AB12597" s="11"/>
      <c r="AC12597" s="11"/>
    </row>
    <row r="12598" spans="1:29" x14ac:dyDescent="0.25">
      <c r="A12598" s="10"/>
      <c r="B12598" s="11"/>
      <c r="C12598" s="11"/>
      <c r="D12598" s="11"/>
      <c r="E12598" s="11"/>
      <c r="F12598" s="11"/>
      <c r="G12598" s="11"/>
      <c r="H12598" s="11"/>
      <c r="I12598" s="11"/>
      <c r="J12598" s="11"/>
      <c r="K12598" s="12"/>
      <c r="L12598" s="13"/>
      <c r="M12598" s="12"/>
      <c r="N12598" s="13"/>
      <c r="O12598" s="13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  <c r="AC12598" s="11"/>
    </row>
    <row r="12599" spans="1:29" x14ac:dyDescent="0.25">
      <c r="A12599" s="10"/>
      <c r="B12599" s="11"/>
      <c r="C12599" s="11"/>
      <c r="D12599" s="11"/>
      <c r="E12599" s="11"/>
      <c r="F12599" s="11"/>
      <c r="G12599" s="11"/>
      <c r="H12599" s="11"/>
      <c r="I12599" s="11"/>
      <c r="J12599" s="11"/>
      <c r="K12599" s="12"/>
      <c r="L12599" s="13"/>
      <c r="M12599" s="12"/>
      <c r="N12599" s="13"/>
      <c r="O12599" s="13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  <c r="AA12599" s="11"/>
      <c r="AB12599" s="11"/>
      <c r="AC12599" s="11"/>
    </row>
    <row r="12600" spans="1:29" x14ac:dyDescent="0.25">
      <c r="A12600" s="10"/>
      <c r="B12600" s="11"/>
      <c r="C12600" s="11"/>
      <c r="D12600" s="11"/>
      <c r="E12600" s="11"/>
      <c r="F12600" s="11"/>
      <c r="G12600" s="11"/>
      <c r="H12600" s="11"/>
      <c r="I12600" s="11"/>
      <c r="J12600" s="11"/>
      <c r="K12600" s="12"/>
      <c r="L12600" s="13"/>
      <c r="M12600" s="12"/>
      <c r="N12600" s="13"/>
      <c r="O12600" s="13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  <c r="AA12600" s="11"/>
      <c r="AB12600" s="11"/>
      <c r="AC12600" s="11"/>
    </row>
    <row r="12601" spans="1:29" x14ac:dyDescent="0.25">
      <c r="A12601" s="10"/>
      <c r="B12601" s="11"/>
      <c r="C12601" s="11"/>
      <c r="D12601" s="11"/>
      <c r="E12601" s="11"/>
      <c r="F12601" s="11"/>
      <c r="G12601" s="11"/>
      <c r="H12601" s="11"/>
      <c r="I12601" s="11"/>
      <c r="J12601" s="11"/>
      <c r="K12601" s="12"/>
      <c r="L12601" s="13"/>
      <c r="M12601" s="12"/>
      <c r="N12601" s="13"/>
      <c r="O12601" s="13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  <c r="AA12601" s="11"/>
      <c r="AB12601" s="11"/>
      <c r="AC12601" s="11"/>
    </row>
    <row r="12602" spans="1:29" x14ac:dyDescent="0.25">
      <c r="A12602" s="10"/>
      <c r="B12602" s="11"/>
      <c r="C12602" s="11"/>
      <c r="D12602" s="11"/>
      <c r="E12602" s="11"/>
      <c r="F12602" s="11"/>
      <c r="G12602" s="11"/>
      <c r="H12602" s="11"/>
      <c r="I12602" s="11"/>
      <c r="J12602" s="11"/>
      <c r="K12602" s="12"/>
      <c r="L12602" s="13"/>
      <c r="M12602" s="12"/>
      <c r="N12602" s="13"/>
      <c r="O12602" s="13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  <c r="AA12602" s="11"/>
      <c r="AB12602" s="11"/>
      <c r="AC12602" s="11"/>
    </row>
    <row r="12603" spans="1:29" x14ac:dyDescent="0.25">
      <c r="A12603" s="10"/>
      <c r="B12603" s="11"/>
      <c r="C12603" s="11"/>
      <c r="D12603" s="11"/>
      <c r="E12603" s="11"/>
      <c r="F12603" s="11"/>
      <c r="G12603" s="11"/>
      <c r="H12603" s="11"/>
      <c r="I12603" s="11"/>
      <c r="J12603" s="11"/>
      <c r="K12603" s="12"/>
      <c r="L12603" s="13"/>
      <c r="M12603" s="12"/>
      <c r="N12603" s="13"/>
      <c r="O12603" s="13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  <c r="AA12603" s="11"/>
      <c r="AB12603" s="11"/>
      <c r="AC12603" s="11"/>
    </row>
    <row r="12604" spans="1:29" x14ac:dyDescent="0.25">
      <c r="A12604" s="10"/>
      <c r="B12604" s="11"/>
      <c r="C12604" s="11"/>
      <c r="D12604" s="11"/>
      <c r="E12604" s="11"/>
      <c r="F12604" s="11"/>
      <c r="G12604" s="11"/>
      <c r="H12604" s="11"/>
      <c r="I12604" s="11"/>
      <c r="J12604" s="11"/>
      <c r="K12604" s="12"/>
      <c r="L12604" s="13"/>
      <c r="M12604" s="12"/>
      <c r="N12604" s="13"/>
      <c r="O12604" s="13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  <c r="AA12604" s="11"/>
      <c r="AB12604" s="11"/>
      <c r="AC12604" s="11"/>
    </row>
    <row r="12605" spans="1:29" x14ac:dyDescent="0.25">
      <c r="A12605" s="10"/>
      <c r="B12605" s="11"/>
      <c r="C12605" s="11"/>
      <c r="D12605" s="11"/>
      <c r="E12605" s="11"/>
      <c r="F12605" s="11"/>
      <c r="G12605" s="11"/>
      <c r="H12605" s="11"/>
      <c r="I12605" s="11"/>
      <c r="J12605" s="11"/>
      <c r="K12605" s="12"/>
      <c r="L12605" s="13"/>
      <c r="M12605" s="12"/>
      <c r="N12605" s="13"/>
      <c r="O12605" s="13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  <c r="AC12605" s="11"/>
    </row>
    <row r="12606" spans="1:29" x14ac:dyDescent="0.25">
      <c r="A12606" s="10"/>
      <c r="B12606" s="11"/>
      <c r="C12606" s="11"/>
      <c r="D12606" s="11"/>
      <c r="E12606" s="11"/>
      <c r="F12606" s="11"/>
      <c r="G12606" s="11"/>
      <c r="H12606" s="11"/>
      <c r="I12606" s="11"/>
      <c r="J12606" s="11"/>
      <c r="K12606" s="12"/>
      <c r="L12606" s="13"/>
      <c r="M12606" s="12"/>
      <c r="N12606" s="13"/>
      <c r="O12606" s="13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  <c r="AA12606" s="11"/>
      <c r="AB12606" s="11"/>
      <c r="AC12606" s="11"/>
    </row>
    <row r="12607" spans="1:29" x14ac:dyDescent="0.25">
      <c r="A12607" s="10"/>
      <c r="B12607" s="11"/>
      <c r="C12607" s="11"/>
      <c r="D12607" s="11"/>
      <c r="E12607" s="11"/>
      <c r="F12607" s="11"/>
      <c r="G12607" s="11"/>
      <c r="H12607" s="11"/>
      <c r="I12607" s="11"/>
      <c r="J12607" s="11"/>
      <c r="K12607" s="12"/>
      <c r="L12607" s="13"/>
      <c r="M12607" s="12"/>
      <c r="N12607" s="13"/>
      <c r="O12607" s="13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  <c r="AA12607" s="11"/>
      <c r="AB12607" s="11"/>
      <c r="AC12607" s="11"/>
    </row>
    <row r="12608" spans="1:29" x14ac:dyDescent="0.25">
      <c r="A12608" s="10"/>
      <c r="B12608" s="11"/>
      <c r="C12608" s="11"/>
      <c r="D12608" s="11"/>
      <c r="E12608" s="11"/>
      <c r="F12608" s="11"/>
      <c r="G12608" s="11"/>
      <c r="H12608" s="11"/>
      <c r="I12608" s="11"/>
      <c r="J12608" s="11"/>
      <c r="K12608" s="12"/>
      <c r="L12608" s="13"/>
      <c r="M12608" s="12"/>
      <c r="N12608" s="13"/>
      <c r="O12608" s="13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  <c r="AA12608" s="11"/>
      <c r="AB12608" s="11"/>
      <c r="AC12608" s="11"/>
    </row>
    <row r="12609" spans="1:29" x14ac:dyDescent="0.25">
      <c r="A12609" s="10"/>
      <c r="B12609" s="11"/>
      <c r="C12609" s="11"/>
      <c r="D12609" s="11"/>
      <c r="E12609" s="11"/>
      <c r="F12609" s="11"/>
      <c r="G12609" s="11"/>
      <c r="H12609" s="11"/>
      <c r="I12609" s="11"/>
      <c r="J12609" s="11"/>
      <c r="K12609" s="12"/>
      <c r="L12609" s="13"/>
      <c r="M12609" s="12"/>
      <c r="N12609" s="13"/>
      <c r="O12609" s="13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  <c r="AA12609" s="11"/>
      <c r="AB12609" s="11"/>
      <c r="AC12609" s="11"/>
    </row>
    <row r="12610" spans="1:29" x14ac:dyDescent="0.25">
      <c r="A12610" s="10"/>
      <c r="B12610" s="11"/>
      <c r="C12610" s="11"/>
      <c r="D12610" s="11"/>
      <c r="E12610" s="11"/>
      <c r="F12610" s="11"/>
      <c r="G12610" s="11"/>
      <c r="H12610" s="11"/>
      <c r="I12610" s="11"/>
      <c r="J12610" s="11"/>
      <c r="K12610" s="12"/>
      <c r="L12610" s="13"/>
      <c r="M12610" s="12"/>
      <c r="N12610" s="13"/>
      <c r="O12610" s="13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  <c r="AA12610" s="11"/>
      <c r="AB12610" s="11"/>
      <c r="AC12610" s="11"/>
    </row>
    <row r="12611" spans="1:29" x14ac:dyDescent="0.25">
      <c r="A12611" s="10"/>
      <c r="B12611" s="11"/>
      <c r="C12611" s="11"/>
      <c r="D12611" s="11"/>
      <c r="E12611" s="11"/>
      <c r="F12611" s="11"/>
      <c r="G12611" s="11"/>
      <c r="H12611" s="11"/>
      <c r="I12611" s="11"/>
      <c r="J12611" s="11"/>
      <c r="K12611" s="12"/>
      <c r="L12611" s="13"/>
      <c r="M12611" s="12"/>
      <c r="N12611" s="13"/>
      <c r="O12611" s="13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  <c r="AA12611" s="11"/>
      <c r="AB12611" s="11"/>
      <c r="AC12611" s="11"/>
    </row>
    <row r="12612" spans="1:29" x14ac:dyDescent="0.25">
      <c r="A12612" s="10"/>
      <c r="B12612" s="11"/>
      <c r="C12612" s="11"/>
      <c r="D12612" s="11"/>
      <c r="E12612" s="11"/>
      <c r="F12612" s="11"/>
      <c r="G12612" s="11"/>
      <c r="H12612" s="11"/>
      <c r="I12612" s="11"/>
      <c r="J12612" s="11"/>
      <c r="K12612" s="12"/>
      <c r="L12612" s="13"/>
      <c r="M12612" s="12"/>
      <c r="N12612" s="13"/>
      <c r="O12612" s="13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  <c r="AC12612" s="11"/>
    </row>
    <row r="12613" spans="1:29" x14ac:dyDescent="0.25">
      <c r="A12613" s="10"/>
      <c r="B12613" s="11"/>
      <c r="C12613" s="11"/>
      <c r="D12613" s="11"/>
      <c r="E12613" s="11"/>
      <c r="F12613" s="11"/>
      <c r="G12613" s="11"/>
      <c r="H12613" s="11"/>
      <c r="I12613" s="11"/>
      <c r="J12613" s="11"/>
      <c r="K12613" s="12"/>
      <c r="L12613" s="13"/>
      <c r="M12613" s="12"/>
      <c r="N12613" s="13"/>
      <c r="O12613" s="13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  <c r="AA12613" s="11"/>
      <c r="AB12613" s="11"/>
      <c r="AC12613" s="11"/>
    </row>
    <row r="12614" spans="1:29" x14ac:dyDescent="0.25">
      <c r="A12614" s="10"/>
      <c r="B12614" s="11"/>
      <c r="C12614" s="11"/>
      <c r="D12614" s="11"/>
      <c r="E12614" s="11"/>
      <c r="F12614" s="11"/>
      <c r="G12614" s="11"/>
      <c r="H12614" s="11"/>
      <c r="I12614" s="11"/>
      <c r="J12614" s="11"/>
      <c r="K12614" s="12"/>
      <c r="L12614" s="13"/>
      <c r="M12614" s="12"/>
      <c r="N12614" s="13"/>
      <c r="O12614" s="13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  <c r="AA12614" s="11"/>
      <c r="AB12614" s="11"/>
      <c r="AC12614" s="11"/>
    </row>
    <row r="12615" spans="1:29" x14ac:dyDescent="0.25">
      <c r="A12615" s="10"/>
      <c r="B12615" s="11"/>
      <c r="C12615" s="11"/>
      <c r="D12615" s="11"/>
      <c r="E12615" s="11"/>
      <c r="F12615" s="11"/>
      <c r="G12615" s="11"/>
      <c r="H12615" s="11"/>
      <c r="I12615" s="11"/>
      <c r="J12615" s="11"/>
      <c r="K12615" s="12"/>
      <c r="L12615" s="13"/>
      <c r="M12615" s="12"/>
      <c r="N12615" s="13"/>
      <c r="O12615" s="13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  <c r="AA12615" s="11"/>
      <c r="AB12615" s="11"/>
      <c r="AC12615" s="11"/>
    </row>
    <row r="12616" spans="1:29" x14ac:dyDescent="0.25">
      <c r="A12616" s="10"/>
      <c r="B12616" s="11"/>
      <c r="C12616" s="11"/>
      <c r="D12616" s="11"/>
      <c r="E12616" s="11"/>
      <c r="F12616" s="11"/>
      <c r="G12616" s="11"/>
      <c r="H12616" s="11"/>
      <c r="I12616" s="11"/>
      <c r="J12616" s="11"/>
      <c r="K12616" s="12"/>
      <c r="L12616" s="13"/>
      <c r="M12616" s="12"/>
      <c r="N12616" s="13"/>
      <c r="O12616" s="13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  <c r="AA12616" s="11"/>
      <c r="AB12616" s="11"/>
      <c r="AC12616" s="11"/>
    </row>
    <row r="12617" spans="1:29" x14ac:dyDescent="0.25">
      <c r="A12617" s="10"/>
      <c r="B12617" s="11"/>
      <c r="C12617" s="11"/>
      <c r="D12617" s="11"/>
      <c r="E12617" s="11"/>
      <c r="F12617" s="11"/>
      <c r="G12617" s="11"/>
      <c r="H12617" s="11"/>
      <c r="I12617" s="11"/>
      <c r="J12617" s="11"/>
      <c r="K12617" s="12"/>
      <c r="L12617" s="13"/>
      <c r="M12617" s="12"/>
      <c r="N12617" s="13"/>
      <c r="O12617" s="13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  <c r="AA12617" s="11"/>
      <c r="AB12617" s="11"/>
      <c r="AC12617" s="11"/>
    </row>
    <row r="12618" spans="1:29" x14ac:dyDescent="0.25">
      <c r="A12618" s="10"/>
      <c r="B12618" s="11"/>
      <c r="C12618" s="11"/>
      <c r="D12618" s="11"/>
      <c r="E12618" s="11"/>
      <c r="F12618" s="11"/>
      <c r="G12618" s="11"/>
      <c r="H12618" s="11"/>
      <c r="I12618" s="11"/>
      <c r="J12618" s="11"/>
      <c r="K12618" s="12"/>
      <c r="L12618" s="13"/>
      <c r="M12618" s="12"/>
      <c r="N12618" s="13"/>
      <c r="O12618" s="13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  <c r="AA12618" s="11"/>
      <c r="AB12618" s="11"/>
      <c r="AC12618" s="11"/>
    </row>
    <row r="12619" spans="1:29" x14ac:dyDescent="0.25">
      <c r="A12619" s="10"/>
      <c r="B12619" s="11"/>
      <c r="C12619" s="11"/>
      <c r="D12619" s="11"/>
      <c r="E12619" s="11"/>
      <c r="F12619" s="11"/>
      <c r="G12619" s="11"/>
      <c r="H12619" s="11"/>
      <c r="I12619" s="11"/>
      <c r="J12619" s="11"/>
      <c r="K12619" s="12"/>
      <c r="L12619" s="13"/>
      <c r="M12619" s="12"/>
      <c r="N12619" s="13"/>
      <c r="O12619" s="13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  <c r="AC12619" s="11"/>
    </row>
    <row r="12620" spans="1:29" x14ac:dyDescent="0.25">
      <c r="A12620" s="10"/>
      <c r="B12620" s="11"/>
      <c r="C12620" s="11"/>
      <c r="D12620" s="11"/>
      <c r="E12620" s="11"/>
      <c r="F12620" s="11"/>
      <c r="G12620" s="11"/>
      <c r="H12620" s="11"/>
      <c r="I12620" s="11"/>
      <c r="J12620" s="11"/>
      <c r="K12620" s="12"/>
      <c r="L12620" s="13"/>
      <c r="M12620" s="12"/>
      <c r="N12620" s="13"/>
      <c r="O12620" s="13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  <c r="AA12620" s="11"/>
      <c r="AB12620" s="11"/>
      <c r="AC12620" s="11"/>
    </row>
    <row r="12621" spans="1:29" x14ac:dyDescent="0.25">
      <c r="A12621" s="10"/>
      <c r="B12621" s="11"/>
      <c r="C12621" s="11"/>
      <c r="D12621" s="11"/>
      <c r="E12621" s="11"/>
      <c r="F12621" s="11"/>
      <c r="G12621" s="11"/>
      <c r="H12621" s="11"/>
      <c r="I12621" s="11"/>
      <c r="J12621" s="11"/>
      <c r="K12621" s="12"/>
      <c r="L12621" s="13"/>
      <c r="M12621" s="12"/>
      <c r="N12621" s="13"/>
      <c r="O12621" s="13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  <c r="AA12621" s="11"/>
      <c r="AB12621" s="11"/>
      <c r="AC12621" s="11"/>
    </row>
    <row r="12622" spans="1:29" x14ac:dyDescent="0.25">
      <c r="A12622" s="10"/>
      <c r="B12622" s="11"/>
      <c r="C12622" s="11"/>
      <c r="D12622" s="11"/>
      <c r="E12622" s="11"/>
      <c r="F12622" s="11"/>
      <c r="G12622" s="11"/>
      <c r="H12622" s="11"/>
      <c r="I12622" s="11"/>
      <c r="J12622" s="11"/>
      <c r="K12622" s="12"/>
      <c r="L12622" s="13"/>
      <c r="M12622" s="12"/>
      <c r="N12622" s="13"/>
      <c r="O12622" s="13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  <c r="AA12622" s="11"/>
      <c r="AB12622" s="11"/>
      <c r="AC12622" s="11"/>
    </row>
    <row r="12623" spans="1:29" x14ac:dyDescent="0.25">
      <c r="A12623" s="10"/>
      <c r="B12623" s="11"/>
      <c r="C12623" s="11"/>
      <c r="D12623" s="11"/>
      <c r="E12623" s="11"/>
      <c r="F12623" s="11"/>
      <c r="G12623" s="11"/>
      <c r="H12623" s="11"/>
      <c r="I12623" s="11"/>
      <c r="J12623" s="11"/>
      <c r="K12623" s="12"/>
      <c r="L12623" s="13"/>
      <c r="M12623" s="12"/>
      <c r="N12623" s="13"/>
      <c r="O12623" s="13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  <c r="AA12623" s="11"/>
      <c r="AB12623" s="11"/>
      <c r="AC12623" s="11"/>
    </row>
    <row r="12624" spans="1:29" x14ac:dyDescent="0.25">
      <c r="A12624" s="10"/>
      <c r="B12624" s="11"/>
      <c r="C12624" s="11"/>
      <c r="D12624" s="11"/>
      <c r="E12624" s="11"/>
      <c r="F12624" s="11"/>
      <c r="G12624" s="11"/>
      <c r="H12624" s="11"/>
      <c r="I12624" s="11"/>
      <c r="J12624" s="11"/>
      <c r="K12624" s="12"/>
      <c r="L12624" s="13"/>
      <c r="M12624" s="12"/>
      <c r="N12624" s="13"/>
      <c r="O12624" s="13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  <c r="AA12624" s="11"/>
      <c r="AB12624" s="11"/>
      <c r="AC12624" s="11"/>
    </row>
    <row r="12625" spans="1:29" x14ac:dyDescent="0.25">
      <c r="A12625" s="10"/>
      <c r="B12625" s="11"/>
      <c r="C12625" s="11"/>
      <c r="D12625" s="11"/>
      <c r="E12625" s="11"/>
      <c r="F12625" s="11"/>
      <c r="G12625" s="11"/>
      <c r="H12625" s="11"/>
      <c r="I12625" s="11"/>
      <c r="J12625" s="11"/>
      <c r="K12625" s="12"/>
      <c r="L12625" s="13"/>
      <c r="M12625" s="12"/>
      <c r="N12625" s="13"/>
      <c r="O12625" s="13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  <c r="AA12625" s="11"/>
      <c r="AB12625" s="11"/>
      <c r="AC12625" s="11"/>
    </row>
    <row r="12626" spans="1:29" x14ac:dyDescent="0.25">
      <c r="A12626" s="10"/>
      <c r="B12626" s="11"/>
      <c r="C12626" s="11"/>
      <c r="D12626" s="11"/>
      <c r="E12626" s="11"/>
      <c r="F12626" s="11"/>
      <c r="G12626" s="11"/>
      <c r="H12626" s="11"/>
      <c r="I12626" s="11"/>
      <c r="J12626" s="11"/>
      <c r="K12626" s="12"/>
      <c r="L12626" s="13"/>
      <c r="M12626" s="12"/>
      <c r="N12626" s="13"/>
      <c r="O12626" s="13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  <c r="AC12626" s="11"/>
    </row>
    <row r="12627" spans="1:29" x14ac:dyDescent="0.25">
      <c r="A12627" s="10"/>
      <c r="B12627" s="11"/>
      <c r="C12627" s="11"/>
      <c r="D12627" s="11"/>
      <c r="E12627" s="11"/>
      <c r="F12627" s="11"/>
      <c r="G12627" s="11"/>
      <c r="H12627" s="11"/>
      <c r="I12627" s="11"/>
      <c r="J12627" s="11"/>
      <c r="K12627" s="12"/>
      <c r="L12627" s="13"/>
      <c r="M12627" s="12"/>
      <c r="N12627" s="13"/>
      <c r="O12627" s="13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  <c r="AA12627" s="11"/>
      <c r="AB12627" s="11"/>
      <c r="AC12627" s="11"/>
    </row>
    <row r="12628" spans="1:29" x14ac:dyDescent="0.25">
      <c r="A12628" s="10"/>
      <c r="B12628" s="11"/>
      <c r="C12628" s="11"/>
      <c r="D12628" s="11"/>
      <c r="E12628" s="11"/>
      <c r="F12628" s="11"/>
      <c r="G12628" s="11"/>
      <c r="H12628" s="11"/>
      <c r="I12628" s="11"/>
      <c r="J12628" s="11"/>
      <c r="K12628" s="12"/>
      <c r="L12628" s="13"/>
      <c r="M12628" s="12"/>
      <c r="N12628" s="13"/>
      <c r="O12628" s="13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  <c r="AA12628" s="11"/>
      <c r="AB12628" s="11"/>
      <c r="AC12628" s="11"/>
    </row>
    <row r="12629" spans="1:29" x14ac:dyDescent="0.25">
      <c r="A12629" s="10"/>
      <c r="B12629" s="11"/>
      <c r="C12629" s="11"/>
      <c r="D12629" s="11"/>
      <c r="E12629" s="11"/>
      <c r="F12629" s="11"/>
      <c r="G12629" s="11"/>
      <c r="H12629" s="11"/>
      <c r="I12629" s="11"/>
      <c r="J12629" s="11"/>
      <c r="K12629" s="12"/>
      <c r="L12629" s="13"/>
      <c r="M12629" s="12"/>
      <c r="N12629" s="13"/>
      <c r="O12629" s="13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  <c r="AA12629" s="11"/>
      <c r="AB12629" s="11"/>
      <c r="AC12629" s="11"/>
    </row>
    <row r="12630" spans="1:29" x14ac:dyDescent="0.25">
      <c r="A12630" s="10"/>
      <c r="B12630" s="11"/>
      <c r="C12630" s="11"/>
      <c r="D12630" s="11"/>
      <c r="E12630" s="11"/>
      <c r="F12630" s="11"/>
      <c r="G12630" s="11"/>
      <c r="H12630" s="11"/>
      <c r="I12630" s="11"/>
      <c r="J12630" s="11"/>
      <c r="K12630" s="12"/>
      <c r="L12630" s="13"/>
      <c r="M12630" s="12"/>
      <c r="N12630" s="13"/>
      <c r="O12630" s="13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  <c r="AA12630" s="11"/>
      <c r="AB12630" s="11"/>
      <c r="AC12630" s="11"/>
    </row>
    <row r="12631" spans="1:29" x14ac:dyDescent="0.25">
      <c r="A12631" s="10"/>
      <c r="B12631" s="11"/>
      <c r="C12631" s="11"/>
      <c r="D12631" s="11"/>
      <c r="E12631" s="11"/>
      <c r="F12631" s="11"/>
      <c r="G12631" s="11"/>
      <c r="H12631" s="11"/>
      <c r="I12631" s="11"/>
      <c r="J12631" s="11"/>
      <c r="K12631" s="12"/>
      <c r="L12631" s="13"/>
      <c r="M12631" s="12"/>
      <c r="N12631" s="13"/>
      <c r="O12631" s="13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  <c r="AA12631" s="11"/>
      <c r="AB12631" s="11"/>
      <c r="AC12631" s="11"/>
    </row>
    <row r="12632" spans="1:29" x14ac:dyDescent="0.25">
      <c r="A12632" s="10"/>
      <c r="B12632" s="11"/>
      <c r="C12632" s="11"/>
      <c r="D12632" s="11"/>
      <c r="E12632" s="11"/>
      <c r="F12632" s="11"/>
      <c r="G12632" s="11"/>
      <c r="H12632" s="11"/>
      <c r="I12632" s="11"/>
      <c r="J12632" s="11"/>
      <c r="K12632" s="12"/>
      <c r="L12632" s="13"/>
      <c r="M12632" s="12"/>
      <c r="N12632" s="13"/>
      <c r="O12632" s="13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  <c r="AA12632" s="11"/>
      <c r="AB12632" s="11"/>
      <c r="AC12632" s="11"/>
    </row>
    <row r="12633" spans="1:29" x14ac:dyDescent="0.25">
      <c r="A12633" s="10"/>
      <c r="B12633" s="11"/>
      <c r="C12633" s="11"/>
      <c r="D12633" s="11"/>
      <c r="E12633" s="11"/>
      <c r="F12633" s="11"/>
      <c r="G12633" s="11"/>
      <c r="H12633" s="11"/>
      <c r="I12633" s="11"/>
      <c r="J12633" s="11"/>
      <c r="K12633" s="12"/>
      <c r="L12633" s="13"/>
      <c r="M12633" s="12"/>
      <c r="N12633" s="13"/>
      <c r="O12633" s="13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  <c r="AA12633" s="11"/>
      <c r="AB12633" s="11"/>
      <c r="AC12633" s="11"/>
    </row>
    <row r="12634" spans="1:29" x14ac:dyDescent="0.25">
      <c r="A12634" s="10"/>
      <c r="B12634" s="11"/>
      <c r="C12634" s="11"/>
      <c r="D12634" s="11"/>
      <c r="E12634" s="11"/>
      <c r="F12634" s="11"/>
      <c r="G12634" s="11"/>
      <c r="H12634" s="11"/>
      <c r="I12634" s="11"/>
      <c r="J12634" s="11"/>
      <c r="K12634" s="12"/>
      <c r="L12634" s="13"/>
      <c r="M12634" s="12"/>
      <c r="N12634" s="13"/>
      <c r="O12634" s="13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  <c r="AA12634" s="11"/>
      <c r="AB12634" s="11"/>
      <c r="AC12634" s="11"/>
    </row>
    <row r="12635" spans="1:29" x14ac:dyDescent="0.25">
      <c r="A12635" s="10"/>
      <c r="B12635" s="11"/>
      <c r="C12635" s="11"/>
      <c r="D12635" s="11"/>
      <c r="E12635" s="11"/>
      <c r="F12635" s="11"/>
      <c r="G12635" s="11"/>
      <c r="H12635" s="11"/>
      <c r="I12635" s="11"/>
      <c r="J12635" s="11"/>
      <c r="K12635" s="12"/>
      <c r="L12635" s="13"/>
      <c r="M12635" s="12"/>
      <c r="N12635" s="13"/>
      <c r="O12635" s="13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  <c r="AA12635" s="11"/>
      <c r="AB12635" s="11"/>
      <c r="AC12635" s="11"/>
    </row>
    <row r="12636" spans="1:29" x14ac:dyDescent="0.25">
      <c r="A12636" s="10"/>
      <c r="B12636" s="11"/>
      <c r="C12636" s="11"/>
      <c r="D12636" s="11"/>
      <c r="E12636" s="11"/>
      <c r="F12636" s="11"/>
      <c r="G12636" s="11"/>
      <c r="H12636" s="11"/>
      <c r="I12636" s="11"/>
      <c r="J12636" s="11"/>
      <c r="K12636" s="12"/>
      <c r="L12636" s="13"/>
      <c r="M12636" s="12"/>
      <c r="N12636" s="13"/>
      <c r="O12636" s="13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  <c r="AA12636" s="11"/>
      <c r="AB12636" s="11"/>
      <c r="AC12636" s="11"/>
    </row>
    <row r="12637" spans="1:29" x14ac:dyDescent="0.25">
      <c r="A12637" s="10"/>
      <c r="B12637" s="11"/>
      <c r="C12637" s="11"/>
      <c r="D12637" s="11"/>
      <c r="E12637" s="11"/>
      <c r="F12637" s="11"/>
      <c r="G12637" s="11"/>
      <c r="H12637" s="11"/>
      <c r="I12637" s="11"/>
      <c r="J12637" s="11"/>
      <c r="K12637" s="12"/>
      <c r="L12637" s="13"/>
      <c r="M12637" s="12"/>
      <c r="N12637" s="13"/>
      <c r="O12637" s="13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  <c r="AA12637" s="11"/>
      <c r="AB12637" s="11"/>
      <c r="AC12637" s="11"/>
    </row>
    <row r="12638" spans="1:29" x14ac:dyDescent="0.25">
      <c r="A12638" s="10"/>
      <c r="B12638" s="11"/>
      <c r="C12638" s="11"/>
      <c r="D12638" s="11"/>
      <c r="E12638" s="11"/>
      <c r="F12638" s="11"/>
      <c r="G12638" s="11"/>
      <c r="H12638" s="11"/>
      <c r="I12638" s="11"/>
      <c r="J12638" s="11"/>
      <c r="K12638" s="12"/>
      <c r="L12638" s="13"/>
      <c r="M12638" s="12"/>
      <c r="N12638" s="13"/>
      <c r="O12638" s="13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  <c r="AA12638" s="11"/>
      <c r="AB12638" s="11"/>
      <c r="AC12638" s="11"/>
    </row>
    <row r="12639" spans="1:29" x14ac:dyDescent="0.25">
      <c r="A12639" s="10"/>
      <c r="B12639" s="11"/>
      <c r="C12639" s="11"/>
      <c r="D12639" s="11"/>
      <c r="E12639" s="11"/>
      <c r="F12639" s="11"/>
      <c r="G12639" s="11"/>
      <c r="H12639" s="11"/>
      <c r="I12639" s="11"/>
      <c r="J12639" s="11"/>
      <c r="K12639" s="12"/>
      <c r="L12639" s="13"/>
      <c r="M12639" s="12"/>
      <c r="N12639" s="13"/>
      <c r="O12639" s="13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  <c r="AA12639" s="11"/>
      <c r="AB12639" s="11"/>
      <c r="AC12639" s="11"/>
    </row>
    <row r="12640" spans="1:29" x14ac:dyDescent="0.25">
      <c r="A12640" s="10"/>
      <c r="B12640" s="11"/>
      <c r="C12640" s="11"/>
      <c r="D12640" s="11"/>
      <c r="E12640" s="11"/>
      <c r="F12640" s="11"/>
      <c r="G12640" s="11"/>
      <c r="H12640" s="11"/>
      <c r="I12640" s="11"/>
      <c r="J12640" s="11"/>
      <c r="K12640" s="12"/>
      <c r="L12640" s="13"/>
      <c r="M12640" s="12"/>
      <c r="N12640" s="13"/>
      <c r="O12640" s="13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  <c r="AC12640" s="11"/>
    </row>
    <row r="12641" spans="1:29" x14ac:dyDescent="0.25">
      <c r="A12641" s="10"/>
      <c r="B12641" s="11"/>
      <c r="C12641" s="11"/>
      <c r="D12641" s="11"/>
      <c r="E12641" s="11"/>
      <c r="F12641" s="11"/>
      <c r="G12641" s="11"/>
      <c r="H12641" s="11"/>
      <c r="I12641" s="11"/>
      <c r="J12641" s="11"/>
      <c r="K12641" s="12"/>
      <c r="L12641" s="13"/>
      <c r="M12641" s="12"/>
      <c r="N12641" s="13"/>
      <c r="O12641" s="13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  <c r="AA12641" s="11"/>
      <c r="AB12641" s="11"/>
      <c r="AC12641" s="11"/>
    </row>
    <row r="12642" spans="1:29" x14ac:dyDescent="0.25">
      <c r="A12642" s="10"/>
      <c r="B12642" s="11"/>
      <c r="C12642" s="11"/>
      <c r="D12642" s="11"/>
      <c r="E12642" s="11"/>
      <c r="F12642" s="11"/>
      <c r="G12642" s="11"/>
      <c r="H12642" s="11"/>
      <c r="I12642" s="11"/>
      <c r="J12642" s="11"/>
      <c r="K12642" s="12"/>
      <c r="L12642" s="13"/>
      <c r="M12642" s="12"/>
      <c r="N12642" s="13"/>
      <c r="O12642" s="13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  <c r="AA12642" s="11"/>
      <c r="AB12642" s="11"/>
      <c r="AC12642" s="11"/>
    </row>
    <row r="12643" spans="1:29" x14ac:dyDescent="0.25">
      <c r="A12643" s="10"/>
      <c r="B12643" s="11"/>
      <c r="C12643" s="11"/>
      <c r="D12643" s="11"/>
      <c r="E12643" s="11"/>
      <c r="F12643" s="11"/>
      <c r="G12643" s="11"/>
      <c r="H12643" s="11"/>
      <c r="I12643" s="11"/>
      <c r="J12643" s="11"/>
      <c r="K12643" s="12"/>
      <c r="L12643" s="13"/>
      <c r="M12643" s="12"/>
      <c r="N12643" s="13"/>
      <c r="O12643" s="13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  <c r="AA12643" s="11"/>
      <c r="AB12643" s="11"/>
      <c r="AC12643" s="11"/>
    </row>
    <row r="12644" spans="1:29" x14ac:dyDescent="0.25">
      <c r="A12644" s="10"/>
      <c r="B12644" s="11"/>
      <c r="C12644" s="11"/>
      <c r="D12644" s="11"/>
      <c r="E12644" s="11"/>
      <c r="F12644" s="11"/>
      <c r="G12644" s="11"/>
      <c r="H12644" s="11"/>
      <c r="I12644" s="11"/>
      <c r="J12644" s="11"/>
      <c r="K12644" s="12"/>
      <c r="L12644" s="13"/>
      <c r="M12644" s="12"/>
      <c r="N12644" s="13"/>
      <c r="O12644" s="13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  <c r="AA12644" s="11"/>
      <c r="AB12644" s="11"/>
      <c r="AC12644" s="11"/>
    </row>
    <row r="12645" spans="1:29" x14ac:dyDescent="0.25">
      <c r="A12645" s="10"/>
      <c r="B12645" s="11"/>
      <c r="C12645" s="11"/>
      <c r="D12645" s="11"/>
      <c r="E12645" s="11"/>
      <c r="F12645" s="11"/>
      <c r="G12645" s="11"/>
      <c r="H12645" s="11"/>
      <c r="I12645" s="11"/>
      <c r="J12645" s="11"/>
      <c r="K12645" s="12"/>
      <c r="L12645" s="13"/>
      <c r="M12645" s="12"/>
      <c r="N12645" s="13"/>
      <c r="O12645" s="13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  <c r="AA12645" s="11"/>
      <c r="AB12645" s="11"/>
      <c r="AC12645" s="11"/>
    </row>
    <row r="12646" spans="1:29" x14ac:dyDescent="0.25">
      <c r="A12646" s="10"/>
      <c r="B12646" s="11"/>
      <c r="C12646" s="11"/>
      <c r="D12646" s="11"/>
      <c r="E12646" s="11"/>
      <c r="F12646" s="11"/>
      <c r="G12646" s="11"/>
      <c r="H12646" s="11"/>
      <c r="I12646" s="11"/>
      <c r="J12646" s="11"/>
      <c r="K12646" s="12"/>
      <c r="L12646" s="13"/>
      <c r="M12646" s="12"/>
      <c r="N12646" s="13"/>
      <c r="O12646" s="13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  <c r="AA12646" s="11"/>
      <c r="AB12646" s="11"/>
      <c r="AC12646" s="11"/>
    </row>
    <row r="12647" spans="1:29" x14ac:dyDescent="0.25">
      <c r="A12647" s="10"/>
      <c r="B12647" s="11"/>
      <c r="C12647" s="11"/>
      <c r="D12647" s="11"/>
      <c r="E12647" s="11"/>
      <c r="F12647" s="11"/>
      <c r="G12647" s="11"/>
      <c r="H12647" s="11"/>
      <c r="I12647" s="11"/>
      <c r="J12647" s="11"/>
      <c r="K12647" s="12"/>
      <c r="L12647" s="13"/>
      <c r="M12647" s="12"/>
      <c r="N12647" s="13"/>
      <c r="O12647" s="13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  <c r="AC12647" s="11"/>
    </row>
    <row r="12648" spans="1:29" x14ac:dyDescent="0.25">
      <c r="A12648" s="10"/>
      <c r="B12648" s="11"/>
      <c r="C12648" s="11"/>
      <c r="D12648" s="11"/>
      <c r="E12648" s="11"/>
      <c r="F12648" s="11"/>
      <c r="G12648" s="11"/>
      <c r="H12648" s="11"/>
      <c r="I12648" s="11"/>
      <c r="J12648" s="11"/>
      <c r="K12648" s="12"/>
      <c r="L12648" s="13"/>
      <c r="M12648" s="12"/>
      <c r="N12648" s="13"/>
      <c r="O12648" s="13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  <c r="AC12648" s="11"/>
    </row>
    <row r="12649" spans="1:29" x14ac:dyDescent="0.25">
      <c r="A12649" s="10"/>
      <c r="B12649" s="11"/>
      <c r="C12649" s="11"/>
      <c r="D12649" s="11"/>
      <c r="E12649" s="11"/>
      <c r="F12649" s="11"/>
      <c r="G12649" s="11"/>
      <c r="H12649" s="11"/>
      <c r="I12649" s="11"/>
      <c r="J12649" s="11"/>
      <c r="K12649" s="12"/>
      <c r="L12649" s="13"/>
      <c r="M12649" s="12"/>
      <c r="N12649" s="13"/>
      <c r="O12649" s="13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  <c r="AA12649" s="11"/>
      <c r="AB12649" s="11"/>
      <c r="AC12649" s="11"/>
    </row>
    <row r="12650" spans="1:29" x14ac:dyDescent="0.25">
      <c r="A12650" s="10"/>
      <c r="B12650" s="11"/>
      <c r="C12650" s="11"/>
      <c r="D12650" s="11"/>
      <c r="E12650" s="11"/>
      <c r="F12650" s="11"/>
      <c r="G12650" s="11"/>
      <c r="H12650" s="11"/>
      <c r="I12650" s="11"/>
      <c r="J12650" s="11"/>
      <c r="K12650" s="12"/>
      <c r="L12650" s="13"/>
      <c r="M12650" s="12"/>
      <c r="N12650" s="13"/>
      <c r="O12650" s="13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  <c r="AA12650" s="11"/>
      <c r="AB12650" s="11"/>
      <c r="AC12650" s="11"/>
    </row>
    <row r="12651" spans="1:29" x14ac:dyDescent="0.25">
      <c r="A12651" s="10"/>
      <c r="B12651" s="11"/>
      <c r="C12651" s="11"/>
      <c r="D12651" s="11"/>
      <c r="E12651" s="11"/>
      <c r="F12651" s="11"/>
      <c r="G12651" s="11"/>
      <c r="H12651" s="11"/>
      <c r="I12651" s="11"/>
      <c r="J12651" s="11"/>
      <c r="K12651" s="12"/>
      <c r="L12651" s="13"/>
      <c r="M12651" s="12"/>
      <c r="N12651" s="13"/>
      <c r="O12651" s="13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  <c r="AA12651" s="11"/>
      <c r="AB12651" s="11"/>
      <c r="AC12651" s="11"/>
    </row>
    <row r="12652" spans="1:29" x14ac:dyDescent="0.25">
      <c r="A12652" s="10"/>
      <c r="B12652" s="11"/>
      <c r="C12652" s="11"/>
      <c r="D12652" s="11"/>
      <c r="E12652" s="11"/>
      <c r="F12652" s="11"/>
      <c r="G12652" s="11"/>
      <c r="H12652" s="11"/>
      <c r="I12652" s="11"/>
      <c r="J12652" s="11"/>
      <c r="K12652" s="12"/>
      <c r="L12652" s="13"/>
      <c r="M12652" s="12"/>
      <c r="N12652" s="13"/>
      <c r="O12652" s="13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  <c r="AA12652" s="11"/>
      <c r="AB12652" s="11"/>
      <c r="AC12652" s="11"/>
    </row>
    <row r="12653" spans="1:29" x14ac:dyDescent="0.25">
      <c r="A12653" s="10"/>
      <c r="B12653" s="11"/>
      <c r="C12653" s="11"/>
      <c r="D12653" s="11"/>
      <c r="E12653" s="11"/>
      <c r="F12653" s="11"/>
      <c r="G12653" s="11"/>
      <c r="H12653" s="11"/>
      <c r="I12653" s="11"/>
      <c r="J12653" s="11"/>
      <c r="K12653" s="12"/>
      <c r="L12653" s="13"/>
      <c r="M12653" s="12"/>
      <c r="N12653" s="13"/>
      <c r="O12653" s="13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  <c r="AA12653" s="11"/>
      <c r="AB12653" s="11"/>
      <c r="AC12653" s="11"/>
    </row>
    <row r="12654" spans="1:29" x14ac:dyDescent="0.25">
      <c r="A12654" s="10"/>
      <c r="B12654" s="11"/>
      <c r="C12654" s="11"/>
      <c r="D12654" s="11"/>
      <c r="E12654" s="11"/>
      <c r="F12654" s="11"/>
      <c r="G12654" s="11"/>
      <c r="H12654" s="11"/>
      <c r="I12654" s="11"/>
      <c r="J12654" s="11"/>
      <c r="K12654" s="12"/>
      <c r="L12654" s="13"/>
      <c r="M12654" s="12"/>
      <c r="N12654" s="13"/>
      <c r="O12654" s="13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  <c r="AC12654" s="11"/>
    </row>
    <row r="12655" spans="1:29" x14ac:dyDescent="0.25">
      <c r="A12655" s="10"/>
      <c r="B12655" s="11"/>
      <c r="C12655" s="11"/>
      <c r="D12655" s="11"/>
      <c r="E12655" s="11"/>
      <c r="F12655" s="11"/>
      <c r="G12655" s="11"/>
      <c r="H12655" s="11"/>
      <c r="I12655" s="11"/>
      <c r="J12655" s="11"/>
      <c r="K12655" s="12"/>
      <c r="L12655" s="13"/>
      <c r="M12655" s="12"/>
      <c r="N12655" s="13"/>
      <c r="O12655" s="13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  <c r="AA12655" s="11"/>
      <c r="AB12655" s="11"/>
      <c r="AC12655" s="11"/>
    </row>
    <row r="12656" spans="1:29" x14ac:dyDescent="0.25">
      <c r="A12656" s="10"/>
      <c r="B12656" s="11"/>
      <c r="C12656" s="11"/>
      <c r="D12656" s="11"/>
      <c r="E12656" s="11"/>
      <c r="F12656" s="11"/>
      <c r="G12656" s="11"/>
      <c r="H12656" s="11"/>
      <c r="I12656" s="11"/>
      <c r="J12656" s="11"/>
      <c r="K12656" s="12"/>
      <c r="L12656" s="13"/>
      <c r="M12656" s="12"/>
      <c r="N12656" s="13"/>
      <c r="O12656" s="13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  <c r="AA12656" s="11"/>
      <c r="AB12656" s="11"/>
      <c r="AC12656" s="11"/>
    </row>
    <row r="12657" spans="1:29" x14ac:dyDescent="0.25">
      <c r="A12657" s="10"/>
      <c r="B12657" s="11"/>
      <c r="C12657" s="11"/>
      <c r="D12657" s="11"/>
      <c r="E12657" s="11"/>
      <c r="F12657" s="11"/>
      <c r="G12657" s="11"/>
      <c r="H12657" s="11"/>
      <c r="I12657" s="11"/>
      <c r="J12657" s="11"/>
      <c r="K12657" s="12"/>
      <c r="L12657" s="13"/>
      <c r="M12657" s="12"/>
      <c r="N12657" s="13"/>
      <c r="O12657" s="13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  <c r="AA12657" s="11"/>
      <c r="AB12657" s="11"/>
      <c r="AC12657" s="11"/>
    </row>
    <row r="12658" spans="1:29" x14ac:dyDescent="0.25">
      <c r="A12658" s="10"/>
      <c r="B12658" s="11"/>
      <c r="C12658" s="11"/>
      <c r="D12658" s="11"/>
      <c r="E12658" s="11"/>
      <c r="F12658" s="11"/>
      <c r="G12658" s="11"/>
      <c r="H12658" s="11"/>
      <c r="I12658" s="11"/>
      <c r="J12658" s="11"/>
      <c r="K12658" s="12"/>
      <c r="L12658" s="13"/>
      <c r="M12658" s="12"/>
      <c r="N12658" s="13"/>
      <c r="O12658" s="13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  <c r="AA12658" s="11"/>
      <c r="AB12658" s="11"/>
      <c r="AC12658" s="11"/>
    </row>
    <row r="12659" spans="1:29" x14ac:dyDescent="0.25">
      <c r="A12659" s="10"/>
      <c r="B12659" s="11"/>
      <c r="C12659" s="11"/>
      <c r="D12659" s="11"/>
      <c r="E12659" s="11"/>
      <c r="F12659" s="11"/>
      <c r="G12659" s="11"/>
      <c r="H12659" s="11"/>
      <c r="I12659" s="11"/>
      <c r="J12659" s="11"/>
      <c r="K12659" s="12"/>
      <c r="L12659" s="13"/>
      <c r="M12659" s="12"/>
      <c r="N12659" s="13"/>
      <c r="O12659" s="13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  <c r="AA12659" s="11"/>
      <c r="AB12659" s="11"/>
      <c r="AC12659" s="11"/>
    </row>
    <row r="12660" spans="1:29" x14ac:dyDescent="0.25">
      <c r="A12660" s="10"/>
      <c r="B12660" s="11"/>
      <c r="C12660" s="11"/>
      <c r="D12660" s="11"/>
      <c r="E12660" s="11"/>
      <c r="F12660" s="11"/>
      <c r="G12660" s="11"/>
      <c r="H12660" s="11"/>
      <c r="I12660" s="11"/>
      <c r="J12660" s="11"/>
      <c r="K12660" s="12"/>
      <c r="L12660" s="13"/>
      <c r="M12660" s="12"/>
      <c r="N12660" s="13"/>
      <c r="O12660" s="13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  <c r="AA12660" s="11"/>
      <c r="AB12660" s="11"/>
      <c r="AC12660" s="11"/>
    </row>
    <row r="12661" spans="1:29" x14ac:dyDescent="0.25">
      <c r="A12661" s="10"/>
      <c r="B12661" s="11"/>
      <c r="C12661" s="11"/>
      <c r="D12661" s="11"/>
      <c r="E12661" s="11"/>
      <c r="F12661" s="11"/>
      <c r="G12661" s="11"/>
      <c r="H12661" s="11"/>
      <c r="I12661" s="11"/>
      <c r="J12661" s="11"/>
      <c r="K12661" s="12"/>
      <c r="L12661" s="13"/>
      <c r="M12661" s="12"/>
      <c r="N12661" s="13"/>
      <c r="O12661" s="13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  <c r="AC12661" s="11"/>
    </row>
    <row r="12662" spans="1:29" x14ac:dyDescent="0.25">
      <c r="A12662" s="10"/>
      <c r="B12662" s="11"/>
      <c r="C12662" s="11"/>
      <c r="D12662" s="11"/>
      <c r="E12662" s="11"/>
      <c r="F12662" s="11"/>
      <c r="G12662" s="11"/>
      <c r="H12662" s="11"/>
      <c r="I12662" s="11"/>
      <c r="J12662" s="11"/>
      <c r="K12662" s="12"/>
      <c r="L12662" s="13"/>
      <c r="M12662" s="12"/>
      <c r="N12662" s="13"/>
      <c r="O12662" s="13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  <c r="AA12662" s="11"/>
      <c r="AB12662" s="11"/>
      <c r="AC12662" s="11"/>
    </row>
    <row r="12663" spans="1:29" x14ac:dyDescent="0.25">
      <c r="A12663" s="10"/>
      <c r="B12663" s="11"/>
      <c r="C12663" s="11"/>
      <c r="D12663" s="11"/>
      <c r="E12663" s="11"/>
      <c r="F12663" s="11"/>
      <c r="G12663" s="11"/>
      <c r="H12663" s="11"/>
      <c r="I12663" s="11"/>
      <c r="J12663" s="11"/>
      <c r="K12663" s="12"/>
      <c r="L12663" s="13"/>
      <c r="M12663" s="12"/>
      <c r="N12663" s="13"/>
      <c r="O12663" s="13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  <c r="AA12663" s="11"/>
      <c r="AB12663" s="11"/>
      <c r="AC12663" s="11"/>
    </row>
    <row r="12664" spans="1:29" x14ac:dyDescent="0.25">
      <c r="A12664" s="10"/>
      <c r="B12664" s="11"/>
      <c r="C12664" s="11"/>
      <c r="D12664" s="11"/>
      <c r="E12664" s="11"/>
      <c r="F12664" s="11"/>
      <c r="G12664" s="11"/>
      <c r="H12664" s="11"/>
      <c r="I12664" s="11"/>
      <c r="J12664" s="11"/>
      <c r="K12664" s="12"/>
      <c r="L12664" s="13"/>
      <c r="M12664" s="12"/>
      <c r="N12664" s="13"/>
      <c r="O12664" s="13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  <c r="AA12664" s="11"/>
      <c r="AB12664" s="11"/>
      <c r="AC12664" s="11"/>
    </row>
    <row r="12665" spans="1:29" x14ac:dyDescent="0.25">
      <c r="A12665" s="10"/>
      <c r="B12665" s="11"/>
      <c r="C12665" s="11"/>
      <c r="D12665" s="11"/>
      <c r="E12665" s="11"/>
      <c r="F12665" s="11"/>
      <c r="G12665" s="11"/>
      <c r="H12665" s="11"/>
      <c r="I12665" s="11"/>
      <c r="J12665" s="11"/>
      <c r="K12665" s="12"/>
      <c r="L12665" s="13"/>
      <c r="M12665" s="12"/>
      <c r="N12665" s="13"/>
      <c r="O12665" s="13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  <c r="AA12665" s="11"/>
      <c r="AB12665" s="11"/>
      <c r="AC12665" s="11"/>
    </row>
    <row r="12666" spans="1:29" x14ac:dyDescent="0.25">
      <c r="A12666" s="10"/>
      <c r="B12666" s="11"/>
      <c r="C12666" s="11"/>
      <c r="D12666" s="11"/>
      <c r="E12666" s="11"/>
      <c r="F12666" s="11"/>
      <c r="G12666" s="11"/>
      <c r="H12666" s="11"/>
      <c r="I12666" s="11"/>
      <c r="J12666" s="11"/>
      <c r="K12666" s="12"/>
      <c r="L12666" s="13"/>
      <c r="M12666" s="12"/>
      <c r="N12666" s="13"/>
      <c r="O12666" s="13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  <c r="AA12666" s="11"/>
      <c r="AB12666" s="11"/>
      <c r="AC12666" s="11"/>
    </row>
    <row r="12667" spans="1:29" x14ac:dyDescent="0.25">
      <c r="A12667" s="10"/>
      <c r="B12667" s="11"/>
      <c r="C12667" s="11"/>
      <c r="D12667" s="11"/>
      <c r="E12667" s="11"/>
      <c r="F12667" s="11"/>
      <c r="G12667" s="11"/>
      <c r="H12667" s="11"/>
      <c r="I12667" s="11"/>
      <c r="J12667" s="11"/>
      <c r="K12667" s="12"/>
      <c r="L12667" s="13"/>
      <c r="M12667" s="12"/>
      <c r="N12667" s="13"/>
      <c r="O12667" s="13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  <c r="AA12667" s="11"/>
      <c r="AB12667" s="11"/>
      <c r="AC12667" s="11"/>
    </row>
    <row r="12668" spans="1:29" x14ac:dyDescent="0.25">
      <c r="A12668" s="10"/>
      <c r="B12668" s="11"/>
      <c r="C12668" s="11"/>
      <c r="D12668" s="11"/>
      <c r="E12668" s="11"/>
      <c r="F12668" s="11"/>
      <c r="G12668" s="11"/>
      <c r="H12668" s="11"/>
      <c r="I12668" s="11"/>
      <c r="J12668" s="11"/>
      <c r="K12668" s="12"/>
      <c r="L12668" s="13"/>
      <c r="M12668" s="12"/>
      <c r="N12668" s="13"/>
      <c r="O12668" s="13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  <c r="AC12668" s="11"/>
    </row>
    <row r="12669" spans="1:29" x14ac:dyDescent="0.25">
      <c r="A12669" s="10"/>
      <c r="B12669" s="11"/>
      <c r="C12669" s="11"/>
      <c r="D12669" s="11"/>
      <c r="E12669" s="11"/>
      <c r="F12669" s="11"/>
      <c r="G12669" s="11"/>
      <c r="H12669" s="11"/>
      <c r="I12669" s="11"/>
      <c r="J12669" s="11"/>
      <c r="K12669" s="12"/>
      <c r="L12669" s="13"/>
      <c r="M12669" s="12"/>
      <c r="N12669" s="13"/>
      <c r="O12669" s="13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  <c r="AA12669" s="11"/>
      <c r="AB12669" s="11"/>
      <c r="AC12669" s="11"/>
    </row>
    <row r="12670" spans="1:29" x14ac:dyDescent="0.25">
      <c r="A12670" s="10"/>
      <c r="B12670" s="11"/>
      <c r="C12670" s="11"/>
      <c r="D12670" s="11"/>
      <c r="E12670" s="11"/>
      <c r="F12670" s="11"/>
      <c r="G12670" s="11"/>
      <c r="H12670" s="11"/>
      <c r="I12670" s="11"/>
      <c r="J12670" s="11"/>
      <c r="K12670" s="12"/>
      <c r="L12670" s="13"/>
      <c r="M12670" s="12"/>
      <c r="N12670" s="13"/>
      <c r="O12670" s="13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  <c r="AA12670" s="11"/>
      <c r="AB12670" s="11"/>
      <c r="AC12670" s="11"/>
    </row>
    <row r="12671" spans="1:29" x14ac:dyDescent="0.25">
      <c r="A12671" s="10"/>
      <c r="B12671" s="11"/>
      <c r="C12671" s="11"/>
      <c r="D12671" s="11"/>
      <c r="E12671" s="11"/>
      <c r="F12671" s="11"/>
      <c r="G12671" s="11"/>
      <c r="H12671" s="11"/>
      <c r="I12671" s="11"/>
      <c r="J12671" s="11"/>
      <c r="K12671" s="12"/>
      <c r="L12671" s="13"/>
      <c r="M12671" s="12"/>
      <c r="N12671" s="13"/>
      <c r="O12671" s="13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  <c r="AA12671" s="11"/>
      <c r="AB12671" s="11"/>
      <c r="AC12671" s="11"/>
    </row>
    <row r="12672" spans="1:29" x14ac:dyDescent="0.25">
      <c r="A12672" s="10"/>
      <c r="B12672" s="11"/>
      <c r="C12672" s="11"/>
      <c r="D12672" s="11"/>
      <c r="E12672" s="11"/>
      <c r="F12672" s="11"/>
      <c r="G12672" s="11"/>
      <c r="H12672" s="11"/>
      <c r="I12672" s="11"/>
      <c r="J12672" s="11"/>
      <c r="K12672" s="12"/>
      <c r="L12672" s="13"/>
      <c r="M12672" s="12"/>
      <c r="N12672" s="13"/>
      <c r="O12672" s="13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  <c r="AA12672" s="11"/>
      <c r="AB12672" s="11"/>
      <c r="AC12672" s="11"/>
    </row>
    <row r="12673" spans="1:29" x14ac:dyDescent="0.25">
      <c r="A12673" s="10"/>
      <c r="B12673" s="11"/>
      <c r="C12673" s="11"/>
      <c r="D12673" s="11"/>
      <c r="E12673" s="11"/>
      <c r="F12673" s="11"/>
      <c r="G12673" s="11"/>
      <c r="H12673" s="11"/>
      <c r="I12673" s="11"/>
      <c r="J12673" s="11"/>
      <c r="K12673" s="12"/>
      <c r="L12673" s="13"/>
      <c r="M12673" s="12"/>
      <c r="N12673" s="13"/>
      <c r="O12673" s="13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  <c r="AA12673" s="11"/>
      <c r="AB12673" s="11"/>
      <c r="AC12673" s="11"/>
    </row>
    <row r="12674" spans="1:29" x14ac:dyDescent="0.25">
      <c r="A12674" s="10"/>
      <c r="B12674" s="11"/>
      <c r="C12674" s="11"/>
      <c r="D12674" s="11"/>
      <c r="E12674" s="11"/>
      <c r="F12674" s="11"/>
      <c r="G12674" s="11"/>
      <c r="H12674" s="11"/>
      <c r="I12674" s="11"/>
      <c r="J12674" s="11"/>
      <c r="K12674" s="12"/>
      <c r="L12674" s="13"/>
      <c r="M12674" s="12"/>
      <c r="N12674" s="13"/>
      <c r="O12674" s="13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  <c r="AA12674" s="11"/>
      <c r="AB12674" s="11"/>
      <c r="AC12674" s="11"/>
    </row>
    <row r="12675" spans="1:29" x14ac:dyDescent="0.25">
      <c r="A12675" s="10"/>
      <c r="B12675" s="11"/>
      <c r="C12675" s="11"/>
      <c r="D12675" s="11"/>
      <c r="E12675" s="11"/>
      <c r="F12675" s="11"/>
      <c r="G12675" s="11"/>
      <c r="H12675" s="11"/>
      <c r="I12675" s="11"/>
      <c r="J12675" s="11"/>
      <c r="K12675" s="12"/>
      <c r="L12675" s="13"/>
      <c r="M12675" s="12"/>
      <c r="N12675" s="13"/>
      <c r="O12675" s="13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  <c r="AC12675" s="11"/>
    </row>
    <row r="12676" spans="1:29" x14ac:dyDescent="0.25">
      <c r="A12676" s="10"/>
      <c r="B12676" s="11"/>
      <c r="C12676" s="11"/>
      <c r="D12676" s="11"/>
      <c r="E12676" s="11"/>
      <c r="F12676" s="11"/>
      <c r="G12676" s="11"/>
      <c r="H12676" s="11"/>
      <c r="I12676" s="11"/>
      <c r="J12676" s="11"/>
      <c r="K12676" s="12"/>
      <c r="L12676" s="13"/>
      <c r="M12676" s="12"/>
      <c r="N12676" s="13"/>
      <c r="O12676" s="13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  <c r="AA12676" s="11"/>
      <c r="AB12676" s="11"/>
      <c r="AC12676" s="11"/>
    </row>
    <row r="12677" spans="1:29" x14ac:dyDescent="0.25">
      <c r="A12677" s="10"/>
      <c r="B12677" s="11"/>
      <c r="C12677" s="11"/>
      <c r="D12677" s="11"/>
      <c r="E12677" s="11"/>
      <c r="F12677" s="11"/>
      <c r="G12677" s="11"/>
      <c r="H12677" s="11"/>
      <c r="I12677" s="11"/>
      <c r="J12677" s="11"/>
      <c r="K12677" s="12"/>
      <c r="L12677" s="13"/>
      <c r="M12677" s="12"/>
      <c r="N12677" s="13"/>
      <c r="O12677" s="13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  <c r="AA12677" s="11"/>
      <c r="AB12677" s="11"/>
      <c r="AC12677" s="11"/>
    </row>
    <row r="12678" spans="1:29" x14ac:dyDescent="0.25">
      <c r="A12678" s="10"/>
      <c r="B12678" s="11"/>
      <c r="C12678" s="11"/>
      <c r="D12678" s="11"/>
      <c r="E12678" s="11"/>
      <c r="F12678" s="11"/>
      <c r="G12678" s="11"/>
      <c r="H12678" s="11"/>
      <c r="I12678" s="11"/>
      <c r="J12678" s="11"/>
      <c r="K12678" s="12"/>
      <c r="L12678" s="13"/>
      <c r="M12678" s="12"/>
      <c r="N12678" s="13"/>
      <c r="O12678" s="13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  <c r="AA12678" s="11"/>
      <c r="AB12678" s="11"/>
      <c r="AC12678" s="11"/>
    </row>
    <row r="12679" spans="1:29" x14ac:dyDescent="0.25">
      <c r="A12679" s="10"/>
      <c r="B12679" s="11"/>
      <c r="C12679" s="11"/>
      <c r="D12679" s="11"/>
      <c r="E12679" s="11"/>
      <c r="F12679" s="11"/>
      <c r="G12679" s="11"/>
      <c r="H12679" s="11"/>
      <c r="I12679" s="11"/>
      <c r="J12679" s="11"/>
      <c r="K12679" s="12"/>
      <c r="L12679" s="13"/>
      <c r="M12679" s="12"/>
      <c r="N12679" s="13"/>
      <c r="O12679" s="13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  <c r="AA12679" s="11"/>
      <c r="AB12679" s="11"/>
      <c r="AC12679" s="11"/>
    </row>
    <row r="12680" spans="1:29" x14ac:dyDescent="0.25">
      <c r="A12680" s="10"/>
      <c r="B12680" s="11"/>
      <c r="C12680" s="11"/>
      <c r="D12680" s="11"/>
      <c r="E12680" s="11"/>
      <c r="F12680" s="11"/>
      <c r="G12680" s="11"/>
      <c r="H12680" s="11"/>
      <c r="I12680" s="11"/>
      <c r="J12680" s="11"/>
      <c r="K12680" s="12"/>
      <c r="L12680" s="13"/>
      <c r="M12680" s="12"/>
      <c r="N12680" s="13"/>
      <c r="O12680" s="13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  <c r="AA12680" s="11"/>
      <c r="AB12680" s="11"/>
      <c r="AC12680" s="11"/>
    </row>
    <row r="12681" spans="1:29" x14ac:dyDescent="0.25">
      <c r="A12681" s="10"/>
      <c r="B12681" s="11"/>
      <c r="C12681" s="11"/>
      <c r="D12681" s="11"/>
      <c r="E12681" s="11"/>
      <c r="F12681" s="11"/>
      <c r="G12681" s="11"/>
      <c r="H12681" s="11"/>
      <c r="I12681" s="11"/>
      <c r="J12681" s="11"/>
      <c r="K12681" s="12"/>
      <c r="L12681" s="13"/>
      <c r="M12681" s="12"/>
      <c r="N12681" s="13"/>
      <c r="O12681" s="13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  <c r="AA12681" s="11"/>
      <c r="AB12681" s="11"/>
      <c r="AC12681" s="11"/>
    </row>
    <row r="12682" spans="1:29" x14ac:dyDescent="0.25">
      <c r="A12682" s="10"/>
      <c r="B12682" s="11"/>
      <c r="C12682" s="11"/>
      <c r="D12682" s="11"/>
      <c r="E12682" s="11"/>
      <c r="F12682" s="11"/>
      <c r="G12682" s="11"/>
      <c r="H12682" s="11"/>
      <c r="I12682" s="11"/>
      <c r="J12682" s="11"/>
      <c r="K12682" s="12"/>
      <c r="L12682" s="13"/>
      <c r="M12682" s="12"/>
      <c r="N12682" s="13"/>
      <c r="O12682" s="13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  <c r="AC12682" s="11"/>
    </row>
    <row r="12683" spans="1:29" x14ac:dyDescent="0.25">
      <c r="A12683" s="10"/>
      <c r="B12683" s="11"/>
      <c r="C12683" s="11"/>
      <c r="D12683" s="11"/>
      <c r="E12683" s="11"/>
      <c r="F12683" s="11"/>
      <c r="G12683" s="11"/>
      <c r="H12683" s="11"/>
      <c r="I12683" s="11"/>
      <c r="J12683" s="11"/>
      <c r="K12683" s="12"/>
      <c r="L12683" s="13"/>
      <c r="M12683" s="12"/>
      <c r="N12683" s="13"/>
      <c r="O12683" s="13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  <c r="AA12683" s="11"/>
      <c r="AB12683" s="11"/>
      <c r="AC12683" s="11"/>
    </row>
    <row r="12684" spans="1:29" x14ac:dyDescent="0.25">
      <c r="A12684" s="10"/>
      <c r="B12684" s="11"/>
      <c r="C12684" s="11"/>
      <c r="D12684" s="11"/>
      <c r="E12684" s="11"/>
      <c r="F12684" s="11"/>
      <c r="G12684" s="11"/>
      <c r="H12684" s="11"/>
      <c r="I12684" s="11"/>
      <c r="J12684" s="11"/>
      <c r="K12684" s="12"/>
      <c r="L12684" s="13"/>
      <c r="M12684" s="12"/>
      <c r="N12684" s="13"/>
      <c r="O12684" s="13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  <c r="AA12684" s="11"/>
      <c r="AB12684" s="11"/>
      <c r="AC12684" s="11"/>
    </row>
    <row r="12685" spans="1:29" x14ac:dyDescent="0.25">
      <c r="A12685" s="10"/>
      <c r="B12685" s="11"/>
      <c r="C12685" s="11"/>
      <c r="D12685" s="11"/>
      <c r="E12685" s="11"/>
      <c r="F12685" s="11"/>
      <c r="G12685" s="11"/>
      <c r="H12685" s="11"/>
      <c r="I12685" s="11"/>
      <c r="J12685" s="11"/>
      <c r="K12685" s="12"/>
      <c r="L12685" s="13"/>
      <c r="M12685" s="12"/>
      <c r="N12685" s="13"/>
      <c r="O12685" s="13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  <c r="AA12685" s="11"/>
      <c r="AB12685" s="11"/>
      <c r="AC12685" s="11"/>
    </row>
    <row r="12686" spans="1:29" x14ac:dyDescent="0.25">
      <c r="A12686" s="10"/>
      <c r="B12686" s="11"/>
      <c r="C12686" s="11"/>
      <c r="D12686" s="11"/>
      <c r="E12686" s="11"/>
      <c r="F12686" s="11"/>
      <c r="G12686" s="11"/>
      <c r="H12686" s="11"/>
      <c r="I12686" s="11"/>
      <c r="J12686" s="11"/>
      <c r="K12686" s="12"/>
      <c r="L12686" s="13"/>
      <c r="M12686" s="12"/>
      <c r="N12686" s="13"/>
      <c r="O12686" s="13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  <c r="AA12686" s="11"/>
      <c r="AB12686" s="11"/>
      <c r="AC12686" s="11"/>
    </row>
    <row r="12687" spans="1:29" x14ac:dyDescent="0.25">
      <c r="A12687" s="10"/>
      <c r="B12687" s="11"/>
      <c r="C12687" s="11"/>
      <c r="D12687" s="11"/>
      <c r="E12687" s="11"/>
      <c r="F12687" s="11"/>
      <c r="G12687" s="11"/>
      <c r="H12687" s="11"/>
      <c r="I12687" s="11"/>
      <c r="J12687" s="11"/>
      <c r="K12687" s="12"/>
      <c r="L12687" s="13"/>
      <c r="M12687" s="12"/>
      <c r="N12687" s="13"/>
      <c r="O12687" s="13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  <c r="AA12687" s="11"/>
      <c r="AB12687" s="11"/>
      <c r="AC12687" s="11"/>
    </row>
    <row r="12688" spans="1:29" x14ac:dyDescent="0.25">
      <c r="A12688" s="10"/>
      <c r="B12688" s="11"/>
      <c r="C12688" s="11"/>
      <c r="D12688" s="11"/>
      <c r="E12688" s="11"/>
      <c r="F12688" s="11"/>
      <c r="G12688" s="11"/>
      <c r="H12688" s="11"/>
      <c r="I12688" s="11"/>
      <c r="J12688" s="11"/>
      <c r="K12688" s="12"/>
      <c r="L12688" s="13"/>
      <c r="M12688" s="12"/>
      <c r="N12688" s="13"/>
      <c r="O12688" s="13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  <c r="AA12688" s="11"/>
      <c r="AB12688" s="11"/>
      <c r="AC12688" s="11"/>
    </row>
    <row r="12689" spans="1:29" x14ac:dyDescent="0.25">
      <c r="A12689" s="10"/>
      <c r="B12689" s="11"/>
      <c r="C12689" s="11"/>
      <c r="D12689" s="11"/>
      <c r="E12689" s="11"/>
      <c r="F12689" s="11"/>
      <c r="G12689" s="11"/>
      <c r="H12689" s="11"/>
      <c r="I12689" s="11"/>
      <c r="J12689" s="11"/>
      <c r="K12689" s="12"/>
      <c r="L12689" s="13"/>
      <c r="M12689" s="12"/>
      <c r="N12689" s="13"/>
      <c r="O12689" s="13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  <c r="AA12689" s="11"/>
      <c r="AB12689" s="11"/>
      <c r="AC12689" s="11"/>
    </row>
    <row r="12690" spans="1:29" x14ac:dyDescent="0.25">
      <c r="A12690" s="10"/>
      <c r="B12690" s="11"/>
      <c r="C12690" s="11"/>
      <c r="D12690" s="11"/>
      <c r="E12690" s="11"/>
      <c r="F12690" s="11"/>
      <c r="G12690" s="11"/>
      <c r="H12690" s="11"/>
      <c r="I12690" s="11"/>
      <c r="J12690" s="11"/>
      <c r="K12690" s="12"/>
      <c r="L12690" s="13"/>
      <c r="M12690" s="12"/>
      <c r="N12690" s="13"/>
      <c r="O12690" s="13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  <c r="AA12690" s="11"/>
      <c r="AB12690" s="11"/>
      <c r="AC12690" s="11"/>
    </row>
    <row r="12691" spans="1:29" x14ac:dyDescent="0.25">
      <c r="A12691" s="10"/>
      <c r="B12691" s="11"/>
      <c r="C12691" s="11"/>
      <c r="D12691" s="11"/>
      <c r="E12691" s="11"/>
      <c r="F12691" s="11"/>
      <c r="G12691" s="11"/>
      <c r="H12691" s="11"/>
      <c r="I12691" s="11"/>
      <c r="J12691" s="11"/>
      <c r="K12691" s="12"/>
      <c r="L12691" s="13"/>
      <c r="M12691" s="12"/>
      <c r="N12691" s="13"/>
      <c r="O12691" s="13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  <c r="AA12691" s="11"/>
      <c r="AB12691" s="11"/>
      <c r="AC12691" s="11"/>
    </row>
    <row r="12692" spans="1:29" x14ac:dyDescent="0.25">
      <c r="A12692" s="10"/>
      <c r="B12692" s="11"/>
      <c r="C12692" s="11"/>
      <c r="D12692" s="11"/>
      <c r="E12692" s="11"/>
      <c r="F12692" s="11"/>
      <c r="G12692" s="11"/>
      <c r="H12692" s="11"/>
      <c r="I12692" s="11"/>
      <c r="J12692" s="11"/>
      <c r="K12692" s="12"/>
      <c r="L12692" s="13"/>
      <c r="M12692" s="12"/>
      <c r="N12692" s="13"/>
      <c r="O12692" s="13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  <c r="AA12692" s="11"/>
      <c r="AB12692" s="11"/>
      <c r="AC12692" s="11"/>
    </row>
    <row r="12693" spans="1:29" x14ac:dyDescent="0.25">
      <c r="A12693" s="10"/>
      <c r="B12693" s="11"/>
      <c r="C12693" s="11"/>
      <c r="D12693" s="11"/>
      <c r="E12693" s="11"/>
      <c r="F12693" s="11"/>
      <c r="G12693" s="11"/>
      <c r="H12693" s="11"/>
      <c r="I12693" s="11"/>
      <c r="J12693" s="11"/>
      <c r="K12693" s="12"/>
      <c r="L12693" s="13"/>
      <c r="M12693" s="12"/>
      <c r="N12693" s="13"/>
      <c r="O12693" s="13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  <c r="AA12693" s="11"/>
      <c r="AB12693" s="11"/>
      <c r="AC12693" s="11"/>
    </row>
    <row r="12694" spans="1:29" x14ac:dyDescent="0.25">
      <c r="A12694" s="10"/>
      <c r="B12694" s="11"/>
      <c r="C12694" s="11"/>
      <c r="D12694" s="11"/>
      <c r="E12694" s="11"/>
      <c r="F12694" s="11"/>
      <c r="G12694" s="11"/>
      <c r="H12694" s="11"/>
      <c r="I12694" s="11"/>
      <c r="J12694" s="11"/>
      <c r="K12694" s="12"/>
      <c r="L12694" s="13"/>
      <c r="M12694" s="12"/>
      <c r="N12694" s="13"/>
      <c r="O12694" s="13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  <c r="AA12694" s="11"/>
      <c r="AB12694" s="11"/>
      <c r="AC12694" s="11"/>
    </row>
    <row r="12695" spans="1:29" x14ac:dyDescent="0.25">
      <c r="A12695" s="10"/>
      <c r="B12695" s="11"/>
      <c r="C12695" s="11"/>
      <c r="D12695" s="11"/>
      <c r="E12695" s="11"/>
      <c r="F12695" s="11"/>
      <c r="G12695" s="11"/>
      <c r="H12695" s="11"/>
      <c r="I12695" s="11"/>
      <c r="J12695" s="11"/>
      <c r="K12695" s="12"/>
      <c r="L12695" s="13"/>
      <c r="M12695" s="12"/>
      <c r="N12695" s="13"/>
      <c r="O12695" s="13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  <c r="AA12695" s="11"/>
      <c r="AB12695" s="11"/>
      <c r="AC12695" s="11"/>
    </row>
    <row r="12696" spans="1:29" x14ac:dyDescent="0.25">
      <c r="A12696" s="10"/>
      <c r="B12696" s="11"/>
      <c r="C12696" s="11"/>
      <c r="D12696" s="11"/>
      <c r="E12696" s="11"/>
      <c r="F12696" s="11"/>
      <c r="G12696" s="11"/>
      <c r="H12696" s="11"/>
      <c r="I12696" s="11"/>
      <c r="J12696" s="11"/>
      <c r="K12696" s="12"/>
      <c r="L12696" s="13"/>
      <c r="M12696" s="12"/>
      <c r="N12696" s="13"/>
      <c r="O12696" s="13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  <c r="AC12696" s="11"/>
    </row>
    <row r="12697" spans="1:29" x14ac:dyDescent="0.25">
      <c r="A12697" s="10"/>
      <c r="B12697" s="11"/>
      <c r="C12697" s="11"/>
      <c r="D12697" s="11"/>
      <c r="E12697" s="11"/>
      <c r="F12697" s="11"/>
      <c r="G12697" s="11"/>
      <c r="H12697" s="11"/>
      <c r="I12697" s="11"/>
      <c r="J12697" s="11"/>
      <c r="K12697" s="12"/>
      <c r="L12697" s="13"/>
      <c r="M12697" s="12"/>
      <c r="N12697" s="13"/>
      <c r="O12697" s="13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  <c r="AA12697" s="11"/>
      <c r="AB12697" s="11"/>
      <c r="AC12697" s="11"/>
    </row>
    <row r="12698" spans="1:29" x14ac:dyDescent="0.25">
      <c r="A12698" s="10"/>
      <c r="B12698" s="11"/>
      <c r="C12698" s="11"/>
      <c r="D12698" s="11"/>
      <c r="E12698" s="11"/>
      <c r="F12698" s="11"/>
      <c r="G12698" s="11"/>
      <c r="H12698" s="11"/>
      <c r="I12698" s="11"/>
      <c r="J12698" s="11"/>
      <c r="K12698" s="12"/>
      <c r="L12698" s="13"/>
      <c r="M12698" s="12"/>
      <c r="N12698" s="13"/>
      <c r="O12698" s="13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  <c r="AA12698" s="11"/>
      <c r="AB12698" s="11"/>
      <c r="AC12698" s="11"/>
    </row>
    <row r="12699" spans="1:29" x14ac:dyDescent="0.25">
      <c r="A12699" s="10"/>
      <c r="B12699" s="11"/>
      <c r="C12699" s="11"/>
      <c r="D12699" s="11"/>
      <c r="E12699" s="11"/>
      <c r="F12699" s="11"/>
      <c r="G12699" s="11"/>
      <c r="H12699" s="11"/>
      <c r="I12699" s="11"/>
      <c r="J12699" s="11"/>
      <c r="K12699" s="12"/>
      <c r="L12699" s="13"/>
      <c r="M12699" s="12"/>
      <c r="N12699" s="13"/>
      <c r="O12699" s="13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  <c r="AA12699" s="11"/>
      <c r="AB12699" s="11"/>
      <c r="AC12699" s="11"/>
    </row>
    <row r="12700" spans="1:29" x14ac:dyDescent="0.25">
      <c r="A12700" s="10"/>
      <c r="B12700" s="11"/>
      <c r="C12700" s="11"/>
      <c r="D12700" s="11"/>
      <c r="E12700" s="11"/>
      <c r="F12700" s="11"/>
      <c r="G12700" s="11"/>
      <c r="H12700" s="11"/>
      <c r="I12700" s="11"/>
      <c r="J12700" s="11"/>
      <c r="K12700" s="12"/>
      <c r="L12700" s="13"/>
      <c r="M12700" s="12"/>
      <c r="N12700" s="13"/>
      <c r="O12700" s="13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  <c r="AA12700" s="11"/>
      <c r="AB12700" s="11"/>
      <c r="AC12700" s="11"/>
    </row>
    <row r="12701" spans="1:29" x14ac:dyDescent="0.25">
      <c r="A12701" s="10"/>
      <c r="B12701" s="11"/>
      <c r="C12701" s="11"/>
      <c r="D12701" s="11"/>
      <c r="E12701" s="11"/>
      <c r="F12701" s="11"/>
      <c r="G12701" s="11"/>
      <c r="H12701" s="11"/>
      <c r="I12701" s="11"/>
      <c r="J12701" s="11"/>
      <c r="K12701" s="12"/>
      <c r="L12701" s="13"/>
      <c r="M12701" s="12"/>
      <c r="N12701" s="13"/>
      <c r="O12701" s="13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  <c r="AA12701" s="11"/>
      <c r="AB12701" s="11"/>
      <c r="AC12701" s="11"/>
    </row>
    <row r="12702" spans="1:29" x14ac:dyDescent="0.25">
      <c r="A12702" s="10"/>
      <c r="B12702" s="11"/>
      <c r="C12702" s="11"/>
      <c r="D12702" s="11"/>
      <c r="E12702" s="11"/>
      <c r="F12702" s="11"/>
      <c r="G12702" s="11"/>
      <c r="H12702" s="11"/>
      <c r="I12702" s="11"/>
      <c r="J12702" s="11"/>
      <c r="K12702" s="12"/>
      <c r="L12702" s="13"/>
      <c r="M12702" s="12"/>
      <c r="N12702" s="13"/>
      <c r="O12702" s="13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  <c r="AA12702" s="11"/>
      <c r="AB12702" s="11"/>
      <c r="AC12702" s="11"/>
    </row>
    <row r="12703" spans="1:29" x14ac:dyDescent="0.25">
      <c r="A12703" s="10"/>
      <c r="B12703" s="11"/>
      <c r="C12703" s="11"/>
      <c r="D12703" s="11"/>
      <c r="E12703" s="11"/>
      <c r="F12703" s="11"/>
      <c r="G12703" s="11"/>
      <c r="H12703" s="11"/>
      <c r="I12703" s="11"/>
      <c r="J12703" s="11"/>
      <c r="K12703" s="12"/>
      <c r="L12703" s="13"/>
      <c r="M12703" s="12"/>
      <c r="N12703" s="13"/>
      <c r="O12703" s="13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  <c r="AC12703" s="11"/>
    </row>
    <row r="12704" spans="1:29" x14ac:dyDescent="0.25">
      <c r="A12704" s="10"/>
      <c r="B12704" s="11"/>
      <c r="C12704" s="11"/>
      <c r="D12704" s="11"/>
      <c r="E12704" s="11"/>
      <c r="F12704" s="11"/>
      <c r="G12704" s="11"/>
      <c r="H12704" s="11"/>
      <c r="I12704" s="11"/>
      <c r="J12704" s="11"/>
      <c r="K12704" s="12"/>
      <c r="L12704" s="13"/>
      <c r="M12704" s="12"/>
      <c r="N12704" s="13"/>
      <c r="O12704" s="13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  <c r="AA12704" s="11"/>
      <c r="AB12704" s="11"/>
      <c r="AC12704" s="11"/>
    </row>
    <row r="12705" spans="1:29" x14ac:dyDescent="0.25">
      <c r="A12705" s="10"/>
      <c r="B12705" s="11"/>
      <c r="C12705" s="11"/>
      <c r="D12705" s="11"/>
      <c r="E12705" s="11"/>
      <c r="F12705" s="11"/>
      <c r="G12705" s="11"/>
      <c r="H12705" s="11"/>
      <c r="I12705" s="11"/>
      <c r="J12705" s="11"/>
      <c r="K12705" s="12"/>
      <c r="L12705" s="13"/>
      <c r="M12705" s="12"/>
      <c r="N12705" s="13"/>
      <c r="O12705" s="13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  <c r="AA12705" s="11"/>
      <c r="AB12705" s="11"/>
      <c r="AC12705" s="11"/>
    </row>
    <row r="12706" spans="1:29" x14ac:dyDescent="0.25">
      <c r="A12706" s="10"/>
      <c r="B12706" s="11"/>
      <c r="C12706" s="11"/>
      <c r="D12706" s="11"/>
      <c r="E12706" s="11"/>
      <c r="F12706" s="11"/>
      <c r="G12706" s="11"/>
      <c r="H12706" s="11"/>
      <c r="I12706" s="11"/>
      <c r="J12706" s="11"/>
      <c r="K12706" s="12"/>
      <c r="L12706" s="13"/>
      <c r="M12706" s="12"/>
      <c r="N12706" s="13"/>
      <c r="O12706" s="13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  <c r="AA12706" s="11"/>
      <c r="AB12706" s="11"/>
      <c r="AC12706" s="11"/>
    </row>
    <row r="12707" spans="1:29" x14ac:dyDescent="0.25">
      <c r="A12707" s="10"/>
      <c r="B12707" s="11"/>
      <c r="C12707" s="11"/>
      <c r="D12707" s="11"/>
      <c r="E12707" s="11"/>
      <c r="F12707" s="11"/>
      <c r="G12707" s="11"/>
      <c r="H12707" s="11"/>
      <c r="I12707" s="11"/>
      <c r="J12707" s="11"/>
      <c r="K12707" s="12"/>
      <c r="L12707" s="13"/>
      <c r="M12707" s="12"/>
      <c r="N12707" s="13"/>
      <c r="O12707" s="13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  <c r="AA12707" s="11"/>
      <c r="AB12707" s="11"/>
      <c r="AC12707" s="11"/>
    </row>
    <row r="12708" spans="1:29" x14ac:dyDescent="0.25">
      <c r="A12708" s="10"/>
      <c r="B12708" s="11"/>
      <c r="C12708" s="11"/>
      <c r="D12708" s="11"/>
      <c r="E12708" s="11"/>
      <c r="F12708" s="11"/>
      <c r="G12708" s="11"/>
      <c r="H12708" s="11"/>
      <c r="I12708" s="11"/>
      <c r="J12708" s="11"/>
      <c r="K12708" s="12"/>
      <c r="L12708" s="13"/>
      <c r="M12708" s="12"/>
      <c r="N12708" s="13"/>
      <c r="O12708" s="13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  <c r="AA12708" s="11"/>
      <c r="AB12708" s="11"/>
      <c r="AC12708" s="11"/>
    </row>
    <row r="12709" spans="1:29" x14ac:dyDescent="0.25">
      <c r="A12709" s="10"/>
      <c r="B12709" s="11"/>
      <c r="C12709" s="11"/>
      <c r="D12709" s="11"/>
      <c r="E12709" s="11"/>
      <c r="F12709" s="11"/>
      <c r="G12709" s="11"/>
      <c r="H12709" s="11"/>
      <c r="I12709" s="11"/>
      <c r="J12709" s="11"/>
      <c r="K12709" s="12"/>
      <c r="L12709" s="13"/>
      <c r="M12709" s="12"/>
      <c r="N12709" s="13"/>
      <c r="O12709" s="13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  <c r="AA12709" s="11"/>
      <c r="AB12709" s="11"/>
      <c r="AC12709" s="11"/>
    </row>
    <row r="12710" spans="1:29" x14ac:dyDescent="0.25">
      <c r="A12710" s="10"/>
      <c r="B12710" s="11"/>
      <c r="C12710" s="11"/>
      <c r="D12710" s="11"/>
      <c r="E12710" s="11"/>
      <c r="F12710" s="11"/>
      <c r="G12710" s="11"/>
      <c r="H12710" s="11"/>
      <c r="I12710" s="11"/>
      <c r="J12710" s="11"/>
      <c r="K12710" s="12"/>
      <c r="L12710" s="13"/>
      <c r="M12710" s="12"/>
      <c r="N12710" s="13"/>
      <c r="O12710" s="13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  <c r="AC12710" s="11"/>
    </row>
    <row r="12711" spans="1:29" x14ac:dyDescent="0.25">
      <c r="A12711" s="10"/>
      <c r="B12711" s="11"/>
      <c r="C12711" s="11"/>
      <c r="D12711" s="11"/>
      <c r="E12711" s="11"/>
      <c r="F12711" s="11"/>
      <c r="G12711" s="11"/>
      <c r="H12711" s="11"/>
      <c r="I12711" s="11"/>
      <c r="J12711" s="11"/>
      <c r="K12711" s="12"/>
      <c r="L12711" s="13"/>
      <c r="M12711" s="12"/>
      <c r="N12711" s="13"/>
      <c r="O12711" s="13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  <c r="AA12711" s="11"/>
      <c r="AB12711" s="11"/>
      <c r="AC12711" s="11"/>
    </row>
    <row r="12712" spans="1:29" x14ac:dyDescent="0.25">
      <c r="A12712" s="10"/>
      <c r="B12712" s="11"/>
      <c r="C12712" s="11"/>
      <c r="D12712" s="11"/>
      <c r="E12712" s="11"/>
      <c r="F12712" s="11"/>
      <c r="G12712" s="11"/>
      <c r="H12712" s="11"/>
      <c r="I12712" s="11"/>
      <c r="J12712" s="11"/>
      <c r="K12712" s="12"/>
      <c r="L12712" s="13"/>
      <c r="M12712" s="12"/>
      <c r="N12712" s="13"/>
      <c r="O12712" s="13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  <c r="AA12712" s="11"/>
      <c r="AB12712" s="11"/>
      <c r="AC12712" s="11"/>
    </row>
    <row r="12713" spans="1:29" x14ac:dyDescent="0.25">
      <c r="A12713" s="10"/>
      <c r="B12713" s="11"/>
      <c r="C12713" s="11"/>
      <c r="D12713" s="11"/>
      <c r="E12713" s="11"/>
      <c r="F12713" s="11"/>
      <c r="G12713" s="11"/>
      <c r="H12713" s="11"/>
      <c r="I12713" s="11"/>
      <c r="J12713" s="11"/>
      <c r="K12713" s="12"/>
      <c r="L12713" s="13"/>
      <c r="M12713" s="12"/>
      <c r="N12713" s="13"/>
      <c r="O12713" s="13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  <c r="AA12713" s="11"/>
      <c r="AB12713" s="11"/>
      <c r="AC12713" s="11"/>
    </row>
    <row r="12714" spans="1:29" x14ac:dyDescent="0.25">
      <c r="A12714" s="10"/>
      <c r="B12714" s="11"/>
      <c r="C12714" s="11"/>
      <c r="D12714" s="11"/>
      <c r="E12714" s="11"/>
      <c r="F12714" s="11"/>
      <c r="G12714" s="11"/>
      <c r="H12714" s="11"/>
      <c r="I12714" s="11"/>
      <c r="J12714" s="11"/>
      <c r="K12714" s="12"/>
      <c r="L12714" s="13"/>
      <c r="M12714" s="12"/>
      <c r="N12714" s="13"/>
      <c r="O12714" s="13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  <c r="AA12714" s="11"/>
      <c r="AB12714" s="11"/>
      <c r="AC12714" s="11"/>
    </row>
    <row r="12715" spans="1:29" x14ac:dyDescent="0.25">
      <c r="A12715" s="10"/>
      <c r="B12715" s="11"/>
      <c r="C12715" s="11"/>
      <c r="D12715" s="11"/>
      <c r="E12715" s="11"/>
      <c r="F12715" s="11"/>
      <c r="G12715" s="11"/>
      <c r="H12715" s="11"/>
      <c r="I12715" s="11"/>
      <c r="J12715" s="11"/>
      <c r="K12715" s="12"/>
      <c r="L12715" s="13"/>
      <c r="M12715" s="12"/>
      <c r="N12715" s="13"/>
      <c r="O12715" s="13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  <c r="AA12715" s="11"/>
      <c r="AB12715" s="11"/>
      <c r="AC12715" s="11"/>
    </row>
    <row r="12716" spans="1:29" x14ac:dyDescent="0.25">
      <c r="A12716" s="10"/>
      <c r="B12716" s="11"/>
      <c r="C12716" s="11"/>
      <c r="D12716" s="11"/>
      <c r="E12716" s="11"/>
      <c r="F12716" s="11"/>
      <c r="G12716" s="11"/>
      <c r="H12716" s="11"/>
      <c r="I12716" s="11"/>
      <c r="J12716" s="11"/>
      <c r="K12716" s="12"/>
      <c r="L12716" s="13"/>
      <c r="M12716" s="12"/>
      <c r="N12716" s="13"/>
      <c r="O12716" s="13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  <c r="AA12716" s="11"/>
      <c r="AB12716" s="11"/>
      <c r="AC12716" s="11"/>
    </row>
    <row r="12717" spans="1:29" x14ac:dyDescent="0.25">
      <c r="A12717" s="10"/>
      <c r="B12717" s="11"/>
      <c r="C12717" s="11"/>
      <c r="D12717" s="11"/>
      <c r="E12717" s="11"/>
      <c r="F12717" s="11"/>
      <c r="G12717" s="11"/>
      <c r="H12717" s="11"/>
      <c r="I12717" s="11"/>
      <c r="J12717" s="11"/>
      <c r="K12717" s="12"/>
      <c r="L12717" s="13"/>
      <c r="M12717" s="12"/>
      <c r="N12717" s="13"/>
      <c r="O12717" s="13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  <c r="AC12717" s="11"/>
    </row>
    <row r="12718" spans="1:29" x14ac:dyDescent="0.25">
      <c r="A12718" s="10"/>
      <c r="B12718" s="11"/>
      <c r="C12718" s="11"/>
      <c r="D12718" s="11"/>
      <c r="E12718" s="11"/>
      <c r="F12718" s="11"/>
      <c r="G12718" s="11"/>
      <c r="H12718" s="11"/>
      <c r="I12718" s="11"/>
      <c r="J12718" s="11"/>
      <c r="K12718" s="12"/>
      <c r="L12718" s="13"/>
      <c r="M12718" s="12"/>
      <c r="N12718" s="13"/>
      <c r="O12718" s="13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  <c r="AA12718" s="11"/>
      <c r="AB12718" s="11"/>
      <c r="AC12718" s="11"/>
    </row>
    <row r="12719" spans="1:29" x14ac:dyDescent="0.25">
      <c r="A12719" s="10"/>
      <c r="B12719" s="11"/>
      <c r="C12719" s="11"/>
      <c r="D12719" s="11"/>
      <c r="E12719" s="11"/>
      <c r="F12719" s="11"/>
      <c r="G12719" s="11"/>
      <c r="H12719" s="11"/>
      <c r="I12719" s="11"/>
      <c r="J12719" s="11"/>
      <c r="K12719" s="12"/>
      <c r="L12719" s="13"/>
      <c r="M12719" s="12"/>
      <c r="N12719" s="13"/>
      <c r="O12719" s="13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  <c r="AA12719" s="11"/>
      <c r="AB12719" s="11"/>
      <c r="AC12719" s="11"/>
    </row>
    <row r="12720" spans="1:29" x14ac:dyDescent="0.25">
      <c r="A12720" s="10"/>
      <c r="B12720" s="11"/>
      <c r="C12720" s="11"/>
      <c r="D12720" s="11"/>
      <c r="E12720" s="11"/>
      <c r="F12720" s="11"/>
      <c r="G12720" s="11"/>
      <c r="H12720" s="11"/>
      <c r="I12720" s="11"/>
      <c r="J12720" s="11"/>
      <c r="K12720" s="12"/>
      <c r="L12720" s="13"/>
      <c r="M12720" s="12"/>
      <c r="N12720" s="13"/>
      <c r="O12720" s="13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  <c r="AA12720" s="11"/>
      <c r="AB12720" s="11"/>
      <c r="AC12720" s="11"/>
    </row>
    <row r="12721" spans="1:29" x14ac:dyDescent="0.25">
      <c r="A12721" s="10"/>
      <c r="B12721" s="11"/>
      <c r="C12721" s="11"/>
      <c r="D12721" s="11"/>
      <c r="E12721" s="11"/>
      <c r="F12721" s="11"/>
      <c r="G12721" s="11"/>
      <c r="H12721" s="11"/>
      <c r="I12721" s="11"/>
      <c r="J12721" s="11"/>
      <c r="K12721" s="12"/>
      <c r="L12721" s="13"/>
      <c r="M12721" s="12"/>
      <c r="N12721" s="13"/>
      <c r="O12721" s="13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  <c r="AA12721" s="11"/>
      <c r="AB12721" s="11"/>
      <c r="AC12721" s="11"/>
    </row>
    <row r="12722" spans="1:29" x14ac:dyDescent="0.25">
      <c r="A12722" s="10"/>
      <c r="B12722" s="11"/>
      <c r="C12722" s="11"/>
      <c r="D12722" s="11"/>
      <c r="E12722" s="11"/>
      <c r="F12722" s="11"/>
      <c r="G12722" s="11"/>
      <c r="H12722" s="11"/>
      <c r="I12722" s="11"/>
      <c r="J12722" s="11"/>
      <c r="K12722" s="12"/>
      <c r="L12722" s="13"/>
      <c r="M12722" s="12"/>
      <c r="N12722" s="13"/>
      <c r="O12722" s="13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  <c r="AA12722" s="11"/>
      <c r="AB12722" s="11"/>
      <c r="AC12722" s="11"/>
    </row>
    <row r="12723" spans="1:29" x14ac:dyDescent="0.25">
      <c r="A12723" s="10"/>
      <c r="B12723" s="11"/>
      <c r="C12723" s="11"/>
      <c r="D12723" s="11"/>
      <c r="E12723" s="11"/>
      <c r="F12723" s="11"/>
      <c r="G12723" s="11"/>
      <c r="H12723" s="11"/>
      <c r="I12723" s="11"/>
      <c r="J12723" s="11"/>
      <c r="K12723" s="12"/>
      <c r="L12723" s="13"/>
      <c r="M12723" s="12"/>
      <c r="N12723" s="13"/>
      <c r="O12723" s="13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  <c r="AA12723" s="11"/>
      <c r="AB12723" s="11"/>
      <c r="AC12723" s="11"/>
    </row>
    <row r="12724" spans="1:29" x14ac:dyDescent="0.25">
      <c r="A12724" s="10"/>
      <c r="B12724" s="11"/>
      <c r="C12724" s="11"/>
      <c r="D12724" s="11"/>
      <c r="E12724" s="11"/>
      <c r="F12724" s="11"/>
      <c r="G12724" s="11"/>
      <c r="H12724" s="11"/>
      <c r="I12724" s="11"/>
      <c r="J12724" s="11"/>
      <c r="K12724" s="12"/>
      <c r="L12724" s="13"/>
      <c r="M12724" s="12"/>
      <c r="N12724" s="13"/>
      <c r="O12724" s="13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  <c r="AC12724" s="11"/>
    </row>
    <row r="12725" spans="1:29" x14ac:dyDescent="0.25">
      <c r="A12725" s="10"/>
      <c r="B12725" s="11"/>
      <c r="C12725" s="11"/>
      <c r="D12725" s="11"/>
      <c r="E12725" s="11"/>
      <c r="F12725" s="11"/>
      <c r="G12725" s="11"/>
      <c r="H12725" s="11"/>
      <c r="I12725" s="11"/>
      <c r="J12725" s="11"/>
      <c r="K12725" s="12"/>
      <c r="L12725" s="13"/>
      <c r="M12725" s="12"/>
      <c r="N12725" s="13"/>
      <c r="O12725" s="13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  <c r="AA12725" s="11"/>
      <c r="AB12725" s="11"/>
      <c r="AC12725" s="11"/>
    </row>
    <row r="12726" spans="1:29" x14ac:dyDescent="0.25">
      <c r="A12726" s="10"/>
      <c r="B12726" s="11"/>
      <c r="C12726" s="11"/>
      <c r="D12726" s="11"/>
      <c r="E12726" s="11"/>
      <c r="F12726" s="11"/>
      <c r="G12726" s="11"/>
      <c r="H12726" s="11"/>
      <c r="I12726" s="11"/>
      <c r="J12726" s="11"/>
      <c r="K12726" s="12"/>
      <c r="L12726" s="13"/>
      <c r="M12726" s="12"/>
      <c r="N12726" s="13"/>
      <c r="O12726" s="13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  <c r="AA12726" s="11"/>
      <c r="AB12726" s="11"/>
      <c r="AC12726" s="11"/>
    </row>
    <row r="12727" spans="1:29" x14ac:dyDescent="0.25">
      <c r="A12727" s="10"/>
      <c r="B12727" s="11"/>
      <c r="C12727" s="11"/>
      <c r="D12727" s="11"/>
      <c r="E12727" s="11"/>
      <c r="F12727" s="11"/>
      <c r="G12727" s="11"/>
      <c r="H12727" s="11"/>
      <c r="I12727" s="11"/>
      <c r="J12727" s="11"/>
      <c r="K12727" s="12"/>
      <c r="L12727" s="13"/>
      <c r="M12727" s="12"/>
      <c r="N12727" s="13"/>
      <c r="O12727" s="13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  <c r="AA12727" s="11"/>
      <c r="AB12727" s="11"/>
      <c r="AC12727" s="11"/>
    </row>
    <row r="12728" spans="1:29" x14ac:dyDescent="0.25">
      <c r="A12728" s="10"/>
      <c r="B12728" s="11"/>
      <c r="C12728" s="11"/>
      <c r="D12728" s="11"/>
      <c r="E12728" s="11"/>
      <c r="F12728" s="11"/>
      <c r="G12728" s="11"/>
      <c r="H12728" s="11"/>
      <c r="I12728" s="11"/>
      <c r="J12728" s="11"/>
      <c r="K12728" s="12"/>
      <c r="L12728" s="13"/>
      <c r="M12728" s="12"/>
      <c r="N12728" s="13"/>
      <c r="O12728" s="13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  <c r="AA12728" s="11"/>
      <c r="AB12728" s="11"/>
      <c r="AC12728" s="11"/>
    </row>
    <row r="12729" spans="1:29" x14ac:dyDescent="0.25">
      <c r="A12729" s="10"/>
      <c r="B12729" s="11"/>
      <c r="C12729" s="11"/>
      <c r="D12729" s="11"/>
      <c r="E12729" s="11"/>
      <c r="F12729" s="11"/>
      <c r="G12729" s="11"/>
      <c r="H12729" s="11"/>
      <c r="I12729" s="11"/>
      <c r="J12729" s="11"/>
      <c r="K12729" s="12"/>
      <c r="L12729" s="13"/>
      <c r="M12729" s="12"/>
      <c r="N12729" s="13"/>
      <c r="O12729" s="13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  <c r="AA12729" s="11"/>
      <c r="AB12729" s="11"/>
      <c r="AC12729" s="11"/>
    </row>
    <row r="12730" spans="1:29" x14ac:dyDescent="0.25">
      <c r="A12730" s="10"/>
      <c r="B12730" s="11"/>
      <c r="C12730" s="11"/>
      <c r="D12730" s="11"/>
      <c r="E12730" s="11"/>
      <c r="F12730" s="11"/>
      <c r="G12730" s="11"/>
      <c r="H12730" s="11"/>
      <c r="I12730" s="11"/>
      <c r="J12730" s="11"/>
      <c r="K12730" s="12"/>
      <c r="L12730" s="13"/>
      <c r="M12730" s="12"/>
      <c r="N12730" s="13"/>
      <c r="O12730" s="13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  <c r="AA12730" s="11"/>
      <c r="AB12730" s="11"/>
      <c r="AC12730" s="11"/>
    </row>
    <row r="12731" spans="1:29" x14ac:dyDescent="0.25">
      <c r="A12731" s="10"/>
      <c r="B12731" s="11"/>
      <c r="C12731" s="11"/>
      <c r="D12731" s="11"/>
      <c r="E12731" s="11"/>
      <c r="F12731" s="11"/>
      <c r="G12731" s="11"/>
      <c r="H12731" s="11"/>
      <c r="I12731" s="11"/>
      <c r="J12731" s="11"/>
      <c r="K12731" s="12"/>
      <c r="L12731" s="13"/>
      <c r="M12731" s="12"/>
      <c r="N12731" s="13"/>
      <c r="O12731" s="13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  <c r="AC12731" s="11"/>
    </row>
    <row r="12732" spans="1:29" x14ac:dyDescent="0.25">
      <c r="A12732" s="10"/>
      <c r="B12732" s="11"/>
      <c r="C12732" s="11"/>
      <c r="D12732" s="11"/>
      <c r="E12732" s="11"/>
      <c r="F12732" s="11"/>
      <c r="G12732" s="11"/>
      <c r="H12732" s="11"/>
      <c r="I12732" s="11"/>
      <c r="J12732" s="11"/>
      <c r="K12732" s="12"/>
      <c r="L12732" s="13"/>
      <c r="M12732" s="12"/>
      <c r="N12732" s="13"/>
      <c r="O12732" s="13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  <c r="AA12732" s="11"/>
      <c r="AB12732" s="11"/>
      <c r="AC12732" s="11"/>
    </row>
    <row r="12733" spans="1:29" x14ac:dyDescent="0.25">
      <c r="A12733" s="10"/>
      <c r="B12733" s="11"/>
      <c r="C12733" s="11"/>
      <c r="D12733" s="11"/>
      <c r="E12733" s="11"/>
      <c r="F12733" s="11"/>
      <c r="G12733" s="11"/>
      <c r="H12733" s="11"/>
      <c r="I12733" s="11"/>
      <c r="J12733" s="11"/>
      <c r="K12733" s="12"/>
      <c r="L12733" s="13"/>
      <c r="M12733" s="12"/>
      <c r="N12733" s="13"/>
      <c r="O12733" s="13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  <c r="AA12733" s="11"/>
      <c r="AB12733" s="11"/>
      <c r="AC12733" s="11"/>
    </row>
    <row r="12734" spans="1:29" x14ac:dyDescent="0.25">
      <c r="A12734" s="10"/>
      <c r="B12734" s="11"/>
      <c r="C12734" s="11"/>
      <c r="D12734" s="11"/>
      <c r="E12734" s="11"/>
      <c r="F12734" s="11"/>
      <c r="G12734" s="11"/>
      <c r="H12734" s="11"/>
      <c r="I12734" s="11"/>
      <c r="J12734" s="11"/>
      <c r="K12734" s="12"/>
      <c r="L12734" s="13"/>
      <c r="M12734" s="12"/>
      <c r="N12734" s="13"/>
      <c r="O12734" s="13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  <c r="AA12734" s="11"/>
      <c r="AB12734" s="11"/>
      <c r="AC12734" s="11"/>
    </row>
    <row r="12735" spans="1:29" x14ac:dyDescent="0.25">
      <c r="A12735" s="10"/>
      <c r="B12735" s="11"/>
      <c r="C12735" s="11"/>
      <c r="D12735" s="11"/>
      <c r="E12735" s="11"/>
      <c r="F12735" s="11"/>
      <c r="G12735" s="11"/>
      <c r="H12735" s="11"/>
      <c r="I12735" s="11"/>
      <c r="J12735" s="11"/>
      <c r="K12735" s="12"/>
      <c r="L12735" s="13"/>
      <c r="M12735" s="12"/>
      <c r="N12735" s="13"/>
      <c r="O12735" s="13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  <c r="AA12735" s="11"/>
      <c r="AB12735" s="11"/>
      <c r="AC12735" s="11"/>
    </row>
    <row r="12736" spans="1:29" x14ac:dyDescent="0.25">
      <c r="A12736" s="10"/>
      <c r="B12736" s="11"/>
      <c r="C12736" s="11"/>
      <c r="D12736" s="11"/>
      <c r="E12736" s="11"/>
      <c r="F12736" s="11"/>
      <c r="G12736" s="11"/>
      <c r="H12736" s="11"/>
      <c r="I12736" s="11"/>
      <c r="J12736" s="11"/>
      <c r="K12736" s="12"/>
      <c r="L12736" s="13"/>
      <c r="M12736" s="12"/>
      <c r="N12736" s="13"/>
      <c r="O12736" s="13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  <c r="AA12736" s="11"/>
      <c r="AB12736" s="11"/>
      <c r="AC12736" s="11"/>
    </row>
    <row r="12737" spans="1:29" x14ac:dyDescent="0.25">
      <c r="A12737" s="10"/>
      <c r="B12737" s="11"/>
      <c r="C12737" s="11"/>
      <c r="D12737" s="11"/>
      <c r="E12737" s="11"/>
      <c r="F12737" s="11"/>
      <c r="G12737" s="11"/>
      <c r="H12737" s="11"/>
      <c r="I12737" s="11"/>
      <c r="J12737" s="11"/>
      <c r="K12737" s="12"/>
      <c r="L12737" s="13"/>
      <c r="M12737" s="12"/>
      <c r="N12737" s="13"/>
      <c r="O12737" s="13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  <c r="AA12737" s="11"/>
      <c r="AB12737" s="11"/>
      <c r="AC12737" s="11"/>
    </row>
    <row r="12738" spans="1:29" x14ac:dyDescent="0.25">
      <c r="A12738" s="10"/>
      <c r="B12738" s="11"/>
      <c r="C12738" s="11"/>
      <c r="D12738" s="11"/>
      <c r="E12738" s="11"/>
      <c r="F12738" s="11"/>
      <c r="G12738" s="11"/>
      <c r="H12738" s="11"/>
      <c r="I12738" s="11"/>
      <c r="J12738" s="11"/>
      <c r="K12738" s="12"/>
      <c r="L12738" s="13"/>
      <c r="M12738" s="12"/>
      <c r="N12738" s="13"/>
      <c r="O12738" s="13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  <c r="AC12738" s="11"/>
    </row>
    <row r="12739" spans="1:29" x14ac:dyDescent="0.25">
      <c r="A12739" s="10"/>
      <c r="B12739" s="11"/>
      <c r="C12739" s="11"/>
      <c r="D12739" s="11"/>
      <c r="E12739" s="11"/>
      <c r="F12739" s="11"/>
      <c r="G12739" s="11"/>
      <c r="H12739" s="11"/>
      <c r="I12739" s="11"/>
      <c r="J12739" s="11"/>
      <c r="K12739" s="12"/>
      <c r="L12739" s="13"/>
      <c r="M12739" s="12"/>
      <c r="N12739" s="13"/>
      <c r="O12739" s="13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  <c r="AA12739" s="11"/>
      <c r="AB12739" s="11"/>
      <c r="AC12739" s="11"/>
    </row>
    <row r="12740" spans="1:29" x14ac:dyDescent="0.25">
      <c r="A12740" s="10"/>
      <c r="B12740" s="11"/>
      <c r="C12740" s="11"/>
      <c r="D12740" s="11"/>
      <c r="E12740" s="11"/>
      <c r="F12740" s="11"/>
      <c r="G12740" s="11"/>
      <c r="H12740" s="11"/>
      <c r="I12740" s="11"/>
      <c r="J12740" s="11"/>
      <c r="K12740" s="12"/>
      <c r="L12740" s="13"/>
      <c r="M12740" s="12"/>
      <c r="N12740" s="13"/>
      <c r="O12740" s="13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  <c r="AA12740" s="11"/>
      <c r="AB12740" s="11"/>
      <c r="AC12740" s="11"/>
    </row>
    <row r="12741" spans="1:29" x14ac:dyDescent="0.25">
      <c r="A12741" s="10"/>
      <c r="B12741" s="11"/>
      <c r="C12741" s="11"/>
      <c r="D12741" s="11"/>
      <c r="E12741" s="11"/>
      <c r="F12741" s="11"/>
      <c r="G12741" s="11"/>
      <c r="H12741" s="11"/>
      <c r="I12741" s="11"/>
      <c r="J12741" s="11"/>
      <c r="K12741" s="12"/>
      <c r="L12741" s="13"/>
      <c r="M12741" s="12"/>
      <c r="N12741" s="13"/>
      <c r="O12741" s="13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  <c r="AA12741" s="11"/>
      <c r="AB12741" s="11"/>
      <c r="AC12741" s="11"/>
    </row>
    <row r="12742" spans="1:29" x14ac:dyDescent="0.25">
      <c r="A12742" s="10"/>
      <c r="B12742" s="11"/>
      <c r="C12742" s="11"/>
      <c r="D12742" s="11"/>
      <c r="E12742" s="11"/>
      <c r="F12742" s="11"/>
      <c r="G12742" s="11"/>
      <c r="H12742" s="11"/>
      <c r="I12742" s="11"/>
      <c r="J12742" s="11"/>
      <c r="K12742" s="12"/>
      <c r="L12742" s="13"/>
      <c r="M12742" s="12"/>
      <c r="N12742" s="13"/>
      <c r="O12742" s="13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  <c r="AA12742" s="11"/>
      <c r="AB12742" s="11"/>
      <c r="AC12742" s="11"/>
    </row>
    <row r="12743" spans="1:29" x14ac:dyDescent="0.25">
      <c r="A12743" s="10"/>
      <c r="B12743" s="11"/>
      <c r="C12743" s="11"/>
      <c r="D12743" s="11"/>
      <c r="E12743" s="11"/>
      <c r="F12743" s="11"/>
      <c r="G12743" s="11"/>
      <c r="H12743" s="11"/>
      <c r="I12743" s="11"/>
      <c r="J12743" s="11"/>
      <c r="K12743" s="12"/>
      <c r="L12743" s="13"/>
      <c r="M12743" s="12"/>
      <c r="N12743" s="13"/>
      <c r="O12743" s="13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  <c r="AA12743" s="11"/>
      <c r="AB12743" s="11"/>
      <c r="AC12743" s="11"/>
    </row>
    <row r="12744" spans="1:29" x14ac:dyDescent="0.25">
      <c r="A12744" s="10"/>
      <c r="B12744" s="11"/>
      <c r="C12744" s="11"/>
      <c r="D12744" s="11"/>
      <c r="E12744" s="11"/>
      <c r="F12744" s="11"/>
      <c r="G12744" s="11"/>
      <c r="H12744" s="11"/>
      <c r="I12744" s="11"/>
      <c r="J12744" s="11"/>
      <c r="K12744" s="12"/>
      <c r="L12744" s="13"/>
      <c r="M12744" s="12"/>
      <c r="N12744" s="13"/>
      <c r="O12744" s="13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  <c r="AA12744" s="11"/>
      <c r="AB12744" s="11"/>
      <c r="AC12744" s="11"/>
    </row>
    <row r="12745" spans="1:29" x14ac:dyDescent="0.25">
      <c r="A12745" s="10"/>
      <c r="B12745" s="11"/>
      <c r="C12745" s="11"/>
      <c r="D12745" s="11"/>
      <c r="E12745" s="11"/>
      <c r="F12745" s="11"/>
      <c r="G12745" s="11"/>
      <c r="H12745" s="11"/>
      <c r="I12745" s="11"/>
      <c r="J12745" s="11"/>
      <c r="K12745" s="12"/>
      <c r="L12745" s="13"/>
      <c r="M12745" s="12"/>
      <c r="N12745" s="13"/>
      <c r="O12745" s="13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  <c r="AC12745" s="11"/>
    </row>
    <row r="12746" spans="1:29" x14ac:dyDescent="0.25">
      <c r="A12746" s="10"/>
      <c r="B12746" s="11"/>
      <c r="C12746" s="11"/>
      <c r="D12746" s="11"/>
      <c r="E12746" s="11"/>
      <c r="F12746" s="11"/>
      <c r="G12746" s="11"/>
      <c r="H12746" s="11"/>
      <c r="I12746" s="11"/>
      <c r="J12746" s="11"/>
      <c r="K12746" s="12"/>
      <c r="L12746" s="13"/>
      <c r="M12746" s="12"/>
      <c r="N12746" s="13"/>
      <c r="O12746" s="13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  <c r="AA12746" s="11"/>
      <c r="AB12746" s="11"/>
      <c r="AC12746" s="11"/>
    </row>
    <row r="12747" spans="1:29" x14ac:dyDescent="0.25">
      <c r="A12747" s="10"/>
      <c r="B12747" s="11"/>
      <c r="C12747" s="11"/>
      <c r="D12747" s="11"/>
      <c r="E12747" s="11"/>
      <c r="F12747" s="11"/>
      <c r="G12747" s="11"/>
      <c r="H12747" s="11"/>
      <c r="I12747" s="11"/>
      <c r="J12747" s="11"/>
      <c r="K12747" s="12"/>
      <c r="L12747" s="13"/>
      <c r="M12747" s="12"/>
      <c r="N12747" s="13"/>
      <c r="O12747" s="13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  <c r="AA12747" s="11"/>
      <c r="AB12747" s="11"/>
      <c r="AC12747" s="11"/>
    </row>
    <row r="12748" spans="1:29" x14ac:dyDescent="0.25">
      <c r="A12748" s="10"/>
      <c r="B12748" s="11"/>
      <c r="C12748" s="11"/>
      <c r="D12748" s="11"/>
      <c r="E12748" s="11"/>
      <c r="F12748" s="11"/>
      <c r="G12748" s="11"/>
      <c r="H12748" s="11"/>
      <c r="I12748" s="11"/>
      <c r="J12748" s="11"/>
      <c r="K12748" s="12"/>
      <c r="L12748" s="13"/>
      <c r="M12748" s="12"/>
      <c r="N12748" s="13"/>
      <c r="O12748" s="13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  <c r="AA12748" s="11"/>
      <c r="AB12748" s="11"/>
      <c r="AC12748" s="11"/>
    </row>
    <row r="12749" spans="1:29" x14ac:dyDescent="0.25">
      <c r="A12749" s="10"/>
      <c r="B12749" s="11"/>
      <c r="C12749" s="11"/>
      <c r="D12749" s="11"/>
      <c r="E12749" s="11"/>
      <c r="F12749" s="11"/>
      <c r="G12749" s="11"/>
      <c r="H12749" s="11"/>
      <c r="I12749" s="11"/>
      <c r="J12749" s="11"/>
      <c r="K12749" s="12"/>
      <c r="L12749" s="13"/>
      <c r="M12749" s="12"/>
      <c r="N12749" s="13"/>
      <c r="O12749" s="13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  <c r="AA12749" s="11"/>
      <c r="AB12749" s="11"/>
      <c r="AC12749" s="11"/>
    </row>
    <row r="12750" spans="1:29" x14ac:dyDescent="0.25">
      <c r="A12750" s="10"/>
      <c r="B12750" s="11"/>
      <c r="C12750" s="11"/>
      <c r="D12750" s="11"/>
      <c r="E12750" s="11"/>
      <c r="F12750" s="11"/>
      <c r="G12750" s="11"/>
      <c r="H12750" s="11"/>
      <c r="I12750" s="11"/>
      <c r="J12750" s="11"/>
      <c r="K12750" s="12"/>
      <c r="L12750" s="13"/>
      <c r="M12750" s="12"/>
      <c r="N12750" s="13"/>
      <c r="O12750" s="13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  <c r="AA12750" s="11"/>
      <c r="AB12750" s="11"/>
      <c r="AC12750" s="11"/>
    </row>
    <row r="12751" spans="1:29" x14ac:dyDescent="0.25">
      <c r="A12751" s="10"/>
      <c r="B12751" s="11"/>
      <c r="C12751" s="11"/>
      <c r="D12751" s="11"/>
      <c r="E12751" s="11"/>
      <c r="F12751" s="11"/>
      <c r="G12751" s="11"/>
      <c r="H12751" s="11"/>
      <c r="I12751" s="11"/>
      <c r="J12751" s="11"/>
      <c r="K12751" s="12"/>
      <c r="L12751" s="13"/>
      <c r="M12751" s="12"/>
      <c r="N12751" s="13"/>
      <c r="O12751" s="13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  <c r="AA12751" s="11"/>
      <c r="AB12751" s="11"/>
      <c r="AC12751" s="11"/>
    </row>
    <row r="12752" spans="1:29" x14ac:dyDescent="0.25">
      <c r="A12752" s="10"/>
      <c r="B12752" s="11"/>
      <c r="C12752" s="11"/>
      <c r="D12752" s="11"/>
      <c r="E12752" s="11"/>
      <c r="F12752" s="11"/>
      <c r="G12752" s="11"/>
      <c r="H12752" s="11"/>
      <c r="I12752" s="11"/>
      <c r="J12752" s="11"/>
      <c r="K12752" s="12"/>
      <c r="L12752" s="13"/>
      <c r="M12752" s="12"/>
      <c r="N12752" s="13"/>
      <c r="O12752" s="13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  <c r="AA12752" s="11"/>
      <c r="AB12752" s="11"/>
      <c r="AC12752" s="11"/>
    </row>
    <row r="12753" spans="1:29" x14ac:dyDescent="0.25">
      <c r="A12753" s="10"/>
      <c r="B12753" s="11"/>
      <c r="C12753" s="11"/>
      <c r="D12753" s="11"/>
      <c r="E12753" s="11"/>
      <c r="F12753" s="11"/>
      <c r="G12753" s="11"/>
      <c r="H12753" s="11"/>
      <c r="I12753" s="11"/>
      <c r="J12753" s="11"/>
      <c r="K12753" s="12"/>
      <c r="L12753" s="13"/>
      <c r="M12753" s="12"/>
      <c r="N12753" s="13"/>
      <c r="O12753" s="13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  <c r="AA12753" s="11"/>
      <c r="AB12753" s="11"/>
      <c r="AC12753" s="11"/>
    </row>
    <row r="12754" spans="1:29" x14ac:dyDescent="0.25">
      <c r="A12754" s="10"/>
      <c r="B12754" s="11"/>
      <c r="C12754" s="11"/>
      <c r="D12754" s="11"/>
      <c r="E12754" s="11"/>
      <c r="F12754" s="11"/>
      <c r="G12754" s="11"/>
      <c r="H12754" s="11"/>
      <c r="I12754" s="11"/>
      <c r="J12754" s="11"/>
      <c r="K12754" s="12"/>
      <c r="L12754" s="13"/>
      <c r="M12754" s="12"/>
      <c r="N12754" s="13"/>
      <c r="O12754" s="13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  <c r="AA12754" s="11"/>
      <c r="AB12754" s="11"/>
      <c r="AC12754" s="11"/>
    </row>
    <row r="12755" spans="1:29" x14ac:dyDescent="0.25">
      <c r="A12755" s="10"/>
      <c r="B12755" s="11"/>
      <c r="C12755" s="11"/>
      <c r="D12755" s="11"/>
      <c r="E12755" s="11"/>
      <c r="F12755" s="11"/>
      <c r="G12755" s="11"/>
      <c r="H12755" s="11"/>
      <c r="I12755" s="11"/>
      <c r="J12755" s="11"/>
      <c r="K12755" s="12"/>
      <c r="L12755" s="13"/>
      <c r="M12755" s="12"/>
      <c r="N12755" s="13"/>
      <c r="O12755" s="13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  <c r="AA12755" s="11"/>
      <c r="AB12755" s="11"/>
      <c r="AC12755" s="11"/>
    </row>
    <row r="12756" spans="1:29" x14ac:dyDescent="0.25">
      <c r="A12756" s="10"/>
      <c r="B12756" s="11"/>
      <c r="C12756" s="11"/>
      <c r="D12756" s="11"/>
      <c r="E12756" s="11"/>
      <c r="F12756" s="11"/>
      <c r="G12756" s="11"/>
      <c r="H12756" s="11"/>
      <c r="I12756" s="11"/>
      <c r="J12756" s="11"/>
      <c r="K12756" s="12"/>
      <c r="L12756" s="13"/>
      <c r="M12756" s="12"/>
      <c r="N12756" s="13"/>
      <c r="O12756" s="13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  <c r="AA12756" s="11"/>
      <c r="AB12756" s="11"/>
      <c r="AC12756" s="11"/>
    </row>
    <row r="12757" spans="1:29" x14ac:dyDescent="0.25">
      <c r="A12757" s="10"/>
      <c r="B12757" s="11"/>
      <c r="C12757" s="11"/>
      <c r="D12757" s="11"/>
      <c r="E12757" s="11"/>
      <c r="F12757" s="11"/>
      <c r="G12757" s="11"/>
      <c r="H12757" s="11"/>
      <c r="I12757" s="11"/>
      <c r="J12757" s="11"/>
      <c r="K12757" s="12"/>
      <c r="L12757" s="13"/>
      <c r="M12757" s="12"/>
      <c r="N12757" s="13"/>
      <c r="O12757" s="13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  <c r="AA12757" s="11"/>
      <c r="AB12757" s="11"/>
      <c r="AC12757" s="11"/>
    </row>
    <row r="12758" spans="1:29" x14ac:dyDescent="0.25">
      <c r="A12758" s="10"/>
      <c r="B12758" s="11"/>
      <c r="C12758" s="11"/>
      <c r="D12758" s="11"/>
      <c r="E12758" s="11"/>
      <c r="F12758" s="11"/>
      <c r="G12758" s="11"/>
      <c r="H12758" s="11"/>
      <c r="I12758" s="11"/>
      <c r="J12758" s="11"/>
      <c r="K12758" s="12"/>
      <c r="L12758" s="13"/>
      <c r="M12758" s="12"/>
      <c r="N12758" s="13"/>
      <c r="O12758" s="13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  <c r="AC12758" s="11"/>
    </row>
    <row r="12759" spans="1:29" x14ac:dyDescent="0.25">
      <c r="A12759" s="10"/>
      <c r="B12759" s="11"/>
      <c r="C12759" s="11"/>
      <c r="D12759" s="11"/>
      <c r="E12759" s="11"/>
      <c r="F12759" s="11"/>
      <c r="G12759" s="11"/>
      <c r="H12759" s="11"/>
      <c r="I12759" s="11"/>
      <c r="J12759" s="11"/>
      <c r="K12759" s="12"/>
      <c r="L12759" s="13"/>
      <c r="M12759" s="12"/>
      <c r="N12759" s="13"/>
      <c r="O12759" s="13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  <c r="AA12759" s="11"/>
      <c r="AB12759" s="11"/>
      <c r="AC12759" s="11"/>
    </row>
    <row r="12760" spans="1:29" x14ac:dyDescent="0.25">
      <c r="A12760" s="10"/>
      <c r="B12760" s="11"/>
      <c r="C12760" s="11"/>
      <c r="D12760" s="11"/>
      <c r="E12760" s="11"/>
      <c r="F12760" s="11"/>
      <c r="G12760" s="11"/>
      <c r="H12760" s="11"/>
      <c r="I12760" s="11"/>
      <c r="J12760" s="11"/>
      <c r="K12760" s="12"/>
      <c r="L12760" s="13"/>
      <c r="M12760" s="12"/>
      <c r="N12760" s="13"/>
      <c r="O12760" s="13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  <c r="AA12760" s="11"/>
      <c r="AB12760" s="11"/>
      <c r="AC12760" s="11"/>
    </row>
    <row r="12761" spans="1:29" x14ac:dyDescent="0.25">
      <c r="A12761" s="10"/>
      <c r="B12761" s="11"/>
      <c r="C12761" s="11"/>
      <c r="D12761" s="11"/>
      <c r="E12761" s="11"/>
      <c r="F12761" s="11"/>
      <c r="G12761" s="11"/>
      <c r="H12761" s="11"/>
      <c r="I12761" s="11"/>
      <c r="J12761" s="11"/>
      <c r="K12761" s="12"/>
      <c r="L12761" s="13"/>
      <c r="M12761" s="12"/>
      <c r="N12761" s="13"/>
      <c r="O12761" s="13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  <c r="AA12761" s="11"/>
      <c r="AB12761" s="11"/>
      <c r="AC12761" s="11"/>
    </row>
    <row r="12762" spans="1:29" x14ac:dyDescent="0.25">
      <c r="A12762" s="10"/>
      <c r="B12762" s="11"/>
      <c r="C12762" s="11"/>
      <c r="D12762" s="11"/>
      <c r="E12762" s="11"/>
      <c r="F12762" s="11"/>
      <c r="G12762" s="11"/>
      <c r="H12762" s="11"/>
      <c r="I12762" s="11"/>
      <c r="J12762" s="11"/>
      <c r="K12762" s="12"/>
      <c r="L12762" s="13"/>
      <c r="M12762" s="12"/>
      <c r="N12762" s="13"/>
      <c r="O12762" s="13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  <c r="AA12762" s="11"/>
      <c r="AB12762" s="11"/>
      <c r="AC12762" s="11"/>
    </row>
    <row r="12763" spans="1:29" x14ac:dyDescent="0.25">
      <c r="A12763" s="10"/>
      <c r="B12763" s="11"/>
      <c r="C12763" s="11"/>
      <c r="D12763" s="11"/>
      <c r="E12763" s="11"/>
      <c r="F12763" s="11"/>
      <c r="G12763" s="11"/>
      <c r="H12763" s="11"/>
      <c r="I12763" s="11"/>
      <c r="J12763" s="11"/>
      <c r="K12763" s="12"/>
      <c r="L12763" s="13"/>
      <c r="M12763" s="12"/>
      <c r="N12763" s="13"/>
      <c r="O12763" s="13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  <c r="AA12763" s="11"/>
      <c r="AB12763" s="11"/>
      <c r="AC12763" s="11"/>
    </row>
    <row r="12764" spans="1:29" x14ac:dyDescent="0.25">
      <c r="A12764" s="10"/>
      <c r="B12764" s="11"/>
      <c r="C12764" s="11"/>
      <c r="D12764" s="11"/>
      <c r="E12764" s="11"/>
      <c r="F12764" s="11"/>
      <c r="G12764" s="11"/>
      <c r="H12764" s="11"/>
      <c r="I12764" s="11"/>
      <c r="J12764" s="11"/>
      <c r="K12764" s="12"/>
      <c r="L12764" s="13"/>
      <c r="M12764" s="12"/>
      <c r="N12764" s="13"/>
      <c r="O12764" s="13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  <c r="AA12764" s="11"/>
      <c r="AB12764" s="11"/>
      <c r="AC12764" s="11"/>
    </row>
    <row r="12765" spans="1:29" x14ac:dyDescent="0.25">
      <c r="A12765" s="10"/>
      <c r="B12765" s="11"/>
      <c r="C12765" s="11"/>
      <c r="D12765" s="11"/>
      <c r="E12765" s="11"/>
      <c r="F12765" s="11"/>
      <c r="G12765" s="11"/>
      <c r="H12765" s="11"/>
      <c r="I12765" s="11"/>
      <c r="J12765" s="11"/>
      <c r="K12765" s="12"/>
      <c r="L12765" s="13"/>
      <c r="M12765" s="12"/>
      <c r="N12765" s="13"/>
      <c r="O12765" s="13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  <c r="AA12765" s="11"/>
      <c r="AB12765" s="11"/>
      <c r="AC12765" s="11"/>
    </row>
    <row r="12766" spans="1:29" x14ac:dyDescent="0.25">
      <c r="A12766" s="10"/>
      <c r="B12766" s="11"/>
      <c r="C12766" s="11"/>
      <c r="D12766" s="11"/>
      <c r="E12766" s="11"/>
      <c r="F12766" s="11"/>
      <c r="G12766" s="11"/>
      <c r="H12766" s="11"/>
      <c r="I12766" s="11"/>
      <c r="J12766" s="11"/>
      <c r="K12766" s="12"/>
      <c r="L12766" s="13"/>
      <c r="M12766" s="12"/>
      <c r="N12766" s="13"/>
      <c r="O12766" s="13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  <c r="AA12766" s="11"/>
      <c r="AB12766" s="11"/>
      <c r="AC12766" s="11"/>
    </row>
    <row r="12767" spans="1:29" x14ac:dyDescent="0.25">
      <c r="A12767" s="10"/>
      <c r="B12767" s="11"/>
      <c r="C12767" s="11"/>
      <c r="D12767" s="11"/>
      <c r="E12767" s="11"/>
      <c r="F12767" s="11"/>
      <c r="G12767" s="11"/>
      <c r="H12767" s="11"/>
      <c r="I12767" s="11"/>
      <c r="J12767" s="11"/>
      <c r="K12767" s="12"/>
      <c r="L12767" s="13"/>
      <c r="M12767" s="12"/>
      <c r="N12767" s="13"/>
      <c r="O12767" s="13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  <c r="AA12767" s="11"/>
      <c r="AB12767" s="11"/>
      <c r="AC12767" s="11"/>
    </row>
    <row r="12768" spans="1:29" x14ac:dyDescent="0.25">
      <c r="A12768" s="10"/>
      <c r="B12768" s="11"/>
      <c r="C12768" s="11"/>
      <c r="D12768" s="11"/>
      <c r="E12768" s="11"/>
      <c r="F12768" s="11"/>
      <c r="G12768" s="11"/>
      <c r="H12768" s="11"/>
      <c r="I12768" s="11"/>
      <c r="J12768" s="11"/>
      <c r="K12768" s="12"/>
      <c r="L12768" s="13"/>
      <c r="M12768" s="12"/>
      <c r="N12768" s="13"/>
      <c r="O12768" s="13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  <c r="AA12768" s="11"/>
      <c r="AB12768" s="11"/>
      <c r="AC12768" s="11"/>
    </row>
    <row r="12769" spans="1:29" x14ac:dyDescent="0.25">
      <c r="A12769" s="10"/>
      <c r="B12769" s="11"/>
      <c r="C12769" s="11"/>
      <c r="D12769" s="11"/>
      <c r="E12769" s="11"/>
      <c r="F12769" s="11"/>
      <c r="G12769" s="11"/>
      <c r="H12769" s="11"/>
      <c r="I12769" s="11"/>
      <c r="J12769" s="11"/>
      <c r="K12769" s="12"/>
      <c r="L12769" s="13"/>
      <c r="M12769" s="12"/>
      <c r="N12769" s="13"/>
      <c r="O12769" s="13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  <c r="AA12769" s="11"/>
      <c r="AB12769" s="11"/>
      <c r="AC12769" s="11"/>
    </row>
    <row r="12770" spans="1:29" x14ac:dyDescent="0.25">
      <c r="A12770" s="10"/>
      <c r="B12770" s="11"/>
      <c r="C12770" s="11"/>
      <c r="D12770" s="11"/>
      <c r="E12770" s="11"/>
      <c r="F12770" s="11"/>
      <c r="G12770" s="11"/>
      <c r="H12770" s="11"/>
      <c r="I12770" s="11"/>
      <c r="J12770" s="11"/>
      <c r="K12770" s="12"/>
      <c r="L12770" s="13"/>
      <c r="M12770" s="12"/>
      <c r="N12770" s="13"/>
      <c r="O12770" s="13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  <c r="AA12770" s="11"/>
      <c r="AB12770" s="11"/>
      <c r="AC12770" s="11"/>
    </row>
    <row r="12771" spans="1:29" x14ac:dyDescent="0.25">
      <c r="A12771" s="10"/>
      <c r="B12771" s="11"/>
      <c r="C12771" s="11"/>
      <c r="D12771" s="11"/>
      <c r="E12771" s="11"/>
      <c r="F12771" s="11"/>
      <c r="G12771" s="11"/>
      <c r="H12771" s="11"/>
      <c r="I12771" s="11"/>
      <c r="J12771" s="11"/>
      <c r="K12771" s="12"/>
      <c r="L12771" s="13"/>
      <c r="M12771" s="12"/>
      <c r="N12771" s="13"/>
      <c r="O12771" s="13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  <c r="AA12771" s="11"/>
      <c r="AB12771" s="11"/>
      <c r="AC12771" s="11"/>
    </row>
    <row r="12772" spans="1:29" x14ac:dyDescent="0.25">
      <c r="A12772" s="10"/>
      <c r="B12772" s="11"/>
      <c r="C12772" s="11"/>
      <c r="D12772" s="11"/>
      <c r="E12772" s="11"/>
      <c r="F12772" s="11"/>
      <c r="G12772" s="11"/>
      <c r="H12772" s="11"/>
      <c r="I12772" s="11"/>
      <c r="J12772" s="11"/>
      <c r="K12772" s="12"/>
      <c r="L12772" s="13"/>
      <c r="M12772" s="12"/>
      <c r="N12772" s="13"/>
      <c r="O12772" s="13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  <c r="AA12772" s="11"/>
      <c r="AB12772" s="11"/>
      <c r="AC12772" s="11"/>
    </row>
    <row r="12773" spans="1:29" x14ac:dyDescent="0.25">
      <c r="A12773" s="10"/>
      <c r="B12773" s="11"/>
      <c r="C12773" s="11"/>
      <c r="D12773" s="11"/>
      <c r="E12773" s="11"/>
      <c r="F12773" s="11"/>
      <c r="G12773" s="11"/>
      <c r="H12773" s="11"/>
      <c r="I12773" s="11"/>
      <c r="J12773" s="11"/>
      <c r="K12773" s="12"/>
      <c r="L12773" s="13"/>
      <c r="M12773" s="12"/>
      <c r="N12773" s="13"/>
      <c r="O12773" s="13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  <c r="AC12773" s="11"/>
    </row>
    <row r="12774" spans="1:29" x14ac:dyDescent="0.25">
      <c r="A12774" s="10"/>
      <c r="B12774" s="11"/>
      <c r="C12774" s="11"/>
      <c r="D12774" s="11"/>
      <c r="E12774" s="11"/>
      <c r="F12774" s="11"/>
      <c r="G12774" s="11"/>
      <c r="H12774" s="11"/>
      <c r="I12774" s="11"/>
      <c r="J12774" s="11"/>
      <c r="K12774" s="12"/>
      <c r="L12774" s="13"/>
      <c r="M12774" s="12"/>
      <c r="N12774" s="13"/>
      <c r="O12774" s="13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  <c r="AA12774" s="11"/>
      <c r="AB12774" s="11"/>
      <c r="AC12774" s="11"/>
    </row>
    <row r="12775" spans="1:29" x14ac:dyDescent="0.25">
      <c r="A12775" s="10"/>
      <c r="B12775" s="11"/>
      <c r="C12775" s="11"/>
      <c r="D12775" s="11"/>
      <c r="E12775" s="11"/>
      <c r="F12775" s="11"/>
      <c r="G12775" s="11"/>
      <c r="H12775" s="11"/>
      <c r="I12775" s="11"/>
      <c r="J12775" s="11"/>
      <c r="K12775" s="12"/>
      <c r="L12775" s="13"/>
      <c r="M12775" s="12"/>
      <c r="N12775" s="13"/>
      <c r="O12775" s="13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  <c r="AA12775" s="11"/>
      <c r="AB12775" s="11"/>
      <c r="AC12775" s="11"/>
    </row>
    <row r="12776" spans="1:29" x14ac:dyDescent="0.25">
      <c r="A12776" s="10"/>
      <c r="B12776" s="11"/>
      <c r="C12776" s="11"/>
      <c r="D12776" s="11"/>
      <c r="E12776" s="11"/>
      <c r="F12776" s="11"/>
      <c r="G12776" s="11"/>
      <c r="H12776" s="11"/>
      <c r="I12776" s="11"/>
      <c r="J12776" s="11"/>
      <c r="K12776" s="12"/>
      <c r="L12776" s="13"/>
      <c r="M12776" s="12"/>
      <c r="N12776" s="13"/>
      <c r="O12776" s="13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  <c r="AA12776" s="11"/>
      <c r="AB12776" s="11"/>
      <c r="AC12776" s="11"/>
    </row>
    <row r="12777" spans="1:29" x14ac:dyDescent="0.25">
      <c r="A12777" s="10"/>
      <c r="B12777" s="11"/>
      <c r="C12777" s="11"/>
      <c r="D12777" s="11"/>
      <c r="E12777" s="11"/>
      <c r="F12777" s="11"/>
      <c r="G12777" s="11"/>
      <c r="H12777" s="11"/>
      <c r="I12777" s="11"/>
      <c r="J12777" s="11"/>
      <c r="K12777" s="12"/>
      <c r="L12777" s="13"/>
      <c r="M12777" s="12"/>
      <c r="N12777" s="13"/>
      <c r="O12777" s="13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  <c r="AA12777" s="11"/>
      <c r="AB12777" s="11"/>
      <c r="AC12777" s="11"/>
    </row>
    <row r="12778" spans="1:29" x14ac:dyDescent="0.25">
      <c r="A12778" s="10"/>
      <c r="B12778" s="11"/>
      <c r="C12778" s="11"/>
      <c r="D12778" s="11"/>
      <c r="E12778" s="11"/>
      <c r="F12778" s="11"/>
      <c r="G12778" s="11"/>
      <c r="H12778" s="11"/>
      <c r="I12778" s="11"/>
      <c r="J12778" s="11"/>
      <c r="K12778" s="12"/>
      <c r="L12778" s="13"/>
      <c r="M12778" s="12"/>
      <c r="N12778" s="13"/>
      <c r="O12778" s="13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  <c r="AA12778" s="11"/>
      <c r="AB12778" s="11"/>
      <c r="AC12778" s="11"/>
    </row>
    <row r="12779" spans="1:29" x14ac:dyDescent="0.25">
      <c r="A12779" s="10"/>
      <c r="B12779" s="11"/>
      <c r="C12779" s="11"/>
      <c r="D12779" s="11"/>
      <c r="E12779" s="11"/>
      <c r="F12779" s="11"/>
      <c r="G12779" s="11"/>
      <c r="H12779" s="11"/>
      <c r="I12779" s="11"/>
      <c r="J12779" s="11"/>
      <c r="K12779" s="12"/>
      <c r="L12779" s="13"/>
      <c r="M12779" s="12"/>
      <c r="N12779" s="13"/>
      <c r="O12779" s="13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  <c r="AA12779" s="11"/>
      <c r="AB12779" s="11"/>
      <c r="AC12779" s="11"/>
    </row>
    <row r="12780" spans="1:29" x14ac:dyDescent="0.25">
      <c r="A12780" s="10"/>
      <c r="B12780" s="11"/>
      <c r="C12780" s="11"/>
      <c r="D12780" s="11"/>
      <c r="E12780" s="11"/>
      <c r="F12780" s="11"/>
      <c r="G12780" s="11"/>
      <c r="H12780" s="11"/>
      <c r="I12780" s="11"/>
      <c r="J12780" s="11"/>
      <c r="K12780" s="12"/>
      <c r="L12780" s="13"/>
      <c r="M12780" s="12"/>
      <c r="N12780" s="13"/>
      <c r="O12780" s="13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  <c r="AC12780" s="11"/>
    </row>
    <row r="12781" spans="1:29" x14ac:dyDescent="0.25">
      <c r="A12781" s="10"/>
      <c r="B12781" s="11"/>
      <c r="C12781" s="11"/>
      <c r="D12781" s="11"/>
      <c r="E12781" s="11"/>
      <c r="F12781" s="11"/>
      <c r="G12781" s="11"/>
      <c r="H12781" s="11"/>
      <c r="I12781" s="11"/>
      <c r="J12781" s="11"/>
      <c r="K12781" s="12"/>
      <c r="L12781" s="13"/>
      <c r="M12781" s="12"/>
      <c r="N12781" s="13"/>
      <c r="O12781" s="13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  <c r="AA12781" s="11"/>
      <c r="AB12781" s="11"/>
      <c r="AC12781" s="11"/>
    </row>
    <row r="12782" spans="1:29" x14ac:dyDescent="0.25">
      <c r="A12782" s="10"/>
      <c r="B12782" s="11"/>
      <c r="C12782" s="11"/>
      <c r="D12782" s="11"/>
      <c r="E12782" s="11"/>
      <c r="F12782" s="11"/>
      <c r="G12782" s="11"/>
      <c r="H12782" s="11"/>
      <c r="I12782" s="11"/>
      <c r="J12782" s="11"/>
      <c r="K12782" s="12"/>
      <c r="L12782" s="13"/>
      <c r="M12782" s="12"/>
      <c r="N12782" s="13"/>
      <c r="O12782" s="13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  <c r="AA12782" s="11"/>
      <c r="AB12782" s="11"/>
      <c r="AC12782" s="11"/>
    </row>
    <row r="12783" spans="1:29" x14ac:dyDescent="0.25">
      <c r="A12783" s="10"/>
      <c r="B12783" s="11"/>
      <c r="C12783" s="11"/>
      <c r="D12783" s="11"/>
      <c r="E12783" s="11"/>
      <c r="F12783" s="11"/>
      <c r="G12783" s="11"/>
      <c r="H12783" s="11"/>
      <c r="I12783" s="11"/>
      <c r="J12783" s="11"/>
      <c r="K12783" s="12"/>
      <c r="L12783" s="13"/>
      <c r="M12783" s="12"/>
      <c r="N12783" s="13"/>
      <c r="O12783" s="13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  <c r="AA12783" s="11"/>
      <c r="AB12783" s="11"/>
      <c r="AC12783" s="11"/>
    </row>
    <row r="12784" spans="1:29" x14ac:dyDescent="0.25">
      <c r="A12784" s="10"/>
      <c r="B12784" s="11"/>
      <c r="C12784" s="11"/>
      <c r="D12784" s="11"/>
      <c r="E12784" s="11"/>
      <c r="F12784" s="11"/>
      <c r="G12784" s="11"/>
      <c r="H12784" s="11"/>
      <c r="I12784" s="11"/>
      <c r="J12784" s="11"/>
      <c r="K12784" s="12"/>
      <c r="L12784" s="13"/>
      <c r="M12784" s="12"/>
      <c r="N12784" s="13"/>
      <c r="O12784" s="13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  <c r="AA12784" s="11"/>
      <c r="AB12784" s="11"/>
      <c r="AC12784" s="11"/>
    </row>
    <row r="12785" spans="1:29" x14ac:dyDescent="0.25">
      <c r="A12785" s="10"/>
      <c r="B12785" s="11"/>
      <c r="C12785" s="11"/>
      <c r="D12785" s="11"/>
      <c r="E12785" s="11"/>
      <c r="F12785" s="11"/>
      <c r="G12785" s="11"/>
      <c r="H12785" s="11"/>
      <c r="I12785" s="11"/>
      <c r="J12785" s="11"/>
      <c r="K12785" s="12"/>
      <c r="L12785" s="13"/>
      <c r="M12785" s="12"/>
      <c r="N12785" s="13"/>
      <c r="O12785" s="13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  <c r="AA12785" s="11"/>
      <c r="AB12785" s="11"/>
      <c r="AC12785" s="11"/>
    </row>
    <row r="12786" spans="1:29" x14ac:dyDescent="0.25">
      <c r="A12786" s="10"/>
      <c r="B12786" s="11"/>
      <c r="C12786" s="11"/>
      <c r="D12786" s="11"/>
      <c r="E12786" s="11"/>
      <c r="F12786" s="11"/>
      <c r="G12786" s="11"/>
      <c r="H12786" s="11"/>
      <c r="I12786" s="11"/>
      <c r="J12786" s="11"/>
      <c r="K12786" s="12"/>
      <c r="L12786" s="13"/>
      <c r="M12786" s="12"/>
      <c r="N12786" s="13"/>
      <c r="O12786" s="13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  <c r="AA12786" s="11"/>
      <c r="AB12786" s="11"/>
      <c r="AC12786" s="11"/>
    </row>
    <row r="12787" spans="1:29" x14ac:dyDescent="0.25">
      <c r="A12787" s="10"/>
      <c r="B12787" s="11"/>
      <c r="C12787" s="11"/>
      <c r="D12787" s="11"/>
      <c r="E12787" s="11"/>
      <c r="F12787" s="11"/>
      <c r="G12787" s="11"/>
      <c r="H12787" s="11"/>
      <c r="I12787" s="11"/>
      <c r="J12787" s="11"/>
      <c r="K12787" s="12"/>
      <c r="L12787" s="13"/>
      <c r="M12787" s="12"/>
      <c r="N12787" s="13"/>
      <c r="O12787" s="13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  <c r="AC12787" s="11"/>
    </row>
    <row r="12788" spans="1:29" x14ac:dyDescent="0.25">
      <c r="A12788" s="10"/>
      <c r="B12788" s="11"/>
      <c r="C12788" s="11"/>
      <c r="D12788" s="11"/>
      <c r="E12788" s="11"/>
      <c r="F12788" s="11"/>
      <c r="G12788" s="11"/>
      <c r="H12788" s="11"/>
      <c r="I12788" s="11"/>
      <c r="J12788" s="11"/>
      <c r="K12788" s="12"/>
      <c r="L12788" s="13"/>
      <c r="M12788" s="12"/>
      <c r="N12788" s="13"/>
      <c r="O12788" s="13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  <c r="AA12788" s="11"/>
      <c r="AB12788" s="11"/>
      <c r="AC12788" s="11"/>
    </row>
    <row r="12789" spans="1:29" x14ac:dyDescent="0.25">
      <c r="A12789" s="10"/>
      <c r="B12789" s="11"/>
      <c r="C12789" s="11"/>
      <c r="D12789" s="11"/>
      <c r="E12789" s="11"/>
      <c r="F12789" s="11"/>
      <c r="G12789" s="11"/>
      <c r="H12789" s="11"/>
      <c r="I12789" s="11"/>
      <c r="J12789" s="11"/>
      <c r="K12789" s="12"/>
      <c r="L12789" s="13"/>
      <c r="M12789" s="12"/>
      <c r="N12789" s="13"/>
      <c r="O12789" s="13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  <c r="AA12789" s="11"/>
      <c r="AB12789" s="11"/>
      <c r="AC12789" s="11"/>
    </row>
    <row r="12790" spans="1:29" x14ac:dyDescent="0.25">
      <c r="A12790" s="10"/>
      <c r="B12790" s="11"/>
      <c r="C12790" s="11"/>
      <c r="D12790" s="11"/>
      <c r="E12790" s="11"/>
      <c r="F12790" s="11"/>
      <c r="G12790" s="11"/>
      <c r="H12790" s="11"/>
      <c r="I12790" s="11"/>
      <c r="J12790" s="11"/>
      <c r="K12790" s="12"/>
      <c r="L12790" s="13"/>
      <c r="M12790" s="12"/>
      <c r="N12790" s="13"/>
      <c r="O12790" s="13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  <c r="AA12790" s="11"/>
      <c r="AB12790" s="11"/>
      <c r="AC12790" s="11"/>
    </row>
    <row r="12791" spans="1:29" x14ac:dyDescent="0.25">
      <c r="A12791" s="10"/>
      <c r="B12791" s="11"/>
      <c r="C12791" s="11"/>
      <c r="D12791" s="11"/>
      <c r="E12791" s="11"/>
      <c r="F12791" s="11"/>
      <c r="G12791" s="11"/>
      <c r="H12791" s="11"/>
      <c r="I12791" s="11"/>
      <c r="J12791" s="11"/>
      <c r="K12791" s="12"/>
      <c r="L12791" s="13"/>
      <c r="M12791" s="12"/>
      <c r="N12791" s="13"/>
      <c r="O12791" s="13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  <c r="AA12791" s="11"/>
      <c r="AB12791" s="11"/>
      <c r="AC12791" s="11"/>
    </row>
    <row r="12792" spans="1:29" x14ac:dyDescent="0.25">
      <c r="A12792" s="10"/>
      <c r="B12792" s="11"/>
      <c r="C12792" s="11"/>
      <c r="D12792" s="11"/>
      <c r="E12792" s="11"/>
      <c r="F12792" s="11"/>
      <c r="G12792" s="11"/>
      <c r="H12792" s="11"/>
      <c r="I12792" s="11"/>
      <c r="J12792" s="11"/>
      <c r="K12792" s="12"/>
      <c r="L12792" s="13"/>
      <c r="M12792" s="12"/>
      <c r="N12792" s="13"/>
      <c r="O12792" s="13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  <c r="AA12792" s="11"/>
      <c r="AB12792" s="11"/>
      <c r="AC12792" s="11"/>
    </row>
    <row r="12793" spans="1:29" x14ac:dyDescent="0.25">
      <c r="A12793" s="10"/>
      <c r="B12793" s="11"/>
      <c r="C12793" s="11"/>
      <c r="D12793" s="11"/>
      <c r="E12793" s="11"/>
      <c r="F12793" s="11"/>
      <c r="G12793" s="11"/>
      <c r="H12793" s="11"/>
      <c r="I12793" s="11"/>
      <c r="J12793" s="11"/>
      <c r="K12793" s="12"/>
      <c r="L12793" s="13"/>
      <c r="M12793" s="12"/>
      <c r="N12793" s="13"/>
      <c r="O12793" s="13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  <c r="AA12793" s="11"/>
      <c r="AB12793" s="11"/>
      <c r="AC12793" s="11"/>
    </row>
    <row r="12794" spans="1:29" x14ac:dyDescent="0.25">
      <c r="A12794" s="10"/>
      <c r="B12794" s="11"/>
      <c r="C12794" s="11"/>
      <c r="D12794" s="11"/>
      <c r="E12794" s="11"/>
      <c r="F12794" s="11"/>
      <c r="G12794" s="11"/>
      <c r="H12794" s="11"/>
      <c r="I12794" s="11"/>
      <c r="J12794" s="11"/>
      <c r="K12794" s="12"/>
      <c r="L12794" s="13"/>
      <c r="M12794" s="12"/>
      <c r="N12794" s="13"/>
      <c r="O12794" s="13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  <c r="AA12794" s="11"/>
      <c r="AB12794" s="11"/>
      <c r="AC12794" s="11"/>
    </row>
    <row r="12795" spans="1:29" x14ac:dyDescent="0.25">
      <c r="A12795" s="10"/>
      <c r="B12795" s="11"/>
      <c r="C12795" s="11"/>
      <c r="D12795" s="11"/>
      <c r="E12795" s="11"/>
      <c r="F12795" s="11"/>
      <c r="G12795" s="11"/>
      <c r="H12795" s="11"/>
      <c r="I12795" s="11"/>
      <c r="J12795" s="11"/>
      <c r="K12795" s="12"/>
      <c r="L12795" s="13"/>
      <c r="M12795" s="12"/>
      <c r="N12795" s="13"/>
      <c r="O12795" s="13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  <c r="AA12795" s="11"/>
      <c r="AB12795" s="11"/>
      <c r="AC12795" s="11"/>
    </row>
    <row r="12796" spans="1:29" x14ac:dyDescent="0.25">
      <c r="A12796" s="10"/>
      <c r="B12796" s="11"/>
      <c r="C12796" s="11"/>
      <c r="D12796" s="11"/>
      <c r="E12796" s="11"/>
      <c r="F12796" s="11"/>
      <c r="G12796" s="11"/>
      <c r="H12796" s="11"/>
      <c r="I12796" s="11"/>
      <c r="J12796" s="11"/>
      <c r="K12796" s="12"/>
      <c r="L12796" s="13"/>
      <c r="M12796" s="12"/>
      <c r="N12796" s="13"/>
      <c r="O12796" s="13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  <c r="AA12796" s="11"/>
      <c r="AB12796" s="11"/>
      <c r="AC12796" s="11"/>
    </row>
    <row r="12797" spans="1:29" x14ac:dyDescent="0.25">
      <c r="A12797" s="10"/>
      <c r="B12797" s="11"/>
      <c r="C12797" s="11"/>
      <c r="D12797" s="11"/>
      <c r="E12797" s="11"/>
      <c r="F12797" s="11"/>
      <c r="G12797" s="11"/>
      <c r="H12797" s="11"/>
      <c r="I12797" s="11"/>
      <c r="J12797" s="11"/>
      <c r="K12797" s="12"/>
      <c r="L12797" s="13"/>
      <c r="M12797" s="12"/>
      <c r="N12797" s="13"/>
      <c r="O12797" s="13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  <c r="AA12797" s="11"/>
      <c r="AB12797" s="11"/>
      <c r="AC12797" s="11"/>
    </row>
    <row r="12798" spans="1:29" x14ac:dyDescent="0.25">
      <c r="A12798" s="10"/>
      <c r="B12798" s="11"/>
      <c r="C12798" s="11"/>
      <c r="D12798" s="11"/>
      <c r="E12798" s="11"/>
      <c r="F12798" s="11"/>
      <c r="G12798" s="11"/>
      <c r="H12798" s="11"/>
      <c r="I12798" s="11"/>
      <c r="J12798" s="11"/>
      <c r="K12798" s="12"/>
      <c r="L12798" s="13"/>
      <c r="M12798" s="12"/>
      <c r="N12798" s="13"/>
      <c r="O12798" s="13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  <c r="AA12798" s="11"/>
      <c r="AB12798" s="11"/>
      <c r="AC12798" s="11"/>
    </row>
    <row r="12799" spans="1:29" x14ac:dyDescent="0.25">
      <c r="A12799" s="10"/>
      <c r="B12799" s="11"/>
      <c r="C12799" s="11"/>
      <c r="D12799" s="11"/>
      <c r="E12799" s="11"/>
      <c r="F12799" s="11"/>
      <c r="G12799" s="11"/>
      <c r="H12799" s="11"/>
      <c r="I12799" s="11"/>
      <c r="J12799" s="11"/>
      <c r="K12799" s="12"/>
      <c r="L12799" s="13"/>
      <c r="M12799" s="12"/>
      <c r="N12799" s="13"/>
      <c r="O12799" s="13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  <c r="AA12799" s="11"/>
      <c r="AB12799" s="11"/>
      <c r="AC12799" s="11"/>
    </row>
    <row r="12800" spans="1:29" x14ac:dyDescent="0.25">
      <c r="A12800" s="10"/>
      <c r="B12800" s="11"/>
      <c r="C12800" s="11"/>
      <c r="D12800" s="11"/>
      <c r="E12800" s="11"/>
      <c r="F12800" s="11"/>
      <c r="G12800" s="11"/>
      <c r="H12800" s="11"/>
      <c r="I12800" s="11"/>
      <c r="J12800" s="11"/>
      <c r="K12800" s="12"/>
      <c r="L12800" s="13"/>
      <c r="M12800" s="12"/>
      <c r="N12800" s="13"/>
      <c r="O12800" s="13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  <c r="AA12800" s="11"/>
      <c r="AB12800" s="11"/>
      <c r="AC12800" s="11"/>
    </row>
    <row r="12801" spans="1:29" x14ac:dyDescent="0.25">
      <c r="A12801" s="10"/>
      <c r="B12801" s="11"/>
      <c r="C12801" s="11"/>
      <c r="D12801" s="11"/>
      <c r="E12801" s="11"/>
      <c r="F12801" s="11"/>
      <c r="G12801" s="11"/>
      <c r="H12801" s="11"/>
      <c r="I12801" s="11"/>
      <c r="J12801" s="11"/>
      <c r="K12801" s="12"/>
      <c r="L12801" s="13"/>
      <c r="M12801" s="12"/>
      <c r="N12801" s="13"/>
      <c r="O12801" s="13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  <c r="AC12801" s="11"/>
    </row>
    <row r="12802" spans="1:29" x14ac:dyDescent="0.25">
      <c r="A12802" s="10"/>
      <c r="B12802" s="11"/>
      <c r="C12802" s="11"/>
      <c r="D12802" s="11"/>
      <c r="E12802" s="11"/>
      <c r="F12802" s="11"/>
      <c r="G12802" s="11"/>
      <c r="H12802" s="11"/>
      <c r="I12802" s="11"/>
      <c r="J12802" s="11"/>
      <c r="K12802" s="12"/>
      <c r="L12802" s="13"/>
      <c r="M12802" s="12"/>
      <c r="N12802" s="13"/>
      <c r="O12802" s="13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  <c r="AA12802" s="11"/>
      <c r="AB12802" s="11"/>
      <c r="AC12802" s="11"/>
    </row>
    <row r="12803" spans="1:29" x14ac:dyDescent="0.25">
      <c r="A12803" s="10"/>
      <c r="B12803" s="11"/>
      <c r="C12803" s="11"/>
      <c r="D12803" s="11"/>
      <c r="E12803" s="11"/>
      <c r="F12803" s="11"/>
      <c r="G12803" s="11"/>
      <c r="H12803" s="11"/>
      <c r="I12803" s="11"/>
      <c r="J12803" s="11"/>
      <c r="K12803" s="12"/>
      <c r="L12803" s="13"/>
      <c r="M12803" s="12"/>
      <c r="N12803" s="13"/>
      <c r="O12803" s="13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  <c r="AA12803" s="11"/>
      <c r="AB12803" s="11"/>
      <c r="AC12803" s="11"/>
    </row>
    <row r="12804" spans="1:29" x14ac:dyDescent="0.25">
      <c r="A12804" s="10"/>
      <c r="B12804" s="11"/>
      <c r="C12804" s="11"/>
      <c r="D12804" s="11"/>
      <c r="E12804" s="11"/>
      <c r="F12804" s="11"/>
      <c r="G12804" s="11"/>
      <c r="H12804" s="11"/>
      <c r="I12804" s="11"/>
      <c r="J12804" s="11"/>
      <c r="K12804" s="12"/>
      <c r="L12804" s="13"/>
      <c r="M12804" s="12"/>
      <c r="N12804" s="13"/>
      <c r="O12804" s="13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  <c r="AA12804" s="11"/>
      <c r="AB12804" s="11"/>
      <c r="AC12804" s="11"/>
    </row>
    <row r="12805" spans="1:29" x14ac:dyDescent="0.25">
      <c r="A12805" s="10"/>
      <c r="B12805" s="11"/>
      <c r="C12805" s="11"/>
      <c r="D12805" s="11"/>
      <c r="E12805" s="11"/>
      <c r="F12805" s="11"/>
      <c r="G12805" s="11"/>
      <c r="H12805" s="11"/>
      <c r="I12805" s="11"/>
      <c r="J12805" s="11"/>
      <c r="K12805" s="12"/>
      <c r="L12805" s="13"/>
      <c r="M12805" s="12"/>
      <c r="N12805" s="13"/>
      <c r="O12805" s="13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  <c r="AA12805" s="11"/>
      <c r="AB12805" s="11"/>
      <c r="AC12805" s="11"/>
    </row>
    <row r="12806" spans="1:29" x14ac:dyDescent="0.25">
      <c r="A12806" s="10"/>
      <c r="B12806" s="11"/>
      <c r="C12806" s="11"/>
      <c r="D12806" s="11"/>
      <c r="E12806" s="11"/>
      <c r="F12806" s="11"/>
      <c r="G12806" s="11"/>
      <c r="H12806" s="11"/>
      <c r="I12806" s="11"/>
      <c r="J12806" s="11"/>
      <c r="K12806" s="12"/>
      <c r="L12806" s="13"/>
      <c r="M12806" s="12"/>
      <c r="N12806" s="13"/>
      <c r="O12806" s="13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  <c r="AA12806" s="11"/>
      <c r="AB12806" s="11"/>
      <c r="AC12806" s="11"/>
    </row>
    <row r="12807" spans="1:29" x14ac:dyDescent="0.25">
      <c r="A12807" s="10"/>
      <c r="B12807" s="11"/>
      <c r="C12807" s="11"/>
      <c r="D12807" s="11"/>
      <c r="E12807" s="11"/>
      <c r="F12807" s="11"/>
      <c r="G12807" s="11"/>
      <c r="H12807" s="11"/>
      <c r="I12807" s="11"/>
      <c r="J12807" s="11"/>
      <c r="K12807" s="12"/>
      <c r="L12807" s="13"/>
      <c r="M12807" s="12"/>
      <c r="N12807" s="13"/>
      <c r="O12807" s="13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  <c r="AA12807" s="11"/>
      <c r="AB12807" s="11"/>
      <c r="AC12807" s="11"/>
    </row>
    <row r="12808" spans="1:29" x14ac:dyDescent="0.25">
      <c r="A12808" s="10"/>
      <c r="B12808" s="11"/>
      <c r="C12808" s="11"/>
      <c r="D12808" s="11"/>
      <c r="E12808" s="11"/>
      <c r="F12808" s="11"/>
      <c r="G12808" s="11"/>
      <c r="H12808" s="11"/>
      <c r="I12808" s="11"/>
      <c r="J12808" s="11"/>
      <c r="K12808" s="12"/>
      <c r="L12808" s="13"/>
      <c r="M12808" s="12"/>
      <c r="N12808" s="13"/>
      <c r="O12808" s="13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  <c r="AC12808" s="11"/>
    </row>
    <row r="12809" spans="1:29" x14ac:dyDescent="0.25">
      <c r="A12809" s="10"/>
      <c r="B12809" s="11"/>
      <c r="C12809" s="11"/>
      <c r="D12809" s="11"/>
      <c r="E12809" s="11"/>
      <c r="F12809" s="11"/>
      <c r="G12809" s="11"/>
      <c r="H12809" s="11"/>
      <c r="I12809" s="11"/>
      <c r="J12809" s="11"/>
      <c r="K12809" s="12"/>
      <c r="L12809" s="13"/>
      <c r="M12809" s="12"/>
      <c r="N12809" s="13"/>
      <c r="O12809" s="13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  <c r="AA12809" s="11"/>
      <c r="AB12809" s="11"/>
      <c r="AC12809" s="11"/>
    </row>
    <row r="12810" spans="1:29" x14ac:dyDescent="0.25">
      <c r="A12810" s="10"/>
      <c r="B12810" s="11"/>
      <c r="C12810" s="11"/>
      <c r="D12810" s="11"/>
      <c r="E12810" s="11"/>
      <c r="F12810" s="11"/>
      <c r="G12810" s="11"/>
      <c r="H12810" s="11"/>
      <c r="I12810" s="11"/>
      <c r="J12810" s="11"/>
      <c r="K12810" s="12"/>
      <c r="L12810" s="13"/>
      <c r="M12810" s="12"/>
      <c r="N12810" s="13"/>
      <c r="O12810" s="13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  <c r="AA12810" s="11"/>
      <c r="AB12810" s="11"/>
      <c r="AC12810" s="11"/>
    </row>
    <row r="12811" spans="1:29" x14ac:dyDescent="0.25">
      <c r="A12811" s="10"/>
      <c r="B12811" s="11"/>
      <c r="C12811" s="11"/>
      <c r="D12811" s="11"/>
      <c r="E12811" s="11"/>
      <c r="F12811" s="11"/>
      <c r="G12811" s="11"/>
      <c r="H12811" s="11"/>
      <c r="I12811" s="11"/>
      <c r="J12811" s="11"/>
      <c r="K12811" s="12"/>
      <c r="L12811" s="13"/>
      <c r="M12811" s="12"/>
      <c r="N12811" s="13"/>
      <c r="O12811" s="13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  <c r="AA12811" s="11"/>
      <c r="AB12811" s="11"/>
      <c r="AC12811" s="11"/>
    </row>
    <row r="12812" spans="1:29" x14ac:dyDescent="0.25">
      <c r="A12812" s="10"/>
      <c r="B12812" s="11"/>
      <c r="C12812" s="11"/>
      <c r="D12812" s="11"/>
      <c r="E12812" s="11"/>
      <c r="F12812" s="11"/>
      <c r="G12812" s="11"/>
      <c r="H12812" s="11"/>
      <c r="I12812" s="11"/>
      <c r="J12812" s="11"/>
      <c r="K12812" s="12"/>
      <c r="L12812" s="13"/>
      <c r="M12812" s="12"/>
      <c r="N12812" s="13"/>
      <c r="O12812" s="13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  <c r="AA12812" s="11"/>
      <c r="AB12812" s="11"/>
      <c r="AC12812" s="11"/>
    </row>
    <row r="12813" spans="1:29" x14ac:dyDescent="0.25">
      <c r="A12813" s="10"/>
      <c r="B12813" s="11"/>
      <c r="C12813" s="11"/>
      <c r="D12813" s="11"/>
      <c r="E12813" s="11"/>
      <c r="F12813" s="11"/>
      <c r="G12813" s="11"/>
      <c r="H12813" s="11"/>
      <c r="I12813" s="11"/>
      <c r="J12813" s="11"/>
      <c r="K12813" s="12"/>
      <c r="L12813" s="13"/>
      <c r="M12813" s="12"/>
      <c r="N12813" s="13"/>
      <c r="O12813" s="13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  <c r="AA12813" s="11"/>
      <c r="AB12813" s="11"/>
      <c r="AC12813" s="11"/>
    </row>
    <row r="12814" spans="1:29" x14ac:dyDescent="0.25">
      <c r="A12814" s="10"/>
      <c r="B12814" s="11"/>
      <c r="C12814" s="11"/>
      <c r="D12814" s="11"/>
      <c r="E12814" s="11"/>
      <c r="F12814" s="11"/>
      <c r="G12814" s="11"/>
      <c r="H12814" s="11"/>
      <c r="I12814" s="11"/>
      <c r="J12814" s="11"/>
      <c r="K12814" s="12"/>
      <c r="L12814" s="13"/>
      <c r="M12814" s="12"/>
      <c r="N12814" s="13"/>
      <c r="O12814" s="13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  <c r="AA12814" s="11"/>
      <c r="AB12814" s="11"/>
      <c r="AC12814" s="11"/>
    </row>
    <row r="12815" spans="1:29" x14ac:dyDescent="0.25">
      <c r="A12815" s="10"/>
      <c r="B12815" s="11"/>
      <c r="C12815" s="11"/>
      <c r="D12815" s="11"/>
      <c r="E12815" s="11"/>
      <c r="F12815" s="11"/>
      <c r="G12815" s="11"/>
      <c r="H12815" s="11"/>
      <c r="I12815" s="11"/>
      <c r="J12815" s="11"/>
      <c r="K12815" s="12"/>
      <c r="L12815" s="13"/>
      <c r="M12815" s="12"/>
      <c r="N12815" s="13"/>
      <c r="O12815" s="13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  <c r="AC12815" s="11"/>
    </row>
    <row r="12816" spans="1:29" x14ac:dyDescent="0.25">
      <c r="A12816" s="10"/>
      <c r="B12816" s="11"/>
      <c r="C12816" s="11"/>
      <c r="D12816" s="11"/>
      <c r="E12816" s="11"/>
      <c r="F12816" s="11"/>
      <c r="G12816" s="11"/>
      <c r="H12816" s="11"/>
      <c r="I12816" s="11"/>
      <c r="J12816" s="11"/>
      <c r="K12816" s="12"/>
      <c r="L12816" s="13"/>
      <c r="M12816" s="12"/>
      <c r="N12816" s="13"/>
      <c r="O12816" s="13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  <c r="AA12816" s="11"/>
      <c r="AB12816" s="11"/>
      <c r="AC12816" s="11"/>
    </row>
    <row r="12817" spans="1:29" x14ac:dyDescent="0.25">
      <c r="A12817" s="10"/>
      <c r="B12817" s="11"/>
      <c r="C12817" s="11"/>
      <c r="D12817" s="11"/>
      <c r="E12817" s="11"/>
      <c r="F12817" s="11"/>
      <c r="G12817" s="11"/>
      <c r="H12817" s="11"/>
      <c r="I12817" s="11"/>
      <c r="J12817" s="11"/>
      <c r="K12817" s="12"/>
      <c r="L12817" s="13"/>
      <c r="M12817" s="12"/>
      <c r="N12817" s="13"/>
      <c r="O12817" s="13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  <c r="AA12817" s="11"/>
      <c r="AB12817" s="11"/>
      <c r="AC12817" s="11"/>
    </row>
    <row r="12818" spans="1:29" x14ac:dyDescent="0.25">
      <c r="A12818" s="10"/>
      <c r="B12818" s="11"/>
      <c r="C12818" s="11"/>
      <c r="D12818" s="11"/>
      <c r="E12818" s="11"/>
      <c r="F12818" s="11"/>
      <c r="G12818" s="11"/>
      <c r="H12818" s="11"/>
      <c r="I12818" s="11"/>
      <c r="J12818" s="11"/>
      <c r="K12818" s="12"/>
      <c r="L12818" s="13"/>
      <c r="M12818" s="12"/>
      <c r="N12818" s="13"/>
      <c r="O12818" s="13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  <c r="AA12818" s="11"/>
      <c r="AB12818" s="11"/>
      <c r="AC12818" s="11"/>
    </row>
    <row r="12819" spans="1:29" x14ac:dyDescent="0.25">
      <c r="A12819" s="10"/>
      <c r="B12819" s="11"/>
      <c r="C12819" s="11"/>
      <c r="D12819" s="11"/>
      <c r="E12819" s="11"/>
      <c r="F12819" s="11"/>
      <c r="G12819" s="11"/>
      <c r="H12819" s="11"/>
      <c r="I12819" s="11"/>
      <c r="J12819" s="11"/>
      <c r="K12819" s="12"/>
      <c r="L12819" s="13"/>
      <c r="M12819" s="12"/>
      <c r="N12819" s="13"/>
      <c r="O12819" s="13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  <c r="AA12819" s="11"/>
      <c r="AB12819" s="11"/>
      <c r="AC12819" s="11"/>
    </row>
    <row r="12820" spans="1:29" x14ac:dyDescent="0.25">
      <c r="A12820" s="10"/>
      <c r="B12820" s="11"/>
      <c r="C12820" s="11"/>
      <c r="D12820" s="11"/>
      <c r="E12820" s="11"/>
      <c r="F12820" s="11"/>
      <c r="G12820" s="11"/>
      <c r="H12820" s="11"/>
      <c r="I12820" s="11"/>
      <c r="J12820" s="11"/>
      <c r="K12820" s="12"/>
      <c r="L12820" s="13"/>
      <c r="M12820" s="12"/>
      <c r="N12820" s="13"/>
      <c r="O12820" s="13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  <c r="AA12820" s="11"/>
      <c r="AB12820" s="11"/>
      <c r="AC12820" s="11"/>
    </row>
    <row r="12821" spans="1:29" x14ac:dyDescent="0.25">
      <c r="A12821" s="10"/>
      <c r="B12821" s="11"/>
      <c r="C12821" s="11"/>
      <c r="D12821" s="11"/>
      <c r="E12821" s="11"/>
      <c r="F12821" s="11"/>
      <c r="G12821" s="11"/>
      <c r="H12821" s="11"/>
      <c r="I12821" s="11"/>
      <c r="J12821" s="11"/>
      <c r="K12821" s="12"/>
      <c r="L12821" s="13"/>
      <c r="M12821" s="12"/>
      <c r="N12821" s="13"/>
      <c r="O12821" s="13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  <c r="AA12821" s="11"/>
      <c r="AB12821" s="11"/>
      <c r="AC12821" s="11"/>
    </row>
    <row r="12822" spans="1:29" x14ac:dyDescent="0.25">
      <c r="A12822" s="10"/>
      <c r="B12822" s="11"/>
      <c r="C12822" s="11"/>
      <c r="D12822" s="11"/>
      <c r="E12822" s="11"/>
      <c r="F12822" s="11"/>
      <c r="G12822" s="11"/>
      <c r="H12822" s="11"/>
      <c r="I12822" s="11"/>
      <c r="J12822" s="11"/>
      <c r="K12822" s="12"/>
      <c r="L12822" s="13"/>
      <c r="M12822" s="12"/>
      <c r="N12822" s="13"/>
      <c r="O12822" s="13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  <c r="AC12822" s="11"/>
    </row>
    <row r="12823" spans="1:29" x14ac:dyDescent="0.25">
      <c r="A12823" s="10"/>
      <c r="B12823" s="11"/>
      <c r="C12823" s="11"/>
      <c r="D12823" s="11"/>
      <c r="E12823" s="11"/>
      <c r="F12823" s="11"/>
      <c r="G12823" s="11"/>
      <c r="H12823" s="11"/>
      <c r="I12823" s="11"/>
      <c r="J12823" s="11"/>
      <c r="K12823" s="12"/>
      <c r="L12823" s="13"/>
      <c r="M12823" s="12"/>
      <c r="N12823" s="13"/>
      <c r="O12823" s="13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  <c r="AA12823" s="11"/>
      <c r="AB12823" s="11"/>
      <c r="AC12823" s="11"/>
    </row>
    <row r="12824" spans="1:29" x14ac:dyDescent="0.25">
      <c r="A12824" s="10"/>
      <c r="B12824" s="11"/>
      <c r="C12824" s="11"/>
      <c r="D12824" s="11"/>
      <c r="E12824" s="11"/>
      <c r="F12824" s="11"/>
      <c r="G12824" s="11"/>
      <c r="H12824" s="11"/>
      <c r="I12824" s="11"/>
      <c r="J12824" s="11"/>
      <c r="K12824" s="12"/>
      <c r="L12824" s="13"/>
      <c r="M12824" s="12"/>
      <c r="N12824" s="13"/>
      <c r="O12824" s="13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  <c r="AA12824" s="11"/>
      <c r="AB12824" s="11"/>
      <c r="AC12824" s="11"/>
    </row>
    <row r="12825" spans="1:29" x14ac:dyDescent="0.25">
      <c r="A12825" s="10"/>
      <c r="B12825" s="11"/>
      <c r="C12825" s="11"/>
      <c r="D12825" s="11"/>
      <c r="E12825" s="11"/>
      <c r="F12825" s="11"/>
      <c r="G12825" s="11"/>
      <c r="H12825" s="11"/>
      <c r="I12825" s="11"/>
      <c r="J12825" s="11"/>
      <c r="K12825" s="12"/>
      <c r="L12825" s="13"/>
      <c r="M12825" s="12"/>
      <c r="N12825" s="13"/>
      <c r="O12825" s="13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  <c r="AA12825" s="11"/>
      <c r="AB12825" s="11"/>
      <c r="AC12825" s="11"/>
    </row>
    <row r="12826" spans="1:29" x14ac:dyDescent="0.25">
      <c r="A12826" s="10"/>
      <c r="B12826" s="11"/>
      <c r="C12826" s="11"/>
      <c r="D12826" s="11"/>
      <c r="E12826" s="11"/>
      <c r="F12826" s="11"/>
      <c r="G12826" s="11"/>
      <c r="H12826" s="11"/>
      <c r="I12826" s="11"/>
      <c r="J12826" s="11"/>
      <c r="K12826" s="12"/>
      <c r="L12826" s="13"/>
      <c r="M12826" s="12"/>
      <c r="N12826" s="13"/>
      <c r="O12826" s="13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  <c r="AA12826" s="11"/>
      <c r="AB12826" s="11"/>
      <c r="AC12826" s="11"/>
    </row>
    <row r="12827" spans="1:29" x14ac:dyDescent="0.25">
      <c r="A12827" s="10"/>
      <c r="B12827" s="11"/>
      <c r="C12827" s="11"/>
      <c r="D12827" s="11"/>
      <c r="E12827" s="11"/>
      <c r="F12827" s="11"/>
      <c r="G12827" s="11"/>
      <c r="H12827" s="11"/>
      <c r="I12827" s="11"/>
      <c r="J12827" s="11"/>
      <c r="K12827" s="12"/>
      <c r="L12827" s="13"/>
      <c r="M12827" s="12"/>
      <c r="N12827" s="13"/>
      <c r="O12827" s="13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  <c r="AA12827" s="11"/>
      <c r="AB12827" s="11"/>
      <c r="AC12827" s="11"/>
    </row>
    <row r="12828" spans="1:29" x14ac:dyDescent="0.25">
      <c r="A12828" s="10"/>
      <c r="B12828" s="11"/>
      <c r="C12828" s="11"/>
      <c r="D12828" s="11"/>
      <c r="E12828" s="11"/>
      <c r="F12828" s="11"/>
      <c r="G12828" s="11"/>
      <c r="H12828" s="11"/>
      <c r="I12828" s="11"/>
      <c r="J12828" s="11"/>
      <c r="K12828" s="12"/>
      <c r="L12828" s="13"/>
      <c r="M12828" s="12"/>
      <c r="N12828" s="13"/>
      <c r="O12828" s="13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  <c r="AA12828" s="11"/>
      <c r="AB12828" s="11"/>
      <c r="AC12828" s="11"/>
    </row>
    <row r="12829" spans="1:29" x14ac:dyDescent="0.25">
      <c r="A12829" s="10"/>
      <c r="B12829" s="11"/>
      <c r="C12829" s="11"/>
      <c r="D12829" s="11"/>
      <c r="E12829" s="11"/>
      <c r="F12829" s="11"/>
      <c r="G12829" s="11"/>
      <c r="H12829" s="11"/>
      <c r="I12829" s="11"/>
      <c r="J12829" s="11"/>
      <c r="K12829" s="12"/>
      <c r="L12829" s="13"/>
      <c r="M12829" s="12"/>
      <c r="N12829" s="13"/>
      <c r="O12829" s="13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  <c r="AC12829" s="11"/>
    </row>
    <row r="12830" spans="1:29" x14ac:dyDescent="0.25">
      <c r="A12830" s="10"/>
      <c r="B12830" s="11"/>
      <c r="C12830" s="11"/>
      <c r="D12830" s="11"/>
      <c r="E12830" s="11"/>
      <c r="F12830" s="11"/>
      <c r="G12830" s="11"/>
      <c r="H12830" s="11"/>
      <c r="I12830" s="11"/>
      <c r="J12830" s="11"/>
      <c r="K12830" s="12"/>
      <c r="L12830" s="13"/>
      <c r="M12830" s="12"/>
      <c r="N12830" s="13"/>
      <c r="O12830" s="13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  <c r="AA12830" s="11"/>
      <c r="AB12830" s="11"/>
      <c r="AC12830" s="11"/>
    </row>
    <row r="12831" spans="1:29" x14ac:dyDescent="0.25">
      <c r="A12831" s="10"/>
      <c r="B12831" s="11"/>
      <c r="C12831" s="11"/>
      <c r="D12831" s="11"/>
      <c r="E12831" s="11"/>
      <c r="F12831" s="11"/>
      <c r="G12831" s="11"/>
      <c r="H12831" s="11"/>
      <c r="I12831" s="11"/>
      <c r="J12831" s="11"/>
      <c r="K12831" s="12"/>
      <c r="L12831" s="13"/>
      <c r="M12831" s="12"/>
      <c r="N12831" s="13"/>
      <c r="O12831" s="13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  <c r="AA12831" s="11"/>
      <c r="AB12831" s="11"/>
      <c r="AC12831" s="11"/>
    </row>
    <row r="12832" spans="1:29" x14ac:dyDescent="0.25">
      <c r="A12832" s="10"/>
      <c r="B12832" s="11"/>
      <c r="C12832" s="11"/>
      <c r="D12832" s="11"/>
      <c r="E12832" s="11"/>
      <c r="F12832" s="11"/>
      <c r="G12832" s="11"/>
      <c r="H12832" s="11"/>
      <c r="I12832" s="11"/>
      <c r="J12832" s="11"/>
      <c r="K12832" s="12"/>
      <c r="L12832" s="13"/>
      <c r="M12832" s="12"/>
      <c r="N12832" s="13"/>
      <c r="O12832" s="13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  <c r="AA12832" s="11"/>
      <c r="AB12832" s="11"/>
      <c r="AC12832" s="11"/>
    </row>
    <row r="12833" spans="1:29" x14ac:dyDescent="0.25">
      <c r="A12833" s="10"/>
      <c r="B12833" s="11"/>
      <c r="C12833" s="11"/>
      <c r="D12833" s="11"/>
      <c r="E12833" s="11"/>
      <c r="F12833" s="11"/>
      <c r="G12833" s="11"/>
      <c r="H12833" s="11"/>
      <c r="I12833" s="11"/>
      <c r="J12833" s="11"/>
      <c r="K12833" s="12"/>
      <c r="L12833" s="13"/>
      <c r="M12833" s="12"/>
      <c r="N12833" s="13"/>
      <c r="O12833" s="13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  <c r="AA12833" s="11"/>
      <c r="AB12833" s="11"/>
      <c r="AC12833" s="11"/>
    </row>
    <row r="12834" spans="1:29" x14ac:dyDescent="0.25">
      <c r="A12834" s="10"/>
      <c r="B12834" s="11"/>
      <c r="C12834" s="11"/>
      <c r="D12834" s="11"/>
      <c r="E12834" s="11"/>
      <c r="F12834" s="11"/>
      <c r="G12834" s="11"/>
      <c r="H12834" s="11"/>
      <c r="I12834" s="11"/>
      <c r="J12834" s="11"/>
      <c r="K12834" s="12"/>
      <c r="L12834" s="13"/>
      <c r="M12834" s="12"/>
      <c r="N12834" s="13"/>
      <c r="O12834" s="13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  <c r="AA12834" s="11"/>
      <c r="AB12834" s="11"/>
      <c r="AC12834" s="11"/>
    </row>
    <row r="12835" spans="1:29" x14ac:dyDescent="0.25">
      <c r="A12835" s="10"/>
      <c r="B12835" s="11"/>
      <c r="C12835" s="11"/>
      <c r="D12835" s="11"/>
      <c r="E12835" s="11"/>
      <c r="F12835" s="11"/>
      <c r="G12835" s="11"/>
      <c r="H12835" s="11"/>
      <c r="I12835" s="11"/>
      <c r="J12835" s="11"/>
      <c r="K12835" s="12"/>
      <c r="L12835" s="13"/>
      <c r="M12835" s="12"/>
      <c r="N12835" s="13"/>
      <c r="O12835" s="13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  <c r="AA12835" s="11"/>
      <c r="AB12835" s="11"/>
      <c r="AC12835" s="11"/>
    </row>
    <row r="12836" spans="1:29" x14ac:dyDescent="0.25">
      <c r="A12836" s="10"/>
      <c r="B12836" s="11"/>
      <c r="C12836" s="11"/>
      <c r="D12836" s="11"/>
      <c r="E12836" s="11"/>
      <c r="F12836" s="11"/>
      <c r="G12836" s="11"/>
      <c r="H12836" s="11"/>
      <c r="I12836" s="11"/>
      <c r="J12836" s="11"/>
      <c r="K12836" s="12"/>
      <c r="L12836" s="13"/>
      <c r="M12836" s="12"/>
      <c r="N12836" s="13"/>
      <c r="O12836" s="13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  <c r="AC12836" s="11"/>
    </row>
    <row r="12837" spans="1:29" x14ac:dyDescent="0.25">
      <c r="A12837" s="10"/>
      <c r="B12837" s="11"/>
      <c r="C12837" s="11"/>
      <c r="D12837" s="11"/>
      <c r="E12837" s="11"/>
      <c r="F12837" s="11"/>
      <c r="G12837" s="11"/>
      <c r="H12837" s="11"/>
      <c r="I12837" s="11"/>
      <c r="J12837" s="11"/>
      <c r="K12837" s="12"/>
      <c r="L12837" s="13"/>
      <c r="M12837" s="12"/>
      <c r="N12837" s="13"/>
      <c r="O12837" s="13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  <c r="AA12837" s="11"/>
      <c r="AB12837" s="11"/>
      <c r="AC12837" s="11"/>
    </row>
    <row r="12838" spans="1:29" x14ac:dyDescent="0.25">
      <c r="A12838" s="10"/>
      <c r="B12838" s="11"/>
      <c r="C12838" s="11"/>
      <c r="D12838" s="11"/>
      <c r="E12838" s="11"/>
      <c r="F12838" s="11"/>
      <c r="G12838" s="11"/>
      <c r="H12838" s="11"/>
      <c r="I12838" s="11"/>
      <c r="J12838" s="11"/>
      <c r="K12838" s="12"/>
      <c r="L12838" s="13"/>
      <c r="M12838" s="12"/>
      <c r="N12838" s="13"/>
      <c r="O12838" s="13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  <c r="AA12838" s="11"/>
      <c r="AB12838" s="11"/>
      <c r="AC12838" s="11"/>
    </row>
    <row r="12839" spans="1:29" x14ac:dyDescent="0.25">
      <c r="A12839" s="10"/>
      <c r="B12839" s="11"/>
      <c r="C12839" s="11"/>
      <c r="D12839" s="11"/>
      <c r="E12839" s="11"/>
      <c r="F12839" s="11"/>
      <c r="G12839" s="11"/>
      <c r="H12839" s="11"/>
      <c r="I12839" s="11"/>
      <c r="J12839" s="11"/>
      <c r="K12839" s="12"/>
      <c r="L12839" s="13"/>
      <c r="M12839" s="12"/>
      <c r="N12839" s="13"/>
      <c r="O12839" s="13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  <c r="AA12839" s="11"/>
      <c r="AB12839" s="11"/>
      <c r="AC12839" s="11"/>
    </row>
    <row r="12840" spans="1:29" x14ac:dyDescent="0.25">
      <c r="A12840" s="10"/>
      <c r="B12840" s="11"/>
      <c r="C12840" s="11"/>
      <c r="D12840" s="11"/>
      <c r="E12840" s="11"/>
      <c r="F12840" s="11"/>
      <c r="G12840" s="11"/>
      <c r="H12840" s="11"/>
      <c r="I12840" s="11"/>
      <c r="J12840" s="11"/>
      <c r="K12840" s="12"/>
      <c r="L12840" s="13"/>
      <c r="M12840" s="12"/>
      <c r="N12840" s="13"/>
      <c r="O12840" s="13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  <c r="AA12840" s="11"/>
      <c r="AB12840" s="11"/>
      <c r="AC12840" s="11"/>
    </row>
    <row r="12841" spans="1:29" x14ac:dyDescent="0.25">
      <c r="A12841" s="10"/>
      <c r="B12841" s="11"/>
      <c r="C12841" s="11"/>
      <c r="D12841" s="11"/>
      <c r="E12841" s="11"/>
      <c r="F12841" s="11"/>
      <c r="G12841" s="11"/>
      <c r="H12841" s="11"/>
      <c r="I12841" s="11"/>
      <c r="J12841" s="11"/>
      <c r="K12841" s="12"/>
      <c r="L12841" s="13"/>
      <c r="M12841" s="12"/>
      <c r="N12841" s="13"/>
      <c r="O12841" s="13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  <c r="AA12841" s="11"/>
      <c r="AB12841" s="11"/>
      <c r="AC12841" s="11"/>
    </row>
    <row r="12842" spans="1:29" x14ac:dyDescent="0.25">
      <c r="A12842" s="10"/>
      <c r="B12842" s="11"/>
      <c r="C12842" s="11"/>
      <c r="D12842" s="11"/>
      <c r="E12842" s="11"/>
      <c r="F12842" s="11"/>
      <c r="G12842" s="11"/>
      <c r="H12842" s="11"/>
      <c r="I12842" s="11"/>
      <c r="J12842" s="11"/>
      <c r="K12842" s="12"/>
      <c r="L12842" s="13"/>
      <c r="M12842" s="12"/>
      <c r="N12842" s="13"/>
      <c r="O12842" s="13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  <c r="AA12842" s="11"/>
      <c r="AB12842" s="11"/>
      <c r="AC12842" s="11"/>
    </row>
    <row r="12843" spans="1:29" x14ac:dyDescent="0.25">
      <c r="A12843" s="10"/>
      <c r="B12843" s="11"/>
      <c r="C12843" s="11"/>
      <c r="D12843" s="11"/>
      <c r="E12843" s="11"/>
      <c r="F12843" s="11"/>
      <c r="G12843" s="11"/>
      <c r="H12843" s="11"/>
      <c r="I12843" s="11"/>
      <c r="J12843" s="11"/>
      <c r="K12843" s="12"/>
      <c r="L12843" s="13"/>
      <c r="M12843" s="12"/>
      <c r="N12843" s="13"/>
      <c r="O12843" s="13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  <c r="AC12843" s="11"/>
    </row>
    <row r="12844" spans="1:29" x14ac:dyDescent="0.25">
      <c r="A12844" s="10"/>
      <c r="B12844" s="11"/>
      <c r="C12844" s="11"/>
      <c r="D12844" s="11"/>
      <c r="E12844" s="11"/>
      <c r="F12844" s="11"/>
      <c r="G12844" s="11"/>
      <c r="H12844" s="11"/>
      <c r="I12844" s="11"/>
      <c r="J12844" s="11"/>
      <c r="K12844" s="12"/>
      <c r="L12844" s="13"/>
      <c r="M12844" s="12"/>
      <c r="N12844" s="13"/>
      <c r="O12844" s="13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  <c r="AA12844" s="11"/>
      <c r="AB12844" s="11"/>
      <c r="AC12844" s="11"/>
    </row>
    <row r="12845" spans="1:29" x14ac:dyDescent="0.25">
      <c r="A12845" s="10"/>
      <c r="B12845" s="11"/>
      <c r="C12845" s="11"/>
      <c r="D12845" s="11"/>
      <c r="E12845" s="11"/>
      <c r="F12845" s="11"/>
      <c r="G12845" s="11"/>
      <c r="H12845" s="11"/>
      <c r="I12845" s="11"/>
      <c r="J12845" s="11"/>
      <c r="K12845" s="12"/>
      <c r="L12845" s="13"/>
      <c r="M12845" s="12"/>
      <c r="N12845" s="13"/>
      <c r="O12845" s="13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  <c r="AA12845" s="11"/>
      <c r="AB12845" s="11"/>
      <c r="AC12845" s="11"/>
    </row>
    <row r="12846" spans="1:29" x14ac:dyDescent="0.25">
      <c r="A12846" s="10"/>
      <c r="B12846" s="11"/>
      <c r="C12846" s="11"/>
      <c r="D12846" s="11"/>
      <c r="E12846" s="11"/>
      <c r="F12846" s="11"/>
      <c r="G12846" s="11"/>
      <c r="H12846" s="11"/>
      <c r="I12846" s="11"/>
      <c r="J12846" s="11"/>
      <c r="K12846" s="12"/>
      <c r="L12846" s="13"/>
      <c r="M12846" s="12"/>
      <c r="N12846" s="13"/>
      <c r="O12846" s="13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  <c r="AA12846" s="11"/>
      <c r="AB12846" s="11"/>
      <c r="AC12846" s="11"/>
    </row>
    <row r="12847" spans="1:29" x14ac:dyDescent="0.25">
      <c r="A12847" s="10"/>
      <c r="B12847" s="11"/>
      <c r="C12847" s="11"/>
      <c r="D12847" s="11"/>
      <c r="E12847" s="11"/>
      <c r="F12847" s="11"/>
      <c r="G12847" s="11"/>
      <c r="H12847" s="11"/>
      <c r="I12847" s="11"/>
      <c r="J12847" s="11"/>
      <c r="K12847" s="12"/>
      <c r="L12847" s="13"/>
      <c r="M12847" s="12"/>
      <c r="N12847" s="13"/>
      <c r="O12847" s="13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  <c r="AA12847" s="11"/>
      <c r="AB12847" s="11"/>
      <c r="AC12847" s="11"/>
    </row>
    <row r="12848" spans="1:29" x14ac:dyDescent="0.25">
      <c r="A12848" s="10"/>
      <c r="B12848" s="11"/>
      <c r="C12848" s="11"/>
      <c r="D12848" s="11"/>
      <c r="E12848" s="11"/>
      <c r="F12848" s="11"/>
      <c r="G12848" s="11"/>
      <c r="H12848" s="11"/>
      <c r="I12848" s="11"/>
      <c r="J12848" s="11"/>
      <c r="K12848" s="12"/>
      <c r="L12848" s="13"/>
      <c r="M12848" s="12"/>
      <c r="N12848" s="13"/>
      <c r="O12848" s="13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  <c r="AA12848" s="11"/>
      <c r="AB12848" s="11"/>
      <c r="AC12848" s="11"/>
    </row>
    <row r="12849" spans="1:29" x14ac:dyDescent="0.25">
      <c r="A12849" s="10"/>
      <c r="B12849" s="11"/>
      <c r="C12849" s="11"/>
      <c r="D12849" s="11"/>
      <c r="E12849" s="11"/>
      <c r="F12849" s="11"/>
      <c r="G12849" s="11"/>
      <c r="H12849" s="11"/>
      <c r="I12849" s="11"/>
      <c r="J12849" s="11"/>
      <c r="K12849" s="12"/>
      <c r="L12849" s="13"/>
      <c r="M12849" s="12"/>
      <c r="N12849" s="13"/>
      <c r="O12849" s="13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  <c r="AA12849" s="11"/>
      <c r="AB12849" s="11"/>
      <c r="AC12849" s="11"/>
    </row>
    <row r="12850" spans="1:29" x14ac:dyDescent="0.25">
      <c r="A12850" s="10"/>
      <c r="B12850" s="11"/>
      <c r="C12850" s="11"/>
      <c r="D12850" s="11"/>
      <c r="E12850" s="11"/>
      <c r="F12850" s="11"/>
      <c r="G12850" s="11"/>
      <c r="H12850" s="11"/>
      <c r="I12850" s="11"/>
      <c r="J12850" s="11"/>
      <c r="K12850" s="12"/>
      <c r="L12850" s="13"/>
      <c r="M12850" s="12"/>
      <c r="N12850" s="13"/>
      <c r="O12850" s="13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  <c r="AA12850" s="11"/>
      <c r="AB12850" s="11"/>
      <c r="AC12850" s="11"/>
    </row>
    <row r="12851" spans="1:29" x14ac:dyDescent="0.25">
      <c r="A12851" s="10"/>
      <c r="B12851" s="11"/>
      <c r="C12851" s="11"/>
      <c r="D12851" s="11"/>
      <c r="E12851" s="11"/>
      <c r="F12851" s="11"/>
      <c r="G12851" s="11"/>
      <c r="H12851" s="11"/>
      <c r="I12851" s="11"/>
      <c r="J12851" s="11"/>
      <c r="K12851" s="12"/>
      <c r="L12851" s="13"/>
      <c r="M12851" s="12"/>
      <c r="N12851" s="13"/>
      <c r="O12851" s="13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  <c r="AA12851" s="11"/>
      <c r="AB12851" s="11"/>
      <c r="AC12851" s="11"/>
    </row>
    <row r="12852" spans="1:29" x14ac:dyDescent="0.25">
      <c r="A12852" s="10"/>
      <c r="B12852" s="11"/>
      <c r="C12852" s="11"/>
      <c r="D12852" s="11"/>
      <c r="E12852" s="11"/>
      <c r="F12852" s="11"/>
      <c r="G12852" s="11"/>
      <c r="H12852" s="11"/>
      <c r="I12852" s="11"/>
      <c r="J12852" s="11"/>
      <c r="K12852" s="12"/>
      <c r="L12852" s="13"/>
      <c r="M12852" s="12"/>
      <c r="N12852" s="13"/>
      <c r="O12852" s="13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  <c r="AA12852" s="11"/>
      <c r="AB12852" s="11"/>
      <c r="AC12852" s="11"/>
    </row>
    <row r="12853" spans="1:29" x14ac:dyDescent="0.25">
      <c r="A12853" s="10"/>
      <c r="B12853" s="11"/>
      <c r="C12853" s="11"/>
      <c r="D12853" s="11"/>
      <c r="E12853" s="11"/>
      <c r="F12853" s="11"/>
      <c r="G12853" s="11"/>
      <c r="H12853" s="11"/>
      <c r="I12853" s="11"/>
      <c r="J12853" s="11"/>
      <c r="K12853" s="12"/>
      <c r="L12853" s="13"/>
      <c r="M12853" s="12"/>
      <c r="N12853" s="13"/>
      <c r="O12853" s="13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  <c r="AA12853" s="11"/>
      <c r="AB12853" s="11"/>
      <c r="AC12853" s="11"/>
    </row>
    <row r="12854" spans="1:29" x14ac:dyDescent="0.25">
      <c r="A12854" s="10"/>
      <c r="B12854" s="11"/>
      <c r="C12854" s="11"/>
      <c r="D12854" s="11"/>
      <c r="E12854" s="11"/>
      <c r="F12854" s="11"/>
      <c r="G12854" s="11"/>
      <c r="H12854" s="11"/>
      <c r="I12854" s="11"/>
      <c r="J12854" s="11"/>
      <c r="K12854" s="12"/>
      <c r="L12854" s="13"/>
      <c r="M12854" s="12"/>
      <c r="N12854" s="13"/>
      <c r="O12854" s="13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  <c r="AA12854" s="11"/>
      <c r="AB12854" s="11"/>
      <c r="AC12854" s="11"/>
    </row>
    <row r="12855" spans="1:29" x14ac:dyDescent="0.25">
      <c r="A12855" s="10"/>
      <c r="B12855" s="11"/>
      <c r="C12855" s="11"/>
      <c r="D12855" s="11"/>
      <c r="E12855" s="11"/>
      <c r="F12855" s="11"/>
      <c r="G12855" s="11"/>
      <c r="H12855" s="11"/>
      <c r="I12855" s="11"/>
      <c r="J12855" s="11"/>
      <c r="K12855" s="12"/>
      <c r="L12855" s="13"/>
      <c r="M12855" s="12"/>
      <c r="N12855" s="13"/>
      <c r="O12855" s="13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  <c r="AA12855" s="11"/>
      <c r="AB12855" s="11"/>
      <c r="AC12855" s="11"/>
    </row>
    <row r="12856" spans="1:29" x14ac:dyDescent="0.25">
      <c r="A12856" s="10"/>
      <c r="B12856" s="11"/>
      <c r="C12856" s="11"/>
      <c r="D12856" s="11"/>
      <c r="E12856" s="11"/>
      <c r="F12856" s="11"/>
      <c r="G12856" s="11"/>
      <c r="H12856" s="11"/>
      <c r="I12856" s="11"/>
      <c r="J12856" s="11"/>
      <c r="K12856" s="12"/>
      <c r="L12856" s="13"/>
      <c r="M12856" s="12"/>
      <c r="N12856" s="13"/>
      <c r="O12856" s="13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  <c r="AA12856" s="11"/>
      <c r="AB12856" s="11"/>
      <c r="AC12856" s="11"/>
    </row>
    <row r="12857" spans="1:29" x14ac:dyDescent="0.25">
      <c r="A12857" s="10"/>
      <c r="B12857" s="11"/>
      <c r="C12857" s="11"/>
      <c r="D12857" s="11"/>
      <c r="E12857" s="11"/>
      <c r="F12857" s="11"/>
      <c r="G12857" s="11"/>
      <c r="H12857" s="11"/>
      <c r="I12857" s="11"/>
      <c r="J12857" s="11"/>
      <c r="K12857" s="12"/>
      <c r="L12857" s="13"/>
      <c r="M12857" s="12"/>
      <c r="N12857" s="13"/>
      <c r="O12857" s="13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  <c r="AC12857" s="11"/>
    </row>
    <row r="12858" spans="1:29" x14ac:dyDescent="0.25">
      <c r="A12858" s="10"/>
      <c r="B12858" s="11"/>
      <c r="C12858" s="11"/>
      <c r="D12858" s="11"/>
      <c r="E12858" s="11"/>
      <c r="F12858" s="11"/>
      <c r="G12858" s="11"/>
      <c r="H12858" s="11"/>
      <c r="I12858" s="11"/>
      <c r="J12858" s="11"/>
      <c r="K12858" s="12"/>
      <c r="L12858" s="13"/>
      <c r="M12858" s="12"/>
      <c r="N12858" s="13"/>
      <c r="O12858" s="13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  <c r="AA12858" s="11"/>
      <c r="AB12858" s="11"/>
      <c r="AC12858" s="11"/>
    </row>
    <row r="12859" spans="1:29" x14ac:dyDescent="0.25">
      <c r="A12859" s="10"/>
      <c r="B12859" s="11"/>
      <c r="C12859" s="11"/>
      <c r="D12859" s="11"/>
      <c r="E12859" s="11"/>
      <c r="F12859" s="11"/>
      <c r="G12859" s="11"/>
      <c r="H12859" s="11"/>
      <c r="I12859" s="11"/>
      <c r="J12859" s="11"/>
      <c r="K12859" s="12"/>
      <c r="L12859" s="13"/>
      <c r="M12859" s="12"/>
      <c r="N12859" s="13"/>
      <c r="O12859" s="13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  <c r="AA12859" s="11"/>
      <c r="AB12859" s="11"/>
      <c r="AC12859" s="11"/>
    </row>
    <row r="12860" spans="1:29" x14ac:dyDescent="0.25">
      <c r="A12860" s="10"/>
      <c r="B12860" s="11"/>
      <c r="C12860" s="11"/>
      <c r="D12860" s="11"/>
      <c r="E12860" s="11"/>
      <c r="F12860" s="11"/>
      <c r="G12860" s="11"/>
      <c r="H12860" s="11"/>
      <c r="I12860" s="11"/>
      <c r="J12860" s="11"/>
      <c r="K12860" s="12"/>
      <c r="L12860" s="13"/>
      <c r="M12860" s="12"/>
      <c r="N12860" s="13"/>
      <c r="O12860" s="13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  <c r="AA12860" s="11"/>
      <c r="AB12860" s="11"/>
      <c r="AC12860" s="11"/>
    </row>
    <row r="12861" spans="1:29" x14ac:dyDescent="0.25">
      <c r="A12861" s="10"/>
      <c r="B12861" s="11"/>
      <c r="C12861" s="11"/>
      <c r="D12861" s="11"/>
      <c r="E12861" s="11"/>
      <c r="F12861" s="11"/>
      <c r="G12861" s="11"/>
      <c r="H12861" s="11"/>
      <c r="I12861" s="11"/>
      <c r="J12861" s="11"/>
      <c r="K12861" s="12"/>
      <c r="L12861" s="13"/>
      <c r="M12861" s="12"/>
      <c r="N12861" s="13"/>
      <c r="O12861" s="13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  <c r="AA12861" s="11"/>
      <c r="AB12861" s="11"/>
      <c r="AC12861" s="11"/>
    </row>
    <row r="12862" spans="1:29" x14ac:dyDescent="0.25">
      <c r="A12862" s="10"/>
      <c r="B12862" s="11"/>
      <c r="C12862" s="11"/>
      <c r="D12862" s="11"/>
      <c r="E12862" s="11"/>
      <c r="F12862" s="11"/>
      <c r="G12862" s="11"/>
      <c r="H12862" s="11"/>
      <c r="I12862" s="11"/>
      <c r="J12862" s="11"/>
      <c r="K12862" s="12"/>
      <c r="L12862" s="13"/>
      <c r="M12862" s="12"/>
      <c r="N12862" s="13"/>
      <c r="O12862" s="13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  <c r="AA12862" s="11"/>
      <c r="AB12862" s="11"/>
      <c r="AC12862" s="11"/>
    </row>
    <row r="12863" spans="1:29" x14ac:dyDescent="0.25">
      <c r="A12863" s="10"/>
      <c r="B12863" s="11"/>
      <c r="C12863" s="11"/>
      <c r="D12863" s="11"/>
      <c r="E12863" s="11"/>
      <c r="F12863" s="11"/>
      <c r="G12863" s="11"/>
      <c r="H12863" s="11"/>
      <c r="I12863" s="11"/>
      <c r="J12863" s="11"/>
      <c r="K12863" s="12"/>
      <c r="L12863" s="13"/>
      <c r="M12863" s="12"/>
      <c r="N12863" s="13"/>
      <c r="O12863" s="13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  <c r="AA12863" s="11"/>
      <c r="AB12863" s="11"/>
      <c r="AC12863" s="11"/>
    </row>
    <row r="12864" spans="1:29" x14ac:dyDescent="0.25">
      <c r="A12864" s="10"/>
      <c r="B12864" s="11"/>
      <c r="C12864" s="11"/>
      <c r="D12864" s="11"/>
      <c r="E12864" s="11"/>
      <c r="F12864" s="11"/>
      <c r="G12864" s="11"/>
      <c r="H12864" s="11"/>
      <c r="I12864" s="11"/>
      <c r="J12864" s="11"/>
      <c r="K12864" s="12"/>
      <c r="L12864" s="13"/>
      <c r="M12864" s="12"/>
      <c r="N12864" s="13"/>
      <c r="O12864" s="13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  <c r="AC12864" s="11"/>
    </row>
    <row r="12865" spans="1:29" x14ac:dyDescent="0.25">
      <c r="A12865" s="10"/>
      <c r="B12865" s="11"/>
      <c r="C12865" s="11"/>
      <c r="D12865" s="11"/>
      <c r="E12865" s="11"/>
      <c r="F12865" s="11"/>
      <c r="G12865" s="11"/>
      <c r="H12865" s="11"/>
      <c r="I12865" s="11"/>
      <c r="J12865" s="11"/>
      <c r="K12865" s="12"/>
      <c r="L12865" s="13"/>
      <c r="M12865" s="12"/>
      <c r="N12865" s="13"/>
      <c r="O12865" s="13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  <c r="AA12865" s="11"/>
      <c r="AB12865" s="11"/>
      <c r="AC12865" s="11"/>
    </row>
    <row r="12866" spans="1:29" x14ac:dyDescent="0.25">
      <c r="A12866" s="10"/>
      <c r="B12866" s="11"/>
      <c r="C12866" s="11"/>
      <c r="D12866" s="11"/>
      <c r="E12866" s="11"/>
      <c r="F12866" s="11"/>
      <c r="G12866" s="11"/>
      <c r="H12866" s="11"/>
      <c r="I12866" s="11"/>
      <c r="J12866" s="11"/>
      <c r="K12866" s="12"/>
      <c r="L12866" s="13"/>
      <c r="M12866" s="12"/>
      <c r="N12866" s="13"/>
      <c r="O12866" s="13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  <c r="AA12866" s="11"/>
      <c r="AB12866" s="11"/>
      <c r="AC12866" s="11"/>
    </row>
    <row r="12867" spans="1:29" x14ac:dyDescent="0.25">
      <c r="A12867" s="10"/>
      <c r="B12867" s="11"/>
      <c r="C12867" s="11"/>
      <c r="D12867" s="11"/>
      <c r="E12867" s="11"/>
      <c r="F12867" s="11"/>
      <c r="G12867" s="11"/>
      <c r="H12867" s="11"/>
      <c r="I12867" s="11"/>
      <c r="J12867" s="11"/>
      <c r="K12867" s="12"/>
      <c r="L12867" s="13"/>
      <c r="M12867" s="12"/>
      <c r="N12867" s="13"/>
      <c r="O12867" s="13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  <c r="AA12867" s="11"/>
      <c r="AB12867" s="11"/>
      <c r="AC12867" s="11"/>
    </row>
    <row r="12868" spans="1:29" x14ac:dyDescent="0.25">
      <c r="A12868" s="10"/>
      <c r="B12868" s="11"/>
      <c r="C12868" s="11"/>
      <c r="D12868" s="11"/>
      <c r="E12868" s="11"/>
      <c r="F12868" s="11"/>
      <c r="G12868" s="11"/>
      <c r="H12868" s="11"/>
      <c r="I12868" s="11"/>
      <c r="J12868" s="11"/>
      <c r="K12868" s="12"/>
      <c r="L12868" s="13"/>
      <c r="M12868" s="12"/>
      <c r="N12868" s="13"/>
      <c r="O12868" s="13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  <c r="AC12868" s="11"/>
    </row>
    <row r="12869" spans="1:29" x14ac:dyDescent="0.25">
      <c r="A12869" s="10"/>
      <c r="B12869" s="11"/>
      <c r="C12869" s="11"/>
      <c r="D12869" s="11"/>
      <c r="E12869" s="11"/>
      <c r="F12869" s="11"/>
      <c r="G12869" s="11"/>
      <c r="H12869" s="11"/>
      <c r="I12869" s="11"/>
      <c r="J12869" s="11"/>
      <c r="K12869" s="12"/>
      <c r="L12869" s="13"/>
      <c r="M12869" s="12"/>
      <c r="N12869" s="13"/>
      <c r="O12869" s="13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  <c r="AA12869" s="11"/>
      <c r="AB12869" s="11"/>
      <c r="AC12869" s="11"/>
    </row>
    <row r="12870" spans="1:29" x14ac:dyDescent="0.25">
      <c r="A12870" s="10"/>
      <c r="B12870" s="11"/>
      <c r="C12870" s="11"/>
      <c r="D12870" s="11"/>
      <c r="E12870" s="11"/>
      <c r="F12870" s="11"/>
      <c r="G12870" s="11"/>
      <c r="H12870" s="11"/>
      <c r="I12870" s="11"/>
      <c r="J12870" s="11"/>
      <c r="K12870" s="12"/>
      <c r="L12870" s="13"/>
      <c r="M12870" s="12"/>
      <c r="N12870" s="13"/>
      <c r="O12870" s="13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  <c r="AA12870" s="11"/>
      <c r="AB12870" s="11"/>
      <c r="AC12870" s="11"/>
    </row>
    <row r="12871" spans="1:29" x14ac:dyDescent="0.25">
      <c r="A12871" s="10"/>
      <c r="B12871" s="11"/>
      <c r="C12871" s="11"/>
      <c r="D12871" s="11"/>
      <c r="E12871" s="11"/>
      <c r="F12871" s="11"/>
      <c r="G12871" s="11"/>
      <c r="H12871" s="11"/>
      <c r="I12871" s="11"/>
      <c r="J12871" s="11"/>
      <c r="K12871" s="12"/>
      <c r="L12871" s="13"/>
      <c r="M12871" s="12"/>
      <c r="N12871" s="13"/>
      <c r="O12871" s="13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  <c r="AC12871" s="11"/>
    </row>
    <row r="12872" spans="1:29" x14ac:dyDescent="0.25">
      <c r="A12872" s="10"/>
      <c r="B12872" s="11"/>
      <c r="C12872" s="11"/>
      <c r="D12872" s="11"/>
      <c r="E12872" s="11"/>
      <c r="F12872" s="11"/>
      <c r="G12872" s="11"/>
      <c r="H12872" s="11"/>
      <c r="I12872" s="11"/>
      <c r="J12872" s="11"/>
      <c r="K12872" s="12"/>
      <c r="L12872" s="13"/>
      <c r="M12872" s="12"/>
      <c r="N12872" s="13"/>
      <c r="O12872" s="13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  <c r="AA12872" s="11"/>
      <c r="AB12872" s="11"/>
      <c r="AC12872" s="11"/>
    </row>
    <row r="12873" spans="1:29" x14ac:dyDescent="0.25">
      <c r="A12873" s="10"/>
      <c r="B12873" s="11"/>
      <c r="C12873" s="11"/>
      <c r="D12873" s="11"/>
      <c r="E12873" s="11"/>
      <c r="F12873" s="11"/>
      <c r="G12873" s="11"/>
      <c r="H12873" s="11"/>
      <c r="I12873" s="11"/>
      <c r="J12873" s="11"/>
      <c r="K12873" s="12"/>
      <c r="L12873" s="13"/>
      <c r="M12873" s="12"/>
      <c r="N12873" s="13"/>
      <c r="O12873" s="13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  <c r="AA12873" s="11"/>
      <c r="AB12873" s="11"/>
      <c r="AC12873" s="11"/>
    </row>
    <row r="12874" spans="1:29" x14ac:dyDescent="0.25">
      <c r="A12874" s="10"/>
      <c r="B12874" s="11"/>
      <c r="C12874" s="11"/>
      <c r="D12874" s="11"/>
      <c r="E12874" s="11"/>
      <c r="F12874" s="11"/>
      <c r="G12874" s="11"/>
      <c r="H12874" s="11"/>
      <c r="I12874" s="11"/>
      <c r="J12874" s="11"/>
      <c r="K12874" s="12"/>
      <c r="L12874" s="13"/>
      <c r="M12874" s="12"/>
      <c r="N12874" s="13"/>
      <c r="O12874" s="13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  <c r="AA12874" s="11"/>
      <c r="AB12874" s="11"/>
      <c r="AC12874" s="11"/>
    </row>
    <row r="12875" spans="1:29" x14ac:dyDescent="0.25">
      <c r="A12875" s="10"/>
      <c r="B12875" s="11"/>
      <c r="C12875" s="11"/>
      <c r="D12875" s="11"/>
      <c r="E12875" s="11"/>
      <c r="F12875" s="11"/>
      <c r="G12875" s="11"/>
      <c r="H12875" s="11"/>
      <c r="I12875" s="11"/>
      <c r="J12875" s="11"/>
      <c r="K12875" s="12"/>
      <c r="L12875" s="13"/>
      <c r="M12875" s="12"/>
      <c r="N12875" s="13"/>
      <c r="O12875" s="13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  <c r="AA12875" s="11"/>
      <c r="AB12875" s="11"/>
      <c r="AC12875" s="11"/>
    </row>
    <row r="12876" spans="1:29" x14ac:dyDescent="0.25">
      <c r="A12876" s="10"/>
      <c r="B12876" s="11"/>
      <c r="C12876" s="11"/>
      <c r="D12876" s="11"/>
      <c r="E12876" s="11"/>
      <c r="F12876" s="11"/>
      <c r="G12876" s="11"/>
      <c r="H12876" s="11"/>
      <c r="I12876" s="11"/>
      <c r="J12876" s="11"/>
      <c r="K12876" s="12"/>
      <c r="L12876" s="13"/>
      <c r="M12876" s="12"/>
      <c r="N12876" s="13"/>
      <c r="O12876" s="13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  <c r="AA12876" s="11"/>
      <c r="AB12876" s="11"/>
      <c r="AC12876" s="11"/>
    </row>
    <row r="12877" spans="1:29" x14ac:dyDescent="0.25">
      <c r="A12877" s="10"/>
      <c r="B12877" s="11"/>
      <c r="C12877" s="11"/>
      <c r="D12877" s="11"/>
      <c r="E12877" s="11"/>
      <c r="F12877" s="11"/>
      <c r="G12877" s="11"/>
      <c r="H12877" s="11"/>
      <c r="I12877" s="11"/>
      <c r="J12877" s="11"/>
      <c r="K12877" s="12"/>
      <c r="L12877" s="13"/>
      <c r="M12877" s="12"/>
      <c r="N12877" s="13"/>
      <c r="O12877" s="13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  <c r="AA12877" s="11"/>
      <c r="AB12877" s="11"/>
      <c r="AC12877" s="11"/>
    </row>
    <row r="12878" spans="1:29" x14ac:dyDescent="0.25">
      <c r="A12878" s="10"/>
      <c r="B12878" s="11"/>
      <c r="C12878" s="11"/>
      <c r="D12878" s="11"/>
      <c r="E12878" s="11"/>
      <c r="F12878" s="11"/>
      <c r="G12878" s="11"/>
      <c r="H12878" s="11"/>
      <c r="I12878" s="11"/>
      <c r="J12878" s="11"/>
      <c r="K12878" s="12"/>
      <c r="L12878" s="13"/>
      <c r="M12878" s="12"/>
      <c r="N12878" s="13"/>
      <c r="O12878" s="13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  <c r="AC12878" s="11"/>
    </row>
    <row r="12879" spans="1:29" x14ac:dyDescent="0.25">
      <c r="A12879" s="10"/>
      <c r="B12879" s="11"/>
      <c r="C12879" s="11"/>
      <c r="D12879" s="11"/>
      <c r="E12879" s="11"/>
      <c r="F12879" s="11"/>
      <c r="G12879" s="11"/>
      <c r="H12879" s="11"/>
      <c r="I12879" s="11"/>
      <c r="J12879" s="11"/>
      <c r="K12879" s="12"/>
      <c r="L12879" s="13"/>
      <c r="M12879" s="12"/>
      <c r="N12879" s="13"/>
      <c r="O12879" s="13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  <c r="AA12879" s="11"/>
      <c r="AB12879" s="11"/>
      <c r="AC12879" s="11"/>
    </row>
    <row r="12880" spans="1:29" x14ac:dyDescent="0.25">
      <c r="A12880" s="10"/>
      <c r="B12880" s="11"/>
      <c r="C12880" s="11"/>
      <c r="D12880" s="11"/>
      <c r="E12880" s="11"/>
      <c r="F12880" s="11"/>
      <c r="G12880" s="11"/>
      <c r="H12880" s="11"/>
      <c r="I12880" s="11"/>
      <c r="J12880" s="11"/>
      <c r="K12880" s="12"/>
      <c r="L12880" s="13"/>
      <c r="M12880" s="12"/>
      <c r="N12880" s="13"/>
      <c r="O12880" s="13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  <c r="AA12880" s="11"/>
      <c r="AB12880" s="11"/>
      <c r="AC12880" s="11"/>
    </row>
    <row r="12881" spans="1:29" x14ac:dyDescent="0.25">
      <c r="A12881" s="10"/>
      <c r="B12881" s="11"/>
      <c r="C12881" s="11"/>
      <c r="D12881" s="11"/>
      <c r="E12881" s="11"/>
      <c r="F12881" s="11"/>
      <c r="G12881" s="11"/>
      <c r="H12881" s="11"/>
      <c r="I12881" s="11"/>
      <c r="J12881" s="11"/>
      <c r="K12881" s="12"/>
      <c r="L12881" s="13"/>
      <c r="M12881" s="12"/>
      <c r="N12881" s="13"/>
      <c r="O12881" s="13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  <c r="AA12881" s="11"/>
      <c r="AB12881" s="11"/>
      <c r="AC12881" s="11"/>
    </row>
    <row r="12882" spans="1:29" x14ac:dyDescent="0.25">
      <c r="A12882" s="10"/>
      <c r="B12882" s="11"/>
      <c r="C12882" s="11"/>
      <c r="D12882" s="11"/>
      <c r="E12882" s="11"/>
      <c r="F12882" s="11"/>
      <c r="G12882" s="11"/>
      <c r="H12882" s="11"/>
      <c r="I12882" s="11"/>
      <c r="J12882" s="11"/>
      <c r="K12882" s="12"/>
      <c r="L12882" s="13"/>
      <c r="M12882" s="12"/>
      <c r="N12882" s="13"/>
      <c r="O12882" s="13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  <c r="AA12882" s="11"/>
      <c r="AB12882" s="11"/>
      <c r="AC12882" s="11"/>
    </row>
    <row r="12883" spans="1:29" x14ac:dyDescent="0.25">
      <c r="A12883" s="10"/>
      <c r="B12883" s="11"/>
      <c r="C12883" s="11"/>
      <c r="D12883" s="11"/>
      <c r="E12883" s="11"/>
      <c r="F12883" s="11"/>
      <c r="G12883" s="11"/>
      <c r="H12883" s="11"/>
      <c r="I12883" s="11"/>
      <c r="J12883" s="11"/>
      <c r="K12883" s="12"/>
      <c r="L12883" s="13"/>
      <c r="M12883" s="12"/>
      <c r="N12883" s="13"/>
      <c r="O12883" s="13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  <c r="AA12883" s="11"/>
      <c r="AB12883" s="11"/>
      <c r="AC12883" s="11"/>
    </row>
    <row r="12884" spans="1:29" x14ac:dyDescent="0.25">
      <c r="A12884" s="10"/>
      <c r="B12884" s="11"/>
      <c r="C12884" s="11"/>
      <c r="D12884" s="11"/>
      <c r="E12884" s="11"/>
      <c r="F12884" s="11"/>
      <c r="G12884" s="11"/>
      <c r="H12884" s="11"/>
      <c r="I12884" s="11"/>
      <c r="J12884" s="11"/>
      <c r="K12884" s="12"/>
      <c r="L12884" s="13"/>
      <c r="M12884" s="12"/>
      <c r="N12884" s="13"/>
      <c r="O12884" s="13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  <c r="AA12884" s="11"/>
      <c r="AB12884" s="11"/>
      <c r="AC12884" s="11"/>
    </row>
    <row r="12885" spans="1:29" x14ac:dyDescent="0.25">
      <c r="A12885" s="10"/>
      <c r="B12885" s="11"/>
      <c r="C12885" s="11"/>
      <c r="D12885" s="11"/>
      <c r="E12885" s="11"/>
      <c r="F12885" s="11"/>
      <c r="G12885" s="11"/>
      <c r="H12885" s="11"/>
      <c r="I12885" s="11"/>
      <c r="J12885" s="11"/>
      <c r="K12885" s="12"/>
      <c r="L12885" s="13"/>
      <c r="M12885" s="12"/>
      <c r="N12885" s="13"/>
      <c r="O12885" s="13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  <c r="AC12885" s="11"/>
    </row>
    <row r="12886" spans="1:29" x14ac:dyDescent="0.25">
      <c r="A12886" s="10"/>
      <c r="B12886" s="11"/>
      <c r="C12886" s="11"/>
      <c r="D12886" s="11"/>
      <c r="E12886" s="11"/>
      <c r="F12886" s="11"/>
      <c r="G12886" s="11"/>
      <c r="H12886" s="11"/>
      <c r="I12886" s="11"/>
      <c r="J12886" s="11"/>
      <c r="K12886" s="12"/>
      <c r="L12886" s="13"/>
      <c r="M12886" s="12"/>
      <c r="N12886" s="13"/>
      <c r="O12886" s="13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  <c r="AA12886" s="11"/>
      <c r="AB12886" s="11"/>
      <c r="AC12886" s="11"/>
    </row>
    <row r="12887" spans="1:29" x14ac:dyDescent="0.25">
      <c r="A12887" s="10"/>
      <c r="B12887" s="11"/>
      <c r="C12887" s="11"/>
      <c r="D12887" s="11"/>
      <c r="E12887" s="11"/>
      <c r="F12887" s="11"/>
      <c r="G12887" s="11"/>
      <c r="H12887" s="11"/>
      <c r="I12887" s="11"/>
      <c r="J12887" s="11"/>
      <c r="K12887" s="12"/>
      <c r="L12887" s="13"/>
      <c r="M12887" s="12"/>
      <c r="N12887" s="13"/>
      <c r="O12887" s="13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  <c r="AA12887" s="11"/>
      <c r="AB12887" s="11"/>
      <c r="AC12887" s="11"/>
    </row>
    <row r="12888" spans="1:29" x14ac:dyDescent="0.25">
      <c r="A12888" s="10"/>
      <c r="B12888" s="11"/>
      <c r="C12888" s="11"/>
      <c r="D12888" s="11"/>
      <c r="E12888" s="11"/>
      <c r="F12888" s="11"/>
      <c r="G12888" s="11"/>
      <c r="H12888" s="11"/>
      <c r="I12888" s="11"/>
      <c r="J12888" s="11"/>
      <c r="K12888" s="12"/>
      <c r="L12888" s="13"/>
      <c r="M12888" s="12"/>
      <c r="N12888" s="13"/>
      <c r="O12888" s="13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  <c r="AA12888" s="11"/>
      <c r="AB12888" s="11"/>
      <c r="AC12888" s="11"/>
    </row>
    <row r="12889" spans="1:29" x14ac:dyDescent="0.25">
      <c r="A12889" s="10"/>
      <c r="B12889" s="11"/>
      <c r="C12889" s="11"/>
      <c r="D12889" s="11"/>
      <c r="E12889" s="11"/>
      <c r="F12889" s="11"/>
      <c r="G12889" s="11"/>
      <c r="H12889" s="11"/>
      <c r="I12889" s="11"/>
      <c r="J12889" s="11"/>
      <c r="K12889" s="12"/>
      <c r="L12889" s="13"/>
      <c r="M12889" s="12"/>
      <c r="N12889" s="13"/>
      <c r="O12889" s="13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  <c r="AA12889" s="11"/>
      <c r="AB12889" s="11"/>
      <c r="AC12889" s="11"/>
    </row>
    <row r="12890" spans="1:29" x14ac:dyDescent="0.25">
      <c r="A12890" s="10"/>
      <c r="B12890" s="11"/>
      <c r="C12890" s="11"/>
      <c r="D12890" s="11"/>
      <c r="E12890" s="11"/>
      <c r="F12890" s="11"/>
      <c r="G12890" s="11"/>
      <c r="H12890" s="11"/>
      <c r="I12890" s="11"/>
      <c r="J12890" s="11"/>
      <c r="K12890" s="12"/>
      <c r="L12890" s="13"/>
      <c r="M12890" s="12"/>
      <c r="N12890" s="13"/>
      <c r="O12890" s="13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  <c r="AA12890" s="11"/>
      <c r="AB12890" s="11"/>
      <c r="AC12890" s="11"/>
    </row>
    <row r="12891" spans="1:29" x14ac:dyDescent="0.25">
      <c r="A12891" s="10"/>
      <c r="B12891" s="11"/>
      <c r="C12891" s="11"/>
      <c r="D12891" s="11"/>
      <c r="E12891" s="11"/>
      <c r="F12891" s="11"/>
      <c r="G12891" s="11"/>
      <c r="H12891" s="11"/>
      <c r="I12891" s="11"/>
      <c r="J12891" s="11"/>
      <c r="K12891" s="12"/>
      <c r="L12891" s="13"/>
      <c r="M12891" s="12"/>
      <c r="N12891" s="13"/>
      <c r="O12891" s="13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  <c r="AA12891" s="11"/>
      <c r="AB12891" s="11"/>
      <c r="AC12891" s="11"/>
    </row>
    <row r="12892" spans="1:29" x14ac:dyDescent="0.25">
      <c r="A12892" s="10"/>
      <c r="B12892" s="11"/>
      <c r="C12892" s="11"/>
      <c r="D12892" s="11"/>
      <c r="E12892" s="11"/>
      <c r="F12892" s="11"/>
      <c r="G12892" s="11"/>
      <c r="H12892" s="11"/>
      <c r="I12892" s="11"/>
      <c r="J12892" s="11"/>
      <c r="K12892" s="12"/>
      <c r="L12892" s="13"/>
      <c r="M12892" s="12"/>
      <c r="N12892" s="13"/>
      <c r="O12892" s="13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  <c r="AC12892" s="11"/>
    </row>
    <row r="12893" spans="1:29" x14ac:dyDescent="0.25">
      <c r="A12893" s="10"/>
      <c r="B12893" s="11"/>
      <c r="C12893" s="11"/>
      <c r="D12893" s="11"/>
      <c r="E12893" s="11"/>
      <c r="F12893" s="11"/>
      <c r="G12893" s="11"/>
      <c r="H12893" s="11"/>
      <c r="I12893" s="11"/>
      <c r="J12893" s="11"/>
      <c r="K12893" s="12"/>
      <c r="L12893" s="13"/>
      <c r="M12893" s="12"/>
      <c r="N12893" s="13"/>
      <c r="O12893" s="13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  <c r="AA12893" s="11"/>
      <c r="AB12893" s="11"/>
      <c r="AC12893" s="11"/>
    </row>
    <row r="12894" spans="1:29" x14ac:dyDescent="0.25">
      <c r="A12894" s="10"/>
      <c r="B12894" s="11"/>
      <c r="C12894" s="11"/>
      <c r="D12894" s="11"/>
      <c r="E12894" s="11"/>
      <c r="F12894" s="11"/>
      <c r="G12894" s="11"/>
      <c r="H12894" s="11"/>
      <c r="I12894" s="11"/>
      <c r="J12894" s="11"/>
      <c r="K12894" s="12"/>
      <c r="L12894" s="13"/>
      <c r="M12894" s="12"/>
      <c r="N12894" s="13"/>
      <c r="O12894" s="13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  <c r="AA12894" s="11"/>
      <c r="AB12894" s="11"/>
      <c r="AC12894" s="11"/>
    </row>
    <row r="12895" spans="1:29" x14ac:dyDescent="0.25">
      <c r="A12895" s="10"/>
      <c r="B12895" s="11"/>
      <c r="C12895" s="11"/>
      <c r="D12895" s="11"/>
      <c r="E12895" s="11"/>
      <c r="F12895" s="11"/>
      <c r="G12895" s="11"/>
      <c r="H12895" s="11"/>
      <c r="I12895" s="11"/>
      <c r="J12895" s="11"/>
      <c r="K12895" s="12"/>
      <c r="L12895" s="13"/>
      <c r="M12895" s="12"/>
      <c r="N12895" s="13"/>
      <c r="O12895" s="13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  <c r="AA12895" s="11"/>
      <c r="AB12895" s="11"/>
      <c r="AC12895" s="11"/>
    </row>
    <row r="12896" spans="1:29" x14ac:dyDescent="0.25">
      <c r="A12896" s="10"/>
      <c r="B12896" s="11"/>
      <c r="C12896" s="11"/>
      <c r="D12896" s="11"/>
      <c r="E12896" s="11"/>
      <c r="F12896" s="11"/>
      <c r="G12896" s="11"/>
      <c r="H12896" s="11"/>
      <c r="I12896" s="11"/>
      <c r="J12896" s="11"/>
      <c r="K12896" s="12"/>
      <c r="L12896" s="13"/>
      <c r="M12896" s="12"/>
      <c r="N12896" s="13"/>
      <c r="O12896" s="13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  <c r="AA12896" s="11"/>
      <c r="AB12896" s="11"/>
      <c r="AC12896" s="11"/>
    </row>
    <row r="12897" spans="1:29" x14ac:dyDescent="0.25">
      <c r="A12897" s="10"/>
      <c r="B12897" s="11"/>
      <c r="C12897" s="11"/>
      <c r="D12897" s="11"/>
      <c r="E12897" s="11"/>
      <c r="F12897" s="11"/>
      <c r="G12897" s="11"/>
      <c r="H12897" s="11"/>
      <c r="I12897" s="11"/>
      <c r="J12897" s="11"/>
      <c r="K12897" s="12"/>
      <c r="L12897" s="13"/>
      <c r="M12897" s="12"/>
      <c r="N12897" s="13"/>
      <c r="O12897" s="13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  <c r="AA12897" s="11"/>
      <c r="AB12897" s="11"/>
      <c r="AC12897" s="11"/>
    </row>
    <row r="12898" spans="1:29" x14ac:dyDescent="0.25">
      <c r="A12898" s="10"/>
      <c r="B12898" s="11"/>
      <c r="C12898" s="11"/>
      <c r="D12898" s="11"/>
      <c r="E12898" s="11"/>
      <c r="F12898" s="11"/>
      <c r="G12898" s="11"/>
      <c r="H12898" s="11"/>
      <c r="I12898" s="11"/>
      <c r="J12898" s="11"/>
      <c r="K12898" s="12"/>
      <c r="L12898" s="13"/>
      <c r="M12898" s="12"/>
      <c r="N12898" s="13"/>
      <c r="O12898" s="13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  <c r="AA12898" s="11"/>
      <c r="AB12898" s="11"/>
      <c r="AC12898" s="11"/>
    </row>
    <row r="12899" spans="1:29" x14ac:dyDescent="0.25">
      <c r="A12899" s="10"/>
      <c r="B12899" s="11"/>
      <c r="C12899" s="11"/>
      <c r="D12899" s="11"/>
      <c r="E12899" s="11"/>
      <c r="F12899" s="11"/>
      <c r="G12899" s="11"/>
      <c r="H12899" s="11"/>
      <c r="I12899" s="11"/>
      <c r="J12899" s="11"/>
      <c r="K12899" s="12"/>
      <c r="L12899" s="13"/>
      <c r="M12899" s="12"/>
      <c r="N12899" s="13"/>
      <c r="O12899" s="13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  <c r="AC12899" s="11"/>
    </row>
    <row r="12900" spans="1:29" x14ac:dyDescent="0.25">
      <c r="A12900" s="10"/>
      <c r="B12900" s="11"/>
      <c r="C12900" s="11"/>
      <c r="D12900" s="11"/>
      <c r="E12900" s="11"/>
      <c r="F12900" s="11"/>
      <c r="G12900" s="11"/>
      <c r="H12900" s="11"/>
      <c r="I12900" s="11"/>
      <c r="J12900" s="11"/>
      <c r="K12900" s="12"/>
      <c r="L12900" s="13"/>
      <c r="M12900" s="12"/>
      <c r="N12900" s="13"/>
      <c r="O12900" s="13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  <c r="AA12900" s="11"/>
      <c r="AB12900" s="11"/>
      <c r="AC12900" s="11"/>
    </row>
    <row r="12901" spans="1:29" x14ac:dyDescent="0.25">
      <c r="A12901" s="10"/>
      <c r="B12901" s="11"/>
      <c r="C12901" s="11"/>
      <c r="D12901" s="11"/>
      <c r="E12901" s="11"/>
      <c r="F12901" s="11"/>
      <c r="G12901" s="11"/>
      <c r="H12901" s="11"/>
      <c r="I12901" s="11"/>
      <c r="J12901" s="11"/>
      <c r="K12901" s="12"/>
      <c r="L12901" s="13"/>
      <c r="M12901" s="12"/>
      <c r="N12901" s="13"/>
      <c r="O12901" s="13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  <c r="AA12901" s="11"/>
      <c r="AB12901" s="11"/>
      <c r="AC12901" s="11"/>
    </row>
    <row r="12902" spans="1:29" x14ac:dyDescent="0.25">
      <c r="A12902" s="10"/>
      <c r="B12902" s="11"/>
      <c r="C12902" s="11"/>
      <c r="D12902" s="11"/>
      <c r="E12902" s="11"/>
      <c r="F12902" s="11"/>
      <c r="G12902" s="11"/>
      <c r="H12902" s="11"/>
      <c r="I12902" s="11"/>
      <c r="J12902" s="11"/>
      <c r="K12902" s="12"/>
      <c r="L12902" s="13"/>
      <c r="M12902" s="12"/>
      <c r="N12902" s="13"/>
      <c r="O12902" s="13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  <c r="AA12902" s="11"/>
      <c r="AB12902" s="11"/>
      <c r="AC12902" s="11"/>
    </row>
    <row r="12903" spans="1:29" x14ac:dyDescent="0.25">
      <c r="A12903" s="10"/>
      <c r="B12903" s="11"/>
      <c r="C12903" s="11"/>
      <c r="D12903" s="11"/>
      <c r="E12903" s="11"/>
      <c r="F12903" s="11"/>
      <c r="G12903" s="11"/>
      <c r="H12903" s="11"/>
      <c r="I12903" s="11"/>
      <c r="J12903" s="11"/>
      <c r="K12903" s="12"/>
      <c r="L12903" s="13"/>
      <c r="M12903" s="12"/>
      <c r="N12903" s="13"/>
      <c r="O12903" s="13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  <c r="AA12903" s="11"/>
      <c r="AB12903" s="11"/>
      <c r="AC12903" s="11"/>
    </row>
    <row r="12904" spans="1:29" x14ac:dyDescent="0.25">
      <c r="A12904" s="10"/>
      <c r="B12904" s="11"/>
      <c r="C12904" s="11"/>
      <c r="D12904" s="11"/>
      <c r="E12904" s="11"/>
      <c r="F12904" s="11"/>
      <c r="G12904" s="11"/>
      <c r="H12904" s="11"/>
      <c r="I12904" s="11"/>
      <c r="J12904" s="11"/>
      <c r="K12904" s="12"/>
      <c r="L12904" s="13"/>
      <c r="M12904" s="12"/>
      <c r="N12904" s="13"/>
      <c r="O12904" s="13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  <c r="AA12904" s="11"/>
      <c r="AB12904" s="11"/>
      <c r="AC12904" s="11"/>
    </row>
    <row r="12905" spans="1:29" x14ac:dyDescent="0.25">
      <c r="A12905" s="10"/>
      <c r="B12905" s="11"/>
      <c r="C12905" s="11"/>
      <c r="D12905" s="11"/>
      <c r="E12905" s="11"/>
      <c r="F12905" s="11"/>
      <c r="G12905" s="11"/>
      <c r="H12905" s="11"/>
      <c r="I12905" s="11"/>
      <c r="J12905" s="11"/>
      <c r="K12905" s="12"/>
      <c r="L12905" s="13"/>
      <c r="M12905" s="12"/>
      <c r="N12905" s="13"/>
      <c r="O12905" s="13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  <c r="AA12905" s="11"/>
      <c r="AB12905" s="11"/>
      <c r="AC12905" s="11"/>
    </row>
    <row r="12906" spans="1:29" x14ac:dyDescent="0.25">
      <c r="A12906" s="10"/>
      <c r="B12906" s="11"/>
      <c r="C12906" s="11"/>
      <c r="D12906" s="11"/>
      <c r="E12906" s="11"/>
      <c r="F12906" s="11"/>
      <c r="G12906" s="11"/>
      <c r="H12906" s="11"/>
      <c r="I12906" s="11"/>
      <c r="J12906" s="11"/>
      <c r="K12906" s="12"/>
      <c r="L12906" s="13"/>
      <c r="M12906" s="12"/>
      <c r="N12906" s="13"/>
      <c r="O12906" s="13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  <c r="AC12906" s="11"/>
    </row>
    <row r="12907" spans="1:29" x14ac:dyDescent="0.25">
      <c r="A12907" s="10"/>
      <c r="B12907" s="11"/>
      <c r="C12907" s="11"/>
      <c r="D12907" s="11"/>
      <c r="E12907" s="11"/>
      <c r="F12907" s="11"/>
      <c r="G12907" s="11"/>
      <c r="H12907" s="11"/>
      <c r="I12907" s="11"/>
      <c r="J12907" s="11"/>
      <c r="K12907" s="12"/>
      <c r="L12907" s="13"/>
      <c r="M12907" s="12"/>
      <c r="N12907" s="13"/>
      <c r="O12907" s="13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  <c r="AA12907" s="11"/>
      <c r="AB12907" s="11"/>
      <c r="AC12907" s="11"/>
    </row>
    <row r="12908" spans="1:29" x14ac:dyDescent="0.25">
      <c r="A12908" s="10"/>
      <c r="B12908" s="11"/>
      <c r="C12908" s="11"/>
      <c r="D12908" s="11"/>
      <c r="E12908" s="11"/>
      <c r="F12908" s="11"/>
      <c r="G12908" s="11"/>
      <c r="H12908" s="11"/>
      <c r="I12908" s="11"/>
      <c r="J12908" s="11"/>
      <c r="K12908" s="12"/>
      <c r="L12908" s="13"/>
      <c r="M12908" s="12"/>
      <c r="N12908" s="13"/>
      <c r="O12908" s="13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  <c r="AA12908" s="11"/>
      <c r="AB12908" s="11"/>
      <c r="AC12908" s="11"/>
    </row>
    <row r="12909" spans="1:29" x14ac:dyDescent="0.25">
      <c r="A12909" s="10"/>
      <c r="B12909" s="11"/>
      <c r="C12909" s="11"/>
      <c r="D12909" s="11"/>
      <c r="E12909" s="11"/>
      <c r="F12909" s="11"/>
      <c r="G12909" s="11"/>
      <c r="H12909" s="11"/>
      <c r="I12909" s="11"/>
      <c r="J12909" s="11"/>
      <c r="K12909" s="12"/>
      <c r="L12909" s="13"/>
      <c r="M12909" s="12"/>
      <c r="N12909" s="13"/>
      <c r="O12909" s="13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  <c r="AA12909" s="11"/>
      <c r="AB12909" s="11"/>
      <c r="AC12909" s="11"/>
    </row>
    <row r="12910" spans="1:29" x14ac:dyDescent="0.25">
      <c r="A12910" s="10"/>
      <c r="B12910" s="11"/>
      <c r="C12910" s="11"/>
      <c r="D12910" s="11"/>
      <c r="E12910" s="11"/>
      <c r="F12910" s="11"/>
      <c r="G12910" s="11"/>
      <c r="H12910" s="11"/>
      <c r="I12910" s="11"/>
      <c r="J12910" s="11"/>
      <c r="K12910" s="12"/>
      <c r="L12910" s="13"/>
      <c r="M12910" s="12"/>
      <c r="N12910" s="13"/>
      <c r="O12910" s="13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  <c r="AA12910" s="11"/>
      <c r="AB12910" s="11"/>
      <c r="AC12910" s="11"/>
    </row>
    <row r="12911" spans="1:29" x14ac:dyDescent="0.25">
      <c r="A12911" s="10"/>
      <c r="B12911" s="11"/>
      <c r="C12911" s="11"/>
      <c r="D12911" s="11"/>
      <c r="E12911" s="11"/>
      <c r="F12911" s="11"/>
      <c r="G12911" s="11"/>
      <c r="H12911" s="11"/>
      <c r="I12911" s="11"/>
      <c r="J12911" s="11"/>
      <c r="K12911" s="12"/>
      <c r="L12911" s="13"/>
      <c r="M12911" s="12"/>
      <c r="N12911" s="13"/>
      <c r="O12911" s="13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  <c r="AA12911" s="11"/>
      <c r="AB12911" s="11"/>
      <c r="AC12911" s="11"/>
    </row>
    <row r="12912" spans="1:29" x14ac:dyDescent="0.25">
      <c r="A12912" s="10"/>
      <c r="B12912" s="11"/>
      <c r="C12912" s="11"/>
      <c r="D12912" s="11"/>
      <c r="E12912" s="11"/>
      <c r="F12912" s="11"/>
      <c r="G12912" s="11"/>
      <c r="H12912" s="11"/>
      <c r="I12912" s="11"/>
      <c r="J12912" s="11"/>
      <c r="K12912" s="12"/>
      <c r="L12912" s="13"/>
      <c r="M12912" s="12"/>
      <c r="N12912" s="13"/>
      <c r="O12912" s="13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  <c r="AA12912" s="11"/>
      <c r="AB12912" s="11"/>
      <c r="AC12912" s="11"/>
    </row>
    <row r="12913" spans="1:29" x14ac:dyDescent="0.25">
      <c r="A12913" s="10"/>
      <c r="B12913" s="11"/>
      <c r="C12913" s="11"/>
      <c r="D12913" s="11"/>
      <c r="E12913" s="11"/>
      <c r="F12913" s="11"/>
      <c r="G12913" s="11"/>
      <c r="H12913" s="11"/>
      <c r="I12913" s="11"/>
      <c r="J12913" s="11"/>
      <c r="K12913" s="12"/>
      <c r="L12913" s="13"/>
      <c r="M12913" s="12"/>
      <c r="N12913" s="13"/>
      <c r="O12913" s="13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  <c r="AC12913" s="11"/>
    </row>
    <row r="12914" spans="1:29" x14ac:dyDescent="0.25">
      <c r="A12914" s="10"/>
      <c r="B12914" s="11"/>
      <c r="C12914" s="11"/>
      <c r="D12914" s="11"/>
      <c r="E12914" s="11"/>
      <c r="F12914" s="11"/>
      <c r="G12914" s="11"/>
      <c r="H12914" s="11"/>
      <c r="I12914" s="11"/>
      <c r="J12914" s="11"/>
      <c r="K12914" s="12"/>
      <c r="L12914" s="13"/>
      <c r="M12914" s="12"/>
      <c r="N12914" s="13"/>
      <c r="O12914" s="13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  <c r="AA12914" s="11"/>
      <c r="AB12914" s="11"/>
      <c r="AC12914" s="11"/>
    </row>
    <row r="12915" spans="1:29" x14ac:dyDescent="0.25">
      <c r="A12915" s="10"/>
      <c r="B12915" s="11"/>
      <c r="C12915" s="11"/>
      <c r="D12915" s="11"/>
      <c r="E12915" s="11"/>
      <c r="F12915" s="11"/>
      <c r="G12915" s="11"/>
      <c r="H12915" s="11"/>
      <c r="I12915" s="11"/>
      <c r="J12915" s="11"/>
      <c r="K12915" s="12"/>
      <c r="L12915" s="13"/>
      <c r="M12915" s="12"/>
      <c r="N12915" s="13"/>
      <c r="O12915" s="13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  <c r="AA12915" s="11"/>
      <c r="AB12915" s="11"/>
      <c r="AC12915" s="11"/>
    </row>
    <row r="12916" spans="1:29" x14ac:dyDescent="0.25">
      <c r="A12916" s="10"/>
      <c r="B12916" s="11"/>
      <c r="C12916" s="11"/>
      <c r="D12916" s="11"/>
      <c r="E12916" s="11"/>
      <c r="F12916" s="11"/>
      <c r="G12916" s="11"/>
      <c r="H12916" s="11"/>
      <c r="I12916" s="11"/>
      <c r="J12916" s="11"/>
      <c r="K12916" s="12"/>
      <c r="L12916" s="13"/>
      <c r="M12916" s="12"/>
      <c r="N12916" s="13"/>
      <c r="O12916" s="13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  <c r="AA12916" s="11"/>
      <c r="AB12916" s="11"/>
      <c r="AC12916" s="11"/>
    </row>
    <row r="12917" spans="1:29" x14ac:dyDescent="0.25">
      <c r="A12917" s="10"/>
      <c r="B12917" s="11"/>
      <c r="C12917" s="11"/>
      <c r="D12917" s="11"/>
      <c r="E12917" s="11"/>
      <c r="F12917" s="11"/>
      <c r="G12917" s="11"/>
      <c r="H12917" s="11"/>
      <c r="I12917" s="11"/>
      <c r="J12917" s="11"/>
      <c r="K12917" s="12"/>
      <c r="L12917" s="13"/>
      <c r="M12917" s="12"/>
      <c r="N12917" s="13"/>
      <c r="O12917" s="13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  <c r="AA12917" s="11"/>
      <c r="AB12917" s="11"/>
      <c r="AC12917" s="11"/>
    </row>
    <row r="12918" spans="1:29" x14ac:dyDescent="0.25">
      <c r="A12918" s="10"/>
      <c r="B12918" s="11"/>
      <c r="C12918" s="11"/>
      <c r="D12918" s="11"/>
      <c r="E12918" s="11"/>
      <c r="F12918" s="11"/>
      <c r="G12918" s="11"/>
      <c r="H12918" s="11"/>
      <c r="I12918" s="11"/>
      <c r="J12918" s="11"/>
      <c r="K12918" s="12"/>
      <c r="L12918" s="13"/>
      <c r="M12918" s="12"/>
      <c r="N12918" s="13"/>
      <c r="O12918" s="13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  <c r="AA12918" s="11"/>
      <c r="AB12918" s="11"/>
      <c r="AC12918" s="11"/>
    </row>
    <row r="12919" spans="1:29" x14ac:dyDescent="0.25">
      <c r="A12919" s="10"/>
      <c r="B12919" s="11"/>
      <c r="C12919" s="11"/>
      <c r="D12919" s="11"/>
      <c r="E12919" s="11"/>
      <c r="F12919" s="11"/>
      <c r="G12919" s="11"/>
      <c r="H12919" s="11"/>
      <c r="I12919" s="11"/>
      <c r="J12919" s="11"/>
      <c r="K12919" s="12"/>
      <c r="L12919" s="13"/>
      <c r="M12919" s="12"/>
      <c r="N12919" s="13"/>
      <c r="O12919" s="13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  <c r="AA12919" s="11"/>
      <c r="AB12919" s="11"/>
      <c r="AC12919" s="11"/>
    </row>
    <row r="12920" spans="1:29" x14ac:dyDescent="0.25">
      <c r="A12920" s="10"/>
      <c r="B12920" s="11"/>
      <c r="C12920" s="11"/>
      <c r="D12920" s="11"/>
      <c r="E12920" s="11"/>
      <c r="F12920" s="11"/>
      <c r="G12920" s="11"/>
      <c r="H12920" s="11"/>
      <c r="I12920" s="11"/>
      <c r="J12920" s="11"/>
      <c r="K12920" s="12"/>
      <c r="L12920" s="13"/>
      <c r="M12920" s="12"/>
      <c r="N12920" s="13"/>
      <c r="O12920" s="13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  <c r="AC12920" s="11"/>
    </row>
    <row r="12921" spans="1:29" x14ac:dyDescent="0.25">
      <c r="A12921" s="10"/>
      <c r="B12921" s="11"/>
      <c r="C12921" s="11"/>
      <c r="D12921" s="11"/>
      <c r="E12921" s="11"/>
      <c r="F12921" s="11"/>
      <c r="G12921" s="11"/>
      <c r="H12921" s="11"/>
      <c r="I12921" s="11"/>
      <c r="J12921" s="11"/>
      <c r="K12921" s="12"/>
      <c r="L12921" s="13"/>
      <c r="M12921" s="12"/>
      <c r="N12921" s="13"/>
      <c r="O12921" s="13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  <c r="AA12921" s="11"/>
      <c r="AB12921" s="11"/>
      <c r="AC12921" s="11"/>
    </row>
    <row r="12922" spans="1:29" x14ac:dyDescent="0.25">
      <c r="A12922" s="10"/>
      <c r="B12922" s="11"/>
      <c r="C12922" s="11"/>
      <c r="D12922" s="11"/>
      <c r="E12922" s="11"/>
      <c r="F12922" s="11"/>
      <c r="G12922" s="11"/>
      <c r="H12922" s="11"/>
      <c r="I12922" s="11"/>
      <c r="J12922" s="11"/>
      <c r="K12922" s="12"/>
      <c r="L12922" s="13"/>
      <c r="M12922" s="12"/>
      <c r="N12922" s="13"/>
      <c r="O12922" s="13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  <c r="AA12922" s="11"/>
      <c r="AB12922" s="11"/>
      <c r="AC12922" s="11"/>
    </row>
    <row r="12923" spans="1:29" x14ac:dyDescent="0.25">
      <c r="A12923" s="10"/>
      <c r="B12923" s="11"/>
      <c r="C12923" s="11"/>
      <c r="D12923" s="11"/>
      <c r="E12923" s="11"/>
      <c r="F12923" s="11"/>
      <c r="G12923" s="11"/>
      <c r="H12923" s="11"/>
      <c r="I12923" s="11"/>
      <c r="J12923" s="11"/>
      <c r="K12923" s="12"/>
      <c r="L12923" s="13"/>
      <c r="M12923" s="12"/>
      <c r="N12923" s="13"/>
      <c r="O12923" s="13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  <c r="AA12923" s="11"/>
      <c r="AB12923" s="11"/>
      <c r="AC12923" s="11"/>
    </row>
    <row r="12924" spans="1:29" x14ac:dyDescent="0.25">
      <c r="A12924" s="10"/>
      <c r="B12924" s="11"/>
      <c r="C12924" s="11"/>
      <c r="D12924" s="11"/>
      <c r="E12924" s="11"/>
      <c r="F12924" s="11"/>
      <c r="G12924" s="11"/>
      <c r="H12924" s="11"/>
      <c r="I12924" s="11"/>
      <c r="J12924" s="11"/>
      <c r="K12924" s="12"/>
      <c r="L12924" s="13"/>
      <c r="M12924" s="12"/>
      <c r="N12924" s="13"/>
      <c r="O12924" s="13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  <c r="AA12924" s="11"/>
      <c r="AB12924" s="11"/>
      <c r="AC12924" s="11"/>
    </row>
    <row r="12925" spans="1:29" x14ac:dyDescent="0.25">
      <c r="A12925" s="10"/>
      <c r="B12925" s="11"/>
      <c r="C12925" s="11"/>
      <c r="D12925" s="11"/>
      <c r="E12925" s="11"/>
      <c r="F12925" s="11"/>
      <c r="G12925" s="11"/>
      <c r="H12925" s="11"/>
      <c r="I12925" s="11"/>
      <c r="J12925" s="11"/>
      <c r="K12925" s="12"/>
      <c r="L12925" s="13"/>
      <c r="M12925" s="12"/>
      <c r="N12925" s="13"/>
      <c r="O12925" s="13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  <c r="AA12925" s="11"/>
      <c r="AB12925" s="11"/>
      <c r="AC12925" s="11"/>
    </row>
    <row r="12926" spans="1:29" x14ac:dyDescent="0.25">
      <c r="A12926" s="10"/>
      <c r="B12926" s="11"/>
      <c r="C12926" s="11"/>
      <c r="D12926" s="11"/>
      <c r="E12926" s="11"/>
      <c r="F12926" s="11"/>
      <c r="G12926" s="11"/>
      <c r="H12926" s="11"/>
      <c r="I12926" s="11"/>
      <c r="J12926" s="11"/>
      <c r="K12926" s="12"/>
      <c r="L12926" s="13"/>
      <c r="M12926" s="12"/>
      <c r="N12926" s="13"/>
      <c r="O12926" s="13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  <c r="AA12926" s="11"/>
      <c r="AB12926" s="11"/>
      <c r="AC12926" s="11"/>
    </row>
    <row r="12927" spans="1:29" x14ac:dyDescent="0.25">
      <c r="A12927" s="10"/>
      <c r="B12927" s="11"/>
      <c r="C12927" s="11"/>
      <c r="D12927" s="11"/>
      <c r="E12927" s="11"/>
      <c r="F12927" s="11"/>
      <c r="G12927" s="11"/>
      <c r="H12927" s="11"/>
      <c r="I12927" s="11"/>
      <c r="J12927" s="11"/>
      <c r="K12927" s="12"/>
      <c r="L12927" s="13"/>
      <c r="M12927" s="12"/>
      <c r="N12927" s="13"/>
      <c r="O12927" s="13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  <c r="AC12927" s="11"/>
    </row>
    <row r="12928" spans="1:29" x14ac:dyDescent="0.25">
      <c r="A12928" s="10"/>
      <c r="B12928" s="11"/>
      <c r="C12928" s="11"/>
      <c r="D12928" s="11"/>
      <c r="E12928" s="11"/>
      <c r="F12928" s="11"/>
      <c r="G12928" s="11"/>
      <c r="H12928" s="11"/>
      <c r="I12928" s="11"/>
      <c r="J12928" s="11"/>
      <c r="K12928" s="12"/>
      <c r="L12928" s="13"/>
      <c r="M12928" s="12"/>
      <c r="N12928" s="13"/>
      <c r="O12928" s="13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  <c r="AA12928" s="11"/>
      <c r="AB12928" s="11"/>
      <c r="AC12928" s="11"/>
    </row>
    <row r="12929" spans="1:29" x14ac:dyDescent="0.25">
      <c r="A12929" s="10"/>
      <c r="B12929" s="11"/>
      <c r="C12929" s="11"/>
      <c r="D12929" s="11"/>
      <c r="E12929" s="11"/>
      <c r="F12929" s="11"/>
      <c r="G12929" s="11"/>
      <c r="H12929" s="11"/>
      <c r="I12929" s="11"/>
      <c r="J12929" s="11"/>
      <c r="K12929" s="12"/>
      <c r="L12929" s="13"/>
      <c r="M12929" s="12"/>
      <c r="N12929" s="13"/>
      <c r="O12929" s="13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  <c r="AA12929" s="11"/>
      <c r="AB12929" s="11"/>
      <c r="AC12929" s="11"/>
    </row>
    <row r="12930" spans="1:29" x14ac:dyDescent="0.25">
      <c r="A12930" s="10"/>
      <c r="B12930" s="11"/>
      <c r="C12930" s="11"/>
      <c r="D12930" s="11"/>
      <c r="E12930" s="11"/>
      <c r="F12930" s="11"/>
      <c r="G12930" s="11"/>
      <c r="H12930" s="11"/>
      <c r="I12930" s="11"/>
      <c r="J12930" s="11"/>
      <c r="K12930" s="12"/>
      <c r="L12930" s="13"/>
      <c r="M12930" s="12"/>
      <c r="N12930" s="13"/>
      <c r="O12930" s="13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  <c r="AA12930" s="11"/>
      <c r="AB12930" s="11"/>
      <c r="AC12930" s="11"/>
    </row>
    <row r="12931" spans="1:29" x14ac:dyDescent="0.25">
      <c r="A12931" s="10"/>
      <c r="B12931" s="11"/>
      <c r="C12931" s="11"/>
      <c r="D12931" s="11"/>
      <c r="E12931" s="11"/>
      <c r="F12931" s="11"/>
      <c r="G12931" s="11"/>
      <c r="H12931" s="11"/>
      <c r="I12931" s="11"/>
      <c r="J12931" s="11"/>
      <c r="K12931" s="12"/>
      <c r="L12931" s="13"/>
      <c r="M12931" s="12"/>
      <c r="N12931" s="13"/>
      <c r="O12931" s="13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  <c r="AA12931" s="11"/>
      <c r="AB12931" s="11"/>
      <c r="AC12931" s="11"/>
    </row>
    <row r="12932" spans="1:29" x14ac:dyDescent="0.25">
      <c r="A12932" s="10"/>
      <c r="B12932" s="11"/>
      <c r="C12932" s="11"/>
      <c r="D12932" s="11"/>
      <c r="E12932" s="11"/>
      <c r="F12932" s="11"/>
      <c r="G12932" s="11"/>
      <c r="H12932" s="11"/>
      <c r="I12932" s="11"/>
      <c r="J12932" s="11"/>
      <c r="K12932" s="12"/>
      <c r="L12932" s="13"/>
      <c r="M12932" s="12"/>
      <c r="N12932" s="13"/>
      <c r="O12932" s="13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  <c r="AA12932" s="11"/>
      <c r="AB12932" s="11"/>
      <c r="AC12932" s="11"/>
    </row>
    <row r="12933" spans="1:29" x14ac:dyDescent="0.25">
      <c r="A12933" s="10"/>
      <c r="B12933" s="11"/>
      <c r="C12933" s="11"/>
      <c r="D12933" s="11"/>
      <c r="E12933" s="11"/>
      <c r="F12933" s="11"/>
      <c r="G12933" s="11"/>
      <c r="H12933" s="11"/>
      <c r="I12933" s="11"/>
      <c r="J12933" s="11"/>
      <c r="K12933" s="12"/>
      <c r="L12933" s="13"/>
      <c r="M12933" s="12"/>
      <c r="N12933" s="13"/>
      <c r="O12933" s="13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  <c r="AA12933" s="11"/>
      <c r="AB12933" s="11"/>
      <c r="AC12933" s="11"/>
    </row>
    <row r="12934" spans="1:29" x14ac:dyDescent="0.25">
      <c r="A12934" s="10"/>
      <c r="B12934" s="11"/>
      <c r="C12934" s="11"/>
      <c r="D12934" s="11"/>
      <c r="E12934" s="11"/>
      <c r="F12934" s="11"/>
      <c r="G12934" s="11"/>
      <c r="H12934" s="11"/>
      <c r="I12934" s="11"/>
      <c r="J12934" s="11"/>
      <c r="K12934" s="12"/>
      <c r="L12934" s="13"/>
      <c r="M12934" s="12"/>
      <c r="N12934" s="13"/>
      <c r="O12934" s="13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  <c r="AC12934" s="11"/>
    </row>
    <row r="12935" spans="1:29" x14ac:dyDescent="0.25">
      <c r="A12935" s="10"/>
      <c r="B12935" s="11"/>
      <c r="C12935" s="11"/>
      <c r="D12935" s="11"/>
      <c r="E12935" s="11"/>
      <c r="F12935" s="11"/>
      <c r="G12935" s="11"/>
      <c r="H12935" s="11"/>
      <c r="I12935" s="11"/>
      <c r="J12935" s="11"/>
      <c r="K12935" s="12"/>
      <c r="L12935" s="13"/>
      <c r="M12935" s="12"/>
      <c r="N12935" s="13"/>
      <c r="O12935" s="13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  <c r="AA12935" s="11"/>
      <c r="AB12935" s="11"/>
      <c r="AC12935" s="11"/>
    </row>
    <row r="12936" spans="1:29" x14ac:dyDescent="0.25">
      <c r="A12936" s="10"/>
      <c r="B12936" s="11"/>
      <c r="C12936" s="11"/>
      <c r="D12936" s="11"/>
      <c r="E12936" s="11"/>
      <c r="F12936" s="11"/>
      <c r="G12936" s="11"/>
      <c r="H12936" s="11"/>
      <c r="I12936" s="11"/>
      <c r="J12936" s="11"/>
      <c r="K12936" s="12"/>
      <c r="L12936" s="13"/>
      <c r="M12936" s="12"/>
      <c r="N12936" s="13"/>
      <c r="O12936" s="13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  <c r="AA12936" s="11"/>
      <c r="AB12936" s="11"/>
      <c r="AC12936" s="11"/>
    </row>
    <row r="12937" spans="1:29" x14ac:dyDescent="0.25">
      <c r="A12937" s="10"/>
      <c r="B12937" s="11"/>
      <c r="C12937" s="11"/>
      <c r="D12937" s="11"/>
      <c r="E12937" s="11"/>
      <c r="F12937" s="11"/>
      <c r="G12937" s="11"/>
      <c r="H12937" s="11"/>
      <c r="I12937" s="11"/>
      <c r="J12937" s="11"/>
      <c r="K12937" s="12"/>
      <c r="L12937" s="13"/>
      <c r="M12937" s="12"/>
      <c r="N12937" s="13"/>
      <c r="O12937" s="13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  <c r="AA12937" s="11"/>
      <c r="AB12937" s="11"/>
      <c r="AC12937" s="11"/>
    </row>
    <row r="12938" spans="1:29" x14ac:dyDescent="0.25">
      <c r="A12938" s="10"/>
      <c r="B12938" s="11"/>
      <c r="C12938" s="11"/>
      <c r="D12938" s="11"/>
      <c r="E12938" s="11"/>
      <c r="F12938" s="11"/>
      <c r="G12938" s="11"/>
      <c r="H12938" s="11"/>
      <c r="I12938" s="11"/>
      <c r="J12938" s="11"/>
      <c r="K12938" s="12"/>
      <c r="L12938" s="13"/>
      <c r="M12938" s="12"/>
      <c r="N12938" s="13"/>
      <c r="O12938" s="13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  <c r="AA12938" s="11"/>
      <c r="AB12938" s="11"/>
      <c r="AC12938" s="11"/>
    </row>
    <row r="12939" spans="1:29" x14ac:dyDescent="0.25">
      <c r="A12939" s="10"/>
      <c r="B12939" s="11"/>
      <c r="C12939" s="11"/>
      <c r="D12939" s="11"/>
      <c r="E12939" s="11"/>
      <c r="F12939" s="11"/>
      <c r="G12939" s="11"/>
      <c r="H12939" s="11"/>
      <c r="I12939" s="11"/>
      <c r="J12939" s="11"/>
      <c r="K12939" s="12"/>
      <c r="L12939" s="13"/>
      <c r="M12939" s="12"/>
      <c r="N12939" s="13"/>
      <c r="O12939" s="13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  <c r="AA12939" s="11"/>
      <c r="AB12939" s="11"/>
      <c r="AC12939" s="11"/>
    </row>
    <row r="12940" spans="1:29" x14ac:dyDescent="0.25">
      <c r="A12940" s="10"/>
      <c r="B12940" s="11"/>
      <c r="C12940" s="11"/>
      <c r="D12940" s="11"/>
      <c r="E12940" s="11"/>
      <c r="F12940" s="11"/>
      <c r="G12940" s="11"/>
      <c r="H12940" s="11"/>
      <c r="I12940" s="11"/>
      <c r="J12940" s="11"/>
      <c r="K12940" s="12"/>
      <c r="L12940" s="13"/>
      <c r="M12940" s="12"/>
      <c r="N12940" s="13"/>
      <c r="O12940" s="13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  <c r="AA12940" s="11"/>
      <c r="AB12940" s="11"/>
      <c r="AC12940" s="11"/>
    </row>
    <row r="12941" spans="1:29" x14ac:dyDescent="0.25">
      <c r="A12941" s="10"/>
      <c r="B12941" s="11"/>
      <c r="C12941" s="11"/>
      <c r="D12941" s="11"/>
      <c r="E12941" s="11"/>
      <c r="F12941" s="11"/>
      <c r="G12941" s="11"/>
      <c r="H12941" s="11"/>
      <c r="I12941" s="11"/>
      <c r="J12941" s="11"/>
      <c r="K12941" s="12"/>
      <c r="L12941" s="13"/>
      <c r="M12941" s="12"/>
      <c r="N12941" s="13"/>
      <c r="O12941" s="13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  <c r="AA12941" s="11"/>
      <c r="AB12941" s="11"/>
      <c r="AC12941" s="11"/>
    </row>
    <row r="12942" spans="1:29" x14ac:dyDescent="0.25">
      <c r="A12942" s="10"/>
      <c r="B12942" s="11"/>
      <c r="C12942" s="11"/>
      <c r="D12942" s="11"/>
      <c r="E12942" s="11"/>
      <c r="F12942" s="11"/>
      <c r="G12942" s="11"/>
      <c r="H12942" s="11"/>
      <c r="I12942" s="11"/>
      <c r="J12942" s="11"/>
      <c r="K12942" s="12"/>
      <c r="L12942" s="13"/>
      <c r="M12942" s="12"/>
      <c r="N12942" s="13"/>
      <c r="O12942" s="13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  <c r="AA12942" s="11"/>
      <c r="AB12942" s="11"/>
      <c r="AC12942" s="11"/>
    </row>
    <row r="12943" spans="1:29" x14ac:dyDescent="0.25">
      <c r="A12943" s="10"/>
      <c r="B12943" s="11"/>
      <c r="C12943" s="11"/>
      <c r="D12943" s="11"/>
      <c r="E12943" s="11"/>
      <c r="F12943" s="11"/>
      <c r="G12943" s="11"/>
      <c r="H12943" s="11"/>
      <c r="I12943" s="11"/>
      <c r="J12943" s="11"/>
      <c r="K12943" s="12"/>
      <c r="L12943" s="13"/>
      <c r="M12943" s="12"/>
      <c r="N12943" s="13"/>
      <c r="O12943" s="13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  <c r="AA12943" s="11"/>
      <c r="AB12943" s="11"/>
      <c r="AC12943" s="11"/>
    </row>
    <row r="12944" spans="1:29" x14ac:dyDescent="0.25">
      <c r="A12944" s="10"/>
      <c r="B12944" s="11"/>
      <c r="C12944" s="11"/>
      <c r="D12944" s="11"/>
      <c r="E12944" s="11"/>
      <c r="F12944" s="11"/>
      <c r="G12944" s="11"/>
      <c r="H12944" s="11"/>
      <c r="I12944" s="11"/>
      <c r="J12944" s="11"/>
      <c r="K12944" s="12"/>
      <c r="L12944" s="13"/>
      <c r="M12944" s="12"/>
      <c r="N12944" s="13"/>
      <c r="O12944" s="13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  <c r="AA12944" s="11"/>
      <c r="AB12944" s="11"/>
      <c r="AC12944" s="11"/>
    </row>
    <row r="12945" spans="1:29" x14ac:dyDescent="0.25">
      <c r="A12945" s="10"/>
      <c r="B12945" s="11"/>
      <c r="C12945" s="11"/>
      <c r="D12945" s="11"/>
      <c r="E12945" s="11"/>
      <c r="F12945" s="11"/>
      <c r="G12945" s="11"/>
      <c r="H12945" s="11"/>
      <c r="I12945" s="11"/>
      <c r="J12945" s="11"/>
      <c r="K12945" s="12"/>
      <c r="L12945" s="13"/>
      <c r="M12945" s="12"/>
      <c r="N12945" s="13"/>
      <c r="O12945" s="13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  <c r="AA12945" s="11"/>
      <c r="AB12945" s="11"/>
      <c r="AC12945" s="11"/>
    </row>
    <row r="12946" spans="1:29" x14ac:dyDescent="0.25">
      <c r="A12946" s="10"/>
      <c r="B12946" s="11"/>
      <c r="C12946" s="11"/>
      <c r="D12946" s="11"/>
      <c r="E12946" s="11"/>
      <c r="F12946" s="11"/>
      <c r="G12946" s="11"/>
      <c r="H12946" s="11"/>
      <c r="I12946" s="11"/>
      <c r="J12946" s="11"/>
      <c r="K12946" s="12"/>
      <c r="L12946" s="13"/>
      <c r="M12946" s="12"/>
      <c r="N12946" s="13"/>
      <c r="O12946" s="13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  <c r="AA12946" s="11"/>
      <c r="AB12946" s="11"/>
      <c r="AC12946" s="11"/>
    </row>
    <row r="12947" spans="1:29" x14ac:dyDescent="0.25">
      <c r="A12947" s="10"/>
      <c r="B12947" s="11"/>
      <c r="C12947" s="11"/>
      <c r="D12947" s="11"/>
      <c r="E12947" s="11"/>
      <c r="F12947" s="11"/>
      <c r="G12947" s="11"/>
      <c r="H12947" s="11"/>
      <c r="I12947" s="11"/>
      <c r="J12947" s="11"/>
      <c r="K12947" s="12"/>
      <c r="L12947" s="13"/>
      <c r="M12947" s="12"/>
      <c r="N12947" s="13"/>
      <c r="O12947" s="13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  <c r="AA12947" s="11"/>
      <c r="AB12947" s="11"/>
      <c r="AC12947" s="11"/>
    </row>
    <row r="12948" spans="1:29" x14ac:dyDescent="0.25">
      <c r="A12948" s="10"/>
      <c r="B12948" s="11"/>
      <c r="C12948" s="11"/>
      <c r="D12948" s="11"/>
      <c r="E12948" s="11"/>
      <c r="F12948" s="11"/>
      <c r="G12948" s="11"/>
      <c r="H12948" s="11"/>
      <c r="I12948" s="11"/>
      <c r="J12948" s="11"/>
      <c r="K12948" s="12"/>
      <c r="L12948" s="13"/>
      <c r="M12948" s="12"/>
      <c r="N12948" s="13"/>
      <c r="O12948" s="13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  <c r="AC12948" s="11"/>
    </row>
    <row r="12949" spans="1:29" x14ac:dyDescent="0.25">
      <c r="A12949" s="10"/>
      <c r="B12949" s="11"/>
      <c r="C12949" s="11"/>
      <c r="D12949" s="11"/>
      <c r="E12949" s="11"/>
      <c r="F12949" s="11"/>
      <c r="G12949" s="11"/>
      <c r="H12949" s="11"/>
      <c r="I12949" s="11"/>
      <c r="J12949" s="11"/>
      <c r="K12949" s="12"/>
      <c r="L12949" s="13"/>
      <c r="M12949" s="12"/>
      <c r="N12949" s="13"/>
      <c r="O12949" s="13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  <c r="AA12949" s="11"/>
      <c r="AB12949" s="11"/>
      <c r="AC12949" s="11"/>
    </row>
    <row r="12950" spans="1:29" x14ac:dyDescent="0.25">
      <c r="A12950" s="10"/>
      <c r="B12950" s="11"/>
      <c r="C12950" s="11"/>
      <c r="D12950" s="11"/>
      <c r="E12950" s="11"/>
      <c r="F12950" s="11"/>
      <c r="G12950" s="11"/>
      <c r="H12950" s="11"/>
      <c r="I12950" s="11"/>
      <c r="J12950" s="11"/>
      <c r="K12950" s="12"/>
      <c r="L12950" s="13"/>
      <c r="M12950" s="12"/>
      <c r="N12950" s="13"/>
      <c r="O12950" s="13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  <c r="AA12950" s="11"/>
      <c r="AB12950" s="11"/>
      <c r="AC12950" s="11"/>
    </row>
    <row r="12951" spans="1:29" x14ac:dyDescent="0.25">
      <c r="A12951" s="10"/>
      <c r="B12951" s="11"/>
      <c r="C12951" s="11"/>
      <c r="D12951" s="11"/>
      <c r="E12951" s="11"/>
      <c r="F12951" s="11"/>
      <c r="G12951" s="11"/>
      <c r="H12951" s="11"/>
      <c r="I12951" s="11"/>
      <c r="J12951" s="11"/>
      <c r="K12951" s="12"/>
      <c r="L12951" s="13"/>
      <c r="M12951" s="12"/>
      <c r="N12951" s="13"/>
      <c r="O12951" s="13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  <c r="AA12951" s="11"/>
      <c r="AB12951" s="11"/>
      <c r="AC12951" s="11"/>
    </row>
    <row r="12952" spans="1:29" x14ac:dyDescent="0.25">
      <c r="A12952" s="10"/>
      <c r="B12952" s="11"/>
      <c r="C12952" s="11"/>
      <c r="D12952" s="11"/>
      <c r="E12952" s="11"/>
      <c r="F12952" s="11"/>
      <c r="G12952" s="11"/>
      <c r="H12952" s="11"/>
      <c r="I12952" s="11"/>
      <c r="J12952" s="11"/>
      <c r="K12952" s="12"/>
      <c r="L12952" s="13"/>
      <c r="M12952" s="12"/>
      <c r="N12952" s="13"/>
      <c r="O12952" s="13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  <c r="AA12952" s="11"/>
      <c r="AB12952" s="11"/>
      <c r="AC12952" s="11"/>
    </row>
    <row r="12953" spans="1:29" x14ac:dyDescent="0.25">
      <c r="A12953" s="10"/>
      <c r="B12953" s="11"/>
      <c r="C12953" s="11"/>
      <c r="D12953" s="11"/>
      <c r="E12953" s="11"/>
      <c r="F12953" s="11"/>
      <c r="G12953" s="11"/>
      <c r="H12953" s="11"/>
      <c r="I12953" s="11"/>
      <c r="J12953" s="11"/>
      <c r="K12953" s="12"/>
      <c r="L12953" s="13"/>
      <c r="M12953" s="12"/>
      <c r="N12953" s="13"/>
      <c r="O12953" s="13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  <c r="AA12953" s="11"/>
      <c r="AB12953" s="11"/>
      <c r="AC12953" s="11"/>
    </row>
    <row r="12954" spans="1:29" x14ac:dyDescent="0.25">
      <c r="A12954" s="10"/>
      <c r="B12954" s="11"/>
      <c r="C12954" s="11"/>
      <c r="D12954" s="11"/>
      <c r="E12954" s="11"/>
      <c r="F12954" s="11"/>
      <c r="G12954" s="11"/>
      <c r="H12954" s="11"/>
      <c r="I12954" s="11"/>
      <c r="J12954" s="11"/>
      <c r="K12954" s="12"/>
      <c r="L12954" s="13"/>
      <c r="M12954" s="12"/>
      <c r="N12954" s="13"/>
      <c r="O12954" s="13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  <c r="AA12954" s="11"/>
      <c r="AB12954" s="11"/>
      <c r="AC12954" s="11"/>
    </row>
    <row r="12955" spans="1:29" x14ac:dyDescent="0.25">
      <c r="A12955" s="10"/>
      <c r="B12955" s="11"/>
      <c r="C12955" s="11"/>
      <c r="D12955" s="11"/>
      <c r="E12955" s="11"/>
      <c r="F12955" s="11"/>
      <c r="G12955" s="11"/>
      <c r="H12955" s="11"/>
      <c r="I12955" s="11"/>
      <c r="J12955" s="11"/>
      <c r="K12955" s="12"/>
      <c r="L12955" s="13"/>
      <c r="M12955" s="12"/>
      <c r="N12955" s="13"/>
      <c r="O12955" s="13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  <c r="AC12955" s="11"/>
    </row>
    <row r="12956" spans="1:29" x14ac:dyDescent="0.25">
      <c r="A12956" s="10"/>
      <c r="B12956" s="11"/>
      <c r="C12956" s="11"/>
      <c r="D12956" s="11"/>
      <c r="E12956" s="11"/>
      <c r="F12956" s="11"/>
      <c r="G12956" s="11"/>
      <c r="H12956" s="11"/>
      <c r="I12956" s="11"/>
      <c r="J12956" s="11"/>
      <c r="K12956" s="12"/>
      <c r="L12956" s="13"/>
      <c r="M12956" s="12"/>
      <c r="N12956" s="13"/>
      <c r="O12956" s="13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  <c r="AA12956" s="11"/>
      <c r="AB12956" s="11"/>
      <c r="AC12956" s="11"/>
    </row>
    <row r="12957" spans="1:29" x14ac:dyDescent="0.25">
      <c r="A12957" s="10"/>
      <c r="B12957" s="11"/>
      <c r="C12957" s="11"/>
      <c r="D12957" s="11"/>
      <c r="E12957" s="11"/>
      <c r="F12957" s="11"/>
      <c r="G12957" s="11"/>
      <c r="H12957" s="11"/>
      <c r="I12957" s="11"/>
      <c r="J12957" s="11"/>
      <c r="K12957" s="12"/>
      <c r="L12957" s="13"/>
      <c r="M12957" s="12"/>
      <c r="N12957" s="13"/>
      <c r="O12957" s="13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  <c r="AA12957" s="11"/>
      <c r="AB12957" s="11"/>
      <c r="AC12957" s="11"/>
    </row>
    <row r="12958" spans="1:29" x14ac:dyDescent="0.25">
      <c r="A12958" s="10"/>
      <c r="B12958" s="11"/>
      <c r="C12958" s="11"/>
      <c r="D12958" s="11"/>
      <c r="E12958" s="11"/>
      <c r="F12958" s="11"/>
      <c r="G12958" s="11"/>
      <c r="H12958" s="11"/>
      <c r="I12958" s="11"/>
      <c r="J12958" s="11"/>
      <c r="K12958" s="12"/>
      <c r="L12958" s="13"/>
      <c r="M12958" s="12"/>
      <c r="N12958" s="13"/>
      <c r="O12958" s="13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  <c r="AA12958" s="11"/>
      <c r="AB12958" s="11"/>
      <c r="AC12958" s="11"/>
    </row>
    <row r="12959" spans="1:29" x14ac:dyDescent="0.25">
      <c r="A12959" s="10"/>
      <c r="B12959" s="11"/>
      <c r="C12959" s="11"/>
      <c r="D12959" s="11"/>
      <c r="E12959" s="11"/>
      <c r="F12959" s="11"/>
      <c r="G12959" s="11"/>
      <c r="H12959" s="11"/>
      <c r="I12959" s="11"/>
      <c r="J12959" s="11"/>
      <c r="K12959" s="12"/>
      <c r="L12959" s="13"/>
      <c r="M12959" s="12"/>
      <c r="N12959" s="13"/>
      <c r="O12959" s="13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  <c r="AA12959" s="11"/>
      <c r="AB12959" s="11"/>
      <c r="AC12959" s="11"/>
    </row>
    <row r="12960" spans="1:29" x14ac:dyDescent="0.25">
      <c r="A12960" s="10"/>
      <c r="B12960" s="11"/>
      <c r="C12960" s="11"/>
      <c r="D12960" s="11"/>
      <c r="E12960" s="11"/>
      <c r="F12960" s="11"/>
      <c r="G12960" s="11"/>
      <c r="H12960" s="11"/>
      <c r="I12960" s="11"/>
      <c r="J12960" s="11"/>
      <c r="K12960" s="12"/>
      <c r="L12960" s="13"/>
      <c r="M12960" s="12"/>
      <c r="N12960" s="13"/>
      <c r="O12960" s="13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  <c r="AA12960" s="11"/>
      <c r="AB12960" s="11"/>
      <c r="AC12960" s="11"/>
    </row>
    <row r="12961" spans="1:29" x14ac:dyDescent="0.25">
      <c r="A12961" s="10"/>
      <c r="B12961" s="11"/>
      <c r="C12961" s="11"/>
      <c r="D12961" s="11"/>
      <c r="E12961" s="11"/>
      <c r="F12961" s="11"/>
      <c r="G12961" s="11"/>
      <c r="H12961" s="11"/>
      <c r="I12961" s="11"/>
      <c r="J12961" s="11"/>
      <c r="K12961" s="12"/>
      <c r="L12961" s="13"/>
      <c r="M12961" s="12"/>
      <c r="N12961" s="13"/>
      <c r="O12961" s="13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  <c r="AA12961" s="11"/>
      <c r="AB12961" s="11"/>
      <c r="AC12961" s="11"/>
    </row>
    <row r="12962" spans="1:29" x14ac:dyDescent="0.25">
      <c r="A12962" s="10"/>
      <c r="B12962" s="11"/>
      <c r="C12962" s="11"/>
      <c r="D12962" s="11"/>
      <c r="E12962" s="11"/>
      <c r="F12962" s="11"/>
      <c r="G12962" s="11"/>
      <c r="H12962" s="11"/>
      <c r="I12962" s="11"/>
      <c r="J12962" s="11"/>
      <c r="K12962" s="12"/>
      <c r="L12962" s="13"/>
      <c r="M12962" s="12"/>
      <c r="N12962" s="13"/>
      <c r="O12962" s="13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  <c r="AC12962" s="11"/>
    </row>
    <row r="12963" spans="1:29" x14ac:dyDescent="0.25">
      <c r="A12963" s="10"/>
      <c r="B12963" s="11"/>
      <c r="C12963" s="11"/>
      <c r="D12963" s="11"/>
      <c r="E12963" s="11"/>
      <c r="F12963" s="11"/>
      <c r="G12963" s="11"/>
      <c r="H12963" s="11"/>
      <c r="I12963" s="11"/>
      <c r="J12963" s="11"/>
      <c r="K12963" s="12"/>
      <c r="L12963" s="13"/>
      <c r="M12963" s="12"/>
      <c r="N12963" s="13"/>
      <c r="O12963" s="13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  <c r="AA12963" s="11"/>
      <c r="AB12963" s="11"/>
      <c r="AC12963" s="11"/>
    </row>
    <row r="12964" spans="1:29" x14ac:dyDescent="0.25">
      <c r="A12964" s="10"/>
      <c r="B12964" s="11"/>
      <c r="C12964" s="11"/>
      <c r="D12964" s="11"/>
      <c r="E12964" s="11"/>
      <c r="F12964" s="11"/>
      <c r="G12964" s="11"/>
      <c r="H12964" s="11"/>
      <c r="I12964" s="11"/>
      <c r="J12964" s="11"/>
      <c r="K12964" s="12"/>
      <c r="L12964" s="13"/>
      <c r="M12964" s="12"/>
      <c r="N12964" s="13"/>
      <c r="O12964" s="13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  <c r="AA12964" s="11"/>
      <c r="AB12964" s="11"/>
      <c r="AC12964" s="11"/>
    </row>
    <row r="12965" spans="1:29" x14ac:dyDescent="0.25">
      <c r="A12965" s="10"/>
      <c r="B12965" s="11"/>
      <c r="C12965" s="11"/>
      <c r="D12965" s="11"/>
      <c r="E12965" s="11"/>
      <c r="F12965" s="11"/>
      <c r="G12965" s="11"/>
      <c r="H12965" s="11"/>
      <c r="I12965" s="11"/>
      <c r="J12965" s="11"/>
      <c r="K12965" s="12"/>
      <c r="L12965" s="13"/>
      <c r="M12965" s="12"/>
      <c r="N12965" s="13"/>
      <c r="O12965" s="13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  <c r="AA12965" s="11"/>
      <c r="AB12965" s="11"/>
      <c r="AC12965" s="11"/>
    </row>
    <row r="12966" spans="1:29" x14ac:dyDescent="0.25">
      <c r="A12966" s="10"/>
      <c r="B12966" s="11"/>
      <c r="C12966" s="11"/>
      <c r="D12966" s="11"/>
      <c r="E12966" s="11"/>
      <c r="F12966" s="11"/>
      <c r="G12966" s="11"/>
      <c r="H12966" s="11"/>
      <c r="I12966" s="11"/>
      <c r="J12966" s="11"/>
      <c r="K12966" s="12"/>
      <c r="L12966" s="13"/>
      <c r="M12966" s="12"/>
      <c r="N12966" s="13"/>
      <c r="O12966" s="13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  <c r="AA12966" s="11"/>
      <c r="AB12966" s="11"/>
      <c r="AC12966" s="11"/>
    </row>
    <row r="12967" spans="1:29" x14ac:dyDescent="0.25">
      <c r="A12967" s="10"/>
      <c r="B12967" s="11"/>
      <c r="C12967" s="11"/>
      <c r="D12967" s="11"/>
      <c r="E12967" s="11"/>
      <c r="F12967" s="11"/>
      <c r="G12967" s="11"/>
      <c r="H12967" s="11"/>
      <c r="I12967" s="11"/>
      <c r="J12967" s="11"/>
      <c r="K12967" s="12"/>
      <c r="L12967" s="13"/>
      <c r="M12967" s="12"/>
      <c r="N12967" s="13"/>
      <c r="O12967" s="13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  <c r="AA12967" s="11"/>
      <c r="AB12967" s="11"/>
      <c r="AC12967" s="11"/>
    </row>
    <row r="12968" spans="1:29" x14ac:dyDescent="0.25">
      <c r="A12968" s="10"/>
      <c r="B12968" s="11"/>
      <c r="C12968" s="11"/>
      <c r="D12968" s="11"/>
      <c r="E12968" s="11"/>
      <c r="F12968" s="11"/>
      <c r="G12968" s="11"/>
      <c r="H12968" s="11"/>
      <c r="I12968" s="11"/>
      <c r="J12968" s="11"/>
      <c r="K12968" s="12"/>
      <c r="L12968" s="13"/>
      <c r="M12968" s="12"/>
      <c r="N12968" s="13"/>
      <c r="O12968" s="13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  <c r="AA12968" s="11"/>
      <c r="AB12968" s="11"/>
      <c r="AC12968" s="11"/>
    </row>
    <row r="12969" spans="1:29" x14ac:dyDescent="0.25">
      <c r="A12969" s="10"/>
      <c r="B12969" s="11"/>
      <c r="C12969" s="11"/>
      <c r="D12969" s="11"/>
      <c r="E12969" s="11"/>
      <c r="F12969" s="11"/>
      <c r="G12969" s="11"/>
      <c r="H12969" s="11"/>
      <c r="I12969" s="11"/>
      <c r="J12969" s="11"/>
      <c r="K12969" s="12"/>
      <c r="L12969" s="13"/>
      <c r="M12969" s="12"/>
      <c r="N12969" s="13"/>
      <c r="O12969" s="13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  <c r="AC12969" s="11"/>
    </row>
    <row r="12970" spans="1:29" x14ac:dyDescent="0.25">
      <c r="A12970" s="10"/>
      <c r="B12970" s="11"/>
      <c r="C12970" s="11"/>
      <c r="D12970" s="11"/>
      <c r="E12970" s="11"/>
      <c r="F12970" s="11"/>
      <c r="G12970" s="11"/>
      <c r="H12970" s="11"/>
      <c r="I12970" s="11"/>
      <c r="J12970" s="11"/>
      <c r="K12970" s="12"/>
      <c r="L12970" s="13"/>
      <c r="M12970" s="12"/>
      <c r="N12970" s="13"/>
      <c r="O12970" s="13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  <c r="AA12970" s="11"/>
      <c r="AB12970" s="11"/>
      <c r="AC12970" s="11"/>
    </row>
    <row r="12971" spans="1:29" x14ac:dyDescent="0.25">
      <c r="A12971" s="10"/>
      <c r="B12971" s="11"/>
      <c r="C12971" s="11"/>
      <c r="D12971" s="11"/>
      <c r="E12971" s="11"/>
      <c r="F12971" s="11"/>
      <c r="G12971" s="11"/>
      <c r="H12971" s="11"/>
      <c r="I12971" s="11"/>
      <c r="J12971" s="11"/>
      <c r="K12971" s="12"/>
      <c r="L12971" s="13"/>
      <c r="M12971" s="12"/>
      <c r="N12971" s="13"/>
      <c r="O12971" s="13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  <c r="AA12971" s="11"/>
      <c r="AB12971" s="11"/>
      <c r="AC12971" s="11"/>
    </row>
    <row r="12972" spans="1:29" x14ac:dyDescent="0.25">
      <c r="A12972" s="10"/>
      <c r="B12972" s="11"/>
      <c r="C12972" s="11"/>
      <c r="D12972" s="11"/>
      <c r="E12972" s="11"/>
      <c r="F12972" s="11"/>
      <c r="G12972" s="11"/>
      <c r="H12972" s="11"/>
      <c r="I12972" s="11"/>
      <c r="J12972" s="11"/>
      <c r="K12972" s="12"/>
      <c r="L12972" s="13"/>
      <c r="M12972" s="12"/>
      <c r="N12972" s="13"/>
      <c r="O12972" s="13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  <c r="AA12972" s="11"/>
      <c r="AB12972" s="11"/>
      <c r="AC12972" s="11"/>
    </row>
    <row r="12973" spans="1:29" x14ac:dyDescent="0.25">
      <c r="A12973" s="10"/>
      <c r="B12973" s="11"/>
      <c r="C12973" s="11"/>
      <c r="D12973" s="11"/>
      <c r="E12973" s="11"/>
      <c r="F12973" s="11"/>
      <c r="G12973" s="11"/>
      <c r="H12973" s="11"/>
      <c r="I12973" s="11"/>
      <c r="J12973" s="11"/>
      <c r="K12973" s="12"/>
      <c r="L12973" s="13"/>
      <c r="M12973" s="12"/>
      <c r="N12973" s="13"/>
      <c r="O12973" s="13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  <c r="AA12973" s="11"/>
      <c r="AB12973" s="11"/>
      <c r="AC12973" s="11"/>
    </row>
    <row r="12974" spans="1:29" x14ac:dyDescent="0.25">
      <c r="A12974" s="10"/>
      <c r="B12974" s="11"/>
      <c r="C12974" s="11"/>
      <c r="D12974" s="11"/>
      <c r="E12974" s="11"/>
      <c r="F12974" s="11"/>
      <c r="G12974" s="11"/>
      <c r="H12974" s="11"/>
      <c r="I12974" s="11"/>
      <c r="J12974" s="11"/>
      <c r="K12974" s="12"/>
      <c r="L12974" s="13"/>
      <c r="M12974" s="12"/>
      <c r="N12974" s="13"/>
      <c r="O12974" s="13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  <c r="AA12974" s="11"/>
      <c r="AB12974" s="11"/>
      <c r="AC12974" s="11"/>
    </row>
    <row r="12975" spans="1:29" x14ac:dyDescent="0.25">
      <c r="A12975" s="10"/>
      <c r="B12975" s="11"/>
      <c r="C12975" s="11"/>
      <c r="D12975" s="11"/>
      <c r="E12975" s="11"/>
      <c r="F12975" s="11"/>
      <c r="G12975" s="11"/>
      <c r="H12975" s="11"/>
      <c r="I12975" s="11"/>
      <c r="J12975" s="11"/>
      <c r="K12975" s="12"/>
      <c r="L12975" s="13"/>
      <c r="M12975" s="12"/>
      <c r="N12975" s="13"/>
      <c r="O12975" s="13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  <c r="AA12975" s="11"/>
      <c r="AB12975" s="11"/>
      <c r="AC12975" s="11"/>
    </row>
    <row r="12976" spans="1:29" x14ac:dyDescent="0.25">
      <c r="A12976" s="10"/>
      <c r="B12976" s="11"/>
      <c r="C12976" s="11"/>
      <c r="D12976" s="11"/>
      <c r="E12976" s="11"/>
      <c r="F12976" s="11"/>
      <c r="G12976" s="11"/>
      <c r="H12976" s="11"/>
      <c r="I12976" s="11"/>
      <c r="J12976" s="11"/>
      <c r="K12976" s="12"/>
      <c r="L12976" s="13"/>
      <c r="M12976" s="12"/>
      <c r="N12976" s="13"/>
      <c r="O12976" s="13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  <c r="AC12976" s="11"/>
    </row>
    <row r="12977" spans="1:29" x14ac:dyDescent="0.25">
      <c r="A12977" s="10"/>
      <c r="B12977" s="11"/>
      <c r="C12977" s="11"/>
      <c r="D12977" s="11"/>
      <c r="E12977" s="11"/>
      <c r="F12977" s="11"/>
      <c r="G12977" s="11"/>
      <c r="H12977" s="11"/>
      <c r="I12977" s="11"/>
      <c r="J12977" s="11"/>
      <c r="K12977" s="12"/>
      <c r="L12977" s="13"/>
      <c r="M12977" s="12"/>
      <c r="N12977" s="13"/>
      <c r="O12977" s="13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  <c r="AA12977" s="11"/>
      <c r="AB12977" s="11"/>
      <c r="AC12977" s="11"/>
    </row>
    <row r="12978" spans="1:29" x14ac:dyDescent="0.25">
      <c r="A12978" s="10"/>
      <c r="B12978" s="11"/>
      <c r="C12978" s="11"/>
      <c r="D12978" s="11"/>
      <c r="E12978" s="11"/>
      <c r="F12978" s="11"/>
      <c r="G12978" s="11"/>
      <c r="H12978" s="11"/>
      <c r="I12978" s="11"/>
      <c r="J12978" s="11"/>
      <c r="K12978" s="12"/>
      <c r="L12978" s="13"/>
      <c r="M12978" s="12"/>
      <c r="N12978" s="13"/>
      <c r="O12978" s="13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  <c r="AC12978" s="11"/>
    </row>
    <row r="12979" spans="1:29" x14ac:dyDescent="0.25">
      <c r="A12979" s="10"/>
      <c r="B12979" s="11"/>
      <c r="C12979" s="11"/>
      <c r="D12979" s="11"/>
      <c r="E12979" s="11"/>
      <c r="F12979" s="11"/>
      <c r="G12979" s="11"/>
      <c r="H12979" s="11"/>
      <c r="I12979" s="11"/>
      <c r="J12979" s="11"/>
      <c r="K12979" s="12"/>
      <c r="L12979" s="13"/>
      <c r="M12979" s="12"/>
      <c r="N12979" s="13"/>
      <c r="O12979" s="13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  <c r="AA12979" s="11"/>
      <c r="AB12979" s="11"/>
      <c r="AC12979" s="11"/>
    </row>
    <row r="12980" spans="1:29" x14ac:dyDescent="0.25">
      <c r="A12980" s="10"/>
      <c r="B12980" s="11"/>
      <c r="C12980" s="11"/>
      <c r="D12980" s="11"/>
      <c r="E12980" s="11"/>
      <c r="F12980" s="11"/>
      <c r="G12980" s="11"/>
      <c r="H12980" s="11"/>
      <c r="I12980" s="11"/>
      <c r="J12980" s="11"/>
      <c r="K12980" s="12"/>
      <c r="L12980" s="13"/>
      <c r="M12980" s="12"/>
      <c r="N12980" s="13"/>
      <c r="O12980" s="13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  <c r="AA12980" s="11"/>
      <c r="AB12980" s="11"/>
      <c r="AC12980" s="11"/>
    </row>
    <row r="12981" spans="1:29" x14ac:dyDescent="0.25">
      <c r="A12981" s="10"/>
      <c r="B12981" s="11"/>
      <c r="C12981" s="11"/>
      <c r="D12981" s="11"/>
      <c r="E12981" s="11"/>
      <c r="F12981" s="11"/>
      <c r="G12981" s="11"/>
      <c r="H12981" s="11"/>
      <c r="I12981" s="11"/>
      <c r="J12981" s="11"/>
      <c r="K12981" s="12"/>
      <c r="L12981" s="13"/>
      <c r="M12981" s="12"/>
      <c r="N12981" s="13"/>
      <c r="O12981" s="13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  <c r="AA12981" s="11"/>
      <c r="AB12981" s="11"/>
      <c r="AC12981" s="11"/>
    </row>
    <row r="12982" spans="1:29" x14ac:dyDescent="0.25">
      <c r="A12982" s="10"/>
      <c r="B12982" s="11"/>
      <c r="C12982" s="11"/>
      <c r="D12982" s="11"/>
      <c r="E12982" s="11"/>
      <c r="F12982" s="11"/>
      <c r="G12982" s="11"/>
      <c r="H12982" s="11"/>
      <c r="I12982" s="11"/>
      <c r="J12982" s="11"/>
      <c r="K12982" s="12"/>
      <c r="L12982" s="13"/>
      <c r="M12982" s="12"/>
      <c r="N12982" s="13"/>
      <c r="O12982" s="13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  <c r="AA12982" s="11"/>
      <c r="AB12982" s="11"/>
      <c r="AC12982" s="11"/>
    </row>
    <row r="12983" spans="1:29" x14ac:dyDescent="0.25">
      <c r="A12983" s="10"/>
      <c r="B12983" s="11"/>
      <c r="C12983" s="11"/>
      <c r="D12983" s="11"/>
      <c r="E12983" s="11"/>
      <c r="F12983" s="11"/>
      <c r="G12983" s="11"/>
      <c r="H12983" s="11"/>
      <c r="I12983" s="11"/>
      <c r="J12983" s="11"/>
      <c r="K12983" s="12"/>
      <c r="L12983" s="13"/>
      <c r="M12983" s="12"/>
      <c r="N12983" s="13"/>
      <c r="O12983" s="13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  <c r="AC12983" s="11"/>
    </row>
    <row r="12984" spans="1:29" x14ac:dyDescent="0.25">
      <c r="A12984" s="10"/>
      <c r="B12984" s="11"/>
      <c r="C12984" s="11"/>
      <c r="D12984" s="11"/>
      <c r="E12984" s="11"/>
      <c r="F12984" s="11"/>
      <c r="G12984" s="11"/>
      <c r="H12984" s="11"/>
      <c r="I12984" s="11"/>
      <c r="J12984" s="11"/>
      <c r="K12984" s="12"/>
      <c r="L12984" s="13"/>
      <c r="M12984" s="12"/>
      <c r="N12984" s="13"/>
      <c r="O12984" s="13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  <c r="AA12984" s="11"/>
      <c r="AB12984" s="11"/>
      <c r="AC12984" s="11"/>
    </row>
    <row r="12985" spans="1:29" x14ac:dyDescent="0.25">
      <c r="A12985" s="10"/>
      <c r="B12985" s="11"/>
      <c r="C12985" s="11"/>
      <c r="D12985" s="11"/>
      <c r="E12985" s="11"/>
      <c r="F12985" s="11"/>
      <c r="G12985" s="11"/>
      <c r="H12985" s="11"/>
      <c r="I12985" s="11"/>
      <c r="J12985" s="11"/>
      <c r="K12985" s="12"/>
      <c r="L12985" s="13"/>
      <c r="M12985" s="12"/>
      <c r="N12985" s="13"/>
      <c r="O12985" s="13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  <c r="AA12985" s="11"/>
      <c r="AB12985" s="11"/>
      <c r="AC12985" s="11"/>
    </row>
    <row r="12986" spans="1:29" x14ac:dyDescent="0.25">
      <c r="A12986" s="10"/>
      <c r="B12986" s="11"/>
      <c r="C12986" s="11"/>
      <c r="D12986" s="11"/>
      <c r="E12986" s="11"/>
      <c r="F12986" s="11"/>
      <c r="G12986" s="11"/>
      <c r="H12986" s="11"/>
      <c r="I12986" s="11"/>
      <c r="J12986" s="11"/>
      <c r="K12986" s="12"/>
      <c r="L12986" s="13"/>
      <c r="M12986" s="12"/>
      <c r="N12986" s="13"/>
      <c r="O12986" s="13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  <c r="AA12986" s="11"/>
      <c r="AB12986" s="11"/>
      <c r="AC12986" s="11"/>
    </row>
    <row r="12987" spans="1:29" x14ac:dyDescent="0.25">
      <c r="A12987" s="10"/>
      <c r="B12987" s="11"/>
      <c r="C12987" s="11"/>
      <c r="D12987" s="11"/>
      <c r="E12987" s="11"/>
      <c r="F12987" s="11"/>
      <c r="G12987" s="11"/>
      <c r="H12987" s="11"/>
      <c r="I12987" s="11"/>
      <c r="J12987" s="11"/>
      <c r="K12987" s="12"/>
      <c r="L12987" s="13"/>
      <c r="M12987" s="12"/>
      <c r="N12987" s="13"/>
      <c r="O12987" s="13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  <c r="AA12987" s="11"/>
      <c r="AB12987" s="11"/>
      <c r="AC12987" s="11"/>
    </row>
    <row r="12988" spans="1:29" x14ac:dyDescent="0.25">
      <c r="A12988" s="10"/>
      <c r="B12988" s="11"/>
      <c r="C12988" s="11"/>
      <c r="D12988" s="11"/>
      <c r="E12988" s="11"/>
      <c r="F12988" s="11"/>
      <c r="G12988" s="11"/>
      <c r="H12988" s="11"/>
      <c r="I12988" s="11"/>
      <c r="J12988" s="11"/>
      <c r="K12988" s="12"/>
      <c r="L12988" s="13"/>
      <c r="M12988" s="12"/>
      <c r="N12988" s="13"/>
      <c r="O12988" s="13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  <c r="AA12988" s="11"/>
      <c r="AB12988" s="11"/>
      <c r="AC12988" s="11"/>
    </row>
    <row r="12989" spans="1:29" x14ac:dyDescent="0.25">
      <c r="A12989" s="10"/>
      <c r="B12989" s="11"/>
      <c r="C12989" s="11"/>
      <c r="D12989" s="11"/>
      <c r="E12989" s="11"/>
      <c r="F12989" s="11"/>
      <c r="G12989" s="11"/>
      <c r="H12989" s="11"/>
      <c r="I12989" s="11"/>
      <c r="J12989" s="11"/>
      <c r="K12989" s="12"/>
      <c r="L12989" s="13"/>
      <c r="M12989" s="12"/>
      <c r="N12989" s="13"/>
      <c r="O12989" s="13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  <c r="AA12989" s="11"/>
      <c r="AB12989" s="11"/>
      <c r="AC12989" s="11"/>
    </row>
    <row r="12990" spans="1:29" x14ac:dyDescent="0.25">
      <c r="A12990" s="10"/>
      <c r="B12990" s="11"/>
      <c r="C12990" s="11"/>
      <c r="D12990" s="11"/>
      <c r="E12990" s="11"/>
      <c r="F12990" s="11"/>
      <c r="G12990" s="11"/>
      <c r="H12990" s="11"/>
      <c r="I12990" s="11"/>
      <c r="J12990" s="11"/>
      <c r="K12990" s="12"/>
      <c r="L12990" s="13"/>
      <c r="M12990" s="12"/>
      <c r="N12990" s="13"/>
      <c r="O12990" s="13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  <c r="AC12990" s="11"/>
    </row>
    <row r="12991" spans="1:29" x14ac:dyDescent="0.25">
      <c r="A12991" s="10"/>
      <c r="B12991" s="11"/>
      <c r="C12991" s="11"/>
      <c r="D12991" s="11"/>
      <c r="E12991" s="11"/>
      <c r="F12991" s="11"/>
      <c r="G12991" s="11"/>
      <c r="H12991" s="11"/>
      <c r="I12991" s="11"/>
      <c r="J12991" s="11"/>
      <c r="K12991" s="12"/>
      <c r="L12991" s="13"/>
      <c r="M12991" s="12"/>
      <c r="N12991" s="13"/>
      <c r="O12991" s="13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  <c r="AA12991" s="11"/>
      <c r="AB12991" s="11"/>
      <c r="AC12991" s="11"/>
    </row>
    <row r="12992" spans="1:29" x14ac:dyDescent="0.25">
      <c r="A12992" s="10"/>
      <c r="B12992" s="11"/>
      <c r="C12992" s="11"/>
      <c r="D12992" s="11"/>
      <c r="E12992" s="11"/>
      <c r="F12992" s="11"/>
      <c r="G12992" s="11"/>
      <c r="H12992" s="11"/>
      <c r="I12992" s="11"/>
      <c r="J12992" s="11"/>
      <c r="K12992" s="12"/>
      <c r="L12992" s="13"/>
      <c r="M12992" s="12"/>
      <c r="N12992" s="13"/>
      <c r="O12992" s="13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  <c r="AA12992" s="11"/>
      <c r="AB12992" s="11"/>
      <c r="AC12992" s="11"/>
    </row>
    <row r="12993" spans="1:29" x14ac:dyDescent="0.25">
      <c r="A12993" s="10"/>
      <c r="B12993" s="11"/>
      <c r="C12993" s="11"/>
      <c r="D12993" s="11"/>
      <c r="E12993" s="11"/>
      <c r="F12993" s="11"/>
      <c r="G12993" s="11"/>
      <c r="H12993" s="11"/>
      <c r="I12993" s="11"/>
      <c r="J12993" s="11"/>
      <c r="K12993" s="12"/>
      <c r="L12993" s="13"/>
      <c r="M12993" s="12"/>
      <c r="N12993" s="13"/>
      <c r="O12993" s="13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  <c r="AA12993" s="11"/>
      <c r="AB12993" s="11"/>
      <c r="AC12993" s="11"/>
    </row>
    <row r="12994" spans="1:29" x14ac:dyDescent="0.25">
      <c r="A12994" s="10"/>
      <c r="B12994" s="11"/>
      <c r="C12994" s="11"/>
      <c r="D12994" s="11"/>
      <c r="E12994" s="11"/>
      <c r="F12994" s="11"/>
      <c r="G12994" s="11"/>
      <c r="H12994" s="11"/>
      <c r="I12994" s="11"/>
      <c r="J12994" s="11"/>
      <c r="K12994" s="12"/>
      <c r="L12994" s="13"/>
      <c r="M12994" s="12"/>
      <c r="N12994" s="13"/>
      <c r="O12994" s="13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  <c r="AA12994" s="11"/>
      <c r="AB12994" s="11"/>
      <c r="AC12994" s="11"/>
    </row>
    <row r="12995" spans="1:29" x14ac:dyDescent="0.25">
      <c r="A12995" s="10"/>
      <c r="B12995" s="11"/>
      <c r="C12995" s="11"/>
      <c r="D12995" s="11"/>
      <c r="E12995" s="11"/>
      <c r="F12995" s="11"/>
      <c r="G12995" s="11"/>
      <c r="H12995" s="11"/>
      <c r="I12995" s="11"/>
      <c r="J12995" s="11"/>
      <c r="K12995" s="12"/>
      <c r="L12995" s="13"/>
      <c r="M12995" s="12"/>
      <c r="N12995" s="13"/>
      <c r="O12995" s="13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  <c r="AA12995" s="11"/>
      <c r="AB12995" s="11"/>
      <c r="AC12995" s="11"/>
    </row>
    <row r="12996" spans="1:29" x14ac:dyDescent="0.25">
      <c r="A12996" s="10"/>
      <c r="B12996" s="11"/>
      <c r="C12996" s="11"/>
      <c r="D12996" s="11"/>
      <c r="E12996" s="11"/>
      <c r="F12996" s="11"/>
      <c r="G12996" s="11"/>
      <c r="H12996" s="11"/>
      <c r="I12996" s="11"/>
      <c r="J12996" s="11"/>
      <c r="K12996" s="12"/>
      <c r="L12996" s="13"/>
      <c r="M12996" s="12"/>
      <c r="N12996" s="13"/>
      <c r="O12996" s="13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  <c r="AA12996" s="11"/>
      <c r="AB12996" s="11"/>
      <c r="AC12996" s="11"/>
    </row>
    <row r="12997" spans="1:29" x14ac:dyDescent="0.25">
      <c r="A12997" s="10"/>
      <c r="B12997" s="11"/>
      <c r="C12997" s="11"/>
      <c r="D12997" s="11"/>
      <c r="E12997" s="11"/>
      <c r="F12997" s="11"/>
      <c r="G12997" s="11"/>
      <c r="H12997" s="11"/>
      <c r="I12997" s="11"/>
      <c r="J12997" s="11"/>
      <c r="K12997" s="12"/>
      <c r="L12997" s="13"/>
      <c r="M12997" s="12"/>
      <c r="N12997" s="13"/>
      <c r="O12997" s="13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  <c r="AA12997" s="11"/>
      <c r="AB12997" s="11"/>
      <c r="AC12997" s="11"/>
    </row>
    <row r="12998" spans="1:29" x14ac:dyDescent="0.25">
      <c r="A12998" s="10"/>
      <c r="B12998" s="11"/>
      <c r="C12998" s="11"/>
      <c r="D12998" s="11"/>
      <c r="E12998" s="11"/>
      <c r="F12998" s="11"/>
      <c r="G12998" s="11"/>
      <c r="H12998" s="11"/>
      <c r="I12998" s="11"/>
      <c r="J12998" s="11"/>
      <c r="K12998" s="12"/>
      <c r="L12998" s="13"/>
      <c r="M12998" s="12"/>
      <c r="N12998" s="13"/>
      <c r="O12998" s="13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  <c r="AA12998" s="11"/>
      <c r="AB12998" s="11"/>
      <c r="AC12998" s="11"/>
    </row>
    <row r="12999" spans="1:29" x14ac:dyDescent="0.25">
      <c r="A12999" s="10"/>
      <c r="B12999" s="11"/>
      <c r="C12999" s="11"/>
      <c r="D12999" s="11"/>
      <c r="E12999" s="11"/>
      <c r="F12999" s="11"/>
      <c r="G12999" s="11"/>
      <c r="H12999" s="11"/>
      <c r="I12999" s="11"/>
      <c r="J12999" s="11"/>
      <c r="K12999" s="12"/>
      <c r="L12999" s="13"/>
      <c r="M12999" s="12"/>
      <c r="N12999" s="13"/>
      <c r="O12999" s="13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  <c r="AA12999" s="11"/>
      <c r="AB12999" s="11"/>
      <c r="AC12999" s="11"/>
    </row>
    <row r="13000" spans="1:29" x14ac:dyDescent="0.25">
      <c r="A13000" s="10"/>
      <c r="B13000" s="11"/>
      <c r="C13000" s="11"/>
      <c r="D13000" s="11"/>
      <c r="E13000" s="11"/>
      <c r="F13000" s="11"/>
      <c r="G13000" s="11"/>
      <c r="H13000" s="11"/>
      <c r="I13000" s="11"/>
      <c r="J13000" s="11"/>
      <c r="K13000" s="12"/>
      <c r="L13000" s="13"/>
      <c r="M13000" s="12"/>
      <c r="N13000" s="13"/>
      <c r="O13000" s="13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  <c r="AA13000" s="11"/>
      <c r="AB13000" s="11"/>
      <c r="AC13000" s="11"/>
    </row>
    <row r="13001" spans="1:29" x14ac:dyDescent="0.25">
      <c r="A13001" s="10"/>
      <c r="B13001" s="11"/>
      <c r="C13001" s="11"/>
      <c r="D13001" s="11"/>
      <c r="E13001" s="11"/>
      <c r="F13001" s="11"/>
      <c r="G13001" s="11"/>
      <c r="H13001" s="11"/>
      <c r="I13001" s="11"/>
      <c r="J13001" s="11"/>
      <c r="K13001" s="12"/>
      <c r="L13001" s="13"/>
      <c r="M13001" s="12"/>
      <c r="N13001" s="13"/>
      <c r="O13001" s="13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  <c r="AA13001" s="11"/>
      <c r="AB13001" s="11"/>
      <c r="AC13001" s="11"/>
    </row>
    <row r="13002" spans="1:29" x14ac:dyDescent="0.25">
      <c r="A13002" s="10"/>
      <c r="B13002" s="11"/>
      <c r="C13002" s="11"/>
      <c r="D13002" s="11"/>
      <c r="E13002" s="11"/>
      <c r="F13002" s="11"/>
      <c r="G13002" s="11"/>
      <c r="H13002" s="11"/>
      <c r="I13002" s="11"/>
      <c r="J13002" s="11"/>
      <c r="K13002" s="12"/>
      <c r="L13002" s="13"/>
      <c r="M13002" s="12"/>
      <c r="N13002" s="13"/>
      <c r="O13002" s="13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  <c r="AA13002" s="11"/>
      <c r="AB13002" s="11"/>
      <c r="AC13002" s="11"/>
    </row>
    <row r="13003" spans="1:29" x14ac:dyDescent="0.25">
      <c r="A13003" s="10"/>
      <c r="B13003" s="11"/>
      <c r="C13003" s="11"/>
      <c r="D13003" s="11"/>
      <c r="E13003" s="11"/>
      <c r="F13003" s="11"/>
      <c r="G13003" s="11"/>
      <c r="H13003" s="11"/>
      <c r="I13003" s="11"/>
      <c r="J13003" s="11"/>
      <c r="K13003" s="12"/>
      <c r="L13003" s="13"/>
      <c r="M13003" s="12"/>
      <c r="N13003" s="13"/>
      <c r="O13003" s="13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  <c r="AA13003" s="11"/>
      <c r="AB13003" s="11"/>
      <c r="AC13003" s="11"/>
    </row>
    <row r="13004" spans="1:29" x14ac:dyDescent="0.25">
      <c r="A13004" s="10"/>
      <c r="B13004" s="11"/>
      <c r="C13004" s="11"/>
      <c r="D13004" s="11"/>
      <c r="E13004" s="11"/>
      <c r="F13004" s="11"/>
      <c r="G13004" s="11"/>
      <c r="H13004" s="11"/>
      <c r="I13004" s="11"/>
      <c r="J13004" s="11"/>
      <c r="K13004" s="12"/>
      <c r="L13004" s="13"/>
      <c r="M13004" s="12"/>
      <c r="N13004" s="13"/>
      <c r="O13004" s="13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  <c r="AC13004" s="11"/>
    </row>
    <row r="13005" spans="1:29" x14ac:dyDescent="0.25">
      <c r="A13005" s="10"/>
      <c r="B13005" s="11"/>
      <c r="C13005" s="11"/>
      <c r="D13005" s="11"/>
      <c r="E13005" s="11"/>
      <c r="F13005" s="11"/>
      <c r="G13005" s="11"/>
      <c r="H13005" s="11"/>
      <c r="I13005" s="11"/>
      <c r="J13005" s="11"/>
      <c r="K13005" s="12"/>
      <c r="L13005" s="13"/>
      <c r="M13005" s="12"/>
      <c r="N13005" s="13"/>
      <c r="O13005" s="13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  <c r="AA13005" s="11"/>
      <c r="AB13005" s="11"/>
      <c r="AC13005" s="11"/>
    </row>
    <row r="13006" spans="1:29" x14ac:dyDescent="0.25">
      <c r="A13006" s="10"/>
      <c r="B13006" s="11"/>
      <c r="C13006" s="11"/>
      <c r="D13006" s="11"/>
      <c r="E13006" s="11"/>
      <c r="F13006" s="11"/>
      <c r="G13006" s="11"/>
      <c r="H13006" s="11"/>
      <c r="I13006" s="11"/>
      <c r="J13006" s="11"/>
      <c r="K13006" s="12"/>
      <c r="L13006" s="13"/>
      <c r="M13006" s="12"/>
      <c r="N13006" s="13"/>
      <c r="O13006" s="13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  <c r="AA13006" s="11"/>
      <c r="AB13006" s="11"/>
      <c r="AC13006" s="11"/>
    </row>
    <row r="13007" spans="1:29" x14ac:dyDescent="0.25">
      <c r="A13007" s="10"/>
      <c r="B13007" s="11"/>
      <c r="C13007" s="11"/>
      <c r="D13007" s="11"/>
      <c r="E13007" s="11"/>
      <c r="F13007" s="11"/>
      <c r="G13007" s="11"/>
      <c r="H13007" s="11"/>
      <c r="I13007" s="11"/>
      <c r="J13007" s="11"/>
      <c r="K13007" s="12"/>
      <c r="L13007" s="13"/>
      <c r="M13007" s="12"/>
      <c r="N13007" s="13"/>
      <c r="O13007" s="13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  <c r="AA13007" s="11"/>
      <c r="AB13007" s="11"/>
      <c r="AC13007" s="11"/>
    </row>
    <row r="13008" spans="1:29" x14ac:dyDescent="0.25">
      <c r="A13008" s="10"/>
      <c r="B13008" s="11"/>
      <c r="C13008" s="11"/>
      <c r="D13008" s="11"/>
      <c r="E13008" s="11"/>
      <c r="F13008" s="11"/>
      <c r="G13008" s="11"/>
      <c r="H13008" s="11"/>
      <c r="I13008" s="11"/>
      <c r="J13008" s="11"/>
      <c r="K13008" s="12"/>
      <c r="L13008" s="13"/>
      <c r="M13008" s="12"/>
      <c r="N13008" s="13"/>
      <c r="O13008" s="13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  <c r="AA13008" s="11"/>
      <c r="AB13008" s="11"/>
      <c r="AC13008" s="11"/>
    </row>
    <row r="13009" spans="1:29" x14ac:dyDescent="0.25">
      <c r="A13009" s="10"/>
      <c r="B13009" s="11"/>
      <c r="C13009" s="11"/>
      <c r="D13009" s="11"/>
      <c r="E13009" s="11"/>
      <c r="F13009" s="11"/>
      <c r="G13009" s="11"/>
      <c r="H13009" s="11"/>
      <c r="I13009" s="11"/>
      <c r="J13009" s="11"/>
      <c r="K13009" s="12"/>
      <c r="L13009" s="13"/>
      <c r="M13009" s="12"/>
      <c r="N13009" s="13"/>
      <c r="O13009" s="13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  <c r="AA13009" s="11"/>
      <c r="AB13009" s="11"/>
      <c r="AC13009" s="11"/>
    </row>
    <row r="13010" spans="1:29" x14ac:dyDescent="0.25">
      <c r="A13010" s="10"/>
      <c r="B13010" s="11"/>
      <c r="C13010" s="11"/>
      <c r="D13010" s="11"/>
      <c r="E13010" s="11"/>
      <c r="F13010" s="11"/>
      <c r="G13010" s="11"/>
      <c r="H13010" s="11"/>
      <c r="I13010" s="11"/>
      <c r="J13010" s="11"/>
      <c r="K13010" s="12"/>
      <c r="L13010" s="13"/>
      <c r="M13010" s="12"/>
      <c r="N13010" s="13"/>
      <c r="O13010" s="13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  <c r="AA13010" s="11"/>
      <c r="AB13010" s="11"/>
      <c r="AC13010" s="11"/>
    </row>
    <row r="13011" spans="1:29" x14ac:dyDescent="0.25">
      <c r="A13011" s="10"/>
      <c r="B13011" s="11"/>
      <c r="C13011" s="11"/>
      <c r="D13011" s="11"/>
      <c r="E13011" s="11"/>
      <c r="F13011" s="11"/>
      <c r="G13011" s="11"/>
      <c r="H13011" s="11"/>
      <c r="I13011" s="11"/>
      <c r="J13011" s="11"/>
      <c r="K13011" s="12"/>
      <c r="L13011" s="13"/>
      <c r="M13011" s="12"/>
      <c r="N13011" s="13"/>
      <c r="O13011" s="13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  <c r="AC13011" s="11"/>
    </row>
    <row r="13012" spans="1:29" x14ac:dyDescent="0.25">
      <c r="A13012" s="10"/>
      <c r="B13012" s="11"/>
      <c r="C13012" s="11"/>
      <c r="D13012" s="11"/>
      <c r="E13012" s="11"/>
      <c r="F13012" s="11"/>
      <c r="G13012" s="11"/>
      <c r="H13012" s="11"/>
      <c r="I13012" s="11"/>
      <c r="J13012" s="11"/>
      <c r="K13012" s="12"/>
      <c r="L13012" s="13"/>
      <c r="M13012" s="12"/>
      <c r="N13012" s="13"/>
      <c r="O13012" s="13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  <c r="AA13012" s="11"/>
      <c r="AB13012" s="11"/>
      <c r="AC13012" s="11"/>
    </row>
    <row r="13013" spans="1:29" x14ac:dyDescent="0.25">
      <c r="A13013" s="10"/>
      <c r="B13013" s="11"/>
      <c r="C13013" s="11"/>
      <c r="D13013" s="11"/>
      <c r="E13013" s="11"/>
      <c r="F13013" s="11"/>
      <c r="G13013" s="11"/>
      <c r="H13013" s="11"/>
      <c r="I13013" s="11"/>
      <c r="J13013" s="11"/>
      <c r="K13013" s="12"/>
      <c r="L13013" s="13"/>
      <c r="M13013" s="12"/>
      <c r="N13013" s="13"/>
      <c r="O13013" s="13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  <c r="AA13013" s="11"/>
      <c r="AB13013" s="11"/>
      <c r="AC13013" s="11"/>
    </row>
    <row r="13014" spans="1:29" x14ac:dyDescent="0.25">
      <c r="A13014" s="10"/>
      <c r="B13014" s="11"/>
      <c r="C13014" s="11"/>
      <c r="D13014" s="11"/>
      <c r="E13014" s="11"/>
      <c r="F13014" s="11"/>
      <c r="G13014" s="11"/>
      <c r="H13014" s="11"/>
      <c r="I13014" s="11"/>
      <c r="J13014" s="11"/>
      <c r="K13014" s="12"/>
      <c r="L13014" s="13"/>
      <c r="M13014" s="12"/>
      <c r="N13014" s="13"/>
      <c r="O13014" s="13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  <c r="AA13014" s="11"/>
      <c r="AB13014" s="11"/>
      <c r="AC13014" s="11"/>
    </row>
    <row r="13015" spans="1:29" x14ac:dyDescent="0.25">
      <c r="A13015" s="10"/>
      <c r="B13015" s="11"/>
      <c r="C13015" s="11"/>
      <c r="D13015" s="11"/>
      <c r="E13015" s="11"/>
      <c r="F13015" s="11"/>
      <c r="G13015" s="11"/>
      <c r="H13015" s="11"/>
      <c r="I13015" s="11"/>
      <c r="J13015" s="11"/>
      <c r="K13015" s="12"/>
      <c r="L13015" s="13"/>
      <c r="M13015" s="12"/>
      <c r="N13015" s="13"/>
      <c r="O13015" s="13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  <c r="AA13015" s="11"/>
      <c r="AB13015" s="11"/>
      <c r="AC13015" s="11"/>
    </row>
    <row r="13016" spans="1:29" x14ac:dyDescent="0.25">
      <c r="A13016" s="10"/>
      <c r="B13016" s="11"/>
      <c r="C13016" s="11"/>
      <c r="D13016" s="11"/>
      <c r="E13016" s="11"/>
      <c r="F13016" s="11"/>
      <c r="G13016" s="11"/>
      <c r="H13016" s="11"/>
      <c r="I13016" s="11"/>
      <c r="J13016" s="11"/>
      <c r="K13016" s="12"/>
      <c r="L13016" s="13"/>
      <c r="M13016" s="12"/>
      <c r="N13016" s="13"/>
      <c r="O13016" s="13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  <c r="AA13016" s="11"/>
      <c r="AB13016" s="11"/>
      <c r="AC13016" s="11"/>
    </row>
    <row r="13017" spans="1:29" x14ac:dyDescent="0.25">
      <c r="A13017" s="10"/>
      <c r="B13017" s="11"/>
      <c r="C13017" s="11"/>
      <c r="D13017" s="11"/>
      <c r="E13017" s="11"/>
      <c r="F13017" s="11"/>
      <c r="G13017" s="11"/>
      <c r="H13017" s="11"/>
      <c r="I13017" s="11"/>
      <c r="J13017" s="11"/>
      <c r="K13017" s="12"/>
      <c r="L13017" s="13"/>
      <c r="M13017" s="12"/>
      <c r="N13017" s="13"/>
      <c r="O13017" s="13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  <c r="AA13017" s="11"/>
      <c r="AB13017" s="11"/>
      <c r="AC13017" s="11"/>
    </row>
    <row r="13018" spans="1:29" x14ac:dyDescent="0.25">
      <c r="A13018" s="10"/>
      <c r="B13018" s="11"/>
      <c r="C13018" s="11"/>
      <c r="D13018" s="11"/>
      <c r="E13018" s="11"/>
      <c r="F13018" s="11"/>
      <c r="G13018" s="11"/>
      <c r="H13018" s="11"/>
      <c r="I13018" s="11"/>
      <c r="J13018" s="11"/>
      <c r="K13018" s="12"/>
      <c r="L13018" s="13"/>
      <c r="M13018" s="12"/>
      <c r="N13018" s="13"/>
      <c r="O13018" s="13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  <c r="AA13018" s="11"/>
      <c r="AB13018" s="11"/>
      <c r="AC13018" s="11"/>
    </row>
    <row r="13019" spans="1:29" x14ac:dyDescent="0.25">
      <c r="A13019" s="10"/>
      <c r="B13019" s="11"/>
      <c r="C13019" s="11"/>
      <c r="D13019" s="11"/>
      <c r="E13019" s="11"/>
      <c r="F13019" s="11"/>
      <c r="G13019" s="11"/>
      <c r="H13019" s="11"/>
      <c r="I13019" s="11"/>
      <c r="J13019" s="11"/>
      <c r="K13019" s="12"/>
      <c r="L13019" s="13"/>
      <c r="M13019" s="12"/>
      <c r="N13019" s="13"/>
      <c r="O13019" s="13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  <c r="AA13019" s="11"/>
      <c r="AB13019" s="11"/>
      <c r="AC13019" s="11"/>
    </row>
    <row r="13020" spans="1:29" x14ac:dyDescent="0.25">
      <c r="A13020" s="10"/>
      <c r="B13020" s="11"/>
      <c r="C13020" s="11"/>
      <c r="D13020" s="11"/>
      <c r="E13020" s="11"/>
      <c r="F13020" s="11"/>
      <c r="G13020" s="11"/>
      <c r="H13020" s="11"/>
      <c r="I13020" s="11"/>
      <c r="J13020" s="11"/>
      <c r="K13020" s="12"/>
      <c r="L13020" s="13"/>
      <c r="M13020" s="12"/>
      <c r="N13020" s="13"/>
      <c r="O13020" s="13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  <c r="AA13020" s="11"/>
      <c r="AB13020" s="11"/>
      <c r="AC13020" s="11"/>
    </row>
    <row r="13021" spans="1:29" x14ac:dyDescent="0.25">
      <c r="A13021" s="10"/>
      <c r="B13021" s="11"/>
      <c r="C13021" s="11"/>
      <c r="D13021" s="11"/>
      <c r="E13021" s="11"/>
      <c r="F13021" s="11"/>
      <c r="G13021" s="11"/>
      <c r="H13021" s="11"/>
      <c r="I13021" s="11"/>
      <c r="J13021" s="11"/>
      <c r="K13021" s="12"/>
      <c r="L13021" s="13"/>
      <c r="M13021" s="12"/>
      <c r="N13021" s="13"/>
      <c r="O13021" s="13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  <c r="AA13021" s="11"/>
      <c r="AB13021" s="11"/>
      <c r="AC13021" s="11"/>
    </row>
    <row r="13022" spans="1:29" x14ac:dyDescent="0.25">
      <c r="A13022" s="10"/>
      <c r="B13022" s="11"/>
      <c r="C13022" s="11"/>
      <c r="D13022" s="11"/>
      <c r="E13022" s="11"/>
      <c r="F13022" s="11"/>
      <c r="G13022" s="11"/>
      <c r="H13022" s="11"/>
      <c r="I13022" s="11"/>
      <c r="J13022" s="11"/>
      <c r="K13022" s="12"/>
      <c r="L13022" s="13"/>
      <c r="M13022" s="12"/>
      <c r="N13022" s="13"/>
      <c r="O13022" s="13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  <c r="AA13022" s="11"/>
      <c r="AB13022" s="11"/>
      <c r="AC13022" s="11"/>
    </row>
    <row r="13023" spans="1:29" x14ac:dyDescent="0.25">
      <c r="A13023" s="10"/>
      <c r="B13023" s="11"/>
      <c r="C13023" s="11"/>
      <c r="D13023" s="11"/>
      <c r="E13023" s="11"/>
      <c r="F13023" s="11"/>
      <c r="G13023" s="11"/>
      <c r="H13023" s="11"/>
      <c r="I13023" s="11"/>
      <c r="J13023" s="11"/>
      <c r="K13023" s="12"/>
      <c r="L13023" s="13"/>
      <c r="M13023" s="12"/>
      <c r="N13023" s="13"/>
      <c r="O13023" s="13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  <c r="AA13023" s="11"/>
      <c r="AB13023" s="11"/>
      <c r="AC13023" s="11"/>
    </row>
    <row r="13024" spans="1:29" x14ac:dyDescent="0.25">
      <c r="A13024" s="10"/>
      <c r="B13024" s="11"/>
      <c r="C13024" s="11"/>
      <c r="D13024" s="11"/>
      <c r="E13024" s="11"/>
      <c r="F13024" s="11"/>
      <c r="G13024" s="11"/>
      <c r="H13024" s="11"/>
      <c r="I13024" s="11"/>
      <c r="J13024" s="11"/>
      <c r="K13024" s="12"/>
      <c r="L13024" s="13"/>
      <c r="M13024" s="12"/>
      <c r="N13024" s="13"/>
      <c r="O13024" s="13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  <c r="AA13024" s="11"/>
      <c r="AB13024" s="11"/>
      <c r="AC13024" s="11"/>
    </row>
    <row r="13025" spans="1:29" x14ac:dyDescent="0.25">
      <c r="A13025" s="10"/>
      <c r="B13025" s="11"/>
      <c r="C13025" s="11"/>
      <c r="D13025" s="11"/>
      <c r="E13025" s="11"/>
      <c r="F13025" s="11"/>
      <c r="G13025" s="11"/>
      <c r="H13025" s="11"/>
      <c r="I13025" s="11"/>
      <c r="J13025" s="11"/>
      <c r="K13025" s="12"/>
      <c r="L13025" s="13"/>
      <c r="M13025" s="12"/>
      <c r="N13025" s="13"/>
      <c r="O13025" s="13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  <c r="AC13025" s="11"/>
    </row>
    <row r="13026" spans="1:29" x14ac:dyDescent="0.25">
      <c r="A13026" s="10"/>
      <c r="B13026" s="11"/>
      <c r="C13026" s="11"/>
      <c r="D13026" s="11"/>
      <c r="E13026" s="11"/>
      <c r="F13026" s="11"/>
      <c r="G13026" s="11"/>
      <c r="H13026" s="11"/>
      <c r="I13026" s="11"/>
      <c r="J13026" s="11"/>
      <c r="K13026" s="12"/>
      <c r="L13026" s="13"/>
      <c r="M13026" s="12"/>
      <c r="N13026" s="13"/>
      <c r="O13026" s="13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  <c r="AA13026" s="11"/>
      <c r="AB13026" s="11"/>
      <c r="AC13026" s="11"/>
    </row>
    <row r="13027" spans="1:29" x14ac:dyDescent="0.25">
      <c r="A13027" s="10"/>
      <c r="B13027" s="11"/>
      <c r="C13027" s="11"/>
      <c r="D13027" s="11"/>
      <c r="E13027" s="11"/>
      <c r="F13027" s="11"/>
      <c r="G13027" s="11"/>
      <c r="H13027" s="11"/>
      <c r="I13027" s="11"/>
      <c r="J13027" s="11"/>
      <c r="K13027" s="12"/>
      <c r="L13027" s="13"/>
      <c r="M13027" s="12"/>
      <c r="N13027" s="13"/>
      <c r="O13027" s="13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  <c r="AA13027" s="11"/>
      <c r="AB13027" s="11"/>
      <c r="AC13027" s="11"/>
    </row>
    <row r="13028" spans="1:29" x14ac:dyDescent="0.25">
      <c r="A13028" s="10"/>
      <c r="B13028" s="11"/>
      <c r="C13028" s="11"/>
      <c r="D13028" s="11"/>
      <c r="E13028" s="11"/>
      <c r="F13028" s="11"/>
      <c r="G13028" s="11"/>
      <c r="H13028" s="11"/>
      <c r="I13028" s="11"/>
      <c r="J13028" s="11"/>
      <c r="K13028" s="12"/>
      <c r="L13028" s="13"/>
      <c r="M13028" s="12"/>
      <c r="N13028" s="13"/>
      <c r="O13028" s="13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  <c r="AA13028" s="11"/>
      <c r="AB13028" s="11"/>
      <c r="AC13028" s="11"/>
    </row>
    <row r="13029" spans="1:29" x14ac:dyDescent="0.25">
      <c r="A13029" s="10"/>
      <c r="B13029" s="11"/>
      <c r="C13029" s="11"/>
      <c r="D13029" s="11"/>
      <c r="E13029" s="11"/>
      <c r="F13029" s="11"/>
      <c r="G13029" s="11"/>
      <c r="H13029" s="11"/>
      <c r="I13029" s="11"/>
      <c r="J13029" s="11"/>
      <c r="K13029" s="12"/>
      <c r="L13029" s="13"/>
      <c r="M13029" s="12"/>
      <c r="N13029" s="13"/>
      <c r="O13029" s="13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  <c r="AA13029" s="11"/>
      <c r="AB13029" s="11"/>
      <c r="AC13029" s="11"/>
    </row>
    <row r="13030" spans="1:29" x14ac:dyDescent="0.25">
      <c r="A13030" s="10"/>
      <c r="B13030" s="11"/>
      <c r="C13030" s="11"/>
      <c r="D13030" s="11"/>
      <c r="E13030" s="11"/>
      <c r="F13030" s="11"/>
      <c r="G13030" s="11"/>
      <c r="H13030" s="11"/>
      <c r="I13030" s="11"/>
      <c r="J13030" s="11"/>
      <c r="K13030" s="12"/>
      <c r="L13030" s="13"/>
      <c r="M13030" s="12"/>
      <c r="N13030" s="13"/>
      <c r="O13030" s="13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  <c r="AA13030" s="11"/>
      <c r="AB13030" s="11"/>
      <c r="AC13030" s="11"/>
    </row>
    <row r="13031" spans="1:29" x14ac:dyDescent="0.25">
      <c r="A13031" s="10"/>
      <c r="B13031" s="11"/>
      <c r="C13031" s="11"/>
      <c r="D13031" s="11"/>
      <c r="E13031" s="11"/>
      <c r="F13031" s="11"/>
      <c r="G13031" s="11"/>
      <c r="H13031" s="11"/>
      <c r="I13031" s="11"/>
      <c r="J13031" s="11"/>
      <c r="K13031" s="12"/>
      <c r="L13031" s="13"/>
      <c r="M13031" s="12"/>
      <c r="N13031" s="13"/>
      <c r="O13031" s="13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  <c r="AA13031" s="11"/>
      <c r="AB13031" s="11"/>
      <c r="AC13031" s="11"/>
    </row>
    <row r="13032" spans="1:29" x14ac:dyDescent="0.25">
      <c r="A13032" s="10"/>
      <c r="B13032" s="11"/>
      <c r="C13032" s="11"/>
      <c r="D13032" s="11"/>
      <c r="E13032" s="11"/>
      <c r="F13032" s="11"/>
      <c r="G13032" s="11"/>
      <c r="H13032" s="11"/>
      <c r="I13032" s="11"/>
      <c r="J13032" s="11"/>
      <c r="K13032" s="12"/>
      <c r="L13032" s="13"/>
      <c r="M13032" s="12"/>
      <c r="N13032" s="13"/>
      <c r="O13032" s="13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  <c r="AC13032" s="11"/>
    </row>
    <row r="13033" spans="1:29" x14ac:dyDescent="0.25">
      <c r="A13033" s="10"/>
      <c r="B13033" s="11"/>
      <c r="C13033" s="11"/>
      <c r="D13033" s="11"/>
      <c r="E13033" s="11"/>
      <c r="F13033" s="11"/>
      <c r="G13033" s="11"/>
      <c r="H13033" s="11"/>
      <c r="I13033" s="11"/>
      <c r="J13033" s="11"/>
      <c r="K13033" s="12"/>
      <c r="L13033" s="13"/>
      <c r="M13033" s="12"/>
      <c r="N13033" s="13"/>
      <c r="O13033" s="13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  <c r="AA13033" s="11"/>
      <c r="AB13033" s="11"/>
      <c r="AC13033" s="11"/>
    </row>
    <row r="13034" spans="1:29" x14ac:dyDescent="0.25">
      <c r="A13034" s="10"/>
      <c r="B13034" s="11"/>
      <c r="C13034" s="11"/>
      <c r="D13034" s="11"/>
      <c r="E13034" s="11"/>
      <c r="F13034" s="11"/>
      <c r="G13034" s="11"/>
      <c r="H13034" s="11"/>
      <c r="I13034" s="11"/>
      <c r="J13034" s="11"/>
      <c r="K13034" s="12"/>
      <c r="L13034" s="13"/>
      <c r="M13034" s="12"/>
      <c r="N13034" s="13"/>
      <c r="O13034" s="13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  <c r="AA13034" s="11"/>
      <c r="AB13034" s="11"/>
      <c r="AC13034" s="11"/>
    </row>
    <row r="13035" spans="1:29" x14ac:dyDescent="0.25">
      <c r="A13035" s="10"/>
      <c r="B13035" s="11"/>
      <c r="C13035" s="11"/>
      <c r="D13035" s="11"/>
      <c r="E13035" s="11"/>
      <c r="F13035" s="11"/>
      <c r="G13035" s="11"/>
      <c r="H13035" s="11"/>
      <c r="I13035" s="11"/>
      <c r="J13035" s="11"/>
      <c r="K13035" s="12"/>
      <c r="L13035" s="13"/>
      <c r="M13035" s="12"/>
      <c r="N13035" s="13"/>
      <c r="O13035" s="13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  <c r="AA13035" s="11"/>
      <c r="AB13035" s="11"/>
      <c r="AC13035" s="11"/>
    </row>
    <row r="13036" spans="1:29" x14ac:dyDescent="0.25">
      <c r="A13036" s="10"/>
      <c r="B13036" s="11"/>
      <c r="C13036" s="11"/>
      <c r="D13036" s="11"/>
      <c r="E13036" s="11"/>
      <c r="F13036" s="11"/>
      <c r="G13036" s="11"/>
      <c r="H13036" s="11"/>
      <c r="I13036" s="11"/>
      <c r="J13036" s="11"/>
      <c r="K13036" s="12"/>
      <c r="L13036" s="13"/>
      <c r="M13036" s="12"/>
      <c r="N13036" s="13"/>
      <c r="O13036" s="13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  <c r="AA13036" s="11"/>
      <c r="AB13036" s="11"/>
      <c r="AC13036" s="11"/>
    </row>
    <row r="13037" spans="1:29" x14ac:dyDescent="0.25">
      <c r="A13037" s="10"/>
      <c r="B13037" s="11"/>
      <c r="C13037" s="11"/>
      <c r="D13037" s="11"/>
      <c r="E13037" s="11"/>
      <c r="F13037" s="11"/>
      <c r="G13037" s="11"/>
      <c r="H13037" s="11"/>
      <c r="I13037" s="11"/>
      <c r="J13037" s="11"/>
      <c r="K13037" s="12"/>
      <c r="L13037" s="13"/>
      <c r="M13037" s="12"/>
      <c r="N13037" s="13"/>
      <c r="O13037" s="13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  <c r="AA13037" s="11"/>
      <c r="AB13037" s="11"/>
      <c r="AC13037" s="11"/>
    </row>
    <row r="13038" spans="1:29" x14ac:dyDescent="0.25">
      <c r="A13038" s="10"/>
      <c r="B13038" s="11"/>
      <c r="C13038" s="11"/>
      <c r="D13038" s="11"/>
      <c r="E13038" s="11"/>
      <c r="F13038" s="11"/>
      <c r="G13038" s="11"/>
      <c r="H13038" s="11"/>
      <c r="I13038" s="11"/>
      <c r="J13038" s="11"/>
      <c r="K13038" s="12"/>
      <c r="L13038" s="13"/>
      <c r="M13038" s="12"/>
      <c r="N13038" s="13"/>
      <c r="O13038" s="13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  <c r="AA13038" s="11"/>
      <c r="AB13038" s="11"/>
      <c r="AC13038" s="11"/>
    </row>
    <row r="13039" spans="1:29" x14ac:dyDescent="0.25">
      <c r="A13039" s="10"/>
      <c r="B13039" s="11"/>
      <c r="C13039" s="11"/>
      <c r="D13039" s="11"/>
      <c r="E13039" s="11"/>
      <c r="F13039" s="11"/>
      <c r="G13039" s="11"/>
      <c r="H13039" s="11"/>
      <c r="I13039" s="11"/>
      <c r="J13039" s="11"/>
      <c r="K13039" s="12"/>
      <c r="L13039" s="13"/>
      <c r="M13039" s="12"/>
      <c r="N13039" s="13"/>
      <c r="O13039" s="13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  <c r="AC13039" s="11"/>
    </row>
    <row r="13040" spans="1:29" x14ac:dyDescent="0.25">
      <c r="A13040" s="10"/>
      <c r="B13040" s="11"/>
      <c r="C13040" s="11"/>
      <c r="D13040" s="11"/>
      <c r="E13040" s="11"/>
      <c r="F13040" s="11"/>
      <c r="G13040" s="11"/>
      <c r="H13040" s="11"/>
      <c r="I13040" s="11"/>
      <c r="J13040" s="11"/>
      <c r="K13040" s="12"/>
      <c r="L13040" s="13"/>
      <c r="M13040" s="12"/>
      <c r="N13040" s="13"/>
      <c r="O13040" s="13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  <c r="AA13040" s="11"/>
      <c r="AB13040" s="11"/>
      <c r="AC13040" s="11"/>
    </row>
    <row r="13041" spans="1:29" x14ac:dyDescent="0.25">
      <c r="A13041" s="10"/>
      <c r="B13041" s="11"/>
      <c r="C13041" s="11"/>
      <c r="D13041" s="11"/>
      <c r="E13041" s="11"/>
      <c r="F13041" s="11"/>
      <c r="G13041" s="11"/>
      <c r="H13041" s="11"/>
      <c r="I13041" s="11"/>
      <c r="J13041" s="11"/>
      <c r="K13041" s="12"/>
      <c r="L13041" s="13"/>
      <c r="M13041" s="12"/>
      <c r="N13041" s="13"/>
      <c r="O13041" s="13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  <c r="AA13041" s="11"/>
      <c r="AB13041" s="11"/>
      <c r="AC13041" s="11"/>
    </row>
    <row r="13042" spans="1:29" x14ac:dyDescent="0.25">
      <c r="A13042" s="10"/>
      <c r="B13042" s="11"/>
      <c r="C13042" s="11"/>
      <c r="D13042" s="11"/>
      <c r="E13042" s="11"/>
      <c r="F13042" s="11"/>
      <c r="G13042" s="11"/>
      <c r="H13042" s="11"/>
      <c r="I13042" s="11"/>
      <c r="J13042" s="11"/>
      <c r="K13042" s="12"/>
      <c r="L13042" s="13"/>
      <c r="M13042" s="12"/>
      <c r="N13042" s="13"/>
      <c r="O13042" s="13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  <c r="AA13042" s="11"/>
      <c r="AB13042" s="11"/>
      <c r="AC13042" s="11"/>
    </row>
    <row r="13043" spans="1:29" x14ac:dyDescent="0.25">
      <c r="A13043" s="10"/>
      <c r="B13043" s="11"/>
      <c r="C13043" s="11"/>
      <c r="D13043" s="11"/>
      <c r="E13043" s="11"/>
      <c r="F13043" s="11"/>
      <c r="G13043" s="11"/>
      <c r="H13043" s="11"/>
      <c r="I13043" s="11"/>
      <c r="J13043" s="11"/>
      <c r="K13043" s="12"/>
      <c r="L13043" s="13"/>
      <c r="M13043" s="12"/>
      <c r="N13043" s="13"/>
      <c r="O13043" s="13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  <c r="AA13043" s="11"/>
      <c r="AB13043" s="11"/>
      <c r="AC13043" s="11"/>
    </row>
    <row r="13044" spans="1:29" x14ac:dyDescent="0.25">
      <c r="A13044" s="10"/>
      <c r="B13044" s="11"/>
      <c r="C13044" s="11"/>
      <c r="D13044" s="11"/>
      <c r="E13044" s="11"/>
      <c r="F13044" s="11"/>
      <c r="G13044" s="11"/>
      <c r="H13044" s="11"/>
      <c r="I13044" s="11"/>
      <c r="J13044" s="11"/>
      <c r="K13044" s="12"/>
      <c r="L13044" s="13"/>
      <c r="M13044" s="12"/>
      <c r="N13044" s="13"/>
      <c r="O13044" s="13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  <c r="AA13044" s="11"/>
      <c r="AB13044" s="11"/>
      <c r="AC13044" s="11"/>
    </row>
    <row r="13045" spans="1:29" x14ac:dyDescent="0.25">
      <c r="A13045" s="10"/>
      <c r="B13045" s="11"/>
      <c r="C13045" s="11"/>
      <c r="D13045" s="11"/>
      <c r="E13045" s="11"/>
      <c r="F13045" s="11"/>
      <c r="G13045" s="11"/>
      <c r="H13045" s="11"/>
      <c r="I13045" s="11"/>
      <c r="J13045" s="11"/>
      <c r="K13045" s="12"/>
      <c r="L13045" s="13"/>
      <c r="M13045" s="12"/>
      <c r="N13045" s="13"/>
      <c r="O13045" s="13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  <c r="AA13045" s="11"/>
      <c r="AB13045" s="11"/>
      <c r="AC13045" s="11"/>
    </row>
    <row r="13046" spans="1:29" x14ac:dyDescent="0.25">
      <c r="A13046" s="10"/>
      <c r="B13046" s="11"/>
      <c r="C13046" s="11"/>
      <c r="D13046" s="11"/>
      <c r="E13046" s="11"/>
      <c r="F13046" s="11"/>
      <c r="G13046" s="11"/>
      <c r="H13046" s="11"/>
      <c r="I13046" s="11"/>
      <c r="J13046" s="11"/>
      <c r="K13046" s="12"/>
      <c r="L13046" s="13"/>
      <c r="M13046" s="12"/>
      <c r="N13046" s="13"/>
      <c r="O13046" s="13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  <c r="AC13046" s="11"/>
    </row>
    <row r="13047" spans="1:29" x14ac:dyDescent="0.25">
      <c r="A13047" s="10"/>
      <c r="B13047" s="11"/>
      <c r="C13047" s="11"/>
      <c r="D13047" s="11"/>
      <c r="E13047" s="11"/>
      <c r="F13047" s="11"/>
      <c r="G13047" s="11"/>
      <c r="H13047" s="11"/>
      <c r="I13047" s="11"/>
      <c r="J13047" s="11"/>
      <c r="K13047" s="12"/>
      <c r="L13047" s="13"/>
      <c r="M13047" s="12"/>
      <c r="N13047" s="13"/>
      <c r="O13047" s="13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  <c r="AA13047" s="11"/>
      <c r="AB13047" s="11"/>
      <c r="AC13047" s="11"/>
    </row>
    <row r="13048" spans="1:29" x14ac:dyDescent="0.25">
      <c r="A13048" s="10"/>
      <c r="B13048" s="11"/>
      <c r="C13048" s="11"/>
      <c r="D13048" s="11"/>
      <c r="E13048" s="11"/>
      <c r="F13048" s="11"/>
      <c r="G13048" s="11"/>
      <c r="H13048" s="11"/>
      <c r="I13048" s="11"/>
      <c r="J13048" s="11"/>
      <c r="K13048" s="12"/>
      <c r="L13048" s="13"/>
      <c r="M13048" s="12"/>
      <c r="N13048" s="13"/>
      <c r="O13048" s="13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  <c r="AA13048" s="11"/>
      <c r="AB13048" s="11"/>
      <c r="AC13048" s="11"/>
    </row>
    <row r="13049" spans="1:29" x14ac:dyDescent="0.25">
      <c r="A13049" s="10"/>
      <c r="B13049" s="11"/>
      <c r="C13049" s="11"/>
      <c r="D13049" s="11"/>
      <c r="E13049" s="11"/>
      <c r="F13049" s="11"/>
      <c r="G13049" s="11"/>
      <c r="H13049" s="11"/>
      <c r="I13049" s="11"/>
      <c r="J13049" s="11"/>
      <c r="K13049" s="12"/>
      <c r="L13049" s="13"/>
      <c r="M13049" s="12"/>
      <c r="N13049" s="13"/>
      <c r="O13049" s="13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  <c r="AA13049" s="11"/>
      <c r="AB13049" s="11"/>
      <c r="AC13049" s="11"/>
    </row>
    <row r="13050" spans="1:29" x14ac:dyDescent="0.25">
      <c r="A13050" s="10"/>
      <c r="B13050" s="11"/>
      <c r="C13050" s="11"/>
      <c r="D13050" s="11"/>
      <c r="E13050" s="11"/>
      <c r="F13050" s="11"/>
      <c r="G13050" s="11"/>
      <c r="H13050" s="11"/>
      <c r="I13050" s="11"/>
      <c r="J13050" s="11"/>
      <c r="K13050" s="12"/>
      <c r="L13050" s="13"/>
      <c r="M13050" s="12"/>
      <c r="N13050" s="13"/>
      <c r="O13050" s="13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  <c r="AA13050" s="11"/>
      <c r="AB13050" s="11"/>
      <c r="AC13050" s="11"/>
    </row>
    <row r="13051" spans="1:29" x14ac:dyDescent="0.25">
      <c r="A13051" s="10"/>
      <c r="B13051" s="11"/>
      <c r="C13051" s="11"/>
      <c r="D13051" s="11"/>
      <c r="E13051" s="11"/>
      <c r="F13051" s="11"/>
      <c r="G13051" s="11"/>
      <c r="H13051" s="11"/>
      <c r="I13051" s="11"/>
      <c r="J13051" s="11"/>
      <c r="K13051" s="12"/>
      <c r="L13051" s="13"/>
      <c r="M13051" s="12"/>
      <c r="N13051" s="13"/>
      <c r="O13051" s="13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  <c r="AA13051" s="11"/>
      <c r="AB13051" s="11"/>
      <c r="AC13051" s="11"/>
    </row>
    <row r="13052" spans="1:29" x14ac:dyDescent="0.25">
      <c r="A13052" s="10"/>
      <c r="B13052" s="11"/>
      <c r="C13052" s="11"/>
      <c r="D13052" s="11"/>
      <c r="E13052" s="11"/>
      <c r="F13052" s="11"/>
      <c r="G13052" s="11"/>
      <c r="H13052" s="11"/>
      <c r="I13052" s="11"/>
      <c r="J13052" s="11"/>
      <c r="K13052" s="12"/>
      <c r="L13052" s="13"/>
      <c r="M13052" s="12"/>
      <c r="N13052" s="13"/>
      <c r="O13052" s="13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  <c r="AA13052" s="11"/>
      <c r="AB13052" s="11"/>
      <c r="AC13052" s="11"/>
    </row>
    <row r="13053" spans="1:29" x14ac:dyDescent="0.25">
      <c r="A13053" s="10"/>
      <c r="B13053" s="11"/>
      <c r="C13053" s="11"/>
      <c r="D13053" s="11"/>
      <c r="E13053" s="11"/>
      <c r="F13053" s="11"/>
      <c r="G13053" s="11"/>
      <c r="H13053" s="11"/>
      <c r="I13053" s="11"/>
      <c r="J13053" s="11"/>
      <c r="K13053" s="12"/>
      <c r="L13053" s="13"/>
      <c r="M13053" s="12"/>
      <c r="N13053" s="13"/>
      <c r="O13053" s="13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  <c r="AC13053" s="11"/>
    </row>
    <row r="13054" spans="1:29" x14ac:dyDescent="0.25">
      <c r="A13054" s="10"/>
      <c r="B13054" s="11"/>
      <c r="C13054" s="11"/>
      <c r="D13054" s="11"/>
      <c r="E13054" s="11"/>
      <c r="F13054" s="11"/>
      <c r="G13054" s="11"/>
      <c r="H13054" s="11"/>
      <c r="I13054" s="11"/>
      <c r="J13054" s="11"/>
      <c r="K13054" s="12"/>
      <c r="L13054" s="13"/>
      <c r="M13054" s="12"/>
      <c r="N13054" s="13"/>
      <c r="O13054" s="13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  <c r="AA13054" s="11"/>
      <c r="AB13054" s="11"/>
      <c r="AC13054" s="11"/>
    </row>
    <row r="13055" spans="1:29" x14ac:dyDescent="0.25">
      <c r="A13055" s="10"/>
      <c r="B13055" s="11"/>
      <c r="C13055" s="11"/>
      <c r="D13055" s="11"/>
      <c r="E13055" s="11"/>
      <c r="F13055" s="11"/>
      <c r="G13055" s="11"/>
      <c r="H13055" s="11"/>
      <c r="I13055" s="11"/>
      <c r="J13055" s="11"/>
      <c r="K13055" s="12"/>
      <c r="L13055" s="13"/>
      <c r="M13055" s="12"/>
      <c r="N13055" s="13"/>
      <c r="O13055" s="13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  <c r="AA13055" s="11"/>
      <c r="AB13055" s="11"/>
      <c r="AC13055" s="11"/>
    </row>
    <row r="13056" spans="1:29" x14ac:dyDescent="0.25">
      <c r="A13056" s="10"/>
      <c r="B13056" s="11"/>
      <c r="C13056" s="11"/>
      <c r="D13056" s="11"/>
      <c r="E13056" s="11"/>
      <c r="F13056" s="11"/>
      <c r="G13056" s="11"/>
      <c r="H13056" s="11"/>
      <c r="I13056" s="11"/>
      <c r="J13056" s="11"/>
      <c r="K13056" s="12"/>
      <c r="L13056" s="13"/>
      <c r="M13056" s="12"/>
      <c r="N13056" s="13"/>
      <c r="O13056" s="13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  <c r="AA13056" s="11"/>
      <c r="AB13056" s="11"/>
      <c r="AC13056" s="11"/>
    </row>
    <row r="13057" spans="1:29" x14ac:dyDescent="0.25">
      <c r="A13057" s="10"/>
      <c r="B13057" s="11"/>
      <c r="C13057" s="11"/>
      <c r="D13057" s="11"/>
      <c r="E13057" s="11"/>
      <c r="F13057" s="11"/>
      <c r="G13057" s="11"/>
      <c r="H13057" s="11"/>
      <c r="I13057" s="11"/>
      <c r="J13057" s="11"/>
      <c r="K13057" s="12"/>
      <c r="L13057" s="13"/>
      <c r="M13057" s="12"/>
      <c r="N13057" s="13"/>
      <c r="O13057" s="13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  <c r="AA13057" s="11"/>
      <c r="AB13057" s="11"/>
      <c r="AC13057" s="11"/>
    </row>
    <row r="13058" spans="1:29" x14ac:dyDescent="0.25">
      <c r="A13058" s="10"/>
      <c r="B13058" s="11"/>
      <c r="C13058" s="11"/>
      <c r="D13058" s="11"/>
      <c r="E13058" s="11"/>
      <c r="F13058" s="11"/>
      <c r="G13058" s="11"/>
      <c r="H13058" s="11"/>
      <c r="I13058" s="11"/>
      <c r="J13058" s="11"/>
      <c r="K13058" s="12"/>
      <c r="L13058" s="13"/>
      <c r="M13058" s="12"/>
      <c r="N13058" s="13"/>
      <c r="O13058" s="13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  <c r="AA13058" s="11"/>
      <c r="AB13058" s="11"/>
      <c r="AC13058" s="11"/>
    </row>
    <row r="13059" spans="1:29" x14ac:dyDescent="0.25">
      <c r="A13059" s="10"/>
      <c r="B13059" s="11"/>
      <c r="C13059" s="11"/>
      <c r="D13059" s="11"/>
      <c r="E13059" s="11"/>
      <c r="F13059" s="11"/>
      <c r="G13059" s="11"/>
      <c r="H13059" s="11"/>
      <c r="I13059" s="11"/>
      <c r="J13059" s="11"/>
      <c r="K13059" s="12"/>
      <c r="L13059" s="13"/>
      <c r="M13059" s="12"/>
      <c r="N13059" s="13"/>
      <c r="O13059" s="13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  <c r="AA13059" s="11"/>
      <c r="AB13059" s="11"/>
      <c r="AC13059" s="11"/>
    </row>
    <row r="13060" spans="1:29" x14ac:dyDescent="0.25">
      <c r="A13060" s="10"/>
      <c r="B13060" s="11"/>
      <c r="C13060" s="11"/>
      <c r="D13060" s="11"/>
      <c r="E13060" s="11"/>
      <c r="F13060" s="11"/>
      <c r="G13060" s="11"/>
      <c r="H13060" s="11"/>
      <c r="I13060" s="11"/>
      <c r="J13060" s="11"/>
      <c r="K13060" s="12"/>
      <c r="L13060" s="13"/>
      <c r="M13060" s="12"/>
      <c r="N13060" s="13"/>
      <c r="O13060" s="13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  <c r="AC13060" s="11"/>
    </row>
    <row r="13061" spans="1:29" x14ac:dyDescent="0.25">
      <c r="A13061" s="10"/>
      <c r="B13061" s="11"/>
      <c r="C13061" s="11"/>
      <c r="D13061" s="11"/>
      <c r="E13061" s="11"/>
      <c r="F13061" s="11"/>
      <c r="G13061" s="11"/>
      <c r="H13061" s="11"/>
      <c r="I13061" s="11"/>
      <c r="J13061" s="11"/>
      <c r="K13061" s="12"/>
      <c r="L13061" s="13"/>
      <c r="M13061" s="12"/>
      <c r="N13061" s="13"/>
      <c r="O13061" s="13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  <c r="AA13061" s="11"/>
      <c r="AB13061" s="11"/>
      <c r="AC13061" s="11"/>
    </row>
    <row r="13062" spans="1:29" x14ac:dyDescent="0.25">
      <c r="A13062" s="10"/>
      <c r="B13062" s="11"/>
      <c r="C13062" s="11"/>
      <c r="D13062" s="11"/>
      <c r="E13062" s="11"/>
      <c r="F13062" s="11"/>
      <c r="G13062" s="11"/>
      <c r="H13062" s="11"/>
      <c r="I13062" s="11"/>
      <c r="J13062" s="11"/>
      <c r="K13062" s="12"/>
      <c r="L13062" s="13"/>
      <c r="M13062" s="12"/>
      <c r="N13062" s="13"/>
      <c r="O13062" s="13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  <c r="AA13062" s="11"/>
      <c r="AB13062" s="11"/>
      <c r="AC13062" s="11"/>
    </row>
    <row r="13063" spans="1:29" x14ac:dyDescent="0.25">
      <c r="A13063" s="10"/>
      <c r="B13063" s="11"/>
      <c r="C13063" s="11"/>
      <c r="D13063" s="11"/>
      <c r="E13063" s="11"/>
      <c r="F13063" s="11"/>
      <c r="G13063" s="11"/>
      <c r="H13063" s="11"/>
      <c r="I13063" s="11"/>
      <c r="J13063" s="11"/>
      <c r="K13063" s="12"/>
      <c r="L13063" s="13"/>
      <c r="M13063" s="12"/>
      <c r="N13063" s="13"/>
      <c r="O13063" s="13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  <c r="AA13063" s="11"/>
      <c r="AB13063" s="11"/>
      <c r="AC13063" s="11"/>
    </row>
    <row r="13064" spans="1:29" x14ac:dyDescent="0.25">
      <c r="A13064" s="10"/>
      <c r="B13064" s="11"/>
      <c r="C13064" s="11"/>
      <c r="D13064" s="11"/>
      <c r="E13064" s="11"/>
      <c r="F13064" s="11"/>
      <c r="G13064" s="11"/>
      <c r="H13064" s="11"/>
      <c r="I13064" s="11"/>
      <c r="J13064" s="11"/>
      <c r="K13064" s="12"/>
      <c r="L13064" s="13"/>
      <c r="M13064" s="12"/>
      <c r="N13064" s="13"/>
      <c r="O13064" s="13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  <c r="AA13064" s="11"/>
      <c r="AB13064" s="11"/>
      <c r="AC13064" s="11"/>
    </row>
    <row r="13065" spans="1:29" x14ac:dyDescent="0.25">
      <c r="A13065" s="10"/>
      <c r="B13065" s="11"/>
      <c r="C13065" s="11"/>
      <c r="D13065" s="11"/>
      <c r="E13065" s="11"/>
      <c r="F13065" s="11"/>
      <c r="G13065" s="11"/>
      <c r="H13065" s="11"/>
      <c r="I13065" s="11"/>
      <c r="J13065" s="11"/>
      <c r="K13065" s="12"/>
      <c r="L13065" s="13"/>
      <c r="M13065" s="12"/>
      <c r="N13065" s="13"/>
      <c r="O13065" s="13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  <c r="AA13065" s="11"/>
      <c r="AB13065" s="11"/>
      <c r="AC13065" s="11"/>
    </row>
    <row r="13066" spans="1:29" x14ac:dyDescent="0.25">
      <c r="A13066" s="10"/>
      <c r="B13066" s="11"/>
      <c r="C13066" s="11"/>
      <c r="D13066" s="11"/>
      <c r="E13066" s="11"/>
      <c r="F13066" s="11"/>
      <c r="G13066" s="11"/>
      <c r="H13066" s="11"/>
      <c r="I13066" s="11"/>
      <c r="J13066" s="11"/>
      <c r="K13066" s="12"/>
      <c r="L13066" s="13"/>
      <c r="M13066" s="12"/>
      <c r="N13066" s="13"/>
      <c r="O13066" s="13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  <c r="AA13066" s="11"/>
      <c r="AB13066" s="11"/>
      <c r="AC13066" s="11"/>
    </row>
    <row r="13067" spans="1:29" x14ac:dyDescent="0.25">
      <c r="A13067" s="10"/>
      <c r="B13067" s="11"/>
      <c r="C13067" s="11"/>
      <c r="D13067" s="11"/>
      <c r="E13067" s="11"/>
      <c r="F13067" s="11"/>
      <c r="G13067" s="11"/>
      <c r="H13067" s="11"/>
      <c r="I13067" s="11"/>
      <c r="J13067" s="11"/>
      <c r="K13067" s="12"/>
      <c r="L13067" s="13"/>
      <c r="M13067" s="12"/>
      <c r="N13067" s="13"/>
      <c r="O13067" s="13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  <c r="AC13067" s="11"/>
    </row>
    <row r="13068" spans="1:29" x14ac:dyDescent="0.25">
      <c r="A13068" s="10"/>
      <c r="B13068" s="11"/>
      <c r="C13068" s="11"/>
      <c r="D13068" s="11"/>
      <c r="E13068" s="11"/>
      <c r="F13068" s="11"/>
      <c r="G13068" s="11"/>
      <c r="H13068" s="11"/>
      <c r="I13068" s="11"/>
      <c r="J13068" s="11"/>
      <c r="K13068" s="12"/>
      <c r="L13068" s="13"/>
      <c r="M13068" s="12"/>
      <c r="N13068" s="13"/>
      <c r="O13068" s="13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  <c r="AA13068" s="11"/>
      <c r="AB13068" s="11"/>
      <c r="AC13068" s="11"/>
    </row>
    <row r="13069" spans="1:29" x14ac:dyDescent="0.25">
      <c r="A13069" s="10"/>
      <c r="B13069" s="11"/>
      <c r="C13069" s="11"/>
      <c r="D13069" s="11"/>
      <c r="E13069" s="11"/>
      <c r="F13069" s="11"/>
      <c r="G13069" s="11"/>
      <c r="H13069" s="11"/>
      <c r="I13069" s="11"/>
      <c r="J13069" s="11"/>
      <c r="K13069" s="12"/>
      <c r="L13069" s="13"/>
      <c r="M13069" s="12"/>
      <c r="N13069" s="13"/>
      <c r="O13069" s="13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  <c r="AA13069" s="11"/>
      <c r="AB13069" s="11"/>
      <c r="AC13069" s="11"/>
    </row>
    <row r="13070" spans="1:29" x14ac:dyDescent="0.25">
      <c r="A13070" s="10"/>
      <c r="B13070" s="11"/>
      <c r="C13070" s="11"/>
      <c r="D13070" s="11"/>
      <c r="E13070" s="11"/>
      <c r="F13070" s="11"/>
      <c r="G13070" s="11"/>
      <c r="H13070" s="11"/>
      <c r="I13070" s="11"/>
      <c r="J13070" s="11"/>
      <c r="K13070" s="12"/>
      <c r="L13070" s="13"/>
      <c r="M13070" s="12"/>
      <c r="N13070" s="13"/>
      <c r="O13070" s="13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  <c r="AA13070" s="11"/>
      <c r="AB13070" s="11"/>
      <c r="AC13070" s="11"/>
    </row>
    <row r="13071" spans="1:29" x14ac:dyDescent="0.25">
      <c r="A13071" s="10"/>
      <c r="B13071" s="11"/>
      <c r="C13071" s="11"/>
      <c r="D13071" s="11"/>
      <c r="E13071" s="11"/>
      <c r="F13071" s="11"/>
      <c r="G13071" s="11"/>
      <c r="H13071" s="11"/>
      <c r="I13071" s="11"/>
      <c r="J13071" s="11"/>
      <c r="K13071" s="12"/>
      <c r="L13071" s="13"/>
      <c r="M13071" s="12"/>
      <c r="N13071" s="13"/>
      <c r="O13071" s="13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  <c r="AA13071" s="11"/>
      <c r="AB13071" s="11"/>
      <c r="AC13071" s="11"/>
    </row>
    <row r="13072" spans="1:29" x14ac:dyDescent="0.25">
      <c r="A13072" s="10"/>
      <c r="B13072" s="11"/>
      <c r="C13072" s="11"/>
      <c r="D13072" s="11"/>
      <c r="E13072" s="11"/>
      <c r="F13072" s="11"/>
      <c r="G13072" s="11"/>
      <c r="H13072" s="11"/>
      <c r="I13072" s="11"/>
      <c r="J13072" s="11"/>
      <c r="K13072" s="12"/>
      <c r="L13072" s="13"/>
      <c r="M13072" s="12"/>
      <c r="N13072" s="13"/>
      <c r="O13072" s="13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  <c r="AA13072" s="11"/>
      <c r="AB13072" s="11"/>
      <c r="AC13072" s="11"/>
    </row>
    <row r="13073" spans="1:29" x14ac:dyDescent="0.25">
      <c r="A13073" s="10"/>
      <c r="B13073" s="11"/>
      <c r="C13073" s="11"/>
      <c r="D13073" s="11"/>
      <c r="E13073" s="11"/>
      <c r="F13073" s="11"/>
      <c r="G13073" s="11"/>
      <c r="H13073" s="11"/>
      <c r="I13073" s="11"/>
      <c r="J13073" s="11"/>
      <c r="K13073" s="12"/>
      <c r="L13073" s="13"/>
      <c r="M13073" s="12"/>
      <c r="N13073" s="13"/>
      <c r="O13073" s="13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  <c r="AA13073" s="11"/>
      <c r="AB13073" s="11"/>
      <c r="AC13073" s="11"/>
    </row>
    <row r="13074" spans="1:29" x14ac:dyDescent="0.25">
      <c r="A13074" s="10"/>
      <c r="B13074" s="11"/>
      <c r="C13074" s="11"/>
      <c r="D13074" s="11"/>
      <c r="E13074" s="11"/>
      <c r="F13074" s="11"/>
      <c r="G13074" s="11"/>
      <c r="H13074" s="11"/>
      <c r="I13074" s="11"/>
      <c r="J13074" s="11"/>
      <c r="K13074" s="12"/>
      <c r="L13074" s="13"/>
      <c r="M13074" s="12"/>
      <c r="N13074" s="13"/>
      <c r="O13074" s="13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  <c r="AC13074" s="11"/>
    </row>
    <row r="13075" spans="1:29" x14ac:dyDescent="0.25">
      <c r="A13075" s="10"/>
      <c r="B13075" s="11"/>
      <c r="C13075" s="11"/>
      <c r="D13075" s="11"/>
      <c r="E13075" s="11"/>
      <c r="F13075" s="11"/>
      <c r="G13075" s="11"/>
      <c r="H13075" s="11"/>
      <c r="I13075" s="11"/>
      <c r="J13075" s="11"/>
      <c r="K13075" s="12"/>
      <c r="L13075" s="13"/>
      <c r="M13075" s="12"/>
      <c r="N13075" s="13"/>
      <c r="O13075" s="13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  <c r="AA13075" s="11"/>
      <c r="AB13075" s="11"/>
      <c r="AC13075" s="11"/>
    </row>
    <row r="13076" spans="1:29" x14ac:dyDescent="0.25">
      <c r="A13076" s="10"/>
      <c r="B13076" s="11"/>
      <c r="C13076" s="11"/>
      <c r="D13076" s="11"/>
      <c r="E13076" s="11"/>
      <c r="F13076" s="11"/>
      <c r="G13076" s="11"/>
      <c r="H13076" s="11"/>
      <c r="I13076" s="11"/>
      <c r="J13076" s="11"/>
      <c r="K13076" s="12"/>
      <c r="L13076" s="13"/>
      <c r="M13076" s="12"/>
      <c r="N13076" s="13"/>
      <c r="O13076" s="13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  <c r="AA13076" s="11"/>
      <c r="AB13076" s="11"/>
      <c r="AC13076" s="11"/>
    </row>
    <row r="13077" spans="1:29" x14ac:dyDescent="0.25">
      <c r="A13077" s="10"/>
      <c r="B13077" s="11"/>
      <c r="C13077" s="11"/>
      <c r="D13077" s="11"/>
      <c r="E13077" s="11"/>
      <c r="F13077" s="11"/>
      <c r="G13077" s="11"/>
      <c r="H13077" s="11"/>
      <c r="I13077" s="11"/>
      <c r="J13077" s="11"/>
      <c r="K13077" s="12"/>
      <c r="L13077" s="13"/>
      <c r="M13077" s="12"/>
      <c r="N13077" s="13"/>
      <c r="O13077" s="13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  <c r="AA13077" s="11"/>
      <c r="AB13077" s="11"/>
      <c r="AC13077" s="11"/>
    </row>
    <row r="13078" spans="1:29" x14ac:dyDescent="0.25">
      <c r="A13078" s="10"/>
      <c r="B13078" s="11"/>
      <c r="C13078" s="11"/>
      <c r="D13078" s="11"/>
      <c r="E13078" s="11"/>
      <c r="F13078" s="11"/>
      <c r="G13078" s="11"/>
      <c r="H13078" s="11"/>
      <c r="I13078" s="11"/>
      <c r="J13078" s="11"/>
      <c r="K13078" s="12"/>
      <c r="L13078" s="13"/>
      <c r="M13078" s="12"/>
      <c r="N13078" s="13"/>
      <c r="O13078" s="13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  <c r="AA13078" s="11"/>
      <c r="AB13078" s="11"/>
      <c r="AC13078" s="11"/>
    </row>
    <row r="13079" spans="1:29" x14ac:dyDescent="0.25">
      <c r="A13079" s="10"/>
      <c r="B13079" s="11"/>
      <c r="C13079" s="11"/>
      <c r="D13079" s="11"/>
      <c r="E13079" s="11"/>
      <c r="F13079" s="11"/>
      <c r="G13079" s="11"/>
      <c r="H13079" s="11"/>
      <c r="I13079" s="11"/>
      <c r="J13079" s="11"/>
      <c r="K13079" s="12"/>
      <c r="L13079" s="13"/>
      <c r="M13079" s="12"/>
      <c r="N13079" s="13"/>
      <c r="O13079" s="13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  <c r="AA13079" s="11"/>
      <c r="AB13079" s="11"/>
      <c r="AC13079" s="11"/>
    </row>
    <row r="13080" spans="1:29" x14ac:dyDescent="0.25">
      <c r="A13080" s="10"/>
      <c r="B13080" s="11"/>
      <c r="C13080" s="11"/>
      <c r="D13080" s="11"/>
      <c r="E13080" s="11"/>
      <c r="F13080" s="11"/>
      <c r="G13080" s="11"/>
      <c r="H13080" s="11"/>
      <c r="I13080" s="11"/>
      <c r="J13080" s="11"/>
      <c r="K13080" s="12"/>
      <c r="L13080" s="13"/>
      <c r="M13080" s="12"/>
      <c r="N13080" s="13"/>
      <c r="O13080" s="13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  <c r="AA13080" s="11"/>
      <c r="AB13080" s="11"/>
      <c r="AC13080" s="11"/>
    </row>
    <row r="13081" spans="1:29" x14ac:dyDescent="0.25">
      <c r="A13081" s="10"/>
      <c r="B13081" s="11"/>
      <c r="C13081" s="11"/>
      <c r="D13081" s="11"/>
      <c r="E13081" s="11"/>
      <c r="F13081" s="11"/>
      <c r="G13081" s="11"/>
      <c r="H13081" s="11"/>
      <c r="I13081" s="11"/>
      <c r="J13081" s="11"/>
      <c r="K13081" s="12"/>
      <c r="L13081" s="13"/>
      <c r="M13081" s="12"/>
      <c r="N13081" s="13"/>
      <c r="O13081" s="13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  <c r="AC13081" s="11"/>
    </row>
    <row r="13082" spans="1:29" x14ac:dyDescent="0.25">
      <c r="A13082" s="10"/>
      <c r="B13082" s="11"/>
      <c r="C13082" s="11"/>
      <c r="D13082" s="11"/>
      <c r="E13082" s="11"/>
      <c r="F13082" s="11"/>
      <c r="G13082" s="11"/>
      <c r="H13082" s="11"/>
      <c r="I13082" s="11"/>
      <c r="J13082" s="11"/>
      <c r="K13082" s="12"/>
      <c r="L13082" s="13"/>
      <c r="M13082" s="12"/>
      <c r="N13082" s="13"/>
      <c r="O13082" s="13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  <c r="AA13082" s="11"/>
      <c r="AB13082" s="11"/>
      <c r="AC13082" s="11"/>
    </row>
    <row r="13083" spans="1:29" x14ac:dyDescent="0.25">
      <c r="A13083" s="10"/>
      <c r="B13083" s="11"/>
      <c r="C13083" s="11"/>
      <c r="D13083" s="11"/>
      <c r="E13083" s="11"/>
      <c r="F13083" s="11"/>
      <c r="G13083" s="11"/>
      <c r="H13083" s="11"/>
      <c r="I13083" s="11"/>
      <c r="J13083" s="11"/>
      <c r="K13083" s="12"/>
      <c r="L13083" s="13"/>
      <c r="M13083" s="12"/>
      <c r="N13083" s="13"/>
      <c r="O13083" s="13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  <c r="AA13083" s="11"/>
      <c r="AB13083" s="11"/>
      <c r="AC13083" s="11"/>
    </row>
    <row r="13084" spans="1:29" x14ac:dyDescent="0.25">
      <c r="A13084" s="10"/>
      <c r="B13084" s="11"/>
      <c r="C13084" s="11"/>
      <c r="D13084" s="11"/>
      <c r="E13084" s="11"/>
      <c r="F13084" s="11"/>
      <c r="G13084" s="11"/>
      <c r="H13084" s="11"/>
      <c r="I13084" s="11"/>
      <c r="J13084" s="11"/>
      <c r="K13084" s="12"/>
      <c r="L13084" s="13"/>
      <c r="M13084" s="12"/>
      <c r="N13084" s="13"/>
      <c r="O13084" s="13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  <c r="AA13084" s="11"/>
      <c r="AB13084" s="11"/>
      <c r="AC13084" s="11"/>
    </row>
    <row r="13085" spans="1:29" x14ac:dyDescent="0.25">
      <c r="A13085" s="10"/>
      <c r="B13085" s="11"/>
      <c r="C13085" s="11"/>
      <c r="D13085" s="11"/>
      <c r="E13085" s="11"/>
      <c r="F13085" s="11"/>
      <c r="G13085" s="11"/>
      <c r="H13085" s="11"/>
      <c r="I13085" s="11"/>
      <c r="J13085" s="11"/>
      <c r="K13085" s="12"/>
      <c r="L13085" s="13"/>
      <c r="M13085" s="12"/>
      <c r="N13085" s="13"/>
      <c r="O13085" s="13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  <c r="AA13085" s="11"/>
      <c r="AB13085" s="11"/>
      <c r="AC13085" s="11"/>
    </row>
    <row r="13086" spans="1:29" x14ac:dyDescent="0.25">
      <c r="A13086" s="10"/>
      <c r="B13086" s="11"/>
      <c r="C13086" s="11"/>
      <c r="D13086" s="11"/>
      <c r="E13086" s="11"/>
      <c r="F13086" s="11"/>
      <c r="G13086" s="11"/>
      <c r="H13086" s="11"/>
      <c r="I13086" s="11"/>
      <c r="J13086" s="11"/>
      <c r="K13086" s="12"/>
      <c r="L13086" s="13"/>
      <c r="M13086" s="12"/>
      <c r="N13086" s="13"/>
      <c r="O13086" s="13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  <c r="AA13086" s="11"/>
      <c r="AB13086" s="11"/>
      <c r="AC13086" s="11"/>
    </row>
    <row r="13087" spans="1:29" x14ac:dyDescent="0.25">
      <c r="A13087" s="10"/>
      <c r="B13087" s="11"/>
      <c r="C13087" s="11"/>
      <c r="D13087" s="11"/>
      <c r="E13087" s="11"/>
      <c r="F13087" s="11"/>
      <c r="G13087" s="11"/>
      <c r="H13087" s="11"/>
      <c r="I13087" s="11"/>
      <c r="J13087" s="11"/>
      <c r="K13087" s="12"/>
      <c r="L13087" s="13"/>
      <c r="M13087" s="12"/>
      <c r="N13087" s="13"/>
      <c r="O13087" s="13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  <c r="AA13087" s="11"/>
      <c r="AB13087" s="11"/>
      <c r="AC13087" s="11"/>
    </row>
    <row r="13088" spans="1:29" x14ac:dyDescent="0.25">
      <c r="A13088" s="10"/>
      <c r="B13088" s="11"/>
      <c r="C13088" s="11"/>
      <c r="D13088" s="11"/>
      <c r="E13088" s="11"/>
      <c r="F13088" s="11"/>
      <c r="G13088" s="11"/>
      <c r="H13088" s="11"/>
      <c r="I13088" s="11"/>
      <c r="J13088" s="11"/>
      <c r="K13088" s="12"/>
      <c r="L13088" s="13"/>
      <c r="M13088" s="12"/>
      <c r="N13088" s="13"/>
      <c r="O13088" s="13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  <c r="AC13088" s="11"/>
    </row>
    <row r="13089" spans="1:29" x14ac:dyDescent="0.25">
      <c r="A13089" s="10"/>
      <c r="B13089" s="11"/>
      <c r="C13089" s="11"/>
      <c r="D13089" s="11"/>
      <c r="E13089" s="11"/>
      <c r="F13089" s="11"/>
      <c r="G13089" s="11"/>
      <c r="H13089" s="11"/>
      <c r="I13089" s="11"/>
      <c r="J13089" s="11"/>
      <c r="K13089" s="12"/>
      <c r="L13089" s="13"/>
      <c r="M13089" s="12"/>
      <c r="N13089" s="13"/>
      <c r="O13089" s="13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  <c r="AA13089" s="11"/>
      <c r="AB13089" s="11"/>
      <c r="AC13089" s="11"/>
    </row>
    <row r="13090" spans="1:29" x14ac:dyDescent="0.25">
      <c r="A13090" s="10"/>
      <c r="B13090" s="11"/>
      <c r="C13090" s="11"/>
      <c r="D13090" s="11"/>
      <c r="E13090" s="11"/>
      <c r="F13090" s="11"/>
      <c r="G13090" s="11"/>
      <c r="H13090" s="11"/>
      <c r="I13090" s="11"/>
      <c r="J13090" s="11"/>
      <c r="K13090" s="12"/>
      <c r="L13090" s="13"/>
      <c r="M13090" s="12"/>
      <c r="N13090" s="13"/>
      <c r="O13090" s="13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  <c r="AA13090" s="11"/>
      <c r="AB13090" s="11"/>
      <c r="AC13090" s="11"/>
    </row>
    <row r="13091" spans="1:29" x14ac:dyDescent="0.25">
      <c r="A13091" s="10"/>
      <c r="B13091" s="11"/>
      <c r="C13091" s="11"/>
      <c r="D13091" s="11"/>
      <c r="E13091" s="11"/>
      <c r="F13091" s="11"/>
      <c r="G13091" s="11"/>
      <c r="H13091" s="11"/>
      <c r="I13091" s="11"/>
      <c r="J13091" s="11"/>
      <c r="K13091" s="12"/>
      <c r="L13091" s="13"/>
      <c r="M13091" s="12"/>
      <c r="N13091" s="13"/>
      <c r="O13091" s="13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  <c r="AA13091" s="11"/>
      <c r="AB13091" s="11"/>
      <c r="AC13091" s="11"/>
    </row>
    <row r="13092" spans="1:29" x14ac:dyDescent="0.25">
      <c r="A13092" s="10"/>
      <c r="B13092" s="11"/>
      <c r="C13092" s="11"/>
      <c r="D13092" s="11"/>
      <c r="E13092" s="11"/>
      <c r="F13092" s="11"/>
      <c r="G13092" s="11"/>
      <c r="H13092" s="11"/>
      <c r="I13092" s="11"/>
      <c r="J13092" s="11"/>
      <c r="K13092" s="12"/>
      <c r="L13092" s="13"/>
      <c r="M13092" s="12"/>
      <c r="N13092" s="13"/>
      <c r="O13092" s="13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  <c r="AA13092" s="11"/>
      <c r="AB13092" s="11"/>
      <c r="AC13092" s="11"/>
    </row>
    <row r="13093" spans="1:29" x14ac:dyDescent="0.25">
      <c r="A13093" s="10"/>
      <c r="B13093" s="11"/>
      <c r="C13093" s="11"/>
      <c r="D13093" s="11"/>
      <c r="E13093" s="11"/>
      <c r="F13093" s="11"/>
      <c r="G13093" s="11"/>
      <c r="H13093" s="11"/>
      <c r="I13093" s="11"/>
      <c r="J13093" s="11"/>
      <c r="K13093" s="12"/>
      <c r="L13093" s="13"/>
      <c r="M13093" s="12"/>
      <c r="N13093" s="13"/>
      <c r="O13093" s="13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  <c r="AA13093" s="11"/>
      <c r="AB13093" s="11"/>
      <c r="AC13093" s="11"/>
    </row>
    <row r="13094" spans="1:29" x14ac:dyDescent="0.25">
      <c r="A13094" s="10"/>
      <c r="B13094" s="11"/>
      <c r="C13094" s="11"/>
      <c r="D13094" s="11"/>
      <c r="E13094" s="11"/>
      <c r="F13094" s="11"/>
      <c r="G13094" s="11"/>
      <c r="H13094" s="11"/>
      <c r="I13094" s="11"/>
      <c r="J13094" s="11"/>
      <c r="K13094" s="12"/>
      <c r="L13094" s="13"/>
      <c r="M13094" s="12"/>
      <c r="N13094" s="13"/>
      <c r="O13094" s="13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  <c r="AA13094" s="11"/>
      <c r="AB13094" s="11"/>
      <c r="AC13094" s="11"/>
    </row>
    <row r="13095" spans="1:29" x14ac:dyDescent="0.25">
      <c r="A13095" s="10"/>
      <c r="B13095" s="11"/>
      <c r="C13095" s="11"/>
      <c r="D13095" s="11"/>
      <c r="E13095" s="11"/>
      <c r="F13095" s="11"/>
      <c r="G13095" s="11"/>
      <c r="H13095" s="11"/>
      <c r="I13095" s="11"/>
      <c r="J13095" s="11"/>
      <c r="K13095" s="12"/>
      <c r="L13095" s="13"/>
      <c r="M13095" s="12"/>
      <c r="N13095" s="13"/>
      <c r="O13095" s="13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  <c r="AC13095" s="11"/>
    </row>
    <row r="13096" spans="1:29" x14ac:dyDescent="0.25">
      <c r="A13096" s="10"/>
      <c r="B13096" s="11"/>
      <c r="C13096" s="11"/>
      <c r="D13096" s="11"/>
      <c r="E13096" s="11"/>
      <c r="F13096" s="11"/>
      <c r="G13096" s="11"/>
      <c r="H13096" s="11"/>
      <c r="I13096" s="11"/>
      <c r="J13096" s="11"/>
      <c r="K13096" s="12"/>
      <c r="L13096" s="13"/>
      <c r="M13096" s="12"/>
      <c r="N13096" s="13"/>
      <c r="O13096" s="13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  <c r="AA13096" s="11"/>
      <c r="AB13096" s="11"/>
      <c r="AC13096" s="11"/>
    </row>
    <row r="13097" spans="1:29" x14ac:dyDescent="0.25">
      <c r="A13097" s="10"/>
      <c r="B13097" s="11"/>
      <c r="C13097" s="11"/>
      <c r="D13097" s="11"/>
      <c r="E13097" s="11"/>
      <c r="F13097" s="11"/>
      <c r="G13097" s="11"/>
      <c r="H13097" s="11"/>
      <c r="I13097" s="11"/>
      <c r="J13097" s="11"/>
      <c r="K13097" s="12"/>
      <c r="L13097" s="13"/>
      <c r="M13097" s="12"/>
      <c r="N13097" s="13"/>
      <c r="O13097" s="13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  <c r="AA13097" s="11"/>
      <c r="AB13097" s="11"/>
      <c r="AC13097" s="11"/>
    </row>
    <row r="13098" spans="1:29" x14ac:dyDescent="0.25">
      <c r="A13098" s="10"/>
      <c r="B13098" s="11"/>
      <c r="C13098" s="11"/>
      <c r="D13098" s="11"/>
      <c r="E13098" s="11"/>
      <c r="F13098" s="11"/>
      <c r="G13098" s="11"/>
      <c r="H13098" s="11"/>
      <c r="I13098" s="11"/>
      <c r="J13098" s="11"/>
      <c r="K13098" s="12"/>
      <c r="L13098" s="13"/>
      <c r="M13098" s="12"/>
      <c r="N13098" s="13"/>
      <c r="O13098" s="13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  <c r="AA13098" s="11"/>
      <c r="AB13098" s="11"/>
      <c r="AC13098" s="11"/>
    </row>
    <row r="13099" spans="1:29" x14ac:dyDescent="0.25">
      <c r="A13099" s="10"/>
      <c r="B13099" s="11"/>
      <c r="C13099" s="11"/>
      <c r="D13099" s="11"/>
      <c r="E13099" s="11"/>
      <c r="F13099" s="11"/>
      <c r="G13099" s="11"/>
      <c r="H13099" s="11"/>
      <c r="I13099" s="11"/>
      <c r="J13099" s="11"/>
      <c r="K13099" s="12"/>
      <c r="L13099" s="13"/>
      <c r="M13099" s="12"/>
      <c r="N13099" s="13"/>
      <c r="O13099" s="13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  <c r="AA13099" s="11"/>
      <c r="AB13099" s="11"/>
      <c r="AC13099" s="11"/>
    </row>
    <row r="13100" spans="1:29" x14ac:dyDescent="0.25">
      <c r="A13100" s="10"/>
      <c r="B13100" s="11"/>
      <c r="C13100" s="11"/>
      <c r="D13100" s="11"/>
      <c r="E13100" s="11"/>
      <c r="F13100" s="11"/>
      <c r="G13100" s="11"/>
      <c r="H13100" s="11"/>
      <c r="I13100" s="11"/>
      <c r="J13100" s="11"/>
      <c r="K13100" s="12"/>
      <c r="L13100" s="13"/>
      <c r="M13100" s="12"/>
      <c r="N13100" s="13"/>
      <c r="O13100" s="13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  <c r="AA13100" s="11"/>
      <c r="AB13100" s="11"/>
      <c r="AC13100" s="11"/>
    </row>
    <row r="13101" spans="1:29" x14ac:dyDescent="0.25">
      <c r="A13101" s="10"/>
      <c r="B13101" s="11"/>
      <c r="C13101" s="11"/>
      <c r="D13101" s="11"/>
      <c r="E13101" s="11"/>
      <c r="F13101" s="11"/>
      <c r="G13101" s="11"/>
      <c r="H13101" s="11"/>
      <c r="I13101" s="11"/>
      <c r="J13101" s="11"/>
      <c r="K13101" s="12"/>
      <c r="L13101" s="13"/>
      <c r="M13101" s="12"/>
      <c r="N13101" s="13"/>
      <c r="O13101" s="13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  <c r="AA13101" s="11"/>
      <c r="AB13101" s="11"/>
      <c r="AC13101" s="11"/>
    </row>
    <row r="13102" spans="1:29" x14ac:dyDescent="0.25">
      <c r="A13102" s="10"/>
      <c r="B13102" s="11"/>
      <c r="C13102" s="11"/>
      <c r="D13102" s="11"/>
      <c r="E13102" s="11"/>
      <c r="F13102" s="11"/>
      <c r="G13102" s="11"/>
      <c r="H13102" s="11"/>
      <c r="I13102" s="11"/>
      <c r="J13102" s="11"/>
      <c r="K13102" s="12"/>
      <c r="L13102" s="13"/>
      <c r="M13102" s="12"/>
      <c r="N13102" s="13"/>
      <c r="O13102" s="13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  <c r="AC13102" s="11"/>
    </row>
    <row r="13103" spans="1:29" x14ac:dyDescent="0.25">
      <c r="A13103" s="10"/>
      <c r="B13103" s="11"/>
      <c r="C13103" s="11"/>
      <c r="D13103" s="11"/>
      <c r="E13103" s="11"/>
      <c r="F13103" s="11"/>
      <c r="G13103" s="11"/>
      <c r="H13103" s="11"/>
      <c r="I13103" s="11"/>
      <c r="J13103" s="11"/>
      <c r="K13103" s="12"/>
      <c r="L13103" s="13"/>
      <c r="M13103" s="12"/>
      <c r="N13103" s="13"/>
      <c r="O13103" s="13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  <c r="AA13103" s="11"/>
      <c r="AB13103" s="11"/>
      <c r="AC13103" s="11"/>
    </row>
    <row r="13104" spans="1:29" x14ac:dyDescent="0.25">
      <c r="A13104" s="10"/>
      <c r="B13104" s="11"/>
      <c r="C13104" s="11"/>
      <c r="D13104" s="11"/>
      <c r="E13104" s="11"/>
      <c r="F13104" s="11"/>
      <c r="G13104" s="11"/>
      <c r="H13104" s="11"/>
      <c r="I13104" s="11"/>
      <c r="J13104" s="11"/>
      <c r="K13104" s="12"/>
      <c r="L13104" s="13"/>
      <c r="M13104" s="12"/>
      <c r="N13104" s="13"/>
      <c r="O13104" s="13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  <c r="AA13104" s="11"/>
      <c r="AB13104" s="11"/>
      <c r="AC13104" s="11"/>
    </row>
    <row r="13105" spans="1:29" x14ac:dyDescent="0.25">
      <c r="A13105" s="10"/>
      <c r="B13105" s="11"/>
      <c r="C13105" s="11"/>
      <c r="D13105" s="11"/>
      <c r="E13105" s="11"/>
      <c r="F13105" s="11"/>
      <c r="G13105" s="11"/>
      <c r="H13105" s="11"/>
      <c r="I13105" s="11"/>
      <c r="J13105" s="11"/>
      <c r="K13105" s="12"/>
      <c r="L13105" s="13"/>
      <c r="M13105" s="12"/>
      <c r="N13105" s="13"/>
      <c r="O13105" s="13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  <c r="AA13105" s="11"/>
      <c r="AB13105" s="11"/>
      <c r="AC13105" s="11"/>
    </row>
    <row r="13106" spans="1:29" x14ac:dyDescent="0.25">
      <c r="A13106" s="10"/>
      <c r="B13106" s="11"/>
      <c r="C13106" s="11"/>
      <c r="D13106" s="11"/>
      <c r="E13106" s="11"/>
      <c r="F13106" s="11"/>
      <c r="G13106" s="11"/>
      <c r="H13106" s="11"/>
      <c r="I13106" s="11"/>
      <c r="J13106" s="11"/>
      <c r="K13106" s="12"/>
      <c r="L13106" s="13"/>
      <c r="M13106" s="12"/>
      <c r="N13106" s="13"/>
      <c r="O13106" s="13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  <c r="AA13106" s="11"/>
      <c r="AB13106" s="11"/>
      <c r="AC13106" s="11"/>
    </row>
    <row r="13107" spans="1:29" x14ac:dyDescent="0.25">
      <c r="A13107" s="10"/>
      <c r="B13107" s="11"/>
      <c r="C13107" s="11"/>
      <c r="D13107" s="11"/>
      <c r="E13107" s="11"/>
      <c r="F13107" s="11"/>
      <c r="G13107" s="11"/>
      <c r="H13107" s="11"/>
      <c r="I13107" s="11"/>
      <c r="J13107" s="11"/>
      <c r="K13107" s="12"/>
      <c r="L13107" s="13"/>
      <c r="M13107" s="12"/>
      <c r="N13107" s="13"/>
      <c r="O13107" s="13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  <c r="AA13107" s="11"/>
      <c r="AB13107" s="11"/>
      <c r="AC13107" s="11"/>
    </row>
    <row r="13108" spans="1:29" x14ac:dyDescent="0.25">
      <c r="A13108" s="10"/>
      <c r="B13108" s="11"/>
      <c r="C13108" s="11"/>
      <c r="D13108" s="11"/>
      <c r="E13108" s="11"/>
      <c r="F13108" s="11"/>
      <c r="G13108" s="11"/>
      <c r="H13108" s="11"/>
      <c r="I13108" s="11"/>
      <c r="J13108" s="11"/>
      <c r="K13108" s="12"/>
      <c r="L13108" s="13"/>
      <c r="M13108" s="12"/>
      <c r="N13108" s="13"/>
      <c r="O13108" s="13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  <c r="AA13108" s="11"/>
      <c r="AB13108" s="11"/>
      <c r="AC13108" s="11"/>
    </row>
    <row r="13109" spans="1:29" x14ac:dyDescent="0.25">
      <c r="A13109" s="10"/>
      <c r="B13109" s="11"/>
      <c r="C13109" s="11"/>
      <c r="D13109" s="11"/>
      <c r="E13109" s="11"/>
      <c r="F13109" s="11"/>
      <c r="G13109" s="11"/>
      <c r="H13109" s="11"/>
      <c r="I13109" s="11"/>
      <c r="J13109" s="11"/>
      <c r="K13109" s="12"/>
      <c r="L13109" s="13"/>
      <c r="M13109" s="12"/>
      <c r="N13109" s="13"/>
      <c r="O13109" s="13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  <c r="AA13109" s="11"/>
      <c r="AB13109" s="11"/>
      <c r="AC13109" s="11"/>
    </row>
    <row r="13110" spans="1:29" x14ac:dyDescent="0.25">
      <c r="A13110" s="10"/>
      <c r="B13110" s="11"/>
      <c r="C13110" s="11"/>
      <c r="D13110" s="11"/>
      <c r="E13110" s="11"/>
      <c r="F13110" s="11"/>
      <c r="G13110" s="11"/>
      <c r="H13110" s="11"/>
      <c r="I13110" s="11"/>
      <c r="J13110" s="11"/>
      <c r="K13110" s="12"/>
      <c r="L13110" s="13"/>
      <c r="M13110" s="12"/>
      <c r="N13110" s="13"/>
      <c r="O13110" s="13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  <c r="AA13110" s="11"/>
      <c r="AB13110" s="11"/>
      <c r="AC13110" s="11"/>
    </row>
    <row r="13111" spans="1:29" x14ac:dyDescent="0.25">
      <c r="A13111" s="10"/>
      <c r="B13111" s="11"/>
      <c r="C13111" s="11"/>
      <c r="D13111" s="11"/>
      <c r="E13111" s="11"/>
      <c r="F13111" s="11"/>
      <c r="G13111" s="11"/>
      <c r="H13111" s="11"/>
      <c r="I13111" s="11"/>
      <c r="J13111" s="11"/>
      <c r="K13111" s="12"/>
      <c r="L13111" s="13"/>
      <c r="M13111" s="12"/>
      <c r="N13111" s="13"/>
      <c r="O13111" s="13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  <c r="AA13111" s="11"/>
      <c r="AB13111" s="11"/>
      <c r="AC13111" s="11"/>
    </row>
    <row r="13112" spans="1:29" x14ac:dyDescent="0.25">
      <c r="A13112" s="10"/>
      <c r="B13112" s="11"/>
      <c r="C13112" s="11"/>
      <c r="D13112" s="11"/>
      <c r="E13112" s="11"/>
      <c r="F13112" s="11"/>
      <c r="G13112" s="11"/>
      <c r="H13112" s="11"/>
      <c r="I13112" s="11"/>
      <c r="J13112" s="11"/>
      <c r="K13112" s="12"/>
      <c r="L13112" s="13"/>
      <c r="M13112" s="12"/>
      <c r="N13112" s="13"/>
      <c r="O13112" s="13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  <c r="AA13112" s="11"/>
      <c r="AB13112" s="11"/>
      <c r="AC13112" s="11"/>
    </row>
    <row r="13113" spans="1:29" x14ac:dyDescent="0.25">
      <c r="A13113" s="10"/>
      <c r="B13113" s="11"/>
      <c r="C13113" s="11"/>
      <c r="D13113" s="11"/>
      <c r="E13113" s="11"/>
      <c r="F13113" s="11"/>
      <c r="G13113" s="11"/>
      <c r="H13113" s="11"/>
      <c r="I13113" s="11"/>
      <c r="J13113" s="11"/>
      <c r="K13113" s="12"/>
      <c r="L13113" s="13"/>
      <c r="M13113" s="12"/>
      <c r="N13113" s="13"/>
      <c r="O13113" s="13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  <c r="AA13113" s="11"/>
      <c r="AB13113" s="11"/>
      <c r="AC13113" s="11"/>
    </row>
    <row r="13114" spans="1:29" x14ac:dyDescent="0.25">
      <c r="A13114" s="10"/>
      <c r="B13114" s="11"/>
      <c r="C13114" s="11"/>
      <c r="D13114" s="11"/>
      <c r="E13114" s="11"/>
      <c r="F13114" s="11"/>
      <c r="G13114" s="11"/>
      <c r="H13114" s="11"/>
      <c r="I13114" s="11"/>
      <c r="J13114" s="11"/>
      <c r="K13114" s="12"/>
      <c r="L13114" s="13"/>
      <c r="M13114" s="12"/>
      <c r="N13114" s="13"/>
      <c r="O13114" s="13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  <c r="AA13114" s="11"/>
      <c r="AB13114" s="11"/>
      <c r="AC13114" s="11"/>
    </row>
    <row r="13115" spans="1:29" x14ac:dyDescent="0.25">
      <c r="A13115" s="10"/>
      <c r="B13115" s="11"/>
      <c r="C13115" s="11"/>
      <c r="D13115" s="11"/>
      <c r="E13115" s="11"/>
      <c r="F13115" s="11"/>
      <c r="G13115" s="11"/>
      <c r="H13115" s="11"/>
      <c r="I13115" s="11"/>
      <c r="J13115" s="11"/>
      <c r="K13115" s="12"/>
      <c r="L13115" s="13"/>
      <c r="M13115" s="12"/>
      <c r="N13115" s="13"/>
      <c r="O13115" s="13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  <c r="AA13115" s="11"/>
      <c r="AB13115" s="11"/>
      <c r="AC13115" s="11"/>
    </row>
    <row r="13116" spans="1:29" x14ac:dyDescent="0.25">
      <c r="A13116" s="10"/>
      <c r="B13116" s="11"/>
      <c r="C13116" s="11"/>
      <c r="D13116" s="11"/>
      <c r="E13116" s="11"/>
      <c r="F13116" s="11"/>
      <c r="G13116" s="11"/>
      <c r="H13116" s="11"/>
      <c r="I13116" s="11"/>
      <c r="J13116" s="11"/>
      <c r="K13116" s="12"/>
      <c r="L13116" s="13"/>
      <c r="M13116" s="12"/>
      <c r="N13116" s="13"/>
      <c r="O13116" s="13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  <c r="AC13116" s="11"/>
    </row>
    <row r="13117" spans="1:29" x14ac:dyDescent="0.25">
      <c r="A13117" s="10"/>
      <c r="B13117" s="11"/>
      <c r="C13117" s="11"/>
      <c r="D13117" s="11"/>
      <c r="E13117" s="11"/>
      <c r="F13117" s="11"/>
      <c r="G13117" s="11"/>
      <c r="H13117" s="11"/>
      <c r="I13117" s="11"/>
      <c r="J13117" s="11"/>
      <c r="K13117" s="12"/>
      <c r="L13117" s="13"/>
      <c r="M13117" s="12"/>
      <c r="N13117" s="13"/>
      <c r="O13117" s="13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  <c r="AA13117" s="11"/>
      <c r="AB13117" s="11"/>
      <c r="AC13117" s="11"/>
    </row>
    <row r="13118" spans="1:29" x14ac:dyDescent="0.25">
      <c r="A13118" s="10"/>
      <c r="B13118" s="11"/>
      <c r="C13118" s="11"/>
      <c r="D13118" s="11"/>
      <c r="E13118" s="11"/>
      <c r="F13118" s="11"/>
      <c r="G13118" s="11"/>
      <c r="H13118" s="11"/>
      <c r="I13118" s="11"/>
      <c r="J13118" s="11"/>
      <c r="K13118" s="12"/>
      <c r="L13118" s="13"/>
      <c r="M13118" s="12"/>
      <c r="N13118" s="13"/>
      <c r="O13118" s="13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  <c r="AA13118" s="11"/>
      <c r="AB13118" s="11"/>
      <c r="AC13118" s="11"/>
    </row>
    <row r="13119" spans="1:29" x14ac:dyDescent="0.25">
      <c r="A13119" s="10"/>
      <c r="B13119" s="11"/>
      <c r="C13119" s="11"/>
      <c r="D13119" s="11"/>
      <c r="E13119" s="11"/>
      <c r="F13119" s="11"/>
      <c r="G13119" s="11"/>
      <c r="H13119" s="11"/>
      <c r="I13119" s="11"/>
      <c r="J13119" s="11"/>
      <c r="K13119" s="12"/>
      <c r="L13119" s="13"/>
      <c r="M13119" s="12"/>
      <c r="N13119" s="13"/>
      <c r="O13119" s="13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  <c r="AA13119" s="11"/>
      <c r="AB13119" s="11"/>
      <c r="AC13119" s="11"/>
    </row>
    <row r="13120" spans="1:29" x14ac:dyDescent="0.25">
      <c r="A13120" s="10"/>
      <c r="B13120" s="11"/>
      <c r="C13120" s="11"/>
      <c r="D13120" s="11"/>
      <c r="E13120" s="11"/>
      <c r="F13120" s="11"/>
      <c r="G13120" s="11"/>
      <c r="H13120" s="11"/>
      <c r="I13120" s="11"/>
      <c r="J13120" s="11"/>
      <c r="K13120" s="12"/>
      <c r="L13120" s="13"/>
      <c r="M13120" s="12"/>
      <c r="N13120" s="13"/>
      <c r="O13120" s="13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  <c r="AA13120" s="11"/>
      <c r="AB13120" s="11"/>
      <c r="AC13120" s="11"/>
    </row>
    <row r="13121" spans="1:29" x14ac:dyDescent="0.25">
      <c r="A13121" s="10"/>
      <c r="B13121" s="11"/>
      <c r="C13121" s="11"/>
      <c r="D13121" s="11"/>
      <c r="E13121" s="11"/>
      <c r="F13121" s="11"/>
      <c r="G13121" s="11"/>
      <c r="H13121" s="11"/>
      <c r="I13121" s="11"/>
      <c r="J13121" s="11"/>
      <c r="K13121" s="12"/>
      <c r="L13121" s="13"/>
      <c r="M13121" s="12"/>
      <c r="N13121" s="13"/>
      <c r="O13121" s="13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  <c r="AA13121" s="11"/>
      <c r="AB13121" s="11"/>
      <c r="AC13121" s="11"/>
    </row>
    <row r="13122" spans="1:29" x14ac:dyDescent="0.25">
      <c r="A13122" s="10"/>
      <c r="B13122" s="11"/>
      <c r="C13122" s="11"/>
      <c r="D13122" s="11"/>
      <c r="E13122" s="11"/>
      <c r="F13122" s="11"/>
      <c r="G13122" s="11"/>
      <c r="H13122" s="11"/>
      <c r="I13122" s="11"/>
      <c r="J13122" s="11"/>
      <c r="K13122" s="12"/>
      <c r="L13122" s="13"/>
      <c r="M13122" s="12"/>
      <c r="N13122" s="13"/>
      <c r="O13122" s="13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  <c r="AA13122" s="11"/>
      <c r="AB13122" s="11"/>
      <c r="AC13122" s="11"/>
    </row>
    <row r="13123" spans="1:29" x14ac:dyDescent="0.25">
      <c r="A13123" s="10"/>
      <c r="B13123" s="11"/>
      <c r="C13123" s="11"/>
      <c r="D13123" s="11"/>
      <c r="E13123" s="11"/>
      <c r="F13123" s="11"/>
      <c r="G13123" s="11"/>
      <c r="H13123" s="11"/>
      <c r="I13123" s="11"/>
      <c r="J13123" s="11"/>
      <c r="K13123" s="12"/>
      <c r="L13123" s="13"/>
      <c r="M13123" s="12"/>
      <c r="N13123" s="13"/>
      <c r="O13123" s="13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  <c r="AC13123" s="11"/>
    </row>
    <row r="13124" spans="1:29" x14ac:dyDescent="0.25">
      <c r="A13124" s="10"/>
      <c r="B13124" s="11"/>
      <c r="C13124" s="11"/>
      <c r="D13124" s="11"/>
      <c r="E13124" s="11"/>
      <c r="F13124" s="11"/>
      <c r="G13124" s="11"/>
      <c r="H13124" s="11"/>
      <c r="I13124" s="11"/>
      <c r="J13124" s="11"/>
      <c r="K13124" s="12"/>
      <c r="L13124" s="13"/>
      <c r="M13124" s="12"/>
      <c r="N13124" s="13"/>
      <c r="O13124" s="13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  <c r="AA13124" s="11"/>
      <c r="AB13124" s="11"/>
      <c r="AC13124" s="11"/>
    </row>
    <row r="13125" spans="1:29" x14ac:dyDescent="0.25">
      <c r="A13125" s="10"/>
      <c r="B13125" s="11"/>
      <c r="C13125" s="11"/>
      <c r="D13125" s="11"/>
      <c r="E13125" s="11"/>
      <c r="F13125" s="11"/>
      <c r="G13125" s="11"/>
      <c r="H13125" s="11"/>
      <c r="I13125" s="11"/>
      <c r="J13125" s="11"/>
      <c r="K13125" s="12"/>
      <c r="L13125" s="13"/>
      <c r="M13125" s="12"/>
      <c r="N13125" s="13"/>
      <c r="O13125" s="13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  <c r="AA13125" s="11"/>
      <c r="AB13125" s="11"/>
      <c r="AC13125" s="11"/>
    </row>
    <row r="13126" spans="1:29" x14ac:dyDescent="0.25">
      <c r="A13126" s="10"/>
      <c r="B13126" s="11"/>
      <c r="C13126" s="11"/>
      <c r="D13126" s="11"/>
      <c r="E13126" s="11"/>
      <c r="F13126" s="11"/>
      <c r="G13126" s="11"/>
      <c r="H13126" s="11"/>
      <c r="I13126" s="11"/>
      <c r="J13126" s="11"/>
      <c r="K13126" s="12"/>
      <c r="L13126" s="13"/>
      <c r="M13126" s="12"/>
      <c r="N13126" s="13"/>
      <c r="O13126" s="13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  <c r="AA13126" s="11"/>
      <c r="AB13126" s="11"/>
      <c r="AC13126" s="11"/>
    </row>
    <row r="13127" spans="1:29" x14ac:dyDescent="0.25">
      <c r="A13127" s="10"/>
      <c r="B13127" s="11"/>
      <c r="C13127" s="11"/>
      <c r="D13127" s="11"/>
      <c r="E13127" s="11"/>
      <c r="F13127" s="11"/>
      <c r="G13127" s="11"/>
      <c r="H13127" s="11"/>
      <c r="I13127" s="11"/>
      <c r="J13127" s="11"/>
      <c r="K13127" s="12"/>
      <c r="L13127" s="13"/>
      <c r="M13127" s="12"/>
      <c r="N13127" s="13"/>
      <c r="O13127" s="13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  <c r="AA13127" s="11"/>
      <c r="AB13127" s="11"/>
      <c r="AC13127" s="11"/>
    </row>
    <row r="13128" spans="1:29" x14ac:dyDescent="0.25">
      <c r="A13128" s="10"/>
      <c r="B13128" s="11"/>
      <c r="C13128" s="11"/>
      <c r="D13128" s="11"/>
      <c r="E13128" s="11"/>
      <c r="F13128" s="11"/>
      <c r="G13128" s="11"/>
      <c r="H13128" s="11"/>
      <c r="I13128" s="11"/>
      <c r="J13128" s="11"/>
      <c r="K13128" s="12"/>
      <c r="L13128" s="13"/>
      <c r="M13128" s="12"/>
      <c r="N13128" s="13"/>
      <c r="O13128" s="13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  <c r="AA13128" s="11"/>
      <c r="AB13128" s="11"/>
      <c r="AC13128" s="11"/>
    </row>
    <row r="13129" spans="1:29" x14ac:dyDescent="0.25">
      <c r="A13129" s="10"/>
      <c r="B13129" s="11"/>
      <c r="C13129" s="11"/>
      <c r="D13129" s="11"/>
      <c r="E13129" s="11"/>
      <c r="F13129" s="11"/>
      <c r="G13129" s="11"/>
      <c r="H13129" s="11"/>
      <c r="I13129" s="11"/>
      <c r="J13129" s="11"/>
      <c r="K13129" s="12"/>
      <c r="L13129" s="13"/>
      <c r="M13129" s="12"/>
      <c r="N13129" s="13"/>
      <c r="O13129" s="13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  <c r="AA13129" s="11"/>
      <c r="AB13129" s="11"/>
      <c r="AC13129" s="11"/>
    </row>
    <row r="13130" spans="1:29" x14ac:dyDescent="0.25">
      <c r="A13130" s="10"/>
      <c r="B13130" s="11"/>
      <c r="C13130" s="11"/>
      <c r="D13130" s="11"/>
      <c r="E13130" s="11"/>
      <c r="F13130" s="11"/>
      <c r="G13130" s="11"/>
      <c r="H13130" s="11"/>
      <c r="I13130" s="11"/>
      <c r="J13130" s="11"/>
      <c r="K13130" s="12"/>
      <c r="L13130" s="13"/>
      <c r="M13130" s="12"/>
      <c r="N13130" s="13"/>
      <c r="O13130" s="13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  <c r="AC13130" s="11"/>
    </row>
    <row r="13131" spans="1:29" x14ac:dyDescent="0.25">
      <c r="A13131" s="10"/>
      <c r="B13131" s="11"/>
      <c r="C13131" s="11"/>
      <c r="D13131" s="11"/>
      <c r="E13131" s="11"/>
      <c r="F13131" s="11"/>
      <c r="G13131" s="11"/>
      <c r="H13131" s="11"/>
      <c r="I13131" s="11"/>
      <c r="J13131" s="11"/>
      <c r="K13131" s="12"/>
      <c r="L13131" s="13"/>
      <c r="M13131" s="12"/>
      <c r="N13131" s="13"/>
      <c r="O13131" s="13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  <c r="AA13131" s="11"/>
      <c r="AB13131" s="11"/>
      <c r="AC13131" s="11"/>
    </row>
    <row r="13132" spans="1:29" x14ac:dyDescent="0.25">
      <c r="A13132" s="10"/>
      <c r="B13132" s="11"/>
      <c r="C13132" s="11"/>
      <c r="D13132" s="11"/>
      <c r="E13132" s="11"/>
      <c r="F13132" s="11"/>
      <c r="G13132" s="11"/>
      <c r="H13132" s="11"/>
      <c r="I13132" s="11"/>
      <c r="J13132" s="11"/>
      <c r="K13132" s="12"/>
      <c r="L13132" s="13"/>
      <c r="M13132" s="12"/>
      <c r="N13132" s="13"/>
      <c r="O13132" s="13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  <c r="AA13132" s="11"/>
      <c r="AB13132" s="11"/>
      <c r="AC13132" s="11"/>
    </row>
    <row r="13133" spans="1:29" x14ac:dyDescent="0.25">
      <c r="A13133" s="10"/>
      <c r="B13133" s="11"/>
      <c r="C13133" s="11"/>
      <c r="D13133" s="11"/>
      <c r="E13133" s="11"/>
      <c r="F13133" s="11"/>
      <c r="G13133" s="11"/>
      <c r="H13133" s="11"/>
      <c r="I13133" s="11"/>
      <c r="J13133" s="11"/>
      <c r="K13133" s="12"/>
      <c r="L13133" s="13"/>
      <c r="M13133" s="12"/>
      <c r="N13133" s="13"/>
      <c r="O13133" s="13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  <c r="AA13133" s="11"/>
      <c r="AB13133" s="11"/>
      <c r="AC13133" s="11"/>
    </row>
    <row r="13134" spans="1:29" x14ac:dyDescent="0.25">
      <c r="A13134" s="10"/>
      <c r="B13134" s="11"/>
      <c r="C13134" s="11"/>
      <c r="D13134" s="11"/>
      <c r="E13134" s="11"/>
      <c r="F13134" s="11"/>
      <c r="G13134" s="11"/>
      <c r="H13134" s="11"/>
      <c r="I13134" s="11"/>
      <c r="J13134" s="11"/>
      <c r="K13134" s="12"/>
      <c r="L13134" s="13"/>
      <c r="M13134" s="12"/>
      <c r="N13134" s="13"/>
      <c r="O13134" s="13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  <c r="AA13134" s="11"/>
      <c r="AB13134" s="11"/>
      <c r="AC13134" s="11"/>
    </row>
    <row r="13135" spans="1:29" x14ac:dyDescent="0.25">
      <c r="A13135" s="10"/>
      <c r="B13135" s="11"/>
      <c r="C13135" s="11"/>
      <c r="D13135" s="11"/>
      <c r="E13135" s="11"/>
      <c r="F13135" s="11"/>
      <c r="G13135" s="11"/>
      <c r="H13135" s="11"/>
      <c r="I13135" s="11"/>
      <c r="J13135" s="11"/>
      <c r="K13135" s="12"/>
      <c r="L13135" s="13"/>
      <c r="M13135" s="12"/>
      <c r="N13135" s="13"/>
      <c r="O13135" s="13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  <c r="AA13135" s="11"/>
      <c r="AB13135" s="11"/>
      <c r="AC13135" s="11"/>
    </row>
    <row r="13136" spans="1:29" x14ac:dyDescent="0.25">
      <c r="A13136" s="10"/>
      <c r="B13136" s="11"/>
      <c r="C13136" s="11"/>
      <c r="D13136" s="11"/>
      <c r="E13136" s="11"/>
      <c r="F13136" s="11"/>
      <c r="G13136" s="11"/>
      <c r="H13136" s="11"/>
      <c r="I13136" s="11"/>
      <c r="J13136" s="11"/>
      <c r="K13136" s="12"/>
      <c r="L13136" s="13"/>
      <c r="M13136" s="12"/>
      <c r="N13136" s="13"/>
      <c r="O13136" s="13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  <c r="AA13136" s="11"/>
      <c r="AB13136" s="11"/>
      <c r="AC13136" s="11"/>
    </row>
    <row r="13137" spans="1:29" x14ac:dyDescent="0.25">
      <c r="A13137" s="10"/>
      <c r="B13137" s="11"/>
      <c r="C13137" s="11"/>
      <c r="D13137" s="11"/>
      <c r="E13137" s="11"/>
      <c r="F13137" s="11"/>
      <c r="G13137" s="11"/>
      <c r="H13137" s="11"/>
      <c r="I13137" s="11"/>
      <c r="J13137" s="11"/>
      <c r="K13137" s="12"/>
      <c r="L13137" s="13"/>
      <c r="M13137" s="12"/>
      <c r="N13137" s="13"/>
      <c r="O13137" s="13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  <c r="AC13137" s="11"/>
    </row>
    <row r="13138" spans="1:29" x14ac:dyDescent="0.25">
      <c r="A13138" s="10"/>
      <c r="B13138" s="11"/>
      <c r="C13138" s="11"/>
      <c r="D13138" s="11"/>
      <c r="E13138" s="11"/>
      <c r="F13138" s="11"/>
      <c r="G13138" s="11"/>
      <c r="H13138" s="11"/>
      <c r="I13138" s="11"/>
      <c r="J13138" s="11"/>
      <c r="K13138" s="12"/>
      <c r="L13138" s="13"/>
      <c r="M13138" s="12"/>
      <c r="N13138" s="13"/>
      <c r="O13138" s="13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  <c r="AA13138" s="11"/>
      <c r="AB13138" s="11"/>
      <c r="AC13138" s="11"/>
    </row>
    <row r="13139" spans="1:29" x14ac:dyDescent="0.25">
      <c r="A13139" s="10"/>
      <c r="B13139" s="11"/>
      <c r="C13139" s="11"/>
      <c r="D13139" s="11"/>
      <c r="E13139" s="11"/>
      <c r="F13139" s="11"/>
      <c r="G13139" s="11"/>
      <c r="H13139" s="11"/>
      <c r="I13139" s="11"/>
      <c r="J13139" s="11"/>
      <c r="K13139" s="12"/>
      <c r="L13139" s="13"/>
      <c r="M13139" s="12"/>
      <c r="N13139" s="13"/>
      <c r="O13139" s="13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  <c r="AA13139" s="11"/>
      <c r="AB13139" s="11"/>
      <c r="AC13139" s="11"/>
    </row>
    <row r="13140" spans="1:29" x14ac:dyDescent="0.25">
      <c r="A13140" s="10"/>
      <c r="B13140" s="11"/>
      <c r="C13140" s="11"/>
      <c r="D13140" s="11"/>
      <c r="E13140" s="11"/>
      <c r="F13140" s="11"/>
      <c r="G13140" s="11"/>
      <c r="H13140" s="11"/>
      <c r="I13140" s="11"/>
      <c r="J13140" s="11"/>
      <c r="K13140" s="12"/>
      <c r="L13140" s="13"/>
      <c r="M13140" s="12"/>
      <c r="N13140" s="13"/>
      <c r="O13140" s="13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  <c r="AA13140" s="11"/>
      <c r="AB13140" s="11"/>
      <c r="AC13140" s="11"/>
    </row>
    <row r="13141" spans="1:29" x14ac:dyDescent="0.25">
      <c r="A13141" s="10"/>
      <c r="B13141" s="11"/>
      <c r="C13141" s="11"/>
      <c r="D13141" s="11"/>
      <c r="E13141" s="11"/>
      <c r="F13141" s="11"/>
      <c r="G13141" s="11"/>
      <c r="H13141" s="11"/>
      <c r="I13141" s="11"/>
      <c r="J13141" s="11"/>
      <c r="K13141" s="12"/>
      <c r="L13141" s="13"/>
      <c r="M13141" s="12"/>
      <c r="N13141" s="13"/>
      <c r="O13141" s="13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  <c r="AA13141" s="11"/>
      <c r="AB13141" s="11"/>
      <c r="AC13141" s="11"/>
    </row>
    <row r="13142" spans="1:29" x14ac:dyDescent="0.25">
      <c r="A13142" s="10"/>
      <c r="B13142" s="11"/>
      <c r="C13142" s="11"/>
      <c r="D13142" s="11"/>
      <c r="E13142" s="11"/>
      <c r="F13142" s="11"/>
      <c r="G13142" s="11"/>
      <c r="H13142" s="11"/>
      <c r="I13142" s="11"/>
      <c r="J13142" s="11"/>
      <c r="K13142" s="12"/>
      <c r="L13142" s="13"/>
      <c r="M13142" s="12"/>
      <c r="N13142" s="13"/>
      <c r="O13142" s="13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  <c r="AA13142" s="11"/>
      <c r="AB13142" s="11"/>
      <c r="AC13142" s="11"/>
    </row>
    <row r="13143" spans="1:29" x14ac:dyDescent="0.25">
      <c r="A13143" s="10"/>
      <c r="B13143" s="11"/>
      <c r="C13143" s="11"/>
      <c r="D13143" s="11"/>
      <c r="E13143" s="11"/>
      <c r="F13143" s="11"/>
      <c r="G13143" s="11"/>
      <c r="H13143" s="11"/>
      <c r="I13143" s="11"/>
      <c r="J13143" s="11"/>
      <c r="K13143" s="12"/>
      <c r="L13143" s="13"/>
      <c r="M13143" s="12"/>
      <c r="N13143" s="13"/>
      <c r="O13143" s="13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  <c r="AA13143" s="11"/>
      <c r="AB13143" s="11"/>
      <c r="AC13143" s="11"/>
    </row>
    <row r="13144" spans="1:29" x14ac:dyDescent="0.25">
      <c r="A13144" s="10"/>
      <c r="B13144" s="11"/>
      <c r="C13144" s="11"/>
      <c r="D13144" s="11"/>
      <c r="E13144" s="11"/>
      <c r="F13144" s="11"/>
      <c r="G13144" s="11"/>
      <c r="H13144" s="11"/>
      <c r="I13144" s="11"/>
      <c r="J13144" s="11"/>
      <c r="K13144" s="12"/>
      <c r="L13144" s="13"/>
      <c r="M13144" s="12"/>
      <c r="N13144" s="13"/>
      <c r="O13144" s="13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  <c r="AC13144" s="11"/>
    </row>
    <row r="13145" spans="1:29" x14ac:dyDescent="0.25">
      <c r="A13145" s="10"/>
      <c r="B13145" s="11"/>
      <c r="C13145" s="11"/>
      <c r="D13145" s="11"/>
      <c r="E13145" s="11"/>
      <c r="F13145" s="11"/>
      <c r="G13145" s="11"/>
      <c r="H13145" s="11"/>
      <c r="I13145" s="11"/>
      <c r="J13145" s="11"/>
      <c r="K13145" s="12"/>
      <c r="L13145" s="13"/>
      <c r="M13145" s="12"/>
      <c r="N13145" s="13"/>
      <c r="O13145" s="13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  <c r="AA13145" s="11"/>
      <c r="AB13145" s="11"/>
      <c r="AC13145" s="11"/>
    </row>
    <row r="13146" spans="1:29" x14ac:dyDescent="0.25">
      <c r="A13146" s="10"/>
      <c r="B13146" s="11"/>
      <c r="C13146" s="11"/>
      <c r="D13146" s="11"/>
      <c r="E13146" s="11"/>
      <c r="F13146" s="11"/>
      <c r="G13146" s="11"/>
      <c r="H13146" s="11"/>
      <c r="I13146" s="11"/>
      <c r="J13146" s="11"/>
      <c r="K13146" s="12"/>
      <c r="L13146" s="13"/>
      <c r="M13146" s="12"/>
      <c r="N13146" s="13"/>
      <c r="O13146" s="13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  <c r="AA13146" s="11"/>
      <c r="AB13146" s="11"/>
      <c r="AC13146" s="11"/>
    </row>
    <row r="13147" spans="1:29" x14ac:dyDescent="0.25">
      <c r="A13147" s="10"/>
      <c r="B13147" s="11"/>
      <c r="C13147" s="11"/>
      <c r="D13147" s="11"/>
      <c r="E13147" s="11"/>
      <c r="F13147" s="11"/>
      <c r="G13147" s="11"/>
      <c r="H13147" s="11"/>
      <c r="I13147" s="11"/>
      <c r="J13147" s="11"/>
      <c r="K13147" s="12"/>
      <c r="L13147" s="13"/>
      <c r="M13147" s="12"/>
      <c r="N13147" s="13"/>
      <c r="O13147" s="13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  <c r="AA13147" s="11"/>
      <c r="AB13147" s="11"/>
      <c r="AC13147" s="11"/>
    </row>
    <row r="13148" spans="1:29" x14ac:dyDescent="0.25">
      <c r="A13148" s="10"/>
      <c r="B13148" s="11"/>
      <c r="C13148" s="11"/>
      <c r="D13148" s="11"/>
      <c r="E13148" s="11"/>
      <c r="F13148" s="11"/>
      <c r="G13148" s="11"/>
      <c r="H13148" s="11"/>
      <c r="I13148" s="11"/>
      <c r="J13148" s="11"/>
      <c r="K13148" s="12"/>
      <c r="L13148" s="13"/>
      <c r="M13148" s="12"/>
      <c r="N13148" s="13"/>
      <c r="O13148" s="13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  <c r="AA13148" s="11"/>
      <c r="AB13148" s="11"/>
      <c r="AC13148" s="11"/>
    </row>
    <row r="13149" spans="1:29" x14ac:dyDescent="0.25">
      <c r="A13149" s="10"/>
      <c r="B13149" s="11"/>
      <c r="C13149" s="11"/>
      <c r="D13149" s="11"/>
      <c r="E13149" s="11"/>
      <c r="F13149" s="11"/>
      <c r="G13149" s="11"/>
      <c r="H13149" s="11"/>
      <c r="I13149" s="11"/>
      <c r="J13149" s="11"/>
      <c r="K13149" s="12"/>
      <c r="L13149" s="13"/>
      <c r="M13149" s="12"/>
      <c r="N13149" s="13"/>
      <c r="O13149" s="13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  <c r="AA13149" s="11"/>
      <c r="AB13149" s="11"/>
      <c r="AC13149" s="11"/>
    </row>
    <row r="13150" spans="1:29" x14ac:dyDescent="0.25">
      <c r="A13150" s="10"/>
      <c r="B13150" s="11"/>
      <c r="C13150" s="11"/>
      <c r="D13150" s="11"/>
      <c r="E13150" s="11"/>
      <c r="F13150" s="11"/>
      <c r="G13150" s="11"/>
      <c r="H13150" s="11"/>
      <c r="I13150" s="11"/>
      <c r="J13150" s="11"/>
      <c r="K13150" s="12"/>
      <c r="L13150" s="13"/>
      <c r="M13150" s="12"/>
      <c r="N13150" s="13"/>
      <c r="O13150" s="13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  <c r="AA13150" s="11"/>
      <c r="AB13150" s="11"/>
      <c r="AC13150" s="11"/>
    </row>
    <row r="13151" spans="1:29" x14ac:dyDescent="0.25">
      <c r="A13151" s="10"/>
      <c r="B13151" s="11"/>
      <c r="C13151" s="11"/>
      <c r="D13151" s="11"/>
      <c r="E13151" s="11"/>
      <c r="F13151" s="11"/>
      <c r="G13151" s="11"/>
      <c r="H13151" s="11"/>
      <c r="I13151" s="11"/>
      <c r="J13151" s="11"/>
      <c r="K13151" s="12"/>
      <c r="L13151" s="13"/>
      <c r="M13151" s="12"/>
      <c r="N13151" s="13"/>
      <c r="O13151" s="13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  <c r="AC13151" s="11"/>
    </row>
    <row r="13152" spans="1:29" x14ac:dyDescent="0.25">
      <c r="A13152" s="10"/>
      <c r="B13152" s="11"/>
      <c r="C13152" s="11"/>
      <c r="D13152" s="11"/>
      <c r="E13152" s="11"/>
      <c r="F13152" s="11"/>
      <c r="G13152" s="11"/>
      <c r="H13152" s="11"/>
      <c r="I13152" s="11"/>
      <c r="J13152" s="11"/>
      <c r="K13152" s="12"/>
      <c r="L13152" s="13"/>
      <c r="M13152" s="12"/>
      <c r="N13152" s="13"/>
      <c r="O13152" s="13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  <c r="AA13152" s="11"/>
      <c r="AB13152" s="11"/>
      <c r="AC13152" s="11"/>
    </row>
    <row r="13153" spans="1:29" x14ac:dyDescent="0.25">
      <c r="A13153" s="10"/>
      <c r="B13153" s="11"/>
      <c r="C13153" s="11"/>
      <c r="D13153" s="11"/>
      <c r="E13153" s="11"/>
      <c r="F13153" s="11"/>
      <c r="G13153" s="11"/>
      <c r="H13153" s="11"/>
      <c r="I13153" s="11"/>
      <c r="J13153" s="11"/>
      <c r="K13153" s="12"/>
      <c r="L13153" s="13"/>
      <c r="M13153" s="12"/>
      <c r="N13153" s="13"/>
      <c r="O13153" s="13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  <c r="AA13153" s="11"/>
      <c r="AB13153" s="11"/>
      <c r="AC13153" s="11"/>
    </row>
    <row r="13154" spans="1:29" x14ac:dyDescent="0.25">
      <c r="A13154" s="10"/>
      <c r="B13154" s="11"/>
      <c r="C13154" s="11"/>
      <c r="D13154" s="11"/>
      <c r="E13154" s="11"/>
      <c r="F13154" s="11"/>
      <c r="G13154" s="11"/>
      <c r="H13154" s="11"/>
      <c r="I13154" s="11"/>
      <c r="J13154" s="11"/>
      <c r="K13154" s="12"/>
      <c r="L13154" s="13"/>
      <c r="M13154" s="12"/>
      <c r="N13154" s="13"/>
      <c r="O13154" s="13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  <c r="AA13154" s="11"/>
      <c r="AB13154" s="11"/>
      <c r="AC13154" s="11"/>
    </row>
    <row r="13155" spans="1:29" x14ac:dyDescent="0.25">
      <c r="A13155" s="10"/>
      <c r="B13155" s="11"/>
      <c r="C13155" s="11"/>
      <c r="D13155" s="11"/>
      <c r="E13155" s="11"/>
      <c r="F13155" s="11"/>
      <c r="G13155" s="11"/>
      <c r="H13155" s="11"/>
      <c r="I13155" s="11"/>
      <c r="J13155" s="11"/>
      <c r="K13155" s="12"/>
      <c r="L13155" s="13"/>
      <c r="M13155" s="12"/>
      <c r="N13155" s="13"/>
      <c r="O13155" s="13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  <c r="AA13155" s="11"/>
      <c r="AB13155" s="11"/>
      <c r="AC13155" s="11"/>
    </row>
    <row r="13156" spans="1:29" x14ac:dyDescent="0.25">
      <c r="A13156" s="10"/>
      <c r="B13156" s="11"/>
      <c r="C13156" s="11"/>
      <c r="D13156" s="11"/>
      <c r="E13156" s="11"/>
      <c r="F13156" s="11"/>
      <c r="G13156" s="11"/>
      <c r="H13156" s="11"/>
      <c r="I13156" s="11"/>
      <c r="J13156" s="11"/>
      <c r="K13156" s="12"/>
      <c r="L13156" s="13"/>
      <c r="M13156" s="12"/>
      <c r="N13156" s="13"/>
      <c r="O13156" s="13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  <c r="AA13156" s="11"/>
      <c r="AB13156" s="11"/>
      <c r="AC13156" s="11"/>
    </row>
    <row r="13157" spans="1:29" x14ac:dyDescent="0.25">
      <c r="A13157" s="10"/>
      <c r="B13157" s="11"/>
      <c r="C13157" s="11"/>
      <c r="D13157" s="11"/>
      <c r="E13157" s="11"/>
      <c r="F13157" s="11"/>
      <c r="G13157" s="11"/>
      <c r="H13157" s="11"/>
      <c r="I13157" s="11"/>
      <c r="J13157" s="11"/>
      <c r="K13157" s="12"/>
      <c r="L13157" s="13"/>
      <c r="M13157" s="12"/>
      <c r="N13157" s="13"/>
      <c r="O13157" s="13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  <c r="AA13157" s="11"/>
      <c r="AB13157" s="11"/>
      <c r="AC13157" s="11"/>
    </row>
    <row r="13158" spans="1:29" x14ac:dyDescent="0.25">
      <c r="A13158" s="10"/>
      <c r="B13158" s="11"/>
      <c r="C13158" s="11"/>
      <c r="D13158" s="11"/>
      <c r="E13158" s="11"/>
      <c r="F13158" s="11"/>
      <c r="G13158" s="11"/>
      <c r="H13158" s="11"/>
      <c r="I13158" s="11"/>
      <c r="J13158" s="11"/>
      <c r="K13158" s="12"/>
      <c r="L13158" s="13"/>
      <c r="M13158" s="12"/>
      <c r="N13158" s="13"/>
      <c r="O13158" s="13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  <c r="AC13158" s="11"/>
    </row>
    <row r="13159" spans="1:29" x14ac:dyDescent="0.25">
      <c r="A13159" s="10"/>
      <c r="B13159" s="11"/>
      <c r="C13159" s="11"/>
      <c r="D13159" s="11"/>
      <c r="E13159" s="11"/>
      <c r="F13159" s="11"/>
      <c r="G13159" s="11"/>
      <c r="H13159" s="11"/>
      <c r="I13159" s="11"/>
      <c r="J13159" s="11"/>
      <c r="K13159" s="12"/>
      <c r="L13159" s="13"/>
      <c r="M13159" s="12"/>
      <c r="N13159" s="13"/>
      <c r="O13159" s="13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  <c r="AA13159" s="11"/>
      <c r="AB13159" s="11"/>
      <c r="AC13159" s="11"/>
    </row>
    <row r="13160" spans="1:29" x14ac:dyDescent="0.25">
      <c r="A13160" s="10"/>
      <c r="B13160" s="11"/>
      <c r="C13160" s="11"/>
      <c r="D13160" s="11"/>
      <c r="E13160" s="11"/>
      <c r="F13160" s="11"/>
      <c r="G13160" s="11"/>
      <c r="H13160" s="11"/>
      <c r="I13160" s="11"/>
      <c r="J13160" s="11"/>
      <c r="K13160" s="12"/>
      <c r="L13160" s="13"/>
      <c r="M13160" s="12"/>
      <c r="N13160" s="13"/>
      <c r="O13160" s="13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  <c r="AA13160" s="11"/>
      <c r="AB13160" s="11"/>
      <c r="AC13160" s="11"/>
    </row>
    <row r="13161" spans="1:29" x14ac:dyDescent="0.25">
      <c r="A13161" s="10"/>
      <c r="B13161" s="11"/>
      <c r="C13161" s="11"/>
      <c r="D13161" s="11"/>
      <c r="E13161" s="11"/>
      <c r="F13161" s="11"/>
      <c r="G13161" s="11"/>
      <c r="H13161" s="11"/>
      <c r="I13161" s="11"/>
      <c r="J13161" s="11"/>
      <c r="K13161" s="12"/>
      <c r="L13161" s="13"/>
      <c r="M13161" s="12"/>
      <c r="N13161" s="13"/>
      <c r="O13161" s="13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  <c r="AA13161" s="11"/>
      <c r="AB13161" s="11"/>
      <c r="AC13161" s="11"/>
    </row>
    <row r="13162" spans="1:29" x14ac:dyDescent="0.25">
      <c r="A13162" s="10"/>
      <c r="B13162" s="11"/>
      <c r="C13162" s="11"/>
      <c r="D13162" s="11"/>
      <c r="E13162" s="11"/>
      <c r="F13162" s="11"/>
      <c r="G13162" s="11"/>
      <c r="H13162" s="11"/>
      <c r="I13162" s="11"/>
      <c r="J13162" s="11"/>
      <c r="K13162" s="12"/>
      <c r="L13162" s="13"/>
      <c r="M13162" s="12"/>
      <c r="N13162" s="13"/>
      <c r="O13162" s="13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  <c r="AA13162" s="11"/>
      <c r="AB13162" s="11"/>
      <c r="AC13162" s="11"/>
    </row>
    <row r="13163" spans="1:29" x14ac:dyDescent="0.25">
      <c r="A13163" s="10"/>
      <c r="B13163" s="11"/>
      <c r="C13163" s="11"/>
      <c r="D13163" s="11"/>
      <c r="E13163" s="11"/>
      <c r="F13163" s="11"/>
      <c r="G13163" s="11"/>
      <c r="H13163" s="11"/>
      <c r="I13163" s="11"/>
      <c r="J13163" s="11"/>
      <c r="K13163" s="12"/>
      <c r="L13163" s="13"/>
      <c r="M13163" s="12"/>
      <c r="N13163" s="13"/>
      <c r="O13163" s="13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  <c r="AA13163" s="11"/>
      <c r="AB13163" s="11"/>
      <c r="AC13163" s="11"/>
    </row>
    <row r="13164" spans="1:29" x14ac:dyDescent="0.25">
      <c r="A13164" s="10"/>
      <c r="B13164" s="11"/>
      <c r="C13164" s="11"/>
      <c r="D13164" s="11"/>
      <c r="E13164" s="11"/>
      <c r="F13164" s="11"/>
      <c r="G13164" s="11"/>
      <c r="H13164" s="11"/>
      <c r="I13164" s="11"/>
      <c r="J13164" s="11"/>
      <c r="K13164" s="12"/>
      <c r="L13164" s="13"/>
      <c r="M13164" s="12"/>
      <c r="N13164" s="13"/>
      <c r="O13164" s="13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  <c r="AA13164" s="11"/>
      <c r="AB13164" s="11"/>
      <c r="AC13164" s="11"/>
    </row>
    <row r="13165" spans="1:29" x14ac:dyDescent="0.25">
      <c r="A13165" s="10"/>
      <c r="B13165" s="11"/>
      <c r="C13165" s="11"/>
      <c r="D13165" s="11"/>
      <c r="E13165" s="11"/>
      <c r="F13165" s="11"/>
      <c r="G13165" s="11"/>
      <c r="H13165" s="11"/>
      <c r="I13165" s="11"/>
      <c r="J13165" s="11"/>
      <c r="K13165" s="12"/>
      <c r="L13165" s="13"/>
      <c r="M13165" s="12"/>
      <c r="N13165" s="13"/>
      <c r="O13165" s="13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  <c r="AC13165" s="11"/>
    </row>
    <row r="13166" spans="1:29" x14ac:dyDescent="0.25">
      <c r="A13166" s="10"/>
      <c r="B13166" s="11"/>
      <c r="C13166" s="11"/>
      <c r="D13166" s="11"/>
      <c r="E13166" s="11"/>
      <c r="F13166" s="11"/>
      <c r="G13166" s="11"/>
      <c r="H13166" s="11"/>
      <c r="I13166" s="11"/>
      <c r="J13166" s="11"/>
      <c r="K13166" s="12"/>
      <c r="L13166" s="13"/>
      <c r="M13166" s="12"/>
      <c r="N13166" s="13"/>
      <c r="O13166" s="13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  <c r="AA13166" s="11"/>
      <c r="AB13166" s="11"/>
      <c r="AC13166" s="11"/>
    </row>
    <row r="13167" spans="1:29" x14ac:dyDescent="0.25">
      <c r="A13167" s="10"/>
      <c r="B13167" s="11"/>
      <c r="C13167" s="11"/>
      <c r="D13167" s="11"/>
      <c r="E13167" s="11"/>
      <c r="F13167" s="11"/>
      <c r="G13167" s="11"/>
      <c r="H13167" s="11"/>
      <c r="I13167" s="11"/>
      <c r="J13167" s="11"/>
      <c r="K13167" s="12"/>
      <c r="L13167" s="13"/>
      <c r="M13167" s="12"/>
      <c r="N13167" s="13"/>
      <c r="O13167" s="13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  <c r="AA13167" s="11"/>
      <c r="AB13167" s="11"/>
      <c r="AC13167" s="11"/>
    </row>
    <row r="13168" spans="1:29" x14ac:dyDescent="0.25">
      <c r="A13168" s="10"/>
      <c r="B13168" s="11"/>
      <c r="C13168" s="11"/>
      <c r="D13168" s="11"/>
      <c r="E13168" s="11"/>
      <c r="F13168" s="11"/>
      <c r="G13168" s="11"/>
      <c r="H13168" s="11"/>
      <c r="I13168" s="11"/>
      <c r="J13168" s="11"/>
      <c r="K13168" s="12"/>
      <c r="L13168" s="13"/>
      <c r="M13168" s="12"/>
      <c r="N13168" s="13"/>
      <c r="O13168" s="13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  <c r="AA13168" s="11"/>
      <c r="AB13168" s="11"/>
      <c r="AC13168" s="11"/>
    </row>
    <row r="13169" spans="1:29" x14ac:dyDescent="0.25">
      <c r="A13169" s="10"/>
      <c r="B13169" s="11"/>
      <c r="C13169" s="11"/>
      <c r="D13169" s="11"/>
      <c r="E13169" s="11"/>
      <c r="F13169" s="11"/>
      <c r="G13169" s="11"/>
      <c r="H13169" s="11"/>
      <c r="I13169" s="11"/>
      <c r="J13169" s="11"/>
      <c r="K13169" s="12"/>
      <c r="L13169" s="13"/>
      <c r="M13169" s="12"/>
      <c r="N13169" s="13"/>
      <c r="O13169" s="13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  <c r="AA13169" s="11"/>
      <c r="AB13169" s="11"/>
      <c r="AC13169" s="11"/>
    </row>
    <row r="13170" spans="1:29" x14ac:dyDescent="0.25">
      <c r="A13170" s="10"/>
      <c r="B13170" s="11"/>
      <c r="C13170" s="11"/>
      <c r="D13170" s="11"/>
      <c r="E13170" s="11"/>
      <c r="F13170" s="11"/>
      <c r="G13170" s="11"/>
      <c r="H13170" s="11"/>
      <c r="I13170" s="11"/>
      <c r="J13170" s="11"/>
      <c r="K13170" s="12"/>
      <c r="L13170" s="13"/>
      <c r="M13170" s="12"/>
      <c r="N13170" s="13"/>
      <c r="O13170" s="13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  <c r="AA13170" s="11"/>
      <c r="AB13170" s="11"/>
      <c r="AC13170" s="11"/>
    </row>
    <row r="13171" spans="1:29" x14ac:dyDescent="0.25">
      <c r="A13171" s="10"/>
      <c r="B13171" s="11"/>
      <c r="C13171" s="11"/>
      <c r="D13171" s="11"/>
      <c r="E13171" s="11"/>
      <c r="F13171" s="11"/>
      <c r="G13171" s="11"/>
      <c r="H13171" s="11"/>
      <c r="I13171" s="11"/>
      <c r="J13171" s="11"/>
      <c r="K13171" s="12"/>
      <c r="L13171" s="13"/>
      <c r="M13171" s="12"/>
      <c r="N13171" s="13"/>
      <c r="O13171" s="13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  <c r="AA13171" s="11"/>
      <c r="AB13171" s="11"/>
      <c r="AC13171" s="11"/>
    </row>
    <row r="13172" spans="1:29" x14ac:dyDescent="0.25">
      <c r="A13172" s="10"/>
      <c r="B13172" s="11"/>
      <c r="C13172" s="11"/>
      <c r="D13172" s="11"/>
      <c r="E13172" s="11"/>
      <c r="F13172" s="11"/>
      <c r="G13172" s="11"/>
      <c r="H13172" s="11"/>
      <c r="I13172" s="11"/>
      <c r="J13172" s="11"/>
      <c r="K13172" s="12"/>
      <c r="L13172" s="13"/>
      <c r="M13172" s="12"/>
      <c r="N13172" s="13"/>
      <c r="O13172" s="13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  <c r="AA13172" s="11"/>
      <c r="AB13172" s="11"/>
      <c r="AC13172" s="11"/>
    </row>
    <row r="13173" spans="1:29" x14ac:dyDescent="0.25">
      <c r="A13173" s="10"/>
      <c r="B13173" s="11"/>
      <c r="C13173" s="11"/>
      <c r="D13173" s="11"/>
      <c r="E13173" s="11"/>
      <c r="F13173" s="11"/>
      <c r="G13173" s="11"/>
      <c r="H13173" s="11"/>
      <c r="I13173" s="11"/>
      <c r="J13173" s="11"/>
      <c r="K13173" s="12"/>
      <c r="L13173" s="13"/>
      <c r="M13173" s="12"/>
      <c r="N13173" s="13"/>
      <c r="O13173" s="13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  <c r="AA13173" s="11"/>
      <c r="AB13173" s="11"/>
      <c r="AC13173" s="11"/>
    </row>
    <row r="13174" spans="1:29" x14ac:dyDescent="0.25">
      <c r="A13174" s="10"/>
      <c r="B13174" s="11"/>
      <c r="C13174" s="11"/>
      <c r="D13174" s="11"/>
      <c r="E13174" s="11"/>
      <c r="F13174" s="11"/>
      <c r="G13174" s="11"/>
      <c r="H13174" s="11"/>
      <c r="I13174" s="11"/>
      <c r="J13174" s="11"/>
      <c r="K13174" s="12"/>
      <c r="L13174" s="13"/>
      <c r="M13174" s="12"/>
      <c r="N13174" s="13"/>
      <c r="O13174" s="13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  <c r="AA13174" s="11"/>
      <c r="AB13174" s="11"/>
      <c r="AC13174" s="11"/>
    </row>
    <row r="13175" spans="1:29" x14ac:dyDescent="0.25">
      <c r="A13175" s="10"/>
      <c r="B13175" s="11"/>
      <c r="C13175" s="11"/>
      <c r="D13175" s="11"/>
      <c r="E13175" s="11"/>
      <c r="F13175" s="11"/>
      <c r="G13175" s="11"/>
      <c r="H13175" s="11"/>
      <c r="I13175" s="11"/>
      <c r="J13175" s="11"/>
      <c r="K13175" s="12"/>
      <c r="L13175" s="13"/>
      <c r="M13175" s="12"/>
      <c r="N13175" s="13"/>
      <c r="O13175" s="13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  <c r="AA13175" s="11"/>
      <c r="AB13175" s="11"/>
      <c r="AC13175" s="11"/>
    </row>
    <row r="13176" spans="1:29" x14ac:dyDescent="0.25">
      <c r="A13176" s="10"/>
      <c r="B13176" s="11"/>
      <c r="C13176" s="11"/>
      <c r="D13176" s="11"/>
      <c r="E13176" s="11"/>
      <c r="F13176" s="11"/>
      <c r="G13176" s="11"/>
      <c r="H13176" s="11"/>
      <c r="I13176" s="11"/>
      <c r="J13176" s="11"/>
      <c r="K13176" s="12"/>
      <c r="L13176" s="13"/>
      <c r="M13176" s="12"/>
      <c r="N13176" s="13"/>
      <c r="O13176" s="13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  <c r="AA13176" s="11"/>
      <c r="AB13176" s="11"/>
      <c r="AC13176" s="11"/>
    </row>
    <row r="13177" spans="1:29" x14ac:dyDescent="0.25">
      <c r="A13177" s="10"/>
      <c r="B13177" s="11"/>
      <c r="C13177" s="11"/>
      <c r="D13177" s="11"/>
      <c r="E13177" s="11"/>
      <c r="F13177" s="11"/>
      <c r="G13177" s="11"/>
      <c r="H13177" s="11"/>
      <c r="I13177" s="11"/>
      <c r="J13177" s="11"/>
      <c r="K13177" s="12"/>
      <c r="L13177" s="13"/>
      <c r="M13177" s="12"/>
      <c r="N13177" s="13"/>
      <c r="O13177" s="13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  <c r="AA13177" s="11"/>
      <c r="AB13177" s="11"/>
      <c r="AC13177" s="11"/>
    </row>
    <row r="13178" spans="1:29" x14ac:dyDescent="0.25">
      <c r="A13178" s="10"/>
      <c r="B13178" s="11"/>
      <c r="C13178" s="11"/>
      <c r="D13178" s="11"/>
      <c r="E13178" s="11"/>
      <c r="F13178" s="11"/>
      <c r="G13178" s="11"/>
      <c r="H13178" s="11"/>
      <c r="I13178" s="11"/>
      <c r="J13178" s="11"/>
      <c r="K13178" s="12"/>
      <c r="L13178" s="13"/>
      <c r="M13178" s="12"/>
      <c r="N13178" s="13"/>
      <c r="O13178" s="13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  <c r="AA13178" s="11"/>
      <c r="AB13178" s="11"/>
      <c r="AC13178" s="11"/>
    </row>
    <row r="13179" spans="1:29" x14ac:dyDescent="0.25">
      <c r="A13179" s="10"/>
      <c r="B13179" s="11"/>
      <c r="C13179" s="11"/>
      <c r="D13179" s="11"/>
      <c r="E13179" s="11"/>
      <c r="F13179" s="11"/>
      <c r="G13179" s="11"/>
      <c r="H13179" s="11"/>
      <c r="I13179" s="11"/>
      <c r="J13179" s="11"/>
      <c r="K13179" s="12"/>
      <c r="L13179" s="13"/>
      <c r="M13179" s="12"/>
      <c r="N13179" s="13"/>
      <c r="O13179" s="13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  <c r="AC13179" s="11"/>
    </row>
    <row r="13180" spans="1:29" x14ac:dyDescent="0.25">
      <c r="A13180" s="10"/>
      <c r="B13180" s="11"/>
      <c r="C13180" s="11"/>
      <c r="D13180" s="11"/>
      <c r="E13180" s="11"/>
      <c r="F13180" s="11"/>
      <c r="G13180" s="11"/>
      <c r="H13180" s="11"/>
      <c r="I13180" s="11"/>
      <c r="J13180" s="11"/>
      <c r="K13180" s="12"/>
      <c r="L13180" s="13"/>
      <c r="M13180" s="12"/>
      <c r="N13180" s="13"/>
      <c r="O13180" s="13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  <c r="AA13180" s="11"/>
      <c r="AB13180" s="11"/>
      <c r="AC13180" s="11"/>
    </row>
    <row r="13181" spans="1:29" x14ac:dyDescent="0.25">
      <c r="A13181" s="10"/>
      <c r="B13181" s="11"/>
      <c r="C13181" s="11"/>
      <c r="D13181" s="11"/>
      <c r="E13181" s="11"/>
      <c r="F13181" s="11"/>
      <c r="G13181" s="11"/>
      <c r="H13181" s="11"/>
      <c r="I13181" s="11"/>
      <c r="J13181" s="11"/>
      <c r="K13181" s="12"/>
      <c r="L13181" s="13"/>
      <c r="M13181" s="12"/>
      <c r="N13181" s="13"/>
      <c r="O13181" s="13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  <c r="AA13181" s="11"/>
      <c r="AB13181" s="11"/>
      <c r="AC13181" s="11"/>
    </row>
    <row r="13182" spans="1:29" x14ac:dyDescent="0.25">
      <c r="A13182" s="10"/>
      <c r="B13182" s="11"/>
      <c r="C13182" s="11"/>
      <c r="D13182" s="11"/>
      <c r="E13182" s="11"/>
      <c r="F13182" s="11"/>
      <c r="G13182" s="11"/>
      <c r="H13182" s="11"/>
      <c r="I13182" s="11"/>
      <c r="J13182" s="11"/>
      <c r="K13182" s="12"/>
      <c r="L13182" s="13"/>
      <c r="M13182" s="12"/>
      <c r="N13182" s="13"/>
      <c r="O13182" s="13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  <c r="AA13182" s="11"/>
      <c r="AB13182" s="11"/>
      <c r="AC13182" s="11"/>
    </row>
    <row r="13183" spans="1:29" x14ac:dyDescent="0.25">
      <c r="A13183" s="10"/>
      <c r="B13183" s="11"/>
      <c r="C13183" s="11"/>
      <c r="D13183" s="11"/>
      <c r="E13183" s="11"/>
      <c r="F13183" s="11"/>
      <c r="G13183" s="11"/>
      <c r="H13183" s="11"/>
      <c r="I13183" s="11"/>
      <c r="J13183" s="11"/>
      <c r="K13183" s="12"/>
      <c r="L13183" s="13"/>
      <c r="M13183" s="12"/>
      <c r="N13183" s="13"/>
      <c r="O13183" s="13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  <c r="AA13183" s="11"/>
      <c r="AB13183" s="11"/>
      <c r="AC13183" s="11"/>
    </row>
    <row r="13184" spans="1:29" x14ac:dyDescent="0.25">
      <c r="A13184" s="10"/>
      <c r="B13184" s="11"/>
      <c r="C13184" s="11"/>
      <c r="D13184" s="11"/>
      <c r="E13184" s="11"/>
      <c r="F13184" s="11"/>
      <c r="G13184" s="11"/>
      <c r="H13184" s="11"/>
      <c r="I13184" s="11"/>
      <c r="J13184" s="11"/>
      <c r="K13184" s="12"/>
      <c r="L13184" s="13"/>
      <c r="M13184" s="12"/>
      <c r="N13184" s="13"/>
      <c r="O13184" s="13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  <c r="AA13184" s="11"/>
      <c r="AB13184" s="11"/>
      <c r="AC13184" s="11"/>
    </row>
    <row r="13185" spans="1:29" x14ac:dyDescent="0.25">
      <c r="A13185" s="10"/>
      <c r="B13185" s="11"/>
      <c r="C13185" s="11"/>
      <c r="D13185" s="11"/>
      <c r="E13185" s="11"/>
      <c r="F13185" s="11"/>
      <c r="G13185" s="11"/>
      <c r="H13185" s="11"/>
      <c r="I13185" s="11"/>
      <c r="J13185" s="11"/>
      <c r="K13185" s="12"/>
      <c r="L13185" s="13"/>
      <c r="M13185" s="12"/>
      <c r="N13185" s="13"/>
      <c r="O13185" s="13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  <c r="AA13185" s="11"/>
      <c r="AB13185" s="11"/>
      <c r="AC13185" s="11"/>
    </row>
    <row r="13186" spans="1:29" x14ac:dyDescent="0.25">
      <c r="A13186" s="10"/>
      <c r="B13186" s="11"/>
      <c r="C13186" s="11"/>
      <c r="D13186" s="11"/>
      <c r="E13186" s="11"/>
      <c r="F13186" s="11"/>
      <c r="G13186" s="11"/>
      <c r="H13186" s="11"/>
      <c r="I13186" s="11"/>
      <c r="J13186" s="11"/>
      <c r="K13186" s="12"/>
      <c r="L13186" s="13"/>
      <c r="M13186" s="12"/>
      <c r="N13186" s="13"/>
      <c r="O13186" s="13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  <c r="AC13186" s="11"/>
    </row>
    <row r="13187" spans="1:29" x14ac:dyDescent="0.25">
      <c r="A13187" s="10"/>
      <c r="B13187" s="11"/>
      <c r="C13187" s="11"/>
      <c r="D13187" s="11"/>
      <c r="E13187" s="11"/>
      <c r="F13187" s="11"/>
      <c r="G13187" s="11"/>
      <c r="H13187" s="11"/>
      <c r="I13187" s="11"/>
      <c r="J13187" s="11"/>
      <c r="K13187" s="12"/>
      <c r="L13187" s="13"/>
      <c r="M13187" s="12"/>
      <c r="N13187" s="13"/>
      <c r="O13187" s="13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  <c r="AA13187" s="11"/>
      <c r="AB13187" s="11"/>
      <c r="AC13187" s="11"/>
    </row>
    <row r="13188" spans="1:29" x14ac:dyDescent="0.25">
      <c r="A13188" s="10"/>
      <c r="B13188" s="11"/>
      <c r="C13188" s="11"/>
      <c r="D13188" s="11"/>
      <c r="E13188" s="11"/>
      <c r="F13188" s="11"/>
      <c r="G13188" s="11"/>
      <c r="H13188" s="11"/>
      <c r="I13188" s="11"/>
      <c r="J13188" s="11"/>
      <c r="K13188" s="12"/>
      <c r="L13188" s="13"/>
      <c r="M13188" s="12"/>
      <c r="N13188" s="13"/>
      <c r="O13188" s="13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  <c r="AA13188" s="11"/>
      <c r="AB13188" s="11"/>
      <c r="AC13188" s="11"/>
    </row>
    <row r="13189" spans="1:29" x14ac:dyDescent="0.25">
      <c r="A13189" s="10"/>
      <c r="B13189" s="11"/>
      <c r="C13189" s="11"/>
      <c r="D13189" s="11"/>
      <c r="E13189" s="11"/>
      <c r="F13189" s="11"/>
      <c r="G13189" s="11"/>
      <c r="H13189" s="11"/>
      <c r="I13189" s="11"/>
      <c r="J13189" s="11"/>
      <c r="K13189" s="12"/>
      <c r="L13189" s="13"/>
      <c r="M13189" s="12"/>
      <c r="N13189" s="13"/>
      <c r="O13189" s="13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  <c r="AA13189" s="11"/>
      <c r="AB13189" s="11"/>
      <c r="AC13189" s="11"/>
    </row>
    <row r="13190" spans="1:29" x14ac:dyDescent="0.25">
      <c r="A13190" s="10"/>
      <c r="B13190" s="11"/>
      <c r="C13190" s="11"/>
      <c r="D13190" s="11"/>
      <c r="E13190" s="11"/>
      <c r="F13190" s="11"/>
      <c r="G13190" s="11"/>
      <c r="H13190" s="11"/>
      <c r="I13190" s="11"/>
      <c r="J13190" s="11"/>
      <c r="K13190" s="12"/>
      <c r="L13190" s="13"/>
      <c r="M13190" s="12"/>
      <c r="N13190" s="13"/>
      <c r="O13190" s="13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  <c r="AA13190" s="11"/>
      <c r="AB13190" s="11"/>
      <c r="AC13190" s="11"/>
    </row>
    <row r="13191" spans="1:29" x14ac:dyDescent="0.25">
      <c r="A13191" s="10"/>
      <c r="B13191" s="11"/>
      <c r="C13191" s="11"/>
      <c r="D13191" s="11"/>
      <c r="E13191" s="11"/>
      <c r="F13191" s="11"/>
      <c r="G13191" s="11"/>
      <c r="H13191" s="11"/>
      <c r="I13191" s="11"/>
      <c r="J13191" s="11"/>
      <c r="K13191" s="12"/>
      <c r="L13191" s="13"/>
      <c r="M13191" s="12"/>
      <c r="N13191" s="13"/>
      <c r="O13191" s="13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  <c r="AA13191" s="11"/>
      <c r="AB13191" s="11"/>
      <c r="AC13191" s="11"/>
    </row>
    <row r="13192" spans="1:29" x14ac:dyDescent="0.25">
      <c r="A13192" s="10"/>
      <c r="B13192" s="11"/>
      <c r="C13192" s="11"/>
      <c r="D13192" s="11"/>
      <c r="E13192" s="11"/>
      <c r="F13192" s="11"/>
      <c r="G13192" s="11"/>
      <c r="H13192" s="11"/>
      <c r="I13192" s="11"/>
      <c r="J13192" s="11"/>
      <c r="K13192" s="12"/>
      <c r="L13192" s="13"/>
      <c r="M13192" s="12"/>
      <c r="N13192" s="13"/>
      <c r="O13192" s="13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  <c r="AA13192" s="11"/>
      <c r="AB13192" s="11"/>
      <c r="AC13192" s="11"/>
    </row>
    <row r="13193" spans="1:29" x14ac:dyDescent="0.25">
      <c r="A13193" s="10"/>
      <c r="B13193" s="11"/>
      <c r="C13193" s="11"/>
      <c r="D13193" s="11"/>
      <c r="E13193" s="11"/>
      <c r="F13193" s="11"/>
      <c r="G13193" s="11"/>
      <c r="H13193" s="11"/>
      <c r="I13193" s="11"/>
      <c r="J13193" s="11"/>
      <c r="K13193" s="12"/>
      <c r="L13193" s="13"/>
      <c r="M13193" s="12"/>
      <c r="N13193" s="13"/>
      <c r="O13193" s="13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  <c r="AC13193" s="11"/>
    </row>
    <row r="13194" spans="1:29" x14ac:dyDescent="0.25">
      <c r="A13194" s="10"/>
      <c r="B13194" s="11"/>
      <c r="C13194" s="11"/>
      <c r="D13194" s="11"/>
      <c r="E13194" s="11"/>
      <c r="F13194" s="11"/>
      <c r="G13194" s="11"/>
      <c r="H13194" s="11"/>
      <c r="I13194" s="11"/>
      <c r="J13194" s="11"/>
      <c r="K13194" s="12"/>
      <c r="L13194" s="13"/>
      <c r="M13194" s="12"/>
      <c r="N13194" s="13"/>
      <c r="O13194" s="13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  <c r="AA13194" s="11"/>
      <c r="AB13194" s="11"/>
      <c r="AC13194" s="11"/>
    </row>
    <row r="13195" spans="1:29" x14ac:dyDescent="0.25">
      <c r="A13195" s="10"/>
      <c r="B13195" s="11"/>
      <c r="C13195" s="11"/>
      <c r="D13195" s="11"/>
      <c r="E13195" s="11"/>
      <c r="F13195" s="11"/>
      <c r="G13195" s="11"/>
      <c r="H13195" s="11"/>
      <c r="I13195" s="11"/>
      <c r="J13195" s="11"/>
      <c r="K13195" s="12"/>
      <c r="L13195" s="13"/>
      <c r="M13195" s="12"/>
      <c r="N13195" s="13"/>
      <c r="O13195" s="13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  <c r="AA13195" s="11"/>
      <c r="AB13195" s="11"/>
      <c r="AC13195" s="11"/>
    </row>
    <row r="13196" spans="1:29" x14ac:dyDescent="0.25">
      <c r="A13196" s="10"/>
      <c r="B13196" s="11"/>
      <c r="C13196" s="11"/>
      <c r="D13196" s="11"/>
      <c r="E13196" s="11"/>
      <c r="F13196" s="11"/>
      <c r="G13196" s="11"/>
      <c r="H13196" s="11"/>
      <c r="I13196" s="11"/>
      <c r="J13196" s="11"/>
      <c r="K13196" s="12"/>
      <c r="L13196" s="13"/>
      <c r="M13196" s="12"/>
      <c r="N13196" s="13"/>
      <c r="O13196" s="13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  <c r="AA13196" s="11"/>
      <c r="AB13196" s="11"/>
      <c r="AC13196" s="11"/>
    </row>
    <row r="13197" spans="1:29" x14ac:dyDescent="0.25">
      <c r="A13197" s="10"/>
      <c r="B13197" s="11"/>
      <c r="C13197" s="11"/>
      <c r="D13197" s="11"/>
      <c r="E13197" s="11"/>
      <c r="F13197" s="11"/>
      <c r="G13197" s="11"/>
      <c r="H13197" s="11"/>
      <c r="I13197" s="11"/>
      <c r="J13197" s="11"/>
      <c r="K13197" s="12"/>
      <c r="L13197" s="13"/>
      <c r="M13197" s="12"/>
      <c r="N13197" s="13"/>
      <c r="O13197" s="13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  <c r="AA13197" s="11"/>
      <c r="AB13197" s="11"/>
      <c r="AC13197" s="11"/>
    </row>
    <row r="13198" spans="1:29" x14ac:dyDescent="0.25">
      <c r="A13198" s="10"/>
      <c r="B13198" s="11"/>
      <c r="C13198" s="11"/>
      <c r="D13198" s="11"/>
      <c r="E13198" s="11"/>
      <c r="F13198" s="11"/>
      <c r="G13198" s="11"/>
      <c r="H13198" s="11"/>
      <c r="I13198" s="11"/>
      <c r="J13198" s="11"/>
      <c r="K13198" s="12"/>
      <c r="L13198" s="13"/>
      <c r="M13198" s="12"/>
      <c r="N13198" s="13"/>
      <c r="O13198" s="13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  <c r="AC13198" s="11"/>
    </row>
    <row r="13199" spans="1:29" x14ac:dyDescent="0.25">
      <c r="A13199" s="10"/>
      <c r="B13199" s="11"/>
      <c r="C13199" s="11"/>
      <c r="D13199" s="11"/>
      <c r="E13199" s="11"/>
      <c r="F13199" s="11"/>
      <c r="G13199" s="11"/>
      <c r="H13199" s="11"/>
      <c r="I13199" s="11"/>
      <c r="J13199" s="11"/>
      <c r="K13199" s="12"/>
      <c r="L13199" s="13"/>
      <c r="M13199" s="12"/>
      <c r="N13199" s="13"/>
      <c r="O13199" s="13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  <c r="AA13199" s="11"/>
      <c r="AB13199" s="11"/>
      <c r="AC13199" s="11"/>
    </row>
    <row r="13200" spans="1:29" x14ac:dyDescent="0.25">
      <c r="A13200" s="10"/>
      <c r="B13200" s="11"/>
      <c r="C13200" s="11"/>
      <c r="D13200" s="11"/>
      <c r="E13200" s="11"/>
      <c r="F13200" s="11"/>
      <c r="G13200" s="11"/>
      <c r="H13200" s="11"/>
      <c r="I13200" s="11"/>
      <c r="J13200" s="11"/>
      <c r="K13200" s="12"/>
      <c r="L13200" s="13"/>
      <c r="M13200" s="12"/>
      <c r="N13200" s="13"/>
      <c r="O13200" s="13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  <c r="AC13200" s="11"/>
    </row>
    <row r="13201" spans="1:29" x14ac:dyDescent="0.25">
      <c r="A13201" s="10"/>
      <c r="B13201" s="11"/>
      <c r="C13201" s="11"/>
      <c r="D13201" s="11"/>
      <c r="E13201" s="11"/>
      <c r="F13201" s="11"/>
      <c r="G13201" s="11"/>
      <c r="H13201" s="11"/>
      <c r="I13201" s="11"/>
      <c r="J13201" s="11"/>
      <c r="K13201" s="12"/>
      <c r="L13201" s="13"/>
      <c r="M13201" s="12"/>
      <c r="N13201" s="13"/>
      <c r="O13201" s="13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  <c r="AA13201" s="11"/>
      <c r="AB13201" s="11"/>
      <c r="AC13201" s="11"/>
    </row>
    <row r="13202" spans="1:29" x14ac:dyDescent="0.25">
      <c r="A13202" s="10"/>
      <c r="B13202" s="11"/>
      <c r="C13202" s="11"/>
      <c r="D13202" s="11"/>
      <c r="E13202" s="11"/>
      <c r="F13202" s="11"/>
      <c r="G13202" s="11"/>
      <c r="H13202" s="11"/>
      <c r="I13202" s="11"/>
      <c r="J13202" s="11"/>
      <c r="K13202" s="12"/>
      <c r="L13202" s="13"/>
      <c r="M13202" s="12"/>
      <c r="N13202" s="13"/>
      <c r="O13202" s="13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  <c r="AA13202" s="11"/>
      <c r="AB13202" s="11"/>
      <c r="AC13202" s="11"/>
    </row>
    <row r="13203" spans="1:29" x14ac:dyDescent="0.25">
      <c r="A13203" s="10"/>
      <c r="B13203" s="11"/>
      <c r="C13203" s="11"/>
      <c r="D13203" s="11"/>
      <c r="E13203" s="11"/>
      <c r="F13203" s="11"/>
      <c r="G13203" s="11"/>
      <c r="H13203" s="11"/>
      <c r="I13203" s="11"/>
      <c r="J13203" s="11"/>
      <c r="K13203" s="12"/>
      <c r="L13203" s="13"/>
      <c r="M13203" s="12"/>
      <c r="N13203" s="13"/>
      <c r="O13203" s="13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  <c r="AA13203" s="11"/>
      <c r="AB13203" s="11"/>
      <c r="AC13203" s="11"/>
    </row>
    <row r="13204" spans="1:29" x14ac:dyDescent="0.25">
      <c r="A13204" s="10"/>
      <c r="B13204" s="11"/>
      <c r="C13204" s="11"/>
      <c r="D13204" s="11"/>
      <c r="E13204" s="11"/>
      <c r="F13204" s="11"/>
      <c r="G13204" s="11"/>
      <c r="H13204" s="11"/>
      <c r="I13204" s="11"/>
      <c r="J13204" s="11"/>
      <c r="K13204" s="12"/>
      <c r="L13204" s="13"/>
      <c r="M13204" s="12"/>
      <c r="N13204" s="13"/>
      <c r="O13204" s="13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  <c r="AA13204" s="11"/>
      <c r="AB13204" s="11"/>
      <c r="AC13204" s="11"/>
    </row>
    <row r="13205" spans="1:29" x14ac:dyDescent="0.25">
      <c r="A13205" s="10"/>
      <c r="B13205" s="11"/>
      <c r="C13205" s="11"/>
      <c r="D13205" s="11"/>
      <c r="E13205" s="11"/>
      <c r="F13205" s="11"/>
      <c r="G13205" s="11"/>
      <c r="H13205" s="11"/>
      <c r="I13205" s="11"/>
      <c r="J13205" s="11"/>
      <c r="K13205" s="12"/>
      <c r="L13205" s="13"/>
      <c r="M13205" s="12"/>
      <c r="N13205" s="13"/>
      <c r="O13205" s="13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  <c r="AA13205" s="11"/>
      <c r="AB13205" s="11"/>
      <c r="AC13205" s="11"/>
    </row>
    <row r="13206" spans="1:29" x14ac:dyDescent="0.25">
      <c r="A13206" s="10"/>
      <c r="B13206" s="11"/>
      <c r="C13206" s="11"/>
      <c r="D13206" s="11"/>
      <c r="E13206" s="11"/>
      <c r="F13206" s="11"/>
      <c r="G13206" s="11"/>
      <c r="H13206" s="11"/>
      <c r="I13206" s="11"/>
      <c r="J13206" s="11"/>
      <c r="K13206" s="12"/>
      <c r="L13206" s="13"/>
      <c r="M13206" s="12"/>
      <c r="N13206" s="13"/>
      <c r="O13206" s="13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  <c r="AA13206" s="11"/>
      <c r="AB13206" s="11"/>
      <c r="AC13206" s="11"/>
    </row>
    <row r="13207" spans="1:29" x14ac:dyDescent="0.25">
      <c r="A13207" s="10"/>
      <c r="B13207" s="11"/>
      <c r="C13207" s="11"/>
      <c r="D13207" s="11"/>
      <c r="E13207" s="11"/>
      <c r="F13207" s="11"/>
      <c r="G13207" s="11"/>
      <c r="H13207" s="11"/>
      <c r="I13207" s="11"/>
      <c r="J13207" s="11"/>
      <c r="K13207" s="12"/>
      <c r="L13207" s="13"/>
      <c r="M13207" s="12"/>
      <c r="N13207" s="13"/>
      <c r="O13207" s="13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  <c r="AC13207" s="11"/>
    </row>
    <row r="13208" spans="1:29" x14ac:dyDescent="0.25">
      <c r="A13208" s="10"/>
      <c r="B13208" s="11"/>
      <c r="C13208" s="11"/>
      <c r="D13208" s="11"/>
      <c r="E13208" s="11"/>
      <c r="F13208" s="11"/>
      <c r="G13208" s="11"/>
      <c r="H13208" s="11"/>
      <c r="I13208" s="11"/>
      <c r="J13208" s="11"/>
      <c r="K13208" s="12"/>
      <c r="L13208" s="13"/>
      <c r="M13208" s="12"/>
      <c r="N13208" s="13"/>
      <c r="O13208" s="13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  <c r="AA13208" s="11"/>
      <c r="AB13208" s="11"/>
      <c r="AC13208" s="11"/>
    </row>
    <row r="13209" spans="1:29" x14ac:dyDescent="0.25">
      <c r="A13209" s="10"/>
      <c r="B13209" s="11"/>
      <c r="C13209" s="11"/>
      <c r="D13209" s="11"/>
      <c r="E13209" s="11"/>
      <c r="F13209" s="11"/>
      <c r="G13209" s="11"/>
      <c r="H13209" s="11"/>
      <c r="I13209" s="11"/>
      <c r="J13209" s="11"/>
      <c r="K13209" s="12"/>
      <c r="L13209" s="13"/>
      <c r="M13209" s="12"/>
      <c r="N13209" s="13"/>
      <c r="O13209" s="13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  <c r="AA13209" s="11"/>
      <c r="AB13209" s="11"/>
      <c r="AC13209" s="11"/>
    </row>
    <row r="13210" spans="1:29" x14ac:dyDescent="0.25">
      <c r="A13210" s="10"/>
      <c r="B13210" s="11"/>
      <c r="C13210" s="11"/>
      <c r="D13210" s="11"/>
      <c r="E13210" s="11"/>
      <c r="F13210" s="11"/>
      <c r="G13210" s="11"/>
      <c r="H13210" s="11"/>
      <c r="I13210" s="11"/>
      <c r="J13210" s="11"/>
      <c r="K13210" s="12"/>
      <c r="L13210" s="13"/>
      <c r="M13210" s="12"/>
      <c r="N13210" s="13"/>
      <c r="O13210" s="13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  <c r="AA13210" s="11"/>
      <c r="AB13210" s="11"/>
      <c r="AC13210" s="11"/>
    </row>
    <row r="13211" spans="1:29" x14ac:dyDescent="0.25">
      <c r="A13211" s="10"/>
      <c r="B13211" s="11"/>
      <c r="C13211" s="11"/>
      <c r="D13211" s="11"/>
      <c r="E13211" s="11"/>
      <c r="F13211" s="11"/>
      <c r="G13211" s="11"/>
      <c r="H13211" s="11"/>
      <c r="I13211" s="11"/>
      <c r="J13211" s="11"/>
      <c r="K13211" s="12"/>
      <c r="L13211" s="13"/>
      <c r="M13211" s="12"/>
      <c r="N13211" s="13"/>
      <c r="O13211" s="13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  <c r="AA13211" s="11"/>
      <c r="AB13211" s="11"/>
      <c r="AC13211" s="11"/>
    </row>
    <row r="13212" spans="1:29" x14ac:dyDescent="0.25">
      <c r="A13212" s="10"/>
      <c r="B13212" s="11"/>
      <c r="C13212" s="11"/>
      <c r="D13212" s="11"/>
      <c r="E13212" s="11"/>
      <c r="F13212" s="11"/>
      <c r="G13212" s="11"/>
      <c r="H13212" s="11"/>
      <c r="I13212" s="11"/>
      <c r="J13212" s="11"/>
      <c r="K13212" s="12"/>
      <c r="L13212" s="13"/>
      <c r="M13212" s="12"/>
      <c r="N13212" s="13"/>
      <c r="O13212" s="13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  <c r="AA13212" s="11"/>
      <c r="AB13212" s="11"/>
      <c r="AC13212" s="11"/>
    </row>
    <row r="13213" spans="1:29" x14ac:dyDescent="0.25">
      <c r="A13213" s="10"/>
      <c r="B13213" s="11"/>
      <c r="C13213" s="11"/>
      <c r="D13213" s="11"/>
      <c r="E13213" s="11"/>
      <c r="F13213" s="11"/>
      <c r="G13213" s="11"/>
      <c r="H13213" s="11"/>
      <c r="I13213" s="11"/>
      <c r="J13213" s="11"/>
      <c r="K13213" s="12"/>
      <c r="L13213" s="13"/>
      <c r="M13213" s="12"/>
      <c r="N13213" s="13"/>
      <c r="O13213" s="13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  <c r="AA13213" s="11"/>
      <c r="AB13213" s="11"/>
      <c r="AC13213" s="11"/>
    </row>
    <row r="13214" spans="1:29" x14ac:dyDescent="0.25">
      <c r="A13214" s="10"/>
      <c r="B13214" s="11"/>
      <c r="C13214" s="11"/>
      <c r="D13214" s="11"/>
      <c r="E13214" s="11"/>
      <c r="F13214" s="11"/>
      <c r="G13214" s="11"/>
      <c r="H13214" s="11"/>
      <c r="I13214" s="11"/>
      <c r="J13214" s="11"/>
      <c r="K13214" s="12"/>
      <c r="L13214" s="13"/>
      <c r="M13214" s="12"/>
      <c r="N13214" s="13"/>
      <c r="O13214" s="13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  <c r="AA13214" s="11"/>
      <c r="AB13214" s="11"/>
      <c r="AC13214" s="11"/>
    </row>
    <row r="13215" spans="1:29" x14ac:dyDescent="0.25">
      <c r="A13215" s="10"/>
      <c r="B13215" s="11"/>
      <c r="C13215" s="11"/>
      <c r="D13215" s="11"/>
      <c r="E13215" s="11"/>
      <c r="F13215" s="11"/>
      <c r="G13215" s="11"/>
      <c r="H13215" s="11"/>
      <c r="I13215" s="11"/>
      <c r="J13215" s="11"/>
      <c r="K13215" s="12"/>
      <c r="L13215" s="13"/>
      <c r="M13215" s="12"/>
      <c r="N13215" s="13"/>
      <c r="O13215" s="13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  <c r="AA13215" s="11"/>
      <c r="AB13215" s="11"/>
      <c r="AC13215" s="11"/>
    </row>
    <row r="13216" spans="1:29" x14ac:dyDescent="0.25">
      <c r="A13216" s="10"/>
      <c r="B13216" s="11"/>
      <c r="C13216" s="11"/>
      <c r="D13216" s="11"/>
      <c r="E13216" s="11"/>
      <c r="F13216" s="11"/>
      <c r="G13216" s="11"/>
      <c r="H13216" s="11"/>
      <c r="I13216" s="11"/>
      <c r="J13216" s="11"/>
      <c r="K13216" s="12"/>
      <c r="L13216" s="13"/>
      <c r="M13216" s="12"/>
      <c r="N13216" s="13"/>
      <c r="O13216" s="13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  <c r="AA13216" s="11"/>
      <c r="AB13216" s="11"/>
      <c r="AC13216" s="11"/>
    </row>
    <row r="13217" spans="1:29" x14ac:dyDescent="0.25">
      <c r="A13217" s="10"/>
      <c r="B13217" s="11"/>
      <c r="C13217" s="11"/>
      <c r="D13217" s="11"/>
      <c r="E13217" s="11"/>
      <c r="F13217" s="11"/>
      <c r="G13217" s="11"/>
      <c r="H13217" s="11"/>
      <c r="I13217" s="11"/>
      <c r="J13217" s="11"/>
      <c r="K13217" s="12"/>
      <c r="L13217" s="13"/>
      <c r="M13217" s="12"/>
      <c r="N13217" s="13"/>
      <c r="O13217" s="13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  <c r="AA13217" s="11"/>
      <c r="AB13217" s="11"/>
      <c r="AC13217" s="11"/>
    </row>
    <row r="13218" spans="1:29" x14ac:dyDescent="0.25">
      <c r="A13218" s="10"/>
      <c r="B13218" s="11"/>
      <c r="C13218" s="11"/>
      <c r="D13218" s="11"/>
      <c r="E13218" s="11"/>
      <c r="F13218" s="11"/>
      <c r="G13218" s="11"/>
      <c r="H13218" s="11"/>
      <c r="I13218" s="11"/>
      <c r="J13218" s="11"/>
      <c r="K13218" s="12"/>
      <c r="L13218" s="13"/>
      <c r="M13218" s="12"/>
      <c r="N13218" s="13"/>
      <c r="O13218" s="13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  <c r="AA13218" s="11"/>
      <c r="AB13218" s="11"/>
      <c r="AC13218" s="11"/>
    </row>
    <row r="13219" spans="1:29" x14ac:dyDescent="0.25">
      <c r="A13219" s="10"/>
      <c r="B13219" s="11"/>
      <c r="C13219" s="11"/>
      <c r="D13219" s="11"/>
      <c r="E13219" s="11"/>
      <c r="F13219" s="11"/>
      <c r="G13219" s="11"/>
      <c r="H13219" s="11"/>
      <c r="I13219" s="11"/>
      <c r="J13219" s="11"/>
      <c r="K13219" s="12"/>
      <c r="L13219" s="13"/>
      <c r="M13219" s="12"/>
      <c r="N13219" s="13"/>
      <c r="O13219" s="13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  <c r="AA13219" s="11"/>
      <c r="AB13219" s="11"/>
      <c r="AC13219" s="11"/>
    </row>
    <row r="13220" spans="1:29" x14ac:dyDescent="0.25">
      <c r="A13220" s="10"/>
      <c r="B13220" s="11"/>
      <c r="C13220" s="11"/>
      <c r="D13220" s="11"/>
      <c r="E13220" s="11"/>
      <c r="F13220" s="11"/>
      <c r="G13220" s="11"/>
      <c r="H13220" s="11"/>
      <c r="I13220" s="11"/>
      <c r="J13220" s="11"/>
      <c r="K13220" s="12"/>
      <c r="L13220" s="13"/>
      <c r="M13220" s="12"/>
      <c r="N13220" s="13"/>
      <c r="O13220" s="13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  <c r="AA13220" s="11"/>
      <c r="AB13220" s="11"/>
      <c r="AC13220" s="11"/>
    </row>
    <row r="13221" spans="1:29" x14ac:dyDescent="0.25">
      <c r="A13221" s="10"/>
      <c r="B13221" s="11"/>
      <c r="C13221" s="11"/>
      <c r="D13221" s="11"/>
      <c r="E13221" s="11"/>
      <c r="F13221" s="11"/>
      <c r="G13221" s="11"/>
      <c r="H13221" s="11"/>
      <c r="I13221" s="11"/>
      <c r="J13221" s="11"/>
      <c r="K13221" s="12"/>
      <c r="L13221" s="13"/>
      <c r="M13221" s="12"/>
      <c r="N13221" s="13"/>
      <c r="O13221" s="13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  <c r="AC13221" s="11"/>
    </row>
    <row r="13222" spans="1:29" x14ac:dyDescent="0.25">
      <c r="A13222" s="10"/>
      <c r="B13222" s="11"/>
      <c r="C13222" s="11"/>
      <c r="D13222" s="11"/>
      <c r="E13222" s="11"/>
      <c r="F13222" s="11"/>
      <c r="G13222" s="11"/>
      <c r="H13222" s="11"/>
      <c r="I13222" s="11"/>
      <c r="J13222" s="11"/>
      <c r="K13222" s="12"/>
      <c r="L13222" s="13"/>
      <c r="M13222" s="12"/>
      <c r="N13222" s="13"/>
      <c r="O13222" s="13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  <c r="AA13222" s="11"/>
      <c r="AB13222" s="11"/>
      <c r="AC13222" s="11"/>
    </row>
    <row r="13223" spans="1:29" x14ac:dyDescent="0.25">
      <c r="A13223" s="10"/>
      <c r="B13223" s="11"/>
      <c r="C13223" s="11"/>
      <c r="D13223" s="11"/>
      <c r="E13223" s="11"/>
      <c r="F13223" s="11"/>
      <c r="G13223" s="11"/>
      <c r="H13223" s="11"/>
      <c r="I13223" s="11"/>
      <c r="J13223" s="11"/>
      <c r="K13223" s="12"/>
      <c r="L13223" s="13"/>
      <c r="M13223" s="12"/>
      <c r="N13223" s="13"/>
      <c r="O13223" s="13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  <c r="AA13223" s="11"/>
      <c r="AB13223" s="11"/>
      <c r="AC13223" s="11"/>
    </row>
    <row r="13224" spans="1:29" x14ac:dyDescent="0.25">
      <c r="A13224" s="10"/>
      <c r="B13224" s="11"/>
      <c r="C13224" s="11"/>
      <c r="D13224" s="11"/>
      <c r="E13224" s="11"/>
      <c r="F13224" s="11"/>
      <c r="G13224" s="11"/>
      <c r="H13224" s="11"/>
      <c r="I13224" s="11"/>
      <c r="J13224" s="11"/>
      <c r="K13224" s="12"/>
      <c r="L13224" s="13"/>
      <c r="M13224" s="12"/>
      <c r="N13224" s="13"/>
      <c r="O13224" s="13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  <c r="AA13224" s="11"/>
      <c r="AB13224" s="11"/>
      <c r="AC13224" s="11"/>
    </row>
    <row r="13225" spans="1:29" x14ac:dyDescent="0.25">
      <c r="A13225" s="10"/>
      <c r="B13225" s="11"/>
      <c r="C13225" s="11"/>
      <c r="D13225" s="11"/>
      <c r="E13225" s="11"/>
      <c r="F13225" s="11"/>
      <c r="G13225" s="11"/>
      <c r="H13225" s="11"/>
      <c r="I13225" s="11"/>
      <c r="J13225" s="11"/>
      <c r="K13225" s="12"/>
      <c r="L13225" s="13"/>
      <c r="M13225" s="12"/>
      <c r="N13225" s="13"/>
      <c r="O13225" s="13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  <c r="AA13225" s="11"/>
      <c r="AB13225" s="11"/>
      <c r="AC13225" s="11"/>
    </row>
    <row r="13226" spans="1:29" x14ac:dyDescent="0.25">
      <c r="A13226" s="10"/>
      <c r="B13226" s="11"/>
      <c r="C13226" s="11"/>
      <c r="D13226" s="11"/>
      <c r="E13226" s="11"/>
      <c r="F13226" s="11"/>
      <c r="G13226" s="11"/>
      <c r="H13226" s="11"/>
      <c r="I13226" s="11"/>
      <c r="J13226" s="11"/>
      <c r="K13226" s="12"/>
      <c r="L13226" s="13"/>
      <c r="M13226" s="12"/>
      <c r="N13226" s="13"/>
      <c r="O13226" s="13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  <c r="AA13226" s="11"/>
      <c r="AB13226" s="11"/>
      <c r="AC13226" s="11"/>
    </row>
    <row r="13227" spans="1:29" x14ac:dyDescent="0.25">
      <c r="A13227" s="10"/>
      <c r="B13227" s="11"/>
      <c r="C13227" s="11"/>
      <c r="D13227" s="11"/>
      <c r="E13227" s="11"/>
      <c r="F13227" s="11"/>
      <c r="G13227" s="11"/>
      <c r="H13227" s="11"/>
      <c r="I13227" s="11"/>
      <c r="J13227" s="11"/>
      <c r="K13227" s="12"/>
      <c r="L13227" s="13"/>
      <c r="M13227" s="12"/>
      <c r="N13227" s="13"/>
      <c r="O13227" s="13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  <c r="AA13227" s="11"/>
      <c r="AB13227" s="11"/>
      <c r="AC13227" s="11"/>
    </row>
    <row r="13228" spans="1:29" x14ac:dyDescent="0.25">
      <c r="A13228" s="10"/>
      <c r="B13228" s="11"/>
      <c r="C13228" s="11"/>
      <c r="D13228" s="11"/>
      <c r="E13228" s="11"/>
      <c r="F13228" s="11"/>
      <c r="G13228" s="11"/>
      <c r="H13228" s="11"/>
      <c r="I13228" s="11"/>
      <c r="J13228" s="11"/>
      <c r="K13228" s="12"/>
      <c r="L13228" s="13"/>
      <c r="M13228" s="12"/>
      <c r="N13228" s="13"/>
      <c r="O13228" s="13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  <c r="AC13228" s="11"/>
    </row>
    <row r="13229" spans="1:29" x14ac:dyDescent="0.25">
      <c r="A13229" s="10"/>
      <c r="B13229" s="11"/>
      <c r="C13229" s="11"/>
      <c r="D13229" s="11"/>
      <c r="E13229" s="11"/>
      <c r="F13229" s="11"/>
      <c r="G13229" s="11"/>
      <c r="H13229" s="11"/>
      <c r="I13229" s="11"/>
      <c r="J13229" s="11"/>
      <c r="K13229" s="12"/>
      <c r="L13229" s="13"/>
      <c r="M13229" s="12"/>
      <c r="N13229" s="13"/>
      <c r="O13229" s="13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  <c r="AA13229" s="11"/>
      <c r="AB13229" s="11"/>
      <c r="AC13229" s="11"/>
    </row>
    <row r="13230" spans="1:29" x14ac:dyDescent="0.25">
      <c r="A13230" s="10"/>
      <c r="B13230" s="11"/>
      <c r="C13230" s="11"/>
      <c r="D13230" s="11"/>
      <c r="E13230" s="11"/>
      <c r="F13230" s="11"/>
      <c r="G13230" s="11"/>
      <c r="H13230" s="11"/>
      <c r="I13230" s="11"/>
      <c r="J13230" s="11"/>
      <c r="K13230" s="12"/>
      <c r="L13230" s="13"/>
      <c r="M13230" s="12"/>
      <c r="N13230" s="13"/>
      <c r="O13230" s="13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  <c r="AA13230" s="11"/>
      <c r="AB13230" s="11"/>
      <c r="AC13230" s="11"/>
    </row>
    <row r="13231" spans="1:29" x14ac:dyDescent="0.25">
      <c r="A13231" s="10"/>
      <c r="B13231" s="11"/>
      <c r="C13231" s="11"/>
      <c r="D13231" s="11"/>
      <c r="E13231" s="11"/>
      <c r="F13231" s="11"/>
      <c r="G13231" s="11"/>
      <c r="H13231" s="11"/>
      <c r="I13231" s="11"/>
      <c r="J13231" s="11"/>
      <c r="K13231" s="12"/>
      <c r="L13231" s="13"/>
      <c r="M13231" s="12"/>
      <c r="N13231" s="13"/>
      <c r="O13231" s="13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  <c r="AA13231" s="11"/>
      <c r="AB13231" s="11"/>
      <c r="AC13231" s="11"/>
    </row>
    <row r="13232" spans="1:29" x14ac:dyDescent="0.25">
      <c r="A13232" s="10"/>
      <c r="B13232" s="11"/>
      <c r="C13232" s="11"/>
      <c r="D13232" s="11"/>
      <c r="E13232" s="11"/>
      <c r="F13232" s="11"/>
      <c r="G13232" s="11"/>
      <c r="H13232" s="11"/>
      <c r="I13232" s="11"/>
      <c r="J13232" s="11"/>
      <c r="K13232" s="12"/>
      <c r="L13232" s="13"/>
      <c r="M13232" s="12"/>
      <c r="N13232" s="13"/>
      <c r="O13232" s="13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  <c r="AA13232" s="11"/>
      <c r="AB13232" s="11"/>
      <c r="AC13232" s="11"/>
    </row>
    <row r="13233" spans="1:29" x14ac:dyDescent="0.25">
      <c r="A13233" s="10"/>
      <c r="B13233" s="11"/>
      <c r="C13233" s="11"/>
      <c r="D13233" s="11"/>
      <c r="E13233" s="11"/>
      <c r="F13233" s="11"/>
      <c r="G13233" s="11"/>
      <c r="H13233" s="11"/>
      <c r="I13233" s="11"/>
      <c r="J13233" s="11"/>
      <c r="K13233" s="12"/>
      <c r="L13233" s="13"/>
      <c r="M13233" s="12"/>
      <c r="N13233" s="13"/>
      <c r="O13233" s="13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  <c r="AA13233" s="11"/>
      <c r="AB13233" s="11"/>
      <c r="AC13233" s="11"/>
    </row>
    <row r="13234" spans="1:29" x14ac:dyDescent="0.25">
      <c r="A13234" s="10"/>
      <c r="B13234" s="11"/>
      <c r="C13234" s="11"/>
      <c r="D13234" s="11"/>
      <c r="E13234" s="11"/>
      <c r="F13234" s="11"/>
      <c r="G13234" s="11"/>
      <c r="H13234" s="11"/>
      <c r="I13234" s="11"/>
      <c r="J13234" s="11"/>
      <c r="K13234" s="12"/>
      <c r="L13234" s="13"/>
      <c r="M13234" s="12"/>
      <c r="N13234" s="13"/>
      <c r="O13234" s="13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  <c r="AA13234" s="11"/>
      <c r="AB13234" s="11"/>
      <c r="AC13234" s="11"/>
    </row>
    <row r="13235" spans="1:29" x14ac:dyDescent="0.25">
      <c r="A13235" s="10"/>
      <c r="B13235" s="11"/>
      <c r="C13235" s="11"/>
      <c r="D13235" s="11"/>
      <c r="E13235" s="11"/>
      <c r="F13235" s="11"/>
      <c r="G13235" s="11"/>
      <c r="H13235" s="11"/>
      <c r="I13235" s="11"/>
      <c r="J13235" s="11"/>
      <c r="K13235" s="12"/>
      <c r="L13235" s="13"/>
      <c r="M13235" s="12"/>
      <c r="N13235" s="13"/>
      <c r="O13235" s="13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  <c r="AC13235" s="11"/>
    </row>
    <row r="13236" spans="1:29" x14ac:dyDescent="0.25">
      <c r="A13236" s="10"/>
      <c r="B13236" s="11"/>
      <c r="C13236" s="11"/>
      <c r="D13236" s="11"/>
      <c r="E13236" s="11"/>
      <c r="F13236" s="11"/>
      <c r="G13236" s="11"/>
      <c r="H13236" s="11"/>
      <c r="I13236" s="11"/>
      <c r="J13236" s="11"/>
      <c r="K13236" s="12"/>
      <c r="L13236" s="13"/>
      <c r="M13236" s="12"/>
      <c r="N13236" s="13"/>
      <c r="O13236" s="13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  <c r="AA13236" s="11"/>
      <c r="AB13236" s="11"/>
      <c r="AC13236" s="11"/>
    </row>
    <row r="13237" spans="1:29" x14ac:dyDescent="0.25">
      <c r="A13237" s="10"/>
      <c r="B13237" s="11"/>
      <c r="C13237" s="11"/>
      <c r="D13237" s="11"/>
      <c r="E13237" s="11"/>
      <c r="F13237" s="11"/>
      <c r="G13237" s="11"/>
      <c r="H13237" s="11"/>
      <c r="I13237" s="11"/>
      <c r="J13237" s="11"/>
      <c r="K13237" s="12"/>
      <c r="L13237" s="13"/>
      <c r="M13237" s="12"/>
      <c r="N13237" s="13"/>
      <c r="O13237" s="13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  <c r="AA13237" s="11"/>
      <c r="AB13237" s="11"/>
      <c r="AC13237" s="11"/>
    </row>
    <row r="13238" spans="1:29" x14ac:dyDescent="0.25">
      <c r="A13238" s="10"/>
      <c r="B13238" s="11"/>
      <c r="C13238" s="11"/>
      <c r="D13238" s="11"/>
      <c r="E13238" s="11"/>
      <c r="F13238" s="11"/>
      <c r="G13238" s="11"/>
      <c r="H13238" s="11"/>
      <c r="I13238" s="11"/>
      <c r="J13238" s="11"/>
      <c r="K13238" s="12"/>
      <c r="L13238" s="13"/>
      <c r="M13238" s="12"/>
      <c r="N13238" s="13"/>
      <c r="O13238" s="13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  <c r="AA13238" s="11"/>
      <c r="AB13238" s="11"/>
      <c r="AC13238" s="11"/>
    </row>
    <row r="13239" spans="1:29" x14ac:dyDescent="0.25">
      <c r="A13239" s="10"/>
      <c r="B13239" s="11"/>
      <c r="C13239" s="11"/>
      <c r="D13239" s="11"/>
      <c r="E13239" s="11"/>
      <c r="F13239" s="11"/>
      <c r="G13239" s="11"/>
      <c r="H13239" s="11"/>
      <c r="I13239" s="11"/>
      <c r="J13239" s="11"/>
      <c r="K13239" s="12"/>
      <c r="L13239" s="13"/>
      <c r="M13239" s="12"/>
      <c r="N13239" s="13"/>
      <c r="O13239" s="13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  <c r="AA13239" s="11"/>
      <c r="AB13239" s="11"/>
      <c r="AC13239" s="11"/>
    </row>
    <row r="13240" spans="1:29" x14ac:dyDescent="0.25">
      <c r="A13240" s="10"/>
      <c r="B13240" s="11"/>
      <c r="C13240" s="11"/>
      <c r="D13240" s="11"/>
      <c r="E13240" s="11"/>
      <c r="F13240" s="11"/>
      <c r="G13240" s="11"/>
      <c r="H13240" s="11"/>
      <c r="I13240" s="11"/>
      <c r="J13240" s="11"/>
      <c r="K13240" s="12"/>
      <c r="L13240" s="13"/>
      <c r="M13240" s="12"/>
      <c r="N13240" s="13"/>
      <c r="O13240" s="13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  <c r="AA13240" s="11"/>
      <c r="AB13240" s="11"/>
      <c r="AC13240" s="11"/>
    </row>
    <row r="13241" spans="1:29" x14ac:dyDescent="0.25">
      <c r="A13241" s="10"/>
      <c r="B13241" s="11"/>
      <c r="C13241" s="11"/>
      <c r="D13241" s="11"/>
      <c r="E13241" s="11"/>
      <c r="F13241" s="11"/>
      <c r="G13241" s="11"/>
      <c r="H13241" s="11"/>
      <c r="I13241" s="11"/>
      <c r="J13241" s="11"/>
      <c r="K13241" s="12"/>
      <c r="L13241" s="13"/>
      <c r="M13241" s="12"/>
      <c r="N13241" s="13"/>
      <c r="O13241" s="13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  <c r="AA13241" s="11"/>
      <c r="AB13241" s="11"/>
      <c r="AC13241" s="11"/>
    </row>
    <row r="13242" spans="1:29" x14ac:dyDescent="0.25">
      <c r="A13242" s="10"/>
      <c r="B13242" s="11"/>
      <c r="C13242" s="11"/>
      <c r="D13242" s="11"/>
      <c r="E13242" s="11"/>
      <c r="F13242" s="11"/>
      <c r="G13242" s="11"/>
      <c r="H13242" s="11"/>
      <c r="I13242" s="11"/>
      <c r="J13242" s="11"/>
      <c r="K13242" s="12"/>
      <c r="L13242" s="13"/>
      <c r="M13242" s="12"/>
      <c r="N13242" s="13"/>
      <c r="O13242" s="13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  <c r="AC13242" s="11"/>
    </row>
    <row r="13243" spans="1:29" x14ac:dyDescent="0.25">
      <c r="A13243" s="10"/>
      <c r="B13243" s="11"/>
      <c r="C13243" s="11"/>
      <c r="D13243" s="11"/>
      <c r="E13243" s="11"/>
      <c r="F13243" s="11"/>
      <c r="G13243" s="11"/>
      <c r="H13243" s="11"/>
      <c r="I13243" s="11"/>
      <c r="J13243" s="11"/>
      <c r="K13243" s="12"/>
      <c r="L13243" s="13"/>
      <c r="M13243" s="12"/>
      <c r="N13243" s="13"/>
      <c r="O13243" s="13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  <c r="AA13243" s="11"/>
      <c r="AB13243" s="11"/>
      <c r="AC13243" s="11"/>
    </row>
    <row r="13244" spans="1:29" x14ac:dyDescent="0.25">
      <c r="A13244" s="10"/>
      <c r="B13244" s="11"/>
      <c r="C13244" s="11"/>
      <c r="D13244" s="11"/>
      <c r="E13244" s="11"/>
      <c r="F13244" s="11"/>
      <c r="G13244" s="11"/>
      <c r="H13244" s="11"/>
      <c r="I13244" s="11"/>
      <c r="J13244" s="11"/>
      <c r="K13244" s="12"/>
      <c r="L13244" s="13"/>
      <c r="M13244" s="12"/>
      <c r="N13244" s="13"/>
      <c r="O13244" s="13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  <c r="AA13244" s="11"/>
      <c r="AB13244" s="11"/>
      <c r="AC13244" s="11"/>
    </row>
    <row r="13245" spans="1:29" x14ac:dyDescent="0.25">
      <c r="A13245" s="10"/>
      <c r="B13245" s="11"/>
      <c r="C13245" s="11"/>
      <c r="D13245" s="11"/>
      <c r="E13245" s="11"/>
      <c r="F13245" s="11"/>
      <c r="G13245" s="11"/>
      <c r="H13245" s="11"/>
      <c r="I13245" s="11"/>
      <c r="J13245" s="11"/>
      <c r="K13245" s="12"/>
      <c r="L13245" s="13"/>
      <c r="M13245" s="12"/>
      <c r="N13245" s="13"/>
      <c r="O13245" s="13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  <c r="AA13245" s="11"/>
      <c r="AB13245" s="11"/>
      <c r="AC13245" s="11"/>
    </row>
    <row r="13246" spans="1:29" x14ac:dyDescent="0.25">
      <c r="A13246" s="10"/>
      <c r="B13246" s="11"/>
      <c r="C13246" s="11"/>
      <c r="D13246" s="11"/>
      <c r="E13246" s="11"/>
      <c r="F13246" s="11"/>
      <c r="G13246" s="11"/>
      <c r="H13246" s="11"/>
      <c r="I13246" s="11"/>
      <c r="J13246" s="11"/>
      <c r="K13246" s="12"/>
      <c r="L13246" s="13"/>
      <c r="M13246" s="12"/>
      <c r="N13246" s="13"/>
      <c r="O13246" s="13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  <c r="AA13246" s="11"/>
      <c r="AB13246" s="11"/>
      <c r="AC13246" s="11"/>
    </row>
    <row r="13247" spans="1:29" x14ac:dyDescent="0.25">
      <c r="A13247" s="10"/>
      <c r="B13247" s="11"/>
      <c r="C13247" s="11"/>
      <c r="D13247" s="11"/>
      <c r="E13247" s="11"/>
      <c r="F13247" s="11"/>
      <c r="G13247" s="11"/>
      <c r="H13247" s="11"/>
      <c r="I13247" s="11"/>
      <c r="J13247" s="11"/>
      <c r="K13247" s="12"/>
      <c r="L13247" s="13"/>
      <c r="M13247" s="12"/>
      <c r="N13247" s="13"/>
      <c r="O13247" s="13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  <c r="AA13247" s="11"/>
      <c r="AB13247" s="11"/>
      <c r="AC13247" s="11"/>
    </row>
    <row r="13248" spans="1:29" x14ac:dyDescent="0.25">
      <c r="A13248" s="10"/>
      <c r="B13248" s="11"/>
      <c r="C13248" s="11"/>
      <c r="D13248" s="11"/>
      <c r="E13248" s="11"/>
      <c r="F13248" s="11"/>
      <c r="G13248" s="11"/>
      <c r="H13248" s="11"/>
      <c r="I13248" s="11"/>
      <c r="J13248" s="11"/>
      <c r="K13248" s="12"/>
      <c r="L13248" s="13"/>
      <c r="M13248" s="12"/>
      <c r="N13248" s="13"/>
      <c r="O13248" s="13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  <c r="AA13248" s="11"/>
      <c r="AB13248" s="11"/>
      <c r="AC13248" s="11"/>
    </row>
    <row r="13249" spans="1:29" x14ac:dyDescent="0.25">
      <c r="A13249" s="10"/>
      <c r="B13249" s="11"/>
      <c r="C13249" s="11"/>
      <c r="D13249" s="11"/>
      <c r="E13249" s="11"/>
      <c r="F13249" s="11"/>
      <c r="G13249" s="11"/>
      <c r="H13249" s="11"/>
      <c r="I13249" s="11"/>
      <c r="J13249" s="11"/>
      <c r="K13249" s="12"/>
      <c r="L13249" s="13"/>
      <c r="M13249" s="12"/>
      <c r="N13249" s="13"/>
      <c r="O13249" s="13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  <c r="AC13249" s="11"/>
    </row>
    <row r="13250" spans="1:29" x14ac:dyDescent="0.25">
      <c r="A13250" s="10"/>
      <c r="B13250" s="11"/>
      <c r="C13250" s="11"/>
      <c r="D13250" s="11"/>
      <c r="E13250" s="11"/>
      <c r="F13250" s="11"/>
      <c r="G13250" s="11"/>
      <c r="H13250" s="11"/>
      <c r="I13250" s="11"/>
      <c r="J13250" s="11"/>
      <c r="K13250" s="12"/>
      <c r="L13250" s="13"/>
      <c r="M13250" s="12"/>
      <c r="N13250" s="13"/>
      <c r="O13250" s="13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  <c r="AA13250" s="11"/>
      <c r="AB13250" s="11"/>
      <c r="AC13250" s="11"/>
    </row>
    <row r="13251" spans="1:29" x14ac:dyDescent="0.25">
      <c r="A13251" s="10"/>
      <c r="B13251" s="11"/>
      <c r="C13251" s="11"/>
      <c r="D13251" s="11"/>
      <c r="E13251" s="11"/>
      <c r="F13251" s="11"/>
      <c r="G13251" s="11"/>
      <c r="H13251" s="11"/>
      <c r="I13251" s="11"/>
      <c r="J13251" s="11"/>
      <c r="K13251" s="12"/>
      <c r="L13251" s="13"/>
      <c r="M13251" s="12"/>
      <c r="N13251" s="13"/>
      <c r="O13251" s="13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  <c r="AA13251" s="11"/>
      <c r="AB13251" s="11"/>
      <c r="AC13251" s="11"/>
    </row>
    <row r="13252" spans="1:29" x14ac:dyDescent="0.25">
      <c r="A13252" s="10"/>
      <c r="B13252" s="11"/>
      <c r="C13252" s="11"/>
      <c r="D13252" s="11"/>
      <c r="E13252" s="11"/>
      <c r="F13252" s="11"/>
      <c r="G13252" s="11"/>
      <c r="H13252" s="11"/>
      <c r="I13252" s="11"/>
      <c r="J13252" s="11"/>
      <c r="K13252" s="12"/>
      <c r="L13252" s="13"/>
      <c r="M13252" s="12"/>
      <c r="N13252" s="13"/>
      <c r="O13252" s="13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  <c r="AA13252" s="11"/>
      <c r="AB13252" s="11"/>
      <c r="AC13252" s="11"/>
    </row>
    <row r="13253" spans="1:29" x14ac:dyDescent="0.25">
      <c r="A13253" s="10"/>
      <c r="B13253" s="11"/>
      <c r="C13253" s="11"/>
      <c r="D13253" s="11"/>
      <c r="E13253" s="11"/>
      <c r="F13253" s="11"/>
      <c r="G13253" s="11"/>
      <c r="H13253" s="11"/>
      <c r="I13253" s="11"/>
      <c r="J13253" s="11"/>
      <c r="K13253" s="12"/>
      <c r="L13253" s="13"/>
      <c r="M13253" s="12"/>
      <c r="N13253" s="13"/>
      <c r="O13253" s="13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  <c r="AA13253" s="11"/>
      <c r="AB13253" s="11"/>
      <c r="AC13253" s="11"/>
    </row>
    <row r="13254" spans="1:29" x14ac:dyDescent="0.25">
      <c r="A13254" s="10"/>
      <c r="B13254" s="11"/>
      <c r="C13254" s="11"/>
      <c r="D13254" s="11"/>
      <c r="E13254" s="11"/>
      <c r="F13254" s="11"/>
      <c r="G13254" s="11"/>
      <c r="H13254" s="11"/>
      <c r="I13254" s="11"/>
      <c r="J13254" s="11"/>
      <c r="K13254" s="12"/>
      <c r="L13254" s="13"/>
      <c r="M13254" s="12"/>
      <c r="N13254" s="13"/>
      <c r="O13254" s="13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  <c r="AA13254" s="11"/>
      <c r="AB13254" s="11"/>
      <c r="AC13254" s="11"/>
    </row>
    <row r="13255" spans="1:29" x14ac:dyDescent="0.25">
      <c r="A13255" s="10"/>
      <c r="B13255" s="11"/>
      <c r="C13255" s="11"/>
      <c r="D13255" s="11"/>
      <c r="E13255" s="11"/>
      <c r="F13255" s="11"/>
      <c r="G13255" s="11"/>
      <c r="H13255" s="11"/>
      <c r="I13255" s="11"/>
      <c r="J13255" s="11"/>
      <c r="K13255" s="12"/>
      <c r="L13255" s="13"/>
      <c r="M13255" s="12"/>
      <c r="N13255" s="13"/>
      <c r="O13255" s="13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  <c r="AA13255" s="11"/>
      <c r="AB13255" s="11"/>
      <c r="AC13255" s="11"/>
    </row>
    <row r="13256" spans="1:29" x14ac:dyDescent="0.25">
      <c r="A13256" s="10"/>
      <c r="B13256" s="11"/>
      <c r="C13256" s="11"/>
      <c r="D13256" s="11"/>
      <c r="E13256" s="11"/>
      <c r="F13256" s="11"/>
      <c r="G13256" s="11"/>
      <c r="H13256" s="11"/>
      <c r="I13256" s="11"/>
      <c r="J13256" s="11"/>
      <c r="K13256" s="12"/>
      <c r="L13256" s="13"/>
      <c r="M13256" s="12"/>
      <c r="N13256" s="13"/>
      <c r="O13256" s="13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  <c r="AC13256" s="11"/>
    </row>
    <row r="13257" spans="1:29" x14ac:dyDescent="0.25">
      <c r="A13257" s="10"/>
      <c r="B13257" s="11"/>
      <c r="C13257" s="11"/>
      <c r="D13257" s="11"/>
      <c r="E13257" s="11"/>
      <c r="F13257" s="11"/>
      <c r="G13257" s="11"/>
      <c r="H13257" s="11"/>
      <c r="I13257" s="11"/>
      <c r="J13257" s="11"/>
      <c r="K13257" s="12"/>
      <c r="L13257" s="13"/>
      <c r="M13257" s="12"/>
      <c r="N13257" s="13"/>
      <c r="O13257" s="13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  <c r="AA13257" s="11"/>
      <c r="AB13257" s="11"/>
      <c r="AC13257" s="11"/>
    </row>
    <row r="13258" spans="1:29" x14ac:dyDescent="0.25">
      <c r="A13258" s="10"/>
      <c r="B13258" s="11"/>
      <c r="C13258" s="11"/>
      <c r="D13258" s="11"/>
      <c r="E13258" s="11"/>
      <c r="F13258" s="11"/>
      <c r="G13258" s="11"/>
      <c r="H13258" s="11"/>
      <c r="I13258" s="11"/>
      <c r="J13258" s="11"/>
      <c r="K13258" s="12"/>
      <c r="L13258" s="13"/>
      <c r="M13258" s="12"/>
      <c r="N13258" s="13"/>
      <c r="O13258" s="13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  <c r="AA13258" s="11"/>
      <c r="AB13258" s="11"/>
      <c r="AC13258" s="11"/>
    </row>
    <row r="13259" spans="1:29" x14ac:dyDescent="0.25">
      <c r="A13259" s="10"/>
      <c r="B13259" s="11"/>
      <c r="C13259" s="11"/>
      <c r="D13259" s="11"/>
      <c r="E13259" s="11"/>
      <c r="F13259" s="11"/>
      <c r="G13259" s="11"/>
      <c r="H13259" s="11"/>
      <c r="I13259" s="11"/>
      <c r="J13259" s="11"/>
      <c r="K13259" s="12"/>
      <c r="L13259" s="13"/>
      <c r="M13259" s="12"/>
      <c r="N13259" s="13"/>
      <c r="O13259" s="13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  <c r="AA13259" s="11"/>
      <c r="AB13259" s="11"/>
      <c r="AC13259" s="11"/>
    </row>
    <row r="13260" spans="1:29" x14ac:dyDescent="0.25">
      <c r="A13260" s="10"/>
      <c r="B13260" s="11"/>
      <c r="C13260" s="11"/>
      <c r="D13260" s="11"/>
      <c r="E13260" s="11"/>
      <c r="F13260" s="11"/>
      <c r="G13260" s="11"/>
      <c r="H13260" s="11"/>
      <c r="I13260" s="11"/>
      <c r="J13260" s="11"/>
      <c r="K13260" s="12"/>
      <c r="L13260" s="13"/>
      <c r="M13260" s="12"/>
      <c r="N13260" s="13"/>
      <c r="O13260" s="13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  <c r="AA13260" s="11"/>
      <c r="AB13260" s="11"/>
      <c r="AC13260" s="11"/>
    </row>
    <row r="13261" spans="1:29" x14ac:dyDescent="0.25">
      <c r="A13261" s="10"/>
      <c r="B13261" s="11"/>
      <c r="C13261" s="11"/>
      <c r="D13261" s="11"/>
      <c r="E13261" s="11"/>
      <c r="F13261" s="11"/>
      <c r="G13261" s="11"/>
      <c r="H13261" s="11"/>
      <c r="I13261" s="11"/>
      <c r="J13261" s="11"/>
      <c r="K13261" s="12"/>
      <c r="L13261" s="13"/>
      <c r="M13261" s="12"/>
      <c r="N13261" s="13"/>
      <c r="O13261" s="13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  <c r="AA13261" s="11"/>
      <c r="AB13261" s="11"/>
      <c r="AC13261" s="11"/>
    </row>
    <row r="13262" spans="1:29" x14ac:dyDescent="0.25">
      <c r="A13262" s="10"/>
      <c r="B13262" s="11"/>
      <c r="C13262" s="11"/>
      <c r="D13262" s="11"/>
      <c r="E13262" s="11"/>
      <c r="F13262" s="11"/>
      <c r="G13262" s="11"/>
      <c r="H13262" s="11"/>
      <c r="I13262" s="11"/>
      <c r="J13262" s="11"/>
      <c r="K13262" s="12"/>
      <c r="L13262" s="13"/>
      <c r="M13262" s="12"/>
      <c r="N13262" s="13"/>
      <c r="O13262" s="13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  <c r="AA13262" s="11"/>
      <c r="AB13262" s="11"/>
      <c r="AC13262" s="11"/>
    </row>
    <row r="13263" spans="1:29" x14ac:dyDescent="0.25">
      <c r="A13263" s="10"/>
      <c r="B13263" s="11"/>
      <c r="C13263" s="11"/>
      <c r="D13263" s="11"/>
      <c r="E13263" s="11"/>
      <c r="F13263" s="11"/>
      <c r="G13263" s="11"/>
      <c r="H13263" s="11"/>
      <c r="I13263" s="11"/>
      <c r="J13263" s="11"/>
      <c r="K13263" s="12"/>
      <c r="L13263" s="13"/>
      <c r="M13263" s="12"/>
      <c r="N13263" s="13"/>
      <c r="O13263" s="13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  <c r="AC13263" s="11"/>
    </row>
    <row r="13264" spans="1:29" x14ac:dyDescent="0.25">
      <c r="A13264" s="10"/>
      <c r="B13264" s="11"/>
      <c r="C13264" s="11"/>
      <c r="D13264" s="11"/>
      <c r="E13264" s="11"/>
      <c r="F13264" s="11"/>
      <c r="G13264" s="11"/>
      <c r="H13264" s="11"/>
      <c r="I13264" s="11"/>
      <c r="J13264" s="11"/>
      <c r="K13264" s="12"/>
      <c r="L13264" s="13"/>
      <c r="M13264" s="12"/>
      <c r="N13264" s="13"/>
      <c r="O13264" s="13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  <c r="AA13264" s="11"/>
      <c r="AB13264" s="11"/>
      <c r="AC13264" s="11"/>
    </row>
    <row r="13265" spans="1:29" x14ac:dyDescent="0.25">
      <c r="A13265" s="10"/>
      <c r="B13265" s="11"/>
      <c r="C13265" s="11"/>
      <c r="D13265" s="11"/>
      <c r="E13265" s="11"/>
      <c r="F13265" s="11"/>
      <c r="G13265" s="11"/>
      <c r="H13265" s="11"/>
      <c r="I13265" s="11"/>
      <c r="J13265" s="11"/>
      <c r="K13265" s="12"/>
      <c r="L13265" s="13"/>
      <c r="M13265" s="12"/>
      <c r="N13265" s="13"/>
      <c r="O13265" s="13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  <c r="AA13265" s="11"/>
      <c r="AB13265" s="11"/>
      <c r="AC13265" s="11"/>
    </row>
    <row r="13266" spans="1:29" x14ac:dyDescent="0.25">
      <c r="A13266" s="10"/>
      <c r="B13266" s="11"/>
      <c r="C13266" s="11"/>
      <c r="D13266" s="11"/>
      <c r="E13266" s="11"/>
      <c r="F13266" s="11"/>
      <c r="G13266" s="11"/>
      <c r="H13266" s="11"/>
      <c r="I13266" s="11"/>
      <c r="J13266" s="11"/>
      <c r="K13266" s="12"/>
      <c r="L13266" s="13"/>
      <c r="M13266" s="12"/>
      <c r="N13266" s="13"/>
      <c r="O13266" s="13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  <c r="AA13266" s="11"/>
      <c r="AB13266" s="11"/>
      <c r="AC13266" s="11"/>
    </row>
    <row r="13267" spans="1:29" x14ac:dyDescent="0.25">
      <c r="A13267" s="10"/>
      <c r="B13267" s="11"/>
      <c r="C13267" s="11"/>
      <c r="D13267" s="11"/>
      <c r="E13267" s="11"/>
      <c r="F13267" s="11"/>
      <c r="G13267" s="11"/>
      <c r="H13267" s="11"/>
      <c r="I13267" s="11"/>
      <c r="J13267" s="11"/>
      <c r="K13267" s="12"/>
      <c r="L13267" s="13"/>
      <c r="M13267" s="12"/>
      <c r="N13267" s="13"/>
      <c r="O13267" s="13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  <c r="AA13267" s="11"/>
      <c r="AB13267" s="11"/>
      <c r="AC13267" s="11"/>
    </row>
    <row r="13268" spans="1:29" x14ac:dyDescent="0.25">
      <c r="A13268" s="10"/>
      <c r="B13268" s="11"/>
      <c r="C13268" s="11"/>
      <c r="D13268" s="11"/>
      <c r="E13268" s="11"/>
      <c r="F13268" s="11"/>
      <c r="G13268" s="11"/>
      <c r="H13268" s="11"/>
      <c r="I13268" s="11"/>
      <c r="J13268" s="11"/>
      <c r="K13268" s="12"/>
      <c r="L13268" s="13"/>
      <c r="M13268" s="12"/>
      <c r="N13268" s="13"/>
      <c r="O13268" s="13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  <c r="AA13268" s="11"/>
      <c r="AB13268" s="11"/>
      <c r="AC13268" s="11"/>
    </row>
    <row r="13269" spans="1:29" x14ac:dyDescent="0.25">
      <c r="A13269" s="10"/>
      <c r="B13269" s="11"/>
      <c r="C13269" s="11"/>
      <c r="D13269" s="11"/>
      <c r="E13269" s="11"/>
      <c r="F13269" s="11"/>
      <c r="G13269" s="11"/>
      <c r="H13269" s="11"/>
      <c r="I13269" s="11"/>
      <c r="J13269" s="11"/>
      <c r="K13269" s="12"/>
      <c r="L13269" s="13"/>
      <c r="M13269" s="12"/>
      <c r="N13269" s="13"/>
      <c r="O13269" s="13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  <c r="AA13269" s="11"/>
      <c r="AB13269" s="11"/>
      <c r="AC13269" s="11"/>
    </row>
    <row r="13270" spans="1:29" x14ac:dyDescent="0.25">
      <c r="A13270" s="10"/>
      <c r="B13270" s="11"/>
      <c r="C13270" s="11"/>
      <c r="D13270" s="11"/>
      <c r="E13270" s="11"/>
      <c r="F13270" s="11"/>
      <c r="G13270" s="11"/>
      <c r="H13270" s="11"/>
      <c r="I13270" s="11"/>
      <c r="J13270" s="11"/>
      <c r="K13270" s="12"/>
      <c r="L13270" s="13"/>
      <c r="M13270" s="12"/>
      <c r="N13270" s="13"/>
      <c r="O13270" s="13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  <c r="AC13270" s="11"/>
    </row>
    <row r="13271" spans="1:29" x14ac:dyDescent="0.25">
      <c r="A13271" s="10"/>
      <c r="B13271" s="11"/>
      <c r="C13271" s="11"/>
      <c r="D13271" s="11"/>
      <c r="E13271" s="11"/>
      <c r="F13271" s="11"/>
      <c r="G13271" s="11"/>
      <c r="H13271" s="11"/>
      <c r="I13271" s="11"/>
      <c r="J13271" s="11"/>
      <c r="K13271" s="12"/>
      <c r="L13271" s="13"/>
      <c r="M13271" s="12"/>
      <c r="N13271" s="13"/>
      <c r="O13271" s="13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  <c r="AA13271" s="11"/>
      <c r="AB13271" s="11"/>
      <c r="AC13271" s="11"/>
    </row>
    <row r="13272" spans="1:29" x14ac:dyDescent="0.25">
      <c r="A13272" s="10"/>
      <c r="B13272" s="11"/>
      <c r="C13272" s="11"/>
      <c r="D13272" s="11"/>
      <c r="E13272" s="11"/>
      <c r="F13272" s="11"/>
      <c r="G13272" s="11"/>
      <c r="H13272" s="11"/>
      <c r="I13272" s="11"/>
      <c r="J13272" s="11"/>
      <c r="K13272" s="12"/>
      <c r="L13272" s="13"/>
      <c r="M13272" s="12"/>
      <c r="N13272" s="13"/>
      <c r="O13272" s="13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  <c r="AA13272" s="11"/>
      <c r="AB13272" s="11"/>
      <c r="AC13272" s="11"/>
    </row>
    <row r="13273" spans="1:29" x14ac:dyDescent="0.25">
      <c r="A13273" s="10"/>
      <c r="B13273" s="11"/>
      <c r="C13273" s="11"/>
      <c r="D13273" s="11"/>
      <c r="E13273" s="11"/>
      <c r="F13273" s="11"/>
      <c r="G13273" s="11"/>
      <c r="H13273" s="11"/>
      <c r="I13273" s="11"/>
      <c r="J13273" s="11"/>
      <c r="K13273" s="12"/>
      <c r="L13273" s="13"/>
      <c r="M13273" s="12"/>
      <c r="N13273" s="13"/>
      <c r="O13273" s="13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  <c r="AA13273" s="11"/>
      <c r="AB13273" s="11"/>
      <c r="AC13273" s="11"/>
    </row>
    <row r="13274" spans="1:29" x14ac:dyDescent="0.25">
      <c r="A13274" s="10"/>
      <c r="B13274" s="11"/>
      <c r="C13274" s="11"/>
      <c r="D13274" s="11"/>
      <c r="E13274" s="11"/>
      <c r="F13274" s="11"/>
      <c r="G13274" s="11"/>
      <c r="H13274" s="11"/>
      <c r="I13274" s="11"/>
      <c r="J13274" s="11"/>
      <c r="K13274" s="12"/>
      <c r="L13274" s="13"/>
      <c r="M13274" s="12"/>
      <c r="N13274" s="13"/>
      <c r="O13274" s="13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  <c r="AA13274" s="11"/>
      <c r="AB13274" s="11"/>
      <c r="AC13274" s="11"/>
    </row>
    <row r="13275" spans="1:29" x14ac:dyDescent="0.25">
      <c r="A13275" s="10"/>
      <c r="B13275" s="11"/>
      <c r="C13275" s="11"/>
      <c r="D13275" s="11"/>
      <c r="E13275" s="11"/>
      <c r="F13275" s="11"/>
      <c r="G13275" s="11"/>
      <c r="H13275" s="11"/>
      <c r="I13275" s="11"/>
      <c r="J13275" s="11"/>
      <c r="K13275" s="12"/>
      <c r="L13275" s="13"/>
      <c r="M13275" s="12"/>
      <c r="N13275" s="13"/>
      <c r="O13275" s="13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  <c r="AA13275" s="11"/>
      <c r="AB13275" s="11"/>
      <c r="AC13275" s="11"/>
    </row>
    <row r="13276" spans="1:29" x14ac:dyDescent="0.25">
      <c r="A13276" s="10"/>
      <c r="B13276" s="11"/>
      <c r="C13276" s="11"/>
      <c r="D13276" s="11"/>
      <c r="E13276" s="11"/>
      <c r="F13276" s="11"/>
      <c r="G13276" s="11"/>
      <c r="H13276" s="11"/>
      <c r="I13276" s="11"/>
      <c r="J13276" s="11"/>
      <c r="K13276" s="12"/>
      <c r="L13276" s="13"/>
      <c r="M13276" s="12"/>
      <c r="N13276" s="13"/>
      <c r="O13276" s="13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  <c r="AA13276" s="11"/>
      <c r="AB13276" s="11"/>
      <c r="AC13276" s="11"/>
    </row>
    <row r="13277" spans="1:29" x14ac:dyDescent="0.25">
      <c r="A13277" s="10"/>
      <c r="B13277" s="11"/>
      <c r="C13277" s="11"/>
      <c r="D13277" s="11"/>
      <c r="E13277" s="11"/>
      <c r="F13277" s="11"/>
      <c r="G13277" s="11"/>
      <c r="H13277" s="11"/>
      <c r="I13277" s="11"/>
      <c r="J13277" s="11"/>
      <c r="K13277" s="12"/>
      <c r="L13277" s="13"/>
      <c r="M13277" s="12"/>
      <c r="N13277" s="13"/>
      <c r="O13277" s="13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  <c r="AC13277" s="11"/>
    </row>
    <row r="13278" spans="1:29" x14ac:dyDescent="0.25">
      <c r="A13278" s="10"/>
      <c r="B13278" s="11"/>
      <c r="C13278" s="11"/>
      <c r="D13278" s="11"/>
      <c r="E13278" s="11"/>
      <c r="F13278" s="11"/>
      <c r="G13278" s="11"/>
      <c r="H13278" s="11"/>
      <c r="I13278" s="11"/>
      <c r="J13278" s="11"/>
      <c r="K13278" s="12"/>
      <c r="L13278" s="13"/>
      <c r="M13278" s="12"/>
      <c r="N13278" s="13"/>
      <c r="O13278" s="13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  <c r="AA13278" s="11"/>
      <c r="AB13278" s="11"/>
      <c r="AC13278" s="11"/>
    </row>
    <row r="13279" spans="1:29" x14ac:dyDescent="0.25">
      <c r="A13279" s="10"/>
      <c r="B13279" s="11"/>
      <c r="C13279" s="11"/>
      <c r="D13279" s="11"/>
      <c r="E13279" s="11"/>
      <c r="F13279" s="11"/>
      <c r="G13279" s="11"/>
      <c r="H13279" s="11"/>
      <c r="I13279" s="11"/>
      <c r="J13279" s="11"/>
      <c r="K13279" s="12"/>
      <c r="L13279" s="13"/>
      <c r="M13279" s="12"/>
      <c r="N13279" s="13"/>
      <c r="O13279" s="13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  <c r="AA13279" s="11"/>
      <c r="AB13279" s="11"/>
      <c r="AC13279" s="11"/>
    </row>
    <row r="13280" spans="1:29" x14ac:dyDescent="0.25">
      <c r="A13280" s="10"/>
      <c r="B13280" s="11"/>
      <c r="C13280" s="11"/>
      <c r="D13280" s="11"/>
      <c r="E13280" s="11"/>
      <c r="F13280" s="11"/>
      <c r="G13280" s="11"/>
      <c r="H13280" s="11"/>
      <c r="I13280" s="11"/>
      <c r="J13280" s="11"/>
      <c r="K13280" s="12"/>
      <c r="L13280" s="13"/>
      <c r="M13280" s="12"/>
      <c r="N13280" s="13"/>
      <c r="O13280" s="13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  <c r="AA13280" s="11"/>
      <c r="AB13280" s="11"/>
      <c r="AC13280" s="11"/>
    </row>
    <row r="13281" spans="1:29" x14ac:dyDescent="0.25">
      <c r="A13281" s="10"/>
      <c r="B13281" s="11"/>
      <c r="C13281" s="11"/>
      <c r="D13281" s="11"/>
      <c r="E13281" s="11"/>
      <c r="F13281" s="11"/>
      <c r="G13281" s="11"/>
      <c r="H13281" s="11"/>
      <c r="I13281" s="11"/>
      <c r="J13281" s="11"/>
      <c r="K13281" s="12"/>
      <c r="L13281" s="13"/>
      <c r="M13281" s="12"/>
      <c r="N13281" s="13"/>
      <c r="O13281" s="13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  <c r="AA13281" s="11"/>
      <c r="AB13281" s="11"/>
      <c r="AC13281" s="11"/>
    </row>
    <row r="13282" spans="1:29" x14ac:dyDescent="0.25">
      <c r="A13282" s="10"/>
      <c r="B13282" s="11"/>
      <c r="C13282" s="11"/>
      <c r="D13282" s="11"/>
      <c r="E13282" s="11"/>
      <c r="F13282" s="11"/>
      <c r="G13282" s="11"/>
      <c r="H13282" s="11"/>
      <c r="I13282" s="11"/>
      <c r="J13282" s="11"/>
      <c r="K13282" s="12"/>
      <c r="L13282" s="13"/>
      <c r="M13282" s="12"/>
      <c r="N13282" s="13"/>
      <c r="O13282" s="13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  <c r="AA13282" s="11"/>
      <c r="AB13282" s="11"/>
      <c r="AC13282" s="11"/>
    </row>
    <row r="13283" spans="1:29" x14ac:dyDescent="0.25">
      <c r="A13283" s="10"/>
      <c r="B13283" s="11"/>
      <c r="C13283" s="11"/>
      <c r="D13283" s="11"/>
      <c r="E13283" s="11"/>
      <c r="F13283" s="11"/>
      <c r="G13283" s="11"/>
      <c r="H13283" s="11"/>
      <c r="I13283" s="11"/>
      <c r="J13283" s="11"/>
      <c r="K13283" s="12"/>
      <c r="L13283" s="13"/>
      <c r="M13283" s="12"/>
      <c r="N13283" s="13"/>
      <c r="O13283" s="13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  <c r="AA13283" s="11"/>
      <c r="AB13283" s="11"/>
      <c r="AC13283" s="11"/>
    </row>
    <row r="13284" spans="1:29" x14ac:dyDescent="0.25">
      <c r="A13284" s="10"/>
      <c r="B13284" s="11"/>
      <c r="C13284" s="11"/>
      <c r="D13284" s="11"/>
      <c r="E13284" s="11"/>
      <c r="F13284" s="11"/>
      <c r="G13284" s="11"/>
      <c r="H13284" s="11"/>
      <c r="I13284" s="11"/>
      <c r="J13284" s="11"/>
      <c r="K13284" s="12"/>
      <c r="L13284" s="13"/>
      <c r="M13284" s="12"/>
      <c r="N13284" s="13"/>
      <c r="O13284" s="13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  <c r="AC13284" s="11"/>
    </row>
    <row r="13285" spans="1:29" x14ac:dyDescent="0.25">
      <c r="A13285" s="10"/>
      <c r="B13285" s="11"/>
      <c r="C13285" s="11"/>
      <c r="D13285" s="11"/>
      <c r="E13285" s="11"/>
      <c r="F13285" s="11"/>
      <c r="G13285" s="11"/>
      <c r="H13285" s="11"/>
      <c r="I13285" s="11"/>
      <c r="J13285" s="11"/>
      <c r="K13285" s="12"/>
      <c r="L13285" s="13"/>
      <c r="M13285" s="12"/>
      <c r="N13285" s="13"/>
      <c r="O13285" s="13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  <c r="AA13285" s="11"/>
      <c r="AB13285" s="11"/>
      <c r="AC13285" s="11"/>
    </row>
    <row r="13286" spans="1:29" x14ac:dyDescent="0.25">
      <c r="A13286" s="10"/>
      <c r="B13286" s="11"/>
      <c r="C13286" s="11"/>
      <c r="D13286" s="11"/>
      <c r="E13286" s="11"/>
      <c r="F13286" s="11"/>
      <c r="G13286" s="11"/>
      <c r="H13286" s="11"/>
      <c r="I13286" s="11"/>
      <c r="J13286" s="11"/>
      <c r="K13286" s="12"/>
      <c r="L13286" s="13"/>
      <c r="M13286" s="12"/>
      <c r="N13286" s="13"/>
      <c r="O13286" s="13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  <c r="AA13286" s="11"/>
      <c r="AB13286" s="11"/>
      <c r="AC13286" s="11"/>
    </row>
    <row r="13287" spans="1:29" x14ac:dyDescent="0.25">
      <c r="A13287" s="10"/>
      <c r="B13287" s="11"/>
      <c r="C13287" s="11"/>
      <c r="D13287" s="11"/>
      <c r="E13287" s="11"/>
      <c r="F13287" s="11"/>
      <c r="G13287" s="11"/>
      <c r="H13287" s="11"/>
      <c r="I13287" s="11"/>
      <c r="J13287" s="11"/>
      <c r="K13287" s="12"/>
      <c r="L13287" s="13"/>
      <c r="M13287" s="12"/>
      <c r="N13287" s="13"/>
      <c r="O13287" s="13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  <c r="AA13287" s="11"/>
      <c r="AB13287" s="11"/>
      <c r="AC13287" s="11"/>
    </row>
    <row r="13288" spans="1:29" x14ac:dyDescent="0.25">
      <c r="A13288" s="10"/>
      <c r="B13288" s="11"/>
      <c r="C13288" s="11"/>
      <c r="D13288" s="11"/>
      <c r="E13288" s="11"/>
      <c r="F13288" s="11"/>
      <c r="G13288" s="11"/>
      <c r="H13288" s="11"/>
      <c r="I13288" s="11"/>
      <c r="J13288" s="11"/>
      <c r="K13288" s="12"/>
      <c r="L13288" s="13"/>
      <c r="M13288" s="12"/>
      <c r="N13288" s="13"/>
      <c r="O13288" s="13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  <c r="AA13288" s="11"/>
      <c r="AB13288" s="11"/>
      <c r="AC13288" s="11"/>
    </row>
    <row r="13289" spans="1:29" x14ac:dyDescent="0.25">
      <c r="A13289" s="10"/>
      <c r="B13289" s="11"/>
      <c r="C13289" s="11"/>
      <c r="D13289" s="11"/>
      <c r="E13289" s="11"/>
      <c r="F13289" s="11"/>
      <c r="G13289" s="11"/>
      <c r="H13289" s="11"/>
      <c r="I13289" s="11"/>
      <c r="J13289" s="11"/>
      <c r="K13289" s="12"/>
      <c r="L13289" s="13"/>
      <c r="M13289" s="12"/>
      <c r="N13289" s="13"/>
      <c r="O13289" s="13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  <c r="AA13289" s="11"/>
      <c r="AB13289" s="11"/>
      <c r="AC13289" s="11"/>
    </row>
    <row r="13290" spans="1:29" x14ac:dyDescent="0.25">
      <c r="A13290" s="10"/>
      <c r="B13290" s="11"/>
      <c r="C13290" s="11"/>
      <c r="D13290" s="11"/>
      <c r="E13290" s="11"/>
      <c r="F13290" s="11"/>
      <c r="G13290" s="11"/>
      <c r="H13290" s="11"/>
      <c r="I13290" s="11"/>
      <c r="J13290" s="11"/>
      <c r="K13290" s="12"/>
      <c r="L13290" s="13"/>
      <c r="M13290" s="12"/>
      <c r="N13290" s="13"/>
      <c r="O13290" s="13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  <c r="AA13290" s="11"/>
      <c r="AB13290" s="11"/>
      <c r="AC13290" s="11"/>
    </row>
    <row r="13291" spans="1:29" x14ac:dyDescent="0.25">
      <c r="A13291" s="10"/>
      <c r="B13291" s="11"/>
      <c r="C13291" s="11"/>
      <c r="D13291" s="11"/>
      <c r="E13291" s="11"/>
      <c r="F13291" s="11"/>
      <c r="G13291" s="11"/>
      <c r="H13291" s="11"/>
      <c r="I13291" s="11"/>
      <c r="J13291" s="11"/>
      <c r="K13291" s="12"/>
      <c r="L13291" s="13"/>
      <c r="M13291" s="12"/>
      <c r="N13291" s="13"/>
      <c r="O13291" s="13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  <c r="AC13291" s="11"/>
    </row>
    <row r="13292" spans="1:29" x14ac:dyDescent="0.25">
      <c r="A13292" s="10"/>
      <c r="B13292" s="11"/>
      <c r="C13292" s="11"/>
      <c r="D13292" s="11"/>
      <c r="E13292" s="11"/>
      <c r="F13292" s="11"/>
      <c r="G13292" s="11"/>
      <c r="H13292" s="11"/>
      <c r="I13292" s="11"/>
      <c r="J13292" s="11"/>
      <c r="K13292" s="12"/>
      <c r="L13292" s="13"/>
      <c r="M13292" s="12"/>
      <c r="N13292" s="13"/>
      <c r="O13292" s="13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  <c r="AA13292" s="11"/>
      <c r="AB13292" s="11"/>
      <c r="AC13292" s="11"/>
    </row>
    <row r="13293" spans="1:29" x14ac:dyDescent="0.25">
      <c r="A13293" s="10"/>
      <c r="B13293" s="11"/>
      <c r="C13293" s="11"/>
      <c r="D13293" s="11"/>
      <c r="E13293" s="11"/>
      <c r="F13293" s="11"/>
      <c r="G13293" s="11"/>
      <c r="H13293" s="11"/>
      <c r="I13293" s="11"/>
      <c r="J13293" s="11"/>
      <c r="K13293" s="12"/>
      <c r="L13293" s="13"/>
      <c r="M13293" s="12"/>
      <c r="N13293" s="13"/>
      <c r="O13293" s="13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  <c r="AA13293" s="11"/>
      <c r="AB13293" s="11"/>
      <c r="AC13293" s="11"/>
    </row>
    <row r="13294" spans="1:29" x14ac:dyDescent="0.25">
      <c r="A13294" s="10"/>
      <c r="B13294" s="11"/>
      <c r="C13294" s="11"/>
      <c r="D13294" s="11"/>
      <c r="E13294" s="11"/>
      <c r="F13294" s="11"/>
      <c r="G13294" s="11"/>
      <c r="H13294" s="11"/>
      <c r="I13294" s="11"/>
      <c r="J13294" s="11"/>
      <c r="K13294" s="12"/>
      <c r="L13294" s="13"/>
      <c r="M13294" s="12"/>
      <c r="N13294" s="13"/>
      <c r="O13294" s="13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  <c r="AA13294" s="11"/>
      <c r="AB13294" s="11"/>
      <c r="AC13294" s="11"/>
    </row>
    <row r="13295" spans="1:29" x14ac:dyDescent="0.25">
      <c r="A13295" s="10"/>
      <c r="B13295" s="11"/>
      <c r="C13295" s="11"/>
      <c r="D13295" s="11"/>
      <c r="E13295" s="11"/>
      <c r="F13295" s="11"/>
      <c r="G13295" s="11"/>
      <c r="H13295" s="11"/>
      <c r="I13295" s="11"/>
      <c r="J13295" s="11"/>
      <c r="K13295" s="12"/>
      <c r="L13295" s="13"/>
      <c r="M13295" s="12"/>
      <c r="N13295" s="13"/>
      <c r="O13295" s="13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  <c r="AA13295" s="11"/>
      <c r="AB13295" s="11"/>
      <c r="AC13295" s="11"/>
    </row>
    <row r="13296" spans="1:29" x14ac:dyDescent="0.25">
      <c r="A13296" s="10"/>
      <c r="B13296" s="11"/>
      <c r="C13296" s="11"/>
      <c r="D13296" s="11"/>
      <c r="E13296" s="11"/>
      <c r="F13296" s="11"/>
      <c r="G13296" s="11"/>
      <c r="H13296" s="11"/>
      <c r="I13296" s="11"/>
      <c r="J13296" s="11"/>
      <c r="K13296" s="12"/>
      <c r="L13296" s="13"/>
      <c r="M13296" s="12"/>
      <c r="N13296" s="13"/>
      <c r="O13296" s="13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  <c r="AA13296" s="11"/>
      <c r="AB13296" s="11"/>
      <c r="AC13296" s="11"/>
    </row>
    <row r="13297" spans="1:29" x14ac:dyDescent="0.25">
      <c r="A13297" s="10"/>
      <c r="B13297" s="11"/>
      <c r="C13297" s="11"/>
      <c r="D13297" s="11"/>
      <c r="E13297" s="11"/>
      <c r="F13297" s="11"/>
      <c r="G13297" s="11"/>
      <c r="H13297" s="11"/>
      <c r="I13297" s="11"/>
      <c r="J13297" s="11"/>
      <c r="K13297" s="12"/>
      <c r="L13297" s="13"/>
      <c r="M13297" s="12"/>
      <c r="N13297" s="13"/>
      <c r="O13297" s="13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  <c r="AA13297" s="11"/>
      <c r="AB13297" s="11"/>
      <c r="AC13297" s="11"/>
    </row>
    <row r="13298" spans="1:29" x14ac:dyDescent="0.25">
      <c r="A13298" s="10"/>
      <c r="B13298" s="11"/>
      <c r="C13298" s="11"/>
      <c r="D13298" s="11"/>
      <c r="E13298" s="11"/>
      <c r="F13298" s="11"/>
      <c r="G13298" s="11"/>
      <c r="H13298" s="11"/>
      <c r="I13298" s="11"/>
      <c r="J13298" s="11"/>
      <c r="K13298" s="12"/>
      <c r="L13298" s="13"/>
      <c r="M13298" s="12"/>
      <c r="N13298" s="13"/>
      <c r="O13298" s="13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  <c r="AA13298" s="11"/>
      <c r="AB13298" s="11"/>
      <c r="AC13298" s="11"/>
    </row>
    <row r="13299" spans="1:29" x14ac:dyDescent="0.25">
      <c r="A13299" s="10"/>
      <c r="B13299" s="11"/>
      <c r="C13299" s="11"/>
      <c r="D13299" s="11"/>
      <c r="E13299" s="11"/>
      <c r="F13299" s="11"/>
      <c r="G13299" s="11"/>
      <c r="H13299" s="11"/>
      <c r="I13299" s="11"/>
      <c r="J13299" s="11"/>
      <c r="K13299" s="12"/>
      <c r="L13299" s="13"/>
      <c r="M13299" s="12"/>
      <c r="N13299" s="13"/>
      <c r="O13299" s="13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  <c r="AA13299" s="11"/>
      <c r="AB13299" s="11"/>
      <c r="AC13299" s="11"/>
    </row>
    <row r="13300" spans="1:29" x14ac:dyDescent="0.25">
      <c r="A13300" s="10"/>
      <c r="B13300" s="11"/>
      <c r="C13300" s="11"/>
      <c r="D13300" s="11"/>
      <c r="E13300" s="11"/>
      <c r="F13300" s="11"/>
      <c r="G13300" s="11"/>
      <c r="H13300" s="11"/>
      <c r="I13300" s="11"/>
      <c r="J13300" s="11"/>
      <c r="K13300" s="12"/>
      <c r="L13300" s="13"/>
      <c r="M13300" s="12"/>
      <c r="N13300" s="13"/>
      <c r="O13300" s="13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  <c r="AA13300" s="11"/>
      <c r="AB13300" s="11"/>
      <c r="AC13300" s="11"/>
    </row>
    <row r="13301" spans="1:29" x14ac:dyDescent="0.25">
      <c r="A13301" s="10"/>
      <c r="B13301" s="11"/>
      <c r="C13301" s="11"/>
      <c r="D13301" s="11"/>
      <c r="E13301" s="11"/>
      <c r="F13301" s="11"/>
      <c r="G13301" s="11"/>
      <c r="H13301" s="11"/>
      <c r="I13301" s="11"/>
      <c r="J13301" s="11"/>
      <c r="K13301" s="12"/>
      <c r="L13301" s="13"/>
      <c r="M13301" s="12"/>
      <c r="N13301" s="13"/>
      <c r="O13301" s="13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  <c r="AA13301" s="11"/>
      <c r="AB13301" s="11"/>
      <c r="AC13301" s="11"/>
    </row>
    <row r="13302" spans="1:29" x14ac:dyDescent="0.25">
      <c r="A13302" s="10"/>
      <c r="B13302" s="11"/>
      <c r="C13302" s="11"/>
      <c r="D13302" s="11"/>
      <c r="E13302" s="11"/>
      <c r="F13302" s="11"/>
      <c r="G13302" s="11"/>
      <c r="H13302" s="11"/>
      <c r="I13302" s="11"/>
      <c r="J13302" s="11"/>
      <c r="K13302" s="12"/>
      <c r="L13302" s="13"/>
      <c r="M13302" s="12"/>
      <c r="N13302" s="13"/>
      <c r="O13302" s="13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  <c r="AA13302" s="11"/>
      <c r="AB13302" s="11"/>
      <c r="AC13302" s="11"/>
    </row>
    <row r="13303" spans="1:29" x14ac:dyDescent="0.25">
      <c r="A13303" s="10"/>
      <c r="B13303" s="11"/>
      <c r="C13303" s="11"/>
      <c r="D13303" s="11"/>
      <c r="E13303" s="11"/>
      <c r="F13303" s="11"/>
      <c r="G13303" s="11"/>
      <c r="H13303" s="11"/>
      <c r="I13303" s="11"/>
      <c r="J13303" s="11"/>
      <c r="K13303" s="12"/>
      <c r="L13303" s="13"/>
      <c r="M13303" s="12"/>
      <c r="N13303" s="13"/>
      <c r="O13303" s="13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  <c r="AA13303" s="11"/>
      <c r="AB13303" s="11"/>
      <c r="AC13303" s="11"/>
    </row>
    <row r="13304" spans="1:29" x14ac:dyDescent="0.25">
      <c r="A13304" s="10"/>
      <c r="B13304" s="11"/>
      <c r="C13304" s="11"/>
      <c r="D13304" s="11"/>
      <c r="E13304" s="11"/>
      <c r="F13304" s="11"/>
      <c r="G13304" s="11"/>
      <c r="H13304" s="11"/>
      <c r="I13304" s="11"/>
      <c r="J13304" s="11"/>
      <c r="K13304" s="12"/>
      <c r="L13304" s="13"/>
      <c r="M13304" s="12"/>
      <c r="N13304" s="13"/>
      <c r="O13304" s="13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  <c r="AA13304" s="11"/>
      <c r="AB13304" s="11"/>
      <c r="AC13304" s="11"/>
    </row>
    <row r="13305" spans="1:29" x14ac:dyDescent="0.25">
      <c r="A13305" s="10"/>
      <c r="B13305" s="11"/>
      <c r="C13305" s="11"/>
      <c r="D13305" s="11"/>
      <c r="E13305" s="11"/>
      <c r="F13305" s="11"/>
      <c r="G13305" s="11"/>
      <c r="H13305" s="11"/>
      <c r="I13305" s="11"/>
      <c r="J13305" s="11"/>
      <c r="K13305" s="12"/>
      <c r="L13305" s="13"/>
      <c r="M13305" s="12"/>
      <c r="N13305" s="13"/>
      <c r="O13305" s="13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  <c r="AC13305" s="11"/>
    </row>
    <row r="13306" spans="1:29" x14ac:dyDescent="0.25">
      <c r="A13306" s="10"/>
      <c r="B13306" s="11"/>
      <c r="C13306" s="11"/>
      <c r="D13306" s="11"/>
      <c r="E13306" s="11"/>
      <c r="F13306" s="11"/>
      <c r="G13306" s="11"/>
      <c r="H13306" s="11"/>
      <c r="I13306" s="11"/>
      <c r="J13306" s="11"/>
      <c r="K13306" s="12"/>
      <c r="L13306" s="13"/>
      <c r="M13306" s="12"/>
      <c r="N13306" s="13"/>
      <c r="O13306" s="13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  <c r="AA13306" s="11"/>
      <c r="AB13306" s="11"/>
      <c r="AC13306" s="11"/>
    </row>
    <row r="13307" spans="1:29" x14ac:dyDescent="0.25">
      <c r="A13307" s="10"/>
      <c r="B13307" s="11"/>
      <c r="C13307" s="11"/>
      <c r="D13307" s="11"/>
      <c r="E13307" s="11"/>
      <c r="F13307" s="11"/>
      <c r="G13307" s="11"/>
      <c r="H13307" s="11"/>
      <c r="I13307" s="11"/>
      <c r="J13307" s="11"/>
      <c r="K13307" s="12"/>
      <c r="L13307" s="13"/>
      <c r="M13307" s="12"/>
      <c r="N13307" s="13"/>
      <c r="O13307" s="13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  <c r="AA13307" s="11"/>
      <c r="AB13307" s="11"/>
      <c r="AC13307" s="11"/>
    </row>
    <row r="13308" spans="1:29" x14ac:dyDescent="0.25">
      <c r="A13308" s="10"/>
      <c r="B13308" s="11"/>
      <c r="C13308" s="11"/>
      <c r="D13308" s="11"/>
      <c r="E13308" s="11"/>
      <c r="F13308" s="11"/>
      <c r="G13308" s="11"/>
      <c r="H13308" s="11"/>
      <c r="I13308" s="11"/>
      <c r="J13308" s="11"/>
      <c r="K13308" s="12"/>
      <c r="L13308" s="13"/>
      <c r="M13308" s="12"/>
      <c r="N13308" s="13"/>
      <c r="O13308" s="13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  <c r="AC13308" s="11"/>
    </row>
    <row r="13309" spans="1:29" x14ac:dyDescent="0.25">
      <c r="A13309" s="10"/>
      <c r="B13309" s="11"/>
      <c r="C13309" s="11"/>
      <c r="D13309" s="11"/>
      <c r="E13309" s="11"/>
      <c r="F13309" s="11"/>
      <c r="G13309" s="11"/>
      <c r="H13309" s="11"/>
      <c r="I13309" s="11"/>
      <c r="J13309" s="11"/>
      <c r="K13309" s="12"/>
      <c r="L13309" s="13"/>
      <c r="M13309" s="12"/>
      <c r="N13309" s="13"/>
      <c r="O13309" s="13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  <c r="AA13309" s="11"/>
      <c r="AB13309" s="11"/>
      <c r="AC13309" s="11"/>
    </row>
    <row r="13310" spans="1:29" x14ac:dyDescent="0.25">
      <c r="A13310" s="10"/>
      <c r="B13310" s="11"/>
      <c r="C13310" s="11"/>
      <c r="D13310" s="11"/>
      <c r="E13310" s="11"/>
      <c r="F13310" s="11"/>
      <c r="G13310" s="11"/>
      <c r="H13310" s="11"/>
      <c r="I13310" s="11"/>
      <c r="J13310" s="11"/>
      <c r="K13310" s="12"/>
      <c r="L13310" s="13"/>
      <c r="M13310" s="12"/>
      <c r="N13310" s="13"/>
      <c r="O13310" s="13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  <c r="AA13310" s="11"/>
      <c r="AB13310" s="11"/>
      <c r="AC13310" s="11"/>
    </row>
    <row r="13311" spans="1:29" x14ac:dyDescent="0.25">
      <c r="A13311" s="10"/>
      <c r="B13311" s="11"/>
      <c r="C13311" s="11"/>
      <c r="D13311" s="11"/>
      <c r="E13311" s="11"/>
      <c r="F13311" s="11"/>
      <c r="G13311" s="11"/>
      <c r="H13311" s="11"/>
      <c r="I13311" s="11"/>
      <c r="J13311" s="11"/>
      <c r="K13311" s="12"/>
      <c r="L13311" s="13"/>
      <c r="M13311" s="12"/>
      <c r="N13311" s="13"/>
      <c r="O13311" s="13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  <c r="AA13311" s="11"/>
      <c r="AB13311" s="11"/>
      <c r="AC13311" s="11"/>
    </row>
    <row r="13312" spans="1:29" x14ac:dyDescent="0.25">
      <c r="A13312" s="10"/>
      <c r="B13312" s="11"/>
      <c r="C13312" s="11"/>
      <c r="D13312" s="11"/>
      <c r="E13312" s="11"/>
      <c r="F13312" s="11"/>
      <c r="G13312" s="11"/>
      <c r="H13312" s="11"/>
      <c r="I13312" s="11"/>
      <c r="J13312" s="11"/>
      <c r="K13312" s="12"/>
      <c r="L13312" s="13"/>
      <c r="M13312" s="12"/>
      <c r="N13312" s="13"/>
      <c r="O13312" s="13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  <c r="AC13312" s="11"/>
    </row>
    <row r="13313" spans="1:29" x14ac:dyDescent="0.25">
      <c r="A13313" s="10"/>
      <c r="B13313" s="11"/>
      <c r="C13313" s="11"/>
      <c r="D13313" s="11"/>
      <c r="E13313" s="11"/>
      <c r="F13313" s="11"/>
      <c r="G13313" s="11"/>
      <c r="H13313" s="11"/>
      <c r="I13313" s="11"/>
      <c r="J13313" s="11"/>
      <c r="K13313" s="12"/>
      <c r="L13313" s="13"/>
      <c r="M13313" s="12"/>
      <c r="N13313" s="13"/>
      <c r="O13313" s="13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  <c r="AA13313" s="11"/>
      <c r="AB13313" s="11"/>
      <c r="AC13313" s="11"/>
    </row>
    <row r="13314" spans="1:29" x14ac:dyDescent="0.25">
      <c r="A13314" s="10"/>
      <c r="B13314" s="11"/>
      <c r="C13314" s="11"/>
      <c r="D13314" s="11"/>
      <c r="E13314" s="11"/>
      <c r="F13314" s="11"/>
      <c r="G13314" s="11"/>
      <c r="H13314" s="11"/>
      <c r="I13314" s="11"/>
      <c r="J13314" s="11"/>
      <c r="K13314" s="12"/>
      <c r="L13314" s="13"/>
      <c r="M13314" s="12"/>
      <c r="N13314" s="13"/>
      <c r="O13314" s="13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  <c r="AA13314" s="11"/>
      <c r="AB13314" s="11"/>
      <c r="AC13314" s="11"/>
    </row>
    <row r="13315" spans="1:29" x14ac:dyDescent="0.25">
      <c r="A13315" s="10"/>
      <c r="B13315" s="11"/>
      <c r="C13315" s="11"/>
      <c r="D13315" s="11"/>
      <c r="E13315" s="11"/>
      <c r="F13315" s="11"/>
      <c r="G13315" s="11"/>
      <c r="H13315" s="11"/>
      <c r="I13315" s="11"/>
      <c r="J13315" s="11"/>
      <c r="K13315" s="12"/>
      <c r="L13315" s="13"/>
      <c r="M13315" s="12"/>
      <c r="N13315" s="13"/>
      <c r="O13315" s="13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  <c r="AA13315" s="11"/>
      <c r="AB13315" s="11"/>
      <c r="AC13315" s="11"/>
    </row>
    <row r="13316" spans="1:29" x14ac:dyDescent="0.25">
      <c r="A13316" s="10"/>
      <c r="B13316" s="11"/>
      <c r="C13316" s="11"/>
      <c r="D13316" s="11"/>
      <c r="E13316" s="11"/>
      <c r="F13316" s="11"/>
      <c r="G13316" s="11"/>
      <c r="H13316" s="11"/>
      <c r="I13316" s="11"/>
      <c r="J13316" s="11"/>
      <c r="K13316" s="12"/>
      <c r="L13316" s="13"/>
      <c r="M13316" s="12"/>
      <c r="N13316" s="13"/>
      <c r="O13316" s="13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  <c r="AA13316" s="11"/>
      <c r="AB13316" s="11"/>
      <c r="AC13316" s="11"/>
    </row>
    <row r="13317" spans="1:29" x14ac:dyDescent="0.25">
      <c r="A13317" s="10"/>
      <c r="B13317" s="11"/>
      <c r="C13317" s="11"/>
      <c r="D13317" s="11"/>
      <c r="E13317" s="11"/>
      <c r="F13317" s="11"/>
      <c r="G13317" s="11"/>
      <c r="H13317" s="11"/>
      <c r="I13317" s="11"/>
      <c r="J13317" s="11"/>
      <c r="K13317" s="12"/>
      <c r="L13317" s="13"/>
      <c r="M13317" s="12"/>
      <c r="N13317" s="13"/>
      <c r="O13317" s="13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  <c r="AA13317" s="11"/>
      <c r="AB13317" s="11"/>
      <c r="AC13317" s="11"/>
    </row>
    <row r="13318" spans="1:29" x14ac:dyDescent="0.25">
      <c r="A13318" s="10"/>
      <c r="B13318" s="11"/>
      <c r="C13318" s="11"/>
      <c r="D13318" s="11"/>
      <c r="E13318" s="11"/>
      <c r="F13318" s="11"/>
      <c r="G13318" s="11"/>
      <c r="H13318" s="11"/>
      <c r="I13318" s="11"/>
      <c r="J13318" s="11"/>
      <c r="K13318" s="12"/>
      <c r="L13318" s="13"/>
      <c r="M13318" s="12"/>
      <c r="N13318" s="13"/>
      <c r="O13318" s="13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  <c r="AA13318" s="11"/>
      <c r="AB13318" s="11"/>
      <c r="AC13318" s="11"/>
    </row>
    <row r="13319" spans="1:29" x14ac:dyDescent="0.25">
      <c r="A13319" s="10"/>
      <c r="B13319" s="11"/>
      <c r="C13319" s="11"/>
      <c r="D13319" s="11"/>
      <c r="E13319" s="11"/>
      <c r="F13319" s="11"/>
      <c r="G13319" s="11"/>
      <c r="H13319" s="11"/>
      <c r="I13319" s="11"/>
      <c r="J13319" s="11"/>
      <c r="K13319" s="12"/>
      <c r="L13319" s="13"/>
      <c r="M13319" s="12"/>
      <c r="N13319" s="13"/>
      <c r="O13319" s="13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  <c r="AC13319" s="11"/>
    </row>
    <row r="13320" spans="1:29" x14ac:dyDescent="0.25">
      <c r="A13320" s="10"/>
      <c r="B13320" s="11"/>
      <c r="C13320" s="11"/>
      <c r="D13320" s="11"/>
      <c r="E13320" s="11"/>
      <c r="F13320" s="11"/>
      <c r="G13320" s="11"/>
      <c r="H13320" s="11"/>
      <c r="I13320" s="11"/>
      <c r="J13320" s="11"/>
      <c r="K13320" s="12"/>
      <c r="L13320" s="13"/>
      <c r="M13320" s="12"/>
      <c r="N13320" s="13"/>
      <c r="O13320" s="13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  <c r="AA13320" s="11"/>
      <c r="AB13320" s="11"/>
      <c r="AC13320" s="11"/>
    </row>
    <row r="13321" spans="1:29" x14ac:dyDescent="0.25">
      <c r="A13321" s="10"/>
      <c r="B13321" s="11"/>
      <c r="C13321" s="11"/>
      <c r="D13321" s="11"/>
      <c r="E13321" s="11"/>
      <c r="F13321" s="11"/>
      <c r="G13321" s="11"/>
      <c r="H13321" s="11"/>
      <c r="I13321" s="11"/>
      <c r="J13321" s="11"/>
      <c r="K13321" s="12"/>
      <c r="L13321" s="13"/>
      <c r="M13321" s="12"/>
      <c r="N13321" s="13"/>
      <c r="O13321" s="13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  <c r="AA13321" s="11"/>
      <c r="AB13321" s="11"/>
      <c r="AC13321" s="11"/>
    </row>
    <row r="13322" spans="1:29" x14ac:dyDescent="0.25">
      <c r="A13322" s="10"/>
      <c r="B13322" s="11"/>
      <c r="C13322" s="11"/>
      <c r="D13322" s="11"/>
      <c r="E13322" s="11"/>
      <c r="F13322" s="11"/>
      <c r="G13322" s="11"/>
      <c r="H13322" s="11"/>
      <c r="I13322" s="11"/>
      <c r="J13322" s="11"/>
      <c r="K13322" s="12"/>
      <c r="L13322" s="13"/>
      <c r="M13322" s="12"/>
      <c r="N13322" s="13"/>
      <c r="O13322" s="13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  <c r="AA13322" s="11"/>
      <c r="AB13322" s="11"/>
      <c r="AC13322" s="11"/>
    </row>
    <row r="13323" spans="1:29" x14ac:dyDescent="0.25">
      <c r="A13323" s="10"/>
      <c r="B13323" s="11"/>
      <c r="C13323" s="11"/>
      <c r="D13323" s="11"/>
      <c r="E13323" s="11"/>
      <c r="F13323" s="11"/>
      <c r="G13323" s="11"/>
      <c r="H13323" s="11"/>
      <c r="I13323" s="11"/>
      <c r="J13323" s="11"/>
      <c r="K13323" s="12"/>
      <c r="L13323" s="13"/>
      <c r="M13323" s="12"/>
      <c r="N13323" s="13"/>
      <c r="O13323" s="13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  <c r="AA13323" s="11"/>
      <c r="AB13323" s="11"/>
      <c r="AC13323" s="11"/>
    </row>
    <row r="13324" spans="1:29" x14ac:dyDescent="0.25">
      <c r="A13324" s="10"/>
      <c r="B13324" s="11"/>
      <c r="C13324" s="11"/>
      <c r="D13324" s="11"/>
      <c r="E13324" s="11"/>
      <c r="F13324" s="11"/>
      <c r="G13324" s="11"/>
      <c r="H13324" s="11"/>
      <c r="I13324" s="11"/>
      <c r="J13324" s="11"/>
      <c r="K13324" s="12"/>
      <c r="L13324" s="13"/>
      <c r="M13324" s="12"/>
      <c r="N13324" s="13"/>
      <c r="O13324" s="13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  <c r="AA13324" s="11"/>
      <c r="AB13324" s="11"/>
      <c r="AC13324" s="11"/>
    </row>
    <row r="13325" spans="1:29" x14ac:dyDescent="0.25">
      <c r="A13325" s="10"/>
      <c r="B13325" s="11"/>
      <c r="C13325" s="11"/>
      <c r="D13325" s="11"/>
      <c r="E13325" s="11"/>
      <c r="F13325" s="11"/>
      <c r="G13325" s="11"/>
      <c r="H13325" s="11"/>
      <c r="I13325" s="11"/>
      <c r="J13325" s="11"/>
      <c r="K13325" s="12"/>
      <c r="L13325" s="13"/>
      <c r="M13325" s="12"/>
      <c r="N13325" s="13"/>
      <c r="O13325" s="13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  <c r="AA13325" s="11"/>
      <c r="AB13325" s="11"/>
      <c r="AC13325" s="11"/>
    </row>
    <row r="13326" spans="1:29" x14ac:dyDescent="0.25">
      <c r="A13326" s="10"/>
      <c r="B13326" s="11"/>
      <c r="C13326" s="11"/>
      <c r="D13326" s="11"/>
      <c r="E13326" s="11"/>
      <c r="F13326" s="11"/>
      <c r="G13326" s="11"/>
      <c r="H13326" s="11"/>
      <c r="I13326" s="11"/>
      <c r="J13326" s="11"/>
      <c r="K13326" s="12"/>
      <c r="L13326" s="13"/>
      <c r="M13326" s="12"/>
      <c r="N13326" s="13"/>
      <c r="O13326" s="13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  <c r="AC13326" s="11"/>
    </row>
    <row r="13327" spans="1:29" x14ac:dyDescent="0.25">
      <c r="A13327" s="10"/>
      <c r="B13327" s="11"/>
      <c r="C13327" s="11"/>
      <c r="D13327" s="11"/>
      <c r="E13327" s="11"/>
      <c r="F13327" s="11"/>
      <c r="G13327" s="11"/>
      <c r="H13327" s="11"/>
      <c r="I13327" s="11"/>
      <c r="J13327" s="11"/>
      <c r="K13327" s="12"/>
      <c r="L13327" s="13"/>
      <c r="M13327" s="12"/>
      <c r="N13327" s="13"/>
      <c r="O13327" s="13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  <c r="AA13327" s="11"/>
      <c r="AB13327" s="11"/>
      <c r="AC13327" s="11"/>
    </row>
    <row r="13328" spans="1:29" x14ac:dyDescent="0.25">
      <c r="A13328" s="10"/>
      <c r="B13328" s="11"/>
      <c r="C13328" s="11"/>
      <c r="D13328" s="11"/>
      <c r="E13328" s="11"/>
      <c r="F13328" s="11"/>
      <c r="G13328" s="11"/>
      <c r="H13328" s="11"/>
      <c r="I13328" s="11"/>
      <c r="J13328" s="11"/>
      <c r="K13328" s="12"/>
      <c r="L13328" s="13"/>
      <c r="M13328" s="12"/>
      <c r="N13328" s="13"/>
      <c r="O13328" s="13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  <c r="AA13328" s="11"/>
      <c r="AB13328" s="11"/>
      <c r="AC13328" s="11"/>
    </row>
    <row r="13329" spans="1:29" x14ac:dyDescent="0.25">
      <c r="A13329" s="10"/>
      <c r="B13329" s="11"/>
      <c r="C13329" s="11"/>
      <c r="D13329" s="11"/>
      <c r="E13329" s="11"/>
      <c r="F13329" s="11"/>
      <c r="G13329" s="11"/>
      <c r="H13329" s="11"/>
      <c r="I13329" s="11"/>
      <c r="J13329" s="11"/>
      <c r="K13329" s="12"/>
      <c r="L13329" s="13"/>
      <c r="M13329" s="12"/>
      <c r="N13329" s="13"/>
      <c r="O13329" s="13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  <c r="AA13329" s="11"/>
      <c r="AB13329" s="11"/>
      <c r="AC13329" s="11"/>
    </row>
    <row r="13330" spans="1:29" x14ac:dyDescent="0.25">
      <c r="A13330" s="10"/>
      <c r="B13330" s="11"/>
      <c r="C13330" s="11"/>
      <c r="D13330" s="11"/>
      <c r="E13330" s="11"/>
      <c r="F13330" s="11"/>
      <c r="G13330" s="11"/>
      <c r="H13330" s="11"/>
      <c r="I13330" s="11"/>
      <c r="J13330" s="11"/>
      <c r="K13330" s="12"/>
      <c r="L13330" s="13"/>
      <c r="M13330" s="12"/>
      <c r="N13330" s="13"/>
      <c r="O13330" s="13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  <c r="AA13330" s="11"/>
      <c r="AB13330" s="11"/>
      <c r="AC13330" s="11"/>
    </row>
    <row r="13331" spans="1:29" x14ac:dyDescent="0.25">
      <c r="A13331" s="10"/>
      <c r="B13331" s="11"/>
      <c r="C13331" s="11"/>
      <c r="D13331" s="11"/>
      <c r="E13331" s="11"/>
      <c r="F13331" s="11"/>
      <c r="G13331" s="11"/>
      <c r="H13331" s="11"/>
      <c r="I13331" s="11"/>
      <c r="J13331" s="11"/>
      <c r="K13331" s="12"/>
      <c r="L13331" s="13"/>
      <c r="M13331" s="12"/>
      <c r="N13331" s="13"/>
      <c r="O13331" s="13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  <c r="AA13331" s="11"/>
      <c r="AB13331" s="11"/>
      <c r="AC13331" s="11"/>
    </row>
    <row r="13332" spans="1:29" x14ac:dyDescent="0.25">
      <c r="A13332" s="10"/>
      <c r="B13332" s="11"/>
      <c r="C13332" s="11"/>
      <c r="D13332" s="11"/>
      <c r="E13332" s="11"/>
      <c r="F13332" s="11"/>
      <c r="G13332" s="11"/>
      <c r="H13332" s="11"/>
      <c r="I13332" s="11"/>
      <c r="J13332" s="11"/>
      <c r="K13332" s="12"/>
      <c r="L13332" s="13"/>
      <c r="M13332" s="12"/>
      <c r="N13332" s="13"/>
      <c r="O13332" s="13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  <c r="AA13332" s="11"/>
      <c r="AB13332" s="11"/>
      <c r="AC13332" s="11"/>
    </row>
    <row r="13333" spans="1:29" x14ac:dyDescent="0.25">
      <c r="A13333" s="10"/>
      <c r="B13333" s="11"/>
      <c r="C13333" s="11"/>
      <c r="D13333" s="11"/>
      <c r="E13333" s="11"/>
      <c r="F13333" s="11"/>
      <c r="G13333" s="11"/>
      <c r="H13333" s="11"/>
      <c r="I13333" s="11"/>
      <c r="J13333" s="11"/>
      <c r="K13333" s="12"/>
      <c r="L13333" s="13"/>
      <c r="M13333" s="12"/>
      <c r="N13333" s="13"/>
      <c r="O13333" s="13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  <c r="AC13333" s="11"/>
    </row>
    <row r="13334" spans="1:29" x14ac:dyDescent="0.25">
      <c r="A13334" s="10"/>
      <c r="B13334" s="11"/>
      <c r="C13334" s="11"/>
      <c r="D13334" s="11"/>
      <c r="E13334" s="11"/>
      <c r="F13334" s="11"/>
      <c r="G13334" s="11"/>
      <c r="H13334" s="11"/>
      <c r="I13334" s="11"/>
      <c r="J13334" s="11"/>
      <c r="K13334" s="12"/>
      <c r="L13334" s="13"/>
      <c r="M13334" s="12"/>
      <c r="N13334" s="13"/>
      <c r="O13334" s="13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  <c r="AA13334" s="11"/>
      <c r="AB13334" s="11"/>
      <c r="AC13334" s="11"/>
    </row>
    <row r="13335" spans="1:29" x14ac:dyDescent="0.25">
      <c r="A13335" s="10"/>
      <c r="B13335" s="11"/>
      <c r="C13335" s="11"/>
      <c r="D13335" s="11"/>
      <c r="E13335" s="11"/>
      <c r="F13335" s="11"/>
      <c r="G13335" s="11"/>
      <c r="H13335" s="11"/>
      <c r="I13335" s="11"/>
      <c r="J13335" s="11"/>
      <c r="K13335" s="12"/>
      <c r="L13335" s="13"/>
      <c r="M13335" s="12"/>
      <c r="N13335" s="13"/>
      <c r="O13335" s="13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  <c r="AA13335" s="11"/>
      <c r="AB13335" s="11"/>
      <c r="AC13335" s="11"/>
    </row>
    <row r="13336" spans="1:29" x14ac:dyDescent="0.25">
      <c r="A13336" s="10"/>
      <c r="B13336" s="11"/>
      <c r="C13336" s="11"/>
      <c r="D13336" s="11"/>
      <c r="E13336" s="11"/>
      <c r="F13336" s="11"/>
      <c r="G13336" s="11"/>
      <c r="H13336" s="11"/>
      <c r="I13336" s="11"/>
      <c r="J13336" s="11"/>
      <c r="K13336" s="12"/>
      <c r="L13336" s="13"/>
      <c r="M13336" s="12"/>
      <c r="N13336" s="13"/>
      <c r="O13336" s="13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  <c r="AA13336" s="11"/>
      <c r="AB13336" s="11"/>
      <c r="AC13336" s="11"/>
    </row>
    <row r="13337" spans="1:29" x14ac:dyDescent="0.25">
      <c r="A13337" s="10"/>
      <c r="B13337" s="11"/>
      <c r="C13337" s="11"/>
      <c r="D13337" s="11"/>
      <c r="E13337" s="11"/>
      <c r="F13337" s="11"/>
      <c r="G13337" s="11"/>
      <c r="H13337" s="11"/>
      <c r="I13337" s="11"/>
      <c r="J13337" s="11"/>
      <c r="K13337" s="12"/>
      <c r="L13337" s="13"/>
      <c r="M13337" s="12"/>
      <c r="N13337" s="13"/>
      <c r="O13337" s="13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  <c r="AA13337" s="11"/>
      <c r="AB13337" s="11"/>
      <c r="AC13337" s="11"/>
    </row>
    <row r="13338" spans="1:29" x14ac:dyDescent="0.25">
      <c r="A13338" s="10"/>
      <c r="B13338" s="11"/>
      <c r="C13338" s="11"/>
      <c r="D13338" s="11"/>
      <c r="E13338" s="11"/>
      <c r="F13338" s="11"/>
      <c r="G13338" s="11"/>
      <c r="H13338" s="11"/>
      <c r="I13338" s="11"/>
      <c r="J13338" s="11"/>
      <c r="K13338" s="12"/>
      <c r="L13338" s="13"/>
      <c r="M13338" s="12"/>
      <c r="N13338" s="13"/>
      <c r="O13338" s="13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  <c r="AA13338" s="11"/>
      <c r="AB13338" s="11"/>
      <c r="AC13338" s="11"/>
    </row>
    <row r="13339" spans="1:29" x14ac:dyDescent="0.25">
      <c r="A13339" s="10"/>
      <c r="B13339" s="11"/>
      <c r="C13339" s="11"/>
      <c r="D13339" s="11"/>
      <c r="E13339" s="11"/>
      <c r="F13339" s="11"/>
      <c r="G13339" s="11"/>
      <c r="H13339" s="11"/>
      <c r="I13339" s="11"/>
      <c r="J13339" s="11"/>
      <c r="K13339" s="12"/>
      <c r="L13339" s="13"/>
      <c r="M13339" s="12"/>
      <c r="N13339" s="13"/>
      <c r="O13339" s="13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  <c r="AA13339" s="11"/>
      <c r="AB13339" s="11"/>
      <c r="AC13339" s="11"/>
    </row>
    <row r="13340" spans="1:29" x14ac:dyDescent="0.25">
      <c r="A13340" s="10"/>
      <c r="B13340" s="11"/>
      <c r="C13340" s="11"/>
      <c r="D13340" s="11"/>
      <c r="E13340" s="11"/>
      <c r="F13340" s="11"/>
      <c r="G13340" s="11"/>
      <c r="H13340" s="11"/>
      <c r="I13340" s="11"/>
      <c r="J13340" s="11"/>
      <c r="K13340" s="12"/>
      <c r="L13340" s="13"/>
      <c r="M13340" s="12"/>
      <c r="N13340" s="13"/>
      <c r="O13340" s="13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  <c r="AC13340" s="11"/>
    </row>
    <row r="13341" spans="1:29" x14ac:dyDescent="0.25">
      <c r="A13341" s="10"/>
      <c r="B13341" s="11"/>
      <c r="C13341" s="11"/>
      <c r="D13341" s="11"/>
      <c r="E13341" s="11"/>
      <c r="F13341" s="11"/>
      <c r="G13341" s="11"/>
      <c r="H13341" s="11"/>
      <c r="I13341" s="11"/>
      <c r="J13341" s="11"/>
      <c r="K13341" s="12"/>
      <c r="L13341" s="13"/>
      <c r="M13341" s="12"/>
      <c r="N13341" s="13"/>
      <c r="O13341" s="13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  <c r="AA13341" s="11"/>
      <c r="AB13341" s="11"/>
      <c r="AC13341" s="11"/>
    </row>
    <row r="13342" spans="1:29" x14ac:dyDescent="0.25">
      <c r="A13342" s="10"/>
      <c r="B13342" s="11"/>
      <c r="C13342" s="11"/>
      <c r="D13342" s="11"/>
      <c r="E13342" s="11"/>
      <c r="F13342" s="11"/>
      <c r="G13342" s="11"/>
      <c r="H13342" s="11"/>
      <c r="I13342" s="11"/>
      <c r="J13342" s="11"/>
      <c r="K13342" s="12"/>
      <c r="L13342" s="13"/>
      <c r="M13342" s="12"/>
      <c r="N13342" s="13"/>
      <c r="O13342" s="13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  <c r="AA13342" s="11"/>
      <c r="AB13342" s="11"/>
      <c r="AC13342" s="11"/>
    </row>
    <row r="13343" spans="1:29" x14ac:dyDescent="0.25">
      <c r="A13343" s="10"/>
      <c r="B13343" s="11"/>
      <c r="C13343" s="11"/>
      <c r="D13343" s="11"/>
      <c r="E13343" s="11"/>
      <c r="F13343" s="11"/>
      <c r="G13343" s="11"/>
      <c r="H13343" s="11"/>
      <c r="I13343" s="11"/>
      <c r="J13343" s="11"/>
      <c r="K13343" s="12"/>
      <c r="L13343" s="13"/>
      <c r="M13343" s="12"/>
      <c r="N13343" s="13"/>
      <c r="O13343" s="13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  <c r="AA13343" s="11"/>
      <c r="AB13343" s="11"/>
      <c r="AC13343" s="11"/>
    </row>
    <row r="13344" spans="1:29" x14ac:dyDescent="0.25">
      <c r="A13344" s="10"/>
      <c r="B13344" s="11"/>
      <c r="C13344" s="11"/>
      <c r="D13344" s="11"/>
      <c r="E13344" s="11"/>
      <c r="F13344" s="11"/>
      <c r="G13344" s="11"/>
      <c r="H13344" s="11"/>
      <c r="I13344" s="11"/>
      <c r="J13344" s="11"/>
      <c r="K13344" s="12"/>
      <c r="L13344" s="13"/>
      <c r="M13344" s="12"/>
      <c r="N13344" s="13"/>
      <c r="O13344" s="13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  <c r="AA13344" s="11"/>
      <c r="AB13344" s="11"/>
      <c r="AC13344" s="11"/>
    </row>
    <row r="13345" spans="1:29" x14ac:dyDescent="0.25">
      <c r="A13345" s="10"/>
      <c r="B13345" s="11"/>
      <c r="C13345" s="11"/>
      <c r="D13345" s="11"/>
      <c r="E13345" s="11"/>
      <c r="F13345" s="11"/>
      <c r="G13345" s="11"/>
      <c r="H13345" s="11"/>
      <c r="I13345" s="11"/>
      <c r="J13345" s="11"/>
      <c r="K13345" s="12"/>
      <c r="L13345" s="13"/>
      <c r="M13345" s="12"/>
      <c r="N13345" s="13"/>
      <c r="O13345" s="13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  <c r="AA13345" s="11"/>
      <c r="AB13345" s="11"/>
      <c r="AC13345" s="11"/>
    </row>
    <row r="13346" spans="1:29" x14ac:dyDescent="0.25">
      <c r="A13346" s="10"/>
      <c r="B13346" s="11"/>
      <c r="C13346" s="11"/>
      <c r="D13346" s="11"/>
      <c r="E13346" s="11"/>
      <c r="F13346" s="11"/>
      <c r="G13346" s="11"/>
      <c r="H13346" s="11"/>
      <c r="I13346" s="11"/>
      <c r="J13346" s="11"/>
      <c r="K13346" s="12"/>
      <c r="L13346" s="13"/>
      <c r="M13346" s="12"/>
      <c r="N13346" s="13"/>
      <c r="O13346" s="13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  <c r="AA13346" s="11"/>
      <c r="AB13346" s="11"/>
      <c r="AC13346" s="11"/>
    </row>
    <row r="13347" spans="1:29" x14ac:dyDescent="0.25">
      <c r="A13347" s="10"/>
      <c r="B13347" s="11"/>
      <c r="C13347" s="11"/>
      <c r="D13347" s="11"/>
      <c r="E13347" s="11"/>
      <c r="F13347" s="11"/>
      <c r="G13347" s="11"/>
      <c r="H13347" s="11"/>
      <c r="I13347" s="11"/>
      <c r="J13347" s="11"/>
      <c r="K13347" s="12"/>
      <c r="L13347" s="13"/>
      <c r="M13347" s="12"/>
      <c r="N13347" s="13"/>
      <c r="O13347" s="13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  <c r="AC13347" s="11"/>
    </row>
    <row r="13348" spans="1:29" x14ac:dyDescent="0.25">
      <c r="A13348" s="10"/>
      <c r="B13348" s="11"/>
      <c r="C13348" s="11"/>
      <c r="D13348" s="11"/>
      <c r="E13348" s="11"/>
      <c r="F13348" s="11"/>
      <c r="G13348" s="11"/>
      <c r="H13348" s="11"/>
      <c r="I13348" s="11"/>
      <c r="J13348" s="11"/>
      <c r="K13348" s="12"/>
      <c r="L13348" s="13"/>
      <c r="M13348" s="12"/>
      <c r="N13348" s="13"/>
      <c r="O13348" s="13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  <c r="AA13348" s="11"/>
      <c r="AB13348" s="11"/>
      <c r="AC13348" s="11"/>
    </row>
    <row r="13349" spans="1:29" x14ac:dyDescent="0.25">
      <c r="A13349" s="10"/>
      <c r="B13349" s="11"/>
      <c r="C13349" s="11"/>
      <c r="D13349" s="11"/>
      <c r="E13349" s="11"/>
      <c r="F13349" s="11"/>
      <c r="G13349" s="11"/>
      <c r="H13349" s="11"/>
      <c r="I13349" s="11"/>
      <c r="J13349" s="11"/>
      <c r="K13349" s="12"/>
      <c r="L13349" s="13"/>
      <c r="M13349" s="12"/>
      <c r="N13349" s="13"/>
      <c r="O13349" s="13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  <c r="AA13349" s="11"/>
      <c r="AB13349" s="11"/>
      <c r="AC13349" s="11"/>
    </row>
    <row r="13350" spans="1:29" x14ac:dyDescent="0.25">
      <c r="A13350" s="10"/>
      <c r="B13350" s="11"/>
      <c r="C13350" s="11"/>
      <c r="D13350" s="11"/>
      <c r="E13350" s="11"/>
      <c r="F13350" s="11"/>
      <c r="G13350" s="11"/>
      <c r="H13350" s="11"/>
      <c r="I13350" s="11"/>
      <c r="J13350" s="11"/>
      <c r="K13350" s="12"/>
      <c r="L13350" s="13"/>
      <c r="M13350" s="12"/>
      <c r="N13350" s="13"/>
      <c r="O13350" s="13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  <c r="AA13350" s="11"/>
      <c r="AB13350" s="11"/>
      <c r="AC13350" s="11"/>
    </row>
    <row r="13351" spans="1:29" x14ac:dyDescent="0.25">
      <c r="A13351" s="10"/>
      <c r="B13351" s="11"/>
      <c r="C13351" s="11"/>
      <c r="D13351" s="11"/>
      <c r="E13351" s="11"/>
      <c r="F13351" s="11"/>
      <c r="G13351" s="11"/>
      <c r="H13351" s="11"/>
      <c r="I13351" s="11"/>
      <c r="J13351" s="11"/>
      <c r="K13351" s="12"/>
      <c r="L13351" s="13"/>
      <c r="M13351" s="12"/>
      <c r="N13351" s="13"/>
      <c r="O13351" s="13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  <c r="AA13351" s="11"/>
      <c r="AB13351" s="11"/>
      <c r="AC13351" s="11"/>
    </row>
    <row r="13352" spans="1:29" x14ac:dyDescent="0.25">
      <c r="A13352" s="10"/>
      <c r="B13352" s="11"/>
      <c r="C13352" s="11"/>
      <c r="D13352" s="11"/>
      <c r="E13352" s="11"/>
      <c r="F13352" s="11"/>
      <c r="G13352" s="11"/>
      <c r="H13352" s="11"/>
      <c r="I13352" s="11"/>
      <c r="J13352" s="11"/>
      <c r="K13352" s="12"/>
      <c r="L13352" s="13"/>
      <c r="M13352" s="12"/>
      <c r="N13352" s="13"/>
      <c r="O13352" s="13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  <c r="AA13352" s="11"/>
      <c r="AB13352" s="11"/>
      <c r="AC13352" s="11"/>
    </row>
    <row r="13353" spans="1:29" x14ac:dyDescent="0.25">
      <c r="A13353" s="10"/>
      <c r="B13353" s="11"/>
      <c r="C13353" s="11"/>
      <c r="D13353" s="11"/>
      <c r="E13353" s="11"/>
      <c r="F13353" s="11"/>
      <c r="G13353" s="11"/>
      <c r="H13353" s="11"/>
      <c r="I13353" s="11"/>
      <c r="J13353" s="11"/>
      <c r="K13353" s="12"/>
      <c r="L13353" s="13"/>
      <c r="M13353" s="12"/>
      <c r="N13353" s="13"/>
      <c r="O13353" s="13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  <c r="AA13353" s="11"/>
      <c r="AB13353" s="11"/>
      <c r="AC13353" s="11"/>
    </row>
    <row r="13354" spans="1:29" x14ac:dyDescent="0.25">
      <c r="A13354" s="10"/>
      <c r="B13354" s="11"/>
      <c r="C13354" s="11"/>
      <c r="D13354" s="11"/>
      <c r="E13354" s="11"/>
      <c r="F13354" s="11"/>
      <c r="G13354" s="11"/>
      <c r="H13354" s="11"/>
      <c r="I13354" s="11"/>
      <c r="J13354" s="11"/>
      <c r="K13354" s="12"/>
      <c r="L13354" s="13"/>
      <c r="M13354" s="12"/>
      <c r="N13354" s="13"/>
      <c r="O13354" s="13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  <c r="AC13354" s="11"/>
    </row>
    <row r="13355" spans="1:29" x14ac:dyDescent="0.25">
      <c r="A13355" s="10"/>
      <c r="B13355" s="11"/>
      <c r="C13355" s="11"/>
      <c r="D13355" s="11"/>
      <c r="E13355" s="11"/>
      <c r="F13355" s="11"/>
      <c r="G13355" s="11"/>
      <c r="H13355" s="11"/>
      <c r="I13355" s="11"/>
      <c r="J13355" s="11"/>
      <c r="K13355" s="12"/>
      <c r="L13355" s="13"/>
      <c r="M13355" s="12"/>
      <c r="N13355" s="13"/>
      <c r="O13355" s="13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  <c r="AA13355" s="11"/>
      <c r="AB13355" s="11"/>
      <c r="AC13355" s="11"/>
    </row>
    <row r="13356" spans="1:29" x14ac:dyDescent="0.25">
      <c r="A13356" s="10"/>
      <c r="B13356" s="11"/>
      <c r="C13356" s="11"/>
      <c r="D13356" s="11"/>
      <c r="E13356" s="11"/>
      <c r="F13356" s="11"/>
      <c r="G13356" s="11"/>
      <c r="H13356" s="11"/>
      <c r="I13356" s="11"/>
      <c r="J13356" s="11"/>
      <c r="K13356" s="12"/>
      <c r="L13356" s="13"/>
      <c r="M13356" s="12"/>
      <c r="N13356" s="13"/>
      <c r="O13356" s="13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  <c r="AA13356" s="11"/>
      <c r="AB13356" s="11"/>
      <c r="AC13356" s="11"/>
    </row>
    <row r="13357" spans="1:29" x14ac:dyDescent="0.25">
      <c r="A13357" s="10"/>
      <c r="B13357" s="11"/>
      <c r="C13357" s="11"/>
      <c r="D13357" s="11"/>
      <c r="E13357" s="11"/>
      <c r="F13357" s="11"/>
      <c r="G13357" s="11"/>
      <c r="H13357" s="11"/>
      <c r="I13357" s="11"/>
      <c r="J13357" s="11"/>
      <c r="K13357" s="12"/>
      <c r="L13357" s="13"/>
      <c r="M13357" s="12"/>
      <c r="N13357" s="13"/>
      <c r="O13357" s="13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  <c r="AA13357" s="11"/>
      <c r="AB13357" s="11"/>
      <c r="AC13357" s="11"/>
    </row>
    <row r="13358" spans="1:29" x14ac:dyDescent="0.25">
      <c r="A13358" s="10"/>
      <c r="B13358" s="11"/>
      <c r="C13358" s="11"/>
      <c r="D13358" s="11"/>
      <c r="E13358" s="11"/>
      <c r="F13358" s="11"/>
      <c r="G13358" s="11"/>
      <c r="H13358" s="11"/>
      <c r="I13358" s="11"/>
      <c r="J13358" s="11"/>
      <c r="K13358" s="12"/>
      <c r="L13358" s="13"/>
      <c r="M13358" s="12"/>
      <c r="N13358" s="13"/>
      <c r="O13358" s="13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  <c r="AA13358" s="11"/>
      <c r="AB13358" s="11"/>
      <c r="AC13358" s="11"/>
    </row>
    <row r="13359" spans="1:29" x14ac:dyDescent="0.25">
      <c r="A13359" s="10"/>
      <c r="B13359" s="11"/>
      <c r="C13359" s="11"/>
      <c r="D13359" s="11"/>
      <c r="E13359" s="11"/>
      <c r="F13359" s="11"/>
      <c r="G13359" s="11"/>
      <c r="H13359" s="11"/>
      <c r="I13359" s="11"/>
      <c r="J13359" s="11"/>
      <c r="K13359" s="12"/>
      <c r="L13359" s="13"/>
      <c r="M13359" s="12"/>
      <c r="N13359" s="13"/>
      <c r="O13359" s="13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  <c r="AA13359" s="11"/>
      <c r="AB13359" s="11"/>
      <c r="AC13359" s="11"/>
    </row>
    <row r="13360" spans="1:29" x14ac:dyDescent="0.25">
      <c r="A13360" s="10"/>
      <c r="B13360" s="11"/>
      <c r="C13360" s="11"/>
      <c r="D13360" s="11"/>
      <c r="E13360" s="11"/>
      <c r="F13360" s="11"/>
      <c r="G13360" s="11"/>
      <c r="H13360" s="11"/>
      <c r="I13360" s="11"/>
      <c r="J13360" s="11"/>
      <c r="K13360" s="12"/>
      <c r="L13360" s="13"/>
      <c r="M13360" s="12"/>
      <c r="N13360" s="13"/>
      <c r="O13360" s="13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  <c r="AA13360" s="11"/>
      <c r="AB13360" s="11"/>
      <c r="AC13360" s="11"/>
    </row>
    <row r="13361" spans="1:29" x14ac:dyDescent="0.25">
      <c r="A13361" s="10"/>
      <c r="B13361" s="11"/>
      <c r="C13361" s="11"/>
      <c r="D13361" s="11"/>
      <c r="E13361" s="11"/>
      <c r="F13361" s="11"/>
      <c r="G13361" s="11"/>
      <c r="H13361" s="11"/>
      <c r="I13361" s="11"/>
      <c r="J13361" s="11"/>
      <c r="K13361" s="12"/>
      <c r="L13361" s="13"/>
      <c r="M13361" s="12"/>
      <c r="N13361" s="13"/>
      <c r="O13361" s="13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  <c r="AA13361" s="11"/>
      <c r="AB13361" s="11"/>
      <c r="AC13361" s="11"/>
    </row>
    <row r="13362" spans="1:29" x14ac:dyDescent="0.25">
      <c r="A13362" s="10"/>
      <c r="B13362" s="11"/>
      <c r="C13362" s="11"/>
      <c r="D13362" s="11"/>
      <c r="E13362" s="11"/>
      <c r="F13362" s="11"/>
      <c r="G13362" s="11"/>
      <c r="H13362" s="11"/>
      <c r="I13362" s="11"/>
      <c r="J13362" s="11"/>
      <c r="K13362" s="12"/>
      <c r="L13362" s="13"/>
      <c r="M13362" s="12"/>
      <c r="N13362" s="13"/>
      <c r="O13362" s="13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  <c r="AA13362" s="11"/>
      <c r="AB13362" s="11"/>
      <c r="AC13362" s="11"/>
    </row>
    <row r="13363" spans="1:29" x14ac:dyDescent="0.25">
      <c r="A13363" s="10"/>
      <c r="B13363" s="11"/>
      <c r="C13363" s="11"/>
      <c r="D13363" s="11"/>
      <c r="E13363" s="11"/>
      <c r="F13363" s="11"/>
      <c r="G13363" s="11"/>
      <c r="H13363" s="11"/>
      <c r="I13363" s="11"/>
      <c r="J13363" s="11"/>
      <c r="K13363" s="12"/>
      <c r="L13363" s="13"/>
      <c r="M13363" s="12"/>
      <c r="N13363" s="13"/>
      <c r="O13363" s="13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  <c r="AA13363" s="11"/>
      <c r="AB13363" s="11"/>
      <c r="AC13363" s="11"/>
    </row>
    <row r="13364" spans="1:29" x14ac:dyDescent="0.25">
      <c r="A13364" s="10"/>
      <c r="B13364" s="11"/>
      <c r="C13364" s="11"/>
      <c r="D13364" s="11"/>
      <c r="E13364" s="11"/>
      <c r="F13364" s="11"/>
      <c r="G13364" s="11"/>
      <c r="H13364" s="11"/>
      <c r="I13364" s="11"/>
      <c r="J13364" s="11"/>
      <c r="K13364" s="12"/>
      <c r="L13364" s="13"/>
      <c r="M13364" s="12"/>
      <c r="N13364" s="13"/>
      <c r="O13364" s="13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  <c r="AA13364" s="11"/>
      <c r="AB13364" s="11"/>
      <c r="AC13364" s="11"/>
    </row>
    <row r="13365" spans="1:29" x14ac:dyDescent="0.25">
      <c r="A13365" s="10"/>
      <c r="B13365" s="11"/>
      <c r="C13365" s="11"/>
      <c r="D13365" s="11"/>
      <c r="E13365" s="11"/>
      <c r="F13365" s="11"/>
      <c r="G13365" s="11"/>
      <c r="H13365" s="11"/>
      <c r="I13365" s="11"/>
      <c r="J13365" s="11"/>
      <c r="K13365" s="12"/>
      <c r="L13365" s="13"/>
      <c r="M13365" s="12"/>
      <c r="N13365" s="13"/>
      <c r="O13365" s="13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  <c r="AA13365" s="11"/>
      <c r="AB13365" s="11"/>
      <c r="AC13365" s="11"/>
    </row>
    <row r="13366" spans="1:29" x14ac:dyDescent="0.25">
      <c r="A13366" s="10"/>
      <c r="B13366" s="11"/>
      <c r="C13366" s="11"/>
      <c r="D13366" s="11"/>
      <c r="E13366" s="11"/>
      <c r="F13366" s="11"/>
      <c r="G13366" s="11"/>
      <c r="H13366" s="11"/>
      <c r="I13366" s="11"/>
      <c r="J13366" s="11"/>
      <c r="K13366" s="12"/>
      <c r="L13366" s="13"/>
      <c r="M13366" s="12"/>
      <c r="N13366" s="13"/>
      <c r="O13366" s="13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  <c r="AA13366" s="11"/>
      <c r="AB13366" s="11"/>
      <c r="AC13366" s="11"/>
    </row>
    <row r="13367" spans="1:29" x14ac:dyDescent="0.25">
      <c r="A13367" s="10"/>
      <c r="B13367" s="11"/>
      <c r="C13367" s="11"/>
      <c r="D13367" s="11"/>
      <c r="E13367" s="11"/>
      <c r="F13367" s="11"/>
      <c r="G13367" s="11"/>
      <c r="H13367" s="11"/>
      <c r="I13367" s="11"/>
      <c r="J13367" s="11"/>
      <c r="K13367" s="12"/>
      <c r="L13367" s="13"/>
      <c r="M13367" s="12"/>
      <c r="N13367" s="13"/>
      <c r="O13367" s="13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  <c r="AA13367" s="11"/>
      <c r="AB13367" s="11"/>
      <c r="AC13367" s="11"/>
    </row>
    <row r="13368" spans="1:29" x14ac:dyDescent="0.25">
      <c r="A13368" s="10"/>
      <c r="B13368" s="11"/>
      <c r="C13368" s="11"/>
      <c r="D13368" s="11"/>
      <c r="E13368" s="11"/>
      <c r="F13368" s="11"/>
      <c r="G13368" s="11"/>
      <c r="H13368" s="11"/>
      <c r="I13368" s="11"/>
      <c r="J13368" s="11"/>
      <c r="K13368" s="12"/>
      <c r="L13368" s="13"/>
      <c r="M13368" s="12"/>
      <c r="N13368" s="13"/>
      <c r="O13368" s="13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  <c r="AC13368" s="11"/>
    </row>
    <row r="13369" spans="1:29" x14ac:dyDescent="0.25">
      <c r="A13369" s="10"/>
      <c r="B13369" s="11"/>
      <c r="C13369" s="11"/>
      <c r="D13369" s="11"/>
      <c r="E13369" s="11"/>
      <c r="F13369" s="11"/>
      <c r="G13369" s="11"/>
      <c r="H13369" s="11"/>
      <c r="I13369" s="11"/>
      <c r="J13369" s="11"/>
      <c r="K13369" s="12"/>
      <c r="L13369" s="13"/>
      <c r="M13369" s="12"/>
      <c r="N13369" s="13"/>
      <c r="O13369" s="13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  <c r="AA13369" s="11"/>
      <c r="AB13369" s="11"/>
      <c r="AC13369" s="11"/>
    </row>
    <row r="13370" spans="1:29" x14ac:dyDescent="0.25">
      <c r="A13370" s="10"/>
      <c r="B13370" s="11"/>
      <c r="C13370" s="11"/>
      <c r="D13370" s="11"/>
      <c r="E13370" s="11"/>
      <c r="F13370" s="11"/>
      <c r="G13370" s="11"/>
      <c r="H13370" s="11"/>
      <c r="I13370" s="11"/>
      <c r="J13370" s="11"/>
      <c r="K13370" s="12"/>
      <c r="L13370" s="13"/>
      <c r="M13370" s="12"/>
      <c r="N13370" s="13"/>
      <c r="O13370" s="13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  <c r="AA13370" s="11"/>
      <c r="AB13370" s="11"/>
      <c r="AC13370" s="11"/>
    </row>
    <row r="13371" spans="1:29" x14ac:dyDescent="0.25">
      <c r="A13371" s="10"/>
      <c r="B13371" s="11"/>
      <c r="C13371" s="11"/>
      <c r="D13371" s="11"/>
      <c r="E13371" s="11"/>
      <c r="F13371" s="11"/>
      <c r="G13371" s="11"/>
      <c r="H13371" s="11"/>
      <c r="I13371" s="11"/>
      <c r="J13371" s="11"/>
      <c r="K13371" s="12"/>
      <c r="L13371" s="13"/>
      <c r="M13371" s="12"/>
      <c r="N13371" s="13"/>
      <c r="O13371" s="13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  <c r="AA13371" s="11"/>
      <c r="AB13371" s="11"/>
      <c r="AC13371" s="11"/>
    </row>
    <row r="13372" spans="1:29" x14ac:dyDescent="0.25">
      <c r="A13372" s="10"/>
      <c r="B13372" s="11"/>
      <c r="C13372" s="11"/>
      <c r="D13372" s="11"/>
      <c r="E13372" s="11"/>
      <c r="F13372" s="11"/>
      <c r="G13372" s="11"/>
      <c r="H13372" s="11"/>
      <c r="I13372" s="11"/>
      <c r="J13372" s="11"/>
      <c r="K13372" s="12"/>
      <c r="L13372" s="13"/>
      <c r="M13372" s="12"/>
      <c r="N13372" s="13"/>
      <c r="O13372" s="13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  <c r="AA13372" s="11"/>
      <c r="AB13372" s="11"/>
      <c r="AC13372" s="11"/>
    </row>
    <row r="13373" spans="1:29" x14ac:dyDescent="0.25">
      <c r="A13373" s="10"/>
      <c r="B13373" s="11"/>
      <c r="C13373" s="11"/>
      <c r="D13373" s="11"/>
      <c r="E13373" s="11"/>
      <c r="F13373" s="11"/>
      <c r="G13373" s="11"/>
      <c r="H13373" s="11"/>
      <c r="I13373" s="11"/>
      <c r="J13373" s="11"/>
      <c r="K13373" s="12"/>
      <c r="L13373" s="13"/>
      <c r="M13373" s="12"/>
      <c r="N13373" s="13"/>
      <c r="O13373" s="13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  <c r="AA13373" s="11"/>
      <c r="AB13373" s="11"/>
      <c r="AC13373" s="11"/>
    </row>
    <row r="13374" spans="1:29" x14ac:dyDescent="0.25">
      <c r="A13374" s="10"/>
      <c r="B13374" s="11"/>
      <c r="C13374" s="11"/>
      <c r="D13374" s="11"/>
      <c r="E13374" s="11"/>
      <c r="F13374" s="11"/>
      <c r="G13374" s="11"/>
      <c r="H13374" s="11"/>
      <c r="I13374" s="11"/>
      <c r="J13374" s="11"/>
      <c r="K13374" s="12"/>
      <c r="L13374" s="13"/>
      <c r="M13374" s="12"/>
      <c r="N13374" s="13"/>
      <c r="O13374" s="13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  <c r="AA13374" s="11"/>
      <c r="AB13374" s="11"/>
      <c r="AC13374" s="11"/>
    </row>
    <row r="13375" spans="1:29" x14ac:dyDescent="0.25">
      <c r="A13375" s="10"/>
      <c r="B13375" s="11"/>
      <c r="C13375" s="11"/>
      <c r="D13375" s="11"/>
      <c r="E13375" s="11"/>
      <c r="F13375" s="11"/>
      <c r="G13375" s="11"/>
      <c r="H13375" s="11"/>
      <c r="I13375" s="11"/>
      <c r="J13375" s="11"/>
      <c r="K13375" s="12"/>
      <c r="L13375" s="13"/>
      <c r="M13375" s="12"/>
      <c r="N13375" s="13"/>
      <c r="O13375" s="13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  <c r="AC13375" s="11"/>
    </row>
    <row r="13376" spans="1:29" x14ac:dyDescent="0.25">
      <c r="A13376" s="10"/>
      <c r="B13376" s="11"/>
      <c r="C13376" s="11"/>
      <c r="D13376" s="11"/>
      <c r="E13376" s="11"/>
      <c r="F13376" s="11"/>
      <c r="G13376" s="11"/>
      <c r="H13376" s="11"/>
      <c r="I13376" s="11"/>
      <c r="J13376" s="11"/>
      <c r="K13376" s="12"/>
      <c r="L13376" s="13"/>
      <c r="M13376" s="12"/>
      <c r="N13376" s="13"/>
      <c r="O13376" s="13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  <c r="AA13376" s="11"/>
      <c r="AB13376" s="11"/>
      <c r="AC13376" s="11"/>
    </row>
    <row r="13377" spans="1:29" x14ac:dyDescent="0.25">
      <c r="A13377" s="10"/>
      <c r="B13377" s="11"/>
      <c r="C13377" s="11"/>
      <c r="D13377" s="11"/>
      <c r="E13377" s="11"/>
      <c r="F13377" s="11"/>
      <c r="G13377" s="11"/>
      <c r="H13377" s="11"/>
      <c r="I13377" s="11"/>
      <c r="J13377" s="11"/>
      <c r="K13377" s="12"/>
      <c r="L13377" s="13"/>
      <c r="M13377" s="12"/>
      <c r="N13377" s="13"/>
      <c r="O13377" s="13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  <c r="AA13377" s="11"/>
      <c r="AB13377" s="11"/>
      <c r="AC13377" s="11"/>
    </row>
    <row r="13378" spans="1:29" x14ac:dyDescent="0.25">
      <c r="A13378" s="10"/>
      <c r="B13378" s="11"/>
      <c r="C13378" s="11"/>
      <c r="D13378" s="11"/>
      <c r="E13378" s="11"/>
      <c r="F13378" s="11"/>
      <c r="G13378" s="11"/>
      <c r="H13378" s="11"/>
      <c r="I13378" s="11"/>
      <c r="J13378" s="11"/>
      <c r="K13378" s="12"/>
      <c r="L13378" s="13"/>
      <c r="M13378" s="12"/>
      <c r="N13378" s="13"/>
      <c r="O13378" s="13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  <c r="AA13378" s="11"/>
      <c r="AB13378" s="11"/>
      <c r="AC13378" s="11"/>
    </row>
    <row r="13379" spans="1:29" x14ac:dyDescent="0.25">
      <c r="A13379" s="10"/>
      <c r="B13379" s="11"/>
      <c r="C13379" s="11"/>
      <c r="D13379" s="11"/>
      <c r="E13379" s="11"/>
      <c r="F13379" s="11"/>
      <c r="G13379" s="11"/>
      <c r="H13379" s="11"/>
      <c r="I13379" s="11"/>
      <c r="J13379" s="11"/>
      <c r="K13379" s="12"/>
      <c r="L13379" s="13"/>
      <c r="M13379" s="12"/>
      <c r="N13379" s="13"/>
      <c r="O13379" s="13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  <c r="AA13379" s="11"/>
      <c r="AB13379" s="11"/>
      <c r="AC13379" s="11"/>
    </row>
    <row r="13380" spans="1:29" x14ac:dyDescent="0.25">
      <c r="A13380" s="10"/>
      <c r="B13380" s="11"/>
      <c r="C13380" s="11"/>
      <c r="D13380" s="11"/>
      <c r="E13380" s="11"/>
      <c r="F13380" s="11"/>
      <c r="G13380" s="11"/>
      <c r="H13380" s="11"/>
      <c r="I13380" s="11"/>
      <c r="J13380" s="11"/>
      <c r="K13380" s="12"/>
      <c r="L13380" s="13"/>
      <c r="M13380" s="12"/>
      <c r="N13380" s="13"/>
      <c r="O13380" s="13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  <c r="AA13380" s="11"/>
      <c r="AB13380" s="11"/>
      <c r="AC13380" s="11"/>
    </row>
    <row r="13381" spans="1:29" x14ac:dyDescent="0.25">
      <c r="A13381" s="10"/>
      <c r="B13381" s="11"/>
      <c r="C13381" s="11"/>
      <c r="D13381" s="11"/>
      <c r="E13381" s="11"/>
      <c r="F13381" s="11"/>
      <c r="G13381" s="11"/>
      <c r="H13381" s="11"/>
      <c r="I13381" s="11"/>
      <c r="J13381" s="11"/>
      <c r="K13381" s="12"/>
      <c r="L13381" s="13"/>
      <c r="M13381" s="12"/>
      <c r="N13381" s="13"/>
      <c r="O13381" s="13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  <c r="AA13381" s="11"/>
      <c r="AB13381" s="11"/>
      <c r="AC13381" s="11"/>
    </row>
    <row r="13382" spans="1:29" x14ac:dyDescent="0.25">
      <c r="A13382" s="10"/>
      <c r="B13382" s="11"/>
      <c r="C13382" s="11"/>
      <c r="D13382" s="11"/>
      <c r="E13382" s="11"/>
      <c r="F13382" s="11"/>
      <c r="G13382" s="11"/>
      <c r="H13382" s="11"/>
      <c r="I13382" s="11"/>
      <c r="J13382" s="11"/>
      <c r="K13382" s="12"/>
      <c r="L13382" s="13"/>
      <c r="M13382" s="12"/>
      <c r="N13382" s="13"/>
      <c r="O13382" s="13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  <c r="AC13382" s="11"/>
    </row>
    <row r="13383" spans="1:29" x14ac:dyDescent="0.25">
      <c r="A13383" s="10"/>
      <c r="B13383" s="11"/>
      <c r="C13383" s="11"/>
      <c r="D13383" s="11"/>
      <c r="E13383" s="11"/>
      <c r="F13383" s="11"/>
      <c r="G13383" s="11"/>
      <c r="H13383" s="11"/>
      <c r="I13383" s="11"/>
      <c r="J13383" s="11"/>
      <c r="K13383" s="12"/>
      <c r="L13383" s="13"/>
      <c r="M13383" s="12"/>
      <c r="N13383" s="13"/>
      <c r="O13383" s="13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  <c r="AA13383" s="11"/>
      <c r="AB13383" s="11"/>
      <c r="AC13383" s="11"/>
    </row>
    <row r="13384" spans="1:29" x14ac:dyDescent="0.25">
      <c r="A13384" s="10"/>
      <c r="B13384" s="11"/>
      <c r="C13384" s="11"/>
      <c r="D13384" s="11"/>
      <c r="E13384" s="11"/>
      <c r="F13384" s="11"/>
      <c r="G13384" s="11"/>
      <c r="H13384" s="11"/>
      <c r="I13384" s="11"/>
      <c r="J13384" s="11"/>
      <c r="K13384" s="12"/>
      <c r="L13384" s="13"/>
      <c r="M13384" s="12"/>
      <c r="N13384" s="13"/>
      <c r="O13384" s="13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  <c r="AA13384" s="11"/>
      <c r="AB13384" s="11"/>
      <c r="AC13384" s="11"/>
    </row>
    <row r="13385" spans="1:29" x14ac:dyDescent="0.25">
      <c r="A13385" s="10"/>
      <c r="B13385" s="11"/>
      <c r="C13385" s="11"/>
      <c r="D13385" s="11"/>
      <c r="E13385" s="11"/>
      <c r="F13385" s="11"/>
      <c r="G13385" s="11"/>
      <c r="H13385" s="11"/>
      <c r="I13385" s="11"/>
      <c r="J13385" s="11"/>
      <c r="K13385" s="12"/>
      <c r="L13385" s="13"/>
      <c r="M13385" s="12"/>
      <c r="N13385" s="13"/>
      <c r="O13385" s="13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  <c r="AA13385" s="11"/>
      <c r="AB13385" s="11"/>
      <c r="AC13385" s="11"/>
    </row>
    <row r="13386" spans="1:29" x14ac:dyDescent="0.25">
      <c r="A13386" s="10"/>
      <c r="B13386" s="11"/>
      <c r="C13386" s="11"/>
      <c r="D13386" s="11"/>
      <c r="E13386" s="11"/>
      <c r="F13386" s="11"/>
      <c r="G13386" s="11"/>
      <c r="H13386" s="11"/>
      <c r="I13386" s="11"/>
      <c r="J13386" s="11"/>
      <c r="K13386" s="12"/>
      <c r="L13386" s="13"/>
      <c r="M13386" s="12"/>
      <c r="N13386" s="13"/>
      <c r="O13386" s="13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  <c r="AA13386" s="11"/>
      <c r="AB13386" s="11"/>
      <c r="AC13386" s="11"/>
    </row>
    <row r="13387" spans="1:29" x14ac:dyDescent="0.25">
      <c r="A13387" s="10"/>
      <c r="B13387" s="11"/>
      <c r="C13387" s="11"/>
      <c r="D13387" s="11"/>
      <c r="E13387" s="11"/>
      <c r="F13387" s="11"/>
      <c r="G13387" s="11"/>
      <c r="H13387" s="11"/>
      <c r="I13387" s="11"/>
      <c r="J13387" s="11"/>
      <c r="K13387" s="12"/>
      <c r="L13387" s="13"/>
      <c r="M13387" s="12"/>
      <c r="N13387" s="13"/>
      <c r="O13387" s="13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  <c r="AA13387" s="11"/>
      <c r="AB13387" s="11"/>
      <c r="AC13387" s="11"/>
    </row>
    <row r="13388" spans="1:29" x14ac:dyDescent="0.25">
      <c r="A13388" s="10"/>
      <c r="B13388" s="11"/>
      <c r="C13388" s="11"/>
      <c r="D13388" s="11"/>
      <c r="E13388" s="11"/>
      <c r="F13388" s="11"/>
      <c r="G13388" s="11"/>
      <c r="H13388" s="11"/>
      <c r="I13388" s="11"/>
      <c r="J13388" s="11"/>
      <c r="K13388" s="12"/>
      <c r="L13388" s="13"/>
      <c r="M13388" s="12"/>
      <c r="N13388" s="13"/>
      <c r="O13388" s="13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  <c r="AA13388" s="11"/>
      <c r="AB13388" s="11"/>
      <c r="AC13388" s="11"/>
    </row>
    <row r="13389" spans="1:29" x14ac:dyDescent="0.25">
      <c r="A13389" s="10"/>
      <c r="B13389" s="11"/>
      <c r="C13389" s="11"/>
      <c r="D13389" s="11"/>
      <c r="E13389" s="11"/>
      <c r="F13389" s="11"/>
      <c r="G13389" s="11"/>
      <c r="H13389" s="11"/>
      <c r="I13389" s="11"/>
      <c r="J13389" s="11"/>
      <c r="K13389" s="12"/>
      <c r="L13389" s="13"/>
      <c r="M13389" s="12"/>
      <c r="N13389" s="13"/>
      <c r="O13389" s="13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  <c r="AC13389" s="11"/>
    </row>
    <row r="13390" spans="1:29" x14ac:dyDescent="0.25">
      <c r="A13390" s="10"/>
      <c r="B13390" s="11"/>
      <c r="C13390" s="11"/>
      <c r="D13390" s="11"/>
      <c r="E13390" s="11"/>
      <c r="F13390" s="11"/>
      <c r="G13390" s="11"/>
      <c r="H13390" s="11"/>
      <c r="I13390" s="11"/>
      <c r="J13390" s="11"/>
      <c r="K13390" s="12"/>
      <c r="L13390" s="13"/>
      <c r="M13390" s="12"/>
      <c r="N13390" s="13"/>
      <c r="O13390" s="13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  <c r="AA13390" s="11"/>
      <c r="AB13390" s="11"/>
      <c r="AC13390" s="11"/>
    </row>
    <row r="13391" spans="1:29" x14ac:dyDescent="0.25">
      <c r="A13391" s="10"/>
      <c r="B13391" s="11"/>
      <c r="C13391" s="11"/>
      <c r="D13391" s="11"/>
      <c r="E13391" s="11"/>
      <c r="F13391" s="11"/>
      <c r="G13391" s="11"/>
      <c r="H13391" s="11"/>
      <c r="I13391" s="11"/>
      <c r="J13391" s="11"/>
      <c r="K13391" s="12"/>
      <c r="L13391" s="13"/>
      <c r="M13391" s="12"/>
      <c r="N13391" s="13"/>
      <c r="O13391" s="13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  <c r="AA13391" s="11"/>
      <c r="AB13391" s="11"/>
      <c r="AC13391" s="11"/>
    </row>
    <row r="13392" spans="1:29" x14ac:dyDescent="0.25">
      <c r="A13392" s="10"/>
      <c r="B13392" s="11"/>
      <c r="C13392" s="11"/>
      <c r="D13392" s="11"/>
      <c r="E13392" s="11"/>
      <c r="F13392" s="11"/>
      <c r="G13392" s="11"/>
      <c r="H13392" s="11"/>
      <c r="I13392" s="11"/>
      <c r="J13392" s="11"/>
      <c r="K13392" s="12"/>
      <c r="L13392" s="13"/>
      <c r="M13392" s="12"/>
      <c r="N13392" s="13"/>
      <c r="O13392" s="13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  <c r="AA13392" s="11"/>
      <c r="AB13392" s="11"/>
      <c r="AC13392" s="11"/>
    </row>
    <row r="13393" spans="1:29" x14ac:dyDescent="0.25">
      <c r="A13393" s="10"/>
      <c r="B13393" s="11"/>
      <c r="C13393" s="11"/>
      <c r="D13393" s="11"/>
      <c r="E13393" s="11"/>
      <c r="F13393" s="11"/>
      <c r="G13393" s="11"/>
      <c r="H13393" s="11"/>
      <c r="I13393" s="11"/>
      <c r="J13393" s="11"/>
      <c r="K13393" s="12"/>
      <c r="L13393" s="13"/>
      <c r="M13393" s="12"/>
      <c r="N13393" s="13"/>
      <c r="O13393" s="13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  <c r="AA13393" s="11"/>
      <c r="AB13393" s="11"/>
      <c r="AC13393" s="11"/>
    </row>
    <row r="13394" spans="1:29" x14ac:dyDescent="0.25">
      <c r="A13394" s="10"/>
      <c r="B13394" s="11"/>
      <c r="C13394" s="11"/>
      <c r="D13394" s="11"/>
      <c r="E13394" s="11"/>
      <c r="F13394" s="11"/>
      <c r="G13394" s="11"/>
      <c r="H13394" s="11"/>
      <c r="I13394" s="11"/>
      <c r="J13394" s="11"/>
      <c r="K13394" s="12"/>
      <c r="L13394" s="13"/>
      <c r="M13394" s="12"/>
      <c r="N13394" s="13"/>
      <c r="O13394" s="13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  <c r="AA13394" s="11"/>
      <c r="AB13394" s="11"/>
      <c r="AC13394" s="11"/>
    </row>
    <row r="13395" spans="1:29" x14ac:dyDescent="0.25">
      <c r="A13395" s="10"/>
      <c r="B13395" s="11"/>
      <c r="C13395" s="11"/>
      <c r="D13395" s="11"/>
      <c r="E13395" s="11"/>
      <c r="F13395" s="11"/>
      <c r="G13395" s="11"/>
      <c r="H13395" s="11"/>
      <c r="I13395" s="11"/>
      <c r="J13395" s="11"/>
      <c r="K13395" s="12"/>
      <c r="L13395" s="13"/>
      <c r="M13395" s="12"/>
      <c r="N13395" s="13"/>
      <c r="O13395" s="13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  <c r="AA13395" s="11"/>
      <c r="AB13395" s="11"/>
      <c r="AC13395" s="11"/>
    </row>
    <row r="13396" spans="1:29" x14ac:dyDescent="0.25">
      <c r="A13396" s="10"/>
      <c r="B13396" s="11"/>
      <c r="C13396" s="11"/>
      <c r="D13396" s="11"/>
      <c r="E13396" s="11"/>
      <c r="F13396" s="11"/>
      <c r="G13396" s="11"/>
      <c r="H13396" s="11"/>
      <c r="I13396" s="11"/>
      <c r="J13396" s="11"/>
      <c r="K13396" s="12"/>
      <c r="L13396" s="13"/>
      <c r="M13396" s="12"/>
      <c r="N13396" s="13"/>
      <c r="O13396" s="13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  <c r="AC13396" s="11"/>
    </row>
    <row r="13397" spans="1:29" x14ac:dyDescent="0.25">
      <c r="A13397" s="10"/>
      <c r="B13397" s="11"/>
      <c r="C13397" s="11"/>
      <c r="D13397" s="11"/>
      <c r="E13397" s="11"/>
      <c r="F13397" s="11"/>
      <c r="G13397" s="11"/>
      <c r="H13397" s="11"/>
      <c r="I13397" s="11"/>
      <c r="J13397" s="11"/>
      <c r="K13397" s="12"/>
      <c r="L13397" s="13"/>
      <c r="M13397" s="12"/>
      <c r="N13397" s="13"/>
      <c r="O13397" s="13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  <c r="AA13397" s="11"/>
      <c r="AB13397" s="11"/>
      <c r="AC13397" s="11"/>
    </row>
    <row r="13398" spans="1:29" x14ac:dyDescent="0.25">
      <c r="A13398" s="10"/>
      <c r="B13398" s="11"/>
      <c r="C13398" s="11"/>
      <c r="D13398" s="11"/>
      <c r="E13398" s="11"/>
      <c r="F13398" s="11"/>
      <c r="G13398" s="11"/>
      <c r="H13398" s="11"/>
      <c r="I13398" s="11"/>
      <c r="J13398" s="11"/>
      <c r="K13398" s="12"/>
      <c r="L13398" s="13"/>
      <c r="M13398" s="12"/>
      <c r="N13398" s="13"/>
      <c r="O13398" s="13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  <c r="AA13398" s="11"/>
      <c r="AB13398" s="11"/>
      <c r="AC13398" s="11"/>
    </row>
    <row r="13399" spans="1:29" x14ac:dyDescent="0.25">
      <c r="A13399" s="10"/>
      <c r="B13399" s="11"/>
      <c r="C13399" s="11"/>
      <c r="D13399" s="11"/>
      <c r="E13399" s="11"/>
      <c r="F13399" s="11"/>
      <c r="G13399" s="11"/>
      <c r="H13399" s="11"/>
      <c r="I13399" s="11"/>
      <c r="J13399" s="11"/>
      <c r="K13399" s="12"/>
      <c r="L13399" s="13"/>
      <c r="M13399" s="12"/>
      <c r="N13399" s="13"/>
      <c r="O13399" s="13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  <c r="AA13399" s="11"/>
      <c r="AB13399" s="11"/>
      <c r="AC13399" s="11"/>
    </row>
    <row r="13400" spans="1:29" x14ac:dyDescent="0.25">
      <c r="A13400" s="10"/>
      <c r="B13400" s="11"/>
      <c r="C13400" s="11"/>
      <c r="D13400" s="11"/>
      <c r="E13400" s="11"/>
      <c r="F13400" s="11"/>
      <c r="G13400" s="11"/>
      <c r="H13400" s="11"/>
      <c r="I13400" s="11"/>
      <c r="J13400" s="11"/>
      <c r="K13400" s="12"/>
      <c r="L13400" s="13"/>
      <c r="M13400" s="12"/>
      <c r="N13400" s="13"/>
      <c r="O13400" s="13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  <c r="AA13400" s="11"/>
      <c r="AB13400" s="11"/>
      <c r="AC13400" s="11"/>
    </row>
    <row r="13401" spans="1:29" x14ac:dyDescent="0.25">
      <c r="A13401" s="10"/>
      <c r="B13401" s="11"/>
      <c r="C13401" s="11"/>
      <c r="D13401" s="11"/>
      <c r="E13401" s="11"/>
      <c r="F13401" s="11"/>
      <c r="G13401" s="11"/>
      <c r="H13401" s="11"/>
      <c r="I13401" s="11"/>
      <c r="J13401" s="11"/>
      <c r="K13401" s="12"/>
      <c r="L13401" s="13"/>
      <c r="M13401" s="12"/>
      <c r="N13401" s="13"/>
      <c r="O13401" s="13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  <c r="AA13401" s="11"/>
      <c r="AB13401" s="11"/>
      <c r="AC13401" s="11"/>
    </row>
    <row r="13402" spans="1:29" x14ac:dyDescent="0.25">
      <c r="A13402" s="10"/>
      <c r="B13402" s="11"/>
      <c r="C13402" s="11"/>
      <c r="D13402" s="11"/>
      <c r="E13402" s="11"/>
      <c r="F13402" s="11"/>
      <c r="G13402" s="11"/>
      <c r="H13402" s="11"/>
      <c r="I13402" s="11"/>
      <c r="J13402" s="11"/>
      <c r="K13402" s="12"/>
      <c r="L13402" s="13"/>
      <c r="M13402" s="12"/>
      <c r="N13402" s="13"/>
      <c r="O13402" s="13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  <c r="AA13402" s="11"/>
      <c r="AB13402" s="11"/>
      <c r="AC13402" s="11"/>
    </row>
    <row r="13403" spans="1:29" x14ac:dyDescent="0.25">
      <c r="A13403" s="10"/>
      <c r="B13403" s="11"/>
      <c r="C13403" s="11"/>
      <c r="D13403" s="11"/>
      <c r="E13403" s="11"/>
      <c r="F13403" s="11"/>
      <c r="G13403" s="11"/>
      <c r="H13403" s="11"/>
      <c r="I13403" s="11"/>
      <c r="J13403" s="11"/>
      <c r="K13403" s="12"/>
      <c r="L13403" s="13"/>
      <c r="M13403" s="12"/>
      <c r="N13403" s="13"/>
      <c r="O13403" s="13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  <c r="AC13403" s="11"/>
    </row>
    <row r="13404" spans="1:29" x14ac:dyDescent="0.25">
      <c r="A13404" s="10"/>
      <c r="B13404" s="11"/>
      <c r="C13404" s="11"/>
      <c r="D13404" s="11"/>
      <c r="E13404" s="11"/>
      <c r="F13404" s="11"/>
      <c r="G13404" s="11"/>
      <c r="H13404" s="11"/>
      <c r="I13404" s="11"/>
      <c r="J13404" s="11"/>
      <c r="K13404" s="12"/>
      <c r="L13404" s="13"/>
      <c r="M13404" s="12"/>
      <c r="N13404" s="13"/>
      <c r="O13404" s="13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  <c r="AA13404" s="11"/>
      <c r="AB13404" s="11"/>
      <c r="AC13404" s="11"/>
    </row>
    <row r="13405" spans="1:29" x14ac:dyDescent="0.25">
      <c r="A13405" s="10"/>
      <c r="B13405" s="11"/>
      <c r="C13405" s="11"/>
      <c r="D13405" s="11"/>
      <c r="E13405" s="11"/>
      <c r="F13405" s="11"/>
      <c r="G13405" s="11"/>
      <c r="H13405" s="11"/>
      <c r="I13405" s="11"/>
      <c r="J13405" s="11"/>
      <c r="K13405" s="12"/>
      <c r="L13405" s="13"/>
      <c r="M13405" s="12"/>
      <c r="N13405" s="13"/>
      <c r="O13405" s="13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  <c r="AA13405" s="11"/>
      <c r="AB13405" s="11"/>
      <c r="AC13405" s="11"/>
    </row>
    <row r="13406" spans="1:29" x14ac:dyDescent="0.25">
      <c r="A13406" s="10"/>
      <c r="B13406" s="11"/>
      <c r="C13406" s="11"/>
      <c r="D13406" s="11"/>
      <c r="E13406" s="11"/>
      <c r="F13406" s="11"/>
      <c r="G13406" s="11"/>
      <c r="H13406" s="11"/>
      <c r="I13406" s="11"/>
      <c r="J13406" s="11"/>
      <c r="K13406" s="12"/>
      <c r="L13406" s="13"/>
      <c r="M13406" s="12"/>
      <c r="N13406" s="13"/>
      <c r="O13406" s="13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  <c r="AA13406" s="11"/>
      <c r="AB13406" s="11"/>
      <c r="AC13406" s="11"/>
    </row>
    <row r="13407" spans="1:29" x14ac:dyDescent="0.25">
      <c r="A13407" s="10"/>
      <c r="B13407" s="11"/>
      <c r="C13407" s="11"/>
      <c r="D13407" s="11"/>
      <c r="E13407" s="11"/>
      <c r="F13407" s="11"/>
      <c r="G13407" s="11"/>
      <c r="H13407" s="11"/>
      <c r="I13407" s="11"/>
      <c r="J13407" s="11"/>
      <c r="K13407" s="12"/>
      <c r="L13407" s="13"/>
      <c r="M13407" s="12"/>
      <c r="N13407" s="13"/>
      <c r="O13407" s="13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  <c r="AA13407" s="11"/>
      <c r="AB13407" s="11"/>
      <c r="AC13407" s="11"/>
    </row>
    <row r="13408" spans="1:29" x14ac:dyDescent="0.25">
      <c r="A13408" s="10"/>
      <c r="B13408" s="11"/>
      <c r="C13408" s="11"/>
      <c r="D13408" s="11"/>
      <c r="E13408" s="11"/>
      <c r="F13408" s="11"/>
      <c r="G13408" s="11"/>
      <c r="H13408" s="11"/>
      <c r="I13408" s="11"/>
      <c r="J13408" s="11"/>
      <c r="K13408" s="12"/>
      <c r="L13408" s="13"/>
      <c r="M13408" s="12"/>
      <c r="N13408" s="13"/>
      <c r="O13408" s="13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  <c r="AA13408" s="11"/>
      <c r="AB13408" s="11"/>
      <c r="AC13408" s="11"/>
    </row>
    <row r="13409" spans="1:29" x14ac:dyDescent="0.25">
      <c r="A13409" s="10"/>
      <c r="B13409" s="11"/>
      <c r="C13409" s="11"/>
      <c r="D13409" s="11"/>
      <c r="E13409" s="11"/>
      <c r="F13409" s="11"/>
      <c r="G13409" s="11"/>
      <c r="H13409" s="11"/>
      <c r="I13409" s="11"/>
      <c r="J13409" s="11"/>
      <c r="K13409" s="12"/>
      <c r="L13409" s="13"/>
      <c r="M13409" s="12"/>
      <c r="N13409" s="13"/>
      <c r="O13409" s="13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  <c r="AA13409" s="11"/>
      <c r="AB13409" s="11"/>
      <c r="AC13409" s="11"/>
    </row>
    <row r="13410" spans="1:29" x14ac:dyDescent="0.25">
      <c r="A13410" s="10"/>
      <c r="B13410" s="11"/>
      <c r="C13410" s="11"/>
      <c r="D13410" s="11"/>
      <c r="E13410" s="11"/>
      <c r="F13410" s="11"/>
      <c r="G13410" s="11"/>
      <c r="H13410" s="11"/>
      <c r="I13410" s="11"/>
      <c r="J13410" s="11"/>
      <c r="K13410" s="12"/>
      <c r="L13410" s="13"/>
      <c r="M13410" s="12"/>
      <c r="N13410" s="13"/>
      <c r="O13410" s="13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  <c r="AC13410" s="11"/>
    </row>
    <row r="13411" spans="1:29" x14ac:dyDescent="0.25">
      <c r="A13411" s="10"/>
      <c r="B13411" s="11"/>
      <c r="C13411" s="11"/>
      <c r="D13411" s="11"/>
      <c r="E13411" s="11"/>
      <c r="F13411" s="11"/>
      <c r="G13411" s="11"/>
      <c r="H13411" s="11"/>
      <c r="I13411" s="11"/>
      <c r="J13411" s="11"/>
      <c r="K13411" s="12"/>
      <c r="L13411" s="13"/>
      <c r="M13411" s="12"/>
      <c r="N13411" s="13"/>
      <c r="O13411" s="13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  <c r="AA13411" s="11"/>
      <c r="AB13411" s="11"/>
      <c r="AC13411" s="11"/>
    </row>
    <row r="13412" spans="1:29" x14ac:dyDescent="0.25">
      <c r="A13412" s="10"/>
      <c r="B13412" s="11"/>
      <c r="C13412" s="11"/>
      <c r="D13412" s="11"/>
      <c r="E13412" s="11"/>
      <c r="F13412" s="11"/>
      <c r="G13412" s="11"/>
      <c r="H13412" s="11"/>
      <c r="I13412" s="11"/>
      <c r="J13412" s="11"/>
      <c r="K13412" s="12"/>
      <c r="L13412" s="13"/>
      <c r="M13412" s="12"/>
      <c r="N13412" s="13"/>
      <c r="O13412" s="13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  <c r="AA13412" s="11"/>
      <c r="AB13412" s="11"/>
      <c r="AC13412" s="11"/>
    </row>
    <row r="13413" spans="1:29" x14ac:dyDescent="0.25">
      <c r="A13413" s="10"/>
      <c r="B13413" s="11"/>
      <c r="C13413" s="11"/>
      <c r="D13413" s="11"/>
      <c r="E13413" s="11"/>
      <c r="F13413" s="11"/>
      <c r="G13413" s="11"/>
      <c r="H13413" s="11"/>
      <c r="I13413" s="11"/>
      <c r="J13413" s="11"/>
      <c r="K13413" s="12"/>
      <c r="L13413" s="13"/>
      <c r="M13413" s="12"/>
      <c r="N13413" s="13"/>
      <c r="O13413" s="13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  <c r="AA13413" s="11"/>
      <c r="AB13413" s="11"/>
      <c r="AC13413" s="11"/>
    </row>
    <row r="13414" spans="1:29" x14ac:dyDescent="0.25">
      <c r="A13414" s="10"/>
      <c r="B13414" s="11"/>
      <c r="C13414" s="11"/>
      <c r="D13414" s="11"/>
      <c r="E13414" s="11"/>
      <c r="F13414" s="11"/>
      <c r="G13414" s="11"/>
      <c r="H13414" s="11"/>
      <c r="I13414" s="11"/>
      <c r="J13414" s="11"/>
      <c r="K13414" s="12"/>
      <c r="L13414" s="13"/>
      <c r="M13414" s="12"/>
      <c r="N13414" s="13"/>
      <c r="O13414" s="13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  <c r="AA13414" s="11"/>
      <c r="AB13414" s="11"/>
      <c r="AC13414" s="11"/>
    </row>
    <row r="13415" spans="1:29" x14ac:dyDescent="0.25">
      <c r="A13415" s="10"/>
      <c r="B13415" s="11"/>
      <c r="C13415" s="11"/>
      <c r="D13415" s="11"/>
      <c r="E13415" s="11"/>
      <c r="F13415" s="11"/>
      <c r="G13415" s="11"/>
      <c r="H13415" s="11"/>
      <c r="I13415" s="11"/>
      <c r="J13415" s="11"/>
      <c r="K13415" s="12"/>
      <c r="L13415" s="13"/>
      <c r="M13415" s="12"/>
      <c r="N13415" s="13"/>
      <c r="O13415" s="13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  <c r="AA13415" s="11"/>
      <c r="AB13415" s="11"/>
      <c r="AC13415" s="11"/>
    </row>
    <row r="13416" spans="1:29" x14ac:dyDescent="0.25">
      <c r="A13416" s="10"/>
      <c r="B13416" s="11"/>
      <c r="C13416" s="11"/>
      <c r="D13416" s="11"/>
      <c r="E13416" s="11"/>
      <c r="F13416" s="11"/>
      <c r="G13416" s="11"/>
      <c r="H13416" s="11"/>
      <c r="I13416" s="11"/>
      <c r="J13416" s="11"/>
      <c r="K13416" s="12"/>
      <c r="L13416" s="13"/>
      <c r="M13416" s="12"/>
      <c r="N13416" s="13"/>
      <c r="O13416" s="13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  <c r="AA13416" s="11"/>
      <c r="AB13416" s="11"/>
      <c r="AC13416" s="11"/>
    </row>
    <row r="13417" spans="1:29" x14ac:dyDescent="0.25">
      <c r="A13417" s="10"/>
      <c r="B13417" s="11"/>
      <c r="C13417" s="11"/>
      <c r="D13417" s="11"/>
      <c r="E13417" s="11"/>
      <c r="F13417" s="11"/>
      <c r="G13417" s="11"/>
      <c r="H13417" s="11"/>
      <c r="I13417" s="11"/>
      <c r="J13417" s="11"/>
      <c r="K13417" s="12"/>
      <c r="L13417" s="13"/>
      <c r="M13417" s="12"/>
      <c r="N13417" s="13"/>
      <c r="O13417" s="13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  <c r="AC13417" s="11"/>
    </row>
    <row r="13418" spans="1:29" x14ac:dyDescent="0.25">
      <c r="A13418" s="10"/>
      <c r="B13418" s="11"/>
      <c r="C13418" s="11"/>
      <c r="D13418" s="11"/>
      <c r="E13418" s="11"/>
      <c r="F13418" s="11"/>
      <c r="G13418" s="11"/>
      <c r="H13418" s="11"/>
      <c r="I13418" s="11"/>
      <c r="J13418" s="11"/>
      <c r="K13418" s="12"/>
      <c r="L13418" s="13"/>
      <c r="M13418" s="12"/>
      <c r="N13418" s="13"/>
      <c r="O13418" s="13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  <c r="AC13418" s="11"/>
    </row>
    <row r="13419" spans="1:29" x14ac:dyDescent="0.25">
      <c r="A13419" s="10"/>
      <c r="B13419" s="11"/>
      <c r="C13419" s="11"/>
      <c r="D13419" s="11"/>
      <c r="E13419" s="11"/>
      <c r="F13419" s="11"/>
      <c r="G13419" s="11"/>
      <c r="H13419" s="11"/>
      <c r="I13419" s="11"/>
      <c r="J13419" s="11"/>
      <c r="K13419" s="12"/>
      <c r="L13419" s="13"/>
      <c r="M13419" s="12"/>
      <c r="N13419" s="13"/>
      <c r="O13419" s="13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  <c r="AA13419" s="11"/>
      <c r="AB13419" s="11"/>
      <c r="AC13419" s="11"/>
    </row>
    <row r="13420" spans="1:29" x14ac:dyDescent="0.25">
      <c r="A13420" s="10"/>
      <c r="B13420" s="11"/>
      <c r="C13420" s="11"/>
      <c r="D13420" s="11"/>
      <c r="E13420" s="11"/>
      <c r="F13420" s="11"/>
      <c r="G13420" s="11"/>
      <c r="H13420" s="11"/>
      <c r="I13420" s="11"/>
      <c r="J13420" s="11"/>
      <c r="K13420" s="12"/>
      <c r="L13420" s="13"/>
      <c r="M13420" s="12"/>
      <c r="N13420" s="13"/>
      <c r="O13420" s="13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  <c r="AA13420" s="11"/>
      <c r="AB13420" s="11"/>
      <c r="AC13420" s="11"/>
    </row>
    <row r="13421" spans="1:29" x14ac:dyDescent="0.25">
      <c r="A13421" s="10"/>
      <c r="B13421" s="11"/>
      <c r="C13421" s="11"/>
      <c r="D13421" s="11"/>
      <c r="E13421" s="11"/>
      <c r="F13421" s="11"/>
      <c r="G13421" s="11"/>
      <c r="H13421" s="11"/>
      <c r="I13421" s="11"/>
      <c r="J13421" s="11"/>
      <c r="K13421" s="12"/>
      <c r="L13421" s="13"/>
      <c r="M13421" s="12"/>
      <c r="N13421" s="13"/>
      <c r="O13421" s="13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  <c r="AA13421" s="11"/>
      <c r="AB13421" s="11"/>
      <c r="AC13421" s="11"/>
    </row>
    <row r="13422" spans="1:29" x14ac:dyDescent="0.25">
      <c r="A13422" s="10"/>
      <c r="B13422" s="11"/>
      <c r="C13422" s="11"/>
      <c r="D13422" s="11"/>
      <c r="E13422" s="11"/>
      <c r="F13422" s="11"/>
      <c r="G13422" s="11"/>
      <c r="H13422" s="11"/>
      <c r="I13422" s="11"/>
      <c r="J13422" s="11"/>
      <c r="K13422" s="12"/>
      <c r="L13422" s="13"/>
      <c r="M13422" s="12"/>
      <c r="N13422" s="13"/>
      <c r="O13422" s="13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  <c r="AA13422" s="11"/>
      <c r="AB13422" s="11"/>
      <c r="AC13422" s="11"/>
    </row>
    <row r="13423" spans="1:29" x14ac:dyDescent="0.25">
      <c r="A13423" s="10"/>
      <c r="B13423" s="11"/>
      <c r="C13423" s="11"/>
      <c r="D13423" s="11"/>
      <c r="E13423" s="11"/>
      <c r="F13423" s="11"/>
      <c r="G13423" s="11"/>
      <c r="H13423" s="11"/>
      <c r="I13423" s="11"/>
      <c r="J13423" s="11"/>
      <c r="K13423" s="12"/>
      <c r="L13423" s="13"/>
      <c r="M13423" s="12"/>
      <c r="N13423" s="13"/>
      <c r="O13423" s="13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  <c r="AA13423" s="11"/>
      <c r="AB13423" s="11"/>
      <c r="AC13423" s="11"/>
    </row>
    <row r="13424" spans="1:29" x14ac:dyDescent="0.25">
      <c r="A13424" s="10"/>
      <c r="B13424" s="11"/>
      <c r="C13424" s="11"/>
      <c r="D13424" s="11"/>
      <c r="E13424" s="11"/>
      <c r="F13424" s="11"/>
      <c r="G13424" s="11"/>
      <c r="H13424" s="11"/>
      <c r="I13424" s="11"/>
      <c r="J13424" s="11"/>
      <c r="K13424" s="12"/>
      <c r="L13424" s="13"/>
      <c r="M13424" s="12"/>
      <c r="N13424" s="13"/>
      <c r="O13424" s="13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  <c r="AC13424" s="11"/>
    </row>
    <row r="13425" spans="1:29" x14ac:dyDescent="0.25">
      <c r="A13425" s="10"/>
      <c r="B13425" s="11"/>
      <c r="C13425" s="11"/>
      <c r="D13425" s="11"/>
      <c r="E13425" s="11"/>
      <c r="F13425" s="11"/>
      <c r="G13425" s="11"/>
      <c r="H13425" s="11"/>
      <c r="I13425" s="11"/>
      <c r="J13425" s="11"/>
      <c r="K13425" s="12"/>
      <c r="L13425" s="13"/>
      <c r="M13425" s="12"/>
      <c r="N13425" s="13"/>
      <c r="O13425" s="13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  <c r="AA13425" s="11"/>
      <c r="AB13425" s="11"/>
      <c r="AC13425" s="11"/>
    </row>
    <row r="13426" spans="1:29" x14ac:dyDescent="0.25">
      <c r="A13426" s="10"/>
      <c r="B13426" s="11"/>
      <c r="C13426" s="11"/>
      <c r="D13426" s="11"/>
      <c r="E13426" s="11"/>
      <c r="F13426" s="11"/>
      <c r="G13426" s="11"/>
      <c r="H13426" s="11"/>
      <c r="I13426" s="11"/>
      <c r="J13426" s="11"/>
      <c r="K13426" s="12"/>
      <c r="L13426" s="13"/>
      <c r="M13426" s="12"/>
      <c r="N13426" s="13"/>
      <c r="O13426" s="13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  <c r="AA13426" s="11"/>
      <c r="AB13426" s="11"/>
      <c r="AC13426" s="11"/>
    </row>
    <row r="13427" spans="1:29" x14ac:dyDescent="0.25">
      <c r="A13427" s="10"/>
      <c r="B13427" s="11"/>
      <c r="C13427" s="11"/>
      <c r="D13427" s="11"/>
      <c r="E13427" s="11"/>
      <c r="F13427" s="11"/>
      <c r="G13427" s="11"/>
      <c r="H13427" s="11"/>
      <c r="I13427" s="11"/>
      <c r="J13427" s="11"/>
      <c r="K13427" s="12"/>
      <c r="L13427" s="13"/>
      <c r="M13427" s="12"/>
      <c r="N13427" s="13"/>
      <c r="O13427" s="13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  <c r="AA13427" s="11"/>
      <c r="AB13427" s="11"/>
      <c r="AC13427" s="11"/>
    </row>
    <row r="13428" spans="1:29" x14ac:dyDescent="0.25">
      <c r="A13428" s="10"/>
      <c r="B13428" s="11"/>
      <c r="C13428" s="11"/>
      <c r="D13428" s="11"/>
      <c r="E13428" s="11"/>
      <c r="F13428" s="11"/>
      <c r="G13428" s="11"/>
      <c r="H13428" s="11"/>
      <c r="I13428" s="11"/>
      <c r="J13428" s="11"/>
      <c r="K13428" s="12"/>
      <c r="L13428" s="13"/>
      <c r="M13428" s="12"/>
      <c r="N13428" s="13"/>
      <c r="O13428" s="13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  <c r="AA13428" s="11"/>
      <c r="AB13428" s="11"/>
      <c r="AC13428" s="11"/>
    </row>
    <row r="13429" spans="1:29" x14ac:dyDescent="0.25">
      <c r="A13429" s="10"/>
      <c r="B13429" s="11"/>
      <c r="C13429" s="11"/>
      <c r="D13429" s="11"/>
      <c r="E13429" s="11"/>
      <c r="F13429" s="11"/>
      <c r="G13429" s="11"/>
      <c r="H13429" s="11"/>
      <c r="I13429" s="11"/>
      <c r="J13429" s="11"/>
      <c r="K13429" s="12"/>
      <c r="L13429" s="13"/>
      <c r="M13429" s="12"/>
      <c r="N13429" s="13"/>
      <c r="O13429" s="13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  <c r="AA13429" s="11"/>
      <c r="AB13429" s="11"/>
      <c r="AC13429" s="11"/>
    </row>
    <row r="13430" spans="1:29" x14ac:dyDescent="0.25">
      <c r="A13430" s="10"/>
      <c r="B13430" s="11"/>
      <c r="C13430" s="11"/>
      <c r="D13430" s="11"/>
      <c r="E13430" s="11"/>
      <c r="F13430" s="11"/>
      <c r="G13430" s="11"/>
      <c r="H13430" s="11"/>
      <c r="I13430" s="11"/>
      <c r="J13430" s="11"/>
      <c r="K13430" s="12"/>
      <c r="L13430" s="13"/>
      <c r="M13430" s="12"/>
      <c r="N13430" s="13"/>
      <c r="O13430" s="13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  <c r="AA13430" s="11"/>
      <c r="AB13430" s="11"/>
      <c r="AC13430" s="11"/>
    </row>
    <row r="13431" spans="1:29" x14ac:dyDescent="0.25">
      <c r="A13431" s="10"/>
      <c r="B13431" s="11"/>
      <c r="C13431" s="11"/>
      <c r="D13431" s="11"/>
      <c r="E13431" s="11"/>
      <c r="F13431" s="11"/>
      <c r="G13431" s="11"/>
      <c r="H13431" s="11"/>
      <c r="I13431" s="11"/>
      <c r="J13431" s="11"/>
      <c r="K13431" s="12"/>
      <c r="L13431" s="13"/>
      <c r="M13431" s="12"/>
      <c r="N13431" s="13"/>
      <c r="O13431" s="13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  <c r="AC13431" s="11"/>
    </row>
    <row r="13432" spans="1:29" x14ac:dyDescent="0.25">
      <c r="A13432" s="10"/>
      <c r="B13432" s="11"/>
      <c r="C13432" s="11"/>
      <c r="D13432" s="11"/>
      <c r="E13432" s="11"/>
      <c r="F13432" s="11"/>
      <c r="G13432" s="11"/>
      <c r="H13432" s="11"/>
      <c r="I13432" s="11"/>
      <c r="J13432" s="11"/>
      <c r="K13432" s="12"/>
      <c r="L13432" s="13"/>
      <c r="M13432" s="12"/>
      <c r="N13432" s="13"/>
      <c r="O13432" s="13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  <c r="AA13432" s="11"/>
      <c r="AB13432" s="11"/>
      <c r="AC13432" s="11"/>
    </row>
    <row r="13433" spans="1:29" x14ac:dyDescent="0.25">
      <c r="A13433" s="10"/>
      <c r="B13433" s="11"/>
      <c r="C13433" s="11"/>
      <c r="D13433" s="11"/>
      <c r="E13433" s="11"/>
      <c r="F13433" s="11"/>
      <c r="G13433" s="11"/>
      <c r="H13433" s="11"/>
      <c r="I13433" s="11"/>
      <c r="J13433" s="11"/>
      <c r="K13433" s="12"/>
      <c r="L13433" s="13"/>
      <c r="M13433" s="12"/>
      <c r="N13433" s="13"/>
      <c r="O13433" s="13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  <c r="AA13433" s="11"/>
      <c r="AB13433" s="11"/>
      <c r="AC13433" s="11"/>
    </row>
    <row r="13434" spans="1:29" x14ac:dyDescent="0.25">
      <c r="A13434" s="10"/>
      <c r="B13434" s="11"/>
      <c r="C13434" s="11"/>
      <c r="D13434" s="11"/>
      <c r="E13434" s="11"/>
      <c r="F13434" s="11"/>
      <c r="G13434" s="11"/>
      <c r="H13434" s="11"/>
      <c r="I13434" s="11"/>
      <c r="J13434" s="11"/>
      <c r="K13434" s="12"/>
      <c r="L13434" s="13"/>
      <c r="M13434" s="12"/>
      <c r="N13434" s="13"/>
      <c r="O13434" s="13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  <c r="AA13434" s="11"/>
      <c r="AB13434" s="11"/>
      <c r="AC13434" s="11"/>
    </row>
    <row r="13435" spans="1:29" x14ac:dyDescent="0.25">
      <c r="A13435" s="10"/>
      <c r="B13435" s="11"/>
      <c r="C13435" s="11"/>
      <c r="D13435" s="11"/>
      <c r="E13435" s="11"/>
      <c r="F13435" s="11"/>
      <c r="G13435" s="11"/>
      <c r="H13435" s="11"/>
      <c r="I13435" s="11"/>
      <c r="J13435" s="11"/>
      <c r="K13435" s="12"/>
      <c r="L13435" s="13"/>
      <c r="M13435" s="12"/>
      <c r="N13435" s="13"/>
      <c r="O13435" s="13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  <c r="AA13435" s="11"/>
      <c r="AB13435" s="11"/>
      <c r="AC13435" s="11"/>
    </row>
    <row r="13436" spans="1:29" x14ac:dyDescent="0.25">
      <c r="A13436" s="10"/>
      <c r="B13436" s="11"/>
      <c r="C13436" s="11"/>
      <c r="D13436" s="11"/>
      <c r="E13436" s="11"/>
      <c r="F13436" s="11"/>
      <c r="G13436" s="11"/>
      <c r="H13436" s="11"/>
      <c r="I13436" s="11"/>
      <c r="J13436" s="11"/>
      <c r="K13436" s="12"/>
      <c r="L13436" s="13"/>
      <c r="M13436" s="12"/>
      <c r="N13436" s="13"/>
      <c r="O13436" s="13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  <c r="AA13436" s="11"/>
      <c r="AB13436" s="11"/>
      <c r="AC13436" s="11"/>
    </row>
    <row r="13437" spans="1:29" x14ac:dyDescent="0.25">
      <c r="A13437" s="10"/>
      <c r="B13437" s="11"/>
      <c r="C13437" s="11"/>
      <c r="D13437" s="11"/>
      <c r="E13437" s="11"/>
      <c r="F13437" s="11"/>
      <c r="G13437" s="11"/>
      <c r="H13437" s="11"/>
      <c r="I13437" s="11"/>
      <c r="J13437" s="11"/>
      <c r="K13437" s="12"/>
      <c r="L13437" s="13"/>
      <c r="M13437" s="12"/>
      <c r="N13437" s="13"/>
      <c r="O13437" s="13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  <c r="AA13437" s="11"/>
      <c r="AB13437" s="11"/>
      <c r="AC13437" s="11"/>
    </row>
    <row r="13438" spans="1:29" x14ac:dyDescent="0.25">
      <c r="A13438" s="10"/>
      <c r="B13438" s="11"/>
      <c r="C13438" s="11"/>
      <c r="D13438" s="11"/>
      <c r="E13438" s="11"/>
      <c r="F13438" s="11"/>
      <c r="G13438" s="11"/>
      <c r="H13438" s="11"/>
      <c r="I13438" s="11"/>
      <c r="J13438" s="11"/>
      <c r="K13438" s="12"/>
      <c r="L13438" s="13"/>
      <c r="M13438" s="12"/>
      <c r="N13438" s="13"/>
      <c r="O13438" s="13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  <c r="AC13438" s="11"/>
    </row>
    <row r="13439" spans="1:29" x14ac:dyDescent="0.25">
      <c r="A13439" s="10"/>
      <c r="B13439" s="11"/>
      <c r="C13439" s="11"/>
      <c r="D13439" s="11"/>
      <c r="E13439" s="11"/>
      <c r="F13439" s="11"/>
      <c r="G13439" s="11"/>
      <c r="H13439" s="11"/>
      <c r="I13439" s="11"/>
      <c r="J13439" s="11"/>
      <c r="K13439" s="12"/>
      <c r="L13439" s="13"/>
      <c r="M13439" s="12"/>
      <c r="N13439" s="13"/>
      <c r="O13439" s="13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  <c r="AA13439" s="11"/>
      <c r="AB13439" s="11"/>
      <c r="AC13439" s="11"/>
    </row>
    <row r="13440" spans="1:29" x14ac:dyDescent="0.25">
      <c r="A13440" s="10"/>
      <c r="B13440" s="11"/>
      <c r="C13440" s="11"/>
      <c r="D13440" s="11"/>
      <c r="E13440" s="11"/>
      <c r="F13440" s="11"/>
      <c r="G13440" s="11"/>
      <c r="H13440" s="11"/>
      <c r="I13440" s="11"/>
      <c r="J13440" s="11"/>
      <c r="K13440" s="12"/>
      <c r="L13440" s="13"/>
      <c r="M13440" s="12"/>
      <c r="N13440" s="13"/>
      <c r="O13440" s="13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  <c r="AA13440" s="11"/>
      <c r="AB13440" s="11"/>
      <c r="AC13440" s="11"/>
    </row>
    <row r="13441" spans="1:29" x14ac:dyDescent="0.25">
      <c r="A13441" s="10"/>
      <c r="B13441" s="11"/>
      <c r="C13441" s="11"/>
      <c r="D13441" s="11"/>
      <c r="E13441" s="11"/>
      <c r="F13441" s="11"/>
      <c r="G13441" s="11"/>
      <c r="H13441" s="11"/>
      <c r="I13441" s="11"/>
      <c r="J13441" s="11"/>
      <c r="K13441" s="12"/>
      <c r="L13441" s="13"/>
      <c r="M13441" s="12"/>
      <c r="N13441" s="13"/>
      <c r="O13441" s="13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  <c r="AA13441" s="11"/>
      <c r="AB13441" s="11"/>
      <c r="AC13441" s="11"/>
    </row>
    <row r="13442" spans="1:29" x14ac:dyDescent="0.25">
      <c r="A13442" s="10"/>
      <c r="B13442" s="11"/>
      <c r="C13442" s="11"/>
      <c r="D13442" s="11"/>
      <c r="E13442" s="11"/>
      <c r="F13442" s="11"/>
      <c r="G13442" s="11"/>
      <c r="H13442" s="11"/>
      <c r="I13442" s="11"/>
      <c r="J13442" s="11"/>
      <c r="K13442" s="12"/>
      <c r="L13442" s="13"/>
      <c r="M13442" s="12"/>
      <c r="N13442" s="13"/>
      <c r="O13442" s="13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  <c r="AA13442" s="11"/>
      <c r="AB13442" s="11"/>
      <c r="AC13442" s="11"/>
    </row>
    <row r="13443" spans="1:29" x14ac:dyDescent="0.25">
      <c r="A13443" s="10"/>
      <c r="B13443" s="11"/>
      <c r="C13443" s="11"/>
      <c r="D13443" s="11"/>
      <c r="E13443" s="11"/>
      <c r="F13443" s="11"/>
      <c r="G13443" s="11"/>
      <c r="H13443" s="11"/>
      <c r="I13443" s="11"/>
      <c r="J13443" s="11"/>
      <c r="K13443" s="12"/>
      <c r="L13443" s="13"/>
      <c r="M13443" s="12"/>
      <c r="N13443" s="13"/>
      <c r="O13443" s="13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  <c r="AA13443" s="11"/>
      <c r="AB13443" s="11"/>
      <c r="AC13443" s="11"/>
    </row>
    <row r="13444" spans="1:29" x14ac:dyDescent="0.25">
      <c r="A13444" s="10"/>
      <c r="B13444" s="11"/>
      <c r="C13444" s="11"/>
      <c r="D13444" s="11"/>
      <c r="E13444" s="11"/>
      <c r="F13444" s="11"/>
      <c r="G13444" s="11"/>
      <c r="H13444" s="11"/>
      <c r="I13444" s="11"/>
      <c r="J13444" s="11"/>
      <c r="K13444" s="12"/>
      <c r="L13444" s="13"/>
      <c r="M13444" s="12"/>
      <c r="N13444" s="13"/>
      <c r="O13444" s="13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  <c r="AA13444" s="11"/>
      <c r="AB13444" s="11"/>
      <c r="AC13444" s="11"/>
    </row>
    <row r="13445" spans="1:29" x14ac:dyDescent="0.25">
      <c r="A13445" s="10"/>
      <c r="B13445" s="11"/>
      <c r="C13445" s="11"/>
      <c r="D13445" s="11"/>
      <c r="E13445" s="11"/>
      <c r="F13445" s="11"/>
      <c r="G13445" s="11"/>
      <c r="H13445" s="11"/>
      <c r="I13445" s="11"/>
      <c r="J13445" s="11"/>
      <c r="K13445" s="12"/>
      <c r="L13445" s="13"/>
      <c r="M13445" s="12"/>
      <c r="N13445" s="13"/>
      <c r="O13445" s="13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  <c r="AC13445" s="11"/>
    </row>
    <row r="13446" spans="1:29" x14ac:dyDescent="0.25">
      <c r="A13446" s="10"/>
      <c r="B13446" s="11"/>
      <c r="C13446" s="11"/>
      <c r="D13446" s="11"/>
      <c r="E13446" s="11"/>
      <c r="F13446" s="11"/>
      <c r="G13446" s="11"/>
      <c r="H13446" s="11"/>
      <c r="I13446" s="11"/>
      <c r="J13446" s="11"/>
      <c r="K13446" s="12"/>
      <c r="L13446" s="13"/>
      <c r="M13446" s="12"/>
      <c r="N13446" s="13"/>
      <c r="O13446" s="13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  <c r="AA13446" s="11"/>
      <c r="AB13446" s="11"/>
      <c r="AC13446" s="11"/>
    </row>
    <row r="13447" spans="1:29" x14ac:dyDescent="0.25">
      <c r="A13447" s="10"/>
      <c r="B13447" s="11"/>
      <c r="C13447" s="11"/>
      <c r="D13447" s="11"/>
      <c r="E13447" s="11"/>
      <c r="F13447" s="11"/>
      <c r="G13447" s="11"/>
      <c r="H13447" s="11"/>
      <c r="I13447" s="11"/>
      <c r="J13447" s="11"/>
      <c r="K13447" s="12"/>
      <c r="L13447" s="13"/>
      <c r="M13447" s="12"/>
      <c r="N13447" s="13"/>
      <c r="O13447" s="13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  <c r="AA13447" s="11"/>
      <c r="AB13447" s="11"/>
      <c r="AC13447" s="11"/>
    </row>
    <row r="13448" spans="1:29" x14ac:dyDescent="0.25">
      <c r="A13448" s="10"/>
      <c r="B13448" s="11"/>
      <c r="C13448" s="11"/>
      <c r="D13448" s="11"/>
      <c r="E13448" s="11"/>
      <c r="F13448" s="11"/>
      <c r="G13448" s="11"/>
      <c r="H13448" s="11"/>
      <c r="I13448" s="11"/>
      <c r="J13448" s="11"/>
      <c r="K13448" s="12"/>
      <c r="L13448" s="13"/>
      <c r="M13448" s="12"/>
      <c r="N13448" s="13"/>
      <c r="O13448" s="13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  <c r="AA13448" s="11"/>
      <c r="AB13448" s="11"/>
      <c r="AC13448" s="11"/>
    </row>
    <row r="13449" spans="1:29" x14ac:dyDescent="0.25">
      <c r="A13449" s="10"/>
      <c r="B13449" s="11"/>
      <c r="C13449" s="11"/>
      <c r="D13449" s="11"/>
      <c r="E13449" s="11"/>
      <c r="F13449" s="11"/>
      <c r="G13449" s="11"/>
      <c r="H13449" s="11"/>
      <c r="I13449" s="11"/>
      <c r="J13449" s="11"/>
      <c r="K13449" s="12"/>
      <c r="L13449" s="13"/>
      <c r="M13449" s="12"/>
      <c r="N13449" s="13"/>
      <c r="O13449" s="13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  <c r="AA13449" s="11"/>
      <c r="AB13449" s="11"/>
      <c r="AC13449" s="11"/>
    </row>
    <row r="13450" spans="1:29" x14ac:dyDescent="0.25">
      <c r="A13450" s="10"/>
      <c r="B13450" s="11"/>
      <c r="C13450" s="11"/>
      <c r="D13450" s="11"/>
      <c r="E13450" s="11"/>
      <c r="F13450" s="11"/>
      <c r="G13450" s="11"/>
      <c r="H13450" s="11"/>
      <c r="I13450" s="11"/>
      <c r="J13450" s="11"/>
      <c r="K13450" s="12"/>
      <c r="L13450" s="13"/>
      <c r="M13450" s="12"/>
      <c r="N13450" s="13"/>
      <c r="O13450" s="13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  <c r="AA13450" s="11"/>
      <c r="AB13450" s="11"/>
      <c r="AC13450" s="11"/>
    </row>
    <row r="13451" spans="1:29" x14ac:dyDescent="0.25">
      <c r="A13451" s="10"/>
      <c r="B13451" s="11"/>
      <c r="C13451" s="11"/>
      <c r="D13451" s="11"/>
      <c r="E13451" s="11"/>
      <c r="F13451" s="11"/>
      <c r="G13451" s="11"/>
      <c r="H13451" s="11"/>
      <c r="I13451" s="11"/>
      <c r="J13451" s="11"/>
      <c r="K13451" s="12"/>
      <c r="L13451" s="13"/>
      <c r="M13451" s="12"/>
      <c r="N13451" s="13"/>
      <c r="O13451" s="13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  <c r="AA13451" s="11"/>
      <c r="AB13451" s="11"/>
      <c r="AC13451" s="11"/>
    </row>
    <row r="13452" spans="1:29" x14ac:dyDescent="0.25">
      <c r="A13452" s="10"/>
      <c r="B13452" s="11"/>
      <c r="C13452" s="11"/>
      <c r="D13452" s="11"/>
      <c r="E13452" s="11"/>
      <c r="F13452" s="11"/>
      <c r="G13452" s="11"/>
      <c r="H13452" s="11"/>
      <c r="I13452" s="11"/>
      <c r="J13452" s="11"/>
      <c r="K13452" s="12"/>
      <c r="L13452" s="13"/>
      <c r="M13452" s="12"/>
      <c r="N13452" s="13"/>
      <c r="O13452" s="13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  <c r="AC13452" s="11"/>
    </row>
    <row r="13453" spans="1:29" x14ac:dyDescent="0.25">
      <c r="A13453" s="10"/>
      <c r="B13453" s="11"/>
      <c r="C13453" s="11"/>
      <c r="D13453" s="11"/>
      <c r="E13453" s="11"/>
      <c r="F13453" s="11"/>
      <c r="G13453" s="11"/>
      <c r="H13453" s="11"/>
      <c r="I13453" s="11"/>
      <c r="J13453" s="11"/>
      <c r="K13453" s="12"/>
      <c r="L13453" s="13"/>
      <c r="M13453" s="12"/>
      <c r="N13453" s="13"/>
      <c r="O13453" s="13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  <c r="AA13453" s="11"/>
      <c r="AB13453" s="11"/>
      <c r="AC13453" s="11"/>
    </row>
    <row r="13454" spans="1:29" x14ac:dyDescent="0.25">
      <c r="A13454" s="10"/>
      <c r="B13454" s="11"/>
      <c r="C13454" s="11"/>
      <c r="D13454" s="11"/>
      <c r="E13454" s="11"/>
      <c r="F13454" s="11"/>
      <c r="G13454" s="11"/>
      <c r="H13454" s="11"/>
      <c r="I13454" s="11"/>
      <c r="J13454" s="11"/>
      <c r="K13454" s="12"/>
      <c r="L13454" s="13"/>
      <c r="M13454" s="12"/>
      <c r="N13454" s="13"/>
      <c r="O13454" s="13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  <c r="AA13454" s="11"/>
      <c r="AB13454" s="11"/>
      <c r="AC13454" s="11"/>
    </row>
    <row r="13455" spans="1:29" x14ac:dyDescent="0.25">
      <c r="A13455" s="10"/>
      <c r="B13455" s="11"/>
      <c r="C13455" s="11"/>
      <c r="D13455" s="11"/>
      <c r="E13455" s="11"/>
      <c r="F13455" s="11"/>
      <c r="G13455" s="11"/>
      <c r="H13455" s="11"/>
      <c r="I13455" s="11"/>
      <c r="J13455" s="11"/>
      <c r="K13455" s="12"/>
      <c r="L13455" s="13"/>
      <c r="M13455" s="12"/>
      <c r="N13455" s="13"/>
      <c r="O13455" s="13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  <c r="AA13455" s="11"/>
      <c r="AB13455" s="11"/>
      <c r="AC13455" s="11"/>
    </row>
    <row r="13456" spans="1:29" x14ac:dyDescent="0.25">
      <c r="A13456" s="10"/>
      <c r="B13456" s="11"/>
      <c r="C13456" s="11"/>
      <c r="D13456" s="11"/>
      <c r="E13456" s="11"/>
      <c r="F13456" s="11"/>
      <c r="G13456" s="11"/>
      <c r="H13456" s="11"/>
      <c r="I13456" s="11"/>
      <c r="J13456" s="11"/>
      <c r="K13456" s="12"/>
      <c r="L13456" s="13"/>
      <c r="M13456" s="12"/>
      <c r="N13456" s="13"/>
      <c r="O13456" s="13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  <c r="AA13456" s="11"/>
      <c r="AB13456" s="11"/>
      <c r="AC13456" s="11"/>
    </row>
    <row r="13457" spans="1:29" x14ac:dyDescent="0.25">
      <c r="A13457" s="10"/>
      <c r="B13457" s="11"/>
      <c r="C13457" s="11"/>
      <c r="D13457" s="11"/>
      <c r="E13457" s="11"/>
      <c r="F13457" s="11"/>
      <c r="G13457" s="11"/>
      <c r="H13457" s="11"/>
      <c r="I13457" s="11"/>
      <c r="J13457" s="11"/>
      <c r="K13457" s="12"/>
      <c r="L13457" s="13"/>
      <c r="M13457" s="12"/>
      <c r="N13457" s="13"/>
      <c r="O13457" s="13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  <c r="AA13457" s="11"/>
      <c r="AB13457" s="11"/>
      <c r="AC13457" s="11"/>
    </row>
    <row r="13458" spans="1:29" x14ac:dyDescent="0.25">
      <c r="A13458" s="10"/>
      <c r="B13458" s="11"/>
      <c r="C13458" s="11"/>
      <c r="D13458" s="11"/>
      <c r="E13458" s="11"/>
      <c r="F13458" s="11"/>
      <c r="G13458" s="11"/>
      <c r="H13458" s="11"/>
      <c r="I13458" s="11"/>
      <c r="J13458" s="11"/>
      <c r="K13458" s="12"/>
      <c r="L13458" s="13"/>
      <c r="M13458" s="12"/>
      <c r="N13458" s="13"/>
      <c r="O13458" s="13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  <c r="AA13458" s="11"/>
      <c r="AB13458" s="11"/>
      <c r="AC13458" s="11"/>
    </row>
    <row r="13459" spans="1:29" x14ac:dyDescent="0.25">
      <c r="A13459" s="10"/>
      <c r="B13459" s="11"/>
      <c r="C13459" s="11"/>
      <c r="D13459" s="11"/>
      <c r="E13459" s="11"/>
      <c r="F13459" s="11"/>
      <c r="G13459" s="11"/>
      <c r="H13459" s="11"/>
      <c r="I13459" s="11"/>
      <c r="J13459" s="11"/>
      <c r="K13459" s="12"/>
      <c r="L13459" s="13"/>
      <c r="M13459" s="12"/>
      <c r="N13459" s="13"/>
      <c r="O13459" s="13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  <c r="AC13459" s="11"/>
    </row>
    <row r="13460" spans="1:29" x14ac:dyDescent="0.25">
      <c r="A13460" s="10"/>
      <c r="B13460" s="11"/>
      <c r="C13460" s="11"/>
      <c r="D13460" s="11"/>
      <c r="E13460" s="11"/>
      <c r="F13460" s="11"/>
      <c r="G13460" s="11"/>
      <c r="H13460" s="11"/>
      <c r="I13460" s="11"/>
      <c r="J13460" s="11"/>
      <c r="K13460" s="12"/>
      <c r="L13460" s="13"/>
      <c r="M13460" s="12"/>
      <c r="N13460" s="13"/>
      <c r="O13460" s="13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  <c r="AA13460" s="11"/>
      <c r="AB13460" s="11"/>
      <c r="AC13460" s="11"/>
    </row>
    <row r="13461" spans="1:29" x14ac:dyDescent="0.25">
      <c r="A13461" s="10"/>
      <c r="B13461" s="11"/>
      <c r="C13461" s="11"/>
      <c r="D13461" s="11"/>
      <c r="E13461" s="11"/>
      <c r="F13461" s="11"/>
      <c r="G13461" s="11"/>
      <c r="H13461" s="11"/>
      <c r="I13461" s="11"/>
      <c r="J13461" s="11"/>
      <c r="K13461" s="12"/>
      <c r="L13461" s="13"/>
      <c r="M13461" s="12"/>
      <c r="N13461" s="13"/>
      <c r="O13461" s="13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  <c r="AA13461" s="11"/>
      <c r="AB13461" s="11"/>
      <c r="AC13461" s="11"/>
    </row>
    <row r="13462" spans="1:29" x14ac:dyDescent="0.25">
      <c r="A13462" s="10"/>
      <c r="B13462" s="11"/>
      <c r="C13462" s="11"/>
      <c r="D13462" s="11"/>
      <c r="E13462" s="11"/>
      <c r="F13462" s="11"/>
      <c r="G13462" s="11"/>
      <c r="H13462" s="11"/>
      <c r="I13462" s="11"/>
      <c r="J13462" s="11"/>
      <c r="K13462" s="12"/>
      <c r="L13462" s="13"/>
      <c r="M13462" s="12"/>
      <c r="N13462" s="13"/>
      <c r="O13462" s="13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  <c r="AA13462" s="11"/>
      <c r="AB13462" s="11"/>
      <c r="AC13462" s="11"/>
    </row>
    <row r="13463" spans="1:29" x14ac:dyDescent="0.25">
      <c r="A13463" s="10"/>
      <c r="B13463" s="11"/>
      <c r="C13463" s="11"/>
      <c r="D13463" s="11"/>
      <c r="E13463" s="11"/>
      <c r="F13463" s="11"/>
      <c r="G13463" s="11"/>
      <c r="H13463" s="11"/>
      <c r="I13463" s="11"/>
      <c r="J13463" s="11"/>
      <c r="K13463" s="12"/>
      <c r="L13463" s="13"/>
      <c r="M13463" s="12"/>
      <c r="N13463" s="13"/>
      <c r="O13463" s="13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  <c r="AA13463" s="11"/>
      <c r="AB13463" s="11"/>
      <c r="AC13463" s="11"/>
    </row>
    <row r="13464" spans="1:29" x14ac:dyDescent="0.25">
      <c r="A13464" s="10"/>
      <c r="B13464" s="11"/>
      <c r="C13464" s="11"/>
      <c r="D13464" s="11"/>
      <c r="E13464" s="11"/>
      <c r="F13464" s="11"/>
      <c r="G13464" s="11"/>
      <c r="H13464" s="11"/>
      <c r="I13464" s="11"/>
      <c r="J13464" s="11"/>
      <c r="K13464" s="12"/>
      <c r="L13464" s="13"/>
      <c r="M13464" s="12"/>
      <c r="N13464" s="13"/>
      <c r="O13464" s="13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  <c r="AA13464" s="11"/>
      <c r="AB13464" s="11"/>
      <c r="AC13464" s="11"/>
    </row>
    <row r="13465" spans="1:29" x14ac:dyDescent="0.25">
      <c r="A13465" s="10"/>
      <c r="B13465" s="11"/>
      <c r="C13465" s="11"/>
      <c r="D13465" s="11"/>
      <c r="E13465" s="11"/>
      <c r="F13465" s="11"/>
      <c r="G13465" s="11"/>
      <c r="H13465" s="11"/>
      <c r="I13465" s="11"/>
      <c r="J13465" s="11"/>
      <c r="K13465" s="12"/>
      <c r="L13465" s="13"/>
      <c r="M13465" s="12"/>
      <c r="N13465" s="13"/>
      <c r="O13465" s="13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  <c r="AA13465" s="11"/>
      <c r="AB13465" s="11"/>
      <c r="AC13465" s="11"/>
    </row>
    <row r="13466" spans="1:29" x14ac:dyDescent="0.25">
      <c r="A13466" s="10"/>
      <c r="B13466" s="11"/>
      <c r="C13466" s="11"/>
      <c r="D13466" s="11"/>
      <c r="E13466" s="11"/>
      <c r="F13466" s="11"/>
      <c r="G13466" s="11"/>
      <c r="H13466" s="11"/>
      <c r="I13466" s="11"/>
      <c r="J13466" s="11"/>
      <c r="K13466" s="12"/>
      <c r="L13466" s="13"/>
      <c r="M13466" s="12"/>
      <c r="N13466" s="13"/>
      <c r="O13466" s="13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  <c r="AC13466" s="11"/>
    </row>
    <row r="13467" spans="1:29" x14ac:dyDescent="0.25">
      <c r="A13467" s="10"/>
      <c r="B13467" s="11"/>
      <c r="C13467" s="11"/>
      <c r="D13467" s="11"/>
      <c r="E13467" s="11"/>
      <c r="F13467" s="11"/>
      <c r="G13467" s="11"/>
      <c r="H13467" s="11"/>
      <c r="I13467" s="11"/>
      <c r="J13467" s="11"/>
      <c r="K13467" s="12"/>
      <c r="L13467" s="13"/>
      <c r="M13467" s="12"/>
      <c r="N13467" s="13"/>
      <c r="O13467" s="13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  <c r="AA13467" s="11"/>
      <c r="AB13467" s="11"/>
      <c r="AC13467" s="11"/>
    </row>
    <row r="13468" spans="1:29" x14ac:dyDescent="0.25">
      <c r="A13468" s="10"/>
      <c r="B13468" s="11"/>
      <c r="C13468" s="11"/>
      <c r="D13468" s="11"/>
      <c r="E13468" s="11"/>
      <c r="F13468" s="11"/>
      <c r="G13468" s="11"/>
      <c r="H13468" s="11"/>
      <c r="I13468" s="11"/>
      <c r="J13468" s="11"/>
      <c r="K13468" s="12"/>
      <c r="L13468" s="13"/>
      <c r="M13468" s="12"/>
      <c r="N13468" s="13"/>
      <c r="O13468" s="13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  <c r="AA13468" s="11"/>
      <c r="AB13468" s="11"/>
      <c r="AC13468" s="11"/>
    </row>
    <row r="13469" spans="1:29" x14ac:dyDescent="0.25">
      <c r="A13469" s="10"/>
      <c r="B13469" s="11"/>
      <c r="C13469" s="11"/>
      <c r="D13469" s="11"/>
      <c r="E13469" s="11"/>
      <c r="F13469" s="11"/>
      <c r="G13469" s="11"/>
      <c r="H13469" s="11"/>
      <c r="I13469" s="11"/>
      <c r="J13469" s="11"/>
      <c r="K13469" s="12"/>
      <c r="L13469" s="13"/>
      <c r="M13469" s="12"/>
      <c r="N13469" s="13"/>
      <c r="O13469" s="13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  <c r="AA13469" s="11"/>
      <c r="AB13469" s="11"/>
      <c r="AC13469" s="11"/>
    </row>
    <row r="13470" spans="1:29" x14ac:dyDescent="0.25">
      <c r="A13470" s="10"/>
      <c r="B13470" s="11"/>
      <c r="C13470" s="11"/>
      <c r="D13470" s="11"/>
      <c r="E13470" s="11"/>
      <c r="F13470" s="11"/>
      <c r="G13470" s="11"/>
      <c r="H13470" s="11"/>
      <c r="I13470" s="11"/>
      <c r="J13470" s="11"/>
      <c r="K13470" s="12"/>
      <c r="L13470" s="13"/>
      <c r="M13470" s="12"/>
      <c r="N13470" s="13"/>
      <c r="O13470" s="13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  <c r="AA13470" s="11"/>
      <c r="AB13470" s="11"/>
      <c r="AC13470" s="11"/>
    </row>
    <row r="13471" spans="1:29" x14ac:dyDescent="0.25">
      <c r="A13471" s="10"/>
      <c r="B13471" s="11"/>
      <c r="C13471" s="11"/>
      <c r="D13471" s="11"/>
      <c r="E13471" s="11"/>
      <c r="F13471" s="11"/>
      <c r="G13471" s="11"/>
      <c r="H13471" s="11"/>
      <c r="I13471" s="11"/>
      <c r="J13471" s="11"/>
      <c r="K13471" s="12"/>
      <c r="L13471" s="13"/>
      <c r="M13471" s="12"/>
      <c r="N13471" s="13"/>
      <c r="O13471" s="13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  <c r="AA13471" s="11"/>
      <c r="AB13471" s="11"/>
      <c r="AC13471" s="11"/>
    </row>
    <row r="13472" spans="1:29" x14ac:dyDescent="0.25">
      <c r="A13472" s="10"/>
      <c r="B13472" s="11"/>
      <c r="C13472" s="11"/>
      <c r="D13472" s="11"/>
      <c r="E13472" s="11"/>
      <c r="F13472" s="11"/>
      <c r="G13472" s="11"/>
      <c r="H13472" s="11"/>
      <c r="I13472" s="11"/>
      <c r="J13472" s="11"/>
      <c r="K13472" s="12"/>
      <c r="L13472" s="13"/>
      <c r="M13472" s="12"/>
      <c r="N13472" s="13"/>
      <c r="O13472" s="13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  <c r="AA13472" s="11"/>
      <c r="AB13472" s="11"/>
      <c r="AC13472" s="11"/>
    </row>
    <row r="13473" spans="1:29" x14ac:dyDescent="0.25">
      <c r="A13473" s="10"/>
      <c r="B13473" s="11"/>
      <c r="C13473" s="11"/>
      <c r="D13473" s="11"/>
      <c r="E13473" s="11"/>
      <c r="F13473" s="11"/>
      <c r="G13473" s="11"/>
      <c r="H13473" s="11"/>
      <c r="I13473" s="11"/>
      <c r="J13473" s="11"/>
      <c r="K13473" s="12"/>
      <c r="L13473" s="13"/>
      <c r="M13473" s="12"/>
      <c r="N13473" s="13"/>
      <c r="O13473" s="13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  <c r="AC13473" s="11"/>
    </row>
    <row r="13474" spans="1:29" x14ac:dyDescent="0.25">
      <c r="A13474" s="10"/>
      <c r="B13474" s="11"/>
      <c r="C13474" s="11"/>
      <c r="D13474" s="11"/>
      <c r="E13474" s="11"/>
      <c r="F13474" s="11"/>
      <c r="G13474" s="11"/>
      <c r="H13474" s="11"/>
      <c r="I13474" s="11"/>
      <c r="J13474" s="11"/>
      <c r="K13474" s="12"/>
      <c r="L13474" s="13"/>
      <c r="M13474" s="12"/>
      <c r="N13474" s="13"/>
      <c r="O13474" s="13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  <c r="AA13474" s="11"/>
      <c r="AB13474" s="11"/>
      <c r="AC13474" s="11"/>
    </row>
    <row r="13475" spans="1:29" x14ac:dyDescent="0.25">
      <c r="A13475" s="10"/>
      <c r="B13475" s="11"/>
      <c r="C13475" s="11"/>
      <c r="D13475" s="11"/>
      <c r="E13475" s="11"/>
      <c r="F13475" s="11"/>
      <c r="G13475" s="11"/>
      <c r="H13475" s="11"/>
      <c r="I13475" s="11"/>
      <c r="J13475" s="11"/>
      <c r="K13475" s="12"/>
      <c r="L13475" s="13"/>
      <c r="M13475" s="12"/>
      <c r="N13475" s="13"/>
      <c r="O13475" s="13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  <c r="AA13475" s="11"/>
      <c r="AB13475" s="11"/>
      <c r="AC13475" s="11"/>
    </row>
    <row r="13476" spans="1:29" x14ac:dyDescent="0.25">
      <c r="A13476" s="10"/>
      <c r="B13476" s="11"/>
      <c r="C13476" s="11"/>
      <c r="D13476" s="11"/>
      <c r="E13476" s="11"/>
      <c r="F13476" s="11"/>
      <c r="G13476" s="11"/>
      <c r="H13476" s="11"/>
      <c r="I13476" s="11"/>
      <c r="J13476" s="11"/>
      <c r="K13476" s="12"/>
      <c r="L13476" s="13"/>
      <c r="M13476" s="12"/>
      <c r="N13476" s="13"/>
      <c r="O13476" s="13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  <c r="AA13476" s="11"/>
      <c r="AB13476" s="11"/>
      <c r="AC13476" s="11"/>
    </row>
    <row r="13477" spans="1:29" x14ac:dyDescent="0.25">
      <c r="A13477" s="10"/>
      <c r="B13477" s="11"/>
      <c r="C13477" s="11"/>
      <c r="D13477" s="11"/>
      <c r="E13477" s="11"/>
      <c r="F13477" s="11"/>
      <c r="G13477" s="11"/>
      <c r="H13477" s="11"/>
      <c r="I13477" s="11"/>
      <c r="J13477" s="11"/>
      <c r="K13477" s="12"/>
      <c r="L13477" s="13"/>
      <c r="M13477" s="12"/>
      <c r="N13477" s="13"/>
      <c r="O13477" s="13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  <c r="AA13477" s="11"/>
      <c r="AB13477" s="11"/>
      <c r="AC13477" s="11"/>
    </row>
    <row r="13478" spans="1:29" x14ac:dyDescent="0.25">
      <c r="A13478" s="10"/>
      <c r="B13478" s="11"/>
      <c r="C13478" s="11"/>
      <c r="D13478" s="11"/>
      <c r="E13478" s="11"/>
      <c r="F13478" s="11"/>
      <c r="G13478" s="11"/>
      <c r="H13478" s="11"/>
      <c r="I13478" s="11"/>
      <c r="J13478" s="11"/>
      <c r="K13478" s="12"/>
      <c r="L13478" s="13"/>
      <c r="M13478" s="12"/>
      <c r="N13478" s="13"/>
      <c r="O13478" s="13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  <c r="AA13478" s="11"/>
      <c r="AB13478" s="11"/>
      <c r="AC13478" s="11"/>
    </row>
    <row r="13479" spans="1:29" x14ac:dyDescent="0.25">
      <c r="A13479" s="10"/>
      <c r="B13479" s="11"/>
      <c r="C13479" s="11"/>
      <c r="D13479" s="11"/>
      <c r="E13479" s="11"/>
      <c r="F13479" s="11"/>
      <c r="G13479" s="11"/>
      <c r="H13479" s="11"/>
      <c r="I13479" s="11"/>
      <c r="J13479" s="11"/>
      <c r="K13479" s="12"/>
      <c r="L13479" s="13"/>
      <c r="M13479" s="12"/>
      <c r="N13479" s="13"/>
      <c r="O13479" s="13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  <c r="AA13479" s="11"/>
      <c r="AB13479" s="11"/>
      <c r="AC13479" s="11"/>
    </row>
    <row r="13480" spans="1:29" x14ac:dyDescent="0.25">
      <c r="A13480" s="10"/>
      <c r="B13480" s="11"/>
      <c r="C13480" s="11"/>
      <c r="D13480" s="11"/>
      <c r="E13480" s="11"/>
      <c r="F13480" s="11"/>
      <c r="G13480" s="11"/>
      <c r="H13480" s="11"/>
      <c r="I13480" s="11"/>
      <c r="J13480" s="11"/>
      <c r="K13480" s="12"/>
      <c r="L13480" s="13"/>
      <c r="M13480" s="12"/>
      <c r="N13480" s="13"/>
      <c r="O13480" s="13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  <c r="AA13480" s="11"/>
      <c r="AB13480" s="11"/>
      <c r="AC13480" s="11"/>
    </row>
    <row r="13481" spans="1:29" x14ac:dyDescent="0.25">
      <c r="A13481" s="10"/>
      <c r="B13481" s="11"/>
      <c r="C13481" s="11"/>
      <c r="D13481" s="11"/>
      <c r="E13481" s="11"/>
      <c r="F13481" s="11"/>
      <c r="G13481" s="11"/>
      <c r="H13481" s="11"/>
      <c r="I13481" s="11"/>
      <c r="J13481" s="11"/>
      <c r="K13481" s="12"/>
      <c r="L13481" s="13"/>
      <c r="M13481" s="12"/>
      <c r="N13481" s="13"/>
      <c r="O13481" s="13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  <c r="AA13481" s="11"/>
      <c r="AB13481" s="11"/>
      <c r="AC13481" s="11"/>
    </row>
    <row r="13482" spans="1:29" x14ac:dyDescent="0.25">
      <c r="A13482" s="10"/>
      <c r="B13482" s="11"/>
      <c r="C13482" s="11"/>
      <c r="D13482" s="11"/>
      <c r="E13482" s="11"/>
      <c r="F13482" s="11"/>
      <c r="G13482" s="11"/>
      <c r="H13482" s="11"/>
      <c r="I13482" s="11"/>
      <c r="J13482" s="11"/>
      <c r="K13482" s="12"/>
      <c r="L13482" s="13"/>
      <c r="M13482" s="12"/>
      <c r="N13482" s="13"/>
      <c r="O13482" s="13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  <c r="AA13482" s="11"/>
      <c r="AB13482" s="11"/>
      <c r="AC13482" s="11"/>
    </row>
    <row r="13483" spans="1:29" x14ac:dyDescent="0.25">
      <c r="A13483" s="10"/>
      <c r="B13483" s="11"/>
      <c r="C13483" s="11"/>
      <c r="D13483" s="11"/>
      <c r="E13483" s="11"/>
      <c r="F13483" s="11"/>
      <c r="G13483" s="11"/>
      <c r="H13483" s="11"/>
      <c r="I13483" s="11"/>
      <c r="J13483" s="11"/>
      <c r="K13483" s="12"/>
      <c r="L13483" s="13"/>
      <c r="M13483" s="12"/>
      <c r="N13483" s="13"/>
      <c r="O13483" s="13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  <c r="AA13483" s="11"/>
      <c r="AB13483" s="11"/>
      <c r="AC13483" s="11"/>
    </row>
    <row r="13484" spans="1:29" x14ac:dyDescent="0.25">
      <c r="A13484" s="10"/>
      <c r="B13484" s="11"/>
      <c r="C13484" s="11"/>
      <c r="D13484" s="11"/>
      <c r="E13484" s="11"/>
      <c r="F13484" s="11"/>
      <c r="G13484" s="11"/>
      <c r="H13484" s="11"/>
      <c r="I13484" s="11"/>
      <c r="J13484" s="11"/>
      <c r="K13484" s="12"/>
      <c r="L13484" s="13"/>
      <c r="M13484" s="12"/>
      <c r="N13484" s="13"/>
      <c r="O13484" s="13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  <c r="AA13484" s="11"/>
      <c r="AB13484" s="11"/>
      <c r="AC13484" s="11"/>
    </row>
    <row r="13485" spans="1:29" x14ac:dyDescent="0.25">
      <c r="A13485" s="10"/>
      <c r="B13485" s="11"/>
      <c r="C13485" s="11"/>
      <c r="D13485" s="11"/>
      <c r="E13485" s="11"/>
      <c r="F13485" s="11"/>
      <c r="G13485" s="11"/>
      <c r="H13485" s="11"/>
      <c r="I13485" s="11"/>
      <c r="J13485" s="11"/>
      <c r="K13485" s="12"/>
      <c r="L13485" s="13"/>
      <c r="M13485" s="12"/>
      <c r="N13485" s="13"/>
      <c r="O13485" s="13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  <c r="AA13485" s="11"/>
      <c r="AB13485" s="11"/>
      <c r="AC13485" s="11"/>
    </row>
    <row r="13486" spans="1:29" x14ac:dyDescent="0.25">
      <c r="A13486" s="10"/>
      <c r="B13486" s="11"/>
      <c r="C13486" s="11"/>
      <c r="D13486" s="11"/>
      <c r="E13486" s="11"/>
      <c r="F13486" s="11"/>
      <c r="G13486" s="11"/>
      <c r="H13486" s="11"/>
      <c r="I13486" s="11"/>
      <c r="J13486" s="11"/>
      <c r="K13486" s="12"/>
      <c r="L13486" s="13"/>
      <c r="M13486" s="12"/>
      <c r="N13486" s="13"/>
      <c r="O13486" s="13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  <c r="AA13486" s="11"/>
      <c r="AB13486" s="11"/>
      <c r="AC13486" s="11"/>
    </row>
    <row r="13487" spans="1:29" x14ac:dyDescent="0.25">
      <c r="A13487" s="10"/>
      <c r="B13487" s="11"/>
      <c r="C13487" s="11"/>
      <c r="D13487" s="11"/>
      <c r="E13487" s="11"/>
      <c r="F13487" s="11"/>
      <c r="G13487" s="11"/>
      <c r="H13487" s="11"/>
      <c r="I13487" s="11"/>
      <c r="J13487" s="11"/>
      <c r="K13487" s="12"/>
      <c r="L13487" s="13"/>
      <c r="M13487" s="12"/>
      <c r="N13487" s="13"/>
      <c r="O13487" s="13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  <c r="AA13487" s="11"/>
      <c r="AB13487" s="11"/>
      <c r="AC13487" s="11"/>
    </row>
    <row r="13488" spans="1:29" x14ac:dyDescent="0.25">
      <c r="A13488" s="10"/>
      <c r="B13488" s="11"/>
      <c r="C13488" s="11"/>
      <c r="D13488" s="11"/>
      <c r="E13488" s="11"/>
      <c r="F13488" s="11"/>
      <c r="G13488" s="11"/>
      <c r="H13488" s="11"/>
      <c r="I13488" s="11"/>
      <c r="J13488" s="11"/>
      <c r="K13488" s="12"/>
      <c r="L13488" s="13"/>
      <c r="M13488" s="12"/>
      <c r="N13488" s="13"/>
      <c r="O13488" s="13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  <c r="AA13488" s="11"/>
      <c r="AB13488" s="11"/>
      <c r="AC13488" s="11"/>
    </row>
    <row r="13489" spans="1:29" x14ac:dyDescent="0.25">
      <c r="A13489" s="10"/>
      <c r="B13489" s="11"/>
      <c r="C13489" s="11"/>
      <c r="D13489" s="11"/>
      <c r="E13489" s="11"/>
      <c r="F13489" s="11"/>
      <c r="G13489" s="11"/>
      <c r="H13489" s="11"/>
      <c r="I13489" s="11"/>
      <c r="J13489" s="11"/>
      <c r="K13489" s="12"/>
      <c r="L13489" s="13"/>
      <c r="M13489" s="12"/>
      <c r="N13489" s="13"/>
      <c r="O13489" s="13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  <c r="AA13489" s="11"/>
      <c r="AB13489" s="11"/>
      <c r="AC13489" s="11"/>
    </row>
    <row r="13490" spans="1:29" x14ac:dyDescent="0.25">
      <c r="A13490" s="10"/>
      <c r="B13490" s="11"/>
      <c r="C13490" s="11"/>
      <c r="D13490" s="11"/>
      <c r="E13490" s="11"/>
      <c r="F13490" s="11"/>
      <c r="G13490" s="11"/>
      <c r="H13490" s="11"/>
      <c r="I13490" s="11"/>
      <c r="J13490" s="11"/>
      <c r="K13490" s="12"/>
      <c r="L13490" s="13"/>
      <c r="M13490" s="12"/>
      <c r="N13490" s="13"/>
      <c r="O13490" s="13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  <c r="AA13490" s="11"/>
      <c r="AB13490" s="11"/>
      <c r="AC13490" s="11"/>
    </row>
    <row r="13491" spans="1:29" x14ac:dyDescent="0.25">
      <c r="A13491" s="10"/>
      <c r="B13491" s="11"/>
      <c r="C13491" s="11"/>
      <c r="D13491" s="11"/>
      <c r="E13491" s="11"/>
      <c r="F13491" s="11"/>
      <c r="G13491" s="11"/>
      <c r="H13491" s="11"/>
      <c r="I13491" s="11"/>
      <c r="J13491" s="11"/>
      <c r="K13491" s="12"/>
      <c r="L13491" s="13"/>
      <c r="M13491" s="12"/>
      <c r="N13491" s="13"/>
      <c r="O13491" s="13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  <c r="AA13491" s="11"/>
      <c r="AB13491" s="11"/>
      <c r="AC13491" s="11"/>
    </row>
    <row r="13492" spans="1:29" x14ac:dyDescent="0.25">
      <c r="A13492" s="10"/>
      <c r="B13492" s="11"/>
      <c r="C13492" s="11"/>
      <c r="D13492" s="11"/>
      <c r="E13492" s="11"/>
      <c r="F13492" s="11"/>
      <c r="G13492" s="11"/>
      <c r="H13492" s="11"/>
      <c r="I13492" s="11"/>
      <c r="J13492" s="11"/>
      <c r="K13492" s="12"/>
      <c r="L13492" s="13"/>
      <c r="M13492" s="12"/>
      <c r="N13492" s="13"/>
      <c r="O13492" s="13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  <c r="AA13492" s="11"/>
      <c r="AB13492" s="11"/>
      <c r="AC13492" s="11"/>
    </row>
    <row r="13493" spans="1:29" x14ac:dyDescent="0.25">
      <c r="A13493" s="10"/>
      <c r="B13493" s="11"/>
      <c r="C13493" s="11"/>
      <c r="D13493" s="11"/>
      <c r="E13493" s="11"/>
      <c r="F13493" s="11"/>
      <c r="G13493" s="11"/>
      <c r="H13493" s="11"/>
      <c r="I13493" s="11"/>
      <c r="J13493" s="11"/>
      <c r="K13493" s="12"/>
      <c r="L13493" s="13"/>
      <c r="M13493" s="12"/>
      <c r="N13493" s="13"/>
      <c r="O13493" s="13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  <c r="AA13493" s="11"/>
      <c r="AB13493" s="11"/>
      <c r="AC13493" s="11"/>
    </row>
    <row r="13494" spans="1:29" x14ac:dyDescent="0.25">
      <c r="A13494" s="10"/>
      <c r="B13494" s="11"/>
      <c r="C13494" s="11"/>
      <c r="D13494" s="11"/>
      <c r="E13494" s="11"/>
      <c r="F13494" s="11"/>
      <c r="G13494" s="11"/>
      <c r="H13494" s="11"/>
      <c r="I13494" s="11"/>
      <c r="J13494" s="11"/>
      <c r="K13494" s="12"/>
      <c r="L13494" s="13"/>
      <c r="M13494" s="12"/>
      <c r="N13494" s="13"/>
      <c r="O13494" s="13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  <c r="AA13494" s="11"/>
      <c r="AB13494" s="11"/>
      <c r="AC13494" s="11"/>
    </row>
    <row r="13495" spans="1:29" x14ac:dyDescent="0.25">
      <c r="A13495" s="10"/>
      <c r="B13495" s="11"/>
      <c r="C13495" s="11"/>
      <c r="D13495" s="11"/>
      <c r="E13495" s="11"/>
      <c r="F13495" s="11"/>
      <c r="G13495" s="11"/>
      <c r="H13495" s="11"/>
      <c r="I13495" s="11"/>
      <c r="J13495" s="11"/>
      <c r="K13495" s="12"/>
      <c r="L13495" s="13"/>
      <c r="M13495" s="12"/>
      <c r="N13495" s="13"/>
      <c r="O13495" s="13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  <c r="AA13495" s="11"/>
      <c r="AB13495" s="11"/>
      <c r="AC13495" s="11"/>
    </row>
    <row r="13496" spans="1:29" x14ac:dyDescent="0.25">
      <c r="A13496" s="10"/>
      <c r="B13496" s="11"/>
      <c r="C13496" s="11"/>
      <c r="D13496" s="11"/>
      <c r="E13496" s="11"/>
      <c r="F13496" s="11"/>
      <c r="G13496" s="11"/>
      <c r="H13496" s="11"/>
      <c r="I13496" s="11"/>
      <c r="J13496" s="11"/>
      <c r="K13496" s="12"/>
      <c r="L13496" s="13"/>
      <c r="M13496" s="12"/>
      <c r="N13496" s="13"/>
      <c r="O13496" s="13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  <c r="AA13496" s="11"/>
      <c r="AB13496" s="11"/>
      <c r="AC13496" s="11"/>
    </row>
    <row r="13497" spans="1:29" x14ac:dyDescent="0.25">
      <c r="A13497" s="10"/>
      <c r="B13497" s="11"/>
      <c r="C13497" s="11"/>
      <c r="D13497" s="11"/>
      <c r="E13497" s="11"/>
      <c r="F13497" s="11"/>
      <c r="G13497" s="11"/>
      <c r="H13497" s="11"/>
      <c r="I13497" s="11"/>
      <c r="J13497" s="11"/>
      <c r="K13497" s="12"/>
      <c r="L13497" s="13"/>
      <c r="M13497" s="12"/>
      <c r="N13497" s="13"/>
      <c r="O13497" s="13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  <c r="AA13497" s="11"/>
      <c r="AB13497" s="11"/>
      <c r="AC13497" s="11"/>
    </row>
    <row r="13498" spans="1:29" x14ac:dyDescent="0.25">
      <c r="A13498" s="10"/>
      <c r="B13498" s="11"/>
      <c r="C13498" s="11"/>
      <c r="D13498" s="11"/>
      <c r="E13498" s="11"/>
      <c r="F13498" s="11"/>
      <c r="G13498" s="11"/>
      <c r="H13498" s="11"/>
      <c r="I13498" s="11"/>
      <c r="J13498" s="11"/>
      <c r="K13498" s="12"/>
      <c r="L13498" s="13"/>
      <c r="M13498" s="12"/>
      <c r="N13498" s="13"/>
      <c r="O13498" s="13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  <c r="AA13498" s="11"/>
      <c r="AB13498" s="11"/>
      <c r="AC13498" s="11"/>
    </row>
    <row r="13499" spans="1:29" x14ac:dyDescent="0.25">
      <c r="A13499" s="10"/>
      <c r="B13499" s="11"/>
      <c r="C13499" s="11"/>
      <c r="D13499" s="11"/>
      <c r="E13499" s="11"/>
      <c r="F13499" s="11"/>
      <c r="G13499" s="11"/>
      <c r="H13499" s="11"/>
      <c r="I13499" s="11"/>
      <c r="J13499" s="11"/>
      <c r="K13499" s="12"/>
      <c r="L13499" s="13"/>
      <c r="M13499" s="12"/>
      <c r="N13499" s="13"/>
      <c r="O13499" s="13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  <c r="AA13499" s="11"/>
      <c r="AB13499" s="11"/>
      <c r="AC13499" s="11"/>
    </row>
    <row r="13500" spans="1:29" x14ac:dyDescent="0.25">
      <c r="A13500" s="10"/>
      <c r="B13500" s="11"/>
      <c r="C13500" s="11"/>
      <c r="D13500" s="11"/>
      <c r="E13500" s="11"/>
      <c r="F13500" s="11"/>
      <c r="G13500" s="11"/>
      <c r="H13500" s="11"/>
      <c r="I13500" s="11"/>
      <c r="J13500" s="11"/>
      <c r="K13500" s="12"/>
      <c r="L13500" s="13"/>
      <c r="M13500" s="12"/>
      <c r="N13500" s="13"/>
      <c r="O13500" s="13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  <c r="AA13500" s="11"/>
      <c r="AB13500" s="11"/>
      <c r="AC13500" s="11"/>
    </row>
    <row r="13501" spans="1:29" x14ac:dyDescent="0.25">
      <c r="A13501" s="10"/>
      <c r="B13501" s="11"/>
      <c r="C13501" s="11"/>
      <c r="D13501" s="11"/>
      <c r="E13501" s="11"/>
      <c r="F13501" s="11"/>
      <c r="G13501" s="11"/>
      <c r="H13501" s="11"/>
      <c r="I13501" s="11"/>
      <c r="J13501" s="11"/>
      <c r="K13501" s="12"/>
      <c r="L13501" s="13"/>
      <c r="M13501" s="12"/>
      <c r="N13501" s="13"/>
      <c r="O13501" s="13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  <c r="AC13501" s="11"/>
    </row>
    <row r="13502" spans="1:29" x14ac:dyDescent="0.25">
      <c r="A13502" s="10"/>
      <c r="B13502" s="11"/>
      <c r="C13502" s="11"/>
      <c r="D13502" s="11"/>
      <c r="E13502" s="11"/>
      <c r="F13502" s="11"/>
      <c r="G13502" s="11"/>
      <c r="H13502" s="11"/>
      <c r="I13502" s="11"/>
      <c r="J13502" s="11"/>
      <c r="K13502" s="12"/>
      <c r="L13502" s="13"/>
      <c r="M13502" s="12"/>
      <c r="N13502" s="13"/>
      <c r="O13502" s="13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  <c r="AA13502" s="11"/>
      <c r="AB13502" s="11"/>
      <c r="AC13502" s="11"/>
    </row>
    <row r="13503" spans="1:29" x14ac:dyDescent="0.25">
      <c r="A13503" s="10"/>
      <c r="B13503" s="11"/>
      <c r="C13503" s="11"/>
      <c r="D13503" s="11"/>
      <c r="E13503" s="11"/>
      <c r="F13503" s="11"/>
      <c r="G13503" s="11"/>
      <c r="H13503" s="11"/>
      <c r="I13503" s="11"/>
      <c r="J13503" s="11"/>
      <c r="K13503" s="12"/>
      <c r="L13503" s="13"/>
      <c r="M13503" s="12"/>
      <c r="N13503" s="13"/>
      <c r="O13503" s="13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  <c r="AA13503" s="11"/>
      <c r="AB13503" s="11"/>
      <c r="AC13503" s="11"/>
    </row>
    <row r="13504" spans="1:29" x14ac:dyDescent="0.25">
      <c r="A13504" s="10"/>
      <c r="B13504" s="11"/>
      <c r="C13504" s="11"/>
      <c r="D13504" s="11"/>
      <c r="E13504" s="11"/>
      <c r="F13504" s="11"/>
      <c r="G13504" s="11"/>
      <c r="H13504" s="11"/>
      <c r="I13504" s="11"/>
      <c r="J13504" s="11"/>
      <c r="K13504" s="12"/>
      <c r="L13504" s="13"/>
      <c r="M13504" s="12"/>
      <c r="N13504" s="13"/>
      <c r="O13504" s="13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  <c r="AA13504" s="11"/>
      <c r="AB13504" s="11"/>
      <c r="AC13504" s="11"/>
    </row>
    <row r="13505" spans="1:29" x14ac:dyDescent="0.25">
      <c r="A13505" s="10"/>
      <c r="B13505" s="11"/>
      <c r="C13505" s="11"/>
      <c r="D13505" s="11"/>
      <c r="E13505" s="11"/>
      <c r="F13505" s="11"/>
      <c r="G13505" s="11"/>
      <c r="H13505" s="11"/>
      <c r="I13505" s="11"/>
      <c r="J13505" s="11"/>
      <c r="K13505" s="12"/>
      <c r="L13505" s="13"/>
      <c r="M13505" s="12"/>
      <c r="N13505" s="13"/>
      <c r="O13505" s="13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  <c r="AA13505" s="11"/>
      <c r="AB13505" s="11"/>
      <c r="AC13505" s="11"/>
    </row>
    <row r="13506" spans="1:29" x14ac:dyDescent="0.25">
      <c r="A13506" s="10"/>
      <c r="B13506" s="11"/>
      <c r="C13506" s="11"/>
      <c r="D13506" s="11"/>
      <c r="E13506" s="11"/>
      <c r="F13506" s="11"/>
      <c r="G13506" s="11"/>
      <c r="H13506" s="11"/>
      <c r="I13506" s="11"/>
      <c r="J13506" s="11"/>
      <c r="K13506" s="12"/>
      <c r="L13506" s="13"/>
      <c r="M13506" s="12"/>
      <c r="N13506" s="13"/>
      <c r="O13506" s="13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  <c r="AA13506" s="11"/>
      <c r="AB13506" s="11"/>
      <c r="AC13506" s="11"/>
    </row>
    <row r="13507" spans="1:29" x14ac:dyDescent="0.25">
      <c r="A13507" s="10"/>
      <c r="B13507" s="11"/>
      <c r="C13507" s="11"/>
      <c r="D13507" s="11"/>
      <c r="E13507" s="11"/>
      <c r="F13507" s="11"/>
      <c r="G13507" s="11"/>
      <c r="H13507" s="11"/>
      <c r="I13507" s="11"/>
      <c r="J13507" s="11"/>
      <c r="K13507" s="12"/>
      <c r="L13507" s="13"/>
      <c r="M13507" s="12"/>
      <c r="N13507" s="13"/>
      <c r="O13507" s="13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  <c r="AA13507" s="11"/>
      <c r="AB13507" s="11"/>
      <c r="AC13507" s="11"/>
    </row>
    <row r="13508" spans="1:29" x14ac:dyDescent="0.25">
      <c r="A13508" s="10"/>
      <c r="B13508" s="11"/>
      <c r="C13508" s="11"/>
      <c r="D13508" s="11"/>
      <c r="E13508" s="11"/>
      <c r="F13508" s="11"/>
      <c r="G13508" s="11"/>
      <c r="H13508" s="11"/>
      <c r="I13508" s="11"/>
      <c r="J13508" s="11"/>
      <c r="K13508" s="12"/>
      <c r="L13508" s="13"/>
      <c r="M13508" s="12"/>
      <c r="N13508" s="13"/>
      <c r="O13508" s="13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  <c r="AC13508" s="11"/>
    </row>
    <row r="13509" spans="1:29" x14ac:dyDescent="0.25">
      <c r="A13509" s="10"/>
      <c r="B13509" s="11"/>
      <c r="C13509" s="11"/>
      <c r="D13509" s="11"/>
      <c r="E13509" s="11"/>
      <c r="F13509" s="11"/>
      <c r="G13509" s="11"/>
      <c r="H13509" s="11"/>
      <c r="I13509" s="11"/>
      <c r="J13509" s="11"/>
      <c r="K13509" s="12"/>
      <c r="L13509" s="13"/>
      <c r="M13509" s="12"/>
      <c r="N13509" s="13"/>
      <c r="O13509" s="13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  <c r="AA13509" s="11"/>
      <c r="AB13509" s="11"/>
      <c r="AC13509" s="11"/>
    </row>
    <row r="13510" spans="1:29" x14ac:dyDescent="0.25">
      <c r="A13510" s="10"/>
      <c r="B13510" s="11"/>
      <c r="C13510" s="11"/>
      <c r="D13510" s="11"/>
      <c r="E13510" s="11"/>
      <c r="F13510" s="11"/>
      <c r="G13510" s="11"/>
      <c r="H13510" s="11"/>
      <c r="I13510" s="11"/>
      <c r="J13510" s="11"/>
      <c r="K13510" s="12"/>
      <c r="L13510" s="13"/>
      <c r="M13510" s="12"/>
      <c r="N13510" s="13"/>
      <c r="O13510" s="13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  <c r="AA13510" s="11"/>
      <c r="AB13510" s="11"/>
      <c r="AC13510" s="11"/>
    </row>
    <row r="13511" spans="1:29" x14ac:dyDescent="0.25">
      <c r="A13511" s="10"/>
      <c r="B13511" s="11"/>
      <c r="C13511" s="11"/>
      <c r="D13511" s="11"/>
      <c r="E13511" s="11"/>
      <c r="F13511" s="11"/>
      <c r="G13511" s="11"/>
      <c r="H13511" s="11"/>
      <c r="I13511" s="11"/>
      <c r="J13511" s="11"/>
      <c r="K13511" s="12"/>
      <c r="L13511" s="13"/>
      <c r="M13511" s="12"/>
      <c r="N13511" s="13"/>
      <c r="O13511" s="13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  <c r="AA13511" s="11"/>
      <c r="AB13511" s="11"/>
      <c r="AC13511" s="11"/>
    </row>
    <row r="13512" spans="1:29" x14ac:dyDescent="0.25">
      <c r="A13512" s="10"/>
      <c r="B13512" s="11"/>
      <c r="C13512" s="11"/>
      <c r="D13512" s="11"/>
      <c r="E13512" s="11"/>
      <c r="F13512" s="11"/>
      <c r="G13512" s="11"/>
      <c r="H13512" s="11"/>
      <c r="I13512" s="11"/>
      <c r="J13512" s="11"/>
      <c r="K13512" s="12"/>
      <c r="L13512" s="13"/>
      <c r="M13512" s="12"/>
      <c r="N13512" s="13"/>
      <c r="O13512" s="13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  <c r="AA13512" s="11"/>
      <c r="AB13512" s="11"/>
      <c r="AC13512" s="11"/>
    </row>
    <row r="13513" spans="1:29" x14ac:dyDescent="0.25">
      <c r="A13513" s="10"/>
      <c r="B13513" s="11"/>
      <c r="C13513" s="11"/>
      <c r="D13513" s="11"/>
      <c r="E13513" s="11"/>
      <c r="F13513" s="11"/>
      <c r="G13513" s="11"/>
      <c r="H13513" s="11"/>
      <c r="I13513" s="11"/>
      <c r="J13513" s="11"/>
      <c r="K13513" s="12"/>
      <c r="L13513" s="13"/>
      <c r="M13513" s="12"/>
      <c r="N13513" s="13"/>
      <c r="O13513" s="13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  <c r="AA13513" s="11"/>
      <c r="AB13513" s="11"/>
      <c r="AC13513" s="11"/>
    </row>
    <row r="13514" spans="1:29" x14ac:dyDescent="0.25">
      <c r="A13514" s="10"/>
      <c r="B13514" s="11"/>
      <c r="C13514" s="11"/>
      <c r="D13514" s="11"/>
      <c r="E13514" s="11"/>
      <c r="F13514" s="11"/>
      <c r="G13514" s="11"/>
      <c r="H13514" s="11"/>
      <c r="I13514" s="11"/>
      <c r="J13514" s="11"/>
      <c r="K13514" s="12"/>
      <c r="L13514" s="13"/>
      <c r="M13514" s="12"/>
      <c r="N13514" s="13"/>
      <c r="O13514" s="13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  <c r="AA13514" s="11"/>
      <c r="AB13514" s="11"/>
      <c r="AC13514" s="11"/>
    </row>
    <row r="13515" spans="1:29" x14ac:dyDescent="0.25">
      <c r="A13515" s="10"/>
      <c r="B13515" s="11"/>
      <c r="C13515" s="11"/>
      <c r="D13515" s="11"/>
      <c r="E13515" s="11"/>
      <c r="F13515" s="11"/>
      <c r="G13515" s="11"/>
      <c r="H13515" s="11"/>
      <c r="I13515" s="11"/>
      <c r="J13515" s="11"/>
      <c r="K13515" s="12"/>
      <c r="L13515" s="13"/>
      <c r="M13515" s="12"/>
      <c r="N13515" s="13"/>
      <c r="O13515" s="13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  <c r="AC13515" s="11"/>
    </row>
    <row r="13516" spans="1:29" x14ac:dyDescent="0.25">
      <c r="A13516" s="10"/>
      <c r="B13516" s="11"/>
      <c r="C13516" s="11"/>
      <c r="D13516" s="11"/>
      <c r="E13516" s="11"/>
      <c r="F13516" s="11"/>
      <c r="G13516" s="11"/>
      <c r="H13516" s="11"/>
      <c r="I13516" s="11"/>
      <c r="J13516" s="11"/>
      <c r="K13516" s="12"/>
      <c r="L13516" s="13"/>
      <c r="M13516" s="12"/>
      <c r="N13516" s="13"/>
      <c r="O13516" s="13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  <c r="AA13516" s="11"/>
      <c r="AB13516" s="11"/>
      <c r="AC13516" s="11"/>
    </row>
    <row r="13517" spans="1:29" x14ac:dyDescent="0.25">
      <c r="A13517" s="10"/>
      <c r="B13517" s="11"/>
      <c r="C13517" s="11"/>
      <c r="D13517" s="11"/>
      <c r="E13517" s="11"/>
      <c r="F13517" s="11"/>
      <c r="G13517" s="11"/>
      <c r="H13517" s="11"/>
      <c r="I13517" s="11"/>
      <c r="J13517" s="11"/>
      <c r="K13517" s="12"/>
      <c r="L13517" s="13"/>
      <c r="M13517" s="12"/>
      <c r="N13517" s="13"/>
      <c r="O13517" s="13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  <c r="AA13517" s="11"/>
      <c r="AB13517" s="11"/>
      <c r="AC13517" s="11"/>
    </row>
    <row r="13518" spans="1:29" x14ac:dyDescent="0.25">
      <c r="A13518" s="10"/>
      <c r="B13518" s="11"/>
      <c r="C13518" s="11"/>
      <c r="D13518" s="11"/>
      <c r="E13518" s="11"/>
      <c r="F13518" s="11"/>
      <c r="G13518" s="11"/>
      <c r="H13518" s="11"/>
      <c r="I13518" s="11"/>
      <c r="J13518" s="11"/>
      <c r="K13518" s="12"/>
      <c r="L13518" s="13"/>
      <c r="M13518" s="12"/>
      <c r="N13518" s="13"/>
      <c r="O13518" s="13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  <c r="AA13518" s="11"/>
      <c r="AB13518" s="11"/>
      <c r="AC13518" s="11"/>
    </row>
    <row r="13519" spans="1:29" x14ac:dyDescent="0.25">
      <c r="A13519" s="10"/>
      <c r="B13519" s="11"/>
      <c r="C13519" s="11"/>
      <c r="D13519" s="11"/>
      <c r="E13519" s="11"/>
      <c r="F13519" s="11"/>
      <c r="G13519" s="11"/>
      <c r="H13519" s="11"/>
      <c r="I13519" s="11"/>
      <c r="J13519" s="11"/>
      <c r="K13519" s="12"/>
      <c r="L13519" s="13"/>
      <c r="M13519" s="12"/>
      <c r="N13519" s="13"/>
      <c r="O13519" s="13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  <c r="AA13519" s="11"/>
      <c r="AB13519" s="11"/>
      <c r="AC13519" s="11"/>
    </row>
    <row r="13520" spans="1:29" x14ac:dyDescent="0.25">
      <c r="A13520" s="10"/>
      <c r="B13520" s="11"/>
      <c r="C13520" s="11"/>
      <c r="D13520" s="11"/>
      <c r="E13520" s="11"/>
      <c r="F13520" s="11"/>
      <c r="G13520" s="11"/>
      <c r="H13520" s="11"/>
      <c r="I13520" s="11"/>
      <c r="J13520" s="11"/>
      <c r="K13520" s="12"/>
      <c r="L13520" s="13"/>
      <c r="M13520" s="12"/>
      <c r="N13520" s="13"/>
      <c r="O13520" s="13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  <c r="AA13520" s="11"/>
      <c r="AB13520" s="11"/>
      <c r="AC13520" s="11"/>
    </row>
    <row r="13521" spans="1:29" x14ac:dyDescent="0.25">
      <c r="A13521" s="10"/>
      <c r="B13521" s="11"/>
      <c r="C13521" s="11"/>
      <c r="D13521" s="11"/>
      <c r="E13521" s="11"/>
      <c r="F13521" s="11"/>
      <c r="G13521" s="11"/>
      <c r="H13521" s="11"/>
      <c r="I13521" s="11"/>
      <c r="J13521" s="11"/>
      <c r="K13521" s="12"/>
      <c r="L13521" s="13"/>
      <c r="M13521" s="12"/>
      <c r="N13521" s="13"/>
      <c r="O13521" s="13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  <c r="AA13521" s="11"/>
      <c r="AB13521" s="11"/>
      <c r="AC13521" s="11"/>
    </row>
    <row r="13522" spans="1:29" x14ac:dyDescent="0.25">
      <c r="A13522" s="10"/>
      <c r="B13522" s="11"/>
      <c r="C13522" s="11"/>
      <c r="D13522" s="11"/>
      <c r="E13522" s="11"/>
      <c r="F13522" s="11"/>
      <c r="G13522" s="11"/>
      <c r="H13522" s="11"/>
      <c r="I13522" s="11"/>
      <c r="J13522" s="11"/>
      <c r="K13522" s="12"/>
      <c r="L13522" s="13"/>
      <c r="M13522" s="12"/>
      <c r="N13522" s="13"/>
      <c r="O13522" s="13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  <c r="AC13522" s="11"/>
    </row>
    <row r="13523" spans="1:29" x14ac:dyDescent="0.25">
      <c r="A13523" s="10"/>
      <c r="B13523" s="11"/>
      <c r="C13523" s="11"/>
      <c r="D13523" s="11"/>
      <c r="E13523" s="11"/>
      <c r="F13523" s="11"/>
      <c r="G13523" s="11"/>
      <c r="H13523" s="11"/>
      <c r="I13523" s="11"/>
      <c r="J13523" s="11"/>
      <c r="K13523" s="12"/>
      <c r="L13523" s="13"/>
      <c r="M13523" s="12"/>
      <c r="N13523" s="13"/>
      <c r="O13523" s="13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  <c r="AA13523" s="11"/>
      <c r="AB13523" s="11"/>
      <c r="AC13523" s="11"/>
    </row>
    <row r="13524" spans="1:29" x14ac:dyDescent="0.25">
      <c r="A13524" s="10"/>
      <c r="B13524" s="11"/>
      <c r="C13524" s="11"/>
      <c r="D13524" s="11"/>
      <c r="E13524" s="11"/>
      <c r="F13524" s="11"/>
      <c r="G13524" s="11"/>
      <c r="H13524" s="11"/>
      <c r="I13524" s="11"/>
      <c r="J13524" s="11"/>
      <c r="K13524" s="12"/>
      <c r="L13524" s="13"/>
      <c r="M13524" s="12"/>
      <c r="N13524" s="13"/>
      <c r="O13524" s="13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  <c r="AA13524" s="11"/>
      <c r="AB13524" s="11"/>
      <c r="AC13524" s="11"/>
    </row>
    <row r="13525" spans="1:29" x14ac:dyDescent="0.25">
      <c r="A13525" s="10"/>
      <c r="B13525" s="11"/>
      <c r="C13525" s="11"/>
      <c r="D13525" s="11"/>
      <c r="E13525" s="11"/>
      <c r="F13525" s="11"/>
      <c r="G13525" s="11"/>
      <c r="H13525" s="11"/>
      <c r="I13525" s="11"/>
      <c r="J13525" s="11"/>
      <c r="K13525" s="12"/>
      <c r="L13525" s="13"/>
      <c r="M13525" s="12"/>
      <c r="N13525" s="13"/>
      <c r="O13525" s="13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  <c r="AA13525" s="11"/>
      <c r="AB13525" s="11"/>
      <c r="AC13525" s="11"/>
    </row>
    <row r="13526" spans="1:29" x14ac:dyDescent="0.25">
      <c r="A13526" s="10"/>
      <c r="B13526" s="11"/>
      <c r="C13526" s="11"/>
      <c r="D13526" s="11"/>
      <c r="E13526" s="11"/>
      <c r="F13526" s="11"/>
      <c r="G13526" s="11"/>
      <c r="H13526" s="11"/>
      <c r="I13526" s="11"/>
      <c r="J13526" s="11"/>
      <c r="K13526" s="12"/>
      <c r="L13526" s="13"/>
      <c r="M13526" s="12"/>
      <c r="N13526" s="13"/>
      <c r="O13526" s="13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  <c r="AA13526" s="11"/>
      <c r="AB13526" s="11"/>
      <c r="AC13526" s="11"/>
    </row>
    <row r="13527" spans="1:29" x14ac:dyDescent="0.25">
      <c r="A13527" s="10"/>
      <c r="B13527" s="11"/>
      <c r="C13527" s="11"/>
      <c r="D13527" s="11"/>
      <c r="E13527" s="11"/>
      <c r="F13527" s="11"/>
      <c r="G13527" s="11"/>
      <c r="H13527" s="11"/>
      <c r="I13527" s="11"/>
      <c r="J13527" s="11"/>
      <c r="K13527" s="12"/>
      <c r="L13527" s="13"/>
      <c r="M13527" s="12"/>
      <c r="N13527" s="13"/>
      <c r="O13527" s="13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  <c r="AA13527" s="11"/>
      <c r="AB13527" s="11"/>
      <c r="AC13527" s="11"/>
    </row>
    <row r="13528" spans="1:29" x14ac:dyDescent="0.25">
      <c r="A13528" s="10"/>
      <c r="B13528" s="11"/>
      <c r="C13528" s="11"/>
      <c r="D13528" s="11"/>
      <c r="E13528" s="11"/>
      <c r="F13528" s="11"/>
      <c r="G13528" s="11"/>
      <c r="H13528" s="11"/>
      <c r="I13528" s="11"/>
      <c r="J13528" s="11"/>
      <c r="K13528" s="12"/>
      <c r="L13528" s="13"/>
      <c r="M13528" s="12"/>
      <c r="N13528" s="13"/>
      <c r="O13528" s="13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  <c r="AC13528" s="11"/>
    </row>
    <row r="13529" spans="1:29" x14ac:dyDescent="0.25">
      <c r="A13529" s="10"/>
      <c r="B13529" s="11"/>
      <c r="C13529" s="11"/>
      <c r="D13529" s="11"/>
      <c r="E13529" s="11"/>
      <c r="F13529" s="11"/>
      <c r="G13529" s="11"/>
      <c r="H13529" s="11"/>
      <c r="I13529" s="11"/>
      <c r="J13529" s="11"/>
      <c r="K13529" s="12"/>
      <c r="L13529" s="13"/>
      <c r="M13529" s="12"/>
      <c r="N13529" s="13"/>
      <c r="O13529" s="13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  <c r="AC13529" s="11"/>
    </row>
    <row r="13530" spans="1:29" x14ac:dyDescent="0.25">
      <c r="A13530" s="10"/>
      <c r="B13530" s="11"/>
      <c r="C13530" s="11"/>
      <c r="D13530" s="11"/>
      <c r="E13530" s="11"/>
      <c r="F13530" s="11"/>
      <c r="G13530" s="11"/>
      <c r="H13530" s="11"/>
      <c r="I13530" s="11"/>
      <c r="J13530" s="11"/>
      <c r="K13530" s="12"/>
      <c r="L13530" s="13"/>
      <c r="M13530" s="12"/>
      <c r="N13530" s="13"/>
      <c r="O13530" s="13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  <c r="AA13530" s="11"/>
      <c r="AB13530" s="11"/>
      <c r="AC13530" s="11"/>
    </row>
    <row r="13531" spans="1:29" x14ac:dyDescent="0.25">
      <c r="A13531" s="10"/>
      <c r="B13531" s="11"/>
      <c r="C13531" s="11"/>
      <c r="D13531" s="11"/>
      <c r="E13531" s="11"/>
      <c r="F13531" s="11"/>
      <c r="G13531" s="11"/>
      <c r="H13531" s="11"/>
      <c r="I13531" s="11"/>
      <c r="J13531" s="11"/>
      <c r="K13531" s="12"/>
      <c r="L13531" s="13"/>
      <c r="M13531" s="12"/>
      <c r="N13531" s="13"/>
      <c r="O13531" s="13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  <c r="AA13531" s="11"/>
      <c r="AB13531" s="11"/>
      <c r="AC13531" s="11"/>
    </row>
    <row r="13532" spans="1:29" x14ac:dyDescent="0.25">
      <c r="A13532" s="10"/>
      <c r="B13532" s="11"/>
      <c r="C13532" s="11"/>
      <c r="D13532" s="11"/>
      <c r="E13532" s="11"/>
      <c r="F13532" s="11"/>
      <c r="G13532" s="11"/>
      <c r="H13532" s="11"/>
      <c r="I13532" s="11"/>
      <c r="J13532" s="11"/>
      <c r="K13532" s="12"/>
      <c r="L13532" s="13"/>
      <c r="M13532" s="12"/>
      <c r="N13532" s="13"/>
      <c r="O13532" s="13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  <c r="AA13532" s="11"/>
      <c r="AB13532" s="11"/>
      <c r="AC13532" s="11"/>
    </row>
    <row r="13533" spans="1:29" x14ac:dyDescent="0.25">
      <c r="A13533" s="10"/>
      <c r="B13533" s="11"/>
      <c r="C13533" s="11"/>
      <c r="D13533" s="11"/>
      <c r="E13533" s="11"/>
      <c r="F13533" s="11"/>
      <c r="G13533" s="11"/>
      <c r="H13533" s="11"/>
      <c r="I13533" s="11"/>
      <c r="J13533" s="11"/>
      <c r="K13533" s="12"/>
      <c r="L13533" s="13"/>
      <c r="M13533" s="12"/>
      <c r="N13533" s="13"/>
      <c r="O13533" s="13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  <c r="AA13533" s="11"/>
      <c r="AB13533" s="11"/>
      <c r="AC13533" s="11"/>
    </row>
    <row r="13534" spans="1:29" x14ac:dyDescent="0.25">
      <c r="A13534" s="10"/>
      <c r="B13534" s="11"/>
      <c r="C13534" s="11"/>
      <c r="D13534" s="11"/>
      <c r="E13534" s="11"/>
      <c r="F13534" s="11"/>
      <c r="G13534" s="11"/>
      <c r="H13534" s="11"/>
      <c r="I13534" s="11"/>
      <c r="J13534" s="11"/>
      <c r="K13534" s="12"/>
      <c r="L13534" s="13"/>
      <c r="M13534" s="12"/>
      <c r="N13534" s="13"/>
      <c r="O13534" s="13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  <c r="AA13534" s="11"/>
      <c r="AB13534" s="11"/>
      <c r="AC13534" s="11"/>
    </row>
    <row r="13535" spans="1:29" x14ac:dyDescent="0.25">
      <c r="A13535" s="10"/>
      <c r="B13535" s="11"/>
      <c r="C13535" s="11"/>
      <c r="D13535" s="11"/>
      <c r="E13535" s="11"/>
      <c r="F13535" s="11"/>
      <c r="G13535" s="11"/>
      <c r="H13535" s="11"/>
      <c r="I13535" s="11"/>
      <c r="J13535" s="11"/>
      <c r="K13535" s="12"/>
      <c r="L13535" s="13"/>
      <c r="M13535" s="12"/>
      <c r="N13535" s="13"/>
      <c r="O13535" s="13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  <c r="AA13535" s="11"/>
      <c r="AB13535" s="11"/>
      <c r="AC13535" s="11"/>
    </row>
    <row r="13536" spans="1:29" x14ac:dyDescent="0.25">
      <c r="A13536" s="10"/>
      <c r="B13536" s="11"/>
      <c r="C13536" s="11"/>
      <c r="D13536" s="11"/>
      <c r="E13536" s="11"/>
      <c r="F13536" s="11"/>
      <c r="G13536" s="11"/>
      <c r="H13536" s="11"/>
      <c r="I13536" s="11"/>
      <c r="J13536" s="11"/>
      <c r="K13536" s="12"/>
      <c r="L13536" s="13"/>
      <c r="M13536" s="12"/>
      <c r="N13536" s="13"/>
      <c r="O13536" s="13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  <c r="AC13536" s="11"/>
    </row>
    <row r="13537" spans="1:29" x14ac:dyDescent="0.25">
      <c r="A13537" s="10"/>
      <c r="B13537" s="11"/>
      <c r="C13537" s="11"/>
      <c r="D13537" s="11"/>
      <c r="E13537" s="11"/>
      <c r="F13537" s="11"/>
      <c r="G13537" s="11"/>
      <c r="H13537" s="11"/>
      <c r="I13537" s="11"/>
      <c r="J13537" s="11"/>
      <c r="K13537" s="12"/>
      <c r="L13537" s="13"/>
      <c r="M13537" s="12"/>
      <c r="N13537" s="13"/>
      <c r="O13537" s="13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  <c r="AA13537" s="11"/>
      <c r="AB13537" s="11"/>
      <c r="AC13537" s="11"/>
    </row>
    <row r="13538" spans="1:29" x14ac:dyDescent="0.25">
      <c r="A13538" s="10"/>
      <c r="B13538" s="11"/>
      <c r="C13538" s="11"/>
      <c r="D13538" s="11"/>
      <c r="E13538" s="11"/>
      <c r="F13538" s="11"/>
      <c r="G13538" s="11"/>
      <c r="H13538" s="11"/>
      <c r="I13538" s="11"/>
      <c r="J13538" s="11"/>
      <c r="K13538" s="12"/>
      <c r="L13538" s="13"/>
      <c r="M13538" s="12"/>
      <c r="N13538" s="13"/>
      <c r="O13538" s="13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  <c r="AA13538" s="11"/>
      <c r="AB13538" s="11"/>
      <c r="AC13538" s="11"/>
    </row>
    <row r="13539" spans="1:29" x14ac:dyDescent="0.25">
      <c r="A13539" s="10"/>
      <c r="B13539" s="11"/>
      <c r="C13539" s="11"/>
      <c r="D13539" s="11"/>
      <c r="E13539" s="11"/>
      <c r="F13539" s="11"/>
      <c r="G13539" s="11"/>
      <c r="H13539" s="11"/>
      <c r="I13539" s="11"/>
      <c r="J13539" s="11"/>
      <c r="K13539" s="12"/>
      <c r="L13539" s="13"/>
      <c r="M13539" s="12"/>
      <c r="N13539" s="13"/>
      <c r="O13539" s="13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  <c r="AA13539" s="11"/>
      <c r="AB13539" s="11"/>
      <c r="AC13539" s="11"/>
    </row>
    <row r="13540" spans="1:29" x14ac:dyDescent="0.25">
      <c r="A13540" s="10"/>
      <c r="B13540" s="11"/>
      <c r="C13540" s="11"/>
      <c r="D13540" s="11"/>
      <c r="E13540" s="11"/>
      <c r="F13540" s="11"/>
      <c r="G13540" s="11"/>
      <c r="H13540" s="11"/>
      <c r="I13540" s="11"/>
      <c r="J13540" s="11"/>
      <c r="K13540" s="12"/>
      <c r="L13540" s="13"/>
      <c r="M13540" s="12"/>
      <c r="N13540" s="13"/>
      <c r="O13540" s="13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  <c r="AA13540" s="11"/>
      <c r="AB13540" s="11"/>
      <c r="AC13540" s="11"/>
    </row>
    <row r="13541" spans="1:29" x14ac:dyDescent="0.25">
      <c r="A13541" s="10"/>
      <c r="B13541" s="11"/>
      <c r="C13541" s="11"/>
      <c r="D13541" s="11"/>
      <c r="E13541" s="11"/>
      <c r="F13541" s="11"/>
      <c r="G13541" s="11"/>
      <c r="H13541" s="11"/>
      <c r="I13541" s="11"/>
      <c r="J13541" s="11"/>
      <c r="K13541" s="12"/>
      <c r="L13541" s="13"/>
      <c r="M13541" s="12"/>
      <c r="N13541" s="13"/>
      <c r="O13541" s="13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  <c r="AA13541" s="11"/>
      <c r="AB13541" s="11"/>
      <c r="AC13541" s="11"/>
    </row>
    <row r="13542" spans="1:29" x14ac:dyDescent="0.25">
      <c r="A13542" s="10"/>
      <c r="B13542" s="11"/>
      <c r="C13542" s="11"/>
      <c r="D13542" s="11"/>
      <c r="E13542" s="11"/>
      <c r="F13542" s="11"/>
      <c r="G13542" s="11"/>
      <c r="H13542" s="11"/>
      <c r="I13542" s="11"/>
      <c r="J13542" s="11"/>
      <c r="K13542" s="12"/>
      <c r="L13542" s="13"/>
      <c r="M13542" s="12"/>
      <c r="N13542" s="13"/>
      <c r="O13542" s="13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  <c r="AA13542" s="11"/>
      <c r="AB13542" s="11"/>
      <c r="AC13542" s="11"/>
    </row>
    <row r="13543" spans="1:29" x14ac:dyDescent="0.25">
      <c r="A13543" s="10"/>
      <c r="B13543" s="11"/>
      <c r="C13543" s="11"/>
      <c r="D13543" s="11"/>
      <c r="E13543" s="11"/>
      <c r="F13543" s="11"/>
      <c r="G13543" s="11"/>
      <c r="H13543" s="11"/>
      <c r="I13543" s="11"/>
      <c r="J13543" s="11"/>
      <c r="K13543" s="12"/>
      <c r="L13543" s="13"/>
      <c r="M13543" s="12"/>
      <c r="N13543" s="13"/>
      <c r="O13543" s="13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  <c r="AC13543" s="11"/>
    </row>
    <row r="13544" spans="1:29" x14ac:dyDescent="0.25">
      <c r="A13544" s="10"/>
      <c r="B13544" s="11"/>
      <c r="C13544" s="11"/>
      <c r="D13544" s="11"/>
      <c r="E13544" s="11"/>
      <c r="F13544" s="11"/>
      <c r="G13544" s="11"/>
      <c r="H13544" s="11"/>
      <c r="I13544" s="11"/>
      <c r="J13544" s="11"/>
      <c r="K13544" s="12"/>
      <c r="L13544" s="13"/>
      <c r="M13544" s="12"/>
      <c r="N13544" s="13"/>
      <c r="O13544" s="13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  <c r="AA13544" s="11"/>
      <c r="AB13544" s="11"/>
      <c r="AC13544" s="11"/>
    </row>
    <row r="13545" spans="1:29" x14ac:dyDescent="0.25">
      <c r="A13545" s="10"/>
      <c r="B13545" s="11"/>
      <c r="C13545" s="11"/>
      <c r="D13545" s="11"/>
      <c r="E13545" s="11"/>
      <c r="F13545" s="11"/>
      <c r="G13545" s="11"/>
      <c r="H13545" s="11"/>
      <c r="I13545" s="11"/>
      <c r="J13545" s="11"/>
      <c r="K13545" s="12"/>
      <c r="L13545" s="13"/>
      <c r="M13545" s="12"/>
      <c r="N13545" s="13"/>
      <c r="O13545" s="13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  <c r="AA13545" s="11"/>
      <c r="AB13545" s="11"/>
      <c r="AC13545" s="11"/>
    </row>
    <row r="13546" spans="1:29" x14ac:dyDescent="0.25">
      <c r="A13546" s="10"/>
      <c r="B13546" s="11"/>
      <c r="C13546" s="11"/>
      <c r="D13546" s="11"/>
      <c r="E13546" s="11"/>
      <c r="F13546" s="11"/>
      <c r="G13546" s="11"/>
      <c r="H13546" s="11"/>
      <c r="I13546" s="11"/>
      <c r="J13546" s="11"/>
      <c r="K13546" s="12"/>
      <c r="L13546" s="13"/>
      <c r="M13546" s="12"/>
      <c r="N13546" s="13"/>
      <c r="O13546" s="13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  <c r="AA13546" s="11"/>
      <c r="AB13546" s="11"/>
      <c r="AC13546" s="11"/>
    </row>
    <row r="13547" spans="1:29" x14ac:dyDescent="0.25">
      <c r="A13547" s="10"/>
      <c r="B13547" s="11"/>
      <c r="C13547" s="11"/>
      <c r="D13547" s="11"/>
      <c r="E13547" s="11"/>
      <c r="F13547" s="11"/>
      <c r="G13547" s="11"/>
      <c r="H13547" s="11"/>
      <c r="I13547" s="11"/>
      <c r="J13547" s="11"/>
      <c r="K13547" s="12"/>
      <c r="L13547" s="13"/>
      <c r="M13547" s="12"/>
      <c r="N13547" s="13"/>
      <c r="O13547" s="13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  <c r="AA13547" s="11"/>
      <c r="AB13547" s="11"/>
      <c r="AC13547" s="11"/>
    </row>
    <row r="13548" spans="1:29" x14ac:dyDescent="0.25">
      <c r="A13548" s="10"/>
      <c r="B13548" s="11"/>
      <c r="C13548" s="11"/>
      <c r="D13548" s="11"/>
      <c r="E13548" s="11"/>
      <c r="F13548" s="11"/>
      <c r="G13548" s="11"/>
      <c r="H13548" s="11"/>
      <c r="I13548" s="11"/>
      <c r="J13548" s="11"/>
      <c r="K13548" s="12"/>
      <c r="L13548" s="13"/>
      <c r="M13548" s="12"/>
      <c r="N13548" s="13"/>
      <c r="O13548" s="13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  <c r="AA13548" s="11"/>
      <c r="AB13548" s="11"/>
      <c r="AC13548" s="11"/>
    </row>
    <row r="13549" spans="1:29" x14ac:dyDescent="0.25">
      <c r="A13549" s="10"/>
      <c r="B13549" s="11"/>
      <c r="C13549" s="11"/>
      <c r="D13549" s="11"/>
      <c r="E13549" s="11"/>
      <c r="F13549" s="11"/>
      <c r="G13549" s="11"/>
      <c r="H13549" s="11"/>
      <c r="I13549" s="11"/>
      <c r="J13549" s="11"/>
      <c r="K13549" s="12"/>
      <c r="L13549" s="13"/>
      <c r="M13549" s="12"/>
      <c r="N13549" s="13"/>
      <c r="O13549" s="13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  <c r="AA13549" s="11"/>
      <c r="AB13549" s="11"/>
      <c r="AC13549" s="11"/>
    </row>
    <row r="13550" spans="1:29" x14ac:dyDescent="0.25">
      <c r="A13550" s="10"/>
      <c r="B13550" s="11"/>
      <c r="C13550" s="11"/>
      <c r="D13550" s="11"/>
      <c r="E13550" s="11"/>
      <c r="F13550" s="11"/>
      <c r="G13550" s="11"/>
      <c r="H13550" s="11"/>
      <c r="I13550" s="11"/>
      <c r="J13550" s="11"/>
      <c r="K13550" s="12"/>
      <c r="L13550" s="13"/>
      <c r="M13550" s="12"/>
      <c r="N13550" s="13"/>
      <c r="O13550" s="13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  <c r="AC13550" s="11"/>
    </row>
    <row r="13551" spans="1:29" x14ac:dyDescent="0.25">
      <c r="A13551" s="10"/>
      <c r="B13551" s="11"/>
      <c r="C13551" s="11"/>
      <c r="D13551" s="11"/>
      <c r="E13551" s="11"/>
      <c r="F13551" s="11"/>
      <c r="G13551" s="11"/>
      <c r="H13551" s="11"/>
      <c r="I13551" s="11"/>
      <c r="J13551" s="11"/>
      <c r="K13551" s="12"/>
      <c r="L13551" s="13"/>
      <c r="M13551" s="12"/>
      <c r="N13551" s="13"/>
      <c r="O13551" s="13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  <c r="AA13551" s="11"/>
      <c r="AB13551" s="11"/>
      <c r="AC13551" s="11"/>
    </row>
    <row r="13552" spans="1:29" x14ac:dyDescent="0.25">
      <c r="A13552" s="10"/>
      <c r="B13552" s="11"/>
      <c r="C13552" s="11"/>
      <c r="D13552" s="11"/>
      <c r="E13552" s="11"/>
      <c r="F13552" s="11"/>
      <c r="G13552" s="11"/>
      <c r="H13552" s="11"/>
      <c r="I13552" s="11"/>
      <c r="J13552" s="11"/>
      <c r="K13552" s="12"/>
      <c r="L13552" s="13"/>
      <c r="M13552" s="12"/>
      <c r="N13552" s="13"/>
      <c r="O13552" s="13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  <c r="AA13552" s="11"/>
      <c r="AB13552" s="11"/>
      <c r="AC13552" s="11"/>
    </row>
    <row r="13553" spans="1:29" x14ac:dyDescent="0.25">
      <c r="A13553" s="10"/>
      <c r="B13553" s="11"/>
      <c r="C13553" s="11"/>
      <c r="D13553" s="11"/>
      <c r="E13553" s="11"/>
      <c r="F13553" s="11"/>
      <c r="G13553" s="11"/>
      <c r="H13553" s="11"/>
      <c r="I13553" s="11"/>
      <c r="J13553" s="11"/>
      <c r="K13553" s="12"/>
      <c r="L13553" s="13"/>
      <c r="M13553" s="12"/>
      <c r="N13553" s="13"/>
      <c r="O13553" s="13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  <c r="AA13553" s="11"/>
      <c r="AB13553" s="11"/>
      <c r="AC13553" s="11"/>
    </row>
    <row r="13554" spans="1:29" x14ac:dyDescent="0.25">
      <c r="A13554" s="10"/>
      <c r="B13554" s="11"/>
      <c r="C13554" s="11"/>
      <c r="D13554" s="11"/>
      <c r="E13554" s="11"/>
      <c r="F13554" s="11"/>
      <c r="G13554" s="11"/>
      <c r="H13554" s="11"/>
      <c r="I13554" s="11"/>
      <c r="J13554" s="11"/>
      <c r="K13554" s="12"/>
      <c r="L13554" s="13"/>
      <c r="M13554" s="12"/>
      <c r="N13554" s="13"/>
      <c r="O13554" s="13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  <c r="AA13554" s="11"/>
      <c r="AB13554" s="11"/>
      <c r="AC13554" s="11"/>
    </row>
    <row r="13555" spans="1:29" x14ac:dyDescent="0.25">
      <c r="A13555" s="10"/>
      <c r="B13555" s="11"/>
      <c r="C13555" s="11"/>
      <c r="D13555" s="11"/>
      <c r="E13555" s="11"/>
      <c r="F13555" s="11"/>
      <c r="G13555" s="11"/>
      <c r="H13555" s="11"/>
      <c r="I13555" s="11"/>
      <c r="J13555" s="11"/>
      <c r="K13555" s="12"/>
      <c r="L13555" s="13"/>
      <c r="M13555" s="12"/>
      <c r="N13555" s="13"/>
      <c r="O13555" s="13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  <c r="AA13555" s="11"/>
      <c r="AB13555" s="11"/>
      <c r="AC13555" s="11"/>
    </row>
    <row r="13556" spans="1:29" x14ac:dyDescent="0.25">
      <c r="A13556" s="10"/>
      <c r="B13556" s="11"/>
      <c r="C13556" s="11"/>
      <c r="D13556" s="11"/>
      <c r="E13556" s="11"/>
      <c r="F13556" s="11"/>
      <c r="G13556" s="11"/>
      <c r="H13556" s="11"/>
      <c r="I13556" s="11"/>
      <c r="J13556" s="11"/>
      <c r="K13556" s="12"/>
      <c r="L13556" s="13"/>
      <c r="M13556" s="12"/>
      <c r="N13556" s="13"/>
      <c r="O13556" s="13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  <c r="AA13556" s="11"/>
      <c r="AB13556" s="11"/>
      <c r="AC13556" s="11"/>
    </row>
    <row r="13557" spans="1:29" x14ac:dyDescent="0.25">
      <c r="A13557" s="10"/>
      <c r="B13557" s="11"/>
      <c r="C13557" s="11"/>
      <c r="D13557" s="11"/>
      <c r="E13557" s="11"/>
      <c r="F13557" s="11"/>
      <c r="G13557" s="11"/>
      <c r="H13557" s="11"/>
      <c r="I13557" s="11"/>
      <c r="J13557" s="11"/>
      <c r="K13557" s="12"/>
      <c r="L13557" s="13"/>
      <c r="M13557" s="12"/>
      <c r="N13557" s="13"/>
      <c r="O13557" s="13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  <c r="AC13557" s="11"/>
    </row>
    <row r="13558" spans="1:29" x14ac:dyDescent="0.25">
      <c r="A13558" s="10"/>
      <c r="B13558" s="11"/>
      <c r="C13558" s="11"/>
      <c r="D13558" s="11"/>
      <c r="E13558" s="11"/>
      <c r="F13558" s="11"/>
      <c r="G13558" s="11"/>
      <c r="H13558" s="11"/>
      <c r="I13558" s="11"/>
      <c r="J13558" s="11"/>
      <c r="K13558" s="12"/>
      <c r="L13558" s="13"/>
      <c r="M13558" s="12"/>
      <c r="N13558" s="13"/>
      <c r="O13558" s="13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  <c r="AA13558" s="11"/>
      <c r="AB13558" s="11"/>
      <c r="AC13558" s="11"/>
    </row>
    <row r="13559" spans="1:29" x14ac:dyDescent="0.25">
      <c r="A13559" s="10"/>
      <c r="B13559" s="11"/>
      <c r="C13559" s="11"/>
      <c r="D13559" s="11"/>
      <c r="E13559" s="11"/>
      <c r="F13559" s="11"/>
      <c r="G13559" s="11"/>
      <c r="H13559" s="11"/>
      <c r="I13559" s="11"/>
      <c r="J13559" s="11"/>
      <c r="K13559" s="12"/>
      <c r="L13559" s="13"/>
      <c r="M13559" s="12"/>
      <c r="N13559" s="13"/>
      <c r="O13559" s="13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  <c r="AA13559" s="11"/>
      <c r="AB13559" s="11"/>
      <c r="AC13559" s="11"/>
    </row>
    <row r="13560" spans="1:29" x14ac:dyDescent="0.25">
      <c r="A13560" s="10"/>
      <c r="B13560" s="11"/>
      <c r="C13560" s="11"/>
      <c r="D13560" s="11"/>
      <c r="E13560" s="11"/>
      <c r="F13560" s="11"/>
      <c r="G13560" s="11"/>
      <c r="H13560" s="11"/>
      <c r="I13560" s="11"/>
      <c r="J13560" s="11"/>
      <c r="K13560" s="12"/>
      <c r="L13560" s="13"/>
      <c r="M13560" s="12"/>
      <c r="N13560" s="13"/>
      <c r="O13560" s="13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  <c r="AA13560" s="11"/>
      <c r="AB13560" s="11"/>
      <c r="AC13560" s="11"/>
    </row>
    <row r="13561" spans="1:29" x14ac:dyDescent="0.25">
      <c r="A13561" s="10"/>
      <c r="B13561" s="11"/>
      <c r="C13561" s="11"/>
      <c r="D13561" s="11"/>
      <c r="E13561" s="11"/>
      <c r="F13561" s="11"/>
      <c r="G13561" s="11"/>
      <c r="H13561" s="11"/>
      <c r="I13561" s="11"/>
      <c r="J13561" s="11"/>
      <c r="K13561" s="12"/>
      <c r="L13561" s="13"/>
      <c r="M13561" s="12"/>
      <c r="N13561" s="13"/>
      <c r="O13561" s="13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  <c r="AA13561" s="11"/>
      <c r="AB13561" s="11"/>
      <c r="AC13561" s="11"/>
    </row>
    <row r="13562" spans="1:29" x14ac:dyDescent="0.25">
      <c r="A13562" s="10"/>
      <c r="B13562" s="11"/>
      <c r="C13562" s="11"/>
      <c r="D13562" s="11"/>
      <c r="E13562" s="11"/>
      <c r="F13562" s="11"/>
      <c r="G13562" s="11"/>
      <c r="H13562" s="11"/>
      <c r="I13562" s="11"/>
      <c r="J13562" s="11"/>
      <c r="K13562" s="12"/>
      <c r="L13562" s="13"/>
      <c r="M13562" s="12"/>
      <c r="N13562" s="13"/>
      <c r="O13562" s="13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  <c r="AA13562" s="11"/>
      <c r="AB13562" s="11"/>
      <c r="AC13562" s="11"/>
    </row>
    <row r="13563" spans="1:29" x14ac:dyDescent="0.25">
      <c r="A13563" s="10"/>
      <c r="B13563" s="11"/>
      <c r="C13563" s="11"/>
      <c r="D13563" s="11"/>
      <c r="E13563" s="11"/>
      <c r="F13563" s="11"/>
      <c r="G13563" s="11"/>
      <c r="H13563" s="11"/>
      <c r="I13563" s="11"/>
      <c r="J13563" s="11"/>
      <c r="K13563" s="12"/>
      <c r="L13563" s="13"/>
      <c r="M13563" s="12"/>
      <c r="N13563" s="13"/>
      <c r="O13563" s="13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  <c r="AA13563" s="11"/>
      <c r="AB13563" s="11"/>
      <c r="AC13563" s="11"/>
    </row>
    <row r="13564" spans="1:29" x14ac:dyDescent="0.25">
      <c r="A13564" s="10"/>
      <c r="B13564" s="11"/>
      <c r="C13564" s="11"/>
      <c r="D13564" s="11"/>
      <c r="E13564" s="11"/>
      <c r="F13564" s="11"/>
      <c r="G13564" s="11"/>
      <c r="H13564" s="11"/>
      <c r="I13564" s="11"/>
      <c r="J13564" s="11"/>
      <c r="K13564" s="12"/>
      <c r="L13564" s="13"/>
      <c r="M13564" s="12"/>
      <c r="N13564" s="13"/>
      <c r="O13564" s="13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  <c r="AC13564" s="11"/>
    </row>
    <row r="13565" spans="1:29" x14ac:dyDescent="0.25">
      <c r="A13565" s="10"/>
      <c r="B13565" s="11"/>
      <c r="C13565" s="11"/>
      <c r="D13565" s="11"/>
      <c r="E13565" s="11"/>
      <c r="F13565" s="11"/>
      <c r="G13565" s="11"/>
      <c r="H13565" s="11"/>
      <c r="I13565" s="11"/>
      <c r="J13565" s="11"/>
      <c r="K13565" s="12"/>
      <c r="L13565" s="13"/>
      <c r="M13565" s="12"/>
      <c r="N13565" s="13"/>
      <c r="O13565" s="13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  <c r="AA13565" s="11"/>
      <c r="AB13565" s="11"/>
      <c r="AC13565" s="11"/>
    </row>
    <row r="13566" spans="1:29" x14ac:dyDescent="0.25">
      <c r="A13566" s="10"/>
      <c r="B13566" s="11"/>
      <c r="C13566" s="11"/>
      <c r="D13566" s="11"/>
      <c r="E13566" s="11"/>
      <c r="F13566" s="11"/>
      <c r="G13566" s="11"/>
      <c r="H13566" s="11"/>
      <c r="I13566" s="11"/>
      <c r="J13566" s="11"/>
      <c r="K13566" s="12"/>
      <c r="L13566" s="13"/>
      <c r="M13566" s="12"/>
      <c r="N13566" s="13"/>
      <c r="O13566" s="13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  <c r="AA13566" s="11"/>
      <c r="AB13566" s="11"/>
      <c r="AC13566" s="11"/>
    </row>
    <row r="13567" spans="1:29" x14ac:dyDescent="0.25">
      <c r="A13567" s="10"/>
      <c r="B13567" s="11"/>
      <c r="C13567" s="11"/>
      <c r="D13567" s="11"/>
      <c r="E13567" s="11"/>
      <c r="F13567" s="11"/>
      <c r="G13567" s="11"/>
      <c r="H13567" s="11"/>
      <c r="I13567" s="11"/>
      <c r="J13567" s="11"/>
      <c r="K13567" s="12"/>
      <c r="L13567" s="13"/>
      <c r="M13567" s="12"/>
      <c r="N13567" s="13"/>
      <c r="O13567" s="13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  <c r="AA13567" s="11"/>
      <c r="AB13567" s="11"/>
      <c r="AC13567" s="11"/>
    </row>
    <row r="13568" spans="1:29" x14ac:dyDescent="0.25">
      <c r="A13568" s="10"/>
      <c r="B13568" s="11"/>
      <c r="C13568" s="11"/>
      <c r="D13568" s="11"/>
      <c r="E13568" s="11"/>
      <c r="F13568" s="11"/>
      <c r="G13568" s="11"/>
      <c r="H13568" s="11"/>
      <c r="I13568" s="11"/>
      <c r="J13568" s="11"/>
      <c r="K13568" s="12"/>
      <c r="L13568" s="13"/>
      <c r="M13568" s="12"/>
      <c r="N13568" s="13"/>
      <c r="O13568" s="13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  <c r="AA13568" s="11"/>
      <c r="AB13568" s="11"/>
      <c r="AC13568" s="11"/>
    </row>
    <row r="13569" spans="1:29" x14ac:dyDescent="0.25">
      <c r="A13569" s="10"/>
      <c r="B13569" s="11"/>
      <c r="C13569" s="11"/>
      <c r="D13569" s="11"/>
      <c r="E13569" s="11"/>
      <c r="F13569" s="11"/>
      <c r="G13569" s="11"/>
      <c r="H13569" s="11"/>
      <c r="I13569" s="11"/>
      <c r="J13569" s="11"/>
      <c r="K13569" s="12"/>
      <c r="L13569" s="13"/>
      <c r="M13569" s="12"/>
      <c r="N13569" s="13"/>
      <c r="O13569" s="13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  <c r="AA13569" s="11"/>
      <c r="AB13569" s="11"/>
      <c r="AC13569" s="11"/>
    </row>
    <row r="13570" spans="1:29" x14ac:dyDescent="0.25">
      <c r="A13570" s="10"/>
      <c r="B13570" s="11"/>
      <c r="C13570" s="11"/>
      <c r="D13570" s="11"/>
      <c r="E13570" s="11"/>
      <c r="F13570" s="11"/>
      <c r="G13570" s="11"/>
      <c r="H13570" s="11"/>
      <c r="I13570" s="11"/>
      <c r="J13570" s="11"/>
      <c r="K13570" s="12"/>
      <c r="L13570" s="13"/>
      <c r="M13570" s="12"/>
      <c r="N13570" s="13"/>
      <c r="O13570" s="13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  <c r="AA13570" s="11"/>
      <c r="AB13570" s="11"/>
      <c r="AC13570" s="11"/>
    </row>
    <row r="13571" spans="1:29" x14ac:dyDescent="0.25">
      <c r="A13571" s="10"/>
      <c r="B13571" s="11"/>
      <c r="C13571" s="11"/>
      <c r="D13571" s="11"/>
      <c r="E13571" s="11"/>
      <c r="F13571" s="11"/>
      <c r="G13571" s="11"/>
      <c r="H13571" s="11"/>
      <c r="I13571" s="11"/>
      <c r="J13571" s="11"/>
      <c r="K13571" s="12"/>
      <c r="L13571" s="13"/>
      <c r="M13571" s="12"/>
      <c r="N13571" s="13"/>
      <c r="O13571" s="13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  <c r="AC13571" s="11"/>
    </row>
    <row r="13572" spans="1:29" x14ac:dyDescent="0.25">
      <c r="A13572" s="10"/>
      <c r="B13572" s="11"/>
      <c r="C13572" s="11"/>
      <c r="D13572" s="11"/>
      <c r="E13572" s="11"/>
      <c r="F13572" s="11"/>
      <c r="G13572" s="11"/>
      <c r="H13572" s="11"/>
      <c r="I13572" s="11"/>
      <c r="J13572" s="11"/>
      <c r="K13572" s="12"/>
      <c r="L13572" s="13"/>
      <c r="M13572" s="12"/>
      <c r="N13572" s="13"/>
      <c r="O13572" s="13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  <c r="AA13572" s="11"/>
      <c r="AB13572" s="11"/>
      <c r="AC13572" s="11"/>
    </row>
    <row r="13573" spans="1:29" x14ac:dyDescent="0.25">
      <c r="A13573" s="10"/>
      <c r="B13573" s="11"/>
      <c r="C13573" s="11"/>
      <c r="D13573" s="11"/>
      <c r="E13573" s="11"/>
      <c r="F13573" s="11"/>
      <c r="G13573" s="11"/>
      <c r="H13573" s="11"/>
      <c r="I13573" s="11"/>
      <c r="J13573" s="11"/>
      <c r="K13573" s="12"/>
      <c r="L13573" s="13"/>
      <c r="M13573" s="12"/>
      <c r="N13573" s="13"/>
      <c r="O13573" s="13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  <c r="AA13573" s="11"/>
      <c r="AB13573" s="11"/>
      <c r="AC13573" s="11"/>
    </row>
    <row r="13574" spans="1:29" x14ac:dyDescent="0.25">
      <c r="A13574" s="10"/>
      <c r="B13574" s="11"/>
      <c r="C13574" s="11"/>
      <c r="D13574" s="11"/>
      <c r="E13574" s="11"/>
      <c r="F13574" s="11"/>
      <c r="G13574" s="11"/>
      <c r="H13574" s="11"/>
      <c r="I13574" s="11"/>
      <c r="J13574" s="11"/>
      <c r="K13574" s="12"/>
      <c r="L13574" s="13"/>
      <c r="M13574" s="12"/>
      <c r="N13574" s="13"/>
      <c r="O13574" s="13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  <c r="AA13574" s="11"/>
      <c r="AB13574" s="11"/>
      <c r="AC13574" s="11"/>
    </row>
    <row r="13575" spans="1:29" x14ac:dyDescent="0.25">
      <c r="A13575" s="10"/>
      <c r="B13575" s="11"/>
      <c r="C13575" s="11"/>
      <c r="D13575" s="11"/>
      <c r="E13575" s="11"/>
      <c r="F13575" s="11"/>
      <c r="G13575" s="11"/>
      <c r="H13575" s="11"/>
      <c r="I13575" s="11"/>
      <c r="J13575" s="11"/>
      <c r="K13575" s="12"/>
      <c r="L13575" s="13"/>
      <c r="M13575" s="12"/>
      <c r="N13575" s="13"/>
      <c r="O13575" s="13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  <c r="AA13575" s="11"/>
      <c r="AB13575" s="11"/>
      <c r="AC13575" s="11"/>
    </row>
    <row r="13576" spans="1:29" x14ac:dyDescent="0.25">
      <c r="A13576" s="10"/>
      <c r="B13576" s="11"/>
      <c r="C13576" s="11"/>
      <c r="D13576" s="11"/>
      <c r="E13576" s="11"/>
      <c r="F13576" s="11"/>
      <c r="G13576" s="11"/>
      <c r="H13576" s="11"/>
      <c r="I13576" s="11"/>
      <c r="J13576" s="11"/>
      <c r="K13576" s="12"/>
      <c r="L13576" s="13"/>
      <c r="M13576" s="12"/>
      <c r="N13576" s="13"/>
      <c r="O13576" s="13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  <c r="AA13576" s="11"/>
      <c r="AB13576" s="11"/>
      <c r="AC13576" s="11"/>
    </row>
    <row r="13577" spans="1:29" x14ac:dyDescent="0.25">
      <c r="A13577" s="10"/>
      <c r="B13577" s="11"/>
      <c r="C13577" s="11"/>
      <c r="D13577" s="11"/>
      <c r="E13577" s="11"/>
      <c r="F13577" s="11"/>
      <c r="G13577" s="11"/>
      <c r="H13577" s="11"/>
      <c r="I13577" s="11"/>
      <c r="J13577" s="11"/>
      <c r="K13577" s="12"/>
      <c r="L13577" s="13"/>
      <c r="M13577" s="12"/>
      <c r="N13577" s="13"/>
      <c r="O13577" s="13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  <c r="AA13577" s="11"/>
      <c r="AB13577" s="11"/>
      <c r="AC13577" s="11"/>
    </row>
    <row r="13578" spans="1:29" x14ac:dyDescent="0.25">
      <c r="A13578" s="10"/>
      <c r="B13578" s="11"/>
      <c r="C13578" s="11"/>
      <c r="D13578" s="11"/>
      <c r="E13578" s="11"/>
      <c r="F13578" s="11"/>
      <c r="G13578" s="11"/>
      <c r="H13578" s="11"/>
      <c r="I13578" s="11"/>
      <c r="J13578" s="11"/>
      <c r="K13578" s="12"/>
      <c r="L13578" s="13"/>
      <c r="M13578" s="12"/>
      <c r="N13578" s="13"/>
      <c r="O13578" s="13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  <c r="AA13578" s="11"/>
      <c r="AB13578" s="11"/>
      <c r="AC13578" s="11"/>
    </row>
    <row r="13579" spans="1:29" x14ac:dyDescent="0.25">
      <c r="A13579" s="10"/>
      <c r="B13579" s="11"/>
      <c r="C13579" s="11"/>
      <c r="D13579" s="11"/>
      <c r="E13579" s="11"/>
      <c r="F13579" s="11"/>
      <c r="G13579" s="11"/>
      <c r="H13579" s="11"/>
      <c r="I13579" s="11"/>
      <c r="J13579" s="11"/>
      <c r="K13579" s="12"/>
      <c r="L13579" s="13"/>
      <c r="M13579" s="12"/>
      <c r="N13579" s="13"/>
      <c r="O13579" s="13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  <c r="AA13579" s="11"/>
      <c r="AB13579" s="11"/>
      <c r="AC13579" s="11"/>
    </row>
    <row r="13580" spans="1:29" x14ac:dyDescent="0.25">
      <c r="A13580" s="10"/>
      <c r="B13580" s="11"/>
      <c r="C13580" s="11"/>
      <c r="D13580" s="11"/>
      <c r="E13580" s="11"/>
      <c r="F13580" s="11"/>
      <c r="G13580" s="11"/>
      <c r="H13580" s="11"/>
      <c r="I13580" s="11"/>
      <c r="J13580" s="11"/>
      <c r="K13580" s="12"/>
      <c r="L13580" s="13"/>
      <c r="M13580" s="12"/>
      <c r="N13580" s="13"/>
      <c r="O13580" s="13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  <c r="AA13580" s="11"/>
      <c r="AB13580" s="11"/>
      <c r="AC13580" s="11"/>
    </row>
    <row r="13581" spans="1:29" x14ac:dyDescent="0.25">
      <c r="A13581" s="10"/>
      <c r="B13581" s="11"/>
      <c r="C13581" s="11"/>
      <c r="D13581" s="11"/>
      <c r="E13581" s="11"/>
      <c r="F13581" s="11"/>
      <c r="G13581" s="11"/>
      <c r="H13581" s="11"/>
      <c r="I13581" s="11"/>
      <c r="J13581" s="11"/>
      <c r="K13581" s="12"/>
      <c r="L13581" s="13"/>
      <c r="M13581" s="12"/>
      <c r="N13581" s="13"/>
      <c r="O13581" s="13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  <c r="AA13581" s="11"/>
      <c r="AB13581" s="11"/>
      <c r="AC13581" s="11"/>
    </row>
    <row r="13582" spans="1:29" x14ac:dyDescent="0.25">
      <c r="A13582" s="10"/>
      <c r="B13582" s="11"/>
      <c r="C13582" s="11"/>
      <c r="D13582" s="11"/>
      <c r="E13582" s="11"/>
      <c r="F13582" s="11"/>
      <c r="G13582" s="11"/>
      <c r="H13582" s="11"/>
      <c r="I13582" s="11"/>
      <c r="J13582" s="11"/>
      <c r="K13582" s="12"/>
      <c r="L13582" s="13"/>
      <c r="M13582" s="12"/>
      <c r="N13582" s="13"/>
      <c r="O13582" s="13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  <c r="AA13582" s="11"/>
      <c r="AB13582" s="11"/>
      <c r="AC13582" s="11"/>
    </row>
    <row r="13583" spans="1:29" x14ac:dyDescent="0.25">
      <c r="A13583" s="10"/>
      <c r="B13583" s="11"/>
      <c r="C13583" s="11"/>
      <c r="D13583" s="11"/>
      <c r="E13583" s="11"/>
      <c r="F13583" s="11"/>
      <c r="G13583" s="11"/>
      <c r="H13583" s="11"/>
      <c r="I13583" s="11"/>
      <c r="J13583" s="11"/>
      <c r="K13583" s="12"/>
      <c r="L13583" s="13"/>
      <c r="M13583" s="12"/>
      <c r="N13583" s="13"/>
      <c r="O13583" s="13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  <c r="AA13583" s="11"/>
      <c r="AB13583" s="11"/>
      <c r="AC13583" s="11"/>
    </row>
    <row r="13584" spans="1:29" x14ac:dyDescent="0.25">
      <c r="A13584" s="10"/>
      <c r="B13584" s="11"/>
      <c r="C13584" s="11"/>
      <c r="D13584" s="11"/>
      <c r="E13584" s="11"/>
      <c r="F13584" s="11"/>
      <c r="G13584" s="11"/>
      <c r="H13584" s="11"/>
      <c r="I13584" s="11"/>
      <c r="J13584" s="11"/>
      <c r="K13584" s="12"/>
      <c r="L13584" s="13"/>
      <c r="M13584" s="12"/>
      <c r="N13584" s="13"/>
      <c r="O13584" s="13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  <c r="AA13584" s="11"/>
      <c r="AB13584" s="11"/>
      <c r="AC13584" s="11"/>
    </row>
    <row r="13585" spans="1:29" x14ac:dyDescent="0.25">
      <c r="A13585" s="10"/>
      <c r="B13585" s="11"/>
      <c r="C13585" s="11"/>
      <c r="D13585" s="11"/>
      <c r="E13585" s="11"/>
      <c r="F13585" s="11"/>
      <c r="G13585" s="11"/>
      <c r="H13585" s="11"/>
      <c r="I13585" s="11"/>
      <c r="J13585" s="11"/>
      <c r="K13585" s="12"/>
      <c r="L13585" s="13"/>
      <c r="M13585" s="12"/>
      <c r="N13585" s="13"/>
      <c r="O13585" s="13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  <c r="AC13585" s="11"/>
    </row>
    <row r="13586" spans="1:29" x14ac:dyDescent="0.25">
      <c r="A13586" s="10"/>
      <c r="B13586" s="11"/>
      <c r="C13586" s="11"/>
      <c r="D13586" s="11"/>
      <c r="E13586" s="11"/>
      <c r="F13586" s="11"/>
      <c r="G13586" s="11"/>
      <c r="H13586" s="11"/>
      <c r="I13586" s="11"/>
      <c r="J13586" s="11"/>
      <c r="K13586" s="12"/>
      <c r="L13586" s="13"/>
      <c r="M13586" s="12"/>
      <c r="N13586" s="13"/>
      <c r="O13586" s="13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  <c r="AA13586" s="11"/>
      <c r="AB13586" s="11"/>
      <c r="AC13586" s="11"/>
    </row>
    <row r="13587" spans="1:29" x14ac:dyDescent="0.25">
      <c r="A13587" s="10"/>
      <c r="B13587" s="11"/>
      <c r="C13587" s="11"/>
      <c r="D13587" s="11"/>
      <c r="E13587" s="11"/>
      <c r="F13587" s="11"/>
      <c r="G13587" s="11"/>
      <c r="H13587" s="11"/>
      <c r="I13587" s="11"/>
      <c r="J13587" s="11"/>
      <c r="K13587" s="12"/>
      <c r="L13587" s="13"/>
      <c r="M13587" s="12"/>
      <c r="N13587" s="13"/>
      <c r="O13587" s="13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  <c r="AA13587" s="11"/>
      <c r="AB13587" s="11"/>
      <c r="AC13587" s="11"/>
    </row>
    <row r="13588" spans="1:29" x14ac:dyDescent="0.25">
      <c r="A13588" s="10"/>
      <c r="B13588" s="11"/>
      <c r="C13588" s="11"/>
      <c r="D13588" s="11"/>
      <c r="E13588" s="11"/>
      <c r="F13588" s="11"/>
      <c r="G13588" s="11"/>
      <c r="H13588" s="11"/>
      <c r="I13588" s="11"/>
      <c r="J13588" s="11"/>
      <c r="K13588" s="12"/>
      <c r="L13588" s="13"/>
      <c r="M13588" s="12"/>
      <c r="N13588" s="13"/>
      <c r="O13588" s="13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  <c r="AA13588" s="11"/>
      <c r="AB13588" s="11"/>
      <c r="AC13588" s="11"/>
    </row>
    <row r="13589" spans="1:29" x14ac:dyDescent="0.25">
      <c r="A13589" s="10"/>
      <c r="B13589" s="11"/>
      <c r="C13589" s="11"/>
      <c r="D13589" s="11"/>
      <c r="E13589" s="11"/>
      <c r="F13589" s="11"/>
      <c r="G13589" s="11"/>
      <c r="H13589" s="11"/>
      <c r="I13589" s="11"/>
      <c r="J13589" s="11"/>
      <c r="K13589" s="12"/>
      <c r="L13589" s="13"/>
      <c r="M13589" s="12"/>
      <c r="N13589" s="13"/>
      <c r="O13589" s="13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  <c r="AA13589" s="11"/>
      <c r="AB13589" s="11"/>
      <c r="AC13589" s="11"/>
    </row>
    <row r="13590" spans="1:29" x14ac:dyDescent="0.25">
      <c r="A13590" s="10"/>
      <c r="B13590" s="11"/>
      <c r="C13590" s="11"/>
      <c r="D13590" s="11"/>
      <c r="E13590" s="11"/>
      <c r="F13590" s="11"/>
      <c r="G13590" s="11"/>
      <c r="H13590" s="11"/>
      <c r="I13590" s="11"/>
      <c r="J13590" s="11"/>
      <c r="K13590" s="12"/>
      <c r="L13590" s="13"/>
      <c r="M13590" s="12"/>
      <c r="N13590" s="13"/>
      <c r="O13590" s="13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  <c r="AA13590" s="11"/>
      <c r="AB13590" s="11"/>
      <c r="AC13590" s="11"/>
    </row>
    <row r="13591" spans="1:29" x14ac:dyDescent="0.25">
      <c r="A13591" s="10"/>
      <c r="B13591" s="11"/>
      <c r="C13591" s="11"/>
      <c r="D13591" s="11"/>
      <c r="E13591" s="11"/>
      <c r="F13591" s="11"/>
      <c r="G13591" s="11"/>
      <c r="H13591" s="11"/>
      <c r="I13591" s="11"/>
      <c r="J13591" s="11"/>
      <c r="K13591" s="12"/>
      <c r="L13591" s="13"/>
      <c r="M13591" s="12"/>
      <c r="N13591" s="13"/>
      <c r="O13591" s="13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  <c r="AA13591" s="11"/>
      <c r="AB13591" s="11"/>
      <c r="AC13591" s="11"/>
    </row>
    <row r="13592" spans="1:29" x14ac:dyDescent="0.25">
      <c r="A13592" s="10"/>
      <c r="B13592" s="11"/>
      <c r="C13592" s="11"/>
      <c r="D13592" s="11"/>
      <c r="E13592" s="11"/>
      <c r="F13592" s="11"/>
      <c r="G13592" s="11"/>
      <c r="H13592" s="11"/>
      <c r="I13592" s="11"/>
      <c r="J13592" s="11"/>
      <c r="K13592" s="12"/>
      <c r="L13592" s="13"/>
      <c r="M13592" s="12"/>
      <c r="N13592" s="13"/>
      <c r="O13592" s="13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  <c r="AC13592" s="11"/>
    </row>
    <row r="13593" spans="1:29" x14ac:dyDescent="0.25">
      <c r="A13593" s="10"/>
      <c r="B13593" s="11"/>
      <c r="C13593" s="11"/>
      <c r="D13593" s="11"/>
      <c r="E13593" s="11"/>
      <c r="F13593" s="11"/>
      <c r="G13593" s="11"/>
      <c r="H13593" s="11"/>
      <c r="I13593" s="11"/>
      <c r="J13593" s="11"/>
      <c r="K13593" s="12"/>
      <c r="L13593" s="13"/>
      <c r="M13593" s="12"/>
      <c r="N13593" s="13"/>
      <c r="O13593" s="13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  <c r="AA13593" s="11"/>
      <c r="AB13593" s="11"/>
      <c r="AC13593" s="11"/>
    </row>
    <row r="13594" spans="1:29" x14ac:dyDescent="0.25">
      <c r="A13594" s="10"/>
      <c r="B13594" s="11"/>
      <c r="C13594" s="11"/>
      <c r="D13594" s="11"/>
      <c r="E13594" s="11"/>
      <c r="F13594" s="11"/>
      <c r="G13594" s="11"/>
      <c r="H13594" s="11"/>
      <c r="I13594" s="11"/>
      <c r="J13594" s="11"/>
      <c r="K13594" s="12"/>
      <c r="L13594" s="13"/>
      <c r="M13594" s="12"/>
      <c r="N13594" s="13"/>
      <c r="O13594" s="13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  <c r="AA13594" s="11"/>
      <c r="AB13594" s="11"/>
      <c r="AC13594" s="11"/>
    </row>
    <row r="13595" spans="1:29" x14ac:dyDescent="0.25">
      <c r="A13595" s="10"/>
      <c r="B13595" s="11"/>
      <c r="C13595" s="11"/>
      <c r="D13595" s="11"/>
      <c r="E13595" s="11"/>
      <c r="F13595" s="11"/>
      <c r="G13595" s="11"/>
      <c r="H13595" s="11"/>
      <c r="I13595" s="11"/>
      <c r="J13595" s="11"/>
      <c r="K13595" s="12"/>
      <c r="L13595" s="13"/>
      <c r="M13595" s="12"/>
      <c r="N13595" s="13"/>
      <c r="O13595" s="13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  <c r="AA13595" s="11"/>
      <c r="AB13595" s="11"/>
      <c r="AC13595" s="11"/>
    </row>
    <row r="13596" spans="1:29" x14ac:dyDescent="0.25">
      <c r="A13596" s="10"/>
      <c r="B13596" s="11"/>
      <c r="C13596" s="11"/>
      <c r="D13596" s="11"/>
      <c r="E13596" s="11"/>
      <c r="F13596" s="11"/>
      <c r="G13596" s="11"/>
      <c r="H13596" s="11"/>
      <c r="I13596" s="11"/>
      <c r="J13596" s="11"/>
      <c r="K13596" s="12"/>
      <c r="L13596" s="13"/>
      <c r="M13596" s="12"/>
      <c r="N13596" s="13"/>
      <c r="O13596" s="13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  <c r="AA13596" s="11"/>
      <c r="AB13596" s="11"/>
      <c r="AC13596" s="11"/>
    </row>
    <row r="13597" spans="1:29" x14ac:dyDescent="0.25">
      <c r="A13597" s="10"/>
      <c r="B13597" s="11"/>
      <c r="C13597" s="11"/>
      <c r="D13597" s="11"/>
      <c r="E13597" s="11"/>
      <c r="F13597" s="11"/>
      <c r="G13597" s="11"/>
      <c r="H13597" s="11"/>
      <c r="I13597" s="11"/>
      <c r="J13597" s="11"/>
      <c r="K13597" s="12"/>
      <c r="L13597" s="13"/>
      <c r="M13597" s="12"/>
      <c r="N13597" s="13"/>
      <c r="O13597" s="13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  <c r="AA13597" s="11"/>
      <c r="AB13597" s="11"/>
      <c r="AC13597" s="11"/>
    </row>
    <row r="13598" spans="1:29" x14ac:dyDescent="0.25">
      <c r="A13598" s="10"/>
      <c r="B13598" s="11"/>
      <c r="C13598" s="11"/>
      <c r="D13598" s="11"/>
      <c r="E13598" s="11"/>
      <c r="F13598" s="11"/>
      <c r="G13598" s="11"/>
      <c r="H13598" s="11"/>
      <c r="I13598" s="11"/>
      <c r="J13598" s="11"/>
      <c r="K13598" s="12"/>
      <c r="L13598" s="13"/>
      <c r="M13598" s="12"/>
      <c r="N13598" s="13"/>
      <c r="O13598" s="13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  <c r="AA13598" s="11"/>
      <c r="AB13598" s="11"/>
      <c r="AC13598" s="11"/>
    </row>
    <row r="13599" spans="1:29" x14ac:dyDescent="0.25">
      <c r="A13599" s="10"/>
      <c r="B13599" s="11"/>
      <c r="C13599" s="11"/>
      <c r="D13599" s="11"/>
      <c r="E13599" s="11"/>
      <c r="F13599" s="11"/>
      <c r="G13599" s="11"/>
      <c r="H13599" s="11"/>
      <c r="I13599" s="11"/>
      <c r="J13599" s="11"/>
      <c r="K13599" s="12"/>
      <c r="L13599" s="13"/>
      <c r="M13599" s="12"/>
      <c r="N13599" s="13"/>
      <c r="O13599" s="13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  <c r="AC13599" s="11"/>
    </row>
    <row r="13600" spans="1:29" x14ac:dyDescent="0.25">
      <c r="A13600" s="10"/>
      <c r="B13600" s="11"/>
      <c r="C13600" s="11"/>
      <c r="D13600" s="11"/>
      <c r="E13600" s="11"/>
      <c r="F13600" s="11"/>
      <c r="G13600" s="11"/>
      <c r="H13600" s="11"/>
      <c r="I13600" s="11"/>
      <c r="J13600" s="11"/>
      <c r="K13600" s="12"/>
      <c r="L13600" s="13"/>
      <c r="M13600" s="12"/>
      <c r="N13600" s="13"/>
      <c r="O13600" s="13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  <c r="AA13600" s="11"/>
      <c r="AB13600" s="11"/>
      <c r="AC13600" s="11"/>
    </row>
    <row r="13601" spans="1:29" x14ac:dyDescent="0.25">
      <c r="A13601" s="10"/>
      <c r="B13601" s="11"/>
      <c r="C13601" s="11"/>
      <c r="D13601" s="11"/>
      <c r="E13601" s="11"/>
      <c r="F13601" s="11"/>
      <c r="G13601" s="11"/>
      <c r="H13601" s="11"/>
      <c r="I13601" s="11"/>
      <c r="J13601" s="11"/>
      <c r="K13601" s="12"/>
      <c r="L13601" s="13"/>
      <c r="M13601" s="12"/>
      <c r="N13601" s="13"/>
      <c r="O13601" s="13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  <c r="AA13601" s="11"/>
      <c r="AB13601" s="11"/>
      <c r="AC13601" s="11"/>
    </row>
    <row r="13602" spans="1:29" x14ac:dyDescent="0.25">
      <c r="A13602" s="10"/>
      <c r="B13602" s="11"/>
      <c r="C13602" s="11"/>
      <c r="D13602" s="11"/>
      <c r="E13602" s="11"/>
      <c r="F13602" s="11"/>
      <c r="G13602" s="11"/>
      <c r="H13602" s="11"/>
      <c r="I13602" s="11"/>
      <c r="J13602" s="11"/>
      <c r="K13602" s="12"/>
      <c r="L13602" s="13"/>
      <c r="M13602" s="12"/>
      <c r="N13602" s="13"/>
      <c r="O13602" s="13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  <c r="AA13602" s="11"/>
      <c r="AB13602" s="11"/>
      <c r="AC13602" s="11"/>
    </row>
    <row r="13603" spans="1:29" x14ac:dyDescent="0.25">
      <c r="A13603" s="10"/>
      <c r="B13603" s="11"/>
      <c r="C13603" s="11"/>
      <c r="D13603" s="11"/>
      <c r="E13603" s="11"/>
      <c r="F13603" s="11"/>
      <c r="G13603" s="11"/>
      <c r="H13603" s="11"/>
      <c r="I13603" s="11"/>
      <c r="J13603" s="11"/>
      <c r="K13603" s="12"/>
      <c r="L13603" s="13"/>
      <c r="M13603" s="12"/>
      <c r="N13603" s="13"/>
      <c r="O13603" s="13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  <c r="AA13603" s="11"/>
      <c r="AB13603" s="11"/>
      <c r="AC13603" s="11"/>
    </row>
    <row r="13604" spans="1:29" x14ac:dyDescent="0.25">
      <c r="A13604" s="10"/>
      <c r="B13604" s="11"/>
      <c r="C13604" s="11"/>
      <c r="D13604" s="11"/>
      <c r="E13604" s="11"/>
      <c r="F13604" s="11"/>
      <c r="G13604" s="11"/>
      <c r="H13604" s="11"/>
      <c r="I13604" s="11"/>
      <c r="J13604" s="11"/>
      <c r="K13604" s="12"/>
      <c r="L13604" s="13"/>
      <c r="M13604" s="12"/>
      <c r="N13604" s="13"/>
      <c r="O13604" s="13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  <c r="AA13604" s="11"/>
      <c r="AB13604" s="11"/>
      <c r="AC13604" s="11"/>
    </row>
    <row r="13605" spans="1:29" x14ac:dyDescent="0.25">
      <c r="A13605" s="10"/>
      <c r="B13605" s="11"/>
      <c r="C13605" s="11"/>
      <c r="D13605" s="11"/>
      <c r="E13605" s="11"/>
      <c r="F13605" s="11"/>
      <c r="G13605" s="11"/>
      <c r="H13605" s="11"/>
      <c r="I13605" s="11"/>
      <c r="J13605" s="11"/>
      <c r="K13605" s="12"/>
      <c r="L13605" s="13"/>
      <c r="M13605" s="12"/>
      <c r="N13605" s="13"/>
      <c r="O13605" s="13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  <c r="AA13605" s="11"/>
      <c r="AB13605" s="11"/>
      <c r="AC13605" s="11"/>
    </row>
    <row r="13606" spans="1:29" x14ac:dyDescent="0.25">
      <c r="A13606" s="10"/>
      <c r="B13606" s="11"/>
      <c r="C13606" s="11"/>
      <c r="D13606" s="11"/>
      <c r="E13606" s="11"/>
      <c r="F13606" s="11"/>
      <c r="G13606" s="11"/>
      <c r="H13606" s="11"/>
      <c r="I13606" s="11"/>
      <c r="J13606" s="11"/>
      <c r="K13606" s="12"/>
      <c r="L13606" s="13"/>
      <c r="M13606" s="12"/>
      <c r="N13606" s="13"/>
      <c r="O13606" s="13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  <c r="AC13606" s="11"/>
    </row>
    <row r="13607" spans="1:29" x14ac:dyDescent="0.25">
      <c r="A13607" s="10"/>
      <c r="B13607" s="11"/>
      <c r="C13607" s="11"/>
      <c r="D13607" s="11"/>
      <c r="E13607" s="11"/>
      <c r="F13607" s="11"/>
      <c r="G13607" s="11"/>
      <c r="H13607" s="11"/>
      <c r="I13607" s="11"/>
      <c r="J13607" s="11"/>
      <c r="K13607" s="12"/>
      <c r="L13607" s="13"/>
      <c r="M13607" s="12"/>
      <c r="N13607" s="13"/>
      <c r="O13607" s="13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  <c r="AA13607" s="11"/>
      <c r="AB13607" s="11"/>
      <c r="AC13607" s="11"/>
    </row>
    <row r="13608" spans="1:29" x14ac:dyDescent="0.25">
      <c r="A13608" s="10"/>
      <c r="B13608" s="11"/>
      <c r="C13608" s="11"/>
      <c r="D13608" s="11"/>
      <c r="E13608" s="11"/>
      <c r="F13608" s="11"/>
      <c r="G13608" s="11"/>
      <c r="H13608" s="11"/>
      <c r="I13608" s="11"/>
      <c r="J13608" s="11"/>
      <c r="K13608" s="12"/>
      <c r="L13608" s="13"/>
      <c r="M13608" s="12"/>
      <c r="N13608" s="13"/>
      <c r="O13608" s="13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  <c r="AA13608" s="11"/>
      <c r="AB13608" s="11"/>
      <c r="AC13608" s="11"/>
    </row>
    <row r="13609" spans="1:29" x14ac:dyDescent="0.25">
      <c r="A13609" s="10"/>
      <c r="B13609" s="11"/>
      <c r="C13609" s="11"/>
      <c r="D13609" s="11"/>
      <c r="E13609" s="11"/>
      <c r="F13609" s="11"/>
      <c r="G13609" s="11"/>
      <c r="H13609" s="11"/>
      <c r="I13609" s="11"/>
      <c r="J13609" s="11"/>
      <c r="K13609" s="12"/>
      <c r="L13609" s="13"/>
      <c r="M13609" s="12"/>
      <c r="N13609" s="13"/>
      <c r="O13609" s="13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  <c r="AA13609" s="11"/>
      <c r="AB13609" s="11"/>
      <c r="AC13609" s="11"/>
    </row>
    <row r="13610" spans="1:29" x14ac:dyDescent="0.25">
      <c r="A13610" s="10"/>
      <c r="B13610" s="11"/>
      <c r="C13610" s="11"/>
      <c r="D13610" s="11"/>
      <c r="E13610" s="11"/>
      <c r="F13610" s="11"/>
      <c r="G13610" s="11"/>
      <c r="H13610" s="11"/>
      <c r="I13610" s="11"/>
      <c r="J13610" s="11"/>
      <c r="K13610" s="12"/>
      <c r="L13610" s="13"/>
      <c r="M13610" s="12"/>
      <c r="N13610" s="13"/>
      <c r="O13610" s="13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  <c r="AA13610" s="11"/>
      <c r="AB13610" s="11"/>
      <c r="AC13610" s="11"/>
    </row>
    <row r="13611" spans="1:29" x14ac:dyDescent="0.25">
      <c r="A13611" s="10"/>
      <c r="B13611" s="11"/>
      <c r="C13611" s="11"/>
      <c r="D13611" s="11"/>
      <c r="E13611" s="11"/>
      <c r="F13611" s="11"/>
      <c r="G13611" s="11"/>
      <c r="H13611" s="11"/>
      <c r="I13611" s="11"/>
      <c r="J13611" s="11"/>
      <c r="K13611" s="12"/>
      <c r="L13611" s="13"/>
      <c r="M13611" s="12"/>
      <c r="N13611" s="13"/>
      <c r="O13611" s="13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  <c r="AA13611" s="11"/>
      <c r="AB13611" s="11"/>
      <c r="AC13611" s="11"/>
    </row>
    <row r="13612" spans="1:29" x14ac:dyDescent="0.25">
      <c r="A13612" s="10"/>
      <c r="B13612" s="11"/>
      <c r="C13612" s="11"/>
      <c r="D13612" s="11"/>
      <c r="E13612" s="11"/>
      <c r="F13612" s="11"/>
      <c r="G13612" s="11"/>
      <c r="H13612" s="11"/>
      <c r="I13612" s="11"/>
      <c r="J13612" s="11"/>
      <c r="K13612" s="12"/>
      <c r="L13612" s="13"/>
      <c r="M13612" s="12"/>
      <c r="N13612" s="13"/>
      <c r="O13612" s="13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  <c r="AA13612" s="11"/>
      <c r="AB13612" s="11"/>
      <c r="AC13612" s="11"/>
    </row>
    <row r="13613" spans="1:29" x14ac:dyDescent="0.25">
      <c r="A13613" s="10"/>
      <c r="B13613" s="11"/>
      <c r="C13613" s="11"/>
      <c r="D13613" s="11"/>
      <c r="E13613" s="11"/>
      <c r="F13613" s="11"/>
      <c r="G13613" s="11"/>
      <c r="H13613" s="11"/>
      <c r="I13613" s="11"/>
      <c r="J13613" s="11"/>
      <c r="K13613" s="12"/>
      <c r="L13613" s="13"/>
      <c r="M13613" s="12"/>
      <c r="N13613" s="13"/>
      <c r="O13613" s="13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  <c r="AC13613" s="11"/>
    </row>
    <row r="13614" spans="1:29" x14ac:dyDescent="0.25">
      <c r="A13614" s="10"/>
      <c r="B13614" s="11"/>
      <c r="C13614" s="11"/>
      <c r="D13614" s="11"/>
      <c r="E13614" s="11"/>
      <c r="F13614" s="11"/>
      <c r="G13614" s="11"/>
      <c r="H13614" s="11"/>
      <c r="I13614" s="11"/>
      <c r="J13614" s="11"/>
      <c r="K13614" s="12"/>
      <c r="L13614" s="13"/>
      <c r="M13614" s="12"/>
      <c r="N13614" s="13"/>
      <c r="O13614" s="13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  <c r="AA13614" s="11"/>
      <c r="AB13614" s="11"/>
      <c r="AC13614" s="11"/>
    </row>
    <row r="13615" spans="1:29" x14ac:dyDescent="0.25">
      <c r="A13615" s="10"/>
      <c r="B13615" s="11"/>
      <c r="C13615" s="11"/>
      <c r="D13615" s="11"/>
      <c r="E13615" s="11"/>
      <c r="F13615" s="11"/>
      <c r="G13615" s="11"/>
      <c r="H13615" s="11"/>
      <c r="I13615" s="11"/>
      <c r="J13615" s="11"/>
      <c r="K13615" s="12"/>
      <c r="L13615" s="13"/>
      <c r="M13615" s="12"/>
      <c r="N13615" s="13"/>
      <c r="O13615" s="13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  <c r="AA13615" s="11"/>
      <c r="AB13615" s="11"/>
      <c r="AC13615" s="11"/>
    </row>
    <row r="13616" spans="1:29" x14ac:dyDescent="0.25">
      <c r="A13616" s="10"/>
      <c r="B13616" s="11"/>
      <c r="C13616" s="11"/>
      <c r="D13616" s="11"/>
      <c r="E13616" s="11"/>
      <c r="F13616" s="11"/>
      <c r="G13616" s="11"/>
      <c r="H13616" s="11"/>
      <c r="I13616" s="11"/>
      <c r="J13616" s="11"/>
      <c r="K13616" s="12"/>
      <c r="L13616" s="13"/>
      <c r="M13616" s="12"/>
      <c r="N13616" s="13"/>
      <c r="O13616" s="13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  <c r="AA13616" s="11"/>
      <c r="AB13616" s="11"/>
      <c r="AC13616" s="11"/>
    </row>
    <row r="13617" spans="1:29" x14ac:dyDescent="0.25">
      <c r="A13617" s="10"/>
      <c r="B13617" s="11"/>
      <c r="C13617" s="11"/>
      <c r="D13617" s="11"/>
      <c r="E13617" s="11"/>
      <c r="F13617" s="11"/>
      <c r="G13617" s="11"/>
      <c r="H13617" s="11"/>
      <c r="I13617" s="11"/>
      <c r="J13617" s="11"/>
      <c r="K13617" s="12"/>
      <c r="L13617" s="13"/>
      <c r="M13617" s="12"/>
      <c r="N13617" s="13"/>
      <c r="O13617" s="13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  <c r="AA13617" s="11"/>
      <c r="AB13617" s="11"/>
      <c r="AC13617" s="11"/>
    </row>
    <row r="13618" spans="1:29" x14ac:dyDescent="0.25">
      <c r="A13618" s="10"/>
      <c r="B13618" s="11"/>
      <c r="C13618" s="11"/>
      <c r="D13618" s="11"/>
      <c r="E13618" s="11"/>
      <c r="F13618" s="11"/>
      <c r="G13618" s="11"/>
      <c r="H13618" s="11"/>
      <c r="I13618" s="11"/>
      <c r="J13618" s="11"/>
      <c r="K13618" s="12"/>
      <c r="L13618" s="13"/>
      <c r="M13618" s="12"/>
      <c r="N13618" s="13"/>
      <c r="O13618" s="13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  <c r="AA13618" s="11"/>
      <c r="AB13618" s="11"/>
      <c r="AC13618" s="11"/>
    </row>
    <row r="13619" spans="1:29" x14ac:dyDescent="0.25">
      <c r="A13619" s="10"/>
      <c r="B13619" s="11"/>
      <c r="C13619" s="11"/>
      <c r="D13619" s="11"/>
      <c r="E13619" s="11"/>
      <c r="F13619" s="11"/>
      <c r="G13619" s="11"/>
      <c r="H13619" s="11"/>
      <c r="I13619" s="11"/>
      <c r="J13619" s="11"/>
      <c r="K13619" s="12"/>
      <c r="L13619" s="13"/>
      <c r="M13619" s="12"/>
      <c r="N13619" s="13"/>
      <c r="O13619" s="13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  <c r="AA13619" s="11"/>
      <c r="AB13619" s="11"/>
      <c r="AC13619" s="11"/>
    </row>
    <row r="13620" spans="1:29" x14ac:dyDescent="0.25">
      <c r="A13620" s="10"/>
      <c r="B13620" s="11"/>
      <c r="C13620" s="11"/>
      <c r="D13620" s="11"/>
      <c r="E13620" s="11"/>
      <c r="F13620" s="11"/>
      <c r="G13620" s="11"/>
      <c r="H13620" s="11"/>
      <c r="I13620" s="11"/>
      <c r="J13620" s="11"/>
      <c r="K13620" s="12"/>
      <c r="L13620" s="13"/>
      <c r="M13620" s="12"/>
      <c r="N13620" s="13"/>
      <c r="O13620" s="13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  <c r="AC13620" s="11"/>
    </row>
    <row r="13621" spans="1:29" x14ac:dyDescent="0.25">
      <c r="A13621" s="10"/>
      <c r="B13621" s="11"/>
      <c r="C13621" s="11"/>
      <c r="D13621" s="11"/>
      <c r="E13621" s="11"/>
      <c r="F13621" s="11"/>
      <c r="G13621" s="11"/>
      <c r="H13621" s="11"/>
      <c r="I13621" s="11"/>
      <c r="J13621" s="11"/>
      <c r="K13621" s="12"/>
      <c r="L13621" s="13"/>
      <c r="M13621" s="12"/>
      <c r="N13621" s="13"/>
      <c r="O13621" s="13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  <c r="AA13621" s="11"/>
      <c r="AB13621" s="11"/>
      <c r="AC13621" s="11"/>
    </row>
    <row r="13622" spans="1:29" x14ac:dyDescent="0.25">
      <c r="A13622" s="10"/>
      <c r="B13622" s="11"/>
      <c r="C13622" s="11"/>
      <c r="D13622" s="11"/>
      <c r="E13622" s="11"/>
      <c r="F13622" s="11"/>
      <c r="G13622" s="11"/>
      <c r="H13622" s="11"/>
      <c r="I13622" s="11"/>
      <c r="J13622" s="11"/>
      <c r="K13622" s="12"/>
      <c r="L13622" s="13"/>
      <c r="M13622" s="12"/>
      <c r="N13622" s="13"/>
      <c r="O13622" s="13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  <c r="AA13622" s="11"/>
      <c r="AB13622" s="11"/>
      <c r="AC13622" s="11"/>
    </row>
    <row r="13623" spans="1:29" x14ac:dyDescent="0.25">
      <c r="A13623" s="10"/>
      <c r="B13623" s="11"/>
      <c r="C13623" s="11"/>
      <c r="D13623" s="11"/>
      <c r="E13623" s="11"/>
      <c r="F13623" s="11"/>
      <c r="G13623" s="11"/>
      <c r="H13623" s="11"/>
      <c r="I13623" s="11"/>
      <c r="J13623" s="11"/>
      <c r="K13623" s="12"/>
      <c r="L13623" s="13"/>
      <c r="M13623" s="12"/>
      <c r="N13623" s="13"/>
      <c r="O13623" s="13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  <c r="AA13623" s="11"/>
      <c r="AB13623" s="11"/>
      <c r="AC13623" s="11"/>
    </row>
    <row r="13624" spans="1:29" x14ac:dyDescent="0.25">
      <c r="A13624" s="10"/>
      <c r="B13624" s="11"/>
      <c r="C13624" s="11"/>
      <c r="D13624" s="11"/>
      <c r="E13624" s="11"/>
      <c r="F13624" s="11"/>
      <c r="G13624" s="11"/>
      <c r="H13624" s="11"/>
      <c r="I13624" s="11"/>
      <c r="J13624" s="11"/>
      <c r="K13624" s="12"/>
      <c r="L13624" s="13"/>
      <c r="M13624" s="12"/>
      <c r="N13624" s="13"/>
      <c r="O13624" s="13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  <c r="AA13624" s="11"/>
      <c r="AB13624" s="11"/>
      <c r="AC13624" s="11"/>
    </row>
    <row r="13625" spans="1:29" x14ac:dyDescent="0.25">
      <c r="A13625" s="10"/>
      <c r="B13625" s="11"/>
      <c r="C13625" s="11"/>
      <c r="D13625" s="11"/>
      <c r="E13625" s="11"/>
      <c r="F13625" s="11"/>
      <c r="G13625" s="11"/>
      <c r="H13625" s="11"/>
      <c r="I13625" s="11"/>
      <c r="J13625" s="11"/>
      <c r="K13625" s="12"/>
      <c r="L13625" s="13"/>
      <c r="M13625" s="12"/>
      <c r="N13625" s="13"/>
      <c r="O13625" s="13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  <c r="AA13625" s="11"/>
      <c r="AB13625" s="11"/>
      <c r="AC13625" s="11"/>
    </row>
    <row r="13626" spans="1:29" x14ac:dyDescent="0.25">
      <c r="A13626" s="10"/>
      <c r="B13626" s="11"/>
      <c r="C13626" s="11"/>
      <c r="D13626" s="11"/>
      <c r="E13626" s="11"/>
      <c r="F13626" s="11"/>
      <c r="G13626" s="11"/>
      <c r="H13626" s="11"/>
      <c r="I13626" s="11"/>
      <c r="J13626" s="11"/>
      <c r="K13626" s="12"/>
      <c r="L13626" s="13"/>
      <c r="M13626" s="12"/>
      <c r="N13626" s="13"/>
      <c r="O13626" s="13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  <c r="AA13626" s="11"/>
      <c r="AB13626" s="11"/>
      <c r="AC13626" s="11"/>
    </row>
    <row r="13627" spans="1:29" x14ac:dyDescent="0.25">
      <c r="A13627" s="10"/>
      <c r="B13627" s="11"/>
      <c r="C13627" s="11"/>
      <c r="D13627" s="11"/>
      <c r="E13627" s="11"/>
      <c r="F13627" s="11"/>
      <c r="G13627" s="11"/>
      <c r="H13627" s="11"/>
      <c r="I13627" s="11"/>
      <c r="J13627" s="11"/>
      <c r="K13627" s="12"/>
      <c r="L13627" s="13"/>
      <c r="M13627" s="12"/>
      <c r="N13627" s="13"/>
      <c r="O13627" s="13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  <c r="AC13627" s="11"/>
    </row>
    <row r="13628" spans="1:29" x14ac:dyDescent="0.25">
      <c r="A13628" s="10"/>
      <c r="B13628" s="11"/>
      <c r="C13628" s="11"/>
      <c r="D13628" s="11"/>
      <c r="E13628" s="11"/>
      <c r="F13628" s="11"/>
      <c r="G13628" s="11"/>
      <c r="H13628" s="11"/>
      <c r="I13628" s="11"/>
      <c r="J13628" s="11"/>
      <c r="K13628" s="12"/>
      <c r="L13628" s="13"/>
      <c r="M13628" s="12"/>
      <c r="N13628" s="13"/>
      <c r="O13628" s="13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  <c r="AA13628" s="11"/>
      <c r="AB13628" s="11"/>
      <c r="AC13628" s="11"/>
    </row>
    <row r="13629" spans="1:29" x14ac:dyDescent="0.25">
      <c r="A13629" s="10"/>
      <c r="B13629" s="11"/>
      <c r="C13629" s="11"/>
      <c r="D13629" s="11"/>
      <c r="E13629" s="11"/>
      <c r="F13629" s="11"/>
      <c r="G13629" s="11"/>
      <c r="H13629" s="11"/>
      <c r="I13629" s="11"/>
      <c r="J13629" s="11"/>
      <c r="K13629" s="12"/>
      <c r="L13629" s="13"/>
      <c r="M13629" s="12"/>
      <c r="N13629" s="13"/>
      <c r="O13629" s="13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  <c r="AA13629" s="11"/>
      <c r="AB13629" s="11"/>
      <c r="AC13629" s="11"/>
    </row>
    <row r="13630" spans="1:29" x14ac:dyDescent="0.25">
      <c r="A13630" s="10"/>
      <c r="B13630" s="11"/>
      <c r="C13630" s="11"/>
      <c r="D13630" s="11"/>
      <c r="E13630" s="11"/>
      <c r="F13630" s="11"/>
      <c r="G13630" s="11"/>
      <c r="H13630" s="11"/>
      <c r="I13630" s="11"/>
      <c r="J13630" s="11"/>
      <c r="K13630" s="12"/>
      <c r="L13630" s="13"/>
      <c r="M13630" s="12"/>
      <c r="N13630" s="13"/>
      <c r="O13630" s="13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  <c r="AA13630" s="11"/>
      <c r="AB13630" s="11"/>
      <c r="AC13630" s="11"/>
    </row>
    <row r="13631" spans="1:29" x14ac:dyDescent="0.25">
      <c r="A13631" s="10"/>
      <c r="B13631" s="11"/>
      <c r="C13631" s="11"/>
      <c r="D13631" s="11"/>
      <c r="E13631" s="11"/>
      <c r="F13631" s="11"/>
      <c r="G13631" s="11"/>
      <c r="H13631" s="11"/>
      <c r="I13631" s="11"/>
      <c r="J13631" s="11"/>
      <c r="K13631" s="12"/>
      <c r="L13631" s="13"/>
      <c r="M13631" s="12"/>
      <c r="N13631" s="13"/>
      <c r="O13631" s="13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  <c r="AA13631" s="11"/>
      <c r="AB13631" s="11"/>
      <c r="AC13631" s="11"/>
    </row>
    <row r="13632" spans="1:29" x14ac:dyDescent="0.25">
      <c r="A13632" s="10"/>
      <c r="B13632" s="11"/>
      <c r="C13632" s="11"/>
      <c r="D13632" s="11"/>
      <c r="E13632" s="11"/>
      <c r="F13632" s="11"/>
      <c r="G13632" s="11"/>
      <c r="H13632" s="11"/>
      <c r="I13632" s="11"/>
      <c r="J13632" s="11"/>
      <c r="K13632" s="12"/>
      <c r="L13632" s="13"/>
      <c r="M13632" s="12"/>
      <c r="N13632" s="13"/>
      <c r="O13632" s="13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  <c r="AA13632" s="11"/>
      <c r="AB13632" s="11"/>
      <c r="AC13632" s="11"/>
    </row>
    <row r="13633" spans="1:29" x14ac:dyDescent="0.25">
      <c r="A13633" s="10"/>
      <c r="B13633" s="11"/>
      <c r="C13633" s="11"/>
      <c r="D13633" s="11"/>
      <c r="E13633" s="11"/>
      <c r="F13633" s="11"/>
      <c r="G13633" s="11"/>
      <c r="H13633" s="11"/>
      <c r="I13633" s="11"/>
      <c r="J13633" s="11"/>
      <c r="K13633" s="12"/>
      <c r="L13633" s="13"/>
      <c r="M13633" s="12"/>
      <c r="N13633" s="13"/>
      <c r="O13633" s="13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  <c r="AA13633" s="11"/>
      <c r="AB13633" s="11"/>
      <c r="AC13633" s="11"/>
    </row>
    <row r="13634" spans="1:29" x14ac:dyDescent="0.25">
      <c r="A13634" s="10"/>
      <c r="B13634" s="11"/>
      <c r="C13634" s="11"/>
      <c r="D13634" s="11"/>
      <c r="E13634" s="11"/>
      <c r="F13634" s="11"/>
      <c r="G13634" s="11"/>
      <c r="H13634" s="11"/>
      <c r="I13634" s="11"/>
      <c r="J13634" s="11"/>
      <c r="K13634" s="12"/>
      <c r="L13634" s="13"/>
      <c r="M13634" s="12"/>
      <c r="N13634" s="13"/>
      <c r="O13634" s="13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  <c r="AA13634" s="11"/>
      <c r="AB13634" s="11"/>
      <c r="AC13634" s="11"/>
    </row>
    <row r="13635" spans="1:29" x14ac:dyDescent="0.25">
      <c r="A13635" s="10"/>
      <c r="B13635" s="11"/>
      <c r="C13635" s="11"/>
      <c r="D13635" s="11"/>
      <c r="E13635" s="11"/>
      <c r="F13635" s="11"/>
      <c r="G13635" s="11"/>
      <c r="H13635" s="11"/>
      <c r="I13635" s="11"/>
      <c r="J13635" s="11"/>
      <c r="K13635" s="12"/>
      <c r="L13635" s="13"/>
      <c r="M13635" s="12"/>
      <c r="N13635" s="13"/>
      <c r="O13635" s="13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  <c r="AA13635" s="11"/>
      <c r="AB13635" s="11"/>
      <c r="AC13635" s="11"/>
    </row>
    <row r="13636" spans="1:29" x14ac:dyDescent="0.25">
      <c r="A13636" s="10"/>
      <c r="B13636" s="11"/>
      <c r="C13636" s="11"/>
      <c r="D13636" s="11"/>
      <c r="E13636" s="11"/>
      <c r="F13636" s="11"/>
      <c r="G13636" s="11"/>
      <c r="H13636" s="11"/>
      <c r="I13636" s="11"/>
      <c r="J13636" s="11"/>
      <c r="K13636" s="12"/>
      <c r="L13636" s="13"/>
      <c r="M13636" s="12"/>
      <c r="N13636" s="13"/>
      <c r="O13636" s="13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  <c r="AA13636" s="11"/>
      <c r="AB13636" s="11"/>
      <c r="AC13636" s="11"/>
    </row>
    <row r="13637" spans="1:29" x14ac:dyDescent="0.25">
      <c r="A13637" s="10"/>
      <c r="B13637" s="11"/>
      <c r="C13637" s="11"/>
      <c r="D13637" s="11"/>
      <c r="E13637" s="11"/>
      <c r="F13637" s="11"/>
      <c r="G13637" s="11"/>
      <c r="H13637" s="11"/>
      <c r="I13637" s="11"/>
      <c r="J13637" s="11"/>
      <c r="K13637" s="12"/>
      <c r="L13637" s="13"/>
      <c r="M13637" s="12"/>
      <c r="N13637" s="13"/>
      <c r="O13637" s="13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  <c r="AA13637" s="11"/>
      <c r="AB13637" s="11"/>
      <c r="AC13637" s="11"/>
    </row>
    <row r="13638" spans="1:29" x14ac:dyDescent="0.25">
      <c r="A13638" s="10"/>
      <c r="B13638" s="11"/>
      <c r="C13638" s="11"/>
      <c r="D13638" s="11"/>
      <c r="E13638" s="11"/>
      <c r="F13638" s="11"/>
      <c r="G13638" s="11"/>
      <c r="H13638" s="11"/>
      <c r="I13638" s="11"/>
      <c r="J13638" s="11"/>
      <c r="K13638" s="12"/>
      <c r="L13638" s="13"/>
      <c r="M13638" s="12"/>
      <c r="N13638" s="13"/>
      <c r="O13638" s="13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  <c r="AC13638" s="11"/>
    </row>
    <row r="13639" spans="1:29" x14ac:dyDescent="0.25">
      <c r="A13639" s="10"/>
      <c r="B13639" s="11"/>
      <c r="C13639" s="11"/>
      <c r="D13639" s="11"/>
      <c r="E13639" s="11"/>
      <c r="F13639" s="11"/>
      <c r="G13639" s="11"/>
      <c r="H13639" s="11"/>
      <c r="I13639" s="11"/>
      <c r="J13639" s="11"/>
      <c r="K13639" s="12"/>
      <c r="L13639" s="13"/>
      <c r="M13639" s="12"/>
      <c r="N13639" s="13"/>
      <c r="O13639" s="13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  <c r="AA13639" s="11"/>
      <c r="AB13639" s="11"/>
      <c r="AC13639" s="11"/>
    </row>
    <row r="13640" spans="1:29" x14ac:dyDescent="0.25">
      <c r="A13640" s="10"/>
      <c r="B13640" s="11"/>
      <c r="C13640" s="11"/>
      <c r="D13640" s="11"/>
      <c r="E13640" s="11"/>
      <c r="F13640" s="11"/>
      <c r="G13640" s="11"/>
      <c r="H13640" s="11"/>
      <c r="I13640" s="11"/>
      <c r="J13640" s="11"/>
      <c r="K13640" s="12"/>
      <c r="L13640" s="13"/>
      <c r="M13640" s="12"/>
      <c r="N13640" s="13"/>
      <c r="O13640" s="13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  <c r="AA13640" s="11"/>
      <c r="AB13640" s="11"/>
      <c r="AC13640" s="11"/>
    </row>
    <row r="13641" spans="1:29" x14ac:dyDescent="0.25">
      <c r="A13641" s="10"/>
      <c r="B13641" s="11"/>
      <c r="C13641" s="11"/>
      <c r="D13641" s="11"/>
      <c r="E13641" s="11"/>
      <c r="F13641" s="11"/>
      <c r="G13641" s="11"/>
      <c r="H13641" s="11"/>
      <c r="I13641" s="11"/>
      <c r="J13641" s="11"/>
      <c r="K13641" s="12"/>
      <c r="L13641" s="13"/>
      <c r="M13641" s="12"/>
      <c r="N13641" s="13"/>
      <c r="O13641" s="13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  <c r="AC13641" s="11"/>
    </row>
    <row r="13642" spans="1:29" x14ac:dyDescent="0.25">
      <c r="A13642" s="10"/>
      <c r="B13642" s="11"/>
      <c r="C13642" s="11"/>
      <c r="D13642" s="11"/>
      <c r="E13642" s="11"/>
      <c r="F13642" s="11"/>
      <c r="G13642" s="11"/>
      <c r="H13642" s="11"/>
      <c r="I13642" s="11"/>
      <c r="J13642" s="11"/>
      <c r="K13642" s="12"/>
      <c r="L13642" s="13"/>
      <c r="M13642" s="12"/>
      <c r="N13642" s="13"/>
      <c r="O13642" s="13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  <c r="AA13642" s="11"/>
      <c r="AB13642" s="11"/>
      <c r="AC13642" s="11"/>
    </row>
    <row r="13643" spans="1:29" x14ac:dyDescent="0.25">
      <c r="A13643" s="10"/>
      <c r="B13643" s="11"/>
      <c r="C13643" s="11"/>
      <c r="D13643" s="11"/>
      <c r="E13643" s="11"/>
      <c r="F13643" s="11"/>
      <c r="G13643" s="11"/>
      <c r="H13643" s="11"/>
      <c r="I13643" s="11"/>
      <c r="J13643" s="11"/>
      <c r="K13643" s="12"/>
      <c r="L13643" s="13"/>
      <c r="M13643" s="12"/>
      <c r="N13643" s="13"/>
      <c r="O13643" s="13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  <c r="AA13643" s="11"/>
      <c r="AB13643" s="11"/>
      <c r="AC13643" s="11"/>
    </row>
    <row r="13644" spans="1:29" x14ac:dyDescent="0.25">
      <c r="A13644" s="10"/>
      <c r="B13644" s="11"/>
      <c r="C13644" s="11"/>
      <c r="D13644" s="11"/>
      <c r="E13644" s="11"/>
      <c r="F13644" s="11"/>
      <c r="G13644" s="11"/>
      <c r="H13644" s="11"/>
      <c r="I13644" s="11"/>
      <c r="J13644" s="11"/>
      <c r="K13644" s="12"/>
      <c r="L13644" s="13"/>
      <c r="M13644" s="12"/>
      <c r="N13644" s="13"/>
      <c r="O13644" s="13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  <c r="AA13644" s="11"/>
      <c r="AB13644" s="11"/>
      <c r="AC13644" s="11"/>
    </row>
    <row r="13645" spans="1:29" x14ac:dyDescent="0.25">
      <c r="A13645" s="10"/>
      <c r="B13645" s="11"/>
      <c r="C13645" s="11"/>
      <c r="D13645" s="11"/>
      <c r="E13645" s="11"/>
      <c r="F13645" s="11"/>
      <c r="G13645" s="11"/>
      <c r="H13645" s="11"/>
      <c r="I13645" s="11"/>
      <c r="J13645" s="11"/>
      <c r="K13645" s="12"/>
      <c r="L13645" s="13"/>
      <c r="M13645" s="12"/>
      <c r="N13645" s="13"/>
      <c r="O13645" s="13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  <c r="AA13645" s="11"/>
      <c r="AB13645" s="11"/>
      <c r="AC13645" s="11"/>
    </row>
    <row r="13646" spans="1:29" x14ac:dyDescent="0.25">
      <c r="A13646" s="10"/>
      <c r="B13646" s="11"/>
      <c r="C13646" s="11"/>
      <c r="D13646" s="11"/>
      <c r="E13646" s="11"/>
      <c r="F13646" s="11"/>
      <c r="G13646" s="11"/>
      <c r="H13646" s="11"/>
      <c r="I13646" s="11"/>
      <c r="J13646" s="11"/>
      <c r="K13646" s="12"/>
      <c r="L13646" s="13"/>
      <c r="M13646" s="12"/>
      <c r="N13646" s="13"/>
      <c r="O13646" s="13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  <c r="AA13646" s="11"/>
      <c r="AB13646" s="11"/>
      <c r="AC13646" s="11"/>
    </row>
    <row r="13647" spans="1:29" x14ac:dyDescent="0.25">
      <c r="A13647" s="10"/>
      <c r="B13647" s="11"/>
      <c r="C13647" s="11"/>
      <c r="D13647" s="11"/>
      <c r="E13647" s="11"/>
      <c r="F13647" s="11"/>
      <c r="G13647" s="11"/>
      <c r="H13647" s="11"/>
      <c r="I13647" s="11"/>
      <c r="J13647" s="11"/>
      <c r="K13647" s="12"/>
      <c r="L13647" s="13"/>
      <c r="M13647" s="12"/>
      <c r="N13647" s="13"/>
      <c r="O13647" s="13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  <c r="AA13647" s="11"/>
      <c r="AB13647" s="11"/>
      <c r="AC13647" s="11"/>
    </row>
    <row r="13648" spans="1:29" x14ac:dyDescent="0.25">
      <c r="A13648" s="10"/>
      <c r="B13648" s="11"/>
      <c r="C13648" s="11"/>
      <c r="D13648" s="11"/>
      <c r="E13648" s="11"/>
      <c r="F13648" s="11"/>
      <c r="G13648" s="11"/>
      <c r="H13648" s="11"/>
      <c r="I13648" s="11"/>
      <c r="J13648" s="11"/>
      <c r="K13648" s="12"/>
      <c r="L13648" s="13"/>
      <c r="M13648" s="12"/>
      <c r="N13648" s="13"/>
      <c r="O13648" s="13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  <c r="AC13648" s="11"/>
    </row>
    <row r="13649" spans="1:29" x14ac:dyDescent="0.25">
      <c r="A13649" s="10"/>
      <c r="B13649" s="11"/>
      <c r="C13649" s="11"/>
      <c r="D13649" s="11"/>
      <c r="E13649" s="11"/>
      <c r="F13649" s="11"/>
      <c r="G13649" s="11"/>
      <c r="H13649" s="11"/>
      <c r="I13649" s="11"/>
      <c r="J13649" s="11"/>
      <c r="K13649" s="12"/>
      <c r="L13649" s="13"/>
      <c r="M13649" s="12"/>
      <c r="N13649" s="13"/>
      <c r="O13649" s="13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  <c r="AA13649" s="11"/>
      <c r="AB13649" s="11"/>
      <c r="AC13649" s="11"/>
    </row>
    <row r="13650" spans="1:29" x14ac:dyDescent="0.25">
      <c r="A13650" s="10"/>
      <c r="B13650" s="11"/>
      <c r="C13650" s="11"/>
      <c r="D13650" s="11"/>
      <c r="E13650" s="11"/>
      <c r="F13650" s="11"/>
      <c r="G13650" s="11"/>
      <c r="H13650" s="11"/>
      <c r="I13650" s="11"/>
      <c r="J13650" s="11"/>
      <c r="K13650" s="12"/>
      <c r="L13650" s="13"/>
      <c r="M13650" s="12"/>
      <c r="N13650" s="13"/>
      <c r="O13650" s="13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  <c r="AA13650" s="11"/>
      <c r="AB13650" s="11"/>
      <c r="AC13650" s="11"/>
    </row>
    <row r="13651" spans="1:29" x14ac:dyDescent="0.25">
      <c r="A13651" s="10"/>
      <c r="B13651" s="11"/>
      <c r="C13651" s="11"/>
      <c r="D13651" s="11"/>
      <c r="E13651" s="11"/>
      <c r="F13651" s="11"/>
      <c r="G13651" s="11"/>
      <c r="H13651" s="11"/>
      <c r="I13651" s="11"/>
      <c r="J13651" s="11"/>
      <c r="K13651" s="12"/>
      <c r="L13651" s="13"/>
      <c r="M13651" s="12"/>
      <c r="N13651" s="13"/>
      <c r="O13651" s="13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  <c r="AA13651" s="11"/>
      <c r="AB13651" s="11"/>
      <c r="AC13651" s="11"/>
    </row>
    <row r="13652" spans="1:29" x14ac:dyDescent="0.25">
      <c r="A13652" s="10"/>
      <c r="B13652" s="11"/>
      <c r="C13652" s="11"/>
      <c r="D13652" s="11"/>
      <c r="E13652" s="11"/>
      <c r="F13652" s="11"/>
      <c r="G13652" s="11"/>
      <c r="H13652" s="11"/>
      <c r="I13652" s="11"/>
      <c r="J13652" s="11"/>
      <c r="K13652" s="12"/>
      <c r="L13652" s="13"/>
      <c r="M13652" s="12"/>
      <c r="N13652" s="13"/>
      <c r="O13652" s="13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  <c r="AA13652" s="11"/>
      <c r="AB13652" s="11"/>
      <c r="AC13652" s="11"/>
    </row>
    <row r="13653" spans="1:29" x14ac:dyDescent="0.25">
      <c r="A13653" s="10"/>
      <c r="B13653" s="11"/>
      <c r="C13653" s="11"/>
      <c r="D13653" s="11"/>
      <c r="E13653" s="11"/>
      <c r="F13653" s="11"/>
      <c r="G13653" s="11"/>
      <c r="H13653" s="11"/>
      <c r="I13653" s="11"/>
      <c r="J13653" s="11"/>
      <c r="K13653" s="12"/>
      <c r="L13653" s="13"/>
      <c r="M13653" s="12"/>
      <c r="N13653" s="13"/>
      <c r="O13653" s="13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  <c r="AA13653" s="11"/>
      <c r="AB13653" s="11"/>
      <c r="AC13653" s="11"/>
    </row>
    <row r="13654" spans="1:29" x14ac:dyDescent="0.25">
      <c r="A13654" s="10"/>
      <c r="B13654" s="11"/>
      <c r="C13654" s="11"/>
      <c r="D13654" s="11"/>
      <c r="E13654" s="11"/>
      <c r="F13654" s="11"/>
      <c r="G13654" s="11"/>
      <c r="H13654" s="11"/>
      <c r="I13654" s="11"/>
      <c r="J13654" s="11"/>
      <c r="K13654" s="12"/>
      <c r="L13654" s="13"/>
      <c r="M13654" s="12"/>
      <c r="N13654" s="13"/>
      <c r="O13654" s="13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  <c r="AA13654" s="11"/>
      <c r="AB13654" s="11"/>
      <c r="AC13654" s="11"/>
    </row>
    <row r="13655" spans="1:29" x14ac:dyDescent="0.25">
      <c r="A13655" s="10"/>
      <c r="B13655" s="11"/>
      <c r="C13655" s="11"/>
      <c r="D13655" s="11"/>
      <c r="E13655" s="11"/>
      <c r="F13655" s="11"/>
      <c r="G13655" s="11"/>
      <c r="H13655" s="11"/>
      <c r="I13655" s="11"/>
      <c r="J13655" s="11"/>
      <c r="K13655" s="12"/>
      <c r="L13655" s="13"/>
      <c r="M13655" s="12"/>
      <c r="N13655" s="13"/>
      <c r="O13655" s="13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  <c r="AC13655" s="11"/>
    </row>
    <row r="13656" spans="1:29" x14ac:dyDescent="0.25">
      <c r="A13656" s="10"/>
      <c r="B13656" s="11"/>
      <c r="C13656" s="11"/>
      <c r="D13656" s="11"/>
      <c r="E13656" s="11"/>
      <c r="F13656" s="11"/>
      <c r="G13656" s="11"/>
      <c r="H13656" s="11"/>
      <c r="I13656" s="11"/>
      <c r="J13656" s="11"/>
      <c r="K13656" s="12"/>
      <c r="L13656" s="13"/>
      <c r="M13656" s="12"/>
      <c r="N13656" s="13"/>
      <c r="O13656" s="13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  <c r="AA13656" s="11"/>
      <c r="AB13656" s="11"/>
      <c r="AC13656" s="11"/>
    </row>
    <row r="13657" spans="1:29" x14ac:dyDescent="0.25">
      <c r="A13657" s="10"/>
      <c r="B13657" s="11"/>
      <c r="C13657" s="11"/>
      <c r="D13657" s="11"/>
      <c r="E13657" s="11"/>
      <c r="F13657" s="11"/>
      <c r="G13657" s="11"/>
      <c r="H13657" s="11"/>
      <c r="I13657" s="11"/>
      <c r="J13657" s="11"/>
      <c r="K13657" s="12"/>
      <c r="L13657" s="13"/>
      <c r="M13657" s="12"/>
      <c r="N13657" s="13"/>
      <c r="O13657" s="13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  <c r="AA13657" s="11"/>
      <c r="AB13657" s="11"/>
      <c r="AC13657" s="11"/>
    </row>
    <row r="13658" spans="1:29" x14ac:dyDescent="0.25">
      <c r="A13658" s="10"/>
      <c r="B13658" s="11"/>
      <c r="C13658" s="11"/>
      <c r="D13658" s="11"/>
      <c r="E13658" s="11"/>
      <c r="F13658" s="11"/>
      <c r="G13658" s="11"/>
      <c r="H13658" s="11"/>
      <c r="I13658" s="11"/>
      <c r="J13658" s="11"/>
      <c r="K13658" s="12"/>
      <c r="L13658" s="13"/>
      <c r="M13658" s="12"/>
      <c r="N13658" s="13"/>
      <c r="O13658" s="13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  <c r="AA13658" s="11"/>
      <c r="AB13658" s="11"/>
      <c r="AC13658" s="11"/>
    </row>
    <row r="13659" spans="1:29" x14ac:dyDescent="0.25">
      <c r="A13659" s="10"/>
      <c r="B13659" s="11"/>
      <c r="C13659" s="11"/>
      <c r="D13659" s="11"/>
      <c r="E13659" s="11"/>
      <c r="F13659" s="11"/>
      <c r="G13659" s="11"/>
      <c r="H13659" s="11"/>
      <c r="I13659" s="11"/>
      <c r="J13659" s="11"/>
      <c r="K13659" s="12"/>
      <c r="L13659" s="13"/>
      <c r="M13659" s="12"/>
      <c r="N13659" s="13"/>
      <c r="O13659" s="13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  <c r="AA13659" s="11"/>
      <c r="AB13659" s="11"/>
      <c r="AC13659" s="11"/>
    </row>
    <row r="13660" spans="1:29" x14ac:dyDescent="0.25">
      <c r="A13660" s="10"/>
      <c r="B13660" s="11"/>
      <c r="C13660" s="11"/>
      <c r="D13660" s="11"/>
      <c r="E13660" s="11"/>
      <c r="F13660" s="11"/>
      <c r="G13660" s="11"/>
      <c r="H13660" s="11"/>
      <c r="I13660" s="11"/>
      <c r="J13660" s="11"/>
      <c r="K13660" s="12"/>
      <c r="L13660" s="13"/>
      <c r="M13660" s="12"/>
      <c r="N13660" s="13"/>
      <c r="O13660" s="13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  <c r="AA13660" s="11"/>
      <c r="AB13660" s="11"/>
      <c r="AC13660" s="11"/>
    </row>
    <row r="13661" spans="1:29" x14ac:dyDescent="0.25">
      <c r="A13661" s="10"/>
      <c r="B13661" s="11"/>
      <c r="C13661" s="11"/>
      <c r="D13661" s="11"/>
      <c r="E13661" s="11"/>
      <c r="F13661" s="11"/>
      <c r="G13661" s="11"/>
      <c r="H13661" s="11"/>
      <c r="I13661" s="11"/>
      <c r="J13661" s="11"/>
      <c r="K13661" s="12"/>
      <c r="L13661" s="13"/>
      <c r="M13661" s="12"/>
      <c r="N13661" s="13"/>
      <c r="O13661" s="13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  <c r="AA13661" s="11"/>
      <c r="AB13661" s="11"/>
      <c r="AC13661" s="11"/>
    </row>
    <row r="13662" spans="1:29" x14ac:dyDescent="0.25">
      <c r="A13662" s="10"/>
      <c r="B13662" s="11"/>
      <c r="C13662" s="11"/>
      <c r="D13662" s="11"/>
      <c r="E13662" s="11"/>
      <c r="F13662" s="11"/>
      <c r="G13662" s="11"/>
      <c r="H13662" s="11"/>
      <c r="I13662" s="11"/>
      <c r="J13662" s="11"/>
      <c r="K13662" s="12"/>
      <c r="L13662" s="13"/>
      <c r="M13662" s="12"/>
      <c r="N13662" s="13"/>
      <c r="O13662" s="13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  <c r="AC13662" s="11"/>
    </row>
    <row r="13663" spans="1:29" x14ac:dyDescent="0.25">
      <c r="A13663" s="10"/>
      <c r="B13663" s="11"/>
      <c r="C13663" s="11"/>
      <c r="D13663" s="11"/>
      <c r="E13663" s="11"/>
      <c r="F13663" s="11"/>
      <c r="G13663" s="11"/>
      <c r="H13663" s="11"/>
      <c r="I13663" s="11"/>
      <c r="J13663" s="11"/>
      <c r="K13663" s="12"/>
      <c r="L13663" s="13"/>
      <c r="M13663" s="12"/>
      <c r="N13663" s="13"/>
      <c r="O13663" s="13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  <c r="AA13663" s="11"/>
      <c r="AB13663" s="11"/>
      <c r="AC13663" s="11"/>
    </row>
    <row r="13664" spans="1:29" x14ac:dyDescent="0.25">
      <c r="A13664" s="10"/>
      <c r="B13664" s="11"/>
      <c r="C13664" s="11"/>
      <c r="D13664" s="11"/>
      <c r="E13664" s="11"/>
      <c r="F13664" s="11"/>
      <c r="G13664" s="11"/>
      <c r="H13664" s="11"/>
      <c r="I13664" s="11"/>
      <c r="J13664" s="11"/>
      <c r="K13664" s="12"/>
      <c r="L13664" s="13"/>
      <c r="M13664" s="12"/>
      <c r="N13664" s="13"/>
      <c r="O13664" s="13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  <c r="AA13664" s="11"/>
      <c r="AB13664" s="11"/>
      <c r="AC13664" s="11"/>
    </row>
    <row r="13665" spans="1:29" x14ac:dyDescent="0.25">
      <c r="A13665" s="10"/>
      <c r="B13665" s="11"/>
      <c r="C13665" s="11"/>
      <c r="D13665" s="11"/>
      <c r="E13665" s="11"/>
      <c r="F13665" s="11"/>
      <c r="G13665" s="11"/>
      <c r="H13665" s="11"/>
      <c r="I13665" s="11"/>
      <c r="J13665" s="11"/>
      <c r="K13665" s="12"/>
      <c r="L13665" s="13"/>
      <c r="M13665" s="12"/>
      <c r="N13665" s="13"/>
      <c r="O13665" s="13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  <c r="AA13665" s="11"/>
      <c r="AB13665" s="11"/>
      <c r="AC13665" s="11"/>
    </row>
    <row r="13666" spans="1:29" x14ac:dyDescent="0.25">
      <c r="A13666" s="10"/>
      <c r="B13666" s="11"/>
      <c r="C13666" s="11"/>
      <c r="D13666" s="11"/>
      <c r="E13666" s="11"/>
      <c r="F13666" s="11"/>
      <c r="G13666" s="11"/>
      <c r="H13666" s="11"/>
      <c r="I13666" s="11"/>
      <c r="J13666" s="11"/>
      <c r="K13666" s="12"/>
      <c r="L13666" s="13"/>
      <c r="M13666" s="12"/>
      <c r="N13666" s="13"/>
      <c r="O13666" s="13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  <c r="AA13666" s="11"/>
      <c r="AB13666" s="11"/>
      <c r="AC13666" s="11"/>
    </row>
    <row r="13667" spans="1:29" x14ac:dyDescent="0.25">
      <c r="A13667" s="10"/>
      <c r="B13667" s="11"/>
      <c r="C13667" s="11"/>
      <c r="D13667" s="11"/>
      <c r="E13667" s="11"/>
      <c r="F13667" s="11"/>
      <c r="G13667" s="11"/>
      <c r="H13667" s="11"/>
      <c r="I13667" s="11"/>
      <c r="J13667" s="11"/>
      <c r="K13667" s="12"/>
      <c r="L13667" s="13"/>
      <c r="M13667" s="12"/>
      <c r="N13667" s="13"/>
      <c r="O13667" s="13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  <c r="AA13667" s="11"/>
      <c r="AB13667" s="11"/>
      <c r="AC13667" s="11"/>
    </row>
    <row r="13668" spans="1:29" x14ac:dyDescent="0.25">
      <c r="A13668" s="10"/>
      <c r="B13668" s="11"/>
      <c r="C13668" s="11"/>
      <c r="D13668" s="11"/>
      <c r="E13668" s="11"/>
      <c r="F13668" s="11"/>
      <c r="G13668" s="11"/>
      <c r="H13668" s="11"/>
      <c r="I13668" s="11"/>
      <c r="J13668" s="11"/>
      <c r="K13668" s="12"/>
      <c r="L13668" s="13"/>
      <c r="M13668" s="12"/>
      <c r="N13668" s="13"/>
      <c r="O13668" s="13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  <c r="AA13668" s="11"/>
      <c r="AB13668" s="11"/>
      <c r="AC13668" s="11"/>
    </row>
    <row r="13669" spans="1:29" x14ac:dyDescent="0.25">
      <c r="A13669" s="10"/>
      <c r="B13669" s="11"/>
      <c r="C13669" s="11"/>
      <c r="D13669" s="11"/>
      <c r="E13669" s="11"/>
      <c r="F13669" s="11"/>
      <c r="G13669" s="11"/>
      <c r="H13669" s="11"/>
      <c r="I13669" s="11"/>
      <c r="J13669" s="11"/>
      <c r="K13669" s="12"/>
      <c r="L13669" s="13"/>
      <c r="M13669" s="12"/>
      <c r="N13669" s="13"/>
      <c r="O13669" s="13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  <c r="AC13669" s="11"/>
    </row>
    <row r="13670" spans="1:29" x14ac:dyDescent="0.25">
      <c r="A13670" s="10"/>
      <c r="B13670" s="11"/>
      <c r="C13670" s="11"/>
      <c r="D13670" s="11"/>
      <c r="E13670" s="11"/>
      <c r="F13670" s="11"/>
      <c r="G13670" s="11"/>
      <c r="H13670" s="11"/>
      <c r="I13670" s="11"/>
      <c r="J13670" s="11"/>
      <c r="K13670" s="12"/>
      <c r="L13670" s="13"/>
      <c r="M13670" s="12"/>
      <c r="N13670" s="13"/>
      <c r="O13670" s="13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  <c r="AA13670" s="11"/>
      <c r="AB13670" s="11"/>
      <c r="AC13670" s="11"/>
    </row>
    <row r="13671" spans="1:29" x14ac:dyDescent="0.25">
      <c r="A13671" s="10"/>
      <c r="B13671" s="11"/>
      <c r="C13671" s="11"/>
      <c r="D13671" s="11"/>
      <c r="E13671" s="11"/>
      <c r="F13671" s="11"/>
      <c r="G13671" s="11"/>
      <c r="H13671" s="11"/>
      <c r="I13671" s="11"/>
      <c r="J13671" s="11"/>
      <c r="K13671" s="12"/>
      <c r="L13671" s="13"/>
      <c r="M13671" s="12"/>
      <c r="N13671" s="13"/>
      <c r="O13671" s="13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  <c r="AA13671" s="11"/>
      <c r="AB13671" s="11"/>
      <c r="AC13671" s="11"/>
    </row>
    <row r="13672" spans="1:29" x14ac:dyDescent="0.25">
      <c r="A13672" s="10"/>
      <c r="B13672" s="11"/>
      <c r="C13672" s="11"/>
      <c r="D13672" s="11"/>
      <c r="E13672" s="11"/>
      <c r="F13672" s="11"/>
      <c r="G13672" s="11"/>
      <c r="H13672" s="11"/>
      <c r="I13672" s="11"/>
      <c r="J13672" s="11"/>
      <c r="K13672" s="12"/>
      <c r="L13672" s="13"/>
      <c r="M13672" s="12"/>
      <c r="N13672" s="13"/>
      <c r="O13672" s="13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  <c r="AA13672" s="11"/>
      <c r="AB13672" s="11"/>
      <c r="AC13672" s="11"/>
    </row>
    <row r="13673" spans="1:29" x14ac:dyDescent="0.25">
      <c r="A13673" s="10"/>
      <c r="B13673" s="11"/>
      <c r="C13673" s="11"/>
      <c r="D13673" s="11"/>
      <c r="E13673" s="11"/>
      <c r="F13673" s="11"/>
      <c r="G13673" s="11"/>
      <c r="H13673" s="11"/>
      <c r="I13673" s="11"/>
      <c r="J13673" s="11"/>
      <c r="K13673" s="12"/>
      <c r="L13673" s="13"/>
      <c r="M13673" s="12"/>
      <c r="N13673" s="13"/>
      <c r="O13673" s="13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  <c r="AA13673" s="11"/>
      <c r="AB13673" s="11"/>
      <c r="AC13673" s="11"/>
    </row>
    <row r="13674" spans="1:29" x14ac:dyDescent="0.25">
      <c r="A13674" s="10"/>
      <c r="B13674" s="11"/>
      <c r="C13674" s="11"/>
      <c r="D13674" s="11"/>
      <c r="E13674" s="11"/>
      <c r="F13674" s="11"/>
      <c r="G13674" s="11"/>
      <c r="H13674" s="11"/>
      <c r="I13674" s="11"/>
      <c r="J13674" s="11"/>
      <c r="K13674" s="12"/>
      <c r="L13674" s="13"/>
      <c r="M13674" s="12"/>
      <c r="N13674" s="13"/>
      <c r="O13674" s="13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  <c r="AA13674" s="11"/>
      <c r="AB13674" s="11"/>
      <c r="AC13674" s="11"/>
    </row>
    <row r="13675" spans="1:29" x14ac:dyDescent="0.25">
      <c r="A13675" s="10"/>
      <c r="B13675" s="11"/>
      <c r="C13675" s="11"/>
      <c r="D13675" s="11"/>
      <c r="E13675" s="11"/>
      <c r="F13675" s="11"/>
      <c r="G13675" s="11"/>
      <c r="H13675" s="11"/>
      <c r="I13675" s="11"/>
      <c r="J13675" s="11"/>
      <c r="K13675" s="12"/>
      <c r="L13675" s="13"/>
      <c r="M13675" s="12"/>
      <c r="N13675" s="13"/>
      <c r="O13675" s="13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  <c r="AA13675" s="11"/>
      <c r="AB13675" s="11"/>
      <c r="AC13675" s="11"/>
    </row>
    <row r="13676" spans="1:29" x14ac:dyDescent="0.25">
      <c r="A13676" s="10"/>
      <c r="B13676" s="11"/>
      <c r="C13676" s="11"/>
      <c r="D13676" s="11"/>
      <c r="E13676" s="11"/>
      <c r="F13676" s="11"/>
      <c r="G13676" s="11"/>
      <c r="H13676" s="11"/>
      <c r="I13676" s="11"/>
      <c r="J13676" s="11"/>
      <c r="K13676" s="12"/>
      <c r="L13676" s="13"/>
      <c r="M13676" s="12"/>
      <c r="N13676" s="13"/>
      <c r="O13676" s="13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  <c r="AC13676" s="11"/>
    </row>
    <row r="13677" spans="1:29" x14ac:dyDescent="0.25">
      <c r="A13677" s="10"/>
      <c r="B13677" s="11"/>
      <c r="C13677" s="11"/>
      <c r="D13677" s="11"/>
      <c r="E13677" s="11"/>
      <c r="F13677" s="11"/>
      <c r="G13677" s="11"/>
      <c r="H13677" s="11"/>
      <c r="I13677" s="11"/>
      <c r="J13677" s="11"/>
      <c r="K13677" s="12"/>
      <c r="L13677" s="13"/>
      <c r="M13677" s="12"/>
      <c r="N13677" s="13"/>
      <c r="O13677" s="13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  <c r="AA13677" s="11"/>
      <c r="AB13677" s="11"/>
      <c r="AC13677" s="11"/>
    </row>
    <row r="13678" spans="1:29" x14ac:dyDescent="0.25">
      <c r="A13678" s="10"/>
      <c r="B13678" s="11"/>
      <c r="C13678" s="11"/>
      <c r="D13678" s="11"/>
      <c r="E13678" s="11"/>
      <c r="F13678" s="11"/>
      <c r="G13678" s="11"/>
      <c r="H13678" s="11"/>
      <c r="I13678" s="11"/>
      <c r="J13678" s="11"/>
      <c r="K13678" s="12"/>
      <c r="L13678" s="13"/>
      <c r="M13678" s="12"/>
      <c r="N13678" s="13"/>
      <c r="O13678" s="13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  <c r="AA13678" s="11"/>
      <c r="AB13678" s="11"/>
      <c r="AC13678" s="11"/>
    </row>
    <row r="13679" spans="1:29" x14ac:dyDescent="0.25">
      <c r="A13679" s="10"/>
      <c r="B13679" s="11"/>
      <c r="C13679" s="11"/>
      <c r="D13679" s="11"/>
      <c r="E13679" s="11"/>
      <c r="F13679" s="11"/>
      <c r="G13679" s="11"/>
      <c r="H13679" s="11"/>
      <c r="I13679" s="11"/>
      <c r="J13679" s="11"/>
      <c r="K13679" s="12"/>
      <c r="L13679" s="13"/>
      <c r="M13679" s="12"/>
      <c r="N13679" s="13"/>
      <c r="O13679" s="13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  <c r="AA13679" s="11"/>
      <c r="AB13679" s="11"/>
      <c r="AC13679" s="11"/>
    </row>
    <row r="13680" spans="1:29" x14ac:dyDescent="0.25">
      <c r="A13680" s="10"/>
      <c r="B13680" s="11"/>
      <c r="C13680" s="11"/>
      <c r="D13680" s="11"/>
      <c r="E13680" s="11"/>
      <c r="F13680" s="11"/>
      <c r="G13680" s="11"/>
      <c r="H13680" s="11"/>
      <c r="I13680" s="11"/>
      <c r="J13680" s="11"/>
      <c r="K13680" s="12"/>
      <c r="L13680" s="13"/>
      <c r="M13680" s="12"/>
      <c r="N13680" s="13"/>
      <c r="O13680" s="13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  <c r="AA13680" s="11"/>
      <c r="AB13680" s="11"/>
      <c r="AC13680" s="11"/>
    </row>
    <row r="13681" spans="1:29" x14ac:dyDescent="0.25">
      <c r="A13681" s="10"/>
      <c r="B13681" s="11"/>
      <c r="C13681" s="11"/>
      <c r="D13681" s="11"/>
      <c r="E13681" s="11"/>
      <c r="F13681" s="11"/>
      <c r="G13681" s="11"/>
      <c r="H13681" s="11"/>
      <c r="I13681" s="11"/>
      <c r="J13681" s="11"/>
      <c r="K13681" s="12"/>
      <c r="L13681" s="13"/>
      <c r="M13681" s="12"/>
      <c r="N13681" s="13"/>
      <c r="O13681" s="13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  <c r="AA13681" s="11"/>
      <c r="AB13681" s="11"/>
      <c r="AC13681" s="11"/>
    </row>
    <row r="13682" spans="1:29" x14ac:dyDescent="0.25">
      <c r="A13682" s="10"/>
      <c r="B13682" s="11"/>
      <c r="C13682" s="11"/>
      <c r="D13682" s="11"/>
      <c r="E13682" s="11"/>
      <c r="F13682" s="11"/>
      <c r="G13682" s="11"/>
      <c r="H13682" s="11"/>
      <c r="I13682" s="11"/>
      <c r="J13682" s="11"/>
      <c r="K13682" s="12"/>
      <c r="L13682" s="13"/>
      <c r="M13682" s="12"/>
      <c r="N13682" s="13"/>
      <c r="O13682" s="13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  <c r="AA13682" s="11"/>
      <c r="AB13682" s="11"/>
      <c r="AC13682" s="11"/>
    </row>
    <row r="13683" spans="1:29" x14ac:dyDescent="0.25">
      <c r="A13683" s="10"/>
      <c r="B13683" s="11"/>
      <c r="C13683" s="11"/>
      <c r="D13683" s="11"/>
      <c r="E13683" s="11"/>
      <c r="F13683" s="11"/>
      <c r="G13683" s="11"/>
      <c r="H13683" s="11"/>
      <c r="I13683" s="11"/>
      <c r="J13683" s="11"/>
      <c r="K13683" s="12"/>
      <c r="L13683" s="13"/>
      <c r="M13683" s="12"/>
      <c r="N13683" s="13"/>
      <c r="O13683" s="13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  <c r="AC13683" s="11"/>
    </row>
    <row r="13684" spans="1:29" x14ac:dyDescent="0.25">
      <c r="A13684" s="10"/>
      <c r="B13684" s="11"/>
      <c r="C13684" s="11"/>
      <c r="D13684" s="11"/>
      <c r="E13684" s="11"/>
      <c r="F13684" s="11"/>
      <c r="G13684" s="11"/>
      <c r="H13684" s="11"/>
      <c r="I13684" s="11"/>
      <c r="J13684" s="11"/>
      <c r="K13684" s="12"/>
      <c r="L13684" s="13"/>
      <c r="M13684" s="12"/>
      <c r="N13684" s="13"/>
      <c r="O13684" s="13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  <c r="AA13684" s="11"/>
      <c r="AB13684" s="11"/>
      <c r="AC13684" s="11"/>
    </row>
    <row r="13685" spans="1:29" x14ac:dyDescent="0.25">
      <c r="A13685" s="10"/>
      <c r="B13685" s="11"/>
      <c r="C13685" s="11"/>
      <c r="D13685" s="11"/>
      <c r="E13685" s="11"/>
      <c r="F13685" s="11"/>
      <c r="G13685" s="11"/>
      <c r="H13685" s="11"/>
      <c r="I13685" s="11"/>
      <c r="J13685" s="11"/>
      <c r="K13685" s="12"/>
      <c r="L13685" s="13"/>
      <c r="M13685" s="12"/>
      <c r="N13685" s="13"/>
      <c r="O13685" s="13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  <c r="AA13685" s="11"/>
      <c r="AB13685" s="11"/>
      <c r="AC13685" s="11"/>
    </row>
    <row r="13686" spans="1:29" x14ac:dyDescent="0.25">
      <c r="A13686" s="10"/>
      <c r="B13686" s="11"/>
      <c r="C13686" s="11"/>
      <c r="D13686" s="11"/>
      <c r="E13686" s="11"/>
      <c r="F13686" s="11"/>
      <c r="G13686" s="11"/>
      <c r="H13686" s="11"/>
      <c r="I13686" s="11"/>
      <c r="J13686" s="11"/>
      <c r="K13686" s="12"/>
      <c r="L13686" s="13"/>
      <c r="M13686" s="12"/>
      <c r="N13686" s="13"/>
      <c r="O13686" s="13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  <c r="AA13686" s="11"/>
      <c r="AB13686" s="11"/>
      <c r="AC13686" s="11"/>
    </row>
    <row r="13687" spans="1:29" x14ac:dyDescent="0.25">
      <c r="A13687" s="10"/>
      <c r="B13687" s="11"/>
      <c r="C13687" s="11"/>
      <c r="D13687" s="11"/>
      <c r="E13687" s="11"/>
      <c r="F13687" s="11"/>
      <c r="G13687" s="11"/>
      <c r="H13687" s="11"/>
      <c r="I13687" s="11"/>
      <c r="J13687" s="11"/>
      <c r="K13687" s="12"/>
      <c r="L13687" s="13"/>
      <c r="M13687" s="12"/>
      <c r="N13687" s="13"/>
      <c r="O13687" s="13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  <c r="AA13687" s="11"/>
      <c r="AB13687" s="11"/>
      <c r="AC13687" s="11"/>
    </row>
    <row r="13688" spans="1:29" x14ac:dyDescent="0.25">
      <c r="A13688" s="10"/>
      <c r="B13688" s="11"/>
      <c r="C13688" s="11"/>
      <c r="D13688" s="11"/>
      <c r="E13688" s="11"/>
      <c r="F13688" s="11"/>
      <c r="G13688" s="11"/>
      <c r="H13688" s="11"/>
      <c r="I13688" s="11"/>
      <c r="J13688" s="11"/>
      <c r="K13688" s="12"/>
      <c r="L13688" s="13"/>
      <c r="M13688" s="12"/>
      <c r="N13688" s="13"/>
      <c r="O13688" s="13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  <c r="AA13688" s="11"/>
      <c r="AB13688" s="11"/>
      <c r="AC13688" s="11"/>
    </row>
    <row r="13689" spans="1:29" x14ac:dyDescent="0.25">
      <c r="A13689" s="10"/>
      <c r="B13689" s="11"/>
      <c r="C13689" s="11"/>
      <c r="D13689" s="11"/>
      <c r="E13689" s="11"/>
      <c r="F13689" s="11"/>
      <c r="G13689" s="11"/>
      <c r="H13689" s="11"/>
      <c r="I13689" s="11"/>
      <c r="J13689" s="11"/>
      <c r="K13689" s="12"/>
      <c r="L13689" s="13"/>
      <c r="M13689" s="12"/>
      <c r="N13689" s="13"/>
      <c r="O13689" s="13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  <c r="AA13689" s="11"/>
      <c r="AB13689" s="11"/>
      <c r="AC13689" s="11"/>
    </row>
    <row r="13690" spans="1:29" x14ac:dyDescent="0.25">
      <c r="A13690" s="10"/>
      <c r="B13690" s="11"/>
      <c r="C13690" s="11"/>
      <c r="D13690" s="11"/>
      <c r="E13690" s="11"/>
      <c r="F13690" s="11"/>
      <c r="G13690" s="11"/>
      <c r="H13690" s="11"/>
      <c r="I13690" s="11"/>
      <c r="J13690" s="11"/>
      <c r="K13690" s="12"/>
      <c r="L13690" s="13"/>
      <c r="M13690" s="12"/>
      <c r="N13690" s="13"/>
      <c r="O13690" s="13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  <c r="AA13690" s="11"/>
      <c r="AB13690" s="11"/>
      <c r="AC13690" s="11"/>
    </row>
    <row r="13691" spans="1:29" x14ac:dyDescent="0.25">
      <c r="A13691" s="10"/>
      <c r="B13691" s="11"/>
      <c r="C13691" s="11"/>
      <c r="D13691" s="11"/>
      <c r="E13691" s="11"/>
      <c r="F13691" s="11"/>
      <c r="G13691" s="11"/>
      <c r="H13691" s="11"/>
      <c r="I13691" s="11"/>
      <c r="J13691" s="11"/>
      <c r="K13691" s="12"/>
      <c r="L13691" s="13"/>
      <c r="M13691" s="12"/>
      <c r="N13691" s="13"/>
      <c r="O13691" s="13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  <c r="AA13691" s="11"/>
      <c r="AB13691" s="11"/>
      <c r="AC13691" s="11"/>
    </row>
    <row r="13692" spans="1:29" x14ac:dyDescent="0.25">
      <c r="A13692" s="10"/>
      <c r="B13692" s="11"/>
      <c r="C13692" s="11"/>
      <c r="D13692" s="11"/>
      <c r="E13692" s="11"/>
      <c r="F13692" s="11"/>
      <c r="G13692" s="11"/>
      <c r="H13692" s="11"/>
      <c r="I13692" s="11"/>
      <c r="J13692" s="11"/>
      <c r="K13692" s="12"/>
      <c r="L13692" s="13"/>
      <c r="M13692" s="12"/>
      <c r="N13692" s="13"/>
      <c r="O13692" s="13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  <c r="AA13692" s="11"/>
      <c r="AB13692" s="11"/>
      <c r="AC13692" s="11"/>
    </row>
    <row r="13693" spans="1:29" x14ac:dyDescent="0.25">
      <c r="A13693" s="10"/>
      <c r="B13693" s="11"/>
      <c r="C13693" s="11"/>
      <c r="D13693" s="11"/>
      <c r="E13693" s="11"/>
      <c r="F13693" s="11"/>
      <c r="G13693" s="11"/>
      <c r="H13693" s="11"/>
      <c r="I13693" s="11"/>
      <c r="J13693" s="11"/>
      <c r="K13693" s="12"/>
      <c r="L13693" s="13"/>
      <c r="M13693" s="12"/>
      <c r="N13693" s="13"/>
      <c r="O13693" s="13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  <c r="AA13693" s="11"/>
      <c r="AB13693" s="11"/>
      <c r="AC13693" s="11"/>
    </row>
    <row r="13694" spans="1:29" x14ac:dyDescent="0.25">
      <c r="A13694" s="10"/>
      <c r="B13694" s="11"/>
      <c r="C13694" s="11"/>
      <c r="D13694" s="11"/>
      <c r="E13694" s="11"/>
      <c r="F13694" s="11"/>
      <c r="G13694" s="11"/>
      <c r="H13694" s="11"/>
      <c r="I13694" s="11"/>
      <c r="J13694" s="11"/>
      <c r="K13694" s="12"/>
      <c r="L13694" s="13"/>
      <c r="M13694" s="12"/>
      <c r="N13694" s="13"/>
      <c r="O13694" s="13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  <c r="AA13694" s="11"/>
      <c r="AB13694" s="11"/>
      <c r="AC13694" s="11"/>
    </row>
    <row r="13695" spans="1:29" x14ac:dyDescent="0.25">
      <c r="A13695" s="10"/>
      <c r="B13695" s="11"/>
      <c r="C13695" s="11"/>
      <c r="D13695" s="11"/>
      <c r="E13695" s="11"/>
      <c r="F13695" s="11"/>
      <c r="G13695" s="11"/>
      <c r="H13695" s="11"/>
      <c r="I13695" s="11"/>
      <c r="J13695" s="11"/>
      <c r="K13695" s="12"/>
      <c r="L13695" s="13"/>
      <c r="M13695" s="12"/>
      <c r="N13695" s="13"/>
      <c r="O13695" s="13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  <c r="AA13695" s="11"/>
      <c r="AB13695" s="11"/>
      <c r="AC13695" s="11"/>
    </row>
    <row r="13696" spans="1:29" x14ac:dyDescent="0.25">
      <c r="A13696" s="10"/>
      <c r="B13696" s="11"/>
      <c r="C13696" s="11"/>
      <c r="D13696" s="11"/>
      <c r="E13696" s="11"/>
      <c r="F13696" s="11"/>
      <c r="G13696" s="11"/>
      <c r="H13696" s="11"/>
      <c r="I13696" s="11"/>
      <c r="J13696" s="11"/>
      <c r="K13696" s="12"/>
      <c r="L13696" s="13"/>
      <c r="M13696" s="12"/>
      <c r="N13696" s="13"/>
      <c r="O13696" s="13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  <c r="AA13696" s="11"/>
      <c r="AB13696" s="11"/>
      <c r="AC13696" s="11"/>
    </row>
    <row r="13697" spans="1:29" x14ac:dyDescent="0.25">
      <c r="A13697" s="10"/>
      <c r="B13697" s="11"/>
      <c r="C13697" s="11"/>
      <c r="D13697" s="11"/>
      <c r="E13697" s="11"/>
      <c r="F13697" s="11"/>
      <c r="G13697" s="11"/>
      <c r="H13697" s="11"/>
      <c r="I13697" s="11"/>
      <c r="J13697" s="11"/>
      <c r="K13697" s="12"/>
      <c r="L13697" s="13"/>
      <c r="M13697" s="12"/>
      <c r="N13697" s="13"/>
      <c r="O13697" s="13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  <c r="AC13697" s="11"/>
    </row>
    <row r="13698" spans="1:29" x14ac:dyDescent="0.25">
      <c r="A13698" s="10"/>
      <c r="B13698" s="11"/>
      <c r="C13698" s="11"/>
      <c r="D13698" s="11"/>
      <c r="E13698" s="11"/>
      <c r="F13698" s="11"/>
      <c r="G13698" s="11"/>
      <c r="H13698" s="11"/>
      <c r="I13698" s="11"/>
      <c r="J13698" s="11"/>
      <c r="K13698" s="12"/>
      <c r="L13698" s="13"/>
      <c r="M13698" s="12"/>
      <c r="N13698" s="13"/>
      <c r="O13698" s="13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  <c r="AA13698" s="11"/>
      <c r="AB13698" s="11"/>
      <c r="AC13698" s="11"/>
    </row>
    <row r="13699" spans="1:29" x14ac:dyDescent="0.25">
      <c r="A13699" s="10"/>
      <c r="B13699" s="11"/>
      <c r="C13699" s="11"/>
      <c r="D13699" s="11"/>
      <c r="E13699" s="11"/>
      <c r="F13699" s="11"/>
      <c r="G13699" s="11"/>
      <c r="H13699" s="11"/>
      <c r="I13699" s="11"/>
      <c r="J13699" s="11"/>
      <c r="K13699" s="12"/>
      <c r="L13699" s="13"/>
      <c r="M13699" s="12"/>
      <c r="N13699" s="13"/>
      <c r="O13699" s="13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  <c r="AA13699" s="11"/>
      <c r="AB13699" s="11"/>
      <c r="AC13699" s="11"/>
    </row>
    <row r="13700" spans="1:29" x14ac:dyDescent="0.25">
      <c r="A13700" s="10"/>
      <c r="B13700" s="11"/>
      <c r="C13700" s="11"/>
      <c r="D13700" s="11"/>
      <c r="E13700" s="11"/>
      <c r="F13700" s="11"/>
      <c r="G13700" s="11"/>
      <c r="H13700" s="11"/>
      <c r="I13700" s="11"/>
      <c r="J13700" s="11"/>
      <c r="K13700" s="12"/>
      <c r="L13700" s="13"/>
      <c r="M13700" s="12"/>
      <c r="N13700" s="13"/>
      <c r="O13700" s="13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  <c r="AA13700" s="11"/>
      <c r="AB13700" s="11"/>
      <c r="AC13700" s="11"/>
    </row>
    <row r="13701" spans="1:29" x14ac:dyDescent="0.25">
      <c r="A13701" s="10"/>
      <c r="B13701" s="11"/>
      <c r="C13701" s="11"/>
      <c r="D13701" s="11"/>
      <c r="E13701" s="11"/>
      <c r="F13701" s="11"/>
      <c r="G13701" s="11"/>
      <c r="H13701" s="11"/>
      <c r="I13701" s="11"/>
      <c r="J13701" s="11"/>
      <c r="K13701" s="12"/>
      <c r="L13701" s="13"/>
      <c r="M13701" s="12"/>
      <c r="N13701" s="13"/>
      <c r="O13701" s="13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  <c r="AA13701" s="11"/>
      <c r="AB13701" s="11"/>
      <c r="AC13701" s="11"/>
    </row>
    <row r="13702" spans="1:29" x14ac:dyDescent="0.25">
      <c r="A13702" s="10"/>
      <c r="B13702" s="11"/>
      <c r="C13702" s="11"/>
      <c r="D13702" s="11"/>
      <c r="E13702" s="11"/>
      <c r="F13702" s="11"/>
      <c r="G13702" s="11"/>
      <c r="H13702" s="11"/>
      <c r="I13702" s="11"/>
      <c r="J13702" s="11"/>
      <c r="K13702" s="12"/>
      <c r="L13702" s="13"/>
      <c r="M13702" s="12"/>
      <c r="N13702" s="13"/>
      <c r="O13702" s="13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  <c r="AA13702" s="11"/>
      <c r="AB13702" s="11"/>
      <c r="AC13702" s="11"/>
    </row>
    <row r="13703" spans="1:29" x14ac:dyDescent="0.25">
      <c r="A13703" s="10"/>
      <c r="B13703" s="11"/>
      <c r="C13703" s="11"/>
      <c r="D13703" s="11"/>
      <c r="E13703" s="11"/>
      <c r="F13703" s="11"/>
      <c r="G13703" s="11"/>
      <c r="H13703" s="11"/>
      <c r="I13703" s="11"/>
      <c r="J13703" s="11"/>
      <c r="K13703" s="12"/>
      <c r="L13703" s="13"/>
      <c r="M13703" s="12"/>
      <c r="N13703" s="13"/>
      <c r="O13703" s="13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  <c r="AA13703" s="11"/>
      <c r="AB13703" s="11"/>
      <c r="AC13703" s="11"/>
    </row>
    <row r="13704" spans="1:29" x14ac:dyDescent="0.25">
      <c r="A13704" s="10"/>
      <c r="B13704" s="11"/>
      <c r="C13704" s="11"/>
      <c r="D13704" s="11"/>
      <c r="E13704" s="11"/>
      <c r="F13704" s="11"/>
      <c r="G13704" s="11"/>
      <c r="H13704" s="11"/>
      <c r="I13704" s="11"/>
      <c r="J13704" s="11"/>
      <c r="K13704" s="12"/>
      <c r="L13704" s="13"/>
      <c r="M13704" s="12"/>
      <c r="N13704" s="13"/>
      <c r="O13704" s="13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  <c r="AC13704" s="11"/>
    </row>
    <row r="13705" spans="1:29" x14ac:dyDescent="0.25">
      <c r="A13705" s="10"/>
      <c r="B13705" s="11"/>
      <c r="C13705" s="11"/>
      <c r="D13705" s="11"/>
      <c r="E13705" s="11"/>
      <c r="F13705" s="11"/>
      <c r="G13705" s="11"/>
      <c r="H13705" s="11"/>
      <c r="I13705" s="11"/>
      <c r="J13705" s="11"/>
      <c r="K13705" s="12"/>
      <c r="L13705" s="13"/>
      <c r="M13705" s="12"/>
      <c r="N13705" s="13"/>
      <c r="O13705" s="13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  <c r="AA13705" s="11"/>
      <c r="AB13705" s="11"/>
      <c r="AC13705" s="11"/>
    </row>
    <row r="13706" spans="1:29" x14ac:dyDescent="0.25">
      <c r="A13706" s="10"/>
      <c r="B13706" s="11"/>
      <c r="C13706" s="11"/>
      <c r="D13706" s="11"/>
      <c r="E13706" s="11"/>
      <c r="F13706" s="11"/>
      <c r="G13706" s="11"/>
      <c r="H13706" s="11"/>
      <c r="I13706" s="11"/>
      <c r="J13706" s="11"/>
      <c r="K13706" s="12"/>
      <c r="L13706" s="13"/>
      <c r="M13706" s="12"/>
      <c r="N13706" s="13"/>
      <c r="O13706" s="13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  <c r="AA13706" s="11"/>
      <c r="AB13706" s="11"/>
      <c r="AC13706" s="11"/>
    </row>
    <row r="13707" spans="1:29" x14ac:dyDescent="0.25">
      <c r="A13707" s="10"/>
      <c r="B13707" s="11"/>
      <c r="C13707" s="11"/>
      <c r="D13707" s="11"/>
      <c r="E13707" s="11"/>
      <c r="F13707" s="11"/>
      <c r="G13707" s="11"/>
      <c r="H13707" s="11"/>
      <c r="I13707" s="11"/>
      <c r="J13707" s="11"/>
      <c r="K13707" s="12"/>
      <c r="L13707" s="13"/>
      <c r="M13707" s="12"/>
      <c r="N13707" s="13"/>
      <c r="O13707" s="13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  <c r="AA13707" s="11"/>
      <c r="AB13707" s="11"/>
      <c r="AC13707" s="11"/>
    </row>
    <row r="13708" spans="1:29" x14ac:dyDescent="0.25">
      <c r="A13708" s="10"/>
      <c r="B13708" s="11"/>
      <c r="C13708" s="11"/>
      <c r="D13708" s="11"/>
      <c r="E13708" s="11"/>
      <c r="F13708" s="11"/>
      <c r="G13708" s="11"/>
      <c r="H13708" s="11"/>
      <c r="I13708" s="11"/>
      <c r="J13708" s="11"/>
      <c r="K13708" s="12"/>
      <c r="L13708" s="13"/>
      <c r="M13708" s="12"/>
      <c r="N13708" s="13"/>
      <c r="O13708" s="13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  <c r="AA13708" s="11"/>
      <c r="AB13708" s="11"/>
      <c r="AC13708" s="11"/>
    </row>
    <row r="13709" spans="1:29" x14ac:dyDescent="0.25">
      <c r="A13709" s="10"/>
      <c r="B13709" s="11"/>
      <c r="C13709" s="11"/>
      <c r="D13709" s="11"/>
      <c r="E13709" s="11"/>
      <c r="F13709" s="11"/>
      <c r="G13709" s="11"/>
      <c r="H13709" s="11"/>
      <c r="I13709" s="11"/>
      <c r="J13709" s="11"/>
      <c r="K13709" s="12"/>
      <c r="L13709" s="13"/>
      <c r="M13709" s="12"/>
      <c r="N13709" s="13"/>
      <c r="O13709" s="13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  <c r="AA13709" s="11"/>
      <c r="AB13709" s="11"/>
      <c r="AC13709" s="11"/>
    </row>
    <row r="13710" spans="1:29" x14ac:dyDescent="0.25">
      <c r="A13710" s="10"/>
      <c r="B13710" s="11"/>
      <c r="C13710" s="11"/>
      <c r="D13710" s="11"/>
      <c r="E13710" s="11"/>
      <c r="F13710" s="11"/>
      <c r="G13710" s="11"/>
      <c r="H13710" s="11"/>
      <c r="I13710" s="11"/>
      <c r="J13710" s="11"/>
      <c r="K13710" s="12"/>
      <c r="L13710" s="13"/>
      <c r="M13710" s="12"/>
      <c r="N13710" s="13"/>
      <c r="O13710" s="13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  <c r="AA13710" s="11"/>
      <c r="AB13710" s="11"/>
      <c r="AC13710" s="11"/>
    </row>
    <row r="13711" spans="1:29" x14ac:dyDescent="0.25">
      <c r="A13711" s="10"/>
      <c r="B13711" s="11"/>
      <c r="C13711" s="11"/>
      <c r="D13711" s="11"/>
      <c r="E13711" s="11"/>
      <c r="F13711" s="11"/>
      <c r="G13711" s="11"/>
      <c r="H13711" s="11"/>
      <c r="I13711" s="11"/>
      <c r="J13711" s="11"/>
      <c r="K13711" s="12"/>
      <c r="L13711" s="13"/>
      <c r="M13711" s="12"/>
      <c r="N13711" s="13"/>
      <c r="O13711" s="13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  <c r="AC13711" s="11"/>
    </row>
    <row r="13712" spans="1:29" x14ac:dyDescent="0.25">
      <c r="A13712" s="10"/>
      <c r="B13712" s="11"/>
      <c r="C13712" s="11"/>
      <c r="D13712" s="11"/>
      <c r="E13712" s="11"/>
      <c r="F13712" s="11"/>
      <c r="G13712" s="11"/>
      <c r="H13712" s="11"/>
      <c r="I13712" s="11"/>
      <c r="J13712" s="11"/>
      <c r="K13712" s="12"/>
      <c r="L13712" s="13"/>
      <c r="M13712" s="12"/>
      <c r="N13712" s="13"/>
      <c r="O13712" s="13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  <c r="AA13712" s="11"/>
      <c r="AB13712" s="11"/>
      <c r="AC13712" s="11"/>
    </row>
    <row r="13713" spans="1:29" x14ac:dyDescent="0.25">
      <c r="A13713" s="10"/>
      <c r="B13713" s="11"/>
      <c r="C13713" s="11"/>
      <c r="D13713" s="11"/>
      <c r="E13713" s="11"/>
      <c r="F13713" s="11"/>
      <c r="G13713" s="11"/>
      <c r="H13713" s="11"/>
      <c r="I13713" s="11"/>
      <c r="J13713" s="11"/>
      <c r="K13713" s="12"/>
      <c r="L13713" s="13"/>
      <c r="M13713" s="12"/>
      <c r="N13713" s="13"/>
      <c r="O13713" s="13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  <c r="AA13713" s="11"/>
      <c r="AB13713" s="11"/>
      <c r="AC13713" s="11"/>
    </row>
    <row r="13714" spans="1:29" x14ac:dyDescent="0.25">
      <c r="A13714" s="10"/>
      <c r="B13714" s="11"/>
      <c r="C13714" s="11"/>
      <c r="D13714" s="11"/>
      <c r="E13714" s="11"/>
      <c r="F13714" s="11"/>
      <c r="G13714" s="11"/>
      <c r="H13714" s="11"/>
      <c r="I13714" s="11"/>
      <c r="J13714" s="11"/>
      <c r="K13714" s="12"/>
      <c r="L13714" s="13"/>
      <c r="M13714" s="12"/>
      <c r="N13714" s="13"/>
      <c r="O13714" s="13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  <c r="AA13714" s="11"/>
      <c r="AB13714" s="11"/>
      <c r="AC13714" s="11"/>
    </row>
    <row r="13715" spans="1:29" x14ac:dyDescent="0.25">
      <c r="A13715" s="10"/>
      <c r="B13715" s="11"/>
      <c r="C13715" s="11"/>
      <c r="D13715" s="11"/>
      <c r="E13715" s="11"/>
      <c r="F13715" s="11"/>
      <c r="G13715" s="11"/>
      <c r="H13715" s="11"/>
      <c r="I13715" s="11"/>
      <c r="J13715" s="11"/>
      <c r="K13715" s="12"/>
      <c r="L13715" s="13"/>
      <c r="M13715" s="12"/>
      <c r="N13715" s="13"/>
      <c r="O13715" s="13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  <c r="AA13715" s="11"/>
      <c r="AB13715" s="11"/>
      <c r="AC13715" s="11"/>
    </row>
    <row r="13716" spans="1:29" x14ac:dyDescent="0.25">
      <c r="A13716" s="10"/>
      <c r="B13716" s="11"/>
      <c r="C13716" s="11"/>
      <c r="D13716" s="11"/>
      <c r="E13716" s="11"/>
      <c r="F13716" s="11"/>
      <c r="G13716" s="11"/>
      <c r="H13716" s="11"/>
      <c r="I13716" s="11"/>
      <c r="J13716" s="11"/>
      <c r="K13716" s="12"/>
      <c r="L13716" s="13"/>
      <c r="M13716" s="12"/>
      <c r="N13716" s="13"/>
      <c r="O13716" s="13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  <c r="AA13716" s="11"/>
      <c r="AB13716" s="11"/>
      <c r="AC13716" s="11"/>
    </row>
    <row r="13717" spans="1:29" x14ac:dyDescent="0.25">
      <c r="A13717" s="10"/>
      <c r="B13717" s="11"/>
      <c r="C13717" s="11"/>
      <c r="D13717" s="11"/>
      <c r="E13717" s="11"/>
      <c r="F13717" s="11"/>
      <c r="G13717" s="11"/>
      <c r="H13717" s="11"/>
      <c r="I13717" s="11"/>
      <c r="J13717" s="11"/>
      <c r="K13717" s="12"/>
      <c r="L13717" s="13"/>
      <c r="M13717" s="12"/>
      <c r="N13717" s="13"/>
      <c r="O13717" s="13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  <c r="AA13717" s="11"/>
      <c r="AB13717" s="11"/>
      <c r="AC13717" s="11"/>
    </row>
    <row r="13718" spans="1:29" x14ac:dyDescent="0.25">
      <c r="A13718" s="10"/>
      <c r="B13718" s="11"/>
      <c r="C13718" s="11"/>
      <c r="D13718" s="11"/>
      <c r="E13718" s="11"/>
      <c r="F13718" s="11"/>
      <c r="G13718" s="11"/>
      <c r="H13718" s="11"/>
      <c r="I13718" s="11"/>
      <c r="J13718" s="11"/>
      <c r="K13718" s="12"/>
      <c r="L13718" s="13"/>
      <c r="M13718" s="12"/>
      <c r="N13718" s="13"/>
      <c r="O13718" s="13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  <c r="AC13718" s="11"/>
    </row>
    <row r="13719" spans="1:29" x14ac:dyDescent="0.25">
      <c r="A13719" s="10"/>
      <c r="B13719" s="11"/>
      <c r="C13719" s="11"/>
      <c r="D13719" s="11"/>
      <c r="E13719" s="11"/>
      <c r="F13719" s="11"/>
      <c r="G13719" s="11"/>
      <c r="H13719" s="11"/>
      <c r="I13719" s="11"/>
      <c r="J13719" s="11"/>
      <c r="K13719" s="12"/>
      <c r="L13719" s="13"/>
      <c r="M13719" s="12"/>
      <c r="N13719" s="13"/>
      <c r="O13719" s="13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  <c r="AA13719" s="11"/>
      <c r="AB13719" s="11"/>
      <c r="AC13719" s="11"/>
    </row>
    <row r="13720" spans="1:29" x14ac:dyDescent="0.25">
      <c r="A13720" s="10"/>
      <c r="B13720" s="11"/>
      <c r="C13720" s="11"/>
      <c r="D13720" s="11"/>
      <c r="E13720" s="11"/>
      <c r="F13720" s="11"/>
      <c r="G13720" s="11"/>
      <c r="H13720" s="11"/>
      <c r="I13720" s="11"/>
      <c r="J13720" s="11"/>
      <c r="K13720" s="12"/>
      <c r="L13720" s="13"/>
      <c r="M13720" s="12"/>
      <c r="N13720" s="13"/>
      <c r="O13720" s="13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  <c r="AA13720" s="11"/>
      <c r="AB13720" s="11"/>
      <c r="AC13720" s="11"/>
    </row>
    <row r="13721" spans="1:29" x14ac:dyDescent="0.25">
      <c r="A13721" s="10"/>
      <c r="B13721" s="11"/>
      <c r="C13721" s="11"/>
      <c r="D13721" s="11"/>
      <c r="E13721" s="11"/>
      <c r="F13721" s="11"/>
      <c r="G13721" s="11"/>
      <c r="H13721" s="11"/>
      <c r="I13721" s="11"/>
      <c r="J13721" s="11"/>
      <c r="K13721" s="12"/>
      <c r="L13721" s="13"/>
      <c r="M13721" s="12"/>
      <c r="N13721" s="13"/>
      <c r="O13721" s="13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  <c r="AA13721" s="11"/>
      <c r="AB13721" s="11"/>
      <c r="AC13721" s="11"/>
    </row>
    <row r="13722" spans="1:29" x14ac:dyDescent="0.25">
      <c r="A13722" s="10"/>
      <c r="B13722" s="11"/>
      <c r="C13722" s="11"/>
      <c r="D13722" s="11"/>
      <c r="E13722" s="11"/>
      <c r="F13722" s="11"/>
      <c r="G13722" s="11"/>
      <c r="H13722" s="11"/>
      <c r="I13722" s="11"/>
      <c r="J13722" s="11"/>
      <c r="K13722" s="12"/>
      <c r="L13722" s="13"/>
      <c r="M13722" s="12"/>
      <c r="N13722" s="13"/>
      <c r="O13722" s="13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  <c r="AA13722" s="11"/>
      <c r="AB13722" s="11"/>
      <c r="AC13722" s="11"/>
    </row>
    <row r="13723" spans="1:29" x14ac:dyDescent="0.25">
      <c r="A13723" s="10"/>
      <c r="B13723" s="11"/>
      <c r="C13723" s="11"/>
      <c r="D13723" s="11"/>
      <c r="E13723" s="11"/>
      <c r="F13723" s="11"/>
      <c r="G13723" s="11"/>
      <c r="H13723" s="11"/>
      <c r="I13723" s="11"/>
      <c r="J13723" s="11"/>
      <c r="K13723" s="12"/>
      <c r="L13723" s="13"/>
      <c r="M13723" s="12"/>
      <c r="N13723" s="13"/>
      <c r="O13723" s="13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  <c r="AA13723" s="11"/>
      <c r="AB13723" s="11"/>
      <c r="AC13723" s="11"/>
    </row>
    <row r="13724" spans="1:29" x14ac:dyDescent="0.25">
      <c r="A13724" s="10"/>
      <c r="B13724" s="11"/>
      <c r="C13724" s="11"/>
      <c r="D13724" s="11"/>
      <c r="E13724" s="11"/>
      <c r="F13724" s="11"/>
      <c r="G13724" s="11"/>
      <c r="H13724" s="11"/>
      <c r="I13724" s="11"/>
      <c r="J13724" s="11"/>
      <c r="K13724" s="12"/>
      <c r="L13724" s="13"/>
      <c r="M13724" s="12"/>
      <c r="N13724" s="13"/>
      <c r="O13724" s="13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  <c r="AA13724" s="11"/>
      <c r="AB13724" s="11"/>
      <c r="AC13724" s="11"/>
    </row>
    <row r="13725" spans="1:29" x14ac:dyDescent="0.25">
      <c r="A13725" s="10"/>
      <c r="B13725" s="11"/>
      <c r="C13725" s="11"/>
      <c r="D13725" s="11"/>
      <c r="E13725" s="11"/>
      <c r="F13725" s="11"/>
      <c r="G13725" s="11"/>
      <c r="H13725" s="11"/>
      <c r="I13725" s="11"/>
      <c r="J13725" s="11"/>
      <c r="K13725" s="12"/>
      <c r="L13725" s="13"/>
      <c r="M13725" s="12"/>
      <c r="N13725" s="13"/>
      <c r="O13725" s="13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  <c r="AC13725" s="11"/>
    </row>
    <row r="13726" spans="1:29" x14ac:dyDescent="0.25">
      <c r="A13726" s="10"/>
      <c r="B13726" s="11"/>
      <c r="C13726" s="11"/>
      <c r="D13726" s="11"/>
      <c r="E13726" s="11"/>
      <c r="F13726" s="11"/>
      <c r="G13726" s="11"/>
      <c r="H13726" s="11"/>
      <c r="I13726" s="11"/>
      <c r="J13726" s="11"/>
      <c r="K13726" s="12"/>
      <c r="L13726" s="13"/>
      <c r="M13726" s="12"/>
      <c r="N13726" s="13"/>
      <c r="O13726" s="13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  <c r="AA13726" s="11"/>
      <c r="AB13726" s="11"/>
      <c r="AC13726" s="11"/>
    </row>
    <row r="13727" spans="1:29" x14ac:dyDescent="0.25">
      <c r="A13727" s="10"/>
      <c r="B13727" s="11"/>
      <c r="C13727" s="11"/>
      <c r="D13727" s="11"/>
      <c r="E13727" s="11"/>
      <c r="F13727" s="11"/>
      <c r="G13727" s="11"/>
      <c r="H13727" s="11"/>
      <c r="I13727" s="11"/>
      <c r="J13727" s="11"/>
      <c r="K13727" s="12"/>
      <c r="L13727" s="13"/>
      <c r="M13727" s="12"/>
      <c r="N13727" s="13"/>
      <c r="O13727" s="13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  <c r="AA13727" s="11"/>
      <c r="AB13727" s="11"/>
      <c r="AC13727" s="11"/>
    </row>
    <row r="13728" spans="1:29" x14ac:dyDescent="0.25">
      <c r="A13728" s="10"/>
      <c r="B13728" s="11"/>
      <c r="C13728" s="11"/>
      <c r="D13728" s="11"/>
      <c r="E13728" s="11"/>
      <c r="F13728" s="11"/>
      <c r="G13728" s="11"/>
      <c r="H13728" s="11"/>
      <c r="I13728" s="11"/>
      <c r="J13728" s="11"/>
      <c r="K13728" s="12"/>
      <c r="L13728" s="13"/>
      <c r="M13728" s="12"/>
      <c r="N13728" s="13"/>
      <c r="O13728" s="13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  <c r="AA13728" s="11"/>
      <c r="AB13728" s="11"/>
      <c r="AC13728" s="11"/>
    </row>
    <row r="13729" spans="1:29" x14ac:dyDescent="0.25">
      <c r="A13729" s="10"/>
      <c r="B13729" s="11"/>
      <c r="C13729" s="11"/>
      <c r="D13729" s="11"/>
      <c r="E13729" s="11"/>
      <c r="F13729" s="11"/>
      <c r="G13729" s="11"/>
      <c r="H13729" s="11"/>
      <c r="I13729" s="11"/>
      <c r="J13729" s="11"/>
      <c r="K13729" s="12"/>
      <c r="L13729" s="13"/>
      <c r="M13729" s="12"/>
      <c r="N13729" s="13"/>
      <c r="O13729" s="13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  <c r="AA13729" s="11"/>
      <c r="AB13729" s="11"/>
      <c r="AC13729" s="11"/>
    </row>
    <row r="13730" spans="1:29" x14ac:dyDescent="0.25">
      <c r="A13730" s="10"/>
      <c r="B13730" s="11"/>
      <c r="C13730" s="11"/>
      <c r="D13730" s="11"/>
      <c r="E13730" s="11"/>
      <c r="F13730" s="11"/>
      <c r="G13730" s="11"/>
      <c r="H13730" s="11"/>
      <c r="I13730" s="11"/>
      <c r="J13730" s="11"/>
      <c r="K13730" s="12"/>
      <c r="L13730" s="13"/>
      <c r="M13730" s="12"/>
      <c r="N13730" s="13"/>
      <c r="O13730" s="13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  <c r="AA13730" s="11"/>
      <c r="AB13730" s="11"/>
      <c r="AC13730" s="11"/>
    </row>
    <row r="13731" spans="1:29" x14ac:dyDescent="0.25">
      <c r="A13731" s="10"/>
      <c r="B13731" s="11"/>
      <c r="C13731" s="11"/>
      <c r="D13731" s="11"/>
      <c r="E13731" s="11"/>
      <c r="F13731" s="11"/>
      <c r="G13731" s="11"/>
      <c r="H13731" s="11"/>
      <c r="I13731" s="11"/>
      <c r="J13731" s="11"/>
      <c r="K13731" s="12"/>
      <c r="L13731" s="13"/>
      <c r="M13731" s="12"/>
      <c r="N13731" s="13"/>
      <c r="O13731" s="13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  <c r="AA13731" s="11"/>
      <c r="AB13731" s="11"/>
      <c r="AC13731" s="11"/>
    </row>
    <row r="13732" spans="1:29" x14ac:dyDescent="0.25">
      <c r="A13732" s="10"/>
      <c r="B13732" s="11"/>
      <c r="C13732" s="11"/>
      <c r="D13732" s="11"/>
      <c r="E13732" s="11"/>
      <c r="F13732" s="11"/>
      <c r="G13732" s="11"/>
      <c r="H13732" s="11"/>
      <c r="I13732" s="11"/>
      <c r="J13732" s="11"/>
      <c r="K13732" s="12"/>
      <c r="L13732" s="13"/>
      <c r="M13732" s="12"/>
      <c r="N13732" s="13"/>
      <c r="O13732" s="13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  <c r="AA13732" s="11"/>
      <c r="AB13732" s="11"/>
      <c r="AC13732" s="11"/>
    </row>
    <row r="13733" spans="1:29" x14ac:dyDescent="0.25">
      <c r="A13733" s="10"/>
      <c r="B13733" s="11"/>
      <c r="C13733" s="11"/>
      <c r="D13733" s="11"/>
      <c r="E13733" s="11"/>
      <c r="F13733" s="11"/>
      <c r="G13733" s="11"/>
      <c r="H13733" s="11"/>
      <c r="I13733" s="11"/>
      <c r="J13733" s="11"/>
      <c r="K13733" s="12"/>
      <c r="L13733" s="13"/>
      <c r="M13733" s="12"/>
      <c r="N13733" s="13"/>
      <c r="O13733" s="13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  <c r="AA13733" s="11"/>
      <c r="AB13733" s="11"/>
      <c r="AC13733" s="11"/>
    </row>
    <row r="13734" spans="1:29" x14ac:dyDescent="0.25">
      <c r="A13734" s="10"/>
      <c r="B13734" s="11"/>
      <c r="C13734" s="11"/>
      <c r="D13734" s="11"/>
      <c r="E13734" s="11"/>
      <c r="F13734" s="11"/>
      <c r="G13734" s="11"/>
      <c r="H13734" s="11"/>
      <c r="I13734" s="11"/>
      <c r="J13734" s="11"/>
      <c r="K13734" s="12"/>
      <c r="L13734" s="13"/>
      <c r="M13734" s="12"/>
      <c r="N13734" s="13"/>
      <c r="O13734" s="13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  <c r="AA13734" s="11"/>
      <c r="AB13734" s="11"/>
      <c r="AC13734" s="11"/>
    </row>
    <row r="13735" spans="1:29" x14ac:dyDescent="0.25">
      <c r="A13735" s="10"/>
      <c r="B13735" s="11"/>
      <c r="C13735" s="11"/>
      <c r="D13735" s="11"/>
      <c r="E13735" s="11"/>
      <c r="F13735" s="11"/>
      <c r="G13735" s="11"/>
      <c r="H13735" s="11"/>
      <c r="I13735" s="11"/>
      <c r="J13735" s="11"/>
      <c r="K13735" s="12"/>
      <c r="L13735" s="13"/>
      <c r="M13735" s="12"/>
      <c r="N13735" s="13"/>
      <c r="O13735" s="13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  <c r="AA13735" s="11"/>
      <c r="AB13735" s="11"/>
      <c r="AC13735" s="11"/>
    </row>
    <row r="13736" spans="1:29" x14ac:dyDescent="0.25">
      <c r="A13736" s="10"/>
      <c r="B13736" s="11"/>
      <c r="C13736" s="11"/>
      <c r="D13736" s="11"/>
      <c r="E13736" s="11"/>
      <c r="F13736" s="11"/>
      <c r="G13736" s="11"/>
      <c r="H13736" s="11"/>
      <c r="I13736" s="11"/>
      <c r="J13736" s="11"/>
      <c r="K13736" s="12"/>
      <c r="L13736" s="13"/>
      <c r="M13736" s="12"/>
      <c r="N13736" s="13"/>
      <c r="O13736" s="13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  <c r="AA13736" s="11"/>
      <c r="AB13736" s="11"/>
      <c r="AC13736" s="11"/>
    </row>
    <row r="13737" spans="1:29" x14ac:dyDescent="0.25">
      <c r="A13737" s="10"/>
      <c r="B13737" s="11"/>
      <c r="C13737" s="11"/>
      <c r="D13737" s="11"/>
      <c r="E13737" s="11"/>
      <c r="F13737" s="11"/>
      <c r="G13737" s="11"/>
      <c r="H13737" s="11"/>
      <c r="I13737" s="11"/>
      <c r="J13737" s="11"/>
      <c r="K13737" s="12"/>
      <c r="L13737" s="13"/>
      <c r="M13737" s="12"/>
      <c r="N13737" s="13"/>
      <c r="O13737" s="13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  <c r="AA13737" s="11"/>
      <c r="AB13737" s="11"/>
      <c r="AC13737" s="11"/>
    </row>
    <row r="13738" spans="1:29" x14ac:dyDescent="0.25">
      <c r="A13738" s="10"/>
      <c r="B13738" s="11"/>
      <c r="C13738" s="11"/>
      <c r="D13738" s="11"/>
      <c r="E13738" s="11"/>
      <c r="F13738" s="11"/>
      <c r="G13738" s="11"/>
      <c r="H13738" s="11"/>
      <c r="I13738" s="11"/>
      <c r="J13738" s="11"/>
      <c r="K13738" s="12"/>
      <c r="L13738" s="13"/>
      <c r="M13738" s="12"/>
      <c r="N13738" s="13"/>
      <c r="O13738" s="13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  <c r="AA13738" s="11"/>
      <c r="AB13738" s="11"/>
      <c r="AC13738" s="11"/>
    </row>
    <row r="13739" spans="1:29" x14ac:dyDescent="0.25">
      <c r="A13739" s="10"/>
      <c r="B13739" s="11"/>
      <c r="C13739" s="11"/>
      <c r="D13739" s="11"/>
      <c r="E13739" s="11"/>
      <c r="F13739" s="11"/>
      <c r="G13739" s="11"/>
      <c r="H13739" s="11"/>
      <c r="I13739" s="11"/>
      <c r="J13739" s="11"/>
      <c r="K13739" s="12"/>
      <c r="L13739" s="13"/>
      <c r="M13739" s="12"/>
      <c r="N13739" s="13"/>
      <c r="O13739" s="13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  <c r="AC13739" s="11"/>
    </row>
    <row r="13740" spans="1:29" x14ac:dyDescent="0.25">
      <c r="A13740" s="10"/>
      <c r="B13740" s="11"/>
      <c r="C13740" s="11"/>
      <c r="D13740" s="11"/>
      <c r="E13740" s="11"/>
      <c r="F13740" s="11"/>
      <c r="G13740" s="11"/>
      <c r="H13740" s="11"/>
      <c r="I13740" s="11"/>
      <c r="J13740" s="11"/>
      <c r="K13740" s="12"/>
      <c r="L13740" s="13"/>
      <c r="M13740" s="12"/>
      <c r="N13740" s="13"/>
      <c r="O13740" s="13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  <c r="AA13740" s="11"/>
      <c r="AB13740" s="11"/>
      <c r="AC13740" s="11"/>
    </row>
    <row r="13741" spans="1:29" x14ac:dyDescent="0.25">
      <c r="A13741" s="10"/>
      <c r="B13741" s="11"/>
      <c r="C13741" s="11"/>
      <c r="D13741" s="11"/>
      <c r="E13741" s="11"/>
      <c r="F13741" s="11"/>
      <c r="G13741" s="11"/>
      <c r="H13741" s="11"/>
      <c r="I13741" s="11"/>
      <c r="J13741" s="11"/>
      <c r="K13741" s="12"/>
      <c r="L13741" s="13"/>
      <c r="M13741" s="12"/>
      <c r="N13741" s="13"/>
      <c r="O13741" s="13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  <c r="AA13741" s="11"/>
      <c r="AB13741" s="11"/>
      <c r="AC13741" s="11"/>
    </row>
    <row r="13742" spans="1:29" x14ac:dyDescent="0.25">
      <c r="A13742" s="10"/>
      <c r="B13742" s="11"/>
      <c r="C13742" s="11"/>
      <c r="D13742" s="11"/>
      <c r="E13742" s="11"/>
      <c r="F13742" s="11"/>
      <c r="G13742" s="11"/>
      <c r="H13742" s="11"/>
      <c r="I13742" s="11"/>
      <c r="J13742" s="11"/>
      <c r="K13742" s="12"/>
      <c r="L13742" s="13"/>
      <c r="M13742" s="12"/>
      <c r="N13742" s="13"/>
      <c r="O13742" s="13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  <c r="AA13742" s="11"/>
      <c r="AB13742" s="11"/>
      <c r="AC13742" s="11"/>
    </row>
    <row r="13743" spans="1:29" x14ac:dyDescent="0.25">
      <c r="A13743" s="10"/>
      <c r="B13743" s="11"/>
      <c r="C13743" s="11"/>
      <c r="D13743" s="11"/>
      <c r="E13743" s="11"/>
      <c r="F13743" s="11"/>
      <c r="G13743" s="11"/>
      <c r="H13743" s="11"/>
      <c r="I13743" s="11"/>
      <c r="J13743" s="11"/>
      <c r="K13743" s="12"/>
      <c r="L13743" s="13"/>
      <c r="M13743" s="12"/>
      <c r="N13743" s="13"/>
      <c r="O13743" s="13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  <c r="AA13743" s="11"/>
      <c r="AB13743" s="11"/>
      <c r="AC13743" s="11"/>
    </row>
    <row r="13744" spans="1:29" x14ac:dyDescent="0.25">
      <c r="A13744" s="10"/>
      <c r="B13744" s="11"/>
      <c r="C13744" s="11"/>
      <c r="D13744" s="11"/>
      <c r="E13744" s="11"/>
      <c r="F13744" s="11"/>
      <c r="G13744" s="11"/>
      <c r="H13744" s="11"/>
      <c r="I13744" s="11"/>
      <c r="J13744" s="11"/>
      <c r="K13744" s="12"/>
      <c r="L13744" s="13"/>
      <c r="M13744" s="12"/>
      <c r="N13744" s="13"/>
      <c r="O13744" s="13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  <c r="AA13744" s="11"/>
      <c r="AB13744" s="11"/>
      <c r="AC13744" s="11"/>
    </row>
    <row r="13745" spans="1:29" x14ac:dyDescent="0.25">
      <c r="A13745" s="10"/>
      <c r="B13745" s="11"/>
      <c r="C13745" s="11"/>
      <c r="D13745" s="11"/>
      <c r="E13745" s="11"/>
      <c r="F13745" s="11"/>
      <c r="G13745" s="11"/>
      <c r="H13745" s="11"/>
      <c r="I13745" s="11"/>
      <c r="J13745" s="11"/>
      <c r="K13745" s="12"/>
      <c r="L13745" s="13"/>
      <c r="M13745" s="12"/>
      <c r="N13745" s="13"/>
      <c r="O13745" s="13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  <c r="AA13745" s="11"/>
      <c r="AB13745" s="11"/>
      <c r="AC13745" s="11"/>
    </row>
    <row r="13746" spans="1:29" x14ac:dyDescent="0.25">
      <c r="A13746" s="10"/>
      <c r="B13746" s="11"/>
      <c r="C13746" s="11"/>
      <c r="D13746" s="11"/>
      <c r="E13746" s="11"/>
      <c r="F13746" s="11"/>
      <c r="G13746" s="11"/>
      <c r="H13746" s="11"/>
      <c r="I13746" s="11"/>
      <c r="J13746" s="11"/>
      <c r="K13746" s="12"/>
      <c r="L13746" s="13"/>
      <c r="M13746" s="12"/>
      <c r="N13746" s="13"/>
      <c r="O13746" s="13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  <c r="AC13746" s="11"/>
    </row>
    <row r="13747" spans="1:29" x14ac:dyDescent="0.25">
      <c r="A13747" s="10"/>
      <c r="B13747" s="11"/>
      <c r="C13747" s="11"/>
      <c r="D13747" s="11"/>
      <c r="E13747" s="11"/>
      <c r="F13747" s="11"/>
      <c r="G13747" s="11"/>
      <c r="H13747" s="11"/>
      <c r="I13747" s="11"/>
      <c r="J13747" s="11"/>
      <c r="K13747" s="12"/>
      <c r="L13747" s="13"/>
      <c r="M13747" s="12"/>
      <c r="N13747" s="13"/>
      <c r="O13747" s="13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  <c r="AA13747" s="11"/>
      <c r="AB13747" s="11"/>
      <c r="AC13747" s="11"/>
    </row>
    <row r="13748" spans="1:29" x14ac:dyDescent="0.25">
      <c r="A13748" s="10"/>
      <c r="B13748" s="11"/>
      <c r="C13748" s="11"/>
      <c r="D13748" s="11"/>
      <c r="E13748" s="11"/>
      <c r="F13748" s="11"/>
      <c r="G13748" s="11"/>
      <c r="H13748" s="11"/>
      <c r="I13748" s="11"/>
      <c r="J13748" s="11"/>
      <c r="K13748" s="12"/>
      <c r="L13748" s="13"/>
      <c r="M13748" s="12"/>
      <c r="N13748" s="13"/>
      <c r="O13748" s="13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  <c r="AC13748" s="11"/>
    </row>
    <row r="13749" spans="1:29" x14ac:dyDescent="0.25">
      <c r="A13749" s="10"/>
      <c r="B13749" s="11"/>
      <c r="C13749" s="11"/>
      <c r="D13749" s="11"/>
      <c r="E13749" s="11"/>
      <c r="F13749" s="11"/>
      <c r="G13749" s="11"/>
      <c r="H13749" s="11"/>
      <c r="I13749" s="11"/>
      <c r="J13749" s="11"/>
      <c r="K13749" s="12"/>
      <c r="L13749" s="13"/>
      <c r="M13749" s="12"/>
      <c r="N13749" s="13"/>
      <c r="O13749" s="13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  <c r="AA13749" s="11"/>
      <c r="AB13749" s="11"/>
      <c r="AC13749" s="11"/>
    </row>
    <row r="13750" spans="1:29" x14ac:dyDescent="0.25">
      <c r="A13750" s="10"/>
      <c r="B13750" s="11"/>
      <c r="C13750" s="11"/>
      <c r="D13750" s="11"/>
      <c r="E13750" s="11"/>
      <c r="F13750" s="11"/>
      <c r="G13750" s="11"/>
      <c r="H13750" s="11"/>
      <c r="I13750" s="11"/>
      <c r="J13750" s="11"/>
      <c r="K13750" s="12"/>
      <c r="L13750" s="13"/>
      <c r="M13750" s="12"/>
      <c r="N13750" s="13"/>
      <c r="O13750" s="13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  <c r="AA13750" s="11"/>
      <c r="AB13750" s="11"/>
      <c r="AC13750" s="11"/>
    </row>
    <row r="13751" spans="1:29" x14ac:dyDescent="0.25">
      <c r="A13751" s="10"/>
      <c r="B13751" s="11"/>
      <c r="C13751" s="11"/>
      <c r="D13751" s="11"/>
      <c r="E13751" s="11"/>
      <c r="F13751" s="11"/>
      <c r="G13751" s="11"/>
      <c r="H13751" s="11"/>
      <c r="I13751" s="11"/>
      <c r="J13751" s="11"/>
      <c r="K13751" s="12"/>
      <c r="L13751" s="13"/>
      <c r="M13751" s="12"/>
      <c r="N13751" s="13"/>
      <c r="O13751" s="13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  <c r="AA13751" s="11"/>
      <c r="AB13751" s="11"/>
      <c r="AC13751" s="11"/>
    </row>
    <row r="13752" spans="1:29" x14ac:dyDescent="0.25">
      <c r="A13752" s="10"/>
      <c r="B13752" s="11"/>
      <c r="C13752" s="11"/>
      <c r="D13752" s="11"/>
      <c r="E13752" s="11"/>
      <c r="F13752" s="11"/>
      <c r="G13752" s="11"/>
      <c r="H13752" s="11"/>
      <c r="I13752" s="11"/>
      <c r="J13752" s="11"/>
      <c r="K13752" s="12"/>
      <c r="L13752" s="13"/>
      <c r="M13752" s="12"/>
      <c r="N13752" s="13"/>
      <c r="O13752" s="13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  <c r="AA13752" s="11"/>
      <c r="AB13752" s="11"/>
      <c r="AC13752" s="11"/>
    </row>
    <row r="13753" spans="1:29" x14ac:dyDescent="0.25">
      <c r="A13753" s="10"/>
      <c r="B13753" s="11"/>
      <c r="C13753" s="11"/>
      <c r="D13753" s="11"/>
      <c r="E13753" s="11"/>
      <c r="F13753" s="11"/>
      <c r="G13753" s="11"/>
      <c r="H13753" s="11"/>
      <c r="I13753" s="11"/>
      <c r="J13753" s="11"/>
      <c r="K13753" s="12"/>
      <c r="L13753" s="13"/>
      <c r="M13753" s="12"/>
      <c r="N13753" s="13"/>
      <c r="O13753" s="13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  <c r="AC13753" s="11"/>
    </row>
    <row r="13754" spans="1:29" x14ac:dyDescent="0.25">
      <c r="A13754" s="10"/>
      <c r="B13754" s="11"/>
      <c r="C13754" s="11"/>
      <c r="D13754" s="11"/>
      <c r="E13754" s="11"/>
      <c r="F13754" s="11"/>
      <c r="G13754" s="11"/>
      <c r="H13754" s="11"/>
      <c r="I13754" s="11"/>
      <c r="J13754" s="11"/>
      <c r="K13754" s="12"/>
      <c r="L13754" s="13"/>
      <c r="M13754" s="12"/>
      <c r="N13754" s="13"/>
      <c r="O13754" s="13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  <c r="AA13754" s="11"/>
      <c r="AB13754" s="11"/>
      <c r="AC13754" s="11"/>
    </row>
    <row r="13755" spans="1:29" x14ac:dyDescent="0.25">
      <c r="A13755" s="10"/>
      <c r="B13755" s="11"/>
      <c r="C13755" s="11"/>
      <c r="D13755" s="11"/>
      <c r="E13755" s="11"/>
      <c r="F13755" s="11"/>
      <c r="G13755" s="11"/>
      <c r="H13755" s="11"/>
      <c r="I13755" s="11"/>
      <c r="J13755" s="11"/>
      <c r="K13755" s="12"/>
      <c r="L13755" s="13"/>
      <c r="M13755" s="12"/>
      <c r="N13755" s="13"/>
      <c r="O13755" s="13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  <c r="AA13755" s="11"/>
      <c r="AB13755" s="11"/>
      <c r="AC13755" s="11"/>
    </row>
    <row r="13756" spans="1:29" x14ac:dyDescent="0.25">
      <c r="A13756" s="10"/>
      <c r="B13756" s="11"/>
      <c r="C13756" s="11"/>
      <c r="D13756" s="11"/>
      <c r="E13756" s="11"/>
      <c r="F13756" s="11"/>
      <c r="G13756" s="11"/>
      <c r="H13756" s="11"/>
      <c r="I13756" s="11"/>
      <c r="J13756" s="11"/>
      <c r="K13756" s="12"/>
      <c r="L13756" s="13"/>
      <c r="M13756" s="12"/>
      <c r="N13756" s="13"/>
      <c r="O13756" s="13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  <c r="AA13756" s="11"/>
      <c r="AB13756" s="11"/>
      <c r="AC13756" s="11"/>
    </row>
    <row r="13757" spans="1:29" x14ac:dyDescent="0.25">
      <c r="A13757" s="10"/>
      <c r="B13757" s="11"/>
      <c r="C13757" s="11"/>
      <c r="D13757" s="11"/>
      <c r="E13757" s="11"/>
      <c r="F13757" s="11"/>
      <c r="G13757" s="11"/>
      <c r="H13757" s="11"/>
      <c r="I13757" s="11"/>
      <c r="J13757" s="11"/>
      <c r="K13757" s="12"/>
      <c r="L13757" s="13"/>
      <c r="M13757" s="12"/>
      <c r="N13757" s="13"/>
      <c r="O13757" s="13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  <c r="AA13757" s="11"/>
      <c r="AB13757" s="11"/>
      <c r="AC13757" s="11"/>
    </row>
    <row r="13758" spans="1:29" x14ac:dyDescent="0.25">
      <c r="A13758" s="10"/>
      <c r="B13758" s="11"/>
      <c r="C13758" s="11"/>
      <c r="D13758" s="11"/>
      <c r="E13758" s="11"/>
      <c r="F13758" s="11"/>
      <c r="G13758" s="11"/>
      <c r="H13758" s="11"/>
      <c r="I13758" s="11"/>
      <c r="J13758" s="11"/>
      <c r="K13758" s="12"/>
      <c r="L13758" s="13"/>
      <c r="M13758" s="12"/>
      <c r="N13758" s="13"/>
      <c r="O13758" s="13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  <c r="AA13758" s="11"/>
      <c r="AB13758" s="11"/>
      <c r="AC13758" s="11"/>
    </row>
    <row r="13759" spans="1:29" x14ac:dyDescent="0.25">
      <c r="A13759" s="10"/>
      <c r="B13759" s="11"/>
      <c r="C13759" s="11"/>
      <c r="D13759" s="11"/>
      <c r="E13759" s="11"/>
      <c r="F13759" s="11"/>
      <c r="G13759" s="11"/>
      <c r="H13759" s="11"/>
      <c r="I13759" s="11"/>
      <c r="J13759" s="11"/>
      <c r="K13759" s="12"/>
      <c r="L13759" s="13"/>
      <c r="M13759" s="12"/>
      <c r="N13759" s="13"/>
      <c r="O13759" s="13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  <c r="AA13759" s="11"/>
      <c r="AB13759" s="11"/>
      <c r="AC13759" s="11"/>
    </row>
    <row r="13760" spans="1:29" x14ac:dyDescent="0.25">
      <c r="A13760" s="10"/>
      <c r="B13760" s="11"/>
      <c r="C13760" s="11"/>
      <c r="D13760" s="11"/>
      <c r="E13760" s="11"/>
      <c r="F13760" s="11"/>
      <c r="G13760" s="11"/>
      <c r="H13760" s="11"/>
      <c r="I13760" s="11"/>
      <c r="J13760" s="11"/>
      <c r="K13760" s="12"/>
      <c r="L13760" s="13"/>
      <c r="M13760" s="12"/>
      <c r="N13760" s="13"/>
      <c r="O13760" s="13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  <c r="AC13760" s="11"/>
    </row>
    <row r="13761" spans="1:29" x14ac:dyDescent="0.25">
      <c r="A13761" s="10"/>
      <c r="B13761" s="11"/>
      <c r="C13761" s="11"/>
      <c r="D13761" s="11"/>
      <c r="E13761" s="11"/>
      <c r="F13761" s="11"/>
      <c r="G13761" s="11"/>
      <c r="H13761" s="11"/>
      <c r="I13761" s="11"/>
      <c r="J13761" s="11"/>
      <c r="K13761" s="12"/>
      <c r="L13761" s="13"/>
      <c r="M13761" s="12"/>
      <c r="N13761" s="13"/>
      <c r="O13761" s="13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  <c r="AA13761" s="11"/>
      <c r="AB13761" s="11"/>
      <c r="AC13761" s="11"/>
    </row>
    <row r="13762" spans="1:29" x14ac:dyDescent="0.25">
      <c r="A13762" s="10"/>
      <c r="B13762" s="11"/>
      <c r="C13762" s="11"/>
      <c r="D13762" s="11"/>
      <c r="E13762" s="11"/>
      <c r="F13762" s="11"/>
      <c r="G13762" s="11"/>
      <c r="H13762" s="11"/>
      <c r="I13762" s="11"/>
      <c r="J13762" s="11"/>
      <c r="K13762" s="12"/>
      <c r="L13762" s="13"/>
      <c r="M13762" s="12"/>
      <c r="N13762" s="13"/>
      <c r="O13762" s="13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  <c r="AA13762" s="11"/>
      <c r="AB13762" s="11"/>
      <c r="AC13762" s="11"/>
    </row>
    <row r="13763" spans="1:29" x14ac:dyDescent="0.25">
      <c r="A13763" s="10"/>
      <c r="B13763" s="11"/>
      <c r="C13763" s="11"/>
      <c r="D13763" s="11"/>
      <c r="E13763" s="11"/>
      <c r="F13763" s="11"/>
      <c r="G13763" s="11"/>
      <c r="H13763" s="11"/>
      <c r="I13763" s="11"/>
      <c r="J13763" s="11"/>
      <c r="K13763" s="12"/>
      <c r="L13763" s="13"/>
      <c r="M13763" s="12"/>
      <c r="N13763" s="13"/>
      <c r="O13763" s="13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  <c r="AA13763" s="11"/>
      <c r="AB13763" s="11"/>
      <c r="AC13763" s="11"/>
    </row>
    <row r="13764" spans="1:29" x14ac:dyDescent="0.25">
      <c r="A13764" s="10"/>
      <c r="B13764" s="11"/>
      <c r="C13764" s="11"/>
      <c r="D13764" s="11"/>
      <c r="E13764" s="11"/>
      <c r="F13764" s="11"/>
      <c r="G13764" s="11"/>
      <c r="H13764" s="11"/>
      <c r="I13764" s="11"/>
      <c r="J13764" s="11"/>
      <c r="K13764" s="12"/>
      <c r="L13764" s="13"/>
      <c r="M13764" s="12"/>
      <c r="N13764" s="13"/>
      <c r="O13764" s="13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  <c r="AA13764" s="11"/>
      <c r="AB13764" s="11"/>
      <c r="AC13764" s="11"/>
    </row>
    <row r="13765" spans="1:29" x14ac:dyDescent="0.25">
      <c r="A13765" s="10"/>
      <c r="B13765" s="11"/>
      <c r="C13765" s="11"/>
      <c r="D13765" s="11"/>
      <c r="E13765" s="11"/>
      <c r="F13765" s="11"/>
      <c r="G13765" s="11"/>
      <c r="H13765" s="11"/>
      <c r="I13765" s="11"/>
      <c r="J13765" s="11"/>
      <c r="K13765" s="12"/>
      <c r="L13765" s="13"/>
      <c r="M13765" s="12"/>
      <c r="N13765" s="13"/>
      <c r="O13765" s="13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  <c r="AA13765" s="11"/>
      <c r="AB13765" s="11"/>
      <c r="AC13765" s="11"/>
    </row>
    <row r="13766" spans="1:29" x14ac:dyDescent="0.25">
      <c r="A13766" s="10"/>
      <c r="B13766" s="11"/>
      <c r="C13766" s="11"/>
      <c r="D13766" s="11"/>
      <c r="E13766" s="11"/>
      <c r="F13766" s="11"/>
      <c r="G13766" s="11"/>
      <c r="H13766" s="11"/>
      <c r="I13766" s="11"/>
      <c r="J13766" s="11"/>
      <c r="K13766" s="12"/>
      <c r="L13766" s="13"/>
      <c r="M13766" s="12"/>
      <c r="N13766" s="13"/>
      <c r="O13766" s="13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  <c r="AA13766" s="11"/>
      <c r="AB13766" s="11"/>
      <c r="AC13766" s="11"/>
    </row>
    <row r="13767" spans="1:29" x14ac:dyDescent="0.25">
      <c r="A13767" s="10"/>
      <c r="B13767" s="11"/>
      <c r="C13767" s="11"/>
      <c r="D13767" s="11"/>
      <c r="E13767" s="11"/>
      <c r="F13767" s="11"/>
      <c r="G13767" s="11"/>
      <c r="H13767" s="11"/>
      <c r="I13767" s="11"/>
      <c r="J13767" s="11"/>
      <c r="K13767" s="12"/>
      <c r="L13767" s="13"/>
      <c r="M13767" s="12"/>
      <c r="N13767" s="13"/>
      <c r="O13767" s="13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  <c r="AA13767" s="11"/>
      <c r="AB13767" s="11"/>
      <c r="AC13767" s="11"/>
    </row>
    <row r="13768" spans="1:29" x14ac:dyDescent="0.25">
      <c r="A13768" s="10"/>
      <c r="B13768" s="11"/>
      <c r="C13768" s="11"/>
      <c r="D13768" s="11"/>
      <c r="E13768" s="11"/>
      <c r="F13768" s="11"/>
      <c r="G13768" s="11"/>
      <c r="H13768" s="11"/>
      <c r="I13768" s="11"/>
      <c r="J13768" s="11"/>
      <c r="K13768" s="12"/>
      <c r="L13768" s="13"/>
      <c r="M13768" s="12"/>
      <c r="N13768" s="13"/>
      <c r="O13768" s="13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  <c r="AA13768" s="11"/>
      <c r="AB13768" s="11"/>
      <c r="AC13768" s="11"/>
    </row>
    <row r="13769" spans="1:29" x14ac:dyDescent="0.25">
      <c r="A13769" s="10"/>
      <c r="B13769" s="11"/>
      <c r="C13769" s="11"/>
      <c r="D13769" s="11"/>
      <c r="E13769" s="11"/>
      <c r="F13769" s="11"/>
      <c r="G13769" s="11"/>
      <c r="H13769" s="11"/>
      <c r="I13769" s="11"/>
      <c r="J13769" s="11"/>
      <c r="K13769" s="12"/>
      <c r="L13769" s="13"/>
      <c r="M13769" s="12"/>
      <c r="N13769" s="13"/>
      <c r="O13769" s="13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  <c r="AA13769" s="11"/>
      <c r="AB13769" s="11"/>
      <c r="AC13769" s="11"/>
    </row>
    <row r="13770" spans="1:29" x14ac:dyDescent="0.25">
      <c r="A13770" s="10"/>
      <c r="B13770" s="11"/>
      <c r="C13770" s="11"/>
      <c r="D13770" s="11"/>
      <c r="E13770" s="11"/>
      <c r="F13770" s="11"/>
      <c r="G13770" s="11"/>
      <c r="H13770" s="11"/>
      <c r="I13770" s="11"/>
      <c r="J13770" s="11"/>
      <c r="K13770" s="12"/>
      <c r="L13770" s="13"/>
      <c r="M13770" s="12"/>
      <c r="N13770" s="13"/>
      <c r="O13770" s="13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  <c r="AA13770" s="11"/>
      <c r="AB13770" s="11"/>
      <c r="AC13770" s="11"/>
    </row>
    <row r="13771" spans="1:29" x14ac:dyDescent="0.25">
      <c r="A13771" s="10"/>
      <c r="B13771" s="11"/>
      <c r="C13771" s="11"/>
      <c r="D13771" s="11"/>
      <c r="E13771" s="11"/>
      <c r="F13771" s="11"/>
      <c r="G13771" s="11"/>
      <c r="H13771" s="11"/>
      <c r="I13771" s="11"/>
      <c r="J13771" s="11"/>
      <c r="K13771" s="12"/>
      <c r="L13771" s="13"/>
      <c r="M13771" s="12"/>
      <c r="N13771" s="13"/>
      <c r="O13771" s="13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  <c r="AA13771" s="11"/>
      <c r="AB13771" s="11"/>
      <c r="AC13771" s="11"/>
    </row>
    <row r="13772" spans="1:29" x14ac:dyDescent="0.25">
      <c r="A13772" s="10"/>
      <c r="B13772" s="11"/>
      <c r="C13772" s="11"/>
      <c r="D13772" s="11"/>
      <c r="E13772" s="11"/>
      <c r="F13772" s="11"/>
      <c r="G13772" s="11"/>
      <c r="H13772" s="11"/>
      <c r="I13772" s="11"/>
      <c r="J13772" s="11"/>
      <c r="K13772" s="12"/>
      <c r="L13772" s="13"/>
      <c r="M13772" s="12"/>
      <c r="N13772" s="13"/>
      <c r="O13772" s="13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  <c r="AA13772" s="11"/>
      <c r="AB13772" s="11"/>
      <c r="AC13772" s="11"/>
    </row>
    <row r="13773" spans="1:29" x14ac:dyDescent="0.25">
      <c r="A13773" s="10"/>
      <c r="B13773" s="11"/>
      <c r="C13773" s="11"/>
      <c r="D13773" s="11"/>
      <c r="E13773" s="11"/>
      <c r="F13773" s="11"/>
      <c r="G13773" s="11"/>
      <c r="H13773" s="11"/>
      <c r="I13773" s="11"/>
      <c r="J13773" s="11"/>
      <c r="K13773" s="12"/>
      <c r="L13773" s="13"/>
      <c r="M13773" s="12"/>
      <c r="N13773" s="13"/>
      <c r="O13773" s="13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  <c r="AA13773" s="11"/>
      <c r="AB13773" s="11"/>
      <c r="AC13773" s="11"/>
    </row>
    <row r="13774" spans="1:29" x14ac:dyDescent="0.25">
      <c r="A13774" s="10"/>
      <c r="B13774" s="11"/>
      <c r="C13774" s="11"/>
      <c r="D13774" s="11"/>
      <c r="E13774" s="11"/>
      <c r="F13774" s="11"/>
      <c r="G13774" s="11"/>
      <c r="H13774" s="11"/>
      <c r="I13774" s="11"/>
      <c r="J13774" s="11"/>
      <c r="K13774" s="12"/>
      <c r="L13774" s="13"/>
      <c r="M13774" s="12"/>
      <c r="N13774" s="13"/>
      <c r="O13774" s="13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  <c r="AC13774" s="11"/>
    </row>
    <row r="13775" spans="1:29" x14ac:dyDescent="0.25">
      <c r="A13775" s="10"/>
      <c r="B13775" s="11"/>
      <c r="C13775" s="11"/>
      <c r="D13775" s="11"/>
      <c r="E13775" s="11"/>
      <c r="F13775" s="11"/>
      <c r="G13775" s="11"/>
      <c r="H13775" s="11"/>
      <c r="I13775" s="11"/>
      <c r="J13775" s="11"/>
      <c r="K13775" s="12"/>
      <c r="L13775" s="13"/>
      <c r="M13775" s="12"/>
      <c r="N13775" s="13"/>
      <c r="O13775" s="13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  <c r="AA13775" s="11"/>
      <c r="AB13775" s="11"/>
      <c r="AC13775" s="11"/>
    </row>
    <row r="13776" spans="1:29" x14ac:dyDescent="0.25">
      <c r="A13776" s="10"/>
      <c r="B13776" s="11"/>
      <c r="C13776" s="11"/>
      <c r="D13776" s="11"/>
      <c r="E13776" s="11"/>
      <c r="F13776" s="11"/>
      <c r="G13776" s="11"/>
      <c r="H13776" s="11"/>
      <c r="I13776" s="11"/>
      <c r="J13776" s="11"/>
      <c r="K13776" s="12"/>
      <c r="L13776" s="13"/>
      <c r="M13776" s="12"/>
      <c r="N13776" s="13"/>
      <c r="O13776" s="13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  <c r="AA13776" s="11"/>
      <c r="AB13776" s="11"/>
      <c r="AC13776" s="11"/>
    </row>
    <row r="13777" spans="1:29" x14ac:dyDescent="0.25">
      <c r="A13777" s="10"/>
      <c r="B13777" s="11"/>
      <c r="C13777" s="11"/>
      <c r="D13777" s="11"/>
      <c r="E13777" s="11"/>
      <c r="F13777" s="11"/>
      <c r="G13777" s="11"/>
      <c r="H13777" s="11"/>
      <c r="I13777" s="11"/>
      <c r="J13777" s="11"/>
      <c r="K13777" s="12"/>
      <c r="L13777" s="13"/>
      <c r="M13777" s="12"/>
      <c r="N13777" s="13"/>
      <c r="O13777" s="13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  <c r="AA13777" s="11"/>
      <c r="AB13777" s="11"/>
      <c r="AC13777" s="11"/>
    </row>
    <row r="13778" spans="1:29" x14ac:dyDescent="0.25">
      <c r="A13778" s="10"/>
      <c r="B13778" s="11"/>
      <c r="C13778" s="11"/>
      <c r="D13778" s="11"/>
      <c r="E13778" s="11"/>
      <c r="F13778" s="11"/>
      <c r="G13778" s="11"/>
      <c r="H13778" s="11"/>
      <c r="I13778" s="11"/>
      <c r="J13778" s="11"/>
      <c r="K13778" s="12"/>
      <c r="L13778" s="13"/>
      <c r="M13778" s="12"/>
      <c r="N13778" s="13"/>
      <c r="O13778" s="13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  <c r="AA13778" s="11"/>
      <c r="AB13778" s="11"/>
      <c r="AC13778" s="11"/>
    </row>
    <row r="13779" spans="1:29" x14ac:dyDescent="0.25">
      <c r="A13779" s="10"/>
      <c r="B13779" s="11"/>
      <c r="C13779" s="11"/>
      <c r="D13779" s="11"/>
      <c r="E13779" s="11"/>
      <c r="F13779" s="11"/>
      <c r="G13779" s="11"/>
      <c r="H13779" s="11"/>
      <c r="I13779" s="11"/>
      <c r="J13779" s="11"/>
      <c r="K13779" s="12"/>
      <c r="L13779" s="13"/>
      <c r="M13779" s="12"/>
      <c r="N13779" s="13"/>
      <c r="O13779" s="13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  <c r="AA13779" s="11"/>
      <c r="AB13779" s="11"/>
      <c r="AC13779" s="11"/>
    </row>
    <row r="13780" spans="1:29" x14ac:dyDescent="0.25">
      <c r="A13780" s="10"/>
      <c r="B13780" s="11"/>
      <c r="C13780" s="11"/>
      <c r="D13780" s="11"/>
      <c r="E13780" s="11"/>
      <c r="F13780" s="11"/>
      <c r="G13780" s="11"/>
      <c r="H13780" s="11"/>
      <c r="I13780" s="11"/>
      <c r="J13780" s="11"/>
      <c r="K13780" s="12"/>
      <c r="L13780" s="13"/>
      <c r="M13780" s="12"/>
      <c r="N13780" s="13"/>
      <c r="O13780" s="13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  <c r="AA13780" s="11"/>
      <c r="AB13780" s="11"/>
      <c r="AC13780" s="11"/>
    </row>
    <row r="13781" spans="1:29" x14ac:dyDescent="0.25">
      <c r="A13781" s="10"/>
      <c r="B13781" s="11"/>
      <c r="C13781" s="11"/>
      <c r="D13781" s="11"/>
      <c r="E13781" s="11"/>
      <c r="F13781" s="11"/>
      <c r="G13781" s="11"/>
      <c r="H13781" s="11"/>
      <c r="I13781" s="11"/>
      <c r="J13781" s="11"/>
      <c r="K13781" s="12"/>
      <c r="L13781" s="13"/>
      <c r="M13781" s="12"/>
      <c r="N13781" s="13"/>
      <c r="O13781" s="13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  <c r="AC13781" s="11"/>
    </row>
    <row r="13782" spans="1:29" x14ac:dyDescent="0.25">
      <c r="A13782" s="10"/>
      <c r="B13782" s="11"/>
      <c r="C13782" s="11"/>
      <c r="D13782" s="11"/>
      <c r="E13782" s="11"/>
      <c r="F13782" s="11"/>
      <c r="G13782" s="11"/>
      <c r="H13782" s="11"/>
      <c r="I13782" s="11"/>
      <c r="J13782" s="11"/>
      <c r="K13782" s="12"/>
      <c r="L13782" s="13"/>
      <c r="M13782" s="12"/>
      <c r="N13782" s="13"/>
      <c r="O13782" s="13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  <c r="AA13782" s="11"/>
      <c r="AB13782" s="11"/>
      <c r="AC13782" s="11"/>
    </row>
    <row r="13783" spans="1:29" x14ac:dyDescent="0.25">
      <c r="A13783" s="10"/>
      <c r="B13783" s="11"/>
      <c r="C13783" s="11"/>
      <c r="D13783" s="11"/>
      <c r="E13783" s="11"/>
      <c r="F13783" s="11"/>
      <c r="G13783" s="11"/>
      <c r="H13783" s="11"/>
      <c r="I13783" s="11"/>
      <c r="J13783" s="11"/>
      <c r="K13783" s="12"/>
      <c r="L13783" s="13"/>
      <c r="M13783" s="12"/>
      <c r="N13783" s="13"/>
      <c r="O13783" s="13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  <c r="AA13783" s="11"/>
      <c r="AB13783" s="11"/>
      <c r="AC13783" s="11"/>
    </row>
    <row r="13784" spans="1:29" x14ac:dyDescent="0.25">
      <c r="A13784" s="10"/>
      <c r="B13784" s="11"/>
      <c r="C13784" s="11"/>
      <c r="D13784" s="11"/>
      <c r="E13784" s="11"/>
      <c r="F13784" s="11"/>
      <c r="G13784" s="11"/>
      <c r="H13784" s="11"/>
      <c r="I13784" s="11"/>
      <c r="J13784" s="11"/>
      <c r="K13784" s="12"/>
      <c r="L13784" s="13"/>
      <c r="M13784" s="12"/>
      <c r="N13784" s="13"/>
      <c r="O13784" s="13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  <c r="AA13784" s="11"/>
      <c r="AB13784" s="11"/>
      <c r="AC13784" s="11"/>
    </row>
    <row r="13785" spans="1:29" x14ac:dyDescent="0.25">
      <c r="A13785" s="10"/>
      <c r="B13785" s="11"/>
      <c r="C13785" s="11"/>
      <c r="D13785" s="11"/>
      <c r="E13785" s="11"/>
      <c r="F13785" s="11"/>
      <c r="G13785" s="11"/>
      <c r="H13785" s="11"/>
      <c r="I13785" s="11"/>
      <c r="J13785" s="11"/>
      <c r="K13785" s="12"/>
      <c r="L13785" s="13"/>
      <c r="M13785" s="12"/>
      <c r="N13785" s="13"/>
      <c r="O13785" s="13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  <c r="AA13785" s="11"/>
      <c r="AB13785" s="11"/>
      <c r="AC13785" s="11"/>
    </row>
    <row r="13786" spans="1:29" x14ac:dyDescent="0.25">
      <c r="A13786" s="10"/>
      <c r="B13786" s="11"/>
      <c r="C13786" s="11"/>
      <c r="D13786" s="11"/>
      <c r="E13786" s="11"/>
      <c r="F13786" s="11"/>
      <c r="G13786" s="11"/>
      <c r="H13786" s="11"/>
      <c r="I13786" s="11"/>
      <c r="J13786" s="11"/>
      <c r="K13786" s="12"/>
      <c r="L13786" s="13"/>
      <c r="M13786" s="12"/>
      <c r="N13786" s="13"/>
      <c r="O13786" s="13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  <c r="AA13786" s="11"/>
      <c r="AB13786" s="11"/>
      <c r="AC13786" s="11"/>
    </row>
    <row r="13787" spans="1:29" x14ac:dyDescent="0.25">
      <c r="A13787" s="10"/>
      <c r="B13787" s="11"/>
      <c r="C13787" s="11"/>
      <c r="D13787" s="11"/>
      <c r="E13787" s="11"/>
      <c r="F13787" s="11"/>
      <c r="G13787" s="11"/>
      <c r="H13787" s="11"/>
      <c r="I13787" s="11"/>
      <c r="J13787" s="11"/>
      <c r="K13787" s="12"/>
      <c r="L13787" s="13"/>
      <c r="M13787" s="12"/>
      <c r="N13787" s="13"/>
      <c r="O13787" s="13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  <c r="AA13787" s="11"/>
      <c r="AB13787" s="11"/>
      <c r="AC13787" s="11"/>
    </row>
    <row r="13788" spans="1:29" x14ac:dyDescent="0.25">
      <c r="A13788" s="10"/>
      <c r="B13788" s="11"/>
      <c r="C13788" s="11"/>
      <c r="D13788" s="11"/>
      <c r="E13788" s="11"/>
      <c r="F13788" s="11"/>
      <c r="G13788" s="11"/>
      <c r="H13788" s="11"/>
      <c r="I13788" s="11"/>
      <c r="J13788" s="11"/>
      <c r="K13788" s="12"/>
      <c r="L13788" s="13"/>
      <c r="M13788" s="12"/>
      <c r="N13788" s="13"/>
      <c r="O13788" s="13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  <c r="AC13788" s="11"/>
    </row>
    <row r="13789" spans="1:29" x14ac:dyDescent="0.25">
      <c r="A13789" s="10"/>
      <c r="B13789" s="11"/>
      <c r="C13789" s="11"/>
      <c r="D13789" s="11"/>
      <c r="E13789" s="11"/>
      <c r="F13789" s="11"/>
      <c r="G13789" s="11"/>
      <c r="H13789" s="11"/>
      <c r="I13789" s="11"/>
      <c r="J13789" s="11"/>
      <c r="K13789" s="12"/>
      <c r="L13789" s="13"/>
      <c r="M13789" s="12"/>
      <c r="N13789" s="13"/>
      <c r="O13789" s="13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  <c r="AA13789" s="11"/>
      <c r="AB13789" s="11"/>
      <c r="AC13789" s="11"/>
    </row>
    <row r="13790" spans="1:29" x14ac:dyDescent="0.25">
      <c r="A13790" s="10"/>
      <c r="B13790" s="11"/>
      <c r="C13790" s="11"/>
      <c r="D13790" s="11"/>
      <c r="E13790" s="11"/>
      <c r="F13790" s="11"/>
      <c r="G13790" s="11"/>
      <c r="H13790" s="11"/>
      <c r="I13790" s="11"/>
      <c r="J13790" s="11"/>
      <c r="K13790" s="12"/>
      <c r="L13790" s="13"/>
      <c r="M13790" s="12"/>
      <c r="N13790" s="13"/>
      <c r="O13790" s="13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  <c r="AA13790" s="11"/>
      <c r="AB13790" s="11"/>
      <c r="AC13790" s="11"/>
    </row>
    <row r="13791" spans="1:29" x14ac:dyDescent="0.25">
      <c r="A13791" s="10"/>
      <c r="B13791" s="11"/>
      <c r="C13791" s="11"/>
      <c r="D13791" s="11"/>
      <c r="E13791" s="11"/>
      <c r="F13791" s="11"/>
      <c r="G13791" s="11"/>
      <c r="H13791" s="11"/>
      <c r="I13791" s="11"/>
      <c r="J13791" s="11"/>
      <c r="K13791" s="12"/>
      <c r="L13791" s="13"/>
      <c r="M13791" s="12"/>
      <c r="N13791" s="13"/>
      <c r="O13791" s="13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  <c r="AA13791" s="11"/>
      <c r="AB13791" s="11"/>
      <c r="AC13791" s="11"/>
    </row>
    <row r="13792" spans="1:29" x14ac:dyDescent="0.25">
      <c r="A13792" s="10"/>
      <c r="B13792" s="11"/>
      <c r="C13792" s="11"/>
      <c r="D13792" s="11"/>
      <c r="E13792" s="11"/>
      <c r="F13792" s="11"/>
      <c r="G13792" s="11"/>
      <c r="H13792" s="11"/>
      <c r="I13792" s="11"/>
      <c r="J13792" s="11"/>
      <c r="K13792" s="12"/>
      <c r="L13792" s="13"/>
      <c r="M13792" s="12"/>
      <c r="N13792" s="13"/>
      <c r="O13792" s="13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  <c r="AA13792" s="11"/>
      <c r="AB13792" s="11"/>
      <c r="AC13792" s="11"/>
    </row>
    <row r="13793" spans="1:29" x14ac:dyDescent="0.25">
      <c r="A13793" s="10"/>
      <c r="B13793" s="11"/>
      <c r="C13793" s="11"/>
      <c r="D13793" s="11"/>
      <c r="E13793" s="11"/>
      <c r="F13793" s="11"/>
      <c r="G13793" s="11"/>
      <c r="H13793" s="11"/>
      <c r="I13793" s="11"/>
      <c r="J13793" s="11"/>
      <c r="K13793" s="12"/>
      <c r="L13793" s="13"/>
      <c r="M13793" s="12"/>
      <c r="N13793" s="13"/>
      <c r="O13793" s="13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  <c r="AA13793" s="11"/>
      <c r="AB13793" s="11"/>
      <c r="AC13793" s="11"/>
    </row>
    <row r="13794" spans="1:29" x14ac:dyDescent="0.25">
      <c r="A13794" s="10"/>
      <c r="B13794" s="11"/>
      <c r="C13794" s="11"/>
      <c r="D13794" s="11"/>
      <c r="E13794" s="11"/>
      <c r="F13794" s="11"/>
      <c r="G13794" s="11"/>
      <c r="H13794" s="11"/>
      <c r="I13794" s="11"/>
      <c r="J13794" s="11"/>
      <c r="K13794" s="12"/>
      <c r="L13794" s="13"/>
      <c r="M13794" s="12"/>
      <c r="N13794" s="13"/>
      <c r="O13794" s="13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  <c r="AA13794" s="11"/>
      <c r="AB13794" s="11"/>
      <c r="AC13794" s="11"/>
    </row>
    <row r="13795" spans="1:29" x14ac:dyDescent="0.25">
      <c r="A13795" s="10"/>
      <c r="B13795" s="11"/>
      <c r="C13795" s="11"/>
      <c r="D13795" s="11"/>
      <c r="E13795" s="11"/>
      <c r="F13795" s="11"/>
      <c r="G13795" s="11"/>
      <c r="H13795" s="11"/>
      <c r="I13795" s="11"/>
      <c r="J13795" s="11"/>
      <c r="K13795" s="12"/>
      <c r="L13795" s="13"/>
      <c r="M13795" s="12"/>
      <c r="N13795" s="13"/>
      <c r="O13795" s="13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  <c r="AC13795" s="11"/>
    </row>
    <row r="13796" spans="1:29" x14ac:dyDescent="0.25">
      <c r="A13796" s="10"/>
      <c r="B13796" s="11"/>
      <c r="C13796" s="11"/>
      <c r="D13796" s="11"/>
      <c r="E13796" s="11"/>
      <c r="F13796" s="11"/>
      <c r="G13796" s="11"/>
      <c r="H13796" s="11"/>
      <c r="I13796" s="11"/>
      <c r="J13796" s="11"/>
      <c r="K13796" s="12"/>
      <c r="L13796" s="13"/>
      <c r="M13796" s="12"/>
      <c r="N13796" s="13"/>
      <c r="O13796" s="13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  <c r="AA13796" s="11"/>
      <c r="AB13796" s="11"/>
      <c r="AC13796" s="11"/>
    </row>
    <row r="13797" spans="1:29" x14ac:dyDescent="0.25">
      <c r="A13797" s="10"/>
      <c r="B13797" s="11"/>
      <c r="C13797" s="11"/>
      <c r="D13797" s="11"/>
      <c r="E13797" s="11"/>
      <c r="F13797" s="11"/>
      <c r="G13797" s="11"/>
      <c r="H13797" s="11"/>
      <c r="I13797" s="11"/>
      <c r="J13797" s="11"/>
      <c r="K13797" s="12"/>
      <c r="L13797" s="13"/>
      <c r="M13797" s="12"/>
      <c r="N13797" s="13"/>
      <c r="O13797" s="13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  <c r="AA13797" s="11"/>
      <c r="AB13797" s="11"/>
      <c r="AC13797" s="11"/>
    </row>
    <row r="13798" spans="1:29" x14ac:dyDescent="0.25">
      <c r="A13798" s="10"/>
      <c r="B13798" s="11"/>
      <c r="C13798" s="11"/>
      <c r="D13798" s="11"/>
      <c r="E13798" s="11"/>
      <c r="F13798" s="11"/>
      <c r="G13798" s="11"/>
      <c r="H13798" s="11"/>
      <c r="I13798" s="11"/>
      <c r="J13798" s="11"/>
      <c r="K13798" s="12"/>
      <c r="L13798" s="13"/>
      <c r="M13798" s="12"/>
      <c r="N13798" s="13"/>
      <c r="O13798" s="13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  <c r="AA13798" s="11"/>
      <c r="AB13798" s="11"/>
      <c r="AC13798" s="11"/>
    </row>
    <row r="13799" spans="1:29" x14ac:dyDescent="0.25">
      <c r="A13799" s="10"/>
      <c r="B13799" s="11"/>
      <c r="C13799" s="11"/>
      <c r="D13799" s="11"/>
      <c r="E13799" s="11"/>
      <c r="F13799" s="11"/>
      <c r="G13799" s="11"/>
      <c r="H13799" s="11"/>
      <c r="I13799" s="11"/>
      <c r="J13799" s="11"/>
      <c r="K13799" s="12"/>
      <c r="L13799" s="13"/>
      <c r="M13799" s="12"/>
      <c r="N13799" s="13"/>
      <c r="O13799" s="13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  <c r="AA13799" s="11"/>
      <c r="AB13799" s="11"/>
      <c r="AC13799" s="11"/>
    </row>
    <row r="13800" spans="1:29" x14ac:dyDescent="0.25">
      <c r="A13800" s="10"/>
      <c r="B13800" s="11"/>
      <c r="C13800" s="11"/>
      <c r="D13800" s="11"/>
      <c r="E13800" s="11"/>
      <c r="F13800" s="11"/>
      <c r="G13800" s="11"/>
      <c r="H13800" s="11"/>
      <c r="I13800" s="11"/>
      <c r="J13800" s="11"/>
      <c r="K13800" s="12"/>
      <c r="L13800" s="13"/>
      <c r="M13800" s="12"/>
      <c r="N13800" s="13"/>
      <c r="O13800" s="13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  <c r="AA13800" s="11"/>
      <c r="AB13800" s="11"/>
      <c r="AC13800" s="11"/>
    </row>
    <row r="13801" spans="1:29" x14ac:dyDescent="0.25">
      <c r="A13801" s="10"/>
      <c r="B13801" s="11"/>
      <c r="C13801" s="11"/>
      <c r="D13801" s="11"/>
      <c r="E13801" s="11"/>
      <c r="F13801" s="11"/>
      <c r="G13801" s="11"/>
      <c r="H13801" s="11"/>
      <c r="I13801" s="11"/>
      <c r="J13801" s="11"/>
      <c r="K13801" s="12"/>
      <c r="L13801" s="13"/>
      <c r="M13801" s="12"/>
      <c r="N13801" s="13"/>
      <c r="O13801" s="13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  <c r="AA13801" s="11"/>
      <c r="AB13801" s="11"/>
      <c r="AC13801" s="11"/>
    </row>
    <row r="13802" spans="1:29" x14ac:dyDescent="0.25">
      <c r="A13802" s="10"/>
      <c r="B13802" s="11"/>
      <c r="C13802" s="11"/>
      <c r="D13802" s="11"/>
      <c r="E13802" s="11"/>
      <c r="F13802" s="11"/>
      <c r="G13802" s="11"/>
      <c r="H13802" s="11"/>
      <c r="I13802" s="11"/>
      <c r="J13802" s="11"/>
      <c r="K13802" s="12"/>
      <c r="L13802" s="13"/>
      <c r="M13802" s="12"/>
      <c r="N13802" s="13"/>
      <c r="O13802" s="13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  <c r="AC13802" s="11"/>
    </row>
    <row r="13803" spans="1:29" x14ac:dyDescent="0.25">
      <c r="A13803" s="10"/>
      <c r="B13803" s="11"/>
      <c r="C13803" s="11"/>
      <c r="D13803" s="11"/>
      <c r="E13803" s="11"/>
      <c r="F13803" s="11"/>
      <c r="G13803" s="11"/>
      <c r="H13803" s="11"/>
      <c r="I13803" s="11"/>
      <c r="J13803" s="11"/>
      <c r="K13803" s="12"/>
      <c r="L13803" s="13"/>
      <c r="M13803" s="12"/>
      <c r="N13803" s="13"/>
      <c r="O13803" s="13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  <c r="AA13803" s="11"/>
      <c r="AB13803" s="11"/>
      <c r="AC13803" s="11"/>
    </row>
    <row r="13804" spans="1:29" x14ac:dyDescent="0.25">
      <c r="A13804" s="10"/>
      <c r="B13804" s="11"/>
      <c r="C13804" s="11"/>
      <c r="D13804" s="11"/>
      <c r="E13804" s="11"/>
      <c r="F13804" s="11"/>
      <c r="G13804" s="11"/>
      <c r="H13804" s="11"/>
      <c r="I13804" s="11"/>
      <c r="J13804" s="11"/>
      <c r="K13804" s="12"/>
      <c r="L13804" s="13"/>
      <c r="M13804" s="12"/>
      <c r="N13804" s="13"/>
      <c r="O13804" s="13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  <c r="AA13804" s="11"/>
      <c r="AB13804" s="11"/>
      <c r="AC13804" s="11"/>
    </row>
    <row r="13805" spans="1:29" x14ac:dyDescent="0.25">
      <c r="A13805" s="10"/>
      <c r="B13805" s="11"/>
      <c r="C13805" s="11"/>
      <c r="D13805" s="11"/>
      <c r="E13805" s="11"/>
      <c r="F13805" s="11"/>
      <c r="G13805" s="11"/>
      <c r="H13805" s="11"/>
      <c r="I13805" s="11"/>
      <c r="J13805" s="11"/>
      <c r="K13805" s="12"/>
      <c r="L13805" s="13"/>
      <c r="M13805" s="12"/>
      <c r="N13805" s="13"/>
      <c r="O13805" s="13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  <c r="AA13805" s="11"/>
      <c r="AB13805" s="11"/>
      <c r="AC13805" s="11"/>
    </row>
    <row r="13806" spans="1:29" x14ac:dyDescent="0.25">
      <c r="A13806" s="10"/>
      <c r="B13806" s="11"/>
      <c r="C13806" s="11"/>
      <c r="D13806" s="11"/>
      <c r="E13806" s="11"/>
      <c r="F13806" s="11"/>
      <c r="G13806" s="11"/>
      <c r="H13806" s="11"/>
      <c r="I13806" s="11"/>
      <c r="J13806" s="11"/>
      <c r="K13806" s="12"/>
      <c r="L13806" s="13"/>
      <c r="M13806" s="12"/>
      <c r="N13806" s="13"/>
      <c r="O13806" s="13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  <c r="AA13806" s="11"/>
      <c r="AB13806" s="11"/>
      <c r="AC13806" s="11"/>
    </row>
    <row r="13807" spans="1:29" x14ac:dyDescent="0.25">
      <c r="A13807" s="10"/>
      <c r="B13807" s="11"/>
      <c r="C13807" s="11"/>
      <c r="D13807" s="11"/>
      <c r="E13807" s="11"/>
      <c r="F13807" s="11"/>
      <c r="G13807" s="11"/>
      <c r="H13807" s="11"/>
      <c r="I13807" s="11"/>
      <c r="J13807" s="11"/>
      <c r="K13807" s="12"/>
      <c r="L13807" s="13"/>
      <c r="M13807" s="12"/>
      <c r="N13807" s="13"/>
      <c r="O13807" s="13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  <c r="AA13807" s="11"/>
      <c r="AB13807" s="11"/>
      <c r="AC13807" s="11"/>
    </row>
    <row r="13808" spans="1:29" x14ac:dyDescent="0.25">
      <c r="A13808" s="10"/>
      <c r="B13808" s="11"/>
      <c r="C13808" s="11"/>
      <c r="D13808" s="11"/>
      <c r="E13808" s="11"/>
      <c r="F13808" s="11"/>
      <c r="G13808" s="11"/>
      <c r="H13808" s="11"/>
      <c r="I13808" s="11"/>
      <c r="J13808" s="11"/>
      <c r="K13808" s="12"/>
      <c r="L13808" s="13"/>
      <c r="M13808" s="12"/>
      <c r="N13808" s="13"/>
      <c r="O13808" s="13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  <c r="AA13808" s="11"/>
      <c r="AB13808" s="11"/>
      <c r="AC13808" s="11"/>
    </row>
    <row r="13809" spans="1:29" x14ac:dyDescent="0.25">
      <c r="A13809" s="10"/>
      <c r="B13809" s="11"/>
      <c r="C13809" s="11"/>
      <c r="D13809" s="11"/>
      <c r="E13809" s="11"/>
      <c r="F13809" s="11"/>
      <c r="G13809" s="11"/>
      <c r="H13809" s="11"/>
      <c r="I13809" s="11"/>
      <c r="J13809" s="11"/>
      <c r="K13809" s="12"/>
      <c r="L13809" s="13"/>
      <c r="M13809" s="12"/>
      <c r="N13809" s="13"/>
      <c r="O13809" s="13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  <c r="AA13809" s="11"/>
      <c r="AB13809" s="11"/>
      <c r="AC13809" s="11"/>
    </row>
    <row r="13810" spans="1:29" x14ac:dyDescent="0.25">
      <c r="A13810" s="10"/>
      <c r="B13810" s="11"/>
      <c r="C13810" s="11"/>
      <c r="D13810" s="11"/>
      <c r="E13810" s="11"/>
      <c r="F13810" s="11"/>
      <c r="G13810" s="11"/>
      <c r="H13810" s="11"/>
      <c r="I13810" s="11"/>
      <c r="J13810" s="11"/>
      <c r="K13810" s="12"/>
      <c r="L13810" s="13"/>
      <c r="M13810" s="12"/>
      <c r="N13810" s="13"/>
      <c r="O13810" s="13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  <c r="AA13810" s="11"/>
      <c r="AB13810" s="11"/>
      <c r="AC13810" s="11"/>
    </row>
    <row r="13811" spans="1:29" x14ac:dyDescent="0.25">
      <c r="A13811" s="10"/>
      <c r="B13811" s="11"/>
      <c r="C13811" s="11"/>
      <c r="D13811" s="11"/>
      <c r="E13811" s="11"/>
      <c r="F13811" s="11"/>
      <c r="G13811" s="11"/>
      <c r="H13811" s="11"/>
      <c r="I13811" s="11"/>
      <c r="J13811" s="11"/>
      <c r="K13811" s="12"/>
      <c r="L13811" s="13"/>
      <c r="M13811" s="12"/>
      <c r="N13811" s="13"/>
      <c r="O13811" s="13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  <c r="AA13811" s="11"/>
      <c r="AB13811" s="11"/>
      <c r="AC13811" s="11"/>
    </row>
    <row r="13812" spans="1:29" x14ac:dyDescent="0.25">
      <c r="A13812" s="10"/>
      <c r="B13812" s="11"/>
      <c r="C13812" s="11"/>
      <c r="D13812" s="11"/>
      <c r="E13812" s="11"/>
      <c r="F13812" s="11"/>
      <c r="G13812" s="11"/>
      <c r="H13812" s="11"/>
      <c r="I13812" s="11"/>
      <c r="J13812" s="11"/>
      <c r="K13812" s="12"/>
      <c r="L13812" s="13"/>
      <c r="M13812" s="12"/>
      <c r="N13812" s="13"/>
      <c r="O13812" s="13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  <c r="AA13812" s="11"/>
      <c r="AB13812" s="11"/>
      <c r="AC13812" s="11"/>
    </row>
    <row r="13813" spans="1:29" x14ac:dyDescent="0.25">
      <c r="A13813" s="10"/>
      <c r="B13813" s="11"/>
      <c r="C13813" s="11"/>
      <c r="D13813" s="11"/>
      <c r="E13813" s="11"/>
      <c r="F13813" s="11"/>
      <c r="G13813" s="11"/>
      <c r="H13813" s="11"/>
      <c r="I13813" s="11"/>
      <c r="J13813" s="11"/>
      <c r="K13813" s="12"/>
      <c r="L13813" s="13"/>
      <c r="M13813" s="12"/>
      <c r="N13813" s="13"/>
      <c r="O13813" s="13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  <c r="AA13813" s="11"/>
      <c r="AB13813" s="11"/>
      <c r="AC13813" s="11"/>
    </row>
    <row r="13814" spans="1:29" x14ac:dyDescent="0.25">
      <c r="A13814" s="10"/>
      <c r="B13814" s="11"/>
      <c r="C13814" s="11"/>
      <c r="D13814" s="11"/>
      <c r="E13814" s="11"/>
      <c r="F13814" s="11"/>
      <c r="G13814" s="11"/>
      <c r="H13814" s="11"/>
      <c r="I13814" s="11"/>
      <c r="J13814" s="11"/>
      <c r="K13814" s="12"/>
      <c r="L13814" s="13"/>
      <c r="M13814" s="12"/>
      <c r="N13814" s="13"/>
      <c r="O13814" s="13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  <c r="AA13814" s="11"/>
      <c r="AB13814" s="11"/>
      <c r="AC13814" s="11"/>
    </row>
    <row r="13815" spans="1:29" x14ac:dyDescent="0.25">
      <c r="A13815" s="10"/>
      <c r="B13815" s="11"/>
      <c r="C13815" s="11"/>
      <c r="D13815" s="11"/>
      <c r="E13815" s="11"/>
      <c r="F13815" s="11"/>
      <c r="G13815" s="11"/>
      <c r="H13815" s="11"/>
      <c r="I13815" s="11"/>
      <c r="J13815" s="11"/>
      <c r="K13815" s="12"/>
      <c r="L13815" s="13"/>
      <c r="M13815" s="12"/>
      <c r="N13815" s="13"/>
      <c r="O13815" s="13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  <c r="AA13815" s="11"/>
      <c r="AB13815" s="11"/>
      <c r="AC13815" s="11"/>
    </row>
    <row r="13816" spans="1:29" x14ac:dyDescent="0.25">
      <c r="A13816" s="10"/>
      <c r="B13816" s="11"/>
      <c r="C13816" s="11"/>
      <c r="D13816" s="11"/>
      <c r="E13816" s="11"/>
      <c r="F13816" s="11"/>
      <c r="G13816" s="11"/>
      <c r="H13816" s="11"/>
      <c r="I13816" s="11"/>
      <c r="J13816" s="11"/>
      <c r="K13816" s="12"/>
      <c r="L13816" s="13"/>
      <c r="M13816" s="12"/>
      <c r="N13816" s="13"/>
      <c r="O13816" s="13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  <c r="AC13816" s="11"/>
    </row>
    <row r="13817" spans="1:29" x14ac:dyDescent="0.25">
      <c r="A13817" s="10"/>
      <c r="B13817" s="11"/>
      <c r="C13817" s="11"/>
      <c r="D13817" s="11"/>
      <c r="E13817" s="11"/>
      <c r="F13817" s="11"/>
      <c r="G13817" s="11"/>
      <c r="H13817" s="11"/>
      <c r="I13817" s="11"/>
      <c r="J13817" s="11"/>
      <c r="K13817" s="12"/>
      <c r="L13817" s="13"/>
      <c r="M13817" s="12"/>
      <c r="N13817" s="13"/>
      <c r="O13817" s="13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  <c r="AA13817" s="11"/>
      <c r="AB13817" s="11"/>
      <c r="AC13817" s="11"/>
    </row>
    <row r="13818" spans="1:29" x14ac:dyDescent="0.25">
      <c r="A13818" s="10"/>
      <c r="B13818" s="11"/>
      <c r="C13818" s="11"/>
      <c r="D13818" s="11"/>
      <c r="E13818" s="11"/>
      <c r="F13818" s="11"/>
      <c r="G13818" s="11"/>
      <c r="H13818" s="11"/>
      <c r="I13818" s="11"/>
      <c r="J13818" s="11"/>
      <c r="K13818" s="12"/>
      <c r="L13818" s="13"/>
      <c r="M13818" s="12"/>
      <c r="N13818" s="13"/>
      <c r="O13818" s="13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  <c r="AA13818" s="11"/>
      <c r="AB13818" s="11"/>
      <c r="AC13818" s="11"/>
    </row>
    <row r="13819" spans="1:29" x14ac:dyDescent="0.25">
      <c r="A13819" s="10"/>
      <c r="B13819" s="11"/>
      <c r="C13819" s="11"/>
      <c r="D13819" s="11"/>
      <c r="E13819" s="11"/>
      <c r="F13819" s="11"/>
      <c r="G13819" s="11"/>
      <c r="H13819" s="11"/>
      <c r="I13819" s="11"/>
      <c r="J13819" s="11"/>
      <c r="K13819" s="12"/>
      <c r="L13819" s="13"/>
      <c r="M13819" s="12"/>
      <c r="N13819" s="13"/>
      <c r="O13819" s="13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  <c r="AA13819" s="11"/>
      <c r="AB13819" s="11"/>
      <c r="AC13819" s="11"/>
    </row>
    <row r="13820" spans="1:29" x14ac:dyDescent="0.25">
      <c r="A13820" s="10"/>
      <c r="B13820" s="11"/>
      <c r="C13820" s="11"/>
      <c r="D13820" s="11"/>
      <c r="E13820" s="11"/>
      <c r="F13820" s="11"/>
      <c r="G13820" s="11"/>
      <c r="H13820" s="11"/>
      <c r="I13820" s="11"/>
      <c r="J13820" s="11"/>
      <c r="K13820" s="12"/>
      <c r="L13820" s="13"/>
      <c r="M13820" s="12"/>
      <c r="N13820" s="13"/>
      <c r="O13820" s="13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  <c r="AA13820" s="11"/>
      <c r="AB13820" s="11"/>
      <c r="AC13820" s="11"/>
    </row>
    <row r="13821" spans="1:29" x14ac:dyDescent="0.25">
      <c r="A13821" s="10"/>
      <c r="B13821" s="11"/>
      <c r="C13821" s="11"/>
      <c r="D13821" s="11"/>
      <c r="E13821" s="11"/>
      <c r="F13821" s="11"/>
      <c r="G13821" s="11"/>
      <c r="H13821" s="11"/>
      <c r="I13821" s="11"/>
      <c r="J13821" s="11"/>
      <c r="K13821" s="12"/>
      <c r="L13821" s="13"/>
      <c r="M13821" s="12"/>
      <c r="N13821" s="13"/>
      <c r="O13821" s="13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  <c r="AA13821" s="11"/>
      <c r="AB13821" s="11"/>
      <c r="AC13821" s="11"/>
    </row>
    <row r="13822" spans="1:29" x14ac:dyDescent="0.25">
      <c r="A13822" s="10"/>
      <c r="B13822" s="11"/>
      <c r="C13822" s="11"/>
      <c r="D13822" s="11"/>
      <c r="E13822" s="11"/>
      <c r="F13822" s="11"/>
      <c r="G13822" s="11"/>
      <c r="H13822" s="11"/>
      <c r="I13822" s="11"/>
      <c r="J13822" s="11"/>
      <c r="K13822" s="12"/>
      <c r="L13822" s="13"/>
      <c r="M13822" s="12"/>
      <c r="N13822" s="13"/>
      <c r="O13822" s="13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  <c r="AA13822" s="11"/>
      <c r="AB13822" s="11"/>
      <c r="AC13822" s="11"/>
    </row>
    <row r="13823" spans="1:29" x14ac:dyDescent="0.25">
      <c r="A13823" s="10"/>
      <c r="B13823" s="11"/>
      <c r="C13823" s="11"/>
      <c r="D13823" s="11"/>
      <c r="E13823" s="11"/>
      <c r="F13823" s="11"/>
      <c r="G13823" s="11"/>
      <c r="H13823" s="11"/>
      <c r="I13823" s="11"/>
      <c r="J13823" s="11"/>
      <c r="K13823" s="12"/>
      <c r="L13823" s="13"/>
      <c r="M13823" s="12"/>
      <c r="N13823" s="13"/>
      <c r="O13823" s="13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  <c r="AC13823" s="11"/>
    </row>
    <row r="13824" spans="1:29" x14ac:dyDescent="0.25">
      <c r="A13824" s="10"/>
      <c r="B13824" s="11"/>
      <c r="C13824" s="11"/>
      <c r="D13824" s="11"/>
      <c r="E13824" s="11"/>
      <c r="F13824" s="11"/>
      <c r="G13824" s="11"/>
      <c r="H13824" s="11"/>
      <c r="I13824" s="11"/>
      <c r="J13824" s="11"/>
      <c r="K13824" s="12"/>
      <c r="L13824" s="13"/>
      <c r="M13824" s="12"/>
      <c r="N13824" s="13"/>
      <c r="O13824" s="13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  <c r="AA13824" s="11"/>
      <c r="AB13824" s="11"/>
      <c r="AC13824" s="11"/>
    </row>
    <row r="13825" spans="1:29" x14ac:dyDescent="0.25">
      <c r="A13825" s="10"/>
      <c r="B13825" s="11"/>
      <c r="C13825" s="11"/>
      <c r="D13825" s="11"/>
      <c r="E13825" s="11"/>
      <c r="F13825" s="11"/>
      <c r="G13825" s="11"/>
      <c r="H13825" s="11"/>
      <c r="I13825" s="11"/>
      <c r="J13825" s="11"/>
      <c r="K13825" s="12"/>
      <c r="L13825" s="13"/>
      <c r="M13825" s="12"/>
      <c r="N13825" s="13"/>
      <c r="O13825" s="13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  <c r="AA13825" s="11"/>
      <c r="AB13825" s="11"/>
      <c r="AC13825" s="11"/>
    </row>
    <row r="13826" spans="1:29" x14ac:dyDescent="0.25">
      <c r="A13826" s="10"/>
      <c r="B13826" s="11"/>
      <c r="C13826" s="11"/>
      <c r="D13826" s="11"/>
      <c r="E13826" s="11"/>
      <c r="F13826" s="11"/>
      <c r="G13826" s="11"/>
      <c r="H13826" s="11"/>
      <c r="I13826" s="11"/>
      <c r="J13826" s="11"/>
      <c r="K13826" s="12"/>
      <c r="L13826" s="13"/>
      <c r="M13826" s="12"/>
      <c r="N13826" s="13"/>
      <c r="O13826" s="13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  <c r="AA13826" s="11"/>
      <c r="AB13826" s="11"/>
      <c r="AC13826" s="11"/>
    </row>
    <row r="13827" spans="1:29" x14ac:dyDescent="0.25">
      <c r="A13827" s="10"/>
      <c r="B13827" s="11"/>
      <c r="C13827" s="11"/>
      <c r="D13827" s="11"/>
      <c r="E13827" s="11"/>
      <c r="F13827" s="11"/>
      <c r="G13827" s="11"/>
      <c r="H13827" s="11"/>
      <c r="I13827" s="11"/>
      <c r="J13827" s="11"/>
      <c r="K13827" s="12"/>
      <c r="L13827" s="13"/>
      <c r="M13827" s="12"/>
      <c r="N13827" s="13"/>
      <c r="O13827" s="13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  <c r="AA13827" s="11"/>
      <c r="AB13827" s="11"/>
      <c r="AC13827" s="11"/>
    </row>
    <row r="13828" spans="1:29" x14ac:dyDescent="0.25">
      <c r="A13828" s="10"/>
      <c r="B13828" s="11"/>
      <c r="C13828" s="11"/>
      <c r="D13828" s="11"/>
      <c r="E13828" s="11"/>
      <c r="F13828" s="11"/>
      <c r="G13828" s="11"/>
      <c r="H13828" s="11"/>
      <c r="I13828" s="11"/>
      <c r="J13828" s="11"/>
      <c r="K13828" s="12"/>
      <c r="L13828" s="13"/>
      <c r="M13828" s="12"/>
      <c r="N13828" s="13"/>
      <c r="O13828" s="13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  <c r="AA13828" s="11"/>
      <c r="AB13828" s="11"/>
      <c r="AC13828" s="11"/>
    </row>
    <row r="13829" spans="1:29" x14ac:dyDescent="0.25">
      <c r="A13829" s="10"/>
      <c r="B13829" s="11"/>
      <c r="C13829" s="11"/>
      <c r="D13829" s="11"/>
      <c r="E13829" s="11"/>
      <c r="F13829" s="11"/>
      <c r="G13829" s="11"/>
      <c r="H13829" s="11"/>
      <c r="I13829" s="11"/>
      <c r="J13829" s="11"/>
      <c r="K13829" s="12"/>
      <c r="L13829" s="13"/>
      <c r="M13829" s="12"/>
      <c r="N13829" s="13"/>
      <c r="O13829" s="13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  <c r="AA13829" s="11"/>
      <c r="AB13829" s="11"/>
      <c r="AC13829" s="11"/>
    </row>
    <row r="13830" spans="1:29" x14ac:dyDescent="0.25">
      <c r="A13830" s="10"/>
      <c r="B13830" s="11"/>
      <c r="C13830" s="11"/>
      <c r="D13830" s="11"/>
      <c r="E13830" s="11"/>
      <c r="F13830" s="11"/>
      <c r="G13830" s="11"/>
      <c r="H13830" s="11"/>
      <c r="I13830" s="11"/>
      <c r="J13830" s="11"/>
      <c r="K13830" s="12"/>
      <c r="L13830" s="13"/>
      <c r="M13830" s="12"/>
      <c r="N13830" s="13"/>
      <c r="O13830" s="13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  <c r="AC13830" s="11"/>
    </row>
    <row r="13831" spans="1:29" x14ac:dyDescent="0.25">
      <c r="A13831" s="10"/>
      <c r="B13831" s="11"/>
      <c r="C13831" s="11"/>
      <c r="D13831" s="11"/>
      <c r="E13831" s="11"/>
      <c r="F13831" s="11"/>
      <c r="G13831" s="11"/>
      <c r="H13831" s="11"/>
      <c r="I13831" s="11"/>
      <c r="J13831" s="11"/>
      <c r="K13831" s="12"/>
      <c r="L13831" s="13"/>
      <c r="M13831" s="12"/>
      <c r="N13831" s="13"/>
      <c r="O13831" s="13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  <c r="AA13831" s="11"/>
      <c r="AB13831" s="11"/>
      <c r="AC13831" s="11"/>
    </row>
    <row r="13832" spans="1:29" x14ac:dyDescent="0.25">
      <c r="A13832" s="10"/>
      <c r="B13832" s="11"/>
      <c r="C13832" s="11"/>
      <c r="D13832" s="11"/>
      <c r="E13832" s="11"/>
      <c r="F13832" s="11"/>
      <c r="G13832" s="11"/>
      <c r="H13832" s="11"/>
      <c r="I13832" s="11"/>
      <c r="J13832" s="11"/>
      <c r="K13832" s="12"/>
      <c r="L13832" s="13"/>
      <c r="M13832" s="12"/>
      <c r="N13832" s="13"/>
      <c r="O13832" s="13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  <c r="AA13832" s="11"/>
      <c r="AB13832" s="11"/>
      <c r="AC13832" s="11"/>
    </row>
    <row r="13833" spans="1:29" x14ac:dyDescent="0.25">
      <c r="A13833" s="10"/>
      <c r="B13833" s="11"/>
      <c r="C13833" s="11"/>
      <c r="D13833" s="11"/>
      <c r="E13833" s="11"/>
      <c r="F13833" s="11"/>
      <c r="G13833" s="11"/>
      <c r="H13833" s="11"/>
      <c r="I13833" s="11"/>
      <c r="J13833" s="11"/>
      <c r="K13833" s="12"/>
      <c r="L13833" s="13"/>
      <c r="M13833" s="12"/>
      <c r="N13833" s="13"/>
      <c r="O13833" s="13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  <c r="AA13833" s="11"/>
      <c r="AB13833" s="11"/>
      <c r="AC13833" s="11"/>
    </row>
    <row r="13834" spans="1:29" x14ac:dyDescent="0.25">
      <c r="A13834" s="10"/>
      <c r="B13834" s="11"/>
      <c r="C13834" s="11"/>
      <c r="D13834" s="11"/>
      <c r="E13834" s="11"/>
      <c r="F13834" s="11"/>
      <c r="G13834" s="11"/>
      <c r="H13834" s="11"/>
      <c r="I13834" s="11"/>
      <c r="J13834" s="11"/>
      <c r="K13834" s="12"/>
      <c r="L13834" s="13"/>
      <c r="M13834" s="12"/>
      <c r="N13834" s="13"/>
      <c r="O13834" s="13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  <c r="AA13834" s="11"/>
      <c r="AB13834" s="11"/>
      <c r="AC13834" s="11"/>
    </row>
    <row r="13835" spans="1:29" x14ac:dyDescent="0.25">
      <c r="A13835" s="10"/>
      <c r="B13835" s="11"/>
      <c r="C13835" s="11"/>
      <c r="D13835" s="11"/>
      <c r="E13835" s="11"/>
      <c r="F13835" s="11"/>
      <c r="G13835" s="11"/>
      <c r="H13835" s="11"/>
      <c r="I13835" s="11"/>
      <c r="J13835" s="11"/>
      <c r="K13835" s="12"/>
      <c r="L13835" s="13"/>
      <c r="M13835" s="12"/>
      <c r="N13835" s="13"/>
      <c r="O13835" s="13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  <c r="AA13835" s="11"/>
      <c r="AB13835" s="11"/>
      <c r="AC13835" s="11"/>
    </row>
    <row r="13836" spans="1:29" x14ac:dyDescent="0.25">
      <c r="A13836" s="10"/>
      <c r="B13836" s="11"/>
      <c r="C13836" s="11"/>
      <c r="D13836" s="11"/>
      <c r="E13836" s="11"/>
      <c r="F13836" s="11"/>
      <c r="G13836" s="11"/>
      <c r="H13836" s="11"/>
      <c r="I13836" s="11"/>
      <c r="J13836" s="11"/>
      <c r="K13836" s="12"/>
      <c r="L13836" s="13"/>
      <c r="M13836" s="12"/>
      <c r="N13836" s="13"/>
      <c r="O13836" s="13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  <c r="AA13836" s="11"/>
      <c r="AB13836" s="11"/>
      <c r="AC13836" s="11"/>
    </row>
    <row r="13837" spans="1:29" x14ac:dyDescent="0.25">
      <c r="A13837" s="10"/>
      <c r="B13837" s="11"/>
      <c r="C13837" s="11"/>
      <c r="D13837" s="11"/>
      <c r="E13837" s="11"/>
      <c r="F13837" s="11"/>
      <c r="G13837" s="11"/>
      <c r="H13837" s="11"/>
      <c r="I13837" s="11"/>
      <c r="J13837" s="11"/>
      <c r="K13837" s="12"/>
      <c r="L13837" s="13"/>
      <c r="M13837" s="12"/>
      <c r="N13837" s="13"/>
      <c r="O13837" s="13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  <c r="AC13837" s="11"/>
    </row>
    <row r="13838" spans="1:29" x14ac:dyDescent="0.25">
      <c r="A13838" s="10"/>
      <c r="B13838" s="11"/>
      <c r="C13838" s="11"/>
      <c r="D13838" s="11"/>
      <c r="E13838" s="11"/>
      <c r="F13838" s="11"/>
      <c r="G13838" s="11"/>
      <c r="H13838" s="11"/>
      <c r="I13838" s="11"/>
      <c r="J13838" s="11"/>
      <c r="K13838" s="12"/>
      <c r="L13838" s="13"/>
      <c r="M13838" s="12"/>
      <c r="N13838" s="13"/>
      <c r="O13838" s="13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  <c r="AA13838" s="11"/>
      <c r="AB13838" s="11"/>
      <c r="AC13838" s="11"/>
    </row>
    <row r="13839" spans="1:29" x14ac:dyDescent="0.25">
      <c r="A13839" s="10"/>
      <c r="B13839" s="11"/>
      <c r="C13839" s="11"/>
      <c r="D13839" s="11"/>
      <c r="E13839" s="11"/>
      <c r="F13839" s="11"/>
      <c r="G13839" s="11"/>
      <c r="H13839" s="11"/>
      <c r="I13839" s="11"/>
      <c r="J13839" s="11"/>
      <c r="K13839" s="12"/>
      <c r="L13839" s="13"/>
      <c r="M13839" s="12"/>
      <c r="N13839" s="13"/>
      <c r="O13839" s="13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  <c r="AA13839" s="11"/>
      <c r="AB13839" s="11"/>
      <c r="AC13839" s="11"/>
    </row>
    <row r="13840" spans="1:29" x14ac:dyDescent="0.25">
      <c r="A13840" s="10"/>
      <c r="B13840" s="11"/>
      <c r="C13840" s="11"/>
      <c r="D13840" s="11"/>
      <c r="E13840" s="11"/>
      <c r="F13840" s="11"/>
      <c r="G13840" s="11"/>
      <c r="H13840" s="11"/>
      <c r="I13840" s="11"/>
      <c r="J13840" s="11"/>
      <c r="K13840" s="12"/>
      <c r="L13840" s="13"/>
      <c r="M13840" s="12"/>
      <c r="N13840" s="13"/>
      <c r="O13840" s="13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  <c r="AA13840" s="11"/>
      <c r="AB13840" s="11"/>
      <c r="AC13840" s="11"/>
    </row>
    <row r="13841" spans="1:29" x14ac:dyDescent="0.25">
      <c r="A13841" s="10"/>
      <c r="B13841" s="11"/>
      <c r="C13841" s="11"/>
      <c r="D13841" s="11"/>
      <c r="E13841" s="11"/>
      <c r="F13841" s="11"/>
      <c r="G13841" s="11"/>
      <c r="H13841" s="11"/>
      <c r="I13841" s="11"/>
      <c r="J13841" s="11"/>
      <c r="K13841" s="12"/>
      <c r="L13841" s="13"/>
      <c r="M13841" s="12"/>
      <c r="N13841" s="13"/>
      <c r="O13841" s="13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  <c r="AA13841" s="11"/>
      <c r="AB13841" s="11"/>
      <c r="AC13841" s="11"/>
    </row>
    <row r="13842" spans="1:29" x14ac:dyDescent="0.25">
      <c r="A13842" s="10"/>
      <c r="B13842" s="11"/>
      <c r="C13842" s="11"/>
      <c r="D13842" s="11"/>
      <c r="E13842" s="11"/>
      <c r="F13842" s="11"/>
      <c r="G13842" s="11"/>
      <c r="H13842" s="11"/>
      <c r="I13842" s="11"/>
      <c r="J13842" s="11"/>
      <c r="K13842" s="12"/>
      <c r="L13842" s="13"/>
      <c r="M13842" s="12"/>
      <c r="N13842" s="13"/>
      <c r="O13842" s="13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  <c r="AA13842" s="11"/>
      <c r="AB13842" s="11"/>
      <c r="AC13842" s="11"/>
    </row>
    <row r="13843" spans="1:29" x14ac:dyDescent="0.25">
      <c r="A13843" s="10"/>
      <c r="B13843" s="11"/>
      <c r="C13843" s="11"/>
      <c r="D13843" s="11"/>
      <c r="E13843" s="11"/>
      <c r="F13843" s="11"/>
      <c r="G13843" s="11"/>
      <c r="H13843" s="11"/>
      <c r="I13843" s="11"/>
      <c r="J13843" s="11"/>
      <c r="K13843" s="12"/>
      <c r="L13843" s="13"/>
      <c r="M13843" s="12"/>
      <c r="N13843" s="13"/>
      <c r="O13843" s="13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  <c r="AA13843" s="11"/>
      <c r="AB13843" s="11"/>
      <c r="AC13843" s="11"/>
    </row>
    <row r="13844" spans="1:29" x14ac:dyDescent="0.25">
      <c r="A13844" s="10"/>
      <c r="B13844" s="11"/>
      <c r="C13844" s="11"/>
      <c r="D13844" s="11"/>
      <c r="E13844" s="11"/>
      <c r="F13844" s="11"/>
      <c r="G13844" s="11"/>
      <c r="H13844" s="11"/>
      <c r="I13844" s="11"/>
      <c r="J13844" s="11"/>
      <c r="K13844" s="12"/>
      <c r="L13844" s="13"/>
      <c r="M13844" s="12"/>
      <c r="N13844" s="13"/>
      <c r="O13844" s="13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  <c r="AC13844" s="11"/>
    </row>
    <row r="13845" spans="1:29" x14ac:dyDescent="0.25">
      <c r="A13845" s="10"/>
      <c r="B13845" s="11"/>
      <c r="C13845" s="11"/>
      <c r="D13845" s="11"/>
      <c r="E13845" s="11"/>
      <c r="F13845" s="11"/>
      <c r="G13845" s="11"/>
      <c r="H13845" s="11"/>
      <c r="I13845" s="11"/>
      <c r="J13845" s="11"/>
      <c r="K13845" s="12"/>
      <c r="L13845" s="13"/>
      <c r="M13845" s="12"/>
      <c r="N13845" s="13"/>
      <c r="O13845" s="13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  <c r="AA13845" s="11"/>
      <c r="AB13845" s="11"/>
      <c r="AC13845" s="11"/>
    </row>
    <row r="13846" spans="1:29" x14ac:dyDescent="0.25">
      <c r="A13846" s="10"/>
      <c r="B13846" s="11"/>
      <c r="C13846" s="11"/>
      <c r="D13846" s="11"/>
      <c r="E13846" s="11"/>
      <c r="F13846" s="11"/>
      <c r="G13846" s="11"/>
      <c r="H13846" s="11"/>
      <c r="I13846" s="11"/>
      <c r="J13846" s="11"/>
      <c r="K13846" s="12"/>
      <c r="L13846" s="13"/>
      <c r="M13846" s="12"/>
      <c r="N13846" s="13"/>
      <c r="O13846" s="13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  <c r="AA13846" s="11"/>
      <c r="AB13846" s="11"/>
      <c r="AC13846" s="11"/>
    </row>
    <row r="13847" spans="1:29" x14ac:dyDescent="0.25">
      <c r="A13847" s="10"/>
      <c r="B13847" s="11"/>
      <c r="C13847" s="11"/>
      <c r="D13847" s="11"/>
      <c r="E13847" s="11"/>
      <c r="F13847" s="11"/>
      <c r="G13847" s="11"/>
      <c r="H13847" s="11"/>
      <c r="I13847" s="11"/>
      <c r="J13847" s="11"/>
      <c r="K13847" s="12"/>
      <c r="L13847" s="13"/>
      <c r="M13847" s="12"/>
      <c r="N13847" s="13"/>
      <c r="O13847" s="13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  <c r="AA13847" s="11"/>
      <c r="AB13847" s="11"/>
      <c r="AC13847" s="11"/>
    </row>
    <row r="13848" spans="1:29" x14ac:dyDescent="0.25">
      <c r="A13848" s="10"/>
      <c r="B13848" s="11"/>
      <c r="C13848" s="11"/>
      <c r="D13848" s="11"/>
      <c r="E13848" s="11"/>
      <c r="F13848" s="11"/>
      <c r="G13848" s="11"/>
      <c r="H13848" s="11"/>
      <c r="I13848" s="11"/>
      <c r="J13848" s="11"/>
      <c r="K13848" s="12"/>
      <c r="L13848" s="13"/>
      <c r="M13848" s="12"/>
      <c r="N13848" s="13"/>
      <c r="O13848" s="13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  <c r="AA13848" s="11"/>
      <c r="AB13848" s="11"/>
      <c r="AC13848" s="11"/>
    </row>
    <row r="13849" spans="1:29" x14ac:dyDescent="0.25">
      <c r="A13849" s="10"/>
      <c r="B13849" s="11"/>
      <c r="C13849" s="11"/>
      <c r="D13849" s="11"/>
      <c r="E13849" s="11"/>
      <c r="F13849" s="11"/>
      <c r="G13849" s="11"/>
      <c r="H13849" s="11"/>
      <c r="I13849" s="11"/>
      <c r="J13849" s="11"/>
      <c r="K13849" s="12"/>
      <c r="L13849" s="13"/>
      <c r="M13849" s="12"/>
      <c r="N13849" s="13"/>
      <c r="O13849" s="13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  <c r="AA13849" s="11"/>
      <c r="AB13849" s="11"/>
      <c r="AC13849" s="11"/>
    </row>
    <row r="13850" spans="1:29" x14ac:dyDescent="0.25">
      <c r="A13850" s="10"/>
      <c r="B13850" s="11"/>
      <c r="C13850" s="11"/>
      <c r="D13850" s="11"/>
      <c r="E13850" s="11"/>
      <c r="F13850" s="11"/>
      <c r="G13850" s="11"/>
      <c r="H13850" s="11"/>
      <c r="I13850" s="11"/>
      <c r="J13850" s="11"/>
      <c r="K13850" s="12"/>
      <c r="L13850" s="13"/>
      <c r="M13850" s="12"/>
      <c r="N13850" s="13"/>
      <c r="O13850" s="13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  <c r="AA13850" s="11"/>
      <c r="AB13850" s="11"/>
      <c r="AC13850" s="11"/>
    </row>
    <row r="13851" spans="1:29" x14ac:dyDescent="0.25">
      <c r="A13851" s="10"/>
      <c r="B13851" s="11"/>
      <c r="C13851" s="11"/>
      <c r="D13851" s="11"/>
      <c r="E13851" s="11"/>
      <c r="F13851" s="11"/>
      <c r="G13851" s="11"/>
      <c r="H13851" s="11"/>
      <c r="I13851" s="11"/>
      <c r="J13851" s="11"/>
      <c r="K13851" s="12"/>
      <c r="L13851" s="13"/>
      <c r="M13851" s="12"/>
      <c r="N13851" s="13"/>
      <c r="O13851" s="13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  <c r="AA13851" s="11"/>
      <c r="AB13851" s="11"/>
      <c r="AC13851" s="11"/>
    </row>
    <row r="13852" spans="1:29" x14ac:dyDescent="0.25">
      <c r="A13852" s="10"/>
      <c r="B13852" s="11"/>
      <c r="C13852" s="11"/>
      <c r="D13852" s="11"/>
      <c r="E13852" s="11"/>
      <c r="F13852" s="11"/>
      <c r="G13852" s="11"/>
      <c r="H13852" s="11"/>
      <c r="I13852" s="11"/>
      <c r="J13852" s="11"/>
      <c r="K13852" s="12"/>
      <c r="L13852" s="13"/>
      <c r="M13852" s="12"/>
      <c r="N13852" s="13"/>
      <c r="O13852" s="13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  <c r="AA13852" s="11"/>
      <c r="AB13852" s="11"/>
      <c r="AC13852" s="11"/>
    </row>
    <row r="13853" spans="1:29" x14ac:dyDescent="0.25">
      <c r="A13853" s="10"/>
      <c r="B13853" s="11"/>
      <c r="C13853" s="11"/>
      <c r="D13853" s="11"/>
      <c r="E13853" s="11"/>
      <c r="F13853" s="11"/>
      <c r="G13853" s="11"/>
      <c r="H13853" s="11"/>
      <c r="I13853" s="11"/>
      <c r="J13853" s="11"/>
      <c r="K13853" s="12"/>
      <c r="L13853" s="13"/>
      <c r="M13853" s="12"/>
      <c r="N13853" s="13"/>
      <c r="O13853" s="13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  <c r="AA13853" s="11"/>
      <c r="AB13853" s="11"/>
      <c r="AC13853" s="11"/>
    </row>
    <row r="13854" spans="1:29" x14ac:dyDescent="0.25">
      <c r="A13854" s="10"/>
      <c r="B13854" s="11"/>
      <c r="C13854" s="11"/>
      <c r="D13854" s="11"/>
      <c r="E13854" s="11"/>
      <c r="F13854" s="11"/>
      <c r="G13854" s="11"/>
      <c r="H13854" s="11"/>
      <c r="I13854" s="11"/>
      <c r="J13854" s="11"/>
      <c r="K13854" s="12"/>
      <c r="L13854" s="13"/>
      <c r="M13854" s="12"/>
      <c r="N13854" s="13"/>
      <c r="O13854" s="13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  <c r="AA13854" s="11"/>
      <c r="AB13854" s="11"/>
      <c r="AC13854" s="11"/>
    </row>
    <row r="13855" spans="1:29" x14ac:dyDescent="0.25">
      <c r="A13855" s="10"/>
      <c r="B13855" s="11"/>
      <c r="C13855" s="11"/>
      <c r="D13855" s="11"/>
      <c r="E13855" s="11"/>
      <c r="F13855" s="11"/>
      <c r="G13855" s="11"/>
      <c r="H13855" s="11"/>
      <c r="I13855" s="11"/>
      <c r="J13855" s="11"/>
      <c r="K13855" s="12"/>
      <c r="L13855" s="13"/>
      <c r="M13855" s="12"/>
      <c r="N13855" s="13"/>
      <c r="O13855" s="13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  <c r="AA13855" s="11"/>
      <c r="AB13855" s="11"/>
      <c r="AC13855" s="11"/>
    </row>
    <row r="13856" spans="1:29" x14ac:dyDescent="0.25">
      <c r="A13856" s="10"/>
      <c r="B13856" s="11"/>
      <c r="C13856" s="11"/>
      <c r="D13856" s="11"/>
      <c r="E13856" s="11"/>
      <c r="F13856" s="11"/>
      <c r="G13856" s="11"/>
      <c r="H13856" s="11"/>
      <c r="I13856" s="11"/>
      <c r="J13856" s="11"/>
      <c r="K13856" s="12"/>
      <c r="L13856" s="13"/>
      <c r="M13856" s="12"/>
      <c r="N13856" s="13"/>
      <c r="O13856" s="13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  <c r="AA13856" s="11"/>
      <c r="AB13856" s="11"/>
      <c r="AC13856" s="11"/>
    </row>
    <row r="13857" spans="1:29" x14ac:dyDescent="0.25">
      <c r="A13857" s="10"/>
      <c r="B13857" s="11"/>
      <c r="C13857" s="11"/>
      <c r="D13857" s="11"/>
      <c r="E13857" s="11"/>
      <c r="F13857" s="11"/>
      <c r="G13857" s="11"/>
      <c r="H13857" s="11"/>
      <c r="I13857" s="11"/>
      <c r="J13857" s="11"/>
      <c r="K13857" s="12"/>
      <c r="L13857" s="13"/>
      <c r="M13857" s="12"/>
      <c r="N13857" s="13"/>
      <c r="O13857" s="13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  <c r="AA13857" s="11"/>
      <c r="AB13857" s="11"/>
      <c r="AC13857" s="11"/>
    </row>
    <row r="13858" spans="1:29" x14ac:dyDescent="0.25">
      <c r="A13858" s="10"/>
      <c r="B13858" s="11"/>
      <c r="C13858" s="11"/>
      <c r="D13858" s="11"/>
      <c r="E13858" s="11"/>
      <c r="F13858" s="11"/>
      <c r="G13858" s="11"/>
      <c r="H13858" s="11"/>
      <c r="I13858" s="11"/>
      <c r="J13858" s="11"/>
      <c r="K13858" s="12"/>
      <c r="L13858" s="13"/>
      <c r="M13858" s="12"/>
      <c r="N13858" s="13"/>
      <c r="O13858" s="13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  <c r="AC13858" s="11"/>
    </row>
    <row r="13859" spans="1:29" x14ac:dyDescent="0.25">
      <c r="A13859" s="10"/>
      <c r="B13859" s="11"/>
      <c r="C13859" s="11"/>
      <c r="D13859" s="11"/>
      <c r="E13859" s="11"/>
      <c r="F13859" s="11"/>
      <c r="G13859" s="11"/>
      <c r="H13859" s="11"/>
      <c r="I13859" s="11"/>
      <c r="J13859" s="11"/>
      <c r="K13859" s="12"/>
      <c r="L13859" s="13"/>
      <c r="M13859" s="12"/>
      <c r="N13859" s="13"/>
      <c r="O13859" s="13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  <c r="AA13859" s="11"/>
      <c r="AB13859" s="11"/>
      <c r="AC13859" s="11"/>
    </row>
    <row r="13860" spans="1:29" x14ac:dyDescent="0.25">
      <c r="A13860" s="10"/>
      <c r="B13860" s="11"/>
      <c r="C13860" s="11"/>
      <c r="D13860" s="11"/>
      <c r="E13860" s="11"/>
      <c r="F13860" s="11"/>
      <c r="G13860" s="11"/>
      <c r="H13860" s="11"/>
      <c r="I13860" s="11"/>
      <c r="J13860" s="11"/>
      <c r="K13860" s="12"/>
      <c r="L13860" s="13"/>
      <c r="M13860" s="12"/>
      <c r="N13860" s="13"/>
      <c r="O13860" s="13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  <c r="AA13860" s="11"/>
      <c r="AB13860" s="11"/>
      <c r="AC13860" s="11"/>
    </row>
    <row r="13861" spans="1:29" x14ac:dyDescent="0.25">
      <c r="A13861" s="10"/>
      <c r="B13861" s="11"/>
      <c r="C13861" s="11"/>
      <c r="D13861" s="11"/>
      <c r="E13861" s="11"/>
      <c r="F13861" s="11"/>
      <c r="G13861" s="11"/>
      <c r="H13861" s="11"/>
      <c r="I13861" s="11"/>
      <c r="J13861" s="11"/>
      <c r="K13861" s="12"/>
      <c r="L13861" s="13"/>
      <c r="M13861" s="12"/>
      <c r="N13861" s="13"/>
      <c r="O13861" s="13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  <c r="AA13861" s="11"/>
      <c r="AB13861" s="11"/>
      <c r="AC13861" s="11"/>
    </row>
    <row r="13862" spans="1:29" x14ac:dyDescent="0.25">
      <c r="A13862" s="10"/>
      <c r="B13862" s="11"/>
      <c r="C13862" s="11"/>
      <c r="D13862" s="11"/>
      <c r="E13862" s="11"/>
      <c r="F13862" s="11"/>
      <c r="G13862" s="11"/>
      <c r="H13862" s="11"/>
      <c r="I13862" s="11"/>
      <c r="J13862" s="11"/>
      <c r="K13862" s="12"/>
      <c r="L13862" s="13"/>
      <c r="M13862" s="12"/>
      <c r="N13862" s="13"/>
      <c r="O13862" s="13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  <c r="AA13862" s="11"/>
      <c r="AB13862" s="11"/>
      <c r="AC13862" s="11"/>
    </row>
    <row r="13863" spans="1:29" x14ac:dyDescent="0.25">
      <c r="A13863" s="10"/>
      <c r="B13863" s="11"/>
      <c r="C13863" s="11"/>
      <c r="D13863" s="11"/>
      <c r="E13863" s="11"/>
      <c r="F13863" s="11"/>
      <c r="G13863" s="11"/>
      <c r="H13863" s="11"/>
      <c r="I13863" s="11"/>
      <c r="J13863" s="11"/>
      <c r="K13863" s="12"/>
      <c r="L13863" s="13"/>
      <c r="M13863" s="12"/>
      <c r="N13863" s="13"/>
      <c r="O13863" s="13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  <c r="AA13863" s="11"/>
      <c r="AB13863" s="11"/>
      <c r="AC13863" s="11"/>
    </row>
    <row r="13864" spans="1:29" x14ac:dyDescent="0.25">
      <c r="A13864" s="10"/>
      <c r="B13864" s="11"/>
      <c r="C13864" s="11"/>
      <c r="D13864" s="11"/>
      <c r="E13864" s="11"/>
      <c r="F13864" s="11"/>
      <c r="G13864" s="11"/>
      <c r="H13864" s="11"/>
      <c r="I13864" s="11"/>
      <c r="J13864" s="11"/>
      <c r="K13864" s="12"/>
      <c r="L13864" s="13"/>
      <c r="M13864" s="12"/>
      <c r="N13864" s="13"/>
      <c r="O13864" s="13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  <c r="AA13864" s="11"/>
      <c r="AB13864" s="11"/>
      <c r="AC13864" s="11"/>
    </row>
    <row r="13865" spans="1:29" x14ac:dyDescent="0.25">
      <c r="A13865" s="10"/>
      <c r="B13865" s="11"/>
      <c r="C13865" s="11"/>
      <c r="D13865" s="11"/>
      <c r="E13865" s="11"/>
      <c r="F13865" s="11"/>
      <c r="G13865" s="11"/>
      <c r="H13865" s="11"/>
      <c r="I13865" s="11"/>
      <c r="J13865" s="11"/>
      <c r="K13865" s="12"/>
      <c r="L13865" s="13"/>
      <c r="M13865" s="12"/>
      <c r="N13865" s="13"/>
      <c r="O13865" s="13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  <c r="AC13865" s="11"/>
    </row>
    <row r="13866" spans="1:29" x14ac:dyDescent="0.25">
      <c r="A13866" s="10"/>
      <c r="B13866" s="11"/>
      <c r="C13866" s="11"/>
      <c r="D13866" s="11"/>
      <c r="E13866" s="11"/>
      <c r="F13866" s="11"/>
      <c r="G13866" s="11"/>
      <c r="H13866" s="11"/>
      <c r="I13866" s="11"/>
      <c r="J13866" s="11"/>
      <c r="K13866" s="12"/>
      <c r="L13866" s="13"/>
      <c r="M13866" s="12"/>
      <c r="N13866" s="13"/>
      <c r="O13866" s="13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  <c r="AA13866" s="11"/>
      <c r="AB13866" s="11"/>
      <c r="AC13866" s="11"/>
    </row>
    <row r="13867" spans="1:29" x14ac:dyDescent="0.25">
      <c r="A13867" s="10"/>
      <c r="B13867" s="11"/>
      <c r="C13867" s="11"/>
      <c r="D13867" s="11"/>
      <c r="E13867" s="11"/>
      <c r="F13867" s="11"/>
      <c r="G13867" s="11"/>
      <c r="H13867" s="11"/>
      <c r="I13867" s="11"/>
      <c r="J13867" s="11"/>
      <c r="K13867" s="12"/>
      <c r="L13867" s="13"/>
      <c r="M13867" s="12"/>
      <c r="N13867" s="13"/>
      <c r="O13867" s="13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  <c r="AA13867" s="11"/>
      <c r="AB13867" s="11"/>
      <c r="AC13867" s="11"/>
    </row>
    <row r="13868" spans="1:29" x14ac:dyDescent="0.25">
      <c r="A13868" s="10"/>
      <c r="B13868" s="11"/>
      <c r="C13868" s="11"/>
      <c r="D13868" s="11"/>
      <c r="E13868" s="11"/>
      <c r="F13868" s="11"/>
      <c r="G13868" s="11"/>
      <c r="H13868" s="11"/>
      <c r="I13868" s="11"/>
      <c r="J13868" s="11"/>
      <c r="K13868" s="12"/>
      <c r="L13868" s="13"/>
      <c r="M13868" s="12"/>
      <c r="N13868" s="13"/>
      <c r="O13868" s="13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  <c r="AA13868" s="11"/>
      <c r="AB13868" s="11"/>
      <c r="AC13868" s="11"/>
    </row>
    <row r="13869" spans="1:29" x14ac:dyDescent="0.25">
      <c r="A13869" s="10"/>
      <c r="B13869" s="11"/>
      <c r="C13869" s="11"/>
      <c r="D13869" s="11"/>
      <c r="E13869" s="11"/>
      <c r="F13869" s="11"/>
      <c r="G13869" s="11"/>
      <c r="H13869" s="11"/>
      <c r="I13869" s="11"/>
      <c r="J13869" s="11"/>
      <c r="K13869" s="12"/>
      <c r="L13869" s="13"/>
      <c r="M13869" s="12"/>
      <c r="N13869" s="13"/>
      <c r="O13869" s="13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  <c r="AA13869" s="11"/>
      <c r="AB13869" s="11"/>
      <c r="AC13869" s="11"/>
    </row>
    <row r="13870" spans="1:29" x14ac:dyDescent="0.25">
      <c r="A13870" s="10"/>
      <c r="B13870" s="11"/>
      <c r="C13870" s="11"/>
      <c r="D13870" s="11"/>
      <c r="E13870" s="11"/>
      <c r="F13870" s="11"/>
      <c r="G13870" s="11"/>
      <c r="H13870" s="11"/>
      <c r="I13870" s="11"/>
      <c r="J13870" s="11"/>
      <c r="K13870" s="12"/>
      <c r="L13870" s="13"/>
      <c r="M13870" s="12"/>
      <c r="N13870" s="13"/>
      <c r="O13870" s="13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  <c r="AA13870" s="11"/>
      <c r="AB13870" s="11"/>
      <c r="AC13870" s="11"/>
    </row>
    <row r="13871" spans="1:29" x14ac:dyDescent="0.25">
      <c r="A13871" s="10"/>
      <c r="B13871" s="11"/>
      <c r="C13871" s="11"/>
      <c r="D13871" s="11"/>
      <c r="E13871" s="11"/>
      <c r="F13871" s="11"/>
      <c r="G13871" s="11"/>
      <c r="H13871" s="11"/>
      <c r="I13871" s="11"/>
      <c r="J13871" s="11"/>
      <c r="K13871" s="12"/>
      <c r="L13871" s="13"/>
      <c r="M13871" s="12"/>
      <c r="N13871" s="13"/>
      <c r="O13871" s="13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  <c r="AA13871" s="11"/>
      <c r="AB13871" s="11"/>
      <c r="AC13871" s="11"/>
    </row>
    <row r="13872" spans="1:29" x14ac:dyDescent="0.25">
      <c r="A13872" s="10"/>
      <c r="B13872" s="11"/>
      <c r="C13872" s="11"/>
      <c r="D13872" s="11"/>
      <c r="E13872" s="11"/>
      <c r="F13872" s="11"/>
      <c r="G13872" s="11"/>
      <c r="H13872" s="11"/>
      <c r="I13872" s="11"/>
      <c r="J13872" s="11"/>
      <c r="K13872" s="12"/>
      <c r="L13872" s="13"/>
      <c r="M13872" s="12"/>
      <c r="N13872" s="13"/>
      <c r="O13872" s="13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  <c r="AC13872" s="11"/>
    </row>
    <row r="13873" spans="1:29" x14ac:dyDescent="0.25">
      <c r="A13873" s="10"/>
      <c r="B13873" s="11"/>
      <c r="C13873" s="11"/>
      <c r="D13873" s="11"/>
      <c r="E13873" s="11"/>
      <c r="F13873" s="11"/>
      <c r="G13873" s="11"/>
      <c r="H13873" s="11"/>
      <c r="I13873" s="11"/>
      <c r="J13873" s="11"/>
      <c r="K13873" s="12"/>
      <c r="L13873" s="13"/>
      <c r="M13873" s="12"/>
      <c r="N13873" s="13"/>
      <c r="O13873" s="13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  <c r="AA13873" s="11"/>
      <c r="AB13873" s="11"/>
      <c r="AC13873" s="11"/>
    </row>
    <row r="13874" spans="1:29" x14ac:dyDescent="0.25">
      <c r="A13874" s="10"/>
      <c r="B13874" s="11"/>
      <c r="C13874" s="11"/>
      <c r="D13874" s="11"/>
      <c r="E13874" s="11"/>
      <c r="F13874" s="11"/>
      <c r="G13874" s="11"/>
      <c r="H13874" s="11"/>
      <c r="I13874" s="11"/>
      <c r="J13874" s="11"/>
      <c r="K13874" s="12"/>
      <c r="L13874" s="13"/>
      <c r="M13874" s="12"/>
      <c r="N13874" s="13"/>
      <c r="O13874" s="13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  <c r="AA13874" s="11"/>
      <c r="AB13874" s="11"/>
      <c r="AC13874" s="11"/>
    </row>
    <row r="13875" spans="1:29" x14ac:dyDescent="0.25">
      <c r="A13875" s="10"/>
      <c r="B13875" s="11"/>
      <c r="C13875" s="11"/>
      <c r="D13875" s="11"/>
      <c r="E13875" s="11"/>
      <c r="F13875" s="11"/>
      <c r="G13875" s="11"/>
      <c r="H13875" s="11"/>
      <c r="I13875" s="11"/>
      <c r="J13875" s="11"/>
      <c r="K13875" s="12"/>
      <c r="L13875" s="13"/>
      <c r="M13875" s="12"/>
      <c r="N13875" s="13"/>
      <c r="O13875" s="13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  <c r="AA13875" s="11"/>
      <c r="AB13875" s="11"/>
      <c r="AC13875" s="11"/>
    </row>
    <row r="13876" spans="1:29" x14ac:dyDescent="0.25">
      <c r="A13876" s="10"/>
      <c r="B13876" s="11"/>
      <c r="C13876" s="11"/>
      <c r="D13876" s="11"/>
      <c r="E13876" s="11"/>
      <c r="F13876" s="11"/>
      <c r="G13876" s="11"/>
      <c r="H13876" s="11"/>
      <c r="I13876" s="11"/>
      <c r="J13876" s="11"/>
      <c r="K13876" s="12"/>
      <c r="L13876" s="13"/>
      <c r="M13876" s="12"/>
      <c r="N13876" s="13"/>
      <c r="O13876" s="13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  <c r="AA13876" s="11"/>
      <c r="AB13876" s="11"/>
      <c r="AC13876" s="11"/>
    </row>
    <row r="13877" spans="1:29" x14ac:dyDescent="0.25">
      <c r="A13877" s="10"/>
      <c r="B13877" s="11"/>
      <c r="C13877" s="11"/>
      <c r="D13877" s="11"/>
      <c r="E13877" s="11"/>
      <c r="F13877" s="11"/>
      <c r="G13877" s="11"/>
      <c r="H13877" s="11"/>
      <c r="I13877" s="11"/>
      <c r="J13877" s="11"/>
      <c r="K13877" s="12"/>
      <c r="L13877" s="13"/>
      <c r="M13877" s="12"/>
      <c r="N13877" s="13"/>
      <c r="O13877" s="13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  <c r="AA13877" s="11"/>
      <c r="AB13877" s="11"/>
      <c r="AC13877" s="11"/>
    </row>
    <row r="13878" spans="1:29" x14ac:dyDescent="0.25">
      <c r="A13878" s="10"/>
      <c r="B13878" s="11"/>
      <c r="C13878" s="11"/>
      <c r="D13878" s="11"/>
      <c r="E13878" s="11"/>
      <c r="F13878" s="11"/>
      <c r="G13878" s="11"/>
      <c r="H13878" s="11"/>
      <c r="I13878" s="11"/>
      <c r="J13878" s="11"/>
      <c r="K13878" s="12"/>
      <c r="L13878" s="13"/>
      <c r="M13878" s="12"/>
      <c r="N13878" s="13"/>
      <c r="O13878" s="13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  <c r="AA13878" s="11"/>
      <c r="AB13878" s="11"/>
      <c r="AC13878" s="11"/>
    </row>
    <row r="13879" spans="1:29" x14ac:dyDescent="0.25">
      <c r="A13879" s="10"/>
      <c r="B13879" s="11"/>
      <c r="C13879" s="11"/>
      <c r="D13879" s="11"/>
      <c r="E13879" s="11"/>
      <c r="F13879" s="11"/>
      <c r="G13879" s="11"/>
      <c r="H13879" s="11"/>
      <c r="I13879" s="11"/>
      <c r="J13879" s="11"/>
      <c r="K13879" s="12"/>
      <c r="L13879" s="13"/>
      <c r="M13879" s="12"/>
      <c r="N13879" s="13"/>
      <c r="O13879" s="13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  <c r="AC13879" s="11"/>
    </row>
    <row r="13880" spans="1:29" x14ac:dyDescent="0.25">
      <c r="A13880" s="10"/>
      <c r="B13880" s="11"/>
      <c r="C13880" s="11"/>
      <c r="D13880" s="11"/>
      <c r="E13880" s="11"/>
      <c r="F13880" s="11"/>
      <c r="G13880" s="11"/>
      <c r="H13880" s="11"/>
      <c r="I13880" s="11"/>
      <c r="J13880" s="11"/>
      <c r="K13880" s="12"/>
      <c r="L13880" s="13"/>
      <c r="M13880" s="12"/>
      <c r="N13880" s="13"/>
      <c r="O13880" s="13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  <c r="AA13880" s="11"/>
      <c r="AB13880" s="11"/>
      <c r="AC13880" s="11"/>
    </row>
    <row r="13881" spans="1:29" x14ac:dyDescent="0.25">
      <c r="A13881" s="10"/>
      <c r="B13881" s="11"/>
      <c r="C13881" s="11"/>
      <c r="D13881" s="11"/>
      <c r="E13881" s="11"/>
      <c r="F13881" s="11"/>
      <c r="G13881" s="11"/>
      <c r="H13881" s="11"/>
      <c r="I13881" s="11"/>
      <c r="J13881" s="11"/>
      <c r="K13881" s="12"/>
      <c r="L13881" s="13"/>
      <c r="M13881" s="12"/>
      <c r="N13881" s="13"/>
      <c r="O13881" s="13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  <c r="AA13881" s="11"/>
      <c r="AB13881" s="11"/>
      <c r="AC13881" s="11"/>
    </row>
    <row r="13882" spans="1:29" x14ac:dyDescent="0.25">
      <c r="A13882" s="10"/>
      <c r="B13882" s="11"/>
      <c r="C13882" s="11"/>
      <c r="D13882" s="11"/>
      <c r="E13882" s="11"/>
      <c r="F13882" s="11"/>
      <c r="G13882" s="11"/>
      <c r="H13882" s="11"/>
      <c r="I13882" s="11"/>
      <c r="J13882" s="11"/>
      <c r="K13882" s="12"/>
      <c r="L13882" s="13"/>
      <c r="M13882" s="12"/>
      <c r="N13882" s="13"/>
      <c r="O13882" s="13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  <c r="AA13882" s="11"/>
      <c r="AB13882" s="11"/>
      <c r="AC13882" s="11"/>
    </row>
    <row r="13883" spans="1:29" x14ac:dyDescent="0.25">
      <c r="A13883" s="10"/>
      <c r="B13883" s="11"/>
      <c r="C13883" s="11"/>
      <c r="D13883" s="11"/>
      <c r="E13883" s="11"/>
      <c r="F13883" s="11"/>
      <c r="G13883" s="11"/>
      <c r="H13883" s="11"/>
      <c r="I13883" s="11"/>
      <c r="J13883" s="11"/>
      <c r="K13883" s="12"/>
      <c r="L13883" s="13"/>
      <c r="M13883" s="12"/>
      <c r="N13883" s="13"/>
      <c r="O13883" s="13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  <c r="AA13883" s="11"/>
      <c r="AB13883" s="11"/>
      <c r="AC13883" s="11"/>
    </row>
    <row r="13884" spans="1:29" x14ac:dyDescent="0.25">
      <c r="A13884" s="10"/>
      <c r="B13884" s="11"/>
      <c r="C13884" s="11"/>
      <c r="D13884" s="11"/>
      <c r="E13884" s="11"/>
      <c r="F13884" s="11"/>
      <c r="G13884" s="11"/>
      <c r="H13884" s="11"/>
      <c r="I13884" s="11"/>
      <c r="J13884" s="11"/>
      <c r="K13884" s="12"/>
      <c r="L13884" s="13"/>
      <c r="M13884" s="12"/>
      <c r="N13884" s="13"/>
      <c r="O13884" s="13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  <c r="AA13884" s="11"/>
      <c r="AB13884" s="11"/>
      <c r="AC13884" s="11"/>
    </row>
    <row r="13885" spans="1:29" x14ac:dyDescent="0.25">
      <c r="A13885" s="10"/>
      <c r="B13885" s="11"/>
      <c r="C13885" s="11"/>
      <c r="D13885" s="11"/>
      <c r="E13885" s="11"/>
      <c r="F13885" s="11"/>
      <c r="G13885" s="11"/>
      <c r="H13885" s="11"/>
      <c r="I13885" s="11"/>
      <c r="J13885" s="11"/>
      <c r="K13885" s="12"/>
      <c r="L13885" s="13"/>
      <c r="M13885" s="12"/>
      <c r="N13885" s="13"/>
      <c r="O13885" s="13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  <c r="AA13885" s="11"/>
      <c r="AB13885" s="11"/>
      <c r="AC13885" s="11"/>
    </row>
    <row r="13886" spans="1:29" x14ac:dyDescent="0.25">
      <c r="A13886" s="10"/>
      <c r="B13886" s="11"/>
      <c r="C13886" s="11"/>
      <c r="D13886" s="11"/>
      <c r="E13886" s="11"/>
      <c r="F13886" s="11"/>
      <c r="G13886" s="11"/>
      <c r="H13886" s="11"/>
      <c r="I13886" s="11"/>
      <c r="J13886" s="11"/>
      <c r="K13886" s="12"/>
      <c r="L13886" s="13"/>
      <c r="M13886" s="12"/>
      <c r="N13886" s="13"/>
      <c r="O13886" s="13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  <c r="AC13886" s="11"/>
    </row>
    <row r="13887" spans="1:29" x14ac:dyDescent="0.25">
      <c r="A13887" s="10"/>
      <c r="B13887" s="11"/>
      <c r="C13887" s="11"/>
      <c r="D13887" s="11"/>
      <c r="E13887" s="11"/>
      <c r="F13887" s="11"/>
      <c r="G13887" s="11"/>
      <c r="H13887" s="11"/>
      <c r="I13887" s="11"/>
      <c r="J13887" s="11"/>
      <c r="K13887" s="12"/>
      <c r="L13887" s="13"/>
      <c r="M13887" s="12"/>
      <c r="N13887" s="13"/>
      <c r="O13887" s="13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  <c r="AA13887" s="11"/>
      <c r="AB13887" s="11"/>
      <c r="AC13887" s="11"/>
    </row>
    <row r="13888" spans="1:29" x14ac:dyDescent="0.25">
      <c r="A13888" s="10"/>
      <c r="B13888" s="11"/>
      <c r="C13888" s="11"/>
      <c r="D13888" s="11"/>
      <c r="E13888" s="11"/>
      <c r="F13888" s="11"/>
      <c r="G13888" s="11"/>
      <c r="H13888" s="11"/>
      <c r="I13888" s="11"/>
      <c r="J13888" s="11"/>
      <c r="K13888" s="12"/>
      <c r="L13888" s="13"/>
      <c r="M13888" s="12"/>
      <c r="N13888" s="13"/>
      <c r="O13888" s="13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  <c r="AA13888" s="11"/>
      <c r="AB13888" s="11"/>
      <c r="AC13888" s="11"/>
    </row>
    <row r="13889" spans="1:29" x14ac:dyDescent="0.25">
      <c r="A13889" s="10"/>
      <c r="B13889" s="11"/>
      <c r="C13889" s="11"/>
      <c r="D13889" s="11"/>
      <c r="E13889" s="11"/>
      <c r="F13889" s="11"/>
      <c r="G13889" s="11"/>
      <c r="H13889" s="11"/>
      <c r="I13889" s="11"/>
      <c r="J13889" s="11"/>
      <c r="K13889" s="12"/>
      <c r="L13889" s="13"/>
      <c r="M13889" s="12"/>
      <c r="N13889" s="13"/>
      <c r="O13889" s="13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  <c r="AA13889" s="11"/>
      <c r="AB13889" s="11"/>
      <c r="AC13889" s="11"/>
    </row>
    <row r="13890" spans="1:29" x14ac:dyDescent="0.25">
      <c r="A13890" s="10"/>
      <c r="B13890" s="11"/>
      <c r="C13890" s="11"/>
      <c r="D13890" s="11"/>
      <c r="E13890" s="11"/>
      <c r="F13890" s="11"/>
      <c r="G13890" s="11"/>
      <c r="H13890" s="11"/>
      <c r="I13890" s="11"/>
      <c r="J13890" s="11"/>
      <c r="K13890" s="12"/>
      <c r="L13890" s="13"/>
      <c r="M13890" s="12"/>
      <c r="N13890" s="13"/>
      <c r="O13890" s="13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  <c r="AA13890" s="11"/>
      <c r="AB13890" s="11"/>
      <c r="AC13890" s="11"/>
    </row>
    <row r="13891" spans="1:29" x14ac:dyDescent="0.25">
      <c r="A13891" s="10"/>
      <c r="B13891" s="11"/>
      <c r="C13891" s="11"/>
      <c r="D13891" s="11"/>
      <c r="E13891" s="11"/>
      <c r="F13891" s="11"/>
      <c r="G13891" s="11"/>
      <c r="H13891" s="11"/>
      <c r="I13891" s="11"/>
      <c r="J13891" s="11"/>
      <c r="K13891" s="12"/>
      <c r="L13891" s="13"/>
      <c r="M13891" s="12"/>
      <c r="N13891" s="13"/>
      <c r="O13891" s="13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  <c r="AA13891" s="11"/>
      <c r="AB13891" s="11"/>
      <c r="AC13891" s="11"/>
    </row>
    <row r="13892" spans="1:29" x14ac:dyDescent="0.25">
      <c r="A13892" s="10"/>
      <c r="B13892" s="11"/>
      <c r="C13892" s="11"/>
      <c r="D13892" s="11"/>
      <c r="E13892" s="11"/>
      <c r="F13892" s="11"/>
      <c r="G13892" s="11"/>
      <c r="H13892" s="11"/>
      <c r="I13892" s="11"/>
      <c r="J13892" s="11"/>
      <c r="K13892" s="12"/>
      <c r="L13892" s="13"/>
      <c r="M13892" s="12"/>
      <c r="N13892" s="13"/>
      <c r="O13892" s="13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  <c r="AA13892" s="11"/>
      <c r="AB13892" s="11"/>
      <c r="AC13892" s="11"/>
    </row>
    <row r="13893" spans="1:29" x14ac:dyDescent="0.25">
      <c r="A13893" s="10"/>
      <c r="B13893" s="11"/>
      <c r="C13893" s="11"/>
      <c r="D13893" s="11"/>
      <c r="E13893" s="11"/>
      <c r="F13893" s="11"/>
      <c r="G13893" s="11"/>
      <c r="H13893" s="11"/>
      <c r="I13893" s="11"/>
      <c r="J13893" s="11"/>
      <c r="K13893" s="12"/>
      <c r="L13893" s="13"/>
      <c r="M13893" s="12"/>
      <c r="N13893" s="13"/>
      <c r="O13893" s="13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  <c r="AC13893" s="11"/>
    </row>
    <row r="13894" spans="1:29" x14ac:dyDescent="0.25">
      <c r="A13894" s="10"/>
      <c r="B13894" s="11"/>
      <c r="C13894" s="11"/>
      <c r="D13894" s="11"/>
      <c r="E13894" s="11"/>
      <c r="F13894" s="11"/>
      <c r="G13894" s="11"/>
      <c r="H13894" s="11"/>
      <c r="I13894" s="11"/>
      <c r="J13894" s="11"/>
      <c r="K13894" s="12"/>
      <c r="L13894" s="13"/>
      <c r="M13894" s="12"/>
      <c r="N13894" s="13"/>
      <c r="O13894" s="13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  <c r="AA13894" s="11"/>
      <c r="AB13894" s="11"/>
      <c r="AC13894" s="11"/>
    </row>
    <row r="13895" spans="1:29" x14ac:dyDescent="0.25">
      <c r="A13895" s="10"/>
      <c r="B13895" s="11"/>
      <c r="C13895" s="11"/>
      <c r="D13895" s="11"/>
      <c r="E13895" s="11"/>
      <c r="F13895" s="11"/>
      <c r="G13895" s="11"/>
      <c r="H13895" s="11"/>
      <c r="I13895" s="11"/>
      <c r="J13895" s="11"/>
      <c r="K13895" s="12"/>
      <c r="L13895" s="13"/>
      <c r="M13895" s="12"/>
      <c r="N13895" s="13"/>
      <c r="O13895" s="13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  <c r="AA13895" s="11"/>
      <c r="AB13895" s="11"/>
      <c r="AC13895" s="11"/>
    </row>
    <row r="13896" spans="1:29" x14ac:dyDescent="0.25">
      <c r="A13896" s="10"/>
      <c r="B13896" s="11"/>
      <c r="C13896" s="11"/>
      <c r="D13896" s="11"/>
      <c r="E13896" s="11"/>
      <c r="F13896" s="11"/>
      <c r="G13896" s="11"/>
      <c r="H13896" s="11"/>
      <c r="I13896" s="11"/>
      <c r="J13896" s="11"/>
      <c r="K13896" s="12"/>
      <c r="L13896" s="13"/>
      <c r="M13896" s="12"/>
      <c r="N13896" s="13"/>
      <c r="O13896" s="13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  <c r="AA13896" s="11"/>
      <c r="AB13896" s="11"/>
      <c r="AC13896" s="11"/>
    </row>
    <row r="13897" spans="1:29" x14ac:dyDescent="0.25">
      <c r="A13897" s="10"/>
      <c r="B13897" s="11"/>
      <c r="C13897" s="11"/>
      <c r="D13897" s="11"/>
      <c r="E13897" s="11"/>
      <c r="F13897" s="11"/>
      <c r="G13897" s="11"/>
      <c r="H13897" s="11"/>
      <c r="I13897" s="11"/>
      <c r="J13897" s="11"/>
      <c r="K13897" s="12"/>
      <c r="L13897" s="13"/>
      <c r="M13897" s="12"/>
      <c r="N13897" s="13"/>
      <c r="O13897" s="13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  <c r="AA13897" s="11"/>
      <c r="AB13897" s="11"/>
      <c r="AC13897" s="11"/>
    </row>
    <row r="13898" spans="1:29" x14ac:dyDescent="0.25">
      <c r="A13898" s="10"/>
      <c r="B13898" s="11"/>
      <c r="C13898" s="11"/>
      <c r="D13898" s="11"/>
      <c r="E13898" s="11"/>
      <c r="F13898" s="11"/>
      <c r="G13898" s="11"/>
      <c r="H13898" s="11"/>
      <c r="I13898" s="11"/>
      <c r="J13898" s="11"/>
      <c r="K13898" s="12"/>
      <c r="L13898" s="13"/>
      <c r="M13898" s="12"/>
      <c r="N13898" s="13"/>
      <c r="O13898" s="13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  <c r="AA13898" s="11"/>
      <c r="AB13898" s="11"/>
      <c r="AC13898" s="11"/>
    </row>
    <row r="13899" spans="1:29" x14ac:dyDescent="0.25">
      <c r="A13899" s="10"/>
      <c r="B13899" s="11"/>
      <c r="C13899" s="11"/>
      <c r="D13899" s="11"/>
      <c r="E13899" s="11"/>
      <c r="F13899" s="11"/>
      <c r="G13899" s="11"/>
      <c r="H13899" s="11"/>
      <c r="I13899" s="11"/>
      <c r="J13899" s="11"/>
      <c r="K13899" s="12"/>
      <c r="L13899" s="13"/>
      <c r="M13899" s="12"/>
      <c r="N13899" s="13"/>
      <c r="O13899" s="13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  <c r="AA13899" s="11"/>
      <c r="AB13899" s="11"/>
      <c r="AC13899" s="11"/>
    </row>
    <row r="13900" spans="1:29" x14ac:dyDescent="0.25">
      <c r="A13900" s="10"/>
      <c r="B13900" s="11"/>
      <c r="C13900" s="11"/>
      <c r="D13900" s="11"/>
      <c r="E13900" s="11"/>
      <c r="F13900" s="11"/>
      <c r="G13900" s="11"/>
      <c r="H13900" s="11"/>
      <c r="I13900" s="11"/>
      <c r="J13900" s="11"/>
      <c r="K13900" s="12"/>
      <c r="L13900" s="13"/>
      <c r="M13900" s="12"/>
      <c r="N13900" s="13"/>
      <c r="O13900" s="13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  <c r="AC13900" s="11"/>
    </row>
    <row r="13901" spans="1:29" x14ac:dyDescent="0.25">
      <c r="A13901" s="10"/>
      <c r="B13901" s="11"/>
      <c r="C13901" s="11"/>
      <c r="D13901" s="11"/>
      <c r="E13901" s="11"/>
      <c r="F13901" s="11"/>
      <c r="G13901" s="11"/>
      <c r="H13901" s="11"/>
      <c r="I13901" s="11"/>
      <c r="J13901" s="11"/>
      <c r="K13901" s="12"/>
      <c r="L13901" s="13"/>
      <c r="M13901" s="12"/>
      <c r="N13901" s="13"/>
      <c r="O13901" s="13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  <c r="AA13901" s="11"/>
      <c r="AB13901" s="11"/>
      <c r="AC13901" s="11"/>
    </row>
    <row r="13902" spans="1:29" x14ac:dyDescent="0.25">
      <c r="A13902" s="10"/>
      <c r="B13902" s="11"/>
      <c r="C13902" s="11"/>
      <c r="D13902" s="11"/>
      <c r="E13902" s="11"/>
      <c r="F13902" s="11"/>
      <c r="G13902" s="11"/>
      <c r="H13902" s="11"/>
      <c r="I13902" s="11"/>
      <c r="J13902" s="11"/>
      <c r="K13902" s="12"/>
      <c r="L13902" s="13"/>
      <c r="M13902" s="12"/>
      <c r="N13902" s="13"/>
      <c r="O13902" s="13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  <c r="AA13902" s="11"/>
      <c r="AB13902" s="11"/>
      <c r="AC13902" s="11"/>
    </row>
    <row r="13903" spans="1:29" x14ac:dyDescent="0.25">
      <c r="A13903" s="10"/>
      <c r="B13903" s="11"/>
      <c r="C13903" s="11"/>
      <c r="D13903" s="11"/>
      <c r="E13903" s="11"/>
      <c r="F13903" s="11"/>
      <c r="G13903" s="11"/>
      <c r="H13903" s="11"/>
      <c r="I13903" s="11"/>
      <c r="J13903" s="11"/>
      <c r="K13903" s="12"/>
      <c r="L13903" s="13"/>
      <c r="M13903" s="12"/>
      <c r="N13903" s="13"/>
      <c r="O13903" s="13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  <c r="AA13903" s="11"/>
      <c r="AB13903" s="11"/>
      <c r="AC13903" s="11"/>
    </row>
    <row r="13904" spans="1:29" x14ac:dyDescent="0.25">
      <c r="A13904" s="10"/>
      <c r="B13904" s="11"/>
      <c r="C13904" s="11"/>
      <c r="D13904" s="11"/>
      <c r="E13904" s="11"/>
      <c r="F13904" s="11"/>
      <c r="G13904" s="11"/>
      <c r="H13904" s="11"/>
      <c r="I13904" s="11"/>
      <c r="J13904" s="11"/>
      <c r="K13904" s="12"/>
      <c r="L13904" s="13"/>
      <c r="M13904" s="12"/>
      <c r="N13904" s="13"/>
      <c r="O13904" s="13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  <c r="AA13904" s="11"/>
      <c r="AB13904" s="11"/>
      <c r="AC13904" s="11"/>
    </row>
    <row r="13905" spans="1:29" x14ac:dyDescent="0.25">
      <c r="A13905" s="10"/>
      <c r="B13905" s="11"/>
      <c r="C13905" s="11"/>
      <c r="D13905" s="11"/>
      <c r="E13905" s="11"/>
      <c r="F13905" s="11"/>
      <c r="G13905" s="11"/>
      <c r="H13905" s="11"/>
      <c r="I13905" s="11"/>
      <c r="J13905" s="11"/>
      <c r="K13905" s="12"/>
      <c r="L13905" s="13"/>
      <c r="M13905" s="12"/>
      <c r="N13905" s="13"/>
      <c r="O13905" s="13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  <c r="AA13905" s="11"/>
      <c r="AB13905" s="11"/>
      <c r="AC13905" s="11"/>
    </row>
    <row r="13906" spans="1:29" x14ac:dyDescent="0.25">
      <c r="A13906" s="10"/>
      <c r="B13906" s="11"/>
      <c r="C13906" s="11"/>
      <c r="D13906" s="11"/>
      <c r="E13906" s="11"/>
      <c r="F13906" s="11"/>
      <c r="G13906" s="11"/>
      <c r="H13906" s="11"/>
      <c r="I13906" s="11"/>
      <c r="J13906" s="11"/>
      <c r="K13906" s="12"/>
      <c r="L13906" s="13"/>
      <c r="M13906" s="12"/>
      <c r="N13906" s="13"/>
      <c r="O13906" s="13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  <c r="AA13906" s="11"/>
      <c r="AB13906" s="11"/>
      <c r="AC13906" s="11"/>
    </row>
    <row r="13907" spans="1:29" x14ac:dyDescent="0.25">
      <c r="A13907" s="10"/>
      <c r="B13907" s="11"/>
      <c r="C13907" s="11"/>
      <c r="D13907" s="11"/>
      <c r="E13907" s="11"/>
      <c r="F13907" s="11"/>
      <c r="G13907" s="11"/>
      <c r="H13907" s="11"/>
      <c r="I13907" s="11"/>
      <c r="J13907" s="11"/>
      <c r="K13907" s="12"/>
      <c r="L13907" s="13"/>
      <c r="M13907" s="12"/>
      <c r="N13907" s="13"/>
      <c r="O13907" s="13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  <c r="AC13907" s="11"/>
    </row>
    <row r="13908" spans="1:29" x14ac:dyDescent="0.25">
      <c r="A13908" s="10"/>
      <c r="B13908" s="11"/>
      <c r="C13908" s="11"/>
      <c r="D13908" s="11"/>
      <c r="E13908" s="11"/>
      <c r="F13908" s="11"/>
      <c r="G13908" s="11"/>
      <c r="H13908" s="11"/>
      <c r="I13908" s="11"/>
      <c r="J13908" s="11"/>
      <c r="K13908" s="12"/>
      <c r="L13908" s="13"/>
      <c r="M13908" s="12"/>
      <c r="N13908" s="13"/>
      <c r="O13908" s="13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  <c r="AA13908" s="11"/>
      <c r="AB13908" s="11"/>
      <c r="AC13908" s="11"/>
    </row>
    <row r="13909" spans="1:29" x14ac:dyDescent="0.25">
      <c r="A13909" s="10"/>
      <c r="B13909" s="11"/>
      <c r="C13909" s="11"/>
      <c r="D13909" s="11"/>
      <c r="E13909" s="11"/>
      <c r="F13909" s="11"/>
      <c r="G13909" s="11"/>
      <c r="H13909" s="11"/>
      <c r="I13909" s="11"/>
      <c r="J13909" s="11"/>
      <c r="K13909" s="12"/>
      <c r="L13909" s="13"/>
      <c r="M13909" s="12"/>
      <c r="N13909" s="13"/>
      <c r="O13909" s="13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  <c r="AA13909" s="11"/>
      <c r="AB13909" s="11"/>
      <c r="AC13909" s="11"/>
    </row>
    <row r="13910" spans="1:29" x14ac:dyDescent="0.25">
      <c r="A13910" s="10"/>
      <c r="B13910" s="11"/>
      <c r="C13910" s="11"/>
      <c r="D13910" s="11"/>
      <c r="E13910" s="11"/>
      <c r="F13910" s="11"/>
      <c r="G13910" s="11"/>
      <c r="H13910" s="11"/>
      <c r="I13910" s="11"/>
      <c r="J13910" s="11"/>
      <c r="K13910" s="12"/>
      <c r="L13910" s="13"/>
      <c r="M13910" s="12"/>
      <c r="N13910" s="13"/>
      <c r="O13910" s="13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  <c r="AA13910" s="11"/>
      <c r="AB13910" s="11"/>
      <c r="AC13910" s="11"/>
    </row>
    <row r="13911" spans="1:29" x14ac:dyDescent="0.25">
      <c r="A13911" s="10"/>
      <c r="B13911" s="11"/>
      <c r="C13911" s="11"/>
      <c r="D13911" s="11"/>
      <c r="E13911" s="11"/>
      <c r="F13911" s="11"/>
      <c r="G13911" s="11"/>
      <c r="H13911" s="11"/>
      <c r="I13911" s="11"/>
      <c r="J13911" s="11"/>
      <c r="K13911" s="12"/>
      <c r="L13911" s="13"/>
      <c r="M13911" s="12"/>
      <c r="N13911" s="13"/>
      <c r="O13911" s="13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  <c r="AA13911" s="11"/>
      <c r="AB13911" s="11"/>
      <c r="AC13911" s="11"/>
    </row>
    <row r="13912" spans="1:29" x14ac:dyDescent="0.25">
      <c r="A13912" s="10"/>
      <c r="B13912" s="11"/>
      <c r="C13912" s="11"/>
      <c r="D13912" s="11"/>
      <c r="E13912" s="11"/>
      <c r="F13912" s="11"/>
      <c r="G13912" s="11"/>
      <c r="H13912" s="11"/>
      <c r="I13912" s="11"/>
      <c r="J13912" s="11"/>
      <c r="K13912" s="12"/>
      <c r="L13912" s="13"/>
      <c r="M13912" s="12"/>
      <c r="N13912" s="13"/>
      <c r="O13912" s="13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  <c r="AA13912" s="11"/>
      <c r="AB13912" s="11"/>
      <c r="AC13912" s="11"/>
    </row>
    <row r="13913" spans="1:29" x14ac:dyDescent="0.25">
      <c r="A13913" s="10"/>
      <c r="B13913" s="11"/>
      <c r="C13913" s="11"/>
      <c r="D13913" s="11"/>
      <c r="E13913" s="11"/>
      <c r="F13913" s="11"/>
      <c r="G13913" s="11"/>
      <c r="H13913" s="11"/>
      <c r="I13913" s="11"/>
      <c r="J13913" s="11"/>
      <c r="K13913" s="12"/>
      <c r="L13913" s="13"/>
      <c r="M13913" s="12"/>
      <c r="N13913" s="13"/>
      <c r="O13913" s="13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  <c r="AA13913" s="11"/>
      <c r="AB13913" s="11"/>
      <c r="AC13913" s="11"/>
    </row>
    <row r="13914" spans="1:29" x14ac:dyDescent="0.25">
      <c r="A13914" s="10"/>
      <c r="B13914" s="11"/>
      <c r="C13914" s="11"/>
      <c r="D13914" s="11"/>
      <c r="E13914" s="11"/>
      <c r="F13914" s="11"/>
      <c r="G13914" s="11"/>
      <c r="H13914" s="11"/>
      <c r="I13914" s="11"/>
      <c r="J13914" s="11"/>
      <c r="K13914" s="12"/>
      <c r="L13914" s="13"/>
      <c r="M13914" s="12"/>
      <c r="N13914" s="13"/>
      <c r="O13914" s="13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  <c r="AC13914" s="11"/>
    </row>
    <row r="13915" spans="1:29" x14ac:dyDescent="0.25">
      <c r="A13915" s="10"/>
      <c r="B13915" s="11"/>
      <c r="C13915" s="11"/>
      <c r="D13915" s="11"/>
      <c r="E13915" s="11"/>
      <c r="F13915" s="11"/>
      <c r="G13915" s="11"/>
      <c r="H13915" s="11"/>
      <c r="I13915" s="11"/>
      <c r="J13915" s="11"/>
      <c r="K13915" s="12"/>
      <c r="L13915" s="13"/>
      <c r="M13915" s="12"/>
      <c r="N13915" s="13"/>
      <c r="O13915" s="13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  <c r="AA13915" s="11"/>
      <c r="AB13915" s="11"/>
      <c r="AC13915" s="11"/>
    </row>
    <row r="13916" spans="1:29" x14ac:dyDescent="0.25">
      <c r="A13916" s="10"/>
      <c r="B13916" s="11"/>
      <c r="C13916" s="11"/>
      <c r="D13916" s="11"/>
      <c r="E13916" s="11"/>
      <c r="F13916" s="11"/>
      <c r="G13916" s="11"/>
      <c r="H13916" s="11"/>
      <c r="I13916" s="11"/>
      <c r="J13916" s="11"/>
      <c r="K13916" s="12"/>
      <c r="L13916" s="13"/>
      <c r="M13916" s="12"/>
      <c r="N13916" s="13"/>
      <c r="O13916" s="13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  <c r="AA13916" s="11"/>
      <c r="AB13916" s="11"/>
      <c r="AC13916" s="11"/>
    </row>
    <row r="13917" spans="1:29" x14ac:dyDescent="0.25">
      <c r="A13917" s="10"/>
      <c r="B13917" s="11"/>
      <c r="C13917" s="11"/>
      <c r="D13917" s="11"/>
      <c r="E13917" s="11"/>
      <c r="F13917" s="11"/>
      <c r="G13917" s="11"/>
      <c r="H13917" s="11"/>
      <c r="I13917" s="11"/>
      <c r="J13917" s="11"/>
      <c r="K13917" s="12"/>
      <c r="L13917" s="13"/>
      <c r="M13917" s="12"/>
      <c r="N13917" s="13"/>
      <c r="O13917" s="13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  <c r="AA13917" s="11"/>
      <c r="AB13917" s="11"/>
      <c r="AC13917" s="11"/>
    </row>
    <row r="13918" spans="1:29" x14ac:dyDescent="0.25">
      <c r="A13918" s="10"/>
      <c r="B13918" s="11"/>
      <c r="C13918" s="11"/>
      <c r="D13918" s="11"/>
      <c r="E13918" s="11"/>
      <c r="F13918" s="11"/>
      <c r="G13918" s="11"/>
      <c r="H13918" s="11"/>
      <c r="I13918" s="11"/>
      <c r="J13918" s="11"/>
      <c r="K13918" s="12"/>
      <c r="L13918" s="13"/>
      <c r="M13918" s="12"/>
      <c r="N13918" s="13"/>
      <c r="O13918" s="13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  <c r="AA13918" s="11"/>
      <c r="AB13918" s="11"/>
      <c r="AC13918" s="11"/>
    </row>
    <row r="13919" spans="1:29" x14ac:dyDescent="0.25">
      <c r="A13919" s="10"/>
      <c r="B13919" s="11"/>
      <c r="C13919" s="11"/>
      <c r="D13919" s="11"/>
      <c r="E13919" s="11"/>
      <c r="F13919" s="11"/>
      <c r="G13919" s="11"/>
      <c r="H13919" s="11"/>
      <c r="I13919" s="11"/>
      <c r="J13919" s="11"/>
      <c r="K13919" s="12"/>
      <c r="L13919" s="13"/>
      <c r="M13919" s="12"/>
      <c r="N13919" s="13"/>
      <c r="O13919" s="13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  <c r="AA13919" s="11"/>
      <c r="AB13919" s="11"/>
      <c r="AC13919" s="11"/>
    </row>
    <row r="13920" spans="1:29" x14ac:dyDescent="0.25">
      <c r="A13920" s="10"/>
      <c r="B13920" s="11"/>
      <c r="C13920" s="11"/>
      <c r="D13920" s="11"/>
      <c r="E13920" s="11"/>
      <c r="F13920" s="11"/>
      <c r="G13920" s="11"/>
      <c r="H13920" s="11"/>
      <c r="I13920" s="11"/>
      <c r="J13920" s="11"/>
      <c r="K13920" s="12"/>
      <c r="L13920" s="13"/>
      <c r="M13920" s="12"/>
      <c r="N13920" s="13"/>
      <c r="O13920" s="13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  <c r="AA13920" s="11"/>
      <c r="AB13920" s="11"/>
      <c r="AC13920" s="11"/>
    </row>
    <row r="13921" spans="1:29" x14ac:dyDescent="0.25">
      <c r="A13921" s="10"/>
      <c r="B13921" s="11"/>
      <c r="C13921" s="11"/>
      <c r="D13921" s="11"/>
      <c r="E13921" s="11"/>
      <c r="F13921" s="11"/>
      <c r="G13921" s="11"/>
      <c r="H13921" s="11"/>
      <c r="I13921" s="11"/>
      <c r="J13921" s="11"/>
      <c r="K13921" s="12"/>
      <c r="L13921" s="13"/>
      <c r="M13921" s="12"/>
      <c r="N13921" s="13"/>
      <c r="O13921" s="13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  <c r="AC13921" s="11"/>
    </row>
    <row r="13922" spans="1:29" x14ac:dyDescent="0.25">
      <c r="A13922" s="10"/>
      <c r="B13922" s="11"/>
      <c r="C13922" s="11"/>
      <c r="D13922" s="11"/>
      <c r="E13922" s="11"/>
      <c r="F13922" s="11"/>
      <c r="G13922" s="11"/>
      <c r="H13922" s="11"/>
      <c r="I13922" s="11"/>
      <c r="J13922" s="11"/>
      <c r="K13922" s="12"/>
      <c r="L13922" s="13"/>
      <c r="M13922" s="12"/>
      <c r="N13922" s="13"/>
      <c r="O13922" s="13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  <c r="AA13922" s="11"/>
      <c r="AB13922" s="11"/>
      <c r="AC13922" s="11"/>
    </row>
    <row r="13923" spans="1:29" x14ac:dyDescent="0.25">
      <c r="A13923" s="10"/>
      <c r="B13923" s="11"/>
      <c r="C13923" s="11"/>
      <c r="D13923" s="11"/>
      <c r="E13923" s="11"/>
      <c r="F13923" s="11"/>
      <c r="G13923" s="11"/>
      <c r="H13923" s="11"/>
      <c r="I13923" s="11"/>
      <c r="J13923" s="11"/>
      <c r="K13923" s="12"/>
      <c r="L13923" s="13"/>
      <c r="M13923" s="12"/>
      <c r="N13923" s="13"/>
      <c r="O13923" s="13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  <c r="AA13923" s="11"/>
      <c r="AB13923" s="11"/>
      <c r="AC13923" s="11"/>
    </row>
    <row r="13924" spans="1:29" x14ac:dyDescent="0.25">
      <c r="A13924" s="10"/>
      <c r="B13924" s="11"/>
      <c r="C13924" s="11"/>
      <c r="D13924" s="11"/>
      <c r="E13924" s="11"/>
      <c r="F13924" s="11"/>
      <c r="G13924" s="11"/>
      <c r="H13924" s="11"/>
      <c r="I13924" s="11"/>
      <c r="J13924" s="11"/>
      <c r="K13924" s="12"/>
      <c r="L13924" s="13"/>
      <c r="M13924" s="12"/>
      <c r="N13924" s="13"/>
      <c r="O13924" s="13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  <c r="AA13924" s="11"/>
      <c r="AB13924" s="11"/>
      <c r="AC13924" s="11"/>
    </row>
    <row r="13925" spans="1:29" x14ac:dyDescent="0.25">
      <c r="A13925" s="10"/>
      <c r="B13925" s="11"/>
      <c r="C13925" s="11"/>
      <c r="D13925" s="11"/>
      <c r="E13925" s="11"/>
      <c r="F13925" s="11"/>
      <c r="G13925" s="11"/>
      <c r="H13925" s="11"/>
      <c r="I13925" s="11"/>
      <c r="J13925" s="11"/>
      <c r="K13925" s="12"/>
      <c r="L13925" s="13"/>
      <c r="M13925" s="12"/>
      <c r="N13925" s="13"/>
      <c r="O13925" s="13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  <c r="AA13925" s="11"/>
      <c r="AB13925" s="11"/>
      <c r="AC13925" s="11"/>
    </row>
    <row r="13926" spans="1:29" x14ac:dyDescent="0.25">
      <c r="A13926" s="10"/>
      <c r="B13926" s="11"/>
      <c r="C13926" s="11"/>
      <c r="D13926" s="11"/>
      <c r="E13926" s="11"/>
      <c r="F13926" s="11"/>
      <c r="G13926" s="11"/>
      <c r="H13926" s="11"/>
      <c r="I13926" s="11"/>
      <c r="J13926" s="11"/>
      <c r="K13926" s="12"/>
      <c r="L13926" s="13"/>
      <c r="M13926" s="12"/>
      <c r="N13926" s="13"/>
      <c r="O13926" s="13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  <c r="AA13926" s="11"/>
      <c r="AB13926" s="11"/>
      <c r="AC13926" s="11"/>
    </row>
    <row r="13927" spans="1:29" x14ac:dyDescent="0.25">
      <c r="A13927" s="10"/>
      <c r="B13927" s="11"/>
      <c r="C13927" s="11"/>
      <c r="D13927" s="11"/>
      <c r="E13927" s="11"/>
      <c r="F13927" s="11"/>
      <c r="G13927" s="11"/>
      <c r="H13927" s="11"/>
      <c r="I13927" s="11"/>
      <c r="J13927" s="11"/>
      <c r="K13927" s="12"/>
      <c r="L13927" s="13"/>
      <c r="M13927" s="12"/>
      <c r="N13927" s="13"/>
      <c r="O13927" s="13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  <c r="AA13927" s="11"/>
      <c r="AB13927" s="11"/>
      <c r="AC13927" s="11"/>
    </row>
    <row r="13928" spans="1:29" x14ac:dyDescent="0.25">
      <c r="A13928" s="10"/>
      <c r="B13928" s="11"/>
      <c r="C13928" s="11"/>
      <c r="D13928" s="11"/>
      <c r="E13928" s="11"/>
      <c r="F13928" s="11"/>
      <c r="G13928" s="11"/>
      <c r="H13928" s="11"/>
      <c r="I13928" s="11"/>
      <c r="J13928" s="11"/>
      <c r="K13928" s="12"/>
      <c r="L13928" s="13"/>
      <c r="M13928" s="12"/>
      <c r="N13928" s="13"/>
      <c r="O13928" s="13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  <c r="AC13928" s="11"/>
    </row>
    <row r="13929" spans="1:29" x14ac:dyDescent="0.25">
      <c r="A13929" s="10"/>
      <c r="B13929" s="11"/>
      <c r="C13929" s="11"/>
      <c r="D13929" s="11"/>
      <c r="E13929" s="11"/>
      <c r="F13929" s="11"/>
      <c r="G13929" s="11"/>
      <c r="H13929" s="11"/>
      <c r="I13929" s="11"/>
      <c r="J13929" s="11"/>
      <c r="K13929" s="12"/>
      <c r="L13929" s="13"/>
      <c r="M13929" s="12"/>
      <c r="N13929" s="13"/>
      <c r="O13929" s="13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  <c r="AA13929" s="11"/>
      <c r="AB13929" s="11"/>
      <c r="AC13929" s="11"/>
    </row>
    <row r="13930" spans="1:29" x14ac:dyDescent="0.25">
      <c r="A13930" s="10"/>
      <c r="B13930" s="11"/>
      <c r="C13930" s="11"/>
      <c r="D13930" s="11"/>
      <c r="E13930" s="11"/>
      <c r="F13930" s="11"/>
      <c r="G13930" s="11"/>
      <c r="H13930" s="11"/>
      <c r="I13930" s="11"/>
      <c r="J13930" s="11"/>
      <c r="K13930" s="12"/>
      <c r="L13930" s="13"/>
      <c r="M13930" s="12"/>
      <c r="N13930" s="13"/>
      <c r="O13930" s="13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  <c r="AA13930" s="11"/>
      <c r="AB13930" s="11"/>
      <c r="AC13930" s="11"/>
    </row>
    <row r="13931" spans="1:29" x14ac:dyDescent="0.25">
      <c r="A13931" s="10"/>
      <c r="B13931" s="11"/>
      <c r="C13931" s="11"/>
      <c r="D13931" s="11"/>
      <c r="E13931" s="11"/>
      <c r="F13931" s="11"/>
      <c r="G13931" s="11"/>
      <c r="H13931" s="11"/>
      <c r="I13931" s="11"/>
      <c r="J13931" s="11"/>
      <c r="K13931" s="12"/>
      <c r="L13931" s="13"/>
      <c r="M13931" s="12"/>
      <c r="N13931" s="13"/>
      <c r="O13931" s="13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  <c r="AA13931" s="11"/>
      <c r="AB13931" s="11"/>
      <c r="AC13931" s="11"/>
    </row>
    <row r="13932" spans="1:29" x14ac:dyDescent="0.25">
      <c r="A13932" s="10"/>
      <c r="B13932" s="11"/>
      <c r="C13932" s="11"/>
      <c r="D13932" s="11"/>
      <c r="E13932" s="11"/>
      <c r="F13932" s="11"/>
      <c r="G13932" s="11"/>
      <c r="H13932" s="11"/>
      <c r="I13932" s="11"/>
      <c r="J13932" s="11"/>
      <c r="K13932" s="12"/>
      <c r="L13932" s="13"/>
      <c r="M13932" s="12"/>
      <c r="N13932" s="13"/>
      <c r="O13932" s="13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  <c r="AA13932" s="11"/>
      <c r="AB13932" s="11"/>
      <c r="AC13932" s="11"/>
    </row>
    <row r="13933" spans="1:29" x14ac:dyDescent="0.25">
      <c r="A13933" s="10"/>
      <c r="B13933" s="11"/>
      <c r="C13933" s="11"/>
      <c r="D13933" s="11"/>
      <c r="E13933" s="11"/>
      <c r="F13933" s="11"/>
      <c r="G13933" s="11"/>
      <c r="H13933" s="11"/>
      <c r="I13933" s="11"/>
      <c r="J13933" s="11"/>
      <c r="K13933" s="12"/>
      <c r="L13933" s="13"/>
      <c r="M13933" s="12"/>
      <c r="N13933" s="13"/>
      <c r="O13933" s="13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  <c r="AA13933" s="11"/>
      <c r="AB13933" s="11"/>
      <c r="AC13933" s="11"/>
    </row>
    <row r="13934" spans="1:29" x14ac:dyDescent="0.25">
      <c r="A13934" s="10"/>
      <c r="B13934" s="11"/>
      <c r="C13934" s="11"/>
      <c r="D13934" s="11"/>
      <c r="E13934" s="11"/>
      <c r="F13934" s="11"/>
      <c r="G13934" s="11"/>
      <c r="H13934" s="11"/>
      <c r="I13934" s="11"/>
      <c r="J13934" s="11"/>
      <c r="K13934" s="12"/>
      <c r="L13934" s="13"/>
      <c r="M13934" s="12"/>
      <c r="N13934" s="13"/>
      <c r="O13934" s="13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  <c r="AA13934" s="11"/>
      <c r="AB13934" s="11"/>
      <c r="AC13934" s="11"/>
    </row>
    <row r="13935" spans="1:29" x14ac:dyDescent="0.25">
      <c r="A13935" s="10"/>
      <c r="B13935" s="11"/>
      <c r="C13935" s="11"/>
      <c r="D13935" s="11"/>
      <c r="E13935" s="11"/>
      <c r="F13935" s="11"/>
      <c r="G13935" s="11"/>
      <c r="H13935" s="11"/>
      <c r="I13935" s="11"/>
      <c r="J13935" s="11"/>
      <c r="K13935" s="12"/>
      <c r="L13935" s="13"/>
      <c r="M13935" s="12"/>
      <c r="N13935" s="13"/>
      <c r="O13935" s="13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  <c r="AC13935" s="11"/>
    </row>
    <row r="13936" spans="1:29" x14ac:dyDescent="0.25">
      <c r="A13936" s="10"/>
      <c r="B13936" s="11"/>
      <c r="C13936" s="11"/>
      <c r="D13936" s="11"/>
      <c r="E13936" s="11"/>
      <c r="F13936" s="11"/>
      <c r="G13936" s="11"/>
      <c r="H13936" s="11"/>
      <c r="I13936" s="11"/>
      <c r="J13936" s="11"/>
      <c r="K13936" s="12"/>
      <c r="L13936" s="13"/>
      <c r="M13936" s="12"/>
      <c r="N13936" s="13"/>
      <c r="O13936" s="13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  <c r="AA13936" s="11"/>
      <c r="AB13936" s="11"/>
      <c r="AC13936" s="11"/>
    </row>
    <row r="13937" spans="1:29" x14ac:dyDescent="0.25">
      <c r="A13937" s="10"/>
      <c r="B13937" s="11"/>
      <c r="C13937" s="11"/>
      <c r="D13937" s="11"/>
      <c r="E13937" s="11"/>
      <c r="F13937" s="11"/>
      <c r="G13937" s="11"/>
      <c r="H13937" s="11"/>
      <c r="I13937" s="11"/>
      <c r="J13937" s="11"/>
      <c r="K13937" s="12"/>
      <c r="L13937" s="13"/>
      <c r="M13937" s="12"/>
      <c r="N13937" s="13"/>
      <c r="O13937" s="13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  <c r="AA13937" s="11"/>
      <c r="AB13937" s="11"/>
      <c r="AC13937" s="11"/>
    </row>
    <row r="13938" spans="1:29" x14ac:dyDescent="0.25">
      <c r="A13938" s="10"/>
      <c r="B13938" s="11"/>
      <c r="C13938" s="11"/>
      <c r="D13938" s="11"/>
      <c r="E13938" s="11"/>
      <c r="F13938" s="11"/>
      <c r="G13938" s="11"/>
      <c r="H13938" s="11"/>
      <c r="I13938" s="11"/>
      <c r="J13938" s="11"/>
      <c r="K13938" s="12"/>
      <c r="L13938" s="13"/>
      <c r="M13938" s="12"/>
      <c r="N13938" s="13"/>
      <c r="O13938" s="13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  <c r="AA13938" s="11"/>
      <c r="AB13938" s="11"/>
      <c r="AC13938" s="11"/>
    </row>
    <row r="13939" spans="1:29" x14ac:dyDescent="0.25">
      <c r="A13939" s="10"/>
      <c r="B13939" s="11"/>
      <c r="C13939" s="11"/>
      <c r="D13939" s="11"/>
      <c r="E13939" s="11"/>
      <c r="F13939" s="11"/>
      <c r="G13939" s="11"/>
      <c r="H13939" s="11"/>
      <c r="I13939" s="11"/>
      <c r="J13939" s="11"/>
      <c r="K13939" s="12"/>
      <c r="L13939" s="13"/>
      <c r="M13939" s="12"/>
      <c r="N13939" s="13"/>
      <c r="O13939" s="13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  <c r="AA13939" s="11"/>
      <c r="AB13939" s="11"/>
      <c r="AC13939" s="11"/>
    </row>
    <row r="13940" spans="1:29" x14ac:dyDescent="0.25">
      <c r="A13940" s="10"/>
      <c r="B13940" s="11"/>
      <c r="C13940" s="11"/>
      <c r="D13940" s="11"/>
      <c r="E13940" s="11"/>
      <c r="F13940" s="11"/>
      <c r="G13940" s="11"/>
      <c r="H13940" s="11"/>
      <c r="I13940" s="11"/>
      <c r="J13940" s="11"/>
      <c r="K13940" s="12"/>
      <c r="L13940" s="13"/>
      <c r="M13940" s="12"/>
      <c r="N13940" s="13"/>
      <c r="O13940" s="13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  <c r="AA13940" s="11"/>
      <c r="AB13940" s="11"/>
      <c r="AC13940" s="11"/>
    </row>
    <row r="13941" spans="1:29" x14ac:dyDescent="0.25">
      <c r="A13941" s="10"/>
      <c r="B13941" s="11"/>
      <c r="C13941" s="11"/>
      <c r="D13941" s="11"/>
      <c r="E13941" s="11"/>
      <c r="F13941" s="11"/>
      <c r="G13941" s="11"/>
      <c r="H13941" s="11"/>
      <c r="I13941" s="11"/>
      <c r="J13941" s="11"/>
      <c r="K13941" s="12"/>
      <c r="L13941" s="13"/>
      <c r="M13941" s="12"/>
      <c r="N13941" s="13"/>
      <c r="O13941" s="13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  <c r="AA13941" s="11"/>
      <c r="AB13941" s="11"/>
      <c r="AC13941" s="11"/>
    </row>
    <row r="13942" spans="1:29" x14ac:dyDescent="0.25">
      <c r="A13942" s="10"/>
      <c r="B13942" s="11"/>
      <c r="C13942" s="11"/>
      <c r="D13942" s="11"/>
      <c r="E13942" s="11"/>
      <c r="F13942" s="11"/>
      <c r="G13942" s="11"/>
      <c r="H13942" s="11"/>
      <c r="I13942" s="11"/>
      <c r="J13942" s="11"/>
      <c r="K13942" s="12"/>
      <c r="L13942" s="13"/>
      <c r="M13942" s="12"/>
      <c r="N13942" s="13"/>
      <c r="O13942" s="13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  <c r="AC13942" s="11"/>
    </row>
    <row r="13943" spans="1:29" x14ac:dyDescent="0.25">
      <c r="A13943" s="10"/>
      <c r="B13943" s="11"/>
      <c r="C13943" s="11"/>
      <c r="D13943" s="11"/>
      <c r="E13943" s="11"/>
      <c r="F13943" s="11"/>
      <c r="G13943" s="11"/>
      <c r="H13943" s="11"/>
      <c r="I13943" s="11"/>
      <c r="J13943" s="11"/>
      <c r="K13943" s="12"/>
      <c r="L13943" s="13"/>
      <c r="M13943" s="12"/>
      <c r="N13943" s="13"/>
      <c r="O13943" s="13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  <c r="AA13943" s="11"/>
      <c r="AB13943" s="11"/>
      <c r="AC13943" s="11"/>
    </row>
    <row r="13944" spans="1:29" x14ac:dyDescent="0.25">
      <c r="A13944" s="10"/>
      <c r="B13944" s="11"/>
      <c r="C13944" s="11"/>
      <c r="D13944" s="11"/>
      <c r="E13944" s="11"/>
      <c r="F13944" s="11"/>
      <c r="G13944" s="11"/>
      <c r="H13944" s="11"/>
      <c r="I13944" s="11"/>
      <c r="J13944" s="11"/>
      <c r="K13944" s="12"/>
      <c r="L13944" s="13"/>
      <c r="M13944" s="12"/>
      <c r="N13944" s="13"/>
      <c r="O13944" s="13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  <c r="AA13944" s="11"/>
      <c r="AB13944" s="11"/>
      <c r="AC13944" s="11"/>
    </row>
    <row r="13945" spans="1:29" x14ac:dyDescent="0.25">
      <c r="A13945" s="10"/>
      <c r="B13945" s="11"/>
      <c r="C13945" s="11"/>
      <c r="D13945" s="11"/>
      <c r="E13945" s="11"/>
      <c r="F13945" s="11"/>
      <c r="G13945" s="11"/>
      <c r="H13945" s="11"/>
      <c r="I13945" s="11"/>
      <c r="J13945" s="11"/>
      <c r="K13945" s="12"/>
      <c r="L13945" s="13"/>
      <c r="M13945" s="12"/>
      <c r="N13945" s="13"/>
      <c r="O13945" s="13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  <c r="AA13945" s="11"/>
      <c r="AB13945" s="11"/>
      <c r="AC13945" s="11"/>
    </row>
    <row r="13946" spans="1:29" x14ac:dyDescent="0.25">
      <c r="A13946" s="10"/>
      <c r="B13946" s="11"/>
      <c r="C13946" s="11"/>
      <c r="D13946" s="11"/>
      <c r="E13946" s="11"/>
      <c r="F13946" s="11"/>
      <c r="G13946" s="11"/>
      <c r="H13946" s="11"/>
      <c r="I13946" s="11"/>
      <c r="J13946" s="11"/>
      <c r="K13946" s="12"/>
      <c r="L13946" s="13"/>
      <c r="M13946" s="12"/>
      <c r="N13946" s="13"/>
      <c r="O13946" s="13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  <c r="AA13946" s="11"/>
      <c r="AB13946" s="11"/>
      <c r="AC13946" s="11"/>
    </row>
    <row r="13947" spans="1:29" x14ac:dyDescent="0.25">
      <c r="A13947" s="10"/>
      <c r="B13947" s="11"/>
      <c r="C13947" s="11"/>
      <c r="D13947" s="11"/>
      <c r="E13947" s="11"/>
      <c r="F13947" s="11"/>
      <c r="G13947" s="11"/>
      <c r="H13947" s="11"/>
      <c r="I13947" s="11"/>
      <c r="J13947" s="11"/>
      <c r="K13947" s="12"/>
      <c r="L13947" s="13"/>
      <c r="M13947" s="12"/>
      <c r="N13947" s="13"/>
      <c r="O13947" s="13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  <c r="AA13947" s="11"/>
      <c r="AB13947" s="11"/>
      <c r="AC13947" s="11"/>
    </row>
    <row r="13948" spans="1:29" x14ac:dyDescent="0.25">
      <c r="A13948" s="10"/>
      <c r="B13948" s="11"/>
      <c r="C13948" s="11"/>
      <c r="D13948" s="11"/>
      <c r="E13948" s="11"/>
      <c r="F13948" s="11"/>
      <c r="G13948" s="11"/>
      <c r="H13948" s="11"/>
      <c r="I13948" s="11"/>
      <c r="J13948" s="11"/>
      <c r="K13948" s="12"/>
      <c r="L13948" s="13"/>
      <c r="M13948" s="12"/>
      <c r="N13948" s="13"/>
      <c r="O13948" s="13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  <c r="AA13948" s="11"/>
      <c r="AB13948" s="11"/>
      <c r="AC13948" s="11"/>
    </row>
    <row r="13949" spans="1:29" x14ac:dyDescent="0.25">
      <c r="A13949" s="10"/>
      <c r="B13949" s="11"/>
      <c r="C13949" s="11"/>
      <c r="D13949" s="11"/>
      <c r="E13949" s="11"/>
      <c r="F13949" s="11"/>
      <c r="G13949" s="11"/>
      <c r="H13949" s="11"/>
      <c r="I13949" s="11"/>
      <c r="J13949" s="11"/>
      <c r="K13949" s="12"/>
      <c r="L13949" s="13"/>
      <c r="M13949" s="12"/>
      <c r="N13949" s="13"/>
      <c r="O13949" s="13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  <c r="AC13949" s="11"/>
    </row>
    <row r="13950" spans="1:29" x14ac:dyDescent="0.25">
      <c r="A13950" s="10"/>
      <c r="B13950" s="11"/>
      <c r="C13950" s="11"/>
      <c r="D13950" s="11"/>
      <c r="E13950" s="11"/>
      <c r="F13950" s="11"/>
      <c r="G13950" s="11"/>
      <c r="H13950" s="11"/>
      <c r="I13950" s="11"/>
      <c r="J13950" s="11"/>
      <c r="K13950" s="12"/>
      <c r="L13950" s="13"/>
      <c r="M13950" s="12"/>
      <c r="N13950" s="13"/>
      <c r="O13950" s="13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  <c r="AA13950" s="11"/>
      <c r="AB13950" s="11"/>
      <c r="AC13950" s="11"/>
    </row>
    <row r="13951" spans="1:29" x14ac:dyDescent="0.25">
      <c r="A13951" s="10"/>
      <c r="B13951" s="11"/>
      <c r="C13951" s="11"/>
      <c r="D13951" s="11"/>
      <c r="E13951" s="11"/>
      <c r="F13951" s="11"/>
      <c r="G13951" s="11"/>
      <c r="H13951" s="11"/>
      <c r="I13951" s="11"/>
      <c r="J13951" s="11"/>
      <c r="K13951" s="12"/>
      <c r="L13951" s="13"/>
      <c r="M13951" s="12"/>
      <c r="N13951" s="13"/>
      <c r="O13951" s="13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  <c r="AA13951" s="11"/>
      <c r="AB13951" s="11"/>
      <c r="AC13951" s="11"/>
    </row>
    <row r="13952" spans="1:29" x14ac:dyDescent="0.25">
      <c r="A13952" s="10"/>
      <c r="B13952" s="11"/>
      <c r="C13952" s="11"/>
      <c r="D13952" s="11"/>
      <c r="E13952" s="11"/>
      <c r="F13952" s="11"/>
      <c r="G13952" s="11"/>
      <c r="H13952" s="11"/>
      <c r="I13952" s="11"/>
      <c r="J13952" s="11"/>
      <c r="K13952" s="12"/>
      <c r="L13952" s="13"/>
      <c r="M13952" s="12"/>
      <c r="N13952" s="13"/>
      <c r="O13952" s="13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  <c r="AA13952" s="11"/>
      <c r="AB13952" s="11"/>
      <c r="AC13952" s="11"/>
    </row>
    <row r="13953" spans="1:29" x14ac:dyDescent="0.25">
      <c r="A13953" s="10"/>
      <c r="B13953" s="11"/>
      <c r="C13953" s="11"/>
      <c r="D13953" s="11"/>
      <c r="E13953" s="11"/>
      <c r="F13953" s="11"/>
      <c r="G13953" s="11"/>
      <c r="H13953" s="11"/>
      <c r="I13953" s="11"/>
      <c r="J13953" s="11"/>
      <c r="K13953" s="12"/>
      <c r="L13953" s="13"/>
      <c r="M13953" s="12"/>
      <c r="N13953" s="13"/>
      <c r="O13953" s="13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  <c r="AA13953" s="11"/>
      <c r="AB13953" s="11"/>
      <c r="AC13953" s="11"/>
    </row>
    <row r="13954" spans="1:29" x14ac:dyDescent="0.25">
      <c r="A13954" s="10"/>
      <c r="B13954" s="11"/>
      <c r="C13954" s="11"/>
      <c r="D13954" s="11"/>
      <c r="E13954" s="11"/>
      <c r="F13954" s="11"/>
      <c r="G13954" s="11"/>
      <c r="H13954" s="11"/>
      <c r="I13954" s="11"/>
      <c r="J13954" s="11"/>
      <c r="K13954" s="12"/>
      <c r="L13954" s="13"/>
      <c r="M13954" s="12"/>
      <c r="N13954" s="13"/>
      <c r="O13954" s="13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  <c r="AA13954" s="11"/>
      <c r="AB13954" s="11"/>
      <c r="AC13954" s="11"/>
    </row>
    <row r="13955" spans="1:29" x14ac:dyDescent="0.25">
      <c r="A13955" s="10"/>
      <c r="B13955" s="11"/>
      <c r="C13955" s="11"/>
      <c r="D13955" s="11"/>
      <c r="E13955" s="11"/>
      <c r="F13955" s="11"/>
      <c r="G13955" s="11"/>
      <c r="H13955" s="11"/>
      <c r="I13955" s="11"/>
      <c r="J13955" s="11"/>
      <c r="K13955" s="12"/>
      <c r="L13955" s="13"/>
      <c r="M13955" s="12"/>
      <c r="N13955" s="13"/>
      <c r="O13955" s="13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  <c r="AA13955" s="11"/>
      <c r="AB13955" s="11"/>
      <c r="AC13955" s="11"/>
    </row>
    <row r="13956" spans="1:29" x14ac:dyDescent="0.25">
      <c r="A13956" s="10"/>
      <c r="B13956" s="11"/>
      <c r="C13956" s="11"/>
      <c r="D13956" s="11"/>
      <c r="E13956" s="11"/>
      <c r="F13956" s="11"/>
      <c r="G13956" s="11"/>
      <c r="H13956" s="11"/>
      <c r="I13956" s="11"/>
      <c r="J13956" s="11"/>
      <c r="K13956" s="12"/>
      <c r="L13956" s="13"/>
      <c r="M13956" s="12"/>
      <c r="N13956" s="13"/>
      <c r="O13956" s="13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  <c r="AC13956" s="11"/>
    </row>
    <row r="13957" spans="1:29" x14ac:dyDescent="0.25">
      <c r="A13957" s="10"/>
      <c r="B13957" s="11"/>
      <c r="C13957" s="11"/>
      <c r="D13957" s="11"/>
      <c r="E13957" s="11"/>
      <c r="F13957" s="11"/>
      <c r="G13957" s="11"/>
      <c r="H13957" s="11"/>
      <c r="I13957" s="11"/>
      <c r="J13957" s="11"/>
      <c r="K13957" s="12"/>
      <c r="L13957" s="13"/>
      <c r="M13957" s="12"/>
      <c r="N13957" s="13"/>
      <c r="O13957" s="13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  <c r="AA13957" s="11"/>
      <c r="AB13957" s="11"/>
      <c r="AC13957" s="11"/>
    </row>
    <row r="13958" spans="1:29" x14ac:dyDescent="0.25">
      <c r="A13958" s="10"/>
      <c r="B13958" s="11"/>
      <c r="C13958" s="11"/>
      <c r="D13958" s="11"/>
      <c r="E13958" s="11"/>
      <c r="F13958" s="11"/>
      <c r="G13958" s="11"/>
      <c r="H13958" s="11"/>
      <c r="I13958" s="11"/>
      <c r="J13958" s="11"/>
      <c r="K13958" s="12"/>
      <c r="L13958" s="13"/>
      <c r="M13958" s="12"/>
      <c r="N13958" s="13"/>
      <c r="O13958" s="13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  <c r="AA13958" s="11"/>
      <c r="AB13958" s="11"/>
      <c r="AC13958" s="11"/>
    </row>
    <row r="13959" spans="1:29" x14ac:dyDescent="0.25">
      <c r="A13959" s="10"/>
      <c r="B13959" s="11"/>
      <c r="C13959" s="11"/>
      <c r="D13959" s="11"/>
      <c r="E13959" s="11"/>
      <c r="F13959" s="11"/>
      <c r="G13959" s="11"/>
      <c r="H13959" s="11"/>
      <c r="I13959" s="11"/>
      <c r="J13959" s="11"/>
      <c r="K13959" s="12"/>
      <c r="L13959" s="13"/>
      <c r="M13959" s="12"/>
      <c r="N13959" s="13"/>
      <c r="O13959" s="13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  <c r="AA13959" s="11"/>
      <c r="AB13959" s="11"/>
      <c r="AC13959" s="11"/>
    </row>
    <row r="13960" spans="1:29" x14ac:dyDescent="0.25">
      <c r="A13960" s="10"/>
      <c r="B13960" s="11"/>
      <c r="C13960" s="11"/>
      <c r="D13960" s="11"/>
      <c r="E13960" s="11"/>
      <c r="F13960" s="11"/>
      <c r="G13960" s="11"/>
      <c r="H13960" s="11"/>
      <c r="I13960" s="11"/>
      <c r="J13960" s="11"/>
      <c r="K13960" s="12"/>
      <c r="L13960" s="13"/>
      <c r="M13960" s="12"/>
      <c r="N13960" s="13"/>
      <c r="O13960" s="13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  <c r="AA13960" s="11"/>
      <c r="AB13960" s="11"/>
      <c r="AC13960" s="11"/>
    </row>
    <row r="13961" spans="1:29" x14ac:dyDescent="0.25">
      <c r="A13961" s="10"/>
      <c r="B13961" s="11"/>
      <c r="C13961" s="11"/>
      <c r="D13961" s="11"/>
      <c r="E13961" s="11"/>
      <c r="F13961" s="11"/>
      <c r="G13961" s="11"/>
      <c r="H13961" s="11"/>
      <c r="I13961" s="11"/>
      <c r="J13961" s="11"/>
      <c r="K13961" s="12"/>
      <c r="L13961" s="13"/>
      <c r="M13961" s="12"/>
      <c r="N13961" s="13"/>
      <c r="O13961" s="13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  <c r="AA13961" s="11"/>
      <c r="AB13961" s="11"/>
      <c r="AC13961" s="11"/>
    </row>
    <row r="13962" spans="1:29" x14ac:dyDescent="0.25">
      <c r="A13962" s="10"/>
      <c r="B13962" s="11"/>
      <c r="C13962" s="11"/>
      <c r="D13962" s="11"/>
      <c r="E13962" s="11"/>
      <c r="F13962" s="11"/>
      <c r="G13962" s="11"/>
      <c r="H13962" s="11"/>
      <c r="I13962" s="11"/>
      <c r="J13962" s="11"/>
      <c r="K13962" s="12"/>
      <c r="L13962" s="13"/>
      <c r="M13962" s="12"/>
      <c r="N13962" s="13"/>
      <c r="O13962" s="13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  <c r="AA13962" s="11"/>
      <c r="AB13962" s="11"/>
      <c r="AC13962" s="11"/>
    </row>
    <row r="13963" spans="1:29" x14ac:dyDescent="0.25">
      <c r="A13963" s="10"/>
      <c r="B13963" s="11"/>
      <c r="C13963" s="11"/>
      <c r="D13963" s="11"/>
      <c r="E13963" s="11"/>
      <c r="F13963" s="11"/>
      <c r="G13963" s="11"/>
      <c r="H13963" s="11"/>
      <c r="I13963" s="11"/>
      <c r="J13963" s="11"/>
      <c r="K13963" s="12"/>
      <c r="L13963" s="13"/>
      <c r="M13963" s="12"/>
      <c r="N13963" s="13"/>
      <c r="O13963" s="13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  <c r="AC13963" s="11"/>
    </row>
    <row r="13964" spans="1:29" x14ac:dyDescent="0.25">
      <c r="A13964" s="10"/>
      <c r="B13964" s="11"/>
      <c r="C13964" s="11"/>
      <c r="D13964" s="11"/>
      <c r="E13964" s="11"/>
      <c r="F13964" s="11"/>
      <c r="G13964" s="11"/>
      <c r="H13964" s="11"/>
      <c r="I13964" s="11"/>
      <c r="J13964" s="11"/>
      <c r="K13964" s="12"/>
      <c r="L13964" s="13"/>
      <c r="M13964" s="12"/>
      <c r="N13964" s="13"/>
      <c r="O13964" s="13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  <c r="AA13964" s="11"/>
      <c r="AB13964" s="11"/>
      <c r="AC13964" s="11"/>
    </row>
    <row r="13965" spans="1:29" x14ac:dyDescent="0.25">
      <c r="A13965" s="10"/>
      <c r="B13965" s="11"/>
      <c r="C13965" s="11"/>
      <c r="D13965" s="11"/>
      <c r="E13965" s="11"/>
      <c r="F13965" s="11"/>
      <c r="G13965" s="11"/>
      <c r="H13965" s="11"/>
      <c r="I13965" s="11"/>
      <c r="J13965" s="11"/>
      <c r="K13965" s="12"/>
      <c r="L13965" s="13"/>
      <c r="M13965" s="12"/>
      <c r="N13965" s="13"/>
      <c r="O13965" s="13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  <c r="AA13965" s="11"/>
      <c r="AB13965" s="11"/>
      <c r="AC13965" s="11"/>
    </row>
    <row r="13966" spans="1:29" x14ac:dyDescent="0.25">
      <c r="A13966" s="10"/>
      <c r="B13966" s="11"/>
      <c r="C13966" s="11"/>
      <c r="D13966" s="11"/>
      <c r="E13966" s="11"/>
      <c r="F13966" s="11"/>
      <c r="G13966" s="11"/>
      <c r="H13966" s="11"/>
      <c r="I13966" s="11"/>
      <c r="J13966" s="11"/>
      <c r="K13966" s="12"/>
      <c r="L13966" s="13"/>
      <c r="M13966" s="12"/>
      <c r="N13966" s="13"/>
      <c r="O13966" s="13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  <c r="AA13966" s="11"/>
      <c r="AB13966" s="11"/>
      <c r="AC13966" s="11"/>
    </row>
    <row r="13967" spans="1:29" x14ac:dyDescent="0.25">
      <c r="A13967" s="10"/>
      <c r="B13967" s="11"/>
      <c r="C13967" s="11"/>
      <c r="D13967" s="11"/>
      <c r="E13967" s="11"/>
      <c r="F13967" s="11"/>
      <c r="G13967" s="11"/>
      <c r="H13967" s="11"/>
      <c r="I13967" s="11"/>
      <c r="J13967" s="11"/>
      <c r="K13967" s="12"/>
      <c r="L13967" s="13"/>
      <c r="M13967" s="12"/>
      <c r="N13967" s="13"/>
      <c r="O13967" s="13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  <c r="AA13967" s="11"/>
      <c r="AB13967" s="11"/>
      <c r="AC13967" s="11"/>
    </row>
    <row r="13968" spans="1:29" x14ac:dyDescent="0.25">
      <c r="A13968" s="10"/>
      <c r="B13968" s="11"/>
      <c r="C13968" s="11"/>
      <c r="D13968" s="11"/>
      <c r="E13968" s="11"/>
      <c r="F13968" s="11"/>
      <c r="G13968" s="11"/>
      <c r="H13968" s="11"/>
      <c r="I13968" s="11"/>
      <c r="J13968" s="11"/>
      <c r="K13968" s="12"/>
      <c r="L13968" s="13"/>
      <c r="M13968" s="12"/>
      <c r="N13968" s="13"/>
      <c r="O13968" s="13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  <c r="AC13968" s="11"/>
    </row>
    <row r="13969" spans="1:29" x14ac:dyDescent="0.25">
      <c r="A13969" s="10"/>
      <c r="B13969" s="11"/>
      <c r="C13969" s="11"/>
      <c r="D13969" s="11"/>
      <c r="E13969" s="11"/>
      <c r="F13969" s="11"/>
      <c r="G13969" s="11"/>
      <c r="H13969" s="11"/>
      <c r="I13969" s="11"/>
      <c r="J13969" s="11"/>
      <c r="K13969" s="12"/>
      <c r="L13969" s="13"/>
      <c r="M13969" s="12"/>
      <c r="N13969" s="13"/>
      <c r="O13969" s="13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  <c r="AA13969" s="11"/>
      <c r="AB13969" s="11"/>
      <c r="AC13969" s="11"/>
    </row>
    <row r="13970" spans="1:29" x14ac:dyDescent="0.25">
      <c r="A13970" s="10"/>
      <c r="B13970" s="11"/>
      <c r="C13970" s="11"/>
      <c r="D13970" s="11"/>
      <c r="E13970" s="11"/>
      <c r="F13970" s="11"/>
      <c r="G13970" s="11"/>
      <c r="H13970" s="11"/>
      <c r="I13970" s="11"/>
      <c r="J13970" s="11"/>
      <c r="K13970" s="12"/>
      <c r="L13970" s="13"/>
      <c r="M13970" s="12"/>
      <c r="N13970" s="13"/>
      <c r="O13970" s="13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  <c r="AC13970" s="11"/>
    </row>
    <row r="13971" spans="1:29" x14ac:dyDescent="0.25">
      <c r="A13971" s="10"/>
      <c r="B13971" s="11"/>
      <c r="C13971" s="11"/>
      <c r="D13971" s="11"/>
      <c r="E13971" s="11"/>
      <c r="F13971" s="11"/>
      <c r="G13971" s="11"/>
      <c r="H13971" s="11"/>
      <c r="I13971" s="11"/>
      <c r="J13971" s="11"/>
      <c r="K13971" s="12"/>
      <c r="L13971" s="13"/>
      <c r="M13971" s="12"/>
      <c r="N13971" s="13"/>
      <c r="O13971" s="13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  <c r="AA13971" s="11"/>
      <c r="AB13971" s="11"/>
      <c r="AC13971" s="11"/>
    </row>
    <row r="13972" spans="1:29" x14ac:dyDescent="0.25">
      <c r="A13972" s="10"/>
      <c r="B13972" s="11"/>
      <c r="C13972" s="11"/>
      <c r="D13972" s="11"/>
      <c r="E13972" s="11"/>
      <c r="F13972" s="11"/>
      <c r="G13972" s="11"/>
      <c r="H13972" s="11"/>
      <c r="I13972" s="11"/>
      <c r="J13972" s="11"/>
      <c r="K13972" s="12"/>
      <c r="L13972" s="13"/>
      <c r="M13972" s="12"/>
      <c r="N13972" s="13"/>
      <c r="O13972" s="13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  <c r="AA13972" s="11"/>
      <c r="AB13972" s="11"/>
      <c r="AC13972" s="11"/>
    </row>
    <row r="13973" spans="1:29" x14ac:dyDescent="0.25">
      <c r="A13973" s="10"/>
      <c r="B13973" s="11"/>
      <c r="C13973" s="11"/>
      <c r="D13973" s="11"/>
      <c r="E13973" s="11"/>
      <c r="F13973" s="11"/>
      <c r="G13973" s="11"/>
      <c r="H13973" s="11"/>
      <c r="I13973" s="11"/>
      <c r="J13973" s="11"/>
      <c r="K13973" s="12"/>
      <c r="L13973" s="13"/>
      <c r="M13973" s="12"/>
      <c r="N13973" s="13"/>
      <c r="O13973" s="13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  <c r="AA13973" s="11"/>
      <c r="AB13973" s="11"/>
      <c r="AC13973" s="11"/>
    </row>
    <row r="13974" spans="1:29" x14ac:dyDescent="0.25">
      <c r="A13974" s="10"/>
      <c r="B13974" s="11"/>
      <c r="C13974" s="11"/>
      <c r="D13974" s="11"/>
      <c r="E13974" s="11"/>
      <c r="F13974" s="11"/>
      <c r="G13974" s="11"/>
      <c r="H13974" s="11"/>
      <c r="I13974" s="11"/>
      <c r="J13974" s="11"/>
      <c r="K13974" s="12"/>
      <c r="L13974" s="13"/>
      <c r="M13974" s="12"/>
      <c r="N13974" s="13"/>
      <c r="O13974" s="13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  <c r="AA13974" s="11"/>
      <c r="AB13974" s="11"/>
      <c r="AC13974" s="11"/>
    </row>
    <row r="13975" spans="1:29" x14ac:dyDescent="0.25">
      <c r="A13975" s="10"/>
      <c r="B13975" s="11"/>
      <c r="C13975" s="11"/>
      <c r="D13975" s="11"/>
      <c r="E13975" s="11"/>
      <c r="F13975" s="11"/>
      <c r="G13975" s="11"/>
      <c r="H13975" s="11"/>
      <c r="I13975" s="11"/>
      <c r="J13975" s="11"/>
      <c r="K13975" s="12"/>
      <c r="L13975" s="13"/>
      <c r="M13975" s="12"/>
      <c r="N13975" s="13"/>
      <c r="O13975" s="13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  <c r="AA13975" s="11"/>
      <c r="AB13975" s="11"/>
      <c r="AC13975" s="11"/>
    </row>
    <row r="13976" spans="1:29" x14ac:dyDescent="0.25">
      <c r="A13976" s="10"/>
      <c r="B13976" s="11"/>
      <c r="C13976" s="11"/>
      <c r="D13976" s="11"/>
      <c r="E13976" s="11"/>
      <c r="F13976" s="11"/>
      <c r="G13976" s="11"/>
      <c r="H13976" s="11"/>
      <c r="I13976" s="11"/>
      <c r="J13976" s="11"/>
      <c r="K13976" s="12"/>
      <c r="L13976" s="13"/>
      <c r="M13976" s="12"/>
      <c r="N13976" s="13"/>
      <c r="O13976" s="13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  <c r="AA13976" s="11"/>
      <c r="AB13976" s="11"/>
      <c r="AC13976" s="11"/>
    </row>
    <row r="13977" spans="1:29" x14ac:dyDescent="0.25">
      <c r="A13977" s="10"/>
      <c r="B13977" s="11"/>
      <c r="C13977" s="11"/>
      <c r="D13977" s="11"/>
      <c r="E13977" s="11"/>
      <c r="F13977" s="11"/>
      <c r="G13977" s="11"/>
      <c r="H13977" s="11"/>
      <c r="I13977" s="11"/>
      <c r="J13977" s="11"/>
      <c r="K13977" s="12"/>
      <c r="L13977" s="13"/>
      <c r="M13977" s="12"/>
      <c r="N13977" s="13"/>
      <c r="O13977" s="13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  <c r="AC13977" s="11"/>
    </row>
    <row r="13978" spans="1:29" x14ac:dyDescent="0.25">
      <c r="A13978" s="10"/>
      <c r="B13978" s="11"/>
      <c r="C13978" s="11"/>
      <c r="D13978" s="11"/>
      <c r="E13978" s="11"/>
      <c r="F13978" s="11"/>
      <c r="G13978" s="11"/>
      <c r="H13978" s="11"/>
      <c r="I13978" s="11"/>
      <c r="J13978" s="11"/>
      <c r="K13978" s="12"/>
      <c r="L13978" s="13"/>
      <c r="M13978" s="12"/>
      <c r="N13978" s="13"/>
      <c r="O13978" s="13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  <c r="AA13978" s="11"/>
      <c r="AB13978" s="11"/>
      <c r="AC13978" s="11"/>
    </row>
    <row r="13979" spans="1:29" x14ac:dyDescent="0.25">
      <c r="A13979" s="10"/>
      <c r="B13979" s="11"/>
      <c r="C13979" s="11"/>
      <c r="D13979" s="11"/>
      <c r="E13979" s="11"/>
      <c r="F13979" s="11"/>
      <c r="G13979" s="11"/>
      <c r="H13979" s="11"/>
      <c r="I13979" s="11"/>
      <c r="J13979" s="11"/>
      <c r="K13979" s="12"/>
      <c r="L13979" s="13"/>
      <c r="M13979" s="12"/>
      <c r="N13979" s="13"/>
      <c r="O13979" s="13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  <c r="AA13979" s="11"/>
      <c r="AB13979" s="11"/>
      <c r="AC13979" s="11"/>
    </row>
    <row r="13980" spans="1:29" x14ac:dyDescent="0.25">
      <c r="A13980" s="10"/>
      <c r="B13980" s="11"/>
      <c r="C13980" s="11"/>
      <c r="D13980" s="11"/>
      <c r="E13980" s="11"/>
      <c r="F13980" s="11"/>
      <c r="G13980" s="11"/>
      <c r="H13980" s="11"/>
      <c r="I13980" s="11"/>
      <c r="J13980" s="11"/>
      <c r="K13980" s="12"/>
      <c r="L13980" s="13"/>
      <c r="M13980" s="12"/>
      <c r="N13980" s="13"/>
      <c r="O13980" s="13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  <c r="AA13980" s="11"/>
      <c r="AB13980" s="11"/>
      <c r="AC13980" s="11"/>
    </row>
    <row r="13981" spans="1:29" x14ac:dyDescent="0.25">
      <c r="A13981" s="10"/>
      <c r="B13981" s="11"/>
      <c r="C13981" s="11"/>
      <c r="D13981" s="11"/>
      <c r="E13981" s="11"/>
      <c r="F13981" s="11"/>
      <c r="G13981" s="11"/>
      <c r="H13981" s="11"/>
      <c r="I13981" s="11"/>
      <c r="J13981" s="11"/>
      <c r="K13981" s="12"/>
      <c r="L13981" s="13"/>
      <c r="M13981" s="12"/>
      <c r="N13981" s="13"/>
      <c r="O13981" s="13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  <c r="AA13981" s="11"/>
      <c r="AB13981" s="11"/>
      <c r="AC13981" s="11"/>
    </row>
    <row r="13982" spans="1:29" x14ac:dyDescent="0.25">
      <c r="A13982" s="10"/>
      <c r="B13982" s="11"/>
      <c r="C13982" s="11"/>
      <c r="D13982" s="11"/>
      <c r="E13982" s="11"/>
      <c r="F13982" s="11"/>
      <c r="G13982" s="11"/>
      <c r="H13982" s="11"/>
      <c r="I13982" s="11"/>
      <c r="J13982" s="11"/>
      <c r="K13982" s="12"/>
      <c r="L13982" s="13"/>
      <c r="M13982" s="12"/>
      <c r="N13982" s="13"/>
      <c r="O13982" s="13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  <c r="AA13982" s="11"/>
      <c r="AB13982" s="11"/>
      <c r="AC13982" s="11"/>
    </row>
    <row r="13983" spans="1:29" x14ac:dyDescent="0.25">
      <c r="A13983" s="10"/>
      <c r="B13983" s="11"/>
      <c r="C13983" s="11"/>
      <c r="D13983" s="11"/>
      <c r="E13983" s="11"/>
      <c r="F13983" s="11"/>
      <c r="G13983" s="11"/>
      <c r="H13983" s="11"/>
      <c r="I13983" s="11"/>
      <c r="J13983" s="11"/>
      <c r="K13983" s="12"/>
      <c r="L13983" s="13"/>
      <c r="M13983" s="12"/>
      <c r="N13983" s="13"/>
      <c r="O13983" s="13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  <c r="AA13983" s="11"/>
      <c r="AB13983" s="11"/>
      <c r="AC13983" s="11"/>
    </row>
    <row r="13984" spans="1:29" x14ac:dyDescent="0.25">
      <c r="A13984" s="10"/>
      <c r="B13984" s="11"/>
      <c r="C13984" s="11"/>
      <c r="D13984" s="11"/>
      <c r="E13984" s="11"/>
      <c r="F13984" s="11"/>
      <c r="G13984" s="11"/>
      <c r="H13984" s="11"/>
      <c r="I13984" s="11"/>
      <c r="J13984" s="11"/>
      <c r="K13984" s="12"/>
      <c r="L13984" s="13"/>
      <c r="M13984" s="12"/>
      <c r="N13984" s="13"/>
      <c r="O13984" s="13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  <c r="AC13984" s="11"/>
    </row>
    <row r="13985" spans="1:29" x14ac:dyDescent="0.25">
      <c r="A13985" s="10"/>
      <c r="B13985" s="11"/>
      <c r="C13985" s="11"/>
      <c r="D13985" s="11"/>
      <c r="E13985" s="11"/>
      <c r="F13985" s="11"/>
      <c r="G13985" s="11"/>
      <c r="H13985" s="11"/>
      <c r="I13985" s="11"/>
      <c r="J13985" s="11"/>
      <c r="K13985" s="12"/>
      <c r="L13985" s="13"/>
      <c r="M13985" s="12"/>
      <c r="N13985" s="13"/>
      <c r="O13985" s="13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  <c r="AA13985" s="11"/>
      <c r="AB13985" s="11"/>
      <c r="AC13985" s="11"/>
    </row>
    <row r="13986" spans="1:29" x14ac:dyDescent="0.25">
      <c r="A13986" s="10"/>
      <c r="B13986" s="11"/>
      <c r="C13986" s="11"/>
      <c r="D13986" s="11"/>
      <c r="E13986" s="11"/>
      <c r="F13986" s="11"/>
      <c r="G13986" s="11"/>
      <c r="H13986" s="11"/>
      <c r="I13986" s="11"/>
      <c r="J13986" s="11"/>
      <c r="K13986" s="12"/>
      <c r="L13986" s="13"/>
      <c r="M13986" s="12"/>
      <c r="N13986" s="13"/>
      <c r="O13986" s="13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  <c r="AA13986" s="11"/>
      <c r="AB13986" s="11"/>
      <c r="AC13986" s="11"/>
    </row>
    <row r="13987" spans="1:29" x14ac:dyDescent="0.25">
      <c r="A13987" s="10"/>
      <c r="B13987" s="11"/>
      <c r="C13987" s="11"/>
      <c r="D13987" s="11"/>
      <c r="E13987" s="11"/>
      <c r="F13987" s="11"/>
      <c r="G13987" s="11"/>
      <c r="H13987" s="11"/>
      <c r="I13987" s="11"/>
      <c r="J13987" s="11"/>
      <c r="K13987" s="12"/>
      <c r="L13987" s="13"/>
      <c r="M13987" s="12"/>
      <c r="N13987" s="13"/>
      <c r="O13987" s="13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  <c r="AA13987" s="11"/>
      <c r="AB13987" s="11"/>
      <c r="AC13987" s="11"/>
    </row>
    <row r="13988" spans="1:29" x14ac:dyDescent="0.25">
      <c r="A13988" s="10"/>
      <c r="B13988" s="11"/>
      <c r="C13988" s="11"/>
      <c r="D13988" s="11"/>
      <c r="E13988" s="11"/>
      <c r="F13988" s="11"/>
      <c r="G13988" s="11"/>
      <c r="H13988" s="11"/>
      <c r="I13988" s="11"/>
      <c r="J13988" s="11"/>
      <c r="K13988" s="12"/>
      <c r="L13988" s="13"/>
      <c r="M13988" s="12"/>
      <c r="N13988" s="13"/>
      <c r="O13988" s="13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  <c r="AA13988" s="11"/>
      <c r="AB13988" s="11"/>
      <c r="AC13988" s="11"/>
    </row>
    <row r="13989" spans="1:29" x14ac:dyDescent="0.25">
      <c r="A13989" s="10"/>
      <c r="B13989" s="11"/>
      <c r="C13989" s="11"/>
      <c r="D13989" s="11"/>
      <c r="E13989" s="11"/>
      <c r="F13989" s="11"/>
      <c r="G13989" s="11"/>
      <c r="H13989" s="11"/>
      <c r="I13989" s="11"/>
      <c r="J13989" s="11"/>
      <c r="K13989" s="12"/>
      <c r="L13989" s="13"/>
      <c r="M13989" s="12"/>
      <c r="N13989" s="13"/>
      <c r="O13989" s="13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  <c r="AA13989" s="11"/>
      <c r="AB13989" s="11"/>
      <c r="AC13989" s="11"/>
    </row>
    <row r="13990" spans="1:29" x14ac:dyDescent="0.25">
      <c r="A13990" s="10"/>
      <c r="B13990" s="11"/>
      <c r="C13990" s="11"/>
      <c r="D13990" s="11"/>
      <c r="E13990" s="11"/>
      <c r="F13990" s="11"/>
      <c r="G13990" s="11"/>
      <c r="H13990" s="11"/>
      <c r="I13990" s="11"/>
      <c r="J13990" s="11"/>
      <c r="K13990" s="12"/>
      <c r="L13990" s="13"/>
      <c r="M13990" s="12"/>
      <c r="N13990" s="13"/>
      <c r="O13990" s="13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  <c r="AA13990" s="11"/>
      <c r="AB13990" s="11"/>
      <c r="AC13990" s="11"/>
    </row>
    <row r="13991" spans="1:29" x14ac:dyDescent="0.25">
      <c r="A13991" s="10"/>
      <c r="B13991" s="11"/>
      <c r="C13991" s="11"/>
      <c r="D13991" s="11"/>
      <c r="E13991" s="11"/>
      <c r="F13991" s="11"/>
      <c r="G13991" s="11"/>
      <c r="H13991" s="11"/>
      <c r="I13991" s="11"/>
      <c r="J13991" s="11"/>
      <c r="K13991" s="12"/>
      <c r="L13991" s="13"/>
      <c r="M13991" s="12"/>
      <c r="N13991" s="13"/>
      <c r="O13991" s="13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  <c r="AC13991" s="11"/>
    </row>
    <row r="13992" spans="1:29" x14ac:dyDescent="0.25">
      <c r="A13992" s="10"/>
      <c r="B13992" s="11"/>
      <c r="C13992" s="11"/>
      <c r="D13992" s="11"/>
      <c r="E13992" s="11"/>
      <c r="F13992" s="11"/>
      <c r="G13992" s="11"/>
      <c r="H13992" s="11"/>
      <c r="I13992" s="11"/>
      <c r="J13992" s="11"/>
      <c r="K13992" s="12"/>
      <c r="L13992" s="13"/>
      <c r="M13992" s="12"/>
      <c r="N13992" s="13"/>
      <c r="O13992" s="13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  <c r="AA13992" s="11"/>
      <c r="AB13992" s="11"/>
      <c r="AC13992" s="11"/>
    </row>
    <row r="13993" spans="1:29" x14ac:dyDescent="0.25">
      <c r="A13993" s="10"/>
      <c r="B13993" s="11"/>
      <c r="C13993" s="11"/>
      <c r="D13993" s="11"/>
      <c r="E13993" s="11"/>
      <c r="F13993" s="11"/>
      <c r="G13993" s="11"/>
      <c r="H13993" s="11"/>
      <c r="I13993" s="11"/>
      <c r="J13993" s="11"/>
      <c r="K13993" s="12"/>
      <c r="L13993" s="13"/>
      <c r="M13993" s="12"/>
      <c r="N13993" s="13"/>
      <c r="O13993" s="13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  <c r="AA13993" s="11"/>
      <c r="AB13993" s="11"/>
      <c r="AC13993" s="11"/>
    </row>
    <row r="13994" spans="1:29" x14ac:dyDescent="0.25">
      <c r="A13994" s="10"/>
      <c r="B13994" s="11"/>
      <c r="C13994" s="11"/>
      <c r="D13994" s="11"/>
      <c r="E13994" s="11"/>
      <c r="F13994" s="11"/>
      <c r="G13994" s="11"/>
      <c r="H13994" s="11"/>
      <c r="I13994" s="11"/>
      <c r="J13994" s="11"/>
      <c r="K13994" s="12"/>
      <c r="L13994" s="13"/>
      <c r="M13994" s="12"/>
      <c r="N13994" s="13"/>
      <c r="O13994" s="13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  <c r="AA13994" s="11"/>
      <c r="AB13994" s="11"/>
      <c r="AC13994" s="11"/>
    </row>
    <row r="13995" spans="1:29" x14ac:dyDescent="0.25">
      <c r="A13995" s="10"/>
      <c r="B13995" s="11"/>
      <c r="C13995" s="11"/>
      <c r="D13995" s="11"/>
      <c r="E13995" s="11"/>
      <c r="F13995" s="11"/>
      <c r="G13995" s="11"/>
      <c r="H13995" s="11"/>
      <c r="I13995" s="11"/>
      <c r="J13995" s="11"/>
      <c r="K13995" s="12"/>
      <c r="L13995" s="13"/>
      <c r="M13995" s="12"/>
      <c r="N13995" s="13"/>
      <c r="O13995" s="13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  <c r="AA13995" s="11"/>
      <c r="AB13995" s="11"/>
      <c r="AC13995" s="11"/>
    </row>
    <row r="13996" spans="1:29" x14ac:dyDescent="0.25">
      <c r="A13996" s="10"/>
      <c r="B13996" s="11"/>
      <c r="C13996" s="11"/>
      <c r="D13996" s="11"/>
      <c r="E13996" s="11"/>
      <c r="F13996" s="11"/>
      <c r="G13996" s="11"/>
      <c r="H13996" s="11"/>
      <c r="I13996" s="11"/>
      <c r="J13996" s="11"/>
      <c r="K13996" s="12"/>
      <c r="L13996" s="13"/>
      <c r="M13996" s="12"/>
      <c r="N13996" s="13"/>
      <c r="O13996" s="13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  <c r="AA13996" s="11"/>
      <c r="AB13996" s="11"/>
      <c r="AC13996" s="11"/>
    </row>
    <row r="13997" spans="1:29" x14ac:dyDescent="0.25">
      <c r="A13997" s="10"/>
      <c r="B13997" s="11"/>
      <c r="C13997" s="11"/>
      <c r="D13997" s="11"/>
      <c r="E13997" s="11"/>
      <c r="F13997" s="11"/>
      <c r="G13997" s="11"/>
      <c r="H13997" s="11"/>
      <c r="I13997" s="11"/>
      <c r="J13997" s="11"/>
      <c r="K13997" s="12"/>
      <c r="L13997" s="13"/>
      <c r="M13997" s="12"/>
      <c r="N13997" s="13"/>
      <c r="O13997" s="13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  <c r="AA13997" s="11"/>
      <c r="AB13997" s="11"/>
      <c r="AC13997" s="11"/>
    </row>
    <row r="13998" spans="1:29" x14ac:dyDescent="0.25">
      <c r="A13998" s="10"/>
      <c r="B13998" s="11"/>
      <c r="C13998" s="11"/>
      <c r="D13998" s="11"/>
      <c r="E13998" s="11"/>
      <c r="F13998" s="11"/>
      <c r="G13998" s="11"/>
      <c r="H13998" s="11"/>
      <c r="I13998" s="11"/>
      <c r="J13998" s="11"/>
      <c r="K13998" s="12"/>
      <c r="L13998" s="13"/>
      <c r="M13998" s="12"/>
      <c r="N13998" s="13"/>
      <c r="O13998" s="13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  <c r="AC13998" s="11"/>
    </row>
    <row r="13999" spans="1:29" x14ac:dyDescent="0.25">
      <c r="A13999" s="10"/>
      <c r="B13999" s="11"/>
      <c r="C13999" s="11"/>
      <c r="D13999" s="11"/>
      <c r="E13999" s="11"/>
      <c r="F13999" s="11"/>
      <c r="G13999" s="11"/>
      <c r="H13999" s="11"/>
      <c r="I13999" s="11"/>
      <c r="J13999" s="11"/>
      <c r="K13999" s="12"/>
      <c r="L13999" s="13"/>
      <c r="M13999" s="12"/>
      <c r="N13999" s="13"/>
      <c r="O13999" s="13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  <c r="AA13999" s="11"/>
      <c r="AB13999" s="11"/>
      <c r="AC13999" s="11"/>
    </row>
    <row r="14000" spans="1:29" x14ac:dyDescent="0.25">
      <c r="A14000" s="10"/>
      <c r="B14000" s="11"/>
      <c r="C14000" s="11"/>
      <c r="D14000" s="11"/>
      <c r="E14000" s="11"/>
      <c r="F14000" s="11"/>
      <c r="G14000" s="11"/>
      <c r="H14000" s="11"/>
      <c r="I14000" s="11"/>
      <c r="J14000" s="11"/>
      <c r="K14000" s="12"/>
      <c r="L14000" s="13"/>
      <c r="M14000" s="12"/>
      <c r="N14000" s="13"/>
      <c r="O14000" s="13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  <c r="AA14000" s="11"/>
      <c r="AB14000" s="11"/>
      <c r="AC14000" s="11"/>
    </row>
    <row r="14001" spans="1:29" x14ac:dyDescent="0.25">
      <c r="A14001" s="10"/>
      <c r="B14001" s="11"/>
      <c r="C14001" s="11"/>
      <c r="D14001" s="11"/>
      <c r="E14001" s="11"/>
      <c r="F14001" s="11"/>
      <c r="G14001" s="11"/>
      <c r="H14001" s="11"/>
      <c r="I14001" s="11"/>
      <c r="J14001" s="11"/>
      <c r="K14001" s="12"/>
      <c r="L14001" s="13"/>
      <c r="M14001" s="12"/>
      <c r="N14001" s="13"/>
      <c r="O14001" s="13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  <c r="AA14001" s="11"/>
      <c r="AB14001" s="11"/>
      <c r="AC14001" s="11"/>
    </row>
    <row r="14002" spans="1:29" x14ac:dyDescent="0.25">
      <c r="A14002" s="10"/>
      <c r="B14002" s="11"/>
      <c r="C14002" s="11"/>
      <c r="D14002" s="11"/>
      <c r="E14002" s="11"/>
      <c r="F14002" s="11"/>
      <c r="G14002" s="11"/>
      <c r="H14002" s="11"/>
      <c r="I14002" s="11"/>
      <c r="J14002" s="11"/>
      <c r="K14002" s="12"/>
      <c r="L14002" s="13"/>
      <c r="M14002" s="12"/>
      <c r="N14002" s="13"/>
      <c r="O14002" s="13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  <c r="AA14002" s="11"/>
      <c r="AB14002" s="11"/>
      <c r="AC14002" s="11"/>
    </row>
    <row r="14003" spans="1:29" x14ac:dyDescent="0.25">
      <c r="A14003" s="10"/>
      <c r="B14003" s="11"/>
      <c r="C14003" s="11"/>
      <c r="D14003" s="11"/>
      <c r="E14003" s="11"/>
      <c r="F14003" s="11"/>
      <c r="G14003" s="11"/>
      <c r="H14003" s="11"/>
      <c r="I14003" s="11"/>
      <c r="J14003" s="11"/>
      <c r="K14003" s="12"/>
      <c r="L14003" s="13"/>
      <c r="M14003" s="12"/>
      <c r="N14003" s="13"/>
      <c r="O14003" s="13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  <c r="AA14003" s="11"/>
      <c r="AB14003" s="11"/>
      <c r="AC14003" s="11"/>
    </row>
    <row r="14004" spans="1:29" x14ac:dyDescent="0.25">
      <c r="A14004" s="10"/>
      <c r="B14004" s="11"/>
      <c r="C14004" s="11"/>
      <c r="D14004" s="11"/>
      <c r="E14004" s="11"/>
      <c r="F14004" s="11"/>
      <c r="G14004" s="11"/>
      <c r="H14004" s="11"/>
      <c r="I14004" s="11"/>
      <c r="J14004" s="11"/>
      <c r="K14004" s="12"/>
      <c r="L14004" s="13"/>
      <c r="M14004" s="12"/>
      <c r="N14004" s="13"/>
      <c r="O14004" s="13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  <c r="AA14004" s="11"/>
      <c r="AB14004" s="11"/>
      <c r="AC14004" s="11"/>
    </row>
    <row r="14005" spans="1:29" x14ac:dyDescent="0.25">
      <c r="A14005" s="10"/>
      <c r="B14005" s="11"/>
      <c r="C14005" s="11"/>
      <c r="D14005" s="11"/>
      <c r="E14005" s="11"/>
      <c r="F14005" s="11"/>
      <c r="G14005" s="11"/>
      <c r="H14005" s="11"/>
      <c r="I14005" s="11"/>
      <c r="J14005" s="11"/>
      <c r="K14005" s="12"/>
      <c r="L14005" s="13"/>
      <c r="M14005" s="12"/>
      <c r="N14005" s="13"/>
      <c r="O14005" s="13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  <c r="AA14005" s="11"/>
      <c r="AB14005" s="11"/>
      <c r="AC14005" s="11"/>
    </row>
    <row r="14006" spans="1:29" x14ac:dyDescent="0.25">
      <c r="A14006" s="10"/>
      <c r="B14006" s="11"/>
      <c r="C14006" s="11"/>
      <c r="D14006" s="11"/>
      <c r="E14006" s="11"/>
      <c r="F14006" s="11"/>
      <c r="G14006" s="11"/>
      <c r="H14006" s="11"/>
      <c r="I14006" s="11"/>
      <c r="J14006" s="11"/>
      <c r="K14006" s="12"/>
      <c r="L14006" s="13"/>
      <c r="M14006" s="12"/>
      <c r="N14006" s="13"/>
      <c r="O14006" s="13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  <c r="AA14006" s="11"/>
      <c r="AB14006" s="11"/>
      <c r="AC14006" s="11"/>
    </row>
    <row r="14007" spans="1:29" x14ac:dyDescent="0.25">
      <c r="A14007" s="10"/>
      <c r="B14007" s="11"/>
      <c r="C14007" s="11"/>
      <c r="D14007" s="11"/>
      <c r="E14007" s="11"/>
      <c r="F14007" s="11"/>
      <c r="G14007" s="11"/>
      <c r="H14007" s="11"/>
      <c r="I14007" s="11"/>
      <c r="J14007" s="11"/>
      <c r="K14007" s="12"/>
      <c r="L14007" s="13"/>
      <c r="M14007" s="12"/>
      <c r="N14007" s="13"/>
      <c r="O14007" s="13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  <c r="AA14007" s="11"/>
      <c r="AB14007" s="11"/>
      <c r="AC14007" s="11"/>
    </row>
    <row r="14008" spans="1:29" x14ac:dyDescent="0.25">
      <c r="A14008" s="10"/>
      <c r="B14008" s="11"/>
      <c r="C14008" s="11"/>
      <c r="D14008" s="11"/>
      <c r="E14008" s="11"/>
      <c r="F14008" s="11"/>
      <c r="G14008" s="11"/>
      <c r="H14008" s="11"/>
      <c r="I14008" s="11"/>
      <c r="J14008" s="11"/>
      <c r="K14008" s="12"/>
      <c r="L14008" s="13"/>
      <c r="M14008" s="12"/>
      <c r="N14008" s="13"/>
      <c r="O14008" s="13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  <c r="AA14008" s="11"/>
      <c r="AB14008" s="11"/>
      <c r="AC14008" s="11"/>
    </row>
    <row r="14009" spans="1:29" x14ac:dyDescent="0.25">
      <c r="A14009" s="10"/>
      <c r="B14009" s="11"/>
      <c r="C14009" s="11"/>
      <c r="D14009" s="11"/>
      <c r="E14009" s="11"/>
      <c r="F14009" s="11"/>
      <c r="G14009" s="11"/>
      <c r="H14009" s="11"/>
      <c r="I14009" s="11"/>
      <c r="J14009" s="11"/>
      <c r="K14009" s="12"/>
      <c r="L14009" s="13"/>
      <c r="M14009" s="12"/>
      <c r="N14009" s="13"/>
      <c r="O14009" s="13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  <c r="AA14009" s="11"/>
      <c r="AB14009" s="11"/>
      <c r="AC14009" s="11"/>
    </row>
    <row r="14010" spans="1:29" x14ac:dyDescent="0.25">
      <c r="A14010" s="10"/>
      <c r="B14010" s="11"/>
      <c r="C14010" s="11"/>
      <c r="D14010" s="11"/>
      <c r="E14010" s="11"/>
      <c r="F14010" s="11"/>
      <c r="G14010" s="11"/>
      <c r="H14010" s="11"/>
      <c r="I14010" s="11"/>
      <c r="J14010" s="11"/>
      <c r="K14010" s="12"/>
      <c r="L14010" s="13"/>
      <c r="M14010" s="12"/>
      <c r="N14010" s="13"/>
      <c r="O14010" s="13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  <c r="AA14010" s="11"/>
      <c r="AB14010" s="11"/>
      <c r="AC14010" s="11"/>
    </row>
    <row r="14011" spans="1:29" x14ac:dyDescent="0.25">
      <c r="A14011" s="10"/>
      <c r="B14011" s="11"/>
      <c r="C14011" s="11"/>
      <c r="D14011" s="11"/>
      <c r="E14011" s="11"/>
      <c r="F14011" s="11"/>
      <c r="G14011" s="11"/>
      <c r="H14011" s="11"/>
      <c r="I14011" s="11"/>
      <c r="J14011" s="11"/>
      <c r="K14011" s="12"/>
      <c r="L14011" s="13"/>
      <c r="M14011" s="12"/>
      <c r="N14011" s="13"/>
      <c r="O14011" s="13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  <c r="AA14011" s="11"/>
      <c r="AB14011" s="11"/>
      <c r="AC14011" s="11"/>
    </row>
    <row r="14012" spans="1:29" x14ac:dyDescent="0.25">
      <c r="A14012" s="10"/>
      <c r="B14012" s="11"/>
      <c r="C14012" s="11"/>
      <c r="D14012" s="11"/>
      <c r="E14012" s="11"/>
      <c r="F14012" s="11"/>
      <c r="G14012" s="11"/>
      <c r="H14012" s="11"/>
      <c r="I14012" s="11"/>
      <c r="J14012" s="11"/>
      <c r="K14012" s="12"/>
      <c r="L14012" s="13"/>
      <c r="M14012" s="12"/>
      <c r="N14012" s="13"/>
      <c r="O14012" s="13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  <c r="AC14012" s="11"/>
    </row>
    <row r="14013" spans="1:29" x14ac:dyDescent="0.25">
      <c r="A14013" s="10"/>
      <c r="B14013" s="11"/>
      <c r="C14013" s="11"/>
      <c r="D14013" s="11"/>
      <c r="E14013" s="11"/>
      <c r="F14013" s="11"/>
      <c r="G14013" s="11"/>
      <c r="H14013" s="11"/>
      <c r="I14013" s="11"/>
      <c r="J14013" s="11"/>
      <c r="K14013" s="12"/>
      <c r="L14013" s="13"/>
      <c r="M14013" s="12"/>
      <c r="N14013" s="13"/>
      <c r="O14013" s="13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  <c r="AA14013" s="11"/>
      <c r="AB14013" s="11"/>
      <c r="AC14013" s="11"/>
    </row>
    <row r="14014" spans="1:29" x14ac:dyDescent="0.25">
      <c r="A14014" s="10"/>
      <c r="B14014" s="11"/>
      <c r="C14014" s="11"/>
      <c r="D14014" s="11"/>
      <c r="E14014" s="11"/>
      <c r="F14014" s="11"/>
      <c r="G14014" s="11"/>
      <c r="H14014" s="11"/>
      <c r="I14014" s="11"/>
      <c r="J14014" s="11"/>
      <c r="K14014" s="12"/>
      <c r="L14014" s="13"/>
      <c r="M14014" s="12"/>
      <c r="N14014" s="13"/>
      <c r="O14014" s="13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  <c r="AA14014" s="11"/>
      <c r="AB14014" s="11"/>
      <c r="AC14014" s="11"/>
    </row>
    <row r="14015" spans="1:29" x14ac:dyDescent="0.25">
      <c r="A14015" s="10"/>
      <c r="B14015" s="11"/>
      <c r="C14015" s="11"/>
      <c r="D14015" s="11"/>
      <c r="E14015" s="11"/>
      <c r="F14015" s="11"/>
      <c r="G14015" s="11"/>
      <c r="H14015" s="11"/>
      <c r="I14015" s="11"/>
      <c r="J14015" s="11"/>
      <c r="K14015" s="12"/>
      <c r="L14015" s="13"/>
      <c r="M14015" s="12"/>
      <c r="N14015" s="13"/>
      <c r="O14015" s="13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  <c r="AA14015" s="11"/>
      <c r="AB14015" s="11"/>
      <c r="AC14015" s="11"/>
    </row>
    <row r="14016" spans="1:29" x14ac:dyDescent="0.25">
      <c r="A14016" s="10"/>
      <c r="B14016" s="11"/>
      <c r="C14016" s="11"/>
      <c r="D14016" s="11"/>
      <c r="E14016" s="11"/>
      <c r="F14016" s="11"/>
      <c r="G14016" s="11"/>
      <c r="H14016" s="11"/>
      <c r="I14016" s="11"/>
      <c r="J14016" s="11"/>
      <c r="K14016" s="12"/>
      <c r="L14016" s="13"/>
      <c r="M14016" s="12"/>
      <c r="N14016" s="13"/>
      <c r="O14016" s="13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  <c r="AA14016" s="11"/>
      <c r="AB14016" s="11"/>
      <c r="AC14016" s="11"/>
    </row>
    <row r="14017" spans="1:29" x14ac:dyDescent="0.25">
      <c r="A14017" s="10"/>
      <c r="B14017" s="11"/>
      <c r="C14017" s="11"/>
      <c r="D14017" s="11"/>
      <c r="E14017" s="11"/>
      <c r="F14017" s="11"/>
      <c r="G14017" s="11"/>
      <c r="H14017" s="11"/>
      <c r="I14017" s="11"/>
      <c r="J14017" s="11"/>
      <c r="K14017" s="12"/>
      <c r="L14017" s="13"/>
      <c r="M14017" s="12"/>
      <c r="N14017" s="13"/>
      <c r="O14017" s="13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  <c r="AA14017" s="11"/>
      <c r="AB14017" s="11"/>
      <c r="AC14017" s="11"/>
    </row>
    <row r="14018" spans="1:29" x14ac:dyDescent="0.25">
      <c r="A14018" s="10"/>
      <c r="B14018" s="11"/>
      <c r="C14018" s="11"/>
      <c r="D14018" s="11"/>
      <c r="E14018" s="11"/>
      <c r="F14018" s="11"/>
      <c r="G14018" s="11"/>
      <c r="H14018" s="11"/>
      <c r="I14018" s="11"/>
      <c r="J14018" s="11"/>
      <c r="K14018" s="12"/>
      <c r="L14018" s="13"/>
      <c r="M14018" s="12"/>
      <c r="N14018" s="13"/>
      <c r="O14018" s="13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  <c r="AA14018" s="11"/>
      <c r="AB14018" s="11"/>
      <c r="AC14018" s="11"/>
    </row>
    <row r="14019" spans="1:29" x14ac:dyDescent="0.25">
      <c r="A14019" s="10"/>
      <c r="B14019" s="11"/>
      <c r="C14019" s="11"/>
      <c r="D14019" s="11"/>
      <c r="E14019" s="11"/>
      <c r="F14019" s="11"/>
      <c r="G14019" s="11"/>
      <c r="H14019" s="11"/>
      <c r="I14019" s="11"/>
      <c r="J14019" s="11"/>
      <c r="K14019" s="12"/>
      <c r="L14019" s="13"/>
      <c r="M14019" s="12"/>
      <c r="N14019" s="13"/>
      <c r="O14019" s="13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  <c r="AC14019" s="11"/>
    </row>
    <row r="14020" spans="1:29" x14ac:dyDescent="0.25">
      <c r="A14020" s="10"/>
      <c r="B14020" s="11"/>
      <c r="C14020" s="11"/>
      <c r="D14020" s="11"/>
      <c r="E14020" s="11"/>
      <c r="F14020" s="11"/>
      <c r="G14020" s="11"/>
      <c r="H14020" s="11"/>
      <c r="I14020" s="11"/>
      <c r="J14020" s="11"/>
      <c r="K14020" s="12"/>
      <c r="L14020" s="13"/>
      <c r="M14020" s="12"/>
      <c r="N14020" s="13"/>
      <c r="O14020" s="13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  <c r="AA14020" s="11"/>
      <c r="AB14020" s="11"/>
      <c r="AC14020" s="11"/>
    </row>
    <row r="14021" spans="1:29" x14ac:dyDescent="0.25">
      <c r="A14021" s="10"/>
      <c r="B14021" s="11"/>
      <c r="C14021" s="11"/>
      <c r="D14021" s="11"/>
      <c r="E14021" s="11"/>
      <c r="F14021" s="11"/>
      <c r="G14021" s="11"/>
      <c r="H14021" s="11"/>
      <c r="I14021" s="11"/>
      <c r="J14021" s="11"/>
      <c r="K14021" s="12"/>
      <c r="L14021" s="13"/>
      <c r="M14021" s="12"/>
      <c r="N14021" s="13"/>
      <c r="O14021" s="13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  <c r="AA14021" s="11"/>
      <c r="AB14021" s="11"/>
      <c r="AC14021" s="11"/>
    </row>
    <row r="14022" spans="1:29" x14ac:dyDescent="0.25">
      <c r="A14022" s="10"/>
      <c r="B14022" s="11"/>
      <c r="C14022" s="11"/>
      <c r="D14022" s="11"/>
      <c r="E14022" s="11"/>
      <c r="F14022" s="11"/>
      <c r="G14022" s="11"/>
      <c r="H14022" s="11"/>
      <c r="I14022" s="11"/>
      <c r="J14022" s="11"/>
      <c r="K14022" s="12"/>
      <c r="L14022" s="13"/>
      <c r="M14022" s="12"/>
      <c r="N14022" s="13"/>
      <c r="O14022" s="13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  <c r="AA14022" s="11"/>
      <c r="AB14022" s="11"/>
      <c r="AC14022" s="11"/>
    </row>
    <row r="14023" spans="1:29" x14ac:dyDescent="0.25">
      <c r="A14023" s="10"/>
      <c r="B14023" s="11"/>
      <c r="C14023" s="11"/>
      <c r="D14023" s="11"/>
      <c r="E14023" s="11"/>
      <c r="F14023" s="11"/>
      <c r="G14023" s="11"/>
      <c r="H14023" s="11"/>
      <c r="I14023" s="11"/>
      <c r="J14023" s="11"/>
      <c r="K14023" s="12"/>
      <c r="L14023" s="13"/>
      <c r="M14023" s="12"/>
      <c r="N14023" s="13"/>
      <c r="O14023" s="13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  <c r="AA14023" s="11"/>
      <c r="AB14023" s="11"/>
      <c r="AC14023" s="11"/>
    </row>
    <row r="14024" spans="1:29" x14ac:dyDescent="0.25">
      <c r="A14024" s="10"/>
      <c r="B14024" s="11"/>
      <c r="C14024" s="11"/>
      <c r="D14024" s="11"/>
      <c r="E14024" s="11"/>
      <c r="F14024" s="11"/>
      <c r="G14024" s="11"/>
      <c r="H14024" s="11"/>
      <c r="I14024" s="11"/>
      <c r="J14024" s="11"/>
      <c r="K14024" s="12"/>
      <c r="L14024" s="13"/>
      <c r="M14024" s="12"/>
      <c r="N14024" s="13"/>
      <c r="O14024" s="13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  <c r="AA14024" s="11"/>
      <c r="AB14024" s="11"/>
      <c r="AC14024" s="11"/>
    </row>
    <row r="14025" spans="1:29" x14ac:dyDescent="0.25">
      <c r="A14025" s="10"/>
      <c r="B14025" s="11"/>
      <c r="C14025" s="11"/>
      <c r="D14025" s="11"/>
      <c r="E14025" s="11"/>
      <c r="F14025" s="11"/>
      <c r="G14025" s="11"/>
      <c r="H14025" s="11"/>
      <c r="I14025" s="11"/>
      <c r="J14025" s="11"/>
      <c r="K14025" s="12"/>
      <c r="L14025" s="13"/>
      <c r="M14025" s="12"/>
      <c r="N14025" s="13"/>
      <c r="O14025" s="13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  <c r="AA14025" s="11"/>
      <c r="AB14025" s="11"/>
      <c r="AC14025" s="11"/>
    </row>
    <row r="14026" spans="1:29" x14ac:dyDescent="0.25">
      <c r="A14026" s="10"/>
      <c r="B14026" s="11"/>
      <c r="C14026" s="11"/>
      <c r="D14026" s="11"/>
      <c r="E14026" s="11"/>
      <c r="F14026" s="11"/>
      <c r="G14026" s="11"/>
      <c r="H14026" s="11"/>
      <c r="I14026" s="11"/>
      <c r="J14026" s="11"/>
      <c r="K14026" s="12"/>
      <c r="L14026" s="13"/>
      <c r="M14026" s="12"/>
      <c r="N14026" s="13"/>
      <c r="O14026" s="13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  <c r="AC14026" s="11"/>
    </row>
    <row r="14027" spans="1:29" x14ac:dyDescent="0.25">
      <c r="A14027" s="10"/>
      <c r="B14027" s="11"/>
      <c r="C14027" s="11"/>
      <c r="D14027" s="11"/>
      <c r="E14027" s="11"/>
      <c r="F14027" s="11"/>
      <c r="G14027" s="11"/>
      <c r="H14027" s="11"/>
      <c r="I14027" s="11"/>
      <c r="J14027" s="11"/>
      <c r="K14027" s="12"/>
      <c r="L14027" s="13"/>
      <c r="M14027" s="12"/>
      <c r="N14027" s="13"/>
      <c r="O14027" s="13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  <c r="AA14027" s="11"/>
      <c r="AB14027" s="11"/>
      <c r="AC14027" s="11"/>
    </row>
    <row r="14028" spans="1:29" x14ac:dyDescent="0.25">
      <c r="A14028" s="10"/>
      <c r="B14028" s="11"/>
      <c r="C14028" s="11"/>
      <c r="D14028" s="11"/>
      <c r="E14028" s="11"/>
      <c r="F14028" s="11"/>
      <c r="G14028" s="11"/>
      <c r="H14028" s="11"/>
      <c r="I14028" s="11"/>
      <c r="J14028" s="11"/>
      <c r="K14028" s="12"/>
      <c r="L14028" s="13"/>
      <c r="M14028" s="12"/>
      <c r="N14028" s="13"/>
      <c r="O14028" s="13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  <c r="AA14028" s="11"/>
      <c r="AB14028" s="11"/>
      <c r="AC14028" s="11"/>
    </row>
    <row r="14029" spans="1:29" x14ac:dyDescent="0.25">
      <c r="A14029" s="10"/>
      <c r="B14029" s="11"/>
      <c r="C14029" s="11"/>
      <c r="D14029" s="11"/>
      <c r="E14029" s="11"/>
      <c r="F14029" s="11"/>
      <c r="G14029" s="11"/>
      <c r="H14029" s="11"/>
      <c r="I14029" s="11"/>
      <c r="J14029" s="11"/>
      <c r="K14029" s="12"/>
      <c r="L14029" s="13"/>
      <c r="M14029" s="12"/>
      <c r="N14029" s="13"/>
      <c r="O14029" s="13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  <c r="AA14029" s="11"/>
      <c r="AB14029" s="11"/>
      <c r="AC14029" s="11"/>
    </row>
    <row r="14030" spans="1:29" x14ac:dyDescent="0.25">
      <c r="A14030" s="10"/>
      <c r="B14030" s="11"/>
      <c r="C14030" s="11"/>
      <c r="D14030" s="11"/>
      <c r="E14030" s="11"/>
      <c r="F14030" s="11"/>
      <c r="G14030" s="11"/>
      <c r="H14030" s="11"/>
      <c r="I14030" s="11"/>
      <c r="J14030" s="11"/>
      <c r="K14030" s="12"/>
      <c r="L14030" s="13"/>
      <c r="M14030" s="12"/>
      <c r="N14030" s="13"/>
      <c r="O14030" s="13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  <c r="AA14030" s="11"/>
      <c r="AB14030" s="11"/>
      <c r="AC14030" s="11"/>
    </row>
    <row r="14031" spans="1:29" x14ac:dyDescent="0.25">
      <c r="A14031" s="10"/>
      <c r="B14031" s="11"/>
      <c r="C14031" s="11"/>
      <c r="D14031" s="11"/>
      <c r="E14031" s="11"/>
      <c r="F14031" s="11"/>
      <c r="G14031" s="11"/>
      <c r="H14031" s="11"/>
      <c r="I14031" s="11"/>
      <c r="J14031" s="11"/>
      <c r="K14031" s="12"/>
      <c r="L14031" s="13"/>
      <c r="M14031" s="12"/>
      <c r="N14031" s="13"/>
      <c r="O14031" s="13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  <c r="AA14031" s="11"/>
      <c r="AB14031" s="11"/>
      <c r="AC14031" s="11"/>
    </row>
    <row r="14032" spans="1:29" x14ac:dyDescent="0.25">
      <c r="A14032" s="10"/>
      <c r="B14032" s="11"/>
      <c r="C14032" s="11"/>
      <c r="D14032" s="11"/>
      <c r="E14032" s="11"/>
      <c r="F14032" s="11"/>
      <c r="G14032" s="11"/>
      <c r="H14032" s="11"/>
      <c r="I14032" s="11"/>
      <c r="J14032" s="11"/>
      <c r="K14032" s="12"/>
      <c r="L14032" s="13"/>
      <c r="M14032" s="12"/>
      <c r="N14032" s="13"/>
      <c r="O14032" s="13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  <c r="AA14032" s="11"/>
      <c r="AB14032" s="11"/>
      <c r="AC14032" s="11"/>
    </row>
    <row r="14033" spans="1:29" x14ac:dyDescent="0.25">
      <c r="A14033" s="10"/>
      <c r="B14033" s="11"/>
      <c r="C14033" s="11"/>
      <c r="D14033" s="11"/>
      <c r="E14033" s="11"/>
      <c r="F14033" s="11"/>
      <c r="G14033" s="11"/>
      <c r="H14033" s="11"/>
      <c r="I14033" s="11"/>
      <c r="J14033" s="11"/>
      <c r="K14033" s="12"/>
      <c r="L14033" s="13"/>
      <c r="M14033" s="12"/>
      <c r="N14033" s="13"/>
      <c r="O14033" s="13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  <c r="AC14033" s="11"/>
    </row>
    <row r="14034" spans="1:29" x14ac:dyDescent="0.25">
      <c r="A14034" s="10"/>
      <c r="B14034" s="11"/>
      <c r="C14034" s="11"/>
      <c r="D14034" s="11"/>
      <c r="E14034" s="11"/>
      <c r="F14034" s="11"/>
      <c r="G14034" s="11"/>
      <c r="H14034" s="11"/>
      <c r="I14034" s="11"/>
      <c r="J14034" s="11"/>
      <c r="K14034" s="12"/>
      <c r="L14034" s="13"/>
      <c r="M14034" s="12"/>
      <c r="N14034" s="13"/>
      <c r="O14034" s="13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  <c r="AA14034" s="11"/>
      <c r="AB14034" s="11"/>
      <c r="AC14034" s="11"/>
    </row>
    <row r="14035" spans="1:29" x14ac:dyDescent="0.25">
      <c r="A14035" s="10"/>
      <c r="B14035" s="11"/>
      <c r="C14035" s="11"/>
      <c r="D14035" s="11"/>
      <c r="E14035" s="11"/>
      <c r="F14035" s="11"/>
      <c r="G14035" s="11"/>
      <c r="H14035" s="11"/>
      <c r="I14035" s="11"/>
      <c r="J14035" s="11"/>
      <c r="K14035" s="12"/>
      <c r="L14035" s="13"/>
      <c r="M14035" s="12"/>
      <c r="N14035" s="13"/>
      <c r="O14035" s="13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  <c r="AA14035" s="11"/>
      <c r="AB14035" s="11"/>
      <c r="AC14035" s="11"/>
    </row>
    <row r="14036" spans="1:29" x14ac:dyDescent="0.25">
      <c r="A14036" s="10"/>
      <c r="B14036" s="11"/>
      <c r="C14036" s="11"/>
      <c r="D14036" s="11"/>
      <c r="E14036" s="11"/>
      <c r="F14036" s="11"/>
      <c r="G14036" s="11"/>
      <c r="H14036" s="11"/>
      <c r="I14036" s="11"/>
      <c r="J14036" s="11"/>
      <c r="K14036" s="12"/>
      <c r="L14036" s="13"/>
      <c r="M14036" s="12"/>
      <c r="N14036" s="13"/>
      <c r="O14036" s="13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  <c r="AA14036" s="11"/>
      <c r="AB14036" s="11"/>
      <c r="AC14036" s="11"/>
    </row>
    <row r="14037" spans="1:29" x14ac:dyDescent="0.25">
      <c r="A14037" s="10"/>
      <c r="B14037" s="11"/>
      <c r="C14037" s="11"/>
      <c r="D14037" s="11"/>
      <c r="E14037" s="11"/>
      <c r="F14037" s="11"/>
      <c r="G14037" s="11"/>
      <c r="H14037" s="11"/>
      <c r="I14037" s="11"/>
      <c r="J14037" s="11"/>
      <c r="K14037" s="12"/>
      <c r="L14037" s="13"/>
      <c r="M14037" s="12"/>
      <c r="N14037" s="13"/>
      <c r="O14037" s="13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  <c r="AA14037" s="11"/>
      <c r="AB14037" s="11"/>
      <c r="AC14037" s="11"/>
    </row>
    <row r="14038" spans="1:29" x14ac:dyDescent="0.25">
      <c r="A14038" s="10"/>
      <c r="B14038" s="11"/>
      <c r="C14038" s="11"/>
      <c r="D14038" s="11"/>
      <c r="E14038" s="11"/>
      <c r="F14038" s="11"/>
      <c r="G14038" s="11"/>
      <c r="H14038" s="11"/>
      <c r="I14038" s="11"/>
      <c r="J14038" s="11"/>
      <c r="K14038" s="12"/>
      <c r="L14038" s="13"/>
      <c r="M14038" s="12"/>
      <c r="N14038" s="13"/>
      <c r="O14038" s="13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  <c r="AA14038" s="11"/>
      <c r="AB14038" s="11"/>
      <c r="AC14038" s="11"/>
    </row>
    <row r="14039" spans="1:29" x14ac:dyDescent="0.25">
      <c r="A14039" s="10"/>
      <c r="B14039" s="11"/>
      <c r="C14039" s="11"/>
      <c r="D14039" s="11"/>
      <c r="E14039" s="11"/>
      <c r="F14039" s="11"/>
      <c r="G14039" s="11"/>
      <c r="H14039" s="11"/>
      <c r="I14039" s="11"/>
      <c r="J14039" s="11"/>
      <c r="K14039" s="12"/>
      <c r="L14039" s="13"/>
      <c r="M14039" s="12"/>
      <c r="N14039" s="13"/>
      <c r="O14039" s="13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  <c r="AA14039" s="11"/>
      <c r="AB14039" s="11"/>
      <c r="AC14039" s="11"/>
    </row>
    <row r="14040" spans="1:29" x14ac:dyDescent="0.25">
      <c r="A14040" s="10"/>
      <c r="B14040" s="11"/>
      <c r="C14040" s="11"/>
      <c r="D14040" s="11"/>
      <c r="E14040" s="11"/>
      <c r="F14040" s="11"/>
      <c r="G14040" s="11"/>
      <c r="H14040" s="11"/>
      <c r="I14040" s="11"/>
      <c r="J14040" s="11"/>
      <c r="K14040" s="12"/>
      <c r="L14040" s="13"/>
      <c r="M14040" s="12"/>
      <c r="N14040" s="13"/>
      <c r="O14040" s="13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  <c r="AC14040" s="11"/>
    </row>
    <row r="14041" spans="1:29" x14ac:dyDescent="0.25">
      <c r="A14041" s="10"/>
      <c r="B14041" s="11"/>
      <c r="C14041" s="11"/>
      <c r="D14041" s="11"/>
      <c r="E14041" s="11"/>
      <c r="F14041" s="11"/>
      <c r="G14041" s="11"/>
      <c r="H14041" s="11"/>
      <c r="I14041" s="11"/>
      <c r="J14041" s="11"/>
      <c r="K14041" s="12"/>
      <c r="L14041" s="13"/>
      <c r="M14041" s="12"/>
      <c r="N14041" s="13"/>
      <c r="O14041" s="13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  <c r="AA14041" s="11"/>
      <c r="AB14041" s="11"/>
      <c r="AC14041" s="11"/>
    </row>
    <row r="14042" spans="1:29" x14ac:dyDescent="0.25">
      <c r="A14042" s="10"/>
      <c r="B14042" s="11"/>
      <c r="C14042" s="11"/>
      <c r="D14042" s="11"/>
      <c r="E14042" s="11"/>
      <c r="F14042" s="11"/>
      <c r="G14042" s="11"/>
      <c r="H14042" s="11"/>
      <c r="I14042" s="11"/>
      <c r="J14042" s="11"/>
      <c r="K14042" s="12"/>
      <c r="L14042" s="13"/>
      <c r="M14042" s="12"/>
      <c r="N14042" s="13"/>
      <c r="O14042" s="13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  <c r="AA14042" s="11"/>
      <c r="AB14042" s="11"/>
      <c r="AC14042" s="11"/>
    </row>
    <row r="14043" spans="1:29" x14ac:dyDescent="0.25">
      <c r="A14043" s="10"/>
      <c r="B14043" s="11"/>
      <c r="C14043" s="11"/>
      <c r="D14043" s="11"/>
      <c r="E14043" s="11"/>
      <c r="F14043" s="11"/>
      <c r="G14043" s="11"/>
      <c r="H14043" s="11"/>
      <c r="I14043" s="11"/>
      <c r="J14043" s="11"/>
      <c r="K14043" s="12"/>
      <c r="L14043" s="13"/>
      <c r="M14043" s="12"/>
      <c r="N14043" s="13"/>
      <c r="O14043" s="13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  <c r="AA14043" s="11"/>
      <c r="AB14043" s="11"/>
      <c r="AC14043" s="11"/>
    </row>
    <row r="14044" spans="1:29" x14ac:dyDescent="0.25">
      <c r="A14044" s="10"/>
      <c r="B14044" s="11"/>
      <c r="C14044" s="11"/>
      <c r="D14044" s="11"/>
      <c r="E14044" s="11"/>
      <c r="F14044" s="11"/>
      <c r="G14044" s="11"/>
      <c r="H14044" s="11"/>
      <c r="I14044" s="11"/>
      <c r="J14044" s="11"/>
      <c r="K14044" s="12"/>
      <c r="L14044" s="13"/>
      <c r="M14044" s="12"/>
      <c r="N14044" s="13"/>
      <c r="O14044" s="13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  <c r="AA14044" s="11"/>
      <c r="AB14044" s="11"/>
      <c r="AC14044" s="11"/>
    </row>
    <row r="14045" spans="1:29" x14ac:dyDescent="0.25">
      <c r="A14045" s="10"/>
      <c r="B14045" s="11"/>
      <c r="C14045" s="11"/>
      <c r="D14045" s="11"/>
      <c r="E14045" s="11"/>
      <c r="F14045" s="11"/>
      <c r="G14045" s="11"/>
      <c r="H14045" s="11"/>
      <c r="I14045" s="11"/>
      <c r="J14045" s="11"/>
      <c r="K14045" s="12"/>
      <c r="L14045" s="13"/>
      <c r="M14045" s="12"/>
      <c r="N14045" s="13"/>
      <c r="O14045" s="13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  <c r="AA14045" s="11"/>
      <c r="AB14045" s="11"/>
      <c r="AC14045" s="11"/>
    </row>
    <row r="14046" spans="1:29" x14ac:dyDescent="0.25">
      <c r="A14046" s="10"/>
      <c r="B14046" s="11"/>
      <c r="C14046" s="11"/>
      <c r="D14046" s="11"/>
      <c r="E14046" s="11"/>
      <c r="F14046" s="11"/>
      <c r="G14046" s="11"/>
      <c r="H14046" s="11"/>
      <c r="I14046" s="11"/>
      <c r="J14046" s="11"/>
      <c r="K14046" s="12"/>
      <c r="L14046" s="13"/>
      <c r="M14046" s="12"/>
      <c r="N14046" s="13"/>
      <c r="O14046" s="13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  <c r="AA14046" s="11"/>
      <c r="AB14046" s="11"/>
      <c r="AC14046" s="11"/>
    </row>
    <row r="14047" spans="1:29" x14ac:dyDescent="0.25">
      <c r="A14047" s="10"/>
      <c r="B14047" s="11"/>
      <c r="C14047" s="11"/>
      <c r="D14047" s="11"/>
      <c r="E14047" s="11"/>
      <c r="F14047" s="11"/>
      <c r="G14047" s="11"/>
      <c r="H14047" s="11"/>
      <c r="I14047" s="11"/>
      <c r="J14047" s="11"/>
      <c r="K14047" s="12"/>
      <c r="L14047" s="13"/>
      <c r="M14047" s="12"/>
      <c r="N14047" s="13"/>
      <c r="O14047" s="13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  <c r="AC14047" s="11"/>
    </row>
    <row r="14048" spans="1:29" x14ac:dyDescent="0.25">
      <c r="A14048" s="10"/>
      <c r="B14048" s="11"/>
      <c r="C14048" s="11"/>
      <c r="D14048" s="11"/>
      <c r="E14048" s="11"/>
      <c r="F14048" s="11"/>
      <c r="G14048" s="11"/>
      <c r="H14048" s="11"/>
      <c r="I14048" s="11"/>
      <c r="J14048" s="11"/>
      <c r="K14048" s="12"/>
      <c r="L14048" s="13"/>
      <c r="M14048" s="12"/>
      <c r="N14048" s="13"/>
      <c r="O14048" s="13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  <c r="AA14048" s="11"/>
      <c r="AB14048" s="11"/>
      <c r="AC14048" s="11"/>
    </row>
    <row r="14049" spans="1:29" x14ac:dyDescent="0.25">
      <c r="A14049" s="10"/>
      <c r="B14049" s="11"/>
      <c r="C14049" s="11"/>
      <c r="D14049" s="11"/>
      <c r="E14049" s="11"/>
      <c r="F14049" s="11"/>
      <c r="G14049" s="11"/>
      <c r="H14049" s="11"/>
      <c r="I14049" s="11"/>
      <c r="J14049" s="11"/>
      <c r="K14049" s="12"/>
      <c r="L14049" s="13"/>
      <c r="M14049" s="12"/>
      <c r="N14049" s="13"/>
      <c r="O14049" s="13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  <c r="AA14049" s="11"/>
      <c r="AB14049" s="11"/>
      <c r="AC14049" s="11"/>
    </row>
    <row r="14050" spans="1:29" x14ac:dyDescent="0.25">
      <c r="A14050" s="10"/>
      <c r="B14050" s="11"/>
      <c r="C14050" s="11"/>
      <c r="D14050" s="11"/>
      <c r="E14050" s="11"/>
      <c r="F14050" s="11"/>
      <c r="G14050" s="11"/>
      <c r="H14050" s="11"/>
      <c r="I14050" s="11"/>
      <c r="J14050" s="11"/>
      <c r="K14050" s="12"/>
      <c r="L14050" s="13"/>
      <c r="M14050" s="12"/>
      <c r="N14050" s="13"/>
      <c r="O14050" s="13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  <c r="AA14050" s="11"/>
      <c r="AB14050" s="11"/>
      <c r="AC14050" s="11"/>
    </row>
    <row r="14051" spans="1:29" x14ac:dyDescent="0.25">
      <c r="A14051" s="10"/>
      <c r="B14051" s="11"/>
      <c r="C14051" s="11"/>
      <c r="D14051" s="11"/>
      <c r="E14051" s="11"/>
      <c r="F14051" s="11"/>
      <c r="G14051" s="11"/>
      <c r="H14051" s="11"/>
      <c r="I14051" s="11"/>
      <c r="J14051" s="11"/>
      <c r="K14051" s="12"/>
      <c r="L14051" s="13"/>
      <c r="M14051" s="12"/>
      <c r="N14051" s="13"/>
      <c r="O14051" s="13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  <c r="AA14051" s="11"/>
      <c r="AB14051" s="11"/>
      <c r="AC14051" s="11"/>
    </row>
    <row r="14052" spans="1:29" x14ac:dyDescent="0.25">
      <c r="A14052" s="10"/>
      <c r="B14052" s="11"/>
      <c r="C14052" s="11"/>
      <c r="D14052" s="11"/>
      <c r="E14052" s="11"/>
      <c r="F14052" s="11"/>
      <c r="G14052" s="11"/>
      <c r="H14052" s="11"/>
      <c r="I14052" s="11"/>
      <c r="J14052" s="11"/>
      <c r="K14052" s="12"/>
      <c r="L14052" s="13"/>
      <c r="M14052" s="12"/>
      <c r="N14052" s="13"/>
      <c r="O14052" s="13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  <c r="AA14052" s="11"/>
      <c r="AB14052" s="11"/>
      <c r="AC14052" s="11"/>
    </row>
    <row r="14053" spans="1:29" x14ac:dyDescent="0.25">
      <c r="A14053" s="10"/>
      <c r="B14053" s="11"/>
      <c r="C14053" s="11"/>
      <c r="D14053" s="11"/>
      <c r="E14053" s="11"/>
      <c r="F14053" s="11"/>
      <c r="G14053" s="11"/>
      <c r="H14053" s="11"/>
      <c r="I14053" s="11"/>
      <c r="J14053" s="11"/>
      <c r="K14053" s="12"/>
      <c r="L14053" s="13"/>
      <c r="M14053" s="12"/>
      <c r="N14053" s="13"/>
      <c r="O14053" s="13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  <c r="AA14053" s="11"/>
      <c r="AB14053" s="11"/>
      <c r="AC14053" s="11"/>
    </row>
    <row r="14054" spans="1:29" x14ac:dyDescent="0.25">
      <c r="A14054" s="10"/>
      <c r="B14054" s="11"/>
      <c r="C14054" s="11"/>
      <c r="D14054" s="11"/>
      <c r="E14054" s="11"/>
      <c r="F14054" s="11"/>
      <c r="G14054" s="11"/>
      <c r="H14054" s="11"/>
      <c r="I14054" s="11"/>
      <c r="J14054" s="11"/>
      <c r="K14054" s="12"/>
      <c r="L14054" s="13"/>
      <c r="M14054" s="12"/>
      <c r="N14054" s="13"/>
      <c r="O14054" s="13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  <c r="AC14054" s="11"/>
    </row>
    <row r="14055" spans="1:29" x14ac:dyDescent="0.25">
      <c r="A14055" s="10"/>
      <c r="B14055" s="11"/>
      <c r="C14055" s="11"/>
      <c r="D14055" s="11"/>
      <c r="E14055" s="11"/>
      <c r="F14055" s="11"/>
      <c r="G14055" s="11"/>
      <c r="H14055" s="11"/>
      <c r="I14055" s="11"/>
      <c r="J14055" s="11"/>
      <c r="K14055" s="12"/>
      <c r="L14055" s="13"/>
      <c r="M14055" s="12"/>
      <c r="N14055" s="13"/>
      <c r="O14055" s="13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  <c r="AA14055" s="11"/>
      <c r="AB14055" s="11"/>
      <c r="AC14055" s="11"/>
    </row>
    <row r="14056" spans="1:29" x14ac:dyDescent="0.25">
      <c r="A14056" s="10"/>
      <c r="B14056" s="11"/>
      <c r="C14056" s="11"/>
      <c r="D14056" s="11"/>
      <c r="E14056" s="11"/>
      <c r="F14056" s="11"/>
      <c r="G14056" s="11"/>
      <c r="H14056" s="11"/>
      <c r="I14056" s="11"/>
      <c r="J14056" s="11"/>
      <c r="K14056" s="12"/>
      <c r="L14056" s="13"/>
      <c r="M14056" s="12"/>
      <c r="N14056" s="13"/>
      <c r="O14056" s="13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  <c r="AA14056" s="11"/>
      <c r="AB14056" s="11"/>
      <c r="AC14056" s="11"/>
    </row>
    <row r="14057" spans="1:29" x14ac:dyDescent="0.25">
      <c r="A14057" s="10"/>
      <c r="B14057" s="11"/>
      <c r="C14057" s="11"/>
      <c r="D14057" s="11"/>
      <c r="E14057" s="11"/>
      <c r="F14057" s="11"/>
      <c r="G14057" s="11"/>
      <c r="H14057" s="11"/>
      <c r="I14057" s="11"/>
      <c r="J14057" s="11"/>
      <c r="K14057" s="12"/>
      <c r="L14057" s="13"/>
      <c r="M14057" s="12"/>
      <c r="N14057" s="13"/>
      <c r="O14057" s="13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  <c r="AA14057" s="11"/>
      <c r="AB14057" s="11"/>
      <c r="AC14057" s="11"/>
    </row>
    <row r="14058" spans="1:29" x14ac:dyDescent="0.25">
      <c r="A14058" s="10"/>
      <c r="B14058" s="11"/>
      <c r="C14058" s="11"/>
      <c r="D14058" s="11"/>
      <c r="E14058" s="11"/>
      <c r="F14058" s="11"/>
      <c r="G14058" s="11"/>
      <c r="H14058" s="11"/>
      <c r="I14058" s="11"/>
      <c r="J14058" s="11"/>
      <c r="K14058" s="12"/>
      <c r="L14058" s="13"/>
      <c r="M14058" s="12"/>
      <c r="N14058" s="13"/>
      <c r="O14058" s="13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  <c r="AA14058" s="11"/>
      <c r="AB14058" s="11"/>
      <c r="AC14058" s="11"/>
    </row>
    <row r="14059" spans="1:29" x14ac:dyDescent="0.25">
      <c r="A14059" s="10"/>
      <c r="B14059" s="11"/>
      <c r="C14059" s="11"/>
      <c r="D14059" s="11"/>
      <c r="E14059" s="11"/>
      <c r="F14059" s="11"/>
      <c r="G14059" s="11"/>
      <c r="H14059" s="11"/>
      <c r="I14059" s="11"/>
      <c r="J14059" s="11"/>
      <c r="K14059" s="12"/>
      <c r="L14059" s="13"/>
      <c r="M14059" s="12"/>
      <c r="N14059" s="13"/>
      <c r="O14059" s="13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  <c r="AA14059" s="11"/>
      <c r="AB14059" s="11"/>
      <c r="AC14059" s="11"/>
    </row>
    <row r="14060" spans="1:29" x14ac:dyDescent="0.25">
      <c r="A14060" s="10"/>
      <c r="B14060" s="11"/>
      <c r="C14060" s="11"/>
      <c r="D14060" s="11"/>
      <c r="E14060" s="11"/>
      <c r="F14060" s="11"/>
      <c r="G14060" s="11"/>
      <c r="H14060" s="11"/>
      <c r="I14060" s="11"/>
      <c r="J14060" s="11"/>
      <c r="K14060" s="12"/>
      <c r="L14060" s="13"/>
      <c r="M14060" s="12"/>
      <c r="N14060" s="13"/>
      <c r="O14060" s="13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  <c r="AA14060" s="11"/>
      <c r="AB14060" s="11"/>
      <c r="AC14060" s="11"/>
    </row>
    <row r="14061" spans="1:29" x14ac:dyDescent="0.25">
      <c r="A14061" s="10"/>
      <c r="B14061" s="11"/>
      <c r="C14061" s="11"/>
      <c r="D14061" s="11"/>
      <c r="E14061" s="11"/>
      <c r="F14061" s="11"/>
      <c r="G14061" s="11"/>
      <c r="H14061" s="11"/>
      <c r="I14061" s="11"/>
      <c r="J14061" s="11"/>
      <c r="K14061" s="12"/>
      <c r="L14061" s="13"/>
      <c r="M14061" s="12"/>
      <c r="N14061" s="13"/>
      <c r="O14061" s="13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  <c r="AC14061" s="11"/>
    </row>
    <row r="14062" spans="1:29" x14ac:dyDescent="0.25">
      <c r="A14062" s="10"/>
      <c r="B14062" s="11"/>
      <c r="C14062" s="11"/>
      <c r="D14062" s="11"/>
      <c r="E14062" s="11"/>
      <c r="F14062" s="11"/>
      <c r="G14062" s="11"/>
      <c r="H14062" s="11"/>
      <c r="I14062" s="11"/>
      <c r="J14062" s="11"/>
      <c r="K14062" s="12"/>
      <c r="L14062" s="13"/>
      <c r="M14062" s="12"/>
      <c r="N14062" s="13"/>
      <c r="O14062" s="13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  <c r="AA14062" s="11"/>
      <c r="AB14062" s="11"/>
      <c r="AC14062" s="11"/>
    </row>
    <row r="14063" spans="1:29" x14ac:dyDescent="0.25">
      <c r="A14063" s="10"/>
      <c r="B14063" s="11"/>
      <c r="C14063" s="11"/>
      <c r="D14063" s="11"/>
      <c r="E14063" s="11"/>
      <c r="F14063" s="11"/>
      <c r="G14063" s="11"/>
      <c r="H14063" s="11"/>
      <c r="I14063" s="11"/>
      <c r="J14063" s="11"/>
      <c r="K14063" s="12"/>
      <c r="L14063" s="13"/>
      <c r="M14063" s="12"/>
      <c r="N14063" s="13"/>
      <c r="O14063" s="13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  <c r="AA14063" s="11"/>
      <c r="AB14063" s="11"/>
      <c r="AC14063" s="11"/>
    </row>
    <row r="14064" spans="1:29" x14ac:dyDescent="0.25">
      <c r="A14064" s="10"/>
      <c r="B14064" s="11"/>
      <c r="C14064" s="11"/>
      <c r="D14064" s="11"/>
      <c r="E14064" s="11"/>
      <c r="F14064" s="11"/>
      <c r="G14064" s="11"/>
      <c r="H14064" s="11"/>
      <c r="I14064" s="11"/>
      <c r="J14064" s="11"/>
      <c r="K14064" s="12"/>
      <c r="L14064" s="13"/>
      <c r="M14064" s="12"/>
      <c r="N14064" s="13"/>
      <c r="O14064" s="13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  <c r="AA14064" s="11"/>
      <c r="AB14064" s="11"/>
      <c r="AC14064" s="11"/>
    </row>
    <row r="14065" spans="1:29" x14ac:dyDescent="0.25">
      <c r="A14065" s="10"/>
      <c r="B14065" s="11"/>
      <c r="C14065" s="11"/>
      <c r="D14065" s="11"/>
      <c r="E14065" s="11"/>
      <c r="F14065" s="11"/>
      <c r="G14065" s="11"/>
      <c r="H14065" s="11"/>
      <c r="I14065" s="11"/>
      <c r="J14065" s="11"/>
      <c r="K14065" s="12"/>
      <c r="L14065" s="13"/>
      <c r="M14065" s="12"/>
      <c r="N14065" s="13"/>
      <c r="O14065" s="13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  <c r="AA14065" s="11"/>
      <c r="AB14065" s="11"/>
      <c r="AC14065" s="11"/>
    </row>
    <row r="14066" spans="1:29" x14ac:dyDescent="0.25">
      <c r="A14066" s="10"/>
      <c r="B14066" s="11"/>
      <c r="C14066" s="11"/>
      <c r="D14066" s="11"/>
      <c r="E14066" s="11"/>
      <c r="F14066" s="11"/>
      <c r="G14066" s="11"/>
      <c r="H14066" s="11"/>
      <c r="I14066" s="11"/>
      <c r="J14066" s="11"/>
      <c r="K14066" s="12"/>
      <c r="L14066" s="13"/>
      <c r="M14066" s="12"/>
      <c r="N14066" s="13"/>
      <c r="O14066" s="13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  <c r="AA14066" s="11"/>
      <c r="AB14066" s="11"/>
      <c r="AC14066" s="11"/>
    </row>
    <row r="14067" spans="1:29" x14ac:dyDescent="0.25">
      <c r="A14067" s="10"/>
      <c r="B14067" s="11"/>
      <c r="C14067" s="11"/>
      <c r="D14067" s="11"/>
      <c r="E14067" s="11"/>
      <c r="F14067" s="11"/>
      <c r="G14067" s="11"/>
      <c r="H14067" s="11"/>
      <c r="I14067" s="11"/>
      <c r="J14067" s="11"/>
      <c r="K14067" s="12"/>
      <c r="L14067" s="13"/>
      <c r="M14067" s="12"/>
      <c r="N14067" s="13"/>
      <c r="O14067" s="13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  <c r="AA14067" s="11"/>
      <c r="AB14067" s="11"/>
      <c r="AC14067" s="11"/>
    </row>
    <row r="14068" spans="1:29" x14ac:dyDescent="0.25">
      <c r="A14068" s="10"/>
      <c r="B14068" s="11"/>
      <c r="C14068" s="11"/>
      <c r="D14068" s="11"/>
      <c r="E14068" s="11"/>
      <c r="F14068" s="11"/>
      <c r="G14068" s="11"/>
      <c r="H14068" s="11"/>
      <c r="I14068" s="11"/>
      <c r="J14068" s="11"/>
      <c r="K14068" s="12"/>
      <c r="L14068" s="13"/>
      <c r="M14068" s="12"/>
      <c r="N14068" s="13"/>
      <c r="O14068" s="13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  <c r="AC14068" s="11"/>
    </row>
    <row r="14069" spans="1:29" x14ac:dyDescent="0.25">
      <c r="A14069" s="10"/>
      <c r="B14069" s="11"/>
      <c r="C14069" s="11"/>
      <c r="D14069" s="11"/>
      <c r="E14069" s="11"/>
      <c r="F14069" s="11"/>
      <c r="G14069" s="11"/>
      <c r="H14069" s="11"/>
      <c r="I14069" s="11"/>
      <c r="J14069" s="11"/>
      <c r="K14069" s="12"/>
      <c r="L14069" s="13"/>
      <c r="M14069" s="12"/>
      <c r="N14069" s="13"/>
      <c r="O14069" s="13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  <c r="AA14069" s="11"/>
      <c r="AB14069" s="11"/>
      <c r="AC14069" s="11"/>
    </row>
    <row r="14070" spans="1:29" x14ac:dyDescent="0.25">
      <c r="A14070" s="10"/>
      <c r="B14070" s="11"/>
      <c r="C14070" s="11"/>
      <c r="D14070" s="11"/>
      <c r="E14070" s="11"/>
      <c r="F14070" s="11"/>
      <c r="G14070" s="11"/>
      <c r="H14070" s="11"/>
      <c r="I14070" s="11"/>
      <c r="J14070" s="11"/>
      <c r="K14070" s="12"/>
      <c r="L14070" s="13"/>
      <c r="M14070" s="12"/>
      <c r="N14070" s="13"/>
      <c r="O14070" s="13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  <c r="AA14070" s="11"/>
      <c r="AB14070" s="11"/>
      <c r="AC14070" s="11"/>
    </row>
    <row r="14071" spans="1:29" x14ac:dyDescent="0.25">
      <c r="A14071" s="10"/>
      <c r="B14071" s="11"/>
      <c r="C14071" s="11"/>
      <c r="D14071" s="11"/>
      <c r="E14071" s="11"/>
      <c r="F14071" s="11"/>
      <c r="G14071" s="11"/>
      <c r="H14071" s="11"/>
      <c r="I14071" s="11"/>
      <c r="J14071" s="11"/>
      <c r="K14071" s="12"/>
      <c r="L14071" s="13"/>
      <c r="M14071" s="12"/>
      <c r="N14071" s="13"/>
      <c r="O14071" s="13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  <c r="AA14071" s="11"/>
      <c r="AB14071" s="11"/>
      <c r="AC14071" s="11"/>
    </row>
    <row r="14072" spans="1:29" x14ac:dyDescent="0.25">
      <c r="A14072" s="10"/>
      <c r="B14072" s="11"/>
      <c r="C14072" s="11"/>
      <c r="D14072" s="11"/>
      <c r="E14072" s="11"/>
      <c r="F14072" s="11"/>
      <c r="G14072" s="11"/>
      <c r="H14072" s="11"/>
      <c r="I14072" s="11"/>
      <c r="J14072" s="11"/>
      <c r="K14072" s="12"/>
      <c r="L14072" s="13"/>
      <c r="M14072" s="12"/>
      <c r="N14072" s="13"/>
      <c r="O14072" s="13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  <c r="AA14072" s="11"/>
      <c r="AB14072" s="11"/>
      <c r="AC14072" s="11"/>
    </row>
    <row r="14073" spans="1:29" x14ac:dyDescent="0.25">
      <c r="A14073" s="10"/>
      <c r="B14073" s="11"/>
      <c r="C14073" s="11"/>
      <c r="D14073" s="11"/>
      <c r="E14073" s="11"/>
      <c r="F14073" s="11"/>
      <c r="G14073" s="11"/>
      <c r="H14073" s="11"/>
      <c r="I14073" s="11"/>
      <c r="J14073" s="11"/>
      <c r="K14073" s="12"/>
      <c r="L14073" s="13"/>
      <c r="M14073" s="12"/>
      <c r="N14073" s="13"/>
      <c r="O14073" s="13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  <c r="AA14073" s="11"/>
      <c r="AB14073" s="11"/>
      <c r="AC14073" s="11"/>
    </row>
    <row r="14074" spans="1:29" x14ac:dyDescent="0.25">
      <c r="A14074" s="10"/>
      <c r="B14074" s="11"/>
      <c r="C14074" s="11"/>
      <c r="D14074" s="11"/>
      <c r="E14074" s="11"/>
      <c r="F14074" s="11"/>
      <c r="G14074" s="11"/>
      <c r="H14074" s="11"/>
      <c r="I14074" s="11"/>
      <c r="J14074" s="11"/>
      <c r="K14074" s="12"/>
      <c r="L14074" s="13"/>
      <c r="M14074" s="12"/>
      <c r="N14074" s="13"/>
      <c r="O14074" s="13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  <c r="AA14074" s="11"/>
      <c r="AB14074" s="11"/>
      <c r="AC14074" s="11"/>
    </row>
    <row r="14075" spans="1:29" x14ac:dyDescent="0.25">
      <c r="A14075" s="10"/>
      <c r="B14075" s="11"/>
      <c r="C14075" s="11"/>
      <c r="D14075" s="11"/>
      <c r="E14075" s="11"/>
      <c r="F14075" s="11"/>
      <c r="G14075" s="11"/>
      <c r="H14075" s="11"/>
      <c r="I14075" s="11"/>
      <c r="J14075" s="11"/>
      <c r="K14075" s="12"/>
      <c r="L14075" s="13"/>
      <c r="M14075" s="12"/>
      <c r="N14075" s="13"/>
      <c r="O14075" s="13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  <c r="AC14075" s="11"/>
    </row>
    <row r="14076" spans="1:29" x14ac:dyDescent="0.25">
      <c r="A14076" s="10"/>
      <c r="B14076" s="11"/>
      <c r="C14076" s="11"/>
      <c r="D14076" s="11"/>
      <c r="E14076" s="11"/>
      <c r="F14076" s="11"/>
      <c r="G14076" s="11"/>
      <c r="H14076" s="11"/>
      <c r="I14076" s="11"/>
      <c r="J14076" s="11"/>
      <c r="K14076" s="12"/>
      <c r="L14076" s="13"/>
      <c r="M14076" s="12"/>
      <c r="N14076" s="13"/>
      <c r="O14076" s="13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  <c r="AA14076" s="11"/>
      <c r="AB14076" s="11"/>
      <c r="AC14076" s="11"/>
    </row>
    <row r="14077" spans="1:29" x14ac:dyDescent="0.25">
      <c r="A14077" s="10"/>
      <c r="B14077" s="11"/>
      <c r="C14077" s="11"/>
      <c r="D14077" s="11"/>
      <c r="E14077" s="11"/>
      <c r="F14077" s="11"/>
      <c r="G14077" s="11"/>
      <c r="H14077" s="11"/>
      <c r="I14077" s="11"/>
      <c r="J14077" s="11"/>
      <c r="K14077" s="12"/>
      <c r="L14077" s="13"/>
      <c r="M14077" s="12"/>
      <c r="N14077" s="13"/>
      <c r="O14077" s="13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  <c r="AA14077" s="11"/>
      <c r="AB14077" s="11"/>
      <c r="AC14077" s="11"/>
    </row>
    <row r="14078" spans="1:29" x14ac:dyDescent="0.25">
      <c r="A14078" s="10"/>
      <c r="B14078" s="11"/>
      <c r="C14078" s="11"/>
      <c r="D14078" s="11"/>
      <c r="E14078" s="11"/>
      <c r="F14078" s="11"/>
      <c r="G14078" s="11"/>
      <c r="H14078" s="11"/>
      <c r="I14078" s="11"/>
      <c r="J14078" s="11"/>
      <c r="K14078" s="12"/>
      <c r="L14078" s="13"/>
      <c r="M14078" s="12"/>
      <c r="N14078" s="13"/>
      <c r="O14078" s="13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  <c r="AC14078" s="11"/>
    </row>
    <row r="14079" spans="1:29" x14ac:dyDescent="0.25">
      <c r="A14079" s="10"/>
      <c r="B14079" s="11"/>
      <c r="C14079" s="11"/>
      <c r="D14079" s="11"/>
      <c r="E14079" s="11"/>
      <c r="F14079" s="11"/>
      <c r="G14079" s="11"/>
      <c r="H14079" s="11"/>
      <c r="I14079" s="11"/>
      <c r="J14079" s="11"/>
      <c r="K14079" s="12"/>
      <c r="L14079" s="13"/>
      <c r="M14079" s="12"/>
      <c r="N14079" s="13"/>
      <c r="O14079" s="13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  <c r="AA14079" s="11"/>
      <c r="AB14079" s="11"/>
      <c r="AC14079" s="11"/>
    </row>
    <row r="14080" spans="1:29" x14ac:dyDescent="0.25">
      <c r="A14080" s="10"/>
      <c r="B14080" s="11"/>
      <c r="C14080" s="11"/>
      <c r="D14080" s="11"/>
      <c r="E14080" s="11"/>
      <c r="F14080" s="11"/>
      <c r="G14080" s="11"/>
      <c r="H14080" s="11"/>
      <c r="I14080" s="11"/>
      <c r="J14080" s="11"/>
      <c r="K14080" s="12"/>
      <c r="L14080" s="13"/>
      <c r="M14080" s="12"/>
      <c r="N14080" s="13"/>
      <c r="O14080" s="13"/>
      <c r="P14080" s="11"/>
      <c r="Q14080" s="11"/>
      <c r="R14080" s="11"/>
      <c r="S14080" s="11"/>
      <c r="T14080" s="11"/>
      <c r="U14080" s="11"/>
      <c r="V14080" s="11"/>
      <c r="W14080" s="11"/>
      <c r="X14080" s="11"/>
      <c r="Y14080" s="11"/>
      <c r="Z14080" s="11"/>
      <c r="AA14080" s="11"/>
      <c r="AB14080" s="11"/>
      <c r="AC14080" s="11"/>
    </row>
    <row r="14081" spans="1:29" x14ac:dyDescent="0.25">
      <c r="A14081" s="10"/>
      <c r="B14081" s="11"/>
      <c r="C14081" s="11"/>
      <c r="D14081" s="11"/>
      <c r="E14081" s="11"/>
      <c r="F14081" s="11"/>
      <c r="G14081" s="11"/>
      <c r="H14081" s="11"/>
      <c r="I14081" s="11"/>
      <c r="J14081" s="11"/>
      <c r="K14081" s="12"/>
      <c r="L14081" s="13"/>
      <c r="M14081" s="12"/>
      <c r="N14081" s="13"/>
      <c r="O14081" s="13"/>
      <c r="P14081" s="11"/>
      <c r="Q14081" s="11"/>
      <c r="R14081" s="11"/>
      <c r="S14081" s="11"/>
      <c r="T14081" s="11"/>
      <c r="U14081" s="11"/>
      <c r="V14081" s="11"/>
      <c r="W14081" s="11"/>
      <c r="X14081" s="11"/>
      <c r="Y14081" s="11"/>
      <c r="Z14081" s="11"/>
      <c r="AA14081" s="11"/>
      <c r="AB14081" s="11"/>
      <c r="AC14081" s="11"/>
    </row>
    <row r="14082" spans="1:29" x14ac:dyDescent="0.25">
      <c r="A14082" s="10"/>
      <c r="B14082" s="11"/>
      <c r="C14082" s="11"/>
      <c r="D14082" s="11"/>
      <c r="E14082" s="11"/>
      <c r="F14082" s="11"/>
      <c r="G14082" s="11"/>
      <c r="H14082" s="11"/>
      <c r="I14082" s="11"/>
      <c r="J14082" s="11"/>
      <c r="K14082" s="12"/>
      <c r="L14082" s="13"/>
      <c r="M14082" s="12"/>
      <c r="N14082" s="13"/>
      <c r="O14082" s="13"/>
      <c r="P14082" s="11"/>
      <c r="Q14082" s="11"/>
      <c r="R14082" s="11"/>
      <c r="S14082" s="11"/>
      <c r="T14082" s="11"/>
      <c r="U14082" s="11"/>
      <c r="V14082" s="11"/>
      <c r="W14082" s="11"/>
      <c r="X14082" s="11"/>
      <c r="Y14082" s="11"/>
      <c r="Z14082" s="11"/>
      <c r="AA14082" s="11"/>
      <c r="AB14082" s="11"/>
      <c r="AC14082" s="11"/>
    </row>
    <row r="14083" spans="1:29" x14ac:dyDescent="0.25">
      <c r="A14083" s="10"/>
      <c r="B14083" s="11"/>
      <c r="C14083" s="11"/>
      <c r="D14083" s="11"/>
      <c r="E14083" s="11"/>
      <c r="F14083" s="11"/>
      <c r="G14083" s="11"/>
      <c r="H14083" s="11"/>
      <c r="I14083" s="11"/>
      <c r="J14083" s="11"/>
      <c r="K14083" s="12"/>
      <c r="L14083" s="13"/>
      <c r="M14083" s="12"/>
      <c r="N14083" s="13"/>
      <c r="O14083" s="13"/>
      <c r="P14083" s="11"/>
      <c r="Q14083" s="11"/>
      <c r="R14083" s="11"/>
      <c r="S14083" s="11"/>
      <c r="T14083" s="11"/>
      <c r="U14083" s="11"/>
      <c r="V14083" s="11"/>
      <c r="W14083" s="11"/>
      <c r="X14083" s="11"/>
      <c r="Y14083" s="11"/>
      <c r="Z14083" s="11"/>
      <c r="AA14083" s="11"/>
      <c r="AB14083" s="11"/>
      <c r="AC14083" s="11"/>
    </row>
    <row r="14084" spans="1:29" x14ac:dyDescent="0.25">
      <c r="A14084" s="10"/>
      <c r="B14084" s="11"/>
      <c r="C14084" s="11"/>
      <c r="D14084" s="11"/>
      <c r="E14084" s="11"/>
      <c r="F14084" s="11"/>
      <c r="G14084" s="11"/>
      <c r="H14084" s="11"/>
      <c r="I14084" s="11"/>
      <c r="J14084" s="11"/>
      <c r="K14084" s="12"/>
      <c r="L14084" s="13"/>
      <c r="M14084" s="12"/>
      <c r="N14084" s="13"/>
      <c r="O14084" s="13"/>
      <c r="P14084" s="11"/>
      <c r="Q14084" s="11"/>
      <c r="R14084" s="11"/>
      <c r="S14084" s="11"/>
      <c r="T14084" s="11"/>
      <c r="U14084" s="11"/>
      <c r="V14084" s="11"/>
      <c r="W14084" s="11"/>
      <c r="X14084" s="11"/>
      <c r="Y14084" s="11"/>
      <c r="Z14084" s="11"/>
      <c r="AA14084" s="11"/>
      <c r="AB14084" s="11"/>
      <c r="AC14084" s="11"/>
    </row>
    <row r="14085" spans="1:29" x14ac:dyDescent="0.25">
      <c r="A14085" s="10"/>
      <c r="B14085" s="11"/>
      <c r="C14085" s="11"/>
      <c r="D14085" s="11"/>
      <c r="E14085" s="11"/>
      <c r="F14085" s="11"/>
      <c r="G14085" s="11"/>
      <c r="H14085" s="11"/>
      <c r="I14085" s="11"/>
      <c r="J14085" s="11"/>
      <c r="K14085" s="12"/>
      <c r="L14085" s="13"/>
      <c r="M14085" s="12"/>
      <c r="N14085" s="13"/>
      <c r="O14085" s="13"/>
      <c r="P14085" s="11"/>
      <c r="Q14085" s="11"/>
      <c r="R14085" s="11"/>
      <c r="S14085" s="11"/>
      <c r="T14085" s="11"/>
      <c r="U14085" s="11"/>
      <c r="V14085" s="11"/>
      <c r="W14085" s="11"/>
      <c r="X14085" s="11"/>
      <c r="Y14085" s="11"/>
      <c r="Z14085" s="11"/>
      <c r="AA14085" s="11"/>
      <c r="AB14085" s="11"/>
      <c r="AC14085" s="11"/>
    </row>
    <row r="14086" spans="1:29" x14ac:dyDescent="0.25">
      <c r="A14086" s="10"/>
      <c r="B14086" s="11"/>
      <c r="C14086" s="11"/>
      <c r="D14086" s="11"/>
      <c r="E14086" s="11"/>
      <c r="F14086" s="11"/>
      <c r="G14086" s="11"/>
      <c r="H14086" s="11"/>
      <c r="I14086" s="11"/>
      <c r="J14086" s="11"/>
      <c r="K14086" s="12"/>
      <c r="L14086" s="13"/>
      <c r="M14086" s="12"/>
      <c r="N14086" s="13"/>
      <c r="O14086" s="13"/>
      <c r="P14086" s="11"/>
      <c r="Q14086" s="11"/>
      <c r="R14086" s="11"/>
      <c r="S14086" s="11"/>
      <c r="T14086" s="11"/>
      <c r="U14086" s="11"/>
      <c r="V14086" s="11"/>
      <c r="W14086" s="11"/>
      <c r="X14086" s="11"/>
      <c r="Y14086" s="11"/>
      <c r="Z14086" s="11"/>
      <c r="AA14086" s="11"/>
      <c r="AB14086" s="11"/>
      <c r="AC14086" s="11"/>
    </row>
    <row r="14087" spans="1:29" x14ac:dyDescent="0.25">
      <c r="A14087" s="10"/>
      <c r="B14087" s="11"/>
      <c r="C14087" s="11"/>
      <c r="D14087" s="11"/>
      <c r="E14087" s="11"/>
      <c r="F14087" s="11"/>
      <c r="G14087" s="11"/>
      <c r="H14087" s="11"/>
      <c r="I14087" s="11"/>
      <c r="J14087" s="11"/>
      <c r="K14087" s="12"/>
      <c r="L14087" s="13"/>
      <c r="M14087" s="12"/>
      <c r="N14087" s="13"/>
      <c r="O14087" s="13"/>
      <c r="P14087" s="11"/>
      <c r="Q14087" s="11"/>
      <c r="R14087" s="11"/>
      <c r="S14087" s="11"/>
      <c r="T14087" s="11"/>
      <c r="U14087" s="11"/>
      <c r="V14087" s="11"/>
      <c r="W14087" s="11"/>
      <c r="X14087" s="11"/>
      <c r="Y14087" s="11"/>
      <c r="Z14087" s="11"/>
      <c r="AA14087" s="11"/>
      <c r="AB14087" s="11"/>
      <c r="AC14087" s="11"/>
    </row>
    <row r="14088" spans="1:29" x14ac:dyDescent="0.25">
      <c r="A14088" s="10"/>
      <c r="B14088" s="11"/>
      <c r="C14088" s="11"/>
      <c r="D14088" s="11"/>
      <c r="E14088" s="11"/>
      <c r="F14088" s="11"/>
      <c r="G14088" s="11"/>
      <c r="H14088" s="11"/>
      <c r="I14088" s="11"/>
      <c r="J14088" s="11"/>
      <c r="K14088" s="12"/>
      <c r="L14088" s="13"/>
      <c r="M14088" s="12"/>
      <c r="N14088" s="13"/>
      <c r="O14088" s="13"/>
      <c r="P14088" s="11"/>
      <c r="Q14088" s="11"/>
      <c r="R14088" s="11"/>
      <c r="S14088" s="11"/>
      <c r="T14088" s="11"/>
      <c r="U14088" s="11"/>
      <c r="V14088" s="11"/>
      <c r="W14088" s="11"/>
      <c r="X14088" s="11"/>
      <c r="Y14088" s="11"/>
      <c r="Z14088" s="11"/>
      <c r="AA14088" s="11"/>
      <c r="AB14088" s="11"/>
      <c r="AC14088" s="11"/>
    </row>
    <row r="14089" spans="1:29" x14ac:dyDescent="0.25">
      <c r="A14089" s="10"/>
      <c r="B14089" s="11"/>
      <c r="C14089" s="11"/>
      <c r="D14089" s="11"/>
      <c r="E14089" s="11"/>
      <c r="F14089" s="11"/>
      <c r="G14089" s="11"/>
      <c r="H14089" s="11"/>
      <c r="I14089" s="11"/>
      <c r="J14089" s="11"/>
      <c r="K14089" s="12"/>
      <c r="L14089" s="13"/>
      <c r="M14089" s="12"/>
      <c r="N14089" s="13"/>
      <c r="O14089" s="13"/>
      <c r="P14089" s="11"/>
      <c r="Q14089" s="11"/>
      <c r="R14089" s="11"/>
      <c r="S14089" s="11"/>
      <c r="T14089" s="11"/>
      <c r="U14089" s="11"/>
      <c r="V14089" s="11"/>
      <c r="W14089" s="11"/>
      <c r="X14089" s="11"/>
      <c r="Y14089" s="11"/>
      <c r="Z14089" s="11"/>
      <c r="AA14089" s="11"/>
      <c r="AB14089" s="11"/>
      <c r="AC14089" s="11"/>
    </row>
    <row r="14090" spans="1:29" x14ac:dyDescent="0.25">
      <c r="A14090" s="10"/>
      <c r="B14090" s="11"/>
      <c r="C14090" s="11"/>
      <c r="D14090" s="11"/>
      <c r="E14090" s="11"/>
      <c r="F14090" s="11"/>
      <c r="G14090" s="11"/>
      <c r="H14090" s="11"/>
      <c r="I14090" s="11"/>
      <c r="J14090" s="11"/>
      <c r="K14090" s="12"/>
      <c r="L14090" s="13"/>
      <c r="M14090" s="12"/>
      <c r="N14090" s="13"/>
      <c r="O14090" s="13"/>
      <c r="P14090" s="11"/>
      <c r="Q14090" s="11"/>
      <c r="R14090" s="11"/>
      <c r="S14090" s="11"/>
      <c r="T14090" s="11"/>
      <c r="U14090" s="11"/>
      <c r="V14090" s="11"/>
      <c r="W14090" s="11"/>
      <c r="X14090" s="11"/>
      <c r="Y14090" s="11"/>
      <c r="Z14090" s="11"/>
      <c r="AA14090" s="11"/>
      <c r="AB14090" s="11"/>
      <c r="AC14090" s="11"/>
    </row>
    <row r="14091" spans="1:29" x14ac:dyDescent="0.25">
      <c r="A14091" s="10"/>
      <c r="B14091" s="11"/>
      <c r="C14091" s="11"/>
      <c r="D14091" s="11"/>
      <c r="E14091" s="11"/>
      <c r="F14091" s="11"/>
      <c r="G14091" s="11"/>
      <c r="H14091" s="11"/>
      <c r="I14091" s="11"/>
      <c r="J14091" s="11"/>
      <c r="K14091" s="12"/>
      <c r="L14091" s="13"/>
      <c r="M14091" s="12"/>
      <c r="N14091" s="13"/>
      <c r="O14091" s="13"/>
      <c r="P14091" s="11"/>
      <c r="Q14091" s="11"/>
      <c r="R14091" s="11"/>
      <c r="S14091" s="11"/>
      <c r="T14091" s="11"/>
      <c r="U14091" s="11"/>
      <c r="V14091" s="11"/>
      <c r="W14091" s="11"/>
      <c r="X14091" s="11"/>
      <c r="Y14091" s="11"/>
      <c r="Z14091" s="11"/>
      <c r="AA14091" s="11"/>
      <c r="AB14091" s="11"/>
      <c r="AC14091" s="11"/>
    </row>
    <row r="14092" spans="1:29" x14ac:dyDescent="0.25">
      <c r="A14092" s="10"/>
      <c r="B14092" s="11"/>
      <c r="C14092" s="11"/>
      <c r="D14092" s="11"/>
      <c r="E14092" s="11"/>
      <c r="F14092" s="11"/>
      <c r="G14092" s="11"/>
      <c r="H14092" s="11"/>
      <c r="I14092" s="11"/>
      <c r="J14092" s="11"/>
      <c r="K14092" s="12"/>
      <c r="L14092" s="13"/>
      <c r="M14092" s="12"/>
      <c r="N14092" s="13"/>
      <c r="O14092" s="13"/>
      <c r="P14092" s="11"/>
      <c r="Q14092" s="11"/>
      <c r="R14092" s="11"/>
      <c r="S14092" s="11"/>
      <c r="T14092" s="11"/>
      <c r="U14092" s="11"/>
      <c r="V14092" s="11"/>
      <c r="W14092" s="11"/>
      <c r="X14092" s="11"/>
      <c r="Y14092" s="11"/>
      <c r="Z14092" s="11"/>
      <c r="AA14092" s="11"/>
      <c r="AB14092" s="11"/>
      <c r="AC14092" s="11"/>
    </row>
    <row r="14093" spans="1:29" x14ac:dyDescent="0.25">
      <c r="A14093" s="10"/>
      <c r="B14093" s="11"/>
      <c r="C14093" s="11"/>
      <c r="D14093" s="11"/>
      <c r="E14093" s="11"/>
      <c r="F14093" s="11"/>
      <c r="G14093" s="11"/>
      <c r="H14093" s="11"/>
      <c r="I14093" s="11"/>
      <c r="J14093" s="11"/>
      <c r="K14093" s="12"/>
      <c r="L14093" s="13"/>
      <c r="M14093" s="12"/>
      <c r="N14093" s="13"/>
      <c r="O14093" s="13"/>
      <c r="P14093" s="11"/>
      <c r="Q14093" s="11"/>
      <c r="R14093" s="11"/>
      <c r="S14093" s="11"/>
      <c r="T14093" s="11"/>
      <c r="U14093" s="11"/>
      <c r="V14093" s="11"/>
      <c r="W14093" s="11"/>
      <c r="X14093" s="11"/>
      <c r="Y14093" s="11"/>
      <c r="Z14093" s="11"/>
      <c r="AA14093" s="11"/>
      <c r="AB14093" s="11"/>
      <c r="AC14093" s="11"/>
    </row>
    <row r="14094" spans="1:29" x14ac:dyDescent="0.25">
      <c r="A14094" s="10"/>
      <c r="B14094" s="11"/>
      <c r="C14094" s="11"/>
      <c r="D14094" s="11"/>
      <c r="E14094" s="11"/>
      <c r="F14094" s="11"/>
      <c r="G14094" s="11"/>
      <c r="H14094" s="11"/>
      <c r="I14094" s="11"/>
      <c r="J14094" s="11"/>
      <c r="K14094" s="12"/>
      <c r="L14094" s="13"/>
      <c r="M14094" s="12"/>
      <c r="N14094" s="13"/>
      <c r="O14094" s="13"/>
      <c r="P14094" s="11"/>
      <c r="Q14094" s="11"/>
      <c r="R14094" s="11"/>
      <c r="S14094" s="11"/>
      <c r="T14094" s="11"/>
      <c r="U14094" s="11"/>
      <c r="V14094" s="11"/>
      <c r="W14094" s="11"/>
      <c r="X14094" s="11"/>
      <c r="Y14094" s="11"/>
      <c r="Z14094" s="11"/>
      <c r="AA14094" s="11"/>
      <c r="AB14094" s="11"/>
      <c r="AC14094" s="11"/>
    </row>
    <row r="14095" spans="1:29" x14ac:dyDescent="0.25">
      <c r="A14095" s="10"/>
      <c r="B14095" s="11"/>
      <c r="C14095" s="11"/>
      <c r="D14095" s="11"/>
      <c r="E14095" s="11"/>
      <c r="F14095" s="11"/>
      <c r="G14095" s="11"/>
      <c r="H14095" s="11"/>
      <c r="I14095" s="11"/>
      <c r="J14095" s="11"/>
      <c r="K14095" s="12"/>
      <c r="L14095" s="13"/>
      <c r="M14095" s="12"/>
      <c r="N14095" s="13"/>
      <c r="O14095" s="13"/>
      <c r="P14095" s="11"/>
      <c r="Q14095" s="11"/>
      <c r="R14095" s="11"/>
      <c r="S14095" s="11"/>
      <c r="T14095" s="11"/>
      <c r="U14095" s="11"/>
      <c r="V14095" s="11"/>
      <c r="W14095" s="11"/>
      <c r="X14095" s="11"/>
      <c r="Y14095" s="11"/>
      <c r="Z14095" s="11"/>
      <c r="AA14095" s="11"/>
      <c r="AB14095" s="11"/>
      <c r="AC14095" s="11"/>
    </row>
    <row r="14096" spans="1:29" x14ac:dyDescent="0.25">
      <c r="A14096" s="10"/>
      <c r="B14096" s="11"/>
      <c r="C14096" s="11"/>
      <c r="D14096" s="11"/>
      <c r="E14096" s="11"/>
      <c r="F14096" s="11"/>
      <c r="G14096" s="11"/>
      <c r="H14096" s="11"/>
      <c r="I14096" s="11"/>
      <c r="J14096" s="11"/>
      <c r="K14096" s="12"/>
      <c r="L14096" s="13"/>
      <c r="M14096" s="12"/>
      <c r="N14096" s="13"/>
      <c r="O14096" s="13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  <c r="AA14096" s="11"/>
      <c r="AB14096" s="11"/>
      <c r="AC14096" s="11"/>
    </row>
    <row r="14097" spans="1:29" x14ac:dyDescent="0.25">
      <c r="A14097" s="10"/>
      <c r="B14097" s="11"/>
      <c r="C14097" s="11"/>
      <c r="D14097" s="11"/>
      <c r="E14097" s="11"/>
      <c r="F14097" s="11"/>
      <c r="G14097" s="11"/>
      <c r="H14097" s="11"/>
      <c r="I14097" s="11"/>
      <c r="J14097" s="11"/>
      <c r="K14097" s="12"/>
      <c r="L14097" s="13"/>
      <c r="M14097" s="12"/>
      <c r="N14097" s="13"/>
      <c r="O14097" s="13"/>
      <c r="P14097" s="11"/>
      <c r="Q14097" s="11"/>
      <c r="R14097" s="11"/>
      <c r="S14097" s="11"/>
      <c r="T14097" s="11"/>
      <c r="U14097" s="11"/>
      <c r="V14097" s="11"/>
      <c r="W14097" s="11"/>
      <c r="X14097" s="11"/>
      <c r="Y14097" s="11"/>
      <c r="Z14097" s="11"/>
      <c r="AA14097" s="11"/>
      <c r="AB14097" s="11"/>
      <c r="AC14097" s="11"/>
    </row>
    <row r="14098" spans="1:29" x14ac:dyDescent="0.25">
      <c r="A14098" s="10"/>
      <c r="B14098" s="11"/>
      <c r="C14098" s="11"/>
      <c r="D14098" s="11"/>
      <c r="E14098" s="11"/>
      <c r="F14098" s="11"/>
      <c r="G14098" s="11"/>
      <c r="H14098" s="11"/>
      <c r="I14098" s="11"/>
      <c r="J14098" s="11"/>
      <c r="K14098" s="12"/>
      <c r="L14098" s="13"/>
      <c r="M14098" s="12"/>
      <c r="N14098" s="13"/>
      <c r="O14098" s="13"/>
      <c r="P14098" s="11"/>
      <c r="Q14098" s="11"/>
      <c r="R14098" s="11"/>
      <c r="S14098" s="11"/>
      <c r="T14098" s="11"/>
      <c r="U14098" s="11"/>
      <c r="V14098" s="11"/>
      <c r="W14098" s="11"/>
      <c r="X14098" s="11"/>
      <c r="Y14098" s="11"/>
      <c r="Z14098" s="11"/>
      <c r="AA14098" s="11"/>
      <c r="AB14098" s="11"/>
      <c r="AC14098" s="11"/>
    </row>
    <row r="14099" spans="1:29" x14ac:dyDescent="0.25">
      <c r="A14099" s="10"/>
      <c r="B14099" s="11"/>
      <c r="C14099" s="11"/>
      <c r="D14099" s="11"/>
      <c r="E14099" s="11"/>
      <c r="F14099" s="11"/>
      <c r="G14099" s="11"/>
      <c r="H14099" s="11"/>
      <c r="I14099" s="11"/>
      <c r="J14099" s="11"/>
      <c r="K14099" s="12"/>
      <c r="L14099" s="13"/>
      <c r="M14099" s="12"/>
      <c r="N14099" s="13"/>
      <c r="O14099" s="13"/>
      <c r="P14099" s="11"/>
      <c r="Q14099" s="11"/>
      <c r="R14099" s="11"/>
      <c r="S14099" s="11"/>
      <c r="T14099" s="11"/>
      <c r="U14099" s="11"/>
      <c r="V14099" s="11"/>
      <c r="W14099" s="11"/>
      <c r="X14099" s="11"/>
      <c r="Y14099" s="11"/>
      <c r="Z14099" s="11"/>
      <c r="AA14099" s="11"/>
      <c r="AB14099" s="11"/>
      <c r="AC14099" s="11"/>
    </row>
    <row r="14100" spans="1:29" x14ac:dyDescent="0.25">
      <c r="A14100" s="10"/>
      <c r="B14100" s="11"/>
      <c r="C14100" s="11"/>
      <c r="D14100" s="11"/>
      <c r="E14100" s="11"/>
      <c r="F14100" s="11"/>
      <c r="G14100" s="11"/>
      <c r="H14100" s="11"/>
      <c r="I14100" s="11"/>
      <c r="J14100" s="11"/>
      <c r="K14100" s="12"/>
      <c r="L14100" s="13"/>
      <c r="M14100" s="12"/>
      <c r="N14100" s="13"/>
      <c r="O14100" s="13"/>
      <c r="P14100" s="11"/>
      <c r="Q14100" s="11"/>
      <c r="R14100" s="11"/>
      <c r="S14100" s="11"/>
      <c r="T14100" s="11"/>
      <c r="U14100" s="11"/>
      <c r="V14100" s="11"/>
      <c r="W14100" s="11"/>
      <c r="X14100" s="11"/>
      <c r="Y14100" s="11"/>
      <c r="Z14100" s="11"/>
      <c r="AA14100" s="11"/>
      <c r="AB14100" s="11"/>
      <c r="AC14100" s="11"/>
    </row>
    <row r="14101" spans="1:29" x14ac:dyDescent="0.25">
      <c r="A14101" s="10"/>
      <c r="B14101" s="11"/>
      <c r="C14101" s="11"/>
      <c r="D14101" s="11"/>
      <c r="E14101" s="11"/>
      <c r="F14101" s="11"/>
      <c r="G14101" s="11"/>
      <c r="H14101" s="11"/>
      <c r="I14101" s="11"/>
      <c r="J14101" s="11"/>
      <c r="K14101" s="12"/>
      <c r="L14101" s="13"/>
      <c r="M14101" s="12"/>
      <c r="N14101" s="13"/>
      <c r="O14101" s="13"/>
      <c r="P14101" s="11"/>
      <c r="Q14101" s="11"/>
      <c r="R14101" s="11"/>
      <c r="S14101" s="11"/>
      <c r="T14101" s="11"/>
      <c r="U14101" s="11"/>
      <c r="V14101" s="11"/>
      <c r="W14101" s="11"/>
      <c r="X14101" s="11"/>
      <c r="Y14101" s="11"/>
      <c r="Z14101" s="11"/>
      <c r="AA14101" s="11"/>
      <c r="AB14101" s="11"/>
      <c r="AC14101" s="11"/>
    </row>
    <row r="14102" spans="1:29" x14ac:dyDescent="0.25">
      <c r="A14102" s="10"/>
      <c r="B14102" s="11"/>
      <c r="C14102" s="11"/>
      <c r="D14102" s="11"/>
      <c r="E14102" s="11"/>
      <c r="F14102" s="11"/>
      <c r="G14102" s="11"/>
      <c r="H14102" s="11"/>
      <c r="I14102" s="11"/>
      <c r="J14102" s="11"/>
      <c r="K14102" s="12"/>
      <c r="L14102" s="13"/>
      <c r="M14102" s="12"/>
      <c r="N14102" s="13"/>
      <c r="O14102" s="13"/>
      <c r="P14102" s="11"/>
      <c r="Q14102" s="11"/>
      <c r="R14102" s="11"/>
      <c r="S14102" s="11"/>
      <c r="T14102" s="11"/>
      <c r="U14102" s="11"/>
      <c r="V14102" s="11"/>
      <c r="W14102" s="11"/>
      <c r="X14102" s="11"/>
      <c r="Y14102" s="11"/>
      <c r="Z14102" s="11"/>
      <c r="AA14102" s="11"/>
      <c r="AB14102" s="11"/>
      <c r="AC14102" s="11"/>
    </row>
    <row r="14103" spans="1:29" x14ac:dyDescent="0.25">
      <c r="A14103" s="10"/>
      <c r="B14103" s="11"/>
      <c r="C14103" s="11"/>
      <c r="D14103" s="11"/>
      <c r="E14103" s="11"/>
      <c r="F14103" s="11"/>
      <c r="G14103" s="11"/>
      <c r="H14103" s="11"/>
      <c r="I14103" s="11"/>
      <c r="J14103" s="11"/>
      <c r="K14103" s="12"/>
      <c r="L14103" s="13"/>
      <c r="M14103" s="12"/>
      <c r="N14103" s="13"/>
      <c r="O14103" s="13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  <c r="AA14103" s="11"/>
      <c r="AB14103" s="11"/>
      <c r="AC14103" s="11"/>
    </row>
    <row r="14104" spans="1:29" x14ac:dyDescent="0.25">
      <c r="A14104" s="10"/>
      <c r="B14104" s="11"/>
      <c r="C14104" s="11"/>
      <c r="D14104" s="11"/>
      <c r="E14104" s="11"/>
      <c r="F14104" s="11"/>
      <c r="G14104" s="11"/>
      <c r="H14104" s="11"/>
      <c r="I14104" s="11"/>
      <c r="J14104" s="11"/>
      <c r="K14104" s="12"/>
      <c r="L14104" s="13"/>
      <c r="M14104" s="12"/>
      <c r="N14104" s="13"/>
      <c r="O14104" s="13"/>
      <c r="P14104" s="11"/>
      <c r="Q14104" s="11"/>
      <c r="R14104" s="11"/>
      <c r="S14104" s="11"/>
      <c r="T14104" s="11"/>
      <c r="U14104" s="11"/>
      <c r="V14104" s="11"/>
      <c r="W14104" s="11"/>
      <c r="X14104" s="11"/>
      <c r="Y14104" s="11"/>
      <c r="Z14104" s="11"/>
      <c r="AA14104" s="11"/>
      <c r="AB14104" s="11"/>
      <c r="AC14104" s="11"/>
    </row>
    <row r="14105" spans="1:29" x14ac:dyDescent="0.25">
      <c r="A14105" s="10"/>
      <c r="B14105" s="11"/>
      <c r="C14105" s="11"/>
      <c r="D14105" s="11"/>
      <c r="E14105" s="11"/>
      <c r="F14105" s="11"/>
      <c r="G14105" s="11"/>
      <c r="H14105" s="11"/>
      <c r="I14105" s="11"/>
      <c r="J14105" s="11"/>
      <c r="K14105" s="12"/>
      <c r="L14105" s="13"/>
      <c r="M14105" s="12"/>
      <c r="N14105" s="13"/>
      <c r="O14105" s="13"/>
      <c r="P14105" s="11"/>
      <c r="Q14105" s="11"/>
      <c r="R14105" s="11"/>
      <c r="S14105" s="11"/>
      <c r="T14105" s="11"/>
      <c r="U14105" s="11"/>
      <c r="V14105" s="11"/>
      <c r="W14105" s="11"/>
      <c r="X14105" s="11"/>
      <c r="Y14105" s="11"/>
      <c r="Z14105" s="11"/>
      <c r="AA14105" s="11"/>
      <c r="AB14105" s="11"/>
      <c r="AC14105" s="11"/>
    </row>
    <row r="14106" spans="1:29" x14ac:dyDescent="0.25">
      <c r="A14106" s="10"/>
      <c r="B14106" s="11"/>
      <c r="C14106" s="11"/>
      <c r="D14106" s="11"/>
      <c r="E14106" s="11"/>
      <c r="F14106" s="11"/>
      <c r="G14106" s="11"/>
      <c r="H14106" s="11"/>
      <c r="I14106" s="11"/>
      <c r="J14106" s="11"/>
      <c r="K14106" s="12"/>
      <c r="L14106" s="13"/>
      <c r="M14106" s="12"/>
      <c r="N14106" s="13"/>
      <c r="O14106" s="13"/>
      <c r="P14106" s="11"/>
      <c r="Q14106" s="11"/>
      <c r="R14106" s="11"/>
      <c r="S14106" s="11"/>
      <c r="T14106" s="11"/>
      <c r="U14106" s="11"/>
      <c r="V14106" s="11"/>
      <c r="W14106" s="11"/>
      <c r="X14106" s="11"/>
      <c r="Y14106" s="11"/>
      <c r="Z14106" s="11"/>
      <c r="AA14106" s="11"/>
      <c r="AB14106" s="11"/>
      <c r="AC14106" s="11"/>
    </row>
    <row r="14107" spans="1:29" x14ac:dyDescent="0.25">
      <c r="A14107" s="10"/>
      <c r="B14107" s="11"/>
      <c r="C14107" s="11"/>
      <c r="D14107" s="11"/>
      <c r="E14107" s="11"/>
      <c r="F14107" s="11"/>
      <c r="G14107" s="11"/>
      <c r="H14107" s="11"/>
      <c r="I14107" s="11"/>
      <c r="J14107" s="11"/>
      <c r="K14107" s="12"/>
      <c r="L14107" s="13"/>
      <c r="M14107" s="12"/>
      <c r="N14107" s="13"/>
      <c r="O14107" s="13"/>
      <c r="P14107" s="11"/>
      <c r="Q14107" s="11"/>
      <c r="R14107" s="11"/>
      <c r="S14107" s="11"/>
      <c r="T14107" s="11"/>
      <c r="U14107" s="11"/>
      <c r="V14107" s="11"/>
      <c r="W14107" s="11"/>
      <c r="X14107" s="11"/>
      <c r="Y14107" s="11"/>
      <c r="Z14107" s="11"/>
      <c r="AA14107" s="11"/>
      <c r="AB14107" s="11"/>
      <c r="AC14107" s="11"/>
    </row>
    <row r="14108" spans="1:29" x14ac:dyDescent="0.25">
      <c r="A14108" s="10"/>
      <c r="B14108" s="11"/>
      <c r="C14108" s="11"/>
      <c r="D14108" s="11"/>
      <c r="E14108" s="11"/>
      <c r="F14108" s="11"/>
      <c r="G14108" s="11"/>
      <c r="H14108" s="11"/>
      <c r="I14108" s="11"/>
      <c r="J14108" s="11"/>
      <c r="K14108" s="12"/>
      <c r="L14108" s="13"/>
      <c r="M14108" s="12"/>
      <c r="N14108" s="13"/>
      <c r="O14108" s="13"/>
      <c r="P14108" s="11"/>
      <c r="Q14108" s="11"/>
      <c r="R14108" s="11"/>
      <c r="S14108" s="11"/>
      <c r="T14108" s="11"/>
      <c r="U14108" s="11"/>
      <c r="V14108" s="11"/>
      <c r="W14108" s="11"/>
      <c r="X14108" s="11"/>
      <c r="Y14108" s="11"/>
      <c r="Z14108" s="11"/>
      <c r="AA14108" s="11"/>
      <c r="AB14108" s="11"/>
      <c r="AC14108" s="11"/>
    </row>
    <row r="14109" spans="1:29" x14ac:dyDescent="0.25">
      <c r="A14109" s="10"/>
      <c r="B14109" s="11"/>
      <c r="C14109" s="11"/>
      <c r="D14109" s="11"/>
      <c r="E14109" s="11"/>
      <c r="F14109" s="11"/>
      <c r="G14109" s="11"/>
      <c r="H14109" s="11"/>
      <c r="I14109" s="11"/>
      <c r="J14109" s="11"/>
      <c r="K14109" s="12"/>
      <c r="L14109" s="13"/>
      <c r="M14109" s="12"/>
      <c r="N14109" s="13"/>
      <c r="O14109" s="13"/>
      <c r="P14109" s="11"/>
      <c r="Q14109" s="11"/>
      <c r="R14109" s="11"/>
      <c r="S14109" s="11"/>
      <c r="T14109" s="11"/>
      <c r="U14109" s="11"/>
      <c r="V14109" s="11"/>
      <c r="W14109" s="11"/>
      <c r="X14109" s="11"/>
      <c r="Y14109" s="11"/>
      <c r="Z14109" s="11"/>
      <c r="AA14109" s="11"/>
      <c r="AB14109" s="11"/>
      <c r="AC14109" s="11"/>
    </row>
    <row r="14110" spans="1:29" x14ac:dyDescent="0.25">
      <c r="A14110" s="10"/>
      <c r="B14110" s="11"/>
      <c r="C14110" s="11"/>
      <c r="D14110" s="11"/>
      <c r="E14110" s="11"/>
      <c r="F14110" s="11"/>
      <c r="G14110" s="11"/>
      <c r="H14110" s="11"/>
      <c r="I14110" s="11"/>
      <c r="J14110" s="11"/>
      <c r="K14110" s="12"/>
      <c r="L14110" s="13"/>
      <c r="M14110" s="12"/>
      <c r="N14110" s="13"/>
      <c r="O14110" s="13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  <c r="AA14110" s="11"/>
      <c r="AB14110" s="11"/>
      <c r="AC14110" s="11"/>
    </row>
    <row r="14111" spans="1:29" x14ac:dyDescent="0.25">
      <c r="A14111" s="10"/>
      <c r="B14111" s="11"/>
      <c r="C14111" s="11"/>
      <c r="D14111" s="11"/>
      <c r="E14111" s="11"/>
      <c r="F14111" s="11"/>
      <c r="G14111" s="11"/>
      <c r="H14111" s="11"/>
      <c r="I14111" s="11"/>
      <c r="J14111" s="11"/>
      <c r="K14111" s="12"/>
      <c r="L14111" s="13"/>
      <c r="M14111" s="12"/>
      <c r="N14111" s="13"/>
      <c r="O14111" s="13"/>
      <c r="P14111" s="11"/>
      <c r="Q14111" s="11"/>
      <c r="R14111" s="11"/>
      <c r="S14111" s="11"/>
      <c r="T14111" s="11"/>
      <c r="U14111" s="11"/>
      <c r="V14111" s="11"/>
      <c r="W14111" s="11"/>
      <c r="X14111" s="11"/>
      <c r="Y14111" s="11"/>
      <c r="Z14111" s="11"/>
      <c r="AA14111" s="11"/>
      <c r="AB14111" s="11"/>
      <c r="AC14111" s="11"/>
    </row>
    <row r="14112" spans="1:29" x14ac:dyDescent="0.25">
      <c r="A14112" s="10"/>
      <c r="B14112" s="11"/>
      <c r="C14112" s="11"/>
      <c r="D14112" s="11"/>
      <c r="E14112" s="11"/>
      <c r="F14112" s="11"/>
      <c r="G14112" s="11"/>
      <c r="H14112" s="11"/>
      <c r="I14112" s="11"/>
      <c r="J14112" s="11"/>
      <c r="K14112" s="12"/>
      <c r="L14112" s="13"/>
      <c r="M14112" s="12"/>
      <c r="N14112" s="13"/>
      <c r="O14112" s="13"/>
      <c r="P14112" s="11"/>
      <c r="Q14112" s="11"/>
      <c r="R14112" s="11"/>
      <c r="S14112" s="11"/>
      <c r="T14112" s="11"/>
      <c r="U14112" s="11"/>
      <c r="V14112" s="11"/>
      <c r="W14112" s="11"/>
      <c r="X14112" s="11"/>
      <c r="Y14112" s="11"/>
      <c r="Z14112" s="11"/>
      <c r="AA14112" s="11"/>
      <c r="AB14112" s="11"/>
      <c r="AC14112" s="11"/>
    </row>
    <row r="14113" spans="1:29" x14ac:dyDescent="0.25">
      <c r="A14113" s="10"/>
      <c r="B14113" s="11"/>
      <c r="C14113" s="11"/>
      <c r="D14113" s="11"/>
      <c r="E14113" s="11"/>
      <c r="F14113" s="11"/>
      <c r="G14113" s="11"/>
      <c r="H14113" s="11"/>
      <c r="I14113" s="11"/>
      <c r="J14113" s="11"/>
      <c r="K14113" s="12"/>
      <c r="L14113" s="13"/>
      <c r="M14113" s="12"/>
      <c r="N14113" s="13"/>
      <c r="O14113" s="13"/>
      <c r="P14113" s="11"/>
      <c r="Q14113" s="11"/>
      <c r="R14113" s="11"/>
      <c r="S14113" s="11"/>
      <c r="T14113" s="11"/>
      <c r="U14113" s="11"/>
      <c r="V14113" s="11"/>
      <c r="W14113" s="11"/>
      <c r="X14113" s="11"/>
      <c r="Y14113" s="11"/>
      <c r="Z14113" s="11"/>
      <c r="AA14113" s="11"/>
      <c r="AB14113" s="11"/>
      <c r="AC14113" s="11"/>
    </row>
    <row r="14114" spans="1:29" x14ac:dyDescent="0.25">
      <c r="A14114" s="10"/>
      <c r="B14114" s="11"/>
      <c r="C14114" s="11"/>
      <c r="D14114" s="11"/>
      <c r="E14114" s="11"/>
      <c r="F14114" s="11"/>
      <c r="G14114" s="11"/>
      <c r="H14114" s="11"/>
      <c r="I14114" s="11"/>
      <c r="J14114" s="11"/>
      <c r="K14114" s="12"/>
      <c r="L14114" s="13"/>
      <c r="M14114" s="12"/>
      <c r="N14114" s="13"/>
      <c r="O14114" s="13"/>
      <c r="P14114" s="11"/>
      <c r="Q14114" s="11"/>
      <c r="R14114" s="11"/>
      <c r="S14114" s="11"/>
      <c r="T14114" s="11"/>
      <c r="U14114" s="11"/>
      <c r="V14114" s="11"/>
      <c r="W14114" s="11"/>
      <c r="X14114" s="11"/>
      <c r="Y14114" s="11"/>
      <c r="Z14114" s="11"/>
      <c r="AA14114" s="11"/>
      <c r="AB14114" s="11"/>
      <c r="AC14114" s="11"/>
    </row>
    <row r="14115" spans="1:29" x14ac:dyDescent="0.25">
      <c r="A14115" s="10"/>
      <c r="B14115" s="11"/>
      <c r="C14115" s="11"/>
      <c r="D14115" s="11"/>
      <c r="E14115" s="11"/>
      <c r="F14115" s="11"/>
      <c r="G14115" s="11"/>
      <c r="H14115" s="11"/>
      <c r="I14115" s="11"/>
      <c r="J14115" s="11"/>
      <c r="K14115" s="12"/>
      <c r="L14115" s="13"/>
      <c r="M14115" s="12"/>
      <c r="N14115" s="13"/>
      <c r="O14115" s="13"/>
      <c r="P14115" s="11"/>
      <c r="Q14115" s="11"/>
      <c r="R14115" s="11"/>
      <c r="S14115" s="11"/>
      <c r="T14115" s="11"/>
      <c r="U14115" s="11"/>
      <c r="V14115" s="11"/>
      <c r="W14115" s="11"/>
      <c r="X14115" s="11"/>
      <c r="Y14115" s="11"/>
      <c r="Z14115" s="11"/>
      <c r="AA14115" s="11"/>
      <c r="AB14115" s="11"/>
      <c r="AC14115" s="11"/>
    </row>
    <row r="14116" spans="1:29" x14ac:dyDescent="0.25">
      <c r="A14116" s="10"/>
      <c r="B14116" s="11"/>
      <c r="C14116" s="11"/>
      <c r="D14116" s="11"/>
      <c r="E14116" s="11"/>
      <c r="F14116" s="11"/>
      <c r="G14116" s="11"/>
      <c r="H14116" s="11"/>
      <c r="I14116" s="11"/>
      <c r="J14116" s="11"/>
      <c r="K14116" s="12"/>
      <c r="L14116" s="13"/>
      <c r="M14116" s="12"/>
      <c r="N14116" s="13"/>
      <c r="O14116" s="13"/>
      <c r="P14116" s="11"/>
      <c r="Q14116" s="11"/>
      <c r="R14116" s="11"/>
      <c r="S14116" s="11"/>
      <c r="T14116" s="11"/>
      <c r="U14116" s="11"/>
      <c r="V14116" s="11"/>
      <c r="W14116" s="11"/>
      <c r="X14116" s="11"/>
      <c r="Y14116" s="11"/>
      <c r="Z14116" s="11"/>
      <c r="AA14116" s="11"/>
      <c r="AB14116" s="11"/>
      <c r="AC14116" s="11"/>
    </row>
    <row r="14117" spans="1:29" x14ac:dyDescent="0.25">
      <c r="A14117" s="10"/>
      <c r="B14117" s="11"/>
      <c r="C14117" s="11"/>
      <c r="D14117" s="11"/>
      <c r="E14117" s="11"/>
      <c r="F14117" s="11"/>
      <c r="G14117" s="11"/>
      <c r="H14117" s="11"/>
      <c r="I14117" s="11"/>
      <c r="J14117" s="11"/>
      <c r="K14117" s="12"/>
      <c r="L14117" s="13"/>
      <c r="M14117" s="12"/>
      <c r="N14117" s="13"/>
      <c r="O14117" s="13"/>
      <c r="P14117" s="11"/>
      <c r="Q14117" s="11"/>
      <c r="R14117" s="11"/>
      <c r="S14117" s="11"/>
      <c r="T14117" s="11"/>
      <c r="U14117" s="11"/>
      <c r="V14117" s="11"/>
      <c r="W14117" s="11"/>
      <c r="X14117" s="11"/>
      <c r="Y14117" s="11"/>
      <c r="Z14117" s="11"/>
      <c r="AA14117" s="11"/>
      <c r="AB14117" s="11"/>
      <c r="AC14117" s="11"/>
    </row>
    <row r="14118" spans="1:29" x14ac:dyDescent="0.25">
      <c r="A14118" s="10"/>
      <c r="B14118" s="11"/>
      <c r="C14118" s="11"/>
      <c r="D14118" s="11"/>
      <c r="E14118" s="11"/>
      <c r="F14118" s="11"/>
      <c r="G14118" s="11"/>
      <c r="H14118" s="11"/>
      <c r="I14118" s="11"/>
      <c r="J14118" s="11"/>
      <c r="K14118" s="12"/>
      <c r="L14118" s="13"/>
      <c r="M14118" s="12"/>
      <c r="N14118" s="13"/>
      <c r="O14118" s="13"/>
      <c r="P14118" s="11"/>
      <c r="Q14118" s="11"/>
      <c r="R14118" s="11"/>
      <c r="S14118" s="11"/>
      <c r="T14118" s="11"/>
      <c r="U14118" s="11"/>
      <c r="V14118" s="11"/>
      <c r="W14118" s="11"/>
      <c r="X14118" s="11"/>
      <c r="Y14118" s="11"/>
      <c r="Z14118" s="11"/>
      <c r="AA14118" s="11"/>
      <c r="AB14118" s="11"/>
      <c r="AC14118" s="11"/>
    </row>
    <row r="14119" spans="1:29" x14ac:dyDescent="0.25">
      <c r="A14119" s="10"/>
      <c r="B14119" s="11"/>
      <c r="C14119" s="11"/>
      <c r="D14119" s="11"/>
      <c r="E14119" s="11"/>
      <c r="F14119" s="11"/>
      <c r="G14119" s="11"/>
      <c r="H14119" s="11"/>
      <c r="I14119" s="11"/>
      <c r="J14119" s="11"/>
      <c r="K14119" s="12"/>
      <c r="L14119" s="13"/>
      <c r="M14119" s="12"/>
      <c r="N14119" s="13"/>
      <c r="O14119" s="13"/>
      <c r="P14119" s="11"/>
      <c r="Q14119" s="11"/>
      <c r="R14119" s="11"/>
      <c r="S14119" s="11"/>
      <c r="T14119" s="11"/>
      <c r="U14119" s="11"/>
      <c r="V14119" s="11"/>
      <c r="W14119" s="11"/>
      <c r="X14119" s="11"/>
      <c r="Y14119" s="11"/>
      <c r="Z14119" s="11"/>
      <c r="AA14119" s="11"/>
      <c r="AB14119" s="11"/>
      <c r="AC14119" s="11"/>
    </row>
    <row r="14120" spans="1:29" x14ac:dyDescent="0.25">
      <c r="A14120" s="10"/>
      <c r="B14120" s="11"/>
      <c r="C14120" s="11"/>
      <c r="D14120" s="11"/>
      <c r="E14120" s="11"/>
      <c r="F14120" s="11"/>
      <c r="G14120" s="11"/>
      <c r="H14120" s="11"/>
      <c r="I14120" s="11"/>
      <c r="J14120" s="11"/>
      <c r="K14120" s="12"/>
      <c r="L14120" s="13"/>
      <c r="M14120" s="12"/>
      <c r="N14120" s="13"/>
      <c r="O14120" s="13"/>
      <c r="P14120" s="11"/>
      <c r="Q14120" s="11"/>
      <c r="R14120" s="11"/>
      <c r="S14120" s="11"/>
      <c r="T14120" s="11"/>
      <c r="U14120" s="11"/>
      <c r="V14120" s="11"/>
      <c r="W14120" s="11"/>
      <c r="X14120" s="11"/>
      <c r="Y14120" s="11"/>
      <c r="Z14120" s="11"/>
      <c r="AA14120" s="11"/>
      <c r="AB14120" s="11"/>
      <c r="AC14120" s="11"/>
    </row>
    <row r="14121" spans="1:29" x14ac:dyDescent="0.25">
      <c r="A14121" s="10"/>
      <c r="B14121" s="11"/>
      <c r="C14121" s="11"/>
      <c r="D14121" s="11"/>
      <c r="E14121" s="11"/>
      <c r="F14121" s="11"/>
      <c r="G14121" s="11"/>
      <c r="H14121" s="11"/>
      <c r="I14121" s="11"/>
      <c r="J14121" s="11"/>
      <c r="K14121" s="12"/>
      <c r="L14121" s="13"/>
      <c r="M14121" s="12"/>
      <c r="N14121" s="13"/>
      <c r="O14121" s="13"/>
      <c r="P14121" s="11"/>
      <c r="Q14121" s="11"/>
      <c r="R14121" s="11"/>
      <c r="S14121" s="11"/>
      <c r="T14121" s="11"/>
      <c r="U14121" s="11"/>
      <c r="V14121" s="11"/>
      <c r="W14121" s="11"/>
      <c r="X14121" s="11"/>
      <c r="Y14121" s="11"/>
      <c r="Z14121" s="11"/>
      <c r="AA14121" s="11"/>
      <c r="AB14121" s="11"/>
      <c r="AC14121" s="11"/>
    </row>
    <row r="14122" spans="1:29" x14ac:dyDescent="0.25">
      <c r="A14122" s="10"/>
      <c r="B14122" s="11"/>
      <c r="C14122" s="11"/>
      <c r="D14122" s="11"/>
      <c r="E14122" s="11"/>
      <c r="F14122" s="11"/>
      <c r="G14122" s="11"/>
      <c r="H14122" s="11"/>
      <c r="I14122" s="11"/>
      <c r="J14122" s="11"/>
      <c r="K14122" s="12"/>
      <c r="L14122" s="13"/>
      <c r="M14122" s="12"/>
      <c r="N14122" s="13"/>
      <c r="O14122" s="13"/>
      <c r="P14122" s="11"/>
      <c r="Q14122" s="11"/>
      <c r="R14122" s="11"/>
      <c r="S14122" s="11"/>
      <c r="T14122" s="11"/>
      <c r="U14122" s="11"/>
      <c r="V14122" s="11"/>
      <c r="W14122" s="11"/>
      <c r="X14122" s="11"/>
      <c r="Y14122" s="11"/>
      <c r="Z14122" s="11"/>
      <c r="AA14122" s="11"/>
      <c r="AB14122" s="11"/>
      <c r="AC14122" s="11"/>
    </row>
    <row r="14123" spans="1:29" x14ac:dyDescent="0.25">
      <c r="A14123" s="10"/>
      <c r="B14123" s="11"/>
      <c r="C14123" s="11"/>
      <c r="D14123" s="11"/>
      <c r="E14123" s="11"/>
      <c r="F14123" s="11"/>
      <c r="G14123" s="11"/>
      <c r="H14123" s="11"/>
      <c r="I14123" s="11"/>
      <c r="J14123" s="11"/>
      <c r="K14123" s="12"/>
      <c r="L14123" s="13"/>
      <c r="M14123" s="12"/>
      <c r="N14123" s="13"/>
      <c r="O14123" s="13"/>
      <c r="P14123" s="11"/>
      <c r="Q14123" s="11"/>
      <c r="R14123" s="11"/>
      <c r="S14123" s="11"/>
      <c r="T14123" s="11"/>
      <c r="U14123" s="11"/>
      <c r="V14123" s="11"/>
      <c r="W14123" s="11"/>
      <c r="X14123" s="11"/>
      <c r="Y14123" s="11"/>
      <c r="Z14123" s="11"/>
      <c r="AA14123" s="11"/>
      <c r="AB14123" s="11"/>
      <c r="AC14123" s="11"/>
    </row>
    <row r="14124" spans="1:29" x14ac:dyDescent="0.25">
      <c r="A14124" s="10"/>
      <c r="B14124" s="11"/>
      <c r="C14124" s="11"/>
      <c r="D14124" s="11"/>
      <c r="E14124" s="11"/>
      <c r="F14124" s="11"/>
      <c r="G14124" s="11"/>
      <c r="H14124" s="11"/>
      <c r="I14124" s="11"/>
      <c r="J14124" s="11"/>
      <c r="K14124" s="12"/>
      <c r="L14124" s="13"/>
      <c r="M14124" s="12"/>
      <c r="N14124" s="13"/>
      <c r="O14124" s="13"/>
      <c r="P14124" s="11"/>
      <c r="Q14124" s="11"/>
      <c r="R14124" s="11"/>
      <c r="S14124" s="11"/>
      <c r="T14124" s="11"/>
      <c r="U14124" s="11"/>
      <c r="V14124" s="11"/>
      <c r="W14124" s="11"/>
      <c r="X14124" s="11"/>
      <c r="Y14124" s="11"/>
      <c r="Z14124" s="11"/>
      <c r="AA14124" s="11"/>
      <c r="AB14124" s="11"/>
      <c r="AC14124" s="11"/>
    </row>
    <row r="14125" spans="1:29" x14ac:dyDescent="0.25">
      <c r="A14125" s="10"/>
      <c r="B14125" s="11"/>
      <c r="C14125" s="11"/>
      <c r="D14125" s="11"/>
      <c r="E14125" s="11"/>
      <c r="F14125" s="11"/>
      <c r="G14125" s="11"/>
      <c r="H14125" s="11"/>
      <c r="I14125" s="11"/>
      <c r="J14125" s="11"/>
      <c r="K14125" s="12"/>
      <c r="L14125" s="13"/>
      <c r="M14125" s="12"/>
      <c r="N14125" s="13"/>
      <c r="O14125" s="13"/>
      <c r="P14125" s="11"/>
      <c r="Q14125" s="11"/>
      <c r="R14125" s="11"/>
      <c r="S14125" s="11"/>
      <c r="T14125" s="11"/>
      <c r="U14125" s="11"/>
      <c r="V14125" s="11"/>
      <c r="W14125" s="11"/>
      <c r="X14125" s="11"/>
      <c r="Y14125" s="11"/>
      <c r="Z14125" s="11"/>
      <c r="AA14125" s="11"/>
      <c r="AB14125" s="11"/>
      <c r="AC14125" s="11"/>
    </row>
    <row r="14126" spans="1:29" x14ac:dyDescent="0.25">
      <c r="A14126" s="10"/>
      <c r="B14126" s="11"/>
      <c r="C14126" s="11"/>
      <c r="D14126" s="11"/>
      <c r="E14126" s="11"/>
      <c r="F14126" s="11"/>
      <c r="G14126" s="11"/>
      <c r="H14126" s="11"/>
      <c r="I14126" s="11"/>
      <c r="J14126" s="11"/>
      <c r="K14126" s="12"/>
      <c r="L14126" s="13"/>
      <c r="M14126" s="12"/>
      <c r="N14126" s="13"/>
      <c r="O14126" s="13"/>
      <c r="P14126" s="11"/>
      <c r="Q14126" s="11"/>
      <c r="R14126" s="11"/>
      <c r="S14126" s="11"/>
      <c r="T14126" s="11"/>
      <c r="U14126" s="11"/>
      <c r="V14126" s="11"/>
      <c r="W14126" s="11"/>
      <c r="X14126" s="11"/>
      <c r="Y14126" s="11"/>
      <c r="Z14126" s="11"/>
      <c r="AA14126" s="11"/>
      <c r="AB14126" s="11"/>
      <c r="AC14126" s="11"/>
    </row>
    <row r="14127" spans="1:29" x14ac:dyDescent="0.25">
      <c r="A14127" s="10"/>
      <c r="B14127" s="11"/>
      <c r="C14127" s="11"/>
      <c r="D14127" s="11"/>
      <c r="E14127" s="11"/>
      <c r="F14127" s="11"/>
      <c r="G14127" s="11"/>
      <c r="H14127" s="11"/>
      <c r="I14127" s="11"/>
      <c r="J14127" s="11"/>
      <c r="K14127" s="12"/>
      <c r="L14127" s="13"/>
      <c r="M14127" s="12"/>
      <c r="N14127" s="13"/>
      <c r="O14127" s="13"/>
      <c r="P14127" s="11"/>
      <c r="Q14127" s="11"/>
      <c r="R14127" s="11"/>
      <c r="S14127" s="11"/>
      <c r="T14127" s="11"/>
      <c r="U14127" s="11"/>
      <c r="V14127" s="11"/>
      <c r="W14127" s="11"/>
      <c r="X14127" s="11"/>
      <c r="Y14127" s="11"/>
      <c r="Z14127" s="11"/>
      <c r="AA14127" s="11"/>
      <c r="AB14127" s="11"/>
      <c r="AC14127" s="11"/>
    </row>
    <row r="14128" spans="1:29" x14ac:dyDescent="0.25">
      <c r="A14128" s="10"/>
      <c r="B14128" s="11"/>
      <c r="C14128" s="11"/>
      <c r="D14128" s="11"/>
      <c r="E14128" s="11"/>
      <c r="F14128" s="11"/>
      <c r="G14128" s="11"/>
      <c r="H14128" s="11"/>
      <c r="I14128" s="11"/>
      <c r="J14128" s="11"/>
      <c r="K14128" s="12"/>
      <c r="L14128" s="13"/>
      <c r="M14128" s="12"/>
      <c r="N14128" s="13"/>
      <c r="O14128" s="13"/>
      <c r="P14128" s="11"/>
      <c r="Q14128" s="11"/>
      <c r="R14128" s="11"/>
      <c r="S14128" s="11"/>
      <c r="T14128" s="11"/>
      <c r="U14128" s="11"/>
      <c r="V14128" s="11"/>
      <c r="W14128" s="11"/>
      <c r="X14128" s="11"/>
      <c r="Y14128" s="11"/>
      <c r="Z14128" s="11"/>
      <c r="AA14128" s="11"/>
      <c r="AB14128" s="11"/>
      <c r="AC14128" s="11"/>
    </row>
    <row r="14129" spans="1:29" x14ac:dyDescent="0.25">
      <c r="A14129" s="10"/>
      <c r="B14129" s="11"/>
      <c r="C14129" s="11"/>
      <c r="D14129" s="11"/>
      <c r="E14129" s="11"/>
      <c r="F14129" s="11"/>
      <c r="G14129" s="11"/>
      <c r="H14129" s="11"/>
      <c r="I14129" s="11"/>
      <c r="J14129" s="11"/>
      <c r="K14129" s="12"/>
      <c r="L14129" s="13"/>
      <c r="M14129" s="12"/>
      <c r="N14129" s="13"/>
      <c r="O14129" s="13"/>
      <c r="P14129" s="11"/>
      <c r="Q14129" s="11"/>
      <c r="R14129" s="11"/>
      <c r="S14129" s="11"/>
      <c r="T14129" s="11"/>
      <c r="U14129" s="11"/>
      <c r="V14129" s="11"/>
      <c r="W14129" s="11"/>
      <c r="X14129" s="11"/>
      <c r="Y14129" s="11"/>
      <c r="Z14129" s="11"/>
      <c r="AA14129" s="11"/>
      <c r="AB14129" s="11"/>
      <c r="AC14129" s="11"/>
    </row>
    <row r="14130" spans="1:29" x14ac:dyDescent="0.25">
      <c r="A14130" s="10"/>
      <c r="B14130" s="11"/>
      <c r="C14130" s="11"/>
      <c r="D14130" s="11"/>
      <c r="E14130" s="11"/>
      <c r="F14130" s="11"/>
      <c r="G14130" s="11"/>
      <c r="H14130" s="11"/>
      <c r="I14130" s="11"/>
      <c r="J14130" s="11"/>
      <c r="K14130" s="12"/>
      <c r="L14130" s="13"/>
      <c r="M14130" s="12"/>
      <c r="N14130" s="13"/>
      <c r="O14130" s="13"/>
      <c r="P14130" s="11"/>
      <c r="Q14130" s="11"/>
      <c r="R14130" s="11"/>
      <c r="S14130" s="11"/>
      <c r="T14130" s="11"/>
      <c r="U14130" s="11"/>
      <c r="V14130" s="11"/>
      <c r="W14130" s="11"/>
      <c r="X14130" s="11"/>
      <c r="Y14130" s="11"/>
      <c r="Z14130" s="11"/>
      <c r="AA14130" s="11"/>
      <c r="AB14130" s="11"/>
      <c r="AC14130" s="11"/>
    </row>
    <row r="14131" spans="1:29" x14ac:dyDescent="0.25">
      <c r="A14131" s="10"/>
      <c r="B14131" s="11"/>
      <c r="C14131" s="11"/>
      <c r="D14131" s="11"/>
      <c r="E14131" s="11"/>
      <c r="F14131" s="11"/>
      <c r="G14131" s="11"/>
      <c r="H14131" s="11"/>
      <c r="I14131" s="11"/>
      <c r="J14131" s="11"/>
      <c r="K14131" s="12"/>
      <c r="L14131" s="13"/>
      <c r="M14131" s="12"/>
      <c r="N14131" s="13"/>
      <c r="O14131" s="13"/>
      <c r="P14131" s="11"/>
      <c r="Q14131" s="11"/>
      <c r="R14131" s="11"/>
      <c r="S14131" s="11"/>
      <c r="T14131" s="11"/>
      <c r="U14131" s="11"/>
      <c r="V14131" s="11"/>
      <c r="W14131" s="11"/>
      <c r="X14131" s="11"/>
      <c r="Y14131" s="11"/>
      <c r="Z14131" s="11"/>
      <c r="AA14131" s="11"/>
      <c r="AB14131" s="11"/>
      <c r="AC14131" s="11"/>
    </row>
    <row r="14132" spans="1:29" x14ac:dyDescent="0.25">
      <c r="A14132" s="10"/>
      <c r="B14132" s="11"/>
      <c r="C14132" s="11"/>
      <c r="D14132" s="11"/>
      <c r="E14132" s="11"/>
      <c r="F14132" s="11"/>
      <c r="G14132" s="11"/>
      <c r="H14132" s="11"/>
      <c r="I14132" s="11"/>
      <c r="J14132" s="11"/>
      <c r="K14132" s="12"/>
      <c r="L14132" s="13"/>
      <c r="M14132" s="12"/>
      <c r="N14132" s="13"/>
      <c r="O14132" s="13"/>
      <c r="P14132" s="11"/>
      <c r="Q14132" s="11"/>
      <c r="R14132" s="11"/>
      <c r="S14132" s="11"/>
      <c r="T14132" s="11"/>
      <c r="U14132" s="11"/>
      <c r="V14132" s="11"/>
      <c r="W14132" s="11"/>
      <c r="X14132" s="11"/>
      <c r="Y14132" s="11"/>
      <c r="Z14132" s="11"/>
      <c r="AA14132" s="11"/>
      <c r="AB14132" s="11"/>
      <c r="AC14132" s="11"/>
    </row>
    <row r="14133" spans="1:29" x14ac:dyDescent="0.25">
      <c r="A14133" s="10"/>
      <c r="B14133" s="11"/>
      <c r="C14133" s="11"/>
      <c r="D14133" s="11"/>
      <c r="E14133" s="11"/>
      <c r="F14133" s="11"/>
      <c r="G14133" s="11"/>
      <c r="H14133" s="11"/>
      <c r="I14133" s="11"/>
      <c r="J14133" s="11"/>
      <c r="K14133" s="12"/>
      <c r="L14133" s="13"/>
      <c r="M14133" s="12"/>
      <c r="N14133" s="13"/>
      <c r="O14133" s="13"/>
      <c r="P14133" s="11"/>
      <c r="Q14133" s="11"/>
      <c r="R14133" s="11"/>
      <c r="S14133" s="11"/>
      <c r="T14133" s="11"/>
      <c r="U14133" s="11"/>
      <c r="V14133" s="11"/>
      <c r="W14133" s="11"/>
      <c r="X14133" s="11"/>
      <c r="Y14133" s="11"/>
      <c r="Z14133" s="11"/>
      <c r="AA14133" s="11"/>
      <c r="AB14133" s="11"/>
      <c r="AC14133" s="11"/>
    </row>
    <row r="14134" spans="1:29" x14ac:dyDescent="0.25">
      <c r="A14134" s="10"/>
      <c r="B14134" s="11"/>
      <c r="C14134" s="11"/>
      <c r="D14134" s="11"/>
      <c r="E14134" s="11"/>
      <c r="F14134" s="11"/>
      <c r="G14134" s="11"/>
      <c r="H14134" s="11"/>
      <c r="I14134" s="11"/>
      <c r="J14134" s="11"/>
      <c r="K14134" s="12"/>
      <c r="L14134" s="13"/>
      <c r="M14134" s="12"/>
      <c r="N14134" s="13"/>
      <c r="O14134" s="13"/>
      <c r="P14134" s="11"/>
      <c r="Q14134" s="11"/>
      <c r="R14134" s="11"/>
      <c r="S14134" s="11"/>
      <c r="T14134" s="11"/>
      <c r="U14134" s="11"/>
      <c r="V14134" s="11"/>
      <c r="W14134" s="11"/>
      <c r="X14134" s="11"/>
      <c r="Y14134" s="11"/>
      <c r="Z14134" s="11"/>
      <c r="AA14134" s="11"/>
      <c r="AB14134" s="11"/>
      <c r="AC14134" s="11"/>
    </row>
    <row r="14135" spans="1:29" x14ac:dyDescent="0.25">
      <c r="A14135" s="10"/>
      <c r="B14135" s="11"/>
      <c r="C14135" s="11"/>
      <c r="D14135" s="11"/>
      <c r="E14135" s="11"/>
      <c r="F14135" s="11"/>
      <c r="G14135" s="11"/>
      <c r="H14135" s="11"/>
      <c r="I14135" s="11"/>
      <c r="J14135" s="11"/>
      <c r="K14135" s="12"/>
      <c r="L14135" s="13"/>
      <c r="M14135" s="12"/>
      <c r="N14135" s="13"/>
      <c r="O14135" s="13"/>
      <c r="P14135" s="11"/>
      <c r="Q14135" s="11"/>
      <c r="R14135" s="11"/>
      <c r="S14135" s="11"/>
      <c r="T14135" s="11"/>
      <c r="U14135" s="11"/>
      <c r="V14135" s="11"/>
      <c r="W14135" s="11"/>
      <c r="X14135" s="11"/>
      <c r="Y14135" s="11"/>
      <c r="Z14135" s="11"/>
      <c r="AA14135" s="11"/>
      <c r="AB14135" s="11"/>
      <c r="AC14135" s="11"/>
    </row>
    <row r="14136" spans="1:29" x14ac:dyDescent="0.25">
      <c r="A14136" s="10"/>
      <c r="B14136" s="11"/>
      <c r="C14136" s="11"/>
      <c r="D14136" s="11"/>
      <c r="E14136" s="11"/>
      <c r="F14136" s="11"/>
      <c r="G14136" s="11"/>
      <c r="H14136" s="11"/>
      <c r="I14136" s="11"/>
      <c r="J14136" s="11"/>
      <c r="K14136" s="12"/>
      <c r="L14136" s="13"/>
      <c r="M14136" s="12"/>
      <c r="N14136" s="13"/>
      <c r="O14136" s="13"/>
      <c r="P14136" s="11"/>
      <c r="Q14136" s="11"/>
      <c r="R14136" s="11"/>
      <c r="S14136" s="11"/>
      <c r="T14136" s="11"/>
      <c r="U14136" s="11"/>
      <c r="V14136" s="11"/>
      <c r="W14136" s="11"/>
      <c r="X14136" s="11"/>
      <c r="Y14136" s="11"/>
      <c r="Z14136" s="11"/>
      <c r="AA14136" s="11"/>
      <c r="AB14136" s="11"/>
      <c r="AC14136" s="11"/>
    </row>
    <row r="14137" spans="1:29" x14ac:dyDescent="0.25">
      <c r="A14137" s="10"/>
      <c r="B14137" s="11"/>
      <c r="C14137" s="11"/>
      <c r="D14137" s="11"/>
      <c r="E14137" s="11"/>
      <c r="F14137" s="11"/>
      <c r="G14137" s="11"/>
      <c r="H14137" s="11"/>
      <c r="I14137" s="11"/>
      <c r="J14137" s="11"/>
      <c r="K14137" s="12"/>
      <c r="L14137" s="13"/>
      <c r="M14137" s="12"/>
      <c r="N14137" s="13"/>
      <c r="O14137" s="13"/>
      <c r="P14137" s="11"/>
      <c r="Q14137" s="11"/>
      <c r="R14137" s="11"/>
      <c r="S14137" s="11"/>
      <c r="T14137" s="11"/>
      <c r="U14137" s="11"/>
      <c r="V14137" s="11"/>
      <c r="W14137" s="11"/>
      <c r="X14137" s="11"/>
      <c r="Y14137" s="11"/>
      <c r="Z14137" s="11"/>
      <c r="AA14137" s="11"/>
      <c r="AB14137" s="11"/>
      <c r="AC14137" s="11"/>
    </row>
    <row r="14138" spans="1:29" x14ac:dyDescent="0.25">
      <c r="A14138" s="10"/>
      <c r="B14138" s="11"/>
      <c r="C14138" s="11"/>
      <c r="D14138" s="11"/>
      <c r="E14138" s="11"/>
      <c r="F14138" s="11"/>
      <c r="G14138" s="11"/>
      <c r="H14138" s="11"/>
      <c r="I14138" s="11"/>
      <c r="J14138" s="11"/>
      <c r="K14138" s="12"/>
      <c r="L14138" s="13"/>
      <c r="M14138" s="12"/>
      <c r="N14138" s="13"/>
      <c r="O14138" s="13"/>
      <c r="P14138" s="11"/>
      <c r="Q14138" s="11"/>
      <c r="R14138" s="11"/>
      <c r="S14138" s="11"/>
      <c r="T14138" s="11"/>
      <c r="U14138" s="11"/>
      <c r="V14138" s="11"/>
      <c r="W14138" s="11"/>
      <c r="X14138" s="11"/>
      <c r="Y14138" s="11"/>
      <c r="Z14138" s="11"/>
      <c r="AA14138" s="11"/>
      <c r="AB14138" s="11"/>
      <c r="AC14138" s="11"/>
    </row>
    <row r="14139" spans="1:29" x14ac:dyDescent="0.25">
      <c r="A14139" s="10"/>
      <c r="B14139" s="11"/>
      <c r="C14139" s="11"/>
      <c r="D14139" s="11"/>
      <c r="E14139" s="11"/>
      <c r="F14139" s="11"/>
      <c r="G14139" s="11"/>
      <c r="H14139" s="11"/>
      <c r="I14139" s="11"/>
      <c r="J14139" s="11"/>
      <c r="K14139" s="12"/>
      <c r="L14139" s="13"/>
      <c r="M14139" s="12"/>
      <c r="N14139" s="13"/>
      <c r="O14139" s="13"/>
      <c r="P14139" s="11"/>
      <c r="Q14139" s="11"/>
      <c r="R14139" s="11"/>
      <c r="S14139" s="11"/>
      <c r="T14139" s="11"/>
      <c r="U14139" s="11"/>
      <c r="V14139" s="11"/>
      <c r="W14139" s="11"/>
      <c r="X14139" s="11"/>
      <c r="Y14139" s="11"/>
      <c r="Z14139" s="11"/>
      <c r="AA14139" s="11"/>
      <c r="AB14139" s="11"/>
      <c r="AC14139" s="11"/>
    </row>
    <row r="14140" spans="1:29" x14ac:dyDescent="0.25">
      <c r="A14140" s="10"/>
      <c r="B14140" s="11"/>
      <c r="C14140" s="11"/>
      <c r="D14140" s="11"/>
      <c r="E14140" s="11"/>
      <c r="F14140" s="11"/>
      <c r="G14140" s="11"/>
      <c r="H14140" s="11"/>
      <c r="I14140" s="11"/>
      <c r="J14140" s="11"/>
      <c r="K14140" s="12"/>
      <c r="L14140" s="13"/>
      <c r="M14140" s="12"/>
      <c r="N14140" s="13"/>
      <c r="O14140" s="13"/>
      <c r="P14140" s="11"/>
      <c r="Q14140" s="11"/>
      <c r="R14140" s="11"/>
      <c r="S14140" s="11"/>
      <c r="T14140" s="11"/>
      <c r="U14140" s="11"/>
      <c r="V14140" s="11"/>
      <c r="W14140" s="11"/>
      <c r="X14140" s="11"/>
      <c r="Y14140" s="11"/>
      <c r="Z14140" s="11"/>
      <c r="AA14140" s="11"/>
      <c r="AB14140" s="11"/>
      <c r="AC14140" s="11"/>
    </row>
    <row r="14141" spans="1:29" x14ac:dyDescent="0.25">
      <c r="A14141" s="10"/>
      <c r="B14141" s="11"/>
      <c r="C14141" s="11"/>
      <c r="D14141" s="11"/>
      <c r="E14141" s="11"/>
      <c r="F14141" s="11"/>
      <c r="G14141" s="11"/>
      <c r="H14141" s="11"/>
      <c r="I14141" s="11"/>
      <c r="J14141" s="11"/>
      <c r="K14141" s="12"/>
      <c r="L14141" s="13"/>
      <c r="M14141" s="12"/>
      <c r="N14141" s="13"/>
      <c r="O14141" s="13"/>
      <c r="P14141" s="11"/>
      <c r="Q14141" s="11"/>
      <c r="R14141" s="11"/>
      <c r="S14141" s="11"/>
      <c r="T14141" s="11"/>
      <c r="U14141" s="11"/>
      <c r="V14141" s="11"/>
      <c r="W14141" s="11"/>
      <c r="X14141" s="11"/>
      <c r="Y14141" s="11"/>
      <c r="Z14141" s="11"/>
      <c r="AA14141" s="11"/>
      <c r="AB14141" s="11"/>
      <c r="AC14141" s="11"/>
    </row>
    <row r="14142" spans="1:29" x14ac:dyDescent="0.25">
      <c r="A14142" s="10"/>
      <c r="B14142" s="11"/>
      <c r="C14142" s="11"/>
      <c r="D14142" s="11"/>
      <c r="E14142" s="11"/>
      <c r="F14142" s="11"/>
      <c r="G14142" s="11"/>
      <c r="H14142" s="11"/>
      <c r="I14142" s="11"/>
      <c r="J14142" s="11"/>
      <c r="K14142" s="12"/>
      <c r="L14142" s="13"/>
      <c r="M14142" s="12"/>
      <c r="N14142" s="13"/>
      <c r="O14142" s="13"/>
      <c r="P14142" s="11"/>
      <c r="Q14142" s="11"/>
      <c r="R14142" s="11"/>
      <c r="S14142" s="11"/>
      <c r="T14142" s="11"/>
      <c r="U14142" s="11"/>
      <c r="V14142" s="11"/>
      <c r="W14142" s="11"/>
      <c r="X14142" s="11"/>
      <c r="Y14142" s="11"/>
      <c r="Z14142" s="11"/>
      <c r="AA14142" s="11"/>
      <c r="AB14142" s="11"/>
      <c r="AC14142" s="11"/>
    </row>
    <row r="14143" spans="1:29" x14ac:dyDescent="0.25">
      <c r="A14143" s="10"/>
      <c r="B14143" s="11"/>
      <c r="C14143" s="11"/>
      <c r="D14143" s="11"/>
      <c r="E14143" s="11"/>
      <c r="F14143" s="11"/>
      <c r="G14143" s="11"/>
      <c r="H14143" s="11"/>
      <c r="I14143" s="11"/>
      <c r="J14143" s="11"/>
      <c r="K14143" s="12"/>
      <c r="L14143" s="13"/>
      <c r="M14143" s="12"/>
      <c r="N14143" s="13"/>
      <c r="O14143" s="13"/>
      <c r="P14143" s="11"/>
      <c r="Q14143" s="11"/>
      <c r="R14143" s="11"/>
      <c r="S14143" s="11"/>
      <c r="T14143" s="11"/>
      <c r="U14143" s="11"/>
      <c r="V14143" s="11"/>
      <c r="W14143" s="11"/>
      <c r="X14143" s="11"/>
      <c r="Y14143" s="11"/>
      <c r="Z14143" s="11"/>
      <c r="AA14143" s="11"/>
      <c r="AB14143" s="11"/>
      <c r="AC14143" s="11"/>
    </row>
    <row r="14144" spans="1:29" x14ac:dyDescent="0.25">
      <c r="A14144" s="10"/>
      <c r="B14144" s="11"/>
      <c r="C14144" s="11"/>
      <c r="D14144" s="11"/>
      <c r="E14144" s="11"/>
      <c r="F14144" s="11"/>
      <c r="G14144" s="11"/>
      <c r="H14144" s="11"/>
      <c r="I14144" s="11"/>
      <c r="J14144" s="11"/>
      <c r="K14144" s="12"/>
      <c r="L14144" s="13"/>
      <c r="M14144" s="12"/>
      <c r="N14144" s="13"/>
      <c r="O14144" s="13"/>
      <c r="P14144" s="11"/>
      <c r="Q14144" s="11"/>
      <c r="R14144" s="11"/>
      <c r="S14144" s="11"/>
      <c r="T14144" s="11"/>
      <c r="U14144" s="11"/>
      <c r="V14144" s="11"/>
      <c r="W14144" s="11"/>
      <c r="X14144" s="11"/>
      <c r="Y14144" s="11"/>
      <c r="Z14144" s="11"/>
      <c r="AA14144" s="11"/>
      <c r="AB14144" s="11"/>
      <c r="AC14144" s="11"/>
    </row>
    <row r="14145" spans="1:29" x14ac:dyDescent="0.25">
      <c r="A14145" s="10"/>
      <c r="B14145" s="11"/>
      <c r="C14145" s="11"/>
      <c r="D14145" s="11"/>
      <c r="E14145" s="11"/>
      <c r="F14145" s="11"/>
      <c r="G14145" s="11"/>
      <c r="H14145" s="11"/>
      <c r="I14145" s="11"/>
      <c r="J14145" s="11"/>
      <c r="K14145" s="12"/>
      <c r="L14145" s="13"/>
      <c r="M14145" s="12"/>
      <c r="N14145" s="13"/>
      <c r="O14145" s="13"/>
      <c r="P14145" s="11"/>
      <c r="Q14145" s="11"/>
      <c r="R14145" s="11"/>
      <c r="S14145" s="11"/>
      <c r="T14145" s="11"/>
      <c r="U14145" s="11"/>
      <c r="V14145" s="11"/>
      <c r="W14145" s="11"/>
      <c r="X14145" s="11"/>
      <c r="Y14145" s="11"/>
      <c r="Z14145" s="11"/>
      <c r="AA14145" s="11"/>
      <c r="AB14145" s="11"/>
      <c r="AC14145" s="11"/>
    </row>
    <row r="14146" spans="1:29" x14ac:dyDescent="0.25">
      <c r="A14146" s="10"/>
      <c r="B14146" s="11"/>
      <c r="C14146" s="11"/>
      <c r="D14146" s="11"/>
      <c r="E14146" s="11"/>
      <c r="F14146" s="11"/>
      <c r="G14146" s="11"/>
      <c r="H14146" s="11"/>
      <c r="I14146" s="11"/>
      <c r="J14146" s="11"/>
      <c r="K14146" s="12"/>
      <c r="L14146" s="13"/>
      <c r="M14146" s="12"/>
      <c r="N14146" s="13"/>
      <c r="O14146" s="13"/>
      <c r="P14146" s="11"/>
      <c r="Q14146" s="11"/>
      <c r="R14146" s="11"/>
      <c r="S14146" s="11"/>
      <c r="T14146" s="11"/>
      <c r="U14146" s="11"/>
      <c r="V14146" s="11"/>
      <c r="W14146" s="11"/>
      <c r="X14146" s="11"/>
      <c r="Y14146" s="11"/>
      <c r="Z14146" s="11"/>
      <c r="AA14146" s="11"/>
      <c r="AB14146" s="11"/>
      <c r="AC14146" s="11"/>
    </row>
    <row r="14147" spans="1:29" x14ac:dyDescent="0.25">
      <c r="A14147" s="10"/>
      <c r="B14147" s="11"/>
      <c r="C14147" s="11"/>
      <c r="D14147" s="11"/>
      <c r="E14147" s="11"/>
      <c r="F14147" s="11"/>
      <c r="G14147" s="11"/>
      <c r="H14147" s="11"/>
      <c r="I14147" s="11"/>
      <c r="J14147" s="11"/>
      <c r="K14147" s="12"/>
      <c r="L14147" s="13"/>
      <c r="M14147" s="12"/>
      <c r="N14147" s="13"/>
      <c r="O14147" s="13"/>
      <c r="P14147" s="11"/>
      <c r="Q14147" s="11"/>
      <c r="R14147" s="11"/>
      <c r="S14147" s="11"/>
      <c r="T14147" s="11"/>
      <c r="U14147" s="11"/>
      <c r="V14147" s="11"/>
      <c r="W14147" s="11"/>
      <c r="X14147" s="11"/>
      <c r="Y14147" s="11"/>
      <c r="Z14147" s="11"/>
      <c r="AA14147" s="11"/>
      <c r="AB14147" s="11"/>
      <c r="AC14147" s="11"/>
    </row>
    <row r="14148" spans="1:29" x14ac:dyDescent="0.25">
      <c r="A14148" s="10"/>
      <c r="B14148" s="11"/>
      <c r="C14148" s="11"/>
      <c r="D14148" s="11"/>
      <c r="E14148" s="11"/>
      <c r="F14148" s="11"/>
      <c r="G14148" s="11"/>
      <c r="H14148" s="11"/>
      <c r="I14148" s="11"/>
      <c r="J14148" s="11"/>
      <c r="K14148" s="12"/>
      <c r="L14148" s="13"/>
      <c r="M14148" s="12"/>
      <c r="N14148" s="13"/>
      <c r="O14148" s="13"/>
      <c r="P14148" s="11"/>
      <c r="Q14148" s="11"/>
      <c r="R14148" s="11"/>
      <c r="S14148" s="11"/>
      <c r="T14148" s="11"/>
      <c r="U14148" s="11"/>
      <c r="V14148" s="11"/>
      <c r="W14148" s="11"/>
      <c r="X14148" s="11"/>
      <c r="Y14148" s="11"/>
      <c r="Z14148" s="11"/>
      <c r="AA14148" s="11"/>
      <c r="AB14148" s="11"/>
      <c r="AC14148" s="11"/>
    </row>
    <row r="14149" spans="1:29" x14ac:dyDescent="0.25">
      <c r="A14149" s="10"/>
      <c r="B14149" s="11"/>
      <c r="C14149" s="11"/>
      <c r="D14149" s="11"/>
      <c r="E14149" s="11"/>
      <c r="F14149" s="11"/>
      <c r="G14149" s="11"/>
      <c r="H14149" s="11"/>
      <c r="I14149" s="11"/>
      <c r="J14149" s="11"/>
      <c r="K14149" s="12"/>
      <c r="L14149" s="13"/>
      <c r="M14149" s="12"/>
      <c r="N14149" s="13"/>
      <c r="O14149" s="13"/>
      <c r="P14149" s="11"/>
      <c r="Q14149" s="11"/>
      <c r="R14149" s="11"/>
      <c r="S14149" s="11"/>
      <c r="T14149" s="11"/>
      <c r="U14149" s="11"/>
      <c r="V14149" s="11"/>
      <c r="W14149" s="11"/>
      <c r="X14149" s="11"/>
      <c r="Y14149" s="11"/>
      <c r="Z14149" s="11"/>
      <c r="AA14149" s="11"/>
      <c r="AB14149" s="11"/>
      <c r="AC14149" s="11"/>
    </row>
    <row r="14150" spans="1:29" x14ac:dyDescent="0.25">
      <c r="A14150" s="10"/>
      <c r="B14150" s="11"/>
      <c r="C14150" s="11"/>
      <c r="D14150" s="11"/>
      <c r="E14150" s="11"/>
      <c r="F14150" s="11"/>
      <c r="G14150" s="11"/>
      <c r="H14150" s="11"/>
      <c r="I14150" s="11"/>
      <c r="J14150" s="11"/>
      <c r="K14150" s="12"/>
      <c r="L14150" s="13"/>
      <c r="M14150" s="12"/>
      <c r="N14150" s="13"/>
      <c r="O14150" s="13"/>
      <c r="P14150" s="11"/>
      <c r="Q14150" s="11"/>
      <c r="R14150" s="11"/>
      <c r="S14150" s="11"/>
      <c r="T14150" s="11"/>
      <c r="U14150" s="11"/>
      <c r="V14150" s="11"/>
      <c r="W14150" s="11"/>
      <c r="X14150" s="11"/>
      <c r="Y14150" s="11"/>
      <c r="Z14150" s="11"/>
      <c r="AA14150" s="11"/>
      <c r="AB14150" s="11"/>
      <c r="AC14150" s="11"/>
    </row>
    <row r="14151" spans="1:29" x14ac:dyDescent="0.25">
      <c r="A14151" s="10"/>
      <c r="B14151" s="11"/>
      <c r="C14151" s="11"/>
      <c r="D14151" s="11"/>
      <c r="E14151" s="11"/>
      <c r="F14151" s="11"/>
      <c r="G14151" s="11"/>
      <c r="H14151" s="11"/>
      <c r="I14151" s="11"/>
      <c r="J14151" s="11"/>
      <c r="K14151" s="12"/>
      <c r="L14151" s="13"/>
      <c r="M14151" s="12"/>
      <c r="N14151" s="13"/>
      <c r="O14151" s="13"/>
      <c r="P14151" s="11"/>
      <c r="Q14151" s="11"/>
      <c r="R14151" s="11"/>
      <c r="S14151" s="11"/>
      <c r="T14151" s="11"/>
      <c r="U14151" s="11"/>
      <c r="V14151" s="11"/>
      <c r="W14151" s="11"/>
      <c r="X14151" s="11"/>
      <c r="Y14151" s="11"/>
      <c r="Z14151" s="11"/>
      <c r="AA14151" s="11"/>
      <c r="AB14151" s="11"/>
      <c r="AC14151" s="11"/>
    </row>
    <row r="14152" spans="1:29" x14ac:dyDescent="0.25">
      <c r="A14152" s="10"/>
      <c r="B14152" s="11"/>
      <c r="C14152" s="11"/>
      <c r="D14152" s="11"/>
      <c r="E14152" s="11"/>
      <c r="F14152" s="11"/>
      <c r="G14152" s="11"/>
      <c r="H14152" s="11"/>
      <c r="I14152" s="11"/>
      <c r="J14152" s="11"/>
      <c r="K14152" s="12"/>
      <c r="L14152" s="13"/>
      <c r="M14152" s="12"/>
      <c r="N14152" s="13"/>
      <c r="O14152" s="13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  <c r="AA14152" s="11"/>
      <c r="AB14152" s="11"/>
      <c r="AC14152" s="11"/>
    </row>
    <row r="14153" spans="1:29" x14ac:dyDescent="0.25">
      <c r="A14153" s="10"/>
      <c r="B14153" s="11"/>
      <c r="C14153" s="11"/>
      <c r="D14153" s="11"/>
      <c r="E14153" s="11"/>
      <c r="F14153" s="11"/>
      <c r="G14153" s="11"/>
      <c r="H14153" s="11"/>
      <c r="I14153" s="11"/>
      <c r="J14153" s="11"/>
      <c r="K14153" s="12"/>
      <c r="L14153" s="13"/>
      <c r="M14153" s="12"/>
      <c r="N14153" s="13"/>
      <c r="O14153" s="13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  <c r="AA14153" s="11"/>
      <c r="AB14153" s="11"/>
      <c r="AC14153" s="11"/>
    </row>
    <row r="14154" spans="1:29" x14ac:dyDescent="0.25">
      <c r="A14154" s="10"/>
      <c r="B14154" s="11"/>
      <c r="C14154" s="11"/>
      <c r="D14154" s="11"/>
      <c r="E14154" s="11"/>
      <c r="F14154" s="11"/>
      <c r="G14154" s="11"/>
      <c r="H14154" s="11"/>
      <c r="I14154" s="11"/>
      <c r="J14154" s="11"/>
      <c r="K14154" s="12"/>
      <c r="L14154" s="13"/>
      <c r="M14154" s="12"/>
      <c r="N14154" s="13"/>
      <c r="O14154" s="13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  <c r="AA14154" s="11"/>
      <c r="AB14154" s="11"/>
      <c r="AC14154" s="11"/>
    </row>
    <row r="14155" spans="1:29" x14ac:dyDescent="0.25">
      <c r="A14155" s="10"/>
      <c r="B14155" s="11"/>
      <c r="C14155" s="11"/>
      <c r="D14155" s="11"/>
      <c r="E14155" s="11"/>
      <c r="F14155" s="11"/>
      <c r="G14155" s="11"/>
      <c r="H14155" s="11"/>
      <c r="I14155" s="11"/>
      <c r="J14155" s="11"/>
      <c r="K14155" s="12"/>
      <c r="L14155" s="13"/>
      <c r="M14155" s="12"/>
      <c r="N14155" s="13"/>
      <c r="O14155" s="13"/>
      <c r="P14155" s="11"/>
      <c r="Q14155" s="11"/>
      <c r="R14155" s="11"/>
      <c r="S14155" s="11"/>
      <c r="T14155" s="11"/>
      <c r="U14155" s="11"/>
      <c r="V14155" s="11"/>
      <c r="W14155" s="11"/>
      <c r="X14155" s="11"/>
      <c r="Y14155" s="11"/>
      <c r="Z14155" s="11"/>
      <c r="AA14155" s="11"/>
      <c r="AB14155" s="11"/>
      <c r="AC14155" s="11"/>
    </row>
    <row r="14156" spans="1:29" x14ac:dyDescent="0.25">
      <c r="A14156" s="10"/>
      <c r="B14156" s="11"/>
      <c r="C14156" s="11"/>
      <c r="D14156" s="11"/>
      <c r="E14156" s="11"/>
      <c r="F14156" s="11"/>
      <c r="G14156" s="11"/>
      <c r="H14156" s="11"/>
      <c r="I14156" s="11"/>
      <c r="J14156" s="11"/>
      <c r="K14156" s="12"/>
      <c r="L14156" s="13"/>
      <c r="M14156" s="12"/>
      <c r="N14156" s="13"/>
      <c r="O14156" s="13"/>
      <c r="P14156" s="11"/>
      <c r="Q14156" s="11"/>
      <c r="R14156" s="11"/>
      <c r="S14156" s="11"/>
      <c r="T14156" s="11"/>
      <c r="U14156" s="11"/>
      <c r="V14156" s="11"/>
      <c r="W14156" s="11"/>
      <c r="X14156" s="11"/>
      <c r="Y14156" s="11"/>
      <c r="Z14156" s="11"/>
      <c r="AA14156" s="11"/>
      <c r="AB14156" s="11"/>
      <c r="AC14156" s="11"/>
    </row>
    <row r="14157" spans="1:29" x14ac:dyDescent="0.25">
      <c r="A14157" s="10"/>
      <c r="B14157" s="11"/>
      <c r="C14157" s="11"/>
      <c r="D14157" s="11"/>
      <c r="E14157" s="11"/>
      <c r="F14157" s="11"/>
      <c r="G14157" s="11"/>
      <c r="H14157" s="11"/>
      <c r="I14157" s="11"/>
      <c r="J14157" s="11"/>
      <c r="K14157" s="12"/>
      <c r="L14157" s="13"/>
      <c r="M14157" s="12"/>
      <c r="N14157" s="13"/>
      <c r="O14157" s="13"/>
      <c r="P14157" s="11"/>
      <c r="Q14157" s="11"/>
      <c r="R14157" s="11"/>
      <c r="S14157" s="11"/>
      <c r="T14157" s="11"/>
      <c r="U14157" s="11"/>
      <c r="V14157" s="11"/>
      <c r="W14157" s="11"/>
      <c r="X14157" s="11"/>
      <c r="Y14157" s="11"/>
      <c r="Z14157" s="11"/>
      <c r="AA14157" s="11"/>
      <c r="AB14157" s="11"/>
      <c r="AC14157" s="11"/>
    </row>
    <row r="14158" spans="1:29" x14ac:dyDescent="0.25">
      <c r="A14158" s="10"/>
      <c r="B14158" s="11"/>
      <c r="C14158" s="11"/>
      <c r="D14158" s="11"/>
      <c r="E14158" s="11"/>
      <c r="F14158" s="11"/>
      <c r="G14158" s="11"/>
      <c r="H14158" s="11"/>
      <c r="I14158" s="11"/>
      <c r="J14158" s="11"/>
      <c r="K14158" s="12"/>
      <c r="L14158" s="13"/>
      <c r="M14158" s="12"/>
      <c r="N14158" s="13"/>
      <c r="O14158" s="13"/>
      <c r="P14158" s="11"/>
      <c r="Q14158" s="11"/>
      <c r="R14158" s="11"/>
      <c r="S14158" s="11"/>
      <c r="T14158" s="11"/>
      <c r="U14158" s="11"/>
      <c r="V14158" s="11"/>
      <c r="W14158" s="11"/>
      <c r="X14158" s="11"/>
      <c r="Y14158" s="11"/>
      <c r="Z14158" s="11"/>
      <c r="AA14158" s="11"/>
      <c r="AB14158" s="11"/>
      <c r="AC14158" s="11"/>
    </row>
    <row r="14159" spans="1:29" x14ac:dyDescent="0.25">
      <c r="A14159" s="10"/>
      <c r="B14159" s="11"/>
      <c r="C14159" s="11"/>
      <c r="D14159" s="11"/>
      <c r="E14159" s="11"/>
      <c r="F14159" s="11"/>
      <c r="G14159" s="11"/>
      <c r="H14159" s="11"/>
      <c r="I14159" s="11"/>
      <c r="J14159" s="11"/>
      <c r="K14159" s="12"/>
      <c r="L14159" s="13"/>
      <c r="M14159" s="12"/>
      <c r="N14159" s="13"/>
      <c r="O14159" s="13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  <c r="AA14159" s="11"/>
      <c r="AB14159" s="11"/>
      <c r="AC14159" s="11"/>
    </row>
    <row r="14160" spans="1:29" x14ac:dyDescent="0.25">
      <c r="A14160" s="10"/>
      <c r="B14160" s="11"/>
      <c r="C14160" s="11"/>
      <c r="D14160" s="11"/>
      <c r="E14160" s="11"/>
      <c r="F14160" s="11"/>
      <c r="G14160" s="11"/>
      <c r="H14160" s="11"/>
      <c r="I14160" s="11"/>
      <c r="J14160" s="11"/>
      <c r="K14160" s="12"/>
      <c r="L14160" s="13"/>
      <c r="M14160" s="12"/>
      <c r="N14160" s="13"/>
      <c r="O14160" s="13"/>
      <c r="P14160" s="11"/>
      <c r="Q14160" s="11"/>
      <c r="R14160" s="11"/>
      <c r="S14160" s="11"/>
      <c r="T14160" s="11"/>
      <c r="U14160" s="11"/>
      <c r="V14160" s="11"/>
      <c r="W14160" s="11"/>
      <c r="X14160" s="11"/>
      <c r="Y14160" s="11"/>
      <c r="Z14160" s="11"/>
      <c r="AA14160" s="11"/>
      <c r="AB14160" s="11"/>
      <c r="AC14160" s="11"/>
    </row>
    <row r="14161" spans="1:29" x14ac:dyDescent="0.25">
      <c r="A14161" s="10"/>
      <c r="B14161" s="11"/>
      <c r="C14161" s="11"/>
      <c r="D14161" s="11"/>
      <c r="E14161" s="11"/>
      <c r="F14161" s="11"/>
      <c r="G14161" s="11"/>
      <c r="H14161" s="11"/>
      <c r="I14161" s="11"/>
      <c r="J14161" s="11"/>
      <c r="K14161" s="12"/>
      <c r="L14161" s="13"/>
      <c r="M14161" s="12"/>
      <c r="N14161" s="13"/>
      <c r="O14161" s="13"/>
      <c r="P14161" s="11"/>
      <c r="Q14161" s="11"/>
      <c r="R14161" s="11"/>
      <c r="S14161" s="11"/>
      <c r="T14161" s="11"/>
      <c r="U14161" s="11"/>
      <c r="V14161" s="11"/>
      <c r="W14161" s="11"/>
      <c r="X14161" s="11"/>
      <c r="Y14161" s="11"/>
      <c r="Z14161" s="11"/>
      <c r="AA14161" s="11"/>
      <c r="AB14161" s="11"/>
      <c r="AC14161" s="11"/>
    </row>
    <row r="14162" spans="1:29" x14ac:dyDescent="0.25">
      <c r="A14162" s="10"/>
      <c r="B14162" s="11"/>
      <c r="C14162" s="11"/>
      <c r="D14162" s="11"/>
      <c r="E14162" s="11"/>
      <c r="F14162" s="11"/>
      <c r="G14162" s="11"/>
      <c r="H14162" s="11"/>
      <c r="I14162" s="11"/>
      <c r="J14162" s="11"/>
      <c r="K14162" s="12"/>
      <c r="L14162" s="13"/>
      <c r="M14162" s="12"/>
      <c r="N14162" s="13"/>
      <c r="O14162" s="13"/>
      <c r="P14162" s="11"/>
      <c r="Q14162" s="11"/>
      <c r="R14162" s="11"/>
      <c r="S14162" s="11"/>
      <c r="T14162" s="11"/>
      <c r="U14162" s="11"/>
      <c r="V14162" s="11"/>
      <c r="W14162" s="11"/>
      <c r="X14162" s="11"/>
      <c r="Y14162" s="11"/>
      <c r="Z14162" s="11"/>
      <c r="AA14162" s="11"/>
      <c r="AB14162" s="11"/>
      <c r="AC14162" s="11"/>
    </row>
    <row r="14163" spans="1:29" x14ac:dyDescent="0.25">
      <c r="A14163" s="10"/>
      <c r="B14163" s="11"/>
      <c r="C14163" s="11"/>
      <c r="D14163" s="11"/>
      <c r="E14163" s="11"/>
      <c r="F14163" s="11"/>
      <c r="G14163" s="11"/>
      <c r="H14163" s="11"/>
      <c r="I14163" s="11"/>
      <c r="J14163" s="11"/>
      <c r="K14163" s="12"/>
      <c r="L14163" s="13"/>
      <c r="M14163" s="12"/>
      <c r="N14163" s="13"/>
      <c r="O14163" s="13"/>
      <c r="P14163" s="11"/>
      <c r="Q14163" s="11"/>
      <c r="R14163" s="11"/>
      <c r="S14163" s="11"/>
      <c r="T14163" s="11"/>
      <c r="U14163" s="11"/>
      <c r="V14163" s="11"/>
      <c r="W14163" s="11"/>
      <c r="X14163" s="11"/>
      <c r="Y14163" s="11"/>
      <c r="Z14163" s="11"/>
      <c r="AA14163" s="11"/>
      <c r="AB14163" s="11"/>
      <c r="AC14163" s="11"/>
    </row>
    <row r="14164" spans="1:29" x14ac:dyDescent="0.25">
      <c r="A14164" s="10"/>
      <c r="B14164" s="11"/>
      <c r="C14164" s="11"/>
      <c r="D14164" s="11"/>
      <c r="E14164" s="11"/>
      <c r="F14164" s="11"/>
      <c r="G14164" s="11"/>
      <c r="H14164" s="11"/>
      <c r="I14164" s="11"/>
      <c r="J14164" s="11"/>
      <c r="K14164" s="12"/>
      <c r="L14164" s="13"/>
      <c r="M14164" s="12"/>
      <c r="N14164" s="13"/>
      <c r="O14164" s="13"/>
      <c r="P14164" s="11"/>
      <c r="Q14164" s="11"/>
      <c r="R14164" s="11"/>
      <c r="S14164" s="11"/>
      <c r="T14164" s="11"/>
      <c r="U14164" s="11"/>
      <c r="V14164" s="11"/>
      <c r="W14164" s="11"/>
      <c r="X14164" s="11"/>
      <c r="Y14164" s="11"/>
      <c r="Z14164" s="11"/>
      <c r="AA14164" s="11"/>
      <c r="AB14164" s="11"/>
      <c r="AC14164" s="11"/>
    </row>
    <row r="14165" spans="1:29" x14ac:dyDescent="0.25">
      <c r="A14165" s="10"/>
      <c r="B14165" s="11"/>
      <c r="C14165" s="11"/>
      <c r="D14165" s="11"/>
      <c r="E14165" s="11"/>
      <c r="F14165" s="11"/>
      <c r="G14165" s="11"/>
      <c r="H14165" s="11"/>
      <c r="I14165" s="11"/>
      <c r="J14165" s="11"/>
      <c r="K14165" s="12"/>
      <c r="L14165" s="13"/>
      <c r="M14165" s="12"/>
      <c r="N14165" s="13"/>
      <c r="O14165" s="13"/>
      <c r="P14165" s="11"/>
      <c r="Q14165" s="11"/>
      <c r="R14165" s="11"/>
      <c r="S14165" s="11"/>
      <c r="T14165" s="11"/>
      <c r="U14165" s="11"/>
      <c r="V14165" s="11"/>
      <c r="W14165" s="11"/>
      <c r="X14165" s="11"/>
      <c r="Y14165" s="11"/>
      <c r="Z14165" s="11"/>
      <c r="AA14165" s="11"/>
      <c r="AB14165" s="11"/>
      <c r="AC14165" s="11"/>
    </row>
    <row r="14166" spans="1:29" x14ac:dyDescent="0.25">
      <c r="A14166" s="10"/>
      <c r="B14166" s="11"/>
      <c r="C14166" s="11"/>
      <c r="D14166" s="11"/>
      <c r="E14166" s="11"/>
      <c r="F14166" s="11"/>
      <c r="G14166" s="11"/>
      <c r="H14166" s="11"/>
      <c r="I14166" s="11"/>
      <c r="J14166" s="11"/>
      <c r="K14166" s="12"/>
      <c r="L14166" s="13"/>
      <c r="M14166" s="12"/>
      <c r="N14166" s="13"/>
      <c r="O14166" s="13"/>
      <c r="P14166" s="11"/>
      <c r="Q14166" s="11"/>
      <c r="R14166" s="11"/>
      <c r="S14166" s="11"/>
      <c r="T14166" s="11"/>
      <c r="U14166" s="11"/>
      <c r="V14166" s="11"/>
      <c r="W14166" s="11"/>
      <c r="X14166" s="11"/>
      <c r="Y14166" s="11"/>
      <c r="Z14166" s="11"/>
      <c r="AA14166" s="11"/>
      <c r="AB14166" s="11"/>
      <c r="AC14166" s="11"/>
    </row>
    <row r="14167" spans="1:29" x14ac:dyDescent="0.25">
      <c r="A14167" s="10"/>
      <c r="B14167" s="11"/>
      <c r="C14167" s="11"/>
      <c r="D14167" s="11"/>
      <c r="E14167" s="11"/>
      <c r="F14167" s="11"/>
      <c r="G14167" s="11"/>
      <c r="H14167" s="11"/>
      <c r="I14167" s="11"/>
      <c r="J14167" s="11"/>
      <c r="K14167" s="12"/>
      <c r="L14167" s="13"/>
      <c r="M14167" s="12"/>
      <c r="N14167" s="13"/>
      <c r="O14167" s="13"/>
      <c r="P14167" s="11"/>
      <c r="Q14167" s="11"/>
      <c r="R14167" s="11"/>
      <c r="S14167" s="11"/>
      <c r="T14167" s="11"/>
      <c r="U14167" s="11"/>
      <c r="V14167" s="11"/>
      <c r="W14167" s="11"/>
      <c r="X14167" s="11"/>
      <c r="Y14167" s="11"/>
      <c r="Z14167" s="11"/>
      <c r="AA14167" s="11"/>
      <c r="AB14167" s="11"/>
      <c r="AC14167" s="11"/>
    </row>
    <row r="14168" spans="1:29" x14ac:dyDescent="0.25">
      <c r="A14168" s="10"/>
      <c r="B14168" s="11"/>
      <c r="C14168" s="11"/>
      <c r="D14168" s="11"/>
      <c r="E14168" s="11"/>
      <c r="F14168" s="11"/>
      <c r="G14168" s="11"/>
      <c r="H14168" s="11"/>
      <c r="I14168" s="11"/>
      <c r="J14168" s="11"/>
      <c r="K14168" s="12"/>
      <c r="L14168" s="13"/>
      <c r="M14168" s="12"/>
      <c r="N14168" s="13"/>
      <c r="O14168" s="13"/>
      <c r="P14168" s="11"/>
      <c r="Q14168" s="11"/>
      <c r="R14168" s="11"/>
      <c r="S14168" s="11"/>
      <c r="T14168" s="11"/>
      <c r="U14168" s="11"/>
      <c r="V14168" s="11"/>
      <c r="W14168" s="11"/>
      <c r="X14168" s="11"/>
      <c r="Y14168" s="11"/>
      <c r="Z14168" s="11"/>
      <c r="AA14168" s="11"/>
      <c r="AB14168" s="11"/>
      <c r="AC14168" s="11"/>
    </row>
    <row r="14169" spans="1:29" x14ac:dyDescent="0.25">
      <c r="A14169" s="10"/>
      <c r="B14169" s="11"/>
      <c r="C14169" s="11"/>
      <c r="D14169" s="11"/>
      <c r="E14169" s="11"/>
      <c r="F14169" s="11"/>
      <c r="G14169" s="11"/>
      <c r="H14169" s="11"/>
      <c r="I14169" s="11"/>
      <c r="J14169" s="11"/>
      <c r="K14169" s="12"/>
      <c r="L14169" s="13"/>
      <c r="M14169" s="12"/>
      <c r="N14169" s="13"/>
      <c r="O14169" s="13"/>
      <c r="P14169" s="11"/>
      <c r="Q14169" s="11"/>
      <c r="R14169" s="11"/>
      <c r="S14169" s="11"/>
      <c r="T14169" s="11"/>
      <c r="U14169" s="11"/>
      <c r="V14169" s="11"/>
      <c r="W14169" s="11"/>
      <c r="X14169" s="11"/>
      <c r="Y14169" s="11"/>
      <c r="Z14169" s="11"/>
      <c r="AA14169" s="11"/>
      <c r="AB14169" s="11"/>
      <c r="AC14169" s="11"/>
    </row>
    <row r="14170" spans="1:29" x14ac:dyDescent="0.25">
      <c r="A14170" s="10"/>
      <c r="B14170" s="11"/>
      <c r="C14170" s="11"/>
      <c r="D14170" s="11"/>
      <c r="E14170" s="11"/>
      <c r="F14170" s="11"/>
      <c r="G14170" s="11"/>
      <c r="H14170" s="11"/>
      <c r="I14170" s="11"/>
      <c r="J14170" s="11"/>
      <c r="K14170" s="12"/>
      <c r="L14170" s="13"/>
      <c r="M14170" s="12"/>
      <c r="N14170" s="13"/>
      <c r="O14170" s="13"/>
      <c r="P14170" s="11"/>
      <c r="Q14170" s="11"/>
      <c r="R14170" s="11"/>
      <c r="S14170" s="11"/>
      <c r="T14170" s="11"/>
      <c r="U14170" s="11"/>
      <c r="V14170" s="11"/>
      <c r="W14170" s="11"/>
      <c r="X14170" s="11"/>
      <c r="Y14170" s="11"/>
      <c r="Z14170" s="11"/>
      <c r="AA14170" s="11"/>
      <c r="AB14170" s="11"/>
      <c r="AC14170" s="11"/>
    </row>
    <row r="14171" spans="1:29" x14ac:dyDescent="0.25">
      <c r="A14171" s="10"/>
      <c r="B14171" s="11"/>
      <c r="C14171" s="11"/>
      <c r="D14171" s="11"/>
      <c r="E14171" s="11"/>
      <c r="F14171" s="11"/>
      <c r="G14171" s="11"/>
      <c r="H14171" s="11"/>
      <c r="I14171" s="11"/>
      <c r="J14171" s="11"/>
      <c r="K14171" s="12"/>
      <c r="L14171" s="13"/>
      <c r="M14171" s="12"/>
      <c r="N14171" s="13"/>
      <c r="O14171" s="13"/>
      <c r="P14171" s="11"/>
      <c r="Q14171" s="11"/>
      <c r="R14171" s="11"/>
      <c r="S14171" s="11"/>
      <c r="T14171" s="11"/>
      <c r="U14171" s="11"/>
      <c r="V14171" s="11"/>
      <c r="W14171" s="11"/>
      <c r="X14171" s="11"/>
      <c r="Y14171" s="11"/>
      <c r="Z14171" s="11"/>
      <c r="AA14171" s="11"/>
      <c r="AB14171" s="11"/>
      <c r="AC14171" s="11"/>
    </row>
    <row r="14172" spans="1:29" x14ac:dyDescent="0.25">
      <c r="A14172" s="10"/>
      <c r="B14172" s="11"/>
      <c r="C14172" s="11"/>
      <c r="D14172" s="11"/>
      <c r="E14172" s="11"/>
      <c r="F14172" s="11"/>
      <c r="G14172" s="11"/>
      <c r="H14172" s="11"/>
      <c r="I14172" s="11"/>
      <c r="J14172" s="11"/>
      <c r="K14172" s="12"/>
      <c r="L14172" s="13"/>
      <c r="M14172" s="12"/>
      <c r="N14172" s="13"/>
      <c r="O14172" s="13"/>
      <c r="P14172" s="11"/>
      <c r="Q14172" s="11"/>
      <c r="R14172" s="11"/>
      <c r="S14172" s="11"/>
      <c r="T14172" s="11"/>
      <c r="U14172" s="11"/>
      <c r="V14172" s="11"/>
      <c r="W14172" s="11"/>
      <c r="X14172" s="11"/>
      <c r="Y14172" s="11"/>
      <c r="Z14172" s="11"/>
      <c r="AA14172" s="11"/>
      <c r="AB14172" s="11"/>
      <c r="AC14172" s="11"/>
    </row>
    <row r="14173" spans="1:29" x14ac:dyDescent="0.25">
      <c r="A14173" s="10"/>
      <c r="B14173" s="11"/>
      <c r="C14173" s="11"/>
      <c r="D14173" s="11"/>
      <c r="E14173" s="11"/>
      <c r="F14173" s="11"/>
      <c r="G14173" s="11"/>
      <c r="H14173" s="11"/>
      <c r="I14173" s="11"/>
      <c r="J14173" s="11"/>
      <c r="K14173" s="12"/>
      <c r="L14173" s="13"/>
      <c r="M14173" s="12"/>
      <c r="N14173" s="13"/>
      <c r="O14173" s="13"/>
      <c r="P14173" s="11"/>
      <c r="Q14173" s="11"/>
      <c r="R14173" s="11"/>
      <c r="S14173" s="11"/>
      <c r="T14173" s="11"/>
      <c r="U14173" s="11"/>
      <c r="V14173" s="11"/>
      <c r="W14173" s="11"/>
      <c r="X14173" s="11"/>
      <c r="Y14173" s="11"/>
      <c r="Z14173" s="11"/>
      <c r="AA14173" s="11"/>
      <c r="AB14173" s="11"/>
      <c r="AC14173" s="11"/>
    </row>
    <row r="14174" spans="1:29" x14ac:dyDescent="0.25">
      <c r="A14174" s="10"/>
      <c r="B14174" s="11"/>
      <c r="C14174" s="11"/>
      <c r="D14174" s="11"/>
      <c r="E14174" s="11"/>
      <c r="F14174" s="11"/>
      <c r="G14174" s="11"/>
      <c r="H14174" s="11"/>
      <c r="I14174" s="11"/>
      <c r="J14174" s="11"/>
      <c r="K14174" s="12"/>
      <c r="L14174" s="13"/>
      <c r="M14174" s="12"/>
      <c r="N14174" s="13"/>
      <c r="O14174" s="13"/>
      <c r="P14174" s="11"/>
      <c r="Q14174" s="11"/>
      <c r="R14174" s="11"/>
      <c r="S14174" s="11"/>
      <c r="T14174" s="11"/>
      <c r="U14174" s="11"/>
      <c r="V14174" s="11"/>
      <c r="W14174" s="11"/>
      <c r="X14174" s="11"/>
      <c r="Y14174" s="11"/>
      <c r="Z14174" s="11"/>
      <c r="AA14174" s="11"/>
      <c r="AB14174" s="11"/>
      <c r="AC14174" s="11"/>
    </row>
    <row r="14175" spans="1:29" x14ac:dyDescent="0.25">
      <c r="A14175" s="10"/>
      <c r="B14175" s="11"/>
      <c r="C14175" s="11"/>
      <c r="D14175" s="11"/>
      <c r="E14175" s="11"/>
      <c r="F14175" s="11"/>
      <c r="G14175" s="11"/>
      <c r="H14175" s="11"/>
      <c r="I14175" s="11"/>
      <c r="J14175" s="11"/>
      <c r="K14175" s="12"/>
      <c r="L14175" s="13"/>
      <c r="M14175" s="12"/>
      <c r="N14175" s="13"/>
      <c r="O14175" s="13"/>
      <c r="P14175" s="11"/>
      <c r="Q14175" s="11"/>
      <c r="R14175" s="11"/>
      <c r="S14175" s="11"/>
      <c r="T14175" s="11"/>
      <c r="U14175" s="11"/>
      <c r="V14175" s="11"/>
      <c r="W14175" s="11"/>
      <c r="X14175" s="11"/>
      <c r="Y14175" s="11"/>
      <c r="Z14175" s="11"/>
      <c r="AA14175" s="11"/>
      <c r="AB14175" s="11"/>
      <c r="AC14175" s="11"/>
    </row>
    <row r="14176" spans="1:29" x14ac:dyDescent="0.25">
      <c r="A14176" s="10"/>
      <c r="B14176" s="11"/>
      <c r="C14176" s="11"/>
      <c r="D14176" s="11"/>
      <c r="E14176" s="11"/>
      <c r="F14176" s="11"/>
      <c r="G14176" s="11"/>
      <c r="H14176" s="11"/>
      <c r="I14176" s="11"/>
      <c r="J14176" s="11"/>
      <c r="K14176" s="12"/>
      <c r="L14176" s="13"/>
      <c r="M14176" s="12"/>
      <c r="N14176" s="13"/>
      <c r="O14176" s="13"/>
      <c r="P14176" s="11"/>
      <c r="Q14176" s="11"/>
      <c r="R14176" s="11"/>
      <c r="S14176" s="11"/>
      <c r="T14176" s="11"/>
      <c r="U14176" s="11"/>
      <c r="V14176" s="11"/>
      <c r="W14176" s="11"/>
      <c r="X14176" s="11"/>
      <c r="Y14176" s="11"/>
      <c r="Z14176" s="11"/>
      <c r="AA14176" s="11"/>
      <c r="AB14176" s="11"/>
      <c r="AC14176" s="11"/>
    </row>
    <row r="14177" spans="1:29" x14ac:dyDescent="0.25">
      <c r="A14177" s="10"/>
      <c r="B14177" s="11"/>
      <c r="C14177" s="11"/>
      <c r="D14177" s="11"/>
      <c r="E14177" s="11"/>
      <c r="F14177" s="11"/>
      <c r="G14177" s="11"/>
      <c r="H14177" s="11"/>
      <c r="I14177" s="11"/>
      <c r="J14177" s="11"/>
      <c r="K14177" s="12"/>
      <c r="L14177" s="13"/>
      <c r="M14177" s="12"/>
      <c r="N14177" s="13"/>
      <c r="O14177" s="13"/>
      <c r="P14177" s="11"/>
      <c r="Q14177" s="11"/>
      <c r="R14177" s="11"/>
      <c r="S14177" s="11"/>
      <c r="T14177" s="11"/>
      <c r="U14177" s="11"/>
      <c r="V14177" s="11"/>
      <c r="W14177" s="11"/>
      <c r="X14177" s="11"/>
      <c r="Y14177" s="11"/>
      <c r="Z14177" s="11"/>
      <c r="AA14177" s="11"/>
      <c r="AB14177" s="11"/>
      <c r="AC14177" s="11"/>
    </row>
    <row r="14178" spans="1:29" x14ac:dyDescent="0.25">
      <c r="A14178" s="10"/>
      <c r="B14178" s="11"/>
      <c r="C14178" s="11"/>
      <c r="D14178" s="11"/>
      <c r="E14178" s="11"/>
      <c r="F14178" s="11"/>
      <c r="G14178" s="11"/>
      <c r="H14178" s="11"/>
      <c r="I14178" s="11"/>
      <c r="J14178" s="11"/>
      <c r="K14178" s="12"/>
      <c r="L14178" s="13"/>
      <c r="M14178" s="12"/>
      <c r="N14178" s="13"/>
      <c r="O14178" s="13"/>
      <c r="P14178" s="11"/>
      <c r="Q14178" s="11"/>
      <c r="R14178" s="11"/>
      <c r="S14178" s="11"/>
      <c r="T14178" s="11"/>
      <c r="U14178" s="11"/>
      <c r="V14178" s="11"/>
      <c r="W14178" s="11"/>
      <c r="X14178" s="11"/>
      <c r="Y14178" s="11"/>
      <c r="Z14178" s="11"/>
      <c r="AA14178" s="11"/>
      <c r="AB14178" s="11"/>
      <c r="AC14178" s="11"/>
    </row>
    <row r="14179" spans="1:29" x14ac:dyDescent="0.25">
      <c r="A14179" s="10"/>
      <c r="B14179" s="11"/>
      <c r="C14179" s="11"/>
      <c r="D14179" s="11"/>
      <c r="E14179" s="11"/>
      <c r="F14179" s="11"/>
      <c r="G14179" s="11"/>
      <c r="H14179" s="11"/>
      <c r="I14179" s="11"/>
      <c r="J14179" s="11"/>
      <c r="K14179" s="12"/>
      <c r="L14179" s="13"/>
      <c r="M14179" s="12"/>
      <c r="N14179" s="13"/>
      <c r="O14179" s="13"/>
      <c r="P14179" s="11"/>
      <c r="Q14179" s="11"/>
      <c r="R14179" s="11"/>
      <c r="S14179" s="11"/>
      <c r="T14179" s="11"/>
      <c r="U14179" s="11"/>
      <c r="V14179" s="11"/>
      <c r="W14179" s="11"/>
      <c r="X14179" s="11"/>
      <c r="Y14179" s="11"/>
      <c r="Z14179" s="11"/>
      <c r="AA14179" s="11"/>
      <c r="AB14179" s="11"/>
      <c r="AC14179" s="11"/>
    </row>
    <row r="14180" spans="1:29" x14ac:dyDescent="0.25">
      <c r="A14180" s="10"/>
      <c r="B14180" s="11"/>
      <c r="C14180" s="11"/>
      <c r="D14180" s="11"/>
      <c r="E14180" s="11"/>
      <c r="F14180" s="11"/>
      <c r="G14180" s="11"/>
      <c r="H14180" s="11"/>
      <c r="I14180" s="11"/>
      <c r="J14180" s="11"/>
      <c r="K14180" s="12"/>
      <c r="L14180" s="13"/>
      <c r="M14180" s="12"/>
      <c r="N14180" s="13"/>
      <c r="O14180" s="13"/>
      <c r="P14180" s="11"/>
      <c r="Q14180" s="11"/>
      <c r="R14180" s="11"/>
      <c r="S14180" s="11"/>
      <c r="T14180" s="11"/>
      <c r="U14180" s="11"/>
      <c r="V14180" s="11"/>
      <c r="W14180" s="11"/>
      <c r="X14180" s="11"/>
      <c r="Y14180" s="11"/>
      <c r="Z14180" s="11"/>
      <c r="AA14180" s="11"/>
      <c r="AB14180" s="11"/>
      <c r="AC14180" s="11"/>
    </row>
    <row r="14181" spans="1:29" x14ac:dyDescent="0.25">
      <c r="A14181" s="10"/>
      <c r="B14181" s="11"/>
      <c r="C14181" s="11"/>
      <c r="D14181" s="11"/>
      <c r="E14181" s="11"/>
      <c r="F14181" s="11"/>
      <c r="G14181" s="11"/>
      <c r="H14181" s="11"/>
      <c r="I14181" s="11"/>
      <c r="J14181" s="11"/>
      <c r="K14181" s="12"/>
      <c r="L14181" s="13"/>
      <c r="M14181" s="12"/>
      <c r="N14181" s="13"/>
      <c r="O14181" s="13"/>
      <c r="P14181" s="11"/>
      <c r="Q14181" s="11"/>
      <c r="R14181" s="11"/>
      <c r="S14181" s="11"/>
      <c r="T14181" s="11"/>
      <c r="U14181" s="11"/>
      <c r="V14181" s="11"/>
      <c r="W14181" s="11"/>
      <c r="X14181" s="11"/>
      <c r="Y14181" s="11"/>
      <c r="Z14181" s="11"/>
      <c r="AA14181" s="11"/>
      <c r="AB14181" s="11"/>
      <c r="AC14181" s="11"/>
    </row>
    <row r="14182" spans="1:29" x14ac:dyDescent="0.25">
      <c r="A14182" s="10"/>
      <c r="B14182" s="11"/>
      <c r="C14182" s="11"/>
      <c r="D14182" s="11"/>
      <c r="E14182" s="11"/>
      <c r="F14182" s="11"/>
      <c r="G14182" s="11"/>
      <c r="H14182" s="11"/>
      <c r="I14182" s="11"/>
      <c r="J14182" s="11"/>
      <c r="K14182" s="12"/>
      <c r="L14182" s="13"/>
      <c r="M14182" s="12"/>
      <c r="N14182" s="13"/>
      <c r="O14182" s="13"/>
      <c r="P14182" s="11"/>
      <c r="Q14182" s="11"/>
      <c r="R14182" s="11"/>
      <c r="S14182" s="11"/>
      <c r="T14182" s="11"/>
      <c r="U14182" s="11"/>
      <c r="V14182" s="11"/>
      <c r="W14182" s="11"/>
      <c r="X14182" s="11"/>
      <c r="Y14182" s="11"/>
      <c r="Z14182" s="11"/>
      <c r="AA14182" s="11"/>
      <c r="AB14182" s="11"/>
      <c r="AC14182" s="11"/>
    </row>
    <row r="14183" spans="1:29" x14ac:dyDescent="0.25">
      <c r="A14183" s="10"/>
      <c r="B14183" s="11"/>
      <c r="C14183" s="11"/>
      <c r="D14183" s="11"/>
      <c r="E14183" s="11"/>
      <c r="F14183" s="11"/>
      <c r="G14183" s="11"/>
      <c r="H14183" s="11"/>
      <c r="I14183" s="11"/>
      <c r="J14183" s="11"/>
      <c r="K14183" s="12"/>
      <c r="L14183" s="13"/>
      <c r="M14183" s="12"/>
      <c r="N14183" s="13"/>
      <c r="O14183" s="13"/>
      <c r="P14183" s="11"/>
      <c r="Q14183" s="11"/>
      <c r="R14183" s="11"/>
      <c r="S14183" s="11"/>
      <c r="T14183" s="11"/>
      <c r="U14183" s="11"/>
      <c r="V14183" s="11"/>
      <c r="W14183" s="11"/>
      <c r="X14183" s="11"/>
      <c r="Y14183" s="11"/>
      <c r="Z14183" s="11"/>
      <c r="AA14183" s="11"/>
      <c r="AB14183" s="11"/>
      <c r="AC14183" s="11"/>
    </row>
    <row r="14184" spans="1:29" x14ac:dyDescent="0.25">
      <c r="A14184" s="10"/>
      <c r="B14184" s="11"/>
      <c r="C14184" s="11"/>
      <c r="D14184" s="11"/>
      <c r="E14184" s="11"/>
      <c r="F14184" s="11"/>
      <c r="G14184" s="11"/>
      <c r="H14184" s="11"/>
      <c r="I14184" s="11"/>
      <c r="J14184" s="11"/>
      <c r="K14184" s="12"/>
      <c r="L14184" s="13"/>
      <c r="M14184" s="12"/>
      <c r="N14184" s="13"/>
      <c r="O14184" s="13"/>
      <c r="P14184" s="11"/>
      <c r="Q14184" s="11"/>
      <c r="R14184" s="11"/>
      <c r="S14184" s="11"/>
      <c r="T14184" s="11"/>
      <c r="U14184" s="11"/>
      <c r="V14184" s="11"/>
      <c r="W14184" s="11"/>
      <c r="X14184" s="11"/>
      <c r="Y14184" s="11"/>
      <c r="Z14184" s="11"/>
      <c r="AA14184" s="11"/>
      <c r="AB14184" s="11"/>
      <c r="AC14184" s="11"/>
    </row>
    <row r="14185" spans="1:29" x14ac:dyDescent="0.25">
      <c r="A14185" s="10"/>
      <c r="B14185" s="11"/>
      <c r="C14185" s="11"/>
      <c r="D14185" s="11"/>
      <c r="E14185" s="11"/>
      <c r="F14185" s="11"/>
      <c r="G14185" s="11"/>
      <c r="H14185" s="11"/>
      <c r="I14185" s="11"/>
      <c r="J14185" s="11"/>
      <c r="K14185" s="12"/>
      <c r="L14185" s="13"/>
      <c r="M14185" s="12"/>
      <c r="N14185" s="13"/>
      <c r="O14185" s="13"/>
      <c r="P14185" s="11"/>
      <c r="Q14185" s="11"/>
      <c r="R14185" s="11"/>
      <c r="S14185" s="11"/>
      <c r="T14185" s="11"/>
      <c r="U14185" s="11"/>
      <c r="V14185" s="11"/>
      <c r="W14185" s="11"/>
      <c r="X14185" s="11"/>
      <c r="Y14185" s="11"/>
      <c r="Z14185" s="11"/>
      <c r="AA14185" s="11"/>
      <c r="AB14185" s="11"/>
      <c r="AC14185" s="11"/>
    </row>
    <row r="14186" spans="1:29" x14ac:dyDescent="0.25">
      <c r="A14186" s="10"/>
      <c r="B14186" s="11"/>
      <c r="C14186" s="11"/>
      <c r="D14186" s="11"/>
      <c r="E14186" s="11"/>
      <c r="F14186" s="11"/>
      <c r="G14186" s="11"/>
      <c r="H14186" s="11"/>
      <c r="I14186" s="11"/>
      <c r="J14186" s="11"/>
      <c r="K14186" s="12"/>
      <c r="L14186" s="13"/>
      <c r="M14186" s="12"/>
      <c r="N14186" s="13"/>
      <c r="O14186" s="13"/>
      <c r="P14186" s="11"/>
      <c r="Q14186" s="11"/>
      <c r="R14186" s="11"/>
      <c r="S14186" s="11"/>
      <c r="T14186" s="11"/>
      <c r="U14186" s="11"/>
      <c r="V14186" s="11"/>
      <c r="W14186" s="11"/>
      <c r="X14186" s="11"/>
      <c r="Y14186" s="11"/>
      <c r="Z14186" s="11"/>
      <c r="AA14186" s="11"/>
      <c r="AB14186" s="11"/>
      <c r="AC14186" s="11"/>
    </row>
    <row r="14187" spans="1:29" x14ac:dyDescent="0.25">
      <c r="A14187" s="10"/>
      <c r="B14187" s="11"/>
      <c r="C14187" s="11"/>
      <c r="D14187" s="11"/>
      <c r="E14187" s="11"/>
      <c r="F14187" s="11"/>
      <c r="G14187" s="11"/>
      <c r="H14187" s="11"/>
      <c r="I14187" s="11"/>
      <c r="J14187" s="11"/>
      <c r="K14187" s="12"/>
      <c r="L14187" s="13"/>
      <c r="M14187" s="12"/>
      <c r="N14187" s="13"/>
      <c r="O14187" s="13"/>
      <c r="P14187" s="11"/>
      <c r="Q14187" s="11"/>
      <c r="R14187" s="11"/>
      <c r="S14187" s="11"/>
      <c r="T14187" s="11"/>
      <c r="U14187" s="11"/>
      <c r="V14187" s="11"/>
      <c r="W14187" s="11"/>
      <c r="X14187" s="11"/>
      <c r="Y14187" s="11"/>
      <c r="Z14187" s="11"/>
      <c r="AA14187" s="11"/>
      <c r="AB14187" s="11"/>
      <c r="AC14187" s="11"/>
    </row>
    <row r="14188" spans="1:29" x14ac:dyDescent="0.25">
      <c r="A14188" s="10"/>
      <c r="B14188" s="11"/>
      <c r="C14188" s="11"/>
      <c r="D14188" s="11"/>
      <c r="E14188" s="11"/>
      <c r="F14188" s="11"/>
      <c r="G14188" s="11"/>
      <c r="H14188" s="11"/>
      <c r="I14188" s="11"/>
      <c r="J14188" s="11"/>
      <c r="K14188" s="12"/>
      <c r="L14188" s="13"/>
      <c r="M14188" s="12"/>
      <c r="N14188" s="13"/>
      <c r="O14188" s="13"/>
      <c r="P14188" s="11"/>
      <c r="Q14188" s="11"/>
      <c r="R14188" s="11"/>
      <c r="S14188" s="11"/>
      <c r="T14188" s="11"/>
      <c r="U14188" s="11"/>
      <c r="V14188" s="11"/>
      <c r="W14188" s="11"/>
      <c r="X14188" s="11"/>
      <c r="Y14188" s="11"/>
      <c r="Z14188" s="11"/>
      <c r="AA14188" s="11"/>
      <c r="AB14188" s="11"/>
      <c r="AC14188" s="11"/>
    </row>
    <row r="14189" spans="1:29" x14ac:dyDescent="0.25">
      <c r="A14189" s="10"/>
      <c r="B14189" s="11"/>
      <c r="C14189" s="11"/>
      <c r="D14189" s="11"/>
      <c r="E14189" s="11"/>
      <c r="F14189" s="11"/>
      <c r="G14189" s="11"/>
      <c r="H14189" s="11"/>
      <c r="I14189" s="11"/>
      <c r="J14189" s="11"/>
      <c r="K14189" s="12"/>
      <c r="L14189" s="13"/>
      <c r="M14189" s="12"/>
      <c r="N14189" s="13"/>
      <c r="O14189" s="13"/>
      <c r="P14189" s="11"/>
      <c r="Q14189" s="11"/>
      <c r="R14189" s="11"/>
      <c r="S14189" s="11"/>
      <c r="T14189" s="11"/>
      <c r="U14189" s="11"/>
      <c r="V14189" s="11"/>
      <c r="W14189" s="11"/>
      <c r="X14189" s="11"/>
      <c r="Y14189" s="11"/>
      <c r="Z14189" s="11"/>
      <c r="AA14189" s="11"/>
      <c r="AB14189" s="11"/>
      <c r="AC14189" s="11"/>
    </row>
    <row r="14190" spans="1:29" x14ac:dyDescent="0.25">
      <c r="A14190" s="10"/>
      <c r="B14190" s="11"/>
      <c r="C14190" s="11"/>
      <c r="D14190" s="11"/>
      <c r="E14190" s="11"/>
      <c r="F14190" s="11"/>
      <c r="G14190" s="11"/>
      <c r="H14190" s="11"/>
      <c r="I14190" s="11"/>
      <c r="J14190" s="11"/>
      <c r="K14190" s="12"/>
      <c r="L14190" s="13"/>
      <c r="M14190" s="12"/>
      <c r="N14190" s="13"/>
      <c r="O14190" s="13"/>
      <c r="P14190" s="11"/>
      <c r="Q14190" s="11"/>
      <c r="R14190" s="11"/>
      <c r="S14190" s="11"/>
      <c r="T14190" s="11"/>
      <c r="U14190" s="11"/>
      <c r="V14190" s="11"/>
      <c r="W14190" s="11"/>
      <c r="X14190" s="11"/>
      <c r="Y14190" s="11"/>
      <c r="Z14190" s="11"/>
      <c r="AA14190" s="11"/>
      <c r="AB14190" s="11"/>
      <c r="AC14190" s="11"/>
    </row>
    <row r="14191" spans="1:29" x14ac:dyDescent="0.25">
      <c r="A14191" s="10"/>
      <c r="B14191" s="11"/>
      <c r="C14191" s="11"/>
      <c r="D14191" s="11"/>
      <c r="E14191" s="11"/>
      <c r="F14191" s="11"/>
      <c r="G14191" s="11"/>
      <c r="H14191" s="11"/>
      <c r="I14191" s="11"/>
      <c r="J14191" s="11"/>
      <c r="K14191" s="12"/>
      <c r="L14191" s="13"/>
      <c r="M14191" s="12"/>
      <c r="N14191" s="13"/>
      <c r="O14191" s="13"/>
      <c r="P14191" s="11"/>
      <c r="Q14191" s="11"/>
      <c r="R14191" s="11"/>
      <c r="S14191" s="11"/>
      <c r="T14191" s="11"/>
      <c r="U14191" s="11"/>
      <c r="V14191" s="11"/>
      <c r="W14191" s="11"/>
      <c r="X14191" s="11"/>
      <c r="Y14191" s="11"/>
      <c r="Z14191" s="11"/>
      <c r="AA14191" s="11"/>
      <c r="AB14191" s="11"/>
      <c r="AC14191" s="11"/>
    </row>
    <row r="14192" spans="1:29" x14ac:dyDescent="0.25">
      <c r="A14192" s="10"/>
      <c r="B14192" s="11"/>
      <c r="C14192" s="11"/>
      <c r="D14192" s="11"/>
      <c r="E14192" s="11"/>
      <c r="F14192" s="11"/>
      <c r="G14192" s="11"/>
      <c r="H14192" s="11"/>
      <c r="I14192" s="11"/>
      <c r="J14192" s="11"/>
      <c r="K14192" s="12"/>
      <c r="L14192" s="13"/>
      <c r="M14192" s="12"/>
      <c r="N14192" s="13"/>
      <c r="O14192" s="13"/>
      <c r="P14192" s="11"/>
      <c r="Q14192" s="11"/>
      <c r="R14192" s="11"/>
      <c r="S14192" s="11"/>
      <c r="T14192" s="11"/>
      <c r="U14192" s="11"/>
      <c r="V14192" s="11"/>
      <c r="W14192" s="11"/>
      <c r="X14192" s="11"/>
      <c r="Y14192" s="11"/>
      <c r="Z14192" s="11"/>
      <c r="AA14192" s="11"/>
      <c r="AB14192" s="11"/>
      <c r="AC14192" s="11"/>
    </row>
    <row r="14193" spans="1:29" x14ac:dyDescent="0.25">
      <c r="A14193" s="10"/>
      <c r="B14193" s="11"/>
      <c r="C14193" s="11"/>
      <c r="D14193" s="11"/>
      <c r="E14193" s="11"/>
      <c r="F14193" s="11"/>
      <c r="G14193" s="11"/>
      <c r="H14193" s="11"/>
      <c r="I14193" s="11"/>
      <c r="J14193" s="11"/>
      <c r="K14193" s="12"/>
      <c r="L14193" s="13"/>
      <c r="M14193" s="12"/>
      <c r="N14193" s="13"/>
      <c r="O14193" s="13"/>
      <c r="P14193" s="11"/>
      <c r="Q14193" s="11"/>
      <c r="R14193" s="11"/>
      <c r="S14193" s="11"/>
      <c r="T14193" s="11"/>
      <c r="U14193" s="11"/>
      <c r="V14193" s="11"/>
      <c r="W14193" s="11"/>
      <c r="X14193" s="11"/>
      <c r="Y14193" s="11"/>
      <c r="Z14193" s="11"/>
      <c r="AA14193" s="11"/>
      <c r="AB14193" s="11"/>
      <c r="AC14193" s="11"/>
    </row>
    <row r="14194" spans="1:29" x14ac:dyDescent="0.25">
      <c r="A14194" s="10"/>
      <c r="B14194" s="11"/>
      <c r="C14194" s="11"/>
      <c r="D14194" s="11"/>
      <c r="E14194" s="11"/>
      <c r="F14194" s="11"/>
      <c r="G14194" s="11"/>
      <c r="H14194" s="11"/>
      <c r="I14194" s="11"/>
      <c r="J14194" s="11"/>
      <c r="K14194" s="12"/>
      <c r="L14194" s="13"/>
      <c r="M14194" s="12"/>
      <c r="N14194" s="13"/>
      <c r="O14194" s="13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  <c r="AA14194" s="11"/>
      <c r="AB14194" s="11"/>
      <c r="AC14194" s="11"/>
    </row>
    <row r="14195" spans="1:29" x14ac:dyDescent="0.25">
      <c r="A14195" s="10"/>
      <c r="B14195" s="11"/>
      <c r="C14195" s="11"/>
      <c r="D14195" s="11"/>
      <c r="E14195" s="11"/>
      <c r="F14195" s="11"/>
      <c r="G14195" s="11"/>
      <c r="H14195" s="11"/>
      <c r="I14195" s="11"/>
      <c r="J14195" s="11"/>
      <c r="K14195" s="12"/>
      <c r="L14195" s="13"/>
      <c r="M14195" s="12"/>
      <c r="N14195" s="13"/>
      <c r="O14195" s="13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  <c r="AA14195" s="11"/>
      <c r="AB14195" s="11"/>
      <c r="AC14195" s="11"/>
    </row>
    <row r="14196" spans="1:29" x14ac:dyDescent="0.25">
      <c r="A14196" s="10"/>
      <c r="B14196" s="11"/>
      <c r="C14196" s="11"/>
      <c r="D14196" s="11"/>
      <c r="E14196" s="11"/>
      <c r="F14196" s="11"/>
      <c r="G14196" s="11"/>
      <c r="H14196" s="11"/>
      <c r="I14196" s="11"/>
      <c r="J14196" s="11"/>
      <c r="K14196" s="12"/>
      <c r="L14196" s="13"/>
      <c r="M14196" s="12"/>
      <c r="N14196" s="13"/>
      <c r="O14196" s="13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  <c r="AA14196" s="11"/>
      <c r="AB14196" s="11"/>
      <c r="AC14196" s="11"/>
    </row>
    <row r="14197" spans="1:29" x14ac:dyDescent="0.25">
      <c r="A14197" s="10"/>
      <c r="B14197" s="11"/>
      <c r="C14197" s="11"/>
      <c r="D14197" s="11"/>
      <c r="E14197" s="11"/>
      <c r="F14197" s="11"/>
      <c r="G14197" s="11"/>
      <c r="H14197" s="11"/>
      <c r="I14197" s="11"/>
      <c r="J14197" s="11"/>
      <c r="K14197" s="12"/>
      <c r="L14197" s="13"/>
      <c r="M14197" s="12"/>
      <c r="N14197" s="13"/>
      <c r="O14197" s="13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  <c r="AA14197" s="11"/>
      <c r="AB14197" s="11"/>
      <c r="AC14197" s="11"/>
    </row>
    <row r="14198" spans="1:29" x14ac:dyDescent="0.25">
      <c r="A14198" s="10"/>
      <c r="B14198" s="11"/>
      <c r="C14198" s="11"/>
      <c r="D14198" s="11"/>
      <c r="E14198" s="11"/>
      <c r="F14198" s="11"/>
      <c r="G14198" s="11"/>
      <c r="H14198" s="11"/>
      <c r="I14198" s="11"/>
      <c r="J14198" s="11"/>
      <c r="K14198" s="12"/>
      <c r="L14198" s="13"/>
      <c r="M14198" s="12"/>
      <c r="N14198" s="13"/>
      <c r="O14198" s="13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  <c r="AA14198" s="11"/>
      <c r="AB14198" s="11"/>
      <c r="AC14198" s="11"/>
    </row>
    <row r="14199" spans="1:29" x14ac:dyDescent="0.25">
      <c r="A14199" s="10"/>
      <c r="B14199" s="11"/>
      <c r="C14199" s="11"/>
      <c r="D14199" s="11"/>
      <c r="E14199" s="11"/>
      <c r="F14199" s="11"/>
      <c r="G14199" s="11"/>
      <c r="H14199" s="11"/>
      <c r="I14199" s="11"/>
      <c r="J14199" s="11"/>
      <c r="K14199" s="12"/>
      <c r="L14199" s="13"/>
      <c r="M14199" s="12"/>
      <c r="N14199" s="13"/>
      <c r="O14199" s="13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  <c r="AA14199" s="11"/>
      <c r="AB14199" s="11"/>
      <c r="AC14199" s="11"/>
    </row>
    <row r="14200" spans="1:29" x14ac:dyDescent="0.25">
      <c r="A14200" s="10"/>
      <c r="B14200" s="11"/>
      <c r="C14200" s="11"/>
      <c r="D14200" s="11"/>
      <c r="E14200" s="11"/>
      <c r="F14200" s="11"/>
      <c r="G14200" s="11"/>
      <c r="H14200" s="11"/>
      <c r="I14200" s="11"/>
      <c r="J14200" s="11"/>
      <c r="K14200" s="12"/>
      <c r="L14200" s="13"/>
      <c r="M14200" s="12"/>
      <c r="N14200" s="13"/>
      <c r="O14200" s="13"/>
      <c r="P14200" s="11"/>
      <c r="Q14200" s="11"/>
      <c r="R14200" s="11"/>
      <c r="S14200" s="11"/>
      <c r="T14200" s="11"/>
      <c r="U14200" s="11"/>
      <c r="V14200" s="11"/>
      <c r="W14200" s="11"/>
      <c r="X14200" s="11"/>
      <c r="Y14200" s="11"/>
      <c r="Z14200" s="11"/>
      <c r="AA14200" s="11"/>
      <c r="AB14200" s="11"/>
      <c r="AC14200" s="11"/>
    </row>
    <row r="14201" spans="1:29" x14ac:dyDescent="0.25">
      <c r="A14201" s="10"/>
      <c r="B14201" s="11"/>
      <c r="C14201" s="11"/>
      <c r="D14201" s="11"/>
      <c r="E14201" s="11"/>
      <c r="F14201" s="11"/>
      <c r="G14201" s="11"/>
      <c r="H14201" s="11"/>
      <c r="I14201" s="11"/>
      <c r="J14201" s="11"/>
      <c r="K14201" s="12"/>
      <c r="L14201" s="13"/>
      <c r="M14201" s="12"/>
      <c r="N14201" s="13"/>
      <c r="O14201" s="13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  <c r="AA14201" s="11"/>
      <c r="AB14201" s="11"/>
      <c r="AC14201" s="11"/>
    </row>
    <row r="14202" spans="1:29" x14ac:dyDescent="0.25">
      <c r="A14202" s="10"/>
      <c r="B14202" s="11"/>
      <c r="C14202" s="11"/>
      <c r="D14202" s="11"/>
      <c r="E14202" s="11"/>
      <c r="F14202" s="11"/>
      <c r="G14202" s="11"/>
      <c r="H14202" s="11"/>
      <c r="I14202" s="11"/>
      <c r="J14202" s="11"/>
      <c r="K14202" s="12"/>
      <c r="L14202" s="13"/>
      <c r="M14202" s="12"/>
      <c r="N14202" s="13"/>
      <c r="O14202" s="13"/>
      <c r="P14202" s="11"/>
      <c r="Q14202" s="11"/>
      <c r="R14202" s="11"/>
      <c r="S14202" s="11"/>
      <c r="T14202" s="11"/>
      <c r="U14202" s="11"/>
      <c r="V14202" s="11"/>
      <c r="W14202" s="11"/>
      <c r="X14202" s="11"/>
      <c r="Y14202" s="11"/>
      <c r="Z14202" s="11"/>
      <c r="AA14202" s="11"/>
      <c r="AB14202" s="11"/>
      <c r="AC14202" s="11"/>
    </row>
    <row r="14203" spans="1:29" x14ac:dyDescent="0.25">
      <c r="A14203" s="10"/>
      <c r="B14203" s="11"/>
      <c r="C14203" s="11"/>
      <c r="D14203" s="11"/>
      <c r="E14203" s="11"/>
      <c r="F14203" s="11"/>
      <c r="G14203" s="11"/>
      <c r="H14203" s="11"/>
      <c r="I14203" s="11"/>
      <c r="J14203" s="11"/>
      <c r="K14203" s="12"/>
      <c r="L14203" s="13"/>
      <c r="M14203" s="12"/>
      <c r="N14203" s="13"/>
      <c r="O14203" s="13"/>
      <c r="P14203" s="11"/>
      <c r="Q14203" s="11"/>
      <c r="R14203" s="11"/>
      <c r="S14203" s="11"/>
      <c r="T14203" s="11"/>
      <c r="U14203" s="11"/>
      <c r="V14203" s="11"/>
      <c r="W14203" s="11"/>
      <c r="X14203" s="11"/>
      <c r="Y14203" s="11"/>
      <c r="Z14203" s="11"/>
      <c r="AA14203" s="11"/>
      <c r="AB14203" s="11"/>
      <c r="AC14203" s="11"/>
    </row>
    <row r="14204" spans="1:29" x14ac:dyDescent="0.25">
      <c r="A14204" s="10"/>
      <c r="B14204" s="11"/>
      <c r="C14204" s="11"/>
      <c r="D14204" s="11"/>
      <c r="E14204" s="11"/>
      <c r="F14204" s="11"/>
      <c r="G14204" s="11"/>
      <c r="H14204" s="11"/>
      <c r="I14204" s="11"/>
      <c r="J14204" s="11"/>
      <c r="K14204" s="12"/>
      <c r="L14204" s="13"/>
      <c r="M14204" s="12"/>
      <c r="N14204" s="13"/>
      <c r="O14204" s="13"/>
      <c r="P14204" s="11"/>
      <c r="Q14204" s="11"/>
      <c r="R14204" s="11"/>
      <c r="S14204" s="11"/>
      <c r="T14204" s="11"/>
      <c r="U14204" s="11"/>
      <c r="V14204" s="11"/>
      <c r="W14204" s="11"/>
      <c r="X14204" s="11"/>
      <c r="Y14204" s="11"/>
      <c r="Z14204" s="11"/>
      <c r="AA14204" s="11"/>
      <c r="AB14204" s="11"/>
      <c r="AC14204" s="11"/>
    </row>
    <row r="14205" spans="1:29" x14ac:dyDescent="0.25">
      <c r="A14205" s="10"/>
      <c r="B14205" s="11"/>
      <c r="C14205" s="11"/>
      <c r="D14205" s="11"/>
      <c r="E14205" s="11"/>
      <c r="F14205" s="11"/>
      <c r="G14205" s="11"/>
      <c r="H14205" s="11"/>
      <c r="I14205" s="11"/>
      <c r="J14205" s="11"/>
      <c r="K14205" s="12"/>
      <c r="L14205" s="13"/>
      <c r="M14205" s="12"/>
      <c r="N14205" s="13"/>
      <c r="O14205" s="13"/>
      <c r="P14205" s="11"/>
      <c r="Q14205" s="11"/>
      <c r="R14205" s="11"/>
      <c r="S14205" s="11"/>
      <c r="T14205" s="11"/>
      <c r="U14205" s="11"/>
      <c r="V14205" s="11"/>
      <c r="W14205" s="11"/>
      <c r="X14205" s="11"/>
      <c r="Y14205" s="11"/>
      <c r="Z14205" s="11"/>
      <c r="AA14205" s="11"/>
      <c r="AB14205" s="11"/>
      <c r="AC14205" s="11"/>
    </row>
    <row r="14206" spans="1:29" x14ac:dyDescent="0.25">
      <c r="A14206" s="10"/>
      <c r="B14206" s="11"/>
      <c r="C14206" s="11"/>
      <c r="D14206" s="11"/>
      <c r="E14206" s="11"/>
      <c r="F14206" s="11"/>
      <c r="G14206" s="11"/>
      <c r="H14206" s="11"/>
      <c r="I14206" s="11"/>
      <c r="J14206" s="11"/>
      <c r="K14206" s="12"/>
      <c r="L14206" s="13"/>
      <c r="M14206" s="12"/>
      <c r="N14206" s="13"/>
      <c r="O14206" s="13"/>
      <c r="P14206" s="11"/>
      <c r="Q14206" s="11"/>
      <c r="R14206" s="11"/>
      <c r="S14206" s="11"/>
      <c r="T14206" s="11"/>
      <c r="U14206" s="11"/>
      <c r="V14206" s="11"/>
      <c r="W14206" s="11"/>
      <c r="X14206" s="11"/>
      <c r="Y14206" s="11"/>
      <c r="Z14206" s="11"/>
      <c r="AA14206" s="11"/>
      <c r="AB14206" s="11"/>
      <c r="AC14206" s="11"/>
    </row>
    <row r="14207" spans="1:29" x14ac:dyDescent="0.25">
      <c r="A14207" s="10"/>
      <c r="B14207" s="11"/>
      <c r="C14207" s="11"/>
      <c r="D14207" s="11"/>
      <c r="E14207" s="11"/>
      <c r="F14207" s="11"/>
      <c r="G14207" s="11"/>
      <c r="H14207" s="11"/>
      <c r="I14207" s="11"/>
      <c r="J14207" s="11"/>
      <c r="K14207" s="12"/>
      <c r="L14207" s="13"/>
      <c r="M14207" s="12"/>
      <c r="N14207" s="13"/>
      <c r="O14207" s="13"/>
      <c r="P14207" s="11"/>
      <c r="Q14207" s="11"/>
      <c r="R14207" s="11"/>
      <c r="S14207" s="11"/>
      <c r="T14207" s="11"/>
      <c r="U14207" s="11"/>
      <c r="V14207" s="11"/>
      <c r="W14207" s="11"/>
      <c r="X14207" s="11"/>
      <c r="Y14207" s="11"/>
      <c r="Z14207" s="11"/>
      <c r="AA14207" s="11"/>
      <c r="AB14207" s="11"/>
      <c r="AC14207" s="11"/>
    </row>
    <row r="14208" spans="1:29" x14ac:dyDescent="0.25">
      <c r="A14208" s="10"/>
      <c r="B14208" s="11"/>
      <c r="C14208" s="11"/>
      <c r="D14208" s="11"/>
      <c r="E14208" s="11"/>
      <c r="F14208" s="11"/>
      <c r="G14208" s="11"/>
      <c r="H14208" s="11"/>
      <c r="I14208" s="11"/>
      <c r="J14208" s="11"/>
      <c r="K14208" s="12"/>
      <c r="L14208" s="13"/>
      <c r="M14208" s="12"/>
      <c r="N14208" s="13"/>
      <c r="O14208" s="13"/>
      <c r="P14208" s="11"/>
      <c r="Q14208" s="11"/>
      <c r="R14208" s="11"/>
      <c r="S14208" s="11"/>
      <c r="T14208" s="11"/>
      <c r="U14208" s="11"/>
      <c r="V14208" s="11"/>
      <c r="W14208" s="11"/>
      <c r="X14208" s="11"/>
      <c r="Y14208" s="11"/>
      <c r="Z14208" s="11"/>
      <c r="AA14208" s="11"/>
      <c r="AB14208" s="11"/>
      <c r="AC14208" s="11"/>
    </row>
    <row r="14209" spans="1:29" x14ac:dyDescent="0.25">
      <c r="A14209" s="10"/>
      <c r="B14209" s="11"/>
      <c r="C14209" s="11"/>
      <c r="D14209" s="11"/>
      <c r="E14209" s="11"/>
      <c r="F14209" s="11"/>
      <c r="G14209" s="11"/>
      <c r="H14209" s="11"/>
      <c r="I14209" s="11"/>
      <c r="J14209" s="11"/>
      <c r="K14209" s="12"/>
      <c r="L14209" s="13"/>
      <c r="M14209" s="12"/>
      <c r="N14209" s="13"/>
      <c r="O14209" s="13"/>
      <c r="P14209" s="11"/>
      <c r="Q14209" s="11"/>
      <c r="R14209" s="11"/>
      <c r="S14209" s="11"/>
      <c r="T14209" s="11"/>
      <c r="U14209" s="11"/>
      <c r="V14209" s="11"/>
      <c r="W14209" s="11"/>
      <c r="X14209" s="11"/>
      <c r="Y14209" s="11"/>
      <c r="Z14209" s="11"/>
      <c r="AA14209" s="11"/>
      <c r="AB14209" s="11"/>
      <c r="AC14209" s="11"/>
    </row>
    <row r="14210" spans="1:29" x14ac:dyDescent="0.25">
      <c r="A14210" s="10"/>
      <c r="B14210" s="11"/>
      <c r="C14210" s="11"/>
      <c r="D14210" s="11"/>
      <c r="E14210" s="11"/>
      <c r="F14210" s="11"/>
      <c r="G14210" s="11"/>
      <c r="H14210" s="11"/>
      <c r="I14210" s="11"/>
      <c r="J14210" s="11"/>
      <c r="K14210" s="12"/>
      <c r="L14210" s="13"/>
      <c r="M14210" s="12"/>
      <c r="N14210" s="13"/>
      <c r="O14210" s="13"/>
      <c r="P14210" s="11"/>
      <c r="Q14210" s="11"/>
      <c r="R14210" s="11"/>
      <c r="S14210" s="11"/>
      <c r="T14210" s="11"/>
      <c r="U14210" s="11"/>
      <c r="V14210" s="11"/>
      <c r="W14210" s="11"/>
      <c r="X14210" s="11"/>
      <c r="Y14210" s="11"/>
      <c r="Z14210" s="11"/>
      <c r="AA14210" s="11"/>
      <c r="AB14210" s="11"/>
      <c r="AC14210" s="11"/>
    </row>
    <row r="14211" spans="1:29" x14ac:dyDescent="0.25">
      <c r="A14211" s="10"/>
      <c r="B14211" s="11"/>
      <c r="C14211" s="11"/>
      <c r="D14211" s="11"/>
      <c r="E14211" s="11"/>
      <c r="F14211" s="11"/>
      <c r="G14211" s="11"/>
      <c r="H14211" s="11"/>
      <c r="I14211" s="11"/>
      <c r="J14211" s="11"/>
      <c r="K14211" s="12"/>
      <c r="L14211" s="13"/>
      <c r="M14211" s="12"/>
      <c r="N14211" s="13"/>
      <c r="O14211" s="13"/>
      <c r="P14211" s="11"/>
      <c r="Q14211" s="11"/>
      <c r="R14211" s="11"/>
      <c r="S14211" s="11"/>
      <c r="T14211" s="11"/>
      <c r="U14211" s="11"/>
      <c r="V14211" s="11"/>
      <c r="W14211" s="11"/>
      <c r="X14211" s="11"/>
      <c r="Y14211" s="11"/>
      <c r="Z14211" s="11"/>
      <c r="AA14211" s="11"/>
      <c r="AB14211" s="11"/>
      <c r="AC14211" s="11"/>
    </row>
    <row r="14212" spans="1:29" x14ac:dyDescent="0.25">
      <c r="A14212" s="10"/>
      <c r="B14212" s="11"/>
      <c r="C14212" s="11"/>
      <c r="D14212" s="11"/>
      <c r="E14212" s="11"/>
      <c r="F14212" s="11"/>
      <c r="G14212" s="11"/>
      <c r="H14212" s="11"/>
      <c r="I14212" s="11"/>
      <c r="J14212" s="11"/>
      <c r="K14212" s="12"/>
      <c r="L14212" s="13"/>
      <c r="M14212" s="12"/>
      <c r="N14212" s="13"/>
      <c r="O14212" s="13"/>
      <c r="P14212" s="11"/>
      <c r="Q14212" s="11"/>
      <c r="R14212" s="11"/>
      <c r="S14212" s="11"/>
      <c r="T14212" s="11"/>
      <c r="U14212" s="11"/>
      <c r="V14212" s="11"/>
      <c r="W14212" s="11"/>
      <c r="X14212" s="11"/>
      <c r="Y14212" s="11"/>
      <c r="Z14212" s="11"/>
      <c r="AA14212" s="11"/>
      <c r="AB14212" s="11"/>
      <c r="AC14212" s="11"/>
    </row>
    <row r="14213" spans="1:29" x14ac:dyDescent="0.25">
      <c r="A14213" s="10"/>
      <c r="B14213" s="11"/>
      <c r="C14213" s="11"/>
      <c r="D14213" s="11"/>
      <c r="E14213" s="11"/>
      <c r="F14213" s="11"/>
      <c r="G14213" s="11"/>
      <c r="H14213" s="11"/>
      <c r="I14213" s="11"/>
      <c r="J14213" s="11"/>
      <c r="K14213" s="12"/>
      <c r="L14213" s="13"/>
      <c r="M14213" s="12"/>
      <c r="N14213" s="13"/>
      <c r="O14213" s="13"/>
      <c r="P14213" s="11"/>
      <c r="Q14213" s="11"/>
      <c r="R14213" s="11"/>
      <c r="S14213" s="11"/>
      <c r="T14213" s="11"/>
      <c r="U14213" s="11"/>
      <c r="V14213" s="11"/>
      <c r="W14213" s="11"/>
      <c r="X14213" s="11"/>
      <c r="Y14213" s="11"/>
      <c r="Z14213" s="11"/>
      <c r="AA14213" s="11"/>
      <c r="AB14213" s="11"/>
      <c r="AC14213" s="11"/>
    </row>
    <row r="14214" spans="1:29" x14ac:dyDescent="0.25">
      <c r="A14214" s="10"/>
      <c r="B14214" s="11"/>
      <c r="C14214" s="11"/>
      <c r="D14214" s="11"/>
      <c r="E14214" s="11"/>
      <c r="F14214" s="11"/>
      <c r="G14214" s="11"/>
      <c r="H14214" s="11"/>
      <c r="I14214" s="11"/>
      <c r="J14214" s="11"/>
      <c r="K14214" s="12"/>
      <c r="L14214" s="13"/>
      <c r="M14214" s="12"/>
      <c r="N14214" s="13"/>
      <c r="O14214" s="13"/>
      <c r="P14214" s="11"/>
      <c r="Q14214" s="11"/>
      <c r="R14214" s="11"/>
      <c r="S14214" s="11"/>
      <c r="T14214" s="11"/>
      <c r="U14214" s="11"/>
      <c r="V14214" s="11"/>
      <c r="W14214" s="11"/>
      <c r="X14214" s="11"/>
      <c r="Y14214" s="11"/>
      <c r="Z14214" s="11"/>
      <c r="AA14214" s="11"/>
      <c r="AB14214" s="11"/>
      <c r="AC14214" s="11"/>
    </row>
    <row r="14215" spans="1:29" x14ac:dyDescent="0.25">
      <c r="A14215" s="10"/>
      <c r="B14215" s="11"/>
      <c r="C14215" s="11"/>
      <c r="D14215" s="11"/>
      <c r="E14215" s="11"/>
      <c r="F14215" s="11"/>
      <c r="G14215" s="11"/>
      <c r="H14215" s="11"/>
      <c r="I14215" s="11"/>
      <c r="J14215" s="11"/>
      <c r="K14215" s="12"/>
      <c r="L14215" s="13"/>
      <c r="M14215" s="12"/>
      <c r="N14215" s="13"/>
      <c r="O14215" s="13"/>
      <c r="P14215" s="11"/>
      <c r="Q14215" s="11"/>
      <c r="R14215" s="11"/>
      <c r="S14215" s="11"/>
      <c r="T14215" s="11"/>
      <c r="U14215" s="11"/>
      <c r="V14215" s="11"/>
      <c r="W14215" s="11"/>
      <c r="X14215" s="11"/>
      <c r="Y14215" s="11"/>
      <c r="Z14215" s="11"/>
      <c r="AA14215" s="11"/>
      <c r="AB14215" s="11"/>
      <c r="AC14215" s="11"/>
    </row>
    <row r="14216" spans="1:29" x14ac:dyDescent="0.25">
      <c r="A14216" s="10"/>
      <c r="B14216" s="11"/>
      <c r="C14216" s="11"/>
      <c r="D14216" s="11"/>
      <c r="E14216" s="11"/>
      <c r="F14216" s="11"/>
      <c r="G14216" s="11"/>
      <c r="H14216" s="11"/>
      <c r="I14216" s="11"/>
      <c r="J14216" s="11"/>
      <c r="K14216" s="12"/>
      <c r="L14216" s="13"/>
      <c r="M14216" s="12"/>
      <c r="N14216" s="13"/>
      <c r="O14216" s="13"/>
      <c r="P14216" s="11"/>
      <c r="Q14216" s="11"/>
      <c r="R14216" s="11"/>
      <c r="S14216" s="11"/>
      <c r="T14216" s="11"/>
      <c r="U14216" s="11"/>
      <c r="V14216" s="11"/>
      <c r="W14216" s="11"/>
      <c r="X14216" s="11"/>
      <c r="Y14216" s="11"/>
      <c r="Z14216" s="11"/>
      <c r="AA14216" s="11"/>
      <c r="AB14216" s="11"/>
      <c r="AC14216" s="11"/>
    </row>
    <row r="14217" spans="1:29" x14ac:dyDescent="0.25">
      <c r="A14217" s="10"/>
      <c r="B14217" s="11"/>
      <c r="C14217" s="11"/>
      <c r="D14217" s="11"/>
      <c r="E14217" s="11"/>
      <c r="F14217" s="11"/>
      <c r="G14217" s="11"/>
      <c r="H14217" s="11"/>
      <c r="I14217" s="11"/>
      <c r="J14217" s="11"/>
      <c r="K14217" s="12"/>
      <c r="L14217" s="13"/>
      <c r="M14217" s="12"/>
      <c r="N14217" s="13"/>
      <c r="O14217" s="13"/>
      <c r="P14217" s="11"/>
      <c r="Q14217" s="11"/>
      <c r="R14217" s="11"/>
      <c r="S14217" s="11"/>
      <c r="T14217" s="11"/>
      <c r="U14217" s="11"/>
      <c r="V14217" s="11"/>
      <c r="W14217" s="11"/>
      <c r="X14217" s="11"/>
      <c r="Y14217" s="11"/>
      <c r="Z14217" s="11"/>
      <c r="AA14217" s="11"/>
      <c r="AB14217" s="11"/>
      <c r="AC14217" s="11"/>
    </row>
    <row r="14218" spans="1:29" x14ac:dyDescent="0.25">
      <c r="A14218" s="10"/>
      <c r="B14218" s="11"/>
      <c r="C14218" s="11"/>
      <c r="D14218" s="11"/>
      <c r="E14218" s="11"/>
      <c r="F14218" s="11"/>
      <c r="G14218" s="11"/>
      <c r="H14218" s="11"/>
      <c r="I14218" s="11"/>
      <c r="J14218" s="11"/>
      <c r="K14218" s="12"/>
      <c r="L14218" s="13"/>
      <c r="M14218" s="12"/>
      <c r="N14218" s="13"/>
      <c r="O14218" s="13"/>
      <c r="P14218" s="11"/>
      <c r="Q14218" s="11"/>
      <c r="R14218" s="11"/>
      <c r="S14218" s="11"/>
      <c r="T14218" s="11"/>
      <c r="U14218" s="11"/>
      <c r="V14218" s="11"/>
      <c r="W14218" s="11"/>
      <c r="X14218" s="11"/>
      <c r="Y14218" s="11"/>
      <c r="Z14218" s="11"/>
      <c r="AA14218" s="11"/>
      <c r="AB14218" s="11"/>
      <c r="AC14218" s="11"/>
    </row>
    <row r="14219" spans="1:29" x14ac:dyDescent="0.25">
      <c r="A14219" s="10"/>
      <c r="B14219" s="11"/>
      <c r="C14219" s="11"/>
      <c r="D14219" s="11"/>
      <c r="E14219" s="11"/>
      <c r="F14219" s="11"/>
      <c r="G14219" s="11"/>
      <c r="H14219" s="11"/>
      <c r="I14219" s="11"/>
      <c r="J14219" s="11"/>
      <c r="K14219" s="12"/>
      <c r="L14219" s="13"/>
      <c r="M14219" s="12"/>
      <c r="N14219" s="13"/>
      <c r="O14219" s="13"/>
      <c r="P14219" s="11"/>
      <c r="Q14219" s="11"/>
      <c r="R14219" s="11"/>
      <c r="S14219" s="11"/>
      <c r="T14219" s="11"/>
      <c r="U14219" s="11"/>
      <c r="V14219" s="11"/>
      <c r="W14219" s="11"/>
      <c r="X14219" s="11"/>
      <c r="Y14219" s="11"/>
      <c r="Z14219" s="11"/>
      <c r="AA14219" s="11"/>
      <c r="AB14219" s="11"/>
      <c r="AC14219" s="11"/>
    </row>
    <row r="14220" spans="1:29" x14ac:dyDescent="0.25">
      <c r="A14220" s="10"/>
      <c r="B14220" s="11"/>
      <c r="C14220" s="11"/>
      <c r="D14220" s="11"/>
      <c r="E14220" s="11"/>
      <c r="F14220" s="11"/>
      <c r="G14220" s="11"/>
      <c r="H14220" s="11"/>
      <c r="I14220" s="11"/>
      <c r="J14220" s="11"/>
      <c r="K14220" s="12"/>
      <c r="L14220" s="13"/>
      <c r="M14220" s="12"/>
      <c r="N14220" s="13"/>
      <c r="O14220" s="13"/>
      <c r="P14220" s="11"/>
      <c r="Q14220" s="11"/>
      <c r="R14220" s="11"/>
      <c r="S14220" s="11"/>
      <c r="T14220" s="11"/>
      <c r="U14220" s="11"/>
      <c r="V14220" s="11"/>
      <c r="W14220" s="11"/>
      <c r="X14220" s="11"/>
      <c r="Y14220" s="11"/>
      <c r="Z14220" s="11"/>
      <c r="AA14220" s="11"/>
      <c r="AB14220" s="11"/>
      <c r="AC14220" s="11"/>
    </row>
    <row r="14221" spans="1:29" x14ac:dyDescent="0.25">
      <c r="A14221" s="10"/>
      <c r="B14221" s="11"/>
      <c r="C14221" s="11"/>
      <c r="D14221" s="11"/>
      <c r="E14221" s="11"/>
      <c r="F14221" s="11"/>
      <c r="G14221" s="11"/>
      <c r="H14221" s="11"/>
      <c r="I14221" s="11"/>
      <c r="J14221" s="11"/>
      <c r="K14221" s="12"/>
      <c r="L14221" s="13"/>
      <c r="M14221" s="12"/>
      <c r="N14221" s="13"/>
      <c r="O14221" s="13"/>
      <c r="P14221" s="11"/>
      <c r="Q14221" s="11"/>
      <c r="R14221" s="11"/>
      <c r="S14221" s="11"/>
      <c r="T14221" s="11"/>
      <c r="U14221" s="11"/>
      <c r="V14221" s="11"/>
      <c r="W14221" s="11"/>
      <c r="X14221" s="11"/>
      <c r="Y14221" s="11"/>
      <c r="Z14221" s="11"/>
      <c r="AA14221" s="11"/>
      <c r="AB14221" s="11"/>
      <c r="AC14221" s="11"/>
    </row>
    <row r="14222" spans="1:29" x14ac:dyDescent="0.25">
      <c r="A14222" s="10"/>
      <c r="B14222" s="11"/>
      <c r="C14222" s="11"/>
      <c r="D14222" s="11"/>
      <c r="E14222" s="11"/>
      <c r="F14222" s="11"/>
      <c r="G14222" s="11"/>
      <c r="H14222" s="11"/>
      <c r="I14222" s="11"/>
      <c r="J14222" s="11"/>
      <c r="K14222" s="12"/>
      <c r="L14222" s="13"/>
      <c r="M14222" s="12"/>
      <c r="N14222" s="13"/>
      <c r="O14222" s="13"/>
      <c r="P14222" s="11"/>
      <c r="Q14222" s="11"/>
      <c r="R14222" s="11"/>
      <c r="S14222" s="11"/>
      <c r="T14222" s="11"/>
      <c r="U14222" s="11"/>
      <c r="V14222" s="11"/>
      <c r="W14222" s="11"/>
      <c r="X14222" s="11"/>
      <c r="Y14222" s="11"/>
      <c r="Z14222" s="11"/>
      <c r="AA14222" s="11"/>
      <c r="AB14222" s="11"/>
      <c r="AC14222" s="11"/>
    </row>
    <row r="14223" spans="1:29" x14ac:dyDescent="0.25">
      <c r="A14223" s="10"/>
      <c r="B14223" s="11"/>
      <c r="C14223" s="11"/>
      <c r="D14223" s="11"/>
      <c r="E14223" s="11"/>
      <c r="F14223" s="11"/>
      <c r="G14223" s="11"/>
      <c r="H14223" s="11"/>
      <c r="I14223" s="11"/>
      <c r="J14223" s="11"/>
      <c r="K14223" s="12"/>
      <c r="L14223" s="13"/>
      <c r="M14223" s="12"/>
      <c r="N14223" s="13"/>
      <c r="O14223" s="13"/>
      <c r="P14223" s="11"/>
      <c r="Q14223" s="11"/>
      <c r="R14223" s="11"/>
      <c r="S14223" s="11"/>
      <c r="T14223" s="11"/>
      <c r="U14223" s="11"/>
      <c r="V14223" s="11"/>
      <c r="W14223" s="11"/>
      <c r="X14223" s="11"/>
      <c r="Y14223" s="11"/>
      <c r="Z14223" s="11"/>
      <c r="AA14223" s="11"/>
      <c r="AB14223" s="11"/>
      <c r="AC14223" s="11"/>
    </row>
    <row r="14224" spans="1:29" x14ac:dyDescent="0.25">
      <c r="A14224" s="10"/>
      <c r="B14224" s="11"/>
      <c r="C14224" s="11"/>
      <c r="D14224" s="11"/>
      <c r="E14224" s="11"/>
      <c r="F14224" s="11"/>
      <c r="G14224" s="11"/>
      <c r="H14224" s="11"/>
      <c r="I14224" s="11"/>
      <c r="J14224" s="11"/>
      <c r="K14224" s="12"/>
      <c r="L14224" s="13"/>
      <c r="M14224" s="12"/>
      <c r="N14224" s="13"/>
      <c r="O14224" s="13"/>
      <c r="P14224" s="11"/>
      <c r="Q14224" s="11"/>
      <c r="R14224" s="11"/>
      <c r="S14224" s="11"/>
      <c r="T14224" s="11"/>
      <c r="U14224" s="11"/>
      <c r="V14224" s="11"/>
      <c r="W14224" s="11"/>
      <c r="X14224" s="11"/>
      <c r="Y14224" s="11"/>
      <c r="Z14224" s="11"/>
      <c r="AA14224" s="11"/>
      <c r="AB14224" s="11"/>
      <c r="AC14224" s="11"/>
    </row>
    <row r="14225" spans="1:29" x14ac:dyDescent="0.25">
      <c r="A14225" s="10"/>
      <c r="B14225" s="11"/>
      <c r="C14225" s="11"/>
      <c r="D14225" s="11"/>
      <c r="E14225" s="11"/>
      <c r="F14225" s="11"/>
      <c r="G14225" s="11"/>
      <c r="H14225" s="11"/>
      <c r="I14225" s="11"/>
      <c r="J14225" s="11"/>
      <c r="K14225" s="12"/>
      <c r="L14225" s="13"/>
      <c r="M14225" s="12"/>
      <c r="N14225" s="13"/>
      <c r="O14225" s="13"/>
      <c r="P14225" s="11"/>
      <c r="Q14225" s="11"/>
      <c r="R14225" s="11"/>
      <c r="S14225" s="11"/>
      <c r="T14225" s="11"/>
      <c r="U14225" s="11"/>
      <c r="V14225" s="11"/>
      <c r="W14225" s="11"/>
      <c r="X14225" s="11"/>
      <c r="Y14225" s="11"/>
      <c r="Z14225" s="11"/>
      <c r="AA14225" s="11"/>
      <c r="AB14225" s="11"/>
      <c r="AC14225" s="11"/>
    </row>
    <row r="14226" spans="1:29" x14ac:dyDescent="0.25">
      <c r="A14226" s="10"/>
      <c r="B14226" s="11"/>
      <c r="C14226" s="11"/>
      <c r="D14226" s="11"/>
      <c r="E14226" s="11"/>
      <c r="F14226" s="11"/>
      <c r="G14226" s="11"/>
      <c r="H14226" s="11"/>
      <c r="I14226" s="11"/>
      <c r="J14226" s="11"/>
      <c r="K14226" s="12"/>
      <c r="L14226" s="13"/>
      <c r="M14226" s="12"/>
      <c r="N14226" s="13"/>
      <c r="O14226" s="13"/>
      <c r="P14226" s="11"/>
      <c r="Q14226" s="11"/>
      <c r="R14226" s="11"/>
      <c r="S14226" s="11"/>
      <c r="T14226" s="11"/>
      <c r="U14226" s="11"/>
      <c r="V14226" s="11"/>
      <c r="W14226" s="11"/>
      <c r="X14226" s="11"/>
      <c r="Y14226" s="11"/>
      <c r="Z14226" s="11"/>
      <c r="AA14226" s="11"/>
      <c r="AB14226" s="11"/>
      <c r="AC14226" s="11"/>
    </row>
    <row r="14227" spans="1:29" x14ac:dyDescent="0.25">
      <c r="A14227" s="10"/>
      <c r="B14227" s="11"/>
      <c r="C14227" s="11"/>
      <c r="D14227" s="11"/>
      <c r="E14227" s="11"/>
      <c r="F14227" s="11"/>
      <c r="G14227" s="11"/>
      <c r="H14227" s="11"/>
      <c r="I14227" s="11"/>
      <c r="J14227" s="11"/>
      <c r="K14227" s="12"/>
      <c r="L14227" s="13"/>
      <c r="M14227" s="12"/>
      <c r="N14227" s="13"/>
      <c r="O14227" s="13"/>
      <c r="P14227" s="11"/>
      <c r="Q14227" s="11"/>
      <c r="R14227" s="11"/>
      <c r="S14227" s="11"/>
      <c r="T14227" s="11"/>
      <c r="U14227" s="11"/>
      <c r="V14227" s="11"/>
      <c r="W14227" s="11"/>
      <c r="X14227" s="11"/>
      <c r="Y14227" s="11"/>
      <c r="Z14227" s="11"/>
      <c r="AA14227" s="11"/>
      <c r="AB14227" s="11"/>
      <c r="AC14227" s="11"/>
    </row>
    <row r="14228" spans="1:29" x14ac:dyDescent="0.25">
      <c r="A14228" s="10"/>
      <c r="B14228" s="11"/>
      <c r="C14228" s="11"/>
      <c r="D14228" s="11"/>
      <c r="E14228" s="11"/>
      <c r="F14228" s="11"/>
      <c r="G14228" s="11"/>
      <c r="H14228" s="11"/>
      <c r="I14228" s="11"/>
      <c r="J14228" s="11"/>
      <c r="K14228" s="12"/>
      <c r="L14228" s="13"/>
      <c r="M14228" s="12"/>
      <c r="N14228" s="13"/>
      <c r="O14228" s="13"/>
      <c r="P14228" s="11"/>
      <c r="Q14228" s="11"/>
      <c r="R14228" s="11"/>
      <c r="S14228" s="11"/>
      <c r="T14228" s="11"/>
      <c r="U14228" s="11"/>
      <c r="V14228" s="11"/>
      <c r="W14228" s="11"/>
      <c r="X14228" s="11"/>
      <c r="Y14228" s="11"/>
      <c r="Z14228" s="11"/>
      <c r="AA14228" s="11"/>
      <c r="AB14228" s="11"/>
      <c r="AC14228" s="11"/>
    </row>
    <row r="14229" spans="1:29" x14ac:dyDescent="0.25">
      <c r="A14229" s="10"/>
      <c r="B14229" s="11"/>
      <c r="C14229" s="11"/>
      <c r="D14229" s="11"/>
      <c r="E14229" s="11"/>
      <c r="F14229" s="11"/>
      <c r="G14229" s="11"/>
      <c r="H14229" s="11"/>
      <c r="I14229" s="11"/>
      <c r="J14229" s="11"/>
      <c r="K14229" s="12"/>
      <c r="L14229" s="13"/>
      <c r="M14229" s="12"/>
      <c r="N14229" s="13"/>
      <c r="O14229" s="13"/>
      <c r="P14229" s="11"/>
      <c r="Q14229" s="11"/>
      <c r="R14229" s="11"/>
      <c r="S14229" s="11"/>
      <c r="T14229" s="11"/>
      <c r="U14229" s="11"/>
      <c r="V14229" s="11"/>
      <c r="W14229" s="11"/>
      <c r="X14229" s="11"/>
      <c r="Y14229" s="11"/>
      <c r="Z14229" s="11"/>
      <c r="AA14229" s="11"/>
      <c r="AB14229" s="11"/>
      <c r="AC14229" s="11"/>
    </row>
    <row r="14230" spans="1:29" x14ac:dyDescent="0.25">
      <c r="A14230" s="10"/>
      <c r="B14230" s="11"/>
      <c r="C14230" s="11"/>
      <c r="D14230" s="11"/>
      <c r="E14230" s="11"/>
      <c r="F14230" s="11"/>
      <c r="G14230" s="11"/>
      <c r="H14230" s="11"/>
      <c r="I14230" s="11"/>
      <c r="J14230" s="11"/>
      <c r="K14230" s="12"/>
      <c r="L14230" s="13"/>
      <c r="M14230" s="12"/>
      <c r="N14230" s="13"/>
      <c r="O14230" s="13"/>
      <c r="P14230" s="11"/>
      <c r="Q14230" s="11"/>
      <c r="R14230" s="11"/>
      <c r="S14230" s="11"/>
      <c r="T14230" s="11"/>
      <c r="U14230" s="11"/>
      <c r="V14230" s="11"/>
      <c r="W14230" s="11"/>
      <c r="X14230" s="11"/>
      <c r="Y14230" s="11"/>
      <c r="Z14230" s="11"/>
      <c r="AA14230" s="11"/>
      <c r="AB14230" s="11"/>
      <c r="AC14230" s="11"/>
    </row>
    <row r="14231" spans="1:29" x14ac:dyDescent="0.25">
      <c r="A14231" s="10"/>
      <c r="B14231" s="11"/>
      <c r="C14231" s="11"/>
      <c r="D14231" s="11"/>
      <c r="E14231" s="11"/>
      <c r="F14231" s="11"/>
      <c r="G14231" s="11"/>
      <c r="H14231" s="11"/>
      <c r="I14231" s="11"/>
      <c r="J14231" s="11"/>
      <c r="K14231" s="12"/>
      <c r="L14231" s="13"/>
      <c r="M14231" s="12"/>
      <c r="N14231" s="13"/>
      <c r="O14231" s="13"/>
      <c r="P14231" s="11"/>
      <c r="Q14231" s="11"/>
      <c r="R14231" s="11"/>
      <c r="S14231" s="11"/>
      <c r="T14231" s="11"/>
      <c r="U14231" s="11"/>
      <c r="V14231" s="11"/>
      <c r="W14231" s="11"/>
      <c r="X14231" s="11"/>
      <c r="Y14231" s="11"/>
      <c r="Z14231" s="11"/>
      <c r="AA14231" s="11"/>
      <c r="AB14231" s="11"/>
      <c r="AC14231" s="11"/>
    </row>
    <row r="14232" spans="1:29" x14ac:dyDescent="0.25">
      <c r="A14232" s="10"/>
      <c r="B14232" s="11"/>
      <c r="C14232" s="11"/>
      <c r="D14232" s="11"/>
      <c r="E14232" s="11"/>
      <c r="F14232" s="11"/>
      <c r="G14232" s="11"/>
      <c r="H14232" s="11"/>
      <c r="I14232" s="11"/>
      <c r="J14232" s="11"/>
      <c r="K14232" s="12"/>
      <c r="L14232" s="13"/>
      <c r="M14232" s="12"/>
      <c r="N14232" s="13"/>
      <c r="O14232" s="13"/>
      <c r="P14232" s="11"/>
      <c r="Q14232" s="11"/>
      <c r="R14232" s="11"/>
      <c r="S14232" s="11"/>
      <c r="T14232" s="11"/>
      <c r="U14232" s="11"/>
      <c r="V14232" s="11"/>
      <c r="W14232" s="11"/>
      <c r="X14232" s="11"/>
      <c r="Y14232" s="11"/>
      <c r="Z14232" s="11"/>
      <c r="AA14232" s="11"/>
      <c r="AB14232" s="11"/>
      <c r="AC14232" s="11"/>
    </row>
    <row r="14233" spans="1:29" x14ac:dyDescent="0.25">
      <c r="A14233" s="10"/>
      <c r="B14233" s="11"/>
      <c r="C14233" s="11"/>
      <c r="D14233" s="11"/>
      <c r="E14233" s="11"/>
      <c r="F14233" s="11"/>
      <c r="G14233" s="11"/>
      <c r="H14233" s="11"/>
      <c r="I14233" s="11"/>
      <c r="J14233" s="11"/>
      <c r="K14233" s="12"/>
      <c r="L14233" s="13"/>
      <c r="M14233" s="12"/>
      <c r="N14233" s="13"/>
      <c r="O14233" s="13"/>
      <c r="P14233" s="11"/>
      <c r="Q14233" s="11"/>
      <c r="R14233" s="11"/>
      <c r="S14233" s="11"/>
      <c r="T14233" s="11"/>
      <c r="U14233" s="11"/>
      <c r="V14233" s="11"/>
      <c r="W14233" s="11"/>
      <c r="X14233" s="11"/>
      <c r="Y14233" s="11"/>
      <c r="Z14233" s="11"/>
      <c r="AA14233" s="11"/>
      <c r="AB14233" s="11"/>
      <c r="AC14233" s="11"/>
    </row>
    <row r="14234" spans="1:29" x14ac:dyDescent="0.25">
      <c r="A14234" s="10"/>
      <c r="B14234" s="11"/>
      <c r="C14234" s="11"/>
      <c r="D14234" s="11"/>
      <c r="E14234" s="11"/>
      <c r="F14234" s="11"/>
      <c r="G14234" s="11"/>
      <c r="H14234" s="11"/>
      <c r="I14234" s="11"/>
      <c r="J14234" s="11"/>
      <c r="K14234" s="12"/>
      <c r="L14234" s="13"/>
      <c r="M14234" s="12"/>
      <c r="N14234" s="13"/>
      <c r="O14234" s="13"/>
      <c r="P14234" s="11"/>
      <c r="Q14234" s="11"/>
      <c r="R14234" s="11"/>
      <c r="S14234" s="11"/>
      <c r="T14234" s="11"/>
      <c r="U14234" s="11"/>
      <c r="V14234" s="11"/>
      <c r="W14234" s="11"/>
      <c r="X14234" s="11"/>
      <c r="Y14234" s="11"/>
      <c r="Z14234" s="11"/>
      <c r="AA14234" s="11"/>
      <c r="AB14234" s="11"/>
      <c r="AC14234" s="11"/>
    </row>
    <row r="14235" spans="1:29" x14ac:dyDescent="0.25">
      <c r="A14235" s="10"/>
      <c r="B14235" s="11"/>
      <c r="C14235" s="11"/>
      <c r="D14235" s="11"/>
      <c r="E14235" s="11"/>
      <c r="F14235" s="11"/>
      <c r="G14235" s="11"/>
      <c r="H14235" s="11"/>
      <c r="I14235" s="11"/>
      <c r="J14235" s="11"/>
      <c r="K14235" s="12"/>
      <c r="L14235" s="13"/>
      <c r="M14235" s="12"/>
      <c r="N14235" s="13"/>
      <c r="O14235" s="13"/>
      <c r="P14235" s="11"/>
      <c r="Q14235" s="11"/>
      <c r="R14235" s="11"/>
      <c r="S14235" s="11"/>
      <c r="T14235" s="11"/>
      <c r="U14235" s="11"/>
      <c r="V14235" s="11"/>
      <c r="W14235" s="11"/>
      <c r="X14235" s="11"/>
      <c r="Y14235" s="11"/>
      <c r="Z14235" s="11"/>
      <c r="AA14235" s="11"/>
      <c r="AB14235" s="11"/>
      <c r="AC14235" s="11"/>
    </row>
    <row r="14236" spans="1:29" x14ac:dyDescent="0.25">
      <c r="A14236" s="10"/>
      <c r="B14236" s="11"/>
      <c r="C14236" s="11"/>
      <c r="D14236" s="11"/>
      <c r="E14236" s="11"/>
      <c r="F14236" s="11"/>
      <c r="G14236" s="11"/>
      <c r="H14236" s="11"/>
      <c r="I14236" s="11"/>
      <c r="J14236" s="11"/>
      <c r="K14236" s="12"/>
      <c r="L14236" s="13"/>
      <c r="M14236" s="12"/>
      <c r="N14236" s="13"/>
      <c r="O14236" s="13"/>
      <c r="P14236" s="11"/>
      <c r="Q14236" s="11"/>
      <c r="R14236" s="11"/>
      <c r="S14236" s="11"/>
      <c r="T14236" s="11"/>
      <c r="U14236" s="11"/>
      <c r="V14236" s="11"/>
      <c r="W14236" s="11"/>
      <c r="X14236" s="11"/>
      <c r="Y14236" s="11"/>
      <c r="Z14236" s="11"/>
      <c r="AA14236" s="11"/>
      <c r="AB14236" s="11"/>
      <c r="AC14236" s="11"/>
    </row>
    <row r="14237" spans="1:29" x14ac:dyDescent="0.25">
      <c r="A14237" s="10"/>
      <c r="B14237" s="11"/>
      <c r="C14237" s="11"/>
      <c r="D14237" s="11"/>
      <c r="E14237" s="11"/>
      <c r="F14237" s="11"/>
      <c r="G14237" s="11"/>
      <c r="H14237" s="11"/>
      <c r="I14237" s="11"/>
      <c r="J14237" s="11"/>
      <c r="K14237" s="12"/>
      <c r="L14237" s="13"/>
      <c r="M14237" s="12"/>
      <c r="N14237" s="13"/>
      <c r="O14237" s="13"/>
      <c r="P14237" s="11"/>
      <c r="Q14237" s="11"/>
      <c r="R14237" s="11"/>
      <c r="S14237" s="11"/>
      <c r="T14237" s="11"/>
      <c r="U14237" s="11"/>
      <c r="V14237" s="11"/>
      <c r="W14237" s="11"/>
      <c r="X14237" s="11"/>
      <c r="Y14237" s="11"/>
      <c r="Z14237" s="11"/>
      <c r="AA14237" s="11"/>
      <c r="AB14237" s="11"/>
      <c r="AC14237" s="11"/>
    </row>
    <row r="14238" spans="1:29" x14ac:dyDescent="0.25">
      <c r="A14238" s="10"/>
      <c r="B14238" s="11"/>
      <c r="C14238" s="11"/>
      <c r="D14238" s="11"/>
      <c r="E14238" s="11"/>
      <c r="F14238" s="11"/>
      <c r="G14238" s="11"/>
      <c r="H14238" s="11"/>
      <c r="I14238" s="11"/>
      <c r="J14238" s="11"/>
      <c r="K14238" s="12"/>
      <c r="L14238" s="13"/>
      <c r="M14238" s="12"/>
      <c r="N14238" s="13"/>
      <c r="O14238" s="13"/>
      <c r="P14238" s="11"/>
      <c r="Q14238" s="11"/>
      <c r="R14238" s="11"/>
      <c r="S14238" s="11"/>
      <c r="T14238" s="11"/>
      <c r="U14238" s="11"/>
      <c r="V14238" s="11"/>
      <c r="W14238" s="11"/>
      <c r="X14238" s="11"/>
      <c r="Y14238" s="11"/>
      <c r="Z14238" s="11"/>
      <c r="AA14238" s="11"/>
      <c r="AB14238" s="11"/>
      <c r="AC14238" s="11"/>
    </row>
    <row r="14239" spans="1:29" x14ac:dyDescent="0.25">
      <c r="A14239" s="10"/>
      <c r="B14239" s="11"/>
      <c r="C14239" s="11"/>
      <c r="D14239" s="11"/>
      <c r="E14239" s="11"/>
      <c r="F14239" s="11"/>
      <c r="G14239" s="11"/>
      <c r="H14239" s="11"/>
      <c r="I14239" s="11"/>
      <c r="J14239" s="11"/>
      <c r="K14239" s="12"/>
      <c r="L14239" s="13"/>
      <c r="M14239" s="12"/>
      <c r="N14239" s="13"/>
      <c r="O14239" s="13"/>
      <c r="P14239" s="11"/>
      <c r="Q14239" s="11"/>
      <c r="R14239" s="11"/>
      <c r="S14239" s="11"/>
      <c r="T14239" s="11"/>
      <c r="U14239" s="11"/>
      <c r="V14239" s="11"/>
      <c r="W14239" s="11"/>
      <c r="X14239" s="11"/>
      <c r="Y14239" s="11"/>
      <c r="Z14239" s="11"/>
      <c r="AA14239" s="11"/>
      <c r="AB14239" s="11"/>
      <c r="AC14239" s="11"/>
    </row>
    <row r="14240" spans="1:29" x14ac:dyDescent="0.25">
      <c r="A14240" s="10"/>
      <c r="B14240" s="11"/>
      <c r="C14240" s="11"/>
      <c r="D14240" s="11"/>
      <c r="E14240" s="11"/>
      <c r="F14240" s="11"/>
      <c r="G14240" s="11"/>
      <c r="H14240" s="11"/>
      <c r="I14240" s="11"/>
      <c r="J14240" s="11"/>
      <c r="K14240" s="12"/>
      <c r="L14240" s="13"/>
      <c r="M14240" s="12"/>
      <c r="N14240" s="13"/>
      <c r="O14240" s="13"/>
      <c r="P14240" s="11"/>
      <c r="Q14240" s="11"/>
      <c r="R14240" s="11"/>
      <c r="S14240" s="11"/>
      <c r="T14240" s="11"/>
      <c r="U14240" s="11"/>
      <c r="V14240" s="11"/>
      <c r="W14240" s="11"/>
      <c r="X14240" s="11"/>
      <c r="Y14240" s="11"/>
      <c r="Z14240" s="11"/>
      <c r="AA14240" s="11"/>
      <c r="AB14240" s="11"/>
      <c r="AC14240" s="11"/>
    </row>
    <row r="14241" spans="1:29" x14ac:dyDescent="0.25">
      <c r="A14241" s="10"/>
      <c r="B14241" s="11"/>
      <c r="C14241" s="11"/>
      <c r="D14241" s="11"/>
      <c r="E14241" s="11"/>
      <c r="F14241" s="11"/>
      <c r="G14241" s="11"/>
      <c r="H14241" s="11"/>
      <c r="I14241" s="11"/>
      <c r="J14241" s="11"/>
      <c r="K14241" s="12"/>
      <c r="L14241" s="13"/>
      <c r="M14241" s="12"/>
      <c r="N14241" s="13"/>
      <c r="O14241" s="13"/>
      <c r="P14241" s="11"/>
      <c r="Q14241" s="11"/>
      <c r="R14241" s="11"/>
      <c r="S14241" s="11"/>
      <c r="T14241" s="11"/>
      <c r="U14241" s="11"/>
      <c r="V14241" s="11"/>
      <c r="W14241" s="11"/>
      <c r="X14241" s="11"/>
      <c r="Y14241" s="11"/>
      <c r="Z14241" s="11"/>
      <c r="AA14241" s="11"/>
      <c r="AB14241" s="11"/>
      <c r="AC14241" s="11"/>
    </row>
    <row r="14242" spans="1:29" x14ac:dyDescent="0.25">
      <c r="A14242" s="10"/>
      <c r="B14242" s="11"/>
      <c r="C14242" s="11"/>
      <c r="D14242" s="11"/>
      <c r="E14242" s="11"/>
      <c r="F14242" s="11"/>
      <c r="G14242" s="11"/>
      <c r="H14242" s="11"/>
      <c r="I14242" s="11"/>
      <c r="J14242" s="11"/>
      <c r="K14242" s="12"/>
      <c r="L14242" s="13"/>
      <c r="M14242" s="12"/>
      <c r="N14242" s="13"/>
      <c r="O14242" s="13"/>
      <c r="P14242" s="11"/>
      <c r="Q14242" s="11"/>
      <c r="R14242" s="11"/>
      <c r="S14242" s="11"/>
      <c r="T14242" s="11"/>
      <c r="U14242" s="11"/>
      <c r="V14242" s="11"/>
      <c r="W14242" s="11"/>
      <c r="X14242" s="11"/>
      <c r="Y14242" s="11"/>
      <c r="Z14242" s="11"/>
      <c r="AA14242" s="11"/>
      <c r="AB14242" s="11"/>
      <c r="AC14242" s="11"/>
    </row>
    <row r="14243" spans="1:29" x14ac:dyDescent="0.25">
      <c r="A14243" s="10"/>
      <c r="B14243" s="11"/>
      <c r="C14243" s="11"/>
      <c r="D14243" s="11"/>
      <c r="E14243" s="11"/>
      <c r="F14243" s="11"/>
      <c r="G14243" s="11"/>
      <c r="H14243" s="11"/>
      <c r="I14243" s="11"/>
      <c r="J14243" s="11"/>
      <c r="K14243" s="12"/>
      <c r="L14243" s="13"/>
      <c r="M14243" s="12"/>
      <c r="N14243" s="13"/>
      <c r="O14243" s="13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  <c r="AA14243" s="11"/>
      <c r="AB14243" s="11"/>
      <c r="AC14243" s="11"/>
    </row>
    <row r="14244" spans="1:29" x14ac:dyDescent="0.25">
      <c r="A14244" s="10"/>
      <c r="B14244" s="11"/>
      <c r="C14244" s="11"/>
      <c r="D14244" s="11"/>
      <c r="E14244" s="11"/>
      <c r="F14244" s="11"/>
      <c r="G14244" s="11"/>
      <c r="H14244" s="11"/>
      <c r="I14244" s="11"/>
      <c r="J14244" s="11"/>
      <c r="K14244" s="12"/>
      <c r="L14244" s="13"/>
      <c r="M14244" s="12"/>
      <c r="N14244" s="13"/>
      <c r="O14244" s="13"/>
      <c r="P14244" s="11"/>
      <c r="Q14244" s="11"/>
      <c r="R14244" s="11"/>
      <c r="S14244" s="11"/>
      <c r="T14244" s="11"/>
      <c r="U14244" s="11"/>
      <c r="V14244" s="11"/>
      <c r="W14244" s="11"/>
      <c r="X14244" s="11"/>
      <c r="Y14244" s="11"/>
      <c r="Z14244" s="11"/>
      <c r="AA14244" s="11"/>
      <c r="AB14244" s="11"/>
      <c r="AC14244" s="11"/>
    </row>
    <row r="14245" spans="1:29" x14ac:dyDescent="0.25">
      <c r="A14245" s="10"/>
      <c r="B14245" s="11"/>
      <c r="C14245" s="11"/>
      <c r="D14245" s="11"/>
      <c r="E14245" s="11"/>
      <c r="F14245" s="11"/>
      <c r="G14245" s="11"/>
      <c r="H14245" s="11"/>
      <c r="I14245" s="11"/>
      <c r="J14245" s="11"/>
      <c r="K14245" s="12"/>
      <c r="L14245" s="13"/>
      <c r="M14245" s="12"/>
      <c r="N14245" s="13"/>
      <c r="O14245" s="13"/>
      <c r="P14245" s="11"/>
      <c r="Q14245" s="11"/>
      <c r="R14245" s="11"/>
      <c r="S14245" s="11"/>
      <c r="T14245" s="11"/>
      <c r="U14245" s="11"/>
      <c r="V14245" s="11"/>
      <c r="W14245" s="11"/>
      <c r="X14245" s="11"/>
      <c r="Y14245" s="11"/>
      <c r="Z14245" s="11"/>
      <c r="AA14245" s="11"/>
      <c r="AB14245" s="11"/>
      <c r="AC14245" s="11"/>
    </row>
    <row r="14246" spans="1:29" x14ac:dyDescent="0.25">
      <c r="A14246" s="10"/>
      <c r="B14246" s="11"/>
      <c r="C14246" s="11"/>
      <c r="D14246" s="11"/>
      <c r="E14246" s="11"/>
      <c r="F14246" s="11"/>
      <c r="G14246" s="11"/>
      <c r="H14246" s="11"/>
      <c r="I14246" s="11"/>
      <c r="J14246" s="11"/>
      <c r="K14246" s="12"/>
      <c r="L14246" s="13"/>
      <c r="M14246" s="12"/>
      <c r="N14246" s="13"/>
      <c r="O14246" s="13"/>
      <c r="P14246" s="11"/>
      <c r="Q14246" s="11"/>
      <c r="R14246" s="11"/>
      <c r="S14246" s="11"/>
      <c r="T14246" s="11"/>
      <c r="U14246" s="11"/>
      <c r="V14246" s="11"/>
      <c r="W14246" s="11"/>
      <c r="X14246" s="11"/>
      <c r="Y14246" s="11"/>
      <c r="Z14246" s="11"/>
      <c r="AA14246" s="11"/>
      <c r="AB14246" s="11"/>
      <c r="AC14246" s="11"/>
    </row>
    <row r="14247" spans="1:29" x14ac:dyDescent="0.25">
      <c r="A14247" s="10"/>
      <c r="B14247" s="11"/>
      <c r="C14247" s="11"/>
      <c r="D14247" s="11"/>
      <c r="E14247" s="11"/>
      <c r="F14247" s="11"/>
      <c r="G14247" s="11"/>
      <c r="H14247" s="11"/>
      <c r="I14247" s="11"/>
      <c r="J14247" s="11"/>
      <c r="K14247" s="12"/>
      <c r="L14247" s="13"/>
      <c r="M14247" s="12"/>
      <c r="N14247" s="13"/>
      <c r="O14247" s="13"/>
      <c r="P14247" s="11"/>
      <c r="Q14247" s="11"/>
      <c r="R14247" s="11"/>
      <c r="S14247" s="11"/>
      <c r="T14247" s="11"/>
      <c r="U14247" s="11"/>
      <c r="V14247" s="11"/>
      <c r="W14247" s="11"/>
      <c r="X14247" s="11"/>
      <c r="Y14247" s="11"/>
      <c r="Z14247" s="11"/>
      <c r="AA14247" s="11"/>
      <c r="AB14247" s="11"/>
      <c r="AC14247" s="11"/>
    </row>
    <row r="14248" spans="1:29" x14ac:dyDescent="0.25">
      <c r="A14248" s="10"/>
      <c r="B14248" s="11"/>
      <c r="C14248" s="11"/>
      <c r="D14248" s="11"/>
      <c r="E14248" s="11"/>
      <c r="F14248" s="11"/>
      <c r="G14248" s="11"/>
      <c r="H14248" s="11"/>
      <c r="I14248" s="11"/>
      <c r="J14248" s="11"/>
      <c r="K14248" s="12"/>
      <c r="L14248" s="13"/>
      <c r="M14248" s="12"/>
      <c r="N14248" s="13"/>
      <c r="O14248" s="13"/>
      <c r="P14248" s="11"/>
      <c r="Q14248" s="11"/>
      <c r="R14248" s="11"/>
      <c r="S14248" s="11"/>
      <c r="T14248" s="11"/>
      <c r="U14248" s="11"/>
      <c r="V14248" s="11"/>
      <c r="W14248" s="11"/>
      <c r="X14248" s="11"/>
      <c r="Y14248" s="11"/>
      <c r="Z14248" s="11"/>
      <c r="AA14248" s="11"/>
      <c r="AB14248" s="11"/>
      <c r="AC14248" s="11"/>
    </row>
    <row r="14249" spans="1:29" x14ac:dyDescent="0.25">
      <c r="A14249" s="10"/>
      <c r="B14249" s="11"/>
      <c r="C14249" s="11"/>
      <c r="D14249" s="11"/>
      <c r="E14249" s="11"/>
      <c r="F14249" s="11"/>
      <c r="G14249" s="11"/>
      <c r="H14249" s="11"/>
      <c r="I14249" s="11"/>
      <c r="J14249" s="11"/>
      <c r="K14249" s="12"/>
      <c r="L14249" s="13"/>
      <c r="M14249" s="12"/>
      <c r="N14249" s="13"/>
      <c r="O14249" s="13"/>
      <c r="P14249" s="11"/>
      <c r="Q14249" s="11"/>
      <c r="R14249" s="11"/>
      <c r="S14249" s="11"/>
      <c r="T14249" s="11"/>
      <c r="U14249" s="11"/>
      <c r="V14249" s="11"/>
      <c r="W14249" s="11"/>
      <c r="X14249" s="11"/>
      <c r="Y14249" s="11"/>
      <c r="Z14249" s="11"/>
      <c r="AA14249" s="11"/>
      <c r="AB14249" s="11"/>
      <c r="AC14249" s="11"/>
    </row>
    <row r="14250" spans="1:29" x14ac:dyDescent="0.25">
      <c r="A14250" s="10"/>
      <c r="B14250" s="11"/>
      <c r="C14250" s="11"/>
      <c r="D14250" s="11"/>
      <c r="E14250" s="11"/>
      <c r="F14250" s="11"/>
      <c r="G14250" s="11"/>
      <c r="H14250" s="11"/>
      <c r="I14250" s="11"/>
      <c r="J14250" s="11"/>
      <c r="K14250" s="12"/>
      <c r="L14250" s="13"/>
      <c r="M14250" s="12"/>
      <c r="N14250" s="13"/>
      <c r="O14250" s="13"/>
      <c r="P14250" s="11"/>
      <c r="Q14250" s="11"/>
      <c r="R14250" s="11"/>
      <c r="S14250" s="11"/>
      <c r="T14250" s="11"/>
      <c r="U14250" s="11"/>
      <c r="V14250" s="11"/>
      <c r="W14250" s="11"/>
      <c r="X14250" s="11"/>
      <c r="Y14250" s="11"/>
      <c r="Z14250" s="11"/>
      <c r="AA14250" s="11"/>
      <c r="AB14250" s="11"/>
      <c r="AC14250" s="11"/>
    </row>
    <row r="14251" spans="1:29" x14ac:dyDescent="0.25">
      <c r="A14251" s="10"/>
      <c r="B14251" s="11"/>
      <c r="C14251" s="11"/>
      <c r="D14251" s="11"/>
      <c r="E14251" s="11"/>
      <c r="F14251" s="11"/>
      <c r="G14251" s="11"/>
      <c r="H14251" s="11"/>
      <c r="I14251" s="11"/>
      <c r="J14251" s="11"/>
      <c r="K14251" s="12"/>
      <c r="L14251" s="13"/>
      <c r="M14251" s="12"/>
      <c r="N14251" s="13"/>
      <c r="O14251" s="13"/>
      <c r="P14251" s="11"/>
      <c r="Q14251" s="11"/>
      <c r="R14251" s="11"/>
      <c r="S14251" s="11"/>
      <c r="T14251" s="11"/>
      <c r="U14251" s="11"/>
      <c r="V14251" s="11"/>
      <c r="W14251" s="11"/>
      <c r="X14251" s="11"/>
      <c r="Y14251" s="11"/>
      <c r="Z14251" s="11"/>
      <c r="AA14251" s="11"/>
      <c r="AB14251" s="11"/>
      <c r="AC14251" s="11"/>
    </row>
    <row r="14252" spans="1:29" x14ac:dyDescent="0.25">
      <c r="A14252" s="10"/>
      <c r="B14252" s="11"/>
      <c r="C14252" s="11"/>
      <c r="D14252" s="11"/>
      <c r="E14252" s="11"/>
      <c r="F14252" s="11"/>
      <c r="G14252" s="11"/>
      <c r="H14252" s="11"/>
      <c r="I14252" s="11"/>
      <c r="J14252" s="11"/>
      <c r="K14252" s="12"/>
      <c r="L14252" s="13"/>
      <c r="M14252" s="12"/>
      <c r="N14252" s="13"/>
      <c r="O14252" s="13"/>
      <c r="P14252" s="11"/>
      <c r="Q14252" s="11"/>
      <c r="R14252" s="11"/>
      <c r="S14252" s="11"/>
      <c r="T14252" s="11"/>
      <c r="U14252" s="11"/>
      <c r="V14252" s="11"/>
      <c r="W14252" s="11"/>
      <c r="X14252" s="11"/>
      <c r="Y14252" s="11"/>
      <c r="Z14252" s="11"/>
      <c r="AA14252" s="11"/>
      <c r="AB14252" s="11"/>
      <c r="AC14252" s="11"/>
    </row>
    <row r="14253" spans="1:29" x14ac:dyDescent="0.25">
      <c r="A14253" s="10"/>
      <c r="B14253" s="11"/>
      <c r="C14253" s="11"/>
      <c r="D14253" s="11"/>
      <c r="E14253" s="11"/>
      <c r="F14253" s="11"/>
      <c r="G14253" s="11"/>
      <c r="H14253" s="11"/>
      <c r="I14253" s="11"/>
      <c r="J14253" s="11"/>
      <c r="K14253" s="12"/>
      <c r="L14253" s="13"/>
      <c r="M14253" s="12"/>
      <c r="N14253" s="13"/>
      <c r="O14253" s="13"/>
      <c r="P14253" s="11"/>
      <c r="Q14253" s="11"/>
      <c r="R14253" s="11"/>
      <c r="S14253" s="11"/>
      <c r="T14253" s="11"/>
      <c r="U14253" s="11"/>
      <c r="V14253" s="11"/>
      <c r="W14253" s="11"/>
      <c r="X14253" s="11"/>
      <c r="Y14253" s="11"/>
      <c r="Z14253" s="11"/>
      <c r="AA14253" s="11"/>
      <c r="AB14253" s="11"/>
      <c r="AC14253" s="11"/>
    </row>
    <row r="14254" spans="1:29" x14ac:dyDescent="0.25">
      <c r="A14254" s="10"/>
      <c r="B14254" s="11"/>
      <c r="C14254" s="11"/>
      <c r="D14254" s="11"/>
      <c r="E14254" s="11"/>
      <c r="F14254" s="11"/>
      <c r="G14254" s="11"/>
      <c r="H14254" s="11"/>
      <c r="I14254" s="11"/>
      <c r="J14254" s="11"/>
      <c r="K14254" s="12"/>
      <c r="L14254" s="13"/>
      <c r="M14254" s="12"/>
      <c r="N14254" s="13"/>
      <c r="O14254" s="13"/>
      <c r="P14254" s="11"/>
      <c r="Q14254" s="11"/>
      <c r="R14254" s="11"/>
      <c r="S14254" s="11"/>
      <c r="T14254" s="11"/>
      <c r="U14254" s="11"/>
      <c r="V14254" s="11"/>
      <c r="W14254" s="11"/>
      <c r="X14254" s="11"/>
      <c r="Y14254" s="11"/>
      <c r="Z14254" s="11"/>
      <c r="AA14254" s="11"/>
      <c r="AB14254" s="11"/>
      <c r="AC14254" s="11"/>
    </row>
    <row r="14255" spans="1:29" x14ac:dyDescent="0.25">
      <c r="A14255" s="10"/>
      <c r="B14255" s="11"/>
      <c r="C14255" s="11"/>
      <c r="D14255" s="11"/>
      <c r="E14255" s="11"/>
      <c r="F14255" s="11"/>
      <c r="G14255" s="11"/>
      <c r="H14255" s="11"/>
      <c r="I14255" s="11"/>
      <c r="J14255" s="11"/>
      <c r="K14255" s="12"/>
      <c r="L14255" s="13"/>
      <c r="M14255" s="12"/>
      <c r="N14255" s="13"/>
      <c r="O14255" s="13"/>
      <c r="P14255" s="11"/>
      <c r="Q14255" s="11"/>
      <c r="R14255" s="11"/>
      <c r="S14255" s="11"/>
      <c r="T14255" s="11"/>
      <c r="U14255" s="11"/>
      <c r="V14255" s="11"/>
      <c r="W14255" s="11"/>
      <c r="X14255" s="11"/>
      <c r="Y14255" s="11"/>
      <c r="Z14255" s="11"/>
      <c r="AA14255" s="11"/>
      <c r="AB14255" s="11"/>
      <c r="AC14255" s="11"/>
    </row>
    <row r="14256" spans="1:29" x14ac:dyDescent="0.25">
      <c r="A14256" s="10"/>
      <c r="B14256" s="11"/>
      <c r="C14256" s="11"/>
      <c r="D14256" s="11"/>
      <c r="E14256" s="11"/>
      <c r="F14256" s="11"/>
      <c r="G14256" s="11"/>
      <c r="H14256" s="11"/>
      <c r="I14256" s="11"/>
      <c r="J14256" s="11"/>
      <c r="K14256" s="12"/>
      <c r="L14256" s="13"/>
      <c r="M14256" s="12"/>
      <c r="N14256" s="13"/>
      <c r="O14256" s="13"/>
      <c r="P14256" s="11"/>
      <c r="Q14256" s="11"/>
      <c r="R14256" s="11"/>
      <c r="S14256" s="11"/>
      <c r="T14256" s="11"/>
      <c r="U14256" s="11"/>
      <c r="V14256" s="11"/>
      <c r="W14256" s="11"/>
      <c r="X14256" s="11"/>
      <c r="Y14256" s="11"/>
      <c r="Z14256" s="11"/>
      <c r="AA14256" s="11"/>
      <c r="AB14256" s="11"/>
      <c r="AC14256" s="11"/>
    </row>
    <row r="14257" spans="1:29" x14ac:dyDescent="0.25">
      <c r="A14257" s="10"/>
      <c r="B14257" s="11"/>
      <c r="C14257" s="11"/>
      <c r="D14257" s="11"/>
      <c r="E14257" s="11"/>
      <c r="F14257" s="11"/>
      <c r="G14257" s="11"/>
      <c r="H14257" s="11"/>
      <c r="I14257" s="11"/>
      <c r="J14257" s="11"/>
      <c r="K14257" s="12"/>
      <c r="L14257" s="13"/>
      <c r="M14257" s="12"/>
      <c r="N14257" s="13"/>
      <c r="O14257" s="13"/>
      <c r="P14257" s="11"/>
      <c r="Q14257" s="11"/>
      <c r="R14257" s="11"/>
      <c r="S14257" s="11"/>
      <c r="T14257" s="11"/>
      <c r="U14257" s="11"/>
      <c r="V14257" s="11"/>
      <c r="W14257" s="11"/>
      <c r="X14257" s="11"/>
      <c r="Y14257" s="11"/>
      <c r="Z14257" s="11"/>
      <c r="AA14257" s="11"/>
      <c r="AB14257" s="11"/>
      <c r="AC14257" s="11"/>
    </row>
    <row r="14258" spans="1:29" x14ac:dyDescent="0.25">
      <c r="A14258" s="10"/>
      <c r="B14258" s="11"/>
      <c r="C14258" s="11"/>
      <c r="D14258" s="11"/>
      <c r="E14258" s="11"/>
      <c r="F14258" s="11"/>
      <c r="G14258" s="11"/>
      <c r="H14258" s="11"/>
      <c r="I14258" s="11"/>
      <c r="J14258" s="11"/>
      <c r="K14258" s="12"/>
      <c r="L14258" s="13"/>
      <c r="M14258" s="12"/>
      <c r="N14258" s="13"/>
      <c r="O14258" s="13"/>
      <c r="P14258" s="11"/>
      <c r="Q14258" s="11"/>
      <c r="R14258" s="11"/>
      <c r="S14258" s="11"/>
      <c r="T14258" s="11"/>
      <c r="U14258" s="11"/>
      <c r="V14258" s="11"/>
      <c r="W14258" s="11"/>
      <c r="X14258" s="11"/>
      <c r="Y14258" s="11"/>
      <c r="Z14258" s="11"/>
      <c r="AA14258" s="11"/>
      <c r="AB14258" s="11"/>
      <c r="AC14258" s="11"/>
    </row>
    <row r="14259" spans="1:29" x14ac:dyDescent="0.25">
      <c r="A14259" s="10"/>
      <c r="B14259" s="11"/>
      <c r="C14259" s="11"/>
      <c r="D14259" s="11"/>
      <c r="E14259" s="11"/>
      <c r="F14259" s="11"/>
      <c r="G14259" s="11"/>
      <c r="H14259" s="11"/>
      <c r="I14259" s="11"/>
      <c r="J14259" s="11"/>
      <c r="K14259" s="12"/>
      <c r="L14259" s="13"/>
      <c r="M14259" s="12"/>
      <c r="N14259" s="13"/>
      <c r="O14259" s="13"/>
      <c r="P14259" s="11"/>
      <c r="Q14259" s="11"/>
      <c r="R14259" s="11"/>
      <c r="S14259" s="11"/>
      <c r="T14259" s="11"/>
      <c r="U14259" s="11"/>
      <c r="V14259" s="11"/>
      <c r="W14259" s="11"/>
      <c r="X14259" s="11"/>
      <c r="Y14259" s="11"/>
      <c r="Z14259" s="11"/>
      <c r="AA14259" s="11"/>
      <c r="AB14259" s="11"/>
      <c r="AC14259" s="11"/>
    </row>
    <row r="14260" spans="1:29" x14ac:dyDescent="0.25">
      <c r="A14260" s="10"/>
      <c r="B14260" s="11"/>
      <c r="C14260" s="11"/>
      <c r="D14260" s="11"/>
      <c r="E14260" s="11"/>
      <c r="F14260" s="11"/>
      <c r="G14260" s="11"/>
      <c r="H14260" s="11"/>
      <c r="I14260" s="11"/>
      <c r="J14260" s="11"/>
      <c r="K14260" s="12"/>
      <c r="L14260" s="13"/>
      <c r="M14260" s="12"/>
      <c r="N14260" s="13"/>
      <c r="O14260" s="13"/>
      <c r="P14260" s="11"/>
      <c r="Q14260" s="11"/>
      <c r="R14260" s="11"/>
      <c r="S14260" s="11"/>
      <c r="T14260" s="11"/>
      <c r="U14260" s="11"/>
      <c r="V14260" s="11"/>
      <c r="W14260" s="11"/>
      <c r="X14260" s="11"/>
      <c r="Y14260" s="11"/>
      <c r="Z14260" s="11"/>
      <c r="AA14260" s="11"/>
      <c r="AB14260" s="11"/>
      <c r="AC14260" s="11"/>
    </row>
    <row r="14261" spans="1:29" x14ac:dyDescent="0.25">
      <c r="A14261" s="10"/>
      <c r="B14261" s="11"/>
      <c r="C14261" s="11"/>
      <c r="D14261" s="11"/>
      <c r="E14261" s="11"/>
      <c r="F14261" s="11"/>
      <c r="G14261" s="11"/>
      <c r="H14261" s="11"/>
      <c r="I14261" s="11"/>
      <c r="J14261" s="11"/>
      <c r="K14261" s="12"/>
      <c r="L14261" s="13"/>
      <c r="M14261" s="12"/>
      <c r="N14261" s="13"/>
      <c r="O14261" s="13"/>
      <c r="P14261" s="11"/>
      <c r="Q14261" s="11"/>
      <c r="R14261" s="11"/>
      <c r="S14261" s="11"/>
      <c r="T14261" s="11"/>
      <c r="U14261" s="11"/>
      <c r="V14261" s="11"/>
      <c r="W14261" s="11"/>
      <c r="X14261" s="11"/>
      <c r="Y14261" s="11"/>
      <c r="Z14261" s="11"/>
      <c r="AA14261" s="11"/>
      <c r="AB14261" s="11"/>
      <c r="AC14261" s="11"/>
    </row>
    <row r="14262" spans="1:29" x14ac:dyDescent="0.25">
      <c r="A14262" s="10"/>
      <c r="B14262" s="11"/>
      <c r="C14262" s="11"/>
      <c r="D14262" s="11"/>
      <c r="E14262" s="11"/>
      <c r="F14262" s="11"/>
      <c r="G14262" s="11"/>
      <c r="H14262" s="11"/>
      <c r="I14262" s="11"/>
      <c r="J14262" s="11"/>
      <c r="K14262" s="12"/>
      <c r="L14262" s="13"/>
      <c r="M14262" s="12"/>
      <c r="N14262" s="13"/>
      <c r="O14262" s="13"/>
      <c r="P14262" s="11"/>
      <c r="Q14262" s="11"/>
      <c r="R14262" s="11"/>
      <c r="S14262" s="11"/>
      <c r="T14262" s="11"/>
      <c r="U14262" s="11"/>
      <c r="V14262" s="11"/>
      <c r="W14262" s="11"/>
      <c r="X14262" s="11"/>
      <c r="Y14262" s="11"/>
      <c r="Z14262" s="11"/>
      <c r="AA14262" s="11"/>
      <c r="AB14262" s="11"/>
      <c r="AC14262" s="11"/>
    </row>
    <row r="14263" spans="1:29" x14ac:dyDescent="0.25">
      <c r="A14263" s="10"/>
      <c r="B14263" s="11"/>
      <c r="C14263" s="11"/>
      <c r="D14263" s="11"/>
      <c r="E14263" s="11"/>
      <c r="F14263" s="11"/>
      <c r="G14263" s="11"/>
      <c r="H14263" s="11"/>
      <c r="I14263" s="11"/>
      <c r="J14263" s="11"/>
      <c r="K14263" s="12"/>
      <c r="L14263" s="13"/>
      <c r="M14263" s="12"/>
      <c r="N14263" s="13"/>
      <c r="O14263" s="13"/>
      <c r="P14263" s="11"/>
      <c r="Q14263" s="11"/>
      <c r="R14263" s="11"/>
      <c r="S14263" s="11"/>
      <c r="T14263" s="11"/>
      <c r="U14263" s="11"/>
      <c r="V14263" s="11"/>
      <c r="W14263" s="11"/>
      <c r="X14263" s="11"/>
      <c r="Y14263" s="11"/>
      <c r="Z14263" s="11"/>
      <c r="AA14263" s="11"/>
      <c r="AB14263" s="11"/>
      <c r="AC14263" s="11"/>
    </row>
    <row r="14264" spans="1:29" x14ac:dyDescent="0.25">
      <c r="A14264" s="10"/>
      <c r="B14264" s="11"/>
      <c r="C14264" s="11"/>
      <c r="D14264" s="11"/>
      <c r="E14264" s="11"/>
      <c r="F14264" s="11"/>
      <c r="G14264" s="11"/>
      <c r="H14264" s="11"/>
      <c r="I14264" s="11"/>
      <c r="J14264" s="11"/>
      <c r="K14264" s="12"/>
      <c r="L14264" s="13"/>
      <c r="M14264" s="12"/>
      <c r="N14264" s="13"/>
      <c r="O14264" s="13"/>
      <c r="P14264" s="11"/>
      <c r="Q14264" s="11"/>
      <c r="R14264" s="11"/>
      <c r="S14264" s="11"/>
      <c r="T14264" s="11"/>
      <c r="U14264" s="11"/>
      <c r="V14264" s="11"/>
      <c r="W14264" s="11"/>
      <c r="X14264" s="11"/>
      <c r="Y14264" s="11"/>
      <c r="Z14264" s="11"/>
      <c r="AA14264" s="11"/>
      <c r="AB14264" s="11"/>
      <c r="AC14264" s="11"/>
    </row>
    <row r="14265" spans="1:29" x14ac:dyDescent="0.25">
      <c r="A14265" s="10"/>
      <c r="B14265" s="11"/>
      <c r="C14265" s="11"/>
      <c r="D14265" s="11"/>
      <c r="E14265" s="11"/>
      <c r="F14265" s="11"/>
      <c r="G14265" s="11"/>
      <c r="H14265" s="11"/>
      <c r="I14265" s="11"/>
      <c r="J14265" s="11"/>
      <c r="K14265" s="12"/>
      <c r="L14265" s="13"/>
      <c r="M14265" s="12"/>
      <c r="N14265" s="13"/>
      <c r="O14265" s="13"/>
      <c r="P14265" s="11"/>
      <c r="Q14265" s="11"/>
      <c r="R14265" s="11"/>
      <c r="S14265" s="11"/>
      <c r="T14265" s="11"/>
      <c r="U14265" s="11"/>
      <c r="V14265" s="11"/>
      <c r="W14265" s="11"/>
      <c r="X14265" s="11"/>
      <c r="Y14265" s="11"/>
      <c r="Z14265" s="11"/>
      <c r="AA14265" s="11"/>
      <c r="AB14265" s="11"/>
      <c r="AC14265" s="11"/>
    </row>
    <row r="14266" spans="1:29" x14ac:dyDescent="0.25">
      <c r="A14266" s="10"/>
      <c r="B14266" s="11"/>
      <c r="C14266" s="11"/>
      <c r="D14266" s="11"/>
      <c r="E14266" s="11"/>
      <c r="F14266" s="11"/>
      <c r="G14266" s="11"/>
      <c r="H14266" s="11"/>
      <c r="I14266" s="11"/>
      <c r="J14266" s="11"/>
      <c r="K14266" s="12"/>
      <c r="L14266" s="13"/>
      <c r="M14266" s="12"/>
      <c r="N14266" s="13"/>
      <c r="O14266" s="13"/>
      <c r="P14266" s="11"/>
      <c r="Q14266" s="11"/>
      <c r="R14266" s="11"/>
      <c r="S14266" s="11"/>
      <c r="T14266" s="11"/>
      <c r="U14266" s="11"/>
      <c r="V14266" s="11"/>
      <c r="W14266" s="11"/>
      <c r="X14266" s="11"/>
      <c r="Y14266" s="11"/>
      <c r="Z14266" s="11"/>
      <c r="AA14266" s="11"/>
      <c r="AB14266" s="11"/>
      <c r="AC14266" s="11"/>
    </row>
    <row r="14267" spans="1:29" x14ac:dyDescent="0.25">
      <c r="A14267" s="10"/>
      <c r="B14267" s="11"/>
      <c r="C14267" s="11"/>
      <c r="D14267" s="11"/>
      <c r="E14267" s="11"/>
      <c r="F14267" s="11"/>
      <c r="G14267" s="11"/>
      <c r="H14267" s="11"/>
      <c r="I14267" s="11"/>
      <c r="J14267" s="11"/>
      <c r="K14267" s="12"/>
      <c r="L14267" s="13"/>
      <c r="M14267" s="12"/>
      <c r="N14267" s="13"/>
      <c r="O14267" s="13"/>
      <c r="P14267" s="11"/>
      <c r="Q14267" s="11"/>
      <c r="R14267" s="11"/>
      <c r="S14267" s="11"/>
      <c r="T14267" s="11"/>
      <c r="U14267" s="11"/>
      <c r="V14267" s="11"/>
      <c r="W14267" s="11"/>
      <c r="X14267" s="11"/>
      <c r="Y14267" s="11"/>
      <c r="Z14267" s="11"/>
      <c r="AA14267" s="11"/>
      <c r="AB14267" s="11"/>
      <c r="AC14267" s="11"/>
    </row>
    <row r="14268" spans="1:29" x14ac:dyDescent="0.25">
      <c r="A14268" s="10"/>
      <c r="B14268" s="11"/>
      <c r="C14268" s="11"/>
      <c r="D14268" s="11"/>
      <c r="E14268" s="11"/>
      <c r="F14268" s="11"/>
      <c r="G14268" s="11"/>
      <c r="H14268" s="11"/>
      <c r="I14268" s="11"/>
      <c r="J14268" s="11"/>
      <c r="K14268" s="12"/>
      <c r="L14268" s="13"/>
      <c r="M14268" s="12"/>
      <c r="N14268" s="13"/>
      <c r="O14268" s="13"/>
      <c r="P14268" s="11"/>
      <c r="Q14268" s="11"/>
      <c r="R14268" s="11"/>
      <c r="S14268" s="11"/>
      <c r="T14268" s="11"/>
      <c r="U14268" s="11"/>
      <c r="V14268" s="11"/>
      <c r="W14268" s="11"/>
      <c r="X14268" s="11"/>
      <c r="Y14268" s="11"/>
      <c r="Z14268" s="11"/>
      <c r="AA14268" s="11"/>
      <c r="AB14268" s="11"/>
      <c r="AC14268" s="11"/>
    </row>
    <row r="14269" spans="1:29" x14ac:dyDescent="0.25">
      <c r="A14269" s="10"/>
      <c r="B14269" s="11"/>
      <c r="C14269" s="11"/>
      <c r="D14269" s="11"/>
      <c r="E14269" s="11"/>
      <c r="F14269" s="11"/>
      <c r="G14269" s="11"/>
      <c r="H14269" s="11"/>
      <c r="I14269" s="11"/>
      <c r="J14269" s="11"/>
      <c r="K14269" s="12"/>
      <c r="L14269" s="13"/>
      <c r="M14269" s="12"/>
      <c r="N14269" s="13"/>
      <c r="O14269" s="13"/>
      <c r="P14269" s="11"/>
      <c r="Q14269" s="11"/>
      <c r="R14269" s="11"/>
      <c r="S14269" s="11"/>
      <c r="T14269" s="11"/>
      <c r="U14269" s="11"/>
      <c r="V14269" s="11"/>
      <c r="W14269" s="11"/>
      <c r="X14269" s="11"/>
      <c r="Y14269" s="11"/>
      <c r="Z14269" s="11"/>
      <c r="AA14269" s="11"/>
      <c r="AB14269" s="11"/>
      <c r="AC14269" s="11"/>
    </row>
    <row r="14270" spans="1:29" x14ac:dyDescent="0.25">
      <c r="A14270" s="10"/>
      <c r="B14270" s="11"/>
      <c r="C14270" s="11"/>
      <c r="D14270" s="11"/>
      <c r="E14270" s="11"/>
      <c r="F14270" s="11"/>
      <c r="G14270" s="11"/>
      <c r="H14270" s="11"/>
      <c r="I14270" s="11"/>
      <c r="J14270" s="11"/>
      <c r="K14270" s="12"/>
      <c r="L14270" s="13"/>
      <c r="M14270" s="12"/>
      <c r="N14270" s="13"/>
      <c r="O14270" s="13"/>
      <c r="P14270" s="11"/>
      <c r="Q14270" s="11"/>
      <c r="R14270" s="11"/>
      <c r="S14270" s="11"/>
      <c r="T14270" s="11"/>
      <c r="U14270" s="11"/>
      <c r="V14270" s="11"/>
      <c r="W14270" s="11"/>
      <c r="X14270" s="11"/>
      <c r="Y14270" s="11"/>
      <c r="Z14270" s="11"/>
      <c r="AA14270" s="11"/>
      <c r="AB14270" s="11"/>
      <c r="AC14270" s="11"/>
    </row>
    <row r="14271" spans="1:29" x14ac:dyDescent="0.25">
      <c r="A14271" s="10"/>
      <c r="B14271" s="11"/>
      <c r="C14271" s="11"/>
      <c r="D14271" s="11"/>
      <c r="E14271" s="11"/>
      <c r="F14271" s="11"/>
      <c r="G14271" s="11"/>
      <c r="H14271" s="11"/>
      <c r="I14271" s="11"/>
      <c r="J14271" s="11"/>
      <c r="K14271" s="12"/>
      <c r="L14271" s="13"/>
      <c r="M14271" s="12"/>
      <c r="N14271" s="13"/>
      <c r="O14271" s="13"/>
      <c r="P14271" s="11"/>
      <c r="Q14271" s="11"/>
      <c r="R14271" s="11"/>
      <c r="S14271" s="11"/>
      <c r="T14271" s="11"/>
      <c r="U14271" s="11"/>
      <c r="V14271" s="11"/>
      <c r="W14271" s="11"/>
      <c r="X14271" s="11"/>
      <c r="Y14271" s="11"/>
      <c r="Z14271" s="11"/>
      <c r="AA14271" s="11"/>
      <c r="AB14271" s="11"/>
      <c r="AC14271" s="11"/>
    </row>
    <row r="14272" spans="1:29" x14ac:dyDescent="0.25">
      <c r="A14272" s="10"/>
      <c r="B14272" s="11"/>
      <c r="C14272" s="11"/>
      <c r="D14272" s="11"/>
      <c r="E14272" s="11"/>
      <c r="F14272" s="11"/>
      <c r="G14272" s="11"/>
      <c r="H14272" s="11"/>
      <c r="I14272" s="11"/>
      <c r="J14272" s="11"/>
      <c r="K14272" s="12"/>
      <c r="L14272" s="13"/>
      <c r="M14272" s="12"/>
      <c r="N14272" s="13"/>
      <c r="O14272" s="13"/>
      <c r="P14272" s="11"/>
      <c r="Q14272" s="11"/>
      <c r="R14272" s="11"/>
      <c r="S14272" s="11"/>
      <c r="T14272" s="11"/>
      <c r="U14272" s="11"/>
      <c r="V14272" s="11"/>
      <c r="W14272" s="11"/>
      <c r="X14272" s="11"/>
      <c r="Y14272" s="11"/>
      <c r="Z14272" s="11"/>
      <c r="AA14272" s="11"/>
      <c r="AB14272" s="11"/>
      <c r="AC14272" s="11"/>
    </row>
    <row r="14273" spans="1:29" x14ac:dyDescent="0.25">
      <c r="A14273" s="10"/>
      <c r="B14273" s="11"/>
      <c r="C14273" s="11"/>
      <c r="D14273" s="11"/>
      <c r="E14273" s="11"/>
      <c r="F14273" s="11"/>
      <c r="G14273" s="11"/>
      <c r="H14273" s="11"/>
      <c r="I14273" s="11"/>
      <c r="J14273" s="11"/>
      <c r="K14273" s="12"/>
      <c r="L14273" s="13"/>
      <c r="M14273" s="12"/>
      <c r="N14273" s="13"/>
      <c r="O14273" s="13"/>
      <c r="P14273" s="11"/>
      <c r="Q14273" s="11"/>
      <c r="R14273" s="11"/>
      <c r="S14273" s="11"/>
      <c r="T14273" s="11"/>
      <c r="U14273" s="11"/>
      <c r="V14273" s="11"/>
      <c r="W14273" s="11"/>
      <c r="X14273" s="11"/>
      <c r="Y14273" s="11"/>
      <c r="Z14273" s="11"/>
      <c r="AA14273" s="11"/>
      <c r="AB14273" s="11"/>
      <c r="AC14273" s="11"/>
    </row>
    <row r="14274" spans="1:29" x14ac:dyDescent="0.25">
      <c r="A14274" s="10"/>
      <c r="B14274" s="11"/>
      <c r="C14274" s="11"/>
      <c r="D14274" s="11"/>
      <c r="E14274" s="11"/>
      <c r="F14274" s="11"/>
      <c r="G14274" s="11"/>
      <c r="H14274" s="11"/>
      <c r="I14274" s="11"/>
      <c r="J14274" s="11"/>
      <c r="K14274" s="12"/>
      <c r="L14274" s="13"/>
      <c r="M14274" s="12"/>
      <c r="N14274" s="13"/>
      <c r="O14274" s="13"/>
      <c r="P14274" s="11"/>
      <c r="Q14274" s="11"/>
      <c r="R14274" s="11"/>
      <c r="S14274" s="11"/>
      <c r="T14274" s="11"/>
      <c r="U14274" s="11"/>
      <c r="V14274" s="11"/>
      <c r="W14274" s="11"/>
      <c r="X14274" s="11"/>
      <c r="Y14274" s="11"/>
      <c r="Z14274" s="11"/>
      <c r="AA14274" s="11"/>
      <c r="AB14274" s="11"/>
      <c r="AC14274" s="11"/>
    </row>
    <row r="14275" spans="1:29" x14ac:dyDescent="0.25">
      <c r="A14275" s="10"/>
      <c r="B14275" s="11"/>
      <c r="C14275" s="11"/>
      <c r="D14275" s="11"/>
      <c r="E14275" s="11"/>
      <c r="F14275" s="11"/>
      <c r="G14275" s="11"/>
      <c r="H14275" s="11"/>
      <c r="I14275" s="11"/>
      <c r="J14275" s="11"/>
      <c r="K14275" s="12"/>
      <c r="L14275" s="13"/>
      <c r="M14275" s="12"/>
      <c r="N14275" s="13"/>
      <c r="O14275" s="13"/>
      <c r="P14275" s="11"/>
      <c r="Q14275" s="11"/>
      <c r="R14275" s="11"/>
      <c r="S14275" s="11"/>
      <c r="T14275" s="11"/>
      <c r="U14275" s="11"/>
      <c r="V14275" s="11"/>
      <c r="W14275" s="11"/>
      <c r="X14275" s="11"/>
      <c r="Y14275" s="11"/>
      <c r="Z14275" s="11"/>
      <c r="AA14275" s="11"/>
      <c r="AB14275" s="11"/>
      <c r="AC14275" s="11"/>
    </row>
    <row r="14276" spans="1:29" x14ac:dyDescent="0.25">
      <c r="A14276" s="10"/>
      <c r="B14276" s="11"/>
      <c r="C14276" s="11"/>
      <c r="D14276" s="11"/>
      <c r="E14276" s="11"/>
      <c r="F14276" s="11"/>
      <c r="G14276" s="11"/>
      <c r="H14276" s="11"/>
      <c r="I14276" s="11"/>
      <c r="J14276" s="11"/>
      <c r="K14276" s="12"/>
      <c r="L14276" s="13"/>
      <c r="M14276" s="12"/>
      <c r="N14276" s="13"/>
      <c r="O14276" s="13"/>
      <c r="P14276" s="11"/>
      <c r="Q14276" s="11"/>
      <c r="R14276" s="11"/>
      <c r="S14276" s="11"/>
      <c r="T14276" s="11"/>
      <c r="U14276" s="11"/>
      <c r="V14276" s="11"/>
      <c r="W14276" s="11"/>
      <c r="X14276" s="11"/>
      <c r="Y14276" s="11"/>
      <c r="Z14276" s="11"/>
      <c r="AA14276" s="11"/>
      <c r="AB14276" s="11"/>
      <c r="AC14276" s="11"/>
    </row>
    <row r="14277" spans="1:29" x14ac:dyDescent="0.25">
      <c r="A14277" s="10"/>
      <c r="B14277" s="11"/>
      <c r="C14277" s="11"/>
      <c r="D14277" s="11"/>
      <c r="E14277" s="11"/>
      <c r="F14277" s="11"/>
      <c r="G14277" s="11"/>
      <c r="H14277" s="11"/>
      <c r="I14277" s="11"/>
      <c r="J14277" s="11"/>
      <c r="K14277" s="12"/>
      <c r="L14277" s="13"/>
      <c r="M14277" s="12"/>
      <c r="N14277" s="13"/>
      <c r="O14277" s="13"/>
      <c r="P14277" s="11"/>
      <c r="Q14277" s="11"/>
      <c r="R14277" s="11"/>
      <c r="S14277" s="11"/>
      <c r="T14277" s="11"/>
      <c r="U14277" s="11"/>
      <c r="V14277" s="11"/>
      <c r="W14277" s="11"/>
      <c r="X14277" s="11"/>
      <c r="Y14277" s="11"/>
      <c r="Z14277" s="11"/>
      <c r="AA14277" s="11"/>
      <c r="AB14277" s="11"/>
      <c r="AC14277" s="11"/>
    </row>
    <row r="14278" spans="1:29" x14ac:dyDescent="0.25">
      <c r="A14278" s="10"/>
      <c r="B14278" s="11"/>
      <c r="C14278" s="11"/>
      <c r="D14278" s="11"/>
      <c r="E14278" s="11"/>
      <c r="F14278" s="11"/>
      <c r="G14278" s="11"/>
      <c r="H14278" s="11"/>
      <c r="I14278" s="11"/>
      <c r="J14278" s="11"/>
      <c r="K14278" s="12"/>
      <c r="L14278" s="13"/>
      <c r="M14278" s="12"/>
      <c r="N14278" s="13"/>
      <c r="O14278" s="13"/>
      <c r="P14278" s="11"/>
      <c r="Q14278" s="11"/>
      <c r="R14278" s="11"/>
      <c r="S14278" s="11"/>
      <c r="T14278" s="11"/>
      <c r="U14278" s="11"/>
      <c r="V14278" s="11"/>
      <c r="W14278" s="11"/>
      <c r="X14278" s="11"/>
      <c r="Y14278" s="11"/>
      <c r="Z14278" s="11"/>
      <c r="AA14278" s="11"/>
      <c r="AB14278" s="11"/>
      <c r="AC14278" s="11"/>
    </row>
    <row r="14279" spans="1:29" x14ac:dyDescent="0.25">
      <c r="A14279" s="10"/>
      <c r="B14279" s="11"/>
      <c r="C14279" s="11"/>
      <c r="D14279" s="11"/>
      <c r="E14279" s="11"/>
      <c r="F14279" s="11"/>
      <c r="G14279" s="11"/>
      <c r="H14279" s="11"/>
      <c r="I14279" s="11"/>
      <c r="J14279" s="11"/>
      <c r="K14279" s="12"/>
      <c r="L14279" s="13"/>
      <c r="M14279" s="12"/>
      <c r="N14279" s="13"/>
      <c r="O14279" s="13"/>
      <c r="P14279" s="11"/>
      <c r="Q14279" s="11"/>
      <c r="R14279" s="11"/>
      <c r="S14279" s="11"/>
      <c r="T14279" s="11"/>
      <c r="U14279" s="11"/>
      <c r="V14279" s="11"/>
      <c r="W14279" s="11"/>
      <c r="X14279" s="11"/>
      <c r="Y14279" s="11"/>
      <c r="Z14279" s="11"/>
      <c r="AA14279" s="11"/>
      <c r="AB14279" s="11"/>
      <c r="AC14279" s="11"/>
    </row>
    <row r="14280" spans="1:29" x14ac:dyDescent="0.25">
      <c r="A14280" s="10"/>
      <c r="B14280" s="11"/>
      <c r="C14280" s="11"/>
      <c r="D14280" s="11"/>
      <c r="E14280" s="11"/>
      <c r="F14280" s="11"/>
      <c r="G14280" s="11"/>
      <c r="H14280" s="11"/>
      <c r="I14280" s="11"/>
      <c r="J14280" s="11"/>
      <c r="K14280" s="12"/>
      <c r="L14280" s="13"/>
      <c r="M14280" s="12"/>
      <c r="N14280" s="13"/>
      <c r="O14280" s="13"/>
      <c r="P14280" s="11"/>
      <c r="Q14280" s="11"/>
      <c r="R14280" s="11"/>
      <c r="S14280" s="11"/>
      <c r="T14280" s="11"/>
      <c r="U14280" s="11"/>
      <c r="V14280" s="11"/>
      <c r="W14280" s="11"/>
      <c r="X14280" s="11"/>
      <c r="Y14280" s="11"/>
      <c r="Z14280" s="11"/>
      <c r="AA14280" s="11"/>
      <c r="AB14280" s="11"/>
      <c r="AC14280" s="11"/>
    </row>
    <row r="14281" spans="1:29" x14ac:dyDescent="0.25">
      <c r="A14281" s="10"/>
      <c r="B14281" s="11"/>
      <c r="C14281" s="11"/>
      <c r="D14281" s="11"/>
      <c r="E14281" s="11"/>
      <c r="F14281" s="11"/>
      <c r="G14281" s="11"/>
      <c r="H14281" s="11"/>
      <c r="I14281" s="11"/>
      <c r="J14281" s="11"/>
      <c r="K14281" s="12"/>
      <c r="L14281" s="13"/>
      <c r="M14281" s="12"/>
      <c r="N14281" s="13"/>
      <c r="O14281" s="13"/>
      <c r="P14281" s="11"/>
      <c r="Q14281" s="11"/>
      <c r="R14281" s="11"/>
      <c r="S14281" s="11"/>
      <c r="T14281" s="11"/>
      <c r="U14281" s="11"/>
      <c r="V14281" s="11"/>
      <c r="W14281" s="11"/>
      <c r="X14281" s="11"/>
      <c r="Y14281" s="11"/>
      <c r="Z14281" s="11"/>
      <c r="AA14281" s="11"/>
      <c r="AB14281" s="11"/>
      <c r="AC14281" s="11"/>
    </row>
    <row r="14282" spans="1:29" x14ac:dyDescent="0.25">
      <c r="A14282" s="10"/>
      <c r="B14282" s="11"/>
      <c r="C14282" s="11"/>
      <c r="D14282" s="11"/>
      <c r="E14282" s="11"/>
      <c r="F14282" s="11"/>
      <c r="G14282" s="11"/>
      <c r="H14282" s="11"/>
      <c r="I14282" s="11"/>
      <c r="J14282" s="11"/>
      <c r="K14282" s="12"/>
      <c r="L14282" s="13"/>
      <c r="M14282" s="12"/>
      <c r="N14282" s="13"/>
      <c r="O14282" s="13"/>
      <c r="P14282" s="11"/>
      <c r="Q14282" s="11"/>
      <c r="R14282" s="11"/>
      <c r="S14282" s="11"/>
      <c r="T14282" s="11"/>
      <c r="U14282" s="11"/>
      <c r="V14282" s="11"/>
      <c r="W14282" s="11"/>
      <c r="X14282" s="11"/>
      <c r="Y14282" s="11"/>
      <c r="Z14282" s="11"/>
      <c r="AA14282" s="11"/>
      <c r="AB14282" s="11"/>
      <c r="AC14282" s="11"/>
    </row>
    <row r="14283" spans="1:29" x14ac:dyDescent="0.25">
      <c r="A14283" s="10"/>
      <c r="B14283" s="11"/>
      <c r="C14283" s="11"/>
      <c r="D14283" s="11"/>
      <c r="E14283" s="11"/>
      <c r="F14283" s="11"/>
      <c r="G14283" s="11"/>
      <c r="H14283" s="11"/>
      <c r="I14283" s="11"/>
      <c r="J14283" s="11"/>
      <c r="K14283" s="12"/>
      <c r="L14283" s="13"/>
      <c r="M14283" s="12"/>
      <c r="N14283" s="13"/>
      <c r="O14283" s="13"/>
      <c r="P14283" s="11"/>
      <c r="Q14283" s="11"/>
      <c r="R14283" s="11"/>
      <c r="S14283" s="11"/>
      <c r="T14283" s="11"/>
      <c r="U14283" s="11"/>
      <c r="V14283" s="11"/>
      <c r="W14283" s="11"/>
      <c r="X14283" s="11"/>
      <c r="Y14283" s="11"/>
      <c r="Z14283" s="11"/>
      <c r="AA14283" s="11"/>
      <c r="AB14283" s="11"/>
      <c r="AC14283" s="11"/>
    </row>
    <row r="14284" spans="1:29" x14ac:dyDescent="0.25">
      <c r="A14284" s="10"/>
      <c r="B14284" s="11"/>
      <c r="C14284" s="11"/>
      <c r="D14284" s="11"/>
      <c r="E14284" s="11"/>
      <c r="F14284" s="11"/>
      <c r="G14284" s="11"/>
      <c r="H14284" s="11"/>
      <c r="I14284" s="11"/>
      <c r="J14284" s="11"/>
      <c r="K14284" s="12"/>
      <c r="L14284" s="13"/>
      <c r="M14284" s="12"/>
      <c r="N14284" s="13"/>
      <c r="O14284" s="13"/>
      <c r="P14284" s="11"/>
      <c r="Q14284" s="11"/>
      <c r="R14284" s="11"/>
      <c r="S14284" s="11"/>
      <c r="T14284" s="11"/>
      <c r="U14284" s="11"/>
      <c r="V14284" s="11"/>
      <c r="W14284" s="11"/>
      <c r="X14284" s="11"/>
      <c r="Y14284" s="11"/>
      <c r="Z14284" s="11"/>
      <c r="AA14284" s="11"/>
      <c r="AB14284" s="11"/>
      <c r="AC14284" s="11"/>
    </row>
    <row r="14285" spans="1:29" x14ac:dyDescent="0.25">
      <c r="A14285" s="10"/>
      <c r="B14285" s="11"/>
      <c r="C14285" s="11"/>
      <c r="D14285" s="11"/>
      <c r="E14285" s="11"/>
      <c r="F14285" s="11"/>
      <c r="G14285" s="11"/>
      <c r="H14285" s="11"/>
      <c r="I14285" s="11"/>
      <c r="J14285" s="11"/>
      <c r="K14285" s="12"/>
      <c r="L14285" s="13"/>
      <c r="M14285" s="12"/>
      <c r="N14285" s="13"/>
      <c r="O14285" s="13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  <c r="AA14285" s="11"/>
      <c r="AB14285" s="11"/>
      <c r="AC14285" s="11"/>
    </row>
    <row r="14286" spans="1:29" x14ac:dyDescent="0.25">
      <c r="A14286" s="10"/>
      <c r="B14286" s="11"/>
      <c r="C14286" s="11"/>
      <c r="D14286" s="11"/>
      <c r="E14286" s="11"/>
      <c r="F14286" s="11"/>
      <c r="G14286" s="11"/>
      <c r="H14286" s="11"/>
      <c r="I14286" s="11"/>
      <c r="J14286" s="11"/>
      <c r="K14286" s="12"/>
      <c r="L14286" s="13"/>
      <c r="M14286" s="12"/>
      <c r="N14286" s="13"/>
      <c r="O14286" s="13"/>
      <c r="P14286" s="11"/>
      <c r="Q14286" s="11"/>
      <c r="R14286" s="11"/>
      <c r="S14286" s="11"/>
      <c r="T14286" s="11"/>
      <c r="U14286" s="11"/>
      <c r="V14286" s="11"/>
      <c r="W14286" s="11"/>
      <c r="X14286" s="11"/>
      <c r="Y14286" s="11"/>
      <c r="Z14286" s="11"/>
      <c r="AA14286" s="11"/>
      <c r="AB14286" s="11"/>
      <c r="AC14286" s="11"/>
    </row>
    <row r="14287" spans="1:29" x14ac:dyDescent="0.25">
      <c r="A14287" s="10"/>
      <c r="B14287" s="11"/>
      <c r="C14287" s="11"/>
      <c r="D14287" s="11"/>
      <c r="E14287" s="11"/>
      <c r="F14287" s="11"/>
      <c r="G14287" s="11"/>
      <c r="H14287" s="11"/>
      <c r="I14287" s="11"/>
      <c r="J14287" s="11"/>
      <c r="K14287" s="12"/>
      <c r="L14287" s="13"/>
      <c r="M14287" s="12"/>
      <c r="N14287" s="13"/>
      <c r="O14287" s="13"/>
      <c r="P14287" s="11"/>
      <c r="Q14287" s="11"/>
      <c r="R14287" s="11"/>
      <c r="S14287" s="11"/>
      <c r="T14287" s="11"/>
      <c r="U14287" s="11"/>
      <c r="V14287" s="11"/>
      <c r="W14287" s="11"/>
      <c r="X14287" s="11"/>
      <c r="Y14287" s="11"/>
      <c r="Z14287" s="11"/>
      <c r="AA14287" s="11"/>
      <c r="AB14287" s="11"/>
      <c r="AC14287" s="11"/>
    </row>
    <row r="14288" spans="1:29" x14ac:dyDescent="0.25">
      <c r="A14288" s="10"/>
      <c r="B14288" s="11"/>
      <c r="C14288" s="11"/>
      <c r="D14288" s="11"/>
      <c r="E14288" s="11"/>
      <c r="F14288" s="11"/>
      <c r="G14288" s="11"/>
      <c r="H14288" s="11"/>
      <c r="I14288" s="11"/>
      <c r="J14288" s="11"/>
      <c r="K14288" s="12"/>
      <c r="L14288" s="13"/>
      <c r="M14288" s="12"/>
      <c r="N14288" s="13"/>
      <c r="O14288" s="13"/>
      <c r="P14288" s="11"/>
      <c r="Q14288" s="11"/>
      <c r="R14288" s="11"/>
      <c r="S14288" s="11"/>
      <c r="T14288" s="11"/>
      <c r="U14288" s="11"/>
      <c r="V14288" s="11"/>
      <c r="W14288" s="11"/>
      <c r="X14288" s="11"/>
      <c r="Y14288" s="11"/>
      <c r="Z14288" s="11"/>
      <c r="AA14288" s="11"/>
      <c r="AB14288" s="11"/>
      <c r="AC14288" s="11"/>
    </row>
    <row r="14289" spans="1:29" x14ac:dyDescent="0.25">
      <c r="A14289" s="10"/>
      <c r="B14289" s="11"/>
      <c r="C14289" s="11"/>
      <c r="D14289" s="11"/>
      <c r="E14289" s="11"/>
      <c r="F14289" s="11"/>
      <c r="G14289" s="11"/>
      <c r="H14289" s="11"/>
      <c r="I14289" s="11"/>
      <c r="J14289" s="11"/>
      <c r="K14289" s="12"/>
      <c r="L14289" s="13"/>
      <c r="M14289" s="12"/>
      <c r="N14289" s="13"/>
      <c r="O14289" s="13"/>
      <c r="P14289" s="11"/>
      <c r="Q14289" s="11"/>
      <c r="R14289" s="11"/>
      <c r="S14289" s="11"/>
      <c r="T14289" s="11"/>
      <c r="U14289" s="11"/>
      <c r="V14289" s="11"/>
      <c r="W14289" s="11"/>
      <c r="X14289" s="11"/>
      <c r="Y14289" s="11"/>
      <c r="Z14289" s="11"/>
      <c r="AA14289" s="11"/>
      <c r="AB14289" s="11"/>
      <c r="AC14289" s="11"/>
    </row>
    <row r="14290" spans="1:29" x14ac:dyDescent="0.25">
      <c r="A14290" s="10"/>
      <c r="B14290" s="11"/>
      <c r="C14290" s="11"/>
      <c r="D14290" s="11"/>
      <c r="E14290" s="11"/>
      <c r="F14290" s="11"/>
      <c r="G14290" s="11"/>
      <c r="H14290" s="11"/>
      <c r="I14290" s="11"/>
      <c r="J14290" s="11"/>
      <c r="K14290" s="12"/>
      <c r="L14290" s="13"/>
      <c r="M14290" s="12"/>
      <c r="N14290" s="13"/>
      <c r="O14290" s="13"/>
      <c r="P14290" s="11"/>
      <c r="Q14290" s="11"/>
      <c r="R14290" s="11"/>
      <c r="S14290" s="11"/>
      <c r="T14290" s="11"/>
      <c r="U14290" s="11"/>
      <c r="V14290" s="11"/>
      <c r="W14290" s="11"/>
      <c r="X14290" s="11"/>
      <c r="Y14290" s="11"/>
      <c r="Z14290" s="11"/>
      <c r="AA14290" s="11"/>
      <c r="AB14290" s="11"/>
      <c r="AC14290" s="11"/>
    </row>
    <row r="14291" spans="1:29" x14ac:dyDescent="0.25">
      <c r="A14291" s="10"/>
      <c r="B14291" s="11"/>
      <c r="C14291" s="11"/>
      <c r="D14291" s="11"/>
      <c r="E14291" s="11"/>
      <c r="F14291" s="11"/>
      <c r="G14291" s="11"/>
      <c r="H14291" s="11"/>
      <c r="I14291" s="11"/>
      <c r="J14291" s="11"/>
      <c r="K14291" s="12"/>
      <c r="L14291" s="13"/>
      <c r="M14291" s="12"/>
      <c r="N14291" s="13"/>
      <c r="O14291" s="13"/>
      <c r="P14291" s="11"/>
      <c r="Q14291" s="11"/>
      <c r="R14291" s="11"/>
      <c r="S14291" s="11"/>
      <c r="T14291" s="11"/>
      <c r="U14291" s="11"/>
      <c r="V14291" s="11"/>
      <c r="W14291" s="11"/>
      <c r="X14291" s="11"/>
      <c r="Y14291" s="11"/>
      <c r="Z14291" s="11"/>
      <c r="AA14291" s="11"/>
      <c r="AB14291" s="11"/>
      <c r="AC14291" s="11"/>
    </row>
    <row r="14292" spans="1:29" x14ac:dyDescent="0.25">
      <c r="A14292" s="10"/>
      <c r="B14292" s="11"/>
      <c r="C14292" s="11"/>
      <c r="D14292" s="11"/>
      <c r="E14292" s="11"/>
      <c r="F14292" s="11"/>
      <c r="G14292" s="11"/>
      <c r="H14292" s="11"/>
      <c r="I14292" s="11"/>
      <c r="J14292" s="11"/>
      <c r="K14292" s="12"/>
      <c r="L14292" s="13"/>
      <c r="M14292" s="12"/>
      <c r="N14292" s="13"/>
      <c r="O14292" s="13"/>
      <c r="P14292" s="11"/>
      <c r="Q14292" s="11"/>
      <c r="R14292" s="11"/>
      <c r="S14292" s="11"/>
      <c r="T14292" s="11"/>
      <c r="U14292" s="11"/>
      <c r="V14292" s="11"/>
      <c r="W14292" s="11"/>
      <c r="X14292" s="11"/>
      <c r="Y14292" s="11"/>
      <c r="Z14292" s="11"/>
      <c r="AA14292" s="11"/>
      <c r="AB14292" s="11"/>
      <c r="AC14292" s="11"/>
    </row>
    <row r="14293" spans="1:29" x14ac:dyDescent="0.25">
      <c r="A14293" s="10"/>
      <c r="B14293" s="11"/>
      <c r="C14293" s="11"/>
      <c r="D14293" s="11"/>
      <c r="E14293" s="11"/>
      <c r="F14293" s="11"/>
      <c r="G14293" s="11"/>
      <c r="H14293" s="11"/>
      <c r="I14293" s="11"/>
      <c r="J14293" s="11"/>
      <c r="K14293" s="12"/>
      <c r="L14293" s="13"/>
      <c r="M14293" s="12"/>
      <c r="N14293" s="13"/>
      <c r="O14293" s="13"/>
      <c r="P14293" s="11"/>
      <c r="Q14293" s="11"/>
      <c r="R14293" s="11"/>
      <c r="S14293" s="11"/>
      <c r="T14293" s="11"/>
      <c r="U14293" s="11"/>
      <c r="V14293" s="11"/>
      <c r="W14293" s="11"/>
      <c r="X14293" s="11"/>
      <c r="Y14293" s="11"/>
      <c r="Z14293" s="11"/>
      <c r="AA14293" s="11"/>
      <c r="AB14293" s="11"/>
      <c r="AC14293" s="11"/>
    </row>
    <row r="14294" spans="1:29" x14ac:dyDescent="0.25">
      <c r="A14294" s="10"/>
      <c r="B14294" s="11"/>
      <c r="C14294" s="11"/>
      <c r="D14294" s="11"/>
      <c r="E14294" s="11"/>
      <c r="F14294" s="11"/>
      <c r="G14294" s="11"/>
      <c r="H14294" s="11"/>
      <c r="I14294" s="11"/>
      <c r="J14294" s="11"/>
      <c r="K14294" s="12"/>
      <c r="L14294" s="13"/>
      <c r="M14294" s="12"/>
      <c r="N14294" s="13"/>
      <c r="O14294" s="13"/>
      <c r="P14294" s="11"/>
      <c r="Q14294" s="11"/>
      <c r="R14294" s="11"/>
      <c r="S14294" s="11"/>
      <c r="T14294" s="11"/>
      <c r="U14294" s="11"/>
      <c r="V14294" s="11"/>
      <c r="W14294" s="11"/>
      <c r="X14294" s="11"/>
      <c r="Y14294" s="11"/>
      <c r="Z14294" s="11"/>
      <c r="AA14294" s="11"/>
      <c r="AB14294" s="11"/>
      <c r="AC14294" s="11"/>
    </row>
    <row r="14295" spans="1:29" x14ac:dyDescent="0.25">
      <c r="A14295" s="10"/>
      <c r="B14295" s="11"/>
      <c r="C14295" s="11"/>
      <c r="D14295" s="11"/>
      <c r="E14295" s="11"/>
      <c r="F14295" s="11"/>
      <c r="G14295" s="11"/>
      <c r="H14295" s="11"/>
      <c r="I14295" s="11"/>
      <c r="J14295" s="11"/>
      <c r="K14295" s="12"/>
      <c r="L14295" s="13"/>
      <c r="M14295" s="12"/>
      <c r="N14295" s="13"/>
      <c r="O14295" s="13"/>
      <c r="P14295" s="11"/>
      <c r="Q14295" s="11"/>
      <c r="R14295" s="11"/>
      <c r="S14295" s="11"/>
      <c r="T14295" s="11"/>
      <c r="U14295" s="11"/>
      <c r="V14295" s="11"/>
      <c r="W14295" s="11"/>
      <c r="X14295" s="11"/>
      <c r="Y14295" s="11"/>
      <c r="Z14295" s="11"/>
      <c r="AA14295" s="11"/>
      <c r="AB14295" s="11"/>
      <c r="AC14295" s="11"/>
    </row>
    <row r="14296" spans="1:29" x14ac:dyDescent="0.25">
      <c r="A14296" s="10"/>
      <c r="B14296" s="11"/>
      <c r="C14296" s="11"/>
      <c r="D14296" s="11"/>
      <c r="E14296" s="11"/>
      <c r="F14296" s="11"/>
      <c r="G14296" s="11"/>
      <c r="H14296" s="11"/>
      <c r="I14296" s="11"/>
      <c r="J14296" s="11"/>
      <c r="K14296" s="12"/>
      <c r="L14296" s="13"/>
      <c r="M14296" s="12"/>
      <c r="N14296" s="13"/>
      <c r="O14296" s="13"/>
      <c r="P14296" s="11"/>
      <c r="Q14296" s="11"/>
      <c r="R14296" s="11"/>
      <c r="S14296" s="11"/>
      <c r="T14296" s="11"/>
      <c r="U14296" s="11"/>
      <c r="V14296" s="11"/>
      <c r="W14296" s="11"/>
      <c r="X14296" s="11"/>
      <c r="Y14296" s="11"/>
      <c r="Z14296" s="11"/>
      <c r="AA14296" s="11"/>
      <c r="AB14296" s="11"/>
      <c r="AC14296" s="11"/>
    </row>
    <row r="14297" spans="1:29" x14ac:dyDescent="0.25">
      <c r="A14297" s="10"/>
      <c r="B14297" s="11"/>
      <c r="C14297" s="11"/>
      <c r="D14297" s="11"/>
      <c r="E14297" s="11"/>
      <c r="F14297" s="11"/>
      <c r="G14297" s="11"/>
      <c r="H14297" s="11"/>
      <c r="I14297" s="11"/>
      <c r="J14297" s="11"/>
      <c r="K14297" s="12"/>
      <c r="L14297" s="13"/>
      <c r="M14297" s="12"/>
      <c r="N14297" s="13"/>
      <c r="O14297" s="13"/>
      <c r="P14297" s="11"/>
      <c r="Q14297" s="11"/>
      <c r="R14297" s="11"/>
      <c r="S14297" s="11"/>
      <c r="T14297" s="11"/>
      <c r="U14297" s="11"/>
      <c r="V14297" s="11"/>
      <c r="W14297" s="11"/>
      <c r="X14297" s="11"/>
      <c r="Y14297" s="11"/>
      <c r="Z14297" s="11"/>
      <c r="AA14297" s="11"/>
      <c r="AB14297" s="11"/>
      <c r="AC14297" s="11"/>
    </row>
    <row r="14298" spans="1:29" x14ac:dyDescent="0.25">
      <c r="A14298" s="10"/>
      <c r="B14298" s="11"/>
      <c r="C14298" s="11"/>
      <c r="D14298" s="11"/>
      <c r="E14298" s="11"/>
      <c r="F14298" s="11"/>
      <c r="G14298" s="11"/>
      <c r="H14298" s="11"/>
      <c r="I14298" s="11"/>
      <c r="J14298" s="11"/>
      <c r="K14298" s="12"/>
      <c r="L14298" s="13"/>
      <c r="M14298" s="12"/>
      <c r="N14298" s="13"/>
      <c r="O14298" s="13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  <c r="AA14298" s="11"/>
      <c r="AB14298" s="11"/>
      <c r="AC14298" s="11"/>
    </row>
    <row r="14299" spans="1:29" x14ac:dyDescent="0.25">
      <c r="A14299" s="10"/>
      <c r="B14299" s="11"/>
      <c r="C14299" s="11"/>
      <c r="D14299" s="11"/>
      <c r="E14299" s="11"/>
      <c r="F14299" s="11"/>
      <c r="G14299" s="11"/>
      <c r="H14299" s="11"/>
      <c r="I14299" s="11"/>
      <c r="J14299" s="11"/>
      <c r="K14299" s="12"/>
      <c r="L14299" s="13"/>
      <c r="M14299" s="12"/>
      <c r="N14299" s="13"/>
      <c r="O14299" s="13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  <c r="AA14299" s="11"/>
      <c r="AB14299" s="11"/>
      <c r="AC14299" s="11"/>
    </row>
    <row r="14300" spans="1:29" x14ac:dyDescent="0.25">
      <c r="A14300" s="10"/>
      <c r="B14300" s="11"/>
      <c r="C14300" s="11"/>
      <c r="D14300" s="11"/>
      <c r="E14300" s="11"/>
      <c r="F14300" s="11"/>
      <c r="G14300" s="11"/>
      <c r="H14300" s="11"/>
      <c r="I14300" s="11"/>
      <c r="J14300" s="11"/>
      <c r="K14300" s="12"/>
      <c r="L14300" s="13"/>
      <c r="M14300" s="12"/>
      <c r="N14300" s="13"/>
      <c r="O14300" s="13"/>
      <c r="P14300" s="11"/>
      <c r="Q14300" s="11"/>
      <c r="R14300" s="11"/>
      <c r="S14300" s="11"/>
      <c r="T14300" s="11"/>
      <c r="U14300" s="11"/>
      <c r="V14300" s="11"/>
      <c r="W14300" s="11"/>
      <c r="X14300" s="11"/>
      <c r="Y14300" s="11"/>
      <c r="Z14300" s="11"/>
      <c r="AA14300" s="11"/>
      <c r="AB14300" s="11"/>
      <c r="AC14300" s="11"/>
    </row>
    <row r="14301" spans="1:29" x14ac:dyDescent="0.25">
      <c r="A14301" s="10"/>
      <c r="B14301" s="11"/>
      <c r="C14301" s="11"/>
      <c r="D14301" s="11"/>
      <c r="E14301" s="11"/>
      <c r="F14301" s="11"/>
      <c r="G14301" s="11"/>
      <c r="H14301" s="11"/>
      <c r="I14301" s="11"/>
      <c r="J14301" s="11"/>
      <c r="K14301" s="12"/>
      <c r="L14301" s="13"/>
      <c r="M14301" s="12"/>
      <c r="N14301" s="13"/>
      <c r="O14301" s="13"/>
      <c r="P14301" s="11"/>
      <c r="Q14301" s="11"/>
      <c r="R14301" s="11"/>
      <c r="S14301" s="11"/>
      <c r="T14301" s="11"/>
      <c r="U14301" s="11"/>
      <c r="V14301" s="11"/>
      <c r="W14301" s="11"/>
      <c r="X14301" s="11"/>
      <c r="Y14301" s="11"/>
      <c r="Z14301" s="11"/>
      <c r="AA14301" s="11"/>
      <c r="AB14301" s="11"/>
      <c r="AC14301" s="11"/>
    </row>
    <row r="14302" spans="1:29" x14ac:dyDescent="0.25">
      <c r="A14302" s="10"/>
      <c r="B14302" s="11"/>
      <c r="C14302" s="11"/>
      <c r="D14302" s="11"/>
      <c r="E14302" s="11"/>
      <c r="F14302" s="11"/>
      <c r="G14302" s="11"/>
      <c r="H14302" s="11"/>
      <c r="I14302" s="11"/>
      <c r="J14302" s="11"/>
      <c r="K14302" s="12"/>
      <c r="L14302" s="13"/>
      <c r="M14302" s="12"/>
      <c r="N14302" s="13"/>
      <c r="O14302" s="13"/>
      <c r="P14302" s="11"/>
      <c r="Q14302" s="11"/>
      <c r="R14302" s="11"/>
      <c r="S14302" s="11"/>
      <c r="T14302" s="11"/>
      <c r="U14302" s="11"/>
      <c r="V14302" s="11"/>
      <c r="W14302" s="11"/>
      <c r="X14302" s="11"/>
      <c r="Y14302" s="11"/>
      <c r="Z14302" s="11"/>
      <c r="AA14302" s="11"/>
      <c r="AB14302" s="11"/>
      <c r="AC14302" s="11"/>
    </row>
    <row r="14303" spans="1:29" x14ac:dyDescent="0.25">
      <c r="A14303" s="10"/>
      <c r="B14303" s="11"/>
      <c r="C14303" s="11"/>
      <c r="D14303" s="11"/>
      <c r="E14303" s="11"/>
      <c r="F14303" s="11"/>
      <c r="G14303" s="11"/>
      <c r="H14303" s="11"/>
      <c r="I14303" s="11"/>
      <c r="J14303" s="11"/>
      <c r="K14303" s="12"/>
      <c r="L14303" s="13"/>
      <c r="M14303" s="12"/>
      <c r="N14303" s="13"/>
      <c r="O14303" s="13"/>
      <c r="P14303" s="11"/>
      <c r="Q14303" s="11"/>
      <c r="R14303" s="11"/>
      <c r="S14303" s="11"/>
      <c r="T14303" s="11"/>
      <c r="U14303" s="11"/>
      <c r="V14303" s="11"/>
      <c r="W14303" s="11"/>
      <c r="X14303" s="11"/>
      <c r="Y14303" s="11"/>
      <c r="Z14303" s="11"/>
      <c r="AA14303" s="11"/>
      <c r="AB14303" s="11"/>
      <c r="AC14303" s="11"/>
    </row>
    <row r="14304" spans="1:29" x14ac:dyDescent="0.25">
      <c r="A14304" s="10"/>
      <c r="B14304" s="11"/>
      <c r="C14304" s="11"/>
      <c r="D14304" s="11"/>
      <c r="E14304" s="11"/>
      <c r="F14304" s="11"/>
      <c r="G14304" s="11"/>
      <c r="H14304" s="11"/>
      <c r="I14304" s="11"/>
      <c r="J14304" s="11"/>
      <c r="K14304" s="12"/>
      <c r="L14304" s="13"/>
      <c r="M14304" s="12"/>
      <c r="N14304" s="13"/>
      <c r="O14304" s="13"/>
      <c r="P14304" s="11"/>
      <c r="Q14304" s="11"/>
      <c r="R14304" s="11"/>
      <c r="S14304" s="11"/>
      <c r="T14304" s="11"/>
      <c r="U14304" s="11"/>
      <c r="V14304" s="11"/>
      <c r="W14304" s="11"/>
      <c r="X14304" s="11"/>
      <c r="Y14304" s="11"/>
      <c r="Z14304" s="11"/>
      <c r="AA14304" s="11"/>
      <c r="AB14304" s="11"/>
      <c r="AC14304" s="11"/>
    </row>
    <row r="14305" spans="1:29" x14ac:dyDescent="0.25">
      <c r="A14305" s="10"/>
      <c r="B14305" s="11"/>
      <c r="C14305" s="11"/>
      <c r="D14305" s="11"/>
      <c r="E14305" s="11"/>
      <c r="F14305" s="11"/>
      <c r="G14305" s="11"/>
      <c r="H14305" s="11"/>
      <c r="I14305" s="11"/>
      <c r="J14305" s="11"/>
      <c r="K14305" s="12"/>
      <c r="L14305" s="13"/>
      <c r="M14305" s="12"/>
      <c r="N14305" s="13"/>
      <c r="O14305" s="13"/>
      <c r="P14305" s="11"/>
      <c r="Q14305" s="11"/>
      <c r="R14305" s="11"/>
      <c r="S14305" s="11"/>
      <c r="T14305" s="11"/>
      <c r="U14305" s="11"/>
      <c r="V14305" s="11"/>
      <c r="W14305" s="11"/>
      <c r="X14305" s="11"/>
      <c r="Y14305" s="11"/>
      <c r="Z14305" s="11"/>
      <c r="AA14305" s="11"/>
      <c r="AB14305" s="11"/>
      <c r="AC14305" s="11"/>
    </row>
    <row r="14306" spans="1:29" x14ac:dyDescent="0.25">
      <c r="A14306" s="10"/>
      <c r="B14306" s="11"/>
      <c r="C14306" s="11"/>
      <c r="D14306" s="11"/>
      <c r="E14306" s="11"/>
      <c r="F14306" s="11"/>
      <c r="G14306" s="11"/>
      <c r="H14306" s="11"/>
      <c r="I14306" s="11"/>
      <c r="J14306" s="11"/>
      <c r="K14306" s="12"/>
      <c r="L14306" s="13"/>
      <c r="M14306" s="12"/>
      <c r="N14306" s="13"/>
      <c r="O14306" s="13"/>
      <c r="P14306" s="11"/>
      <c r="Q14306" s="11"/>
      <c r="R14306" s="11"/>
      <c r="S14306" s="11"/>
      <c r="T14306" s="11"/>
      <c r="U14306" s="11"/>
      <c r="V14306" s="11"/>
      <c r="W14306" s="11"/>
      <c r="X14306" s="11"/>
      <c r="Y14306" s="11"/>
      <c r="Z14306" s="11"/>
      <c r="AA14306" s="11"/>
      <c r="AB14306" s="11"/>
      <c r="AC14306" s="11"/>
    </row>
    <row r="14307" spans="1:29" x14ac:dyDescent="0.25">
      <c r="A14307" s="10"/>
      <c r="B14307" s="11"/>
      <c r="C14307" s="11"/>
      <c r="D14307" s="11"/>
      <c r="E14307" s="11"/>
      <c r="F14307" s="11"/>
      <c r="G14307" s="11"/>
      <c r="H14307" s="11"/>
      <c r="I14307" s="11"/>
      <c r="J14307" s="11"/>
      <c r="K14307" s="12"/>
      <c r="L14307" s="13"/>
      <c r="M14307" s="12"/>
      <c r="N14307" s="13"/>
      <c r="O14307" s="13"/>
      <c r="P14307" s="11"/>
      <c r="Q14307" s="11"/>
      <c r="R14307" s="11"/>
      <c r="S14307" s="11"/>
      <c r="T14307" s="11"/>
      <c r="U14307" s="11"/>
      <c r="V14307" s="11"/>
      <c r="W14307" s="11"/>
      <c r="X14307" s="11"/>
      <c r="Y14307" s="11"/>
      <c r="Z14307" s="11"/>
      <c r="AA14307" s="11"/>
      <c r="AB14307" s="11"/>
      <c r="AC14307" s="11"/>
    </row>
    <row r="14308" spans="1:29" x14ac:dyDescent="0.25">
      <c r="A14308" s="10"/>
      <c r="B14308" s="11"/>
      <c r="C14308" s="11"/>
      <c r="D14308" s="11"/>
      <c r="E14308" s="11"/>
      <c r="F14308" s="11"/>
      <c r="G14308" s="11"/>
      <c r="H14308" s="11"/>
      <c r="I14308" s="11"/>
      <c r="J14308" s="11"/>
      <c r="K14308" s="12"/>
      <c r="L14308" s="13"/>
      <c r="M14308" s="12"/>
      <c r="N14308" s="13"/>
      <c r="O14308" s="13"/>
      <c r="P14308" s="11"/>
      <c r="Q14308" s="11"/>
      <c r="R14308" s="11"/>
      <c r="S14308" s="11"/>
      <c r="T14308" s="11"/>
      <c r="U14308" s="11"/>
      <c r="V14308" s="11"/>
      <c r="W14308" s="11"/>
      <c r="X14308" s="11"/>
      <c r="Y14308" s="11"/>
      <c r="Z14308" s="11"/>
      <c r="AA14308" s="11"/>
      <c r="AB14308" s="11"/>
      <c r="AC14308" s="11"/>
    </row>
    <row r="14309" spans="1:29" x14ac:dyDescent="0.25">
      <c r="A14309" s="10"/>
      <c r="B14309" s="11"/>
      <c r="C14309" s="11"/>
      <c r="D14309" s="11"/>
      <c r="E14309" s="11"/>
      <c r="F14309" s="11"/>
      <c r="G14309" s="11"/>
      <c r="H14309" s="11"/>
      <c r="I14309" s="11"/>
      <c r="J14309" s="11"/>
      <c r="K14309" s="12"/>
      <c r="L14309" s="13"/>
      <c r="M14309" s="12"/>
      <c r="N14309" s="13"/>
      <c r="O14309" s="13"/>
      <c r="P14309" s="11"/>
      <c r="Q14309" s="11"/>
      <c r="R14309" s="11"/>
      <c r="S14309" s="11"/>
      <c r="T14309" s="11"/>
      <c r="U14309" s="11"/>
      <c r="V14309" s="11"/>
      <c r="W14309" s="11"/>
      <c r="X14309" s="11"/>
      <c r="Y14309" s="11"/>
      <c r="Z14309" s="11"/>
      <c r="AA14309" s="11"/>
      <c r="AB14309" s="11"/>
      <c r="AC14309" s="11"/>
    </row>
    <row r="14310" spans="1:29" x14ac:dyDescent="0.25">
      <c r="A14310" s="10"/>
      <c r="B14310" s="11"/>
      <c r="C14310" s="11"/>
      <c r="D14310" s="11"/>
      <c r="E14310" s="11"/>
      <c r="F14310" s="11"/>
      <c r="G14310" s="11"/>
      <c r="H14310" s="11"/>
      <c r="I14310" s="11"/>
      <c r="J14310" s="11"/>
      <c r="K14310" s="12"/>
      <c r="L14310" s="13"/>
      <c r="M14310" s="12"/>
      <c r="N14310" s="13"/>
      <c r="O14310" s="13"/>
      <c r="P14310" s="11"/>
      <c r="Q14310" s="11"/>
      <c r="R14310" s="11"/>
      <c r="S14310" s="11"/>
      <c r="T14310" s="11"/>
      <c r="U14310" s="11"/>
      <c r="V14310" s="11"/>
      <c r="W14310" s="11"/>
      <c r="X14310" s="11"/>
      <c r="Y14310" s="11"/>
      <c r="Z14310" s="11"/>
      <c r="AA14310" s="11"/>
      <c r="AB14310" s="11"/>
      <c r="AC14310" s="11"/>
    </row>
    <row r="14311" spans="1:29" x14ac:dyDescent="0.25">
      <c r="A14311" s="10"/>
      <c r="B14311" s="11"/>
      <c r="C14311" s="11"/>
      <c r="D14311" s="11"/>
      <c r="E14311" s="11"/>
      <c r="F14311" s="11"/>
      <c r="G14311" s="11"/>
      <c r="H14311" s="11"/>
      <c r="I14311" s="11"/>
      <c r="J14311" s="11"/>
      <c r="K14311" s="12"/>
      <c r="L14311" s="13"/>
      <c r="M14311" s="12"/>
      <c r="N14311" s="13"/>
      <c r="O14311" s="13"/>
      <c r="P14311" s="11"/>
      <c r="Q14311" s="11"/>
      <c r="R14311" s="11"/>
      <c r="S14311" s="11"/>
      <c r="T14311" s="11"/>
      <c r="U14311" s="11"/>
      <c r="V14311" s="11"/>
      <c r="W14311" s="11"/>
      <c r="X14311" s="11"/>
      <c r="Y14311" s="11"/>
      <c r="Z14311" s="11"/>
      <c r="AA14311" s="11"/>
      <c r="AB14311" s="11"/>
      <c r="AC14311" s="11"/>
    </row>
    <row r="14312" spans="1:29" x14ac:dyDescent="0.25">
      <c r="A14312" s="10"/>
      <c r="B14312" s="11"/>
      <c r="C14312" s="11"/>
      <c r="D14312" s="11"/>
      <c r="E14312" s="11"/>
      <c r="F14312" s="11"/>
      <c r="G14312" s="11"/>
      <c r="H14312" s="11"/>
      <c r="I14312" s="11"/>
      <c r="J14312" s="11"/>
      <c r="K14312" s="12"/>
      <c r="L14312" s="13"/>
      <c r="M14312" s="12"/>
      <c r="N14312" s="13"/>
      <c r="O14312" s="13"/>
      <c r="P14312" s="11"/>
      <c r="Q14312" s="11"/>
      <c r="R14312" s="11"/>
      <c r="S14312" s="11"/>
      <c r="T14312" s="11"/>
      <c r="U14312" s="11"/>
      <c r="V14312" s="11"/>
      <c r="W14312" s="11"/>
      <c r="X14312" s="11"/>
      <c r="Y14312" s="11"/>
      <c r="Z14312" s="11"/>
      <c r="AA14312" s="11"/>
      <c r="AB14312" s="11"/>
      <c r="AC14312" s="11"/>
    </row>
    <row r="14313" spans="1:29" x14ac:dyDescent="0.25">
      <c r="A14313" s="10"/>
      <c r="B14313" s="11"/>
      <c r="C14313" s="11"/>
      <c r="D14313" s="11"/>
      <c r="E14313" s="11"/>
      <c r="F14313" s="11"/>
      <c r="G14313" s="11"/>
      <c r="H14313" s="11"/>
      <c r="I14313" s="11"/>
      <c r="J14313" s="11"/>
      <c r="K14313" s="12"/>
      <c r="L14313" s="13"/>
      <c r="M14313" s="12"/>
      <c r="N14313" s="13"/>
      <c r="O14313" s="13"/>
      <c r="P14313" s="11"/>
      <c r="Q14313" s="11"/>
      <c r="R14313" s="11"/>
      <c r="S14313" s="11"/>
      <c r="T14313" s="11"/>
      <c r="U14313" s="11"/>
      <c r="V14313" s="11"/>
      <c r="W14313" s="11"/>
      <c r="X14313" s="11"/>
      <c r="Y14313" s="11"/>
      <c r="Z14313" s="11"/>
      <c r="AA14313" s="11"/>
      <c r="AB14313" s="11"/>
      <c r="AC14313" s="11"/>
    </row>
    <row r="14314" spans="1:29" x14ac:dyDescent="0.25">
      <c r="A14314" s="10"/>
      <c r="B14314" s="11"/>
      <c r="C14314" s="11"/>
      <c r="D14314" s="11"/>
      <c r="E14314" s="11"/>
      <c r="F14314" s="11"/>
      <c r="G14314" s="11"/>
      <c r="H14314" s="11"/>
      <c r="I14314" s="11"/>
      <c r="J14314" s="11"/>
      <c r="K14314" s="12"/>
      <c r="L14314" s="13"/>
      <c r="M14314" s="12"/>
      <c r="N14314" s="13"/>
      <c r="O14314" s="13"/>
      <c r="P14314" s="11"/>
      <c r="Q14314" s="11"/>
      <c r="R14314" s="11"/>
      <c r="S14314" s="11"/>
      <c r="T14314" s="11"/>
      <c r="U14314" s="11"/>
      <c r="V14314" s="11"/>
      <c r="W14314" s="11"/>
      <c r="X14314" s="11"/>
      <c r="Y14314" s="11"/>
      <c r="Z14314" s="11"/>
      <c r="AA14314" s="11"/>
      <c r="AB14314" s="11"/>
      <c r="AC14314" s="11"/>
    </row>
    <row r="14315" spans="1:29" x14ac:dyDescent="0.25">
      <c r="A14315" s="10"/>
      <c r="B14315" s="11"/>
      <c r="C14315" s="11"/>
      <c r="D14315" s="11"/>
      <c r="E14315" s="11"/>
      <c r="F14315" s="11"/>
      <c r="G14315" s="11"/>
      <c r="H14315" s="11"/>
      <c r="I14315" s="11"/>
      <c r="J14315" s="11"/>
      <c r="K14315" s="12"/>
      <c r="L14315" s="13"/>
      <c r="M14315" s="12"/>
      <c r="N14315" s="13"/>
      <c r="O14315" s="13"/>
      <c r="P14315" s="11"/>
      <c r="Q14315" s="11"/>
      <c r="R14315" s="11"/>
      <c r="S14315" s="11"/>
      <c r="T14315" s="11"/>
      <c r="U14315" s="11"/>
      <c r="V14315" s="11"/>
      <c r="W14315" s="11"/>
      <c r="X14315" s="11"/>
      <c r="Y14315" s="11"/>
      <c r="Z14315" s="11"/>
      <c r="AA14315" s="11"/>
      <c r="AB14315" s="11"/>
      <c r="AC14315" s="11"/>
    </row>
    <row r="14316" spans="1:29" x14ac:dyDescent="0.25">
      <c r="A14316" s="10"/>
      <c r="B14316" s="11"/>
      <c r="C14316" s="11"/>
      <c r="D14316" s="11"/>
      <c r="E14316" s="11"/>
      <c r="F14316" s="11"/>
      <c r="G14316" s="11"/>
      <c r="H14316" s="11"/>
      <c r="I14316" s="11"/>
      <c r="J14316" s="11"/>
      <c r="K14316" s="12"/>
      <c r="L14316" s="13"/>
      <c r="M14316" s="12"/>
      <c r="N14316" s="13"/>
      <c r="O14316" s="13"/>
      <c r="P14316" s="11"/>
      <c r="Q14316" s="11"/>
      <c r="R14316" s="11"/>
      <c r="S14316" s="11"/>
      <c r="T14316" s="11"/>
      <c r="U14316" s="11"/>
      <c r="V14316" s="11"/>
      <c r="W14316" s="11"/>
      <c r="X14316" s="11"/>
      <c r="Y14316" s="11"/>
      <c r="Z14316" s="11"/>
      <c r="AA14316" s="11"/>
      <c r="AB14316" s="11"/>
      <c r="AC14316" s="11"/>
    </row>
    <row r="14317" spans="1:29" x14ac:dyDescent="0.25">
      <c r="A14317" s="10"/>
      <c r="B14317" s="11"/>
      <c r="C14317" s="11"/>
      <c r="D14317" s="11"/>
      <c r="E14317" s="11"/>
      <c r="F14317" s="11"/>
      <c r="G14317" s="11"/>
      <c r="H14317" s="11"/>
      <c r="I14317" s="11"/>
      <c r="J14317" s="11"/>
      <c r="K14317" s="12"/>
      <c r="L14317" s="13"/>
      <c r="M14317" s="12"/>
      <c r="N14317" s="13"/>
      <c r="O14317" s="13"/>
      <c r="P14317" s="11"/>
      <c r="Q14317" s="11"/>
      <c r="R14317" s="11"/>
      <c r="S14317" s="11"/>
      <c r="T14317" s="11"/>
      <c r="U14317" s="11"/>
      <c r="V14317" s="11"/>
      <c r="W14317" s="11"/>
      <c r="X14317" s="11"/>
      <c r="Y14317" s="11"/>
      <c r="Z14317" s="11"/>
      <c r="AA14317" s="11"/>
      <c r="AB14317" s="11"/>
      <c r="AC14317" s="11"/>
    </row>
    <row r="14318" spans="1:29" x14ac:dyDescent="0.25">
      <c r="A14318" s="10"/>
      <c r="B14318" s="11"/>
      <c r="C14318" s="11"/>
      <c r="D14318" s="11"/>
      <c r="E14318" s="11"/>
      <c r="F14318" s="11"/>
      <c r="G14318" s="11"/>
      <c r="H14318" s="11"/>
      <c r="I14318" s="11"/>
      <c r="J14318" s="11"/>
      <c r="K14318" s="12"/>
      <c r="L14318" s="13"/>
      <c r="M14318" s="12"/>
      <c r="N14318" s="13"/>
      <c r="O14318" s="13"/>
      <c r="P14318" s="11"/>
      <c r="Q14318" s="11"/>
      <c r="R14318" s="11"/>
      <c r="S14318" s="11"/>
      <c r="T14318" s="11"/>
      <c r="U14318" s="11"/>
      <c r="V14318" s="11"/>
      <c r="W14318" s="11"/>
      <c r="X14318" s="11"/>
      <c r="Y14318" s="11"/>
      <c r="Z14318" s="11"/>
      <c r="AA14318" s="11"/>
      <c r="AB14318" s="11"/>
      <c r="AC14318" s="11"/>
    </row>
    <row r="14319" spans="1:29" x14ac:dyDescent="0.25">
      <c r="A14319" s="10"/>
      <c r="B14319" s="11"/>
      <c r="C14319" s="11"/>
      <c r="D14319" s="11"/>
      <c r="E14319" s="11"/>
      <c r="F14319" s="11"/>
      <c r="G14319" s="11"/>
      <c r="H14319" s="11"/>
      <c r="I14319" s="11"/>
      <c r="J14319" s="11"/>
      <c r="K14319" s="12"/>
      <c r="L14319" s="13"/>
      <c r="M14319" s="12"/>
      <c r="N14319" s="13"/>
      <c r="O14319" s="13"/>
      <c r="P14319" s="11"/>
      <c r="Q14319" s="11"/>
      <c r="R14319" s="11"/>
      <c r="S14319" s="11"/>
      <c r="T14319" s="11"/>
      <c r="U14319" s="11"/>
      <c r="V14319" s="11"/>
      <c r="W14319" s="11"/>
      <c r="X14319" s="11"/>
      <c r="Y14319" s="11"/>
      <c r="Z14319" s="11"/>
      <c r="AA14319" s="11"/>
      <c r="AB14319" s="11"/>
      <c r="AC14319" s="11"/>
    </row>
    <row r="14320" spans="1:29" x14ac:dyDescent="0.25">
      <c r="A14320" s="10"/>
      <c r="B14320" s="11"/>
      <c r="C14320" s="11"/>
      <c r="D14320" s="11"/>
      <c r="E14320" s="11"/>
      <c r="F14320" s="11"/>
      <c r="G14320" s="11"/>
      <c r="H14320" s="11"/>
      <c r="I14320" s="11"/>
      <c r="J14320" s="11"/>
      <c r="K14320" s="12"/>
      <c r="L14320" s="13"/>
      <c r="M14320" s="12"/>
      <c r="N14320" s="13"/>
      <c r="O14320" s="13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  <c r="AA14320" s="11"/>
      <c r="AB14320" s="11"/>
      <c r="AC14320" s="11"/>
    </row>
    <row r="14321" spans="1:29" x14ac:dyDescent="0.25">
      <c r="A14321" s="10"/>
      <c r="B14321" s="11"/>
      <c r="C14321" s="11"/>
      <c r="D14321" s="11"/>
      <c r="E14321" s="11"/>
      <c r="F14321" s="11"/>
      <c r="G14321" s="11"/>
      <c r="H14321" s="11"/>
      <c r="I14321" s="11"/>
      <c r="J14321" s="11"/>
      <c r="K14321" s="12"/>
      <c r="L14321" s="13"/>
      <c r="M14321" s="12"/>
      <c r="N14321" s="13"/>
      <c r="O14321" s="13"/>
      <c r="P14321" s="11"/>
      <c r="Q14321" s="11"/>
      <c r="R14321" s="11"/>
      <c r="S14321" s="11"/>
      <c r="T14321" s="11"/>
      <c r="U14321" s="11"/>
      <c r="V14321" s="11"/>
      <c r="W14321" s="11"/>
      <c r="X14321" s="11"/>
      <c r="Y14321" s="11"/>
      <c r="Z14321" s="11"/>
      <c r="AA14321" s="11"/>
      <c r="AB14321" s="11"/>
      <c r="AC14321" s="11"/>
    </row>
    <row r="14322" spans="1:29" x14ac:dyDescent="0.25">
      <c r="A14322" s="10"/>
      <c r="B14322" s="11"/>
      <c r="C14322" s="11"/>
      <c r="D14322" s="11"/>
      <c r="E14322" s="11"/>
      <c r="F14322" s="11"/>
      <c r="G14322" s="11"/>
      <c r="H14322" s="11"/>
      <c r="I14322" s="11"/>
      <c r="J14322" s="11"/>
      <c r="K14322" s="12"/>
      <c r="L14322" s="13"/>
      <c r="M14322" s="12"/>
      <c r="N14322" s="13"/>
      <c r="O14322" s="13"/>
      <c r="P14322" s="11"/>
      <c r="Q14322" s="11"/>
      <c r="R14322" s="11"/>
      <c r="S14322" s="11"/>
      <c r="T14322" s="11"/>
      <c r="U14322" s="11"/>
      <c r="V14322" s="11"/>
      <c r="W14322" s="11"/>
      <c r="X14322" s="11"/>
      <c r="Y14322" s="11"/>
      <c r="Z14322" s="11"/>
      <c r="AA14322" s="11"/>
      <c r="AB14322" s="11"/>
      <c r="AC14322" s="11"/>
    </row>
    <row r="14323" spans="1:29" x14ac:dyDescent="0.25">
      <c r="A14323" s="10"/>
      <c r="B14323" s="11"/>
      <c r="C14323" s="11"/>
      <c r="D14323" s="11"/>
      <c r="E14323" s="11"/>
      <c r="F14323" s="11"/>
      <c r="G14323" s="11"/>
      <c r="H14323" s="11"/>
      <c r="I14323" s="11"/>
      <c r="J14323" s="11"/>
      <c r="K14323" s="12"/>
      <c r="L14323" s="13"/>
      <c r="M14323" s="12"/>
      <c r="N14323" s="13"/>
      <c r="O14323" s="13"/>
      <c r="P14323" s="11"/>
      <c r="Q14323" s="11"/>
      <c r="R14323" s="11"/>
      <c r="S14323" s="11"/>
      <c r="T14323" s="11"/>
      <c r="U14323" s="11"/>
      <c r="V14323" s="11"/>
      <c r="W14323" s="11"/>
      <c r="X14323" s="11"/>
      <c r="Y14323" s="11"/>
      <c r="Z14323" s="11"/>
      <c r="AA14323" s="11"/>
      <c r="AB14323" s="11"/>
      <c r="AC14323" s="11"/>
    </row>
    <row r="14324" spans="1:29" x14ac:dyDescent="0.25">
      <c r="A14324" s="10"/>
      <c r="B14324" s="11"/>
      <c r="C14324" s="11"/>
      <c r="D14324" s="11"/>
      <c r="E14324" s="11"/>
      <c r="F14324" s="11"/>
      <c r="G14324" s="11"/>
      <c r="H14324" s="11"/>
      <c r="I14324" s="11"/>
      <c r="J14324" s="11"/>
      <c r="K14324" s="12"/>
      <c r="L14324" s="13"/>
      <c r="M14324" s="12"/>
      <c r="N14324" s="13"/>
      <c r="O14324" s="13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  <c r="AA14324" s="11"/>
      <c r="AB14324" s="11"/>
      <c r="AC14324" s="11"/>
    </row>
    <row r="14325" spans="1:29" x14ac:dyDescent="0.25">
      <c r="A14325" s="10"/>
      <c r="B14325" s="11"/>
      <c r="C14325" s="11"/>
      <c r="D14325" s="11"/>
      <c r="E14325" s="11"/>
      <c r="F14325" s="11"/>
      <c r="G14325" s="11"/>
      <c r="H14325" s="11"/>
      <c r="I14325" s="11"/>
      <c r="J14325" s="11"/>
      <c r="K14325" s="12"/>
      <c r="L14325" s="13"/>
      <c r="M14325" s="12"/>
      <c r="N14325" s="13"/>
      <c r="O14325" s="13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  <c r="AA14325" s="11"/>
      <c r="AB14325" s="11"/>
      <c r="AC14325" s="11"/>
    </row>
    <row r="14326" spans="1:29" x14ac:dyDescent="0.25">
      <c r="A14326" s="10"/>
      <c r="B14326" s="11"/>
      <c r="C14326" s="11"/>
      <c r="D14326" s="11"/>
      <c r="E14326" s="11"/>
      <c r="F14326" s="11"/>
      <c r="G14326" s="11"/>
      <c r="H14326" s="11"/>
      <c r="I14326" s="11"/>
      <c r="J14326" s="11"/>
      <c r="K14326" s="12"/>
      <c r="L14326" s="13"/>
      <c r="M14326" s="12"/>
      <c r="N14326" s="13"/>
      <c r="O14326" s="13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  <c r="AA14326" s="11"/>
      <c r="AB14326" s="11"/>
      <c r="AC14326" s="11"/>
    </row>
    <row r="14327" spans="1:29" x14ac:dyDescent="0.25">
      <c r="A14327" s="10"/>
      <c r="B14327" s="11"/>
      <c r="C14327" s="11"/>
      <c r="D14327" s="11"/>
      <c r="E14327" s="11"/>
      <c r="F14327" s="11"/>
      <c r="G14327" s="11"/>
      <c r="H14327" s="11"/>
      <c r="I14327" s="11"/>
      <c r="J14327" s="11"/>
      <c r="K14327" s="12"/>
      <c r="L14327" s="13"/>
      <c r="M14327" s="12"/>
      <c r="N14327" s="13"/>
      <c r="O14327" s="13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  <c r="AA14327" s="11"/>
      <c r="AB14327" s="11"/>
      <c r="AC14327" s="11"/>
    </row>
    <row r="14328" spans="1:29" x14ac:dyDescent="0.25">
      <c r="A14328" s="10"/>
      <c r="B14328" s="11"/>
      <c r="C14328" s="11"/>
      <c r="D14328" s="11"/>
      <c r="E14328" s="11"/>
      <c r="F14328" s="11"/>
      <c r="G14328" s="11"/>
      <c r="H14328" s="11"/>
      <c r="I14328" s="11"/>
      <c r="J14328" s="11"/>
      <c r="K14328" s="12"/>
      <c r="L14328" s="13"/>
      <c r="M14328" s="12"/>
      <c r="N14328" s="13"/>
      <c r="O14328" s="13"/>
      <c r="P14328" s="11"/>
      <c r="Q14328" s="11"/>
      <c r="R14328" s="11"/>
      <c r="S14328" s="11"/>
      <c r="T14328" s="11"/>
      <c r="U14328" s="11"/>
      <c r="V14328" s="11"/>
      <c r="W14328" s="11"/>
      <c r="X14328" s="11"/>
      <c r="Y14328" s="11"/>
      <c r="Z14328" s="11"/>
      <c r="AA14328" s="11"/>
      <c r="AB14328" s="11"/>
      <c r="AC14328" s="11"/>
    </row>
    <row r="14329" spans="1:29" x14ac:dyDescent="0.25">
      <c r="A14329" s="10"/>
      <c r="B14329" s="11"/>
      <c r="C14329" s="11"/>
      <c r="D14329" s="11"/>
      <c r="E14329" s="11"/>
      <c r="F14329" s="11"/>
      <c r="G14329" s="11"/>
      <c r="H14329" s="11"/>
      <c r="I14329" s="11"/>
      <c r="J14329" s="11"/>
      <c r="K14329" s="12"/>
      <c r="L14329" s="13"/>
      <c r="M14329" s="12"/>
      <c r="N14329" s="13"/>
      <c r="O14329" s="13"/>
      <c r="P14329" s="11"/>
      <c r="Q14329" s="11"/>
      <c r="R14329" s="11"/>
      <c r="S14329" s="11"/>
      <c r="T14329" s="11"/>
      <c r="U14329" s="11"/>
      <c r="V14329" s="11"/>
      <c r="W14329" s="11"/>
      <c r="X14329" s="11"/>
      <c r="Y14329" s="11"/>
      <c r="Z14329" s="11"/>
      <c r="AA14329" s="11"/>
      <c r="AB14329" s="11"/>
      <c r="AC14329" s="11"/>
    </row>
    <row r="14330" spans="1:29" x14ac:dyDescent="0.25">
      <c r="A14330" s="10"/>
      <c r="B14330" s="11"/>
      <c r="C14330" s="11"/>
      <c r="D14330" s="11"/>
      <c r="E14330" s="11"/>
      <c r="F14330" s="11"/>
      <c r="G14330" s="11"/>
      <c r="H14330" s="11"/>
      <c r="I14330" s="11"/>
      <c r="J14330" s="11"/>
      <c r="K14330" s="12"/>
      <c r="L14330" s="13"/>
      <c r="M14330" s="12"/>
      <c r="N14330" s="13"/>
      <c r="O14330" s="13"/>
      <c r="P14330" s="11"/>
      <c r="Q14330" s="11"/>
      <c r="R14330" s="11"/>
      <c r="S14330" s="11"/>
      <c r="T14330" s="11"/>
      <c r="U14330" s="11"/>
      <c r="V14330" s="11"/>
      <c r="W14330" s="11"/>
      <c r="X14330" s="11"/>
      <c r="Y14330" s="11"/>
      <c r="Z14330" s="11"/>
      <c r="AA14330" s="11"/>
      <c r="AB14330" s="11"/>
      <c r="AC14330" s="11"/>
    </row>
    <row r="14331" spans="1:29" x14ac:dyDescent="0.25">
      <c r="A14331" s="10"/>
      <c r="B14331" s="11"/>
      <c r="C14331" s="11"/>
      <c r="D14331" s="11"/>
      <c r="E14331" s="11"/>
      <c r="F14331" s="11"/>
      <c r="G14331" s="11"/>
      <c r="H14331" s="11"/>
      <c r="I14331" s="11"/>
      <c r="J14331" s="11"/>
      <c r="K14331" s="12"/>
      <c r="L14331" s="13"/>
      <c r="M14331" s="12"/>
      <c r="N14331" s="13"/>
      <c r="O14331" s="13"/>
      <c r="P14331" s="11"/>
      <c r="Q14331" s="11"/>
      <c r="R14331" s="11"/>
      <c r="S14331" s="11"/>
      <c r="T14331" s="11"/>
      <c r="U14331" s="11"/>
      <c r="V14331" s="11"/>
      <c r="W14331" s="11"/>
      <c r="X14331" s="11"/>
      <c r="Y14331" s="11"/>
      <c r="Z14331" s="11"/>
      <c r="AA14331" s="11"/>
      <c r="AB14331" s="11"/>
      <c r="AC14331" s="11"/>
    </row>
    <row r="14332" spans="1:29" x14ac:dyDescent="0.25">
      <c r="A14332" s="10"/>
      <c r="B14332" s="11"/>
      <c r="C14332" s="11"/>
      <c r="D14332" s="11"/>
      <c r="E14332" s="11"/>
      <c r="F14332" s="11"/>
      <c r="G14332" s="11"/>
      <c r="H14332" s="11"/>
      <c r="I14332" s="11"/>
      <c r="J14332" s="11"/>
      <c r="K14332" s="12"/>
      <c r="L14332" s="13"/>
      <c r="M14332" s="12"/>
      <c r="N14332" s="13"/>
      <c r="O14332" s="13"/>
      <c r="P14332" s="11"/>
      <c r="Q14332" s="11"/>
      <c r="R14332" s="11"/>
      <c r="S14332" s="11"/>
      <c r="T14332" s="11"/>
      <c r="U14332" s="11"/>
      <c r="V14332" s="11"/>
      <c r="W14332" s="11"/>
      <c r="X14332" s="11"/>
      <c r="Y14332" s="11"/>
      <c r="Z14332" s="11"/>
      <c r="AA14332" s="11"/>
      <c r="AB14332" s="11"/>
      <c r="AC14332" s="11"/>
    </row>
    <row r="14333" spans="1:29" x14ac:dyDescent="0.25">
      <c r="A14333" s="10"/>
      <c r="B14333" s="11"/>
      <c r="C14333" s="11"/>
      <c r="D14333" s="11"/>
      <c r="E14333" s="11"/>
      <c r="F14333" s="11"/>
      <c r="G14333" s="11"/>
      <c r="H14333" s="11"/>
      <c r="I14333" s="11"/>
      <c r="J14333" s="11"/>
      <c r="K14333" s="12"/>
      <c r="L14333" s="13"/>
      <c r="M14333" s="12"/>
      <c r="N14333" s="13"/>
      <c r="O14333" s="13"/>
      <c r="P14333" s="11"/>
      <c r="Q14333" s="11"/>
      <c r="R14333" s="11"/>
      <c r="S14333" s="11"/>
      <c r="T14333" s="11"/>
      <c r="U14333" s="11"/>
      <c r="V14333" s="11"/>
      <c r="W14333" s="11"/>
      <c r="X14333" s="11"/>
      <c r="Y14333" s="11"/>
      <c r="Z14333" s="11"/>
      <c r="AA14333" s="11"/>
      <c r="AB14333" s="11"/>
      <c r="AC14333" s="11"/>
    </row>
    <row r="14334" spans="1:29" x14ac:dyDescent="0.25">
      <c r="A14334" s="10"/>
      <c r="B14334" s="11"/>
      <c r="C14334" s="11"/>
      <c r="D14334" s="11"/>
      <c r="E14334" s="11"/>
      <c r="F14334" s="11"/>
      <c r="G14334" s="11"/>
      <c r="H14334" s="11"/>
      <c r="I14334" s="11"/>
      <c r="J14334" s="11"/>
      <c r="K14334" s="12"/>
      <c r="L14334" s="13"/>
      <c r="M14334" s="12"/>
      <c r="N14334" s="13"/>
      <c r="O14334" s="13"/>
      <c r="P14334" s="11"/>
      <c r="Q14334" s="11"/>
      <c r="R14334" s="11"/>
      <c r="S14334" s="11"/>
      <c r="T14334" s="11"/>
      <c r="U14334" s="11"/>
      <c r="V14334" s="11"/>
      <c r="W14334" s="11"/>
      <c r="X14334" s="11"/>
      <c r="Y14334" s="11"/>
      <c r="Z14334" s="11"/>
      <c r="AA14334" s="11"/>
      <c r="AB14334" s="11"/>
      <c r="AC14334" s="11"/>
    </row>
    <row r="14335" spans="1:29" x14ac:dyDescent="0.25">
      <c r="A14335" s="10"/>
      <c r="B14335" s="11"/>
      <c r="C14335" s="11"/>
      <c r="D14335" s="11"/>
      <c r="E14335" s="11"/>
      <c r="F14335" s="11"/>
      <c r="G14335" s="11"/>
      <c r="H14335" s="11"/>
      <c r="I14335" s="11"/>
      <c r="J14335" s="11"/>
      <c r="K14335" s="12"/>
      <c r="L14335" s="13"/>
      <c r="M14335" s="12"/>
      <c r="N14335" s="13"/>
      <c r="O14335" s="13"/>
      <c r="P14335" s="11"/>
      <c r="Q14335" s="11"/>
      <c r="R14335" s="11"/>
      <c r="S14335" s="11"/>
      <c r="T14335" s="11"/>
      <c r="U14335" s="11"/>
      <c r="V14335" s="11"/>
      <c r="W14335" s="11"/>
      <c r="X14335" s="11"/>
      <c r="Y14335" s="11"/>
      <c r="Z14335" s="11"/>
      <c r="AA14335" s="11"/>
      <c r="AB14335" s="11"/>
      <c r="AC14335" s="11"/>
    </row>
    <row r="14336" spans="1:29" x14ac:dyDescent="0.25">
      <c r="A14336" s="10"/>
      <c r="B14336" s="11"/>
      <c r="C14336" s="11"/>
      <c r="D14336" s="11"/>
      <c r="E14336" s="11"/>
      <c r="F14336" s="11"/>
      <c r="G14336" s="11"/>
      <c r="H14336" s="11"/>
      <c r="I14336" s="11"/>
      <c r="J14336" s="11"/>
      <c r="K14336" s="12"/>
      <c r="L14336" s="13"/>
      <c r="M14336" s="12"/>
      <c r="N14336" s="13"/>
      <c r="O14336" s="13"/>
      <c r="P14336" s="11"/>
      <c r="Q14336" s="11"/>
      <c r="R14336" s="11"/>
      <c r="S14336" s="11"/>
      <c r="T14336" s="11"/>
      <c r="U14336" s="11"/>
      <c r="V14336" s="11"/>
      <c r="W14336" s="11"/>
      <c r="X14336" s="11"/>
      <c r="Y14336" s="11"/>
      <c r="Z14336" s="11"/>
      <c r="AA14336" s="11"/>
      <c r="AB14336" s="11"/>
      <c r="AC14336" s="11"/>
    </row>
    <row r="14337" spans="1:29" x14ac:dyDescent="0.25">
      <c r="A14337" s="10"/>
      <c r="B14337" s="11"/>
      <c r="C14337" s="11"/>
      <c r="D14337" s="11"/>
      <c r="E14337" s="11"/>
      <c r="F14337" s="11"/>
      <c r="G14337" s="11"/>
      <c r="H14337" s="11"/>
      <c r="I14337" s="11"/>
      <c r="J14337" s="11"/>
      <c r="K14337" s="12"/>
      <c r="L14337" s="13"/>
      <c r="M14337" s="12"/>
      <c r="N14337" s="13"/>
      <c r="O14337" s="13"/>
      <c r="P14337" s="11"/>
      <c r="Q14337" s="11"/>
      <c r="R14337" s="11"/>
      <c r="S14337" s="11"/>
      <c r="T14337" s="11"/>
      <c r="U14337" s="11"/>
      <c r="V14337" s="11"/>
      <c r="W14337" s="11"/>
      <c r="X14337" s="11"/>
      <c r="Y14337" s="11"/>
      <c r="Z14337" s="11"/>
      <c r="AA14337" s="11"/>
      <c r="AB14337" s="11"/>
      <c r="AC14337" s="11"/>
    </row>
    <row r="14338" spans="1:29" x14ac:dyDescent="0.25">
      <c r="A14338" s="10"/>
      <c r="B14338" s="11"/>
      <c r="C14338" s="11"/>
      <c r="D14338" s="11"/>
      <c r="E14338" s="11"/>
      <c r="F14338" s="11"/>
      <c r="G14338" s="11"/>
      <c r="H14338" s="11"/>
      <c r="I14338" s="11"/>
      <c r="J14338" s="11"/>
      <c r="K14338" s="12"/>
      <c r="L14338" s="13"/>
      <c r="M14338" s="12"/>
      <c r="N14338" s="13"/>
      <c r="O14338" s="13"/>
      <c r="P14338" s="11"/>
      <c r="Q14338" s="11"/>
      <c r="R14338" s="11"/>
      <c r="S14338" s="11"/>
      <c r="T14338" s="11"/>
      <c r="U14338" s="11"/>
      <c r="V14338" s="11"/>
      <c r="W14338" s="11"/>
      <c r="X14338" s="11"/>
      <c r="Y14338" s="11"/>
      <c r="Z14338" s="11"/>
      <c r="AA14338" s="11"/>
      <c r="AB14338" s="11"/>
      <c r="AC14338" s="11"/>
    </row>
    <row r="14339" spans="1:29" x14ac:dyDescent="0.25">
      <c r="A14339" s="10"/>
      <c r="B14339" s="11"/>
      <c r="C14339" s="11"/>
      <c r="D14339" s="11"/>
      <c r="E14339" s="11"/>
      <c r="F14339" s="11"/>
      <c r="G14339" s="11"/>
      <c r="H14339" s="11"/>
      <c r="I14339" s="11"/>
      <c r="J14339" s="11"/>
      <c r="K14339" s="12"/>
      <c r="L14339" s="13"/>
      <c r="M14339" s="12"/>
      <c r="N14339" s="13"/>
      <c r="O14339" s="13"/>
      <c r="P14339" s="11"/>
      <c r="Q14339" s="11"/>
      <c r="R14339" s="11"/>
      <c r="S14339" s="11"/>
      <c r="T14339" s="11"/>
      <c r="U14339" s="11"/>
      <c r="V14339" s="11"/>
      <c r="W14339" s="11"/>
      <c r="X14339" s="11"/>
      <c r="Y14339" s="11"/>
      <c r="Z14339" s="11"/>
      <c r="AA14339" s="11"/>
      <c r="AB14339" s="11"/>
      <c r="AC14339" s="11"/>
    </row>
    <row r="14340" spans="1:29" x14ac:dyDescent="0.25">
      <c r="A14340" s="10"/>
      <c r="B14340" s="11"/>
      <c r="C14340" s="11"/>
      <c r="D14340" s="11"/>
      <c r="E14340" s="11"/>
      <c r="F14340" s="11"/>
      <c r="G14340" s="11"/>
      <c r="H14340" s="11"/>
      <c r="I14340" s="11"/>
      <c r="J14340" s="11"/>
      <c r="K14340" s="12"/>
      <c r="L14340" s="13"/>
      <c r="M14340" s="12"/>
      <c r="N14340" s="13"/>
      <c r="O14340" s="13"/>
      <c r="P14340" s="11"/>
      <c r="Q14340" s="11"/>
      <c r="R14340" s="11"/>
      <c r="S14340" s="11"/>
      <c r="T14340" s="11"/>
      <c r="U14340" s="11"/>
      <c r="V14340" s="11"/>
      <c r="W14340" s="11"/>
      <c r="X14340" s="11"/>
      <c r="Y14340" s="11"/>
      <c r="Z14340" s="11"/>
      <c r="AA14340" s="11"/>
      <c r="AB14340" s="11"/>
      <c r="AC14340" s="11"/>
    </row>
    <row r="14341" spans="1:29" x14ac:dyDescent="0.25">
      <c r="A14341" s="10"/>
      <c r="B14341" s="11"/>
      <c r="C14341" s="11"/>
      <c r="D14341" s="11"/>
      <c r="E14341" s="11"/>
      <c r="F14341" s="11"/>
      <c r="G14341" s="11"/>
      <c r="H14341" s="11"/>
      <c r="I14341" s="11"/>
      <c r="J14341" s="11"/>
      <c r="K14341" s="12"/>
      <c r="L14341" s="13"/>
      <c r="M14341" s="12"/>
      <c r="N14341" s="13"/>
      <c r="O14341" s="13"/>
      <c r="P14341" s="11"/>
      <c r="Q14341" s="11"/>
      <c r="R14341" s="11"/>
      <c r="S14341" s="11"/>
      <c r="T14341" s="11"/>
      <c r="U14341" s="11"/>
      <c r="V14341" s="11"/>
      <c r="W14341" s="11"/>
      <c r="X14341" s="11"/>
      <c r="Y14341" s="11"/>
      <c r="Z14341" s="11"/>
      <c r="AA14341" s="11"/>
      <c r="AB14341" s="11"/>
      <c r="AC14341" s="11"/>
    </row>
    <row r="14342" spans="1:29" x14ac:dyDescent="0.25">
      <c r="A14342" s="10"/>
      <c r="B14342" s="11"/>
      <c r="C14342" s="11"/>
      <c r="D14342" s="11"/>
      <c r="E14342" s="11"/>
      <c r="F14342" s="11"/>
      <c r="G14342" s="11"/>
      <c r="H14342" s="11"/>
      <c r="I14342" s="11"/>
      <c r="J14342" s="11"/>
      <c r="K14342" s="12"/>
      <c r="L14342" s="13"/>
      <c r="M14342" s="12"/>
      <c r="N14342" s="13"/>
      <c r="O14342" s="13"/>
      <c r="P14342" s="11"/>
      <c r="Q14342" s="11"/>
      <c r="R14342" s="11"/>
      <c r="S14342" s="11"/>
      <c r="T14342" s="11"/>
      <c r="U14342" s="11"/>
      <c r="V14342" s="11"/>
      <c r="W14342" s="11"/>
      <c r="X14342" s="11"/>
      <c r="Y14342" s="11"/>
      <c r="Z14342" s="11"/>
      <c r="AA14342" s="11"/>
      <c r="AB14342" s="11"/>
      <c r="AC14342" s="11"/>
    </row>
    <row r="14343" spans="1:29" x14ac:dyDescent="0.25">
      <c r="A14343" s="10"/>
      <c r="B14343" s="11"/>
      <c r="C14343" s="11"/>
      <c r="D14343" s="11"/>
      <c r="E14343" s="11"/>
      <c r="F14343" s="11"/>
      <c r="G14343" s="11"/>
      <c r="H14343" s="11"/>
      <c r="I14343" s="11"/>
      <c r="J14343" s="11"/>
      <c r="K14343" s="12"/>
      <c r="L14343" s="13"/>
      <c r="M14343" s="12"/>
      <c r="N14343" s="13"/>
      <c r="O14343" s="13"/>
      <c r="P14343" s="11"/>
      <c r="Q14343" s="11"/>
      <c r="R14343" s="11"/>
      <c r="S14343" s="11"/>
      <c r="T14343" s="11"/>
      <c r="U14343" s="11"/>
      <c r="V14343" s="11"/>
      <c r="W14343" s="11"/>
      <c r="X14343" s="11"/>
      <c r="Y14343" s="11"/>
      <c r="Z14343" s="11"/>
      <c r="AA14343" s="11"/>
      <c r="AB14343" s="11"/>
      <c r="AC14343" s="11"/>
    </row>
    <row r="14344" spans="1:29" x14ac:dyDescent="0.25">
      <c r="A14344" s="10"/>
      <c r="B14344" s="11"/>
      <c r="C14344" s="11"/>
      <c r="D14344" s="11"/>
      <c r="E14344" s="11"/>
      <c r="F14344" s="11"/>
      <c r="G14344" s="11"/>
      <c r="H14344" s="11"/>
      <c r="I14344" s="11"/>
      <c r="J14344" s="11"/>
      <c r="K14344" s="12"/>
      <c r="L14344" s="13"/>
      <c r="M14344" s="12"/>
      <c r="N14344" s="13"/>
      <c r="O14344" s="13"/>
      <c r="P14344" s="11"/>
      <c r="Q14344" s="11"/>
      <c r="R14344" s="11"/>
      <c r="S14344" s="11"/>
      <c r="T14344" s="11"/>
      <c r="U14344" s="11"/>
      <c r="V14344" s="11"/>
      <c r="W14344" s="11"/>
      <c r="X14344" s="11"/>
      <c r="Y14344" s="11"/>
      <c r="Z14344" s="11"/>
      <c r="AA14344" s="11"/>
      <c r="AB14344" s="11"/>
      <c r="AC14344" s="11"/>
    </row>
    <row r="14345" spans="1:29" x14ac:dyDescent="0.25">
      <c r="A14345" s="10"/>
      <c r="B14345" s="11"/>
      <c r="C14345" s="11"/>
      <c r="D14345" s="11"/>
      <c r="E14345" s="11"/>
      <c r="F14345" s="11"/>
      <c r="G14345" s="11"/>
      <c r="H14345" s="11"/>
      <c r="I14345" s="11"/>
      <c r="J14345" s="11"/>
      <c r="K14345" s="12"/>
      <c r="L14345" s="13"/>
      <c r="M14345" s="12"/>
      <c r="N14345" s="13"/>
      <c r="O14345" s="13"/>
      <c r="P14345" s="11"/>
      <c r="Q14345" s="11"/>
      <c r="R14345" s="11"/>
      <c r="S14345" s="11"/>
      <c r="T14345" s="11"/>
      <c r="U14345" s="11"/>
      <c r="V14345" s="11"/>
      <c r="W14345" s="11"/>
      <c r="X14345" s="11"/>
      <c r="Y14345" s="11"/>
      <c r="Z14345" s="11"/>
      <c r="AA14345" s="11"/>
      <c r="AB14345" s="11"/>
      <c r="AC14345" s="11"/>
    </row>
    <row r="14346" spans="1:29" x14ac:dyDescent="0.25">
      <c r="A14346" s="10"/>
      <c r="B14346" s="11"/>
      <c r="C14346" s="11"/>
      <c r="D14346" s="11"/>
      <c r="E14346" s="11"/>
      <c r="F14346" s="11"/>
      <c r="G14346" s="11"/>
      <c r="H14346" s="11"/>
      <c r="I14346" s="11"/>
      <c r="J14346" s="11"/>
      <c r="K14346" s="12"/>
      <c r="L14346" s="13"/>
      <c r="M14346" s="12"/>
      <c r="N14346" s="13"/>
      <c r="O14346" s="13"/>
      <c r="P14346" s="11"/>
      <c r="Q14346" s="11"/>
      <c r="R14346" s="11"/>
      <c r="S14346" s="11"/>
      <c r="T14346" s="11"/>
      <c r="U14346" s="11"/>
      <c r="V14346" s="11"/>
      <c r="W14346" s="11"/>
      <c r="X14346" s="11"/>
      <c r="Y14346" s="11"/>
      <c r="Z14346" s="11"/>
      <c r="AA14346" s="11"/>
      <c r="AB14346" s="11"/>
      <c r="AC14346" s="11"/>
    </row>
    <row r="14347" spans="1:29" x14ac:dyDescent="0.25">
      <c r="A14347" s="10"/>
      <c r="B14347" s="11"/>
      <c r="C14347" s="11"/>
      <c r="D14347" s="11"/>
      <c r="E14347" s="11"/>
      <c r="F14347" s="11"/>
      <c r="G14347" s="11"/>
      <c r="H14347" s="11"/>
      <c r="I14347" s="11"/>
      <c r="J14347" s="11"/>
      <c r="K14347" s="12"/>
      <c r="L14347" s="13"/>
      <c r="M14347" s="12"/>
      <c r="N14347" s="13"/>
      <c r="O14347" s="13"/>
      <c r="P14347" s="11"/>
      <c r="Q14347" s="11"/>
      <c r="R14347" s="11"/>
      <c r="S14347" s="11"/>
      <c r="T14347" s="11"/>
      <c r="U14347" s="11"/>
      <c r="V14347" s="11"/>
      <c r="W14347" s="11"/>
      <c r="X14347" s="11"/>
      <c r="Y14347" s="11"/>
      <c r="Z14347" s="11"/>
      <c r="AA14347" s="11"/>
      <c r="AB14347" s="11"/>
      <c r="AC14347" s="11"/>
    </row>
    <row r="14348" spans="1:29" x14ac:dyDescent="0.25">
      <c r="A14348" s="10"/>
      <c r="B14348" s="11"/>
      <c r="C14348" s="11"/>
      <c r="D14348" s="11"/>
      <c r="E14348" s="11"/>
      <c r="F14348" s="11"/>
      <c r="G14348" s="11"/>
      <c r="H14348" s="11"/>
      <c r="I14348" s="11"/>
      <c r="J14348" s="11"/>
      <c r="K14348" s="12"/>
      <c r="L14348" s="13"/>
      <c r="M14348" s="12"/>
      <c r="N14348" s="13"/>
      <c r="O14348" s="13"/>
      <c r="P14348" s="11"/>
      <c r="Q14348" s="11"/>
      <c r="R14348" s="11"/>
      <c r="S14348" s="11"/>
      <c r="T14348" s="11"/>
      <c r="U14348" s="11"/>
      <c r="V14348" s="11"/>
      <c r="W14348" s="11"/>
      <c r="X14348" s="11"/>
      <c r="Y14348" s="11"/>
      <c r="Z14348" s="11"/>
      <c r="AA14348" s="11"/>
      <c r="AB14348" s="11"/>
      <c r="AC14348" s="11"/>
    </row>
    <row r="14349" spans="1:29" x14ac:dyDescent="0.25">
      <c r="A14349" s="10"/>
      <c r="B14349" s="11"/>
      <c r="C14349" s="11"/>
      <c r="D14349" s="11"/>
      <c r="E14349" s="11"/>
      <c r="F14349" s="11"/>
      <c r="G14349" s="11"/>
      <c r="H14349" s="11"/>
      <c r="I14349" s="11"/>
      <c r="J14349" s="11"/>
      <c r="K14349" s="12"/>
      <c r="L14349" s="13"/>
      <c r="M14349" s="12"/>
      <c r="N14349" s="13"/>
      <c r="O14349" s="13"/>
      <c r="P14349" s="11"/>
      <c r="Q14349" s="11"/>
      <c r="R14349" s="11"/>
      <c r="S14349" s="11"/>
      <c r="T14349" s="11"/>
      <c r="U14349" s="11"/>
      <c r="V14349" s="11"/>
      <c r="W14349" s="11"/>
      <c r="X14349" s="11"/>
      <c r="Y14349" s="11"/>
      <c r="Z14349" s="11"/>
      <c r="AA14349" s="11"/>
      <c r="AB14349" s="11"/>
      <c r="AC14349" s="11"/>
    </row>
    <row r="14350" spans="1:29" x14ac:dyDescent="0.25">
      <c r="A14350" s="10"/>
      <c r="B14350" s="11"/>
      <c r="C14350" s="11"/>
      <c r="D14350" s="11"/>
      <c r="E14350" s="11"/>
      <c r="F14350" s="11"/>
      <c r="G14350" s="11"/>
      <c r="H14350" s="11"/>
      <c r="I14350" s="11"/>
      <c r="J14350" s="11"/>
      <c r="K14350" s="12"/>
      <c r="L14350" s="13"/>
      <c r="M14350" s="12"/>
      <c r="N14350" s="13"/>
      <c r="O14350" s="13"/>
      <c r="P14350" s="11"/>
      <c r="Q14350" s="11"/>
      <c r="R14350" s="11"/>
      <c r="S14350" s="11"/>
      <c r="T14350" s="11"/>
      <c r="U14350" s="11"/>
      <c r="V14350" s="11"/>
      <c r="W14350" s="11"/>
      <c r="X14350" s="11"/>
      <c r="Y14350" s="11"/>
      <c r="Z14350" s="11"/>
      <c r="AA14350" s="11"/>
      <c r="AB14350" s="11"/>
      <c r="AC14350" s="11"/>
    </row>
    <row r="14351" spans="1:29" x14ac:dyDescent="0.25">
      <c r="A14351" s="10"/>
      <c r="B14351" s="11"/>
      <c r="C14351" s="11"/>
      <c r="D14351" s="11"/>
      <c r="E14351" s="11"/>
      <c r="F14351" s="11"/>
      <c r="G14351" s="11"/>
      <c r="H14351" s="11"/>
      <c r="I14351" s="11"/>
      <c r="J14351" s="11"/>
      <c r="K14351" s="12"/>
      <c r="L14351" s="13"/>
      <c r="M14351" s="12"/>
      <c r="N14351" s="13"/>
      <c r="O14351" s="13"/>
      <c r="P14351" s="11"/>
      <c r="Q14351" s="11"/>
      <c r="R14351" s="11"/>
      <c r="S14351" s="11"/>
      <c r="T14351" s="11"/>
      <c r="U14351" s="11"/>
      <c r="V14351" s="11"/>
      <c r="W14351" s="11"/>
      <c r="X14351" s="11"/>
      <c r="Y14351" s="11"/>
      <c r="Z14351" s="11"/>
      <c r="AA14351" s="11"/>
      <c r="AB14351" s="11"/>
      <c r="AC14351" s="11"/>
    </row>
    <row r="14352" spans="1:29" x14ac:dyDescent="0.25">
      <c r="A14352" s="10"/>
      <c r="B14352" s="11"/>
      <c r="C14352" s="11"/>
      <c r="D14352" s="11"/>
      <c r="E14352" s="11"/>
      <c r="F14352" s="11"/>
      <c r="G14352" s="11"/>
      <c r="H14352" s="11"/>
      <c r="I14352" s="11"/>
      <c r="J14352" s="11"/>
      <c r="K14352" s="12"/>
      <c r="L14352" s="13"/>
      <c r="M14352" s="12"/>
      <c r="N14352" s="13"/>
      <c r="O14352" s="13"/>
      <c r="P14352" s="11"/>
      <c r="Q14352" s="11"/>
      <c r="R14352" s="11"/>
      <c r="S14352" s="11"/>
      <c r="T14352" s="11"/>
      <c r="U14352" s="11"/>
      <c r="V14352" s="11"/>
      <c r="W14352" s="11"/>
      <c r="X14352" s="11"/>
      <c r="Y14352" s="11"/>
      <c r="Z14352" s="11"/>
      <c r="AA14352" s="11"/>
      <c r="AB14352" s="11"/>
      <c r="AC14352" s="11"/>
    </row>
    <row r="14353" spans="1:29" x14ac:dyDescent="0.25">
      <c r="A14353" s="10"/>
      <c r="B14353" s="11"/>
      <c r="C14353" s="11"/>
      <c r="D14353" s="11"/>
      <c r="E14353" s="11"/>
      <c r="F14353" s="11"/>
      <c r="G14353" s="11"/>
      <c r="H14353" s="11"/>
      <c r="I14353" s="11"/>
      <c r="J14353" s="11"/>
      <c r="K14353" s="12"/>
      <c r="L14353" s="13"/>
      <c r="M14353" s="12"/>
      <c r="N14353" s="13"/>
      <c r="O14353" s="13"/>
      <c r="P14353" s="11"/>
      <c r="Q14353" s="11"/>
      <c r="R14353" s="11"/>
      <c r="S14353" s="11"/>
      <c r="T14353" s="11"/>
      <c r="U14353" s="11"/>
      <c r="V14353" s="11"/>
      <c r="W14353" s="11"/>
      <c r="X14353" s="11"/>
      <c r="Y14353" s="11"/>
      <c r="Z14353" s="11"/>
      <c r="AA14353" s="11"/>
      <c r="AB14353" s="11"/>
      <c r="AC14353" s="11"/>
    </row>
    <row r="14354" spans="1:29" x14ac:dyDescent="0.25">
      <c r="A14354" s="10"/>
      <c r="B14354" s="11"/>
      <c r="C14354" s="11"/>
      <c r="D14354" s="11"/>
      <c r="E14354" s="11"/>
      <c r="F14354" s="11"/>
      <c r="G14354" s="11"/>
      <c r="H14354" s="11"/>
      <c r="I14354" s="11"/>
      <c r="J14354" s="11"/>
      <c r="K14354" s="12"/>
      <c r="L14354" s="13"/>
      <c r="M14354" s="12"/>
      <c r="N14354" s="13"/>
      <c r="O14354" s="13"/>
      <c r="P14354" s="11"/>
      <c r="Q14354" s="11"/>
      <c r="R14354" s="11"/>
      <c r="S14354" s="11"/>
      <c r="T14354" s="11"/>
      <c r="U14354" s="11"/>
      <c r="V14354" s="11"/>
      <c r="W14354" s="11"/>
      <c r="X14354" s="11"/>
      <c r="Y14354" s="11"/>
      <c r="Z14354" s="11"/>
      <c r="AA14354" s="11"/>
      <c r="AB14354" s="11"/>
      <c r="AC14354" s="11"/>
    </row>
    <row r="14355" spans="1:29" x14ac:dyDescent="0.25">
      <c r="A14355" s="10"/>
      <c r="B14355" s="11"/>
      <c r="C14355" s="11"/>
      <c r="D14355" s="11"/>
      <c r="E14355" s="11"/>
      <c r="F14355" s="11"/>
      <c r="G14355" s="11"/>
      <c r="H14355" s="11"/>
      <c r="I14355" s="11"/>
      <c r="J14355" s="11"/>
      <c r="K14355" s="12"/>
      <c r="L14355" s="13"/>
      <c r="M14355" s="12"/>
      <c r="N14355" s="13"/>
      <c r="O14355" s="13"/>
      <c r="P14355" s="11"/>
      <c r="Q14355" s="11"/>
      <c r="R14355" s="11"/>
      <c r="S14355" s="11"/>
      <c r="T14355" s="11"/>
      <c r="U14355" s="11"/>
      <c r="V14355" s="11"/>
      <c r="W14355" s="11"/>
      <c r="X14355" s="11"/>
      <c r="Y14355" s="11"/>
      <c r="Z14355" s="11"/>
      <c r="AA14355" s="11"/>
      <c r="AB14355" s="11"/>
      <c r="AC14355" s="11"/>
    </row>
    <row r="14356" spans="1:29" x14ac:dyDescent="0.25">
      <c r="A14356" s="10"/>
      <c r="B14356" s="11"/>
      <c r="C14356" s="11"/>
      <c r="D14356" s="11"/>
      <c r="E14356" s="11"/>
      <c r="F14356" s="11"/>
      <c r="G14356" s="11"/>
      <c r="H14356" s="11"/>
      <c r="I14356" s="11"/>
      <c r="J14356" s="11"/>
      <c r="K14356" s="12"/>
      <c r="L14356" s="13"/>
      <c r="M14356" s="12"/>
      <c r="N14356" s="13"/>
      <c r="O14356" s="13"/>
      <c r="P14356" s="11"/>
      <c r="Q14356" s="11"/>
      <c r="R14356" s="11"/>
      <c r="S14356" s="11"/>
      <c r="T14356" s="11"/>
      <c r="U14356" s="11"/>
      <c r="V14356" s="11"/>
      <c r="W14356" s="11"/>
      <c r="X14356" s="11"/>
      <c r="Y14356" s="11"/>
      <c r="Z14356" s="11"/>
      <c r="AA14356" s="11"/>
      <c r="AB14356" s="11"/>
      <c r="AC14356" s="11"/>
    </row>
    <row r="14357" spans="1:29" x14ac:dyDescent="0.25">
      <c r="A14357" s="10"/>
      <c r="B14357" s="11"/>
      <c r="C14357" s="11"/>
      <c r="D14357" s="11"/>
      <c r="E14357" s="11"/>
      <c r="F14357" s="11"/>
      <c r="G14357" s="11"/>
      <c r="H14357" s="11"/>
      <c r="I14357" s="11"/>
      <c r="J14357" s="11"/>
      <c r="K14357" s="12"/>
      <c r="L14357" s="13"/>
      <c r="M14357" s="12"/>
      <c r="N14357" s="13"/>
      <c r="O14357" s="13"/>
      <c r="P14357" s="11"/>
      <c r="Q14357" s="11"/>
      <c r="R14357" s="11"/>
      <c r="S14357" s="11"/>
      <c r="T14357" s="11"/>
      <c r="U14357" s="11"/>
      <c r="V14357" s="11"/>
      <c r="W14357" s="11"/>
      <c r="X14357" s="11"/>
      <c r="Y14357" s="11"/>
      <c r="Z14357" s="11"/>
      <c r="AA14357" s="11"/>
      <c r="AB14357" s="11"/>
      <c r="AC14357" s="11"/>
    </row>
    <row r="14358" spans="1:29" x14ac:dyDescent="0.25">
      <c r="A14358" s="10"/>
      <c r="B14358" s="11"/>
      <c r="C14358" s="11"/>
      <c r="D14358" s="11"/>
      <c r="E14358" s="11"/>
      <c r="F14358" s="11"/>
      <c r="G14358" s="11"/>
      <c r="H14358" s="11"/>
      <c r="I14358" s="11"/>
      <c r="J14358" s="11"/>
      <c r="K14358" s="12"/>
      <c r="L14358" s="13"/>
      <c r="M14358" s="12"/>
      <c r="N14358" s="13"/>
      <c r="O14358" s="13"/>
      <c r="P14358" s="11"/>
      <c r="Q14358" s="11"/>
      <c r="R14358" s="11"/>
      <c r="S14358" s="11"/>
      <c r="T14358" s="11"/>
      <c r="U14358" s="11"/>
      <c r="V14358" s="11"/>
      <c r="W14358" s="11"/>
      <c r="X14358" s="11"/>
      <c r="Y14358" s="11"/>
      <c r="Z14358" s="11"/>
      <c r="AA14358" s="11"/>
      <c r="AB14358" s="11"/>
      <c r="AC14358" s="11"/>
    </row>
    <row r="14359" spans="1:29" x14ac:dyDescent="0.25">
      <c r="A14359" s="10"/>
      <c r="B14359" s="11"/>
      <c r="C14359" s="11"/>
      <c r="D14359" s="11"/>
      <c r="E14359" s="11"/>
      <c r="F14359" s="11"/>
      <c r="G14359" s="11"/>
      <c r="H14359" s="11"/>
      <c r="I14359" s="11"/>
      <c r="J14359" s="11"/>
      <c r="K14359" s="12"/>
      <c r="L14359" s="13"/>
      <c r="M14359" s="12"/>
      <c r="N14359" s="13"/>
      <c r="O14359" s="13"/>
      <c r="P14359" s="11"/>
      <c r="Q14359" s="11"/>
      <c r="R14359" s="11"/>
      <c r="S14359" s="11"/>
      <c r="T14359" s="11"/>
      <c r="U14359" s="11"/>
      <c r="V14359" s="11"/>
      <c r="W14359" s="11"/>
      <c r="X14359" s="11"/>
      <c r="Y14359" s="11"/>
      <c r="Z14359" s="11"/>
      <c r="AA14359" s="11"/>
      <c r="AB14359" s="11"/>
      <c r="AC14359" s="11"/>
    </row>
    <row r="14360" spans="1:29" x14ac:dyDescent="0.25">
      <c r="A14360" s="10"/>
      <c r="B14360" s="11"/>
      <c r="C14360" s="11"/>
      <c r="D14360" s="11"/>
      <c r="E14360" s="11"/>
      <c r="F14360" s="11"/>
      <c r="G14360" s="11"/>
      <c r="H14360" s="11"/>
      <c r="I14360" s="11"/>
      <c r="J14360" s="11"/>
      <c r="K14360" s="12"/>
      <c r="L14360" s="13"/>
      <c r="M14360" s="12"/>
      <c r="N14360" s="13"/>
      <c r="O14360" s="13"/>
      <c r="P14360" s="11"/>
      <c r="Q14360" s="11"/>
      <c r="R14360" s="11"/>
      <c r="S14360" s="11"/>
      <c r="T14360" s="11"/>
      <c r="U14360" s="11"/>
      <c r="V14360" s="11"/>
      <c r="W14360" s="11"/>
      <c r="X14360" s="11"/>
      <c r="Y14360" s="11"/>
      <c r="Z14360" s="11"/>
      <c r="AA14360" s="11"/>
      <c r="AB14360" s="11"/>
      <c r="AC14360" s="11"/>
    </row>
    <row r="14361" spans="1:29" x14ac:dyDescent="0.25">
      <c r="A14361" s="10"/>
      <c r="B14361" s="11"/>
      <c r="C14361" s="11"/>
      <c r="D14361" s="11"/>
      <c r="E14361" s="11"/>
      <c r="F14361" s="11"/>
      <c r="G14361" s="11"/>
      <c r="H14361" s="11"/>
      <c r="I14361" s="11"/>
      <c r="J14361" s="11"/>
      <c r="K14361" s="12"/>
      <c r="L14361" s="13"/>
      <c r="M14361" s="12"/>
      <c r="N14361" s="13"/>
      <c r="O14361" s="13"/>
      <c r="P14361" s="11"/>
      <c r="Q14361" s="11"/>
      <c r="R14361" s="11"/>
      <c r="S14361" s="11"/>
      <c r="T14361" s="11"/>
      <c r="U14361" s="11"/>
      <c r="V14361" s="11"/>
      <c r="W14361" s="11"/>
      <c r="X14361" s="11"/>
      <c r="Y14361" s="11"/>
      <c r="Z14361" s="11"/>
      <c r="AA14361" s="11"/>
      <c r="AB14361" s="11"/>
      <c r="AC14361" s="11"/>
    </row>
    <row r="14362" spans="1:29" x14ac:dyDescent="0.25">
      <c r="A14362" s="10"/>
      <c r="B14362" s="11"/>
      <c r="C14362" s="11"/>
      <c r="D14362" s="11"/>
      <c r="E14362" s="11"/>
      <c r="F14362" s="11"/>
      <c r="G14362" s="11"/>
      <c r="H14362" s="11"/>
      <c r="I14362" s="11"/>
      <c r="J14362" s="11"/>
      <c r="K14362" s="12"/>
      <c r="L14362" s="13"/>
      <c r="M14362" s="12"/>
      <c r="N14362" s="13"/>
      <c r="O14362" s="13"/>
      <c r="P14362" s="11"/>
      <c r="Q14362" s="11"/>
      <c r="R14362" s="11"/>
      <c r="S14362" s="11"/>
      <c r="T14362" s="11"/>
      <c r="U14362" s="11"/>
      <c r="V14362" s="11"/>
      <c r="W14362" s="11"/>
      <c r="X14362" s="11"/>
      <c r="Y14362" s="11"/>
      <c r="Z14362" s="11"/>
      <c r="AA14362" s="11"/>
      <c r="AB14362" s="11"/>
      <c r="AC14362" s="11"/>
    </row>
    <row r="14363" spans="1:29" x14ac:dyDescent="0.25">
      <c r="A14363" s="10"/>
      <c r="B14363" s="11"/>
      <c r="C14363" s="11"/>
      <c r="D14363" s="11"/>
      <c r="E14363" s="11"/>
      <c r="F14363" s="11"/>
      <c r="G14363" s="11"/>
      <c r="H14363" s="11"/>
      <c r="I14363" s="11"/>
      <c r="J14363" s="11"/>
      <c r="K14363" s="12"/>
      <c r="L14363" s="13"/>
      <c r="M14363" s="12"/>
      <c r="N14363" s="13"/>
      <c r="O14363" s="13"/>
      <c r="P14363" s="11"/>
      <c r="Q14363" s="11"/>
      <c r="R14363" s="11"/>
      <c r="S14363" s="11"/>
      <c r="T14363" s="11"/>
      <c r="U14363" s="11"/>
      <c r="V14363" s="11"/>
      <c r="W14363" s="11"/>
      <c r="X14363" s="11"/>
      <c r="Y14363" s="11"/>
      <c r="Z14363" s="11"/>
      <c r="AA14363" s="11"/>
      <c r="AB14363" s="11"/>
      <c r="AC14363" s="11"/>
    </row>
    <row r="14364" spans="1:29" x14ac:dyDescent="0.25">
      <c r="A14364" s="10"/>
      <c r="B14364" s="11"/>
      <c r="C14364" s="11"/>
      <c r="D14364" s="11"/>
      <c r="E14364" s="11"/>
      <c r="F14364" s="11"/>
      <c r="G14364" s="11"/>
      <c r="H14364" s="11"/>
      <c r="I14364" s="11"/>
      <c r="J14364" s="11"/>
      <c r="K14364" s="12"/>
      <c r="L14364" s="13"/>
      <c r="M14364" s="12"/>
      <c r="N14364" s="13"/>
      <c r="O14364" s="13"/>
      <c r="P14364" s="11"/>
      <c r="Q14364" s="11"/>
      <c r="R14364" s="11"/>
      <c r="S14364" s="11"/>
      <c r="T14364" s="11"/>
      <c r="U14364" s="11"/>
      <c r="V14364" s="11"/>
      <c r="W14364" s="11"/>
      <c r="X14364" s="11"/>
      <c r="Y14364" s="11"/>
      <c r="Z14364" s="11"/>
      <c r="AA14364" s="11"/>
      <c r="AB14364" s="11"/>
      <c r="AC14364" s="11"/>
    </row>
    <row r="14365" spans="1:29" x14ac:dyDescent="0.25">
      <c r="A14365" s="10"/>
      <c r="B14365" s="11"/>
      <c r="C14365" s="11"/>
      <c r="D14365" s="11"/>
      <c r="E14365" s="11"/>
      <c r="F14365" s="11"/>
      <c r="G14365" s="11"/>
      <c r="H14365" s="11"/>
      <c r="I14365" s="11"/>
      <c r="J14365" s="11"/>
      <c r="K14365" s="12"/>
      <c r="L14365" s="13"/>
      <c r="M14365" s="12"/>
      <c r="N14365" s="13"/>
      <c r="O14365" s="13"/>
      <c r="P14365" s="11"/>
      <c r="Q14365" s="11"/>
      <c r="R14365" s="11"/>
      <c r="S14365" s="11"/>
      <c r="T14365" s="11"/>
      <c r="U14365" s="11"/>
      <c r="V14365" s="11"/>
      <c r="W14365" s="11"/>
      <c r="X14365" s="11"/>
      <c r="Y14365" s="11"/>
      <c r="Z14365" s="11"/>
      <c r="AA14365" s="11"/>
      <c r="AB14365" s="11"/>
      <c r="AC14365" s="11"/>
    </row>
    <row r="14366" spans="1:29" x14ac:dyDescent="0.25">
      <c r="A14366" s="10"/>
      <c r="B14366" s="11"/>
      <c r="C14366" s="11"/>
      <c r="D14366" s="11"/>
      <c r="E14366" s="11"/>
      <c r="F14366" s="11"/>
      <c r="G14366" s="11"/>
      <c r="H14366" s="11"/>
      <c r="I14366" s="11"/>
      <c r="J14366" s="11"/>
      <c r="K14366" s="12"/>
      <c r="L14366" s="13"/>
      <c r="M14366" s="12"/>
      <c r="N14366" s="13"/>
      <c r="O14366" s="13"/>
      <c r="P14366" s="11"/>
      <c r="Q14366" s="11"/>
      <c r="R14366" s="11"/>
      <c r="S14366" s="11"/>
      <c r="T14366" s="11"/>
      <c r="U14366" s="11"/>
      <c r="V14366" s="11"/>
      <c r="W14366" s="11"/>
      <c r="X14366" s="11"/>
      <c r="Y14366" s="11"/>
      <c r="Z14366" s="11"/>
      <c r="AA14366" s="11"/>
      <c r="AB14366" s="11"/>
      <c r="AC14366" s="11"/>
    </row>
    <row r="14367" spans="1:29" x14ac:dyDescent="0.25">
      <c r="A14367" s="10"/>
      <c r="B14367" s="11"/>
      <c r="C14367" s="11"/>
      <c r="D14367" s="11"/>
      <c r="E14367" s="11"/>
      <c r="F14367" s="11"/>
      <c r="G14367" s="11"/>
      <c r="H14367" s="11"/>
      <c r="I14367" s="11"/>
      <c r="J14367" s="11"/>
      <c r="K14367" s="12"/>
      <c r="L14367" s="13"/>
      <c r="M14367" s="12"/>
      <c r="N14367" s="13"/>
      <c r="O14367" s="13"/>
      <c r="P14367" s="11"/>
      <c r="Q14367" s="11"/>
      <c r="R14367" s="11"/>
      <c r="S14367" s="11"/>
      <c r="T14367" s="11"/>
      <c r="U14367" s="11"/>
      <c r="V14367" s="11"/>
      <c r="W14367" s="11"/>
      <c r="X14367" s="11"/>
      <c r="Y14367" s="11"/>
      <c r="Z14367" s="11"/>
      <c r="AA14367" s="11"/>
      <c r="AB14367" s="11"/>
      <c r="AC14367" s="11"/>
    </row>
    <row r="14368" spans="1:29" x14ac:dyDescent="0.25">
      <c r="A14368" s="10"/>
      <c r="B14368" s="11"/>
      <c r="C14368" s="11"/>
      <c r="D14368" s="11"/>
      <c r="E14368" s="11"/>
      <c r="F14368" s="11"/>
      <c r="G14368" s="11"/>
      <c r="H14368" s="11"/>
      <c r="I14368" s="11"/>
      <c r="J14368" s="11"/>
      <c r="K14368" s="12"/>
      <c r="L14368" s="13"/>
      <c r="M14368" s="12"/>
      <c r="N14368" s="13"/>
      <c r="O14368" s="13"/>
      <c r="P14368" s="11"/>
      <c r="Q14368" s="11"/>
      <c r="R14368" s="11"/>
      <c r="S14368" s="11"/>
      <c r="T14368" s="11"/>
      <c r="U14368" s="11"/>
      <c r="V14368" s="11"/>
      <c r="W14368" s="11"/>
      <c r="X14368" s="11"/>
      <c r="Y14368" s="11"/>
      <c r="Z14368" s="11"/>
      <c r="AA14368" s="11"/>
      <c r="AB14368" s="11"/>
      <c r="AC14368" s="11"/>
    </row>
    <row r="14369" spans="1:29" x14ac:dyDescent="0.25">
      <c r="A14369" s="10"/>
      <c r="B14369" s="11"/>
      <c r="C14369" s="11"/>
      <c r="D14369" s="11"/>
      <c r="E14369" s="11"/>
      <c r="F14369" s="11"/>
      <c r="G14369" s="11"/>
      <c r="H14369" s="11"/>
      <c r="I14369" s="11"/>
      <c r="J14369" s="11"/>
      <c r="K14369" s="12"/>
      <c r="L14369" s="13"/>
      <c r="M14369" s="12"/>
      <c r="N14369" s="13"/>
      <c r="O14369" s="13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  <c r="AA14369" s="11"/>
      <c r="AB14369" s="11"/>
      <c r="AC14369" s="11"/>
    </row>
    <row r="14370" spans="1:29" x14ac:dyDescent="0.25">
      <c r="A14370" s="10"/>
      <c r="B14370" s="11"/>
      <c r="C14370" s="11"/>
      <c r="D14370" s="11"/>
      <c r="E14370" s="11"/>
      <c r="F14370" s="11"/>
      <c r="G14370" s="11"/>
      <c r="H14370" s="11"/>
      <c r="I14370" s="11"/>
      <c r="J14370" s="11"/>
      <c r="K14370" s="12"/>
      <c r="L14370" s="13"/>
      <c r="M14370" s="12"/>
      <c r="N14370" s="13"/>
      <c r="O14370" s="13"/>
      <c r="P14370" s="11"/>
      <c r="Q14370" s="11"/>
      <c r="R14370" s="11"/>
      <c r="S14370" s="11"/>
      <c r="T14370" s="11"/>
      <c r="U14370" s="11"/>
      <c r="V14370" s="11"/>
      <c r="W14370" s="11"/>
      <c r="X14370" s="11"/>
      <c r="Y14370" s="11"/>
      <c r="Z14370" s="11"/>
      <c r="AA14370" s="11"/>
      <c r="AB14370" s="11"/>
      <c r="AC14370" s="11"/>
    </row>
    <row r="14371" spans="1:29" x14ac:dyDescent="0.25">
      <c r="A14371" s="10"/>
      <c r="B14371" s="11"/>
      <c r="C14371" s="11"/>
      <c r="D14371" s="11"/>
      <c r="E14371" s="11"/>
      <c r="F14371" s="11"/>
      <c r="G14371" s="11"/>
      <c r="H14371" s="11"/>
      <c r="I14371" s="11"/>
      <c r="J14371" s="11"/>
      <c r="K14371" s="12"/>
      <c r="L14371" s="13"/>
      <c r="M14371" s="12"/>
      <c r="N14371" s="13"/>
      <c r="O14371" s="13"/>
      <c r="P14371" s="11"/>
      <c r="Q14371" s="11"/>
      <c r="R14371" s="11"/>
      <c r="S14371" s="11"/>
      <c r="T14371" s="11"/>
      <c r="U14371" s="11"/>
      <c r="V14371" s="11"/>
      <c r="W14371" s="11"/>
      <c r="X14371" s="11"/>
      <c r="Y14371" s="11"/>
      <c r="Z14371" s="11"/>
      <c r="AA14371" s="11"/>
      <c r="AB14371" s="11"/>
      <c r="AC14371" s="11"/>
    </row>
    <row r="14372" spans="1:29" x14ac:dyDescent="0.25">
      <c r="A14372" s="10"/>
      <c r="B14372" s="11"/>
      <c r="C14372" s="11"/>
      <c r="D14372" s="11"/>
      <c r="E14372" s="11"/>
      <c r="F14372" s="11"/>
      <c r="G14372" s="11"/>
      <c r="H14372" s="11"/>
      <c r="I14372" s="11"/>
      <c r="J14372" s="11"/>
      <c r="K14372" s="12"/>
      <c r="L14372" s="13"/>
      <c r="M14372" s="12"/>
      <c r="N14372" s="13"/>
      <c r="O14372" s="13"/>
      <c r="P14372" s="11"/>
      <c r="Q14372" s="11"/>
      <c r="R14372" s="11"/>
      <c r="S14372" s="11"/>
      <c r="T14372" s="11"/>
      <c r="U14372" s="11"/>
      <c r="V14372" s="11"/>
      <c r="W14372" s="11"/>
      <c r="X14372" s="11"/>
      <c r="Y14372" s="11"/>
      <c r="Z14372" s="11"/>
      <c r="AA14372" s="11"/>
      <c r="AB14372" s="11"/>
      <c r="AC14372" s="11"/>
    </row>
    <row r="14373" spans="1:29" x14ac:dyDescent="0.25">
      <c r="A14373" s="10"/>
      <c r="B14373" s="11"/>
      <c r="C14373" s="11"/>
      <c r="D14373" s="11"/>
      <c r="E14373" s="11"/>
      <c r="F14373" s="11"/>
      <c r="G14373" s="11"/>
      <c r="H14373" s="11"/>
      <c r="I14373" s="11"/>
      <c r="J14373" s="11"/>
      <c r="K14373" s="12"/>
      <c r="L14373" s="13"/>
      <c r="M14373" s="12"/>
      <c r="N14373" s="13"/>
      <c r="O14373" s="13"/>
      <c r="P14373" s="11"/>
      <c r="Q14373" s="11"/>
      <c r="R14373" s="11"/>
      <c r="S14373" s="11"/>
      <c r="T14373" s="11"/>
      <c r="U14373" s="11"/>
      <c r="V14373" s="11"/>
      <c r="W14373" s="11"/>
      <c r="X14373" s="11"/>
      <c r="Y14373" s="11"/>
      <c r="Z14373" s="11"/>
      <c r="AA14373" s="11"/>
      <c r="AB14373" s="11"/>
      <c r="AC14373" s="11"/>
    </row>
    <row r="14374" spans="1:29" x14ac:dyDescent="0.25">
      <c r="A14374" s="10"/>
      <c r="B14374" s="11"/>
      <c r="C14374" s="11"/>
      <c r="D14374" s="11"/>
      <c r="E14374" s="11"/>
      <c r="F14374" s="11"/>
      <c r="G14374" s="11"/>
      <c r="H14374" s="11"/>
      <c r="I14374" s="11"/>
      <c r="J14374" s="11"/>
      <c r="K14374" s="12"/>
      <c r="L14374" s="13"/>
      <c r="M14374" s="12"/>
      <c r="N14374" s="13"/>
      <c r="O14374" s="13"/>
      <c r="P14374" s="11"/>
      <c r="Q14374" s="11"/>
      <c r="R14374" s="11"/>
      <c r="S14374" s="11"/>
      <c r="T14374" s="11"/>
      <c r="U14374" s="11"/>
      <c r="V14374" s="11"/>
      <c r="W14374" s="11"/>
      <c r="X14374" s="11"/>
      <c r="Y14374" s="11"/>
      <c r="Z14374" s="11"/>
      <c r="AA14374" s="11"/>
      <c r="AB14374" s="11"/>
      <c r="AC14374" s="11"/>
    </row>
    <row r="14375" spans="1:29" x14ac:dyDescent="0.25">
      <c r="A14375" s="10"/>
      <c r="B14375" s="11"/>
      <c r="C14375" s="11"/>
      <c r="D14375" s="11"/>
      <c r="E14375" s="11"/>
      <c r="F14375" s="11"/>
      <c r="G14375" s="11"/>
      <c r="H14375" s="11"/>
      <c r="I14375" s="11"/>
      <c r="J14375" s="11"/>
      <c r="K14375" s="12"/>
      <c r="L14375" s="13"/>
      <c r="M14375" s="12"/>
      <c r="N14375" s="13"/>
      <c r="O14375" s="13"/>
      <c r="P14375" s="11"/>
      <c r="Q14375" s="11"/>
      <c r="R14375" s="11"/>
      <c r="S14375" s="11"/>
      <c r="T14375" s="11"/>
      <c r="U14375" s="11"/>
      <c r="V14375" s="11"/>
      <c r="W14375" s="11"/>
      <c r="X14375" s="11"/>
      <c r="Y14375" s="11"/>
      <c r="Z14375" s="11"/>
      <c r="AA14375" s="11"/>
      <c r="AB14375" s="11"/>
      <c r="AC14375" s="11"/>
    </row>
    <row r="14376" spans="1:29" x14ac:dyDescent="0.25">
      <c r="A14376" s="10"/>
      <c r="B14376" s="11"/>
      <c r="C14376" s="11"/>
      <c r="D14376" s="11"/>
      <c r="E14376" s="11"/>
      <c r="F14376" s="11"/>
      <c r="G14376" s="11"/>
      <c r="H14376" s="11"/>
      <c r="I14376" s="11"/>
      <c r="J14376" s="11"/>
      <c r="K14376" s="12"/>
      <c r="L14376" s="13"/>
      <c r="M14376" s="12"/>
      <c r="N14376" s="13"/>
      <c r="O14376" s="13"/>
      <c r="P14376" s="11"/>
      <c r="Q14376" s="11"/>
      <c r="R14376" s="11"/>
      <c r="S14376" s="11"/>
      <c r="T14376" s="11"/>
      <c r="U14376" s="11"/>
      <c r="V14376" s="11"/>
      <c r="W14376" s="11"/>
      <c r="X14376" s="11"/>
      <c r="Y14376" s="11"/>
      <c r="Z14376" s="11"/>
      <c r="AA14376" s="11"/>
      <c r="AB14376" s="11"/>
      <c r="AC14376" s="11"/>
    </row>
    <row r="14377" spans="1:29" x14ac:dyDescent="0.25">
      <c r="A14377" s="10"/>
      <c r="B14377" s="11"/>
      <c r="C14377" s="11"/>
      <c r="D14377" s="11"/>
      <c r="E14377" s="11"/>
      <c r="F14377" s="11"/>
      <c r="G14377" s="11"/>
      <c r="H14377" s="11"/>
      <c r="I14377" s="11"/>
      <c r="J14377" s="11"/>
      <c r="K14377" s="12"/>
      <c r="L14377" s="13"/>
      <c r="M14377" s="12"/>
      <c r="N14377" s="13"/>
      <c r="O14377" s="13"/>
      <c r="P14377" s="11"/>
      <c r="Q14377" s="11"/>
      <c r="R14377" s="11"/>
      <c r="S14377" s="11"/>
      <c r="T14377" s="11"/>
      <c r="U14377" s="11"/>
      <c r="V14377" s="11"/>
      <c r="W14377" s="11"/>
      <c r="X14377" s="11"/>
      <c r="Y14377" s="11"/>
      <c r="Z14377" s="11"/>
      <c r="AA14377" s="11"/>
      <c r="AB14377" s="11"/>
      <c r="AC14377" s="11"/>
    </row>
    <row r="14378" spans="1:29" x14ac:dyDescent="0.25">
      <c r="A14378" s="10"/>
      <c r="B14378" s="11"/>
      <c r="C14378" s="11"/>
      <c r="D14378" s="11"/>
      <c r="E14378" s="11"/>
      <c r="F14378" s="11"/>
      <c r="G14378" s="11"/>
      <c r="H14378" s="11"/>
      <c r="I14378" s="11"/>
      <c r="J14378" s="11"/>
      <c r="K14378" s="12"/>
      <c r="L14378" s="13"/>
      <c r="M14378" s="12"/>
      <c r="N14378" s="13"/>
      <c r="O14378" s="13"/>
      <c r="P14378" s="11"/>
      <c r="Q14378" s="11"/>
      <c r="R14378" s="11"/>
      <c r="S14378" s="11"/>
      <c r="T14378" s="11"/>
      <c r="U14378" s="11"/>
      <c r="V14378" s="11"/>
      <c r="W14378" s="11"/>
      <c r="X14378" s="11"/>
      <c r="Y14378" s="11"/>
      <c r="Z14378" s="11"/>
      <c r="AA14378" s="11"/>
      <c r="AB14378" s="11"/>
      <c r="AC14378" s="11"/>
    </row>
    <row r="14379" spans="1:29" x14ac:dyDescent="0.25">
      <c r="A14379" s="10"/>
      <c r="B14379" s="11"/>
      <c r="C14379" s="11"/>
      <c r="D14379" s="11"/>
      <c r="E14379" s="11"/>
      <c r="F14379" s="11"/>
      <c r="G14379" s="11"/>
      <c r="H14379" s="11"/>
      <c r="I14379" s="11"/>
      <c r="J14379" s="11"/>
      <c r="K14379" s="12"/>
      <c r="L14379" s="13"/>
      <c r="M14379" s="12"/>
      <c r="N14379" s="13"/>
      <c r="O14379" s="13"/>
      <c r="P14379" s="11"/>
      <c r="Q14379" s="11"/>
      <c r="R14379" s="11"/>
      <c r="S14379" s="11"/>
      <c r="T14379" s="11"/>
      <c r="U14379" s="11"/>
      <c r="V14379" s="11"/>
      <c r="W14379" s="11"/>
      <c r="X14379" s="11"/>
      <c r="Y14379" s="11"/>
      <c r="Z14379" s="11"/>
      <c r="AA14379" s="11"/>
      <c r="AB14379" s="11"/>
      <c r="AC14379" s="11"/>
    </row>
    <row r="14380" spans="1:29" x14ac:dyDescent="0.25">
      <c r="A14380" s="10"/>
      <c r="B14380" s="11"/>
      <c r="C14380" s="11"/>
      <c r="D14380" s="11"/>
      <c r="E14380" s="11"/>
      <c r="F14380" s="11"/>
      <c r="G14380" s="11"/>
      <c r="H14380" s="11"/>
      <c r="I14380" s="11"/>
      <c r="J14380" s="11"/>
      <c r="K14380" s="12"/>
      <c r="L14380" s="13"/>
      <c r="M14380" s="12"/>
      <c r="N14380" s="13"/>
      <c r="O14380" s="13"/>
      <c r="P14380" s="11"/>
      <c r="Q14380" s="11"/>
      <c r="R14380" s="11"/>
      <c r="S14380" s="11"/>
      <c r="T14380" s="11"/>
      <c r="U14380" s="11"/>
      <c r="V14380" s="11"/>
      <c r="W14380" s="11"/>
      <c r="X14380" s="11"/>
      <c r="Y14380" s="11"/>
      <c r="Z14380" s="11"/>
      <c r="AA14380" s="11"/>
      <c r="AB14380" s="11"/>
      <c r="AC14380" s="11"/>
    </row>
    <row r="14381" spans="1:29" x14ac:dyDescent="0.25">
      <c r="A14381" s="10"/>
      <c r="B14381" s="11"/>
      <c r="C14381" s="11"/>
      <c r="D14381" s="11"/>
      <c r="E14381" s="11"/>
      <c r="F14381" s="11"/>
      <c r="G14381" s="11"/>
      <c r="H14381" s="11"/>
      <c r="I14381" s="11"/>
      <c r="J14381" s="11"/>
      <c r="K14381" s="12"/>
      <c r="L14381" s="13"/>
      <c r="M14381" s="12"/>
      <c r="N14381" s="13"/>
      <c r="O14381" s="13"/>
      <c r="P14381" s="11"/>
      <c r="Q14381" s="11"/>
      <c r="R14381" s="11"/>
      <c r="S14381" s="11"/>
      <c r="T14381" s="11"/>
      <c r="U14381" s="11"/>
      <c r="V14381" s="11"/>
      <c r="W14381" s="11"/>
      <c r="X14381" s="11"/>
      <c r="Y14381" s="11"/>
      <c r="Z14381" s="11"/>
      <c r="AA14381" s="11"/>
      <c r="AB14381" s="11"/>
      <c r="AC14381" s="11"/>
    </row>
    <row r="14382" spans="1:29" x14ac:dyDescent="0.25">
      <c r="A14382" s="10"/>
      <c r="B14382" s="11"/>
      <c r="C14382" s="11"/>
      <c r="D14382" s="11"/>
      <c r="E14382" s="11"/>
      <c r="F14382" s="11"/>
      <c r="G14382" s="11"/>
      <c r="H14382" s="11"/>
      <c r="I14382" s="11"/>
      <c r="J14382" s="11"/>
      <c r="K14382" s="12"/>
      <c r="L14382" s="13"/>
      <c r="M14382" s="12"/>
      <c r="N14382" s="13"/>
      <c r="O14382" s="13"/>
      <c r="P14382" s="11"/>
      <c r="Q14382" s="11"/>
      <c r="R14382" s="11"/>
      <c r="S14382" s="11"/>
      <c r="T14382" s="11"/>
      <c r="U14382" s="11"/>
      <c r="V14382" s="11"/>
      <c r="W14382" s="11"/>
      <c r="X14382" s="11"/>
      <c r="Y14382" s="11"/>
      <c r="Z14382" s="11"/>
      <c r="AA14382" s="11"/>
      <c r="AB14382" s="11"/>
      <c r="AC14382" s="11"/>
    </row>
    <row r="14383" spans="1:29" x14ac:dyDescent="0.25">
      <c r="A14383" s="10"/>
      <c r="B14383" s="11"/>
      <c r="C14383" s="11"/>
      <c r="D14383" s="11"/>
      <c r="E14383" s="11"/>
      <c r="F14383" s="11"/>
      <c r="G14383" s="11"/>
      <c r="H14383" s="11"/>
      <c r="I14383" s="11"/>
      <c r="J14383" s="11"/>
      <c r="K14383" s="12"/>
      <c r="L14383" s="13"/>
      <c r="M14383" s="12"/>
      <c r="N14383" s="13"/>
      <c r="O14383" s="13"/>
      <c r="P14383" s="11"/>
      <c r="Q14383" s="11"/>
      <c r="R14383" s="11"/>
      <c r="S14383" s="11"/>
      <c r="T14383" s="11"/>
      <c r="U14383" s="11"/>
      <c r="V14383" s="11"/>
      <c r="W14383" s="11"/>
      <c r="X14383" s="11"/>
      <c r="Y14383" s="11"/>
      <c r="Z14383" s="11"/>
      <c r="AA14383" s="11"/>
      <c r="AB14383" s="11"/>
      <c r="AC14383" s="11"/>
    </row>
    <row r="14384" spans="1:29" x14ac:dyDescent="0.25">
      <c r="A14384" s="10"/>
      <c r="B14384" s="11"/>
      <c r="C14384" s="11"/>
      <c r="D14384" s="11"/>
      <c r="E14384" s="11"/>
      <c r="F14384" s="11"/>
      <c r="G14384" s="11"/>
      <c r="H14384" s="11"/>
      <c r="I14384" s="11"/>
      <c r="J14384" s="11"/>
      <c r="K14384" s="12"/>
      <c r="L14384" s="13"/>
      <c r="M14384" s="12"/>
      <c r="N14384" s="13"/>
      <c r="O14384" s="13"/>
      <c r="P14384" s="11"/>
      <c r="Q14384" s="11"/>
      <c r="R14384" s="11"/>
      <c r="S14384" s="11"/>
      <c r="T14384" s="11"/>
      <c r="U14384" s="11"/>
      <c r="V14384" s="11"/>
      <c r="W14384" s="11"/>
      <c r="X14384" s="11"/>
      <c r="Y14384" s="11"/>
      <c r="Z14384" s="11"/>
      <c r="AA14384" s="11"/>
      <c r="AB14384" s="11"/>
      <c r="AC14384" s="11"/>
    </row>
    <row r="14385" spans="1:29" x14ac:dyDescent="0.25">
      <c r="A14385" s="10"/>
      <c r="B14385" s="11"/>
      <c r="C14385" s="11"/>
      <c r="D14385" s="11"/>
      <c r="E14385" s="11"/>
      <c r="F14385" s="11"/>
      <c r="G14385" s="11"/>
      <c r="H14385" s="11"/>
      <c r="I14385" s="11"/>
      <c r="J14385" s="11"/>
      <c r="K14385" s="12"/>
      <c r="L14385" s="13"/>
      <c r="M14385" s="12"/>
      <c r="N14385" s="13"/>
      <c r="O14385" s="13"/>
      <c r="P14385" s="11"/>
      <c r="Q14385" s="11"/>
      <c r="R14385" s="11"/>
      <c r="S14385" s="11"/>
      <c r="T14385" s="11"/>
      <c r="U14385" s="11"/>
      <c r="V14385" s="11"/>
      <c r="W14385" s="11"/>
      <c r="X14385" s="11"/>
      <c r="Y14385" s="11"/>
      <c r="Z14385" s="11"/>
      <c r="AA14385" s="11"/>
      <c r="AB14385" s="11"/>
      <c r="AC14385" s="11"/>
    </row>
    <row r="14386" spans="1:29" x14ac:dyDescent="0.25">
      <c r="A14386" s="10"/>
      <c r="B14386" s="11"/>
      <c r="C14386" s="11"/>
      <c r="D14386" s="11"/>
      <c r="E14386" s="11"/>
      <c r="F14386" s="11"/>
      <c r="G14386" s="11"/>
      <c r="H14386" s="11"/>
      <c r="I14386" s="11"/>
      <c r="J14386" s="11"/>
      <c r="K14386" s="12"/>
      <c r="L14386" s="13"/>
      <c r="M14386" s="12"/>
      <c r="N14386" s="13"/>
      <c r="O14386" s="13"/>
      <c r="P14386" s="11"/>
      <c r="Q14386" s="11"/>
      <c r="R14386" s="11"/>
      <c r="S14386" s="11"/>
      <c r="T14386" s="11"/>
      <c r="U14386" s="11"/>
      <c r="V14386" s="11"/>
      <c r="W14386" s="11"/>
      <c r="X14386" s="11"/>
      <c r="Y14386" s="11"/>
      <c r="Z14386" s="11"/>
      <c r="AA14386" s="11"/>
      <c r="AB14386" s="11"/>
      <c r="AC14386" s="11"/>
    </row>
    <row r="14387" spans="1:29" x14ac:dyDescent="0.25">
      <c r="A14387" s="10"/>
      <c r="B14387" s="11"/>
      <c r="C14387" s="11"/>
      <c r="D14387" s="11"/>
      <c r="E14387" s="11"/>
      <c r="F14387" s="11"/>
      <c r="G14387" s="11"/>
      <c r="H14387" s="11"/>
      <c r="I14387" s="11"/>
      <c r="J14387" s="11"/>
      <c r="K14387" s="12"/>
      <c r="L14387" s="13"/>
      <c r="M14387" s="12"/>
      <c r="N14387" s="13"/>
      <c r="O14387" s="13"/>
      <c r="P14387" s="11"/>
      <c r="Q14387" s="11"/>
      <c r="R14387" s="11"/>
      <c r="S14387" s="11"/>
      <c r="T14387" s="11"/>
      <c r="U14387" s="11"/>
      <c r="V14387" s="11"/>
      <c r="W14387" s="11"/>
      <c r="X14387" s="11"/>
      <c r="Y14387" s="11"/>
      <c r="Z14387" s="11"/>
      <c r="AA14387" s="11"/>
      <c r="AB14387" s="11"/>
      <c r="AC14387" s="11"/>
    </row>
    <row r="14388" spans="1:29" x14ac:dyDescent="0.25">
      <c r="A14388" s="10"/>
      <c r="B14388" s="11"/>
      <c r="C14388" s="11"/>
      <c r="D14388" s="11"/>
      <c r="E14388" s="11"/>
      <c r="F14388" s="11"/>
      <c r="G14388" s="11"/>
      <c r="H14388" s="11"/>
      <c r="I14388" s="11"/>
      <c r="J14388" s="11"/>
      <c r="K14388" s="12"/>
      <c r="L14388" s="13"/>
      <c r="M14388" s="12"/>
      <c r="N14388" s="13"/>
      <c r="O14388" s="13"/>
      <c r="P14388" s="11"/>
      <c r="Q14388" s="11"/>
      <c r="R14388" s="11"/>
      <c r="S14388" s="11"/>
      <c r="T14388" s="11"/>
      <c r="U14388" s="11"/>
      <c r="V14388" s="11"/>
      <c r="W14388" s="11"/>
      <c r="X14388" s="11"/>
      <c r="Y14388" s="11"/>
      <c r="Z14388" s="11"/>
      <c r="AA14388" s="11"/>
      <c r="AB14388" s="11"/>
      <c r="AC14388" s="11"/>
    </row>
    <row r="14389" spans="1:29" x14ac:dyDescent="0.25">
      <c r="A14389" s="10"/>
      <c r="B14389" s="11"/>
      <c r="C14389" s="11"/>
      <c r="D14389" s="11"/>
      <c r="E14389" s="11"/>
      <c r="F14389" s="11"/>
      <c r="G14389" s="11"/>
      <c r="H14389" s="11"/>
      <c r="I14389" s="11"/>
      <c r="J14389" s="11"/>
      <c r="K14389" s="12"/>
      <c r="L14389" s="13"/>
      <c r="M14389" s="12"/>
      <c r="N14389" s="13"/>
      <c r="O14389" s="13"/>
      <c r="P14389" s="11"/>
      <c r="Q14389" s="11"/>
      <c r="R14389" s="11"/>
      <c r="S14389" s="11"/>
      <c r="T14389" s="11"/>
      <c r="U14389" s="11"/>
      <c r="V14389" s="11"/>
      <c r="W14389" s="11"/>
      <c r="X14389" s="11"/>
      <c r="Y14389" s="11"/>
      <c r="Z14389" s="11"/>
      <c r="AA14389" s="11"/>
      <c r="AB14389" s="11"/>
      <c r="AC14389" s="11"/>
    </row>
    <row r="14390" spans="1:29" x14ac:dyDescent="0.25">
      <c r="A14390" s="10"/>
      <c r="B14390" s="11"/>
      <c r="C14390" s="11"/>
      <c r="D14390" s="11"/>
      <c r="E14390" s="11"/>
      <c r="F14390" s="11"/>
      <c r="G14390" s="11"/>
      <c r="H14390" s="11"/>
      <c r="I14390" s="11"/>
      <c r="J14390" s="11"/>
      <c r="K14390" s="12"/>
      <c r="L14390" s="13"/>
      <c r="M14390" s="12"/>
      <c r="N14390" s="13"/>
      <c r="O14390" s="13"/>
      <c r="P14390" s="11"/>
      <c r="Q14390" s="11"/>
      <c r="R14390" s="11"/>
      <c r="S14390" s="11"/>
      <c r="T14390" s="11"/>
      <c r="U14390" s="11"/>
      <c r="V14390" s="11"/>
      <c r="W14390" s="11"/>
      <c r="X14390" s="11"/>
      <c r="Y14390" s="11"/>
      <c r="Z14390" s="11"/>
      <c r="AA14390" s="11"/>
      <c r="AB14390" s="11"/>
      <c r="AC14390" s="11"/>
    </row>
    <row r="14391" spans="1:29" x14ac:dyDescent="0.25">
      <c r="A14391" s="10"/>
      <c r="B14391" s="11"/>
      <c r="C14391" s="11"/>
      <c r="D14391" s="11"/>
      <c r="E14391" s="11"/>
      <c r="F14391" s="11"/>
      <c r="G14391" s="11"/>
      <c r="H14391" s="11"/>
      <c r="I14391" s="11"/>
      <c r="J14391" s="11"/>
      <c r="K14391" s="12"/>
      <c r="L14391" s="13"/>
      <c r="M14391" s="12"/>
      <c r="N14391" s="13"/>
      <c r="O14391" s="13"/>
      <c r="P14391" s="11"/>
      <c r="Q14391" s="11"/>
      <c r="R14391" s="11"/>
      <c r="S14391" s="11"/>
      <c r="T14391" s="11"/>
      <c r="U14391" s="11"/>
      <c r="V14391" s="11"/>
      <c r="W14391" s="11"/>
      <c r="X14391" s="11"/>
      <c r="Y14391" s="11"/>
      <c r="Z14391" s="11"/>
      <c r="AA14391" s="11"/>
      <c r="AB14391" s="11"/>
      <c r="AC14391" s="11"/>
    </row>
    <row r="14392" spans="1:29" x14ac:dyDescent="0.25">
      <c r="A14392" s="10"/>
      <c r="B14392" s="11"/>
      <c r="C14392" s="11"/>
      <c r="D14392" s="11"/>
      <c r="E14392" s="11"/>
      <c r="F14392" s="11"/>
      <c r="G14392" s="11"/>
      <c r="H14392" s="11"/>
      <c r="I14392" s="11"/>
      <c r="J14392" s="11"/>
      <c r="K14392" s="12"/>
      <c r="L14392" s="13"/>
      <c r="M14392" s="12"/>
      <c r="N14392" s="13"/>
      <c r="O14392" s="13"/>
      <c r="P14392" s="11"/>
      <c r="Q14392" s="11"/>
      <c r="R14392" s="11"/>
      <c r="S14392" s="11"/>
      <c r="T14392" s="11"/>
      <c r="U14392" s="11"/>
      <c r="V14392" s="11"/>
      <c r="W14392" s="11"/>
      <c r="X14392" s="11"/>
      <c r="Y14392" s="11"/>
      <c r="Z14392" s="11"/>
      <c r="AA14392" s="11"/>
      <c r="AB14392" s="11"/>
      <c r="AC14392" s="11"/>
    </row>
    <row r="14393" spans="1:29" x14ac:dyDescent="0.25">
      <c r="A14393" s="10"/>
      <c r="B14393" s="11"/>
      <c r="C14393" s="11"/>
      <c r="D14393" s="11"/>
      <c r="E14393" s="11"/>
      <c r="F14393" s="11"/>
      <c r="G14393" s="11"/>
      <c r="H14393" s="11"/>
      <c r="I14393" s="11"/>
      <c r="J14393" s="11"/>
      <c r="K14393" s="12"/>
      <c r="L14393" s="13"/>
      <c r="M14393" s="12"/>
      <c r="N14393" s="13"/>
      <c r="O14393" s="13"/>
      <c r="P14393" s="11"/>
      <c r="Q14393" s="11"/>
      <c r="R14393" s="11"/>
      <c r="S14393" s="11"/>
      <c r="T14393" s="11"/>
      <c r="U14393" s="11"/>
      <c r="V14393" s="11"/>
      <c r="W14393" s="11"/>
      <c r="X14393" s="11"/>
      <c r="Y14393" s="11"/>
      <c r="Z14393" s="11"/>
      <c r="AA14393" s="11"/>
      <c r="AB14393" s="11"/>
      <c r="AC14393" s="11"/>
    </row>
    <row r="14394" spans="1:29" x14ac:dyDescent="0.25">
      <c r="A14394" s="10"/>
      <c r="B14394" s="11"/>
      <c r="C14394" s="11"/>
      <c r="D14394" s="11"/>
      <c r="E14394" s="11"/>
      <c r="F14394" s="11"/>
      <c r="G14394" s="11"/>
      <c r="H14394" s="11"/>
      <c r="I14394" s="11"/>
      <c r="J14394" s="11"/>
      <c r="K14394" s="12"/>
      <c r="L14394" s="13"/>
      <c r="M14394" s="12"/>
      <c r="N14394" s="13"/>
      <c r="O14394" s="13"/>
      <c r="P14394" s="11"/>
      <c r="Q14394" s="11"/>
      <c r="R14394" s="11"/>
      <c r="S14394" s="11"/>
      <c r="T14394" s="11"/>
      <c r="U14394" s="11"/>
      <c r="V14394" s="11"/>
      <c r="W14394" s="11"/>
      <c r="X14394" s="11"/>
      <c r="Y14394" s="11"/>
      <c r="Z14394" s="11"/>
      <c r="AA14394" s="11"/>
      <c r="AB14394" s="11"/>
      <c r="AC14394" s="11"/>
    </row>
    <row r="14395" spans="1:29" x14ac:dyDescent="0.25">
      <c r="A14395" s="10"/>
      <c r="B14395" s="11"/>
      <c r="C14395" s="11"/>
      <c r="D14395" s="11"/>
      <c r="E14395" s="11"/>
      <c r="F14395" s="11"/>
      <c r="G14395" s="11"/>
      <c r="H14395" s="11"/>
      <c r="I14395" s="11"/>
      <c r="J14395" s="11"/>
      <c r="K14395" s="12"/>
      <c r="L14395" s="13"/>
      <c r="M14395" s="12"/>
      <c r="N14395" s="13"/>
      <c r="O14395" s="13"/>
      <c r="P14395" s="11"/>
      <c r="Q14395" s="11"/>
      <c r="R14395" s="11"/>
      <c r="S14395" s="11"/>
      <c r="T14395" s="11"/>
      <c r="U14395" s="11"/>
      <c r="V14395" s="11"/>
      <c r="W14395" s="11"/>
      <c r="X14395" s="11"/>
      <c r="Y14395" s="11"/>
      <c r="Z14395" s="11"/>
      <c r="AA14395" s="11"/>
      <c r="AB14395" s="11"/>
      <c r="AC14395" s="11"/>
    </row>
    <row r="14396" spans="1:29" x14ac:dyDescent="0.25">
      <c r="A14396" s="10"/>
      <c r="B14396" s="11"/>
      <c r="C14396" s="11"/>
      <c r="D14396" s="11"/>
      <c r="E14396" s="11"/>
      <c r="F14396" s="11"/>
      <c r="G14396" s="11"/>
      <c r="H14396" s="11"/>
      <c r="I14396" s="11"/>
      <c r="J14396" s="11"/>
      <c r="K14396" s="12"/>
      <c r="L14396" s="13"/>
      <c r="M14396" s="12"/>
      <c r="N14396" s="13"/>
      <c r="O14396" s="13"/>
      <c r="P14396" s="11"/>
      <c r="Q14396" s="11"/>
      <c r="R14396" s="11"/>
      <c r="S14396" s="11"/>
      <c r="T14396" s="11"/>
      <c r="U14396" s="11"/>
      <c r="V14396" s="11"/>
      <c r="W14396" s="11"/>
      <c r="X14396" s="11"/>
      <c r="Y14396" s="11"/>
      <c r="Z14396" s="11"/>
      <c r="AA14396" s="11"/>
      <c r="AB14396" s="11"/>
      <c r="AC14396" s="11"/>
    </row>
    <row r="14397" spans="1:29" x14ac:dyDescent="0.25">
      <c r="A14397" s="10"/>
      <c r="B14397" s="11"/>
      <c r="C14397" s="11"/>
      <c r="D14397" s="11"/>
      <c r="E14397" s="11"/>
      <c r="F14397" s="11"/>
      <c r="G14397" s="11"/>
      <c r="H14397" s="11"/>
      <c r="I14397" s="11"/>
      <c r="J14397" s="11"/>
      <c r="K14397" s="12"/>
      <c r="L14397" s="13"/>
      <c r="M14397" s="12"/>
      <c r="N14397" s="13"/>
      <c r="O14397" s="13"/>
      <c r="P14397" s="11"/>
      <c r="Q14397" s="11"/>
      <c r="R14397" s="11"/>
      <c r="S14397" s="11"/>
      <c r="T14397" s="11"/>
      <c r="U14397" s="11"/>
      <c r="V14397" s="11"/>
      <c r="W14397" s="11"/>
      <c r="X14397" s="11"/>
      <c r="Y14397" s="11"/>
      <c r="Z14397" s="11"/>
      <c r="AA14397" s="11"/>
      <c r="AB14397" s="11"/>
      <c r="AC14397" s="11"/>
    </row>
    <row r="14398" spans="1:29" x14ac:dyDescent="0.25">
      <c r="A14398" s="10"/>
      <c r="B14398" s="11"/>
      <c r="C14398" s="11"/>
      <c r="D14398" s="11"/>
      <c r="E14398" s="11"/>
      <c r="F14398" s="11"/>
      <c r="G14398" s="11"/>
      <c r="H14398" s="11"/>
      <c r="I14398" s="11"/>
      <c r="J14398" s="11"/>
      <c r="K14398" s="12"/>
      <c r="L14398" s="13"/>
      <c r="M14398" s="12"/>
      <c r="N14398" s="13"/>
      <c r="O14398" s="13"/>
      <c r="P14398" s="11"/>
      <c r="Q14398" s="11"/>
      <c r="R14398" s="11"/>
      <c r="S14398" s="11"/>
      <c r="T14398" s="11"/>
      <c r="U14398" s="11"/>
      <c r="V14398" s="11"/>
      <c r="W14398" s="11"/>
      <c r="X14398" s="11"/>
      <c r="Y14398" s="11"/>
      <c r="Z14398" s="11"/>
      <c r="AA14398" s="11"/>
      <c r="AB14398" s="11"/>
      <c r="AC14398" s="11"/>
    </row>
    <row r="14399" spans="1:29" x14ac:dyDescent="0.25">
      <c r="A14399" s="10"/>
      <c r="B14399" s="11"/>
      <c r="C14399" s="11"/>
      <c r="D14399" s="11"/>
      <c r="E14399" s="11"/>
      <c r="F14399" s="11"/>
      <c r="G14399" s="11"/>
      <c r="H14399" s="11"/>
      <c r="I14399" s="11"/>
      <c r="J14399" s="11"/>
      <c r="K14399" s="12"/>
      <c r="L14399" s="13"/>
      <c r="M14399" s="12"/>
      <c r="N14399" s="13"/>
      <c r="O14399" s="13"/>
      <c r="P14399" s="11"/>
      <c r="Q14399" s="11"/>
      <c r="R14399" s="11"/>
      <c r="S14399" s="11"/>
      <c r="T14399" s="11"/>
      <c r="U14399" s="11"/>
      <c r="V14399" s="11"/>
      <c r="W14399" s="11"/>
      <c r="X14399" s="11"/>
      <c r="Y14399" s="11"/>
      <c r="Z14399" s="11"/>
      <c r="AA14399" s="11"/>
      <c r="AB14399" s="11"/>
      <c r="AC14399" s="11"/>
    </row>
    <row r="14400" spans="1:29" x14ac:dyDescent="0.25">
      <c r="A14400" s="10"/>
      <c r="B14400" s="11"/>
      <c r="C14400" s="11"/>
      <c r="D14400" s="11"/>
      <c r="E14400" s="11"/>
      <c r="F14400" s="11"/>
      <c r="G14400" s="11"/>
      <c r="H14400" s="11"/>
      <c r="I14400" s="11"/>
      <c r="J14400" s="11"/>
      <c r="K14400" s="12"/>
      <c r="L14400" s="13"/>
      <c r="M14400" s="12"/>
      <c r="N14400" s="13"/>
      <c r="O14400" s="13"/>
      <c r="P14400" s="11"/>
      <c r="Q14400" s="11"/>
      <c r="R14400" s="11"/>
      <c r="S14400" s="11"/>
      <c r="T14400" s="11"/>
      <c r="U14400" s="11"/>
      <c r="V14400" s="11"/>
      <c r="W14400" s="11"/>
      <c r="X14400" s="11"/>
      <c r="Y14400" s="11"/>
      <c r="Z14400" s="11"/>
      <c r="AA14400" s="11"/>
      <c r="AB14400" s="11"/>
      <c r="AC14400" s="11"/>
    </row>
    <row r="14401" spans="1:29" x14ac:dyDescent="0.25">
      <c r="A14401" s="10"/>
      <c r="B14401" s="11"/>
      <c r="C14401" s="11"/>
      <c r="D14401" s="11"/>
      <c r="E14401" s="11"/>
      <c r="F14401" s="11"/>
      <c r="G14401" s="11"/>
      <c r="H14401" s="11"/>
      <c r="I14401" s="11"/>
      <c r="J14401" s="11"/>
      <c r="K14401" s="12"/>
      <c r="L14401" s="13"/>
      <c r="M14401" s="12"/>
      <c r="N14401" s="13"/>
      <c r="O14401" s="13"/>
      <c r="P14401" s="11"/>
      <c r="Q14401" s="11"/>
      <c r="R14401" s="11"/>
      <c r="S14401" s="11"/>
      <c r="T14401" s="11"/>
      <c r="U14401" s="11"/>
      <c r="V14401" s="11"/>
      <c r="W14401" s="11"/>
      <c r="X14401" s="11"/>
      <c r="Y14401" s="11"/>
      <c r="Z14401" s="11"/>
      <c r="AA14401" s="11"/>
      <c r="AB14401" s="11"/>
      <c r="AC14401" s="11"/>
    </row>
    <row r="14402" spans="1:29" x14ac:dyDescent="0.25">
      <c r="A14402" s="10"/>
      <c r="B14402" s="11"/>
      <c r="C14402" s="11"/>
      <c r="D14402" s="11"/>
      <c r="E14402" s="11"/>
      <c r="F14402" s="11"/>
      <c r="G14402" s="11"/>
      <c r="H14402" s="11"/>
      <c r="I14402" s="11"/>
      <c r="J14402" s="11"/>
      <c r="K14402" s="12"/>
      <c r="L14402" s="13"/>
      <c r="M14402" s="12"/>
      <c r="N14402" s="13"/>
      <c r="O14402" s="13"/>
      <c r="P14402" s="11"/>
      <c r="Q14402" s="11"/>
      <c r="R14402" s="11"/>
      <c r="S14402" s="11"/>
      <c r="T14402" s="11"/>
      <c r="U14402" s="11"/>
      <c r="V14402" s="11"/>
      <c r="W14402" s="11"/>
      <c r="X14402" s="11"/>
      <c r="Y14402" s="11"/>
      <c r="Z14402" s="11"/>
      <c r="AA14402" s="11"/>
      <c r="AB14402" s="11"/>
      <c r="AC14402" s="11"/>
    </row>
    <row r="14403" spans="1:29" x14ac:dyDescent="0.25">
      <c r="A14403" s="10"/>
      <c r="B14403" s="11"/>
      <c r="C14403" s="11"/>
      <c r="D14403" s="11"/>
      <c r="E14403" s="11"/>
      <c r="F14403" s="11"/>
      <c r="G14403" s="11"/>
      <c r="H14403" s="11"/>
      <c r="I14403" s="11"/>
      <c r="J14403" s="11"/>
      <c r="K14403" s="12"/>
      <c r="L14403" s="13"/>
      <c r="M14403" s="12"/>
      <c r="N14403" s="13"/>
      <c r="O14403" s="13"/>
      <c r="P14403" s="11"/>
      <c r="Q14403" s="11"/>
      <c r="R14403" s="11"/>
      <c r="S14403" s="11"/>
      <c r="T14403" s="11"/>
      <c r="U14403" s="11"/>
      <c r="V14403" s="11"/>
      <c r="W14403" s="11"/>
      <c r="X14403" s="11"/>
      <c r="Y14403" s="11"/>
      <c r="Z14403" s="11"/>
      <c r="AA14403" s="11"/>
      <c r="AB14403" s="11"/>
      <c r="AC14403" s="11"/>
    </row>
    <row r="14404" spans="1:29" x14ac:dyDescent="0.25">
      <c r="A14404" s="10"/>
      <c r="B14404" s="11"/>
      <c r="C14404" s="11"/>
      <c r="D14404" s="11"/>
      <c r="E14404" s="11"/>
      <c r="F14404" s="11"/>
      <c r="G14404" s="11"/>
      <c r="H14404" s="11"/>
      <c r="I14404" s="11"/>
      <c r="J14404" s="11"/>
      <c r="K14404" s="12"/>
      <c r="L14404" s="13"/>
      <c r="M14404" s="12"/>
      <c r="N14404" s="13"/>
      <c r="O14404" s="13"/>
      <c r="P14404" s="11"/>
      <c r="Q14404" s="11"/>
      <c r="R14404" s="11"/>
      <c r="S14404" s="11"/>
      <c r="T14404" s="11"/>
      <c r="U14404" s="11"/>
      <c r="V14404" s="11"/>
      <c r="W14404" s="11"/>
      <c r="X14404" s="11"/>
      <c r="Y14404" s="11"/>
      <c r="Z14404" s="11"/>
      <c r="AA14404" s="11"/>
      <c r="AB14404" s="11"/>
      <c r="AC14404" s="11"/>
    </row>
    <row r="14405" spans="1:29" x14ac:dyDescent="0.25">
      <c r="A14405" s="10"/>
      <c r="B14405" s="11"/>
      <c r="C14405" s="11"/>
      <c r="D14405" s="11"/>
      <c r="E14405" s="11"/>
      <c r="F14405" s="11"/>
      <c r="G14405" s="11"/>
      <c r="H14405" s="11"/>
      <c r="I14405" s="11"/>
      <c r="J14405" s="11"/>
      <c r="K14405" s="12"/>
      <c r="L14405" s="13"/>
      <c r="M14405" s="12"/>
      <c r="N14405" s="13"/>
      <c r="O14405" s="13"/>
      <c r="P14405" s="11"/>
      <c r="Q14405" s="11"/>
      <c r="R14405" s="11"/>
      <c r="S14405" s="11"/>
      <c r="T14405" s="11"/>
      <c r="U14405" s="11"/>
      <c r="V14405" s="11"/>
      <c r="W14405" s="11"/>
      <c r="X14405" s="11"/>
      <c r="Y14405" s="11"/>
      <c r="Z14405" s="11"/>
      <c r="AA14405" s="11"/>
      <c r="AB14405" s="11"/>
      <c r="AC14405" s="11"/>
    </row>
    <row r="14406" spans="1:29" x14ac:dyDescent="0.25">
      <c r="A14406" s="10"/>
      <c r="B14406" s="11"/>
      <c r="C14406" s="11"/>
      <c r="D14406" s="11"/>
      <c r="E14406" s="11"/>
      <c r="F14406" s="11"/>
      <c r="G14406" s="11"/>
      <c r="H14406" s="11"/>
      <c r="I14406" s="11"/>
      <c r="J14406" s="11"/>
      <c r="K14406" s="12"/>
      <c r="L14406" s="13"/>
      <c r="M14406" s="12"/>
      <c r="N14406" s="13"/>
      <c r="O14406" s="13"/>
      <c r="P14406" s="11"/>
      <c r="Q14406" s="11"/>
      <c r="R14406" s="11"/>
      <c r="S14406" s="11"/>
      <c r="T14406" s="11"/>
      <c r="U14406" s="11"/>
      <c r="V14406" s="11"/>
      <c r="W14406" s="11"/>
      <c r="X14406" s="11"/>
      <c r="Y14406" s="11"/>
      <c r="Z14406" s="11"/>
      <c r="AA14406" s="11"/>
      <c r="AB14406" s="11"/>
      <c r="AC14406" s="11"/>
    </row>
    <row r="14407" spans="1:29" x14ac:dyDescent="0.25">
      <c r="A14407" s="10"/>
      <c r="B14407" s="11"/>
      <c r="C14407" s="11"/>
      <c r="D14407" s="11"/>
      <c r="E14407" s="11"/>
      <c r="F14407" s="11"/>
      <c r="G14407" s="11"/>
      <c r="H14407" s="11"/>
      <c r="I14407" s="11"/>
      <c r="J14407" s="11"/>
      <c r="K14407" s="12"/>
      <c r="L14407" s="13"/>
      <c r="M14407" s="12"/>
      <c r="N14407" s="13"/>
      <c r="O14407" s="13"/>
      <c r="P14407" s="11"/>
      <c r="Q14407" s="11"/>
      <c r="R14407" s="11"/>
      <c r="S14407" s="11"/>
      <c r="T14407" s="11"/>
      <c r="U14407" s="11"/>
      <c r="V14407" s="11"/>
      <c r="W14407" s="11"/>
      <c r="X14407" s="11"/>
      <c r="Y14407" s="11"/>
      <c r="Z14407" s="11"/>
      <c r="AA14407" s="11"/>
      <c r="AB14407" s="11"/>
      <c r="AC14407" s="11"/>
    </row>
    <row r="14408" spans="1:29" x14ac:dyDescent="0.25">
      <c r="A14408" s="10"/>
      <c r="B14408" s="11"/>
      <c r="C14408" s="11"/>
      <c r="D14408" s="11"/>
      <c r="E14408" s="11"/>
      <c r="F14408" s="11"/>
      <c r="G14408" s="11"/>
      <c r="H14408" s="11"/>
      <c r="I14408" s="11"/>
      <c r="J14408" s="11"/>
      <c r="K14408" s="12"/>
      <c r="L14408" s="13"/>
      <c r="M14408" s="12"/>
      <c r="N14408" s="13"/>
      <c r="O14408" s="13"/>
      <c r="P14408" s="11"/>
      <c r="Q14408" s="11"/>
      <c r="R14408" s="11"/>
      <c r="S14408" s="11"/>
      <c r="T14408" s="11"/>
      <c r="U14408" s="11"/>
      <c r="V14408" s="11"/>
      <c r="W14408" s="11"/>
      <c r="X14408" s="11"/>
      <c r="Y14408" s="11"/>
      <c r="Z14408" s="11"/>
      <c r="AA14408" s="11"/>
      <c r="AB14408" s="11"/>
      <c r="AC14408" s="11"/>
    </row>
    <row r="14409" spans="1:29" x14ac:dyDescent="0.25">
      <c r="A14409" s="10"/>
      <c r="B14409" s="11"/>
      <c r="C14409" s="11"/>
      <c r="D14409" s="11"/>
      <c r="E14409" s="11"/>
      <c r="F14409" s="11"/>
      <c r="G14409" s="11"/>
      <c r="H14409" s="11"/>
      <c r="I14409" s="11"/>
      <c r="J14409" s="11"/>
      <c r="K14409" s="12"/>
      <c r="L14409" s="13"/>
      <c r="M14409" s="12"/>
      <c r="N14409" s="13"/>
      <c r="O14409" s="13"/>
      <c r="P14409" s="11"/>
      <c r="Q14409" s="11"/>
      <c r="R14409" s="11"/>
      <c r="S14409" s="11"/>
      <c r="T14409" s="11"/>
      <c r="U14409" s="11"/>
      <c r="V14409" s="11"/>
      <c r="W14409" s="11"/>
      <c r="X14409" s="11"/>
      <c r="Y14409" s="11"/>
      <c r="Z14409" s="11"/>
      <c r="AA14409" s="11"/>
      <c r="AB14409" s="11"/>
      <c r="AC14409" s="11"/>
    </row>
    <row r="14410" spans="1:29" x14ac:dyDescent="0.25">
      <c r="A14410" s="10"/>
      <c r="B14410" s="11"/>
      <c r="C14410" s="11"/>
      <c r="D14410" s="11"/>
      <c r="E14410" s="11"/>
      <c r="F14410" s="11"/>
      <c r="G14410" s="11"/>
      <c r="H14410" s="11"/>
      <c r="I14410" s="11"/>
      <c r="J14410" s="11"/>
      <c r="K14410" s="12"/>
      <c r="L14410" s="13"/>
      <c r="M14410" s="12"/>
      <c r="N14410" s="13"/>
      <c r="O14410" s="13"/>
      <c r="P14410" s="11"/>
      <c r="Q14410" s="11"/>
      <c r="R14410" s="11"/>
      <c r="S14410" s="11"/>
      <c r="T14410" s="11"/>
      <c r="U14410" s="11"/>
      <c r="V14410" s="11"/>
      <c r="W14410" s="11"/>
      <c r="X14410" s="11"/>
      <c r="Y14410" s="11"/>
      <c r="Z14410" s="11"/>
      <c r="AA14410" s="11"/>
      <c r="AB14410" s="11"/>
      <c r="AC14410" s="11"/>
    </row>
    <row r="14411" spans="1:29" x14ac:dyDescent="0.25">
      <c r="A14411" s="10"/>
      <c r="B14411" s="11"/>
      <c r="C14411" s="11"/>
      <c r="D14411" s="11"/>
      <c r="E14411" s="11"/>
      <c r="F14411" s="11"/>
      <c r="G14411" s="11"/>
      <c r="H14411" s="11"/>
      <c r="I14411" s="11"/>
      <c r="J14411" s="11"/>
      <c r="K14411" s="12"/>
      <c r="L14411" s="13"/>
      <c r="M14411" s="12"/>
      <c r="N14411" s="13"/>
      <c r="O14411" s="13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  <c r="AA14411" s="11"/>
      <c r="AB14411" s="11"/>
      <c r="AC14411" s="11"/>
    </row>
    <row r="14412" spans="1:29" x14ac:dyDescent="0.25">
      <c r="A14412" s="10"/>
      <c r="B14412" s="11"/>
      <c r="C14412" s="11"/>
      <c r="D14412" s="11"/>
      <c r="E14412" s="11"/>
      <c r="F14412" s="11"/>
      <c r="G14412" s="11"/>
      <c r="H14412" s="11"/>
      <c r="I14412" s="11"/>
      <c r="J14412" s="11"/>
      <c r="K14412" s="12"/>
      <c r="L14412" s="13"/>
      <c r="M14412" s="12"/>
      <c r="N14412" s="13"/>
      <c r="O14412" s="13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  <c r="AA14412" s="11"/>
      <c r="AB14412" s="11"/>
      <c r="AC14412" s="11"/>
    </row>
    <row r="14413" spans="1:29" x14ac:dyDescent="0.25">
      <c r="A14413" s="10"/>
      <c r="B14413" s="11"/>
      <c r="C14413" s="11"/>
      <c r="D14413" s="11"/>
      <c r="E14413" s="11"/>
      <c r="F14413" s="11"/>
      <c r="G14413" s="11"/>
      <c r="H14413" s="11"/>
      <c r="I14413" s="11"/>
      <c r="J14413" s="11"/>
      <c r="K14413" s="12"/>
      <c r="L14413" s="13"/>
      <c r="M14413" s="12"/>
      <c r="N14413" s="13"/>
      <c r="O14413" s="13"/>
      <c r="P14413" s="11"/>
      <c r="Q14413" s="11"/>
      <c r="R14413" s="11"/>
      <c r="S14413" s="11"/>
      <c r="T14413" s="11"/>
      <c r="U14413" s="11"/>
      <c r="V14413" s="11"/>
      <c r="W14413" s="11"/>
      <c r="X14413" s="11"/>
      <c r="Y14413" s="11"/>
      <c r="Z14413" s="11"/>
      <c r="AA14413" s="11"/>
      <c r="AB14413" s="11"/>
      <c r="AC14413" s="11"/>
    </row>
    <row r="14414" spans="1:29" x14ac:dyDescent="0.25">
      <c r="A14414" s="10"/>
      <c r="B14414" s="11"/>
      <c r="C14414" s="11"/>
      <c r="D14414" s="11"/>
      <c r="E14414" s="11"/>
      <c r="F14414" s="11"/>
      <c r="G14414" s="11"/>
      <c r="H14414" s="11"/>
      <c r="I14414" s="11"/>
      <c r="J14414" s="11"/>
      <c r="K14414" s="12"/>
      <c r="L14414" s="13"/>
      <c r="M14414" s="12"/>
      <c r="N14414" s="13"/>
      <c r="O14414" s="13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  <c r="AA14414" s="11"/>
      <c r="AB14414" s="11"/>
      <c r="AC14414" s="11"/>
    </row>
    <row r="14415" spans="1:29" x14ac:dyDescent="0.25">
      <c r="A14415" s="10"/>
      <c r="B14415" s="11"/>
      <c r="C14415" s="11"/>
      <c r="D14415" s="11"/>
      <c r="E14415" s="11"/>
      <c r="F14415" s="11"/>
      <c r="G14415" s="11"/>
      <c r="H14415" s="11"/>
      <c r="I14415" s="11"/>
      <c r="J14415" s="11"/>
      <c r="K14415" s="12"/>
      <c r="L14415" s="13"/>
      <c r="M14415" s="12"/>
      <c r="N14415" s="13"/>
      <c r="O14415" s="13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  <c r="AA14415" s="11"/>
      <c r="AB14415" s="11"/>
      <c r="AC14415" s="11"/>
    </row>
    <row r="14416" spans="1:29" x14ac:dyDescent="0.25">
      <c r="A14416" s="10"/>
      <c r="B14416" s="11"/>
      <c r="C14416" s="11"/>
      <c r="D14416" s="11"/>
      <c r="E14416" s="11"/>
      <c r="F14416" s="11"/>
      <c r="G14416" s="11"/>
      <c r="H14416" s="11"/>
      <c r="I14416" s="11"/>
      <c r="J14416" s="11"/>
      <c r="K14416" s="12"/>
      <c r="L14416" s="13"/>
      <c r="M14416" s="12"/>
      <c r="N14416" s="13"/>
      <c r="O14416" s="13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  <c r="AA14416" s="11"/>
      <c r="AB14416" s="11"/>
      <c r="AC14416" s="11"/>
    </row>
    <row r="14417" spans="1:29" x14ac:dyDescent="0.25">
      <c r="A14417" s="10"/>
      <c r="B14417" s="11"/>
      <c r="C14417" s="11"/>
      <c r="D14417" s="11"/>
      <c r="E14417" s="11"/>
      <c r="F14417" s="11"/>
      <c r="G14417" s="11"/>
      <c r="H14417" s="11"/>
      <c r="I14417" s="11"/>
      <c r="J14417" s="11"/>
      <c r="K14417" s="12"/>
      <c r="L14417" s="13"/>
      <c r="M14417" s="12"/>
      <c r="N14417" s="13"/>
      <c r="O14417" s="13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  <c r="AA14417" s="11"/>
      <c r="AB14417" s="11"/>
      <c r="AC14417" s="11"/>
    </row>
    <row r="14418" spans="1:29" x14ac:dyDescent="0.25">
      <c r="A14418" s="10"/>
      <c r="B14418" s="11"/>
      <c r="C14418" s="11"/>
      <c r="D14418" s="11"/>
      <c r="E14418" s="11"/>
      <c r="F14418" s="11"/>
      <c r="G14418" s="11"/>
      <c r="H14418" s="11"/>
      <c r="I14418" s="11"/>
      <c r="J14418" s="11"/>
      <c r="K14418" s="12"/>
      <c r="L14418" s="13"/>
      <c r="M14418" s="12"/>
      <c r="N14418" s="13"/>
      <c r="O14418" s="13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  <c r="AA14418" s="11"/>
      <c r="AB14418" s="11"/>
      <c r="AC14418" s="11"/>
    </row>
    <row r="14419" spans="1:29" x14ac:dyDescent="0.25">
      <c r="A14419" s="10"/>
      <c r="B14419" s="11"/>
      <c r="C14419" s="11"/>
      <c r="D14419" s="11"/>
      <c r="E14419" s="11"/>
      <c r="F14419" s="11"/>
      <c r="G14419" s="11"/>
      <c r="H14419" s="11"/>
      <c r="I14419" s="11"/>
      <c r="J14419" s="11"/>
      <c r="K14419" s="12"/>
      <c r="L14419" s="13"/>
      <c r="M14419" s="12"/>
      <c r="N14419" s="13"/>
      <c r="O14419" s="13"/>
      <c r="P14419" s="11"/>
      <c r="Q14419" s="11"/>
      <c r="R14419" s="11"/>
      <c r="S14419" s="11"/>
      <c r="T14419" s="11"/>
      <c r="U14419" s="11"/>
      <c r="V14419" s="11"/>
      <c r="W14419" s="11"/>
      <c r="X14419" s="11"/>
      <c r="Y14419" s="11"/>
      <c r="Z14419" s="11"/>
      <c r="AA14419" s="11"/>
      <c r="AB14419" s="11"/>
      <c r="AC14419" s="11"/>
    </row>
    <row r="14420" spans="1:29" x14ac:dyDescent="0.25">
      <c r="A14420" s="10"/>
      <c r="B14420" s="11"/>
      <c r="C14420" s="11"/>
      <c r="D14420" s="11"/>
      <c r="E14420" s="11"/>
      <c r="F14420" s="11"/>
      <c r="G14420" s="11"/>
      <c r="H14420" s="11"/>
      <c r="I14420" s="11"/>
      <c r="J14420" s="11"/>
      <c r="K14420" s="12"/>
      <c r="L14420" s="13"/>
      <c r="M14420" s="12"/>
      <c r="N14420" s="13"/>
      <c r="O14420" s="13"/>
      <c r="P14420" s="11"/>
      <c r="Q14420" s="11"/>
      <c r="R14420" s="11"/>
      <c r="S14420" s="11"/>
      <c r="T14420" s="11"/>
      <c r="U14420" s="11"/>
      <c r="V14420" s="11"/>
      <c r="W14420" s="11"/>
      <c r="X14420" s="11"/>
      <c r="Y14420" s="11"/>
      <c r="Z14420" s="11"/>
      <c r="AA14420" s="11"/>
      <c r="AB14420" s="11"/>
      <c r="AC14420" s="11"/>
    </row>
    <row r="14421" spans="1:29" x14ac:dyDescent="0.25">
      <c r="A14421" s="10"/>
      <c r="B14421" s="11"/>
      <c r="C14421" s="11"/>
      <c r="D14421" s="11"/>
      <c r="E14421" s="11"/>
      <c r="F14421" s="11"/>
      <c r="G14421" s="11"/>
      <c r="H14421" s="11"/>
      <c r="I14421" s="11"/>
      <c r="J14421" s="11"/>
      <c r="K14421" s="12"/>
      <c r="L14421" s="13"/>
      <c r="M14421" s="12"/>
      <c r="N14421" s="13"/>
      <c r="O14421" s="13"/>
      <c r="P14421" s="11"/>
      <c r="Q14421" s="11"/>
      <c r="R14421" s="11"/>
      <c r="S14421" s="11"/>
      <c r="T14421" s="11"/>
      <c r="U14421" s="11"/>
      <c r="V14421" s="11"/>
      <c r="W14421" s="11"/>
      <c r="X14421" s="11"/>
      <c r="Y14421" s="11"/>
      <c r="Z14421" s="11"/>
      <c r="AA14421" s="11"/>
      <c r="AB14421" s="11"/>
      <c r="AC14421" s="11"/>
    </row>
    <row r="14422" spans="1:29" x14ac:dyDescent="0.25">
      <c r="A14422" s="10"/>
      <c r="B14422" s="11"/>
      <c r="C14422" s="11"/>
      <c r="D14422" s="11"/>
      <c r="E14422" s="11"/>
      <c r="F14422" s="11"/>
      <c r="G14422" s="11"/>
      <c r="H14422" s="11"/>
      <c r="I14422" s="11"/>
      <c r="J14422" s="11"/>
      <c r="K14422" s="12"/>
      <c r="L14422" s="13"/>
      <c r="M14422" s="12"/>
      <c r="N14422" s="13"/>
      <c r="O14422" s="13"/>
      <c r="P14422" s="11"/>
      <c r="Q14422" s="11"/>
      <c r="R14422" s="11"/>
      <c r="S14422" s="11"/>
      <c r="T14422" s="11"/>
      <c r="U14422" s="11"/>
      <c r="V14422" s="11"/>
      <c r="W14422" s="11"/>
      <c r="X14422" s="11"/>
      <c r="Y14422" s="11"/>
      <c r="Z14422" s="11"/>
      <c r="AA14422" s="11"/>
      <c r="AB14422" s="11"/>
      <c r="AC14422" s="11"/>
    </row>
    <row r="14423" spans="1:29" x14ac:dyDescent="0.25">
      <c r="A14423" s="10"/>
      <c r="B14423" s="11"/>
      <c r="C14423" s="11"/>
      <c r="D14423" s="11"/>
      <c r="E14423" s="11"/>
      <c r="F14423" s="11"/>
      <c r="G14423" s="11"/>
      <c r="H14423" s="11"/>
      <c r="I14423" s="11"/>
      <c r="J14423" s="11"/>
      <c r="K14423" s="12"/>
      <c r="L14423" s="13"/>
      <c r="M14423" s="12"/>
      <c r="N14423" s="13"/>
      <c r="O14423" s="13"/>
      <c r="P14423" s="11"/>
      <c r="Q14423" s="11"/>
      <c r="R14423" s="11"/>
      <c r="S14423" s="11"/>
      <c r="T14423" s="11"/>
      <c r="U14423" s="11"/>
      <c r="V14423" s="11"/>
      <c r="W14423" s="11"/>
      <c r="X14423" s="11"/>
      <c r="Y14423" s="11"/>
      <c r="Z14423" s="11"/>
      <c r="AA14423" s="11"/>
      <c r="AB14423" s="11"/>
      <c r="AC14423" s="11"/>
    </row>
    <row r="14424" spans="1:29" x14ac:dyDescent="0.25">
      <c r="A14424" s="10"/>
      <c r="B14424" s="11"/>
      <c r="C14424" s="11"/>
      <c r="D14424" s="11"/>
      <c r="E14424" s="11"/>
      <c r="F14424" s="11"/>
      <c r="G14424" s="11"/>
      <c r="H14424" s="11"/>
      <c r="I14424" s="11"/>
      <c r="J14424" s="11"/>
      <c r="K14424" s="12"/>
      <c r="L14424" s="13"/>
      <c r="M14424" s="12"/>
      <c r="N14424" s="13"/>
      <c r="O14424" s="13"/>
      <c r="P14424" s="11"/>
      <c r="Q14424" s="11"/>
      <c r="R14424" s="11"/>
      <c r="S14424" s="11"/>
      <c r="T14424" s="11"/>
      <c r="U14424" s="11"/>
      <c r="V14424" s="11"/>
      <c r="W14424" s="11"/>
      <c r="X14424" s="11"/>
      <c r="Y14424" s="11"/>
      <c r="Z14424" s="11"/>
      <c r="AA14424" s="11"/>
      <c r="AB14424" s="11"/>
      <c r="AC14424" s="11"/>
    </row>
    <row r="14425" spans="1:29" x14ac:dyDescent="0.25">
      <c r="A14425" s="10"/>
      <c r="B14425" s="11"/>
      <c r="C14425" s="11"/>
      <c r="D14425" s="11"/>
      <c r="E14425" s="11"/>
      <c r="F14425" s="11"/>
      <c r="G14425" s="11"/>
      <c r="H14425" s="11"/>
      <c r="I14425" s="11"/>
      <c r="J14425" s="11"/>
      <c r="K14425" s="12"/>
      <c r="L14425" s="13"/>
      <c r="M14425" s="12"/>
      <c r="N14425" s="13"/>
      <c r="O14425" s="13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  <c r="AA14425" s="11"/>
      <c r="AB14425" s="11"/>
      <c r="AC14425" s="11"/>
    </row>
    <row r="14426" spans="1:29" x14ac:dyDescent="0.25">
      <c r="A14426" s="10"/>
      <c r="B14426" s="11"/>
      <c r="C14426" s="11"/>
      <c r="D14426" s="11"/>
      <c r="E14426" s="11"/>
      <c r="F14426" s="11"/>
      <c r="G14426" s="11"/>
      <c r="H14426" s="11"/>
      <c r="I14426" s="11"/>
      <c r="J14426" s="11"/>
      <c r="K14426" s="12"/>
      <c r="L14426" s="13"/>
      <c r="M14426" s="12"/>
      <c r="N14426" s="13"/>
      <c r="O14426" s="13"/>
      <c r="P14426" s="11"/>
      <c r="Q14426" s="11"/>
      <c r="R14426" s="11"/>
      <c r="S14426" s="11"/>
      <c r="T14426" s="11"/>
      <c r="U14426" s="11"/>
      <c r="V14426" s="11"/>
      <c r="W14426" s="11"/>
      <c r="X14426" s="11"/>
      <c r="Y14426" s="11"/>
      <c r="Z14426" s="11"/>
      <c r="AA14426" s="11"/>
      <c r="AB14426" s="11"/>
      <c r="AC14426" s="11"/>
    </row>
    <row r="14427" spans="1:29" x14ac:dyDescent="0.25">
      <c r="A14427" s="10"/>
      <c r="B14427" s="11"/>
      <c r="C14427" s="11"/>
      <c r="D14427" s="11"/>
      <c r="E14427" s="11"/>
      <c r="F14427" s="11"/>
      <c r="G14427" s="11"/>
      <c r="H14427" s="11"/>
      <c r="I14427" s="11"/>
      <c r="J14427" s="11"/>
      <c r="K14427" s="12"/>
      <c r="L14427" s="13"/>
      <c r="M14427" s="12"/>
      <c r="N14427" s="13"/>
      <c r="O14427" s="13"/>
      <c r="P14427" s="11"/>
      <c r="Q14427" s="11"/>
      <c r="R14427" s="11"/>
      <c r="S14427" s="11"/>
      <c r="T14427" s="11"/>
      <c r="U14427" s="11"/>
      <c r="V14427" s="11"/>
      <c r="W14427" s="11"/>
      <c r="X14427" s="11"/>
      <c r="Y14427" s="11"/>
      <c r="Z14427" s="11"/>
      <c r="AA14427" s="11"/>
      <c r="AB14427" s="11"/>
      <c r="AC14427" s="11"/>
    </row>
    <row r="14428" spans="1:29" x14ac:dyDescent="0.25">
      <c r="A14428" s="10"/>
      <c r="B14428" s="11"/>
      <c r="C14428" s="11"/>
      <c r="D14428" s="11"/>
      <c r="E14428" s="11"/>
      <c r="F14428" s="11"/>
      <c r="G14428" s="11"/>
      <c r="H14428" s="11"/>
      <c r="I14428" s="11"/>
      <c r="J14428" s="11"/>
      <c r="K14428" s="12"/>
      <c r="L14428" s="13"/>
      <c r="M14428" s="12"/>
      <c r="N14428" s="13"/>
      <c r="O14428" s="13"/>
      <c r="P14428" s="11"/>
      <c r="Q14428" s="11"/>
      <c r="R14428" s="11"/>
      <c r="S14428" s="11"/>
      <c r="T14428" s="11"/>
      <c r="U14428" s="11"/>
      <c r="V14428" s="11"/>
      <c r="W14428" s="11"/>
      <c r="X14428" s="11"/>
      <c r="Y14428" s="11"/>
      <c r="Z14428" s="11"/>
      <c r="AA14428" s="11"/>
      <c r="AB14428" s="11"/>
      <c r="AC14428" s="11"/>
    </row>
    <row r="14429" spans="1:29" x14ac:dyDescent="0.25">
      <c r="A14429" s="10"/>
      <c r="B14429" s="11"/>
      <c r="C14429" s="11"/>
      <c r="D14429" s="11"/>
      <c r="E14429" s="11"/>
      <c r="F14429" s="11"/>
      <c r="G14429" s="11"/>
      <c r="H14429" s="11"/>
      <c r="I14429" s="11"/>
      <c r="J14429" s="11"/>
      <c r="K14429" s="12"/>
      <c r="L14429" s="13"/>
      <c r="M14429" s="12"/>
      <c r="N14429" s="13"/>
      <c r="O14429" s="13"/>
      <c r="P14429" s="11"/>
      <c r="Q14429" s="11"/>
      <c r="R14429" s="11"/>
      <c r="S14429" s="11"/>
      <c r="T14429" s="11"/>
      <c r="U14429" s="11"/>
      <c r="V14429" s="11"/>
      <c r="W14429" s="11"/>
      <c r="X14429" s="11"/>
      <c r="Y14429" s="11"/>
      <c r="Z14429" s="11"/>
      <c r="AA14429" s="11"/>
      <c r="AB14429" s="11"/>
      <c r="AC14429" s="11"/>
    </row>
    <row r="14430" spans="1:29" x14ac:dyDescent="0.25">
      <c r="A14430" s="10"/>
      <c r="B14430" s="11"/>
      <c r="C14430" s="11"/>
      <c r="D14430" s="11"/>
      <c r="E14430" s="11"/>
      <c r="F14430" s="11"/>
      <c r="G14430" s="11"/>
      <c r="H14430" s="11"/>
      <c r="I14430" s="11"/>
      <c r="J14430" s="11"/>
      <c r="K14430" s="12"/>
      <c r="L14430" s="13"/>
      <c r="M14430" s="12"/>
      <c r="N14430" s="13"/>
      <c r="O14430" s="13"/>
      <c r="P14430" s="11"/>
      <c r="Q14430" s="11"/>
      <c r="R14430" s="11"/>
      <c r="S14430" s="11"/>
      <c r="T14430" s="11"/>
      <c r="U14430" s="11"/>
      <c r="V14430" s="11"/>
      <c r="W14430" s="11"/>
      <c r="X14430" s="11"/>
      <c r="Y14430" s="11"/>
      <c r="Z14430" s="11"/>
      <c r="AA14430" s="11"/>
      <c r="AB14430" s="11"/>
      <c r="AC14430" s="11"/>
    </row>
    <row r="14431" spans="1:29" x14ac:dyDescent="0.25">
      <c r="A14431" s="10"/>
      <c r="B14431" s="11"/>
      <c r="C14431" s="11"/>
      <c r="D14431" s="11"/>
      <c r="E14431" s="11"/>
      <c r="F14431" s="11"/>
      <c r="G14431" s="11"/>
      <c r="H14431" s="11"/>
      <c r="I14431" s="11"/>
      <c r="J14431" s="11"/>
      <c r="K14431" s="12"/>
      <c r="L14431" s="13"/>
      <c r="M14431" s="12"/>
      <c r="N14431" s="13"/>
      <c r="O14431" s="13"/>
      <c r="P14431" s="11"/>
      <c r="Q14431" s="11"/>
      <c r="R14431" s="11"/>
      <c r="S14431" s="11"/>
      <c r="T14431" s="11"/>
      <c r="U14431" s="11"/>
      <c r="V14431" s="11"/>
      <c r="W14431" s="11"/>
      <c r="X14431" s="11"/>
      <c r="Y14431" s="11"/>
      <c r="Z14431" s="11"/>
      <c r="AA14431" s="11"/>
      <c r="AB14431" s="11"/>
      <c r="AC14431" s="11"/>
    </row>
    <row r="14432" spans="1:29" x14ac:dyDescent="0.25">
      <c r="A14432" s="10"/>
      <c r="B14432" s="11"/>
      <c r="C14432" s="11"/>
      <c r="D14432" s="11"/>
      <c r="E14432" s="11"/>
      <c r="F14432" s="11"/>
      <c r="G14432" s="11"/>
      <c r="H14432" s="11"/>
      <c r="I14432" s="11"/>
      <c r="J14432" s="11"/>
      <c r="K14432" s="12"/>
      <c r="L14432" s="13"/>
      <c r="M14432" s="12"/>
      <c r="N14432" s="13"/>
      <c r="O14432" s="13"/>
      <c r="P14432" s="11"/>
      <c r="Q14432" s="11"/>
      <c r="R14432" s="11"/>
      <c r="S14432" s="11"/>
      <c r="T14432" s="11"/>
      <c r="U14432" s="11"/>
      <c r="V14432" s="11"/>
      <c r="W14432" s="11"/>
      <c r="X14432" s="11"/>
      <c r="Y14432" s="11"/>
      <c r="Z14432" s="11"/>
      <c r="AA14432" s="11"/>
      <c r="AB14432" s="11"/>
      <c r="AC14432" s="11"/>
    </row>
    <row r="14433" spans="1:29" x14ac:dyDescent="0.25">
      <c r="A14433" s="10"/>
      <c r="B14433" s="11"/>
      <c r="C14433" s="11"/>
      <c r="D14433" s="11"/>
      <c r="E14433" s="11"/>
      <c r="F14433" s="11"/>
      <c r="G14433" s="11"/>
      <c r="H14433" s="11"/>
      <c r="I14433" s="11"/>
      <c r="J14433" s="11"/>
      <c r="K14433" s="12"/>
      <c r="L14433" s="13"/>
      <c r="M14433" s="12"/>
      <c r="N14433" s="13"/>
      <c r="O14433" s="13"/>
      <c r="P14433" s="11"/>
      <c r="Q14433" s="11"/>
      <c r="R14433" s="11"/>
      <c r="S14433" s="11"/>
      <c r="T14433" s="11"/>
      <c r="U14433" s="11"/>
      <c r="V14433" s="11"/>
      <c r="W14433" s="11"/>
      <c r="X14433" s="11"/>
      <c r="Y14433" s="11"/>
      <c r="Z14433" s="11"/>
      <c r="AA14433" s="11"/>
      <c r="AB14433" s="11"/>
      <c r="AC14433" s="11"/>
    </row>
    <row r="14434" spans="1:29" x14ac:dyDescent="0.25">
      <c r="A14434" s="10"/>
      <c r="B14434" s="11"/>
      <c r="C14434" s="11"/>
      <c r="D14434" s="11"/>
      <c r="E14434" s="11"/>
      <c r="F14434" s="11"/>
      <c r="G14434" s="11"/>
      <c r="H14434" s="11"/>
      <c r="I14434" s="11"/>
      <c r="J14434" s="11"/>
      <c r="K14434" s="12"/>
      <c r="L14434" s="13"/>
      <c r="M14434" s="12"/>
      <c r="N14434" s="13"/>
      <c r="O14434" s="13"/>
      <c r="P14434" s="11"/>
      <c r="Q14434" s="11"/>
      <c r="R14434" s="11"/>
      <c r="S14434" s="11"/>
      <c r="T14434" s="11"/>
      <c r="U14434" s="11"/>
      <c r="V14434" s="11"/>
      <c r="W14434" s="11"/>
      <c r="X14434" s="11"/>
      <c r="Y14434" s="11"/>
      <c r="Z14434" s="11"/>
      <c r="AA14434" s="11"/>
      <c r="AB14434" s="11"/>
      <c r="AC14434" s="11"/>
    </row>
    <row r="14435" spans="1:29" x14ac:dyDescent="0.25">
      <c r="A14435" s="10"/>
      <c r="B14435" s="11"/>
      <c r="C14435" s="11"/>
      <c r="D14435" s="11"/>
      <c r="E14435" s="11"/>
      <c r="F14435" s="11"/>
      <c r="G14435" s="11"/>
      <c r="H14435" s="11"/>
      <c r="I14435" s="11"/>
      <c r="J14435" s="11"/>
      <c r="K14435" s="12"/>
      <c r="L14435" s="13"/>
      <c r="M14435" s="12"/>
      <c r="N14435" s="13"/>
      <c r="O14435" s="13"/>
      <c r="P14435" s="11"/>
      <c r="Q14435" s="11"/>
      <c r="R14435" s="11"/>
      <c r="S14435" s="11"/>
      <c r="T14435" s="11"/>
      <c r="U14435" s="11"/>
      <c r="V14435" s="11"/>
      <c r="W14435" s="11"/>
      <c r="X14435" s="11"/>
      <c r="Y14435" s="11"/>
      <c r="Z14435" s="11"/>
      <c r="AA14435" s="11"/>
      <c r="AB14435" s="11"/>
      <c r="AC14435" s="11"/>
    </row>
    <row r="14436" spans="1:29" x14ac:dyDescent="0.25">
      <c r="A14436" s="10"/>
      <c r="B14436" s="11"/>
      <c r="C14436" s="11"/>
      <c r="D14436" s="11"/>
      <c r="E14436" s="11"/>
      <c r="F14436" s="11"/>
      <c r="G14436" s="11"/>
      <c r="H14436" s="11"/>
      <c r="I14436" s="11"/>
      <c r="J14436" s="11"/>
      <c r="K14436" s="12"/>
      <c r="L14436" s="13"/>
      <c r="M14436" s="12"/>
      <c r="N14436" s="13"/>
      <c r="O14436" s="13"/>
      <c r="P14436" s="11"/>
      <c r="Q14436" s="11"/>
      <c r="R14436" s="11"/>
      <c r="S14436" s="11"/>
      <c r="T14436" s="11"/>
      <c r="U14436" s="11"/>
      <c r="V14436" s="11"/>
      <c r="W14436" s="11"/>
      <c r="X14436" s="11"/>
      <c r="Y14436" s="11"/>
      <c r="Z14436" s="11"/>
      <c r="AA14436" s="11"/>
      <c r="AB14436" s="11"/>
      <c r="AC14436" s="11"/>
    </row>
    <row r="14437" spans="1:29" x14ac:dyDescent="0.25">
      <c r="A14437" s="10"/>
      <c r="B14437" s="11"/>
      <c r="C14437" s="11"/>
      <c r="D14437" s="11"/>
      <c r="E14437" s="11"/>
      <c r="F14437" s="11"/>
      <c r="G14437" s="11"/>
      <c r="H14437" s="11"/>
      <c r="I14437" s="11"/>
      <c r="J14437" s="11"/>
      <c r="K14437" s="12"/>
      <c r="L14437" s="13"/>
      <c r="M14437" s="12"/>
      <c r="N14437" s="13"/>
      <c r="O14437" s="13"/>
      <c r="P14437" s="11"/>
      <c r="Q14437" s="11"/>
      <c r="R14437" s="11"/>
      <c r="S14437" s="11"/>
      <c r="T14437" s="11"/>
      <c r="U14437" s="11"/>
      <c r="V14437" s="11"/>
      <c r="W14437" s="11"/>
      <c r="X14437" s="11"/>
      <c r="Y14437" s="11"/>
      <c r="Z14437" s="11"/>
      <c r="AA14437" s="11"/>
      <c r="AB14437" s="11"/>
      <c r="AC14437" s="11"/>
    </row>
    <row r="14438" spans="1:29" x14ac:dyDescent="0.25">
      <c r="A14438" s="10"/>
      <c r="B14438" s="11"/>
      <c r="C14438" s="11"/>
      <c r="D14438" s="11"/>
      <c r="E14438" s="11"/>
      <c r="F14438" s="11"/>
      <c r="G14438" s="11"/>
      <c r="H14438" s="11"/>
      <c r="I14438" s="11"/>
      <c r="J14438" s="11"/>
      <c r="K14438" s="12"/>
      <c r="L14438" s="13"/>
      <c r="M14438" s="12"/>
      <c r="N14438" s="13"/>
      <c r="O14438" s="13"/>
      <c r="P14438" s="11"/>
      <c r="Q14438" s="11"/>
      <c r="R14438" s="11"/>
      <c r="S14438" s="11"/>
      <c r="T14438" s="11"/>
      <c r="U14438" s="11"/>
      <c r="V14438" s="11"/>
      <c r="W14438" s="11"/>
      <c r="X14438" s="11"/>
      <c r="Y14438" s="11"/>
      <c r="Z14438" s="11"/>
      <c r="AA14438" s="11"/>
      <c r="AB14438" s="11"/>
      <c r="AC14438" s="11"/>
    </row>
    <row r="14439" spans="1:29" x14ac:dyDescent="0.25">
      <c r="A14439" s="10"/>
      <c r="B14439" s="11"/>
      <c r="C14439" s="11"/>
      <c r="D14439" s="11"/>
      <c r="E14439" s="11"/>
      <c r="F14439" s="11"/>
      <c r="G14439" s="11"/>
      <c r="H14439" s="11"/>
      <c r="I14439" s="11"/>
      <c r="J14439" s="11"/>
      <c r="K14439" s="12"/>
      <c r="L14439" s="13"/>
      <c r="M14439" s="12"/>
      <c r="N14439" s="13"/>
      <c r="O14439" s="13"/>
      <c r="P14439" s="11"/>
      <c r="Q14439" s="11"/>
      <c r="R14439" s="11"/>
      <c r="S14439" s="11"/>
      <c r="T14439" s="11"/>
      <c r="U14439" s="11"/>
      <c r="V14439" s="11"/>
      <c r="W14439" s="11"/>
      <c r="X14439" s="11"/>
      <c r="Y14439" s="11"/>
      <c r="Z14439" s="11"/>
      <c r="AA14439" s="11"/>
      <c r="AB14439" s="11"/>
      <c r="AC14439" s="11"/>
    </row>
    <row r="14440" spans="1:29" x14ac:dyDescent="0.25">
      <c r="A14440" s="10"/>
      <c r="B14440" s="11"/>
      <c r="C14440" s="11"/>
      <c r="D14440" s="11"/>
      <c r="E14440" s="11"/>
      <c r="F14440" s="11"/>
      <c r="G14440" s="11"/>
      <c r="H14440" s="11"/>
      <c r="I14440" s="11"/>
      <c r="J14440" s="11"/>
      <c r="K14440" s="12"/>
      <c r="L14440" s="13"/>
      <c r="M14440" s="12"/>
      <c r="N14440" s="13"/>
      <c r="O14440" s="13"/>
      <c r="P14440" s="11"/>
      <c r="Q14440" s="11"/>
      <c r="R14440" s="11"/>
      <c r="S14440" s="11"/>
      <c r="T14440" s="11"/>
      <c r="U14440" s="11"/>
      <c r="V14440" s="11"/>
      <c r="W14440" s="11"/>
      <c r="X14440" s="11"/>
      <c r="Y14440" s="11"/>
      <c r="Z14440" s="11"/>
      <c r="AA14440" s="11"/>
      <c r="AB14440" s="11"/>
      <c r="AC14440" s="11"/>
    </row>
    <row r="14441" spans="1:29" x14ac:dyDescent="0.25">
      <c r="A14441" s="10"/>
      <c r="B14441" s="11"/>
      <c r="C14441" s="11"/>
      <c r="D14441" s="11"/>
      <c r="E14441" s="11"/>
      <c r="F14441" s="11"/>
      <c r="G14441" s="11"/>
      <c r="H14441" s="11"/>
      <c r="I14441" s="11"/>
      <c r="J14441" s="11"/>
      <c r="K14441" s="12"/>
      <c r="L14441" s="13"/>
      <c r="M14441" s="12"/>
      <c r="N14441" s="13"/>
      <c r="O14441" s="13"/>
      <c r="P14441" s="11"/>
      <c r="Q14441" s="11"/>
      <c r="R14441" s="11"/>
      <c r="S14441" s="11"/>
      <c r="T14441" s="11"/>
      <c r="U14441" s="11"/>
      <c r="V14441" s="11"/>
      <c r="W14441" s="11"/>
      <c r="X14441" s="11"/>
      <c r="Y14441" s="11"/>
      <c r="Z14441" s="11"/>
      <c r="AA14441" s="11"/>
      <c r="AB14441" s="11"/>
      <c r="AC14441" s="11"/>
    </row>
    <row r="14442" spans="1:29" x14ac:dyDescent="0.25">
      <c r="A14442" s="10"/>
      <c r="B14442" s="11"/>
      <c r="C14442" s="11"/>
      <c r="D14442" s="11"/>
      <c r="E14442" s="11"/>
      <c r="F14442" s="11"/>
      <c r="G14442" s="11"/>
      <c r="H14442" s="11"/>
      <c r="I14442" s="11"/>
      <c r="J14442" s="11"/>
      <c r="K14442" s="12"/>
      <c r="L14442" s="13"/>
      <c r="M14442" s="12"/>
      <c r="N14442" s="13"/>
      <c r="O14442" s="13"/>
      <c r="P14442" s="11"/>
      <c r="Q14442" s="11"/>
      <c r="R14442" s="11"/>
      <c r="S14442" s="11"/>
      <c r="T14442" s="11"/>
      <c r="U14442" s="11"/>
      <c r="V14442" s="11"/>
      <c r="W14442" s="11"/>
      <c r="X14442" s="11"/>
      <c r="Y14442" s="11"/>
      <c r="Z14442" s="11"/>
      <c r="AA14442" s="11"/>
      <c r="AB14442" s="11"/>
      <c r="AC14442" s="11"/>
    </row>
    <row r="14443" spans="1:29" x14ac:dyDescent="0.25">
      <c r="A14443" s="10"/>
      <c r="B14443" s="11"/>
      <c r="C14443" s="11"/>
      <c r="D14443" s="11"/>
      <c r="E14443" s="11"/>
      <c r="F14443" s="11"/>
      <c r="G14443" s="11"/>
      <c r="H14443" s="11"/>
      <c r="I14443" s="11"/>
      <c r="J14443" s="11"/>
      <c r="K14443" s="12"/>
      <c r="L14443" s="13"/>
      <c r="M14443" s="12"/>
      <c r="N14443" s="13"/>
      <c r="O14443" s="13"/>
      <c r="P14443" s="11"/>
      <c r="Q14443" s="11"/>
      <c r="R14443" s="11"/>
      <c r="S14443" s="11"/>
      <c r="T14443" s="11"/>
      <c r="U14443" s="11"/>
      <c r="V14443" s="11"/>
      <c r="W14443" s="11"/>
      <c r="X14443" s="11"/>
      <c r="Y14443" s="11"/>
      <c r="Z14443" s="11"/>
      <c r="AA14443" s="11"/>
      <c r="AB14443" s="11"/>
      <c r="AC14443" s="11"/>
    </row>
    <row r="14444" spans="1:29" x14ac:dyDescent="0.25">
      <c r="A14444" s="10"/>
      <c r="B14444" s="11"/>
      <c r="C14444" s="11"/>
      <c r="D14444" s="11"/>
      <c r="E14444" s="11"/>
      <c r="F14444" s="11"/>
      <c r="G14444" s="11"/>
      <c r="H14444" s="11"/>
      <c r="I14444" s="11"/>
      <c r="J14444" s="11"/>
      <c r="K14444" s="12"/>
      <c r="L14444" s="13"/>
      <c r="M14444" s="12"/>
      <c r="N14444" s="13"/>
      <c r="O14444" s="13"/>
      <c r="P14444" s="11"/>
      <c r="Q14444" s="11"/>
      <c r="R14444" s="11"/>
      <c r="S14444" s="11"/>
      <c r="T14444" s="11"/>
      <c r="U14444" s="11"/>
      <c r="V14444" s="11"/>
      <c r="W14444" s="11"/>
      <c r="X14444" s="11"/>
      <c r="Y14444" s="11"/>
      <c r="Z14444" s="11"/>
      <c r="AA14444" s="11"/>
      <c r="AB14444" s="11"/>
      <c r="AC14444" s="11"/>
    </row>
    <row r="14445" spans="1:29" x14ac:dyDescent="0.25">
      <c r="A14445" s="10"/>
      <c r="B14445" s="11"/>
      <c r="C14445" s="11"/>
      <c r="D14445" s="11"/>
      <c r="E14445" s="11"/>
      <c r="F14445" s="11"/>
      <c r="G14445" s="11"/>
      <c r="H14445" s="11"/>
      <c r="I14445" s="11"/>
      <c r="J14445" s="11"/>
      <c r="K14445" s="12"/>
      <c r="L14445" s="13"/>
      <c r="M14445" s="12"/>
      <c r="N14445" s="13"/>
      <c r="O14445" s="13"/>
      <c r="P14445" s="11"/>
      <c r="Q14445" s="11"/>
      <c r="R14445" s="11"/>
      <c r="S14445" s="11"/>
      <c r="T14445" s="11"/>
      <c r="U14445" s="11"/>
      <c r="V14445" s="11"/>
      <c r="W14445" s="11"/>
      <c r="X14445" s="11"/>
      <c r="Y14445" s="11"/>
      <c r="Z14445" s="11"/>
      <c r="AA14445" s="11"/>
      <c r="AB14445" s="11"/>
      <c r="AC14445" s="11"/>
    </row>
    <row r="14446" spans="1:29" x14ac:dyDescent="0.25">
      <c r="A14446" s="10"/>
      <c r="B14446" s="11"/>
      <c r="C14446" s="11"/>
      <c r="D14446" s="11"/>
      <c r="E14446" s="11"/>
      <c r="F14446" s="11"/>
      <c r="G14446" s="11"/>
      <c r="H14446" s="11"/>
      <c r="I14446" s="11"/>
      <c r="J14446" s="11"/>
      <c r="K14446" s="12"/>
      <c r="L14446" s="13"/>
      <c r="M14446" s="12"/>
      <c r="N14446" s="13"/>
      <c r="O14446" s="13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  <c r="AA14446" s="11"/>
      <c r="AB14446" s="11"/>
      <c r="AC14446" s="11"/>
    </row>
    <row r="14447" spans="1:29" x14ac:dyDescent="0.25">
      <c r="A14447" s="10"/>
      <c r="B14447" s="11"/>
      <c r="C14447" s="11"/>
      <c r="D14447" s="11"/>
      <c r="E14447" s="11"/>
      <c r="F14447" s="11"/>
      <c r="G14447" s="11"/>
      <c r="H14447" s="11"/>
      <c r="I14447" s="11"/>
      <c r="J14447" s="11"/>
      <c r="K14447" s="12"/>
      <c r="L14447" s="13"/>
      <c r="M14447" s="12"/>
      <c r="N14447" s="13"/>
      <c r="O14447" s="13"/>
      <c r="P14447" s="11"/>
      <c r="Q14447" s="11"/>
      <c r="R14447" s="11"/>
      <c r="S14447" s="11"/>
      <c r="T14447" s="11"/>
      <c r="U14447" s="11"/>
      <c r="V14447" s="11"/>
      <c r="W14447" s="11"/>
      <c r="X14447" s="11"/>
      <c r="Y14447" s="11"/>
      <c r="Z14447" s="11"/>
      <c r="AA14447" s="11"/>
      <c r="AB14447" s="11"/>
      <c r="AC14447" s="11"/>
    </row>
    <row r="14448" spans="1:29" x14ac:dyDescent="0.25">
      <c r="A14448" s="10"/>
      <c r="B14448" s="11"/>
      <c r="C14448" s="11"/>
      <c r="D14448" s="11"/>
      <c r="E14448" s="11"/>
      <c r="F14448" s="11"/>
      <c r="G14448" s="11"/>
      <c r="H14448" s="11"/>
      <c r="I14448" s="11"/>
      <c r="J14448" s="11"/>
      <c r="K14448" s="12"/>
      <c r="L14448" s="13"/>
      <c r="M14448" s="12"/>
      <c r="N14448" s="13"/>
      <c r="O14448" s="13"/>
      <c r="P14448" s="11"/>
      <c r="Q14448" s="11"/>
      <c r="R14448" s="11"/>
      <c r="S14448" s="11"/>
      <c r="T14448" s="11"/>
      <c r="U14448" s="11"/>
      <c r="V14448" s="11"/>
      <c r="W14448" s="11"/>
      <c r="X14448" s="11"/>
      <c r="Y14448" s="11"/>
      <c r="Z14448" s="11"/>
      <c r="AA14448" s="11"/>
      <c r="AB14448" s="11"/>
      <c r="AC14448" s="11"/>
    </row>
    <row r="14449" spans="1:29" x14ac:dyDescent="0.25">
      <c r="A14449" s="10"/>
      <c r="B14449" s="11"/>
      <c r="C14449" s="11"/>
      <c r="D14449" s="11"/>
      <c r="E14449" s="11"/>
      <c r="F14449" s="11"/>
      <c r="G14449" s="11"/>
      <c r="H14449" s="11"/>
      <c r="I14449" s="11"/>
      <c r="J14449" s="11"/>
      <c r="K14449" s="12"/>
      <c r="L14449" s="13"/>
      <c r="M14449" s="12"/>
      <c r="N14449" s="13"/>
      <c r="O14449" s="13"/>
      <c r="P14449" s="11"/>
      <c r="Q14449" s="11"/>
      <c r="R14449" s="11"/>
      <c r="S14449" s="11"/>
      <c r="T14449" s="11"/>
      <c r="U14449" s="11"/>
      <c r="V14449" s="11"/>
      <c r="W14449" s="11"/>
      <c r="X14449" s="11"/>
      <c r="Y14449" s="11"/>
      <c r="Z14449" s="11"/>
      <c r="AA14449" s="11"/>
      <c r="AB14449" s="11"/>
      <c r="AC14449" s="11"/>
    </row>
    <row r="14450" spans="1:29" x14ac:dyDescent="0.25">
      <c r="A14450" s="10"/>
      <c r="B14450" s="11"/>
      <c r="C14450" s="11"/>
      <c r="D14450" s="11"/>
      <c r="E14450" s="11"/>
      <c r="F14450" s="11"/>
      <c r="G14450" s="11"/>
      <c r="H14450" s="11"/>
      <c r="I14450" s="11"/>
      <c r="J14450" s="11"/>
      <c r="K14450" s="12"/>
      <c r="L14450" s="13"/>
      <c r="M14450" s="12"/>
      <c r="N14450" s="13"/>
      <c r="O14450" s="13"/>
      <c r="P14450" s="11"/>
      <c r="Q14450" s="11"/>
      <c r="R14450" s="11"/>
      <c r="S14450" s="11"/>
      <c r="T14450" s="11"/>
      <c r="U14450" s="11"/>
      <c r="V14450" s="11"/>
      <c r="W14450" s="11"/>
      <c r="X14450" s="11"/>
      <c r="Y14450" s="11"/>
      <c r="Z14450" s="11"/>
      <c r="AA14450" s="11"/>
      <c r="AB14450" s="11"/>
      <c r="AC14450" s="11"/>
    </row>
    <row r="14451" spans="1:29" x14ac:dyDescent="0.25">
      <c r="A14451" s="10"/>
      <c r="B14451" s="11"/>
      <c r="C14451" s="11"/>
      <c r="D14451" s="11"/>
      <c r="E14451" s="11"/>
      <c r="F14451" s="11"/>
      <c r="G14451" s="11"/>
      <c r="H14451" s="11"/>
      <c r="I14451" s="11"/>
      <c r="J14451" s="11"/>
      <c r="K14451" s="12"/>
      <c r="L14451" s="13"/>
      <c r="M14451" s="12"/>
      <c r="N14451" s="13"/>
      <c r="O14451" s="13"/>
      <c r="P14451" s="11"/>
      <c r="Q14451" s="11"/>
      <c r="R14451" s="11"/>
      <c r="S14451" s="11"/>
      <c r="T14451" s="11"/>
      <c r="U14451" s="11"/>
      <c r="V14451" s="11"/>
      <c r="W14451" s="11"/>
      <c r="X14451" s="11"/>
      <c r="Y14451" s="11"/>
      <c r="Z14451" s="11"/>
      <c r="AA14451" s="11"/>
      <c r="AB14451" s="11"/>
      <c r="AC14451" s="11"/>
    </row>
    <row r="14452" spans="1:29" x14ac:dyDescent="0.25">
      <c r="A14452" s="10"/>
      <c r="B14452" s="11"/>
      <c r="C14452" s="11"/>
      <c r="D14452" s="11"/>
      <c r="E14452" s="11"/>
      <c r="F14452" s="11"/>
      <c r="G14452" s="11"/>
      <c r="H14452" s="11"/>
      <c r="I14452" s="11"/>
      <c r="J14452" s="11"/>
      <c r="K14452" s="12"/>
      <c r="L14452" s="13"/>
      <c r="M14452" s="12"/>
      <c r="N14452" s="13"/>
      <c r="O14452" s="13"/>
      <c r="P14452" s="11"/>
      <c r="Q14452" s="11"/>
      <c r="R14452" s="11"/>
      <c r="S14452" s="11"/>
      <c r="T14452" s="11"/>
      <c r="U14452" s="11"/>
      <c r="V14452" s="11"/>
      <c r="W14452" s="11"/>
      <c r="X14452" s="11"/>
      <c r="Y14452" s="11"/>
      <c r="Z14452" s="11"/>
      <c r="AA14452" s="11"/>
      <c r="AB14452" s="11"/>
      <c r="AC14452" s="11"/>
    </row>
    <row r="14453" spans="1:29" x14ac:dyDescent="0.25">
      <c r="A14453" s="10"/>
      <c r="B14453" s="11"/>
      <c r="C14453" s="11"/>
      <c r="D14453" s="11"/>
      <c r="E14453" s="11"/>
      <c r="F14453" s="11"/>
      <c r="G14453" s="11"/>
      <c r="H14453" s="11"/>
      <c r="I14453" s="11"/>
      <c r="J14453" s="11"/>
      <c r="K14453" s="12"/>
      <c r="L14453" s="13"/>
      <c r="M14453" s="12"/>
      <c r="N14453" s="13"/>
      <c r="O14453" s="13"/>
      <c r="P14453" s="11"/>
      <c r="Q14453" s="11"/>
      <c r="R14453" s="11"/>
      <c r="S14453" s="11"/>
      <c r="T14453" s="11"/>
      <c r="U14453" s="11"/>
      <c r="V14453" s="11"/>
      <c r="W14453" s="11"/>
      <c r="X14453" s="11"/>
      <c r="Y14453" s="11"/>
      <c r="Z14453" s="11"/>
      <c r="AA14453" s="11"/>
      <c r="AB14453" s="11"/>
      <c r="AC14453" s="11"/>
    </row>
    <row r="14454" spans="1:29" x14ac:dyDescent="0.25">
      <c r="A14454" s="10"/>
      <c r="B14454" s="11"/>
      <c r="C14454" s="11"/>
      <c r="D14454" s="11"/>
      <c r="E14454" s="11"/>
      <c r="F14454" s="11"/>
      <c r="G14454" s="11"/>
      <c r="H14454" s="11"/>
      <c r="I14454" s="11"/>
      <c r="J14454" s="11"/>
      <c r="K14454" s="12"/>
      <c r="L14454" s="13"/>
      <c r="M14454" s="12"/>
      <c r="N14454" s="13"/>
      <c r="O14454" s="13"/>
      <c r="P14454" s="11"/>
      <c r="Q14454" s="11"/>
      <c r="R14454" s="11"/>
      <c r="S14454" s="11"/>
      <c r="T14454" s="11"/>
      <c r="U14454" s="11"/>
      <c r="V14454" s="11"/>
      <c r="W14454" s="11"/>
      <c r="X14454" s="11"/>
      <c r="Y14454" s="11"/>
      <c r="Z14454" s="11"/>
      <c r="AA14454" s="11"/>
      <c r="AB14454" s="11"/>
      <c r="AC14454" s="11"/>
    </row>
    <row r="14455" spans="1:29" x14ac:dyDescent="0.25">
      <c r="A14455" s="10"/>
      <c r="B14455" s="11"/>
      <c r="C14455" s="11"/>
      <c r="D14455" s="11"/>
      <c r="E14455" s="11"/>
      <c r="F14455" s="11"/>
      <c r="G14455" s="11"/>
      <c r="H14455" s="11"/>
      <c r="I14455" s="11"/>
      <c r="J14455" s="11"/>
      <c r="K14455" s="12"/>
      <c r="L14455" s="13"/>
      <c r="M14455" s="12"/>
      <c r="N14455" s="13"/>
      <c r="O14455" s="13"/>
      <c r="P14455" s="11"/>
      <c r="Q14455" s="11"/>
      <c r="R14455" s="11"/>
      <c r="S14455" s="11"/>
      <c r="T14455" s="11"/>
      <c r="U14455" s="11"/>
      <c r="V14455" s="11"/>
      <c r="W14455" s="11"/>
      <c r="X14455" s="11"/>
      <c r="Y14455" s="11"/>
      <c r="Z14455" s="11"/>
      <c r="AA14455" s="11"/>
      <c r="AB14455" s="11"/>
      <c r="AC14455" s="11"/>
    </row>
    <row r="14456" spans="1:29" x14ac:dyDescent="0.25">
      <c r="A14456" s="10"/>
      <c r="B14456" s="11"/>
      <c r="C14456" s="11"/>
      <c r="D14456" s="11"/>
      <c r="E14456" s="11"/>
      <c r="F14456" s="11"/>
      <c r="G14456" s="11"/>
      <c r="H14456" s="11"/>
      <c r="I14456" s="11"/>
      <c r="J14456" s="11"/>
      <c r="K14456" s="12"/>
      <c r="L14456" s="13"/>
      <c r="M14456" s="12"/>
      <c r="N14456" s="13"/>
      <c r="O14456" s="13"/>
      <c r="P14456" s="11"/>
      <c r="Q14456" s="11"/>
      <c r="R14456" s="11"/>
      <c r="S14456" s="11"/>
      <c r="T14456" s="11"/>
      <c r="U14456" s="11"/>
      <c r="V14456" s="11"/>
      <c r="W14456" s="11"/>
      <c r="X14456" s="11"/>
      <c r="Y14456" s="11"/>
      <c r="Z14456" s="11"/>
      <c r="AA14456" s="11"/>
      <c r="AB14456" s="11"/>
      <c r="AC14456" s="11"/>
    </row>
    <row r="14457" spans="1:29" x14ac:dyDescent="0.25">
      <c r="A14457" s="10"/>
      <c r="B14457" s="11"/>
      <c r="C14457" s="11"/>
      <c r="D14457" s="11"/>
      <c r="E14457" s="11"/>
      <c r="F14457" s="11"/>
      <c r="G14457" s="11"/>
      <c r="H14457" s="11"/>
      <c r="I14457" s="11"/>
      <c r="J14457" s="11"/>
      <c r="K14457" s="12"/>
      <c r="L14457" s="13"/>
      <c r="M14457" s="12"/>
      <c r="N14457" s="13"/>
      <c r="O14457" s="13"/>
      <c r="P14457" s="11"/>
      <c r="Q14457" s="11"/>
      <c r="R14457" s="11"/>
      <c r="S14457" s="11"/>
      <c r="T14457" s="11"/>
      <c r="U14457" s="11"/>
      <c r="V14457" s="11"/>
      <c r="W14457" s="11"/>
      <c r="X14457" s="11"/>
      <c r="Y14457" s="11"/>
      <c r="Z14457" s="11"/>
      <c r="AA14457" s="11"/>
      <c r="AB14457" s="11"/>
      <c r="AC14457" s="11"/>
    </row>
    <row r="14458" spans="1:29" x14ac:dyDescent="0.25">
      <c r="A14458" s="10"/>
      <c r="B14458" s="11"/>
      <c r="C14458" s="11"/>
      <c r="D14458" s="11"/>
      <c r="E14458" s="11"/>
      <c r="F14458" s="11"/>
      <c r="G14458" s="11"/>
      <c r="H14458" s="11"/>
      <c r="I14458" s="11"/>
      <c r="J14458" s="11"/>
      <c r="K14458" s="12"/>
      <c r="L14458" s="13"/>
      <c r="M14458" s="12"/>
      <c r="N14458" s="13"/>
      <c r="O14458" s="13"/>
      <c r="P14458" s="11"/>
      <c r="Q14458" s="11"/>
      <c r="R14458" s="11"/>
      <c r="S14458" s="11"/>
      <c r="T14458" s="11"/>
      <c r="U14458" s="11"/>
      <c r="V14458" s="11"/>
      <c r="W14458" s="11"/>
      <c r="X14458" s="11"/>
      <c r="Y14458" s="11"/>
      <c r="Z14458" s="11"/>
      <c r="AA14458" s="11"/>
      <c r="AB14458" s="11"/>
      <c r="AC14458" s="11"/>
    </row>
    <row r="14459" spans="1:29" x14ac:dyDescent="0.25">
      <c r="A14459" s="10"/>
      <c r="B14459" s="11"/>
      <c r="C14459" s="11"/>
      <c r="D14459" s="11"/>
      <c r="E14459" s="11"/>
      <c r="F14459" s="11"/>
      <c r="G14459" s="11"/>
      <c r="H14459" s="11"/>
      <c r="I14459" s="11"/>
      <c r="J14459" s="11"/>
      <c r="K14459" s="12"/>
      <c r="L14459" s="13"/>
      <c r="M14459" s="12"/>
      <c r="N14459" s="13"/>
      <c r="O14459" s="13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  <c r="AA14459" s="11"/>
      <c r="AB14459" s="11"/>
      <c r="AC14459" s="11"/>
    </row>
    <row r="14460" spans="1:29" x14ac:dyDescent="0.25">
      <c r="A14460" s="10"/>
      <c r="B14460" s="11"/>
      <c r="C14460" s="11"/>
      <c r="D14460" s="11"/>
      <c r="E14460" s="11"/>
      <c r="F14460" s="11"/>
      <c r="G14460" s="11"/>
      <c r="H14460" s="11"/>
      <c r="I14460" s="11"/>
      <c r="J14460" s="11"/>
      <c r="K14460" s="12"/>
      <c r="L14460" s="13"/>
      <c r="M14460" s="12"/>
      <c r="N14460" s="13"/>
      <c r="O14460" s="13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  <c r="AA14460" s="11"/>
      <c r="AB14460" s="11"/>
      <c r="AC14460" s="11"/>
    </row>
    <row r="14461" spans="1:29" x14ac:dyDescent="0.25">
      <c r="A14461" s="10"/>
      <c r="B14461" s="11"/>
      <c r="C14461" s="11"/>
      <c r="D14461" s="11"/>
      <c r="E14461" s="11"/>
      <c r="F14461" s="11"/>
      <c r="G14461" s="11"/>
      <c r="H14461" s="11"/>
      <c r="I14461" s="11"/>
      <c r="J14461" s="11"/>
      <c r="K14461" s="12"/>
      <c r="L14461" s="13"/>
      <c r="M14461" s="12"/>
      <c r="N14461" s="13"/>
      <c r="O14461" s="13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  <c r="AA14461" s="11"/>
      <c r="AB14461" s="11"/>
      <c r="AC14461" s="11"/>
    </row>
    <row r="14462" spans="1:29" x14ac:dyDescent="0.25">
      <c r="A14462" s="10"/>
      <c r="B14462" s="11"/>
      <c r="C14462" s="11"/>
      <c r="D14462" s="11"/>
      <c r="E14462" s="11"/>
      <c r="F14462" s="11"/>
      <c r="G14462" s="11"/>
      <c r="H14462" s="11"/>
      <c r="I14462" s="11"/>
      <c r="J14462" s="11"/>
      <c r="K14462" s="12"/>
      <c r="L14462" s="13"/>
      <c r="M14462" s="12"/>
      <c r="N14462" s="13"/>
      <c r="O14462" s="13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  <c r="AA14462" s="11"/>
      <c r="AB14462" s="11"/>
      <c r="AC14462" s="11"/>
    </row>
    <row r="14463" spans="1:29" x14ac:dyDescent="0.25">
      <c r="A14463" s="10"/>
      <c r="B14463" s="11"/>
      <c r="C14463" s="11"/>
      <c r="D14463" s="11"/>
      <c r="E14463" s="11"/>
      <c r="F14463" s="11"/>
      <c r="G14463" s="11"/>
      <c r="H14463" s="11"/>
      <c r="I14463" s="11"/>
      <c r="J14463" s="11"/>
      <c r="K14463" s="12"/>
      <c r="L14463" s="13"/>
      <c r="M14463" s="12"/>
      <c r="N14463" s="13"/>
      <c r="O14463" s="13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  <c r="AA14463" s="11"/>
      <c r="AB14463" s="11"/>
      <c r="AC14463" s="11"/>
    </row>
    <row r="14464" spans="1:29" x14ac:dyDescent="0.25">
      <c r="A14464" s="10"/>
      <c r="B14464" s="11"/>
      <c r="C14464" s="11"/>
      <c r="D14464" s="11"/>
      <c r="E14464" s="11"/>
      <c r="F14464" s="11"/>
      <c r="G14464" s="11"/>
      <c r="H14464" s="11"/>
      <c r="I14464" s="11"/>
      <c r="J14464" s="11"/>
      <c r="K14464" s="12"/>
      <c r="L14464" s="13"/>
      <c r="M14464" s="12"/>
      <c r="N14464" s="13"/>
      <c r="O14464" s="13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  <c r="AA14464" s="11"/>
      <c r="AB14464" s="11"/>
      <c r="AC14464" s="11"/>
    </row>
    <row r="14465" spans="1:29" x14ac:dyDescent="0.25">
      <c r="A14465" s="10"/>
      <c r="B14465" s="11"/>
      <c r="C14465" s="11"/>
      <c r="D14465" s="11"/>
      <c r="E14465" s="11"/>
      <c r="F14465" s="11"/>
      <c r="G14465" s="11"/>
      <c r="H14465" s="11"/>
      <c r="I14465" s="11"/>
      <c r="J14465" s="11"/>
      <c r="K14465" s="12"/>
      <c r="L14465" s="13"/>
      <c r="M14465" s="12"/>
      <c r="N14465" s="13"/>
      <c r="O14465" s="13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  <c r="AA14465" s="11"/>
      <c r="AB14465" s="11"/>
      <c r="AC14465" s="11"/>
    </row>
    <row r="14466" spans="1:29" x14ac:dyDescent="0.25">
      <c r="A14466" s="10"/>
      <c r="B14466" s="11"/>
      <c r="C14466" s="11"/>
      <c r="D14466" s="11"/>
      <c r="E14466" s="11"/>
      <c r="F14466" s="11"/>
      <c r="G14466" s="11"/>
      <c r="H14466" s="11"/>
      <c r="I14466" s="11"/>
      <c r="J14466" s="11"/>
      <c r="K14466" s="12"/>
      <c r="L14466" s="13"/>
      <c r="M14466" s="12"/>
      <c r="N14466" s="13"/>
      <c r="O14466" s="13"/>
      <c r="P14466" s="11"/>
      <c r="Q14466" s="11"/>
      <c r="R14466" s="11"/>
      <c r="S14466" s="11"/>
      <c r="T14466" s="11"/>
      <c r="U14466" s="11"/>
      <c r="V14466" s="11"/>
      <c r="W14466" s="11"/>
      <c r="X14466" s="11"/>
      <c r="Y14466" s="11"/>
      <c r="Z14466" s="11"/>
      <c r="AA14466" s="11"/>
      <c r="AB14466" s="11"/>
      <c r="AC14466" s="11"/>
    </row>
    <row r="14467" spans="1:29" x14ac:dyDescent="0.25">
      <c r="A14467" s="10"/>
      <c r="B14467" s="11"/>
      <c r="C14467" s="11"/>
      <c r="D14467" s="11"/>
      <c r="E14467" s="11"/>
      <c r="F14467" s="11"/>
      <c r="G14467" s="11"/>
      <c r="H14467" s="11"/>
      <c r="I14467" s="11"/>
      <c r="J14467" s="11"/>
      <c r="K14467" s="12"/>
      <c r="L14467" s="13"/>
      <c r="M14467" s="12"/>
      <c r="N14467" s="13"/>
      <c r="O14467" s="13"/>
      <c r="P14467" s="11"/>
      <c r="Q14467" s="11"/>
      <c r="R14467" s="11"/>
      <c r="S14467" s="11"/>
      <c r="T14467" s="11"/>
      <c r="U14467" s="11"/>
      <c r="V14467" s="11"/>
      <c r="W14467" s="11"/>
      <c r="X14467" s="11"/>
      <c r="Y14467" s="11"/>
      <c r="Z14467" s="11"/>
      <c r="AA14467" s="11"/>
      <c r="AB14467" s="11"/>
      <c r="AC14467" s="11"/>
    </row>
    <row r="14468" spans="1:29" x14ac:dyDescent="0.25">
      <c r="A14468" s="10"/>
      <c r="B14468" s="11"/>
      <c r="C14468" s="11"/>
      <c r="D14468" s="11"/>
      <c r="E14468" s="11"/>
      <c r="F14468" s="11"/>
      <c r="G14468" s="11"/>
      <c r="H14468" s="11"/>
      <c r="I14468" s="11"/>
      <c r="J14468" s="11"/>
      <c r="K14468" s="12"/>
      <c r="L14468" s="13"/>
      <c r="M14468" s="12"/>
      <c r="N14468" s="13"/>
      <c r="O14468" s="13"/>
      <c r="P14468" s="11"/>
      <c r="Q14468" s="11"/>
      <c r="R14468" s="11"/>
      <c r="S14468" s="11"/>
      <c r="T14468" s="11"/>
      <c r="U14468" s="11"/>
      <c r="V14468" s="11"/>
      <c r="W14468" s="11"/>
      <c r="X14468" s="11"/>
      <c r="Y14468" s="11"/>
      <c r="Z14468" s="11"/>
      <c r="AA14468" s="11"/>
      <c r="AB14468" s="11"/>
      <c r="AC14468" s="11"/>
    </row>
    <row r="14469" spans="1:29" x14ac:dyDescent="0.25">
      <c r="A14469" s="10"/>
      <c r="B14469" s="11"/>
      <c r="C14469" s="11"/>
      <c r="D14469" s="11"/>
      <c r="E14469" s="11"/>
      <c r="F14469" s="11"/>
      <c r="G14469" s="11"/>
      <c r="H14469" s="11"/>
      <c r="I14469" s="11"/>
      <c r="J14469" s="11"/>
      <c r="K14469" s="12"/>
      <c r="L14469" s="13"/>
      <c r="M14469" s="12"/>
      <c r="N14469" s="13"/>
      <c r="O14469" s="13"/>
      <c r="P14469" s="11"/>
      <c r="Q14469" s="11"/>
      <c r="R14469" s="11"/>
      <c r="S14469" s="11"/>
      <c r="T14469" s="11"/>
      <c r="U14469" s="11"/>
      <c r="V14469" s="11"/>
      <c r="W14469" s="11"/>
      <c r="X14469" s="11"/>
      <c r="Y14469" s="11"/>
      <c r="Z14469" s="11"/>
      <c r="AA14469" s="11"/>
      <c r="AB14469" s="11"/>
      <c r="AC14469" s="11"/>
    </row>
    <row r="14470" spans="1:29" x14ac:dyDescent="0.25">
      <c r="A14470" s="10"/>
      <c r="B14470" s="11"/>
      <c r="C14470" s="11"/>
      <c r="D14470" s="11"/>
      <c r="E14470" s="11"/>
      <c r="F14470" s="11"/>
      <c r="G14470" s="11"/>
      <c r="H14470" s="11"/>
      <c r="I14470" s="11"/>
      <c r="J14470" s="11"/>
      <c r="K14470" s="12"/>
      <c r="L14470" s="13"/>
      <c r="M14470" s="12"/>
      <c r="N14470" s="13"/>
      <c r="O14470" s="13"/>
      <c r="P14470" s="11"/>
      <c r="Q14470" s="11"/>
      <c r="R14470" s="11"/>
      <c r="S14470" s="11"/>
      <c r="T14470" s="11"/>
      <c r="U14470" s="11"/>
      <c r="V14470" s="11"/>
      <c r="W14470" s="11"/>
      <c r="X14470" s="11"/>
      <c r="Y14470" s="11"/>
      <c r="Z14470" s="11"/>
      <c r="AA14470" s="11"/>
      <c r="AB14470" s="11"/>
      <c r="AC14470" s="11"/>
    </row>
    <row r="14471" spans="1:29" x14ac:dyDescent="0.25">
      <c r="A14471" s="10"/>
      <c r="B14471" s="11"/>
      <c r="C14471" s="11"/>
      <c r="D14471" s="11"/>
      <c r="E14471" s="11"/>
      <c r="F14471" s="11"/>
      <c r="G14471" s="11"/>
      <c r="H14471" s="11"/>
      <c r="I14471" s="11"/>
      <c r="J14471" s="11"/>
      <c r="K14471" s="12"/>
      <c r="L14471" s="13"/>
      <c r="M14471" s="12"/>
      <c r="N14471" s="13"/>
      <c r="O14471" s="13"/>
      <c r="P14471" s="11"/>
      <c r="Q14471" s="11"/>
      <c r="R14471" s="11"/>
      <c r="S14471" s="11"/>
      <c r="T14471" s="11"/>
      <c r="U14471" s="11"/>
      <c r="V14471" s="11"/>
      <c r="W14471" s="11"/>
      <c r="X14471" s="11"/>
      <c r="Y14471" s="11"/>
      <c r="Z14471" s="11"/>
      <c r="AA14471" s="11"/>
      <c r="AB14471" s="11"/>
      <c r="AC14471" s="11"/>
    </row>
    <row r="14472" spans="1:29" x14ac:dyDescent="0.25">
      <c r="A14472" s="10"/>
      <c r="B14472" s="11"/>
      <c r="C14472" s="11"/>
      <c r="D14472" s="11"/>
      <c r="E14472" s="11"/>
      <c r="F14472" s="11"/>
      <c r="G14472" s="11"/>
      <c r="H14472" s="11"/>
      <c r="I14472" s="11"/>
      <c r="J14472" s="11"/>
      <c r="K14472" s="12"/>
      <c r="L14472" s="13"/>
      <c r="M14472" s="12"/>
      <c r="N14472" s="13"/>
      <c r="O14472" s="13"/>
      <c r="P14472" s="11"/>
      <c r="Q14472" s="11"/>
      <c r="R14472" s="11"/>
      <c r="S14472" s="11"/>
      <c r="T14472" s="11"/>
      <c r="U14472" s="11"/>
      <c r="V14472" s="11"/>
      <c r="W14472" s="11"/>
      <c r="X14472" s="11"/>
      <c r="Y14472" s="11"/>
      <c r="Z14472" s="11"/>
      <c r="AA14472" s="11"/>
      <c r="AB14472" s="11"/>
      <c r="AC14472" s="11"/>
    </row>
    <row r="14473" spans="1:29" x14ac:dyDescent="0.25">
      <c r="A14473" s="10"/>
      <c r="B14473" s="11"/>
      <c r="C14473" s="11"/>
      <c r="D14473" s="11"/>
      <c r="E14473" s="11"/>
      <c r="F14473" s="11"/>
      <c r="G14473" s="11"/>
      <c r="H14473" s="11"/>
      <c r="I14473" s="11"/>
      <c r="J14473" s="11"/>
      <c r="K14473" s="12"/>
      <c r="L14473" s="13"/>
      <c r="M14473" s="12"/>
      <c r="N14473" s="13"/>
      <c r="O14473" s="13"/>
      <c r="P14473" s="11"/>
      <c r="Q14473" s="11"/>
      <c r="R14473" s="11"/>
      <c r="S14473" s="11"/>
      <c r="T14473" s="11"/>
      <c r="U14473" s="11"/>
      <c r="V14473" s="11"/>
      <c r="W14473" s="11"/>
      <c r="X14473" s="11"/>
      <c r="Y14473" s="11"/>
      <c r="Z14473" s="11"/>
      <c r="AA14473" s="11"/>
      <c r="AB14473" s="11"/>
      <c r="AC14473" s="11"/>
    </row>
    <row r="14474" spans="1:29" x14ac:dyDescent="0.25">
      <c r="A14474" s="10"/>
      <c r="B14474" s="11"/>
      <c r="C14474" s="11"/>
      <c r="D14474" s="11"/>
      <c r="E14474" s="11"/>
      <c r="F14474" s="11"/>
      <c r="G14474" s="11"/>
      <c r="H14474" s="11"/>
      <c r="I14474" s="11"/>
      <c r="J14474" s="11"/>
      <c r="K14474" s="12"/>
      <c r="L14474" s="13"/>
      <c r="M14474" s="12"/>
      <c r="N14474" s="13"/>
      <c r="O14474" s="13"/>
      <c r="P14474" s="11"/>
      <c r="Q14474" s="11"/>
      <c r="R14474" s="11"/>
      <c r="S14474" s="11"/>
      <c r="T14474" s="11"/>
      <c r="U14474" s="11"/>
      <c r="V14474" s="11"/>
      <c r="W14474" s="11"/>
      <c r="X14474" s="11"/>
      <c r="Y14474" s="11"/>
      <c r="Z14474" s="11"/>
      <c r="AA14474" s="11"/>
      <c r="AB14474" s="11"/>
      <c r="AC14474" s="11"/>
    </row>
    <row r="14475" spans="1:29" x14ac:dyDescent="0.25">
      <c r="A14475" s="10"/>
      <c r="B14475" s="11"/>
      <c r="C14475" s="11"/>
      <c r="D14475" s="11"/>
      <c r="E14475" s="11"/>
      <c r="F14475" s="11"/>
      <c r="G14475" s="11"/>
      <c r="H14475" s="11"/>
      <c r="I14475" s="11"/>
      <c r="J14475" s="11"/>
      <c r="K14475" s="12"/>
      <c r="L14475" s="13"/>
      <c r="M14475" s="12"/>
      <c r="N14475" s="13"/>
      <c r="O14475" s="13"/>
      <c r="P14475" s="11"/>
      <c r="Q14475" s="11"/>
      <c r="R14475" s="11"/>
      <c r="S14475" s="11"/>
      <c r="T14475" s="11"/>
      <c r="U14475" s="11"/>
      <c r="V14475" s="11"/>
      <c r="W14475" s="11"/>
      <c r="X14475" s="11"/>
      <c r="Y14475" s="11"/>
      <c r="Z14475" s="11"/>
      <c r="AA14475" s="11"/>
      <c r="AB14475" s="11"/>
      <c r="AC14475" s="11"/>
    </row>
    <row r="14476" spans="1:29" x14ac:dyDescent="0.25">
      <c r="A14476" s="10"/>
      <c r="B14476" s="11"/>
      <c r="C14476" s="11"/>
      <c r="D14476" s="11"/>
      <c r="E14476" s="11"/>
      <c r="F14476" s="11"/>
      <c r="G14476" s="11"/>
      <c r="H14476" s="11"/>
      <c r="I14476" s="11"/>
      <c r="J14476" s="11"/>
      <c r="K14476" s="12"/>
      <c r="L14476" s="13"/>
      <c r="M14476" s="12"/>
      <c r="N14476" s="13"/>
      <c r="O14476" s="13"/>
      <c r="P14476" s="11"/>
      <c r="Q14476" s="11"/>
      <c r="R14476" s="11"/>
      <c r="S14476" s="11"/>
      <c r="T14476" s="11"/>
      <c r="U14476" s="11"/>
      <c r="V14476" s="11"/>
      <c r="W14476" s="11"/>
      <c r="X14476" s="11"/>
      <c r="Y14476" s="11"/>
      <c r="Z14476" s="11"/>
      <c r="AA14476" s="11"/>
      <c r="AB14476" s="11"/>
      <c r="AC14476" s="11"/>
    </row>
    <row r="14477" spans="1:29" x14ac:dyDescent="0.25">
      <c r="A14477" s="10"/>
      <c r="B14477" s="11"/>
      <c r="C14477" s="11"/>
      <c r="D14477" s="11"/>
      <c r="E14477" s="11"/>
      <c r="F14477" s="11"/>
      <c r="G14477" s="11"/>
      <c r="H14477" s="11"/>
      <c r="I14477" s="11"/>
      <c r="J14477" s="11"/>
      <c r="K14477" s="12"/>
      <c r="L14477" s="13"/>
      <c r="M14477" s="12"/>
      <c r="N14477" s="13"/>
      <c r="O14477" s="13"/>
      <c r="P14477" s="11"/>
      <c r="Q14477" s="11"/>
      <c r="R14477" s="11"/>
      <c r="S14477" s="11"/>
      <c r="T14477" s="11"/>
      <c r="U14477" s="11"/>
      <c r="V14477" s="11"/>
      <c r="W14477" s="11"/>
      <c r="X14477" s="11"/>
      <c r="Y14477" s="11"/>
      <c r="Z14477" s="11"/>
      <c r="AA14477" s="11"/>
      <c r="AB14477" s="11"/>
      <c r="AC14477" s="11"/>
    </row>
    <row r="14478" spans="1:29" x14ac:dyDescent="0.25">
      <c r="A14478" s="10"/>
      <c r="B14478" s="11"/>
      <c r="C14478" s="11"/>
      <c r="D14478" s="11"/>
      <c r="E14478" s="11"/>
      <c r="F14478" s="11"/>
      <c r="G14478" s="11"/>
      <c r="H14478" s="11"/>
      <c r="I14478" s="11"/>
      <c r="J14478" s="11"/>
      <c r="K14478" s="12"/>
      <c r="L14478" s="13"/>
      <c r="M14478" s="12"/>
      <c r="N14478" s="13"/>
      <c r="O14478" s="13"/>
      <c r="P14478" s="11"/>
      <c r="Q14478" s="11"/>
      <c r="R14478" s="11"/>
      <c r="S14478" s="11"/>
      <c r="T14478" s="11"/>
      <c r="U14478" s="11"/>
      <c r="V14478" s="11"/>
      <c r="W14478" s="11"/>
      <c r="X14478" s="11"/>
      <c r="Y14478" s="11"/>
      <c r="Z14478" s="11"/>
      <c r="AA14478" s="11"/>
      <c r="AB14478" s="11"/>
      <c r="AC14478" s="11"/>
    </row>
    <row r="14479" spans="1:29" x14ac:dyDescent="0.25">
      <c r="A14479" s="10"/>
      <c r="B14479" s="11"/>
      <c r="C14479" s="11"/>
      <c r="D14479" s="11"/>
      <c r="E14479" s="11"/>
      <c r="F14479" s="11"/>
      <c r="G14479" s="11"/>
      <c r="H14479" s="11"/>
      <c r="I14479" s="11"/>
      <c r="J14479" s="11"/>
      <c r="K14479" s="12"/>
      <c r="L14479" s="13"/>
      <c r="M14479" s="12"/>
      <c r="N14479" s="13"/>
      <c r="O14479" s="13"/>
      <c r="P14479" s="11"/>
      <c r="Q14479" s="11"/>
      <c r="R14479" s="11"/>
      <c r="S14479" s="11"/>
      <c r="T14479" s="11"/>
      <c r="U14479" s="11"/>
      <c r="V14479" s="11"/>
      <c r="W14479" s="11"/>
      <c r="X14479" s="11"/>
      <c r="Y14479" s="11"/>
      <c r="Z14479" s="11"/>
      <c r="AA14479" s="11"/>
      <c r="AB14479" s="11"/>
      <c r="AC14479" s="11"/>
    </row>
    <row r="14480" spans="1:29" x14ac:dyDescent="0.25">
      <c r="A14480" s="10"/>
      <c r="B14480" s="11"/>
      <c r="C14480" s="11"/>
      <c r="D14480" s="11"/>
      <c r="E14480" s="11"/>
      <c r="F14480" s="11"/>
      <c r="G14480" s="11"/>
      <c r="H14480" s="11"/>
      <c r="I14480" s="11"/>
      <c r="J14480" s="11"/>
      <c r="K14480" s="12"/>
      <c r="L14480" s="13"/>
      <c r="M14480" s="12"/>
      <c r="N14480" s="13"/>
      <c r="O14480" s="13"/>
      <c r="P14480" s="11"/>
      <c r="Q14480" s="11"/>
      <c r="R14480" s="11"/>
      <c r="S14480" s="11"/>
      <c r="T14480" s="11"/>
      <c r="U14480" s="11"/>
      <c r="V14480" s="11"/>
      <c r="W14480" s="11"/>
      <c r="X14480" s="11"/>
      <c r="Y14480" s="11"/>
      <c r="Z14480" s="11"/>
      <c r="AA14480" s="11"/>
      <c r="AB14480" s="11"/>
      <c r="AC14480" s="11"/>
    </row>
    <row r="14481" spans="1:29" x14ac:dyDescent="0.25">
      <c r="A14481" s="10"/>
      <c r="B14481" s="11"/>
      <c r="C14481" s="11"/>
      <c r="D14481" s="11"/>
      <c r="E14481" s="11"/>
      <c r="F14481" s="11"/>
      <c r="G14481" s="11"/>
      <c r="H14481" s="11"/>
      <c r="I14481" s="11"/>
      <c r="J14481" s="11"/>
      <c r="K14481" s="12"/>
      <c r="L14481" s="13"/>
      <c r="M14481" s="12"/>
      <c r="N14481" s="13"/>
      <c r="O14481" s="13"/>
      <c r="P14481" s="11"/>
      <c r="Q14481" s="11"/>
      <c r="R14481" s="11"/>
      <c r="S14481" s="11"/>
      <c r="T14481" s="11"/>
      <c r="U14481" s="11"/>
      <c r="V14481" s="11"/>
      <c r="W14481" s="11"/>
      <c r="X14481" s="11"/>
      <c r="Y14481" s="11"/>
      <c r="Z14481" s="11"/>
      <c r="AA14481" s="11"/>
      <c r="AB14481" s="11"/>
      <c r="AC14481" s="11"/>
    </row>
    <row r="14482" spans="1:29" x14ac:dyDescent="0.25">
      <c r="A14482" s="10"/>
      <c r="B14482" s="11"/>
      <c r="C14482" s="11"/>
      <c r="D14482" s="11"/>
      <c r="E14482" s="11"/>
      <c r="F14482" s="11"/>
      <c r="G14482" s="11"/>
      <c r="H14482" s="11"/>
      <c r="I14482" s="11"/>
      <c r="J14482" s="11"/>
      <c r="K14482" s="12"/>
      <c r="L14482" s="13"/>
      <c r="M14482" s="12"/>
      <c r="N14482" s="13"/>
      <c r="O14482" s="13"/>
      <c r="P14482" s="11"/>
      <c r="Q14482" s="11"/>
      <c r="R14482" s="11"/>
      <c r="S14482" s="11"/>
      <c r="T14482" s="11"/>
      <c r="U14482" s="11"/>
      <c r="V14482" s="11"/>
      <c r="W14482" s="11"/>
      <c r="X14482" s="11"/>
      <c r="Y14482" s="11"/>
      <c r="Z14482" s="11"/>
      <c r="AA14482" s="11"/>
      <c r="AB14482" s="11"/>
      <c r="AC14482" s="11"/>
    </row>
    <row r="14483" spans="1:29" x14ac:dyDescent="0.25">
      <c r="A14483" s="10"/>
      <c r="B14483" s="11"/>
      <c r="C14483" s="11"/>
      <c r="D14483" s="11"/>
      <c r="E14483" s="11"/>
      <c r="F14483" s="11"/>
      <c r="G14483" s="11"/>
      <c r="H14483" s="11"/>
      <c r="I14483" s="11"/>
      <c r="J14483" s="11"/>
      <c r="K14483" s="12"/>
      <c r="L14483" s="13"/>
      <c r="M14483" s="12"/>
      <c r="N14483" s="13"/>
      <c r="O14483" s="13"/>
      <c r="P14483" s="11"/>
      <c r="Q14483" s="11"/>
      <c r="R14483" s="11"/>
      <c r="S14483" s="11"/>
      <c r="T14483" s="11"/>
      <c r="U14483" s="11"/>
      <c r="V14483" s="11"/>
      <c r="W14483" s="11"/>
      <c r="X14483" s="11"/>
      <c r="Y14483" s="11"/>
      <c r="Z14483" s="11"/>
      <c r="AA14483" s="11"/>
      <c r="AB14483" s="11"/>
      <c r="AC14483" s="11"/>
    </row>
    <row r="14484" spans="1:29" x14ac:dyDescent="0.25">
      <c r="A14484" s="10"/>
      <c r="B14484" s="11"/>
      <c r="C14484" s="11"/>
      <c r="D14484" s="11"/>
      <c r="E14484" s="11"/>
      <c r="F14484" s="11"/>
      <c r="G14484" s="11"/>
      <c r="H14484" s="11"/>
      <c r="I14484" s="11"/>
      <c r="J14484" s="11"/>
      <c r="K14484" s="12"/>
      <c r="L14484" s="13"/>
      <c r="M14484" s="12"/>
      <c r="N14484" s="13"/>
      <c r="O14484" s="13"/>
      <c r="P14484" s="11"/>
      <c r="Q14484" s="11"/>
      <c r="R14484" s="11"/>
      <c r="S14484" s="11"/>
      <c r="T14484" s="11"/>
      <c r="U14484" s="11"/>
      <c r="V14484" s="11"/>
      <c r="W14484" s="11"/>
      <c r="X14484" s="11"/>
      <c r="Y14484" s="11"/>
      <c r="Z14484" s="11"/>
      <c r="AA14484" s="11"/>
      <c r="AB14484" s="11"/>
      <c r="AC14484" s="11"/>
    </row>
    <row r="14485" spans="1:29" x14ac:dyDescent="0.25">
      <c r="A14485" s="10"/>
      <c r="B14485" s="11"/>
      <c r="C14485" s="11"/>
      <c r="D14485" s="11"/>
      <c r="E14485" s="11"/>
      <c r="F14485" s="11"/>
      <c r="G14485" s="11"/>
      <c r="H14485" s="11"/>
      <c r="I14485" s="11"/>
      <c r="J14485" s="11"/>
      <c r="K14485" s="12"/>
      <c r="L14485" s="13"/>
      <c r="M14485" s="12"/>
      <c r="N14485" s="13"/>
      <c r="O14485" s="13"/>
      <c r="P14485" s="11"/>
      <c r="Q14485" s="11"/>
      <c r="R14485" s="11"/>
      <c r="S14485" s="11"/>
      <c r="T14485" s="11"/>
      <c r="U14485" s="11"/>
      <c r="V14485" s="11"/>
      <c r="W14485" s="11"/>
      <c r="X14485" s="11"/>
      <c r="Y14485" s="11"/>
      <c r="Z14485" s="11"/>
      <c r="AA14485" s="11"/>
      <c r="AB14485" s="11"/>
      <c r="AC14485" s="11"/>
    </row>
    <row r="14486" spans="1:29" x14ac:dyDescent="0.25">
      <c r="A14486" s="10"/>
      <c r="B14486" s="11"/>
      <c r="C14486" s="11"/>
      <c r="D14486" s="11"/>
      <c r="E14486" s="11"/>
      <c r="F14486" s="11"/>
      <c r="G14486" s="11"/>
      <c r="H14486" s="11"/>
      <c r="I14486" s="11"/>
      <c r="J14486" s="11"/>
      <c r="K14486" s="12"/>
      <c r="L14486" s="13"/>
      <c r="M14486" s="12"/>
      <c r="N14486" s="13"/>
      <c r="O14486" s="13"/>
      <c r="P14486" s="11"/>
      <c r="Q14486" s="11"/>
      <c r="R14486" s="11"/>
      <c r="S14486" s="11"/>
      <c r="T14486" s="11"/>
      <c r="U14486" s="11"/>
      <c r="V14486" s="11"/>
      <c r="W14486" s="11"/>
      <c r="X14486" s="11"/>
      <c r="Y14486" s="11"/>
      <c r="Z14486" s="11"/>
      <c r="AA14486" s="11"/>
      <c r="AB14486" s="11"/>
      <c r="AC14486" s="11"/>
    </row>
    <row r="14487" spans="1:29" x14ac:dyDescent="0.25">
      <c r="A14487" s="10"/>
      <c r="B14487" s="11"/>
      <c r="C14487" s="11"/>
      <c r="D14487" s="11"/>
      <c r="E14487" s="11"/>
      <c r="F14487" s="11"/>
      <c r="G14487" s="11"/>
      <c r="H14487" s="11"/>
      <c r="I14487" s="11"/>
      <c r="J14487" s="11"/>
      <c r="K14487" s="12"/>
      <c r="L14487" s="13"/>
      <c r="M14487" s="12"/>
      <c r="N14487" s="13"/>
      <c r="O14487" s="13"/>
      <c r="P14487" s="11"/>
      <c r="Q14487" s="11"/>
      <c r="R14487" s="11"/>
      <c r="S14487" s="11"/>
      <c r="T14487" s="11"/>
      <c r="U14487" s="11"/>
      <c r="V14487" s="11"/>
      <c r="W14487" s="11"/>
      <c r="X14487" s="11"/>
      <c r="Y14487" s="11"/>
      <c r="Z14487" s="11"/>
      <c r="AA14487" s="11"/>
      <c r="AB14487" s="11"/>
      <c r="AC14487" s="11"/>
    </row>
    <row r="14488" spans="1:29" x14ac:dyDescent="0.25">
      <c r="A14488" s="10"/>
      <c r="B14488" s="11"/>
      <c r="C14488" s="11"/>
      <c r="D14488" s="11"/>
      <c r="E14488" s="11"/>
      <c r="F14488" s="11"/>
      <c r="G14488" s="11"/>
      <c r="H14488" s="11"/>
      <c r="I14488" s="11"/>
      <c r="J14488" s="11"/>
      <c r="K14488" s="12"/>
      <c r="L14488" s="13"/>
      <c r="M14488" s="12"/>
      <c r="N14488" s="13"/>
      <c r="O14488" s="13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  <c r="AA14488" s="11"/>
      <c r="AB14488" s="11"/>
      <c r="AC14488" s="11"/>
    </row>
    <row r="14489" spans="1:29" x14ac:dyDescent="0.25">
      <c r="A14489" s="10"/>
      <c r="B14489" s="11"/>
      <c r="C14489" s="11"/>
      <c r="D14489" s="11"/>
      <c r="E14489" s="11"/>
      <c r="F14489" s="11"/>
      <c r="G14489" s="11"/>
      <c r="H14489" s="11"/>
      <c r="I14489" s="11"/>
      <c r="J14489" s="11"/>
      <c r="K14489" s="12"/>
      <c r="L14489" s="13"/>
      <c r="M14489" s="12"/>
      <c r="N14489" s="13"/>
      <c r="O14489" s="13"/>
      <c r="P14489" s="11"/>
      <c r="Q14489" s="11"/>
      <c r="R14489" s="11"/>
      <c r="S14489" s="11"/>
      <c r="T14489" s="11"/>
      <c r="U14489" s="11"/>
      <c r="V14489" s="11"/>
      <c r="W14489" s="11"/>
      <c r="X14489" s="11"/>
      <c r="Y14489" s="11"/>
      <c r="Z14489" s="11"/>
      <c r="AA14489" s="11"/>
      <c r="AB14489" s="11"/>
      <c r="AC14489" s="11"/>
    </row>
    <row r="14490" spans="1:29" x14ac:dyDescent="0.25">
      <c r="A14490" s="10"/>
      <c r="B14490" s="11"/>
      <c r="C14490" s="11"/>
      <c r="D14490" s="11"/>
      <c r="E14490" s="11"/>
      <c r="F14490" s="11"/>
      <c r="G14490" s="11"/>
      <c r="H14490" s="11"/>
      <c r="I14490" s="11"/>
      <c r="J14490" s="11"/>
      <c r="K14490" s="12"/>
      <c r="L14490" s="13"/>
      <c r="M14490" s="12"/>
      <c r="N14490" s="13"/>
      <c r="O14490" s="13"/>
      <c r="P14490" s="11"/>
      <c r="Q14490" s="11"/>
      <c r="R14490" s="11"/>
      <c r="S14490" s="11"/>
      <c r="T14490" s="11"/>
      <c r="U14490" s="11"/>
      <c r="V14490" s="11"/>
      <c r="W14490" s="11"/>
      <c r="X14490" s="11"/>
      <c r="Y14490" s="11"/>
      <c r="Z14490" s="11"/>
      <c r="AA14490" s="11"/>
      <c r="AB14490" s="11"/>
      <c r="AC14490" s="11"/>
    </row>
    <row r="14491" spans="1:29" x14ac:dyDescent="0.25">
      <c r="A14491" s="10"/>
      <c r="B14491" s="11"/>
      <c r="C14491" s="11"/>
      <c r="D14491" s="11"/>
      <c r="E14491" s="11"/>
      <c r="F14491" s="11"/>
      <c r="G14491" s="11"/>
      <c r="H14491" s="11"/>
      <c r="I14491" s="11"/>
      <c r="J14491" s="11"/>
      <c r="K14491" s="12"/>
      <c r="L14491" s="13"/>
      <c r="M14491" s="12"/>
      <c r="N14491" s="13"/>
      <c r="O14491" s="13"/>
      <c r="P14491" s="11"/>
      <c r="Q14491" s="11"/>
      <c r="R14491" s="11"/>
      <c r="S14491" s="11"/>
      <c r="T14491" s="11"/>
      <c r="U14491" s="11"/>
      <c r="V14491" s="11"/>
      <c r="W14491" s="11"/>
      <c r="X14491" s="11"/>
      <c r="Y14491" s="11"/>
      <c r="Z14491" s="11"/>
      <c r="AA14491" s="11"/>
      <c r="AB14491" s="11"/>
      <c r="AC14491" s="11"/>
    </row>
    <row r="14492" spans="1:29" x14ac:dyDescent="0.25">
      <c r="A14492" s="10"/>
      <c r="B14492" s="11"/>
      <c r="C14492" s="11"/>
      <c r="D14492" s="11"/>
      <c r="E14492" s="11"/>
      <c r="F14492" s="11"/>
      <c r="G14492" s="11"/>
      <c r="H14492" s="11"/>
      <c r="I14492" s="11"/>
      <c r="J14492" s="11"/>
      <c r="K14492" s="12"/>
      <c r="L14492" s="13"/>
      <c r="M14492" s="12"/>
      <c r="N14492" s="13"/>
      <c r="O14492" s="13"/>
      <c r="P14492" s="11"/>
      <c r="Q14492" s="11"/>
      <c r="R14492" s="11"/>
      <c r="S14492" s="11"/>
      <c r="T14492" s="11"/>
      <c r="U14492" s="11"/>
      <c r="V14492" s="11"/>
      <c r="W14492" s="11"/>
      <c r="X14492" s="11"/>
      <c r="Y14492" s="11"/>
      <c r="Z14492" s="11"/>
      <c r="AA14492" s="11"/>
      <c r="AB14492" s="11"/>
      <c r="AC14492" s="11"/>
    </row>
    <row r="14493" spans="1:29" x14ac:dyDescent="0.25">
      <c r="A14493" s="10"/>
      <c r="B14493" s="11"/>
      <c r="C14493" s="11"/>
      <c r="D14493" s="11"/>
      <c r="E14493" s="11"/>
      <c r="F14493" s="11"/>
      <c r="G14493" s="11"/>
      <c r="H14493" s="11"/>
      <c r="I14493" s="11"/>
      <c r="J14493" s="11"/>
      <c r="K14493" s="12"/>
      <c r="L14493" s="13"/>
      <c r="M14493" s="12"/>
      <c r="N14493" s="13"/>
      <c r="O14493" s="13"/>
      <c r="P14493" s="11"/>
      <c r="Q14493" s="11"/>
      <c r="R14493" s="11"/>
      <c r="S14493" s="11"/>
      <c r="T14493" s="11"/>
      <c r="U14493" s="11"/>
      <c r="V14493" s="11"/>
      <c r="W14493" s="11"/>
      <c r="X14493" s="11"/>
      <c r="Y14493" s="11"/>
      <c r="Z14493" s="11"/>
      <c r="AA14493" s="11"/>
      <c r="AB14493" s="11"/>
      <c r="AC14493" s="11"/>
    </row>
    <row r="14494" spans="1:29" x14ac:dyDescent="0.25">
      <c r="A14494" s="10"/>
      <c r="B14494" s="11"/>
      <c r="C14494" s="11"/>
      <c r="D14494" s="11"/>
      <c r="E14494" s="11"/>
      <c r="F14494" s="11"/>
      <c r="G14494" s="11"/>
      <c r="H14494" s="11"/>
      <c r="I14494" s="11"/>
      <c r="J14494" s="11"/>
      <c r="K14494" s="12"/>
      <c r="L14494" s="13"/>
      <c r="M14494" s="12"/>
      <c r="N14494" s="13"/>
      <c r="O14494" s="13"/>
      <c r="P14494" s="11"/>
      <c r="Q14494" s="11"/>
      <c r="R14494" s="11"/>
      <c r="S14494" s="11"/>
      <c r="T14494" s="11"/>
      <c r="U14494" s="11"/>
      <c r="V14494" s="11"/>
      <c r="W14494" s="11"/>
      <c r="X14494" s="11"/>
      <c r="Y14494" s="11"/>
      <c r="Z14494" s="11"/>
      <c r="AA14494" s="11"/>
      <c r="AB14494" s="11"/>
      <c r="AC14494" s="11"/>
    </row>
    <row r="14495" spans="1:29" x14ac:dyDescent="0.25">
      <c r="A14495" s="10"/>
      <c r="B14495" s="11"/>
      <c r="C14495" s="11"/>
      <c r="D14495" s="11"/>
      <c r="E14495" s="11"/>
      <c r="F14495" s="11"/>
      <c r="G14495" s="11"/>
      <c r="H14495" s="11"/>
      <c r="I14495" s="11"/>
      <c r="J14495" s="11"/>
      <c r="K14495" s="12"/>
      <c r="L14495" s="13"/>
      <c r="M14495" s="12"/>
      <c r="N14495" s="13"/>
      <c r="O14495" s="13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  <c r="AA14495" s="11"/>
      <c r="AB14495" s="11"/>
      <c r="AC14495" s="11"/>
    </row>
    <row r="14496" spans="1:29" x14ac:dyDescent="0.25">
      <c r="A14496" s="10"/>
      <c r="B14496" s="11"/>
      <c r="C14496" s="11"/>
      <c r="D14496" s="11"/>
      <c r="E14496" s="11"/>
      <c r="F14496" s="11"/>
      <c r="G14496" s="11"/>
      <c r="H14496" s="11"/>
      <c r="I14496" s="11"/>
      <c r="J14496" s="11"/>
      <c r="K14496" s="12"/>
      <c r="L14496" s="13"/>
      <c r="M14496" s="12"/>
      <c r="N14496" s="13"/>
      <c r="O14496" s="13"/>
      <c r="P14496" s="11"/>
      <c r="Q14496" s="11"/>
      <c r="R14496" s="11"/>
      <c r="S14496" s="11"/>
      <c r="T14496" s="11"/>
      <c r="U14496" s="11"/>
      <c r="V14496" s="11"/>
      <c r="W14496" s="11"/>
      <c r="X14496" s="11"/>
      <c r="Y14496" s="11"/>
      <c r="Z14496" s="11"/>
      <c r="AA14496" s="11"/>
      <c r="AB14496" s="11"/>
      <c r="AC14496" s="11"/>
    </row>
    <row r="14497" spans="1:29" x14ac:dyDescent="0.25">
      <c r="A14497" s="10"/>
      <c r="B14497" s="11"/>
      <c r="C14497" s="11"/>
      <c r="D14497" s="11"/>
      <c r="E14497" s="11"/>
      <c r="F14497" s="11"/>
      <c r="G14497" s="11"/>
      <c r="H14497" s="11"/>
      <c r="I14497" s="11"/>
      <c r="J14497" s="11"/>
      <c r="K14497" s="12"/>
      <c r="L14497" s="13"/>
      <c r="M14497" s="12"/>
      <c r="N14497" s="13"/>
      <c r="O14497" s="13"/>
      <c r="P14497" s="11"/>
      <c r="Q14497" s="11"/>
      <c r="R14497" s="11"/>
      <c r="S14497" s="11"/>
      <c r="T14497" s="11"/>
      <c r="U14497" s="11"/>
      <c r="V14497" s="11"/>
      <c r="W14497" s="11"/>
      <c r="X14497" s="11"/>
      <c r="Y14497" s="11"/>
      <c r="Z14497" s="11"/>
      <c r="AA14497" s="11"/>
      <c r="AB14497" s="11"/>
      <c r="AC14497" s="11"/>
    </row>
    <row r="14498" spans="1:29" x14ac:dyDescent="0.25">
      <c r="A14498" s="10"/>
      <c r="B14498" s="11"/>
      <c r="C14498" s="11"/>
      <c r="D14498" s="11"/>
      <c r="E14498" s="11"/>
      <c r="F14498" s="11"/>
      <c r="G14498" s="11"/>
      <c r="H14498" s="11"/>
      <c r="I14498" s="11"/>
      <c r="J14498" s="11"/>
      <c r="K14498" s="12"/>
      <c r="L14498" s="13"/>
      <c r="M14498" s="12"/>
      <c r="N14498" s="13"/>
      <c r="O14498" s="13"/>
      <c r="P14498" s="11"/>
      <c r="Q14498" s="11"/>
      <c r="R14498" s="11"/>
      <c r="S14498" s="11"/>
      <c r="T14498" s="11"/>
      <c r="U14498" s="11"/>
      <c r="V14498" s="11"/>
      <c r="W14498" s="11"/>
      <c r="X14498" s="11"/>
      <c r="Y14498" s="11"/>
      <c r="Z14498" s="11"/>
      <c r="AA14498" s="11"/>
      <c r="AB14498" s="11"/>
      <c r="AC14498" s="11"/>
    </row>
    <row r="14499" spans="1:29" x14ac:dyDescent="0.25">
      <c r="A14499" s="10"/>
      <c r="B14499" s="11"/>
      <c r="C14499" s="11"/>
      <c r="D14499" s="11"/>
      <c r="E14499" s="11"/>
      <c r="F14499" s="11"/>
      <c r="G14499" s="11"/>
      <c r="H14499" s="11"/>
      <c r="I14499" s="11"/>
      <c r="J14499" s="11"/>
      <c r="K14499" s="12"/>
      <c r="L14499" s="13"/>
      <c r="M14499" s="12"/>
      <c r="N14499" s="13"/>
      <c r="O14499" s="13"/>
      <c r="P14499" s="11"/>
      <c r="Q14499" s="11"/>
      <c r="R14499" s="11"/>
      <c r="S14499" s="11"/>
      <c r="T14499" s="11"/>
      <c r="U14499" s="11"/>
      <c r="V14499" s="11"/>
      <c r="W14499" s="11"/>
      <c r="X14499" s="11"/>
      <c r="Y14499" s="11"/>
      <c r="Z14499" s="11"/>
      <c r="AA14499" s="11"/>
      <c r="AB14499" s="11"/>
      <c r="AC14499" s="11"/>
    </row>
    <row r="14500" spans="1:29" x14ac:dyDescent="0.25">
      <c r="A14500" s="10"/>
      <c r="B14500" s="11"/>
      <c r="C14500" s="11"/>
      <c r="D14500" s="11"/>
      <c r="E14500" s="11"/>
      <c r="F14500" s="11"/>
      <c r="G14500" s="11"/>
      <c r="H14500" s="11"/>
      <c r="I14500" s="11"/>
      <c r="J14500" s="11"/>
      <c r="K14500" s="12"/>
      <c r="L14500" s="13"/>
      <c r="M14500" s="12"/>
      <c r="N14500" s="13"/>
      <c r="O14500" s="13"/>
      <c r="P14500" s="11"/>
      <c r="Q14500" s="11"/>
      <c r="R14500" s="11"/>
      <c r="S14500" s="11"/>
      <c r="T14500" s="11"/>
      <c r="U14500" s="11"/>
      <c r="V14500" s="11"/>
      <c r="W14500" s="11"/>
      <c r="X14500" s="11"/>
      <c r="Y14500" s="11"/>
      <c r="Z14500" s="11"/>
      <c r="AA14500" s="11"/>
      <c r="AB14500" s="11"/>
      <c r="AC14500" s="11"/>
    </row>
    <row r="14501" spans="1:29" x14ac:dyDescent="0.25">
      <c r="A14501" s="10"/>
      <c r="B14501" s="11"/>
      <c r="C14501" s="11"/>
      <c r="D14501" s="11"/>
      <c r="E14501" s="11"/>
      <c r="F14501" s="11"/>
      <c r="G14501" s="11"/>
      <c r="H14501" s="11"/>
      <c r="I14501" s="11"/>
      <c r="J14501" s="11"/>
      <c r="K14501" s="12"/>
      <c r="L14501" s="13"/>
      <c r="M14501" s="12"/>
      <c r="N14501" s="13"/>
      <c r="O14501" s="13"/>
      <c r="P14501" s="11"/>
      <c r="Q14501" s="11"/>
      <c r="R14501" s="11"/>
      <c r="S14501" s="11"/>
      <c r="T14501" s="11"/>
      <c r="U14501" s="11"/>
      <c r="V14501" s="11"/>
      <c r="W14501" s="11"/>
      <c r="X14501" s="11"/>
      <c r="Y14501" s="11"/>
      <c r="Z14501" s="11"/>
      <c r="AA14501" s="11"/>
      <c r="AB14501" s="11"/>
      <c r="AC14501" s="11"/>
    </row>
    <row r="14502" spans="1:29" x14ac:dyDescent="0.25">
      <c r="A14502" s="10"/>
      <c r="B14502" s="11"/>
      <c r="C14502" s="11"/>
      <c r="D14502" s="11"/>
      <c r="E14502" s="11"/>
      <c r="F14502" s="11"/>
      <c r="G14502" s="11"/>
      <c r="H14502" s="11"/>
      <c r="I14502" s="11"/>
      <c r="J14502" s="11"/>
      <c r="K14502" s="12"/>
      <c r="L14502" s="13"/>
      <c r="M14502" s="12"/>
      <c r="N14502" s="13"/>
      <c r="O14502" s="13"/>
      <c r="P14502" s="11"/>
      <c r="Q14502" s="11"/>
      <c r="R14502" s="11"/>
      <c r="S14502" s="11"/>
      <c r="T14502" s="11"/>
      <c r="U14502" s="11"/>
      <c r="V14502" s="11"/>
      <c r="W14502" s="11"/>
      <c r="X14502" s="11"/>
      <c r="Y14502" s="11"/>
      <c r="Z14502" s="11"/>
      <c r="AA14502" s="11"/>
      <c r="AB14502" s="11"/>
      <c r="AC14502" s="11"/>
    </row>
    <row r="14503" spans="1:29" x14ac:dyDescent="0.25">
      <c r="A14503" s="10"/>
      <c r="B14503" s="11"/>
      <c r="C14503" s="11"/>
      <c r="D14503" s="11"/>
      <c r="E14503" s="11"/>
      <c r="F14503" s="11"/>
      <c r="G14503" s="11"/>
      <c r="H14503" s="11"/>
      <c r="I14503" s="11"/>
      <c r="J14503" s="11"/>
      <c r="K14503" s="12"/>
      <c r="L14503" s="13"/>
      <c r="M14503" s="12"/>
      <c r="N14503" s="13"/>
      <c r="O14503" s="13"/>
      <c r="P14503" s="11"/>
      <c r="Q14503" s="11"/>
      <c r="R14503" s="11"/>
      <c r="S14503" s="11"/>
      <c r="T14503" s="11"/>
      <c r="U14503" s="11"/>
      <c r="V14503" s="11"/>
      <c r="W14503" s="11"/>
      <c r="X14503" s="11"/>
      <c r="Y14503" s="11"/>
      <c r="Z14503" s="11"/>
      <c r="AA14503" s="11"/>
      <c r="AB14503" s="11"/>
      <c r="AC14503" s="11"/>
    </row>
    <row r="14504" spans="1:29" x14ac:dyDescent="0.25">
      <c r="A14504" s="10"/>
      <c r="B14504" s="11"/>
      <c r="C14504" s="11"/>
      <c r="D14504" s="11"/>
      <c r="E14504" s="11"/>
      <c r="F14504" s="11"/>
      <c r="G14504" s="11"/>
      <c r="H14504" s="11"/>
      <c r="I14504" s="11"/>
      <c r="J14504" s="11"/>
      <c r="K14504" s="12"/>
      <c r="L14504" s="13"/>
      <c r="M14504" s="12"/>
      <c r="N14504" s="13"/>
      <c r="O14504" s="13"/>
      <c r="P14504" s="11"/>
      <c r="Q14504" s="11"/>
      <c r="R14504" s="11"/>
      <c r="S14504" s="11"/>
      <c r="T14504" s="11"/>
      <c r="U14504" s="11"/>
      <c r="V14504" s="11"/>
      <c r="W14504" s="11"/>
      <c r="X14504" s="11"/>
      <c r="Y14504" s="11"/>
      <c r="Z14504" s="11"/>
      <c r="AA14504" s="11"/>
      <c r="AB14504" s="11"/>
      <c r="AC14504" s="11"/>
    </row>
    <row r="14505" spans="1:29" x14ac:dyDescent="0.25">
      <c r="A14505" s="10"/>
      <c r="B14505" s="11"/>
      <c r="C14505" s="11"/>
      <c r="D14505" s="11"/>
      <c r="E14505" s="11"/>
      <c r="F14505" s="11"/>
      <c r="G14505" s="11"/>
      <c r="H14505" s="11"/>
      <c r="I14505" s="11"/>
      <c r="J14505" s="11"/>
      <c r="K14505" s="12"/>
      <c r="L14505" s="13"/>
      <c r="M14505" s="12"/>
      <c r="N14505" s="13"/>
      <c r="O14505" s="13"/>
      <c r="P14505" s="11"/>
      <c r="Q14505" s="11"/>
      <c r="R14505" s="11"/>
      <c r="S14505" s="11"/>
      <c r="T14505" s="11"/>
      <c r="U14505" s="11"/>
      <c r="V14505" s="11"/>
      <c r="W14505" s="11"/>
      <c r="X14505" s="11"/>
      <c r="Y14505" s="11"/>
      <c r="Z14505" s="11"/>
      <c r="AA14505" s="11"/>
      <c r="AB14505" s="11"/>
      <c r="AC14505" s="11"/>
    </row>
    <row r="14506" spans="1:29" x14ac:dyDescent="0.25">
      <c r="A14506" s="10"/>
      <c r="B14506" s="11"/>
      <c r="C14506" s="11"/>
      <c r="D14506" s="11"/>
      <c r="E14506" s="11"/>
      <c r="F14506" s="11"/>
      <c r="G14506" s="11"/>
      <c r="H14506" s="11"/>
      <c r="I14506" s="11"/>
      <c r="J14506" s="11"/>
      <c r="K14506" s="12"/>
      <c r="L14506" s="13"/>
      <c r="M14506" s="12"/>
      <c r="N14506" s="13"/>
      <c r="O14506" s="13"/>
      <c r="P14506" s="11"/>
      <c r="Q14506" s="11"/>
      <c r="R14506" s="11"/>
      <c r="S14506" s="11"/>
      <c r="T14506" s="11"/>
      <c r="U14506" s="11"/>
      <c r="V14506" s="11"/>
      <c r="W14506" s="11"/>
      <c r="X14506" s="11"/>
      <c r="Y14506" s="11"/>
      <c r="Z14506" s="11"/>
      <c r="AA14506" s="11"/>
      <c r="AB14506" s="11"/>
      <c r="AC14506" s="11"/>
    </row>
    <row r="14507" spans="1:29" x14ac:dyDescent="0.25">
      <c r="A14507" s="10"/>
      <c r="B14507" s="11"/>
      <c r="C14507" s="11"/>
      <c r="D14507" s="11"/>
      <c r="E14507" s="11"/>
      <c r="F14507" s="11"/>
      <c r="G14507" s="11"/>
      <c r="H14507" s="11"/>
      <c r="I14507" s="11"/>
      <c r="J14507" s="11"/>
      <c r="K14507" s="12"/>
      <c r="L14507" s="13"/>
      <c r="M14507" s="12"/>
      <c r="N14507" s="13"/>
      <c r="O14507" s="13"/>
      <c r="P14507" s="11"/>
      <c r="Q14507" s="11"/>
      <c r="R14507" s="11"/>
      <c r="S14507" s="11"/>
      <c r="T14507" s="11"/>
      <c r="U14507" s="11"/>
      <c r="V14507" s="11"/>
      <c r="W14507" s="11"/>
      <c r="X14507" s="11"/>
      <c r="Y14507" s="11"/>
      <c r="Z14507" s="11"/>
      <c r="AA14507" s="11"/>
      <c r="AB14507" s="11"/>
      <c r="AC14507" s="11"/>
    </row>
    <row r="14508" spans="1:29" x14ac:dyDescent="0.25">
      <c r="A14508" s="10"/>
      <c r="B14508" s="11"/>
      <c r="C14508" s="11"/>
      <c r="D14508" s="11"/>
      <c r="E14508" s="11"/>
      <c r="F14508" s="11"/>
      <c r="G14508" s="11"/>
      <c r="H14508" s="11"/>
      <c r="I14508" s="11"/>
      <c r="J14508" s="11"/>
      <c r="K14508" s="12"/>
      <c r="L14508" s="13"/>
      <c r="M14508" s="12"/>
      <c r="N14508" s="13"/>
      <c r="O14508" s="13"/>
      <c r="P14508" s="11"/>
      <c r="Q14508" s="11"/>
      <c r="R14508" s="11"/>
      <c r="S14508" s="11"/>
      <c r="T14508" s="11"/>
      <c r="U14508" s="11"/>
      <c r="V14508" s="11"/>
      <c r="W14508" s="11"/>
      <c r="X14508" s="11"/>
      <c r="Y14508" s="11"/>
      <c r="Z14508" s="11"/>
      <c r="AA14508" s="11"/>
      <c r="AB14508" s="11"/>
      <c r="AC14508" s="11"/>
    </row>
    <row r="14509" spans="1:29" x14ac:dyDescent="0.25">
      <c r="A14509" s="10"/>
      <c r="B14509" s="11"/>
      <c r="C14509" s="11"/>
      <c r="D14509" s="11"/>
      <c r="E14509" s="11"/>
      <c r="F14509" s="11"/>
      <c r="G14509" s="11"/>
      <c r="H14509" s="11"/>
      <c r="I14509" s="11"/>
      <c r="J14509" s="11"/>
      <c r="K14509" s="12"/>
      <c r="L14509" s="13"/>
      <c r="M14509" s="12"/>
      <c r="N14509" s="13"/>
      <c r="O14509" s="13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  <c r="AA14509" s="11"/>
      <c r="AB14509" s="11"/>
      <c r="AC14509" s="11"/>
    </row>
    <row r="14510" spans="1:29" x14ac:dyDescent="0.25">
      <c r="A14510" s="10"/>
      <c r="B14510" s="11"/>
      <c r="C14510" s="11"/>
      <c r="D14510" s="11"/>
      <c r="E14510" s="11"/>
      <c r="F14510" s="11"/>
      <c r="G14510" s="11"/>
      <c r="H14510" s="11"/>
      <c r="I14510" s="11"/>
      <c r="J14510" s="11"/>
      <c r="K14510" s="12"/>
      <c r="L14510" s="13"/>
      <c r="M14510" s="12"/>
      <c r="N14510" s="13"/>
      <c r="O14510" s="13"/>
      <c r="P14510" s="11"/>
      <c r="Q14510" s="11"/>
      <c r="R14510" s="11"/>
      <c r="S14510" s="11"/>
      <c r="T14510" s="11"/>
      <c r="U14510" s="11"/>
      <c r="V14510" s="11"/>
      <c r="W14510" s="11"/>
      <c r="X14510" s="11"/>
      <c r="Y14510" s="11"/>
      <c r="Z14510" s="11"/>
      <c r="AA14510" s="11"/>
      <c r="AB14510" s="11"/>
      <c r="AC14510" s="11"/>
    </row>
    <row r="14511" spans="1:29" x14ac:dyDescent="0.25">
      <c r="A14511" s="10"/>
      <c r="B14511" s="11"/>
      <c r="C14511" s="11"/>
      <c r="D14511" s="11"/>
      <c r="E14511" s="11"/>
      <c r="F14511" s="11"/>
      <c r="G14511" s="11"/>
      <c r="H14511" s="11"/>
      <c r="I14511" s="11"/>
      <c r="J14511" s="11"/>
      <c r="K14511" s="12"/>
      <c r="L14511" s="13"/>
      <c r="M14511" s="12"/>
      <c r="N14511" s="13"/>
      <c r="O14511" s="13"/>
      <c r="P14511" s="11"/>
      <c r="Q14511" s="11"/>
      <c r="R14511" s="11"/>
      <c r="S14511" s="11"/>
      <c r="T14511" s="11"/>
      <c r="U14511" s="11"/>
      <c r="V14511" s="11"/>
      <c r="W14511" s="11"/>
      <c r="X14511" s="11"/>
      <c r="Y14511" s="11"/>
      <c r="Z14511" s="11"/>
      <c r="AA14511" s="11"/>
      <c r="AB14511" s="11"/>
      <c r="AC14511" s="11"/>
    </row>
    <row r="14512" spans="1:29" x14ac:dyDescent="0.25">
      <c r="A14512" s="10"/>
      <c r="B14512" s="11"/>
      <c r="C14512" s="11"/>
      <c r="D14512" s="11"/>
      <c r="E14512" s="11"/>
      <c r="F14512" s="11"/>
      <c r="G14512" s="11"/>
      <c r="H14512" s="11"/>
      <c r="I14512" s="11"/>
      <c r="J14512" s="11"/>
      <c r="K14512" s="12"/>
      <c r="L14512" s="13"/>
      <c r="M14512" s="12"/>
      <c r="N14512" s="13"/>
      <c r="O14512" s="13"/>
      <c r="P14512" s="11"/>
      <c r="Q14512" s="11"/>
      <c r="R14512" s="11"/>
      <c r="S14512" s="11"/>
      <c r="T14512" s="11"/>
      <c r="U14512" s="11"/>
      <c r="V14512" s="11"/>
      <c r="W14512" s="11"/>
      <c r="X14512" s="11"/>
      <c r="Y14512" s="11"/>
      <c r="Z14512" s="11"/>
      <c r="AA14512" s="11"/>
      <c r="AB14512" s="11"/>
      <c r="AC14512" s="11"/>
    </row>
    <row r="14513" spans="1:29" x14ac:dyDescent="0.25">
      <c r="A14513" s="10"/>
      <c r="B14513" s="11"/>
      <c r="C14513" s="11"/>
      <c r="D14513" s="11"/>
      <c r="E14513" s="11"/>
      <c r="F14513" s="11"/>
      <c r="G14513" s="11"/>
      <c r="H14513" s="11"/>
      <c r="I14513" s="11"/>
      <c r="J14513" s="11"/>
      <c r="K14513" s="12"/>
      <c r="L14513" s="13"/>
      <c r="M14513" s="12"/>
      <c r="N14513" s="13"/>
      <c r="O14513" s="13"/>
      <c r="P14513" s="11"/>
      <c r="Q14513" s="11"/>
      <c r="R14513" s="11"/>
      <c r="S14513" s="11"/>
      <c r="T14513" s="11"/>
      <c r="U14513" s="11"/>
      <c r="V14513" s="11"/>
      <c r="W14513" s="11"/>
      <c r="X14513" s="11"/>
      <c r="Y14513" s="11"/>
      <c r="Z14513" s="11"/>
      <c r="AA14513" s="11"/>
      <c r="AB14513" s="11"/>
      <c r="AC14513" s="11"/>
    </row>
    <row r="14514" spans="1:29" x14ac:dyDescent="0.25">
      <c r="A14514" s="10"/>
      <c r="B14514" s="11"/>
      <c r="C14514" s="11"/>
      <c r="D14514" s="11"/>
      <c r="E14514" s="11"/>
      <c r="F14514" s="11"/>
      <c r="G14514" s="11"/>
      <c r="H14514" s="11"/>
      <c r="I14514" s="11"/>
      <c r="J14514" s="11"/>
      <c r="K14514" s="12"/>
      <c r="L14514" s="13"/>
      <c r="M14514" s="12"/>
      <c r="N14514" s="13"/>
      <c r="O14514" s="13"/>
      <c r="P14514" s="11"/>
      <c r="Q14514" s="11"/>
      <c r="R14514" s="11"/>
      <c r="S14514" s="11"/>
      <c r="T14514" s="11"/>
      <c r="U14514" s="11"/>
      <c r="V14514" s="11"/>
      <c r="W14514" s="11"/>
      <c r="X14514" s="11"/>
      <c r="Y14514" s="11"/>
      <c r="Z14514" s="11"/>
      <c r="AA14514" s="11"/>
      <c r="AB14514" s="11"/>
      <c r="AC14514" s="11"/>
    </row>
    <row r="14515" spans="1:29" x14ac:dyDescent="0.25">
      <c r="A14515" s="10"/>
      <c r="B14515" s="11"/>
      <c r="C14515" s="11"/>
      <c r="D14515" s="11"/>
      <c r="E14515" s="11"/>
      <c r="F14515" s="11"/>
      <c r="G14515" s="11"/>
      <c r="H14515" s="11"/>
      <c r="I14515" s="11"/>
      <c r="J14515" s="11"/>
      <c r="K14515" s="12"/>
      <c r="L14515" s="13"/>
      <c r="M14515" s="12"/>
      <c r="N14515" s="13"/>
      <c r="O14515" s="13"/>
      <c r="P14515" s="11"/>
      <c r="Q14515" s="11"/>
      <c r="R14515" s="11"/>
      <c r="S14515" s="11"/>
      <c r="T14515" s="11"/>
      <c r="U14515" s="11"/>
      <c r="V14515" s="11"/>
      <c r="W14515" s="11"/>
      <c r="X14515" s="11"/>
      <c r="Y14515" s="11"/>
      <c r="Z14515" s="11"/>
      <c r="AA14515" s="11"/>
      <c r="AB14515" s="11"/>
      <c r="AC14515" s="11"/>
    </row>
    <row r="14516" spans="1:29" x14ac:dyDescent="0.25">
      <c r="A14516" s="10"/>
      <c r="B14516" s="11"/>
      <c r="C14516" s="11"/>
      <c r="D14516" s="11"/>
      <c r="E14516" s="11"/>
      <c r="F14516" s="11"/>
      <c r="G14516" s="11"/>
      <c r="H14516" s="11"/>
      <c r="I14516" s="11"/>
      <c r="J14516" s="11"/>
      <c r="K14516" s="12"/>
      <c r="L14516" s="13"/>
      <c r="M14516" s="12"/>
      <c r="N14516" s="13"/>
      <c r="O14516" s="13"/>
      <c r="P14516" s="11"/>
      <c r="Q14516" s="11"/>
      <c r="R14516" s="11"/>
      <c r="S14516" s="11"/>
      <c r="T14516" s="11"/>
      <c r="U14516" s="11"/>
      <c r="V14516" s="11"/>
      <c r="W14516" s="11"/>
      <c r="X14516" s="11"/>
      <c r="Y14516" s="11"/>
      <c r="Z14516" s="11"/>
      <c r="AA14516" s="11"/>
      <c r="AB14516" s="11"/>
      <c r="AC14516" s="11"/>
    </row>
    <row r="14517" spans="1:29" x14ac:dyDescent="0.25">
      <c r="A14517" s="10"/>
      <c r="B14517" s="11"/>
      <c r="C14517" s="11"/>
      <c r="D14517" s="11"/>
      <c r="E14517" s="11"/>
      <c r="F14517" s="11"/>
      <c r="G14517" s="11"/>
      <c r="H14517" s="11"/>
      <c r="I14517" s="11"/>
      <c r="J14517" s="11"/>
      <c r="K14517" s="12"/>
      <c r="L14517" s="13"/>
      <c r="M14517" s="12"/>
      <c r="N14517" s="13"/>
      <c r="O14517" s="13"/>
      <c r="P14517" s="11"/>
      <c r="Q14517" s="11"/>
      <c r="R14517" s="11"/>
      <c r="S14517" s="11"/>
      <c r="T14517" s="11"/>
      <c r="U14517" s="11"/>
      <c r="V14517" s="11"/>
      <c r="W14517" s="11"/>
      <c r="X14517" s="11"/>
      <c r="Y14517" s="11"/>
      <c r="Z14517" s="11"/>
      <c r="AA14517" s="11"/>
      <c r="AB14517" s="11"/>
      <c r="AC14517" s="11"/>
    </row>
    <row r="14518" spans="1:29" x14ac:dyDescent="0.25">
      <c r="A14518" s="10"/>
      <c r="B14518" s="11"/>
      <c r="C14518" s="11"/>
      <c r="D14518" s="11"/>
      <c r="E14518" s="11"/>
      <c r="F14518" s="11"/>
      <c r="G14518" s="11"/>
      <c r="H14518" s="11"/>
      <c r="I14518" s="11"/>
      <c r="J14518" s="11"/>
      <c r="K14518" s="12"/>
      <c r="L14518" s="13"/>
      <c r="M14518" s="12"/>
      <c r="N14518" s="13"/>
      <c r="O14518" s="13"/>
      <c r="P14518" s="11"/>
      <c r="Q14518" s="11"/>
      <c r="R14518" s="11"/>
      <c r="S14518" s="11"/>
      <c r="T14518" s="11"/>
      <c r="U14518" s="11"/>
      <c r="V14518" s="11"/>
      <c r="W14518" s="11"/>
      <c r="X14518" s="11"/>
      <c r="Y14518" s="11"/>
      <c r="Z14518" s="11"/>
      <c r="AA14518" s="11"/>
      <c r="AB14518" s="11"/>
      <c r="AC14518" s="11"/>
    </row>
    <row r="14519" spans="1:29" x14ac:dyDescent="0.25">
      <c r="A14519" s="10"/>
      <c r="B14519" s="11"/>
      <c r="C14519" s="11"/>
      <c r="D14519" s="11"/>
      <c r="E14519" s="11"/>
      <c r="F14519" s="11"/>
      <c r="G14519" s="11"/>
      <c r="H14519" s="11"/>
      <c r="I14519" s="11"/>
      <c r="J14519" s="11"/>
      <c r="K14519" s="12"/>
      <c r="L14519" s="13"/>
      <c r="M14519" s="12"/>
      <c r="N14519" s="13"/>
      <c r="O14519" s="13"/>
      <c r="P14519" s="11"/>
      <c r="Q14519" s="11"/>
      <c r="R14519" s="11"/>
      <c r="S14519" s="11"/>
      <c r="T14519" s="11"/>
      <c r="U14519" s="11"/>
      <c r="V14519" s="11"/>
      <c r="W14519" s="11"/>
      <c r="X14519" s="11"/>
      <c r="Y14519" s="11"/>
      <c r="Z14519" s="11"/>
      <c r="AA14519" s="11"/>
      <c r="AB14519" s="11"/>
      <c r="AC14519" s="11"/>
    </row>
    <row r="14520" spans="1:29" x14ac:dyDescent="0.25">
      <c r="A14520" s="10"/>
      <c r="B14520" s="11"/>
      <c r="C14520" s="11"/>
      <c r="D14520" s="11"/>
      <c r="E14520" s="11"/>
      <c r="F14520" s="11"/>
      <c r="G14520" s="11"/>
      <c r="H14520" s="11"/>
      <c r="I14520" s="11"/>
      <c r="J14520" s="11"/>
      <c r="K14520" s="12"/>
      <c r="L14520" s="13"/>
      <c r="M14520" s="12"/>
      <c r="N14520" s="13"/>
      <c r="O14520" s="13"/>
      <c r="P14520" s="11"/>
      <c r="Q14520" s="11"/>
      <c r="R14520" s="11"/>
      <c r="S14520" s="11"/>
      <c r="T14520" s="11"/>
      <c r="U14520" s="11"/>
      <c r="V14520" s="11"/>
      <c r="W14520" s="11"/>
      <c r="X14520" s="11"/>
      <c r="Y14520" s="11"/>
      <c r="Z14520" s="11"/>
      <c r="AA14520" s="11"/>
      <c r="AB14520" s="11"/>
      <c r="AC14520" s="11"/>
    </row>
    <row r="14521" spans="1:29" x14ac:dyDescent="0.25">
      <c r="A14521" s="10"/>
      <c r="B14521" s="11"/>
      <c r="C14521" s="11"/>
      <c r="D14521" s="11"/>
      <c r="E14521" s="11"/>
      <c r="F14521" s="11"/>
      <c r="G14521" s="11"/>
      <c r="H14521" s="11"/>
      <c r="I14521" s="11"/>
      <c r="J14521" s="11"/>
      <c r="K14521" s="12"/>
      <c r="L14521" s="13"/>
      <c r="M14521" s="12"/>
      <c r="N14521" s="13"/>
      <c r="O14521" s="13"/>
      <c r="P14521" s="11"/>
      <c r="Q14521" s="11"/>
      <c r="R14521" s="11"/>
      <c r="S14521" s="11"/>
      <c r="T14521" s="11"/>
      <c r="U14521" s="11"/>
      <c r="V14521" s="11"/>
      <c r="W14521" s="11"/>
      <c r="X14521" s="11"/>
      <c r="Y14521" s="11"/>
      <c r="Z14521" s="11"/>
      <c r="AA14521" s="11"/>
      <c r="AB14521" s="11"/>
      <c r="AC14521" s="11"/>
    </row>
    <row r="14522" spans="1:29" x14ac:dyDescent="0.25">
      <c r="A14522" s="10"/>
      <c r="B14522" s="11"/>
      <c r="C14522" s="11"/>
      <c r="D14522" s="11"/>
      <c r="E14522" s="11"/>
      <c r="F14522" s="11"/>
      <c r="G14522" s="11"/>
      <c r="H14522" s="11"/>
      <c r="I14522" s="11"/>
      <c r="J14522" s="11"/>
      <c r="K14522" s="12"/>
      <c r="L14522" s="13"/>
      <c r="M14522" s="12"/>
      <c r="N14522" s="13"/>
      <c r="O14522" s="13"/>
      <c r="P14522" s="11"/>
      <c r="Q14522" s="11"/>
      <c r="R14522" s="11"/>
      <c r="S14522" s="11"/>
      <c r="T14522" s="11"/>
      <c r="U14522" s="11"/>
      <c r="V14522" s="11"/>
      <c r="W14522" s="11"/>
      <c r="X14522" s="11"/>
      <c r="Y14522" s="11"/>
      <c r="Z14522" s="11"/>
      <c r="AA14522" s="11"/>
      <c r="AB14522" s="11"/>
      <c r="AC14522" s="11"/>
    </row>
    <row r="14523" spans="1:29" x14ac:dyDescent="0.25">
      <c r="A14523" s="10"/>
      <c r="B14523" s="11"/>
      <c r="C14523" s="11"/>
      <c r="D14523" s="11"/>
      <c r="E14523" s="11"/>
      <c r="F14523" s="11"/>
      <c r="G14523" s="11"/>
      <c r="H14523" s="11"/>
      <c r="I14523" s="11"/>
      <c r="J14523" s="11"/>
      <c r="K14523" s="12"/>
      <c r="L14523" s="13"/>
      <c r="M14523" s="12"/>
      <c r="N14523" s="13"/>
      <c r="O14523" s="13"/>
      <c r="P14523" s="11"/>
      <c r="Q14523" s="11"/>
      <c r="R14523" s="11"/>
      <c r="S14523" s="11"/>
      <c r="T14523" s="11"/>
      <c r="U14523" s="11"/>
      <c r="V14523" s="11"/>
      <c r="W14523" s="11"/>
      <c r="X14523" s="11"/>
      <c r="Y14523" s="11"/>
      <c r="Z14523" s="11"/>
      <c r="AA14523" s="11"/>
      <c r="AB14523" s="11"/>
      <c r="AC14523" s="11"/>
    </row>
    <row r="14524" spans="1:29" x14ac:dyDescent="0.25">
      <c r="A14524" s="10"/>
      <c r="B14524" s="11"/>
      <c r="C14524" s="11"/>
      <c r="D14524" s="11"/>
      <c r="E14524" s="11"/>
      <c r="F14524" s="11"/>
      <c r="G14524" s="11"/>
      <c r="H14524" s="11"/>
      <c r="I14524" s="11"/>
      <c r="J14524" s="11"/>
      <c r="K14524" s="12"/>
      <c r="L14524" s="13"/>
      <c r="M14524" s="12"/>
      <c r="N14524" s="13"/>
      <c r="O14524" s="13"/>
      <c r="P14524" s="11"/>
      <c r="Q14524" s="11"/>
      <c r="R14524" s="11"/>
      <c r="S14524" s="11"/>
      <c r="T14524" s="11"/>
      <c r="U14524" s="11"/>
      <c r="V14524" s="11"/>
      <c r="W14524" s="11"/>
      <c r="X14524" s="11"/>
      <c r="Y14524" s="11"/>
      <c r="Z14524" s="11"/>
      <c r="AA14524" s="11"/>
      <c r="AB14524" s="11"/>
      <c r="AC14524" s="11"/>
    </row>
    <row r="14525" spans="1:29" x14ac:dyDescent="0.25">
      <c r="A14525" s="10"/>
      <c r="B14525" s="11"/>
      <c r="C14525" s="11"/>
      <c r="D14525" s="11"/>
      <c r="E14525" s="11"/>
      <c r="F14525" s="11"/>
      <c r="G14525" s="11"/>
      <c r="H14525" s="11"/>
      <c r="I14525" s="11"/>
      <c r="J14525" s="11"/>
      <c r="K14525" s="12"/>
      <c r="L14525" s="13"/>
      <c r="M14525" s="12"/>
      <c r="N14525" s="13"/>
      <c r="O14525" s="13"/>
      <c r="P14525" s="11"/>
      <c r="Q14525" s="11"/>
      <c r="R14525" s="11"/>
      <c r="S14525" s="11"/>
      <c r="T14525" s="11"/>
      <c r="U14525" s="11"/>
      <c r="V14525" s="11"/>
      <c r="W14525" s="11"/>
      <c r="X14525" s="11"/>
      <c r="Y14525" s="11"/>
      <c r="Z14525" s="11"/>
      <c r="AA14525" s="11"/>
      <c r="AB14525" s="11"/>
      <c r="AC14525" s="11"/>
    </row>
    <row r="14526" spans="1:29" x14ac:dyDescent="0.25">
      <c r="A14526" s="10"/>
      <c r="B14526" s="11"/>
      <c r="C14526" s="11"/>
      <c r="D14526" s="11"/>
      <c r="E14526" s="11"/>
      <c r="F14526" s="11"/>
      <c r="G14526" s="11"/>
      <c r="H14526" s="11"/>
      <c r="I14526" s="11"/>
      <c r="J14526" s="11"/>
      <c r="K14526" s="12"/>
      <c r="L14526" s="13"/>
      <c r="M14526" s="12"/>
      <c r="N14526" s="13"/>
      <c r="O14526" s="13"/>
      <c r="P14526" s="11"/>
      <c r="Q14526" s="11"/>
      <c r="R14526" s="11"/>
      <c r="S14526" s="11"/>
      <c r="T14526" s="11"/>
      <c r="U14526" s="11"/>
      <c r="V14526" s="11"/>
      <c r="W14526" s="11"/>
      <c r="X14526" s="11"/>
      <c r="Y14526" s="11"/>
      <c r="Z14526" s="11"/>
      <c r="AA14526" s="11"/>
      <c r="AB14526" s="11"/>
      <c r="AC14526" s="11"/>
    </row>
    <row r="14527" spans="1:29" x14ac:dyDescent="0.25">
      <c r="A14527" s="10"/>
      <c r="B14527" s="11"/>
      <c r="C14527" s="11"/>
      <c r="D14527" s="11"/>
      <c r="E14527" s="11"/>
      <c r="F14527" s="11"/>
      <c r="G14527" s="11"/>
      <c r="H14527" s="11"/>
      <c r="I14527" s="11"/>
      <c r="J14527" s="11"/>
      <c r="K14527" s="12"/>
      <c r="L14527" s="13"/>
      <c r="M14527" s="12"/>
      <c r="N14527" s="13"/>
      <c r="O14527" s="13"/>
      <c r="P14527" s="11"/>
      <c r="Q14527" s="11"/>
      <c r="R14527" s="11"/>
      <c r="S14527" s="11"/>
      <c r="T14527" s="11"/>
      <c r="U14527" s="11"/>
      <c r="V14527" s="11"/>
      <c r="W14527" s="11"/>
      <c r="X14527" s="11"/>
      <c r="Y14527" s="11"/>
      <c r="Z14527" s="11"/>
      <c r="AA14527" s="11"/>
      <c r="AB14527" s="11"/>
      <c r="AC14527" s="11"/>
    </row>
    <row r="14528" spans="1:29" x14ac:dyDescent="0.25">
      <c r="A14528" s="10"/>
      <c r="B14528" s="11"/>
      <c r="C14528" s="11"/>
      <c r="D14528" s="11"/>
      <c r="E14528" s="11"/>
      <c r="F14528" s="11"/>
      <c r="G14528" s="11"/>
      <c r="H14528" s="11"/>
      <c r="I14528" s="11"/>
      <c r="J14528" s="11"/>
      <c r="K14528" s="12"/>
      <c r="L14528" s="13"/>
      <c r="M14528" s="12"/>
      <c r="N14528" s="13"/>
      <c r="O14528" s="13"/>
      <c r="P14528" s="11"/>
      <c r="Q14528" s="11"/>
      <c r="R14528" s="11"/>
      <c r="S14528" s="11"/>
      <c r="T14528" s="11"/>
      <c r="U14528" s="11"/>
      <c r="V14528" s="11"/>
      <c r="W14528" s="11"/>
      <c r="X14528" s="11"/>
      <c r="Y14528" s="11"/>
      <c r="Z14528" s="11"/>
      <c r="AA14528" s="11"/>
      <c r="AB14528" s="11"/>
      <c r="AC14528" s="11"/>
    </row>
    <row r="14529" spans="1:29" x14ac:dyDescent="0.25">
      <c r="A14529" s="10"/>
      <c r="B14529" s="11"/>
      <c r="C14529" s="11"/>
      <c r="D14529" s="11"/>
      <c r="E14529" s="11"/>
      <c r="F14529" s="11"/>
      <c r="G14529" s="11"/>
      <c r="H14529" s="11"/>
      <c r="I14529" s="11"/>
      <c r="J14529" s="11"/>
      <c r="K14529" s="12"/>
      <c r="L14529" s="13"/>
      <c r="M14529" s="12"/>
      <c r="N14529" s="13"/>
      <c r="O14529" s="13"/>
      <c r="P14529" s="11"/>
      <c r="Q14529" s="11"/>
      <c r="R14529" s="11"/>
      <c r="S14529" s="11"/>
      <c r="T14529" s="11"/>
      <c r="U14529" s="11"/>
      <c r="V14529" s="11"/>
      <c r="W14529" s="11"/>
      <c r="X14529" s="11"/>
      <c r="Y14529" s="11"/>
      <c r="Z14529" s="11"/>
      <c r="AA14529" s="11"/>
      <c r="AB14529" s="11"/>
      <c r="AC14529" s="11"/>
    </row>
    <row r="14530" spans="1:29" x14ac:dyDescent="0.25">
      <c r="A14530" s="10"/>
      <c r="B14530" s="11"/>
      <c r="C14530" s="11"/>
      <c r="D14530" s="11"/>
      <c r="E14530" s="11"/>
      <c r="F14530" s="11"/>
      <c r="G14530" s="11"/>
      <c r="H14530" s="11"/>
      <c r="I14530" s="11"/>
      <c r="J14530" s="11"/>
      <c r="K14530" s="12"/>
      <c r="L14530" s="13"/>
      <c r="M14530" s="12"/>
      <c r="N14530" s="13"/>
      <c r="O14530" s="13"/>
      <c r="P14530" s="11"/>
      <c r="Q14530" s="11"/>
      <c r="R14530" s="11"/>
      <c r="S14530" s="11"/>
      <c r="T14530" s="11"/>
      <c r="U14530" s="11"/>
      <c r="V14530" s="11"/>
      <c r="W14530" s="11"/>
      <c r="X14530" s="11"/>
      <c r="Y14530" s="11"/>
      <c r="Z14530" s="11"/>
      <c r="AA14530" s="11"/>
      <c r="AB14530" s="11"/>
      <c r="AC14530" s="11"/>
    </row>
    <row r="14531" spans="1:29" x14ac:dyDescent="0.25">
      <c r="A14531" s="10"/>
      <c r="B14531" s="11"/>
      <c r="C14531" s="11"/>
      <c r="D14531" s="11"/>
      <c r="E14531" s="11"/>
      <c r="F14531" s="11"/>
      <c r="G14531" s="11"/>
      <c r="H14531" s="11"/>
      <c r="I14531" s="11"/>
      <c r="J14531" s="11"/>
      <c r="K14531" s="12"/>
      <c r="L14531" s="13"/>
      <c r="M14531" s="12"/>
      <c r="N14531" s="13"/>
      <c r="O14531" s="13"/>
      <c r="P14531" s="11"/>
      <c r="Q14531" s="11"/>
      <c r="R14531" s="11"/>
      <c r="S14531" s="11"/>
      <c r="T14531" s="11"/>
      <c r="U14531" s="11"/>
      <c r="V14531" s="11"/>
      <c r="W14531" s="11"/>
      <c r="X14531" s="11"/>
      <c r="Y14531" s="11"/>
      <c r="Z14531" s="11"/>
      <c r="AA14531" s="11"/>
      <c r="AB14531" s="11"/>
      <c r="AC14531" s="11"/>
    </row>
    <row r="14532" spans="1:29" x14ac:dyDescent="0.25">
      <c r="A14532" s="10"/>
      <c r="B14532" s="11"/>
      <c r="C14532" s="11"/>
      <c r="D14532" s="11"/>
      <c r="E14532" s="11"/>
      <c r="F14532" s="11"/>
      <c r="G14532" s="11"/>
      <c r="H14532" s="11"/>
      <c r="I14532" s="11"/>
      <c r="J14532" s="11"/>
      <c r="K14532" s="12"/>
      <c r="L14532" s="13"/>
      <c r="M14532" s="12"/>
      <c r="N14532" s="13"/>
      <c r="O14532" s="13"/>
      <c r="P14532" s="11"/>
      <c r="Q14532" s="11"/>
      <c r="R14532" s="11"/>
      <c r="S14532" s="11"/>
      <c r="T14532" s="11"/>
      <c r="U14532" s="11"/>
      <c r="V14532" s="11"/>
      <c r="W14532" s="11"/>
      <c r="X14532" s="11"/>
      <c r="Y14532" s="11"/>
      <c r="Z14532" s="11"/>
      <c r="AA14532" s="11"/>
      <c r="AB14532" s="11"/>
      <c r="AC14532" s="11"/>
    </row>
    <row r="14533" spans="1:29" x14ac:dyDescent="0.25">
      <c r="A14533" s="10"/>
      <c r="B14533" s="11"/>
      <c r="C14533" s="11"/>
      <c r="D14533" s="11"/>
      <c r="E14533" s="11"/>
      <c r="F14533" s="11"/>
      <c r="G14533" s="11"/>
      <c r="H14533" s="11"/>
      <c r="I14533" s="11"/>
      <c r="J14533" s="11"/>
      <c r="K14533" s="12"/>
      <c r="L14533" s="13"/>
      <c r="M14533" s="12"/>
      <c r="N14533" s="13"/>
      <c r="O14533" s="13"/>
      <c r="P14533" s="11"/>
      <c r="Q14533" s="11"/>
      <c r="R14533" s="11"/>
      <c r="S14533" s="11"/>
      <c r="T14533" s="11"/>
      <c r="U14533" s="11"/>
      <c r="V14533" s="11"/>
      <c r="W14533" s="11"/>
      <c r="X14533" s="11"/>
      <c r="Y14533" s="11"/>
      <c r="Z14533" s="11"/>
      <c r="AA14533" s="11"/>
      <c r="AB14533" s="11"/>
      <c r="AC14533" s="11"/>
    </row>
    <row r="14534" spans="1:29" x14ac:dyDescent="0.25">
      <c r="A14534" s="10"/>
      <c r="B14534" s="11"/>
      <c r="C14534" s="11"/>
      <c r="D14534" s="11"/>
      <c r="E14534" s="11"/>
      <c r="F14534" s="11"/>
      <c r="G14534" s="11"/>
      <c r="H14534" s="11"/>
      <c r="I14534" s="11"/>
      <c r="J14534" s="11"/>
      <c r="K14534" s="12"/>
      <c r="L14534" s="13"/>
      <c r="M14534" s="12"/>
      <c r="N14534" s="13"/>
      <c r="O14534" s="13"/>
      <c r="P14534" s="11"/>
      <c r="Q14534" s="11"/>
      <c r="R14534" s="11"/>
      <c r="S14534" s="11"/>
      <c r="T14534" s="11"/>
      <c r="U14534" s="11"/>
      <c r="V14534" s="11"/>
      <c r="W14534" s="11"/>
      <c r="X14534" s="11"/>
      <c r="Y14534" s="11"/>
      <c r="Z14534" s="11"/>
      <c r="AA14534" s="11"/>
      <c r="AB14534" s="11"/>
      <c r="AC14534" s="11"/>
    </row>
    <row r="14535" spans="1:29" x14ac:dyDescent="0.25">
      <c r="A14535" s="10"/>
      <c r="B14535" s="11"/>
      <c r="C14535" s="11"/>
      <c r="D14535" s="11"/>
      <c r="E14535" s="11"/>
      <c r="F14535" s="11"/>
      <c r="G14535" s="11"/>
      <c r="H14535" s="11"/>
      <c r="I14535" s="11"/>
      <c r="J14535" s="11"/>
      <c r="K14535" s="12"/>
      <c r="L14535" s="13"/>
      <c r="M14535" s="12"/>
      <c r="N14535" s="13"/>
      <c r="O14535" s="13"/>
      <c r="P14535" s="11"/>
      <c r="Q14535" s="11"/>
      <c r="R14535" s="11"/>
      <c r="S14535" s="11"/>
      <c r="T14535" s="11"/>
      <c r="U14535" s="11"/>
      <c r="V14535" s="11"/>
      <c r="W14535" s="11"/>
      <c r="X14535" s="11"/>
      <c r="Y14535" s="11"/>
      <c r="Z14535" s="11"/>
      <c r="AA14535" s="11"/>
      <c r="AB14535" s="11"/>
      <c r="AC14535" s="11"/>
    </row>
    <row r="14536" spans="1:29" x14ac:dyDescent="0.25">
      <c r="A14536" s="10"/>
      <c r="B14536" s="11"/>
      <c r="C14536" s="11"/>
      <c r="D14536" s="11"/>
      <c r="E14536" s="11"/>
      <c r="F14536" s="11"/>
      <c r="G14536" s="11"/>
      <c r="H14536" s="11"/>
      <c r="I14536" s="11"/>
      <c r="J14536" s="11"/>
      <c r="K14536" s="12"/>
      <c r="L14536" s="13"/>
      <c r="M14536" s="12"/>
      <c r="N14536" s="13"/>
      <c r="O14536" s="13"/>
      <c r="P14536" s="11"/>
      <c r="Q14536" s="11"/>
      <c r="R14536" s="11"/>
      <c r="S14536" s="11"/>
      <c r="T14536" s="11"/>
      <c r="U14536" s="11"/>
      <c r="V14536" s="11"/>
      <c r="W14536" s="11"/>
      <c r="X14536" s="11"/>
      <c r="Y14536" s="11"/>
      <c r="Z14536" s="11"/>
      <c r="AA14536" s="11"/>
      <c r="AB14536" s="11"/>
      <c r="AC14536" s="11"/>
    </row>
    <row r="14537" spans="1:29" x14ac:dyDescent="0.25">
      <c r="A14537" s="10"/>
      <c r="B14537" s="11"/>
      <c r="C14537" s="11"/>
      <c r="D14537" s="11"/>
      <c r="E14537" s="11"/>
      <c r="F14537" s="11"/>
      <c r="G14537" s="11"/>
      <c r="H14537" s="11"/>
      <c r="I14537" s="11"/>
      <c r="J14537" s="11"/>
      <c r="K14537" s="12"/>
      <c r="L14537" s="13"/>
      <c r="M14537" s="12"/>
      <c r="N14537" s="13"/>
      <c r="O14537" s="13"/>
      <c r="P14537" s="11"/>
      <c r="Q14537" s="11"/>
      <c r="R14537" s="11"/>
      <c r="S14537" s="11"/>
      <c r="T14537" s="11"/>
      <c r="U14537" s="11"/>
      <c r="V14537" s="11"/>
      <c r="W14537" s="11"/>
      <c r="X14537" s="11"/>
      <c r="Y14537" s="11"/>
      <c r="Z14537" s="11"/>
      <c r="AA14537" s="11"/>
      <c r="AB14537" s="11"/>
      <c r="AC14537" s="11"/>
    </row>
    <row r="14538" spans="1:29" x14ac:dyDescent="0.25">
      <c r="A14538" s="10"/>
      <c r="B14538" s="11"/>
      <c r="C14538" s="11"/>
      <c r="D14538" s="11"/>
      <c r="E14538" s="11"/>
      <c r="F14538" s="11"/>
      <c r="G14538" s="11"/>
      <c r="H14538" s="11"/>
      <c r="I14538" s="11"/>
      <c r="J14538" s="11"/>
      <c r="K14538" s="12"/>
      <c r="L14538" s="13"/>
      <c r="M14538" s="12"/>
      <c r="N14538" s="13"/>
      <c r="O14538" s="13"/>
      <c r="P14538" s="11"/>
      <c r="Q14538" s="11"/>
      <c r="R14538" s="11"/>
      <c r="S14538" s="11"/>
      <c r="T14538" s="11"/>
      <c r="U14538" s="11"/>
      <c r="V14538" s="11"/>
      <c r="W14538" s="11"/>
      <c r="X14538" s="11"/>
      <c r="Y14538" s="11"/>
      <c r="Z14538" s="11"/>
      <c r="AA14538" s="11"/>
      <c r="AB14538" s="11"/>
      <c r="AC14538" s="11"/>
    </row>
    <row r="14539" spans="1:29" x14ac:dyDescent="0.25">
      <c r="A14539" s="10"/>
      <c r="B14539" s="11"/>
      <c r="C14539" s="11"/>
      <c r="D14539" s="11"/>
      <c r="E14539" s="11"/>
      <c r="F14539" s="11"/>
      <c r="G14539" s="11"/>
      <c r="H14539" s="11"/>
      <c r="I14539" s="11"/>
      <c r="J14539" s="11"/>
      <c r="K14539" s="12"/>
      <c r="L14539" s="13"/>
      <c r="M14539" s="12"/>
      <c r="N14539" s="13"/>
      <c r="O14539" s="13"/>
      <c r="P14539" s="11"/>
      <c r="Q14539" s="11"/>
      <c r="R14539" s="11"/>
      <c r="S14539" s="11"/>
      <c r="T14539" s="11"/>
      <c r="U14539" s="11"/>
      <c r="V14539" s="11"/>
      <c r="W14539" s="11"/>
      <c r="X14539" s="11"/>
      <c r="Y14539" s="11"/>
      <c r="Z14539" s="11"/>
      <c r="AA14539" s="11"/>
      <c r="AB14539" s="11"/>
      <c r="AC14539" s="11"/>
    </row>
    <row r="14540" spans="1:29" x14ac:dyDescent="0.25">
      <c r="A14540" s="10"/>
      <c r="B14540" s="11"/>
      <c r="C14540" s="11"/>
      <c r="D14540" s="11"/>
      <c r="E14540" s="11"/>
      <c r="F14540" s="11"/>
      <c r="G14540" s="11"/>
      <c r="H14540" s="11"/>
      <c r="I14540" s="11"/>
      <c r="J14540" s="11"/>
      <c r="K14540" s="12"/>
      <c r="L14540" s="13"/>
      <c r="M14540" s="12"/>
      <c r="N14540" s="13"/>
      <c r="O14540" s="13"/>
      <c r="P14540" s="11"/>
      <c r="Q14540" s="11"/>
      <c r="R14540" s="11"/>
      <c r="S14540" s="11"/>
      <c r="T14540" s="11"/>
      <c r="U14540" s="11"/>
      <c r="V14540" s="11"/>
      <c r="W14540" s="11"/>
      <c r="X14540" s="11"/>
      <c r="Y14540" s="11"/>
      <c r="Z14540" s="11"/>
      <c r="AA14540" s="11"/>
      <c r="AB14540" s="11"/>
      <c r="AC14540" s="11"/>
    </row>
    <row r="14541" spans="1:29" x14ac:dyDescent="0.25">
      <c r="A14541" s="10"/>
      <c r="B14541" s="11"/>
      <c r="C14541" s="11"/>
      <c r="D14541" s="11"/>
      <c r="E14541" s="11"/>
      <c r="F14541" s="11"/>
      <c r="G14541" s="11"/>
      <c r="H14541" s="11"/>
      <c r="I14541" s="11"/>
      <c r="J14541" s="11"/>
      <c r="K14541" s="12"/>
      <c r="L14541" s="13"/>
      <c r="M14541" s="12"/>
      <c r="N14541" s="13"/>
      <c r="O14541" s="13"/>
      <c r="P14541" s="11"/>
      <c r="Q14541" s="11"/>
      <c r="R14541" s="11"/>
      <c r="S14541" s="11"/>
      <c r="T14541" s="11"/>
      <c r="U14541" s="11"/>
      <c r="V14541" s="11"/>
      <c r="W14541" s="11"/>
      <c r="X14541" s="11"/>
      <c r="Y14541" s="11"/>
      <c r="Z14541" s="11"/>
      <c r="AA14541" s="11"/>
      <c r="AB14541" s="11"/>
      <c r="AC14541" s="11"/>
    </row>
    <row r="14542" spans="1:29" x14ac:dyDescent="0.25">
      <c r="A14542" s="10"/>
      <c r="B14542" s="11"/>
      <c r="C14542" s="11"/>
      <c r="D14542" s="11"/>
      <c r="E14542" s="11"/>
      <c r="F14542" s="11"/>
      <c r="G14542" s="11"/>
      <c r="H14542" s="11"/>
      <c r="I14542" s="11"/>
      <c r="J14542" s="11"/>
      <c r="K14542" s="12"/>
      <c r="L14542" s="13"/>
      <c r="M14542" s="12"/>
      <c r="N14542" s="13"/>
      <c r="O14542" s="13"/>
      <c r="P14542" s="11"/>
      <c r="Q14542" s="11"/>
      <c r="R14542" s="11"/>
      <c r="S14542" s="11"/>
      <c r="T14542" s="11"/>
      <c r="U14542" s="11"/>
      <c r="V14542" s="11"/>
      <c r="W14542" s="11"/>
      <c r="X14542" s="11"/>
      <c r="Y14542" s="11"/>
      <c r="Z14542" s="11"/>
      <c r="AA14542" s="11"/>
      <c r="AB14542" s="11"/>
      <c r="AC14542" s="11"/>
    </row>
    <row r="14543" spans="1:29" x14ac:dyDescent="0.25">
      <c r="A14543" s="10"/>
      <c r="B14543" s="11"/>
      <c r="C14543" s="11"/>
      <c r="D14543" s="11"/>
      <c r="E14543" s="11"/>
      <c r="F14543" s="11"/>
      <c r="G14543" s="11"/>
      <c r="H14543" s="11"/>
      <c r="I14543" s="11"/>
      <c r="J14543" s="11"/>
      <c r="K14543" s="12"/>
      <c r="L14543" s="13"/>
      <c r="M14543" s="12"/>
      <c r="N14543" s="13"/>
      <c r="O14543" s="13"/>
      <c r="P14543" s="11"/>
      <c r="Q14543" s="11"/>
      <c r="R14543" s="11"/>
      <c r="S14543" s="11"/>
      <c r="T14543" s="11"/>
      <c r="U14543" s="11"/>
      <c r="V14543" s="11"/>
      <c r="W14543" s="11"/>
      <c r="X14543" s="11"/>
      <c r="Y14543" s="11"/>
      <c r="Z14543" s="11"/>
      <c r="AA14543" s="11"/>
      <c r="AB14543" s="11"/>
      <c r="AC14543" s="11"/>
    </row>
    <row r="14544" spans="1:29" x14ac:dyDescent="0.25">
      <c r="A14544" s="10"/>
      <c r="B14544" s="11"/>
      <c r="C14544" s="11"/>
      <c r="D14544" s="11"/>
      <c r="E14544" s="11"/>
      <c r="F14544" s="11"/>
      <c r="G14544" s="11"/>
      <c r="H14544" s="11"/>
      <c r="I14544" s="11"/>
      <c r="J14544" s="11"/>
      <c r="K14544" s="12"/>
      <c r="L14544" s="13"/>
      <c r="M14544" s="12"/>
      <c r="N14544" s="13"/>
      <c r="O14544" s="13"/>
      <c r="P14544" s="11"/>
      <c r="Q14544" s="11"/>
      <c r="R14544" s="11"/>
      <c r="S14544" s="11"/>
      <c r="T14544" s="11"/>
      <c r="U14544" s="11"/>
      <c r="V14544" s="11"/>
      <c r="W14544" s="11"/>
      <c r="X14544" s="11"/>
      <c r="Y14544" s="11"/>
      <c r="Z14544" s="11"/>
      <c r="AA14544" s="11"/>
      <c r="AB14544" s="11"/>
      <c r="AC14544" s="11"/>
    </row>
    <row r="14545" spans="1:29" x14ac:dyDescent="0.25">
      <c r="A14545" s="10"/>
      <c r="B14545" s="11"/>
      <c r="C14545" s="11"/>
      <c r="D14545" s="11"/>
      <c r="E14545" s="11"/>
      <c r="F14545" s="11"/>
      <c r="G14545" s="11"/>
      <c r="H14545" s="11"/>
      <c r="I14545" s="11"/>
      <c r="J14545" s="11"/>
      <c r="K14545" s="12"/>
      <c r="L14545" s="13"/>
      <c r="M14545" s="12"/>
      <c r="N14545" s="13"/>
      <c r="O14545" s="13"/>
      <c r="P14545" s="11"/>
      <c r="Q14545" s="11"/>
      <c r="R14545" s="11"/>
      <c r="S14545" s="11"/>
      <c r="T14545" s="11"/>
      <c r="U14545" s="11"/>
      <c r="V14545" s="11"/>
      <c r="W14545" s="11"/>
      <c r="X14545" s="11"/>
      <c r="Y14545" s="11"/>
      <c r="Z14545" s="11"/>
      <c r="AA14545" s="11"/>
      <c r="AB14545" s="11"/>
      <c r="AC14545" s="11"/>
    </row>
    <row r="14546" spans="1:29" x14ac:dyDescent="0.25">
      <c r="A14546" s="10"/>
      <c r="B14546" s="11"/>
      <c r="C14546" s="11"/>
      <c r="D14546" s="11"/>
      <c r="E14546" s="11"/>
      <c r="F14546" s="11"/>
      <c r="G14546" s="11"/>
      <c r="H14546" s="11"/>
      <c r="I14546" s="11"/>
      <c r="J14546" s="11"/>
      <c r="K14546" s="12"/>
      <c r="L14546" s="13"/>
      <c r="M14546" s="12"/>
      <c r="N14546" s="13"/>
      <c r="O14546" s="13"/>
      <c r="P14546" s="11"/>
      <c r="Q14546" s="11"/>
      <c r="R14546" s="11"/>
      <c r="S14546" s="11"/>
      <c r="T14546" s="11"/>
      <c r="U14546" s="11"/>
      <c r="V14546" s="11"/>
      <c r="W14546" s="11"/>
      <c r="X14546" s="11"/>
      <c r="Y14546" s="11"/>
      <c r="Z14546" s="11"/>
      <c r="AA14546" s="11"/>
      <c r="AB14546" s="11"/>
      <c r="AC14546" s="11"/>
    </row>
    <row r="14547" spans="1:29" x14ac:dyDescent="0.25">
      <c r="A14547" s="10"/>
      <c r="B14547" s="11"/>
      <c r="C14547" s="11"/>
      <c r="D14547" s="11"/>
      <c r="E14547" s="11"/>
      <c r="F14547" s="11"/>
      <c r="G14547" s="11"/>
      <c r="H14547" s="11"/>
      <c r="I14547" s="11"/>
      <c r="J14547" s="11"/>
      <c r="K14547" s="12"/>
      <c r="L14547" s="13"/>
      <c r="M14547" s="12"/>
      <c r="N14547" s="13"/>
      <c r="O14547" s="13"/>
      <c r="P14547" s="11"/>
      <c r="Q14547" s="11"/>
      <c r="R14547" s="11"/>
      <c r="S14547" s="11"/>
      <c r="T14547" s="11"/>
      <c r="U14547" s="11"/>
      <c r="V14547" s="11"/>
      <c r="W14547" s="11"/>
      <c r="X14547" s="11"/>
      <c r="Y14547" s="11"/>
      <c r="Z14547" s="11"/>
      <c r="AA14547" s="11"/>
      <c r="AB14547" s="11"/>
      <c r="AC14547" s="11"/>
    </row>
    <row r="14548" spans="1:29" x14ac:dyDescent="0.25">
      <c r="A14548" s="10"/>
      <c r="B14548" s="11"/>
      <c r="C14548" s="11"/>
      <c r="D14548" s="11"/>
      <c r="E14548" s="11"/>
      <c r="F14548" s="11"/>
      <c r="G14548" s="11"/>
      <c r="H14548" s="11"/>
      <c r="I14548" s="11"/>
      <c r="J14548" s="11"/>
      <c r="K14548" s="12"/>
      <c r="L14548" s="13"/>
      <c r="M14548" s="12"/>
      <c r="N14548" s="13"/>
      <c r="O14548" s="13"/>
      <c r="P14548" s="11"/>
      <c r="Q14548" s="11"/>
      <c r="R14548" s="11"/>
      <c r="S14548" s="11"/>
      <c r="T14548" s="11"/>
      <c r="U14548" s="11"/>
      <c r="V14548" s="11"/>
      <c r="W14548" s="11"/>
      <c r="X14548" s="11"/>
      <c r="Y14548" s="11"/>
      <c r="Z14548" s="11"/>
      <c r="AA14548" s="11"/>
      <c r="AB14548" s="11"/>
      <c r="AC14548" s="11"/>
    </row>
    <row r="14549" spans="1:29" x14ac:dyDescent="0.25">
      <c r="A14549" s="10"/>
      <c r="B14549" s="11"/>
      <c r="C14549" s="11"/>
      <c r="D14549" s="11"/>
      <c r="E14549" s="11"/>
      <c r="F14549" s="11"/>
      <c r="G14549" s="11"/>
      <c r="H14549" s="11"/>
      <c r="I14549" s="11"/>
      <c r="J14549" s="11"/>
      <c r="K14549" s="12"/>
      <c r="L14549" s="13"/>
      <c r="M14549" s="12"/>
      <c r="N14549" s="13"/>
      <c r="O14549" s="13"/>
      <c r="P14549" s="11"/>
      <c r="Q14549" s="11"/>
      <c r="R14549" s="11"/>
      <c r="S14549" s="11"/>
      <c r="T14549" s="11"/>
      <c r="U14549" s="11"/>
      <c r="V14549" s="11"/>
      <c r="W14549" s="11"/>
      <c r="X14549" s="11"/>
      <c r="Y14549" s="11"/>
      <c r="Z14549" s="11"/>
      <c r="AA14549" s="11"/>
      <c r="AB14549" s="11"/>
      <c r="AC14549" s="11"/>
    </row>
    <row r="14550" spans="1:29" x14ac:dyDescent="0.25">
      <c r="A14550" s="10"/>
      <c r="B14550" s="11"/>
      <c r="C14550" s="11"/>
      <c r="D14550" s="11"/>
      <c r="E14550" s="11"/>
      <c r="F14550" s="11"/>
      <c r="G14550" s="11"/>
      <c r="H14550" s="11"/>
      <c r="I14550" s="11"/>
      <c r="J14550" s="11"/>
      <c r="K14550" s="12"/>
      <c r="L14550" s="13"/>
      <c r="M14550" s="12"/>
      <c r="N14550" s="13"/>
      <c r="O14550" s="13"/>
      <c r="P14550" s="11"/>
      <c r="Q14550" s="11"/>
      <c r="R14550" s="11"/>
      <c r="S14550" s="11"/>
      <c r="T14550" s="11"/>
      <c r="U14550" s="11"/>
      <c r="V14550" s="11"/>
      <c r="W14550" s="11"/>
      <c r="X14550" s="11"/>
      <c r="Y14550" s="11"/>
      <c r="Z14550" s="11"/>
      <c r="AA14550" s="11"/>
      <c r="AB14550" s="11"/>
      <c r="AC14550" s="11"/>
    </row>
    <row r="14551" spans="1:29" x14ac:dyDescent="0.25">
      <c r="A14551" s="10"/>
      <c r="B14551" s="11"/>
      <c r="C14551" s="11"/>
      <c r="D14551" s="11"/>
      <c r="E14551" s="11"/>
      <c r="F14551" s="11"/>
      <c r="G14551" s="11"/>
      <c r="H14551" s="11"/>
      <c r="I14551" s="11"/>
      <c r="J14551" s="11"/>
      <c r="K14551" s="12"/>
      <c r="L14551" s="13"/>
      <c r="M14551" s="12"/>
      <c r="N14551" s="13"/>
      <c r="O14551" s="13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  <c r="AA14551" s="11"/>
      <c r="AB14551" s="11"/>
      <c r="AC14551" s="11"/>
    </row>
    <row r="14552" spans="1:29" x14ac:dyDescent="0.25">
      <c r="A14552" s="10"/>
      <c r="B14552" s="11"/>
      <c r="C14552" s="11"/>
      <c r="D14552" s="11"/>
      <c r="E14552" s="11"/>
      <c r="F14552" s="11"/>
      <c r="G14552" s="11"/>
      <c r="H14552" s="11"/>
      <c r="I14552" s="11"/>
      <c r="J14552" s="11"/>
      <c r="K14552" s="12"/>
      <c r="L14552" s="13"/>
      <c r="M14552" s="12"/>
      <c r="N14552" s="13"/>
      <c r="O14552" s="13"/>
      <c r="P14552" s="11"/>
      <c r="Q14552" s="11"/>
      <c r="R14552" s="11"/>
      <c r="S14552" s="11"/>
      <c r="T14552" s="11"/>
      <c r="U14552" s="11"/>
      <c r="V14552" s="11"/>
      <c r="W14552" s="11"/>
      <c r="X14552" s="11"/>
      <c r="Y14552" s="11"/>
      <c r="Z14552" s="11"/>
      <c r="AA14552" s="11"/>
      <c r="AB14552" s="11"/>
      <c r="AC14552" s="11"/>
    </row>
    <row r="14553" spans="1:29" x14ac:dyDescent="0.25">
      <c r="A14553" s="10"/>
      <c r="B14553" s="11"/>
      <c r="C14553" s="11"/>
      <c r="D14553" s="11"/>
      <c r="E14553" s="11"/>
      <c r="F14553" s="11"/>
      <c r="G14553" s="11"/>
      <c r="H14553" s="11"/>
      <c r="I14553" s="11"/>
      <c r="J14553" s="11"/>
      <c r="K14553" s="12"/>
      <c r="L14553" s="13"/>
      <c r="M14553" s="12"/>
      <c r="N14553" s="13"/>
      <c r="O14553" s="13"/>
      <c r="P14553" s="11"/>
      <c r="Q14553" s="11"/>
      <c r="R14553" s="11"/>
      <c r="S14553" s="11"/>
      <c r="T14553" s="11"/>
      <c r="U14553" s="11"/>
      <c r="V14553" s="11"/>
      <c r="W14553" s="11"/>
      <c r="X14553" s="11"/>
      <c r="Y14553" s="11"/>
      <c r="Z14553" s="11"/>
      <c r="AA14553" s="11"/>
      <c r="AB14553" s="11"/>
      <c r="AC14553" s="11"/>
    </row>
    <row r="14554" spans="1:29" x14ac:dyDescent="0.25">
      <c r="A14554" s="10"/>
      <c r="B14554" s="11"/>
      <c r="C14554" s="11"/>
      <c r="D14554" s="11"/>
      <c r="E14554" s="11"/>
      <c r="F14554" s="11"/>
      <c r="G14554" s="11"/>
      <c r="H14554" s="11"/>
      <c r="I14554" s="11"/>
      <c r="J14554" s="11"/>
      <c r="K14554" s="12"/>
      <c r="L14554" s="13"/>
      <c r="M14554" s="12"/>
      <c r="N14554" s="13"/>
      <c r="O14554" s="13"/>
      <c r="P14554" s="11"/>
      <c r="Q14554" s="11"/>
      <c r="R14554" s="11"/>
      <c r="S14554" s="11"/>
      <c r="T14554" s="11"/>
      <c r="U14554" s="11"/>
      <c r="V14554" s="11"/>
      <c r="W14554" s="11"/>
      <c r="X14554" s="11"/>
      <c r="Y14554" s="11"/>
      <c r="Z14554" s="11"/>
      <c r="AA14554" s="11"/>
      <c r="AB14554" s="11"/>
      <c r="AC14554" s="11"/>
    </row>
    <row r="14555" spans="1:29" x14ac:dyDescent="0.25">
      <c r="A14555" s="10"/>
      <c r="B14555" s="11"/>
      <c r="C14555" s="11"/>
      <c r="D14555" s="11"/>
      <c r="E14555" s="11"/>
      <c r="F14555" s="11"/>
      <c r="G14555" s="11"/>
      <c r="H14555" s="11"/>
      <c r="I14555" s="11"/>
      <c r="J14555" s="11"/>
      <c r="K14555" s="12"/>
      <c r="L14555" s="13"/>
      <c r="M14555" s="12"/>
      <c r="N14555" s="13"/>
      <c r="O14555" s="13"/>
      <c r="P14555" s="11"/>
      <c r="Q14555" s="11"/>
      <c r="R14555" s="11"/>
      <c r="S14555" s="11"/>
      <c r="T14555" s="11"/>
      <c r="U14555" s="11"/>
      <c r="V14555" s="11"/>
      <c r="W14555" s="11"/>
      <c r="X14555" s="11"/>
      <c r="Y14555" s="11"/>
      <c r="Z14555" s="11"/>
      <c r="AA14555" s="11"/>
      <c r="AB14555" s="11"/>
      <c r="AC14555" s="11"/>
    </row>
    <row r="14556" spans="1:29" x14ac:dyDescent="0.25">
      <c r="A14556" s="10"/>
      <c r="B14556" s="11"/>
      <c r="C14556" s="11"/>
      <c r="D14556" s="11"/>
      <c r="E14556" s="11"/>
      <c r="F14556" s="11"/>
      <c r="G14556" s="11"/>
      <c r="H14556" s="11"/>
      <c r="I14556" s="11"/>
      <c r="J14556" s="11"/>
      <c r="K14556" s="12"/>
      <c r="L14556" s="13"/>
      <c r="M14556" s="12"/>
      <c r="N14556" s="13"/>
      <c r="O14556" s="13"/>
      <c r="P14556" s="11"/>
      <c r="Q14556" s="11"/>
      <c r="R14556" s="11"/>
      <c r="S14556" s="11"/>
      <c r="T14556" s="11"/>
      <c r="U14556" s="11"/>
      <c r="V14556" s="11"/>
      <c r="W14556" s="11"/>
      <c r="X14556" s="11"/>
      <c r="Y14556" s="11"/>
      <c r="Z14556" s="11"/>
      <c r="AA14556" s="11"/>
      <c r="AB14556" s="11"/>
      <c r="AC14556" s="11"/>
    </row>
    <row r="14557" spans="1:29" x14ac:dyDescent="0.25">
      <c r="A14557" s="10"/>
      <c r="B14557" s="11"/>
      <c r="C14557" s="11"/>
      <c r="D14557" s="11"/>
      <c r="E14557" s="11"/>
      <c r="F14557" s="11"/>
      <c r="G14557" s="11"/>
      <c r="H14557" s="11"/>
      <c r="I14557" s="11"/>
      <c r="J14557" s="11"/>
      <c r="K14557" s="12"/>
      <c r="L14557" s="13"/>
      <c r="M14557" s="12"/>
      <c r="N14557" s="13"/>
      <c r="O14557" s="13"/>
      <c r="P14557" s="11"/>
      <c r="Q14557" s="11"/>
      <c r="R14557" s="11"/>
      <c r="S14557" s="11"/>
      <c r="T14557" s="11"/>
      <c r="U14557" s="11"/>
      <c r="V14557" s="11"/>
      <c r="W14557" s="11"/>
      <c r="X14557" s="11"/>
      <c r="Y14557" s="11"/>
      <c r="Z14557" s="11"/>
      <c r="AA14557" s="11"/>
      <c r="AB14557" s="11"/>
      <c r="AC14557" s="11"/>
    </row>
    <row r="14558" spans="1:29" x14ac:dyDescent="0.25">
      <c r="A14558" s="10"/>
      <c r="B14558" s="11"/>
      <c r="C14558" s="11"/>
      <c r="D14558" s="11"/>
      <c r="E14558" s="11"/>
      <c r="F14558" s="11"/>
      <c r="G14558" s="11"/>
      <c r="H14558" s="11"/>
      <c r="I14558" s="11"/>
      <c r="J14558" s="11"/>
      <c r="K14558" s="12"/>
      <c r="L14558" s="13"/>
      <c r="M14558" s="12"/>
      <c r="N14558" s="13"/>
      <c r="O14558" s="13"/>
      <c r="P14558" s="11"/>
      <c r="Q14558" s="11"/>
      <c r="R14558" s="11"/>
      <c r="S14558" s="11"/>
      <c r="T14558" s="11"/>
      <c r="U14558" s="11"/>
      <c r="V14558" s="11"/>
      <c r="W14558" s="11"/>
      <c r="X14558" s="11"/>
      <c r="Y14558" s="11"/>
      <c r="Z14558" s="11"/>
      <c r="AA14558" s="11"/>
      <c r="AB14558" s="11"/>
      <c r="AC14558" s="11"/>
    </row>
    <row r="14559" spans="1:29" x14ac:dyDescent="0.25">
      <c r="A14559" s="10"/>
      <c r="B14559" s="11"/>
      <c r="C14559" s="11"/>
      <c r="D14559" s="11"/>
      <c r="E14559" s="11"/>
      <c r="F14559" s="11"/>
      <c r="G14559" s="11"/>
      <c r="H14559" s="11"/>
      <c r="I14559" s="11"/>
      <c r="J14559" s="11"/>
      <c r="K14559" s="12"/>
      <c r="L14559" s="13"/>
      <c r="M14559" s="12"/>
      <c r="N14559" s="13"/>
      <c r="O14559" s="13"/>
      <c r="P14559" s="11"/>
      <c r="Q14559" s="11"/>
      <c r="R14559" s="11"/>
      <c r="S14559" s="11"/>
      <c r="T14559" s="11"/>
      <c r="U14559" s="11"/>
      <c r="V14559" s="11"/>
      <c r="W14559" s="11"/>
      <c r="X14559" s="11"/>
      <c r="Y14559" s="11"/>
      <c r="Z14559" s="11"/>
      <c r="AA14559" s="11"/>
      <c r="AB14559" s="11"/>
      <c r="AC14559" s="11"/>
    </row>
    <row r="14560" spans="1:29" x14ac:dyDescent="0.25">
      <c r="A14560" s="10"/>
      <c r="B14560" s="11"/>
      <c r="C14560" s="11"/>
      <c r="D14560" s="11"/>
      <c r="E14560" s="11"/>
      <c r="F14560" s="11"/>
      <c r="G14560" s="11"/>
      <c r="H14560" s="11"/>
      <c r="I14560" s="11"/>
      <c r="J14560" s="11"/>
      <c r="K14560" s="12"/>
      <c r="L14560" s="13"/>
      <c r="M14560" s="12"/>
      <c r="N14560" s="13"/>
      <c r="O14560" s="13"/>
      <c r="P14560" s="11"/>
      <c r="Q14560" s="11"/>
      <c r="R14560" s="11"/>
      <c r="S14560" s="11"/>
      <c r="T14560" s="11"/>
      <c r="U14560" s="11"/>
      <c r="V14560" s="11"/>
      <c r="W14560" s="11"/>
      <c r="X14560" s="11"/>
      <c r="Y14560" s="11"/>
      <c r="Z14560" s="11"/>
      <c r="AA14560" s="11"/>
      <c r="AB14560" s="11"/>
      <c r="AC14560" s="11"/>
    </row>
    <row r="14561" spans="1:29" x14ac:dyDescent="0.25">
      <c r="A14561" s="10"/>
      <c r="B14561" s="11"/>
      <c r="C14561" s="11"/>
      <c r="D14561" s="11"/>
      <c r="E14561" s="11"/>
      <c r="F14561" s="11"/>
      <c r="G14561" s="11"/>
      <c r="H14561" s="11"/>
      <c r="I14561" s="11"/>
      <c r="J14561" s="11"/>
      <c r="K14561" s="12"/>
      <c r="L14561" s="13"/>
      <c r="M14561" s="12"/>
      <c r="N14561" s="13"/>
      <c r="O14561" s="13"/>
      <c r="P14561" s="11"/>
      <c r="Q14561" s="11"/>
      <c r="R14561" s="11"/>
      <c r="S14561" s="11"/>
      <c r="T14561" s="11"/>
      <c r="U14561" s="11"/>
      <c r="V14561" s="11"/>
      <c r="W14561" s="11"/>
      <c r="X14561" s="11"/>
      <c r="Y14561" s="11"/>
      <c r="Z14561" s="11"/>
      <c r="AA14561" s="11"/>
      <c r="AB14561" s="11"/>
      <c r="AC14561" s="11"/>
    </row>
    <row r="14562" spans="1:29" x14ac:dyDescent="0.25">
      <c r="A14562" s="10"/>
      <c r="B14562" s="11"/>
      <c r="C14562" s="11"/>
      <c r="D14562" s="11"/>
      <c r="E14562" s="11"/>
      <c r="F14562" s="11"/>
      <c r="G14562" s="11"/>
      <c r="H14562" s="11"/>
      <c r="I14562" s="11"/>
      <c r="J14562" s="11"/>
      <c r="K14562" s="12"/>
      <c r="L14562" s="13"/>
      <c r="M14562" s="12"/>
      <c r="N14562" s="13"/>
      <c r="O14562" s="13"/>
      <c r="P14562" s="11"/>
      <c r="Q14562" s="11"/>
      <c r="R14562" s="11"/>
      <c r="S14562" s="11"/>
      <c r="T14562" s="11"/>
      <c r="U14562" s="11"/>
      <c r="V14562" s="11"/>
      <c r="W14562" s="11"/>
      <c r="X14562" s="11"/>
      <c r="Y14562" s="11"/>
      <c r="Z14562" s="11"/>
      <c r="AA14562" s="11"/>
      <c r="AB14562" s="11"/>
      <c r="AC14562" s="11"/>
    </row>
    <row r="14563" spans="1:29" x14ac:dyDescent="0.25">
      <c r="A14563" s="10"/>
      <c r="B14563" s="11"/>
      <c r="C14563" s="11"/>
      <c r="D14563" s="11"/>
      <c r="E14563" s="11"/>
      <c r="F14563" s="11"/>
      <c r="G14563" s="11"/>
      <c r="H14563" s="11"/>
      <c r="I14563" s="11"/>
      <c r="J14563" s="11"/>
      <c r="K14563" s="12"/>
      <c r="L14563" s="13"/>
      <c r="M14563" s="12"/>
      <c r="N14563" s="13"/>
      <c r="O14563" s="13"/>
      <c r="P14563" s="11"/>
      <c r="Q14563" s="11"/>
      <c r="R14563" s="11"/>
      <c r="S14563" s="11"/>
      <c r="T14563" s="11"/>
      <c r="U14563" s="11"/>
      <c r="V14563" s="11"/>
      <c r="W14563" s="11"/>
      <c r="X14563" s="11"/>
      <c r="Y14563" s="11"/>
      <c r="Z14563" s="11"/>
      <c r="AA14563" s="11"/>
      <c r="AB14563" s="11"/>
      <c r="AC14563" s="11"/>
    </row>
    <row r="14564" spans="1:29" x14ac:dyDescent="0.25">
      <c r="A14564" s="10"/>
      <c r="B14564" s="11"/>
      <c r="C14564" s="11"/>
      <c r="D14564" s="11"/>
      <c r="E14564" s="11"/>
      <c r="F14564" s="11"/>
      <c r="G14564" s="11"/>
      <c r="H14564" s="11"/>
      <c r="I14564" s="11"/>
      <c r="J14564" s="11"/>
      <c r="K14564" s="12"/>
      <c r="L14564" s="13"/>
      <c r="M14564" s="12"/>
      <c r="N14564" s="13"/>
      <c r="O14564" s="13"/>
      <c r="P14564" s="11"/>
      <c r="Q14564" s="11"/>
      <c r="R14564" s="11"/>
      <c r="S14564" s="11"/>
      <c r="T14564" s="11"/>
      <c r="U14564" s="11"/>
      <c r="V14564" s="11"/>
      <c r="W14564" s="11"/>
      <c r="X14564" s="11"/>
      <c r="Y14564" s="11"/>
      <c r="Z14564" s="11"/>
      <c r="AA14564" s="11"/>
      <c r="AB14564" s="11"/>
      <c r="AC14564" s="11"/>
    </row>
    <row r="14565" spans="1:29" x14ac:dyDescent="0.25">
      <c r="A14565" s="10"/>
      <c r="B14565" s="11"/>
      <c r="C14565" s="11"/>
      <c r="D14565" s="11"/>
      <c r="E14565" s="11"/>
      <c r="F14565" s="11"/>
      <c r="G14565" s="11"/>
      <c r="H14565" s="11"/>
      <c r="I14565" s="11"/>
      <c r="J14565" s="11"/>
      <c r="K14565" s="12"/>
      <c r="L14565" s="13"/>
      <c r="M14565" s="12"/>
      <c r="N14565" s="13"/>
      <c r="O14565" s="13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  <c r="AA14565" s="11"/>
      <c r="AB14565" s="11"/>
      <c r="AC14565" s="11"/>
    </row>
    <row r="14566" spans="1:29" x14ac:dyDescent="0.25">
      <c r="A14566" s="10"/>
      <c r="B14566" s="11"/>
      <c r="C14566" s="11"/>
      <c r="D14566" s="11"/>
      <c r="E14566" s="11"/>
      <c r="F14566" s="11"/>
      <c r="G14566" s="11"/>
      <c r="H14566" s="11"/>
      <c r="I14566" s="11"/>
      <c r="J14566" s="11"/>
      <c r="K14566" s="12"/>
      <c r="L14566" s="13"/>
      <c r="M14566" s="12"/>
      <c r="N14566" s="13"/>
      <c r="O14566" s="13"/>
      <c r="P14566" s="11"/>
      <c r="Q14566" s="11"/>
      <c r="R14566" s="11"/>
      <c r="S14566" s="11"/>
      <c r="T14566" s="11"/>
      <c r="U14566" s="11"/>
      <c r="V14566" s="11"/>
      <c r="W14566" s="11"/>
      <c r="X14566" s="11"/>
      <c r="Y14566" s="11"/>
      <c r="Z14566" s="11"/>
      <c r="AA14566" s="11"/>
      <c r="AB14566" s="11"/>
      <c r="AC14566" s="11"/>
    </row>
    <row r="14567" spans="1:29" x14ac:dyDescent="0.25">
      <c r="A14567" s="10"/>
      <c r="B14567" s="11"/>
      <c r="C14567" s="11"/>
      <c r="D14567" s="11"/>
      <c r="E14567" s="11"/>
      <c r="F14567" s="11"/>
      <c r="G14567" s="11"/>
      <c r="H14567" s="11"/>
      <c r="I14567" s="11"/>
      <c r="J14567" s="11"/>
      <c r="K14567" s="12"/>
      <c r="L14567" s="13"/>
      <c r="M14567" s="12"/>
      <c r="N14567" s="13"/>
      <c r="O14567" s="13"/>
      <c r="P14567" s="11"/>
      <c r="Q14567" s="11"/>
      <c r="R14567" s="11"/>
      <c r="S14567" s="11"/>
      <c r="T14567" s="11"/>
      <c r="U14567" s="11"/>
      <c r="V14567" s="11"/>
      <c r="W14567" s="11"/>
      <c r="X14567" s="11"/>
      <c r="Y14567" s="11"/>
      <c r="Z14567" s="11"/>
      <c r="AA14567" s="11"/>
      <c r="AB14567" s="11"/>
      <c r="AC14567" s="11"/>
    </row>
    <row r="14568" spans="1:29" x14ac:dyDescent="0.25">
      <c r="A14568" s="10"/>
      <c r="B14568" s="11"/>
      <c r="C14568" s="11"/>
      <c r="D14568" s="11"/>
      <c r="E14568" s="11"/>
      <c r="F14568" s="11"/>
      <c r="G14568" s="11"/>
      <c r="H14568" s="11"/>
      <c r="I14568" s="11"/>
      <c r="J14568" s="11"/>
      <c r="K14568" s="12"/>
      <c r="L14568" s="13"/>
      <c r="M14568" s="12"/>
      <c r="N14568" s="13"/>
      <c r="O14568" s="13"/>
      <c r="P14568" s="11"/>
      <c r="Q14568" s="11"/>
      <c r="R14568" s="11"/>
      <c r="S14568" s="11"/>
      <c r="T14568" s="11"/>
      <c r="U14568" s="11"/>
      <c r="V14568" s="11"/>
      <c r="W14568" s="11"/>
      <c r="X14568" s="11"/>
      <c r="Y14568" s="11"/>
      <c r="Z14568" s="11"/>
      <c r="AA14568" s="11"/>
      <c r="AB14568" s="11"/>
      <c r="AC14568" s="11"/>
    </row>
    <row r="14569" spans="1:29" x14ac:dyDescent="0.25">
      <c r="A14569" s="10"/>
      <c r="B14569" s="11"/>
      <c r="C14569" s="11"/>
      <c r="D14569" s="11"/>
      <c r="E14569" s="11"/>
      <c r="F14569" s="11"/>
      <c r="G14569" s="11"/>
      <c r="H14569" s="11"/>
      <c r="I14569" s="11"/>
      <c r="J14569" s="11"/>
      <c r="K14569" s="12"/>
      <c r="L14569" s="13"/>
      <c r="M14569" s="12"/>
      <c r="N14569" s="13"/>
      <c r="O14569" s="13"/>
      <c r="P14569" s="11"/>
      <c r="Q14569" s="11"/>
      <c r="R14569" s="11"/>
      <c r="S14569" s="11"/>
      <c r="T14569" s="11"/>
      <c r="U14569" s="11"/>
      <c r="V14569" s="11"/>
      <c r="W14569" s="11"/>
      <c r="X14569" s="11"/>
      <c r="Y14569" s="11"/>
      <c r="Z14569" s="11"/>
      <c r="AA14569" s="11"/>
      <c r="AB14569" s="11"/>
      <c r="AC14569" s="11"/>
    </row>
    <row r="14570" spans="1:29" x14ac:dyDescent="0.25">
      <c r="A14570" s="10"/>
      <c r="B14570" s="11"/>
      <c r="C14570" s="11"/>
      <c r="D14570" s="11"/>
      <c r="E14570" s="11"/>
      <c r="F14570" s="11"/>
      <c r="G14570" s="11"/>
      <c r="H14570" s="11"/>
      <c r="I14570" s="11"/>
      <c r="J14570" s="11"/>
      <c r="K14570" s="12"/>
      <c r="L14570" s="13"/>
      <c r="M14570" s="12"/>
      <c r="N14570" s="13"/>
      <c r="O14570" s="13"/>
      <c r="P14570" s="11"/>
      <c r="Q14570" s="11"/>
      <c r="R14570" s="11"/>
      <c r="S14570" s="11"/>
      <c r="T14570" s="11"/>
      <c r="U14570" s="11"/>
      <c r="V14570" s="11"/>
      <c r="W14570" s="11"/>
      <c r="X14570" s="11"/>
      <c r="Y14570" s="11"/>
      <c r="Z14570" s="11"/>
      <c r="AA14570" s="11"/>
      <c r="AB14570" s="11"/>
      <c r="AC14570" s="11"/>
    </row>
    <row r="14571" spans="1:29" x14ac:dyDescent="0.25">
      <c r="A14571" s="10"/>
      <c r="B14571" s="11"/>
      <c r="C14571" s="11"/>
      <c r="D14571" s="11"/>
      <c r="E14571" s="11"/>
      <c r="F14571" s="11"/>
      <c r="G14571" s="11"/>
      <c r="H14571" s="11"/>
      <c r="I14571" s="11"/>
      <c r="J14571" s="11"/>
      <c r="K14571" s="12"/>
      <c r="L14571" s="13"/>
      <c r="M14571" s="12"/>
      <c r="N14571" s="13"/>
      <c r="O14571" s="13"/>
      <c r="P14571" s="11"/>
      <c r="Q14571" s="11"/>
      <c r="R14571" s="11"/>
      <c r="S14571" s="11"/>
      <c r="T14571" s="11"/>
      <c r="U14571" s="11"/>
      <c r="V14571" s="11"/>
      <c r="W14571" s="11"/>
      <c r="X14571" s="11"/>
      <c r="Y14571" s="11"/>
      <c r="Z14571" s="11"/>
      <c r="AA14571" s="11"/>
      <c r="AB14571" s="11"/>
      <c r="AC14571" s="11"/>
    </row>
    <row r="14572" spans="1:29" x14ac:dyDescent="0.25">
      <c r="A14572" s="10"/>
      <c r="B14572" s="11"/>
      <c r="C14572" s="11"/>
      <c r="D14572" s="11"/>
      <c r="E14572" s="11"/>
      <c r="F14572" s="11"/>
      <c r="G14572" s="11"/>
      <c r="H14572" s="11"/>
      <c r="I14572" s="11"/>
      <c r="J14572" s="11"/>
      <c r="K14572" s="12"/>
      <c r="L14572" s="13"/>
      <c r="M14572" s="12"/>
      <c r="N14572" s="13"/>
      <c r="O14572" s="13"/>
      <c r="P14572" s="11"/>
      <c r="Q14572" s="11"/>
      <c r="R14572" s="11"/>
      <c r="S14572" s="11"/>
      <c r="T14572" s="11"/>
      <c r="U14572" s="11"/>
      <c r="V14572" s="11"/>
      <c r="W14572" s="11"/>
      <c r="X14572" s="11"/>
      <c r="Y14572" s="11"/>
      <c r="Z14572" s="11"/>
      <c r="AA14572" s="11"/>
      <c r="AB14572" s="11"/>
      <c r="AC14572" s="11"/>
    </row>
    <row r="14573" spans="1:29" x14ac:dyDescent="0.25">
      <c r="A14573" s="10"/>
      <c r="B14573" s="11"/>
      <c r="C14573" s="11"/>
      <c r="D14573" s="11"/>
      <c r="E14573" s="11"/>
      <c r="F14573" s="11"/>
      <c r="G14573" s="11"/>
      <c r="H14573" s="11"/>
      <c r="I14573" s="11"/>
      <c r="J14573" s="11"/>
      <c r="K14573" s="12"/>
      <c r="L14573" s="13"/>
      <c r="M14573" s="12"/>
      <c r="N14573" s="13"/>
      <c r="O14573" s="13"/>
      <c r="P14573" s="11"/>
      <c r="Q14573" s="11"/>
      <c r="R14573" s="11"/>
      <c r="S14573" s="11"/>
      <c r="T14573" s="11"/>
      <c r="U14573" s="11"/>
      <c r="V14573" s="11"/>
      <c r="W14573" s="11"/>
      <c r="X14573" s="11"/>
      <c r="Y14573" s="11"/>
      <c r="Z14573" s="11"/>
      <c r="AA14573" s="11"/>
      <c r="AB14573" s="11"/>
      <c r="AC14573" s="11"/>
    </row>
    <row r="14574" spans="1:29" x14ac:dyDescent="0.25">
      <c r="A14574" s="10"/>
      <c r="B14574" s="11"/>
      <c r="C14574" s="11"/>
      <c r="D14574" s="11"/>
      <c r="E14574" s="11"/>
      <c r="F14574" s="11"/>
      <c r="G14574" s="11"/>
      <c r="H14574" s="11"/>
      <c r="I14574" s="11"/>
      <c r="J14574" s="11"/>
      <c r="K14574" s="12"/>
      <c r="L14574" s="13"/>
      <c r="M14574" s="12"/>
      <c r="N14574" s="13"/>
      <c r="O14574" s="13"/>
      <c r="P14574" s="11"/>
      <c r="Q14574" s="11"/>
      <c r="R14574" s="11"/>
      <c r="S14574" s="11"/>
      <c r="T14574" s="11"/>
      <c r="U14574" s="11"/>
      <c r="V14574" s="11"/>
      <c r="W14574" s="11"/>
      <c r="X14574" s="11"/>
      <c r="Y14574" s="11"/>
      <c r="Z14574" s="11"/>
      <c r="AA14574" s="11"/>
      <c r="AB14574" s="11"/>
      <c r="AC14574" s="11"/>
    </row>
    <row r="14575" spans="1:29" x14ac:dyDescent="0.25">
      <c r="A14575" s="10"/>
      <c r="B14575" s="11"/>
      <c r="C14575" s="11"/>
      <c r="D14575" s="11"/>
      <c r="E14575" s="11"/>
      <c r="F14575" s="11"/>
      <c r="G14575" s="11"/>
      <c r="H14575" s="11"/>
      <c r="I14575" s="11"/>
      <c r="J14575" s="11"/>
      <c r="K14575" s="12"/>
      <c r="L14575" s="13"/>
      <c r="M14575" s="12"/>
      <c r="N14575" s="13"/>
      <c r="O14575" s="13"/>
      <c r="P14575" s="11"/>
      <c r="Q14575" s="11"/>
      <c r="R14575" s="11"/>
      <c r="S14575" s="11"/>
      <c r="T14575" s="11"/>
      <c r="U14575" s="11"/>
      <c r="V14575" s="11"/>
      <c r="W14575" s="11"/>
      <c r="X14575" s="11"/>
      <c r="Y14575" s="11"/>
      <c r="Z14575" s="11"/>
      <c r="AA14575" s="11"/>
      <c r="AB14575" s="11"/>
      <c r="AC14575" s="11"/>
    </row>
    <row r="14576" spans="1:29" x14ac:dyDescent="0.25">
      <c r="A14576" s="10"/>
      <c r="B14576" s="11"/>
      <c r="C14576" s="11"/>
      <c r="D14576" s="11"/>
      <c r="E14576" s="11"/>
      <c r="F14576" s="11"/>
      <c r="G14576" s="11"/>
      <c r="H14576" s="11"/>
      <c r="I14576" s="11"/>
      <c r="J14576" s="11"/>
      <c r="K14576" s="12"/>
      <c r="L14576" s="13"/>
      <c r="M14576" s="12"/>
      <c r="N14576" s="13"/>
      <c r="O14576" s="13"/>
      <c r="P14576" s="11"/>
      <c r="Q14576" s="11"/>
      <c r="R14576" s="11"/>
      <c r="S14576" s="11"/>
      <c r="T14576" s="11"/>
      <c r="U14576" s="11"/>
      <c r="V14576" s="11"/>
      <c r="W14576" s="11"/>
      <c r="X14576" s="11"/>
      <c r="Y14576" s="11"/>
      <c r="Z14576" s="11"/>
      <c r="AA14576" s="11"/>
      <c r="AB14576" s="11"/>
      <c r="AC14576" s="11"/>
    </row>
    <row r="14577" spans="1:29" x14ac:dyDescent="0.25">
      <c r="A14577" s="10"/>
      <c r="B14577" s="11"/>
      <c r="C14577" s="11"/>
      <c r="D14577" s="11"/>
      <c r="E14577" s="11"/>
      <c r="F14577" s="11"/>
      <c r="G14577" s="11"/>
      <c r="H14577" s="11"/>
      <c r="I14577" s="11"/>
      <c r="J14577" s="11"/>
      <c r="K14577" s="12"/>
      <c r="L14577" s="13"/>
      <c r="M14577" s="12"/>
      <c r="N14577" s="13"/>
      <c r="O14577" s="13"/>
      <c r="P14577" s="11"/>
      <c r="Q14577" s="11"/>
      <c r="R14577" s="11"/>
      <c r="S14577" s="11"/>
      <c r="T14577" s="11"/>
      <c r="U14577" s="11"/>
      <c r="V14577" s="11"/>
      <c r="W14577" s="11"/>
      <c r="X14577" s="11"/>
      <c r="Y14577" s="11"/>
      <c r="Z14577" s="11"/>
      <c r="AA14577" s="11"/>
      <c r="AB14577" s="11"/>
      <c r="AC14577" s="11"/>
    </row>
    <row r="14578" spans="1:29" x14ac:dyDescent="0.25">
      <c r="A14578" s="10"/>
      <c r="B14578" s="11"/>
      <c r="C14578" s="11"/>
      <c r="D14578" s="11"/>
      <c r="E14578" s="11"/>
      <c r="F14578" s="11"/>
      <c r="G14578" s="11"/>
      <c r="H14578" s="11"/>
      <c r="I14578" s="11"/>
      <c r="J14578" s="11"/>
      <c r="K14578" s="12"/>
      <c r="L14578" s="13"/>
      <c r="M14578" s="12"/>
      <c r="N14578" s="13"/>
      <c r="O14578" s="13"/>
      <c r="P14578" s="11"/>
      <c r="Q14578" s="11"/>
      <c r="R14578" s="11"/>
      <c r="S14578" s="11"/>
      <c r="T14578" s="11"/>
      <c r="U14578" s="11"/>
      <c r="V14578" s="11"/>
      <c r="W14578" s="11"/>
      <c r="X14578" s="11"/>
      <c r="Y14578" s="11"/>
      <c r="Z14578" s="11"/>
      <c r="AA14578" s="11"/>
      <c r="AB14578" s="11"/>
      <c r="AC14578" s="11"/>
    </row>
    <row r="14579" spans="1:29" x14ac:dyDescent="0.25">
      <c r="A14579" s="10"/>
      <c r="B14579" s="11"/>
      <c r="C14579" s="11"/>
      <c r="D14579" s="11"/>
      <c r="E14579" s="11"/>
      <c r="F14579" s="11"/>
      <c r="G14579" s="11"/>
      <c r="H14579" s="11"/>
      <c r="I14579" s="11"/>
      <c r="J14579" s="11"/>
      <c r="K14579" s="12"/>
      <c r="L14579" s="13"/>
      <c r="M14579" s="12"/>
      <c r="N14579" s="13"/>
      <c r="O14579" s="13"/>
      <c r="P14579" s="11"/>
      <c r="Q14579" s="11"/>
      <c r="R14579" s="11"/>
      <c r="S14579" s="11"/>
      <c r="T14579" s="11"/>
      <c r="U14579" s="11"/>
      <c r="V14579" s="11"/>
      <c r="W14579" s="11"/>
      <c r="X14579" s="11"/>
      <c r="Y14579" s="11"/>
      <c r="Z14579" s="11"/>
      <c r="AA14579" s="11"/>
      <c r="AB14579" s="11"/>
      <c r="AC14579" s="11"/>
    </row>
    <row r="14580" spans="1:29" x14ac:dyDescent="0.25">
      <c r="A14580" s="10"/>
      <c r="B14580" s="11"/>
      <c r="C14580" s="11"/>
      <c r="D14580" s="11"/>
      <c r="E14580" s="11"/>
      <c r="F14580" s="11"/>
      <c r="G14580" s="11"/>
      <c r="H14580" s="11"/>
      <c r="I14580" s="11"/>
      <c r="J14580" s="11"/>
      <c r="K14580" s="12"/>
      <c r="L14580" s="13"/>
      <c r="M14580" s="12"/>
      <c r="N14580" s="13"/>
      <c r="O14580" s="13"/>
      <c r="P14580" s="11"/>
      <c r="Q14580" s="11"/>
      <c r="R14580" s="11"/>
      <c r="S14580" s="11"/>
      <c r="T14580" s="11"/>
      <c r="U14580" s="11"/>
      <c r="V14580" s="11"/>
      <c r="W14580" s="11"/>
      <c r="X14580" s="11"/>
      <c r="Y14580" s="11"/>
      <c r="Z14580" s="11"/>
      <c r="AA14580" s="11"/>
      <c r="AB14580" s="11"/>
      <c r="AC14580" s="11"/>
    </row>
    <row r="14581" spans="1:29" x14ac:dyDescent="0.25">
      <c r="A14581" s="10"/>
      <c r="B14581" s="11"/>
      <c r="C14581" s="11"/>
      <c r="D14581" s="11"/>
      <c r="E14581" s="11"/>
      <c r="F14581" s="11"/>
      <c r="G14581" s="11"/>
      <c r="H14581" s="11"/>
      <c r="I14581" s="11"/>
      <c r="J14581" s="11"/>
      <c r="K14581" s="12"/>
      <c r="L14581" s="13"/>
      <c r="M14581" s="12"/>
      <c r="N14581" s="13"/>
      <c r="O14581" s="13"/>
      <c r="P14581" s="11"/>
      <c r="Q14581" s="11"/>
      <c r="R14581" s="11"/>
      <c r="S14581" s="11"/>
      <c r="T14581" s="11"/>
      <c r="U14581" s="11"/>
      <c r="V14581" s="11"/>
      <c r="W14581" s="11"/>
      <c r="X14581" s="11"/>
      <c r="Y14581" s="11"/>
      <c r="Z14581" s="11"/>
      <c r="AA14581" s="11"/>
      <c r="AB14581" s="11"/>
      <c r="AC14581" s="11"/>
    </row>
    <row r="14582" spans="1:29" x14ac:dyDescent="0.25">
      <c r="A14582" s="10"/>
      <c r="B14582" s="11"/>
      <c r="C14582" s="11"/>
      <c r="D14582" s="11"/>
      <c r="E14582" s="11"/>
      <c r="F14582" s="11"/>
      <c r="G14582" s="11"/>
      <c r="H14582" s="11"/>
      <c r="I14582" s="11"/>
      <c r="J14582" s="11"/>
      <c r="K14582" s="12"/>
      <c r="L14582" s="13"/>
      <c r="M14582" s="12"/>
      <c r="N14582" s="13"/>
      <c r="O14582" s="13"/>
      <c r="P14582" s="11"/>
      <c r="Q14582" s="11"/>
      <c r="R14582" s="11"/>
      <c r="S14582" s="11"/>
      <c r="T14582" s="11"/>
      <c r="U14582" s="11"/>
      <c r="V14582" s="11"/>
      <c r="W14582" s="11"/>
      <c r="X14582" s="11"/>
      <c r="Y14582" s="11"/>
      <c r="Z14582" s="11"/>
      <c r="AA14582" s="11"/>
      <c r="AB14582" s="11"/>
      <c r="AC14582" s="11"/>
    </row>
    <row r="14583" spans="1:29" x14ac:dyDescent="0.25">
      <c r="A14583" s="10"/>
      <c r="B14583" s="11"/>
      <c r="C14583" s="11"/>
      <c r="D14583" s="11"/>
      <c r="E14583" s="11"/>
      <c r="F14583" s="11"/>
      <c r="G14583" s="11"/>
      <c r="H14583" s="11"/>
      <c r="I14583" s="11"/>
      <c r="J14583" s="11"/>
      <c r="K14583" s="12"/>
      <c r="L14583" s="13"/>
      <c r="M14583" s="12"/>
      <c r="N14583" s="13"/>
      <c r="O14583" s="13"/>
      <c r="P14583" s="11"/>
      <c r="Q14583" s="11"/>
      <c r="R14583" s="11"/>
      <c r="S14583" s="11"/>
      <c r="T14583" s="11"/>
      <c r="U14583" s="11"/>
      <c r="V14583" s="11"/>
      <c r="W14583" s="11"/>
      <c r="X14583" s="11"/>
      <c r="Y14583" s="11"/>
      <c r="Z14583" s="11"/>
      <c r="AA14583" s="11"/>
      <c r="AB14583" s="11"/>
      <c r="AC14583" s="11"/>
    </row>
    <row r="14584" spans="1:29" x14ac:dyDescent="0.25">
      <c r="A14584" s="10"/>
      <c r="B14584" s="11"/>
      <c r="C14584" s="11"/>
      <c r="D14584" s="11"/>
      <c r="E14584" s="11"/>
      <c r="F14584" s="11"/>
      <c r="G14584" s="11"/>
      <c r="H14584" s="11"/>
      <c r="I14584" s="11"/>
      <c r="J14584" s="11"/>
      <c r="K14584" s="12"/>
      <c r="L14584" s="13"/>
      <c r="M14584" s="12"/>
      <c r="N14584" s="13"/>
      <c r="O14584" s="13"/>
      <c r="P14584" s="11"/>
      <c r="Q14584" s="11"/>
      <c r="R14584" s="11"/>
      <c r="S14584" s="11"/>
      <c r="T14584" s="11"/>
      <c r="U14584" s="11"/>
      <c r="V14584" s="11"/>
      <c r="W14584" s="11"/>
      <c r="X14584" s="11"/>
      <c r="Y14584" s="11"/>
      <c r="Z14584" s="11"/>
      <c r="AA14584" s="11"/>
      <c r="AB14584" s="11"/>
      <c r="AC14584" s="11"/>
    </row>
    <row r="14585" spans="1:29" x14ac:dyDescent="0.25">
      <c r="A14585" s="10"/>
      <c r="B14585" s="11"/>
      <c r="C14585" s="11"/>
      <c r="D14585" s="11"/>
      <c r="E14585" s="11"/>
      <c r="F14585" s="11"/>
      <c r="G14585" s="11"/>
      <c r="H14585" s="11"/>
      <c r="I14585" s="11"/>
      <c r="J14585" s="11"/>
      <c r="K14585" s="12"/>
      <c r="L14585" s="13"/>
      <c r="M14585" s="12"/>
      <c r="N14585" s="13"/>
      <c r="O14585" s="13"/>
      <c r="P14585" s="11"/>
      <c r="Q14585" s="11"/>
      <c r="R14585" s="11"/>
      <c r="S14585" s="11"/>
      <c r="T14585" s="11"/>
      <c r="U14585" s="11"/>
      <c r="V14585" s="11"/>
      <c r="W14585" s="11"/>
      <c r="X14585" s="11"/>
      <c r="Y14585" s="11"/>
      <c r="Z14585" s="11"/>
      <c r="AA14585" s="11"/>
      <c r="AB14585" s="11"/>
      <c r="AC14585" s="11"/>
    </row>
    <row r="14586" spans="1:29" x14ac:dyDescent="0.25">
      <c r="A14586" s="10"/>
      <c r="B14586" s="11"/>
      <c r="C14586" s="11"/>
      <c r="D14586" s="11"/>
      <c r="E14586" s="11"/>
      <c r="F14586" s="11"/>
      <c r="G14586" s="11"/>
      <c r="H14586" s="11"/>
      <c r="I14586" s="11"/>
      <c r="J14586" s="11"/>
      <c r="K14586" s="12"/>
      <c r="L14586" s="13"/>
      <c r="M14586" s="12"/>
      <c r="N14586" s="13"/>
      <c r="O14586" s="13"/>
      <c r="P14586" s="11"/>
      <c r="Q14586" s="11"/>
      <c r="R14586" s="11"/>
      <c r="S14586" s="11"/>
      <c r="T14586" s="11"/>
      <c r="U14586" s="11"/>
      <c r="V14586" s="11"/>
      <c r="W14586" s="11"/>
      <c r="X14586" s="11"/>
      <c r="Y14586" s="11"/>
      <c r="Z14586" s="11"/>
      <c r="AA14586" s="11"/>
      <c r="AB14586" s="11"/>
      <c r="AC14586" s="11"/>
    </row>
    <row r="14587" spans="1:29" x14ac:dyDescent="0.25">
      <c r="A14587" s="10"/>
      <c r="B14587" s="11"/>
      <c r="C14587" s="11"/>
      <c r="D14587" s="11"/>
      <c r="E14587" s="11"/>
      <c r="F14587" s="11"/>
      <c r="G14587" s="11"/>
      <c r="H14587" s="11"/>
      <c r="I14587" s="11"/>
      <c r="J14587" s="11"/>
      <c r="K14587" s="12"/>
      <c r="L14587" s="13"/>
      <c r="M14587" s="12"/>
      <c r="N14587" s="13"/>
      <c r="O14587" s="13"/>
      <c r="P14587" s="11"/>
      <c r="Q14587" s="11"/>
      <c r="R14587" s="11"/>
      <c r="S14587" s="11"/>
      <c r="T14587" s="11"/>
      <c r="U14587" s="11"/>
      <c r="V14587" s="11"/>
      <c r="W14587" s="11"/>
      <c r="X14587" s="11"/>
      <c r="Y14587" s="11"/>
      <c r="Z14587" s="11"/>
      <c r="AA14587" s="11"/>
      <c r="AB14587" s="11"/>
      <c r="AC14587" s="11"/>
    </row>
    <row r="14588" spans="1:29" x14ac:dyDescent="0.25">
      <c r="A14588" s="10"/>
      <c r="B14588" s="11"/>
      <c r="C14588" s="11"/>
      <c r="D14588" s="11"/>
      <c r="E14588" s="11"/>
      <c r="F14588" s="11"/>
      <c r="G14588" s="11"/>
      <c r="H14588" s="11"/>
      <c r="I14588" s="11"/>
      <c r="J14588" s="11"/>
      <c r="K14588" s="12"/>
      <c r="L14588" s="13"/>
      <c r="M14588" s="12"/>
      <c r="N14588" s="13"/>
      <c r="O14588" s="13"/>
      <c r="P14588" s="11"/>
      <c r="Q14588" s="11"/>
      <c r="R14588" s="11"/>
      <c r="S14588" s="11"/>
      <c r="T14588" s="11"/>
      <c r="U14588" s="11"/>
      <c r="V14588" s="11"/>
      <c r="W14588" s="11"/>
      <c r="X14588" s="11"/>
      <c r="Y14588" s="11"/>
      <c r="Z14588" s="11"/>
      <c r="AA14588" s="11"/>
      <c r="AB14588" s="11"/>
      <c r="AC14588" s="11"/>
    </row>
    <row r="14589" spans="1:29" x14ac:dyDescent="0.25">
      <c r="A14589" s="10"/>
      <c r="B14589" s="11"/>
      <c r="C14589" s="11"/>
      <c r="D14589" s="11"/>
      <c r="E14589" s="11"/>
      <c r="F14589" s="11"/>
      <c r="G14589" s="11"/>
      <c r="H14589" s="11"/>
      <c r="I14589" s="11"/>
      <c r="J14589" s="11"/>
      <c r="K14589" s="12"/>
      <c r="L14589" s="13"/>
      <c r="M14589" s="12"/>
      <c r="N14589" s="13"/>
      <c r="O14589" s="13"/>
      <c r="P14589" s="11"/>
      <c r="Q14589" s="11"/>
      <c r="R14589" s="11"/>
      <c r="S14589" s="11"/>
      <c r="T14589" s="11"/>
      <c r="U14589" s="11"/>
      <c r="V14589" s="11"/>
      <c r="W14589" s="11"/>
      <c r="X14589" s="11"/>
      <c r="Y14589" s="11"/>
      <c r="Z14589" s="11"/>
      <c r="AA14589" s="11"/>
      <c r="AB14589" s="11"/>
      <c r="AC14589" s="11"/>
    </row>
    <row r="14590" spans="1:29" x14ac:dyDescent="0.25">
      <c r="A14590" s="10"/>
      <c r="B14590" s="11"/>
      <c r="C14590" s="11"/>
      <c r="D14590" s="11"/>
      <c r="E14590" s="11"/>
      <c r="F14590" s="11"/>
      <c r="G14590" s="11"/>
      <c r="H14590" s="11"/>
      <c r="I14590" s="11"/>
      <c r="J14590" s="11"/>
      <c r="K14590" s="12"/>
      <c r="L14590" s="13"/>
      <c r="M14590" s="12"/>
      <c r="N14590" s="13"/>
      <c r="O14590" s="13"/>
      <c r="P14590" s="11"/>
      <c r="Q14590" s="11"/>
      <c r="R14590" s="11"/>
      <c r="S14590" s="11"/>
      <c r="T14590" s="11"/>
      <c r="U14590" s="11"/>
      <c r="V14590" s="11"/>
      <c r="W14590" s="11"/>
      <c r="X14590" s="11"/>
      <c r="Y14590" s="11"/>
      <c r="Z14590" s="11"/>
      <c r="AA14590" s="11"/>
      <c r="AB14590" s="11"/>
      <c r="AC14590" s="11"/>
    </row>
    <row r="14591" spans="1:29" x14ac:dyDescent="0.25">
      <c r="A14591" s="10"/>
      <c r="B14591" s="11"/>
      <c r="C14591" s="11"/>
      <c r="D14591" s="11"/>
      <c r="E14591" s="11"/>
      <c r="F14591" s="11"/>
      <c r="G14591" s="11"/>
      <c r="H14591" s="11"/>
      <c r="I14591" s="11"/>
      <c r="J14591" s="11"/>
      <c r="K14591" s="12"/>
      <c r="L14591" s="13"/>
      <c r="M14591" s="12"/>
      <c r="N14591" s="13"/>
      <c r="O14591" s="13"/>
      <c r="P14591" s="11"/>
      <c r="Q14591" s="11"/>
      <c r="R14591" s="11"/>
      <c r="S14591" s="11"/>
      <c r="T14591" s="11"/>
      <c r="U14591" s="11"/>
      <c r="V14591" s="11"/>
      <c r="W14591" s="11"/>
      <c r="X14591" s="11"/>
      <c r="Y14591" s="11"/>
      <c r="Z14591" s="11"/>
      <c r="AA14591" s="11"/>
      <c r="AB14591" s="11"/>
      <c r="AC14591" s="11"/>
    </row>
    <row r="14592" spans="1:29" x14ac:dyDescent="0.25">
      <c r="A14592" s="10"/>
      <c r="B14592" s="11"/>
      <c r="C14592" s="11"/>
      <c r="D14592" s="11"/>
      <c r="E14592" s="11"/>
      <c r="F14592" s="11"/>
      <c r="G14592" s="11"/>
      <c r="H14592" s="11"/>
      <c r="I14592" s="11"/>
      <c r="J14592" s="11"/>
      <c r="K14592" s="12"/>
      <c r="L14592" s="13"/>
      <c r="M14592" s="12"/>
      <c r="N14592" s="13"/>
      <c r="O14592" s="13"/>
      <c r="P14592" s="11"/>
      <c r="Q14592" s="11"/>
      <c r="R14592" s="11"/>
      <c r="S14592" s="11"/>
      <c r="T14592" s="11"/>
      <c r="U14592" s="11"/>
      <c r="V14592" s="11"/>
      <c r="W14592" s="11"/>
      <c r="X14592" s="11"/>
      <c r="Y14592" s="11"/>
      <c r="Z14592" s="11"/>
      <c r="AA14592" s="11"/>
      <c r="AB14592" s="11"/>
      <c r="AC14592" s="11"/>
    </row>
    <row r="14593" spans="1:29" x14ac:dyDescent="0.25">
      <c r="A14593" s="10"/>
      <c r="B14593" s="11"/>
      <c r="C14593" s="11"/>
      <c r="D14593" s="11"/>
      <c r="E14593" s="11"/>
      <c r="F14593" s="11"/>
      <c r="G14593" s="11"/>
      <c r="H14593" s="11"/>
      <c r="I14593" s="11"/>
      <c r="J14593" s="11"/>
      <c r="K14593" s="12"/>
      <c r="L14593" s="13"/>
      <c r="M14593" s="12"/>
      <c r="N14593" s="13"/>
      <c r="O14593" s="13"/>
      <c r="P14593" s="11"/>
      <c r="Q14593" s="11"/>
      <c r="R14593" s="11"/>
      <c r="S14593" s="11"/>
      <c r="T14593" s="11"/>
      <c r="U14593" s="11"/>
      <c r="V14593" s="11"/>
      <c r="W14593" s="11"/>
      <c r="X14593" s="11"/>
      <c r="Y14593" s="11"/>
      <c r="Z14593" s="11"/>
      <c r="AA14593" s="11"/>
      <c r="AB14593" s="11"/>
      <c r="AC14593" s="11"/>
    </row>
    <row r="14594" spans="1:29" x14ac:dyDescent="0.25">
      <c r="A14594" s="10"/>
      <c r="B14594" s="11"/>
      <c r="C14594" s="11"/>
      <c r="D14594" s="11"/>
      <c r="E14594" s="11"/>
      <c r="F14594" s="11"/>
      <c r="G14594" s="11"/>
      <c r="H14594" s="11"/>
      <c r="I14594" s="11"/>
      <c r="J14594" s="11"/>
      <c r="K14594" s="12"/>
      <c r="L14594" s="13"/>
      <c r="M14594" s="12"/>
      <c r="N14594" s="13"/>
      <c r="O14594" s="13"/>
      <c r="P14594" s="11"/>
      <c r="Q14594" s="11"/>
      <c r="R14594" s="11"/>
      <c r="S14594" s="11"/>
      <c r="T14594" s="11"/>
      <c r="U14594" s="11"/>
      <c r="V14594" s="11"/>
      <c r="W14594" s="11"/>
      <c r="X14594" s="11"/>
      <c r="Y14594" s="11"/>
      <c r="Z14594" s="11"/>
      <c r="AA14594" s="11"/>
      <c r="AB14594" s="11"/>
      <c r="AC14594" s="11"/>
    </row>
    <row r="14595" spans="1:29" x14ac:dyDescent="0.25">
      <c r="A14595" s="10"/>
      <c r="B14595" s="11"/>
      <c r="C14595" s="11"/>
      <c r="D14595" s="11"/>
      <c r="E14595" s="11"/>
      <c r="F14595" s="11"/>
      <c r="G14595" s="11"/>
      <c r="H14595" s="11"/>
      <c r="I14595" s="11"/>
      <c r="J14595" s="11"/>
      <c r="K14595" s="12"/>
      <c r="L14595" s="13"/>
      <c r="M14595" s="12"/>
      <c r="N14595" s="13"/>
      <c r="O14595" s="13"/>
      <c r="P14595" s="11"/>
      <c r="Q14595" s="11"/>
      <c r="R14595" s="11"/>
      <c r="S14595" s="11"/>
      <c r="T14595" s="11"/>
      <c r="U14595" s="11"/>
      <c r="V14595" s="11"/>
      <c r="W14595" s="11"/>
      <c r="X14595" s="11"/>
      <c r="Y14595" s="11"/>
      <c r="Z14595" s="11"/>
      <c r="AA14595" s="11"/>
      <c r="AB14595" s="11"/>
      <c r="AC14595" s="11"/>
    </row>
    <row r="14596" spans="1:29" x14ac:dyDescent="0.25">
      <c r="A14596" s="10"/>
      <c r="B14596" s="11"/>
      <c r="C14596" s="11"/>
      <c r="D14596" s="11"/>
      <c r="E14596" s="11"/>
      <c r="F14596" s="11"/>
      <c r="G14596" s="11"/>
      <c r="H14596" s="11"/>
      <c r="I14596" s="11"/>
      <c r="J14596" s="11"/>
      <c r="K14596" s="12"/>
      <c r="L14596" s="13"/>
      <c r="M14596" s="12"/>
      <c r="N14596" s="13"/>
      <c r="O14596" s="13"/>
      <c r="P14596" s="11"/>
      <c r="Q14596" s="11"/>
      <c r="R14596" s="11"/>
      <c r="S14596" s="11"/>
      <c r="T14596" s="11"/>
      <c r="U14596" s="11"/>
      <c r="V14596" s="11"/>
      <c r="W14596" s="11"/>
      <c r="X14596" s="11"/>
      <c r="Y14596" s="11"/>
      <c r="Z14596" s="11"/>
      <c r="AA14596" s="11"/>
      <c r="AB14596" s="11"/>
      <c r="AC14596" s="11"/>
    </row>
    <row r="14597" spans="1:29" x14ac:dyDescent="0.25">
      <c r="A14597" s="10"/>
      <c r="B14597" s="11"/>
      <c r="C14597" s="11"/>
      <c r="D14597" s="11"/>
      <c r="E14597" s="11"/>
      <c r="F14597" s="11"/>
      <c r="G14597" s="11"/>
      <c r="H14597" s="11"/>
      <c r="I14597" s="11"/>
      <c r="J14597" s="11"/>
      <c r="K14597" s="12"/>
      <c r="L14597" s="13"/>
      <c r="M14597" s="12"/>
      <c r="N14597" s="13"/>
      <c r="O14597" s="13"/>
      <c r="P14597" s="11"/>
      <c r="Q14597" s="11"/>
      <c r="R14597" s="11"/>
      <c r="S14597" s="11"/>
      <c r="T14597" s="11"/>
      <c r="U14597" s="11"/>
      <c r="V14597" s="11"/>
      <c r="W14597" s="11"/>
      <c r="X14597" s="11"/>
      <c r="Y14597" s="11"/>
      <c r="Z14597" s="11"/>
      <c r="AA14597" s="11"/>
      <c r="AB14597" s="11"/>
      <c r="AC14597" s="11"/>
    </row>
    <row r="14598" spans="1:29" x14ac:dyDescent="0.25">
      <c r="A14598" s="10"/>
      <c r="B14598" s="11"/>
      <c r="C14598" s="11"/>
      <c r="D14598" s="11"/>
      <c r="E14598" s="11"/>
      <c r="F14598" s="11"/>
      <c r="G14598" s="11"/>
      <c r="H14598" s="11"/>
      <c r="I14598" s="11"/>
      <c r="J14598" s="11"/>
      <c r="K14598" s="12"/>
      <c r="L14598" s="13"/>
      <c r="M14598" s="12"/>
      <c r="N14598" s="13"/>
      <c r="O14598" s="13"/>
      <c r="P14598" s="11"/>
      <c r="Q14598" s="11"/>
      <c r="R14598" s="11"/>
      <c r="S14598" s="11"/>
      <c r="T14598" s="11"/>
      <c r="U14598" s="11"/>
      <c r="V14598" s="11"/>
      <c r="W14598" s="11"/>
      <c r="X14598" s="11"/>
      <c r="Y14598" s="11"/>
      <c r="Z14598" s="11"/>
      <c r="AA14598" s="11"/>
      <c r="AB14598" s="11"/>
      <c r="AC14598" s="11"/>
    </row>
    <row r="14599" spans="1:29" x14ac:dyDescent="0.25">
      <c r="A14599" s="10"/>
      <c r="B14599" s="11"/>
      <c r="C14599" s="11"/>
      <c r="D14599" s="11"/>
      <c r="E14599" s="11"/>
      <c r="F14599" s="11"/>
      <c r="G14599" s="11"/>
      <c r="H14599" s="11"/>
      <c r="I14599" s="11"/>
      <c r="J14599" s="11"/>
      <c r="K14599" s="12"/>
      <c r="L14599" s="13"/>
      <c r="M14599" s="12"/>
      <c r="N14599" s="13"/>
      <c r="O14599" s="13"/>
      <c r="P14599" s="11"/>
      <c r="Q14599" s="11"/>
      <c r="R14599" s="11"/>
      <c r="S14599" s="11"/>
      <c r="T14599" s="11"/>
      <c r="U14599" s="11"/>
      <c r="V14599" s="11"/>
      <c r="W14599" s="11"/>
      <c r="X14599" s="11"/>
      <c r="Y14599" s="11"/>
      <c r="Z14599" s="11"/>
      <c r="AA14599" s="11"/>
      <c r="AB14599" s="11"/>
      <c r="AC14599" s="11"/>
    </row>
    <row r="14600" spans="1:29" x14ac:dyDescent="0.25">
      <c r="A14600" s="10"/>
      <c r="B14600" s="11"/>
      <c r="C14600" s="11"/>
      <c r="D14600" s="11"/>
      <c r="E14600" s="11"/>
      <c r="F14600" s="11"/>
      <c r="G14600" s="11"/>
      <c r="H14600" s="11"/>
      <c r="I14600" s="11"/>
      <c r="J14600" s="11"/>
      <c r="K14600" s="12"/>
      <c r="L14600" s="13"/>
      <c r="M14600" s="12"/>
      <c r="N14600" s="13"/>
      <c r="O14600" s="13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  <c r="AA14600" s="11"/>
      <c r="AB14600" s="11"/>
      <c r="AC14600" s="11"/>
    </row>
    <row r="14601" spans="1:29" x14ac:dyDescent="0.25">
      <c r="A14601" s="10"/>
      <c r="B14601" s="11"/>
      <c r="C14601" s="11"/>
      <c r="D14601" s="11"/>
      <c r="E14601" s="11"/>
      <c r="F14601" s="11"/>
      <c r="G14601" s="11"/>
      <c r="H14601" s="11"/>
      <c r="I14601" s="11"/>
      <c r="J14601" s="11"/>
      <c r="K14601" s="12"/>
      <c r="L14601" s="13"/>
      <c r="M14601" s="12"/>
      <c r="N14601" s="13"/>
      <c r="O14601" s="13"/>
      <c r="P14601" s="11"/>
      <c r="Q14601" s="11"/>
      <c r="R14601" s="11"/>
      <c r="S14601" s="11"/>
      <c r="T14601" s="11"/>
      <c r="U14601" s="11"/>
      <c r="V14601" s="11"/>
      <c r="W14601" s="11"/>
      <c r="X14601" s="11"/>
      <c r="Y14601" s="11"/>
      <c r="Z14601" s="11"/>
      <c r="AA14601" s="11"/>
      <c r="AB14601" s="11"/>
      <c r="AC14601" s="11"/>
    </row>
    <row r="14602" spans="1:29" x14ac:dyDescent="0.25">
      <c r="A14602" s="10"/>
      <c r="B14602" s="11"/>
      <c r="C14602" s="11"/>
      <c r="D14602" s="11"/>
      <c r="E14602" s="11"/>
      <c r="F14602" s="11"/>
      <c r="G14602" s="11"/>
      <c r="H14602" s="11"/>
      <c r="I14602" s="11"/>
      <c r="J14602" s="11"/>
      <c r="K14602" s="12"/>
      <c r="L14602" s="13"/>
      <c r="M14602" s="12"/>
      <c r="N14602" s="13"/>
      <c r="O14602" s="13"/>
      <c r="P14602" s="11"/>
      <c r="Q14602" s="11"/>
      <c r="R14602" s="11"/>
      <c r="S14602" s="11"/>
      <c r="T14602" s="11"/>
      <c r="U14602" s="11"/>
      <c r="V14602" s="11"/>
      <c r="W14602" s="11"/>
      <c r="X14602" s="11"/>
      <c r="Y14602" s="11"/>
      <c r="Z14602" s="11"/>
      <c r="AA14602" s="11"/>
      <c r="AB14602" s="11"/>
      <c r="AC14602" s="11"/>
    </row>
    <row r="14603" spans="1:29" x14ac:dyDescent="0.25">
      <c r="A14603" s="10"/>
      <c r="B14603" s="11"/>
      <c r="C14603" s="11"/>
      <c r="D14603" s="11"/>
      <c r="E14603" s="11"/>
      <c r="F14603" s="11"/>
      <c r="G14603" s="11"/>
      <c r="H14603" s="11"/>
      <c r="I14603" s="11"/>
      <c r="J14603" s="11"/>
      <c r="K14603" s="12"/>
      <c r="L14603" s="13"/>
      <c r="M14603" s="12"/>
      <c r="N14603" s="13"/>
      <c r="O14603" s="13"/>
      <c r="P14603" s="11"/>
      <c r="Q14603" s="11"/>
      <c r="R14603" s="11"/>
      <c r="S14603" s="11"/>
      <c r="T14603" s="11"/>
      <c r="U14603" s="11"/>
      <c r="V14603" s="11"/>
      <c r="W14603" s="11"/>
      <c r="X14603" s="11"/>
      <c r="Y14603" s="11"/>
      <c r="Z14603" s="11"/>
      <c r="AA14603" s="11"/>
      <c r="AB14603" s="11"/>
      <c r="AC14603" s="11"/>
    </row>
    <row r="14604" spans="1:29" x14ac:dyDescent="0.25">
      <c r="A14604" s="10"/>
      <c r="B14604" s="11"/>
      <c r="C14604" s="11"/>
      <c r="D14604" s="11"/>
      <c r="E14604" s="11"/>
      <c r="F14604" s="11"/>
      <c r="G14604" s="11"/>
      <c r="H14604" s="11"/>
      <c r="I14604" s="11"/>
      <c r="J14604" s="11"/>
      <c r="K14604" s="12"/>
      <c r="L14604" s="13"/>
      <c r="M14604" s="12"/>
      <c r="N14604" s="13"/>
      <c r="O14604" s="13"/>
      <c r="P14604" s="11"/>
      <c r="Q14604" s="11"/>
      <c r="R14604" s="11"/>
      <c r="S14604" s="11"/>
      <c r="T14604" s="11"/>
      <c r="U14604" s="11"/>
      <c r="V14604" s="11"/>
      <c r="W14604" s="11"/>
      <c r="X14604" s="11"/>
      <c r="Y14604" s="11"/>
      <c r="Z14604" s="11"/>
      <c r="AA14604" s="11"/>
      <c r="AB14604" s="11"/>
      <c r="AC14604" s="11"/>
    </row>
    <row r="14605" spans="1:29" x14ac:dyDescent="0.25">
      <c r="A14605" s="10"/>
      <c r="B14605" s="11"/>
      <c r="C14605" s="11"/>
      <c r="D14605" s="11"/>
      <c r="E14605" s="11"/>
      <c r="F14605" s="11"/>
      <c r="G14605" s="11"/>
      <c r="H14605" s="11"/>
      <c r="I14605" s="11"/>
      <c r="J14605" s="11"/>
      <c r="K14605" s="12"/>
      <c r="L14605" s="13"/>
      <c r="M14605" s="12"/>
      <c r="N14605" s="13"/>
      <c r="O14605" s="13"/>
      <c r="P14605" s="11"/>
      <c r="Q14605" s="11"/>
      <c r="R14605" s="11"/>
      <c r="S14605" s="11"/>
      <c r="T14605" s="11"/>
      <c r="U14605" s="11"/>
      <c r="V14605" s="11"/>
      <c r="W14605" s="11"/>
      <c r="X14605" s="11"/>
      <c r="Y14605" s="11"/>
      <c r="Z14605" s="11"/>
      <c r="AA14605" s="11"/>
      <c r="AB14605" s="11"/>
      <c r="AC14605" s="11"/>
    </row>
    <row r="14606" spans="1:29" x14ac:dyDescent="0.25">
      <c r="A14606" s="10"/>
      <c r="B14606" s="11"/>
      <c r="C14606" s="11"/>
      <c r="D14606" s="11"/>
      <c r="E14606" s="11"/>
      <c r="F14606" s="11"/>
      <c r="G14606" s="11"/>
      <c r="H14606" s="11"/>
      <c r="I14606" s="11"/>
      <c r="J14606" s="11"/>
      <c r="K14606" s="12"/>
      <c r="L14606" s="13"/>
      <c r="M14606" s="12"/>
      <c r="N14606" s="13"/>
      <c r="O14606" s="13"/>
      <c r="P14606" s="11"/>
      <c r="Q14606" s="11"/>
      <c r="R14606" s="11"/>
      <c r="S14606" s="11"/>
      <c r="T14606" s="11"/>
      <c r="U14606" s="11"/>
      <c r="V14606" s="11"/>
      <c r="W14606" s="11"/>
      <c r="X14606" s="11"/>
      <c r="Y14606" s="11"/>
      <c r="Z14606" s="11"/>
      <c r="AA14606" s="11"/>
      <c r="AB14606" s="11"/>
      <c r="AC14606" s="11"/>
    </row>
    <row r="14607" spans="1:29" x14ac:dyDescent="0.25">
      <c r="A14607" s="10"/>
      <c r="B14607" s="11"/>
      <c r="C14607" s="11"/>
      <c r="D14607" s="11"/>
      <c r="E14607" s="11"/>
      <c r="F14607" s="11"/>
      <c r="G14607" s="11"/>
      <c r="H14607" s="11"/>
      <c r="I14607" s="11"/>
      <c r="J14607" s="11"/>
      <c r="K14607" s="12"/>
      <c r="L14607" s="13"/>
      <c r="M14607" s="12"/>
      <c r="N14607" s="13"/>
      <c r="O14607" s="13"/>
      <c r="P14607" s="11"/>
      <c r="Q14607" s="11"/>
      <c r="R14607" s="11"/>
      <c r="S14607" s="11"/>
      <c r="T14607" s="11"/>
      <c r="U14607" s="11"/>
      <c r="V14607" s="11"/>
      <c r="W14607" s="11"/>
      <c r="X14607" s="11"/>
      <c r="Y14607" s="11"/>
      <c r="Z14607" s="11"/>
      <c r="AA14607" s="11"/>
      <c r="AB14607" s="11"/>
      <c r="AC14607" s="11"/>
    </row>
    <row r="14608" spans="1:29" x14ac:dyDescent="0.25">
      <c r="A14608" s="10"/>
      <c r="B14608" s="11"/>
      <c r="C14608" s="11"/>
      <c r="D14608" s="11"/>
      <c r="E14608" s="11"/>
      <c r="F14608" s="11"/>
      <c r="G14608" s="11"/>
      <c r="H14608" s="11"/>
      <c r="I14608" s="11"/>
      <c r="J14608" s="11"/>
      <c r="K14608" s="12"/>
      <c r="L14608" s="13"/>
      <c r="M14608" s="12"/>
      <c r="N14608" s="13"/>
      <c r="O14608" s="13"/>
      <c r="P14608" s="11"/>
      <c r="Q14608" s="11"/>
      <c r="R14608" s="11"/>
      <c r="S14608" s="11"/>
      <c r="T14608" s="11"/>
      <c r="U14608" s="11"/>
      <c r="V14608" s="11"/>
      <c r="W14608" s="11"/>
      <c r="X14608" s="11"/>
      <c r="Y14608" s="11"/>
      <c r="Z14608" s="11"/>
      <c r="AA14608" s="11"/>
      <c r="AB14608" s="11"/>
      <c r="AC14608" s="11"/>
    </row>
    <row r="14609" spans="1:29" x14ac:dyDescent="0.25">
      <c r="A14609" s="10"/>
      <c r="B14609" s="11"/>
      <c r="C14609" s="11"/>
      <c r="D14609" s="11"/>
      <c r="E14609" s="11"/>
      <c r="F14609" s="11"/>
      <c r="G14609" s="11"/>
      <c r="H14609" s="11"/>
      <c r="I14609" s="11"/>
      <c r="J14609" s="11"/>
      <c r="K14609" s="12"/>
      <c r="L14609" s="13"/>
      <c r="M14609" s="12"/>
      <c r="N14609" s="13"/>
      <c r="O14609" s="13"/>
      <c r="P14609" s="11"/>
      <c r="Q14609" s="11"/>
      <c r="R14609" s="11"/>
      <c r="S14609" s="11"/>
      <c r="T14609" s="11"/>
      <c r="U14609" s="11"/>
      <c r="V14609" s="11"/>
      <c r="W14609" s="11"/>
      <c r="X14609" s="11"/>
      <c r="Y14609" s="11"/>
      <c r="Z14609" s="11"/>
      <c r="AA14609" s="11"/>
      <c r="AB14609" s="11"/>
      <c r="AC14609" s="11"/>
    </row>
    <row r="14610" spans="1:29" x14ac:dyDescent="0.25">
      <c r="A14610" s="10"/>
      <c r="B14610" s="11"/>
      <c r="C14610" s="11"/>
      <c r="D14610" s="11"/>
      <c r="E14610" s="11"/>
      <c r="F14610" s="11"/>
      <c r="G14610" s="11"/>
      <c r="H14610" s="11"/>
      <c r="I14610" s="11"/>
      <c r="J14610" s="11"/>
      <c r="K14610" s="12"/>
      <c r="L14610" s="13"/>
      <c r="M14610" s="12"/>
      <c r="N14610" s="13"/>
      <c r="O14610" s="13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  <c r="AA14610" s="11"/>
      <c r="AB14610" s="11"/>
      <c r="AC14610" s="11"/>
    </row>
    <row r="14611" spans="1:29" x14ac:dyDescent="0.25">
      <c r="A14611" s="10"/>
      <c r="B14611" s="11"/>
      <c r="C14611" s="11"/>
      <c r="D14611" s="11"/>
      <c r="E14611" s="11"/>
      <c r="F14611" s="11"/>
      <c r="G14611" s="11"/>
      <c r="H14611" s="11"/>
      <c r="I14611" s="11"/>
      <c r="J14611" s="11"/>
      <c r="K14611" s="12"/>
      <c r="L14611" s="13"/>
      <c r="M14611" s="12"/>
      <c r="N14611" s="13"/>
      <c r="O14611" s="13"/>
      <c r="P14611" s="11"/>
      <c r="Q14611" s="11"/>
      <c r="R14611" s="11"/>
      <c r="S14611" s="11"/>
      <c r="T14611" s="11"/>
      <c r="U14611" s="11"/>
      <c r="V14611" s="11"/>
      <c r="W14611" s="11"/>
      <c r="X14611" s="11"/>
      <c r="Y14611" s="11"/>
      <c r="Z14611" s="11"/>
      <c r="AA14611" s="11"/>
      <c r="AB14611" s="11"/>
      <c r="AC14611" s="11"/>
    </row>
    <row r="14612" spans="1:29" x14ac:dyDescent="0.25">
      <c r="A14612" s="10"/>
      <c r="B14612" s="11"/>
      <c r="C14612" s="11"/>
      <c r="D14612" s="11"/>
      <c r="E14612" s="11"/>
      <c r="F14612" s="11"/>
      <c r="G14612" s="11"/>
      <c r="H14612" s="11"/>
      <c r="I14612" s="11"/>
      <c r="J14612" s="11"/>
      <c r="K14612" s="12"/>
      <c r="L14612" s="13"/>
      <c r="M14612" s="12"/>
      <c r="N14612" s="13"/>
      <c r="O14612" s="13"/>
      <c r="P14612" s="11"/>
      <c r="Q14612" s="11"/>
      <c r="R14612" s="11"/>
      <c r="S14612" s="11"/>
      <c r="T14612" s="11"/>
      <c r="U14612" s="11"/>
      <c r="V14612" s="11"/>
      <c r="W14612" s="11"/>
      <c r="X14612" s="11"/>
      <c r="Y14612" s="11"/>
      <c r="Z14612" s="11"/>
      <c r="AA14612" s="11"/>
      <c r="AB14612" s="11"/>
      <c r="AC14612" s="11"/>
    </row>
    <row r="14613" spans="1:29" x14ac:dyDescent="0.25">
      <c r="A14613" s="10"/>
      <c r="B14613" s="11"/>
      <c r="C14613" s="11"/>
      <c r="D14613" s="11"/>
      <c r="E14613" s="11"/>
      <c r="F14613" s="11"/>
      <c r="G14613" s="11"/>
      <c r="H14613" s="11"/>
      <c r="I14613" s="11"/>
      <c r="J14613" s="11"/>
      <c r="K14613" s="12"/>
      <c r="L14613" s="13"/>
      <c r="M14613" s="12"/>
      <c r="N14613" s="13"/>
      <c r="O14613" s="13"/>
      <c r="P14613" s="11"/>
      <c r="Q14613" s="11"/>
      <c r="R14613" s="11"/>
      <c r="S14613" s="11"/>
      <c r="T14613" s="11"/>
      <c r="U14613" s="11"/>
      <c r="V14613" s="11"/>
      <c r="W14613" s="11"/>
      <c r="X14613" s="11"/>
      <c r="Y14613" s="11"/>
      <c r="Z14613" s="11"/>
      <c r="AA14613" s="11"/>
      <c r="AB14613" s="11"/>
      <c r="AC14613" s="11"/>
    </row>
    <row r="14614" spans="1:29" x14ac:dyDescent="0.25">
      <c r="A14614" s="10"/>
      <c r="B14614" s="11"/>
      <c r="C14614" s="11"/>
      <c r="D14614" s="11"/>
      <c r="E14614" s="11"/>
      <c r="F14614" s="11"/>
      <c r="G14614" s="11"/>
      <c r="H14614" s="11"/>
      <c r="I14614" s="11"/>
      <c r="J14614" s="11"/>
      <c r="K14614" s="12"/>
      <c r="L14614" s="13"/>
      <c r="M14614" s="12"/>
      <c r="N14614" s="13"/>
      <c r="O14614" s="13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  <c r="AA14614" s="11"/>
      <c r="AB14614" s="11"/>
      <c r="AC14614" s="11"/>
    </row>
    <row r="14615" spans="1:29" x14ac:dyDescent="0.25">
      <c r="A14615" s="10"/>
      <c r="B14615" s="11"/>
      <c r="C14615" s="11"/>
      <c r="D14615" s="11"/>
      <c r="E14615" s="11"/>
      <c r="F14615" s="11"/>
      <c r="G14615" s="11"/>
      <c r="H14615" s="11"/>
      <c r="I14615" s="11"/>
      <c r="J14615" s="11"/>
      <c r="K14615" s="12"/>
      <c r="L14615" s="13"/>
      <c r="M14615" s="12"/>
      <c r="N14615" s="13"/>
      <c r="O14615" s="13"/>
      <c r="P14615" s="11"/>
      <c r="Q14615" s="11"/>
      <c r="R14615" s="11"/>
      <c r="S14615" s="11"/>
      <c r="T14615" s="11"/>
      <c r="U14615" s="11"/>
      <c r="V14615" s="11"/>
      <c r="W14615" s="11"/>
      <c r="X14615" s="11"/>
      <c r="Y14615" s="11"/>
      <c r="Z14615" s="11"/>
      <c r="AA14615" s="11"/>
      <c r="AB14615" s="11"/>
      <c r="AC14615" s="11"/>
    </row>
    <row r="14616" spans="1:29" x14ac:dyDescent="0.25">
      <c r="A14616" s="10"/>
      <c r="B14616" s="11"/>
      <c r="C14616" s="11"/>
      <c r="D14616" s="11"/>
      <c r="E14616" s="11"/>
      <c r="F14616" s="11"/>
      <c r="G14616" s="11"/>
      <c r="H14616" s="11"/>
      <c r="I14616" s="11"/>
      <c r="J14616" s="11"/>
      <c r="K14616" s="12"/>
      <c r="L14616" s="13"/>
      <c r="M14616" s="12"/>
      <c r="N14616" s="13"/>
      <c r="O14616" s="13"/>
      <c r="P14616" s="11"/>
      <c r="Q14616" s="11"/>
      <c r="R14616" s="11"/>
      <c r="S14616" s="11"/>
      <c r="T14616" s="11"/>
      <c r="U14616" s="11"/>
      <c r="V14616" s="11"/>
      <c r="W14616" s="11"/>
      <c r="X14616" s="11"/>
      <c r="Y14616" s="11"/>
      <c r="Z14616" s="11"/>
      <c r="AA14616" s="11"/>
      <c r="AB14616" s="11"/>
      <c r="AC14616" s="11"/>
    </row>
    <row r="14617" spans="1:29" x14ac:dyDescent="0.25">
      <c r="A14617" s="10"/>
      <c r="B14617" s="11"/>
      <c r="C14617" s="11"/>
      <c r="D14617" s="11"/>
      <c r="E14617" s="11"/>
      <c r="F14617" s="11"/>
      <c r="G14617" s="11"/>
      <c r="H14617" s="11"/>
      <c r="I14617" s="11"/>
      <c r="J14617" s="11"/>
      <c r="K14617" s="12"/>
      <c r="L14617" s="13"/>
      <c r="M14617" s="12"/>
      <c r="N14617" s="13"/>
      <c r="O14617" s="13"/>
      <c r="P14617" s="11"/>
      <c r="Q14617" s="11"/>
      <c r="R14617" s="11"/>
      <c r="S14617" s="11"/>
      <c r="T14617" s="11"/>
      <c r="U14617" s="11"/>
      <c r="V14617" s="11"/>
      <c r="W14617" s="11"/>
      <c r="X14617" s="11"/>
      <c r="Y14617" s="11"/>
      <c r="Z14617" s="11"/>
      <c r="AA14617" s="11"/>
      <c r="AB14617" s="11"/>
      <c r="AC14617" s="11"/>
    </row>
    <row r="14618" spans="1:29" x14ac:dyDescent="0.25">
      <c r="A14618" s="10"/>
      <c r="B14618" s="11"/>
      <c r="C14618" s="11"/>
      <c r="D14618" s="11"/>
      <c r="E14618" s="11"/>
      <c r="F14618" s="11"/>
      <c r="G14618" s="11"/>
      <c r="H14618" s="11"/>
      <c r="I14618" s="11"/>
      <c r="J14618" s="11"/>
      <c r="K14618" s="12"/>
      <c r="L14618" s="13"/>
      <c r="M14618" s="12"/>
      <c r="N14618" s="13"/>
      <c r="O14618" s="13"/>
      <c r="P14618" s="11"/>
      <c r="Q14618" s="11"/>
      <c r="R14618" s="11"/>
      <c r="S14618" s="11"/>
      <c r="T14618" s="11"/>
      <c r="U14618" s="11"/>
      <c r="V14618" s="11"/>
      <c r="W14618" s="11"/>
      <c r="X14618" s="11"/>
      <c r="Y14618" s="11"/>
      <c r="Z14618" s="11"/>
      <c r="AA14618" s="11"/>
      <c r="AB14618" s="11"/>
      <c r="AC14618" s="11"/>
    </row>
    <row r="14619" spans="1:29" x14ac:dyDescent="0.25">
      <c r="A14619" s="10"/>
      <c r="B14619" s="11"/>
      <c r="C14619" s="11"/>
      <c r="D14619" s="11"/>
      <c r="E14619" s="11"/>
      <c r="F14619" s="11"/>
      <c r="G14619" s="11"/>
      <c r="H14619" s="11"/>
      <c r="I14619" s="11"/>
      <c r="J14619" s="11"/>
      <c r="K14619" s="12"/>
      <c r="L14619" s="13"/>
      <c r="M14619" s="12"/>
      <c r="N14619" s="13"/>
      <c r="O14619" s="13"/>
      <c r="P14619" s="11"/>
      <c r="Q14619" s="11"/>
      <c r="R14619" s="11"/>
      <c r="S14619" s="11"/>
      <c r="T14619" s="11"/>
      <c r="U14619" s="11"/>
      <c r="V14619" s="11"/>
      <c r="W14619" s="11"/>
      <c r="X14619" s="11"/>
      <c r="Y14619" s="11"/>
      <c r="Z14619" s="11"/>
      <c r="AA14619" s="11"/>
      <c r="AB14619" s="11"/>
      <c r="AC14619" s="11"/>
    </row>
    <row r="14620" spans="1:29" x14ac:dyDescent="0.25">
      <c r="A14620" s="10"/>
      <c r="B14620" s="11"/>
      <c r="C14620" s="11"/>
      <c r="D14620" s="11"/>
      <c r="E14620" s="11"/>
      <c r="F14620" s="11"/>
      <c r="G14620" s="11"/>
      <c r="H14620" s="11"/>
      <c r="I14620" s="11"/>
      <c r="J14620" s="11"/>
      <c r="K14620" s="12"/>
      <c r="L14620" s="13"/>
      <c r="M14620" s="12"/>
      <c r="N14620" s="13"/>
      <c r="O14620" s="13"/>
      <c r="P14620" s="11"/>
      <c r="Q14620" s="11"/>
      <c r="R14620" s="11"/>
      <c r="S14620" s="11"/>
      <c r="T14620" s="11"/>
      <c r="U14620" s="11"/>
      <c r="V14620" s="11"/>
      <c r="W14620" s="11"/>
      <c r="X14620" s="11"/>
      <c r="Y14620" s="11"/>
      <c r="Z14620" s="11"/>
      <c r="AA14620" s="11"/>
      <c r="AB14620" s="11"/>
      <c r="AC14620" s="11"/>
    </row>
    <row r="14621" spans="1:29" x14ac:dyDescent="0.25">
      <c r="A14621" s="10"/>
      <c r="B14621" s="11"/>
      <c r="C14621" s="11"/>
      <c r="D14621" s="11"/>
      <c r="E14621" s="11"/>
      <c r="F14621" s="11"/>
      <c r="G14621" s="11"/>
      <c r="H14621" s="11"/>
      <c r="I14621" s="11"/>
      <c r="J14621" s="11"/>
      <c r="K14621" s="12"/>
      <c r="L14621" s="13"/>
      <c r="M14621" s="12"/>
      <c r="N14621" s="13"/>
      <c r="O14621" s="13"/>
      <c r="P14621" s="11"/>
      <c r="Q14621" s="11"/>
      <c r="R14621" s="11"/>
      <c r="S14621" s="11"/>
      <c r="T14621" s="11"/>
      <c r="U14621" s="11"/>
      <c r="V14621" s="11"/>
      <c r="W14621" s="11"/>
      <c r="X14621" s="11"/>
      <c r="Y14621" s="11"/>
      <c r="Z14621" s="11"/>
      <c r="AA14621" s="11"/>
      <c r="AB14621" s="11"/>
      <c r="AC14621" s="11"/>
    </row>
    <row r="14622" spans="1:29" x14ac:dyDescent="0.25">
      <c r="A14622" s="10"/>
      <c r="B14622" s="11"/>
      <c r="C14622" s="11"/>
      <c r="D14622" s="11"/>
      <c r="E14622" s="11"/>
      <c r="F14622" s="11"/>
      <c r="G14622" s="11"/>
      <c r="H14622" s="11"/>
      <c r="I14622" s="11"/>
      <c r="J14622" s="11"/>
      <c r="K14622" s="12"/>
      <c r="L14622" s="13"/>
      <c r="M14622" s="12"/>
      <c r="N14622" s="13"/>
      <c r="O14622" s="13"/>
      <c r="P14622" s="11"/>
      <c r="Q14622" s="11"/>
      <c r="R14622" s="11"/>
      <c r="S14622" s="11"/>
      <c r="T14622" s="11"/>
      <c r="U14622" s="11"/>
      <c r="V14622" s="11"/>
      <c r="W14622" s="11"/>
      <c r="X14622" s="11"/>
      <c r="Y14622" s="11"/>
      <c r="Z14622" s="11"/>
      <c r="AA14622" s="11"/>
      <c r="AB14622" s="11"/>
      <c r="AC14622" s="11"/>
    </row>
    <row r="14623" spans="1:29" x14ac:dyDescent="0.25">
      <c r="A14623" s="10"/>
      <c r="B14623" s="11"/>
      <c r="C14623" s="11"/>
      <c r="D14623" s="11"/>
      <c r="E14623" s="11"/>
      <c r="F14623" s="11"/>
      <c r="G14623" s="11"/>
      <c r="H14623" s="11"/>
      <c r="I14623" s="11"/>
      <c r="J14623" s="11"/>
      <c r="K14623" s="12"/>
      <c r="L14623" s="13"/>
      <c r="M14623" s="12"/>
      <c r="N14623" s="13"/>
      <c r="O14623" s="13"/>
      <c r="P14623" s="11"/>
      <c r="Q14623" s="11"/>
      <c r="R14623" s="11"/>
      <c r="S14623" s="11"/>
      <c r="T14623" s="11"/>
      <c r="U14623" s="11"/>
      <c r="V14623" s="11"/>
      <c r="W14623" s="11"/>
      <c r="X14623" s="11"/>
      <c r="Y14623" s="11"/>
      <c r="Z14623" s="11"/>
      <c r="AA14623" s="11"/>
      <c r="AB14623" s="11"/>
      <c r="AC14623" s="11"/>
    </row>
    <row r="14624" spans="1:29" x14ac:dyDescent="0.25">
      <c r="A14624" s="10"/>
      <c r="B14624" s="11"/>
      <c r="C14624" s="11"/>
      <c r="D14624" s="11"/>
      <c r="E14624" s="11"/>
      <c r="F14624" s="11"/>
      <c r="G14624" s="11"/>
      <c r="H14624" s="11"/>
      <c r="I14624" s="11"/>
      <c r="J14624" s="11"/>
      <c r="K14624" s="12"/>
      <c r="L14624" s="13"/>
      <c r="M14624" s="12"/>
      <c r="N14624" s="13"/>
      <c r="O14624" s="13"/>
      <c r="P14624" s="11"/>
      <c r="Q14624" s="11"/>
      <c r="R14624" s="11"/>
      <c r="S14624" s="11"/>
      <c r="T14624" s="11"/>
      <c r="U14624" s="11"/>
      <c r="V14624" s="11"/>
      <c r="W14624" s="11"/>
      <c r="X14624" s="11"/>
      <c r="Y14624" s="11"/>
      <c r="Z14624" s="11"/>
      <c r="AA14624" s="11"/>
      <c r="AB14624" s="11"/>
      <c r="AC14624" s="11"/>
    </row>
    <row r="14625" spans="1:29" x14ac:dyDescent="0.25">
      <c r="A14625" s="10"/>
      <c r="B14625" s="11"/>
      <c r="C14625" s="11"/>
      <c r="D14625" s="11"/>
      <c r="E14625" s="11"/>
      <c r="F14625" s="11"/>
      <c r="G14625" s="11"/>
      <c r="H14625" s="11"/>
      <c r="I14625" s="11"/>
      <c r="J14625" s="11"/>
      <c r="K14625" s="12"/>
      <c r="L14625" s="13"/>
      <c r="M14625" s="12"/>
      <c r="N14625" s="13"/>
      <c r="O14625" s="13"/>
      <c r="P14625" s="11"/>
      <c r="Q14625" s="11"/>
      <c r="R14625" s="11"/>
      <c r="S14625" s="11"/>
      <c r="T14625" s="11"/>
      <c r="U14625" s="11"/>
      <c r="V14625" s="11"/>
      <c r="W14625" s="11"/>
      <c r="X14625" s="11"/>
      <c r="Y14625" s="11"/>
      <c r="Z14625" s="11"/>
      <c r="AA14625" s="11"/>
      <c r="AB14625" s="11"/>
      <c r="AC14625" s="11"/>
    </row>
    <row r="14626" spans="1:29" x14ac:dyDescent="0.25">
      <c r="A14626" s="10"/>
      <c r="B14626" s="11"/>
      <c r="C14626" s="11"/>
      <c r="D14626" s="11"/>
      <c r="E14626" s="11"/>
      <c r="F14626" s="11"/>
      <c r="G14626" s="11"/>
      <c r="H14626" s="11"/>
      <c r="I14626" s="11"/>
      <c r="J14626" s="11"/>
      <c r="K14626" s="12"/>
      <c r="L14626" s="13"/>
      <c r="M14626" s="12"/>
      <c r="N14626" s="13"/>
      <c r="O14626" s="13"/>
      <c r="P14626" s="11"/>
      <c r="Q14626" s="11"/>
      <c r="R14626" s="11"/>
      <c r="S14626" s="11"/>
      <c r="T14626" s="11"/>
      <c r="U14626" s="11"/>
      <c r="V14626" s="11"/>
      <c r="W14626" s="11"/>
      <c r="X14626" s="11"/>
      <c r="Y14626" s="11"/>
      <c r="Z14626" s="11"/>
      <c r="AA14626" s="11"/>
      <c r="AB14626" s="11"/>
      <c r="AC14626" s="11"/>
    </row>
    <row r="14627" spans="1:29" x14ac:dyDescent="0.25">
      <c r="A14627" s="10"/>
      <c r="B14627" s="11"/>
      <c r="C14627" s="11"/>
      <c r="D14627" s="11"/>
      <c r="E14627" s="11"/>
      <c r="F14627" s="11"/>
      <c r="G14627" s="11"/>
      <c r="H14627" s="11"/>
      <c r="I14627" s="11"/>
      <c r="J14627" s="11"/>
      <c r="K14627" s="12"/>
      <c r="L14627" s="13"/>
      <c r="M14627" s="12"/>
      <c r="N14627" s="13"/>
      <c r="O14627" s="13"/>
      <c r="P14627" s="11"/>
      <c r="Q14627" s="11"/>
      <c r="R14627" s="11"/>
      <c r="S14627" s="11"/>
      <c r="T14627" s="11"/>
      <c r="U14627" s="11"/>
      <c r="V14627" s="11"/>
      <c r="W14627" s="11"/>
      <c r="X14627" s="11"/>
      <c r="Y14627" s="11"/>
      <c r="Z14627" s="11"/>
      <c r="AA14627" s="11"/>
      <c r="AB14627" s="11"/>
      <c r="AC14627" s="11"/>
    </row>
    <row r="14628" spans="1:29" x14ac:dyDescent="0.25">
      <c r="A14628" s="10"/>
      <c r="B14628" s="11"/>
      <c r="C14628" s="11"/>
      <c r="D14628" s="11"/>
      <c r="E14628" s="11"/>
      <c r="F14628" s="11"/>
      <c r="G14628" s="11"/>
      <c r="H14628" s="11"/>
      <c r="I14628" s="11"/>
      <c r="J14628" s="11"/>
      <c r="K14628" s="12"/>
      <c r="L14628" s="13"/>
      <c r="M14628" s="12"/>
      <c r="N14628" s="13"/>
      <c r="O14628" s="13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  <c r="AA14628" s="11"/>
      <c r="AB14628" s="11"/>
      <c r="AC14628" s="11"/>
    </row>
    <row r="14629" spans="1:29" x14ac:dyDescent="0.25">
      <c r="A14629" s="10"/>
      <c r="B14629" s="11"/>
      <c r="C14629" s="11"/>
      <c r="D14629" s="11"/>
      <c r="E14629" s="11"/>
      <c r="F14629" s="11"/>
      <c r="G14629" s="11"/>
      <c r="H14629" s="11"/>
      <c r="I14629" s="11"/>
      <c r="J14629" s="11"/>
      <c r="K14629" s="12"/>
      <c r="L14629" s="13"/>
      <c r="M14629" s="12"/>
      <c r="N14629" s="13"/>
      <c r="O14629" s="13"/>
      <c r="P14629" s="11"/>
      <c r="Q14629" s="11"/>
      <c r="R14629" s="11"/>
      <c r="S14629" s="11"/>
      <c r="T14629" s="11"/>
      <c r="U14629" s="11"/>
      <c r="V14629" s="11"/>
      <c r="W14629" s="11"/>
      <c r="X14629" s="11"/>
      <c r="Y14629" s="11"/>
      <c r="Z14629" s="11"/>
      <c r="AA14629" s="11"/>
      <c r="AB14629" s="11"/>
      <c r="AC14629" s="11"/>
    </row>
    <row r="14630" spans="1:29" x14ac:dyDescent="0.25">
      <c r="A14630" s="10"/>
      <c r="B14630" s="11"/>
      <c r="C14630" s="11"/>
      <c r="D14630" s="11"/>
      <c r="E14630" s="11"/>
      <c r="F14630" s="11"/>
      <c r="G14630" s="11"/>
      <c r="H14630" s="11"/>
      <c r="I14630" s="11"/>
      <c r="J14630" s="11"/>
      <c r="K14630" s="12"/>
      <c r="L14630" s="13"/>
      <c r="M14630" s="12"/>
      <c r="N14630" s="13"/>
      <c r="O14630" s="13"/>
      <c r="P14630" s="11"/>
      <c r="Q14630" s="11"/>
      <c r="R14630" s="11"/>
      <c r="S14630" s="11"/>
      <c r="T14630" s="11"/>
      <c r="U14630" s="11"/>
      <c r="V14630" s="11"/>
      <c r="W14630" s="11"/>
      <c r="X14630" s="11"/>
      <c r="Y14630" s="11"/>
      <c r="Z14630" s="11"/>
      <c r="AA14630" s="11"/>
      <c r="AB14630" s="11"/>
      <c r="AC14630" s="11"/>
    </row>
    <row r="14631" spans="1:29" x14ac:dyDescent="0.25">
      <c r="A14631" s="10"/>
      <c r="B14631" s="11"/>
      <c r="C14631" s="11"/>
      <c r="D14631" s="11"/>
      <c r="E14631" s="11"/>
      <c r="F14631" s="11"/>
      <c r="G14631" s="11"/>
      <c r="H14631" s="11"/>
      <c r="I14631" s="11"/>
      <c r="J14631" s="11"/>
      <c r="K14631" s="12"/>
      <c r="L14631" s="13"/>
      <c r="M14631" s="12"/>
      <c r="N14631" s="13"/>
      <c r="O14631" s="13"/>
      <c r="P14631" s="11"/>
      <c r="Q14631" s="11"/>
      <c r="R14631" s="11"/>
      <c r="S14631" s="11"/>
      <c r="T14631" s="11"/>
      <c r="U14631" s="11"/>
      <c r="V14631" s="11"/>
      <c r="W14631" s="11"/>
      <c r="X14631" s="11"/>
      <c r="Y14631" s="11"/>
      <c r="Z14631" s="11"/>
      <c r="AA14631" s="11"/>
      <c r="AB14631" s="11"/>
      <c r="AC14631" s="11"/>
    </row>
    <row r="14632" spans="1:29" x14ac:dyDescent="0.25">
      <c r="A14632" s="10"/>
      <c r="B14632" s="11"/>
      <c r="C14632" s="11"/>
      <c r="D14632" s="11"/>
      <c r="E14632" s="11"/>
      <c r="F14632" s="11"/>
      <c r="G14632" s="11"/>
      <c r="H14632" s="11"/>
      <c r="I14632" s="11"/>
      <c r="J14632" s="11"/>
      <c r="K14632" s="12"/>
      <c r="L14632" s="13"/>
      <c r="M14632" s="12"/>
      <c r="N14632" s="13"/>
      <c r="O14632" s="13"/>
      <c r="P14632" s="11"/>
      <c r="Q14632" s="11"/>
      <c r="R14632" s="11"/>
      <c r="S14632" s="11"/>
      <c r="T14632" s="11"/>
      <c r="U14632" s="11"/>
      <c r="V14632" s="11"/>
      <c r="W14632" s="11"/>
      <c r="X14632" s="11"/>
      <c r="Y14632" s="11"/>
      <c r="Z14632" s="11"/>
      <c r="AA14632" s="11"/>
      <c r="AB14632" s="11"/>
      <c r="AC14632" s="11"/>
    </row>
    <row r="14633" spans="1:29" x14ac:dyDescent="0.25">
      <c r="A14633" s="10"/>
      <c r="B14633" s="11"/>
      <c r="C14633" s="11"/>
      <c r="D14633" s="11"/>
      <c r="E14633" s="11"/>
      <c r="F14633" s="11"/>
      <c r="G14633" s="11"/>
      <c r="H14633" s="11"/>
      <c r="I14633" s="11"/>
      <c r="J14633" s="11"/>
      <c r="K14633" s="12"/>
      <c r="L14633" s="13"/>
      <c r="M14633" s="12"/>
      <c r="N14633" s="13"/>
      <c r="O14633" s="13"/>
      <c r="P14633" s="11"/>
      <c r="Q14633" s="11"/>
      <c r="R14633" s="11"/>
      <c r="S14633" s="11"/>
      <c r="T14633" s="11"/>
      <c r="U14633" s="11"/>
      <c r="V14633" s="11"/>
      <c r="W14633" s="11"/>
      <c r="X14633" s="11"/>
      <c r="Y14633" s="11"/>
      <c r="Z14633" s="11"/>
      <c r="AA14633" s="11"/>
      <c r="AB14633" s="11"/>
      <c r="AC14633" s="11"/>
    </row>
    <row r="14634" spans="1:29" x14ac:dyDescent="0.25">
      <c r="A14634" s="10"/>
      <c r="B14634" s="11"/>
      <c r="C14634" s="11"/>
      <c r="D14634" s="11"/>
      <c r="E14634" s="11"/>
      <c r="F14634" s="11"/>
      <c r="G14634" s="11"/>
      <c r="H14634" s="11"/>
      <c r="I14634" s="11"/>
      <c r="J14634" s="11"/>
      <c r="K14634" s="12"/>
      <c r="L14634" s="13"/>
      <c r="M14634" s="12"/>
      <c r="N14634" s="13"/>
      <c r="O14634" s="13"/>
      <c r="P14634" s="11"/>
      <c r="Q14634" s="11"/>
      <c r="R14634" s="11"/>
      <c r="S14634" s="11"/>
      <c r="T14634" s="11"/>
      <c r="U14634" s="11"/>
      <c r="V14634" s="11"/>
      <c r="W14634" s="11"/>
      <c r="X14634" s="11"/>
      <c r="Y14634" s="11"/>
      <c r="Z14634" s="11"/>
      <c r="AA14634" s="11"/>
      <c r="AB14634" s="11"/>
      <c r="AC14634" s="11"/>
    </row>
    <row r="14635" spans="1:29" x14ac:dyDescent="0.25">
      <c r="A14635" s="10"/>
      <c r="B14635" s="11"/>
      <c r="C14635" s="11"/>
      <c r="D14635" s="11"/>
      <c r="E14635" s="11"/>
      <c r="F14635" s="11"/>
      <c r="G14635" s="11"/>
      <c r="H14635" s="11"/>
      <c r="I14635" s="11"/>
      <c r="J14635" s="11"/>
      <c r="K14635" s="12"/>
      <c r="L14635" s="13"/>
      <c r="M14635" s="12"/>
      <c r="N14635" s="13"/>
      <c r="O14635" s="13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  <c r="AA14635" s="11"/>
      <c r="AB14635" s="11"/>
      <c r="AC14635" s="11"/>
    </row>
    <row r="14636" spans="1:29" x14ac:dyDescent="0.25">
      <c r="A14636" s="10"/>
      <c r="B14636" s="11"/>
      <c r="C14636" s="11"/>
      <c r="D14636" s="11"/>
      <c r="E14636" s="11"/>
      <c r="F14636" s="11"/>
      <c r="G14636" s="11"/>
      <c r="H14636" s="11"/>
      <c r="I14636" s="11"/>
      <c r="J14636" s="11"/>
      <c r="K14636" s="12"/>
      <c r="L14636" s="13"/>
      <c r="M14636" s="12"/>
      <c r="N14636" s="13"/>
      <c r="O14636" s="13"/>
      <c r="P14636" s="11"/>
      <c r="Q14636" s="11"/>
      <c r="R14636" s="11"/>
      <c r="S14636" s="11"/>
      <c r="T14636" s="11"/>
      <c r="U14636" s="11"/>
      <c r="V14636" s="11"/>
      <c r="W14636" s="11"/>
      <c r="X14636" s="11"/>
      <c r="Y14636" s="11"/>
      <c r="Z14636" s="11"/>
      <c r="AA14636" s="11"/>
      <c r="AB14636" s="11"/>
      <c r="AC14636" s="11"/>
    </row>
    <row r="14637" spans="1:29" x14ac:dyDescent="0.25">
      <c r="A14637" s="10"/>
      <c r="B14637" s="11"/>
      <c r="C14637" s="11"/>
      <c r="D14637" s="11"/>
      <c r="E14637" s="11"/>
      <c r="F14637" s="11"/>
      <c r="G14637" s="11"/>
      <c r="H14637" s="11"/>
      <c r="I14637" s="11"/>
      <c r="J14637" s="11"/>
      <c r="K14637" s="12"/>
      <c r="L14637" s="13"/>
      <c r="M14637" s="12"/>
      <c r="N14637" s="13"/>
      <c r="O14637" s="13"/>
      <c r="P14637" s="11"/>
      <c r="Q14637" s="11"/>
      <c r="R14637" s="11"/>
      <c r="S14637" s="11"/>
      <c r="T14637" s="11"/>
      <c r="U14637" s="11"/>
      <c r="V14637" s="11"/>
      <c r="W14637" s="11"/>
      <c r="X14637" s="11"/>
      <c r="Y14637" s="11"/>
      <c r="Z14637" s="11"/>
      <c r="AA14637" s="11"/>
      <c r="AB14637" s="11"/>
      <c r="AC14637" s="11"/>
    </row>
    <row r="14638" spans="1:29" x14ac:dyDescent="0.25">
      <c r="A14638" s="10"/>
      <c r="B14638" s="11"/>
      <c r="C14638" s="11"/>
      <c r="D14638" s="11"/>
      <c r="E14638" s="11"/>
      <c r="F14638" s="11"/>
      <c r="G14638" s="11"/>
      <c r="H14638" s="11"/>
      <c r="I14638" s="11"/>
      <c r="J14638" s="11"/>
      <c r="K14638" s="12"/>
      <c r="L14638" s="13"/>
      <c r="M14638" s="12"/>
      <c r="N14638" s="13"/>
      <c r="O14638" s="13"/>
      <c r="P14638" s="11"/>
      <c r="Q14638" s="11"/>
      <c r="R14638" s="11"/>
      <c r="S14638" s="11"/>
      <c r="T14638" s="11"/>
      <c r="U14638" s="11"/>
      <c r="V14638" s="11"/>
      <c r="W14638" s="11"/>
      <c r="X14638" s="11"/>
      <c r="Y14638" s="11"/>
      <c r="Z14638" s="11"/>
      <c r="AA14638" s="11"/>
      <c r="AB14638" s="11"/>
      <c r="AC14638" s="11"/>
    </row>
    <row r="14639" spans="1:29" x14ac:dyDescent="0.25">
      <c r="A14639" s="10"/>
      <c r="B14639" s="11"/>
      <c r="C14639" s="11"/>
      <c r="D14639" s="11"/>
      <c r="E14639" s="11"/>
      <c r="F14639" s="11"/>
      <c r="G14639" s="11"/>
      <c r="H14639" s="11"/>
      <c r="I14639" s="11"/>
      <c r="J14639" s="11"/>
      <c r="K14639" s="12"/>
      <c r="L14639" s="13"/>
      <c r="M14639" s="12"/>
      <c r="N14639" s="13"/>
      <c r="O14639" s="13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  <c r="AA14639" s="11"/>
      <c r="AB14639" s="11"/>
      <c r="AC14639" s="11"/>
    </row>
    <row r="14640" spans="1:29" x14ac:dyDescent="0.25">
      <c r="A14640" s="10"/>
      <c r="B14640" s="11"/>
      <c r="C14640" s="11"/>
      <c r="D14640" s="11"/>
      <c r="E14640" s="11"/>
      <c r="F14640" s="11"/>
      <c r="G14640" s="11"/>
      <c r="H14640" s="11"/>
      <c r="I14640" s="11"/>
      <c r="J14640" s="11"/>
      <c r="K14640" s="12"/>
      <c r="L14640" s="13"/>
      <c r="M14640" s="12"/>
      <c r="N14640" s="13"/>
      <c r="O14640" s="13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  <c r="AA14640" s="11"/>
      <c r="AB14640" s="11"/>
      <c r="AC14640" s="11"/>
    </row>
    <row r="14641" spans="1:29" x14ac:dyDescent="0.25">
      <c r="A14641" s="10"/>
      <c r="B14641" s="11"/>
      <c r="C14641" s="11"/>
      <c r="D14641" s="11"/>
      <c r="E14641" s="11"/>
      <c r="F14641" s="11"/>
      <c r="G14641" s="11"/>
      <c r="H14641" s="11"/>
      <c r="I14641" s="11"/>
      <c r="J14641" s="11"/>
      <c r="K14641" s="12"/>
      <c r="L14641" s="13"/>
      <c r="M14641" s="12"/>
      <c r="N14641" s="13"/>
      <c r="O14641" s="13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  <c r="AA14641" s="11"/>
      <c r="AB14641" s="11"/>
      <c r="AC14641" s="11"/>
    </row>
    <row r="14642" spans="1:29" x14ac:dyDescent="0.25">
      <c r="A14642" s="10"/>
      <c r="B14642" s="11"/>
      <c r="C14642" s="11"/>
      <c r="D14642" s="11"/>
      <c r="E14642" s="11"/>
      <c r="F14642" s="11"/>
      <c r="G14642" s="11"/>
      <c r="H14642" s="11"/>
      <c r="I14642" s="11"/>
      <c r="J14642" s="11"/>
      <c r="K14642" s="12"/>
      <c r="L14642" s="13"/>
      <c r="M14642" s="12"/>
      <c r="N14642" s="13"/>
      <c r="O14642" s="13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  <c r="AA14642" s="11"/>
      <c r="AB14642" s="11"/>
      <c r="AC14642" s="11"/>
    </row>
    <row r="14643" spans="1:29" x14ac:dyDescent="0.25">
      <c r="A14643" s="10"/>
      <c r="B14643" s="11"/>
      <c r="C14643" s="11"/>
      <c r="D14643" s="11"/>
      <c r="E14643" s="11"/>
      <c r="F14643" s="11"/>
      <c r="G14643" s="11"/>
      <c r="H14643" s="11"/>
      <c r="I14643" s="11"/>
      <c r="J14643" s="11"/>
      <c r="K14643" s="12"/>
      <c r="L14643" s="13"/>
      <c r="M14643" s="12"/>
      <c r="N14643" s="13"/>
      <c r="O14643" s="13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  <c r="AA14643" s="11"/>
      <c r="AB14643" s="11"/>
      <c r="AC14643" s="11"/>
    </row>
    <row r="14644" spans="1:29" x14ac:dyDescent="0.25">
      <c r="A14644" s="10"/>
      <c r="B14644" s="11"/>
      <c r="C14644" s="11"/>
      <c r="D14644" s="11"/>
      <c r="E14644" s="11"/>
      <c r="F14644" s="11"/>
      <c r="G14644" s="11"/>
      <c r="H14644" s="11"/>
      <c r="I14644" s="11"/>
      <c r="J14644" s="11"/>
      <c r="K14644" s="12"/>
      <c r="L14644" s="13"/>
      <c r="M14644" s="12"/>
      <c r="N14644" s="13"/>
      <c r="O14644" s="13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  <c r="AA14644" s="11"/>
      <c r="AB14644" s="11"/>
      <c r="AC14644" s="11"/>
    </row>
    <row r="14645" spans="1:29" x14ac:dyDescent="0.25">
      <c r="A14645" s="10"/>
      <c r="B14645" s="11"/>
      <c r="C14645" s="11"/>
      <c r="D14645" s="11"/>
      <c r="E14645" s="11"/>
      <c r="F14645" s="11"/>
      <c r="G14645" s="11"/>
      <c r="H14645" s="11"/>
      <c r="I14645" s="11"/>
      <c r="J14645" s="11"/>
      <c r="K14645" s="12"/>
      <c r="L14645" s="13"/>
      <c r="M14645" s="12"/>
      <c r="N14645" s="13"/>
      <c r="O14645" s="13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  <c r="AA14645" s="11"/>
      <c r="AB14645" s="11"/>
      <c r="AC14645" s="11"/>
    </row>
    <row r="14646" spans="1:29" x14ac:dyDescent="0.25">
      <c r="A14646" s="10"/>
      <c r="B14646" s="11"/>
      <c r="C14646" s="11"/>
      <c r="D14646" s="11"/>
      <c r="E14646" s="11"/>
      <c r="F14646" s="11"/>
      <c r="G14646" s="11"/>
      <c r="H14646" s="11"/>
      <c r="I14646" s="11"/>
      <c r="J14646" s="11"/>
      <c r="K14646" s="12"/>
      <c r="L14646" s="13"/>
      <c r="M14646" s="12"/>
      <c r="N14646" s="13"/>
      <c r="O14646" s="13"/>
      <c r="P14646" s="11"/>
      <c r="Q14646" s="11"/>
      <c r="R14646" s="11"/>
      <c r="S14646" s="11"/>
      <c r="T14646" s="11"/>
      <c r="U14646" s="11"/>
      <c r="V14646" s="11"/>
      <c r="W14646" s="11"/>
      <c r="X14646" s="11"/>
      <c r="Y14646" s="11"/>
      <c r="Z14646" s="11"/>
      <c r="AA14646" s="11"/>
      <c r="AB14646" s="11"/>
      <c r="AC14646" s="11"/>
    </row>
    <row r="14647" spans="1:29" x14ac:dyDescent="0.25">
      <c r="A14647" s="10"/>
      <c r="B14647" s="11"/>
      <c r="C14647" s="11"/>
      <c r="D14647" s="11"/>
      <c r="E14647" s="11"/>
      <c r="F14647" s="11"/>
      <c r="G14647" s="11"/>
      <c r="H14647" s="11"/>
      <c r="I14647" s="11"/>
      <c r="J14647" s="11"/>
      <c r="K14647" s="12"/>
      <c r="L14647" s="13"/>
      <c r="M14647" s="12"/>
      <c r="N14647" s="13"/>
      <c r="O14647" s="13"/>
      <c r="P14647" s="11"/>
      <c r="Q14647" s="11"/>
      <c r="R14647" s="11"/>
      <c r="S14647" s="11"/>
      <c r="T14647" s="11"/>
      <c r="U14647" s="11"/>
      <c r="V14647" s="11"/>
      <c r="W14647" s="11"/>
      <c r="X14647" s="11"/>
      <c r="Y14647" s="11"/>
      <c r="Z14647" s="11"/>
      <c r="AA14647" s="11"/>
      <c r="AB14647" s="11"/>
      <c r="AC14647" s="11"/>
    </row>
    <row r="14648" spans="1:29" x14ac:dyDescent="0.25">
      <c r="A14648" s="10"/>
      <c r="B14648" s="11"/>
      <c r="C14648" s="11"/>
      <c r="D14648" s="11"/>
      <c r="E14648" s="11"/>
      <c r="F14648" s="11"/>
      <c r="G14648" s="11"/>
      <c r="H14648" s="11"/>
      <c r="I14648" s="11"/>
      <c r="J14648" s="11"/>
      <c r="K14648" s="12"/>
      <c r="L14648" s="13"/>
      <c r="M14648" s="12"/>
      <c r="N14648" s="13"/>
      <c r="O14648" s="13"/>
      <c r="P14648" s="11"/>
      <c r="Q14648" s="11"/>
      <c r="R14648" s="11"/>
      <c r="S14648" s="11"/>
      <c r="T14648" s="11"/>
      <c r="U14648" s="11"/>
      <c r="V14648" s="11"/>
      <c r="W14648" s="11"/>
      <c r="X14648" s="11"/>
      <c r="Y14648" s="11"/>
      <c r="Z14648" s="11"/>
      <c r="AA14648" s="11"/>
      <c r="AB14648" s="11"/>
      <c r="AC14648" s="11"/>
    </row>
    <row r="14649" spans="1:29" x14ac:dyDescent="0.25">
      <c r="A14649" s="10"/>
      <c r="B14649" s="11"/>
      <c r="C14649" s="11"/>
      <c r="D14649" s="11"/>
      <c r="E14649" s="11"/>
      <c r="F14649" s="11"/>
      <c r="G14649" s="11"/>
      <c r="H14649" s="11"/>
      <c r="I14649" s="11"/>
      <c r="J14649" s="11"/>
      <c r="K14649" s="12"/>
      <c r="L14649" s="13"/>
      <c r="M14649" s="12"/>
      <c r="N14649" s="13"/>
      <c r="O14649" s="13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  <c r="AA14649" s="11"/>
      <c r="AB14649" s="11"/>
      <c r="AC14649" s="11"/>
    </row>
    <row r="14650" spans="1:29" x14ac:dyDescent="0.25">
      <c r="A14650" s="10"/>
      <c r="B14650" s="11"/>
      <c r="C14650" s="11"/>
      <c r="D14650" s="11"/>
      <c r="E14650" s="11"/>
      <c r="F14650" s="11"/>
      <c r="G14650" s="11"/>
      <c r="H14650" s="11"/>
      <c r="I14650" s="11"/>
      <c r="J14650" s="11"/>
      <c r="K14650" s="12"/>
      <c r="L14650" s="13"/>
      <c r="M14650" s="12"/>
      <c r="N14650" s="13"/>
      <c r="O14650" s="13"/>
      <c r="P14650" s="11"/>
      <c r="Q14650" s="11"/>
      <c r="R14650" s="11"/>
      <c r="S14650" s="11"/>
      <c r="T14650" s="11"/>
      <c r="U14650" s="11"/>
      <c r="V14650" s="11"/>
      <c r="W14650" s="11"/>
      <c r="X14650" s="11"/>
      <c r="Y14650" s="11"/>
      <c r="Z14650" s="11"/>
      <c r="AA14650" s="11"/>
      <c r="AB14650" s="11"/>
      <c r="AC14650" s="11"/>
    </row>
    <row r="14651" spans="1:29" x14ac:dyDescent="0.25">
      <c r="A14651" s="10"/>
      <c r="B14651" s="11"/>
      <c r="C14651" s="11"/>
      <c r="D14651" s="11"/>
      <c r="E14651" s="11"/>
      <c r="F14651" s="11"/>
      <c r="G14651" s="11"/>
      <c r="H14651" s="11"/>
      <c r="I14651" s="11"/>
      <c r="J14651" s="11"/>
      <c r="K14651" s="12"/>
      <c r="L14651" s="13"/>
      <c r="M14651" s="12"/>
      <c r="N14651" s="13"/>
      <c r="O14651" s="13"/>
      <c r="P14651" s="11"/>
      <c r="Q14651" s="11"/>
      <c r="R14651" s="11"/>
      <c r="S14651" s="11"/>
      <c r="T14651" s="11"/>
      <c r="U14651" s="11"/>
      <c r="V14651" s="11"/>
      <c r="W14651" s="11"/>
      <c r="X14651" s="11"/>
      <c r="Y14651" s="11"/>
      <c r="Z14651" s="11"/>
      <c r="AA14651" s="11"/>
      <c r="AB14651" s="11"/>
      <c r="AC14651" s="11"/>
    </row>
    <row r="14652" spans="1:29" x14ac:dyDescent="0.25">
      <c r="A14652" s="10"/>
      <c r="B14652" s="11"/>
      <c r="C14652" s="11"/>
      <c r="D14652" s="11"/>
      <c r="E14652" s="11"/>
      <c r="F14652" s="11"/>
      <c r="G14652" s="11"/>
      <c r="H14652" s="11"/>
      <c r="I14652" s="11"/>
      <c r="J14652" s="11"/>
      <c r="K14652" s="12"/>
      <c r="L14652" s="13"/>
      <c r="M14652" s="12"/>
      <c r="N14652" s="13"/>
      <c r="O14652" s="13"/>
      <c r="P14652" s="11"/>
      <c r="Q14652" s="11"/>
      <c r="R14652" s="11"/>
      <c r="S14652" s="11"/>
      <c r="T14652" s="11"/>
      <c r="U14652" s="11"/>
      <c r="V14652" s="11"/>
      <c r="W14652" s="11"/>
      <c r="X14652" s="11"/>
      <c r="Y14652" s="11"/>
      <c r="Z14652" s="11"/>
      <c r="AA14652" s="11"/>
      <c r="AB14652" s="11"/>
      <c r="AC14652" s="11"/>
    </row>
    <row r="14653" spans="1:29" x14ac:dyDescent="0.25">
      <c r="A14653" s="10"/>
      <c r="B14653" s="11"/>
      <c r="C14653" s="11"/>
      <c r="D14653" s="11"/>
      <c r="E14653" s="11"/>
      <c r="F14653" s="11"/>
      <c r="G14653" s="11"/>
      <c r="H14653" s="11"/>
      <c r="I14653" s="11"/>
      <c r="J14653" s="11"/>
      <c r="K14653" s="12"/>
      <c r="L14653" s="13"/>
      <c r="M14653" s="12"/>
      <c r="N14653" s="13"/>
      <c r="O14653" s="13"/>
      <c r="P14653" s="11"/>
      <c r="Q14653" s="11"/>
      <c r="R14653" s="11"/>
      <c r="S14653" s="11"/>
      <c r="T14653" s="11"/>
      <c r="U14653" s="11"/>
      <c r="V14653" s="11"/>
      <c r="W14653" s="11"/>
      <c r="X14653" s="11"/>
      <c r="Y14653" s="11"/>
      <c r="Z14653" s="11"/>
      <c r="AA14653" s="11"/>
      <c r="AB14653" s="11"/>
      <c r="AC14653" s="11"/>
    </row>
    <row r="14654" spans="1:29" x14ac:dyDescent="0.25">
      <c r="A14654" s="10"/>
      <c r="B14654" s="11"/>
      <c r="C14654" s="11"/>
      <c r="D14654" s="11"/>
      <c r="E14654" s="11"/>
      <c r="F14654" s="11"/>
      <c r="G14654" s="11"/>
      <c r="H14654" s="11"/>
      <c r="I14654" s="11"/>
      <c r="J14654" s="11"/>
      <c r="K14654" s="12"/>
      <c r="L14654" s="13"/>
      <c r="M14654" s="12"/>
      <c r="N14654" s="13"/>
      <c r="O14654" s="13"/>
      <c r="P14654" s="11"/>
      <c r="Q14654" s="11"/>
      <c r="R14654" s="11"/>
      <c r="S14654" s="11"/>
      <c r="T14654" s="11"/>
      <c r="U14654" s="11"/>
      <c r="V14654" s="11"/>
      <c r="W14654" s="11"/>
      <c r="X14654" s="11"/>
      <c r="Y14654" s="11"/>
      <c r="Z14654" s="11"/>
      <c r="AA14654" s="11"/>
      <c r="AB14654" s="11"/>
      <c r="AC14654" s="11"/>
    </row>
    <row r="14655" spans="1:29" x14ac:dyDescent="0.25">
      <c r="A14655" s="10"/>
      <c r="B14655" s="11"/>
      <c r="C14655" s="11"/>
      <c r="D14655" s="11"/>
      <c r="E14655" s="11"/>
      <c r="F14655" s="11"/>
      <c r="G14655" s="11"/>
      <c r="H14655" s="11"/>
      <c r="I14655" s="11"/>
      <c r="J14655" s="11"/>
      <c r="K14655" s="12"/>
      <c r="L14655" s="13"/>
      <c r="M14655" s="12"/>
      <c r="N14655" s="13"/>
      <c r="O14655" s="13"/>
      <c r="P14655" s="11"/>
      <c r="Q14655" s="11"/>
      <c r="R14655" s="11"/>
      <c r="S14655" s="11"/>
      <c r="T14655" s="11"/>
      <c r="U14655" s="11"/>
      <c r="V14655" s="11"/>
      <c r="W14655" s="11"/>
      <c r="X14655" s="11"/>
      <c r="Y14655" s="11"/>
      <c r="Z14655" s="11"/>
      <c r="AA14655" s="11"/>
      <c r="AB14655" s="11"/>
      <c r="AC14655" s="11"/>
    </row>
    <row r="14656" spans="1:29" x14ac:dyDescent="0.25">
      <c r="A14656" s="10"/>
      <c r="B14656" s="11"/>
      <c r="C14656" s="11"/>
      <c r="D14656" s="11"/>
      <c r="E14656" s="11"/>
      <c r="F14656" s="11"/>
      <c r="G14656" s="11"/>
      <c r="H14656" s="11"/>
      <c r="I14656" s="11"/>
      <c r="J14656" s="11"/>
      <c r="K14656" s="12"/>
      <c r="L14656" s="13"/>
      <c r="M14656" s="12"/>
      <c r="N14656" s="13"/>
      <c r="O14656" s="13"/>
      <c r="P14656" s="11"/>
      <c r="Q14656" s="11"/>
      <c r="R14656" s="11"/>
      <c r="S14656" s="11"/>
      <c r="T14656" s="11"/>
      <c r="U14656" s="11"/>
      <c r="V14656" s="11"/>
      <c r="W14656" s="11"/>
      <c r="X14656" s="11"/>
      <c r="Y14656" s="11"/>
      <c r="Z14656" s="11"/>
      <c r="AA14656" s="11"/>
      <c r="AB14656" s="11"/>
      <c r="AC14656" s="11"/>
    </row>
    <row r="14657" spans="1:29" x14ac:dyDescent="0.25">
      <c r="A14657" s="10"/>
      <c r="B14657" s="11"/>
      <c r="C14657" s="11"/>
      <c r="D14657" s="11"/>
      <c r="E14657" s="11"/>
      <c r="F14657" s="11"/>
      <c r="G14657" s="11"/>
      <c r="H14657" s="11"/>
      <c r="I14657" s="11"/>
      <c r="J14657" s="11"/>
      <c r="K14657" s="12"/>
      <c r="L14657" s="13"/>
      <c r="M14657" s="12"/>
      <c r="N14657" s="13"/>
      <c r="O14657" s="13"/>
      <c r="P14657" s="11"/>
      <c r="Q14657" s="11"/>
      <c r="R14657" s="11"/>
      <c r="S14657" s="11"/>
      <c r="T14657" s="11"/>
      <c r="U14657" s="11"/>
      <c r="V14657" s="11"/>
      <c r="W14657" s="11"/>
      <c r="X14657" s="11"/>
      <c r="Y14657" s="11"/>
      <c r="Z14657" s="11"/>
      <c r="AA14657" s="11"/>
      <c r="AB14657" s="11"/>
      <c r="AC14657" s="11"/>
    </row>
    <row r="14658" spans="1:29" x14ac:dyDescent="0.25">
      <c r="A14658" s="10"/>
      <c r="B14658" s="11"/>
      <c r="C14658" s="11"/>
      <c r="D14658" s="11"/>
      <c r="E14658" s="11"/>
      <c r="F14658" s="11"/>
      <c r="G14658" s="11"/>
      <c r="H14658" s="11"/>
      <c r="I14658" s="11"/>
      <c r="J14658" s="11"/>
      <c r="K14658" s="12"/>
      <c r="L14658" s="13"/>
      <c r="M14658" s="12"/>
      <c r="N14658" s="13"/>
      <c r="O14658" s="13"/>
      <c r="P14658" s="11"/>
      <c r="Q14658" s="11"/>
      <c r="R14658" s="11"/>
      <c r="S14658" s="11"/>
      <c r="T14658" s="11"/>
      <c r="U14658" s="11"/>
      <c r="V14658" s="11"/>
      <c r="W14658" s="11"/>
      <c r="X14658" s="11"/>
      <c r="Y14658" s="11"/>
      <c r="Z14658" s="11"/>
      <c r="AA14658" s="11"/>
      <c r="AB14658" s="11"/>
      <c r="AC14658" s="11"/>
    </row>
    <row r="14659" spans="1:29" x14ac:dyDescent="0.25">
      <c r="A14659" s="10"/>
      <c r="B14659" s="11"/>
      <c r="C14659" s="11"/>
      <c r="D14659" s="11"/>
      <c r="E14659" s="11"/>
      <c r="F14659" s="11"/>
      <c r="G14659" s="11"/>
      <c r="H14659" s="11"/>
      <c r="I14659" s="11"/>
      <c r="J14659" s="11"/>
      <c r="K14659" s="12"/>
      <c r="L14659" s="13"/>
      <c r="M14659" s="12"/>
      <c r="N14659" s="13"/>
      <c r="O14659" s="13"/>
      <c r="P14659" s="11"/>
      <c r="Q14659" s="11"/>
      <c r="R14659" s="11"/>
      <c r="S14659" s="11"/>
      <c r="T14659" s="11"/>
      <c r="U14659" s="11"/>
      <c r="V14659" s="11"/>
      <c r="W14659" s="11"/>
      <c r="X14659" s="11"/>
      <c r="Y14659" s="11"/>
      <c r="Z14659" s="11"/>
      <c r="AA14659" s="11"/>
      <c r="AB14659" s="11"/>
      <c r="AC14659" s="11"/>
    </row>
    <row r="14660" spans="1:29" x14ac:dyDescent="0.25">
      <c r="A14660" s="10"/>
      <c r="B14660" s="11"/>
      <c r="C14660" s="11"/>
      <c r="D14660" s="11"/>
      <c r="E14660" s="11"/>
      <c r="F14660" s="11"/>
      <c r="G14660" s="11"/>
      <c r="H14660" s="11"/>
      <c r="I14660" s="11"/>
      <c r="J14660" s="11"/>
      <c r="K14660" s="12"/>
      <c r="L14660" s="13"/>
      <c r="M14660" s="12"/>
      <c r="N14660" s="13"/>
      <c r="O14660" s="13"/>
      <c r="P14660" s="11"/>
      <c r="Q14660" s="11"/>
      <c r="R14660" s="11"/>
      <c r="S14660" s="11"/>
      <c r="T14660" s="11"/>
      <c r="U14660" s="11"/>
      <c r="V14660" s="11"/>
      <c r="W14660" s="11"/>
      <c r="X14660" s="11"/>
      <c r="Y14660" s="11"/>
      <c r="Z14660" s="11"/>
      <c r="AA14660" s="11"/>
      <c r="AB14660" s="11"/>
      <c r="AC14660" s="11"/>
    </row>
    <row r="14661" spans="1:29" x14ac:dyDescent="0.25">
      <c r="A14661" s="10"/>
      <c r="B14661" s="11"/>
      <c r="C14661" s="11"/>
      <c r="D14661" s="11"/>
      <c r="E14661" s="11"/>
      <c r="F14661" s="11"/>
      <c r="G14661" s="11"/>
      <c r="H14661" s="11"/>
      <c r="I14661" s="11"/>
      <c r="J14661" s="11"/>
      <c r="K14661" s="12"/>
      <c r="L14661" s="13"/>
      <c r="M14661" s="12"/>
      <c r="N14661" s="13"/>
      <c r="O14661" s="13"/>
      <c r="P14661" s="11"/>
      <c r="Q14661" s="11"/>
      <c r="R14661" s="11"/>
      <c r="S14661" s="11"/>
      <c r="T14661" s="11"/>
      <c r="U14661" s="11"/>
      <c r="V14661" s="11"/>
      <c r="W14661" s="11"/>
      <c r="X14661" s="11"/>
      <c r="Y14661" s="11"/>
      <c r="Z14661" s="11"/>
      <c r="AA14661" s="11"/>
      <c r="AB14661" s="11"/>
      <c r="AC14661" s="11"/>
    </row>
    <row r="14662" spans="1:29" x14ac:dyDescent="0.25">
      <c r="A14662" s="10"/>
      <c r="B14662" s="11"/>
      <c r="C14662" s="11"/>
      <c r="D14662" s="11"/>
      <c r="E14662" s="11"/>
      <c r="F14662" s="11"/>
      <c r="G14662" s="11"/>
      <c r="H14662" s="11"/>
      <c r="I14662" s="11"/>
      <c r="J14662" s="11"/>
      <c r="K14662" s="12"/>
      <c r="L14662" s="13"/>
      <c r="M14662" s="12"/>
      <c r="N14662" s="13"/>
      <c r="O14662" s="13"/>
      <c r="P14662" s="11"/>
      <c r="Q14662" s="11"/>
      <c r="R14662" s="11"/>
      <c r="S14662" s="11"/>
      <c r="T14662" s="11"/>
      <c r="U14662" s="11"/>
      <c r="V14662" s="11"/>
      <c r="W14662" s="11"/>
      <c r="X14662" s="11"/>
      <c r="Y14662" s="11"/>
      <c r="Z14662" s="11"/>
      <c r="AA14662" s="11"/>
      <c r="AB14662" s="11"/>
      <c r="AC14662" s="11"/>
    </row>
    <row r="14663" spans="1:29" x14ac:dyDescent="0.25">
      <c r="A14663" s="10"/>
      <c r="B14663" s="11"/>
      <c r="C14663" s="11"/>
      <c r="D14663" s="11"/>
      <c r="E14663" s="11"/>
      <c r="F14663" s="11"/>
      <c r="G14663" s="11"/>
      <c r="H14663" s="11"/>
      <c r="I14663" s="11"/>
      <c r="J14663" s="11"/>
      <c r="K14663" s="12"/>
      <c r="L14663" s="13"/>
      <c r="M14663" s="12"/>
      <c r="N14663" s="13"/>
      <c r="O14663" s="13"/>
      <c r="P14663" s="11"/>
      <c r="Q14663" s="11"/>
      <c r="R14663" s="11"/>
      <c r="S14663" s="11"/>
      <c r="T14663" s="11"/>
      <c r="U14663" s="11"/>
      <c r="V14663" s="11"/>
      <c r="W14663" s="11"/>
      <c r="X14663" s="11"/>
      <c r="Y14663" s="11"/>
      <c r="Z14663" s="11"/>
      <c r="AA14663" s="11"/>
      <c r="AB14663" s="11"/>
      <c r="AC14663" s="11"/>
    </row>
    <row r="14664" spans="1:29" x14ac:dyDescent="0.25">
      <c r="A14664" s="10"/>
      <c r="B14664" s="11"/>
      <c r="C14664" s="11"/>
      <c r="D14664" s="11"/>
      <c r="E14664" s="11"/>
      <c r="F14664" s="11"/>
      <c r="G14664" s="11"/>
      <c r="H14664" s="11"/>
      <c r="I14664" s="11"/>
      <c r="J14664" s="11"/>
      <c r="K14664" s="12"/>
      <c r="L14664" s="13"/>
      <c r="M14664" s="12"/>
      <c r="N14664" s="13"/>
      <c r="O14664" s="13"/>
      <c r="P14664" s="11"/>
      <c r="Q14664" s="11"/>
      <c r="R14664" s="11"/>
      <c r="S14664" s="11"/>
      <c r="T14664" s="11"/>
      <c r="U14664" s="11"/>
      <c r="V14664" s="11"/>
      <c r="W14664" s="11"/>
      <c r="X14664" s="11"/>
      <c r="Y14664" s="11"/>
      <c r="Z14664" s="11"/>
      <c r="AA14664" s="11"/>
      <c r="AB14664" s="11"/>
      <c r="AC14664" s="11"/>
    </row>
    <row r="14665" spans="1:29" x14ac:dyDescent="0.25">
      <c r="A14665" s="10"/>
      <c r="B14665" s="11"/>
      <c r="C14665" s="11"/>
      <c r="D14665" s="11"/>
      <c r="E14665" s="11"/>
      <c r="F14665" s="11"/>
      <c r="G14665" s="11"/>
      <c r="H14665" s="11"/>
      <c r="I14665" s="11"/>
      <c r="J14665" s="11"/>
      <c r="K14665" s="12"/>
      <c r="L14665" s="13"/>
      <c r="M14665" s="12"/>
      <c r="N14665" s="13"/>
      <c r="O14665" s="13"/>
      <c r="P14665" s="11"/>
      <c r="Q14665" s="11"/>
      <c r="R14665" s="11"/>
      <c r="S14665" s="11"/>
      <c r="T14665" s="11"/>
      <c r="U14665" s="11"/>
      <c r="V14665" s="11"/>
      <c r="W14665" s="11"/>
      <c r="X14665" s="11"/>
      <c r="Y14665" s="11"/>
      <c r="Z14665" s="11"/>
      <c r="AA14665" s="11"/>
      <c r="AB14665" s="11"/>
      <c r="AC14665" s="11"/>
    </row>
    <row r="14666" spans="1:29" x14ac:dyDescent="0.25">
      <c r="A14666" s="10"/>
      <c r="B14666" s="11"/>
      <c r="C14666" s="11"/>
      <c r="D14666" s="11"/>
      <c r="E14666" s="11"/>
      <c r="F14666" s="11"/>
      <c r="G14666" s="11"/>
      <c r="H14666" s="11"/>
      <c r="I14666" s="11"/>
      <c r="J14666" s="11"/>
      <c r="K14666" s="12"/>
      <c r="L14666" s="13"/>
      <c r="M14666" s="12"/>
      <c r="N14666" s="13"/>
      <c r="O14666" s="13"/>
      <c r="P14666" s="11"/>
      <c r="Q14666" s="11"/>
      <c r="R14666" s="11"/>
      <c r="S14666" s="11"/>
      <c r="T14666" s="11"/>
      <c r="U14666" s="11"/>
      <c r="V14666" s="11"/>
      <c r="W14666" s="11"/>
      <c r="X14666" s="11"/>
      <c r="Y14666" s="11"/>
      <c r="Z14666" s="11"/>
      <c r="AA14666" s="11"/>
      <c r="AB14666" s="11"/>
      <c r="AC14666" s="11"/>
    </row>
    <row r="14667" spans="1:29" x14ac:dyDescent="0.25">
      <c r="A14667" s="10"/>
      <c r="B14667" s="11"/>
      <c r="C14667" s="11"/>
      <c r="D14667" s="11"/>
      <c r="E14667" s="11"/>
      <c r="F14667" s="11"/>
      <c r="G14667" s="11"/>
      <c r="H14667" s="11"/>
      <c r="I14667" s="11"/>
      <c r="J14667" s="11"/>
      <c r="K14667" s="12"/>
      <c r="L14667" s="13"/>
      <c r="M14667" s="12"/>
      <c r="N14667" s="13"/>
      <c r="O14667" s="13"/>
      <c r="P14667" s="11"/>
      <c r="Q14667" s="11"/>
      <c r="R14667" s="11"/>
      <c r="S14667" s="11"/>
      <c r="T14667" s="11"/>
      <c r="U14667" s="11"/>
      <c r="V14667" s="11"/>
      <c r="W14667" s="11"/>
      <c r="X14667" s="11"/>
      <c r="Y14667" s="11"/>
      <c r="Z14667" s="11"/>
      <c r="AA14667" s="11"/>
      <c r="AB14667" s="11"/>
      <c r="AC14667" s="11"/>
    </row>
    <row r="14668" spans="1:29" x14ac:dyDescent="0.25">
      <c r="A14668" s="10"/>
      <c r="B14668" s="11"/>
      <c r="C14668" s="11"/>
      <c r="D14668" s="11"/>
      <c r="E14668" s="11"/>
      <c r="F14668" s="11"/>
      <c r="G14668" s="11"/>
      <c r="H14668" s="11"/>
      <c r="I14668" s="11"/>
      <c r="J14668" s="11"/>
      <c r="K14668" s="12"/>
      <c r="L14668" s="13"/>
      <c r="M14668" s="12"/>
      <c r="N14668" s="13"/>
      <c r="O14668" s="13"/>
      <c r="P14668" s="11"/>
      <c r="Q14668" s="11"/>
      <c r="R14668" s="11"/>
      <c r="S14668" s="11"/>
      <c r="T14668" s="11"/>
      <c r="U14668" s="11"/>
      <c r="V14668" s="11"/>
      <c r="W14668" s="11"/>
      <c r="X14668" s="11"/>
      <c r="Y14668" s="11"/>
      <c r="Z14668" s="11"/>
      <c r="AA14668" s="11"/>
      <c r="AB14668" s="11"/>
      <c r="AC14668" s="11"/>
    </row>
    <row r="14669" spans="1:29" x14ac:dyDescent="0.25">
      <c r="A14669" s="10"/>
      <c r="B14669" s="11"/>
      <c r="C14669" s="11"/>
      <c r="D14669" s="11"/>
      <c r="E14669" s="11"/>
      <c r="F14669" s="11"/>
      <c r="G14669" s="11"/>
      <c r="H14669" s="11"/>
      <c r="I14669" s="11"/>
      <c r="J14669" s="11"/>
      <c r="K14669" s="12"/>
      <c r="L14669" s="13"/>
      <c r="M14669" s="12"/>
      <c r="N14669" s="13"/>
      <c r="O14669" s="13"/>
      <c r="P14669" s="11"/>
      <c r="Q14669" s="11"/>
      <c r="R14669" s="11"/>
      <c r="S14669" s="11"/>
      <c r="T14669" s="11"/>
      <c r="U14669" s="11"/>
      <c r="V14669" s="11"/>
      <c r="W14669" s="11"/>
      <c r="X14669" s="11"/>
      <c r="Y14669" s="11"/>
      <c r="Z14669" s="11"/>
      <c r="AA14669" s="11"/>
      <c r="AB14669" s="11"/>
      <c r="AC14669" s="11"/>
    </row>
    <row r="14670" spans="1:29" x14ac:dyDescent="0.25">
      <c r="A14670" s="10"/>
      <c r="B14670" s="11"/>
      <c r="C14670" s="11"/>
      <c r="D14670" s="11"/>
      <c r="E14670" s="11"/>
      <c r="F14670" s="11"/>
      <c r="G14670" s="11"/>
      <c r="H14670" s="11"/>
      <c r="I14670" s="11"/>
      <c r="J14670" s="11"/>
      <c r="K14670" s="12"/>
      <c r="L14670" s="13"/>
      <c r="M14670" s="12"/>
      <c r="N14670" s="13"/>
      <c r="O14670" s="13"/>
      <c r="P14670" s="11"/>
      <c r="Q14670" s="11"/>
      <c r="R14670" s="11"/>
      <c r="S14670" s="11"/>
      <c r="T14670" s="11"/>
      <c r="U14670" s="11"/>
      <c r="V14670" s="11"/>
      <c r="W14670" s="11"/>
      <c r="X14670" s="11"/>
      <c r="Y14670" s="11"/>
      <c r="Z14670" s="11"/>
      <c r="AA14670" s="11"/>
      <c r="AB14670" s="11"/>
      <c r="AC14670" s="11"/>
    </row>
    <row r="14671" spans="1:29" x14ac:dyDescent="0.25">
      <c r="A14671" s="10"/>
      <c r="B14671" s="11"/>
      <c r="C14671" s="11"/>
      <c r="D14671" s="11"/>
      <c r="E14671" s="11"/>
      <c r="F14671" s="11"/>
      <c r="G14671" s="11"/>
      <c r="H14671" s="11"/>
      <c r="I14671" s="11"/>
      <c r="J14671" s="11"/>
      <c r="K14671" s="12"/>
      <c r="L14671" s="13"/>
      <c r="M14671" s="12"/>
      <c r="N14671" s="13"/>
      <c r="O14671" s="13"/>
      <c r="P14671" s="11"/>
      <c r="Q14671" s="11"/>
      <c r="R14671" s="11"/>
      <c r="S14671" s="11"/>
      <c r="T14671" s="11"/>
      <c r="U14671" s="11"/>
      <c r="V14671" s="11"/>
      <c r="W14671" s="11"/>
      <c r="X14671" s="11"/>
      <c r="Y14671" s="11"/>
      <c r="Z14671" s="11"/>
      <c r="AA14671" s="11"/>
      <c r="AB14671" s="11"/>
      <c r="AC14671" s="11"/>
    </row>
    <row r="14672" spans="1:29" x14ac:dyDescent="0.25">
      <c r="A14672" s="10"/>
      <c r="B14672" s="11"/>
      <c r="C14672" s="11"/>
      <c r="D14672" s="11"/>
      <c r="E14672" s="11"/>
      <c r="F14672" s="11"/>
      <c r="G14672" s="11"/>
      <c r="H14672" s="11"/>
      <c r="I14672" s="11"/>
      <c r="J14672" s="11"/>
      <c r="K14672" s="12"/>
      <c r="L14672" s="13"/>
      <c r="M14672" s="12"/>
      <c r="N14672" s="13"/>
      <c r="O14672" s="13"/>
      <c r="P14672" s="11"/>
      <c r="Q14672" s="11"/>
      <c r="R14672" s="11"/>
      <c r="S14672" s="11"/>
      <c r="T14672" s="11"/>
      <c r="U14672" s="11"/>
      <c r="V14672" s="11"/>
      <c r="W14672" s="11"/>
      <c r="X14672" s="11"/>
      <c r="Y14672" s="11"/>
      <c r="Z14672" s="11"/>
      <c r="AA14672" s="11"/>
      <c r="AB14672" s="11"/>
      <c r="AC14672" s="11"/>
    </row>
    <row r="14673" spans="1:29" x14ac:dyDescent="0.25">
      <c r="A14673" s="10"/>
      <c r="B14673" s="11"/>
      <c r="C14673" s="11"/>
      <c r="D14673" s="11"/>
      <c r="E14673" s="11"/>
      <c r="F14673" s="11"/>
      <c r="G14673" s="11"/>
      <c r="H14673" s="11"/>
      <c r="I14673" s="11"/>
      <c r="J14673" s="11"/>
      <c r="K14673" s="12"/>
      <c r="L14673" s="13"/>
      <c r="M14673" s="12"/>
      <c r="N14673" s="13"/>
      <c r="O14673" s="13"/>
      <c r="P14673" s="11"/>
      <c r="Q14673" s="11"/>
      <c r="R14673" s="11"/>
      <c r="S14673" s="11"/>
      <c r="T14673" s="11"/>
      <c r="U14673" s="11"/>
      <c r="V14673" s="11"/>
      <c r="W14673" s="11"/>
      <c r="X14673" s="11"/>
      <c r="Y14673" s="11"/>
      <c r="Z14673" s="11"/>
      <c r="AA14673" s="11"/>
      <c r="AB14673" s="11"/>
      <c r="AC14673" s="11"/>
    </row>
    <row r="14674" spans="1:29" x14ac:dyDescent="0.25">
      <c r="A14674" s="10"/>
      <c r="B14674" s="11"/>
      <c r="C14674" s="11"/>
      <c r="D14674" s="11"/>
      <c r="E14674" s="11"/>
      <c r="F14674" s="11"/>
      <c r="G14674" s="11"/>
      <c r="H14674" s="11"/>
      <c r="I14674" s="11"/>
      <c r="J14674" s="11"/>
      <c r="K14674" s="12"/>
      <c r="L14674" s="13"/>
      <c r="M14674" s="12"/>
      <c r="N14674" s="13"/>
      <c r="O14674" s="13"/>
      <c r="P14674" s="11"/>
      <c r="Q14674" s="11"/>
      <c r="R14674" s="11"/>
      <c r="S14674" s="11"/>
      <c r="T14674" s="11"/>
      <c r="U14674" s="11"/>
      <c r="V14674" s="11"/>
      <c r="W14674" s="11"/>
      <c r="X14674" s="11"/>
      <c r="Y14674" s="11"/>
      <c r="Z14674" s="11"/>
      <c r="AA14674" s="11"/>
      <c r="AB14674" s="11"/>
      <c r="AC14674" s="11"/>
    </row>
    <row r="14675" spans="1:29" x14ac:dyDescent="0.25">
      <c r="A14675" s="10"/>
      <c r="B14675" s="11"/>
      <c r="C14675" s="11"/>
      <c r="D14675" s="11"/>
      <c r="E14675" s="11"/>
      <c r="F14675" s="11"/>
      <c r="G14675" s="11"/>
      <c r="H14675" s="11"/>
      <c r="I14675" s="11"/>
      <c r="J14675" s="11"/>
      <c r="K14675" s="12"/>
      <c r="L14675" s="13"/>
      <c r="M14675" s="12"/>
      <c r="N14675" s="13"/>
      <c r="O14675" s="13"/>
      <c r="P14675" s="11"/>
      <c r="Q14675" s="11"/>
      <c r="R14675" s="11"/>
      <c r="S14675" s="11"/>
      <c r="T14675" s="11"/>
      <c r="U14675" s="11"/>
      <c r="V14675" s="11"/>
      <c r="W14675" s="11"/>
      <c r="X14675" s="11"/>
      <c r="Y14675" s="11"/>
      <c r="Z14675" s="11"/>
      <c r="AA14675" s="11"/>
      <c r="AB14675" s="11"/>
      <c r="AC14675" s="11"/>
    </row>
    <row r="14676" spans="1:29" x14ac:dyDescent="0.25">
      <c r="A14676" s="10"/>
      <c r="B14676" s="11"/>
      <c r="C14676" s="11"/>
      <c r="D14676" s="11"/>
      <c r="E14676" s="11"/>
      <c r="F14676" s="11"/>
      <c r="G14676" s="11"/>
      <c r="H14676" s="11"/>
      <c r="I14676" s="11"/>
      <c r="J14676" s="11"/>
      <c r="K14676" s="12"/>
      <c r="L14676" s="13"/>
      <c r="M14676" s="12"/>
      <c r="N14676" s="13"/>
      <c r="O14676" s="13"/>
      <c r="P14676" s="11"/>
      <c r="Q14676" s="11"/>
      <c r="R14676" s="11"/>
      <c r="S14676" s="11"/>
      <c r="T14676" s="11"/>
      <c r="U14676" s="11"/>
      <c r="V14676" s="11"/>
      <c r="W14676" s="11"/>
      <c r="X14676" s="11"/>
      <c r="Y14676" s="11"/>
      <c r="Z14676" s="11"/>
      <c r="AA14676" s="11"/>
      <c r="AB14676" s="11"/>
      <c r="AC14676" s="11"/>
    </row>
    <row r="14677" spans="1:29" x14ac:dyDescent="0.25">
      <c r="A14677" s="10"/>
      <c r="B14677" s="11"/>
      <c r="C14677" s="11"/>
      <c r="D14677" s="11"/>
      <c r="E14677" s="11"/>
      <c r="F14677" s="11"/>
      <c r="G14677" s="11"/>
      <c r="H14677" s="11"/>
      <c r="I14677" s="11"/>
      <c r="J14677" s="11"/>
      <c r="K14677" s="12"/>
      <c r="L14677" s="13"/>
      <c r="M14677" s="12"/>
      <c r="N14677" s="13"/>
      <c r="O14677" s="13"/>
      <c r="P14677" s="11"/>
      <c r="Q14677" s="11"/>
      <c r="R14677" s="11"/>
      <c r="S14677" s="11"/>
      <c r="T14677" s="11"/>
      <c r="U14677" s="11"/>
      <c r="V14677" s="11"/>
      <c r="W14677" s="11"/>
      <c r="X14677" s="11"/>
      <c r="Y14677" s="11"/>
      <c r="Z14677" s="11"/>
      <c r="AA14677" s="11"/>
      <c r="AB14677" s="11"/>
      <c r="AC14677" s="11"/>
    </row>
    <row r="14678" spans="1:29" x14ac:dyDescent="0.25">
      <c r="A14678" s="10"/>
      <c r="B14678" s="11"/>
      <c r="C14678" s="11"/>
      <c r="D14678" s="11"/>
      <c r="E14678" s="11"/>
      <c r="F14678" s="11"/>
      <c r="G14678" s="11"/>
      <c r="H14678" s="11"/>
      <c r="I14678" s="11"/>
      <c r="J14678" s="11"/>
      <c r="K14678" s="12"/>
      <c r="L14678" s="13"/>
      <c r="M14678" s="12"/>
      <c r="N14678" s="13"/>
      <c r="O14678" s="13"/>
      <c r="P14678" s="11"/>
      <c r="Q14678" s="11"/>
      <c r="R14678" s="11"/>
      <c r="S14678" s="11"/>
      <c r="T14678" s="11"/>
      <c r="U14678" s="11"/>
      <c r="V14678" s="11"/>
      <c r="W14678" s="11"/>
      <c r="X14678" s="11"/>
      <c r="Y14678" s="11"/>
      <c r="Z14678" s="11"/>
      <c r="AA14678" s="11"/>
      <c r="AB14678" s="11"/>
      <c r="AC14678" s="11"/>
    </row>
    <row r="14679" spans="1:29" x14ac:dyDescent="0.25">
      <c r="A14679" s="10"/>
      <c r="B14679" s="11"/>
      <c r="C14679" s="11"/>
      <c r="D14679" s="11"/>
      <c r="E14679" s="11"/>
      <c r="F14679" s="11"/>
      <c r="G14679" s="11"/>
      <c r="H14679" s="11"/>
      <c r="I14679" s="11"/>
      <c r="J14679" s="11"/>
      <c r="K14679" s="12"/>
      <c r="L14679" s="13"/>
      <c r="M14679" s="12"/>
      <c r="N14679" s="13"/>
      <c r="O14679" s="13"/>
      <c r="P14679" s="11"/>
      <c r="Q14679" s="11"/>
      <c r="R14679" s="11"/>
      <c r="S14679" s="11"/>
      <c r="T14679" s="11"/>
      <c r="U14679" s="11"/>
      <c r="V14679" s="11"/>
      <c r="W14679" s="11"/>
      <c r="X14679" s="11"/>
      <c r="Y14679" s="11"/>
      <c r="Z14679" s="11"/>
      <c r="AA14679" s="11"/>
      <c r="AB14679" s="11"/>
      <c r="AC14679" s="11"/>
    </row>
    <row r="14680" spans="1:29" x14ac:dyDescent="0.25">
      <c r="A14680" s="10"/>
      <c r="B14680" s="11"/>
      <c r="C14680" s="11"/>
      <c r="D14680" s="11"/>
      <c r="E14680" s="11"/>
      <c r="F14680" s="11"/>
      <c r="G14680" s="11"/>
      <c r="H14680" s="11"/>
      <c r="I14680" s="11"/>
      <c r="J14680" s="11"/>
      <c r="K14680" s="12"/>
      <c r="L14680" s="13"/>
      <c r="M14680" s="12"/>
      <c r="N14680" s="13"/>
      <c r="O14680" s="13"/>
      <c r="P14680" s="11"/>
      <c r="Q14680" s="11"/>
      <c r="R14680" s="11"/>
      <c r="S14680" s="11"/>
      <c r="T14680" s="11"/>
      <c r="U14680" s="11"/>
      <c r="V14680" s="11"/>
      <c r="W14680" s="11"/>
      <c r="X14680" s="11"/>
      <c r="Y14680" s="11"/>
      <c r="Z14680" s="11"/>
      <c r="AA14680" s="11"/>
      <c r="AB14680" s="11"/>
      <c r="AC14680" s="11"/>
    </row>
    <row r="14681" spans="1:29" x14ac:dyDescent="0.25">
      <c r="A14681" s="10"/>
      <c r="B14681" s="11"/>
      <c r="C14681" s="11"/>
      <c r="D14681" s="11"/>
      <c r="E14681" s="11"/>
      <c r="F14681" s="11"/>
      <c r="G14681" s="11"/>
      <c r="H14681" s="11"/>
      <c r="I14681" s="11"/>
      <c r="J14681" s="11"/>
      <c r="K14681" s="12"/>
      <c r="L14681" s="13"/>
      <c r="M14681" s="12"/>
      <c r="N14681" s="13"/>
      <c r="O14681" s="13"/>
      <c r="P14681" s="11"/>
      <c r="Q14681" s="11"/>
      <c r="R14681" s="11"/>
      <c r="S14681" s="11"/>
      <c r="T14681" s="11"/>
      <c r="U14681" s="11"/>
      <c r="V14681" s="11"/>
      <c r="W14681" s="11"/>
      <c r="X14681" s="11"/>
      <c r="Y14681" s="11"/>
      <c r="Z14681" s="11"/>
      <c r="AA14681" s="11"/>
      <c r="AB14681" s="11"/>
      <c r="AC14681" s="11"/>
    </row>
    <row r="14682" spans="1:29" x14ac:dyDescent="0.25">
      <c r="A14682" s="10"/>
      <c r="B14682" s="11"/>
      <c r="C14682" s="11"/>
      <c r="D14682" s="11"/>
      <c r="E14682" s="11"/>
      <c r="F14682" s="11"/>
      <c r="G14682" s="11"/>
      <c r="H14682" s="11"/>
      <c r="I14682" s="11"/>
      <c r="J14682" s="11"/>
      <c r="K14682" s="12"/>
      <c r="L14682" s="13"/>
      <c r="M14682" s="12"/>
      <c r="N14682" s="13"/>
      <c r="O14682" s="13"/>
      <c r="P14682" s="11"/>
      <c r="Q14682" s="11"/>
      <c r="R14682" s="11"/>
      <c r="S14682" s="11"/>
      <c r="T14682" s="11"/>
      <c r="U14682" s="11"/>
      <c r="V14682" s="11"/>
      <c r="W14682" s="11"/>
      <c r="X14682" s="11"/>
      <c r="Y14682" s="11"/>
      <c r="Z14682" s="11"/>
      <c r="AA14682" s="11"/>
      <c r="AB14682" s="11"/>
      <c r="AC14682" s="11"/>
    </row>
    <row r="14683" spans="1:29" x14ac:dyDescent="0.25">
      <c r="A14683" s="10"/>
      <c r="B14683" s="11"/>
      <c r="C14683" s="11"/>
      <c r="D14683" s="11"/>
      <c r="E14683" s="11"/>
      <c r="F14683" s="11"/>
      <c r="G14683" s="11"/>
      <c r="H14683" s="11"/>
      <c r="I14683" s="11"/>
      <c r="J14683" s="11"/>
      <c r="K14683" s="12"/>
      <c r="L14683" s="13"/>
      <c r="M14683" s="12"/>
      <c r="N14683" s="13"/>
      <c r="O14683" s="13"/>
      <c r="P14683" s="11"/>
      <c r="Q14683" s="11"/>
      <c r="R14683" s="11"/>
      <c r="S14683" s="11"/>
      <c r="T14683" s="11"/>
      <c r="U14683" s="11"/>
      <c r="V14683" s="11"/>
      <c r="W14683" s="11"/>
      <c r="X14683" s="11"/>
      <c r="Y14683" s="11"/>
      <c r="Z14683" s="11"/>
      <c r="AA14683" s="11"/>
      <c r="AB14683" s="11"/>
      <c r="AC14683" s="11"/>
    </row>
    <row r="14684" spans="1:29" x14ac:dyDescent="0.25">
      <c r="A14684" s="10"/>
      <c r="B14684" s="11"/>
      <c r="C14684" s="11"/>
      <c r="D14684" s="11"/>
      <c r="E14684" s="11"/>
      <c r="F14684" s="11"/>
      <c r="G14684" s="11"/>
      <c r="H14684" s="11"/>
      <c r="I14684" s="11"/>
      <c r="J14684" s="11"/>
      <c r="K14684" s="12"/>
      <c r="L14684" s="13"/>
      <c r="M14684" s="12"/>
      <c r="N14684" s="13"/>
      <c r="O14684" s="13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  <c r="AA14684" s="11"/>
      <c r="AB14684" s="11"/>
      <c r="AC14684" s="11"/>
    </row>
    <row r="14685" spans="1:29" x14ac:dyDescent="0.25">
      <c r="A14685" s="10"/>
      <c r="B14685" s="11"/>
      <c r="C14685" s="11"/>
      <c r="D14685" s="11"/>
      <c r="E14685" s="11"/>
      <c r="F14685" s="11"/>
      <c r="G14685" s="11"/>
      <c r="H14685" s="11"/>
      <c r="I14685" s="11"/>
      <c r="J14685" s="11"/>
      <c r="K14685" s="12"/>
      <c r="L14685" s="13"/>
      <c r="M14685" s="12"/>
      <c r="N14685" s="13"/>
      <c r="O14685" s="13"/>
      <c r="P14685" s="11"/>
      <c r="Q14685" s="11"/>
      <c r="R14685" s="11"/>
      <c r="S14685" s="11"/>
      <c r="T14685" s="11"/>
      <c r="U14685" s="11"/>
      <c r="V14685" s="11"/>
      <c r="W14685" s="11"/>
      <c r="X14685" s="11"/>
      <c r="Y14685" s="11"/>
      <c r="Z14685" s="11"/>
      <c r="AA14685" s="11"/>
      <c r="AB14685" s="11"/>
      <c r="AC14685" s="11"/>
    </row>
    <row r="14686" spans="1:29" x14ac:dyDescent="0.25">
      <c r="A14686" s="10"/>
      <c r="B14686" s="11"/>
      <c r="C14686" s="11"/>
      <c r="D14686" s="11"/>
      <c r="E14686" s="11"/>
      <c r="F14686" s="11"/>
      <c r="G14686" s="11"/>
      <c r="H14686" s="11"/>
      <c r="I14686" s="11"/>
      <c r="J14686" s="11"/>
      <c r="K14686" s="12"/>
      <c r="L14686" s="13"/>
      <c r="M14686" s="12"/>
      <c r="N14686" s="13"/>
      <c r="O14686" s="13"/>
      <c r="P14686" s="11"/>
      <c r="Q14686" s="11"/>
      <c r="R14686" s="11"/>
      <c r="S14686" s="11"/>
      <c r="T14686" s="11"/>
      <c r="U14686" s="11"/>
      <c r="V14686" s="11"/>
      <c r="W14686" s="11"/>
      <c r="X14686" s="11"/>
      <c r="Y14686" s="11"/>
      <c r="Z14686" s="11"/>
      <c r="AA14686" s="11"/>
      <c r="AB14686" s="11"/>
      <c r="AC14686" s="11"/>
    </row>
    <row r="14687" spans="1:29" x14ac:dyDescent="0.25">
      <c r="A14687" s="10"/>
      <c r="B14687" s="11"/>
      <c r="C14687" s="11"/>
      <c r="D14687" s="11"/>
      <c r="E14687" s="11"/>
      <c r="F14687" s="11"/>
      <c r="G14687" s="11"/>
      <c r="H14687" s="11"/>
      <c r="I14687" s="11"/>
      <c r="J14687" s="11"/>
      <c r="K14687" s="12"/>
      <c r="L14687" s="13"/>
      <c r="M14687" s="12"/>
      <c r="N14687" s="13"/>
      <c r="O14687" s="13"/>
      <c r="P14687" s="11"/>
      <c r="Q14687" s="11"/>
      <c r="R14687" s="11"/>
      <c r="S14687" s="11"/>
      <c r="T14687" s="11"/>
      <c r="U14687" s="11"/>
      <c r="V14687" s="11"/>
      <c r="W14687" s="11"/>
      <c r="X14687" s="11"/>
      <c r="Y14687" s="11"/>
      <c r="Z14687" s="11"/>
      <c r="AA14687" s="11"/>
      <c r="AB14687" s="11"/>
      <c r="AC14687" s="11"/>
    </row>
    <row r="14688" spans="1:29" x14ac:dyDescent="0.25">
      <c r="A14688" s="10"/>
      <c r="B14688" s="11"/>
      <c r="C14688" s="11"/>
      <c r="D14688" s="11"/>
      <c r="E14688" s="11"/>
      <c r="F14688" s="11"/>
      <c r="G14688" s="11"/>
      <c r="H14688" s="11"/>
      <c r="I14688" s="11"/>
      <c r="J14688" s="11"/>
      <c r="K14688" s="12"/>
      <c r="L14688" s="13"/>
      <c r="M14688" s="12"/>
      <c r="N14688" s="13"/>
      <c r="O14688" s="13"/>
      <c r="P14688" s="11"/>
      <c r="Q14688" s="11"/>
      <c r="R14688" s="11"/>
      <c r="S14688" s="11"/>
      <c r="T14688" s="11"/>
      <c r="U14688" s="11"/>
      <c r="V14688" s="11"/>
      <c r="W14688" s="11"/>
      <c r="X14688" s="11"/>
      <c r="Y14688" s="11"/>
      <c r="Z14688" s="11"/>
      <c r="AA14688" s="11"/>
      <c r="AB14688" s="11"/>
      <c r="AC14688" s="11"/>
    </row>
    <row r="14689" spans="1:29" x14ac:dyDescent="0.25">
      <c r="A14689" s="10"/>
      <c r="B14689" s="11"/>
      <c r="C14689" s="11"/>
      <c r="D14689" s="11"/>
      <c r="E14689" s="11"/>
      <c r="F14689" s="11"/>
      <c r="G14689" s="11"/>
      <c r="H14689" s="11"/>
      <c r="I14689" s="11"/>
      <c r="J14689" s="11"/>
      <c r="K14689" s="12"/>
      <c r="L14689" s="13"/>
      <c r="M14689" s="12"/>
      <c r="N14689" s="13"/>
      <c r="O14689" s="13"/>
      <c r="P14689" s="11"/>
      <c r="Q14689" s="11"/>
      <c r="R14689" s="11"/>
      <c r="S14689" s="11"/>
      <c r="T14689" s="11"/>
      <c r="U14689" s="11"/>
      <c r="V14689" s="11"/>
      <c r="W14689" s="11"/>
      <c r="X14689" s="11"/>
      <c r="Y14689" s="11"/>
      <c r="Z14689" s="11"/>
      <c r="AA14689" s="11"/>
      <c r="AB14689" s="11"/>
      <c r="AC14689" s="11"/>
    </row>
    <row r="14690" spans="1:29" x14ac:dyDescent="0.25">
      <c r="A14690" s="10"/>
      <c r="B14690" s="11"/>
      <c r="C14690" s="11"/>
      <c r="D14690" s="11"/>
      <c r="E14690" s="11"/>
      <c r="F14690" s="11"/>
      <c r="G14690" s="11"/>
      <c r="H14690" s="11"/>
      <c r="I14690" s="11"/>
      <c r="J14690" s="11"/>
      <c r="K14690" s="12"/>
      <c r="L14690" s="13"/>
      <c r="M14690" s="12"/>
      <c r="N14690" s="13"/>
      <c r="O14690" s="13"/>
      <c r="P14690" s="11"/>
      <c r="Q14690" s="11"/>
      <c r="R14690" s="11"/>
      <c r="S14690" s="11"/>
      <c r="T14690" s="11"/>
      <c r="U14690" s="11"/>
      <c r="V14690" s="11"/>
      <c r="W14690" s="11"/>
      <c r="X14690" s="11"/>
      <c r="Y14690" s="11"/>
      <c r="Z14690" s="11"/>
      <c r="AA14690" s="11"/>
      <c r="AB14690" s="11"/>
      <c r="AC14690" s="11"/>
    </row>
    <row r="14691" spans="1:29" x14ac:dyDescent="0.25">
      <c r="A14691" s="10"/>
      <c r="B14691" s="11"/>
      <c r="C14691" s="11"/>
      <c r="D14691" s="11"/>
      <c r="E14691" s="11"/>
      <c r="F14691" s="11"/>
      <c r="G14691" s="11"/>
      <c r="H14691" s="11"/>
      <c r="I14691" s="11"/>
      <c r="J14691" s="11"/>
      <c r="K14691" s="12"/>
      <c r="L14691" s="13"/>
      <c r="M14691" s="12"/>
      <c r="N14691" s="13"/>
      <c r="O14691" s="13"/>
      <c r="P14691" s="11"/>
      <c r="Q14691" s="11"/>
      <c r="R14691" s="11"/>
      <c r="S14691" s="11"/>
      <c r="T14691" s="11"/>
      <c r="U14691" s="11"/>
      <c r="V14691" s="11"/>
      <c r="W14691" s="11"/>
      <c r="X14691" s="11"/>
      <c r="Y14691" s="11"/>
      <c r="Z14691" s="11"/>
      <c r="AA14691" s="11"/>
      <c r="AB14691" s="11"/>
      <c r="AC14691" s="11"/>
    </row>
    <row r="14692" spans="1:29" x14ac:dyDescent="0.25">
      <c r="A14692" s="10"/>
      <c r="B14692" s="11"/>
      <c r="C14692" s="11"/>
      <c r="D14692" s="11"/>
      <c r="E14692" s="11"/>
      <c r="F14692" s="11"/>
      <c r="G14692" s="11"/>
      <c r="H14692" s="11"/>
      <c r="I14692" s="11"/>
      <c r="J14692" s="11"/>
      <c r="K14692" s="12"/>
      <c r="L14692" s="13"/>
      <c r="M14692" s="12"/>
      <c r="N14692" s="13"/>
      <c r="O14692" s="13"/>
      <c r="P14692" s="11"/>
      <c r="Q14692" s="11"/>
      <c r="R14692" s="11"/>
      <c r="S14692" s="11"/>
      <c r="T14692" s="11"/>
      <c r="U14692" s="11"/>
      <c r="V14692" s="11"/>
      <c r="W14692" s="11"/>
      <c r="X14692" s="11"/>
      <c r="Y14692" s="11"/>
      <c r="Z14692" s="11"/>
      <c r="AA14692" s="11"/>
      <c r="AB14692" s="11"/>
      <c r="AC14692" s="11"/>
    </row>
    <row r="14693" spans="1:29" x14ac:dyDescent="0.25">
      <c r="A14693" s="10"/>
      <c r="B14693" s="11"/>
      <c r="C14693" s="11"/>
      <c r="D14693" s="11"/>
      <c r="E14693" s="11"/>
      <c r="F14693" s="11"/>
      <c r="G14693" s="11"/>
      <c r="H14693" s="11"/>
      <c r="I14693" s="11"/>
      <c r="J14693" s="11"/>
      <c r="K14693" s="12"/>
      <c r="L14693" s="13"/>
      <c r="M14693" s="12"/>
      <c r="N14693" s="13"/>
      <c r="O14693" s="13"/>
      <c r="P14693" s="11"/>
      <c r="Q14693" s="11"/>
      <c r="R14693" s="11"/>
      <c r="S14693" s="11"/>
      <c r="T14693" s="11"/>
      <c r="U14693" s="11"/>
      <c r="V14693" s="11"/>
      <c r="W14693" s="11"/>
      <c r="X14693" s="11"/>
      <c r="Y14693" s="11"/>
      <c r="Z14693" s="11"/>
      <c r="AA14693" s="11"/>
      <c r="AB14693" s="11"/>
      <c r="AC14693" s="11"/>
    </row>
    <row r="14694" spans="1:29" x14ac:dyDescent="0.25">
      <c r="A14694" s="10"/>
      <c r="B14694" s="11"/>
      <c r="C14694" s="11"/>
      <c r="D14694" s="11"/>
      <c r="E14694" s="11"/>
      <c r="F14694" s="11"/>
      <c r="G14694" s="11"/>
      <c r="H14694" s="11"/>
      <c r="I14694" s="11"/>
      <c r="J14694" s="11"/>
      <c r="K14694" s="12"/>
      <c r="L14694" s="13"/>
      <c r="M14694" s="12"/>
      <c r="N14694" s="13"/>
      <c r="O14694" s="13"/>
      <c r="P14694" s="11"/>
      <c r="Q14694" s="11"/>
      <c r="R14694" s="11"/>
      <c r="S14694" s="11"/>
      <c r="T14694" s="11"/>
      <c r="U14694" s="11"/>
      <c r="V14694" s="11"/>
      <c r="W14694" s="11"/>
      <c r="X14694" s="11"/>
      <c r="Y14694" s="11"/>
      <c r="Z14694" s="11"/>
      <c r="AA14694" s="11"/>
      <c r="AB14694" s="11"/>
      <c r="AC14694" s="11"/>
    </row>
    <row r="14695" spans="1:29" x14ac:dyDescent="0.25">
      <c r="A14695" s="10"/>
      <c r="B14695" s="11"/>
      <c r="C14695" s="11"/>
      <c r="D14695" s="11"/>
      <c r="E14695" s="11"/>
      <c r="F14695" s="11"/>
      <c r="G14695" s="11"/>
      <c r="H14695" s="11"/>
      <c r="I14695" s="11"/>
      <c r="J14695" s="11"/>
      <c r="K14695" s="12"/>
      <c r="L14695" s="13"/>
      <c r="M14695" s="12"/>
      <c r="N14695" s="13"/>
      <c r="O14695" s="13"/>
      <c r="P14695" s="11"/>
      <c r="Q14695" s="11"/>
      <c r="R14695" s="11"/>
      <c r="S14695" s="11"/>
      <c r="T14695" s="11"/>
      <c r="U14695" s="11"/>
      <c r="V14695" s="11"/>
      <c r="W14695" s="11"/>
      <c r="X14695" s="11"/>
      <c r="Y14695" s="11"/>
      <c r="Z14695" s="11"/>
      <c r="AA14695" s="11"/>
      <c r="AB14695" s="11"/>
      <c r="AC14695" s="11"/>
    </row>
    <row r="14696" spans="1:29" x14ac:dyDescent="0.25">
      <c r="A14696" s="10"/>
      <c r="B14696" s="11"/>
      <c r="C14696" s="11"/>
      <c r="D14696" s="11"/>
      <c r="E14696" s="11"/>
      <c r="F14696" s="11"/>
      <c r="G14696" s="11"/>
      <c r="H14696" s="11"/>
      <c r="I14696" s="11"/>
      <c r="J14696" s="11"/>
      <c r="K14696" s="12"/>
      <c r="L14696" s="13"/>
      <c r="M14696" s="12"/>
      <c r="N14696" s="13"/>
      <c r="O14696" s="13"/>
      <c r="P14696" s="11"/>
      <c r="Q14696" s="11"/>
      <c r="R14696" s="11"/>
      <c r="S14696" s="11"/>
      <c r="T14696" s="11"/>
      <c r="U14696" s="11"/>
      <c r="V14696" s="11"/>
      <c r="W14696" s="11"/>
      <c r="X14696" s="11"/>
      <c r="Y14696" s="11"/>
      <c r="Z14696" s="11"/>
      <c r="AA14696" s="11"/>
      <c r="AB14696" s="11"/>
      <c r="AC14696" s="11"/>
    </row>
    <row r="14697" spans="1:29" x14ac:dyDescent="0.25">
      <c r="A14697" s="10"/>
      <c r="B14697" s="11"/>
      <c r="C14697" s="11"/>
      <c r="D14697" s="11"/>
      <c r="E14697" s="11"/>
      <c r="F14697" s="11"/>
      <c r="G14697" s="11"/>
      <c r="H14697" s="11"/>
      <c r="I14697" s="11"/>
      <c r="J14697" s="11"/>
      <c r="K14697" s="12"/>
      <c r="L14697" s="13"/>
      <c r="M14697" s="12"/>
      <c r="N14697" s="13"/>
      <c r="O14697" s="13"/>
      <c r="P14697" s="11"/>
      <c r="Q14697" s="11"/>
      <c r="R14697" s="11"/>
      <c r="S14697" s="11"/>
      <c r="T14697" s="11"/>
      <c r="U14697" s="11"/>
      <c r="V14697" s="11"/>
      <c r="W14697" s="11"/>
      <c r="X14697" s="11"/>
      <c r="Y14697" s="11"/>
      <c r="Z14697" s="11"/>
      <c r="AA14697" s="11"/>
      <c r="AB14697" s="11"/>
      <c r="AC14697" s="11"/>
    </row>
    <row r="14698" spans="1:29" x14ac:dyDescent="0.25">
      <c r="A14698" s="10"/>
      <c r="B14698" s="11"/>
      <c r="C14698" s="11"/>
      <c r="D14698" s="11"/>
      <c r="E14698" s="11"/>
      <c r="F14698" s="11"/>
      <c r="G14698" s="11"/>
      <c r="H14698" s="11"/>
      <c r="I14698" s="11"/>
      <c r="J14698" s="11"/>
      <c r="K14698" s="12"/>
      <c r="L14698" s="13"/>
      <c r="M14698" s="12"/>
      <c r="N14698" s="13"/>
      <c r="O14698" s="13"/>
      <c r="P14698" s="11"/>
      <c r="Q14698" s="11"/>
      <c r="R14698" s="11"/>
      <c r="S14698" s="11"/>
      <c r="T14698" s="11"/>
      <c r="U14698" s="11"/>
      <c r="V14698" s="11"/>
      <c r="W14698" s="11"/>
      <c r="X14698" s="11"/>
      <c r="Y14698" s="11"/>
      <c r="Z14698" s="11"/>
      <c r="AA14698" s="11"/>
      <c r="AB14698" s="11"/>
      <c r="AC14698" s="11"/>
    </row>
    <row r="14699" spans="1:29" x14ac:dyDescent="0.25">
      <c r="A14699" s="10"/>
      <c r="B14699" s="11"/>
      <c r="C14699" s="11"/>
      <c r="D14699" s="11"/>
      <c r="E14699" s="11"/>
      <c r="F14699" s="11"/>
      <c r="G14699" s="11"/>
      <c r="H14699" s="11"/>
      <c r="I14699" s="11"/>
      <c r="J14699" s="11"/>
      <c r="K14699" s="12"/>
      <c r="L14699" s="13"/>
      <c r="M14699" s="12"/>
      <c r="N14699" s="13"/>
      <c r="O14699" s="13"/>
      <c r="P14699" s="11"/>
      <c r="Q14699" s="11"/>
      <c r="R14699" s="11"/>
      <c r="S14699" s="11"/>
      <c r="T14699" s="11"/>
      <c r="U14699" s="11"/>
      <c r="V14699" s="11"/>
      <c r="W14699" s="11"/>
      <c r="X14699" s="11"/>
      <c r="Y14699" s="11"/>
      <c r="Z14699" s="11"/>
      <c r="AA14699" s="11"/>
      <c r="AB14699" s="11"/>
      <c r="AC14699" s="11"/>
    </row>
    <row r="14700" spans="1:29" x14ac:dyDescent="0.25">
      <c r="A14700" s="10"/>
      <c r="B14700" s="11"/>
      <c r="C14700" s="11"/>
      <c r="D14700" s="11"/>
      <c r="E14700" s="11"/>
      <c r="F14700" s="11"/>
      <c r="G14700" s="11"/>
      <c r="H14700" s="11"/>
      <c r="I14700" s="11"/>
      <c r="J14700" s="11"/>
      <c r="K14700" s="12"/>
      <c r="L14700" s="13"/>
      <c r="M14700" s="12"/>
      <c r="N14700" s="13"/>
      <c r="O14700" s="13"/>
      <c r="P14700" s="11"/>
      <c r="Q14700" s="11"/>
      <c r="R14700" s="11"/>
      <c r="S14700" s="11"/>
      <c r="T14700" s="11"/>
      <c r="U14700" s="11"/>
      <c r="V14700" s="11"/>
      <c r="W14700" s="11"/>
      <c r="X14700" s="11"/>
      <c r="Y14700" s="11"/>
      <c r="Z14700" s="11"/>
      <c r="AA14700" s="11"/>
      <c r="AB14700" s="11"/>
      <c r="AC14700" s="11"/>
    </row>
    <row r="14701" spans="1:29" x14ac:dyDescent="0.25">
      <c r="A14701" s="10"/>
      <c r="B14701" s="11"/>
      <c r="C14701" s="11"/>
      <c r="D14701" s="11"/>
      <c r="E14701" s="11"/>
      <c r="F14701" s="11"/>
      <c r="G14701" s="11"/>
      <c r="H14701" s="11"/>
      <c r="I14701" s="11"/>
      <c r="J14701" s="11"/>
      <c r="K14701" s="12"/>
      <c r="L14701" s="13"/>
      <c r="M14701" s="12"/>
      <c r="N14701" s="13"/>
      <c r="O14701" s="13"/>
      <c r="P14701" s="11"/>
      <c r="Q14701" s="11"/>
      <c r="R14701" s="11"/>
      <c r="S14701" s="11"/>
      <c r="T14701" s="11"/>
      <c r="U14701" s="11"/>
      <c r="V14701" s="11"/>
      <c r="W14701" s="11"/>
      <c r="X14701" s="11"/>
      <c r="Y14701" s="11"/>
      <c r="Z14701" s="11"/>
      <c r="AA14701" s="11"/>
      <c r="AB14701" s="11"/>
      <c r="AC14701" s="11"/>
    </row>
    <row r="14702" spans="1:29" x14ac:dyDescent="0.25">
      <c r="A14702" s="10"/>
      <c r="B14702" s="11"/>
      <c r="C14702" s="11"/>
      <c r="D14702" s="11"/>
      <c r="E14702" s="11"/>
      <c r="F14702" s="11"/>
      <c r="G14702" s="11"/>
      <c r="H14702" s="11"/>
      <c r="I14702" s="11"/>
      <c r="J14702" s="11"/>
      <c r="K14702" s="12"/>
      <c r="L14702" s="13"/>
      <c r="M14702" s="12"/>
      <c r="N14702" s="13"/>
      <c r="O14702" s="13"/>
      <c r="P14702" s="11"/>
      <c r="Q14702" s="11"/>
      <c r="R14702" s="11"/>
      <c r="S14702" s="11"/>
      <c r="T14702" s="11"/>
      <c r="U14702" s="11"/>
      <c r="V14702" s="11"/>
      <c r="W14702" s="11"/>
      <c r="X14702" s="11"/>
      <c r="Y14702" s="11"/>
      <c r="Z14702" s="11"/>
      <c r="AA14702" s="11"/>
      <c r="AB14702" s="11"/>
      <c r="AC14702" s="11"/>
    </row>
    <row r="14703" spans="1:29" x14ac:dyDescent="0.25">
      <c r="A14703" s="10"/>
      <c r="B14703" s="11"/>
      <c r="C14703" s="11"/>
      <c r="D14703" s="11"/>
      <c r="E14703" s="11"/>
      <c r="F14703" s="11"/>
      <c r="G14703" s="11"/>
      <c r="H14703" s="11"/>
      <c r="I14703" s="11"/>
      <c r="J14703" s="11"/>
      <c r="K14703" s="12"/>
      <c r="L14703" s="13"/>
      <c r="M14703" s="12"/>
      <c r="N14703" s="13"/>
      <c r="O14703" s="13"/>
      <c r="P14703" s="11"/>
      <c r="Q14703" s="11"/>
      <c r="R14703" s="11"/>
      <c r="S14703" s="11"/>
      <c r="T14703" s="11"/>
      <c r="U14703" s="11"/>
      <c r="V14703" s="11"/>
      <c r="W14703" s="11"/>
      <c r="X14703" s="11"/>
      <c r="Y14703" s="11"/>
      <c r="Z14703" s="11"/>
      <c r="AA14703" s="11"/>
      <c r="AB14703" s="11"/>
      <c r="AC14703" s="11"/>
    </row>
    <row r="14704" spans="1:29" x14ac:dyDescent="0.25">
      <c r="A14704" s="10"/>
      <c r="B14704" s="11"/>
      <c r="C14704" s="11"/>
      <c r="D14704" s="11"/>
      <c r="E14704" s="11"/>
      <c r="F14704" s="11"/>
      <c r="G14704" s="11"/>
      <c r="H14704" s="11"/>
      <c r="I14704" s="11"/>
      <c r="J14704" s="11"/>
      <c r="K14704" s="12"/>
      <c r="L14704" s="13"/>
      <c r="M14704" s="12"/>
      <c r="N14704" s="13"/>
      <c r="O14704" s="13"/>
      <c r="P14704" s="11"/>
      <c r="Q14704" s="11"/>
      <c r="R14704" s="11"/>
      <c r="S14704" s="11"/>
      <c r="T14704" s="11"/>
      <c r="U14704" s="11"/>
      <c r="V14704" s="11"/>
      <c r="W14704" s="11"/>
      <c r="X14704" s="11"/>
      <c r="Y14704" s="11"/>
      <c r="Z14704" s="11"/>
      <c r="AA14704" s="11"/>
      <c r="AB14704" s="11"/>
      <c r="AC14704" s="11"/>
    </row>
    <row r="14705" spans="1:29" x14ac:dyDescent="0.25">
      <c r="A14705" s="10"/>
      <c r="B14705" s="11"/>
      <c r="C14705" s="11"/>
      <c r="D14705" s="11"/>
      <c r="E14705" s="11"/>
      <c r="F14705" s="11"/>
      <c r="G14705" s="11"/>
      <c r="H14705" s="11"/>
      <c r="I14705" s="11"/>
      <c r="J14705" s="11"/>
      <c r="K14705" s="12"/>
      <c r="L14705" s="13"/>
      <c r="M14705" s="12"/>
      <c r="N14705" s="13"/>
      <c r="O14705" s="13"/>
      <c r="P14705" s="11"/>
      <c r="Q14705" s="11"/>
      <c r="R14705" s="11"/>
      <c r="S14705" s="11"/>
      <c r="T14705" s="11"/>
      <c r="U14705" s="11"/>
      <c r="V14705" s="11"/>
      <c r="W14705" s="11"/>
      <c r="X14705" s="11"/>
      <c r="Y14705" s="11"/>
      <c r="Z14705" s="11"/>
      <c r="AA14705" s="11"/>
      <c r="AB14705" s="11"/>
      <c r="AC14705" s="11"/>
    </row>
    <row r="14706" spans="1:29" x14ac:dyDescent="0.25">
      <c r="A14706" s="10"/>
      <c r="B14706" s="11"/>
      <c r="C14706" s="11"/>
      <c r="D14706" s="11"/>
      <c r="E14706" s="11"/>
      <c r="F14706" s="11"/>
      <c r="G14706" s="11"/>
      <c r="H14706" s="11"/>
      <c r="I14706" s="11"/>
      <c r="J14706" s="11"/>
      <c r="K14706" s="12"/>
      <c r="L14706" s="13"/>
      <c r="M14706" s="12"/>
      <c r="N14706" s="13"/>
      <c r="O14706" s="13"/>
      <c r="P14706" s="11"/>
      <c r="Q14706" s="11"/>
      <c r="R14706" s="11"/>
      <c r="S14706" s="11"/>
      <c r="T14706" s="11"/>
      <c r="U14706" s="11"/>
      <c r="V14706" s="11"/>
      <c r="W14706" s="11"/>
      <c r="X14706" s="11"/>
      <c r="Y14706" s="11"/>
      <c r="Z14706" s="11"/>
      <c r="AA14706" s="11"/>
      <c r="AB14706" s="11"/>
      <c r="AC14706" s="11"/>
    </row>
    <row r="14707" spans="1:29" x14ac:dyDescent="0.25">
      <c r="A14707" s="10"/>
      <c r="B14707" s="11"/>
      <c r="C14707" s="11"/>
      <c r="D14707" s="11"/>
      <c r="E14707" s="11"/>
      <c r="F14707" s="11"/>
      <c r="G14707" s="11"/>
      <c r="H14707" s="11"/>
      <c r="I14707" s="11"/>
      <c r="J14707" s="11"/>
      <c r="K14707" s="12"/>
      <c r="L14707" s="13"/>
      <c r="M14707" s="12"/>
      <c r="N14707" s="13"/>
      <c r="O14707" s="13"/>
      <c r="P14707" s="11"/>
      <c r="Q14707" s="11"/>
      <c r="R14707" s="11"/>
      <c r="S14707" s="11"/>
      <c r="T14707" s="11"/>
      <c r="U14707" s="11"/>
      <c r="V14707" s="11"/>
      <c r="W14707" s="11"/>
      <c r="X14707" s="11"/>
      <c r="Y14707" s="11"/>
      <c r="Z14707" s="11"/>
      <c r="AA14707" s="11"/>
      <c r="AB14707" s="11"/>
      <c r="AC14707" s="11"/>
    </row>
    <row r="14708" spans="1:29" x14ac:dyDescent="0.25">
      <c r="A14708" s="10"/>
      <c r="B14708" s="11"/>
      <c r="C14708" s="11"/>
      <c r="D14708" s="11"/>
      <c r="E14708" s="11"/>
      <c r="F14708" s="11"/>
      <c r="G14708" s="11"/>
      <c r="H14708" s="11"/>
      <c r="I14708" s="11"/>
      <c r="J14708" s="11"/>
      <c r="K14708" s="12"/>
      <c r="L14708" s="13"/>
      <c r="M14708" s="12"/>
      <c r="N14708" s="13"/>
      <c r="O14708" s="13"/>
      <c r="P14708" s="11"/>
      <c r="Q14708" s="11"/>
      <c r="R14708" s="11"/>
      <c r="S14708" s="11"/>
      <c r="T14708" s="11"/>
      <c r="U14708" s="11"/>
      <c r="V14708" s="11"/>
      <c r="W14708" s="11"/>
      <c r="X14708" s="11"/>
      <c r="Y14708" s="11"/>
      <c r="Z14708" s="11"/>
      <c r="AA14708" s="11"/>
      <c r="AB14708" s="11"/>
      <c r="AC14708" s="11"/>
    </row>
    <row r="14709" spans="1:29" x14ac:dyDescent="0.25">
      <c r="A14709" s="10"/>
      <c r="B14709" s="11"/>
      <c r="C14709" s="11"/>
      <c r="D14709" s="11"/>
      <c r="E14709" s="11"/>
      <c r="F14709" s="11"/>
      <c r="G14709" s="11"/>
      <c r="H14709" s="11"/>
      <c r="I14709" s="11"/>
      <c r="J14709" s="11"/>
      <c r="K14709" s="12"/>
      <c r="L14709" s="13"/>
      <c r="M14709" s="12"/>
      <c r="N14709" s="13"/>
      <c r="O14709" s="13"/>
      <c r="P14709" s="11"/>
      <c r="Q14709" s="11"/>
      <c r="R14709" s="11"/>
      <c r="S14709" s="11"/>
      <c r="T14709" s="11"/>
      <c r="U14709" s="11"/>
      <c r="V14709" s="11"/>
      <c r="W14709" s="11"/>
      <c r="X14709" s="11"/>
      <c r="Y14709" s="11"/>
      <c r="Z14709" s="11"/>
      <c r="AA14709" s="11"/>
      <c r="AB14709" s="11"/>
      <c r="AC14709" s="11"/>
    </row>
    <row r="14710" spans="1:29" x14ac:dyDescent="0.25">
      <c r="A14710" s="10"/>
      <c r="B14710" s="11"/>
      <c r="C14710" s="11"/>
      <c r="D14710" s="11"/>
      <c r="E14710" s="11"/>
      <c r="F14710" s="11"/>
      <c r="G14710" s="11"/>
      <c r="H14710" s="11"/>
      <c r="I14710" s="11"/>
      <c r="J14710" s="11"/>
      <c r="K14710" s="12"/>
      <c r="L14710" s="13"/>
      <c r="M14710" s="12"/>
      <c r="N14710" s="13"/>
      <c r="O14710" s="13"/>
      <c r="P14710" s="11"/>
      <c r="Q14710" s="11"/>
      <c r="R14710" s="11"/>
      <c r="S14710" s="11"/>
      <c r="T14710" s="11"/>
      <c r="U14710" s="11"/>
      <c r="V14710" s="11"/>
      <c r="W14710" s="11"/>
      <c r="X14710" s="11"/>
      <c r="Y14710" s="11"/>
      <c r="Z14710" s="11"/>
      <c r="AA14710" s="11"/>
      <c r="AB14710" s="11"/>
      <c r="AC14710" s="11"/>
    </row>
    <row r="14711" spans="1:29" x14ac:dyDescent="0.25">
      <c r="A14711" s="10"/>
      <c r="B14711" s="11"/>
      <c r="C14711" s="11"/>
      <c r="D14711" s="11"/>
      <c r="E14711" s="11"/>
      <c r="F14711" s="11"/>
      <c r="G14711" s="11"/>
      <c r="H14711" s="11"/>
      <c r="I14711" s="11"/>
      <c r="J14711" s="11"/>
      <c r="K14711" s="12"/>
      <c r="L14711" s="13"/>
      <c r="M14711" s="12"/>
      <c r="N14711" s="13"/>
      <c r="O14711" s="13"/>
      <c r="P14711" s="11"/>
      <c r="Q14711" s="11"/>
      <c r="R14711" s="11"/>
      <c r="S14711" s="11"/>
      <c r="T14711" s="11"/>
      <c r="U14711" s="11"/>
      <c r="V14711" s="11"/>
      <c r="W14711" s="11"/>
      <c r="X14711" s="11"/>
      <c r="Y14711" s="11"/>
      <c r="Z14711" s="11"/>
      <c r="AA14711" s="11"/>
      <c r="AB14711" s="11"/>
      <c r="AC14711" s="11"/>
    </row>
    <row r="14712" spans="1:29" x14ac:dyDescent="0.25">
      <c r="A14712" s="10"/>
      <c r="B14712" s="11"/>
      <c r="C14712" s="11"/>
      <c r="D14712" s="11"/>
      <c r="E14712" s="11"/>
      <c r="F14712" s="11"/>
      <c r="G14712" s="11"/>
      <c r="H14712" s="11"/>
      <c r="I14712" s="11"/>
      <c r="J14712" s="11"/>
      <c r="K14712" s="12"/>
      <c r="L14712" s="13"/>
      <c r="M14712" s="12"/>
      <c r="N14712" s="13"/>
      <c r="O14712" s="13"/>
      <c r="P14712" s="11"/>
      <c r="Q14712" s="11"/>
      <c r="R14712" s="11"/>
      <c r="S14712" s="11"/>
      <c r="T14712" s="11"/>
      <c r="U14712" s="11"/>
      <c r="V14712" s="11"/>
      <c r="W14712" s="11"/>
      <c r="X14712" s="11"/>
      <c r="Y14712" s="11"/>
      <c r="Z14712" s="11"/>
      <c r="AA14712" s="11"/>
      <c r="AB14712" s="11"/>
      <c r="AC14712" s="11"/>
    </row>
    <row r="14713" spans="1:29" x14ac:dyDescent="0.25">
      <c r="A14713" s="10"/>
      <c r="B14713" s="11"/>
      <c r="C14713" s="11"/>
      <c r="D14713" s="11"/>
      <c r="E14713" s="11"/>
      <c r="F14713" s="11"/>
      <c r="G14713" s="11"/>
      <c r="H14713" s="11"/>
      <c r="I14713" s="11"/>
      <c r="J14713" s="11"/>
      <c r="K14713" s="12"/>
      <c r="L14713" s="13"/>
      <c r="M14713" s="12"/>
      <c r="N14713" s="13"/>
      <c r="O14713" s="13"/>
      <c r="P14713" s="11"/>
      <c r="Q14713" s="11"/>
      <c r="R14713" s="11"/>
      <c r="S14713" s="11"/>
      <c r="T14713" s="11"/>
      <c r="U14713" s="11"/>
      <c r="V14713" s="11"/>
      <c r="W14713" s="11"/>
      <c r="X14713" s="11"/>
      <c r="Y14713" s="11"/>
      <c r="Z14713" s="11"/>
      <c r="AA14713" s="11"/>
      <c r="AB14713" s="11"/>
      <c r="AC14713" s="11"/>
    </row>
    <row r="14714" spans="1:29" x14ac:dyDescent="0.25">
      <c r="A14714" s="10"/>
      <c r="B14714" s="11"/>
      <c r="C14714" s="11"/>
      <c r="D14714" s="11"/>
      <c r="E14714" s="11"/>
      <c r="F14714" s="11"/>
      <c r="G14714" s="11"/>
      <c r="H14714" s="11"/>
      <c r="I14714" s="11"/>
      <c r="J14714" s="11"/>
      <c r="K14714" s="12"/>
      <c r="L14714" s="13"/>
      <c r="M14714" s="12"/>
      <c r="N14714" s="13"/>
      <c r="O14714" s="13"/>
      <c r="P14714" s="11"/>
      <c r="Q14714" s="11"/>
      <c r="R14714" s="11"/>
      <c r="S14714" s="11"/>
      <c r="T14714" s="11"/>
      <c r="U14714" s="11"/>
      <c r="V14714" s="11"/>
      <c r="W14714" s="11"/>
      <c r="X14714" s="11"/>
      <c r="Y14714" s="11"/>
      <c r="Z14714" s="11"/>
      <c r="AA14714" s="11"/>
      <c r="AB14714" s="11"/>
      <c r="AC14714" s="11"/>
    </row>
    <row r="14715" spans="1:29" x14ac:dyDescent="0.25">
      <c r="A14715" s="10"/>
      <c r="B14715" s="11"/>
      <c r="C14715" s="11"/>
      <c r="D14715" s="11"/>
      <c r="E14715" s="11"/>
      <c r="F14715" s="11"/>
      <c r="G14715" s="11"/>
      <c r="H14715" s="11"/>
      <c r="I14715" s="11"/>
      <c r="J14715" s="11"/>
      <c r="K14715" s="12"/>
      <c r="L14715" s="13"/>
      <c r="M14715" s="12"/>
      <c r="N14715" s="13"/>
      <c r="O14715" s="13"/>
      <c r="P14715" s="11"/>
      <c r="Q14715" s="11"/>
      <c r="R14715" s="11"/>
      <c r="S14715" s="11"/>
      <c r="T14715" s="11"/>
      <c r="U14715" s="11"/>
      <c r="V14715" s="11"/>
      <c r="W14715" s="11"/>
      <c r="X14715" s="11"/>
      <c r="Y14715" s="11"/>
      <c r="Z14715" s="11"/>
      <c r="AA14715" s="11"/>
      <c r="AB14715" s="11"/>
      <c r="AC14715" s="11"/>
    </row>
    <row r="14716" spans="1:29" x14ac:dyDescent="0.25">
      <c r="A14716" s="10"/>
      <c r="B14716" s="11"/>
      <c r="C14716" s="11"/>
      <c r="D14716" s="11"/>
      <c r="E14716" s="11"/>
      <c r="F14716" s="11"/>
      <c r="G14716" s="11"/>
      <c r="H14716" s="11"/>
      <c r="I14716" s="11"/>
      <c r="J14716" s="11"/>
      <c r="K14716" s="12"/>
      <c r="L14716" s="13"/>
      <c r="M14716" s="12"/>
      <c r="N14716" s="13"/>
      <c r="O14716" s="13"/>
      <c r="P14716" s="11"/>
      <c r="Q14716" s="11"/>
      <c r="R14716" s="11"/>
      <c r="S14716" s="11"/>
      <c r="T14716" s="11"/>
      <c r="U14716" s="11"/>
      <c r="V14716" s="11"/>
      <c r="W14716" s="11"/>
      <c r="X14716" s="11"/>
      <c r="Y14716" s="11"/>
      <c r="Z14716" s="11"/>
      <c r="AA14716" s="11"/>
      <c r="AB14716" s="11"/>
      <c r="AC14716" s="11"/>
    </row>
    <row r="14717" spans="1:29" x14ac:dyDescent="0.25">
      <c r="A14717" s="10"/>
      <c r="B14717" s="11"/>
      <c r="C14717" s="11"/>
      <c r="D14717" s="11"/>
      <c r="E14717" s="11"/>
      <c r="F14717" s="11"/>
      <c r="G14717" s="11"/>
      <c r="H14717" s="11"/>
      <c r="I14717" s="11"/>
      <c r="J14717" s="11"/>
      <c r="K14717" s="12"/>
      <c r="L14717" s="13"/>
      <c r="M14717" s="12"/>
      <c r="N14717" s="13"/>
      <c r="O14717" s="13"/>
      <c r="P14717" s="11"/>
      <c r="Q14717" s="11"/>
      <c r="R14717" s="11"/>
      <c r="S14717" s="11"/>
      <c r="T14717" s="11"/>
      <c r="U14717" s="11"/>
      <c r="V14717" s="11"/>
      <c r="W14717" s="11"/>
      <c r="X14717" s="11"/>
      <c r="Y14717" s="11"/>
      <c r="Z14717" s="11"/>
      <c r="AA14717" s="11"/>
      <c r="AB14717" s="11"/>
      <c r="AC14717" s="11"/>
    </row>
    <row r="14718" spans="1:29" x14ac:dyDescent="0.25">
      <c r="A14718" s="10"/>
      <c r="B14718" s="11"/>
      <c r="C14718" s="11"/>
      <c r="D14718" s="11"/>
      <c r="E14718" s="11"/>
      <c r="F14718" s="11"/>
      <c r="G14718" s="11"/>
      <c r="H14718" s="11"/>
      <c r="I14718" s="11"/>
      <c r="J14718" s="11"/>
      <c r="K14718" s="12"/>
      <c r="L14718" s="13"/>
      <c r="M14718" s="12"/>
      <c r="N14718" s="13"/>
      <c r="O14718" s="13"/>
      <c r="P14718" s="11"/>
      <c r="Q14718" s="11"/>
      <c r="R14718" s="11"/>
      <c r="S14718" s="11"/>
      <c r="T14718" s="11"/>
      <c r="U14718" s="11"/>
      <c r="V14718" s="11"/>
      <c r="W14718" s="11"/>
      <c r="X14718" s="11"/>
      <c r="Y14718" s="11"/>
      <c r="Z14718" s="11"/>
      <c r="AA14718" s="11"/>
      <c r="AB14718" s="11"/>
      <c r="AC14718" s="11"/>
    </row>
    <row r="14719" spans="1:29" x14ac:dyDescent="0.25">
      <c r="A14719" s="10"/>
      <c r="B14719" s="11"/>
      <c r="C14719" s="11"/>
      <c r="D14719" s="11"/>
      <c r="E14719" s="11"/>
      <c r="F14719" s="11"/>
      <c r="G14719" s="11"/>
      <c r="H14719" s="11"/>
      <c r="I14719" s="11"/>
      <c r="J14719" s="11"/>
      <c r="K14719" s="12"/>
      <c r="L14719" s="13"/>
      <c r="M14719" s="12"/>
      <c r="N14719" s="13"/>
      <c r="O14719" s="13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  <c r="AA14719" s="11"/>
      <c r="AB14719" s="11"/>
      <c r="AC14719" s="11"/>
    </row>
    <row r="14720" spans="1:29" x14ac:dyDescent="0.25">
      <c r="A14720" s="10"/>
      <c r="B14720" s="11"/>
      <c r="C14720" s="11"/>
      <c r="D14720" s="11"/>
      <c r="E14720" s="11"/>
      <c r="F14720" s="11"/>
      <c r="G14720" s="11"/>
      <c r="H14720" s="11"/>
      <c r="I14720" s="11"/>
      <c r="J14720" s="11"/>
      <c r="K14720" s="12"/>
      <c r="L14720" s="13"/>
      <c r="M14720" s="12"/>
      <c r="N14720" s="13"/>
      <c r="O14720" s="13"/>
      <c r="P14720" s="11"/>
      <c r="Q14720" s="11"/>
      <c r="R14720" s="11"/>
      <c r="S14720" s="11"/>
      <c r="T14720" s="11"/>
      <c r="U14720" s="11"/>
      <c r="V14720" s="11"/>
      <c r="W14720" s="11"/>
      <c r="X14720" s="11"/>
      <c r="Y14720" s="11"/>
      <c r="Z14720" s="11"/>
      <c r="AA14720" s="11"/>
      <c r="AB14720" s="11"/>
      <c r="AC14720" s="11"/>
    </row>
    <row r="14721" spans="1:29" x14ac:dyDescent="0.25">
      <c r="A14721" s="10"/>
      <c r="B14721" s="11"/>
      <c r="C14721" s="11"/>
      <c r="D14721" s="11"/>
      <c r="E14721" s="11"/>
      <c r="F14721" s="11"/>
      <c r="G14721" s="11"/>
      <c r="H14721" s="11"/>
      <c r="I14721" s="11"/>
      <c r="J14721" s="11"/>
      <c r="K14721" s="12"/>
      <c r="L14721" s="13"/>
      <c r="M14721" s="12"/>
      <c r="N14721" s="13"/>
      <c r="O14721" s="13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  <c r="AA14721" s="11"/>
      <c r="AB14721" s="11"/>
      <c r="AC14721" s="11"/>
    </row>
    <row r="14722" spans="1:29" x14ac:dyDescent="0.25">
      <c r="A14722" s="10"/>
      <c r="B14722" s="11"/>
      <c r="C14722" s="11"/>
      <c r="D14722" s="11"/>
      <c r="E14722" s="11"/>
      <c r="F14722" s="11"/>
      <c r="G14722" s="11"/>
      <c r="H14722" s="11"/>
      <c r="I14722" s="11"/>
      <c r="J14722" s="11"/>
      <c r="K14722" s="12"/>
      <c r="L14722" s="13"/>
      <c r="M14722" s="12"/>
      <c r="N14722" s="13"/>
      <c r="O14722" s="13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  <c r="AA14722" s="11"/>
      <c r="AB14722" s="11"/>
      <c r="AC14722" s="11"/>
    </row>
    <row r="14723" spans="1:29" x14ac:dyDescent="0.25">
      <c r="A14723" s="10"/>
      <c r="B14723" s="11"/>
      <c r="C14723" s="11"/>
      <c r="D14723" s="11"/>
      <c r="E14723" s="11"/>
      <c r="F14723" s="11"/>
      <c r="G14723" s="11"/>
      <c r="H14723" s="11"/>
      <c r="I14723" s="11"/>
      <c r="J14723" s="11"/>
      <c r="K14723" s="12"/>
      <c r="L14723" s="13"/>
      <c r="M14723" s="12"/>
      <c r="N14723" s="13"/>
      <c r="O14723" s="13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  <c r="AA14723" s="11"/>
      <c r="AB14723" s="11"/>
      <c r="AC14723" s="11"/>
    </row>
    <row r="14724" spans="1:29" x14ac:dyDescent="0.25">
      <c r="A14724" s="10"/>
      <c r="B14724" s="11"/>
      <c r="C14724" s="11"/>
      <c r="D14724" s="11"/>
      <c r="E14724" s="11"/>
      <c r="F14724" s="11"/>
      <c r="G14724" s="11"/>
      <c r="H14724" s="11"/>
      <c r="I14724" s="11"/>
      <c r="J14724" s="11"/>
      <c r="K14724" s="12"/>
      <c r="L14724" s="13"/>
      <c r="M14724" s="12"/>
      <c r="N14724" s="13"/>
      <c r="O14724" s="13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  <c r="AA14724" s="11"/>
      <c r="AB14724" s="11"/>
      <c r="AC14724" s="11"/>
    </row>
    <row r="14725" spans="1:29" x14ac:dyDescent="0.25">
      <c r="A14725" s="10"/>
      <c r="B14725" s="11"/>
      <c r="C14725" s="11"/>
      <c r="D14725" s="11"/>
      <c r="E14725" s="11"/>
      <c r="F14725" s="11"/>
      <c r="G14725" s="11"/>
      <c r="H14725" s="11"/>
      <c r="I14725" s="11"/>
      <c r="J14725" s="11"/>
      <c r="K14725" s="12"/>
      <c r="L14725" s="13"/>
      <c r="M14725" s="12"/>
      <c r="N14725" s="13"/>
      <c r="O14725" s="13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  <c r="AA14725" s="11"/>
      <c r="AB14725" s="11"/>
      <c r="AC14725" s="11"/>
    </row>
    <row r="14726" spans="1:29" x14ac:dyDescent="0.25">
      <c r="A14726" s="10"/>
      <c r="B14726" s="11"/>
      <c r="C14726" s="11"/>
      <c r="D14726" s="11"/>
      <c r="E14726" s="11"/>
      <c r="F14726" s="11"/>
      <c r="G14726" s="11"/>
      <c r="H14726" s="11"/>
      <c r="I14726" s="11"/>
      <c r="J14726" s="11"/>
      <c r="K14726" s="12"/>
      <c r="L14726" s="13"/>
      <c r="M14726" s="12"/>
      <c r="N14726" s="13"/>
      <c r="O14726" s="13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  <c r="AA14726" s="11"/>
      <c r="AB14726" s="11"/>
      <c r="AC14726" s="11"/>
    </row>
    <row r="14727" spans="1:29" x14ac:dyDescent="0.25">
      <c r="A14727" s="10"/>
      <c r="B14727" s="11"/>
      <c r="C14727" s="11"/>
      <c r="D14727" s="11"/>
      <c r="E14727" s="11"/>
      <c r="F14727" s="11"/>
      <c r="G14727" s="11"/>
      <c r="H14727" s="11"/>
      <c r="I14727" s="11"/>
      <c r="J14727" s="11"/>
      <c r="K14727" s="12"/>
      <c r="L14727" s="13"/>
      <c r="M14727" s="12"/>
      <c r="N14727" s="13"/>
      <c r="O14727" s="13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  <c r="AA14727" s="11"/>
      <c r="AB14727" s="11"/>
      <c r="AC14727" s="11"/>
    </row>
    <row r="14728" spans="1:29" x14ac:dyDescent="0.25">
      <c r="A14728" s="10"/>
      <c r="B14728" s="11"/>
      <c r="C14728" s="11"/>
      <c r="D14728" s="11"/>
      <c r="E14728" s="11"/>
      <c r="F14728" s="11"/>
      <c r="G14728" s="11"/>
      <c r="H14728" s="11"/>
      <c r="I14728" s="11"/>
      <c r="J14728" s="11"/>
      <c r="K14728" s="12"/>
      <c r="L14728" s="13"/>
      <c r="M14728" s="12"/>
      <c r="N14728" s="13"/>
      <c r="O14728" s="13"/>
      <c r="P14728" s="11"/>
      <c r="Q14728" s="11"/>
      <c r="R14728" s="11"/>
      <c r="S14728" s="11"/>
      <c r="T14728" s="11"/>
      <c r="U14728" s="11"/>
      <c r="V14728" s="11"/>
      <c r="W14728" s="11"/>
      <c r="X14728" s="11"/>
      <c r="Y14728" s="11"/>
      <c r="Z14728" s="11"/>
      <c r="AA14728" s="11"/>
      <c r="AB14728" s="11"/>
      <c r="AC14728" s="11"/>
    </row>
    <row r="14729" spans="1:29" x14ac:dyDescent="0.25">
      <c r="A14729" s="10"/>
      <c r="B14729" s="11"/>
      <c r="C14729" s="11"/>
      <c r="D14729" s="11"/>
      <c r="E14729" s="11"/>
      <c r="F14729" s="11"/>
      <c r="G14729" s="11"/>
      <c r="H14729" s="11"/>
      <c r="I14729" s="11"/>
      <c r="J14729" s="11"/>
      <c r="K14729" s="12"/>
      <c r="L14729" s="13"/>
      <c r="M14729" s="12"/>
      <c r="N14729" s="13"/>
      <c r="O14729" s="13"/>
      <c r="P14729" s="11"/>
      <c r="Q14729" s="11"/>
      <c r="R14729" s="11"/>
      <c r="S14729" s="11"/>
      <c r="T14729" s="11"/>
      <c r="U14729" s="11"/>
      <c r="V14729" s="11"/>
      <c r="W14729" s="11"/>
      <c r="X14729" s="11"/>
      <c r="Y14729" s="11"/>
      <c r="Z14729" s="11"/>
      <c r="AA14729" s="11"/>
      <c r="AB14729" s="11"/>
      <c r="AC14729" s="11"/>
    </row>
    <row r="14730" spans="1:29" x14ac:dyDescent="0.25">
      <c r="A14730" s="10"/>
      <c r="B14730" s="11"/>
      <c r="C14730" s="11"/>
      <c r="D14730" s="11"/>
      <c r="E14730" s="11"/>
      <c r="F14730" s="11"/>
      <c r="G14730" s="11"/>
      <c r="H14730" s="11"/>
      <c r="I14730" s="11"/>
      <c r="J14730" s="11"/>
      <c r="K14730" s="12"/>
      <c r="L14730" s="13"/>
      <c r="M14730" s="12"/>
      <c r="N14730" s="13"/>
      <c r="O14730" s="13"/>
      <c r="P14730" s="11"/>
      <c r="Q14730" s="11"/>
      <c r="R14730" s="11"/>
      <c r="S14730" s="11"/>
      <c r="T14730" s="11"/>
      <c r="U14730" s="11"/>
      <c r="V14730" s="11"/>
      <c r="W14730" s="11"/>
      <c r="X14730" s="11"/>
      <c r="Y14730" s="11"/>
      <c r="Z14730" s="11"/>
      <c r="AA14730" s="11"/>
      <c r="AB14730" s="11"/>
      <c r="AC14730" s="11"/>
    </row>
    <row r="14731" spans="1:29" x14ac:dyDescent="0.25">
      <c r="A14731" s="10"/>
      <c r="B14731" s="11"/>
      <c r="C14731" s="11"/>
      <c r="D14731" s="11"/>
      <c r="E14731" s="11"/>
      <c r="F14731" s="11"/>
      <c r="G14731" s="11"/>
      <c r="H14731" s="11"/>
      <c r="I14731" s="11"/>
      <c r="J14731" s="11"/>
      <c r="K14731" s="12"/>
      <c r="L14731" s="13"/>
      <c r="M14731" s="12"/>
      <c r="N14731" s="13"/>
      <c r="O14731" s="13"/>
      <c r="P14731" s="11"/>
      <c r="Q14731" s="11"/>
      <c r="R14731" s="11"/>
      <c r="S14731" s="11"/>
      <c r="T14731" s="11"/>
      <c r="U14731" s="11"/>
      <c r="V14731" s="11"/>
      <c r="W14731" s="11"/>
      <c r="X14731" s="11"/>
      <c r="Y14731" s="11"/>
      <c r="Z14731" s="11"/>
      <c r="AA14731" s="11"/>
      <c r="AB14731" s="11"/>
      <c r="AC14731" s="11"/>
    </row>
    <row r="14732" spans="1:29" x14ac:dyDescent="0.25">
      <c r="A14732" s="10"/>
      <c r="B14732" s="11"/>
      <c r="C14732" s="11"/>
      <c r="D14732" s="11"/>
      <c r="E14732" s="11"/>
      <c r="F14732" s="11"/>
      <c r="G14732" s="11"/>
      <c r="H14732" s="11"/>
      <c r="I14732" s="11"/>
      <c r="J14732" s="11"/>
      <c r="K14732" s="12"/>
      <c r="L14732" s="13"/>
      <c r="M14732" s="12"/>
      <c r="N14732" s="13"/>
      <c r="O14732" s="13"/>
      <c r="P14732" s="11"/>
      <c r="Q14732" s="11"/>
      <c r="R14732" s="11"/>
      <c r="S14732" s="11"/>
      <c r="T14732" s="11"/>
      <c r="U14732" s="11"/>
      <c r="V14732" s="11"/>
      <c r="W14732" s="11"/>
      <c r="X14732" s="11"/>
      <c r="Y14732" s="11"/>
      <c r="Z14732" s="11"/>
      <c r="AA14732" s="11"/>
      <c r="AB14732" s="11"/>
      <c r="AC14732" s="11"/>
    </row>
    <row r="14733" spans="1:29" x14ac:dyDescent="0.25">
      <c r="A14733" s="10"/>
      <c r="B14733" s="11"/>
      <c r="C14733" s="11"/>
      <c r="D14733" s="11"/>
      <c r="E14733" s="11"/>
      <c r="F14733" s="11"/>
      <c r="G14733" s="11"/>
      <c r="H14733" s="11"/>
      <c r="I14733" s="11"/>
      <c r="J14733" s="11"/>
      <c r="K14733" s="12"/>
      <c r="L14733" s="13"/>
      <c r="M14733" s="12"/>
      <c r="N14733" s="13"/>
      <c r="O14733" s="13"/>
      <c r="P14733" s="11"/>
      <c r="Q14733" s="11"/>
      <c r="R14733" s="11"/>
      <c r="S14733" s="11"/>
      <c r="T14733" s="11"/>
      <c r="U14733" s="11"/>
      <c r="V14733" s="11"/>
      <c r="W14733" s="11"/>
      <c r="X14733" s="11"/>
      <c r="Y14733" s="11"/>
      <c r="Z14733" s="11"/>
      <c r="AA14733" s="11"/>
      <c r="AB14733" s="11"/>
      <c r="AC14733" s="11"/>
    </row>
    <row r="14734" spans="1:29" x14ac:dyDescent="0.25">
      <c r="A14734" s="10"/>
      <c r="B14734" s="11"/>
      <c r="C14734" s="11"/>
      <c r="D14734" s="11"/>
      <c r="E14734" s="11"/>
      <c r="F14734" s="11"/>
      <c r="G14734" s="11"/>
      <c r="H14734" s="11"/>
      <c r="I14734" s="11"/>
      <c r="J14734" s="11"/>
      <c r="K14734" s="12"/>
      <c r="L14734" s="13"/>
      <c r="M14734" s="12"/>
      <c r="N14734" s="13"/>
      <c r="O14734" s="13"/>
      <c r="P14734" s="11"/>
      <c r="Q14734" s="11"/>
      <c r="R14734" s="11"/>
      <c r="S14734" s="11"/>
      <c r="T14734" s="11"/>
      <c r="U14734" s="11"/>
      <c r="V14734" s="11"/>
      <c r="W14734" s="11"/>
      <c r="X14734" s="11"/>
      <c r="Y14734" s="11"/>
      <c r="Z14734" s="11"/>
      <c r="AA14734" s="11"/>
      <c r="AB14734" s="11"/>
      <c r="AC14734" s="11"/>
    </row>
    <row r="14735" spans="1:29" x14ac:dyDescent="0.25">
      <c r="A14735" s="10"/>
      <c r="B14735" s="11"/>
      <c r="C14735" s="11"/>
      <c r="D14735" s="11"/>
      <c r="E14735" s="11"/>
      <c r="F14735" s="11"/>
      <c r="G14735" s="11"/>
      <c r="H14735" s="11"/>
      <c r="I14735" s="11"/>
      <c r="J14735" s="11"/>
      <c r="K14735" s="12"/>
      <c r="L14735" s="13"/>
      <c r="M14735" s="12"/>
      <c r="N14735" s="13"/>
      <c r="O14735" s="13"/>
      <c r="P14735" s="11"/>
      <c r="Q14735" s="11"/>
      <c r="R14735" s="11"/>
      <c r="S14735" s="11"/>
      <c r="T14735" s="11"/>
      <c r="U14735" s="11"/>
      <c r="V14735" s="11"/>
      <c r="W14735" s="11"/>
      <c r="X14735" s="11"/>
      <c r="Y14735" s="11"/>
      <c r="Z14735" s="11"/>
      <c r="AA14735" s="11"/>
      <c r="AB14735" s="11"/>
      <c r="AC14735" s="11"/>
    </row>
    <row r="14736" spans="1:29" x14ac:dyDescent="0.25">
      <c r="A14736" s="10"/>
      <c r="B14736" s="11"/>
      <c r="C14736" s="11"/>
      <c r="D14736" s="11"/>
      <c r="E14736" s="11"/>
      <c r="F14736" s="11"/>
      <c r="G14736" s="11"/>
      <c r="H14736" s="11"/>
      <c r="I14736" s="11"/>
      <c r="J14736" s="11"/>
      <c r="K14736" s="12"/>
      <c r="L14736" s="13"/>
      <c r="M14736" s="12"/>
      <c r="N14736" s="13"/>
      <c r="O14736" s="13"/>
      <c r="P14736" s="11"/>
      <c r="Q14736" s="11"/>
      <c r="R14736" s="11"/>
      <c r="S14736" s="11"/>
      <c r="T14736" s="11"/>
      <c r="U14736" s="11"/>
      <c r="V14736" s="11"/>
      <c r="W14736" s="11"/>
      <c r="X14736" s="11"/>
      <c r="Y14736" s="11"/>
      <c r="Z14736" s="11"/>
      <c r="AA14736" s="11"/>
      <c r="AB14736" s="11"/>
      <c r="AC14736" s="11"/>
    </row>
    <row r="14737" spans="1:29" x14ac:dyDescent="0.25">
      <c r="A14737" s="10"/>
      <c r="B14737" s="11"/>
      <c r="C14737" s="11"/>
      <c r="D14737" s="11"/>
      <c r="E14737" s="11"/>
      <c r="F14737" s="11"/>
      <c r="G14737" s="11"/>
      <c r="H14737" s="11"/>
      <c r="I14737" s="11"/>
      <c r="J14737" s="11"/>
      <c r="K14737" s="12"/>
      <c r="L14737" s="13"/>
      <c r="M14737" s="12"/>
      <c r="N14737" s="13"/>
      <c r="O14737" s="13"/>
      <c r="P14737" s="11"/>
      <c r="Q14737" s="11"/>
      <c r="R14737" s="11"/>
      <c r="S14737" s="11"/>
      <c r="T14737" s="11"/>
      <c r="U14737" s="11"/>
      <c r="V14737" s="11"/>
      <c r="W14737" s="11"/>
      <c r="X14737" s="11"/>
      <c r="Y14737" s="11"/>
      <c r="Z14737" s="11"/>
      <c r="AA14737" s="11"/>
      <c r="AB14737" s="11"/>
      <c r="AC14737" s="11"/>
    </row>
    <row r="14738" spans="1:29" x14ac:dyDescent="0.25">
      <c r="A14738" s="10"/>
      <c r="B14738" s="11"/>
      <c r="C14738" s="11"/>
      <c r="D14738" s="11"/>
      <c r="E14738" s="11"/>
      <c r="F14738" s="11"/>
      <c r="G14738" s="11"/>
      <c r="H14738" s="11"/>
      <c r="I14738" s="11"/>
      <c r="J14738" s="11"/>
      <c r="K14738" s="12"/>
      <c r="L14738" s="13"/>
      <c r="M14738" s="12"/>
      <c r="N14738" s="13"/>
      <c r="O14738" s="13"/>
      <c r="P14738" s="11"/>
      <c r="Q14738" s="11"/>
      <c r="R14738" s="11"/>
      <c r="S14738" s="11"/>
      <c r="T14738" s="11"/>
      <c r="U14738" s="11"/>
      <c r="V14738" s="11"/>
      <c r="W14738" s="11"/>
      <c r="X14738" s="11"/>
      <c r="Y14738" s="11"/>
      <c r="Z14738" s="11"/>
      <c r="AA14738" s="11"/>
      <c r="AB14738" s="11"/>
      <c r="AC14738" s="11"/>
    </row>
    <row r="14739" spans="1:29" x14ac:dyDescent="0.25">
      <c r="A14739" s="10"/>
      <c r="B14739" s="11"/>
      <c r="C14739" s="11"/>
      <c r="D14739" s="11"/>
      <c r="E14739" s="11"/>
      <c r="F14739" s="11"/>
      <c r="G14739" s="11"/>
      <c r="H14739" s="11"/>
      <c r="I14739" s="11"/>
      <c r="J14739" s="11"/>
      <c r="K14739" s="12"/>
      <c r="L14739" s="13"/>
      <c r="M14739" s="12"/>
      <c r="N14739" s="13"/>
      <c r="O14739" s="13"/>
      <c r="P14739" s="11"/>
      <c r="Q14739" s="11"/>
      <c r="R14739" s="11"/>
      <c r="S14739" s="11"/>
      <c r="T14739" s="11"/>
      <c r="U14739" s="11"/>
      <c r="V14739" s="11"/>
      <c r="W14739" s="11"/>
      <c r="X14739" s="11"/>
      <c r="Y14739" s="11"/>
      <c r="Z14739" s="11"/>
      <c r="AA14739" s="11"/>
      <c r="AB14739" s="11"/>
      <c r="AC14739" s="11"/>
    </row>
    <row r="14740" spans="1:29" x14ac:dyDescent="0.25">
      <c r="A14740" s="10"/>
      <c r="B14740" s="11"/>
      <c r="C14740" s="11"/>
      <c r="D14740" s="11"/>
      <c r="E14740" s="11"/>
      <c r="F14740" s="11"/>
      <c r="G14740" s="11"/>
      <c r="H14740" s="11"/>
      <c r="I14740" s="11"/>
      <c r="J14740" s="11"/>
      <c r="K14740" s="12"/>
      <c r="L14740" s="13"/>
      <c r="M14740" s="12"/>
      <c r="N14740" s="13"/>
      <c r="O14740" s="13"/>
      <c r="P14740" s="11"/>
      <c r="Q14740" s="11"/>
      <c r="R14740" s="11"/>
      <c r="S14740" s="11"/>
      <c r="T14740" s="11"/>
      <c r="U14740" s="11"/>
      <c r="V14740" s="11"/>
      <c r="W14740" s="11"/>
      <c r="X14740" s="11"/>
      <c r="Y14740" s="11"/>
      <c r="Z14740" s="11"/>
      <c r="AA14740" s="11"/>
      <c r="AB14740" s="11"/>
      <c r="AC14740" s="11"/>
    </row>
    <row r="14741" spans="1:29" x14ac:dyDescent="0.25">
      <c r="A14741" s="10"/>
      <c r="B14741" s="11"/>
      <c r="C14741" s="11"/>
      <c r="D14741" s="11"/>
      <c r="E14741" s="11"/>
      <c r="F14741" s="11"/>
      <c r="G14741" s="11"/>
      <c r="H14741" s="11"/>
      <c r="I14741" s="11"/>
      <c r="J14741" s="11"/>
      <c r="K14741" s="12"/>
      <c r="L14741" s="13"/>
      <c r="M14741" s="12"/>
      <c r="N14741" s="13"/>
      <c r="O14741" s="13"/>
      <c r="P14741" s="11"/>
      <c r="Q14741" s="11"/>
      <c r="R14741" s="11"/>
      <c r="S14741" s="11"/>
      <c r="T14741" s="11"/>
      <c r="U14741" s="11"/>
      <c r="V14741" s="11"/>
      <c r="W14741" s="11"/>
      <c r="X14741" s="11"/>
      <c r="Y14741" s="11"/>
      <c r="Z14741" s="11"/>
      <c r="AA14741" s="11"/>
      <c r="AB14741" s="11"/>
      <c r="AC14741" s="11"/>
    </row>
    <row r="14742" spans="1:29" x14ac:dyDescent="0.25">
      <c r="A14742" s="10"/>
      <c r="B14742" s="11"/>
      <c r="C14742" s="11"/>
      <c r="D14742" s="11"/>
      <c r="E14742" s="11"/>
      <c r="F14742" s="11"/>
      <c r="G14742" s="11"/>
      <c r="H14742" s="11"/>
      <c r="I14742" s="11"/>
      <c r="J14742" s="11"/>
      <c r="K14742" s="12"/>
      <c r="L14742" s="13"/>
      <c r="M14742" s="12"/>
      <c r="N14742" s="13"/>
      <c r="O14742" s="13"/>
      <c r="P14742" s="11"/>
      <c r="Q14742" s="11"/>
      <c r="R14742" s="11"/>
      <c r="S14742" s="11"/>
      <c r="T14742" s="11"/>
      <c r="U14742" s="11"/>
      <c r="V14742" s="11"/>
      <c r="W14742" s="11"/>
      <c r="X14742" s="11"/>
      <c r="Y14742" s="11"/>
      <c r="Z14742" s="11"/>
      <c r="AA14742" s="11"/>
      <c r="AB14742" s="11"/>
      <c r="AC14742" s="11"/>
    </row>
    <row r="14743" spans="1:29" x14ac:dyDescent="0.25">
      <c r="A14743" s="10"/>
      <c r="B14743" s="11"/>
      <c r="C14743" s="11"/>
      <c r="D14743" s="11"/>
      <c r="E14743" s="11"/>
      <c r="F14743" s="11"/>
      <c r="G14743" s="11"/>
      <c r="H14743" s="11"/>
      <c r="I14743" s="11"/>
      <c r="J14743" s="11"/>
      <c r="K14743" s="12"/>
      <c r="L14743" s="13"/>
      <c r="M14743" s="12"/>
      <c r="N14743" s="13"/>
      <c r="O14743" s="13"/>
      <c r="P14743" s="11"/>
      <c r="Q14743" s="11"/>
      <c r="R14743" s="11"/>
      <c r="S14743" s="11"/>
      <c r="T14743" s="11"/>
      <c r="U14743" s="11"/>
      <c r="V14743" s="11"/>
      <c r="W14743" s="11"/>
      <c r="X14743" s="11"/>
      <c r="Y14743" s="11"/>
      <c r="Z14743" s="11"/>
      <c r="AA14743" s="11"/>
      <c r="AB14743" s="11"/>
      <c r="AC14743" s="11"/>
    </row>
    <row r="14744" spans="1:29" x14ac:dyDescent="0.25">
      <c r="A14744" s="10"/>
      <c r="B14744" s="11"/>
      <c r="C14744" s="11"/>
      <c r="D14744" s="11"/>
      <c r="E14744" s="11"/>
      <c r="F14744" s="11"/>
      <c r="G14744" s="11"/>
      <c r="H14744" s="11"/>
      <c r="I14744" s="11"/>
      <c r="J14744" s="11"/>
      <c r="K14744" s="12"/>
      <c r="L14744" s="13"/>
      <c r="M14744" s="12"/>
      <c r="N14744" s="13"/>
      <c r="O14744" s="13"/>
      <c r="P14744" s="11"/>
      <c r="Q14744" s="11"/>
      <c r="R14744" s="11"/>
      <c r="S14744" s="11"/>
      <c r="T14744" s="11"/>
      <c r="U14744" s="11"/>
      <c r="V14744" s="11"/>
      <c r="W14744" s="11"/>
      <c r="X14744" s="11"/>
      <c r="Y14744" s="11"/>
      <c r="Z14744" s="11"/>
      <c r="AA14744" s="11"/>
      <c r="AB14744" s="11"/>
      <c r="AC14744" s="11"/>
    </row>
    <row r="14745" spans="1:29" x14ac:dyDescent="0.25">
      <c r="A14745" s="10"/>
      <c r="B14745" s="11"/>
      <c r="C14745" s="11"/>
      <c r="D14745" s="11"/>
      <c r="E14745" s="11"/>
      <c r="F14745" s="11"/>
      <c r="G14745" s="11"/>
      <c r="H14745" s="11"/>
      <c r="I14745" s="11"/>
      <c r="J14745" s="11"/>
      <c r="K14745" s="12"/>
      <c r="L14745" s="13"/>
      <c r="M14745" s="12"/>
      <c r="N14745" s="13"/>
      <c r="O14745" s="13"/>
      <c r="P14745" s="11"/>
      <c r="Q14745" s="11"/>
      <c r="R14745" s="11"/>
      <c r="S14745" s="11"/>
      <c r="T14745" s="11"/>
      <c r="U14745" s="11"/>
      <c r="V14745" s="11"/>
      <c r="W14745" s="11"/>
      <c r="X14745" s="11"/>
      <c r="Y14745" s="11"/>
      <c r="Z14745" s="11"/>
      <c r="AA14745" s="11"/>
      <c r="AB14745" s="11"/>
      <c r="AC14745" s="11"/>
    </row>
    <row r="14746" spans="1:29" x14ac:dyDescent="0.25">
      <c r="A14746" s="10"/>
      <c r="B14746" s="11"/>
      <c r="C14746" s="11"/>
      <c r="D14746" s="11"/>
      <c r="E14746" s="11"/>
      <c r="F14746" s="11"/>
      <c r="G14746" s="11"/>
      <c r="H14746" s="11"/>
      <c r="I14746" s="11"/>
      <c r="J14746" s="11"/>
      <c r="K14746" s="12"/>
      <c r="L14746" s="13"/>
      <c r="M14746" s="12"/>
      <c r="N14746" s="13"/>
      <c r="O14746" s="13"/>
      <c r="P14746" s="11"/>
      <c r="Q14746" s="11"/>
      <c r="R14746" s="11"/>
      <c r="S14746" s="11"/>
      <c r="T14746" s="11"/>
      <c r="U14746" s="11"/>
      <c r="V14746" s="11"/>
      <c r="W14746" s="11"/>
      <c r="X14746" s="11"/>
      <c r="Y14746" s="11"/>
      <c r="Z14746" s="11"/>
      <c r="AA14746" s="11"/>
      <c r="AB14746" s="11"/>
      <c r="AC14746" s="11"/>
    </row>
    <row r="14747" spans="1:29" x14ac:dyDescent="0.25">
      <c r="A14747" s="10"/>
      <c r="B14747" s="11"/>
      <c r="C14747" s="11"/>
      <c r="D14747" s="11"/>
      <c r="E14747" s="11"/>
      <c r="F14747" s="11"/>
      <c r="G14747" s="11"/>
      <c r="H14747" s="11"/>
      <c r="I14747" s="11"/>
      <c r="J14747" s="11"/>
      <c r="K14747" s="12"/>
      <c r="L14747" s="13"/>
      <c r="M14747" s="12"/>
      <c r="N14747" s="13"/>
      <c r="O14747" s="13"/>
      <c r="P14747" s="11"/>
      <c r="Q14747" s="11"/>
      <c r="R14747" s="11"/>
      <c r="S14747" s="11"/>
      <c r="T14747" s="11"/>
      <c r="U14747" s="11"/>
      <c r="V14747" s="11"/>
      <c r="W14747" s="11"/>
      <c r="X14747" s="11"/>
      <c r="Y14747" s="11"/>
      <c r="Z14747" s="11"/>
      <c r="AA14747" s="11"/>
      <c r="AB14747" s="11"/>
      <c r="AC14747" s="11"/>
    </row>
    <row r="14748" spans="1:29" x14ac:dyDescent="0.25">
      <c r="A14748" s="10"/>
      <c r="B14748" s="11"/>
      <c r="C14748" s="11"/>
      <c r="D14748" s="11"/>
      <c r="E14748" s="11"/>
      <c r="F14748" s="11"/>
      <c r="G14748" s="11"/>
      <c r="H14748" s="11"/>
      <c r="I14748" s="11"/>
      <c r="J14748" s="11"/>
      <c r="K14748" s="12"/>
      <c r="L14748" s="13"/>
      <c r="M14748" s="12"/>
      <c r="N14748" s="13"/>
      <c r="O14748" s="13"/>
      <c r="P14748" s="11"/>
      <c r="Q14748" s="11"/>
      <c r="R14748" s="11"/>
      <c r="S14748" s="11"/>
      <c r="T14748" s="11"/>
      <c r="U14748" s="11"/>
      <c r="V14748" s="11"/>
      <c r="W14748" s="11"/>
      <c r="X14748" s="11"/>
      <c r="Y14748" s="11"/>
      <c r="Z14748" s="11"/>
      <c r="AA14748" s="11"/>
      <c r="AB14748" s="11"/>
      <c r="AC14748" s="11"/>
    </row>
    <row r="14749" spans="1:29" x14ac:dyDescent="0.25">
      <c r="A14749" s="10"/>
      <c r="B14749" s="11"/>
      <c r="C14749" s="11"/>
      <c r="D14749" s="11"/>
      <c r="E14749" s="11"/>
      <c r="F14749" s="11"/>
      <c r="G14749" s="11"/>
      <c r="H14749" s="11"/>
      <c r="I14749" s="11"/>
      <c r="J14749" s="11"/>
      <c r="K14749" s="12"/>
      <c r="L14749" s="13"/>
      <c r="M14749" s="12"/>
      <c r="N14749" s="13"/>
      <c r="O14749" s="13"/>
      <c r="P14749" s="11"/>
      <c r="Q14749" s="11"/>
      <c r="R14749" s="11"/>
      <c r="S14749" s="11"/>
      <c r="T14749" s="11"/>
      <c r="U14749" s="11"/>
      <c r="V14749" s="11"/>
      <c r="W14749" s="11"/>
      <c r="X14749" s="11"/>
      <c r="Y14749" s="11"/>
      <c r="Z14749" s="11"/>
      <c r="AA14749" s="11"/>
      <c r="AB14749" s="11"/>
      <c r="AC14749" s="11"/>
    </row>
    <row r="14750" spans="1:29" x14ac:dyDescent="0.25">
      <c r="A14750" s="10"/>
      <c r="B14750" s="11"/>
      <c r="C14750" s="11"/>
      <c r="D14750" s="11"/>
      <c r="E14750" s="11"/>
      <c r="F14750" s="11"/>
      <c r="G14750" s="11"/>
      <c r="H14750" s="11"/>
      <c r="I14750" s="11"/>
      <c r="J14750" s="11"/>
      <c r="K14750" s="12"/>
      <c r="L14750" s="13"/>
      <c r="M14750" s="12"/>
      <c r="N14750" s="13"/>
      <c r="O14750" s="13"/>
      <c r="P14750" s="11"/>
      <c r="Q14750" s="11"/>
      <c r="R14750" s="11"/>
      <c r="S14750" s="11"/>
      <c r="T14750" s="11"/>
      <c r="U14750" s="11"/>
      <c r="V14750" s="11"/>
      <c r="W14750" s="11"/>
      <c r="X14750" s="11"/>
      <c r="Y14750" s="11"/>
      <c r="Z14750" s="11"/>
      <c r="AA14750" s="11"/>
      <c r="AB14750" s="11"/>
      <c r="AC14750" s="11"/>
    </row>
    <row r="14751" spans="1:29" x14ac:dyDescent="0.25">
      <c r="A14751" s="10"/>
      <c r="B14751" s="11"/>
      <c r="C14751" s="11"/>
      <c r="D14751" s="11"/>
      <c r="E14751" s="11"/>
      <c r="F14751" s="11"/>
      <c r="G14751" s="11"/>
      <c r="H14751" s="11"/>
      <c r="I14751" s="11"/>
      <c r="J14751" s="11"/>
      <c r="K14751" s="12"/>
      <c r="L14751" s="13"/>
      <c r="M14751" s="12"/>
      <c r="N14751" s="13"/>
      <c r="O14751" s="13"/>
      <c r="P14751" s="11"/>
      <c r="Q14751" s="11"/>
      <c r="R14751" s="11"/>
      <c r="S14751" s="11"/>
      <c r="T14751" s="11"/>
      <c r="U14751" s="11"/>
      <c r="V14751" s="11"/>
      <c r="W14751" s="11"/>
      <c r="X14751" s="11"/>
      <c r="Y14751" s="11"/>
      <c r="Z14751" s="11"/>
      <c r="AA14751" s="11"/>
      <c r="AB14751" s="11"/>
      <c r="AC14751" s="11"/>
    </row>
    <row r="14752" spans="1:29" x14ac:dyDescent="0.25">
      <c r="A14752" s="10"/>
      <c r="B14752" s="11"/>
      <c r="C14752" s="11"/>
      <c r="D14752" s="11"/>
      <c r="E14752" s="11"/>
      <c r="F14752" s="11"/>
      <c r="G14752" s="11"/>
      <c r="H14752" s="11"/>
      <c r="I14752" s="11"/>
      <c r="J14752" s="11"/>
      <c r="K14752" s="12"/>
      <c r="L14752" s="13"/>
      <c r="M14752" s="12"/>
      <c r="N14752" s="13"/>
      <c r="O14752" s="13"/>
      <c r="P14752" s="11"/>
      <c r="Q14752" s="11"/>
      <c r="R14752" s="11"/>
      <c r="S14752" s="11"/>
      <c r="T14752" s="11"/>
      <c r="U14752" s="11"/>
      <c r="V14752" s="11"/>
      <c r="W14752" s="11"/>
      <c r="X14752" s="11"/>
      <c r="Y14752" s="11"/>
      <c r="Z14752" s="11"/>
      <c r="AA14752" s="11"/>
      <c r="AB14752" s="11"/>
      <c r="AC14752" s="11"/>
    </row>
    <row r="14753" spans="1:29" x14ac:dyDescent="0.25">
      <c r="A14753" s="10"/>
      <c r="B14753" s="11"/>
      <c r="C14753" s="11"/>
      <c r="D14753" s="11"/>
      <c r="E14753" s="11"/>
      <c r="F14753" s="11"/>
      <c r="G14753" s="11"/>
      <c r="H14753" s="11"/>
      <c r="I14753" s="11"/>
      <c r="J14753" s="11"/>
      <c r="K14753" s="12"/>
      <c r="L14753" s="13"/>
      <c r="M14753" s="12"/>
      <c r="N14753" s="13"/>
      <c r="O14753" s="13"/>
      <c r="P14753" s="11"/>
      <c r="Q14753" s="11"/>
      <c r="R14753" s="11"/>
      <c r="S14753" s="11"/>
      <c r="T14753" s="11"/>
      <c r="U14753" s="11"/>
      <c r="V14753" s="11"/>
      <c r="W14753" s="11"/>
      <c r="X14753" s="11"/>
      <c r="Y14753" s="11"/>
      <c r="Z14753" s="11"/>
      <c r="AA14753" s="11"/>
      <c r="AB14753" s="11"/>
      <c r="AC14753" s="11"/>
    </row>
    <row r="14754" spans="1:29" x14ac:dyDescent="0.25">
      <c r="A14754" s="10"/>
      <c r="B14754" s="11"/>
      <c r="C14754" s="11"/>
      <c r="D14754" s="11"/>
      <c r="E14754" s="11"/>
      <c r="F14754" s="11"/>
      <c r="G14754" s="11"/>
      <c r="H14754" s="11"/>
      <c r="I14754" s="11"/>
      <c r="J14754" s="11"/>
      <c r="K14754" s="12"/>
      <c r="L14754" s="13"/>
      <c r="M14754" s="12"/>
      <c r="N14754" s="13"/>
      <c r="O14754" s="13"/>
      <c r="P14754" s="11"/>
      <c r="Q14754" s="11"/>
      <c r="R14754" s="11"/>
      <c r="S14754" s="11"/>
      <c r="T14754" s="11"/>
      <c r="U14754" s="11"/>
      <c r="V14754" s="11"/>
      <c r="W14754" s="11"/>
      <c r="X14754" s="11"/>
      <c r="Y14754" s="11"/>
      <c r="Z14754" s="11"/>
      <c r="AA14754" s="11"/>
      <c r="AB14754" s="11"/>
      <c r="AC14754" s="11"/>
    </row>
    <row r="14755" spans="1:29" x14ac:dyDescent="0.25">
      <c r="A14755" s="10"/>
      <c r="B14755" s="11"/>
      <c r="C14755" s="11"/>
      <c r="D14755" s="11"/>
      <c r="E14755" s="11"/>
      <c r="F14755" s="11"/>
      <c r="G14755" s="11"/>
      <c r="H14755" s="11"/>
      <c r="I14755" s="11"/>
      <c r="J14755" s="11"/>
      <c r="K14755" s="12"/>
      <c r="L14755" s="13"/>
      <c r="M14755" s="12"/>
      <c r="N14755" s="13"/>
      <c r="O14755" s="13"/>
      <c r="P14755" s="11"/>
      <c r="Q14755" s="11"/>
      <c r="R14755" s="11"/>
      <c r="S14755" s="11"/>
      <c r="T14755" s="11"/>
      <c r="U14755" s="11"/>
      <c r="V14755" s="11"/>
      <c r="W14755" s="11"/>
      <c r="X14755" s="11"/>
      <c r="Y14755" s="11"/>
      <c r="Z14755" s="11"/>
      <c r="AA14755" s="11"/>
      <c r="AB14755" s="11"/>
      <c r="AC14755" s="11"/>
    </row>
    <row r="14756" spans="1:29" x14ac:dyDescent="0.25">
      <c r="A14756" s="10"/>
      <c r="B14756" s="11"/>
      <c r="C14756" s="11"/>
      <c r="D14756" s="11"/>
      <c r="E14756" s="11"/>
      <c r="F14756" s="11"/>
      <c r="G14756" s="11"/>
      <c r="H14756" s="11"/>
      <c r="I14756" s="11"/>
      <c r="J14756" s="11"/>
      <c r="K14756" s="12"/>
      <c r="L14756" s="13"/>
      <c r="M14756" s="12"/>
      <c r="N14756" s="13"/>
      <c r="O14756" s="13"/>
      <c r="P14756" s="11"/>
      <c r="Q14756" s="11"/>
      <c r="R14756" s="11"/>
      <c r="S14756" s="11"/>
      <c r="T14756" s="11"/>
      <c r="U14756" s="11"/>
      <c r="V14756" s="11"/>
      <c r="W14756" s="11"/>
      <c r="X14756" s="11"/>
      <c r="Y14756" s="11"/>
      <c r="Z14756" s="11"/>
      <c r="AA14756" s="11"/>
      <c r="AB14756" s="11"/>
      <c r="AC14756" s="11"/>
    </row>
    <row r="14757" spans="1:29" x14ac:dyDescent="0.25">
      <c r="A14757" s="10"/>
      <c r="B14757" s="11"/>
      <c r="C14757" s="11"/>
      <c r="D14757" s="11"/>
      <c r="E14757" s="11"/>
      <c r="F14757" s="11"/>
      <c r="G14757" s="11"/>
      <c r="H14757" s="11"/>
      <c r="I14757" s="11"/>
      <c r="J14757" s="11"/>
      <c r="K14757" s="12"/>
      <c r="L14757" s="13"/>
      <c r="M14757" s="12"/>
      <c r="N14757" s="13"/>
      <c r="O14757" s="13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  <c r="AA14757" s="11"/>
      <c r="AB14757" s="11"/>
      <c r="AC14757" s="11"/>
    </row>
    <row r="14758" spans="1:29" x14ac:dyDescent="0.25">
      <c r="A14758" s="10"/>
      <c r="B14758" s="11"/>
      <c r="C14758" s="11"/>
      <c r="D14758" s="11"/>
      <c r="E14758" s="11"/>
      <c r="F14758" s="11"/>
      <c r="G14758" s="11"/>
      <c r="H14758" s="11"/>
      <c r="I14758" s="11"/>
      <c r="J14758" s="11"/>
      <c r="K14758" s="12"/>
      <c r="L14758" s="13"/>
      <c r="M14758" s="12"/>
      <c r="N14758" s="13"/>
      <c r="O14758" s="13"/>
      <c r="P14758" s="11"/>
      <c r="Q14758" s="11"/>
      <c r="R14758" s="11"/>
      <c r="S14758" s="11"/>
      <c r="T14758" s="11"/>
      <c r="U14758" s="11"/>
      <c r="V14758" s="11"/>
      <c r="W14758" s="11"/>
      <c r="X14758" s="11"/>
      <c r="Y14758" s="11"/>
      <c r="Z14758" s="11"/>
      <c r="AA14758" s="11"/>
      <c r="AB14758" s="11"/>
      <c r="AC14758" s="11"/>
    </row>
    <row r="14759" spans="1:29" x14ac:dyDescent="0.25">
      <c r="A14759" s="10"/>
      <c r="B14759" s="11"/>
      <c r="C14759" s="11"/>
      <c r="D14759" s="11"/>
      <c r="E14759" s="11"/>
      <c r="F14759" s="11"/>
      <c r="G14759" s="11"/>
      <c r="H14759" s="11"/>
      <c r="I14759" s="11"/>
      <c r="J14759" s="11"/>
      <c r="K14759" s="12"/>
      <c r="L14759" s="13"/>
      <c r="M14759" s="12"/>
      <c r="N14759" s="13"/>
      <c r="O14759" s="13"/>
      <c r="P14759" s="11"/>
      <c r="Q14759" s="11"/>
      <c r="R14759" s="11"/>
      <c r="S14759" s="11"/>
      <c r="T14759" s="11"/>
      <c r="U14759" s="11"/>
      <c r="V14759" s="11"/>
      <c r="W14759" s="11"/>
      <c r="X14759" s="11"/>
      <c r="Y14759" s="11"/>
      <c r="Z14759" s="11"/>
      <c r="AA14759" s="11"/>
      <c r="AB14759" s="11"/>
      <c r="AC14759" s="11"/>
    </row>
    <row r="14760" spans="1:29" x14ac:dyDescent="0.25">
      <c r="A14760" s="10"/>
      <c r="B14760" s="11"/>
      <c r="C14760" s="11"/>
      <c r="D14760" s="11"/>
      <c r="E14760" s="11"/>
      <c r="F14760" s="11"/>
      <c r="G14760" s="11"/>
      <c r="H14760" s="11"/>
      <c r="I14760" s="11"/>
      <c r="J14760" s="11"/>
      <c r="K14760" s="12"/>
      <c r="L14760" s="13"/>
      <c r="M14760" s="12"/>
      <c r="N14760" s="13"/>
      <c r="O14760" s="13"/>
      <c r="P14760" s="11"/>
      <c r="Q14760" s="11"/>
      <c r="R14760" s="11"/>
      <c r="S14760" s="11"/>
      <c r="T14760" s="11"/>
      <c r="U14760" s="11"/>
      <c r="V14760" s="11"/>
      <c r="W14760" s="11"/>
      <c r="X14760" s="11"/>
      <c r="Y14760" s="11"/>
      <c r="Z14760" s="11"/>
      <c r="AA14760" s="11"/>
      <c r="AB14760" s="11"/>
      <c r="AC14760" s="11"/>
    </row>
    <row r="14761" spans="1:29" x14ac:dyDescent="0.25">
      <c r="A14761" s="10"/>
      <c r="B14761" s="11"/>
      <c r="C14761" s="11"/>
      <c r="D14761" s="11"/>
      <c r="E14761" s="11"/>
      <c r="F14761" s="11"/>
      <c r="G14761" s="11"/>
      <c r="H14761" s="11"/>
      <c r="I14761" s="11"/>
      <c r="J14761" s="11"/>
      <c r="K14761" s="12"/>
      <c r="L14761" s="13"/>
      <c r="M14761" s="12"/>
      <c r="N14761" s="13"/>
      <c r="O14761" s="13"/>
      <c r="P14761" s="11"/>
      <c r="Q14761" s="11"/>
      <c r="R14761" s="11"/>
      <c r="S14761" s="11"/>
      <c r="T14761" s="11"/>
      <c r="U14761" s="11"/>
      <c r="V14761" s="11"/>
      <c r="W14761" s="11"/>
      <c r="X14761" s="11"/>
      <c r="Y14761" s="11"/>
      <c r="Z14761" s="11"/>
      <c r="AA14761" s="11"/>
      <c r="AB14761" s="11"/>
      <c r="AC14761" s="11"/>
    </row>
    <row r="14762" spans="1:29" x14ac:dyDescent="0.25">
      <c r="A14762" s="10"/>
      <c r="B14762" s="11"/>
      <c r="C14762" s="11"/>
      <c r="D14762" s="11"/>
      <c r="E14762" s="11"/>
      <c r="F14762" s="11"/>
      <c r="G14762" s="11"/>
      <c r="H14762" s="11"/>
      <c r="I14762" s="11"/>
      <c r="J14762" s="11"/>
      <c r="K14762" s="12"/>
      <c r="L14762" s="13"/>
      <c r="M14762" s="12"/>
      <c r="N14762" s="13"/>
      <c r="O14762" s="13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  <c r="AA14762" s="11"/>
      <c r="AB14762" s="11"/>
      <c r="AC14762" s="11"/>
    </row>
    <row r="14763" spans="1:29" x14ac:dyDescent="0.25">
      <c r="A14763" s="10"/>
      <c r="B14763" s="11"/>
      <c r="C14763" s="11"/>
      <c r="D14763" s="11"/>
      <c r="E14763" s="11"/>
      <c r="F14763" s="11"/>
      <c r="G14763" s="11"/>
      <c r="H14763" s="11"/>
      <c r="I14763" s="11"/>
      <c r="J14763" s="11"/>
      <c r="K14763" s="12"/>
      <c r="L14763" s="13"/>
      <c r="M14763" s="12"/>
      <c r="N14763" s="13"/>
      <c r="O14763" s="13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  <c r="AA14763" s="11"/>
      <c r="AB14763" s="11"/>
      <c r="AC14763" s="11"/>
    </row>
    <row r="14764" spans="1:29" x14ac:dyDescent="0.25">
      <c r="A14764" s="10"/>
      <c r="B14764" s="11"/>
      <c r="C14764" s="11"/>
      <c r="D14764" s="11"/>
      <c r="E14764" s="11"/>
      <c r="F14764" s="11"/>
      <c r="G14764" s="11"/>
      <c r="H14764" s="11"/>
      <c r="I14764" s="11"/>
      <c r="J14764" s="11"/>
      <c r="K14764" s="12"/>
      <c r="L14764" s="13"/>
      <c r="M14764" s="12"/>
      <c r="N14764" s="13"/>
      <c r="O14764" s="13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  <c r="AA14764" s="11"/>
      <c r="AB14764" s="11"/>
      <c r="AC14764" s="11"/>
    </row>
    <row r="14765" spans="1:29" x14ac:dyDescent="0.25">
      <c r="A14765" s="10"/>
      <c r="B14765" s="11"/>
      <c r="C14765" s="11"/>
      <c r="D14765" s="11"/>
      <c r="E14765" s="11"/>
      <c r="F14765" s="11"/>
      <c r="G14765" s="11"/>
      <c r="H14765" s="11"/>
      <c r="I14765" s="11"/>
      <c r="J14765" s="11"/>
      <c r="K14765" s="12"/>
      <c r="L14765" s="13"/>
      <c r="M14765" s="12"/>
      <c r="N14765" s="13"/>
      <c r="O14765" s="13"/>
      <c r="P14765" s="11"/>
      <c r="Q14765" s="11"/>
      <c r="R14765" s="11"/>
      <c r="S14765" s="11"/>
      <c r="T14765" s="11"/>
      <c r="U14765" s="11"/>
      <c r="V14765" s="11"/>
      <c r="W14765" s="11"/>
      <c r="X14765" s="11"/>
      <c r="Y14765" s="11"/>
      <c r="Z14765" s="11"/>
      <c r="AA14765" s="11"/>
      <c r="AB14765" s="11"/>
      <c r="AC14765" s="11"/>
    </row>
    <row r="14766" spans="1:29" x14ac:dyDescent="0.25">
      <c r="A14766" s="10"/>
      <c r="B14766" s="11"/>
      <c r="C14766" s="11"/>
      <c r="D14766" s="11"/>
      <c r="E14766" s="11"/>
      <c r="F14766" s="11"/>
      <c r="G14766" s="11"/>
      <c r="H14766" s="11"/>
      <c r="I14766" s="11"/>
      <c r="J14766" s="11"/>
      <c r="K14766" s="12"/>
      <c r="L14766" s="13"/>
      <c r="M14766" s="12"/>
      <c r="N14766" s="13"/>
      <c r="O14766" s="13"/>
      <c r="P14766" s="11"/>
      <c r="Q14766" s="11"/>
      <c r="R14766" s="11"/>
      <c r="S14766" s="11"/>
      <c r="T14766" s="11"/>
      <c r="U14766" s="11"/>
      <c r="V14766" s="11"/>
      <c r="W14766" s="11"/>
      <c r="X14766" s="11"/>
      <c r="Y14766" s="11"/>
      <c r="Z14766" s="11"/>
      <c r="AA14766" s="11"/>
      <c r="AB14766" s="11"/>
      <c r="AC14766" s="11"/>
    </row>
    <row r="14767" spans="1:29" x14ac:dyDescent="0.25">
      <c r="A14767" s="10"/>
      <c r="B14767" s="11"/>
      <c r="C14767" s="11"/>
      <c r="D14767" s="11"/>
      <c r="E14767" s="11"/>
      <c r="F14767" s="11"/>
      <c r="G14767" s="11"/>
      <c r="H14767" s="11"/>
      <c r="I14767" s="11"/>
      <c r="J14767" s="11"/>
      <c r="K14767" s="12"/>
      <c r="L14767" s="13"/>
      <c r="M14767" s="12"/>
      <c r="N14767" s="13"/>
      <c r="O14767" s="13"/>
      <c r="P14767" s="11"/>
      <c r="Q14767" s="11"/>
      <c r="R14767" s="11"/>
      <c r="S14767" s="11"/>
      <c r="T14767" s="11"/>
      <c r="U14767" s="11"/>
      <c r="V14767" s="11"/>
      <c r="W14767" s="11"/>
      <c r="X14767" s="11"/>
      <c r="Y14767" s="11"/>
      <c r="Z14767" s="11"/>
      <c r="AA14767" s="11"/>
      <c r="AB14767" s="11"/>
      <c r="AC14767" s="11"/>
    </row>
    <row r="14768" spans="1:29" x14ac:dyDescent="0.25">
      <c r="A14768" s="10"/>
      <c r="B14768" s="11"/>
      <c r="C14768" s="11"/>
      <c r="D14768" s="11"/>
      <c r="E14768" s="11"/>
      <c r="F14768" s="11"/>
      <c r="G14768" s="11"/>
      <c r="H14768" s="11"/>
      <c r="I14768" s="11"/>
      <c r="J14768" s="11"/>
      <c r="K14768" s="12"/>
      <c r="L14768" s="13"/>
      <c r="M14768" s="12"/>
      <c r="N14768" s="13"/>
      <c r="O14768" s="13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  <c r="AA14768" s="11"/>
      <c r="AB14768" s="11"/>
      <c r="AC14768" s="11"/>
    </row>
    <row r="14769" spans="1:29" x14ac:dyDescent="0.25">
      <c r="A14769" s="10"/>
      <c r="B14769" s="11"/>
      <c r="C14769" s="11"/>
      <c r="D14769" s="11"/>
      <c r="E14769" s="11"/>
      <c r="F14769" s="11"/>
      <c r="G14769" s="11"/>
      <c r="H14769" s="11"/>
      <c r="I14769" s="11"/>
      <c r="J14769" s="11"/>
      <c r="K14769" s="12"/>
      <c r="L14769" s="13"/>
      <c r="M14769" s="12"/>
      <c r="N14769" s="13"/>
      <c r="O14769" s="13"/>
      <c r="P14769" s="11"/>
      <c r="Q14769" s="11"/>
      <c r="R14769" s="11"/>
      <c r="S14769" s="11"/>
      <c r="T14769" s="11"/>
      <c r="U14769" s="11"/>
      <c r="V14769" s="11"/>
      <c r="W14769" s="11"/>
      <c r="X14769" s="11"/>
      <c r="Y14769" s="11"/>
      <c r="Z14769" s="11"/>
      <c r="AA14769" s="11"/>
      <c r="AB14769" s="11"/>
      <c r="AC14769" s="11"/>
    </row>
    <row r="14770" spans="1:29" x14ac:dyDescent="0.25">
      <c r="A14770" s="10"/>
      <c r="B14770" s="11"/>
      <c r="C14770" s="11"/>
      <c r="D14770" s="11"/>
      <c r="E14770" s="11"/>
      <c r="F14770" s="11"/>
      <c r="G14770" s="11"/>
      <c r="H14770" s="11"/>
      <c r="I14770" s="11"/>
      <c r="J14770" s="11"/>
      <c r="K14770" s="12"/>
      <c r="L14770" s="13"/>
      <c r="M14770" s="12"/>
      <c r="N14770" s="13"/>
      <c r="O14770" s="13"/>
      <c r="P14770" s="11"/>
      <c r="Q14770" s="11"/>
      <c r="R14770" s="11"/>
      <c r="S14770" s="11"/>
      <c r="T14770" s="11"/>
      <c r="U14770" s="11"/>
      <c r="V14770" s="11"/>
      <c r="W14770" s="11"/>
      <c r="X14770" s="11"/>
      <c r="Y14770" s="11"/>
      <c r="Z14770" s="11"/>
      <c r="AA14770" s="11"/>
      <c r="AB14770" s="11"/>
      <c r="AC14770" s="11"/>
    </row>
    <row r="14771" spans="1:29" x14ac:dyDescent="0.25">
      <c r="A14771" s="10"/>
      <c r="B14771" s="11"/>
      <c r="C14771" s="11"/>
      <c r="D14771" s="11"/>
      <c r="E14771" s="11"/>
      <c r="F14771" s="11"/>
      <c r="G14771" s="11"/>
      <c r="H14771" s="11"/>
      <c r="I14771" s="11"/>
      <c r="J14771" s="11"/>
      <c r="K14771" s="12"/>
      <c r="L14771" s="13"/>
      <c r="M14771" s="12"/>
      <c r="N14771" s="13"/>
      <c r="O14771" s="13"/>
      <c r="P14771" s="11"/>
      <c r="Q14771" s="11"/>
      <c r="R14771" s="11"/>
      <c r="S14771" s="11"/>
      <c r="T14771" s="11"/>
      <c r="U14771" s="11"/>
      <c r="V14771" s="11"/>
      <c r="W14771" s="11"/>
      <c r="X14771" s="11"/>
      <c r="Y14771" s="11"/>
      <c r="Z14771" s="11"/>
      <c r="AA14771" s="11"/>
      <c r="AB14771" s="11"/>
      <c r="AC14771" s="11"/>
    </row>
    <row r="14772" spans="1:29" x14ac:dyDescent="0.25">
      <c r="A14772" s="10"/>
      <c r="B14772" s="11"/>
      <c r="C14772" s="11"/>
      <c r="D14772" s="11"/>
      <c r="E14772" s="11"/>
      <c r="F14772" s="11"/>
      <c r="G14772" s="11"/>
      <c r="H14772" s="11"/>
      <c r="I14772" s="11"/>
      <c r="J14772" s="11"/>
      <c r="K14772" s="12"/>
      <c r="L14772" s="13"/>
      <c r="M14772" s="12"/>
      <c r="N14772" s="13"/>
      <c r="O14772" s="13"/>
      <c r="P14772" s="11"/>
      <c r="Q14772" s="11"/>
      <c r="R14772" s="11"/>
      <c r="S14772" s="11"/>
      <c r="T14772" s="11"/>
      <c r="U14772" s="11"/>
      <c r="V14772" s="11"/>
      <c r="W14772" s="11"/>
      <c r="X14772" s="11"/>
      <c r="Y14772" s="11"/>
      <c r="Z14772" s="11"/>
      <c r="AA14772" s="11"/>
      <c r="AB14772" s="11"/>
      <c r="AC14772" s="11"/>
    </row>
    <row r="14773" spans="1:29" x14ac:dyDescent="0.25">
      <c r="A14773" s="10"/>
      <c r="B14773" s="11"/>
      <c r="C14773" s="11"/>
      <c r="D14773" s="11"/>
      <c r="E14773" s="11"/>
      <c r="F14773" s="11"/>
      <c r="G14773" s="11"/>
      <c r="H14773" s="11"/>
      <c r="I14773" s="11"/>
      <c r="J14773" s="11"/>
      <c r="K14773" s="12"/>
      <c r="L14773" s="13"/>
      <c r="M14773" s="12"/>
      <c r="N14773" s="13"/>
      <c r="O14773" s="13"/>
      <c r="P14773" s="11"/>
      <c r="Q14773" s="11"/>
      <c r="R14773" s="11"/>
      <c r="S14773" s="11"/>
      <c r="T14773" s="11"/>
      <c r="U14773" s="11"/>
      <c r="V14773" s="11"/>
      <c r="W14773" s="11"/>
      <c r="X14773" s="11"/>
      <c r="Y14773" s="11"/>
      <c r="Z14773" s="11"/>
      <c r="AA14773" s="11"/>
      <c r="AB14773" s="11"/>
      <c r="AC14773" s="11"/>
    </row>
    <row r="14774" spans="1:29" x14ac:dyDescent="0.25">
      <c r="A14774" s="10"/>
      <c r="B14774" s="11"/>
      <c r="C14774" s="11"/>
      <c r="D14774" s="11"/>
      <c r="E14774" s="11"/>
      <c r="F14774" s="11"/>
      <c r="G14774" s="11"/>
      <c r="H14774" s="11"/>
      <c r="I14774" s="11"/>
      <c r="J14774" s="11"/>
      <c r="K14774" s="12"/>
      <c r="L14774" s="13"/>
      <c r="M14774" s="12"/>
      <c r="N14774" s="13"/>
      <c r="O14774" s="13"/>
      <c r="P14774" s="11"/>
      <c r="Q14774" s="11"/>
      <c r="R14774" s="11"/>
      <c r="S14774" s="11"/>
      <c r="T14774" s="11"/>
      <c r="U14774" s="11"/>
      <c r="V14774" s="11"/>
      <c r="W14774" s="11"/>
      <c r="X14774" s="11"/>
      <c r="Y14774" s="11"/>
      <c r="Z14774" s="11"/>
      <c r="AA14774" s="11"/>
      <c r="AB14774" s="11"/>
      <c r="AC14774" s="11"/>
    </row>
    <row r="14775" spans="1:29" x14ac:dyDescent="0.25">
      <c r="A14775" s="10"/>
      <c r="B14775" s="11"/>
      <c r="C14775" s="11"/>
      <c r="D14775" s="11"/>
      <c r="E14775" s="11"/>
      <c r="F14775" s="11"/>
      <c r="G14775" s="11"/>
      <c r="H14775" s="11"/>
      <c r="I14775" s="11"/>
      <c r="J14775" s="11"/>
      <c r="K14775" s="12"/>
      <c r="L14775" s="13"/>
      <c r="M14775" s="12"/>
      <c r="N14775" s="13"/>
      <c r="O14775" s="13"/>
      <c r="P14775" s="11"/>
      <c r="Q14775" s="11"/>
      <c r="R14775" s="11"/>
      <c r="S14775" s="11"/>
      <c r="T14775" s="11"/>
      <c r="U14775" s="11"/>
      <c r="V14775" s="11"/>
      <c r="W14775" s="11"/>
      <c r="X14775" s="11"/>
      <c r="Y14775" s="11"/>
      <c r="Z14775" s="11"/>
      <c r="AA14775" s="11"/>
      <c r="AB14775" s="11"/>
      <c r="AC14775" s="11"/>
    </row>
    <row r="14776" spans="1:29" x14ac:dyDescent="0.25">
      <c r="A14776" s="10"/>
      <c r="B14776" s="11"/>
      <c r="C14776" s="11"/>
      <c r="D14776" s="11"/>
      <c r="E14776" s="11"/>
      <c r="F14776" s="11"/>
      <c r="G14776" s="11"/>
      <c r="H14776" s="11"/>
      <c r="I14776" s="11"/>
      <c r="J14776" s="11"/>
      <c r="K14776" s="12"/>
      <c r="L14776" s="13"/>
      <c r="M14776" s="12"/>
      <c r="N14776" s="13"/>
      <c r="O14776" s="13"/>
      <c r="P14776" s="11"/>
      <c r="Q14776" s="11"/>
      <c r="R14776" s="11"/>
      <c r="S14776" s="11"/>
      <c r="T14776" s="11"/>
      <c r="U14776" s="11"/>
      <c r="V14776" s="11"/>
      <c r="W14776" s="11"/>
      <c r="X14776" s="11"/>
      <c r="Y14776" s="11"/>
      <c r="Z14776" s="11"/>
      <c r="AA14776" s="11"/>
      <c r="AB14776" s="11"/>
      <c r="AC14776" s="11"/>
    </row>
    <row r="14777" spans="1:29" x14ac:dyDescent="0.25">
      <c r="A14777" s="10"/>
      <c r="B14777" s="11"/>
      <c r="C14777" s="11"/>
      <c r="D14777" s="11"/>
      <c r="E14777" s="11"/>
      <c r="F14777" s="11"/>
      <c r="G14777" s="11"/>
      <c r="H14777" s="11"/>
      <c r="I14777" s="11"/>
      <c r="J14777" s="11"/>
      <c r="K14777" s="12"/>
      <c r="L14777" s="13"/>
      <c r="M14777" s="12"/>
      <c r="N14777" s="13"/>
      <c r="O14777" s="13"/>
      <c r="P14777" s="11"/>
      <c r="Q14777" s="11"/>
      <c r="R14777" s="11"/>
      <c r="S14777" s="11"/>
      <c r="T14777" s="11"/>
      <c r="U14777" s="11"/>
      <c r="V14777" s="11"/>
      <c r="W14777" s="11"/>
      <c r="X14777" s="11"/>
      <c r="Y14777" s="11"/>
      <c r="Z14777" s="11"/>
      <c r="AA14777" s="11"/>
      <c r="AB14777" s="11"/>
      <c r="AC14777" s="11"/>
    </row>
    <row r="14778" spans="1:29" x14ac:dyDescent="0.25">
      <c r="A14778" s="10"/>
      <c r="B14778" s="11"/>
      <c r="C14778" s="11"/>
      <c r="D14778" s="11"/>
      <c r="E14778" s="11"/>
      <c r="F14778" s="11"/>
      <c r="G14778" s="11"/>
      <c r="H14778" s="11"/>
      <c r="I14778" s="11"/>
      <c r="J14778" s="11"/>
      <c r="K14778" s="12"/>
      <c r="L14778" s="13"/>
      <c r="M14778" s="12"/>
      <c r="N14778" s="13"/>
      <c r="O14778" s="13"/>
      <c r="P14778" s="11"/>
      <c r="Q14778" s="11"/>
      <c r="R14778" s="11"/>
      <c r="S14778" s="11"/>
      <c r="T14778" s="11"/>
      <c r="U14778" s="11"/>
      <c r="V14778" s="11"/>
      <c r="W14778" s="11"/>
      <c r="X14778" s="11"/>
      <c r="Y14778" s="11"/>
      <c r="Z14778" s="11"/>
      <c r="AA14778" s="11"/>
      <c r="AB14778" s="11"/>
      <c r="AC14778" s="11"/>
    </row>
    <row r="14779" spans="1:29" x14ac:dyDescent="0.25">
      <c r="A14779" s="10"/>
      <c r="B14779" s="11"/>
      <c r="C14779" s="11"/>
      <c r="D14779" s="11"/>
      <c r="E14779" s="11"/>
      <c r="F14779" s="11"/>
      <c r="G14779" s="11"/>
      <c r="H14779" s="11"/>
      <c r="I14779" s="11"/>
      <c r="J14779" s="11"/>
      <c r="K14779" s="12"/>
      <c r="L14779" s="13"/>
      <c r="M14779" s="12"/>
      <c r="N14779" s="13"/>
      <c r="O14779" s="13"/>
      <c r="P14779" s="11"/>
      <c r="Q14779" s="11"/>
      <c r="R14779" s="11"/>
      <c r="S14779" s="11"/>
      <c r="T14779" s="11"/>
      <c r="U14779" s="11"/>
      <c r="V14779" s="11"/>
      <c r="W14779" s="11"/>
      <c r="X14779" s="11"/>
      <c r="Y14779" s="11"/>
      <c r="Z14779" s="11"/>
      <c r="AA14779" s="11"/>
      <c r="AB14779" s="11"/>
      <c r="AC14779" s="11"/>
    </row>
    <row r="14780" spans="1:29" x14ac:dyDescent="0.25">
      <c r="A14780" s="10"/>
      <c r="B14780" s="11"/>
      <c r="C14780" s="11"/>
      <c r="D14780" s="11"/>
      <c r="E14780" s="11"/>
      <c r="F14780" s="11"/>
      <c r="G14780" s="11"/>
      <c r="H14780" s="11"/>
      <c r="I14780" s="11"/>
      <c r="J14780" s="11"/>
      <c r="K14780" s="12"/>
      <c r="L14780" s="13"/>
      <c r="M14780" s="12"/>
      <c r="N14780" s="13"/>
      <c r="O14780" s="13"/>
      <c r="P14780" s="11"/>
      <c r="Q14780" s="11"/>
      <c r="R14780" s="11"/>
      <c r="S14780" s="11"/>
      <c r="T14780" s="11"/>
      <c r="U14780" s="11"/>
      <c r="V14780" s="11"/>
      <c r="W14780" s="11"/>
      <c r="X14780" s="11"/>
      <c r="Y14780" s="11"/>
      <c r="Z14780" s="11"/>
      <c r="AA14780" s="11"/>
      <c r="AB14780" s="11"/>
      <c r="AC14780" s="11"/>
    </row>
    <row r="14781" spans="1:29" x14ac:dyDescent="0.25">
      <c r="A14781" s="10"/>
      <c r="B14781" s="11"/>
      <c r="C14781" s="11"/>
      <c r="D14781" s="11"/>
      <c r="E14781" s="11"/>
      <c r="F14781" s="11"/>
      <c r="G14781" s="11"/>
      <c r="H14781" s="11"/>
      <c r="I14781" s="11"/>
      <c r="J14781" s="11"/>
      <c r="K14781" s="12"/>
      <c r="L14781" s="13"/>
      <c r="M14781" s="12"/>
      <c r="N14781" s="13"/>
      <c r="O14781" s="13"/>
      <c r="P14781" s="11"/>
      <c r="Q14781" s="11"/>
      <c r="R14781" s="11"/>
      <c r="S14781" s="11"/>
      <c r="T14781" s="11"/>
      <c r="U14781" s="11"/>
      <c r="V14781" s="11"/>
      <c r="W14781" s="11"/>
      <c r="X14781" s="11"/>
      <c r="Y14781" s="11"/>
      <c r="Z14781" s="11"/>
      <c r="AA14781" s="11"/>
      <c r="AB14781" s="11"/>
      <c r="AC14781" s="11"/>
    </row>
    <row r="14782" spans="1:29" x14ac:dyDescent="0.25">
      <c r="A14782" s="10"/>
      <c r="B14782" s="11"/>
      <c r="C14782" s="11"/>
      <c r="D14782" s="11"/>
      <c r="E14782" s="11"/>
      <c r="F14782" s="11"/>
      <c r="G14782" s="11"/>
      <c r="H14782" s="11"/>
      <c r="I14782" s="11"/>
      <c r="J14782" s="11"/>
      <c r="K14782" s="12"/>
      <c r="L14782" s="13"/>
      <c r="M14782" s="12"/>
      <c r="N14782" s="13"/>
      <c r="O14782" s="13"/>
      <c r="P14782" s="11"/>
      <c r="Q14782" s="11"/>
      <c r="R14782" s="11"/>
      <c r="S14782" s="11"/>
      <c r="T14782" s="11"/>
      <c r="U14782" s="11"/>
      <c r="V14782" s="11"/>
      <c r="W14782" s="11"/>
      <c r="X14782" s="11"/>
      <c r="Y14782" s="11"/>
      <c r="Z14782" s="11"/>
      <c r="AA14782" s="11"/>
      <c r="AB14782" s="11"/>
      <c r="AC14782" s="11"/>
    </row>
    <row r="14783" spans="1:29" x14ac:dyDescent="0.25">
      <c r="A14783" s="10"/>
      <c r="B14783" s="11"/>
      <c r="C14783" s="11"/>
      <c r="D14783" s="11"/>
      <c r="E14783" s="11"/>
      <c r="F14783" s="11"/>
      <c r="G14783" s="11"/>
      <c r="H14783" s="11"/>
      <c r="I14783" s="11"/>
      <c r="J14783" s="11"/>
      <c r="K14783" s="12"/>
      <c r="L14783" s="13"/>
      <c r="M14783" s="12"/>
      <c r="N14783" s="13"/>
      <c r="O14783" s="13"/>
      <c r="P14783" s="11"/>
      <c r="Q14783" s="11"/>
      <c r="R14783" s="11"/>
      <c r="S14783" s="11"/>
      <c r="T14783" s="11"/>
      <c r="U14783" s="11"/>
      <c r="V14783" s="11"/>
      <c r="W14783" s="11"/>
      <c r="X14783" s="11"/>
      <c r="Y14783" s="11"/>
      <c r="Z14783" s="11"/>
      <c r="AA14783" s="11"/>
      <c r="AB14783" s="11"/>
      <c r="AC14783" s="11"/>
    </row>
    <row r="14784" spans="1:29" x14ac:dyDescent="0.25">
      <c r="A14784" s="10"/>
      <c r="B14784" s="11"/>
      <c r="C14784" s="11"/>
      <c r="D14784" s="11"/>
      <c r="E14784" s="11"/>
      <c r="F14784" s="11"/>
      <c r="G14784" s="11"/>
      <c r="H14784" s="11"/>
      <c r="I14784" s="11"/>
      <c r="J14784" s="11"/>
      <c r="K14784" s="12"/>
      <c r="L14784" s="13"/>
      <c r="M14784" s="12"/>
      <c r="N14784" s="13"/>
      <c r="O14784" s="13"/>
      <c r="P14784" s="11"/>
      <c r="Q14784" s="11"/>
      <c r="R14784" s="11"/>
      <c r="S14784" s="11"/>
      <c r="T14784" s="11"/>
      <c r="U14784" s="11"/>
      <c r="V14784" s="11"/>
      <c r="W14784" s="11"/>
      <c r="X14784" s="11"/>
      <c r="Y14784" s="11"/>
      <c r="Z14784" s="11"/>
      <c r="AA14784" s="11"/>
      <c r="AB14784" s="11"/>
      <c r="AC14784" s="11"/>
    </row>
    <row r="14785" spans="1:29" x14ac:dyDescent="0.25">
      <c r="A14785" s="10"/>
      <c r="B14785" s="11"/>
      <c r="C14785" s="11"/>
      <c r="D14785" s="11"/>
      <c r="E14785" s="11"/>
      <c r="F14785" s="11"/>
      <c r="G14785" s="11"/>
      <c r="H14785" s="11"/>
      <c r="I14785" s="11"/>
      <c r="J14785" s="11"/>
      <c r="K14785" s="12"/>
      <c r="L14785" s="13"/>
      <c r="M14785" s="12"/>
      <c r="N14785" s="13"/>
      <c r="O14785" s="13"/>
      <c r="P14785" s="11"/>
      <c r="Q14785" s="11"/>
      <c r="R14785" s="11"/>
      <c r="S14785" s="11"/>
      <c r="T14785" s="11"/>
      <c r="U14785" s="11"/>
      <c r="V14785" s="11"/>
      <c r="W14785" s="11"/>
      <c r="X14785" s="11"/>
      <c r="Y14785" s="11"/>
      <c r="Z14785" s="11"/>
      <c r="AA14785" s="11"/>
      <c r="AB14785" s="11"/>
      <c r="AC14785" s="11"/>
    </row>
    <row r="14786" spans="1:29" x14ac:dyDescent="0.25">
      <c r="A14786" s="10"/>
      <c r="B14786" s="11"/>
      <c r="C14786" s="11"/>
      <c r="D14786" s="11"/>
      <c r="E14786" s="11"/>
      <c r="F14786" s="11"/>
      <c r="G14786" s="11"/>
      <c r="H14786" s="11"/>
      <c r="I14786" s="11"/>
      <c r="J14786" s="11"/>
      <c r="K14786" s="12"/>
      <c r="L14786" s="13"/>
      <c r="M14786" s="12"/>
      <c r="N14786" s="13"/>
      <c r="O14786" s="13"/>
      <c r="P14786" s="11"/>
      <c r="Q14786" s="11"/>
      <c r="R14786" s="11"/>
      <c r="S14786" s="11"/>
      <c r="T14786" s="11"/>
      <c r="U14786" s="11"/>
      <c r="V14786" s="11"/>
      <c r="W14786" s="11"/>
      <c r="X14786" s="11"/>
      <c r="Y14786" s="11"/>
      <c r="Z14786" s="11"/>
      <c r="AA14786" s="11"/>
      <c r="AB14786" s="11"/>
      <c r="AC14786" s="11"/>
    </row>
    <row r="14787" spans="1:29" x14ac:dyDescent="0.25">
      <c r="A14787" s="10"/>
      <c r="B14787" s="11"/>
      <c r="C14787" s="11"/>
      <c r="D14787" s="11"/>
      <c r="E14787" s="11"/>
      <c r="F14787" s="11"/>
      <c r="G14787" s="11"/>
      <c r="H14787" s="11"/>
      <c r="I14787" s="11"/>
      <c r="J14787" s="11"/>
      <c r="K14787" s="12"/>
      <c r="L14787" s="13"/>
      <c r="M14787" s="12"/>
      <c r="N14787" s="13"/>
      <c r="O14787" s="13"/>
      <c r="P14787" s="11"/>
      <c r="Q14787" s="11"/>
      <c r="R14787" s="11"/>
      <c r="S14787" s="11"/>
      <c r="T14787" s="11"/>
      <c r="U14787" s="11"/>
      <c r="V14787" s="11"/>
      <c r="W14787" s="11"/>
      <c r="X14787" s="11"/>
      <c r="Y14787" s="11"/>
      <c r="Z14787" s="11"/>
      <c r="AA14787" s="11"/>
      <c r="AB14787" s="11"/>
      <c r="AC14787" s="11"/>
    </row>
    <row r="14788" spans="1:29" x14ac:dyDescent="0.25">
      <c r="A14788" s="10"/>
      <c r="B14788" s="11"/>
      <c r="C14788" s="11"/>
      <c r="D14788" s="11"/>
      <c r="E14788" s="11"/>
      <c r="F14788" s="11"/>
      <c r="G14788" s="11"/>
      <c r="H14788" s="11"/>
      <c r="I14788" s="11"/>
      <c r="J14788" s="11"/>
      <c r="K14788" s="12"/>
      <c r="L14788" s="13"/>
      <c r="M14788" s="12"/>
      <c r="N14788" s="13"/>
      <c r="O14788" s="13"/>
      <c r="P14788" s="11"/>
      <c r="Q14788" s="11"/>
      <c r="R14788" s="11"/>
      <c r="S14788" s="11"/>
      <c r="T14788" s="11"/>
      <c r="U14788" s="11"/>
      <c r="V14788" s="11"/>
      <c r="W14788" s="11"/>
      <c r="X14788" s="11"/>
      <c r="Y14788" s="11"/>
      <c r="Z14788" s="11"/>
      <c r="AA14788" s="11"/>
      <c r="AB14788" s="11"/>
      <c r="AC14788" s="11"/>
    </row>
    <row r="14789" spans="1:29" x14ac:dyDescent="0.25">
      <c r="A14789" s="10"/>
      <c r="B14789" s="11"/>
      <c r="C14789" s="11"/>
      <c r="D14789" s="11"/>
      <c r="E14789" s="11"/>
      <c r="F14789" s="11"/>
      <c r="G14789" s="11"/>
      <c r="H14789" s="11"/>
      <c r="I14789" s="11"/>
      <c r="J14789" s="11"/>
      <c r="K14789" s="12"/>
      <c r="L14789" s="13"/>
      <c r="M14789" s="12"/>
      <c r="N14789" s="13"/>
      <c r="O14789" s="13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  <c r="AA14789" s="11"/>
      <c r="AB14789" s="11"/>
      <c r="AC14789" s="11"/>
    </row>
    <row r="14790" spans="1:29" x14ac:dyDescent="0.25">
      <c r="A14790" s="10"/>
      <c r="B14790" s="11"/>
      <c r="C14790" s="11"/>
      <c r="D14790" s="11"/>
      <c r="E14790" s="11"/>
      <c r="F14790" s="11"/>
      <c r="G14790" s="11"/>
      <c r="H14790" s="11"/>
      <c r="I14790" s="11"/>
      <c r="J14790" s="11"/>
      <c r="K14790" s="12"/>
      <c r="L14790" s="13"/>
      <c r="M14790" s="12"/>
      <c r="N14790" s="13"/>
      <c r="O14790" s="13"/>
      <c r="P14790" s="11"/>
      <c r="Q14790" s="11"/>
      <c r="R14790" s="11"/>
      <c r="S14790" s="11"/>
      <c r="T14790" s="11"/>
      <c r="U14790" s="11"/>
      <c r="V14790" s="11"/>
      <c r="W14790" s="11"/>
      <c r="X14790" s="11"/>
      <c r="Y14790" s="11"/>
      <c r="Z14790" s="11"/>
      <c r="AA14790" s="11"/>
      <c r="AB14790" s="11"/>
      <c r="AC14790" s="11"/>
    </row>
    <row r="14791" spans="1:29" x14ac:dyDescent="0.25">
      <c r="A14791" s="10"/>
      <c r="B14791" s="11"/>
      <c r="C14791" s="11"/>
      <c r="D14791" s="11"/>
      <c r="E14791" s="11"/>
      <c r="F14791" s="11"/>
      <c r="G14791" s="11"/>
      <c r="H14791" s="11"/>
      <c r="I14791" s="11"/>
      <c r="J14791" s="11"/>
      <c r="K14791" s="12"/>
      <c r="L14791" s="13"/>
      <c r="M14791" s="12"/>
      <c r="N14791" s="13"/>
      <c r="O14791" s="13"/>
      <c r="P14791" s="11"/>
      <c r="Q14791" s="11"/>
      <c r="R14791" s="11"/>
      <c r="S14791" s="11"/>
      <c r="T14791" s="11"/>
      <c r="U14791" s="11"/>
      <c r="V14791" s="11"/>
      <c r="W14791" s="11"/>
      <c r="X14791" s="11"/>
      <c r="Y14791" s="11"/>
      <c r="Z14791" s="11"/>
      <c r="AA14791" s="11"/>
      <c r="AB14791" s="11"/>
      <c r="AC14791" s="11"/>
    </row>
    <row r="14792" spans="1:29" x14ac:dyDescent="0.25">
      <c r="A14792" s="10"/>
      <c r="B14792" s="11"/>
      <c r="C14792" s="11"/>
      <c r="D14792" s="11"/>
      <c r="E14792" s="11"/>
      <c r="F14792" s="11"/>
      <c r="G14792" s="11"/>
      <c r="H14792" s="11"/>
      <c r="I14792" s="11"/>
      <c r="J14792" s="11"/>
      <c r="K14792" s="12"/>
      <c r="L14792" s="13"/>
      <c r="M14792" s="12"/>
      <c r="N14792" s="13"/>
      <c r="O14792" s="13"/>
      <c r="P14792" s="11"/>
      <c r="Q14792" s="11"/>
      <c r="R14792" s="11"/>
      <c r="S14792" s="11"/>
      <c r="T14792" s="11"/>
      <c r="U14792" s="11"/>
      <c r="V14792" s="11"/>
      <c r="W14792" s="11"/>
      <c r="X14792" s="11"/>
      <c r="Y14792" s="11"/>
      <c r="Z14792" s="11"/>
      <c r="AA14792" s="11"/>
      <c r="AB14792" s="11"/>
      <c r="AC14792" s="11"/>
    </row>
    <row r="14793" spans="1:29" x14ac:dyDescent="0.25">
      <c r="A14793" s="10"/>
      <c r="B14793" s="11"/>
      <c r="C14793" s="11"/>
      <c r="D14793" s="11"/>
      <c r="E14793" s="11"/>
      <c r="F14793" s="11"/>
      <c r="G14793" s="11"/>
      <c r="H14793" s="11"/>
      <c r="I14793" s="11"/>
      <c r="J14793" s="11"/>
      <c r="K14793" s="12"/>
      <c r="L14793" s="13"/>
      <c r="M14793" s="12"/>
      <c r="N14793" s="13"/>
      <c r="O14793" s="13"/>
      <c r="P14793" s="11"/>
      <c r="Q14793" s="11"/>
      <c r="R14793" s="11"/>
      <c r="S14793" s="11"/>
      <c r="T14793" s="11"/>
      <c r="U14793" s="11"/>
      <c r="V14793" s="11"/>
      <c r="W14793" s="11"/>
      <c r="X14793" s="11"/>
      <c r="Y14793" s="11"/>
      <c r="Z14793" s="11"/>
      <c r="AA14793" s="11"/>
      <c r="AB14793" s="11"/>
      <c r="AC14793" s="11"/>
    </row>
    <row r="14794" spans="1:29" x14ac:dyDescent="0.25">
      <c r="A14794" s="10"/>
      <c r="B14794" s="11"/>
      <c r="C14794" s="11"/>
      <c r="D14794" s="11"/>
      <c r="E14794" s="11"/>
      <c r="F14794" s="11"/>
      <c r="G14794" s="11"/>
      <c r="H14794" s="11"/>
      <c r="I14794" s="11"/>
      <c r="J14794" s="11"/>
      <c r="K14794" s="12"/>
      <c r="L14794" s="13"/>
      <c r="M14794" s="12"/>
      <c r="N14794" s="13"/>
      <c r="O14794" s="13"/>
      <c r="P14794" s="11"/>
      <c r="Q14794" s="11"/>
      <c r="R14794" s="11"/>
      <c r="S14794" s="11"/>
      <c r="T14794" s="11"/>
      <c r="U14794" s="11"/>
      <c r="V14794" s="11"/>
      <c r="W14794" s="11"/>
      <c r="X14794" s="11"/>
      <c r="Y14794" s="11"/>
      <c r="Z14794" s="11"/>
      <c r="AA14794" s="11"/>
      <c r="AB14794" s="11"/>
      <c r="AC14794" s="11"/>
    </row>
    <row r="14795" spans="1:29" x14ac:dyDescent="0.25">
      <c r="A14795" s="10"/>
      <c r="B14795" s="11"/>
      <c r="C14795" s="11"/>
      <c r="D14795" s="11"/>
      <c r="E14795" s="11"/>
      <c r="F14795" s="11"/>
      <c r="G14795" s="11"/>
      <c r="H14795" s="11"/>
      <c r="I14795" s="11"/>
      <c r="J14795" s="11"/>
      <c r="K14795" s="12"/>
      <c r="L14795" s="13"/>
      <c r="M14795" s="12"/>
      <c r="N14795" s="13"/>
      <c r="O14795" s="13"/>
      <c r="P14795" s="11"/>
      <c r="Q14795" s="11"/>
      <c r="R14795" s="11"/>
      <c r="S14795" s="11"/>
      <c r="T14795" s="11"/>
      <c r="U14795" s="11"/>
      <c r="V14795" s="11"/>
      <c r="W14795" s="11"/>
      <c r="X14795" s="11"/>
      <c r="Y14795" s="11"/>
      <c r="Z14795" s="11"/>
      <c r="AA14795" s="11"/>
      <c r="AB14795" s="11"/>
      <c r="AC14795" s="11"/>
    </row>
    <row r="14796" spans="1:29" x14ac:dyDescent="0.25">
      <c r="A14796" s="10"/>
      <c r="B14796" s="11"/>
      <c r="C14796" s="11"/>
      <c r="D14796" s="11"/>
      <c r="E14796" s="11"/>
      <c r="F14796" s="11"/>
      <c r="G14796" s="11"/>
      <c r="H14796" s="11"/>
      <c r="I14796" s="11"/>
      <c r="J14796" s="11"/>
      <c r="K14796" s="12"/>
      <c r="L14796" s="13"/>
      <c r="M14796" s="12"/>
      <c r="N14796" s="13"/>
      <c r="O14796" s="13"/>
      <c r="P14796" s="11"/>
      <c r="Q14796" s="11"/>
      <c r="R14796" s="11"/>
      <c r="S14796" s="11"/>
      <c r="T14796" s="11"/>
      <c r="U14796" s="11"/>
      <c r="V14796" s="11"/>
      <c r="W14796" s="11"/>
      <c r="X14796" s="11"/>
      <c r="Y14796" s="11"/>
      <c r="Z14796" s="11"/>
      <c r="AA14796" s="11"/>
      <c r="AB14796" s="11"/>
      <c r="AC14796" s="11"/>
    </row>
    <row r="14797" spans="1:29" x14ac:dyDescent="0.25">
      <c r="A14797" s="10"/>
      <c r="B14797" s="11"/>
      <c r="C14797" s="11"/>
      <c r="D14797" s="11"/>
      <c r="E14797" s="11"/>
      <c r="F14797" s="11"/>
      <c r="G14797" s="11"/>
      <c r="H14797" s="11"/>
      <c r="I14797" s="11"/>
      <c r="J14797" s="11"/>
      <c r="K14797" s="12"/>
      <c r="L14797" s="13"/>
      <c r="M14797" s="12"/>
      <c r="N14797" s="13"/>
      <c r="O14797" s="13"/>
      <c r="P14797" s="11"/>
      <c r="Q14797" s="11"/>
      <c r="R14797" s="11"/>
      <c r="S14797" s="11"/>
      <c r="T14797" s="11"/>
      <c r="U14797" s="11"/>
      <c r="V14797" s="11"/>
      <c r="W14797" s="11"/>
      <c r="X14797" s="11"/>
      <c r="Y14797" s="11"/>
      <c r="Z14797" s="11"/>
      <c r="AA14797" s="11"/>
      <c r="AB14797" s="11"/>
      <c r="AC14797" s="11"/>
    </row>
    <row r="14798" spans="1:29" x14ac:dyDescent="0.25">
      <c r="A14798" s="10"/>
      <c r="B14798" s="11"/>
      <c r="C14798" s="11"/>
      <c r="D14798" s="11"/>
      <c r="E14798" s="11"/>
      <c r="F14798" s="11"/>
      <c r="G14798" s="11"/>
      <c r="H14798" s="11"/>
      <c r="I14798" s="11"/>
      <c r="J14798" s="11"/>
      <c r="K14798" s="12"/>
      <c r="L14798" s="13"/>
      <c r="M14798" s="12"/>
      <c r="N14798" s="13"/>
      <c r="O14798" s="13"/>
      <c r="P14798" s="11"/>
      <c r="Q14798" s="11"/>
      <c r="R14798" s="11"/>
      <c r="S14798" s="11"/>
      <c r="T14798" s="11"/>
      <c r="U14798" s="11"/>
      <c r="V14798" s="11"/>
      <c r="W14798" s="11"/>
      <c r="X14798" s="11"/>
      <c r="Y14798" s="11"/>
      <c r="Z14798" s="11"/>
      <c r="AA14798" s="11"/>
      <c r="AB14798" s="11"/>
      <c r="AC14798" s="11"/>
    </row>
    <row r="14799" spans="1:29" x14ac:dyDescent="0.25">
      <c r="A14799" s="10"/>
      <c r="B14799" s="11"/>
      <c r="C14799" s="11"/>
      <c r="D14799" s="11"/>
      <c r="E14799" s="11"/>
      <c r="F14799" s="11"/>
      <c r="G14799" s="11"/>
      <c r="H14799" s="11"/>
      <c r="I14799" s="11"/>
      <c r="J14799" s="11"/>
      <c r="K14799" s="12"/>
      <c r="L14799" s="13"/>
      <c r="M14799" s="12"/>
      <c r="N14799" s="13"/>
      <c r="O14799" s="13"/>
      <c r="P14799" s="11"/>
      <c r="Q14799" s="11"/>
      <c r="R14799" s="11"/>
      <c r="S14799" s="11"/>
      <c r="T14799" s="11"/>
      <c r="U14799" s="11"/>
      <c r="V14799" s="11"/>
      <c r="W14799" s="11"/>
      <c r="X14799" s="11"/>
      <c r="Y14799" s="11"/>
      <c r="Z14799" s="11"/>
      <c r="AA14799" s="11"/>
      <c r="AB14799" s="11"/>
      <c r="AC14799" s="11"/>
    </row>
    <row r="14800" spans="1:29" x14ac:dyDescent="0.25">
      <c r="A14800" s="10"/>
      <c r="B14800" s="11"/>
      <c r="C14800" s="11"/>
      <c r="D14800" s="11"/>
      <c r="E14800" s="11"/>
      <c r="F14800" s="11"/>
      <c r="G14800" s="11"/>
      <c r="H14800" s="11"/>
      <c r="I14800" s="11"/>
      <c r="J14800" s="11"/>
      <c r="K14800" s="12"/>
      <c r="L14800" s="13"/>
      <c r="M14800" s="12"/>
      <c r="N14800" s="13"/>
      <c r="O14800" s="13"/>
      <c r="P14800" s="11"/>
      <c r="Q14800" s="11"/>
      <c r="R14800" s="11"/>
      <c r="S14800" s="11"/>
      <c r="T14800" s="11"/>
      <c r="U14800" s="11"/>
      <c r="V14800" s="11"/>
      <c r="W14800" s="11"/>
      <c r="X14800" s="11"/>
      <c r="Y14800" s="11"/>
      <c r="Z14800" s="11"/>
      <c r="AA14800" s="11"/>
      <c r="AB14800" s="11"/>
      <c r="AC14800" s="11"/>
    </row>
    <row r="14801" spans="1:29" x14ac:dyDescent="0.25">
      <c r="A14801" s="10"/>
      <c r="B14801" s="11"/>
      <c r="C14801" s="11"/>
      <c r="D14801" s="11"/>
      <c r="E14801" s="11"/>
      <c r="F14801" s="11"/>
      <c r="G14801" s="11"/>
      <c r="H14801" s="11"/>
      <c r="I14801" s="11"/>
      <c r="J14801" s="11"/>
      <c r="K14801" s="12"/>
      <c r="L14801" s="13"/>
      <c r="M14801" s="12"/>
      <c r="N14801" s="13"/>
      <c r="O14801" s="13"/>
      <c r="P14801" s="11"/>
      <c r="Q14801" s="11"/>
      <c r="R14801" s="11"/>
      <c r="S14801" s="11"/>
      <c r="T14801" s="11"/>
      <c r="U14801" s="11"/>
      <c r="V14801" s="11"/>
      <c r="W14801" s="11"/>
      <c r="X14801" s="11"/>
      <c r="Y14801" s="11"/>
      <c r="Z14801" s="11"/>
      <c r="AA14801" s="11"/>
      <c r="AB14801" s="11"/>
      <c r="AC14801" s="11"/>
    </row>
    <row r="14802" spans="1:29" x14ac:dyDescent="0.25">
      <c r="A14802" s="10"/>
      <c r="B14802" s="11"/>
      <c r="C14802" s="11"/>
      <c r="D14802" s="11"/>
      <c r="E14802" s="11"/>
      <c r="F14802" s="11"/>
      <c r="G14802" s="11"/>
      <c r="H14802" s="11"/>
      <c r="I14802" s="11"/>
      <c r="J14802" s="11"/>
      <c r="K14802" s="12"/>
      <c r="L14802" s="13"/>
      <c r="M14802" s="12"/>
      <c r="N14802" s="13"/>
      <c r="O14802" s="13"/>
      <c r="P14802" s="11"/>
      <c r="Q14802" s="11"/>
      <c r="R14802" s="11"/>
      <c r="S14802" s="11"/>
      <c r="T14802" s="11"/>
      <c r="U14802" s="11"/>
      <c r="V14802" s="11"/>
      <c r="W14802" s="11"/>
      <c r="X14802" s="11"/>
      <c r="Y14802" s="11"/>
      <c r="Z14802" s="11"/>
      <c r="AA14802" s="11"/>
      <c r="AB14802" s="11"/>
      <c r="AC14802" s="11"/>
    </row>
    <row r="14803" spans="1:29" x14ac:dyDescent="0.25">
      <c r="A14803" s="10"/>
      <c r="B14803" s="11"/>
      <c r="C14803" s="11"/>
      <c r="D14803" s="11"/>
      <c r="E14803" s="11"/>
      <c r="F14803" s="11"/>
      <c r="G14803" s="11"/>
      <c r="H14803" s="11"/>
      <c r="I14803" s="11"/>
      <c r="J14803" s="11"/>
      <c r="K14803" s="12"/>
      <c r="L14803" s="13"/>
      <c r="M14803" s="12"/>
      <c r="N14803" s="13"/>
      <c r="O14803" s="13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  <c r="AA14803" s="11"/>
      <c r="AB14803" s="11"/>
      <c r="AC14803" s="11"/>
    </row>
    <row r="14804" spans="1:29" x14ac:dyDescent="0.25">
      <c r="A14804" s="10"/>
      <c r="B14804" s="11"/>
      <c r="C14804" s="11"/>
      <c r="D14804" s="11"/>
      <c r="E14804" s="11"/>
      <c r="F14804" s="11"/>
      <c r="G14804" s="11"/>
      <c r="H14804" s="11"/>
      <c r="I14804" s="11"/>
      <c r="J14804" s="11"/>
      <c r="K14804" s="12"/>
      <c r="L14804" s="13"/>
      <c r="M14804" s="12"/>
      <c r="N14804" s="13"/>
      <c r="O14804" s="13"/>
      <c r="P14804" s="11"/>
      <c r="Q14804" s="11"/>
      <c r="R14804" s="11"/>
      <c r="S14804" s="11"/>
      <c r="T14804" s="11"/>
      <c r="U14804" s="11"/>
      <c r="V14804" s="11"/>
      <c r="W14804" s="11"/>
      <c r="X14804" s="11"/>
      <c r="Y14804" s="11"/>
      <c r="Z14804" s="11"/>
      <c r="AA14804" s="11"/>
      <c r="AB14804" s="11"/>
      <c r="AC14804" s="11"/>
    </row>
    <row r="14805" spans="1:29" x14ac:dyDescent="0.25">
      <c r="A14805" s="10"/>
      <c r="B14805" s="11"/>
      <c r="C14805" s="11"/>
      <c r="D14805" s="11"/>
      <c r="E14805" s="11"/>
      <c r="F14805" s="11"/>
      <c r="G14805" s="11"/>
      <c r="H14805" s="11"/>
      <c r="I14805" s="11"/>
      <c r="J14805" s="11"/>
      <c r="K14805" s="12"/>
      <c r="L14805" s="13"/>
      <c r="M14805" s="12"/>
      <c r="N14805" s="13"/>
      <c r="O14805" s="13"/>
      <c r="P14805" s="11"/>
      <c r="Q14805" s="11"/>
      <c r="R14805" s="11"/>
      <c r="S14805" s="11"/>
      <c r="T14805" s="11"/>
      <c r="U14805" s="11"/>
      <c r="V14805" s="11"/>
      <c r="W14805" s="11"/>
      <c r="X14805" s="11"/>
      <c r="Y14805" s="11"/>
      <c r="Z14805" s="11"/>
      <c r="AA14805" s="11"/>
      <c r="AB14805" s="11"/>
      <c r="AC14805" s="11"/>
    </row>
    <row r="14806" spans="1:29" x14ac:dyDescent="0.25">
      <c r="A14806" s="10"/>
      <c r="B14806" s="11"/>
      <c r="C14806" s="11"/>
      <c r="D14806" s="11"/>
      <c r="E14806" s="11"/>
      <c r="F14806" s="11"/>
      <c r="G14806" s="11"/>
      <c r="H14806" s="11"/>
      <c r="I14806" s="11"/>
      <c r="J14806" s="11"/>
      <c r="K14806" s="12"/>
      <c r="L14806" s="13"/>
      <c r="M14806" s="12"/>
      <c r="N14806" s="13"/>
      <c r="O14806" s="13"/>
      <c r="P14806" s="11"/>
      <c r="Q14806" s="11"/>
      <c r="R14806" s="11"/>
      <c r="S14806" s="11"/>
      <c r="T14806" s="11"/>
      <c r="U14806" s="11"/>
      <c r="V14806" s="11"/>
      <c r="W14806" s="11"/>
      <c r="X14806" s="11"/>
      <c r="Y14806" s="11"/>
      <c r="Z14806" s="11"/>
      <c r="AA14806" s="11"/>
      <c r="AB14806" s="11"/>
      <c r="AC14806" s="11"/>
    </row>
    <row r="14807" spans="1:29" x14ac:dyDescent="0.25">
      <c r="A14807" s="10"/>
      <c r="B14807" s="11"/>
      <c r="C14807" s="11"/>
      <c r="D14807" s="11"/>
      <c r="E14807" s="11"/>
      <c r="F14807" s="11"/>
      <c r="G14807" s="11"/>
      <c r="H14807" s="11"/>
      <c r="I14807" s="11"/>
      <c r="J14807" s="11"/>
      <c r="K14807" s="12"/>
      <c r="L14807" s="13"/>
      <c r="M14807" s="12"/>
      <c r="N14807" s="13"/>
      <c r="O14807" s="13"/>
      <c r="P14807" s="11"/>
      <c r="Q14807" s="11"/>
      <c r="R14807" s="11"/>
      <c r="S14807" s="11"/>
      <c r="T14807" s="11"/>
      <c r="U14807" s="11"/>
      <c r="V14807" s="11"/>
      <c r="W14807" s="11"/>
      <c r="X14807" s="11"/>
      <c r="Y14807" s="11"/>
      <c r="Z14807" s="11"/>
      <c r="AA14807" s="11"/>
      <c r="AB14807" s="11"/>
      <c r="AC14807" s="11"/>
    </row>
    <row r="14808" spans="1:29" x14ac:dyDescent="0.25">
      <c r="A14808" s="10"/>
      <c r="B14808" s="11"/>
      <c r="C14808" s="11"/>
      <c r="D14808" s="11"/>
      <c r="E14808" s="11"/>
      <c r="F14808" s="11"/>
      <c r="G14808" s="11"/>
      <c r="H14808" s="11"/>
      <c r="I14808" s="11"/>
      <c r="J14808" s="11"/>
      <c r="K14808" s="12"/>
      <c r="L14808" s="13"/>
      <c r="M14808" s="12"/>
      <c r="N14808" s="13"/>
      <c r="O14808" s="13"/>
      <c r="P14808" s="11"/>
      <c r="Q14808" s="11"/>
      <c r="R14808" s="11"/>
      <c r="S14808" s="11"/>
      <c r="T14808" s="11"/>
      <c r="U14808" s="11"/>
      <c r="V14808" s="11"/>
      <c r="W14808" s="11"/>
      <c r="X14808" s="11"/>
      <c r="Y14808" s="11"/>
      <c r="Z14808" s="11"/>
      <c r="AA14808" s="11"/>
      <c r="AB14808" s="11"/>
      <c r="AC14808" s="11"/>
    </row>
    <row r="14809" spans="1:29" x14ac:dyDescent="0.25">
      <c r="A14809" s="10"/>
      <c r="B14809" s="11"/>
      <c r="C14809" s="11"/>
      <c r="D14809" s="11"/>
      <c r="E14809" s="11"/>
      <c r="F14809" s="11"/>
      <c r="G14809" s="11"/>
      <c r="H14809" s="11"/>
      <c r="I14809" s="11"/>
      <c r="J14809" s="11"/>
      <c r="K14809" s="12"/>
      <c r="L14809" s="13"/>
      <c r="M14809" s="12"/>
      <c r="N14809" s="13"/>
      <c r="O14809" s="13"/>
      <c r="P14809" s="11"/>
      <c r="Q14809" s="11"/>
      <c r="R14809" s="11"/>
      <c r="S14809" s="11"/>
      <c r="T14809" s="11"/>
      <c r="U14809" s="11"/>
      <c r="V14809" s="11"/>
      <c r="W14809" s="11"/>
      <c r="X14809" s="11"/>
      <c r="Y14809" s="11"/>
      <c r="Z14809" s="11"/>
      <c r="AA14809" s="11"/>
      <c r="AB14809" s="11"/>
      <c r="AC14809" s="11"/>
    </row>
    <row r="14810" spans="1:29" x14ac:dyDescent="0.25">
      <c r="A14810" s="10"/>
      <c r="B14810" s="11"/>
      <c r="C14810" s="11"/>
      <c r="D14810" s="11"/>
      <c r="E14810" s="11"/>
      <c r="F14810" s="11"/>
      <c r="G14810" s="11"/>
      <c r="H14810" s="11"/>
      <c r="I14810" s="11"/>
      <c r="J14810" s="11"/>
      <c r="K14810" s="12"/>
      <c r="L14810" s="13"/>
      <c r="M14810" s="12"/>
      <c r="N14810" s="13"/>
      <c r="O14810" s="13"/>
      <c r="P14810" s="11"/>
      <c r="Q14810" s="11"/>
      <c r="R14810" s="11"/>
      <c r="S14810" s="11"/>
      <c r="T14810" s="11"/>
      <c r="U14810" s="11"/>
      <c r="V14810" s="11"/>
      <c r="W14810" s="11"/>
      <c r="X14810" s="11"/>
      <c r="Y14810" s="11"/>
      <c r="Z14810" s="11"/>
      <c r="AA14810" s="11"/>
      <c r="AB14810" s="11"/>
      <c r="AC14810" s="11"/>
    </row>
    <row r="14811" spans="1:29" x14ac:dyDescent="0.25">
      <c r="A14811" s="10"/>
      <c r="B14811" s="11"/>
      <c r="C14811" s="11"/>
      <c r="D14811" s="11"/>
      <c r="E14811" s="11"/>
      <c r="F14811" s="11"/>
      <c r="G14811" s="11"/>
      <c r="H14811" s="11"/>
      <c r="I14811" s="11"/>
      <c r="J14811" s="11"/>
      <c r="K14811" s="12"/>
      <c r="L14811" s="13"/>
      <c r="M14811" s="12"/>
      <c r="N14811" s="13"/>
      <c r="O14811" s="13"/>
      <c r="P14811" s="11"/>
      <c r="Q14811" s="11"/>
      <c r="R14811" s="11"/>
      <c r="S14811" s="11"/>
      <c r="T14811" s="11"/>
      <c r="U14811" s="11"/>
      <c r="V14811" s="11"/>
      <c r="W14811" s="11"/>
      <c r="X14811" s="11"/>
      <c r="Y14811" s="11"/>
      <c r="Z14811" s="11"/>
      <c r="AA14811" s="11"/>
      <c r="AB14811" s="11"/>
      <c r="AC14811" s="11"/>
    </row>
    <row r="14812" spans="1:29" x14ac:dyDescent="0.25">
      <c r="A14812" s="10"/>
      <c r="B14812" s="11"/>
      <c r="C14812" s="11"/>
      <c r="D14812" s="11"/>
      <c r="E14812" s="11"/>
      <c r="F14812" s="11"/>
      <c r="G14812" s="11"/>
      <c r="H14812" s="11"/>
      <c r="I14812" s="11"/>
      <c r="J14812" s="11"/>
      <c r="K14812" s="12"/>
      <c r="L14812" s="13"/>
      <c r="M14812" s="12"/>
      <c r="N14812" s="13"/>
      <c r="O14812" s="13"/>
      <c r="P14812" s="11"/>
      <c r="Q14812" s="11"/>
      <c r="R14812" s="11"/>
      <c r="S14812" s="11"/>
      <c r="T14812" s="11"/>
      <c r="U14812" s="11"/>
      <c r="V14812" s="11"/>
      <c r="W14812" s="11"/>
      <c r="X14812" s="11"/>
      <c r="Y14812" s="11"/>
      <c r="Z14812" s="11"/>
      <c r="AA14812" s="11"/>
      <c r="AB14812" s="11"/>
      <c r="AC14812" s="11"/>
    </row>
    <row r="14813" spans="1:29" x14ac:dyDescent="0.25">
      <c r="A14813" s="10"/>
      <c r="B14813" s="11"/>
      <c r="C14813" s="11"/>
      <c r="D14813" s="11"/>
      <c r="E14813" s="11"/>
      <c r="F14813" s="11"/>
      <c r="G14813" s="11"/>
      <c r="H14813" s="11"/>
      <c r="I14813" s="11"/>
      <c r="J14813" s="11"/>
      <c r="K14813" s="12"/>
      <c r="L14813" s="13"/>
      <c r="M14813" s="12"/>
      <c r="N14813" s="13"/>
      <c r="O14813" s="13"/>
      <c r="P14813" s="11"/>
      <c r="Q14813" s="11"/>
      <c r="R14813" s="11"/>
      <c r="S14813" s="11"/>
      <c r="T14813" s="11"/>
      <c r="U14813" s="11"/>
      <c r="V14813" s="11"/>
      <c r="W14813" s="11"/>
      <c r="X14813" s="11"/>
      <c r="Y14813" s="11"/>
      <c r="Z14813" s="11"/>
      <c r="AA14813" s="11"/>
      <c r="AB14813" s="11"/>
      <c r="AC14813" s="11"/>
    </row>
    <row r="14814" spans="1:29" x14ac:dyDescent="0.25">
      <c r="A14814" s="10"/>
      <c r="B14814" s="11"/>
      <c r="C14814" s="11"/>
      <c r="D14814" s="11"/>
      <c r="E14814" s="11"/>
      <c r="F14814" s="11"/>
      <c r="G14814" s="11"/>
      <c r="H14814" s="11"/>
      <c r="I14814" s="11"/>
      <c r="J14814" s="11"/>
      <c r="K14814" s="12"/>
      <c r="L14814" s="13"/>
      <c r="M14814" s="12"/>
      <c r="N14814" s="13"/>
      <c r="O14814" s="13"/>
      <c r="P14814" s="11"/>
      <c r="Q14814" s="11"/>
      <c r="R14814" s="11"/>
      <c r="S14814" s="11"/>
      <c r="T14814" s="11"/>
      <c r="U14814" s="11"/>
      <c r="V14814" s="11"/>
      <c r="W14814" s="11"/>
      <c r="X14814" s="11"/>
      <c r="Y14814" s="11"/>
      <c r="Z14814" s="11"/>
      <c r="AA14814" s="11"/>
      <c r="AB14814" s="11"/>
      <c r="AC14814" s="11"/>
    </row>
    <row r="14815" spans="1:29" x14ac:dyDescent="0.25">
      <c r="A14815" s="10"/>
      <c r="B14815" s="11"/>
      <c r="C14815" s="11"/>
      <c r="D14815" s="11"/>
      <c r="E14815" s="11"/>
      <c r="F14815" s="11"/>
      <c r="G14815" s="11"/>
      <c r="H14815" s="11"/>
      <c r="I14815" s="11"/>
      <c r="J14815" s="11"/>
      <c r="K14815" s="12"/>
      <c r="L14815" s="13"/>
      <c r="M14815" s="12"/>
      <c r="N14815" s="13"/>
      <c r="O14815" s="13"/>
      <c r="P14815" s="11"/>
      <c r="Q14815" s="11"/>
      <c r="R14815" s="11"/>
      <c r="S14815" s="11"/>
      <c r="T14815" s="11"/>
      <c r="U14815" s="11"/>
      <c r="V14815" s="11"/>
      <c r="W14815" s="11"/>
      <c r="X14815" s="11"/>
      <c r="Y14815" s="11"/>
      <c r="Z14815" s="11"/>
      <c r="AA14815" s="11"/>
      <c r="AB14815" s="11"/>
      <c r="AC14815" s="11"/>
    </row>
    <row r="14816" spans="1:29" x14ac:dyDescent="0.25">
      <c r="A14816" s="10"/>
      <c r="B14816" s="11"/>
      <c r="C14816" s="11"/>
      <c r="D14816" s="11"/>
      <c r="E14816" s="11"/>
      <c r="F14816" s="11"/>
      <c r="G14816" s="11"/>
      <c r="H14816" s="11"/>
      <c r="I14816" s="11"/>
      <c r="J14816" s="11"/>
      <c r="K14816" s="12"/>
      <c r="L14816" s="13"/>
      <c r="M14816" s="12"/>
      <c r="N14816" s="13"/>
      <c r="O14816" s="13"/>
      <c r="P14816" s="11"/>
      <c r="Q14816" s="11"/>
      <c r="R14816" s="11"/>
      <c r="S14816" s="11"/>
      <c r="T14816" s="11"/>
      <c r="U14816" s="11"/>
      <c r="V14816" s="11"/>
      <c r="W14816" s="11"/>
      <c r="X14816" s="11"/>
      <c r="Y14816" s="11"/>
      <c r="Z14816" s="11"/>
      <c r="AA14816" s="11"/>
      <c r="AB14816" s="11"/>
      <c r="AC14816" s="11"/>
    </row>
    <row r="14817" spans="1:29" x14ac:dyDescent="0.25">
      <c r="A14817" s="10"/>
      <c r="B14817" s="11"/>
      <c r="C14817" s="11"/>
      <c r="D14817" s="11"/>
      <c r="E14817" s="11"/>
      <c r="F14817" s="11"/>
      <c r="G14817" s="11"/>
      <c r="H14817" s="11"/>
      <c r="I14817" s="11"/>
      <c r="J14817" s="11"/>
      <c r="K14817" s="12"/>
      <c r="L14817" s="13"/>
      <c r="M14817" s="12"/>
      <c r="N14817" s="13"/>
      <c r="O14817" s="13"/>
      <c r="P14817" s="11"/>
      <c r="Q14817" s="11"/>
      <c r="R14817" s="11"/>
      <c r="S14817" s="11"/>
      <c r="T14817" s="11"/>
      <c r="U14817" s="11"/>
      <c r="V14817" s="11"/>
      <c r="W14817" s="11"/>
      <c r="X14817" s="11"/>
      <c r="Y14817" s="11"/>
      <c r="Z14817" s="11"/>
      <c r="AA14817" s="11"/>
      <c r="AB14817" s="11"/>
      <c r="AC14817" s="11"/>
    </row>
    <row r="14818" spans="1:29" x14ac:dyDescent="0.25">
      <c r="A14818" s="10"/>
      <c r="B14818" s="11"/>
      <c r="C14818" s="11"/>
      <c r="D14818" s="11"/>
      <c r="E14818" s="11"/>
      <c r="F14818" s="11"/>
      <c r="G14818" s="11"/>
      <c r="H14818" s="11"/>
      <c r="I14818" s="11"/>
      <c r="J14818" s="11"/>
      <c r="K14818" s="12"/>
      <c r="L14818" s="13"/>
      <c r="M14818" s="12"/>
      <c r="N14818" s="13"/>
      <c r="O14818" s="13"/>
      <c r="P14818" s="11"/>
      <c r="Q14818" s="11"/>
      <c r="R14818" s="11"/>
      <c r="S14818" s="11"/>
      <c r="T14818" s="11"/>
      <c r="U14818" s="11"/>
      <c r="V14818" s="11"/>
      <c r="W14818" s="11"/>
      <c r="X14818" s="11"/>
      <c r="Y14818" s="11"/>
      <c r="Z14818" s="11"/>
      <c r="AA14818" s="11"/>
      <c r="AB14818" s="11"/>
      <c r="AC14818" s="11"/>
    </row>
    <row r="14819" spans="1:29" x14ac:dyDescent="0.25">
      <c r="A14819" s="10"/>
      <c r="B14819" s="11"/>
      <c r="C14819" s="11"/>
      <c r="D14819" s="11"/>
      <c r="E14819" s="11"/>
      <c r="F14819" s="11"/>
      <c r="G14819" s="11"/>
      <c r="H14819" s="11"/>
      <c r="I14819" s="11"/>
      <c r="J14819" s="11"/>
      <c r="K14819" s="12"/>
      <c r="L14819" s="13"/>
      <c r="M14819" s="12"/>
      <c r="N14819" s="13"/>
      <c r="O14819" s="13"/>
      <c r="P14819" s="11"/>
      <c r="Q14819" s="11"/>
      <c r="R14819" s="11"/>
      <c r="S14819" s="11"/>
      <c r="T14819" s="11"/>
      <c r="U14819" s="11"/>
      <c r="V14819" s="11"/>
      <c r="W14819" s="11"/>
      <c r="X14819" s="11"/>
      <c r="Y14819" s="11"/>
      <c r="Z14819" s="11"/>
      <c r="AA14819" s="11"/>
      <c r="AB14819" s="11"/>
      <c r="AC14819" s="11"/>
    </row>
    <row r="14820" spans="1:29" x14ac:dyDescent="0.25">
      <c r="A14820" s="10"/>
      <c r="B14820" s="11"/>
      <c r="C14820" s="11"/>
      <c r="D14820" s="11"/>
      <c r="E14820" s="11"/>
      <c r="F14820" s="11"/>
      <c r="G14820" s="11"/>
      <c r="H14820" s="11"/>
      <c r="I14820" s="11"/>
      <c r="J14820" s="11"/>
      <c r="K14820" s="12"/>
      <c r="L14820" s="13"/>
      <c r="M14820" s="12"/>
      <c r="N14820" s="13"/>
      <c r="O14820" s="13"/>
      <c r="P14820" s="11"/>
      <c r="Q14820" s="11"/>
      <c r="R14820" s="11"/>
      <c r="S14820" s="11"/>
      <c r="T14820" s="11"/>
      <c r="U14820" s="11"/>
      <c r="V14820" s="11"/>
      <c r="W14820" s="11"/>
      <c r="X14820" s="11"/>
      <c r="Y14820" s="11"/>
      <c r="Z14820" s="11"/>
      <c r="AA14820" s="11"/>
      <c r="AB14820" s="11"/>
      <c r="AC14820" s="11"/>
    </row>
    <row r="14821" spans="1:29" x14ac:dyDescent="0.25">
      <c r="A14821" s="10"/>
      <c r="B14821" s="11"/>
      <c r="C14821" s="11"/>
      <c r="D14821" s="11"/>
      <c r="E14821" s="11"/>
      <c r="F14821" s="11"/>
      <c r="G14821" s="11"/>
      <c r="H14821" s="11"/>
      <c r="I14821" s="11"/>
      <c r="J14821" s="11"/>
      <c r="K14821" s="12"/>
      <c r="L14821" s="13"/>
      <c r="M14821" s="12"/>
      <c r="N14821" s="13"/>
      <c r="O14821" s="13"/>
      <c r="P14821" s="11"/>
      <c r="Q14821" s="11"/>
      <c r="R14821" s="11"/>
      <c r="S14821" s="11"/>
      <c r="T14821" s="11"/>
      <c r="U14821" s="11"/>
      <c r="V14821" s="11"/>
      <c r="W14821" s="11"/>
      <c r="X14821" s="11"/>
      <c r="Y14821" s="11"/>
      <c r="Z14821" s="11"/>
      <c r="AA14821" s="11"/>
      <c r="AB14821" s="11"/>
      <c r="AC14821" s="11"/>
    </row>
    <row r="14822" spans="1:29" x14ac:dyDescent="0.25">
      <c r="A14822" s="10"/>
      <c r="B14822" s="11"/>
      <c r="C14822" s="11"/>
      <c r="D14822" s="11"/>
      <c r="E14822" s="11"/>
      <c r="F14822" s="11"/>
      <c r="G14822" s="11"/>
      <c r="H14822" s="11"/>
      <c r="I14822" s="11"/>
      <c r="J14822" s="11"/>
      <c r="K14822" s="12"/>
      <c r="L14822" s="13"/>
      <c r="M14822" s="12"/>
      <c r="N14822" s="13"/>
      <c r="O14822" s="13"/>
      <c r="P14822" s="11"/>
      <c r="Q14822" s="11"/>
      <c r="R14822" s="11"/>
      <c r="S14822" s="11"/>
      <c r="T14822" s="11"/>
      <c r="U14822" s="11"/>
      <c r="V14822" s="11"/>
      <c r="W14822" s="11"/>
      <c r="X14822" s="11"/>
      <c r="Y14822" s="11"/>
      <c r="Z14822" s="11"/>
      <c r="AA14822" s="11"/>
      <c r="AB14822" s="11"/>
      <c r="AC14822" s="11"/>
    </row>
    <row r="14823" spans="1:29" x14ac:dyDescent="0.25">
      <c r="A14823" s="10"/>
      <c r="B14823" s="11"/>
      <c r="C14823" s="11"/>
      <c r="D14823" s="11"/>
      <c r="E14823" s="11"/>
      <c r="F14823" s="11"/>
      <c r="G14823" s="11"/>
      <c r="H14823" s="11"/>
      <c r="I14823" s="11"/>
      <c r="J14823" s="11"/>
      <c r="K14823" s="12"/>
      <c r="L14823" s="13"/>
      <c r="M14823" s="12"/>
      <c r="N14823" s="13"/>
      <c r="O14823" s="13"/>
      <c r="P14823" s="11"/>
      <c r="Q14823" s="11"/>
      <c r="R14823" s="11"/>
      <c r="S14823" s="11"/>
      <c r="T14823" s="11"/>
      <c r="U14823" s="11"/>
      <c r="V14823" s="11"/>
      <c r="W14823" s="11"/>
      <c r="X14823" s="11"/>
      <c r="Y14823" s="11"/>
      <c r="Z14823" s="11"/>
      <c r="AA14823" s="11"/>
      <c r="AB14823" s="11"/>
      <c r="AC14823" s="11"/>
    </row>
    <row r="14824" spans="1:29" x14ac:dyDescent="0.25">
      <c r="A14824" s="10"/>
      <c r="B14824" s="11"/>
      <c r="C14824" s="11"/>
      <c r="D14824" s="11"/>
      <c r="E14824" s="11"/>
      <c r="F14824" s="11"/>
      <c r="G14824" s="11"/>
      <c r="H14824" s="11"/>
      <c r="I14824" s="11"/>
      <c r="J14824" s="11"/>
      <c r="K14824" s="12"/>
      <c r="L14824" s="13"/>
      <c r="M14824" s="12"/>
      <c r="N14824" s="13"/>
      <c r="O14824" s="13"/>
      <c r="P14824" s="11"/>
      <c r="Q14824" s="11"/>
      <c r="R14824" s="11"/>
      <c r="S14824" s="11"/>
      <c r="T14824" s="11"/>
      <c r="U14824" s="11"/>
      <c r="V14824" s="11"/>
      <c r="W14824" s="11"/>
      <c r="X14824" s="11"/>
      <c r="Y14824" s="11"/>
      <c r="Z14824" s="11"/>
      <c r="AA14824" s="11"/>
      <c r="AB14824" s="11"/>
      <c r="AC14824" s="11"/>
    </row>
    <row r="14825" spans="1:29" x14ac:dyDescent="0.25">
      <c r="A14825" s="10"/>
      <c r="B14825" s="11"/>
      <c r="C14825" s="11"/>
      <c r="D14825" s="11"/>
      <c r="E14825" s="11"/>
      <c r="F14825" s="11"/>
      <c r="G14825" s="11"/>
      <c r="H14825" s="11"/>
      <c r="I14825" s="11"/>
      <c r="J14825" s="11"/>
      <c r="K14825" s="12"/>
      <c r="L14825" s="13"/>
      <c r="M14825" s="12"/>
      <c r="N14825" s="13"/>
      <c r="O14825" s="13"/>
      <c r="P14825" s="11"/>
      <c r="Q14825" s="11"/>
      <c r="R14825" s="11"/>
      <c r="S14825" s="11"/>
      <c r="T14825" s="11"/>
      <c r="U14825" s="11"/>
      <c r="V14825" s="11"/>
      <c r="W14825" s="11"/>
      <c r="X14825" s="11"/>
      <c r="Y14825" s="11"/>
      <c r="Z14825" s="11"/>
      <c r="AA14825" s="11"/>
      <c r="AB14825" s="11"/>
      <c r="AC14825" s="11"/>
    </row>
    <row r="14826" spans="1:29" x14ac:dyDescent="0.25">
      <c r="A14826" s="10"/>
      <c r="B14826" s="11"/>
      <c r="C14826" s="11"/>
      <c r="D14826" s="11"/>
      <c r="E14826" s="11"/>
      <c r="F14826" s="11"/>
      <c r="G14826" s="11"/>
      <c r="H14826" s="11"/>
      <c r="I14826" s="11"/>
      <c r="J14826" s="11"/>
      <c r="K14826" s="12"/>
      <c r="L14826" s="13"/>
      <c r="M14826" s="12"/>
      <c r="N14826" s="13"/>
      <c r="O14826" s="13"/>
      <c r="P14826" s="11"/>
      <c r="Q14826" s="11"/>
      <c r="R14826" s="11"/>
      <c r="S14826" s="11"/>
      <c r="T14826" s="11"/>
      <c r="U14826" s="11"/>
      <c r="V14826" s="11"/>
      <c r="W14826" s="11"/>
      <c r="X14826" s="11"/>
      <c r="Y14826" s="11"/>
      <c r="Z14826" s="11"/>
      <c r="AA14826" s="11"/>
      <c r="AB14826" s="11"/>
      <c r="AC14826" s="11"/>
    </row>
    <row r="14827" spans="1:29" x14ac:dyDescent="0.25">
      <c r="A14827" s="10"/>
      <c r="B14827" s="11"/>
      <c r="C14827" s="11"/>
      <c r="D14827" s="11"/>
      <c r="E14827" s="11"/>
      <c r="F14827" s="11"/>
      <c r="G14827" s="11"/>
      <c r="H14827" s="11"/>
      <c r="I14827" s="11"/>
      <c r="J14827" s="11"/>
      <c r="K14827" s="12"/>
      <c r="L14827" s="13"/>
      <c r="M14827" s="12"/>
      <c r="N14827" s="13"/>
      <c r="O14827" s="13"/>
      <c r="P14827" s="11"/>
      <c r="Q14827" s="11"/>
      <c r="R14827" s="11"/>
      <c r="S14827" s="11"/>
      <c r="T14827" s="11"/>
      <c r="U14827" s="11"/>
      <c r="V14827" s="11"/>
      <c r="W14827" s="11"/>
      <c r="X14827" s="11"/>
      <c r="Y14827" s="11"/>
      <c r="Z14827" s="11"/>
      <c r="AA14827" s="11"/>
      <c r="AB14827" s="11"/>
      <c r="AC14827" s="11"/>
    </row>
    <row r="14828" spans="1:29" x14ac:dyDescent="0.25">
      <c r="A14828" s="10"/>
      <c r="B14828" s="11"/>
      <c r="C14828" s="11"/>
      <c r="D14828" s="11"/>
      <c r="E14828" s="11"/>
      <c r="F14828" s="11"/>
      <c r="G14828" s="11"/>
      <c r="H14828" s="11"/>
      <c r="I14828" s="11"/>
      <c r="J14828" s="11"/>
      <c r="K14828" s="12"/>
      <c r="L14828" s="13"/>
      <c r="M14828" s="12"/>
      <c r="N14828" s="13"/>
      <c r="O14828" s="13"/>
      <c r="P14828" s="11"/>
      <c r="Q14828" s="11"/>
      <c r="R14828" s="11"/>
      <c r="S14828" s="11"/>
      <c r="T14828" s="11"/>
      <c r="U14828" s="11"/>
      <c r="V14828" s="11"/>
      <c r="W14828" s="11"/>
      <c r="X14828" s="11"/>
      <c r="Y14828" s="11"/>
      <c r="Z14828" s="11"/>
      <c r="AA14828" s="11"/>
      <c r="AB14828" s="11"/>
      <c r="AC14828" s="11"/>
    </row>
    <row r="14829" spans="1:29" x14ac:dyDescent="0.25">
      <c r="A14829" s="10"/>
      <c r="B14829" s="11"/>
      <c r="C14829" s="11"/>
      <c r="D14829" s="11"/>
      <c r="E14829" s="11"/>
      <c r="F14829" s="11"/>
      <c r="G14829" s="11"/>
      <c r="H14829" s="11"/>
      <c r="I14829" s="11"/>
      <c r="J14829" s="11"/>
      <c r="K14829" s="12"/>
      <c r="L14829" s="13"/>
      <c r="M14829" s="12"/>
      <c r="N14829" s="13"/>
      <c r="O14829" s="13"/>
      <c r="P14829" s="11"/>
      <c r="Q14829" s="11"/>
      <c r="R14829" s="11"/>
      <c r="S14829" s="11"/>
      <c r="T14829" s="11"/>
      <c r="U14829" s="11"/>
      <c r="V14829" s="11"/>
      <c r="W14829" s="11"/>
      <c r="X14829" s="11"/>
      <c r="Y14829" s="11"/>
      <c r="Z14829" s="11"/>
      <c r="AA14829" s="11"/>
      <c r="AB14829" s="11"/>
      <c r="AC14829" s="11"/>
    </row>
    <row r="14830" spans="1:29" x14ac:dyDescent="0.25">
      <c r="A14830" s="10"/>
      <c r="B14830" s="11"/>
      <c r="C14830" s="11"/>
      <c r="D14830" s="11"/>
      <c r="E14830" s="11"/>
      <c r="F14830" s="11"/>
      <c r="G14830" s="11"/>
      <c r="H14830" s="11"/>
      <c r="I14830" s="11"/>
      <c r="J14830" s="11"/>
      <c r="K14830" s="12"/>
      <c r="L14830" s="13"/>
      <c r="M14830" s="12"/>
      <c r="N14830" s="13"/>
      <c r="O14830" s="13"/>
      <c r="P14830" s="11"/>
      <c r="Q14830" s="11"/>
      <c r="R14830" s="11"/>
      <c r="S14830" s="11"/>
      <c r="T14830" s="11"/>
      <c r="U14830" s="11"/>
      <c r="V14830" s="11"/>
      <c r="W14830" s="11"/>
      <c r="X14830" s="11"/>
      <c r="Y14830" s="11"/>
      <c r="Z14830" s="11"/>
      <c r="AA14830" s="11"/>
      <c r="AB14830" s="11"/>
      <c r="AC14830" s="11"/>
    </row>
    <row r="14831" spans="1:29" x14ac:dyDescent="0.25">
      <c r="A14831" s="10"/>
      <c r="B14831" s="11"/>
      <c r="C14831" s="11"/>
      <c r="D14831" s="11"/>
      <c r="E14831" s="11"/>
      <c r="F14831" s="11"/>
      <c r="G14831" s="11"/>
      <c r="H14831" s="11"/>
      <c r="I14831" s="11"/>
      <c r="J14831" s="11"/>
      <c r="K14831" s="12"/>
      <c r="L14831" s="13"/>
      <c r="M14831" s="12"/>
      <c r="N14831" s="13"/>
      <c r="O14831" s="13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  <c r="AA14831" s="11"/>
      <c r="AB14831" s="11"/>
      <c r="AC14831" s="11"/>
    </row>
    <row r="14832" spans="1:29" x14ac:dyDescent="0.25">
      <c r="A14832" s="10"/>
      <c r="B14832" s="11"/>
      <c r="C14832" s="11"/>
      <c r="D14832" s="11"/>
      <c r="E14832" s="11"/>
      <c r="F14832" s="11"/>
      <c r="G14832" s="11"/>
      <c r="H14832" s="11"/>
      <c r="I14832" s="11"/>
      <c r="J14832" s="11"/>
      <c r="K14832" s="12"/>
      <c r="L14832" s="13"/>
      <c r="M14832" s="12"/>
      <c r="N14832" s="13"/>
      <c r="O14832" s="13"/>
      <c r="P14832" s="11"/>
      <c r="Q14832" s="11"/>
      <c r="R14832" s="11"/>
      <c r="S14832" s="11"/>
      <c r="T14832" s="11"/>
      <c r="U14832" s="11"/>
      <c r="V14832" s="11"/>
      <c r="W14832" s="11"/>
      <c r="X14832" s="11"/>
      <c r="Y14832" s="11"/>
      <c r="Z14832" s="11"/>
      <c r="AA14832" s="11"/>
      <c r="AB14832" s="11"/>
      <c r="AC14832" s="11"/>
    </row>
    <row r="14833" spans="1:29" x14ac:dyDescent="0.25">
      <c r="A14833" s="10"/>
      <c r="B14833" s="11"/>
      <c r="C14833" s="11"/>
      <c r="D14833" s="11"/>
      <c r="E14833" s="11"/>
      <c r="F14833" s="11"/>
      <c r="G14833" s="11"/>
      <c r="H14833" s="11"/>
      <c r="I14833" s="11"/>
      <c r="J14833" s="11"/>
      <c r="K14833" s="12"/>
      <c r="L14833" s="13"/>
      <c r="M14833" s="12"/>
      <c r="N14833" s="13"/>
      <c r="O14833" s="13"/>
      <c r="P14833" s="11"/>
      <c r="Q14833" s="11"/>
      <c r="R14833" s="11"/>
      <c r="S14833" s="11"/>
      <c r="T14833" s="11"/>
      <c r="U14833" s="11"/>
      <c r="V14833" s="11"/>
      <c r="W14833" s="11"/>
      <c r="X14833" s="11"/>
      <c r="Y14833" s="11"/>
      <c r="Z14833" s="11"/>
      <c r="AA14833" s="11"/>
      <c r="AB14833" s="11"/>
      <c r="AC14833" s="11"/>
    </row>
    <row r="14834" spans="1:29" x14ac:dyDescent="0.25">
      <c r="A14834" s="10"/>
      <c r="B14834" s="11"/>
      <c r="C14834" s="11"/>
      <c r="D14834" s="11"/>
      <c r="E14834" s="11"/>
      <c r="F14834" s="11"/>
      <c r="G14834" s="11"/>
      <c r="H14834" s="11"/>
      <c r="I14834" s="11"/>
      <c r="J14834" s="11"/>
      <c r="K14834" s="12"/>
      <c r="L14834" s="13"/>
      <c r="M14834" s="12"/>
      <c r="N14834" s="13"/>
      <c r="O14834" s="13"/>
      <c r="P14834" s="11"/>
      <c r="Q14834" s="11"/>
      <c r="R14834" s="11"/>
      <c r="S14834" s="11"/>
      <c r="T14834" s="11"/>
      <c r="U14834" s="11"/>
      <c r="V14834" s="11"/>
      <c r="W14834" s="11"/>
      <c r="X14834" s="11"/>
      <c r="Y14834" s="11"/>
      <c r="Z14834" s="11"/>
      <c r="AA14834" s="11"/>
      <c r="AB14834" s="11"/>
      <c r="AC14834" s="11"/>
    </row>
    <row r="14835" spans="1:29" x14ac:dyDescent="0.25">
      <c r="A14835" s="10"/>
      <c r="B14835" s="11"/>
      <c r="C14835" s="11"/>
      <c r="D14835" s="11"/>
      <c r="E14835" s="11"/>
      <c r="F14835" s="11"/>
      <c r="G14835" s="11"/>
      <c r="H14835" s="11"/>
      <c r="I14835" s="11"/>
      <c r="J14835" s="11"/>
      <c r="K14835" s="12"/>
      <c r="L14835" s="13"/>
      <c r="M14835" s="12"/>
      <c r="N14835" s="13"/>
      <c r="O14835" s="13"/>
      <c r="P14835" s="11"/>
      <c r="Q14835" s="11"/>
      <c r="R14835" s="11"/>
      <c r="S14835" s="11"/>
      <c r="T14835" s="11"/>
      <c r="U14835" s="11"/>
      <c r="V14835" s="11"/>
      <c r="W14835" s="11"/>
      <c r="X14835" s="11"/>
      <c r="Y14835" s="11"/>
      <c r="Z14835" s="11"/>
      <c r="AA14835" s="11"/>
      <c r="AB14835" s="11"/>
      <c r="AC14835" s="11"/>
    </row>
    <row r="14836" spans="1:29" x14ac:dyDescent="0.25">
      <c r="A14836" s="10"/>
      <c r="B14836" s="11"/>
      <c r="C14836" s="11"/>
      <c r="D14836" s="11"/>
      <c r="E14836" s="11"/>
      <c r="F14836" s="11"/>
      <c r="G14836" s="11"/>
      <c r="H14836" s="11"/>
      <c r="I14836" s="11"/>
      <c r="J14836" s="11"/>
      <c r="K14836" s="12"/>
      <c r="L14836" s="13"/>
      <c r="M14836" s="12"/>
      <c r="N14836" s="13"/>
      <c r="O14836" s="13"/>
      <c r="P14836" s="11"/>
      <c r="Q14836" s="11"/>
      <c r="R14836" s="11"/>
      <c r="S14836" s="11"/>
      <c r="T14836" s="11"/>
      <c r="U14836" s="11"/>
      <c r="V14836" s="11"/>
      <c r="W14836" s="11"/>
      <c r="X14836" s="11"/>
      <c r="Y14836" s="11"/>
      <c r="Z14836" s="11"/>
      <c r="AA14836" s="11"/>
      <c r="AB14836" s="11"/>
      <c r="AC14836" s="11"/>
    </row>
    <row r="14837" spans="1:29" x14ac:dyDescent="0.25">
      <c r="A14837" s="10"/>
      <c r="B14837" s="11"/>
      <c r="C14837" s="11"/>
      <c r="D14837" s="11"/>
      <c r="E14837" s="11"/>
      <c r="F14837" s="11"/>
      <c r="G14837" s="11"/>
      <c r="H14837" s="11"/>
      <c r="I14837" s="11"/>
      <c r="J14837" s="11"/>
      <c r="K14837" s="12"/>
      <c r="L14837" s="13"/>
      <c r="M14837" s="12"/>
      <c r="N14837" s="13"/>
      <c r="O14837" s="13"/>
      <c r="P14837" s="11"/>
      <c r="Q14837" s="11"/>
      <c r="R14837" s="11"/>
      <c r="S14837" s="11"/>
      <c r="T14837" s="11"/>
      <c r="U14837" s="11"/>
      <c r="V14837" s="11"/>
      <c r="W14837" s="11"/>
      <c r="X14837" s="11"/>
      <c r="Y14837" s="11"/>
      <c r="Z14837" s="11"/>
      <c r="AA14837" s="11"/>
      <c r="AB14837" s="11"/>
      <c r="AC14837" s="11"/>
    </row>
    <row r="14838" spans="1:29" x14ac:dyDescent="0.25">
      <c r="A14838" s="10"/>
      <c r="B14838" s="11"/>
      <c r="C14838" s="11"/>
      <c r="D14838" s="11"/>
      <c r="E14838" s="11"/>
      <c r="F14838" s="11"/>
      <c r="G14838" s="11"/>
      <c r="H14838" s="11"/>
      <c r="I14838" s="11"/>
      <c r="J14838" s="11"/>
      <c r="K14838" s="12"/>
      <c r="L14838" s="13"/>
      <c r="M14838" s="12"/>
      <c r="N14838" s="13"/>
      <c r="O14838" s="13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  <c r="AA14838" s="11"/>
      <c r="AB14838" s="11"/>
      <c r="AC14838" s="11"/>
    </row>
    <row r="14839" spans="1:29" x14ac:dyDescent="0.25">
      <c r="A14839" s="10"/>
      <c r="B14839" s="11"/>
      <c r="C14839" s="11"/>
      <c r="D14839" s="11"/>
      <c r="E14839" s="11"/>
      <c r="F14839" s="11"/>
      <c r="G14839" s="11"/>
      <c r="H14839" s="11"/>
      <c r="I14839" s="11"/>
      <c r="J14839" s="11"/>
      <c r="K14839" s="12"/>
      <c r="L14839" s="13"/>
      <c r="M14839" s="12"/>
      <c r="N14839" s="13"/>
      <c r="O14839" s="13"/>
      <c r="P14839" s="11"/>
      <c r="Q14839" s="11"/>
      <c r="R14839" s="11"/>
      <c r="S14839" s="11"/>
      <c r="T14839" s="11"/>
      <c r="U14839" s="11"/>
      <c r="V14839" s="11"/>
      <c r="W14839" s="11"/>
      <c r="X14839" s="11"/>
      <c r="Y14839" s="11"/>
      <c r="Z14839" s="11"/>
      <c r="AA14839" s="11"/>
      <c r="AB14839" s="11"/>
      <c r="AC14839" s="11"/>
    </row>
    <row r="14840" spans="1:29" x14ac:dyDescent="0.25">
      <c r="A14840" s="10"/>
      <c r="B14840" s="11"/>
      <c r="C14840" s="11"/>
      <c r="D14840" s="11"/>
      <c r="E14840" s="11"/>
      <c r="F14840" s="11"/>
      <c r="G14840" s="11"/>
      <c r="H14840" s="11"/>
      <c r="I14840" s="11"/>
      <c r="J14840" s="11"/>
      <c r="K14840" s="12"/>
      <c r="L14840" s="13"/>
      <c r="M14840" s="12"/>
      <c r="N14840" s="13"/>
      <c r="O14840" s="13"/>
      <c r="P14840" s="11"/>
      <c r="Q14840" s="11"/>
      <c r="R14840" s="11"/>
      <c r="S14840" s="11"/>
      <c r="T14840" s="11"/>
      <c r="U14840" s="11"/>
      <c r="V14840" s="11"/>
      <c r="W14840" s="11"/>
      <c r="X14840" s="11"/>
      <c r="Y14840" s="11"/>
      <c r="Z14840" s="11"/>
      <c r="AA14840" s="11"/>
      <c r="AB14840" s="11"/>
      <c r="AC14840" s="11"/>
    </row>
    <row r="14841" spans="1:29" x14ac:dyDescent="0.25">
      <c r="A14841" s="10"/>
      <c r="B14841" s="11"/>
      <c r="C14841" s="11"/>
      <c r="D14841" s="11"/>
      <c r="E14841" s="11"/>
      <c r="F14841" s="11"/>
      <c r="G14841" s="11"/>
      <c r="H14841" s="11"/>
      <c r="I14841" s="11"/>
      <c r="J14841" s="11"/>
      <c r="K14841" s="12"/>
      <c r="L14841" s="13"/>
      <c r="M14841" s="12"/>
      <c r="N14841" s="13"/>
      <c r="O14841" s="13"/>
      <c r="P14841" s="11"/>
      <c r="Q14841" s="11"/>
      <c r="R14841" s="11"/>
      <c r="S14841" s="11"/>
      <c r="T14841" s="11"/>
      <c r="U14841" s="11"/>
      <c r="V14841" s="11"/>
      <c r="W14841" s="11"/>
      <c r="X14841" s="11"/>
      <c r="Y14841" s="11"/>
      <c r="Z14841" s="11"/>
      <c r="AA14841" s="11"/>
      <c r="AB14841" s="11"/>
      <c r="AC14841" s="11"/>
    </row>
    <row r="14842" spans="1:29" x14ac:dyDescent="0.25">
      <c r="A14842" s="10"/>
      <c r="B14842" s="11"/>
      <c r="C14842" s="11"/>
      <c r="D14842" s="11"/>
      <c r="E14842" s="11"/>
      <c r="F14842" s="11"/>
      <c r="G14842" s="11"/>
      <c r="H14842" s="11"/>
      <c r="I14842" s="11"/>
      <c r="J14842" s="11"/>
      <c r="K14842" s="12"/>
      <c r="L14842" s="13"/>
      <c r="M14842" s="12"/>
      <c r="N14842" s="13"/>
      <c r="O14842" s="13"/>
      <c r="P14842" s="11"/>
      <c r="Q14842" s="11"/>
      <c r="R14842" s="11"/>
      <c r="S14842" s="11"/>
      <c r="T14842" s="11"/>
      <c r="U14842" s="11"/>
      <c r="V14842" s="11"/>
      <c r="W14842" s="11"/>
      <c r="X14842" s="11"/>
      <c r="Y14842" s="11"/>
      <c r="Z14842" s="11"/>
      <c r="AA14842" s="11"/>
      <c r="AB14842" s="11"/>
      <c r="AC14842" s="11"/>
    </row>
    <row r="14843" spans="1:29" x14ac:dyDescent="0.25">
      <c r="A14843" s="10"/>
      <c r="B14843" s="11"/>
      <c r="C14843" s="11"/>
      <c r="D14843" s="11"/>
      <c r="E14843" s="11"/>
      <c r="F14843" s="11"/>
      <c r="G14843" s="11"/>
      <c r="H14843" s="11"/>
      <c r="I14843" s="11"/>
      <c r="J14843" s="11"/>
      <c r="K14843" s="12"/>
      <c r="L14843" s="13"/>
      <c r="M14843" s="12"/>
      <c r="N14843" s="13"/>
      <c r="O14843" s="13"/>
      <c r="P14843" s="11"/>
      <c r="Q14843" s="11"/>
      <c r="R14843" s="11"/>
      <c r="S14843" s="11"/>
      <c r="T14843" s="11"/>
      <c r="U14843" s="11"/>
      <c r="V14843" s="11"/>
      <c r="W14843" s="11"/>
      <c r="X14843" s="11"/>
      <c r="Y14843" s="11"/>
      <c r="Z14843" s="11"/>
      <c r="AA14843" s="11"/>
      <c r="AB14843" s="11"/>
      <c r="AC14843" s="11"/>
    </row>
    <row r="14844" spans="1:29" x14ac:dyDescent="0.25">
      <c r="A14844" s="10"/>
      <c r="B14844" s="11"/>
      <c r="C14844" s="11"/>
      <c r="D14844" s="11"/>
      <c r="E14844" s="11"/>
      <c r="F14844" s="11"/>
      <c r="G14844" s="11"/>
      <c r="H14844" s="11"/>
      <c r="I14844" s="11"/>
      <c r="J14844" s="11"/>
      <c r="K14844" s="12"/>
      <c r="L14844" s="13"/>
      <c r="M14844" s="12"/>
      <c r="N14844" s="13"/>
      <c r="O14844" s="13"/>
      <c r="P14844" s="11"/>
      <c r="Q14844" s="11"/>
      <c r="R14844" s="11"/>
      <c r="S14844" s="11"/>
      <c r="T14844" s="11"/>
      <c r="U14844" s="11"/>
      <c r="V14844" s="11"/>
      <c r="W14844" s="11"/>
      <c r="X14844" s="11"/>
      <c r="Y14844" s="11"/>
      <c r="Z14844" s="11"/>
      <c r="AA14844" s="11"/>
      <c r="AB14844" s="11"/>
      <c r="AC14844" s="11"/>
    </row>
    <row r="14845" spans="1:29" x14ac:dyDescent="0.25">
      <c r="A14845" s="10"/>
      <c r="B14845" s="11"/>
      <c r="C14845" s="11"/>
      <c r="D14845" s="11"/>
      <c r="E14845" s="11"/>
      <c r="F14845" s="11"/>
      <c r="G14845" s="11"/>
      <c r="H14845" s="11"/>
      <c r="I14845" s="11"/>
      <c r="J14845" s="11"/>
      <c r="K14845" s="12"/>
      <c r="L14845" s="13"/>
      <c r="M14845" s="12"/>
      <c r="N14845" s="13"/>
      <c r="O14845" s="13"/>
      <c r="P14845" s="11"/>
      <c r="Q14845" s="11"/>
      <c r="R14845" s="11"/>
      <c r="S14845" s="11"/>
      <c r="T14845" s="11"/>
      <c r="U14845" s="11"/>
      <c r="V14845" s="11"/>
      <c r="W14845" s="11"/>
      <c r="X14845" s="11"/>
      <c r="Y14845" s="11"/>
      <c r="Z14845" s="11"/>
      <c r="AA14845" s="11"/>
      <c r="AB14845" s="11"/>
      <c r="AC14845" s="11"/>
    </row>
    <row r="14846" spans="1:29" x14ac:dyDescent="0.25">
      <c r="A14846" s="10"/>
      <c r="B14846" s="11"/>
      <c r="C14846" s="11"/>
      <c r="D14846" s="11"/>
      <c r="E14846" s="11"/>
      <c r="F14846" s="11"/>
      <c r="G14846" s="11"/>
      <c r="H14846" s="11"/>
      <c r="I14846" s="11"/>
      <c r="J14846" s="11"/>
      <c r="K14846" s="12"/>
      <c r="L14846" s="13"/>
      <c r="M14846" s="12"/>
      <c r="N14846" s="13"/>
      <c r="O14846" s="13"/>
      <c r="P14846" s="11"/>
      <c r="Q14846" s="11"/>
      <c r="R14846" s="11"/>
      <c r="S14846" s="11"/>
      <c r="T14846" s="11"/>
      <c r="U14846" s="11"/>
      <c r="V14846" s="11"/>
      <c r="W14846" s="11"/>
      <c r="X14846" s="11"/>
      <c r="Y14846" s="11"/>
      <c r="Z14846" s="11"/>
      <c r="AA14846" s="11"/>
      <c r="AB14846" s="11"/>
      <c r="AC14846" s="11"/>
    </row>
    <row r="14847" spans="1:29" x14ac:dyDescent="0.25">
      <c r="A14847" s="10"/>
      <c r="B14847" s="11"/>
      <c r="C14847" s="11"/>
      <c r="D14847" s="11"/>
      <c r="E14847" s="11"/>
      <c r="F14847" s="11"/>
      <c r="G14847" s="11"/>
      <c r="H14847" s="11"/>
      <c r="I14847" s="11"/>
      <c r="J14847" s="11"/>
      <c r="K14847" s="12"/>
      <c r="L14847" s="13"/>
      <c r="M14847" s="12"/>
      <c r="N14847" s="13"/>
      <c r="O14847" s="13"/>
      <c r="P14847" s="11"/>
      <c r="Q14847" s="11"/>
      <c r="R14847" s="11"/>
      <c r="S14847" s="11"/>
      <c r="T14847" s="11"/>
      <c r="U14847" s="11"/>
      <c r="V14847" s="11"/>
      <c r="W14847" s="11"/>
      <c r="X14847" s="11"/>
      <c r="Y14847" s="11"/>
      <c r="Z14847" s="11"/>
      <c r="AA14847" s="11"/>
      <c r="AB14847" s="11"/>
      <c r="AC14847" s="11"/>
    </row>
    <row r="14848" spans="1:29" x14ac:dyDescent="0.25">
      <c r="A14848" s="10"/>
      <c r="B14848" s="11"/>
      <c r="C14848" s="11"/>
      <c r="D14848" s="11"/>
      <c r="E14848" s="11"/>
      <c r="F14848" s="11"/>
      <c r="G14848" s="11"/>
      <c r="H14848" s="11"/>
      <c r="I14848" s="11"/>
      <c r="J14848" s="11"/>
      <c r="K14848" s="12"/>
      <c r="L14848" s="13"/>
      <c r="M14848" s="12"/>
      <c r="N14848" s="13"/>
      <c r="O14848" s="13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  <c r="AA14848" s="11"/>
      <c r="AB14848" s="11"/>
      <c r="AC14848" s="11"/>
    </row>
    <row r="14849" spans="1:29" x14ac:dyDescent="0.25">
      <c r="A14849" s="10"/>
      <c r="B14849" s="11"/>
      <c r="C14849" s="11"/>
      <c r="D14849" s="11"/>
      <c r="E14849" s="11"/>
      <c r="F14849" s="11"/>
      <c r="G14849" s="11"/>
      <c r="H14849" s="11"/>
      <c r="I14849" s="11"/>
      <c r="J14849" s="11"/>
      <c r="K14849" s="12"/>
      <c r="L14849" s="13"/>
      <c r="M14849" s="12"/>
      <c r="N14849" s="13"/>
      <c r="O14849" s="13"/>
      <c r="P14849" s="11"/>
      <c r="Q14849" s="11"/>
      <c r="R14849" s="11"/>
      <c r="S14849" s="11"/>
      <c r="T14849" s="11"/>
      <c r="U14849" s="11"/>
      <c r="V14849" s="11"/>
      <c r="W14849" s="11"/>
      <c r="X14849" s="11"/>
      <c r="Y14849" s="11"/>
      <c r="Z14849" s="11"/>
      <c r="AA14849" s="11"/>
      <c r="AB14849" s="11"/>
      <c r="AC14849" s="11"/>
    </row>
    <row r="14850" spans="1:29" x14ac:dyDescent="0.25">
      <c r="A14850" s="10"/>
      <c r="B14850" s="11"/>
      <c r="C14850" s="11"/>
      <c r="D14850" s="11"/>
      <c r="E14850" s="11"/>
      <c r="F14850" s="11"/>
      <c r="G14850" s="11"/>
      <c r="H14850" s="11"/>
      <c r="I14850" s="11"/>
      <c r="J14850" s="11"/>
      <c r="K14850" s="12"/>
      <c r="L14850" s="13"/>
      <c r="M14850" s="12"/>
      <c r="N14850" s="13"/>
      <c r="O14850" s="13"/>
      <c r="P14850" s="11"/>
      <c r="Q14850" s="11"/>
      <c r="R14850" s="11"/>
      <c r="S14850" s="11"/>
      <c r="T14850" s="11"/>
      <c r="U14850" s="11"/>
      <c r="V14850" s="11"/>
      <c r="W14850" s="11"/>
      <c r="X14850" s="11"/>
      <c r="Y14850" s="11"/>
      <c r="Z14850" s="11"/>
      <c r="AA14850" s="11"/>
      <c r="AB14850" s="11"/>
      <c r="AC14850" s="11"/>
    </row>
    <row r="14851" spans="1:29" x14ac:dyDescent="0.25">
      <c r="A14851" s="10"/>
      <c r="B14851" s="11"/>
      <c r="C14851" s="11"/>
      <c r="D14851" s="11"/>
      <c r="E14851" s="11"/>
      <c r="F14851" s="11"/>
      <c r="G14851" s="11"/>
      <c r="H14851" s="11"/>
      <c r="I14851" s="11"/>
      <c r="J14851" s="11"/>
      <c r="K14851" s="12"/>
      <c r="L14851" s="13"/>
      <c r="M14851" s="12"/>
      <c r="N14851" s="13"/>
      <c r="O14851" s="13"/>
      <c r="P14851" s="11"/>
      <c r="Q14851" s="11"/>
      <c r="R14851" s="11"/>
      <c r="S14851" s="11"/>
      <c r="T14851" s="11"/>
      <c r="U14851" s="11"/>
      <c r="V14851" s="11"/>
      <c r="W14851" s="11"/>
      <c r="X14851" s="11"/>
      <c r="Y14851" s="11"/>
      <c r="Z14851" s="11"/>
      <c r="AA14851" s="11"/>
      <c r="AB14851" s="11"/>
      <c r="AC14851" s="11"/>
    </row>
    <row r="14852" spans="1:29" x14ac:dyDescent="0.25">
      <c r="A14852" s="10"/>
      <c r="B14852" s="11"/>
      <c r="C14852" s="11"/>
      <c r="D14852" s="11"/>
      <c r="E14852" s="11"/>
      <c r="F14852" s="11"/>
      <c r="G14852" s="11"/>
      <c r="H14852" s="11"/>
      <c r="I14852" s="11"/>
      <c r="J14852" s="11"/>
      <c r="K14852" s="12"/>
      <c r="L14852" s="13"/>
      <c r="M14852" s="12"/>
      <c r="N14852" s="13"/>
      <c r="O14852" s="13"/>
      <c r="P14852" s="11"/>
      <c r="Q14852" s="11"/>
      <c r="R14852" s="11"/>
      <c r="S14852" s="11"/>
      <c r="T14852" s="11"/>
      <c r="U14852" s="11"/>
      <c r="V14852" s="11"/>
      <c r="W14852" s="11"/>
      <c r="X14852" s="11"/>
      <c r="Y14852" s="11"/>
      <c r="Z14852" s="11"/>
      <c r="AA14852" s="11"/>
      <c r="AB14852" s="11"/>
      <c r="AC14852" s="11"/>
    </row>
    <row r="14853" spans="1:29" x14ac:dyDescent="0.25">
      <c r="A14853" s="10"/>
      <c r="B14853" s="11"/>
      <c r="C14853" s="11"/>
      <c r="D14853" s="11"/>
      <c r="E14853" s="11"/>
      <c r="F14853" s="11"/>
      <c r="G14853" s="11"/>
      <c r="H14853" s="11"/>
      <c r="I14853" s="11"/>
      <c r="J14853" s="11"/>
      <c r="K14853" s="12"/>
      <c r="L14853" s="13"/>
      <c r="M14853" s="12"/>
      <c r="N14853" s="13"/>
      <c r="O14853" s="13"/>
      <c r="P14853" s="11"/>
      <c r="Q14853" s="11"/>
      <c r="R14853" s="11"/>
      <c r="S14853" s="11"/>
      <c r="T14853" s="11"/>
      <c r="U14853" s="11"/>
      <c r="V14853" s="11"/>
      <c r="W14853" s="11"/>
      <c r="X14853" s="11"/>
      <c r="Y14853" s="11"/>
      <c r="Z14853" s="11"/>
      <c r="AA14853" s="11"/>
      <c r="AB14853" s="11"/>
      <c r="AC14853" s="11"/>
    </row>
    <row r="14854" spans="1:29" x14ac:dyDescent="0.25">
      <c r="A14854" s="10"/>
      <c r="B14854" s="11"/>
      <c r="C14854" s="11"/>
      <c r="D14854" s="11"/>
      <c r="E14854" s="11"/>
      <c r="F14854" s="11"/>
      <c r="G14854" s="11"/>
      <c r="H14854" s="11"/>
      <c r="I14854" s="11"/>
      <c r="J14854" s="11"/>
      <c r="K14854" s="12"/>
      <c r="L14854" s="13"/>
      <c r="M14854" s="12"/>
      <c r="N14854" s="13"/>
      <c r="O14854" s="13"/>
      <c r="P14854" s="11"/>
      <c r="Q14854" s="11"/>
      <c r="R14854" s="11"/>
      <c r="S14854" s="11"/>
      <c r="T14854" s="11"/>
      <c r="U14854" s="11"/>
      <c r="V14854" s="11"/>
      <c r="W14854" s="11"/>
      <c r="X14854" s="11"/>
      <c r="Y14854" s="11"/>
      <c r="Z14854" s="11"/>
      <c r="AA14854" s="11"/>
      <c r="AB14854" s="11"/>
      <c r="AC14854" s="11"/>
    </row>
    <row r="14855" spans="1:29" x14ac:dyDescent="0.25">
      <c r="A14855" s="10"/>
      <c r="B14855" s="11"/>
      <c r="C14855" s="11"/>
      <c r="D14855" s="11"/>
      <c r="E14855" s="11"/>
      <c r="F14855" s="11"/>
      <c r="G14855" s="11"/>
      <c r="H14855" s="11"/>
      <c r="I14855" s="11"/>
      <c r="J14855" s="11"/>
      <c r="K14855" s="12"/>
      <c r="L14855" s="13"/>
      <c r="M14855" s="12"/>
      <c r="N14855" s="13"/>
      <c r="O14855" s="13"/>
      <c r="P14855" s="11"/>
      <c r="Q14855" s="11"/>
      <c r="R14855" s="11"/>
      <c r="S14855" s="11"/>
      <c r="T14855" s="11"/>
      <c r="U14855" s="11"/>
      <c r="V14855" s="11"/>
      <c r="W14855" s="11"/>
      <c r="X14855" s="11"/>
      <c r="Y14855" s="11"/>
      <c r="Z14855" s="11"/>
      <c r="AA14855" s="11"/>
      <c r="AB14855" s="11"/>
      <c r="AC14855" s="11"/>
    </row>
    <row r="14856" spans="1:29" x14ac:dyDescent="0.25">
      <c r="A14856" s="10"/>
      <c r="B14856" s="11"/>
      <c r="C14856" s="11"/>
      <c r="D14856" s="11"/>
      <c r="E14856" s="11"/>
      <c r="F14856" s="11"/>
      <c r="G14856" s="11"/>
      <c r="H14856" s="11"/>
      <c r="I14856" s="11"/>
      <c r="J14856" s="11"/>
      <c r="K14856" s="12"/>
      <c r="L14856" s="13"/>
      <c r="M14856" s="12"/>
      <c r="N14856" s="13"/>
      <c r="O14856" s="13"/>
      <c r="P14856" s="11"/>
      <c r="Q14856" s="11"/>
      <c r="R14856" s="11"/>
      <c r="S14856" s="11"/>
      <c r="T14856" s="11"/>
      <c r="U14856" s="11"/>
      <c r="V14856" s="11"/>
      <c r="W14856" s="11"/>
      <c r="X14856" s="11"/>
      <c r="Y14856" s="11"/>
      <c r="Z14856" s="11"/>
      <c r="AA14856" s="11"/>
      <c r="AB14856" s="11"/>
      <c r="AC14856" s="11"/>
    </row>
    <row r="14857" spans="1:29" x14ac:dyDescent="0.25">
      <c r="A14857" s="10"/>
      <c r="B14857" s="11"/>
      <c r="C14857" s="11"/>
      <c r="D14857" s="11"/>
      <c r="E14857" s="11"/>
      <c r="F14857" s="11"/>
      <c r="G14857" s="11"/>
      <c r="H14857" s="11"/>
      <c r="I14857" s="11"/>
      <c r="J14857" s="11"/>
      <c r="K14857" s="12"/>
      <c r="L14857" s="13"/>
      <c r="M14857" s="12"/>
      <c r="N14857" s="13"/>
      <c r="O14857" s="13"/>
      <c r="P14857" s="11"/>
      <c r="Q14857" s="11"/>
      <c r="R14857" s="11"/>
      <c r="S14857" s="11"/>
      <c r="T14857" s="11"/>
      <c r="U14857" s="11"/>
      <c r="V14857" s="11"/>
      <c r="W14857" s="11"/>
      <c r="X14857" s="11"/>
      <c r="Y14857" s="11"/>
      <c r="Z14857" s="11"/>
      <c r="AA14857" s="11"/>
      <c r="AB14857" s="11"/>
      <c r="AC14857" s="11"/>
    </row>
    <row r="14858" spans="1:29" x14ac:dyDescent="0.25">
      <c r="A14858" s="10"/>
      <c r="B14858" s="11"/>
      <c r="C14858" s="11"/>
      <c r="D14858" s="11"/>
      <c r="E14858" s="11"/>
      <c r="F14858" s="11"/>
      <c r="G14858" s="11"/>
      <c r="H14858" s="11"/>
      <c r="I14858" s="11"/>
      <c r="J14858" s="11"/>
      <c r="K14858" s="12"/>
      <c r="L14858" s="13"/>
      <c r="M14858" s="12"/>
      <c r="N14858" s="13"/>
      <c r="O14858" s="13"/>
      <c r="P14858" s="11"/>
      <c r="Q14858" s="11"/>
      <c r="R14858" s="11"/>
      <c r="S14858" s="11"/>
      <c r="T14858" s="11"/>
      <c r="U14858" s="11"/>
      <c r="V14858" s="11"/>
      <c r="W14858" s="11"/>
      <c r="X14858" s="11"/>
      <c r="Y14858" s="11"/>
      <c r="Z14858" s="11"/>
      <c r="AA14858" s="11"/>
      <c r="AB14858" s="11"/>
      <c r="AC14858" s="11"/>
    </row>
    <row r="14859" spans="1:29" x14ac:dyDescent="0.25">
      <c r="A14859" s="10"/>
      <c r="B14859" s="11"/>
      <c r="C14859" s="11"/>
      <c r="D14859" s="11"/>
      <c r="E14859" s="11"/>
      <c r="F14859" s="11"/>
      <c r="G14859" s="11"/>
      <c r="H14859" s="11"/>
      <c r="I14859" s="11"/>
      <c r="J14859" s="11"/>
      <c r="K14859" s="12"/>
      <c r="L14859" s="13"/>
      <c r="M14859" s="12"/>
      <c r="N14859" s="13"/>
      <c r="O14859" s="13"/>
      <c r="P14859" s="11"/>
      <c r="Q14859" s="11"/>
      <c r="R14859" s="11"/>
      <c r="S14859" s="11"/>
      <c r="T14859" s="11"/>
      <c r="U14859" s="11"/>
      <c r="V14859" s="11"/>
      <c r="W14859" s="11"/>
      <c r="X14859" s="11"/>
      <c r="Y14859" s="11"/>
      <c r="Z14859" s="11"/>
      <c r="AA14859" s="11"/>
      <c r="AB14859" s="11"/>
      <c r="AC14859" s="11"/>
    </row>
    <row r="14860" spans="1:29" x14ac:dyDescent="0.25">
      <c r="A14860" s="10"/>
      <c r="B14860" s="11"/>
      <c r="C14860" s="11"/>
      <c r="D14860" s="11"/>
      <c r="E14860" s="11"/>
      <c r="F14860" s="11"/>
      <c r="G14860" s="11"/>
      <c r="H14860" s="11"/>
      <c r="I14860" s="11"/>
      <c r="J14860" s="11"/>
      <c r="K14860" s="12"/>
      <c r="L14860" s="13"/>
      <c r="M14860" s="12"/>
      <c r="N14860" s="13"/>
      <c r="O14860" s="13"/>
      <c r="P14860" s="11"/>
      <c r="Q14860" s="11"/>
      <c r="R14860" s="11"/>
      <c r="S14860" s="11"/>
      <c r="T14860" s="11"/>
      <c r="U14860" s="11"/>
      <c r="V14860" s="11"/>
      <c r="W14860" s="11"/>
      <c r="X14860" s="11"/>
      <c r="Y14860" s="11"/>
      <c r="Z14860" s="11"/>
      <c r="AA14860" s="11"/>
      <c r="AB14860" s="11"/>
      <c r="AC14860" s="11"/>
    </row>
    <row r="14861" spans="1:29" x14ac:dyDescent="0.25">
      <c r="A14861" s="10"/>
      <c r="B14861" s="11"/>
      <c r="C14861" s="11"/>
      <c r="D14861" s="11"/>
      <c r="E14861" s="11"/>
      <c r="F14861" s="11"/>
      <c r="G14861" s="11"/>
      <c r="H14861" s="11"/>
      <c r="I14861" s="11"/>
      <c r="J14861" s="11"/>
      <c r="K14861" s="12"/>
      <c r="L14861" s="13"/>
      <c r="M14861" s="12"/>
      <c r="N14861" s="13"/>
      <c r="O14861" s="13"/>
      <c r="P14861" s="11"/>
      <c r="Q14861" s="11"/>
      <c r="R14861" s="11"/>
      <c r="S14861" s="11"/>
      <c r="T14861" s="11"/>
      <c r="U14861" s="11"/>
      <c r="V14861" s="11"/>
      <c r="W14861" s="11"/>
      <c r="X14861" s="11"/>
      <c r="Y14861" s="11"/>
      <c r="Z14861" s="11"/>
      <c r="AA14861" s="11"/>
      <c r="AB14861" s="11"/>
      <c r="AC14861" s="11"/>
    </row>
    <row r="14862" spans="1:29" x14ac:dyDescent="0.25">
      <c r="A14862" s="10"/>
      <c r="B14862" s="11"/>
      <c r="C14862" s="11"/>
      <c r="D14862" s="11"/>
      <c r="E14862" s="11"/>
      <c r="F14862" s="11"/>
      <c r="G14862" s="11"/>
      <c r="H14862" s="11"/>
      <c r="I14862" s="11"/>
      <c r="J14862" s="11"/>
      <c r="K14862" s="12"/>
      <c r="L14862" s="13"/>
      <c r="M14862" s="12"/>
      <c r="N14862" s="13"/>
      <c r="O14862" s="13"/>
      <c r="P14862" s="11"/>
      <c r="Q14862" s="11"/>
      <c r="R14862" s="11"/>
      <c r="S14862" s="11"/>
      <c r="T14862" s="11"/>
      <c r="U14862" s="11"/>
      <c r="V14862" s="11"/>
      <c r="W14862" s="11"/>
      <c r="X14862" s="11"/>
      <c r="Y14862" s="11"/>
      <c r="Z14862" s="11"/>
      <c r="AA14862" s="11"/>
      <c r="AB14862" s="11"/>
      <c r="AC14862" s="11"/>
    </row>
    <row r="14863" spans="1:29" x14ac:dyDescent="0.25">
      <c r="A14863" s="10"/>
      <c r="B14863" s="11"/>
      <c r="C14863" s="11"/>
      <c r="D14863" s="11"/>
      <c r="E14863" s="11"/>
      <c r="F14863" s="11"/>
      <c r="G14863" s="11"/>
      <c r="H14863" s="11"/>
      <c r="I14863" s="11"/>
      <c r="J14863" s="11"/>
      <c r="K14863" s="12"/>
      <c r="L14863" s="13"/>
      <c r="M14863" s="12"/>
      <c r="N14863" s="13"/>
      <c r="O14863" s="13"/>
      <c r="P14863" s="11"/>
      <c r="Q14863" s="11"/>
      <c r="R14863" s="11"/>
      <c r="S14863" s="11"/>
      <c r="T14863" s="11"/>
      <c r="U14863" s="11"/>
      <c r="V14863" s="11"/>
      <c r="W14863" s="11"/>
      <c r="X14863" s="11"/>
      <c r="Y14863" s="11"/>
      <c r="Z14863" s="11"/>
      <c r="AA14863" s="11"/>
      <c r="AB14863" s="11"/>
      <c r="AC14863" s="11"/>
    </row>
    <row r="14864" spans="1:29" x14ac:dyDescent="0.25">
      <c r="A14864" s="10"/>
      <c r="B14864" s="11"/>
      <c r="C14864" s="11"/>
      <c r="D14864" s="11"/>
      <c r="E14864" s="11"/>
      <c r="F14864" s="11"/>
      <c r="G14864" s="11"/>
      <c r="H14864" s="11"/>
      <c r="I14864" s="11"/>
      <c r="J14864" s="11"/>
      <c r="K14864" s="12"/>
      <c r="L14864" s="13"/>
      <c r="M14864" s="12"/>
      <c r="N14864" s="13"/>
      <c r="O14864" s="13"/>
      <c r="P14864" s="11"/>
      <c r="Q14864" s="11"/>
      <c r="R14864" s="11"/>
      <c r="S14864" s="11"/>
      <c r="T14864" s="11"/>
      <c r="U14864" s="11"/>
      <c r="V14864" s="11"/>
      <c r="W14864" s="11"/>
      <c r="X14864" s="11"/>
      <c r="Y14864" s="11"/>
      <c r="Z14864" s="11"/>
      <c r="AA14864" s="11"/>
      <c r="AB14864" s="11"/>
      <c r="AC14864" s="11"/>
    </row>
    <row r="14865" spans="1:29" x14ac:dyDescent="0.25">
      <c r="A14865" s="10"/>
      <c r="B14865" s="11"/>
      <c r="C14865" s="11"/>
      <c r="D14865" s="11"/>
      <c r="E14865" s="11"/>
      <c r="F14865" s="11"/>
      <c r="G14865" s="11"/>
      <c r="H14865" s="11"/>
      <c r="I14865" s="11"/>
      <c r="J14865" s="11"/>
      <c r="K14865" s="12"/>
      <c r="L14865" s="13"/>
      <c r="M14865" s="12"/>
      <c r="N14865" s="13"/>
      <c r="O14865" s="13"/>
      <c r="P14865" s="11"/>
      <c r="Q14865" s="11"/>
      <c r="R14865" s="11"/>
      <c r="S14865" s="11"/>
      <c r="T14865" s="11"/>
      <c r="U14865" s="11"/>
      <c r="V14865" s="11"/>
      <c r="W14865" s="11"/>
      <c r="X14865" s="11"/>
      <c r="Y14865" s="11"/>
      <c r="Z14865" s="11"/>
      <c r="AA14865" s="11"/>
      <c r="AB14865" s="11"/>
      <c r="AC14865" s="11"/>
    </row>
    <row r="14866" spans="1:29" x14ac:dyDescent="0.25">
      <c r="A14866" s="10"/>
      <c r="B14866" s="11"/>
      <c r="C14866" s="11"/>
      <c r="D14866" s="11"/>
      <c r="E14866" s="11"/>
      <c r="F14866" s="11"/>
      <c r="G14866" s="11"/>
      <c r="H14866" s="11"/>
      <c r="I14866" s="11"/>
      <c r="J14866" s="11"/>
      <c r="K14866" s="12"/>
      <c r="L14866" s="13"/>
      <c r="M14866" s="12"/>
      <c r="N14866" s="13"/>
      <c r="O14866" s="13"/>
      <c r="P14866" s="11"/>
      <c r="Q14866" s="11"/>
      <c r="R14866" s="11"/>
      <c r="S14866" s="11"/>
      <c r="T14866" s="11"/>
      <c r="U14866" s="11"/>
      <c r="V14866" s="11"/>
      <c r="W14866" s="11"/>
      <c r="X14866" s="11"/>
      <c r="Y14866" s="11"/>
      <c r="Z14866" s="11"/>
      <c r="AA14866" s="11"/>
      <c r="AB14866" s="11"/>
      <c r="AC14866" s="11"/>
    </row>
    <row r="14867" spans="1:29" x14ac:dyDescent="0.25">
      <c r="A14867" s="10"/>
      <c r="B14867" s="11"/>
      <c r="C14867" s="11"/>
      <c r="D14867" s="11"/>
      <c r="E14867" s="11"/>
      <c r="F14867" s="11"/>
      <c r="G14867" s="11"/>
      <c r="H14867" s="11"/>
      <c r="I14867" s="11"/>
      <c r="J14867" s="11"/>
      <c r="K14867" s="12"/>
      <c r="L14867" s="13"/>
      <c r="M14867" s="12"/>
      <c r="N14867" s="13"/>
      <c r="O14867" s="13"/>
      <c r="P14867" s="11"/>
      <c r="Q14867" s="11"/>
      <c r="R14867" s="11"/>
      <c r="S14867" s="11"/>
      <c r="T14867" s="11"/>
      <c r="U14867" s="11"/>
      <c r="V14867" s="11"/>
      <c r="W14867" s="11"/>
      <c r="X14867" s="11"/>
      <c r="Y14867" s="11"/>
      <c r="Z14867" s="11"/>
      <c r="AA14867" s="11"/>
      <c r="AB14867" s="11"/>
      <c r="AC14867" s="11"/>
    </row>
    <row r="14868" spans="1:29" x14ac:dyDescent="0.25">
      <c r="A14868" s="10"/>
      <c r="B14868" s="11"/>
      <c r="C14868" s="11"/>
      <c r="D14868" s="11"/>
      <c r="E14868" s="11"/>
      <c r="F14868" s="11"/>
      <c r="G14868" s="11"/>
      <c r="H14868" s="11"/>
      <c r="I14868" s="11"/>
      <c r="J14868" s="11"/>
      <c r="K14868" s="12"/>
      <c r="L14868" s="13"/>
      <c r="M14868" s="12"/>
      <c r="N14868" s="13"/>
      <c r="O14868" s="13"/>
      <c r="P14868" s="11"/>
      <c r="Q14868" s="11"/>
      <c r="R14868" s="11"/>
      <c r="S14868" s="11"/>
      <c r="T14868" s="11"/>
      <c r="U14868" s="11"/>
      <c r="V14868" s="11"/>
      <c r="W14868" s="11"/>
      <c r="X14868" s="11"/>
      <c r="Y14868" s="11"/>
      <c r="Z14868" s="11"/>
      <c r="AA14868" s="11"/>
      <c r="AB14868" s="11"/>
      <c r="AC14868" s="11"/>
    </row>
    <row r="14869" spans="1:29" x14ac:dyDescent="0.25">
      <c r="A14869" s="10"/>
      <c r="B14869" s="11"/>
      <c r="C14869" s="11"/>
      <c r="D14869" s="11"/>
      <c r="E14869" s="11"/>
      <c r="F14869" s="11"/>
      <c r="G14869" s="11"/>
      <c r="H14869" s="11"/>
      <c r="I14869" s="11"/>
      <c r="J14869" s="11"/>
      <c r="K14869" s="12"/>
      <c r="L14869" s="13"/>
      <c r="M14869" s="12"/>
      <c r="N14869" s="13"/>
      <c r="O14869" s="13"/>
      <c r="P14869" s="11"/>
      <c r="Q14869" s="11"/>
      <c r="R14869" s="11"/>
      <c r="S14869" s="11"/>
      <c r="T14869" s="11"/>
      <c r="U14869" s="11"/>
      <c r="V14869" s="11"/>
      <c r="W14869" s="11"/>
      <c r="X14869" s="11"/>
      <c r="Y14869" s="11"/>
      <c r="Z14869" s="11"/>
      <c r="AA14869" s="11"/>
      <c r="AB14869" s="11"/>
      <c r="AC14869" s="11"/>
    </row>
    <row r="14870" spans="1:29" x14ac:dyDescent="0.25">
      <c r="A14870" s="10"/>
      <c r="B14870" s="11"/>
      <c r="C14870" s="11"/>
      <c r="D14870" s="11"/>
      <c r="E14870" s="11"/>
      <c r="F14870" s="11"/>
      <c r="G14870" s="11"/>
      <c r="H14870" s="11"/>
      <c r="I14870" s="11"/>
      <c r="J14870" s="11"/>
      <c r="K14870" s="12"/>
      <c r="L14870" s="13"/>
      <c r="M14870" s="12"/>
      <c r="N14870" s="13"/>
      <c r="O14870" s="13"/>
      <c r="P14870" s="11"/>
      <c r="Q14870" s="11"/>
      <c r="R14870" s="11"/>
      <c r="S14870" s="11"/>
      <c r="T14870" s="11"/>
      <c r="U14870" s="11"/>
      <c r="V14870" s="11"/>
      <c r="W14870" s="11"/>
      <c r="X14870" s="11"/>
      <c r="Y14870" s="11"/>
      <c r="Z14870" s="11"/>
      <c r="AA14870" s="11"/>
      <c r="AB14870" s="11"/>
      <c r="AC14870" s="11"/>
    </row>
    <row r="14871" spans="1:29" x14ac:dyDescent="0.25">
      <c r="A14871" s="10"/>
      <c r="B14871" s="11"/>
      <c r="C14871" s="11"/>
      <c r="D14871" s="11"/>
      <c r="E14871" s="11"/>
      <c r="F14871" s="11"/>
      <c r="G14871" s="11"/>
      <c r="H14871" s="11"/>
      <c r="I14871" s="11"/>
      <c r="J14871" s="11"/>
      <c r="K14871" s="12"/>
      <c r="L14871" s="13"/>
      <c r="M14871" s="12"/>
      <c r="N14871" s="13"/>
      <c r="O14871" s="13"/>
      <c r="P14871" s="11"/>
      <c r="Q14871" s="11"/>
      <c r="R14871" s="11"/>
      <c r="S14871" s="11"/>
      <c r="T14871" s="11"/>
      <c r="U14871" s="11"/>
      <c r="V14871" s="11"/>
      <c r="W14871" s="11"/>
      <c r="X14871" s="11"/>
      <c r="Y14871" s="11"/>
      <c r="Z14871" s="11"/>
      <c r="AA14871" s="11"/>
      <c r="AB14871" s="11"/>
      <c r="AC14871" s="11"/>
    </row>
    <row r="14872" spans="1:29" x14ac:dyDescent="0.25">
      <c r="A14872" s="10"/>
      <c r="B14872" s="11"/>
      <c r="C14872" s="11"/>
      <c r="D14872" s="11"/>
      <c r="E14872" s="11"/>
      <c r="F14872" s="11"/>
      <c r="G14872" s="11"/>
      <c r="H14872" s="11"/>
      <c r="I14872" s="11"/>
      <c r="J14872" s="11"/>
      <c r="K14872" s="12"/>
      <c r="L14872" s="13"/>
      <c r="M14872" s="12"/>
      <c r="N14872" s="13"/>
      <c r="O14872" s="13"/>
      <c r="P14872" s="11"/>
      <c r="Q14872" s="11"/>
      <c r="R14872" s="11"/>
      <c r="S14872" s="11"/>
      <c r="T14872" s="11"/>
      <c r="U14872" s="11"/>
      <c r="V14872" s="11"/>
      <c r="W14872" s="11"/>
      <c r="X14872" s="11"/>
      <c r="Y14872" s="11"/>
      <c r="Z14872" s="11"/>
      <c r="AA14872" s="11"/>
      <c r="AB14872" s="11"/>
      <c r="AC14872" s="11"/>
    </row>
    <row r="14873" spans="1:29" x14ac:dyDescent="0.25">
      <c r="A14873" s="10"/>
      <c r="B14873" s="11"/>
      <c r="C14873" s="11"/>
      <c r="D14873" s="11"/>
      <c r="E14873" s="11"/>
      <c r="F14873" s="11"/>
      <c r="G14873" s="11"/>
      <c r="H14873" s="11"/>
      <c r="I14873" s="11"/>
      <c r="J14873" s="11"/>
      <c r="K14873" s="12"/>
      <c r="L14873" s="13"/>
      <c r="M14873" s="12"/>
      <c r="N14873" s="13"/>
      <c r="O14873" s="13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  <c r="AA14873" s="11"/>
      <c r="AB14873" s="11"/>
      <c r="AC14873" s="11"/>
    </row>
    <row r="14874" spans="1:29" x14ac:dyDescent="0.25">
      <c r="A14874" s="10"/>
      <c r="B14874" s="11"/>
      <c r="C14874" s="11"/>
      <c r="D14874" s="11"/>
      <c r="E14874" s="11"/>
      <c r="F14874" s="11"/>
      <c r="G14874" s="11"/>
      <c r="H14874" s="11"/>
      <c r="I14874" s="11"/>
      <c r="J14874" s="11"/>
      <c r="K14874" s="12"/>
      <c r="L14874" s="13"/>
      <c r="M14874" s="12"/>
      <c r="N14874" s="13"/>
      <c r="O14874" s="13"/>
      <c r="P14874" s="11"/>
      <c r="Q14874" s="11"/>
      <c r="R14874" s="11"/>
      <c r="S14874" s="11"/>
      <c r="T14874" s="11"/>
      <c r="U14874" s="11"/>
      <c r="V14874" s="11"/>
      <c r="W14874" s="11"/>
      <c r="X14874" s="11"/>
      <c r="Y14874" s="11"/>
      <c r="Z14874" s="11"/>
      <c r="AA14874" s="11"/>
      <c r="AB14874" s="11"/>
      <c r="AC14874" s="11"/>
    </row>
    <row r="14875" spans="1:29" x14ac:dyDescent="0.25">
      <c r="A14875" s="10"/>
      <c r="B14875" s="11"/>
      <c r="C14875" s="11"/>
      <c r="D14875" s="11"/>
      <c r="E14875" s="11"/>
      <c r="F14875" s="11"/>
      <c r="G14875" s="11"/>
      <c r="H14875" s="11"/>
      <c r="I14875" s="11"/>
      <c r="J14875" s="11"/>
      <c r="K14875" s="12"/>
      <c r="L14875" s="13"/>
      <c r="M14875" s="12"/>
      <c r="N14875" s="13"/>
      <c r="O14875" s="13"/>
      <c r="P14875" s="11"/>
      <c r="Q14875" s="11"/>
      <c r="R14875" s="11"/>
      <c r="S14875" s="11"/>
      <c r="T14875" s="11"/>
      <c r="U14875" s="11"/>
      <c r="V14875" s="11"/>
      <c r="W14875" s="11"/>
      <c r="X14875" s="11"/>
      <c r="Y14875" s="11"/>
      <c r="Z14875" s="11"/>
      <c r="AA14875" s="11"/>
      <c r="AB14875" s="11"/>
      <c r="AC14875" s="11"/>
    </row>
    <row r="14876" spans="1:29" x14ac:dyDescent="0.25">
      <c r="A14876" s="10"/>
      <c r="B14876" s="11"/>
      <c r="C14876" s="11"/>
      <c r="D14876" s="11"/>
      <c r="E14876" s="11"/>
      <c r="F14876" s="11"/>
      <c r="G14876" s="11"/>
      <c r="H14876" s="11"/>
      <c r="I14876" s="11"/>
      <c r="J14876" s="11"/>
      <c r="K14876" s="12"/>
      <c r="L14876" s="13"/>
      <c r="M14876" s="12"/>
      <c r="N14876" s="13"/>
      <c r="O14876" s="13"/>
      <c r="P14876" s="11"/>
      <c r="Q14876" s="11"/>
      <c r="R14876" s="11"/>
      <c r="S14876" s="11"/>
      <c r="T14876" s="11"/>
      <c r="U14876" s="11"/>
      <c r="V14876" s="11"/>
      <c r="W14876" s="11"/>
      <c r="X14876" s="11"/>
      <c r="Y14876" s="11"/>
      <c r="Z14876" s="11"/>
      <c r="AA14876" s="11"/>
      <c r="AB14876" s="11"/>
      <c r="AC14876" s="11"/>
    </row>
    <row r="14877" spans="1:29" x14ac:dyDescent="0.25">
      <c r="A14877" s="10"/>
      <c r="B14877" s="11"/>
      <c r="C14877" s="11"/>
      <c r="D14877" s="11"/>
      <c r="E14877" s="11"/>
      <c r="F14877" s="11"/>
      <c r="G14877" s="11"/>
      <c r="H14877" s="11"/>
      <c r="I14877" s="11"/>
      <c r="J14877" s="11"/>
      <c r="K14877" s="12"/>
      <c r="L14877" s="13"/>
      <c r="M14877" s="12"/>
      <c r="N14877" s="13"/>
      <c r="O14877" s="13"/>
      <c r="P14877" s="11"/>
      <c r="Q14877" s="11"/>
      <c r="R14877" s="11"/>
      <c r="S14877" s="11"/>
      <c r="T14877" s="11"/>
      <c r="U14877" s="11"/>
      <c r="V14877" s="11"/>
      <c r="W14877" s="11"/>
      <c r="X14877" s="11"/>
      <c r="Y14877" s="11"/>
      <c r="Z14877" s="11"/>
      <c r="AA14877" s="11"/>
      <c r="AB14877" s="11"/>
      <c r="AC14877" s="11"/>
    </row>
    <row r="14878" spans="1:29" x14ac:dyDescent="0.25">
      <c r="A14878" s="10"/>
      <c r="B14878" s="11"/>
      <c r="C14878" s="11"/>
      <c r="D14878" s="11"/>
      <c r="E14878" s="11"/>
      <c r="F14878" s="11"/>
      <c r="G14878" s="11"/>
      <c r="H14878" s="11"/>
      <c r="I14878" s="11"/>
      <c r="J14878" s="11"/>
      <c r="K14878" s="12"/>
      <c r="L14878" s="13"/>
      <c r="M14878" s="12"/>
      <c r="N14878" s="13"/>
      <c r="O14878" s="13"/>
      <c r="P14878" s="11"/>
      <c r="Q14878" s="11"/>
      <c r="R14878" s="11"/>
      <c r="S14878" s="11"/>
      <c r="T14878" s="11"/>
      <c r="U14878" s="11"/>
      <c r="V14878" s="11"/>
      <c r="W14878" s="11"/>
      <c r="X14878" s="11"/>
      <c r="Y14878" s="11"/>
      <c r="Z14878" s="11"/>
      <c r="AA14878" s="11"/>
      <c r="AB14878" s="11"/>
      <c r="AC14878" s="11"/>
    </row>
    <row r="14879" spans="1:29" x14ac:dyDescent="0.25">
      <c r="A14879" s="10"/>
      <c r="B14879" s="11"/>
      <c r="C14879" s="11"/>
      <c r="D14879" s="11"/>
      <c r="E14879" s="11"/>
      <c r="F14879" s="11"/>
      <c r="G14879" s="11"/>
      <c r="H14879" s="11"/>
      <c r="I14879" s="11"/>
      <c r="J14879" s="11"/>
      <c r="K14879" s="12"/>
      <c r="L14879" s="13"/>
      <c r="M14879" s="12"/>
      <c r="N14879" s="13"/>
      <c r="O14879" s="13"/>
      <c r="P14879" s="11"/>
      <c r="Q14879" s="11"/>
      <c r="R14879" s="11"/>
      <c r="S14879" s="11"/>
      <c r="T14879" s="11"/>
      <c r="U14879" s="11"/>
      <c r="V14879" s="11"/>
      <c r="W14879" s="11"/>
      <c r="X14879" s="11"/>
      <c r="Y14879" s="11"/>
      <c r="Z14879" s="11"/>
      <c r="AA14879" s="11"/>
      <c r="AB14879" s="11"/>
      <c r="AC14879" s="11"/>
    </row>
    <row r="14880" spans="1:29" x14ac:dyDescent="0.25">
      <c r="A14880" s="10"/>
      <c r="B14880" s="11"/>
      <c r="C14880" s="11"/>
      <c r="D14880" s="11"/>
      <c r="E14880" s="11"/>
      <c r="F14880" s="11"/>
      <c r="G14880" s="11"/>
      <c r="H14880" s="11"/>
      <c r="I14880" s="11"/>
      <c r="J14880" s="11"/>
      <c r="K14880" s="12"/>
      <c r="L14880" s="13"/>
      <c r="M14880" s="12"/>
      <c r="N14880" s="13"/>
      <c r="O14880" s="13"/>
      <c r="P14880" s="11"/>
      <c r="Q14880" s="11"/>
      <c r="R14880" s="11"/>
      <c r="S14880" s="11"/>
      <c r="T14880" s="11"/>
      <c r="U14880" s="11"/>
      <c r="V14880" s="11"/>
      <c r="W14880" s="11"/>
      <c r="X14880" s="11"/>
      <c r="Y14880" s="11"/>
      <c r="Z14880" s="11"/>
      <c r="AA14880" s="11"/>
      <c r="AB14880" s="11"/>
      <c r="AC14880" s="11"/>
    </row>
    <row r="14881" spans="1:29" x14ac:dyDescent="0.25">
      <c r="A14881" s="10"/>
      <c r="B14881" s="11"/>
      <c r="C14881" s="11"/>
      <c r="D14881" s="11"/>
      <c r="E14881" s="11"/>
      <c r="F14881" s="11"/>
      <c r="G14881" s="11"/>
      <c r="H14881" s="11"/>
      <c r="I14881" s="11"/>
      <c r="J14881" s="11"/>
      <c r="K14881" s="12"/>
      <c r="L14881" s="13"/>
      <c r="M14881" s="12"/>
      <c r="N14881" s="13"/>
      <c r="O14881" s="13"/>
      <c r="P14881" s="11"/>
      <c r="Q14881" s="11"/>
      <c r="R14881" s="11"/>
      <c r="S14881" s="11"/>
      <c r="T14881" s="11"/>
      <c r="U14881" s="11"/>
      <c r="V14881" s="11"/>
      <c r="W14881" s="11"/>
      <c r="X14881" s="11"/>
      <c r="Y14881" s="11"/>
      <c r="Z14881" s="11"/>
      <c r="AA14881" s="11"/>
      <c r="AB14881" s="11"/>
      <c r="AC14881" s="11"/>
    </row>
    <row r="14882" spans="1:29" x14ac:dyDescent="0.25">
      <c r="A14882" s="10"/>
      <c r="B14882" s="11"/>
      <c r="C14882" s="11"/>
      <c r="D14882" s="11"/>
      <c r="E14882" s="11"/>
      <c r="F14882" s="11"/>
      <c r="G14882" s="11"/>
      <c r="H14882" s="11"/>
      <c r="I14882" s="11"/>
      <c r="J14882" s="11"/>
      <c r="K14882" s="12"/>
      <c r="L14882" s="13"/>
      <c r="M14882" s="12"/>
      <c r="N14882" s="13"/>
      <c r="O14882" s="13"/>
      <c r="P14882" s="11"/>
      <c r="Q14882" s="11"/>
      <c r="R14882" s="11"/>
      <c r="S14882" s="11"/>
      <c r="T14882" s="11"/>
      <c r="U14882" s="11"/>
      <c r="V14882" s="11"/>
      <c r="W14882" s="11"/>
      <c r="X14882" s="11"/>
      <c r="Y14882" s="11"/>
      <c r="Z14882" s="11"/>
      <c r="AA14882" s="11"/>
      <c r="AB14882" s="11"/>
      <c r="AC14882" s="11"/>
    </row>
    <row r="14883" spans="1:29" x14ac:dyDescent="0.25">
      <c r="A14883" s="10"/>
      <c r="B14883" s="11"/>
      <c r="C14883" s="11"/>
      <c r="D14883" s="11"/>
      <c r="E14883" s="11"/>
      <c r="F14883" s="11"/>
      <c r="G14883" s="11"/>
      <c r="H14883" s="11"/>
      <c r="I14883" s="11"/>
      <c r="J14883" s="11"/>
      <c r="K14883" s="12"/>
      <c r="L14883" s="13"/>
      <c r="M14883" s="12"/>
      <c r="N14883" s="13"/>
      <c r="O14883" s="13"/>
      <c r="P14883" s="11"/>
      <c r="Q14883" s="11"/>
      <c r="R14883" s="11"/>
      <c r="S14883" s="11"/>
      <c r="T14883" s="11"/>
      <c r="U14883" s="11"/>
      <c r="V14883" s="11"/>
      <c r="W14883" s="11"/>
      <c r="X14883" s="11"/>
      <c r="Y14883" s="11"/>
      <c r="Z14883" s="11"/>
      <c r="AA14883" s="11"/>
      <c r="AB14883" s="11"/>
      <c r="AC14883" s="11"/>
    </row>
    <row r="14884" spans="1:29" x14ac:dyDescent="0.25">
      <c r="A14884" s="10"/>
      <c r="B14884" s="11"/>
      <c r="C14884" s="11"/>
      <c r="D14884" s="11"/>
      <c r="E14884" s="11"/>
      <c r="F14884" s="11"/>
      <c r="G14884" s="11"/>
      <c r="H14884" s="11"/>
      <c r="I14884" s="11"/>
      <c r="J14884" s="11"/>
      <c r="K14884" s="12"/>
      <c r="L14884" s="13"/>
      <c r="M14884" s="12"/>
      <c r="N14884" s="13"/>
      <c r="O14884" s="13"/>
      <c r="P14884" s="11"/>
      <c r="Q14884" s="11"/>
      <c r="R14884" s="11"/>
      <c r="S14884" s="11"/>
      <c r="T14884" s="11"/>
      <c r="U14884" s="11"/>
      <c r="V14884" s="11"/>
      <c r="W14884" s="11"/>
      <c r="X14884" s="11"/>
      <c r="Y14884" s="11"/>
      <c r="Z14884" s="11"/>
      <c r="AA14884" s="11"/>
      <c r="AB14884" s="11"/>
      <c r="AC14884" s="11"/>
    </row>
    <row r="14885" spans="1:29" x14ac:dyDescent="0.25">
      <c r="A14885" s="10"/>
      <c r="B14885" s="11"/>
      <c r="C14885" s="11"/>
      <c r="D14885" s="11"/>
      <c r="E14885" s="11"/>
      <c r="F14885" s="11"/>
      <c r="G14885" s="11"/>
      <c r="H14885" s="11"/>
      <c r="I14885" s="11"/>
      <c r="J14885" s="11"/>
      <c r="K14885" s="12"/>
      <c r="L14885" s="13"/>
      <c r="M14885" s="12"/>
      <c r="N14885" s="13"/>
      <c r="O14885" s="13"/>
      <c r="P14885" s="11"/>
      <c r="Q14885" s="11"/>
      <c r="R14885" s="11"/>
      <c r="S14885" s="11"/>
      <c r="T14885" s="11"/>
      <c r="U14885" s="11"/>
      <c r="V14885" s="11"/>
      <c r="W14885" s="11"/>
      <c r="X14885" s="11"/>
      <c r="Y14885" s="11"/>
      <c r="Z14885" s="11"/>
      <c r="AA14885" s="11"/>
      <c r="AB14885" s="11"/>
      <c r="AC14885" s="11"/>
    </row>
    <row r="14886" spans="1:29" x14ac:dyDescent="0.25">
      <c r="A14886" s="10"/>
      <c r="B14886" s="11"/>
      <c r="C14886" s="11"/>
      <c r="D14886" s="11"/>
      <c r="E14886" s="11"/>
      <c r="F14886" s="11"/>
      <c r="G14886" s="11"/>
      <c r="H14886" s="11"/>
      <c r="I14886" s="11"/>
      <c r="J14886" s="11"/>
      <c r="K14886" s="12"/>
      <c r="L14886" s="13"/>
      <c r="M14886" s="12"/>
      <c r="N14886" s="13"/>
      <c r="O14886" s="13"/>
      <c r="P14886" s="11"/>
      <c r="Q14886" s="11"/>
      <c r="R14886" s="11"/>
      <c r="S14886" s="11"/>
      <c r="T14886" s="11"/>
      <c r="U14886" s="11"/>
      <c r="V14886" s="11"/>
      <c r="W14886" s="11"/>
      <c r="X14886" s="11"/>
      <c r="Y14886" s="11"/>
      <c r="Z14886" s="11"/>
      <c r="AA14886" s="11"/>
      <c r="AB14886" s="11"/>
      <c r="AC14886" s="11"/>
    </row>
    <row r="14887" spans="1:29" x14ac:dyDescent="0.25">
      <c r="A14887" s="10"/>
      <c r="B14887" s="11"/>
      <c r="C14887" s="11"/>
      <c r="D14887" s="11"/>
      <c r="E14887" s="11"/>
      <c r="F14887" s="11"/>
      <c r="G14887" s="11"/>
      <c r="H14887" s="11"/>
      <c r="I14887" s="11"/>
      <c r="J14887" s="11"/>
      <c r="K14887" s="12"/>
      <c r="L14887" s="13"/>
      <c r="M14887" s="12"/>
      <c r="N14887" s="13"/>
      <c r="O14887" s="13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  <c r="AA14887" s="11"/>
      <c r="AB14887" s="11"/>
      <c r="AC14887" s="11"/>
    </row>
    <row r="14888" spans="1:29" x14ac:dyDescent="0.25">
      <c r="A14888" s="10"/>
      <c r="B14888" s="11"/>
      <c r="C14888" s="11"/>
      <c r="D14888" s="11"/>
      <c r="E14888" s="11"/>
      <c r="F14888" s="11"/>
      <c r="G14888" s="11"/>
      <c r="H14888" s="11"/>
      <c r="I14888" s="11"/>
      <c r="J14888" s="11"/>
      <c r="K14888" s="12"/>
      <c r="L14888" s="13"/>
      <c r="M14888" s="12"/>
      <c r="N14888" s="13"/>
      <c r="O14888" s="13"/>
      <c r="P14888" s="11"/>
      <c r="Q14888" s="11"/>
      <c r="R14888" s="11"/>
      <c r="S14888" s="11"/>
      <c r="T14888" s="11"/>
      <c r="U14888" s="11"/>
      <c r="V14888" s="11"/>
      <c r="W14888" s="11"/>
      <c r="X14888" s="11"/>
      <c r="Y14888" s="11"/>
      <c r="Z14888" s="11"/>
      <c r="AA14888" s="11"/>
      <c r="AB14888" s="11"/>
      <c r="AC14888" s="11"/>
    </row>
    <row r="14889" spans="1:29" x14ac:dyDescent="0.25">
      <c r="A14889" s="10"/>
      <c r="B14889" s="11"/>
      <c r="C14889" s="11"/>
      <c r="D14889" s="11"/>
      <c r="E14889" s="11"/>
      <c r="F14889" s="11"/>
      <c r="G14889" s="11"/>
      <c r="H14889" s="11"/>
      <c r="I14889" s="11"/>
      <c r="J14889" s="11"/>
      <c r="K14889" s="12"/>
      <c r="L14889" s="13"/>
      <c r="M14889" s="12"/>
      <c r="N14889" s="13"/>
      <c r="O14889" s="13"/>
      <c r="P14889" s="11"/>
      <c r="Q14889" s="11"/>
      <c r="R14889" s="11"/>
      <c r="S14889" s="11"/>
      <c r="T14889" s="11"/>
      <c r="U14889" s="11"/>
      <c r="V14889" s="11"/>
      <c r="W14889" s="11"/>
      <c r="X14889" s="11"/>
      <c r="Y14889" s="11"/>
      <c r="Z14889" s="11"/>
      <c r="AA14889" s="11"/>
      <c r="AB14889" s="11"/>
      <c r="AC14889" s="11"/>
    </row>
    <row r="14890" spans="1:29" x14ac:dyDescent="0.25">
      <c r="A14890" s="10"/>
      <c r="B14890" s="11"/>
      <c r="C14890" s="11"/>
      <c r="D14890" s="11"/>
      <c r="E14890" s="11"/>
      <c r="F14890" s="11"/>
      <c r="G14890" s="11"/>
      <c r="H14890" s="11"/>
      <c r="I14890" s="11"/>
      <c r="J14890" s="11"/>
      <c r="K14890" s="12"/>
      <c r="L14890" s="13"/>
      <c r="M14890" s="12"/>
      <c r="N14890" s="13"/>
      <c r="O14890" s="13"/>
      <c r="P14890" s="11"/>
      <c r="Q14890" s="11"/>
      <c r="R14890" s="11"/>
      <c r="S14890" s="11"/>
      <c r="T14890" s="11"/>
      <c r="U14890" s="11"/>
      <c r="V14890" s="11"/>
      <c r="W14890" s="11"/>
      <c r="X14890" s="11"/>
      <c r="Y14890" s="11"/>
      <c r="Z14890" s="11"/>
      <c r="AA14890" s="11"/>
      <c r="AB14890" s="11"/>
      <c r="AC14890" s="11"/>
    </row>
    <row r="14891" spans="1:29" x14ac:dyDescent="0.25">
      <c r="A14891" s="10"/>
      <c r="B14891" s="11"/>
      <c r="C14891" s="11"/>
      <c r="D14891" s="11"/>
      <c r="E14891" s="11"/>
      <c r="F14891" s="11"/>
      <c r="G14891" s="11"/>
      <c r="H14891" s="11"/>
      <c r="I14891" s="11"/>
      <c r="J14891" s="11"/>
      <c r="K14891" s="12"/>
      <c r="L14891" s="13"/>
      <c r="M14891" s="12"/>
      <c r="N14891" s="13"/>
      <c r="O14891" s="13"/>
      <c r="P14891" s="11"/>
      <c r="Q14891" s="11"/>
      <c r="R14891" s="11"/>
      <c r="S14891" s="11"/>
      <c r="T14891" s="11"/>
      <c r="U14891" s="11"/>
      <c r="V14891" s="11"/>
      <c r="W14891" s="11"/>
      <c r="X14891" s="11"/>
      <c r="Y14891" s="11"/>
      <c r="Z14891" s="11"/>
      <c r="AA14891" s="11"/>
      <c r="AB14891" s="11"/>
      <c r="AC14891" s="11"/>
    </row>
    <row r="14892" spans="1:29" x14ac:dyDescent="0.25">
      <c r="A14892" s="10"/>
      <c r="B14892" s="11"/>
      <c r="C14892" s="11"/>
      <c r="D14892" s="11"/>
      <c r="E14892" s="11"/>
      <c r="F14892" s="11"/>
      <c r="G14892" s="11"/>
      <c r="H14892" s="11"/>
      <c r="I14892" s="11"/>
      <c r="J14892" s="11"/>
      <c r="K14892" s="12"/>
      <c r="L14892" s="13"/>
      <c r="M14892" s="12"/>
      <c r="N14892" s="13"/>
      <c r="O14892" s="13"/>
      <c r="P14892" s="11"/>
      <c r="Q14892" s="11"/>
      <c r="R14892" s="11"/>
      <c r="S14892" s="11"/>
      <c r="T14892" s="11"/>
      <c r="U14892" s="11"/>
      <c r="V14892" s="11"/>
      <c r="W14892" s="11"/>
      <c r="X14892" s="11"/>
      <c r="Y14892" s="11"/>
      <c r="Z14892" s="11"/>
      <c r="AA14892" s="11"/>
      <c r="AB14892" s="11"/>
      <c r="AC14892" s="11"/>
    </row>
    <row r="14893" spans="1:29" x14ac:dyDescent="0.25">
      <c r="A14893" s="10"/>
      <c r="B14893" s="11"/>
      <c r="C14893" s="11"/>
      <c r="D14893" s="11"/>
      <c r="E14893" s="11"/>
      <c r="F14893" s="11"/>
      <c r="G14893" s="11"/>
      <c r="H14893" s="11"/>
      <c r="I14893" s="11"/>
      <c r="J14893" s="11"/>
      <c r="K14893" s="12"/>
      <c r="L14893" s="13"/>
      <c r="M14893" s="12"/>
      <c r="N14893" s="13"/>
      <c r="O14893" s="13"/>
      <c r="P14893" s="11"/>
      <c r="Q14893" s="11"/>
      <c r="R14893" s="11"/>
      <c r="S14893" s="11"/>
      <c r="T14893" s="11"/>
      <c r="U14893" s="11"/>
      <c r="V14893" s="11"/>
      <c r="W14893" s="11"/>
      <c r="X14893" s="11"/>
      <c r="Y14893" s="11"/>
      <c r="Z14893" s="11"/>
      <c r="AA14893" s="11"/>
      <c r="AB14893" s="11"/>
      <c r="AC14893" s="11"/>
    </row>
    <row r="14894" spans="1:29" x14ac:dyDescent="0.25">
      <c r="A14894" s="10"/>
      <c r="B14894" s="11"/>
      <c r="C14894" s="11"/>
      <c r="D14894" s="11"/>
      <c r="E14894" s="11"/>
      <c r="F14894" s="11"/>
      <c r="G14894" s="11"/>
      <c r="H14894" s="11"/>
      <c r="I14894" s="11"/>
      <c r="J14894" s="11"/>
      <c r="K14894" s="12"/>
      <c r="L14894" s="13"/>
      <c r="M14894" s="12"/>
      <c r="N14894" s="13"/>
      <c r="O14894" s="13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  <c r="AA14894" s="11"/>
      <c r="AB14894" s="11"/>
      <c r="AC14894" s="11"/>
    </row>
    <row r="14895" spans="1:29" x14ac:dyDescent="0.25">
      <c r="A14895" s="10"/>
      <c r="B14895" s="11"/>
      <c r="C14895" s="11"/>
      <c r="D14895" s="11"/>
      <c r="E14895" s="11"/>
      <c r="F14895" s="11"/>
      <c r="G14895" s="11"/>
      <c r="H14895" s="11"/>
      <c r="I14895" s="11"/>
      <c r="J14895" s="11"/>
      <c r="K14895" s="12"/>
      <c r="L14895" s="13"/>
      <c r="M14895" s="12"/>
      <c r="N14895" s="13"/>
      <c r="O14895" s="13"/>
      <c r="P14895" s="11"/>
      <c r="Q14895" s="11"/>
      <c r="R14895" s="11"/>
      <c r="S14895" s="11"/>
      <c r="T14895" s="11"/>
      <c r="U14895" s="11"/>
      <c r="V14895" s="11"/>
      <c r="W14895" s="11"/>
      <c r="X14895" s="11"/>
      <c r="Y14895" s="11"/>
      <c r="Z14895" s="11"/>
      <c r="AA14895" s="11"/>
      <c r="AB14895" s="11"/>
      <c r="AC14895" s="11"/>
    </row>
    <row r="14896" spans="1:29" x14ac:dyDescent="0.25">
      <c r="A14896" s="10"/>
      <c r="B14896" s="11"/>
      <c r="C14896" s="11"/>
      <c r="D14896" s="11"/>
      <c r="E14896" s="11"/>
      <c r="F14896" s="11"/>
      <c r="G14896" s="11"/>
      <c r="H14896" s="11"/>
      <c r="I14896" s="11"/>
      <c r="J14896" s="11"/>
      <c r="K14896" s="12"/>
      <c r="L14896" s="13"/>
      <c r="M14896" s="12"/>
      <c r="N14896" s="13"/>
      <c r="O14896" s="13"/>
      <c r="P14896" s="11"/>
      <c r="Q14896" s="11"/>
      <c r="R14896" s="11"/>
      <c r="S14896" s="11"/>
      <c r="T14896" s="11"/>
      <c r="U14896" s="11"/>
      <c r="V14896" s="11"/>
      <c r="W14896" s="11"/>
      <c r="X14896" s="11"/>
      <c r="Y14896" s="11"/>
      <c r="Z14896" s="11"/>
      <c r="AA14896" s="11"/>
      <c r="AB14896" s="11"/>
      <c r="AC14896" s="11"/>
    </row>
    <row r="14897" spans="1:29" x14ac:dyDescent="0.25">
      <c r="A14897" s="10"/>
      <c r="B14897" s="11"/>
      <c r="C14897" s="11"/>
      <c r="D14897" s="11"/>
      <c r="E14897" s="11"/>
      <c r="F14897" s="11"/>
      <c r="G14897" s="11"/>
      <c r="H14897" s="11"/>
      <c r="I14897" s="11"/>
      <c r="J14897" s="11"/>
      <c r="K14897" s="12"/>
      <c r="L14897" s="13"/>
      <c r="M14897" s="12"/>
      <c r="N14897" s="13"/>
      <c r="O14897" s="13"/>
      <c r="P14897" s="11"/>
      <c r="Q14897" s="11"/>
      <c r="R14897" s="11"/>
      <c r="S14897" s="11"/>
      <c r="T14897" s="11"/>
      <c r="U14897" s="11"/>
      <c r="V14897" s="11"/>
      <c r="W14897" s="11"/>
      <c r="X14897" s="11"/>
      <c r="Y14897" s="11"/>
      <c r="Z14897" s="11"/>
      <c r="AA14897" s="11"/>
      <c r="AB14897" s="11"/>
      <c r="AC14897" s="11"/>
    </row>
    <row r="14898" spans="1:29" x14ac:dyDescent="0.25">
      <c r="A14898" s="10"/>
      <c r="B14898" s="11"/>
      <c r="C14898" s="11"/>
      <c r="D14898" s="11"/>
      <c r="E14898" s="11"/>
      <c r="F14898" s="11"/>
      <c r="G14898" s="11"/>
      <c r="H14898" s="11"/>
      <c r="I14898" s="11"/>
      <c r="J14898" s="11"/>
      <c r="K14898" s="12"/>
      <c r="L14898" s="13"/>
      <c r="M14898" s="12"/>
      <c r="N14898" s="13"/>
      <c r="O14898" s="13"/>
      <c r="P14898" s="11"/>
      <c r="Q14898" s="11"/>
      <c r="R14898" s="11"/>
      <c r="S14898" s="11"/>
      <c r="T14898" s="11"/>
      <c r="U14898" s="11"/>
      <c r="V14898" s="11"/>
      <c r="W14898" s="11"/>
      <c r="X14898" s="11"/>
      <c r="Y14898" s="11"/>
      <c r="Z14898" s="11"/>
      <c r="AA14898" s="11"/>
      <c r="AB14898" s="11"/>
      <c r="AC14898" s="11"/>
    </row>
    <row r="14899" spans="1:29" x14ac:dyDescent="0.25">
      <c r="A14899" s="10"/>
      <c r="B14899" s="11"/>
      <c r="C14899" s="11"/>
      <c r="D14899" s="11"/>
      <c r="E14899" s="11"/>
      <c r="F14899" s="11"/>
      <c r="G14899" s="11"/>
      <c r="H14899" s="11"/>
      <c r="I14899" s="11"/>
      <c r="J14899" s="11"/>
      <c r="K14899" s="12"/>
      <c r="L14899" s="13"/>
      <c r="M14899" s="12"/>
      <c r="N14899" s="13"/>
      <c r="O14899" s="13"/>
      <c r="P14899" s="11"/>
      <c r="Q14899" s="11"/>
      <c r="R14899" s="11"/>
      <c r="S14899" s="11"/>
      <c r="T14899" s="11"/>
      <c r="U14899" s="11"/>
      <c r="V14899" s="11"/>
      <c r="W14899" s="11"/>
      <c r="X14899" s="11"/>
      <c r="Y14899" s="11"/>
      <c r="Z14899" s="11"/>
      <c r="AA14899" s="11"/>
      <c r="AB14899" s="11"/>
      <c r="AC14899" s="11"/>
    </row>
    <row r="14900" spans="1:29" x14ac:dyDescent="0.25">
      <c r="A14900" s="10"/>
      <c r="B14900" s="11"/>
      <c r="C14900" s="11"/>
      <c r="D14900" s="11"/>
      <c r="E14900" s="11"/>
      <c r="F14900" s="11"/>
      <c r="G14900" s="11"/>
      <c r="H14900" s="11"/>
      <c r="I14900" s="11"/>
      <c r="J14900" s="11"/>
      <c r="K14900" s="12"/>
      <c r="L14900" s="13"/>
      <c r="M14900" s="12"/>
      <c r="N14900" s="13"/>
      <c r="O14900" s="13"/>
      <c r="P14900" s="11"/>
      <c r="Q14900" s="11"/>
      <c r="R14900" s="11"/>
      <c r="S14900" s="11"/>
      <c r="T14900" s="11"/>
      <c r="U14900" s="11"/>
      <c r="V14900" s="11"/>
      <c r="W14900" s="11"/>
      <c r="X14900" s="11"/>
      <c r="Y14900" s="11"/>
      <c r="Z14900" s="11"/>
      <c r="AA14900" s="11"/>
      <c r="AB14900" s="11"/>
      <c r="AC14900" s="11"/>
    </row>
    <row r="14901" spans="1:29" x14ac:dyDescent="0.25">
      <c r="A14901" s="10"/>
      <c r="B14901" s="11"/>
      <c r="C14901" s="11"/>
      <c r="D14901" s="11"/>
      <c r="E14901" s="11"/>
      <c r="F14901" s="11"/>
      <c r="G14901" s="11"/>
      <c r="H14901" s="11"/>
      <c r="I14901" s="11"/>
      <c r="J14901" s="11"/>
      <c r="K14901" s="12"/>
      <c r="L14901" s="13"/>
      <c r="M14901" s="12"/>
      <c r="N14901" s="13"/>
      <c r="O14901" s="13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  <c r="AA14901" s="11"/>
      <c r="AB14901" s="11"/>
      <c r="AC14901" s="11"/>
    </row>
    <row r="14902" spans="1:29" x14ac:dyDescent="0.25">
      <c r="A14902" s="10"/>
      <c r="B14902" s="11"/>
      <c r="C14902" s="11"/>
      <c r="D14902" s="11"/>
      <c r="E14902" s="11"/>
      <c r="F14902" s="11"/>
      <c r="G14902" s="11"/>
      <c r="H14902" s="11"/>
      <c r="I14902" s="11"/>
      <c r="J14902" s="11"/>
      <c r="K14902" s="12"/>
      <c r="L14902" s="13"/>
      <c r="M14902" s="12"/>
      <c r="N14902" s="13"/>
      <c r="O14902" s="13"/>
      <c r="P14902" s="11"/>
      <c r="Q14902" s="11"/>
      <c r="R14902" s="11"/>
      <c r="S14902" s="11"/>
      <c r="T14902" s="11"/>
      <c r="U14902" s="11"/>
      <c r="V14902" s="11"/>
      <c r="W14902" s="11"/>
      <c r="X14902" s="11"/>
      <c r="Y14902" s="11"/>
      <c r="Z14902" s="11"/>
      <c r="AA14902" s="11"/>
      <c r="AB14902" s="11"/>
      <c r="AC14902" s="11"/>
    </row>
    <row r="14903" spans="1:29" x14ac:dyDescent="0.25">
      <c r="A14903" s="10"/>
      <c r="B14903" s="11"/>
      <c r="C14903" s="11"/>
      <c r="D14903" s="11"/>
      <c r="E14903" s="11"/>
      <c r="F14903" s="11"/>
      <c r="G14903" s="11"/>
      <c r="H14903" s="11"/>
      <c r="I14903" s="11"/>
      <c r="J14903" s="11"/>
      <c r="K14903" s="12"/>
      <c r="L14903" s="13"/>
      <c r="M14903" s="12"/>
      <c r="N14903" s="13"/>
      <c r="O14903" s="13"/>
      <c r="P14903" s="11"/>
      <c r="Q14903" s="11"/>
      <c r="R14903" s="11"/>
      <c r="S14903" s="11"/>
      <c r="T14903" s="11"/>
      <c r="U14903" s="11"/>
      <c r="V14903" s="11"/>
      <c r="W14903" s="11"/>
      <c r="X14903" s="11"/>
      <c r="Y14903" s="11"/>
      <c r="Z14903" s="11"/>
      <c r="AA14903" s="11"/>
      <c r="AB14903" s="11"/>
      <c r="AC14903" s="11"/>
    </row>
    <row r="14904" spans="1:29" x14ac:dyDescent="0.25">
      <c r="A14904" s="10"/>
      <c r="B14904" s="11"/>
      <c r="C14904" s="11"/>
      <c r="D14904" s="11"/>
      <c r="E14904" s="11"/>
      <c r="F14904" s="11"/>
      <c r="G14904" s="11"/>
      <c r="H14904" s="11"/>
      <c r="I14904" s="11"/>
      <c r="J14904" s="11"/>
      <c r="K14904" s="12"/>
      <c r="L14904" s="13"/>
      <c r="M14904" s="12"/>
      <c r="N14904" s="13"/>
      <c r="O14904" s="13"/>
      <c r="P14904" s="11"/>
      <c r="Q14904" s="11"/>
      <c r="R14904" s="11"/>
      <c r="S14904" s="11"/>
      <c r="T14904" s="11"/>
      <c r="U14904" s="11"/>
      <c r="V14904" s="11"/>
      <c r="W14904" s="11"/>
      <c r="X14904" s="11"/>
      <c r="Y14904" s="11"/>
      <c r="Z14904" s="11"/>
      <c r="AA14904" s="11"/>
      <c r="AB14904" s="11"/>
      <c r="AC14904" s="11"/>
    </row>
    <row r="14905" spans="1:29" x14ac:dyDescent="0.25">
      <c r="A14905" s="10"/>
      <c r="B14905" s="11"/>
      <c r="C14905" s="11"/>
      <c r="D14905" s="11"/>
      <c r="E14905" s="11"/>
      <c r="F14905" s="11"/>
      <c r="G14905" s="11"/>
      <c r="H14905" s="11"/>
      <c r="I14905" s="11"/>
      <c r="J14905" s="11"/>
      <c r="K14905" s="12"/>
      <c r="L14905" s="13"/>
      <c r="M14905" s="12"/>
      <c r="N14905" s="13"/>
      <c r="O14905" s="13"/>
      <c r="P14905" s="11"/>
      <c r="Q14905" s="11"/>
      <c r="R14905" s="11"/>
      <c r="S14905" s="11"/>
      <c r="T14905" s="11"/>
      <c r="U14905" s="11"/>
      <c r="V14905" s="11"/>
      <c r="W14905" s="11"/>
      <c r="X14905" s="11"/>
      <c r="Y14905" s="11"/>
      <c r="Z14905" s="11"/>
      <c r="AA14905" s="11"/>
      <c r="AB14905" s="11"/>
      <c r="AC14905" s="11"/>
    </row>
    <row r="14906" spans="1:29" x14ac:dyDescent="0.25">
      <c r="A14906" s="10"/>
      <c r="B14906" s="11"/>
      <c r="C14906" s="11"/>
      <c r="D14906" s="11"/>
      <c r="E14906" s="11"/>
      <c r="F14906" s="11"/>
      <c r="G14906" s="11"/>
      <c r="H14906" s="11"/>
      <c r="I14906" s="11"/>
      <c r="J14906" s="11"/>
      <c r="K14906" s="12"/>
      <c r="L14906" s="13"/>
      <c r="M14906" s="12"/>
      <c r="N14906" s="13"/>
      <c r="O14906" s="13"/>
      <c r="P14906" s="11"/>
      <c r="Q14906" s="11"/>
      <c r="R14906" s="11"/>
      <c r="S14906" s="11"/>
      <c r="T14906" s="11"/>
      <c r="U14906" s="11"/>
      <c r="V14906" s="11"/>
      <c r="W14906" s="11"/>
      <c r="X14906" s="11"/>
      <c r="Y14906" s="11"/>
      <c r="Z14906" s="11"/>
      <c r="AA14906" s="11"/>
      <c r="AB14906" s="11"/>
      <c r="AC14906" s="11"/>
    </row>
    <row r="14907" spans="1:29" x14ac:dyDescent="0.25">
      <c r="A14907" s="10"/>
      <c r="B14907" s="11"/>
      <c r="C14907" s="11"/>
      <c r="D14907" s="11"/>
      <c r="E14907" s="11"/>
      <c r="F14907" s="11"/>
      <c r="G14907" s="11"/>
      <c r="H14907" s="11"/>
      <c r="I14907" s="11"/>
      <c r="J14907" s="11"/>
      <c r="K14907" s="12"/>
      <c r="L14907" s="13"/>
      <c r="M14907" s="12"/>
      <c r="N14907" s="13"/>
      <c r="O14907" s="13"/>
      <c r="P14907" s="11"/>
      <c r="Q14907" s="11"/>
      <c r="R14907" s="11"/>
      <c r="S14907" s="11"/>
      <c r="T14907" s="11"/>
      <c r="U14907" s="11"/>
      <c r="V14907" s="11"/>
      <c r="W14907" s="11"/>
      <c r="X14907" s="11"/>
      <c r="Y14907" s="11"/>
      <c r="Z14907" s="11"/>
      <c r="AA14907" s="11"/>
      <c r="AB14907" s="11"/>
      <c r="AC14907" s="11"/>
    </row>
    <row r="14908" spans="1:29" x14ac:dyDescent="0.25">
      <c r="A14908" s="10"/>
      <c r="B14908" s="11"/>
      <c r="C14908" s="11"/>
      <c r="D14908" s="11"/>
      <c r="E14908" s="11"/>
      <c r="F14908" s="11"/>
      <c r="G14908" s="11"/>
      <c r="H14908" s="11"/>
      <c r="I14908" s="11"/>
      <c r="J14908" s="11"/>
      <c r="K14908" s="12"/>
      <c r="L14908" s="13"/>
      <c r="M14908" s="12"/>
      <c r="N14908" s="13"/>
      <c r="O14908" s="13"/>
      <c r="P14908" s="11"/>
      <c r="Q14908" s="11"/>
      <c r="R14908" s="11"/>
      <c r="S14908" s="11"/>
      <c r="T14908" s="11"/>
      <c r="U14908" s="11"/>
      <c r="V14908" s="11"/>
      <c r="W14908" s="11"/>
      <c r="X14908" s="11"/>
      <c r="Y14908" s="11"/>
      <c r="Z14908" s="11"/>
      <c r="AA14908" s="11"/>
      <c r="AB14908" s="11"/>
      <c r="AC14908" s="11"/>
    </row>
    <row r="14909" spans="1:29" x14ac:dyDescent="0.25">
      <c r="A14909" s="10"/>
      <c r="B14909" s="11"/>
      <c r="C14909" s="11"/>
      <c r="D14909" s="11"/>
      <c r="E14909" s="11"/>
      <c r="F14909" s="11"/>
      <c r="G14909" s="11"/>
      <c r="H14909" s="11"/>
      <c r="I14909" s="11"/>
      <c r="J14909" s="11"/>
      <c r="K14909" s="12"/>
      <c r="L14909" s="13"/>
      <c r="M14909" s="12"/>
      <c r="N14909" s="13"/>
      <c r="O14909" s="13"/>
      <c r="P14909" s="11"/>
      <c r="Q14909" s="11"/>
      <c r="R14909" s="11"/>
      <c r="S14909" s="11"/>
      <c r="T14909" s="11"/>
      <c r="U14909" s="11"/>
      <c r="V14909" s="11"/>
      <c r="W14909" s="11"/>
      <c r="X14909" s="11"/>
      <c r="Y14909" s="11"/>
      <c r="Z14909" s="11"/>
      <c r="AA14909" s="11"/>
      <c r="AB14909" s="11"/>
      <c r="AC14909" s="11"/>
    </row>
    <row r="14910" spans="1:29" x14ac:dyDescent="0.25">
      <c r="A14910" s="10"/>
      <c r="B14910" s="11"/>
      <c r="C14910" s="11"/>
      <c r="D14910" s="11"/>
      <c r="E14910" s="11"/>
      <c r="F14910" s="11"/>
      <c r="G14910" s="11"/>
      <c r="H14910" s="11"/>
      <c r="I14910" s="11"/>
      <c r="J14910" s="11"/>
      <c r="K14910" s="12"/>
      <c r="L14910" s="13"/>
      <c r="M14910" s="12"/>
      <c r="N14910" s="13"/>
      <c r="O14910" s="13"/>
      <c r="P14910" s="11"/>
      <c r="Q14910" s="11"/>
      <c r="R14910" s="11"/>
      <c r="S14910" s="11"/>
      <c r="T14910" s="11"/>
      <c r="U14910" s="11"/>
      <c r="V14910" s="11"/>
      <c r="W14910" s="11"/>
      <c r="X14910" s="11"/>
      <c r="Y14910" s="11"/>
      <c r="Z14910" s="11"/>
      <c r="AA14910" s="11"/>
      <c r="AB14910" s="11"/>
      <c r="AC14910" s="11"/>
    </row>
    <row r="14911" spans="1:29" x14ac:dyDescent="0.25">
      <c r="A14911" s="10"/>
      <c r="B14911" s="11"/>
      <c r="C14911" s="11"/>
      <c r="D14911" s="11"/>
      <c r="E14911" s="11"/>
      <c r="F14911" s="11"/>
      <c r="G14911" s="11"/>
      <c r="H14911" s="11"/>
      <c r="I14911" s="11"/>
      <c r="J14911" s="11"/>
      <c r="K14911" s="12"/>
      <c r="L14911" s="13"/>
      <c r="M14911" s="12"/>
      <c r="N14911" s="13"/>
      <c r="O14911" s="13"/>
      <c r="P14911" s="11"/>
      <c r="Q14911" s="11"/>
      <c r="R14911" s="11"/>
      <c r="S14911" s="11"/>
      <c r="T14911" s="11"/>
      <c r="U14911" s="11"/>
      <c r="V14911" s="11"/>
      <c r="W14911" s="11"/>
      <c r="X14911" s="11"/>
      <c r="Y14911" s="11"/>
      <c r="Z14911" s="11"/>
      <c r="AA14911" s="11"/>
      <c r="AB14911" s="11"/>
      <c r="AC14911" s="11"/>
    </row>
    <row r="14912" spans="1:29" x14ac:dyDescent="0.25">
      <c r="A14912" s="10"/>
      <c r="B14912" s="11"/>
      <c r="C14912" s="11"/>
      <c r="D14912" s="11"/>
      <c r="E14912" s="11"/>
      <c r="F14912" s="11"/>
      <c r="G14912" s="11"/>
      <c r="H14912" s="11"/>
      <c r="I14912" s="11"/>
      <c r="J14912" s="11"/>
      <c r="K14912" s="12"/>
      <c r="L14912" s="13"/>
      <c r="M14912" s="12"/>
      <c r="N14912" s="13"/>
      <c r="O14912" s="13"/>
      <c r="P14912" s="11"/>
      <c r="Q14912" s="11"/>
      <c r="R14912" s="11"/>
      <c r="S14912" s="11"/>
      <c r="T14912" s="11"/>
      <c r="U14912" s="11"/>
      <c r="V14912" s="11"/>
      <c r="W14912" s="11"/>
      <c r="X14912" s="11"/>
      <c r="Y14912" s="11"/>
      <c r="Z14912" s="11"/>
      <c r="AA14912" s="11"/>
      <c r="AB14912" s="11"/>
      <c r="AC14912" s="11"/>
    </row>
    <row r="14913" spans="1:29" x14ac:dyDescent="0.25">
      <c r="A14913" s="10"/>
      <c r="B14913" s="11"/>
      <c r="C14913" s="11"/>
      <c r="D14913" s="11"/>
      <c r="E14913" s="11"/>
      <c r="F14913" s="11"/>
      <c r="G14913" s="11"/>
      <c r="H14913" s="11"/>
      <c r="I14913" s="11"/>
      <c r="J14913" s="11"/>
      <c r="K14913" s="12"/>
      <c r="L14913" s="13"/>
      <c r="M14913" s="12"/>
      <c r="N14913" s="13"/>
      <c r="O14913" s="13"/>
      <c r="P14913" s="11"/>
      <c r="Q14913" s="11"/>
      <c r="R14913" s="11"/>
      <c r="S14913" s="11"/>
      <c r="T14913" s="11"/>
      <c r="U14913" s="11"/>
      <c r="V14913" s="11"/>
      <c r="W14913" s="11"/>
      <c r="X14913" s="11"/>
      <c r="Y14913" s="11"/>
      <c r="Z14913" s="11"/>
      <c r="AA14913" s="11"/>
      <c r="AB14913" s="11"/>
      <c r="AC14913" s="11"/>
    </row>
    <row r="14914" spans="1:29" x14ac:dyDescent="0.25">
      <c r="A14914" s="10"/>
      <c r="B14914" s="11"/>
      <c r="C14914" s="11"/>
      <c r="D14914" s="11"/>
      <c r="E14914" s="11"/>
      <c r="F14914" s="11"/>
      <c r="G14914" s="11"/>
      <c r="H14914" s="11"/>
      <c r="I14914" s="11"/>
      <c r="J14914" s="11"/>
      <c r="K14914" s="12"/>
      <c r="L14914" s="13"/>
      <c r="M14914" s="12"/>
      <c r="N14914" s="13"/>
      <c r="O14914" s="13"/>
      <c r="P14914" s="11"/>
      <c r="Q14914" s="11"/>
      <c r="R14914" s="11"/>
      <c r="S14914" s="11"/>
      <c r="T14914" s="11"/>
      <c r="U14914" s="11"/>
      <c r="V14914" s="11"/>
      <c r="W14914" s="11"/>
      <c r="X14914" s="11"/>
      <c r="Y14914" s="11"/>
      <c r="Z14914" s="11"/>
      <c r="AA14914" s="11"/>
      <c r="AB14914" s="11"/>
      <c r="AC14914" s="11"/>
    </row>
    <row r="14915" spans="1:29" x14ac:dyDescent="0.25">
      <c r="A14915" s="10"/>
      <c r="B14915" s="11"/>
      <c r="C14915" s="11"/>
      <c r="D14915" s="11"/>
      <c r="E14915" s="11"/>
      <c r="F14915" s="11"/>
      <c r="G14915" s="11"/>
      <c r="H14915" s="11"/>
      <c r="I14915" s="11"/>
      <c r="J14915" s="11"/>
      <c r="K14915" s="12"/>
      <c r="L14915" s="13"/>
      <c r="M14915" s="12"/>
      <c r="N14915" s="13"/>
      <c r="O14915" s="13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  <c r="AA14915" s="11"/>
      <c r="AB14915" s="11"/>
      <c r="AC14915" s="11"/>
    </row>
    <row r="14916" spans="1:29" x14ac:dyDescent="0.25">
      <c r="A14916" s="10"/>
      <c r="B14916" s="11"/>
      <c r="C14916" s="11"/>
      <c r="D14916" s="11"/>
      <c r="E14916" s="11"/>
      <c r="F14916" s="11"/>
      <c r="G14916" s="11"/>
      <c r="H14916" s="11"/>
      <c r="I14916" s="11"/>
      <c r="J14916" s="11"/>
      <c r="K14916" s="12"/>
      <c r="L14916" s="13"/>
      <c r="M14916" s="12"/>
      <c r="N14916" s="13"/>
      <c r="O14916" s="13"/>
      <c r="P14916" s="11"/>
      <c r="Q14916" s="11"/>
      <c r="R14916" s="11"/>
      <c r="S14916" s="11"/>
      <c r="T14916" s="11"/>
      <c r="U14916" s="11"/>
      <c r="V14916" s="11"/>
      <c r="W14916" s="11"/>
      <c r="X14916" s="11"/>
      <c r="Y14916" s="11"/>
      <c r="Z14916" s="11"/>
      <c r="AA14916" s="11"/>
      <c r="AB14916" s="11"/>
      <c r="AC14916" s="11"/>
    </row>
    <row r="14917" spans="1:29" x14ac:dyDescent="0.25">
      <c r="A14917" s="10"/>
      <c r="B14917" s="11"/>
      <c r="C14917" s="11"/>
      <c r="D14917" s="11"/>
      <c r="E14917" s="11"/>
      <c r="F14917" s="11"/>
      <c r="G14917" s="11"/>
      <c r="H14917" s="11"/>
      <c r="I14917" s="11"/>
      <c r="J14917" s="11"/>
      <c r="K14917" s="12"/>
      <c r="L14917" s="13"/>
      <c r="M14917" s="12"/>
      <c r="N14917" s="13"/>
      <c r="O14917" s="13"/>
      <c r="P14917" s="11"/>
      <c r="Q14917" s="11"/>
      <c r="R14917" s="11"/>
      <c r="S14917" s="11"/>
      <c r="T14917" s="11"/>
      <c r="U14917" s="11"/>
      <c r="V14917" s="11"/>
      <c r="W14917" s="11"/>
      <c r="X14917" s="11"/>
      <c r="Y14917" s="11"/>
      <c r="Z14917" s="11"/>
      <c r="AA14917" s="11"/>
      <c r="AB14917" s="11"/>
      <c r="AC14917" s="11"/>
    </row>
    <row r="14918" spans="1:29" x14ac:dyDescent="0.25">
      <c r="A14918" s="10"/>
      <c r="B14918" s="11"/>
      <c r="C14918" s="11"/>
      <c r="D14918" s="11"/>
      <c r="E14918" s="11"/>
      <c r="F14918" s="11"/>
      <c r="G14918" s="11"/>
      <c r="H14918" s="11"/>
      <c r="I14918" s="11"/>
      <c r="J14918" s="11"/>
      <c r="K14918" s="12"/>
      <c r="L14918" s="13"/>
      <c r="M14918" s="12"/>
      <c r="N14918" s="13"/>
      <c r="O14918" s="13"/>
      <c r="P14918" s="11"/>
      <c r="Q14918" s="11"/>
      <c r="R14918" s="11"/>
      <c r="S14918" s="11"/>
      <c r="T14918" s="11"/>
      <c r="U14918" s="11"/>
      <c r="V14918" s="11"/>
      <c r="W14918" s="11"/>
      <c r="X14918" s="11"/>
      <c r="Y14918" s="11"/>
      <c r="Z14918" s="11"/>
      <c r="AA14918" s="11"/>
      <c r="AB14918" s="11"/>
      <c r="AC14918" s="11"/>
    </row>
    <row r="14919" spans="1:29" x14ac:dyDescent="0.25">
      <c r="A14919" s="10"/>
      <c r="B14919" s="11"/>
      <c r="C14919" s="11"/>
      <c r="D14919" s="11"/>
      <c r="E14919" s="11"/>
      <c r="F14919" s="11"/>
      <c r="G14919" s="11"/>
      <c r="H14919" s="11"/>
      <c r="I14919" s="11"/>
      <c r="J14919" s="11"/>
      <c r="K14919" s="12"/>
      <c r="L14919" s="13"/>
      <c r="M14919" s="12"/>
      <c r="N14919" s="13"/>
      <c r="O14919" s="13"/>
      <c r="P14919" s="11"/>
      <c r="Q14919" s="11"/>
      <c r="R14919" s="11"/>
      <c r="S14919" s="11"/>
      <c r="T14919" s="11"/>
      <c r="U14919" s="11"/>
      <c r="V14919" s="11"/>
      <c r="W14919" s="11"/>
      <c r="X14919" s="11"/>
      <c r="Y14919" s="11"/>
      <c r="Z14919" s="11"/>
      <c r="AA14919" s="11"/>
      <c r="AB14919" s="11"/>
      <c r="AC14919" s="11"/>
    </row>
    <row r="14920" spans="1:29" x14ac:dyDescent="0.25">
      <c r="A14920" s="10"/>
      <c r="B14920" s="11"/>
      <c r="C14920" s="11"/>
      <c r="D14920" s="11"/>
      <c r="E14920" s="11"/>
      <c r="F14920" s="11"/>
      <c r="G14920" s="11"/>
      <c r="H14920" s="11"/>
      <c r="I14920" s="11"/>
      <c r="J14920" s="11"/>
      <c r="K14920" s="12"/>
      <c r="L14920" s="13"/>
      <c r="M14920" s="12"/>
      <c r="N14920" s="13"/>
      <c r="O14920" s="13"/>
      <c r="P14920" s="11"/>
      <c r="Q14920" s="11"/>
      <c r="R14920" s="11"/>
      <c r="S14920" s="11"/>
      <c r="T14920" s="11"/>
      <c r="U14920" s="11"/>
      <c r="V14920" s="11"/>
      <c r="W14920" s="11"/>
      <c r="X14920" s="11"/>
      <c r="Y14920" s="11"/>
      <c r="Z14920" s="11"/>
      <c r="AA14920" s="11"/>
      <c r="AB14920" s="11"/>
      <c r="AC14920" s="11"/>
    </row>
    <row r="14921" spans="1:29" x14ac:dyDescent="0.25">
      <c r="A14921" s="10"/>
      <c r="B14921" s="11"/>
      <c r="C14921" s="11"/>
      <c r="D14921" s="11"/>
      <c r="E14921" s="11"/>
      <c r="F14921" s="11"/>
      <c r="G14921" s="11"/>
      <c r="H14921" s="11"/>
      <c r="I14921" s="11"/>
      <c r="J14921" s="11"/>
      <c r="K14921" s="12"/>
      <c r="L14921" s="13"/>
      <c r="M14921" s="12"/>
      <c r="N14921" s="13"/>
      <c r="O14921" s="13"/>
      <c r="P14921" s="11"/>
      <c r="Q14921" s="11"/>
      <c r="R14921" s="11"/>
      <c r="S14921" s="11"/>
      <c r="T14921" s="11"/>
      <c r="U14921" s="11"/>
      <c r="V14921" s="11"/>
      <c r="W14921" s="11"/>
      <c r="X14921" s="11"/>
      <c r="Y14921" s="11"/>
      <c r="Z14921" s="11"/>
      <c r="AA14921" s="11"/>
      <c r="AB14921" s="11"/>
      <c r="AC14921" s="11"/>
    </row>
    <row r="14922" spans="1:29" x14ac:dyDescent="0.25">
      <c r="A14922" s="10"/>
      <c r="B14922" s="11"/>
      <c r="C14922" s="11"/>
      <c r="D14922" s="11"/>
      <c r="E14922" s="11"/>
      <c r="F14922" s="11"/>
      <c r="G14922" s="11"/>
      <c r="H14922" s="11"/>
      <c r="I14922" s="11"/>
      <c r="J14922" s="11"/>
      <c r="K14922" s="12"/>
      <c r="L14922" s="13"/>
      <c r="M14922" s="12"/>
      <c r="N14922" s="13"/>
      <c r="O14922" s="13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  <c r="AA14922" s="11"/>
      <c r="AB14922" s="11"/>
      <c r="AC14922" s="11"/>
    </row>
    <row r="14923" spans="1:29" x14ac:dyDescent="0.25">
      <c r="A14923" s="10"/>
      <c r="B14923" s="11"/>
      <c r="C14923" s="11"/>
      <c r="D14923" s="11"/>
      <c r="E14923" s="11"/>
      <c r="F14923" s="11"/>
      <c r="G14923" s="11"/>
      <c r="H14923" s="11"/>
      <c r="I14923" s="11"/>
      <c r="J14923" s="11"/>
      <c r="K14923" s="12"/>
      <c r="L14923" s="13"/>
      <c r="M14923" s="12"/>
      <c r="N14923" s="13"/>
      <c r="O14923" s="13"/>
      <c r="P14923" s="11"/>
      <c r="Q14923" s="11"/>
      <c r="R14923" s="11"/>
      <c r="S14923" s="11"/>
      <c r="T14923" s="11"/>
      <c r="U14923" s="11"/>
      <c r="V14923" s="11"/>
      <c r="W14923" s="11"/>
      <c r="X14923" s="11"/>
      <c r="Y14923" s="11"/>
      <c r="Z14923" s="11"/>
      <c r="AA14923" s="11"/>
      <c r="AB14923" s="11"/>
      <c r="AC14923" s="11"/>
    </row>
    <row r="14924" spans="1:29" x14ac:dyDescent="0.25">
      <c r="A14924" s="10"/>
      <c r="B14924" s="11"/>
      <c r="C14924" s="11"/>
      <c r="D14924" s="11"/>
      <c r="E14924" s="11"/>
      <c r="F14924" s="11"/>
      <c r="G14924" s="11"/>
      <c r="H14924" s="11"/>
      <c r="I14924" s="11"/>
      <c r="J14924" s="11"/>
      <c r="K14924" s="12"/>
      <c r="L14924" s="13"/>
      <c r="M14924" s="12"/>
      <c r="N14924" s="13"/>
      <c r="O14924" s="13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  <c r="AA14924" s="11"/>
      <c r="AB14924" s="11"/>
      <c r="AC14924" s="11"/>
    </row>
    <row r="14925" spans="1:29" x14ac:dyDescent="0.25">
      <c r="A14925" s="10"/>
      <c r="B14925" s="11"/>
      <c r="C14925" s="11"/>
      <c r="D14925" s="11"/>
      <c r="E14925" s="11"/>
      <c r="F14925" s="11"/>
      <c r="G14925" s="11"/>
      <c r="H14925" s="11"/>
      <c r="I14925" s="11"/>
      <c r="J14925" s="11"/>
      <c r="K14925" s="12"/>
      <c r="L14925" s="13"/>
      <c r="M14925" s="12"/>
      <c r="N14925" s="13"/>
      <c r="O14925" s="13"/>
      <c r="P14925" s="11"/>
      <c r="Q14925" s="11"/>
      <c r="R14925" s="11"/>
      <c r="S14925" s="11"/>
      <c r="T14925" s="11"/>
      <c r="U14925" s="11"/>
      <c r="V14925" s="11"/>
      <c r="W14925" s="11"/>
      <c r="X14925" s="11"/>
      <c r="Y14925" s="11"/>
      <c r="Z14925" s="11"/>
      <c r="AA14925" s="11"/>
      <c r="AB14925" s="11"/>
      <c r="AC14925" s="11"/>
    </row>
    <row r="14926" spans="1:29" x14ac:dyDescent="0.25">
      <c r="A14926" s="10"/>
      <c r="B14926" s="11"/>
      <c r="C14926" s="11"/>
      <c r="D14926" s="11"/>
      <c r="E14926" s="11"/>
      <c r="F14926" s="11"/>
      <c r="G14926" s="11"/>
      <c r="H14926" s="11"/>
      <c r="I14926" s="11"/>
      <c r="J14926" s="11"/>
      <c r="K14926" s="12"/>
      <c r="L14926" s="13"/>
      <c r="M14926" s="12"/>
      <c r="N14926" s="13"/>
      <c r="O14926" s="13"/>
      <c r="P14926" s="11"/>
      <c r="Q14926" s="11"/>
      <c r="R14926" s="11"/>
      <c r="S14926" s="11"/>
      <c r="T14926" s="11"/>
      <c r="U14926" s="11"/>
      <c r="V14926" s="11"/>
      <c r="W14926" s="11"/>
      <c r="X14926" s="11"/>
      <c r="Y14926" s="11"/>
      <c r="Z14926" s="11"/>
      <c r="AA14926" s="11"/>
      <c r="AB14926" s="11"/>
      <c r="AC14926" s="11"/>
    </row>
    <row r="14927" spans="1:29" x14ac:dyDescent="0.25">
      <c r="A14927" s="10"/>
      <c r="B14927" s="11"/>
      <c r="C14927" s="11"/>
      <c r="D14927" s="11"/>
      <c r="E14927" s="11"/>
      <c r="F14927" s="11"/>
      <c r="G14927" s="11"/>
      <c r="H14927" s="11"/>
      <c r="I14927" s="11"/>
      <c r="J14927" s="11"/>
      <c r="K14927" s="12"/>
      <c r="L14927" s="13"/>
      <c r="M14927" s="12"/>
      <c r="N14927" s="13"/>
      <c r="O14927" s="13"/>
      <c r="P14927" s="11"/>
      <c r="Q14927" s="11"/>
      <c r="R14927" s="11"/>
      <c r="S14927" s="11"/>
      <c r="T14927" s="11"/>
      <c r="U14927" s="11"/>
      <c r="V14927" s="11"/>
      <c r="W14927" s="11"/>
      <c r="X14927" s="11"/>
      <c r="Y14927" s="11"/>
      <c r="Z14927" s="11"/>
      <c r="AA14927" s="11"/>
      <c r="AB14927" s="11"/>
      <c r="AC14927" s="11"/>
    </row>
    <row r="14928" spans="1:29" x14ac:dyDescent="0.25">
      <c r="A14928" s="10"/>
      <c r="B14928" s="11"/>
      <c r="C14928" s="11"/>
      <c r="D14928" s="11"/>
      <c r="E14928" s="11"/>
      <c r="F14928" s="11"/>
      <c r="G14928" s="11"/>
      <c r="H14928" s="11"/>
      <c r="I14928" s="11"/>
      <c r="J14928" s="11"/>
      <c r="K14928" s="12"/>
      <c r="L14928" s="13"/>
      <c r="M14928" s="12"/>
      <c r="N14928" s="13"/>
      <c r="O14928" s="13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  <c r="AA14928" s="11"/>
      <c r="AB14928" s="11"/>
      <c r="AC14928" s="11"/>
    </row>
    <row r="14929" spans="1:29" x14ac:dyDescent="0.25">
      <c r="A14929" s="10"/>
      <c r="B14929" s="11"/>
      <c r="C14929" s="11"/>
      <c r="D14929" s="11"/>
      <c r="E14929" s="11"/>
      <c r="F14929" s="11"/>
      <c r="G14929" s="11"/>
      <c r="H14929" s="11"/>
      <c r="I14929" s="11"/>
      <c r="J14929" s="11"/>
      <c r="K14929" s="12"/>
      <c r="L14929" s="13"/>
      <c r="M14929" s="12"/>
      <c r="N14929" s="13"/>
      <c r="O14929" s="13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  <c r="AA14929" s="11"/>
      <c r="AB14929" s="11"/>
      <c r="AC14929" s="11"/>
    </row>
    <row r="14930" spans="1:29" x14ac:dyDescent="0.25">
      <c r="A14930" s="10"/>
      <c r="B14930" s="11"/>
      <c r="C14930" s="11"/>
      <c r="D14930" s="11"/>
      <c r="E14930" s="11"/>
      <c r="F14930" s="11"/>
      <c r="G14930" s="11"/>
      <c r="H14930" s="11"/>
      <c r="I14930" s="11"/>
      <c r="J14930" s="11"/>
      <c r="K14930" s="12"/>
      <c r="L14930" s="13"/>
      <c r="M14930" s="12"/>
      <c r="N14930" s="13"/>
      <c r="O14930" s="13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  <c r="AA14930" s="11"/>
      <c r="AB14930" s="11"/>
      <c r="AC14930" s="11"/>
    </row>
    <row r="14931" spans="1:29" x14ac:dyDescent="0.25">
      <c r="A14931" s="10"/>
      <c r="B14931" s="11"/>
      <c r="C14931" s="11"/>
      <c r="D14931" s="11"/>
      <c r="E14931" s="11"/>
      <c r="F14931" s="11"/>
      <c r="G14931" s="11"/>
      <c r="H14931" s="11"/>
      <c r="I14931" s="11"/>
      <c r="J14931" s="11"/>
      <c r="K14931" s="12"/>
      <c r="L14931" s="13"/>
      <c r="M14931" s="12"/>
      <c r="N14931" s="13"/>
      <c r="O14931" s="13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  <c r="AA14931" s="11"/>
      <c r="AB14931" s="11"/>
      <c r="AC14931" s="11"/>
    </row>
    <row r="14932" spans="1:29" x14ac:dyDescent="0.25">
      <c r="A14932" s="10"/>
      <c r="B14932" s="11"/>
      <c r="C14932" s="11"/>
      <c r="D14932" s="11"/>
      <c r="E14932" s="11"/>
      <c r="F14932" s="11"/>
      <c r="G14932" s="11"/>
      <c r="H14932" s="11"/>
      <c r="I14932" s="11"/>
      <c r="J14932" s="11"/>
      <c r="K14932" s="12"/>
      <c r="L14932" s="13"/>
      <c r="M14932" s="12"/>
      <c r="N14932" s="13"/>
      <c r="O14932" s="13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  <c r="AA14932" s="11"/>
      <c r="AB14932" s="11"/>
      <c r="AC14932" s="11"/>
    </row>
    <row r="14933" spans="1:29" x14ac:dyDescent="0.25">
      <c r="A14933" s="10"/>
      <c r="B14933" s="11"/>
      <c r="C14933" s="11"/>
      <c r="D14933" s="11"/>
      <c r="E14933" s="11"/>
      <c r="F14933" s="11"/>
      <c r="G14933" s="11"/>
      <c r="H14933" s="11"/>
      <c r="I14933" s="11"/>
      <c r="J14933" s="11"/>
      <c r="K14933" s="12"/>
      <c r="L14933" s="13"/>
      <c r="M14933" s="12"/>
      <c r="N14933" s="13"/>
      <c r="O14933" s="13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  <c r="AA14933" s="11"/>
      <c r="AB14933" s="11"/>
      <c r="AC14933" s="11"/>
    </row>
    <row r="14934" spans="1:29" x14ac:dyDescent="0.25">
      <c r="A14934" s="10"/>
      <c r="B14934" s="11"/>
      <c r="C14934" s="11"/>
      <c r="D14934" s="11"/>
      <c r="E14934" s="11"/>
      <c r="F14934" s="11"/>
      <c r="G14934" s="11"/>
      <c r="H14934" s="11"/>
      <c r="I14934" s="11"/>
      <c r="J14934" s="11"/>
      <c r="K14934" s="12"/>
      <c r="L14934" s="13"/>
      <c r="M14934" s="12"/>
      <c r="N14934" s="13"/>
      <c r="O14934" s="13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  <c r="AA14934" s="11"/>
      <c r="AB14934" s="11"/>
      <c r="AC14934" s="11"/>
    </row>
    <row r="14935" spans="1:29" x14ac:dyDescent="0.25">
      <c r="A14935" s="10"/>
      <c r="B14935" s="11"/>
      <c r="C14935" s="11"/>
      <c r="D14935" s="11"/>
      <c r="E14935" s="11"/>
      <c r="F14935" s="11"/>
      <c r="G14935" s="11"/>
      <c r="H14935" s="11"/>
      <c r="I14935" s="11"/>
      <c r="J14935" s="11"/>
      <c r="K14935" s="12"/>
      <c r="L14935" s="13"/>
      <c r="M14935" s="12"/>
      <c r="N14935" s="13"/>
      <c r="O14935" s="13"/>
      <c r="P14935" s="11"/>
      <c r="Q14935" s="11"/>
      <c r="R14935" s="11"/>
      <c r="S14935" s="11"/>
      <c r="T14935" s="11"/>
      <c r="U14935" s="11"/>
      <c r="V14935" s="11"/>
      <c r="W14935" s="11"/>
      <c r="X14935" s="11"/>
      <c r="Y14935" s="11"/>
      <c r="Z14935" s="11"/>
      <c r="AA14935" s="11"/>
      <c r="AB14935" s="11"/>
      <c r="AC14935" s="11"/>
    </row>
    <row r="14936" spans="1:29" x14ac:dyDescent="0.25">
      <c r="A14936" s="10"/>
      <c r="B14936" s="11"/>
      <c r="C14936" s="11"/>
      <c r="D14936" s="11"/>
      <c r="E14936" s="11"/>
      <c r="F14936" s="11"/>
      <c r="G14936" s="11"/>
      <c r="H14936" s="11"/>
      <c r="I14936" s="11"/>
      <c r="J14936" s="11"/>
      <c r="K14936" s="12"/>
      <c r="L14936" s="13"/>
      <c r="M14936" s="12"/>
      <c r="N14936" s="13"/>
      <c r="O14936" s="13"/>
      <c r="P14936" s="11"/>
      <c r="Q14936" s="11"/>
      <c r="R14936" s="11"/>
      <c r="S14936" s="11"/>
      <c r="T14936" s="11"/>
      <c r="U14936" s="11"/>
      <c r="V14936" s="11"/>
      <c r="W14936" s="11"/>
      <c r="X14936" s="11"/>
      <c r="Y14936" s="11"/>
      <c r="Z14936" s="11"/>
      <c r="AA14936" s="11"/>
      <c r="AB14936" s="11"/>
      <c r="AC14936" s="11"/>
    </row>
    <row r="14937" spans="1:29" x14ac:dyDescent="0.25">
      <c r="A14937" s="10"/>
      <c r="B14937" s="11"/>
      <c r="C14937" s="11"/>
      <c r="D14937" s="11"/>
      <c r="E14937" s="11"/>
      <c r="F14937" s="11"/>
      <c r="G14937" s="11"/>
      <c r="H14937" s="11"/>
      <c r="I14937" s="11"/>
      <c r="J14937" s="11"/>
      <c r="K14937" s="12"/>
      <c r="L14937" s="13"/>
      <c r="M14937" s="12"/>
      <c r="N14937" s="13"/>
      <c r="O14937" s="13"/>
      <c r="P14937" s="11"/>
      <c r="Q14937" s="11"/>
      <c r="R14937" s="11"/>
      <c r="S14937" s="11"/>
      <c r="T14937" s="11"/>
      <c r="U14937" s="11"/>
      <c r="V14937" s="11"/>
      <c r="W14937" s="11"/>
      <c r="X14937" s="11"/>
      <c r="Y14937" s="11"/>
      <c r="Z14937" s="11"/>
      <c r="AA14937" s="11"/>
      <c r="AB14937" s="11"/>
      <c r="AC14937" s="11"/>
    </row>
    <row r="14938" spans="1:29" x14ac:dyDescent="0.25">
      <c r="A14938" s="10"/>
      <c r="B14938" s="11"/>
      <c r="C14938" s="11"/>
      <c r="D14938" s="11"/>
      <c r="E14938" s="11"/>
      <c r="F14938" s="11"/>
      <c r="G14938" s="11"/>
      <c r="H14938" s="11"/>
      <c r="I14938" s="11"/>
      <c r="J14938" s="11"/>
      <c r="K14938" s="12"/>
      <c r="L14938" s="13"/>
      <c r="M14938" s="12"/>
      <c r="N14938" s="13"/>
      <c r="O14938" s="13"/>
      <c r="P14938" s="11"/>
      <c r="Q14938" s="11"/>
      <c r="R14938" s="11"/>
      <c r="S14938" s="11"/>
      <c r="T14938" s="11"/>
      <c r="U14938" s="11"/>
      <c r="V14938" s="11"/>
      <c r="W14938" s="11"/>
      <c r="X14938" s="11"/>
      <c r="Y14938" s="11"/>
      <c r="Z14938" s="11"/>
      <c r="AA14938" s="11"/>
      <c r="AB14938" s="11"/>
      <c r="AC14938" s="11"/>
    </row>
    <row r="14939" spans="1:29" x14ac:dyDescent="0.25">
      <c r="A14939" s="10"/>
      <c r="B14939" s="11"/>
      <c r="C14939" s="11"/>
      <c r="D14939" s="11"/>
      <c r="E14939" s="11"/>
      <c r="F14939" s="11"/>
      <c r="G14939" s="11"/>
      <c r="H14939" s="11"/>
      <c r="I14939" s="11"/>
      <c r="J14939" s="11"/>
      <c r="K14939" s="12"/>
      <c r="L14939" s="13"/>
      <c r="M14939" s="12"/>
      <c r="N14939" s="13"/>
      <c r="O14939" s="13"/>
      <c r="P14939" s="11"/>
      <c r="Q14939" s="11"/>
      <c r="R14939" s="11"/>
      <c r="S14939" s="11"/>
      <c r="T14939" s="11"/>
      <c r="U14939" s="11"/>
      <c r="V14939" s="11"/>
      <c r="W14939" s="11"/>
      <c r="X14939" s="11"/>
      <c r="Y14939" s="11"/>
      <c r="Z14939" s="11"/>
      <c r="AA14939" s="11"/>
      <c r="AB14939" s="11"/>
      <c r="AC14939" s="11"/>
    </row>
    <row r="14940" spans="1:29" x14ac:dyDescent="0.25">
      <c r="A14940" s="10"/>
      <c r="B14940" s="11"/>
      <c r="C14940" s="11"/>
      <c r="D14940" s="11"/>
      <c r="E14940" s="11"/>
      <c r="F14940" s="11"/>
      <c r="G14940" s="11"/>
      <c r="H14940" s="11"/>
      <c r="I14940" s="11"/>
      <c r="J14940" s="11"/>
      <c r="K14940" s="12"/>
      <c r="L14940" s="13"/>
      <c r="M14940" s="12"/>
      <c r="N14940" s="13"/>
      <c r="O14940" s="13"/>
      <c r="P14940" s="11"/>
      <c r="Q14940" s="11"/>
      <c r="R14940" s="11"/>
      <c r="S14940" s="11"/>
      <c r="T14940" s="11"/>
      <c r="U14940" s="11"/>
      <c r="V14940" s="11"/>
      <c r="W14940" s="11"/>
      <c r="X14940" s="11"/>
      <c r="Y14940" s="11"/>
      <c r="Z14940" s="11"/>
      <c r="AA14940" s="11"/>
      <c r="AB14940" s="11"/>
      <c r="AC14940" s="11"/>
    </row>
    <row r="14941" spans="1:29" x14ac:dyDescent="0.25">
      <c r="A14941" s="10"/>
      <c r="B14941" s="11"/>
      <c r="C14941" s="11"/>
      <c r="D14941" s="11"/>
      <c r="E14941" s="11"/>
      <c r="F14941" s="11"/>
      <c r="G14941" s="11"/>
      <c r="H14941" s="11"/>
      <c r="I14941" s="11"/>
      <c r="J14941" s="11"/>
      <c r="K14941" s="12"/>
      <c r="L14941" s="13"/>
      <c r="M14941" s="12"/>
      <c r="N14941" s="13"/>
      <c r="O14941" s="13"/>
      <c r="P14941" s="11"/>
      <c r="Q14941" s="11"/>
      <c r="R14941" s="11"/>
      <c r="S14941" s="11"/>
      <c r="T14941" s="11"/>
      <c r="U14941" s="11"/>
      <c r="V14941" s="11"/>
      <c r="W14941" s="11"/>
      <c r="X14941" s="11"/>
      <c r="Y14941" s="11"/>
      <c r="Z14941" s="11"/>
      <c r="AA14941" s="11"/>
      <c r="AB14941" s="11"/>
      <c r="AC14941" s="11"/>
    </row>
    <row r="14942" spans="1:29" x14ac:dyDescent="0.25">
      <c r="A14942" s="10"/>
      <c r="B14942" s="11"/>
      <c r="C14942" s="11"/>
      <c r="D14942" s="11"/>
      <c r="E14942" s="11"/>
      <c r="F14942" s="11"/>
      <c r="G14942" s="11"/>
      <c r="H14942" s="11"/>
      <c r="I14942" s="11"/>
      <c r="J14942" s="11"/>
      <c r="K14942" s="12"/>
      <c r="L14942" s="13"/>
      <c r="M14942" s="12"/>
      <c r="N14942" s="13"/>
      <c r="O14942" s="13"/>
      <c r="P14942" s="11"/>
      <c r="Q14942" s="11"/>
      <c r="R14942" s="11"/>
      <c r="S14942" s="11"/>
      <c r="T14942" s="11"/>
      <c r="U14942" s="11"/>
      <c r="V14942" s="11"/>
      <c r="W14942" s="11"/>
      <c r="X14942" s="11"/>
      <c r="Y14942" s="11"/>
      <c r="Z14942" s="11"/>
      <c r="AA14942" s="11"/>
      <c r="AB14942" s="11"/>
      <c r="AC14942" s="11"/>
    </row>
    <row r="14943" spans="1:29" x14ac:dyDescent="0.25">
      <c r="A14943" s="10"/>
      <c r="B14943" s="11"/>
      <c r="C14943" s="11"/>
      <c r="D14943" s="11"/>
      <c r="E14943" s="11"/>
      <c r="F14943" s="11"/>
      <c r="G14943" s="11"/>
      <c r="H14943" s="11"/>
      <c r="I14943" s="11"/>
      <c r="J14943" s="11"/>
      <c r="K14943" s="12"/>
      <c r="L14943" s="13"/>
      <c r="M14943" s="12"/>
      <c r="N14943" s="13"/>
      <c r="O14943" s="13"/>
      <c r="P14943" s="11"/>
      <c r="Q14943" s="11"/>
      <c r="R14943" s="11"/>
      <c r="S14943" s="11"/>
      <c r="T14943" s="11"/>
      <c r="U14943" s="11"/>
      <c r="V14943" s="11"/>
      <c r="W14943" s="11"/>
      <c r="X14943" s="11"/>
      <c r="Y14943" s="11"/>
      <c r="Z14943" s="11"/>
      <c r="AA14943" s="11"/>
      <c r="AB14943" s="11"/>
      <c r="AC14943" s="11"/>
    </row>
    <row r="14944" spans="1:29" x14ac:dyDescent="0.25">
      <c r="A14944" s="10"/>
      <c r="B14944" s="11"/>
      <c r="C14944" s="11"/>
      <c r="D14944" s="11"/>
      <c r="E14944" s="11"/>
      <c r="F14944" s="11"/>
      <c r="G14944" s="11"/>
      <c r="H14944" s="11"/>
      <c r="I14944" s="11"/>
      <c r="J14944" s="11"/>
      <c r="K14944" s="12"/>
      <c r="L14944" s="13"/>
      <c r="M14944" s="12"/>
      <c r="N14944" s="13"/>
      <c r="O14944" s="13"/>
      <c r="P14944" s="11"/>
      <c r="Q14944" s="11"/>
      <c r="R14944" s="11"/>
      <c r="S14944" s="11"/>
      <c r="T14944" s="11"/>
      <c r="U14944" s="11"/>
      <c r="V14944" s="11"/>
      <c r="W14944" s="11"/>
      <c r="X14944" s="11"/>
      <c r="Y14944" s="11"/>
      <c r="Z14944" s="11"/>
      <c r="AA14944" s="11"/>
      <c r="AB14944" s="11"/>
      <c r="AC14944" s="11"/>
    </row>
    <row r="14945" spans="1:29" x14ac:dyDescent="0.25">
      <c r="A14945" s="10"/>
      <c r="B14945" s="11"/>
      <c r="C14945" s="11"/>
      <c r="D14945" s="11"/>
      <c r="E14945" s="11"/>
      <c r="F14945" s="11"/>
      <c r="G14945" s="11"/>
      <c r="H14945" s="11"/>
      <c r="I14945" s="11"/>
      <c r="J14945" s="11"/>
      <c r="K14945" s="12"/>
      <c r="L14945" s="13"/>
      <c r="M14945" s="12"/>
      <c r="N14945" s="13"/>
      <c r="O14945" s="13"/>
      <c r="P14945" s="11"/>
      <c r="Q14945" s="11"/>
      <c r="R14945" s="11"/>
      <c r="S14945" s="11"/>
      <c r="T14945" s="11"/>
      <c r="U14945" s="11"/>
      <c r="V14945" s="11"/>
      <c r="W14945" s="11"/>
      <c r="X14945" s="11"/>
      <c r="Y14945" s="11"/>
      <c r="Z14945" s="11"/>
      <c r="AA14945" s="11"/>
      <c r="AB14945" s="11"/>
      <c r="AC14945" s="11"/>
    </row>
    <row r="14946" spans="1:29" x14ac:dyDescent="0.25">
      <c r="A14946" s="10"/>
      <c r="B14946" s="11"/>
      <c r="C14946" s="11"/>
      <c r="D14946" s="11"/>
      <c r="E14946" s="11"/>
      <c r="F14946" s="11"/>
      <c r="G14946" s="11"/>
      <c r="H14946" s="11"/>
      <c r="I14946" s="11"/>
      <c r="J14946" s="11"/>
      <c r="K14946" s="12"/>
      <c r="L14946" s="13"/>
      <c r="M14946" s="12"/>
      <c r="N14946" s="13"/>
      <c r="O14946" s="13"/>
      <c r="P14946" s="11"/>
      <c r="Q14946" s="11"/>
      <c r="R14946" s="11"/>
      <c r="S14946" s="11"/>
      <c r="T14946" s="11"/>
      <c r="U14946" s="11"/>
      <c r="V14946" s="11"/>
      <c r="W14946" s="11"/>
      <c r="X14946" s="11"/>
      <c r="Y14946" s="11"/>
      <c r="Z14946" s="11"/>
      <c r="AA14946" s="11"/>
      <c r="AB14946" s="11"/>
      <c r="AC14946" s="11"/>
    </row>
    <row r="14947" spans="1:29" x14ac:dyDescent="0.25">
      <c r="A14947" s="10"/>
      <c r="B14947" s="11"/>
      <c r="C14947" s="11"/>
      <c r="D14947" s="11"/>
      <c r="E14947" s="11"/>
      <c r="F14947" s="11"/>
      <c r="G14947" s="11"/>
      <c r="H14947" s="11"/>
      <c r="I14947" s="11"/>
      <c r="J14947" s="11"/>
      <c r="K14947" s="12"/>
      <c r="L14947" s="13"/>
      <c r="M14947" s="12"/>
      <c r="N14947" s="13"/>
      <c r="O14947" s="13"/>
      <c r="P14947" s="11"/>
      <c r="Q14947" s="11"/>
      <c r="R14947" s="11"/>
      <c r="S14947" s="11"/>
      <c r="T14947" s="11"/>
      <c r="U14947" s="11"/>
      <c r="V14947" s="11"/>
      <c r="W14947" s="11"/>
      <c r="X14947" s="11"/>
      <c r="Y14947" s="11"/>
      <c r="Z14947" s="11"/>
      <c r="AA14947" s="11"/>
      <c r="AB14947" s="11"/>
      <c r="AC14947" s="11"/>
    </row>
    <row r="14948" spans="1:29" x14ac:dyDescent="0.25">
      <c r="A14948" s="10"/>
      <c r="B14948" s="11"/>
      <c r="C14948" s="11"/>
      <c r="D14948" s="11"/>
      <c r="E14948" s="11"/>
      <c r="F14948" s="11"/>
      <c r="G14948" s="11"/>
      <c r="H14948" s="11"/>
      <c r="I14948" s="11"/>
      <c r="J14948" s="11"/>
      <c r="K14948" s="12"/>
      <c r="L14948" s="13"/>
      <c r="M14948" s="12"/>
      <c r="N14948" s="13"/>
      <c r="O14948" s="13"/>
      <c r="P14948" s="11"/>
      <c r="Q14948" s="11"/>
      <c r="R14948" s="11"/>
      <c r="S14948" s="11"/>
      <c r="T14948" s="11"/>
      <c r="U14948" s="11"/>
      <c r="V14948" s="11"/>
      <c r="W14948" s="11"/>
      <c r="X14948" s="11"/>
      <c r="Y14948" s="11"/>
      <c r="Z14948" s="11"/>
      <c r="AA14948" s="11"/>
      <c r="AB14948" s="11"/>
      <c r="AC14948" s="11"/>
    </row>
    <row r="14949" spans="1:29" x14ac:dyDescent="0.25">
      <c r="A14949" s="10"/>
      <c r="B14949" s="11"/>
      <c r="C14949" s="11"/>
      <c r="D14949" s="11"/>
      <c r="E14949" s="11"/>
      <c r="F14949" s="11"/>
      <c r="G14949" s="11"/>
      <c r="H14949" s="11"/>
      <c r="I14949" s="11"/>
      <c r="J14949" s="11"/>
      <c r="K14949" s="12"/>
      <c r="L14949" s="13"/>
      <c r="M14949" s="12"/>
      <c r="N14949" s="13"/>
      <c r="O14949" s="13"/>
      <c r="P14949" s="11"/>
      <c r="Q14949" s="11"/>
      <c r="R14949" s="11"/>
      <c r="S14949" s="11"/>
      <c r="T14949" s="11"/>
      <c r="U14949" s="11"/>
      <c r="V14949" s="11"/>
      <c r="W14949" s="11"/>
      <c r="X14949" s="11"/>
      <c r="Y14949" s="11"/>
      <c r="Z14949" s="11"/>
      <c r="AA14949" s="11"/>
      <c r="AB14949" s="11"/>
      <c r="AC14949" s="11"/>
    </row>
    <row r="14950" spans="1:29" x14ac:dyDescent="0.25">
      <c r="A14950" s="10"/>
      <c r="B14950" s="11"/>
      <c r="C14950" s="11"/>
      <c r="D14950" s="11"/>
      <c r="E14950" s="11"/>
      <c r="F14950" s="11"/>
      <c r="G14950" s="11"/>
      <c r="H14950" s="11"/>
      <c r="I14950" s="11"/>
      <c r="J14950" s="11"/>
      <c r="K14950" s="12"/>
      <c r="L14950" s="13"/>
      <c r="M14950" s="12"/>
      <c r="N14950" s="13"/>
      <c r="O14950" s="13"/>
      <c r="P14950" s="11"/>
      <c r="Q14950" s="11"/>
      <c r="R14950" s="11"/>
      <c r="S14950" s="11"/>
      <c r="T14950" s="11"/>
      <c r="U14950" s="11"/>
      <c r="V14950" s="11"/>
      <c r="W14950" s="11"/>
      <c r="X14950" s="11"/>
      <c r="Y14950" s="11"/>
      <c r="Z14950" s="11"/>
      <c r="AA14950" s="11"/>
      <c r="AB14950" s="11"/>
      <c r="AC14950" s="11"/>
    </row>
    <row r="14951" spans="1:29" x14ac:dyDescent="0.25">
      <c r="A14951" s="10"/>
      <c r="B14951" s="11"/>
      <c r="C14951" s="11"/>
      <c r="D14951" s="11"/>
      <c r="E14951" s="11"/>
      <c r="F14951" s="11"/>
      <c r="G14951" s="11"/>
      <c r="H14951" s="11"/>
      <c r="I14951" s="11"/>
      <c r="J14951" s="11"/>
      <c r="K14951" s="12"/>
      <c r="L14951" s="13"/>
      <c r="M14951" s="12"/>
      <c r="N14951" s="13"/>
      <c r="O14951" s="13"/>
      <c r="P14951" s="11"/>
      <c r="Q14951" s="11"/>
      <c r="R14951" s="11"/>
      <c r="S14951" s="11"/>
      <c r="T14951" s="11"/>
      <c r="U14951" s="11"/>
      <c r="V14951" s="11"/>
      <c r="W14951" s="11"/>
      <c r="X14951" s="11"/>
      <c r="Y14951" s="11"/>
      <c r="Z14951" s="11"/>
      <c r="AA14951" s="11"/>
      <c r="AB14951" s="11"/>
      <c r="AC14951" s="11"/>
    </row>
    <row r="14952" spans="1:29" x14ac:dyDescent="0.25">
      <c r="A14952" s="10"/>
      <c r="B14952" s="11"/>
      <c r="C14952" s="11"/>
      <c r="D14952" s="11"/>
      <c r="E14952" s="11"/>
      <c r="F14952" s="11"/>
      <c r="G14952" s="11"/>
      <c r="H14952" s="11"/>
      <c r="I14952" s="11"/>
      <c r="J14952" s="11"/>
      <c r="K14952" s="12"/>
      <c r="L14952" s="13"/>
      <c r="M14952" s="12"/>
      <c r="N14952" s="13"/>
      <c r="O14952" s="13"/>
      <c r="P14952" s="11"/>
      <c r="Q14952" s="11"/>
      <c r="R14952" s="11"/>
      <c r="S14952" s="11"/>
      <c r="T14952" s="11"/>
      <c r="U14952" s="11"/>
      <c r="V14952" s="11"/>
      <c r="W14952" s="11"/>
      <c r="X14952" s="11"/>
      <c r="Y14952" s="11"/>
      <c r="Z14952" s="11"/>
      <c r="AA14952" s="11"/>
      <c r="AB14952" s="11"/>
      <c r="AC14952" s="11"/>
    </row>
    <row r="14953" spans="1:29" x14ac:dyDescent="0.25">
      <c r="A14953" s="10"/>
      <c r="B14953" s="11"/>
      <c r="C14953" s="11"/>
      <c r="D14953" s="11"/>
      <c r="E14953" s="11"/>
      <c r="F14953" s="11"/>
      <c r="G14953" s="11"/>
      <c r="H14953" s="11"/>
      <c r="I14953" s="11"/>
      <c r="J14953" s="11"/>
      <c r="K14953" s="12"/>
      <c r="L14953" s="13"/>
      <c r="M14953" s="12"/>
      <c r="N14953" s="13"/>
      <c r="O14953" s="13"/>
      <c r="P14953" s="11"/>
      <c r="Q14953" s="11"/>
      <c r="R14953" s="11"/>
      <c r="S14953" s="11"/>
      <c r="T14953" s="11"/>
      <c r="U14953" s="11"/>
      <c r="V14953" s="11"/>
      <c r="W14953" s="11"/>
      <c r="X14953" s="11"/>
      <c r="Y14953" s="11"/>
      <c r="Z14953" s="11"/>
      <c r="AA14953" s="11"/>
      <c r="AB14953" s="11"/>
      <c r="AC14953" s="11"/>
    </row>
    <row r="14954" spans="1:29" x14ac:dyDescent="0.25">
      <c r="A14954" s="10"/>
      <c r="B14954" s="11"/>
      <c r="C14954" s="11"/>
      <c r="D14954" s="11"/>
      <c r="E14954" s="11"/>
      <c r="F14954" s="11"/>
      <c r="G14954" s="11"/>
      <c r="H14954" s="11"/>
      <c r="I14954" s="11"/>
      <c r="J14954" s="11"/>
      <c r="K14954" s="12"/>
      <c r="L14954" s="13"/>
      <c r="M14954" s="12"/>
      <c r="N14954" s="13"/>
      <c r="O14954" s="13"/>
      <c r="P14954" s="11"/>
      <c r="Q14954" s="11"/>
      <c r="R14954" s="11"/>
      <c r="S14954" s="11"/>
      <c r="T14954" s="11"/>
      <c r="U14954" s="11"/>
      <c r="V14954" s="11"/>
      <c r="W14954" s="11"/>
      <c r="X14954" s="11"/>
      <c r="Y14954" s="11"/>
      <c r="Z14954" s="11"/>
      <c r="AA14954" s="11"/>
      <c r="AB14954" s="11"/>
      <c r="AC14954" s="11"/>
    </row>
    <row r="14955" spans="1:29" x14ac:dyDescent="0.25">
      <c r="A14955" s="10"/>
      <c r="B14955" s="11"/>
      <c r="C14955" s="11"/>
      <c r="D14955" s="11"/>
      <c r="E14955" s="11"/>
      <c r="F14955" s="11"/>
      <c r="G14955" s="11"/>
      <c r="H14955" s="11"/>
      <c r="I14955" s="11"/>
      <c r="J14955" s="11"/>
      <c r="K14955" s="12"/>
      <c r="L14955" s="13"/>
      <c r="M14955" s="12"/>
      <c r="N14955" s="13"/>
      <c r="O14955" s="13"/>
      <c r="P14955" s="11"/>
      <c r="Q14955" s="11"/>
      <c r="R14955" s="11"/>
      <c r="S14955" s="11"/>
      <c r="T14955" s="11"/>
      <c r="U14955" s="11"/>
      <c r="V14955" s="11"/>
      <c r="W14955" s="11"/>
      <c r="X14955" s="11"/>
      <c r="Y14955" s="11"/>
      <c r="Z14955" s="11"/>
      <c r="AA14955" s="11"/>
      <c r="AB14955" s="11"/>
      <c r="AC14955" s="11"/>
    </row>
    <row r="14956" spans="1:29" x14ac:dyDescent="0.25">
      <c r="A14956" s="10"/>
      <c r="B14956" s="11"/>
      <c r="C14956" s="11"/>
      <c r="D14956" s="11"/>
      <c r="E14956" s="11"/>
      <c r="F14956" s="11"/>
      <c r="G14956" s="11"/>
      <c r="H14956" s="11"/>
      <c r="I14956" s="11"/>
      <c r="J14956" s="11"/>
      <c r="K14956" s="12"/>
      <c r="L14956" s="13"/>
      <c r="M14956" s="12"/>
      <c r="N14956" s="13"/>
      <c r="O14956" s="13"/>
      <c r="P14956" s="11"/>
      <c r="Q14956" s="11"/>
      <c r="R14956" s="11"/>
      <c r="S14956" s="11"/>
      <c r="T14956" s="11"/>
      <c r="U14956" s="11"/>
      <c r="V14956" s="11"/>
      <c r="W14956" s="11"/>
      <c r="X14956" s="11"/>
      <c r="Y14956" s="11"/>
      <c r="Z14956" s="11"/>
      <c r="AA14956" s="11"/>
      <c r="AB14956" s="11"/>
      <c r="AC14956" s="11"/>
    </row>
    <row r="14957" spans="1:29" x14ac:dyDescent="0.25">
      <c r="A14957" s="10"/>
      <c r="B14957" s="11"/>
      <c r="C14957" s="11"/>
      <c r="D14957" s="11"/>
      <c r="E14957" s="11"/>
      <c r="F14957" s="11"/>
      <c r="G14957" s="11"/>
      <c r="H14957" s="11"/>
      <c r="I14957" s="11"/>
      <c r="J14957" s="11"/>
      <c r="K14957" s="12"/>
      <c r="L14957" s="13"/>
      <c r="M14957" s="12"/>
      <c r="N14957" s="13"/>
      <c r="O14957" s="13"/>
      <c r="P14957" s="11"/>
      <c r="Q14957" s="11"/>
      <c r="R14957" s="11"/>
      <c r="S14957" s="11"/>
      <c r="T14957" s="11"/>
      <c r="U14957" s="11"/>
      <c r="V14957" s="11"/>
      <c r="W14957" s="11"/>
      <c r="X14957" s="11"/>
      <c r="Y14957" s="11"/>
      <c r="Z14957" s="11"/>
      <c r="AA14957" s="11"/>
      <c r="AB14957" s="11"/>
      <c r="AC14957" s="11"/>
    </row>
    <row r="14958" spans="1:29" x14ac:dyDescent="0.25">
      <c r="A14958" s="10"/>
      <c r="B14958" s="11"/>
      <c r="C14958" s="11"/>
      <c r="D14958" s="11"/>
      <c r="E14958" s="11"/>
      <c r="F14958" s="11"/>
      <c r="G14958" s="11"/>
      <c r="H14958" s="11"/>
      <c r="I14958" s="11"/>
      <c r="J14958" s="11"/>
      <c r="K14958" s="12"/>
      <c r="L14958" s="13"/>
      <c r="M14958" s="12"/>
      <c r="N14958" s="13"/>
      <c r="O14958" s="13"/>
      <c r="P14958" s="11"/>
      <c r="Q14958" s="11"/>
      <c r="R14958" s="11"/>
      <c r="S14958" s="11"/>
      <c r="T14958" s="11"/>
      <c r="U14958" s="11"/>
      <c r="V14958" s="11"/>
      <c r="W14958" s="11"/>
      <c r="X14958" s="11"/>
      <c r="Y14958" s="11"/>
      <c r="Z14958" s="11"/>
      <c r="AA14958" s="11"/>
      <c r="AB14958" s="11"/>
      <c r="AC14958" s="11"/>
    </row>
    <row r="14959" spans="1:29" x14ac:dyDescent="0.25">
      <c r="A14959" s="10"/>
      <c r="B14959" s="11"/>
      <c r="C14959" s="11"/>
      <c r="D14959" s="11"/>
      <c r="E14959" s="11"/>
      <c r="F14959" s="11"/>
      <c r="G14959" s="11"/>
      <c r="H14959" s="11"/>
      <c r="I14959" s="11"/>
      <c r="J14959" s="11"/>
      <c r="K14959" s="12"/>
      <c r="L14959" s="13"/>
      <c r="M14959" s="12"/>
      <c r="N14959" s="13"/>
      <c r="O14959" s="13"/>
      <c r="P14959" s="11"/>
      <c r="Q14959" s="11"/>
      <c r="R14959" s="11"/>
      <c r="S14959" s="11"/>
      <c r="T14959" s="11"/>
      <c r="U14959" s="11"/>
      <c r="V14959" s="11"/>
      <c r="W14959" s="11"/>
      <c r="X14959" s="11"/>
      <c r="Y14959" s="11"/>
      <c r="Z14959" s="11"/>
      <c r="AA14959" s="11"/>
      <c r="AB14959" s="11"/>
      <c r="AC14959" s="11"/>
    </row>
    <row r="14960" spans="1:29" x14ac:dyDescent="0.25">
      <c r="A14960" s="10"/>
      <c r="B14960" s="11"/>
      <c r="C14960" s="11"/>
      <c r="D14960" s="11"/>
      <c r="E14960" s="11"/>
      <c r="F14960" s="11"/>
      <c r="G14960" s="11"/>
      <c r="H14960" s="11"/>
      <c r="I14960" s="11"/>
      <c r="J14960" s="11"/>
      <c r="K14960" s="12"/>
      <c r="L14960" s="13"/>
      <c r="M14960" s="12"/>
      <c r="N14960" s="13"/>
      <c r="O14960" s="13"/>
      <c r="P14960" s="11"/>
      <c r="Q14960" s="11"/>
      <c r="R14960" s="11"/>
      <c r="S14960" s="11"/>
      <c r="T14960" s="11"/>
      <c r="U14960" s="11"/>
      <c r="V14960" s="11"/>
      <c r="W14960" s="11"/>
      <c r="X14960" s="11"/>
      <c r="Y14960" s="11"/>
      <c r="Z14960" s="11"/>
      <c r="AA14960" s="11"/>
      <c r="AB14960" s="11"/>
      <c r="AC14960" s="11"/>
    </row>
    <row r="14961" spans="1:29" x14ac:dyDescent="0.25">
      <c r="A14961" s="10"/>
      <c r="B14961" s="11"/>
      <c r="C14961" s="11"/>
      <c r="D14961" s="11"/>
      <c r="E14961" s="11"/>
      <c r="F14961" s="11"/>
      <c r="G14961" s="11"/>
      <c r="H14961" s="11"/>
      <c r="I14961" s="11"/>
      <c r="J14961" s="11"/>
      <c r="K14961" s="12"/>
      <c r="L14961" s="13"/>
      <c r="M14961" s="12"/>
      <c r="N14961" s="13"/>
      <c r="O14961" s="13"/>
      <c r="P14961" s="11"/>
      <c r="Q14961" s="11"/>
      <c r="R14961" s="11"/>
      <c r="S14961" s="11"/>
      <c r="T14961" s="11"/>
      <c r="U14961" s="11"/>
      <c r="V14961" s="11"/>
      <c r="W14961" s="11"/>
      <c r="X14961" s="11"/>
      <c r="Y14961" s="11"/>
      <c r="Z14961" s="11"/>
      <c r="AA14961" s="11"/>
      <c r="AB14961" s="11"/>
      <c r="AC14961" s="11"/>
    </row>
    <row r="14962" spans="1:29" x14ac:dyDescent="0.25">
      <c r="A14962" s="10"/>
      <c r="B14962" s="11"/>
      <c r="C14962" s="11"/>
      <c r="D14962" s="11"/>
      <c r="E14962" s="11"/>
      <c r="F14962" s="11"/>
      <c r="G14962" s="11"/>
      <c r="H14962" s="11"/>
      <c r="I14962" s="11"/>
      <c r="J14962" s="11"/>
      <c r="K14962" s="12"/>
      <c r="L14962" s="13"/>
      <c r="M14962" s="12"/>
      <c r="N14962" s="13"/>
      <c r="O14962" s="13"/>
      <c r="P14962" s="11"/>
      <c r="Q14962" s="11"/>
      <c r="R14962" s="11"/>
      <c r="S14962" s="11"/>
      <c r="T14962" s="11"/>
      <c r="U14962" s="11"/>
      <c r="V14962" s="11"/>
      <c r="W14962" s="11"/>
      <c r="X14962" s="11"/>
      <c r="Y14962" s="11"/>
      <c r="Z14962" s="11"/>
      <c r="AA14962" s="11"/>
      <c r="AB14962" s="11"/>
      <c r="AC14962" s="11"/>
    </row>
    <row r="14963" spans="1:29" x14ac:dyDescent="0.25">
      <c r="A14963" s="10"/>
      <c r="B14963" s="11"/>
      <c r="C14963" s="11"/>
      <c r="D14963" s="11"/>
      <c r="E14963" s="11"/>
      <c r="F14963" s="11"/>
      <c r="G14963" s="11"/>
      <c r="H14963" s="11"/>
      <c r="I14963" s="11"/>
      <c r="J14963" s="11"/>
      <c r="K14963" s="12"/>
      <c r="L14963" s="13"/>
      <c r="M14963" s="12"/>
      <c r="N14963" s="13"/>
      <c r="O14963" s="13"/>
      <c r="P14963" s="11"/>
      <c r="Q14963" s="11"/>
      <c r="R14963" s="11"/>
      <c r="S14963" s="11"/>
      <c r="T14963" s="11"/>
      <c r="U14963" s="11"/>
      <c r="V14963" s="11"/>
      <c r="W14963" s="11"/>
      <c r="X14963" s="11"/>
      <c r="Y14963" s="11"/>
      <c r="Z14963" s="11"/>
      <c r="AA14963" s="11"/>
      <c r="AB14963" s="11"/>
      <c r="AC14963" s="11"/>
    </row>
    <row r="14964" spans="1:29" x14ac:dyDescent="0.25">
      <c r="A14964" s="10"/>
      <c r="B14964" s="11"/>
      <c r="C14964" s="11"/>
      <c r="D14964" s="11"/>
      <c r="E14964" s="11"/>
      <c r="F14964" s="11"/>
      <c r="G14964" s="11"/>
      <c r="H14964" s="11"/>
      <c r="I14964" s="11"/>
      <c r="J14964" s="11"/>
      <c r="K14964" s="12"/>
      <c r="L14964" s="13"/>
      <c r="M14964" s="12"/>
      <c r="N14964" s="13"/>
      <c r="O14964" s="13"/>
      <c r="P14964" s="11"/>
      <c r="Q14964" s="11"/>
      <c r="R14964" s="11"/>
      <c r="S14964" s="11"/>
      <c r="T14964" s="11"/>
      <c r="U14964" s="11"/>
      <c r="V14964" s="11"/>
      <c r="W14964" s="11"/>
      <c r="X14964" s="11"/>
      <c r="Y14964" s="11"/>
      <c r="Z14964" s="11"/>
      <c r="AA14964" s="11"/>
      <c r="AB14964" s="11"/>
      <c r="AC14964" s="11"/>
    </row>
    <row r="14965" spans="1:29" x14ac:dyDescent="0.25">
      <c r="A14965" s="10"/>
      <c r="B14965" s="11"/>
      <c r="C14965" s="11"/>
      <c r="D14965" s="11"/>
      <c r="E14965" s="11"/>
      <c r="F14965" s="11"/>
      <c r="G14965" s="11"/>
      <c r="H14965" s="11"/>
      <c r="I14965" s="11"/>
      <c r="J14965" s="11"/>
      <c r="K14965" s="12"/>
      <c r="L14965" s="13"/>
      <c r="M14965" s="12"/>
      <c r="N14965" s="13"/>
      <c r="O14965" s="13"/>
      <c r="P14965" s="11"/>
      <c r="Q14965" s="11"/>
      <c r="R14965" s="11"/>
      <c r="S14965" s="11"/>
      <c r="T14965" s="11"/>
      <c r="U14965" s="11"/>
      <c r="V14965" s="11"/>
      <c r="W14965" s="11"/>
      <c r="X14965" s="11"/>
      <c r="Y14965" s="11"/>
      <c r="Z14965" s="11"/>
      <c r="AA14965" s="11"/>
      <c r="AB14965" s="11"/>
      <c r="AC14965" s="11"/>
    </row>
    <row r="14966" spans="1:29" x14ac:dyDescent="0.25">
      <c r="A14966" s="10"/>
      <c r="B14966" s="11"/>
      <c r="C14966" s="11"/>
      <c r="D14966" s="11"/>
      <c r="E14966" s="11"/>
      <c r="F14966" s="11"/>
      <c r="G14966" s="11"/>
      <c r="H14966" s="11"/>
      <c r="I14966" s="11"/>
      <c r="J14966" s="11"/>
      <c r="K14966" s="12"/>
      <c r="L14966" s="13"/>
      <c r="M14966" s="12"/>
      <c r="N14966" s="13"/>
      <c r="O14966" s="13"/>
      <c r="P14966" s="11"/>
      <c r="Q14966" s="11"/>
      <c r="R14966" s="11"/>
      <c r="S14966" s="11"/>
      <c r="T14966" s="11"/>
      <c r="U14966" s="11"/>
      <c r="V14966" s="11"/>
      <c r="W14966" s="11"/>
      <c r="X14966" s="11"/>
      <c r="Y14966" s="11"/>
      <c r="Z14966" s="11"/>
      <c r="AA14966" s="11"/>
      <c r="AB14966" s="11"/>
      <c r="AC14966" s="11"/>
    </row>
    <row r="14967" spans="1:29" x14ac:dyDescent="0.25">
      <c r="A14967" s="10"/>
      <c r="B14967" s="11"/>
      <c r="C14967" s="11"/>
      <c r="D14967" s="11"/>
      <c r="E14967" s="11"/>
      <c r="F14967" s="11"/>
      <c r="G14967" s="11"/>
      <c r="H14967" s="11"/>
      <c r="I14967" s="11"/>
      <c r="J14967" s="11"/>
      <c r="K14967" s="12"/>
      <c r="L14967" s="13"/>
      <c r="M14967" s="12"/>
      <c r="N14967" s="13"/>
      <c r="O14967" s="13"/>
      <c r="P14967" s="11"/>
      <c r="Q14967" s="11"/>
      <c r="R14967" s="11"/>
      <c r="S14967" s="11"/>
      <c r="T14967" s="11"/>
      <c r="U14967" s="11"/>
      <c r="V14967" s="11"/>
      <c r="W14967" s="11"/>
      <c r="X14967" s="11"/>
      <c r="Y14967" s="11"/>
      <c r="Z14967" s="11"/>
      <c r="AA14967" s="11"/>
      <c r="AB14967" s="11"/>
      <c r="AC14967" s="11"/>
    </row>
    <row r="14968" spans="1:29" x14ac:dyDescent="0.25">
      <c r="A14968" s="10"/>
      <c r="B14968" s="11"/>
      <c r="C14968" s="11"/>
      <c r="D14968" s="11"/>
      <c r="E14968" s="11"/>
      <c r="F14968" s="11"/>
      <c r="G14968" s="11"/>
      <c r="H14968" s="11"/>
      <c r="I14968" s="11"/>
      <c r="J14968" s="11"/>
      <c r="K14968" s="12"/>
      <c r="L14968" s="13"/>
      <c r="M14968" s="12"/>
      <c r="N14968" s="13"/>
      <c r="O14968" s="13"/>
      <c r="P14968" s="11"/>
      <c r="Q14968" s="11"/>
      <c r="R14968" s="11"/>
      <c r="S14968" s="11"/>
      <c r="T14968" s="11"/>
      <c r="U14968" s="11"/>
      <c r="V14968" s="11"/>
      <c r="W14968" s="11"/>
      <c r="X14968" s="11"/>
      <c r="Y14968" s="11"/>
      <c r="Z14968" s="11"/>
      <c r="AA14968" s="11"/>
      <c r="AB14968" s="11"/>
      <c r="AC14968" s="11"/>
    </row>
    <row r="14969" spans="1:29" x14ac:dyDescent="0.25">
      <c r="A14969" s="10"/>
      <c r="B14969" s="11"/>
      <c r="C14969" s="11"/>
      <c r="D14969" s="11"/>
      <c r="E14969" s="11"/>
      <c r="F14969" s="11"/>
      <c r="G14969" s="11"/>
      <c r="H14969" s="11"/>
      <c r="I14969" s="11"/>
      <c r="J14969" s="11"/>
      <c r="K14969" s="12"/>
      <c r="L14969" s="13"/>
      <c r="M14969" s="12"/>
      <c r="N14969" s="13"/>
      <c r="O14969" s="13"/>
      <c r="P14969" s="11"/>
      <c r="Q14969" s="11"/>
      <c r="R14969" s="11"/>
      <c r="S14969" s="11"/>
      <c r="T14969" s="11"/>
      <c r="U14969" s="11"/>
      <c r="V14969" s="11"/>
      <c r="W14969" s="11"/>
      <c r="X14969" s="11"/>
      <c r="Y14969" s="11"/>
      <c r="Z14969" s="11"/>
      <c r="AA14969" s="11"/>
      <c r="AB14969" s="11"/>
      <c r="AC14969" s="11"/>
    </row>
    <row r="14970" spans="1:29" x14ac:dyDescent="0.25">
      <c r="A14970" s="10"/>
      <c r="B14970" s="11"/>
      <c r="C14970" s="11"/>
      <c r="D14970" s="11"/>
      <c r="E14970" s="11"/>
      <c r="F14970" s="11"/>
      <c r="G14970" s="11"/>
      <c r="H14970" s="11"/>
      <c r="I14970" s="11"/>
      <c r="J14970" s="11"/>
      <c r="K14970" s="12"/>
      <c r="L14970" s="13"/>
      <c r="M14970" s="12"/>
      <c r="N14970" s="13"/>
      <c r="O14970" s="13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  <c r="AA14970" s="11"/>
      <c r="AB14970" s="11"/>
      <c r="AC14970" s="11"/>
    </row>
    <row r="14971" spans="1:29" x14ac:dyDescent="0.25">
      <c r="A14971" s="10"/>
      <c r="B14971" s="11"/>
      <c r="C14971" s="11"/>
      <c r="D14971" s="11"/>
      <c r="E14971" s="11"/>
      <c r="F14971" s="11"/>
      <c r="G14971" s="11"/>
      <c r="H14971" s="11"/>
      <c r="I14971" s="11"/>
      <c r="J14971" s="11"/>
      <c r="K14971" s="12"/>
      <c r="L14971" s="13"/>
      <c r="M14971" s="12"/>
      <c r="N14971" s="13"/>
      <c r="O14971" s="13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  <c r="AA14971" s="11"/>
      <c r="AB14971" s="11"/>
      <c r="AC14971" s="11"/>
    </row>
    <row r="14972" spans="1:29" x14ac:dyDescent="0.25">
      <c r="A14972" s="10"/>
      <c r="B14972" s="11"/>
      <c r="C14972" s="11"/>
      <c r="D14972" s="11"/>
      <c r="E14972" s="11"/>
      <c r="F14972" s="11"/>
      <c r="G14972" s="11"/>
      <c r="H14972" s="11"/>
      <c r="I14972" s="11"/>
      <c r="J14972" s="11"/>
      <c r="K14972" s="12"/>
      <c r="L14972" s="13"/>
      <c r="M14972" s="12"/>
      <c r="N14972" s="13"/>
      <c r="O14972" s="13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  <c r="AA14972" s="11"/>
      <c r="AB14972" s="11"/>
      <c r="AC14972" s="11"/>
    </row>
    <row r="14973" spans="1:29" x14ac:dyDescent="0.25">
      <c r="A14973" s="10"/>
      <c r="B14973" s="11"/>
      <c r="C14973" s="11"/>
      <c r="D14973" s="11"/>
      <c r="E14973" s="11"/>
      <c r="F14973" s="11"/>
      <c r="G14973" s="11"/>
      <c r="H14973" s="11"/>
      <c r="I14973" s="11"/>
      <c r="J14973" s="11"/>
      <c r="K14973" s="12"/>
      <c r="L14973" s="13"/>
      <c r="M14973" s="12"/>
      <c r="N14973" s="13"/>
      <c r="O14973" s="13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  <c r="AA14973" s="11"/>
      <c r="AB14973" s="11"/>
      <c r="AC14973" s="11"/>
    </row>
    <row r="14974" spans="1:29" x14ac:dyDescent="0.25">
      <c r="A14974" s="10"/>
      <c r="B14974" s="11"/>
      <c r="C14974" s="11"/>
      <c r="D14974" s="11"/>
      <c r="E14974" s="11"/>
      <c r="F14974" s="11"/>
      <c r="G14974" s="11"/>
      <c r="H14974" s="11"/>
      <c r="I14974" s="11"/>
      <c r="J14974" s="11"/>
      <c r="K14974" s="12"/>
      <c r="L14974" s="13"/>
      <c r="M14974" s="12"/>
      <c r="N14974" s="13"/>
      <c r="O14974" s="13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  <c r="AA14974" s="11"/>
      <c r="AB14974" s="11"/>
      <c r="AC14974" s="11"/>
    </row>
    <row r="14975" spans="1:29" x14ac:dyDescent="0.25">
      <c r="A14975" s="10"/>
      <c r="B14975" s="11"/>
      <c r="C14975" s="11"/>
      <c r="D14975" s="11"/>
      <c r="E14975" s="11"/>
      <c r="F14975" s="11"/>
      <c r="G14975" s="11"/>
      <c r="H14975" s="11"/>
      <c r="I14975" s="11"/>
      <c r="J14975" s="11"/>
      <c r="K14975" s="12"/>
      <c r="L14975" s="13"/>
      <c r="M14975" s="12"/>
      <c r="N14975" s="13"/>
      <c r="O14975" s="13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  <c r="AA14975" s="11"/>
      <c r="AB14975" s="11"/>
      <c r="AC14975" s="11"/>
    </row>
    <row r="14976" spans="1:29" x14ac:dyDescent="0.25">
      <c r="A14976" s="10"/>
      <c r="B14976" s="11"/>
      <c r="C14976" s="11"/>
      <c r="D14976" s="11"/>
      <c r="E14976" s="11"/>
      <c r="F14976" s="11"/>
      <c r="G14976" s="11"/>
      <c r="H14976" s="11"/>
      <c r="I14976" s="11"/>
      <c r="J14976" s="11"/>
      <c r="K14976" s="12"/>
      <c r="L14976" s="13"/>
      <c r="M14976" s="12"/>
      <c r="N14976" s="13"/>
      <c r="O14976" s="13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  <c r="AA14976" s="11"/>
      <c r="AB14976" s="11"/>
      <c r="AC14976" s="11"/>
    </row>
    <row r="14977" spans="1:29" x14ac:dyDescent="0.25">
      <c r="A14977" s="10"/>
      <c r="B14977" s="11"/>
      <c r="C14977" s="11"/>
      <c r="D14977" s="11"/>
      <c r="E14977" s="11"/>
      <c r="F14977" s="11"/>
      <c r="G14977" s="11"/>
      <c r="H14977" s="11"/>
      <c r="I14977" s="11"/>
      <c r="J14977" s="11"/>
      <c r="K14977" s="12"/>
      <c r="L14977" s="13"/>
      <c r="M14977" s="12"/>
      <c r="N14977" s="13"/>
      <c r="O14977" s="13"/>
      <c r="P14977" s="11"/>
      <c r="Q14977" s="11"/>
      <c r="R14977" s="11"/>
      <c r="S14977" s="11"/>
      <c r="T14977" s="11"/>
      <c r="U14977" s="11"/>
      <c r="V14977" s="11"/>
      <c r="W14977" s="11"/>
      <c r="X14977" s="11"/>
      <c r="Y14977" s="11"/>
      <c r="Z14977" s="11"/>
      <c r="AA14977" s="11"/>
      <c r="AB14977" s="11"/>
      <c r="AC14977" s="11"/>
    </row>
    <row r="14978" spans="1:29" x14ac:dyDescent="0.25">
      <c r="A14978" s="10"/>
      <c r="B14978" s="11"/>
      <c r="C14978" s="11"/>
      <c r="D14978" s="11"/>
      <c r="E14978" s="11"/>
      <c r="F14978" s="11"/>
      <c r="G14978" s="11"/>
      <c r="H14978" s="11"/>
      <c r="I14978" s="11"/>
      <c r="J14978" s="11"/>
      <c r="K14978" s="12"/>
      <c r="L14978" s="13"/>
      <c r="M14978" s="12"/>
      <c r="N14978" s="13"/>
      <c r="O14978" s="13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  <c r="AA14978" s="11"/>
      <c r="AB14978" s="11"/>
      <c r="AC14978" s="11"/>
    </row>
    <row r="14979" spans="1:29" x14ac:dyDescent="0.25">
      <c r="A14979" s="10"/>
      <c r="B14979" s="11"/>
      <c r="C14979" s="11"/>
      <c r="D14979" s="11"/>
      <c r="E14979" s="11"/>
      <c r="F14979" s="11"/>
      <c r="G14979" s="11"/>
      <c r="H14979" s="11"/>
      <c r="I14979" s="11"/>
      <c r="J14979" s="11"/>
      <c r="K14979" s="12"/>
      <c r="L14979" s="13"/>
      <c r="M14979" s="12"/>
      <c r="N14979" s="13"/>
      <c r="O14979" s="13"/>
      <c r="P14979" s="11"/>
      <c r="Q14979" s="11"/>
      <c r="R14979" s="11"/>
      <c r="S14979" s="11"/>
      <c r="T14979" s="11"/>
      <c r="U14979" s="11"/>
      <c r="V14979" s="11"/>
      <c r="W14979" s="11"/>
      <c r="X14979" s="11"/>
      <c r="Y14979" s="11"/>
      <c r="Z14979" s="11"/>
      <c r="AA14979" s="11"/>
      <c r="AB14979" s="11"/>
      <c r="AC14979" s="11"/>
    </row>
    <row r="14980" spans="1:29" x14ac:dyDescent="0.25">
      <c r="A14980" s="10"/>
      <c r="B14980" s="11"/>
      <c r="C14980" s="11"/>
      <c r="D14980" s="11"/>
      <c r="E14980" s="11"/>
      <c r="F14980" s="11"/>
      <c r="G14980" s="11"/>
      <c r="H14980" s="11"/>
      <c r="I14980" s="11"/>
      <c r="J14980" s="11"/>
      <c r="K14980" s="12"/>
      <c r="L14980" s="13"/>
      <c r="M14980" s="12"/>
      <c r="N14980" s="13"/>
      <c r="O14980" s="13"/>
      <c r="P14980" s="11"/>
      <c r="Q14980" s="11"/>
      <c r="R14980" s="11"/>
      <c r="S14980" s="11"/>
      <c r="T14980" s="11"/>
      <c r="U14980" s="11"/>
      <c r="V14980" s="11"/>
      <c r="W14980" s="11"/>
      <c r="X14980" s="11"/>
      <c r="Y14980" s="11"/>
      <c r="Z14980" s="11"/>
      <c r="AA14980" s="11"/>
      <c r="AB14980" s="11"/>
      <c r="AC14980" s="11"/>
    </row>
    <row r="14981" spans="1:29" x14ac:dyDescent="0.25">
      <c r="A14981" s="10"/>
      <c r="B14981" s="11"/>
      <c r="C14981" s="11"/>
      <c r="D14981" s="11"/>
      <c r="E14981" s="11"/>
      <c r="F14981" s="11"/>
      <c r="G14981" s="11"/>
      <c r="H14981" s="11"/>
      <c r="I14981" s="11"/>
      <c r="J14981" s="11"/>
      <c r="K14981" s="12"/>
      <c r="L14981" s="13"/>
      <c r="M14981" s="12"/>
      <c r="N14981" s="13"/>
      <c r="O14981" s="13"/>
      <c r="P14981" s="11"/>
      <c r="Q14981" s="11"/>
      <c r="R14981" s="11"/>
      <c r="S14981" s="11"/>
      <c r="T14981" s="11"/>
      <c r="U14981" s="11"/>
      <c r="V14981" s="11"/>
      <c r="W14981" s="11"/>
      <c r="X14981" s="11"/>
      <c r="Y14981" s="11"/>
      <c r="Z14981" s="11"/>
      <c r="AA14981" s="11"/>
      <c r="AB14981" s="11"/>
      <c r="AC14981" s="11"/>
    </row>
    <row r="14982" spans="1:29" x14ac:dyDescent="0.25">
      <c r="A14982" s="10"/>
      <c r="B14982" s="11"/>
      <c r="C14982" s="11"/>
      <c r="D14982" s="11"/>
      <c r="E14982" s="11"/>
      <c r="F14982" s="11"/>
      <c r="G14982" s="11"/>
      <c r="H14982" s="11"/>
      <c r="I14982" s="11"/>
      <c r="J14982" s="11"/>
      <c r="K14982" s="12"/>
      <c r="L14982" s="13"/>
      <c r="M14982" s="12"/>
      <c r="N14982" s="13"/>
      <c r="O14982" s="13"/>
      <c r="P14982" s="11"/>
      <c r="Q14982" s="11"/>
      <c r="R14982" s="11"/>
      <c r="S14982" s="11"/>
      <c r="T14982" s="11"/>
      <c r="U14982" s="11"/>
      <c r="V14982" s="11"/>
      <c r="W14982" s="11"/>
      <c r="X14982" s="11"/>
      <c r="Y14982" s="11"/>
      <c r="Z14982" s="11"/>
      <c r="AA14982" s="11"/>
      <c r="AB14982" s="11"/>
      <c r="AC14982" s="11"/>
    </row>
    <row r="14983" spans="1:29" x14ac:dyDescent="0.25">
      <c r="A14983" s="10"/>
      <c r="B14983" s="11"/>
      <c r="C14983" s="11"/>
      <c r="D14983" s="11"/>
      <c r="E14983" s="11"/>
      <c r="F14983" s="11"/>
      <c r="G14983" s="11"/>
      <c r="H14983" s="11"/>
      <c r="I14983" s="11"/>
      <c r="J14983" s="11"/>
      <c r="K14983" s="12"/>
      <c r="L14983" s="13"/>
      <c r="M14983" s="12"/>
      <c r="N14983" s="13"/>
      <c r="O14983" s="13"/>
      <c r="P14983" s="11"/>
      <c r="Q14983" s="11"/>
      <c r="R14983" s="11"/>
      <c r="S14983" s="11"/>
      <c r="T14983" s="11"/>
      <c r="U14983" s="11"/>
      <c r="V14983" s="11"/>
      <c r="W14983" s="11"/>
      <c r="X14983" s="11"/>
      <c r="Y14983" s="11"/>
      <c r="Z14983" s="11"/>
      <c r="AA14983" s="11"/>
      <c r="AB14983" s="11"/>
      <c r="AC14983" s="11"/>
    </row>
    <row r="14984" spans="1:29" x14ac:dyDescent="0.25">
      <c r="A14984" s="10"/>
      <c r="B14984" s="11"/>
      <c r="C14984" s="11"/>
      <c r="D14984" s="11"/>
      <c r="E14984" s="11"/>
      <c r="F14984" s="11"/>
      <c r="G14984" s="11"/>
      <c r="H14984" s="11"/>
      <c r="I14984" s="11"/>
      <c r="J14984" s="11"/>
      <c r="K14984" s="12"/>
      <c r="L14984" s="13"/>
      <c r="M14984" s="12"/>
      <c r="N14984" s="13"/>
      <c r="O14984" s="13"/>
      <c r="P14984" s="11"/>
      <c r="Q14984" s="11"/>
      <c r="R14984" s="11"/>
      <c r="S14984" s="11"/>
      <c r="T14984" s="11"/>
      <c r="U14984" s="11"/>
      <c r="V14984" s="11"/>
      <c r="W14984" s="11"/>
      <c r="X14984" s="11"/>
      <c r="Y14984" s="11"/>
      <c r="Z14984" s="11"/>
      <c r="AA14984" s="11"/>
      <c r="AB14984" s="11"/>
      <c r="AC14984" s="11"/>
    </row>
    <row r="14985" spans="1:29" x14ac:dyDescent="0.25">
      <c r="A14985" s="10"/>
      <c r="B14985" s="11"/>
      <c r="C14985" s="11"/>
      <c r="D14985" s="11"/>
      <c r="E14985" s="11"/>
      <c r="F14985" s="11"/>
      <c r="G14985" s="11"/>
      <c r="H14985" s="11"/>
      <c r="I14985" s="11"/>
      <c r="J14985" s="11"/>
      <c r="K14985" s="12"/>
      <c r="L14985" s="13"/>
      <c r="M14985" s="12"/>
      <c r="N14985" s="13"/>
      <c r="O14985" s="13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  <c r="AA14985" s="11"/>
      <c r="AB14985" s="11"/>
      <c r="AC14985" s="11"/>
    </row>
    <row r="14986" spans="1:29" x14ac:dyDescent="0.25">
      <c r="A14986" s="10"/>
      <c r="B14986" s="11"/>
      <c r="C14986" s="11"/>
      <c r="D14986" s="11"/>
      <c r="E14986" s="11"/>
      <c r="F14986" s="11"/>
      <c r="G14986" s="11"/>
      <c r="H14986" s="11"/>
      <c r="I14986" s="11"/>
      <c r="J14986" s="11"/>
      <c r="K14986" s="12"/>
      <c r="L14986" s="13"/>
      <c r="M14986" s="12"/>
      <c r="N14986" s="13"/>
      <c r="O14986" s="13"/>
      <c r="P14986" s="11"/>
      <c r="Q14986" s="11"/>
      <c r="R14986" s="11"/>
      <c r="S14986" s="11"/>
      <c r="T14986" s="11"/>
      <c r="U14986" s="11"/>
      <c r="V14986" s="11"/>
      <c r="W14986" s="11"/>
      <c r="X14986" s="11"/>
      <c r="Y14986" s="11"/>
      <c r="Z14986" s="11"/>
      <c r="AA14986" s="11"/>
      <c r="AB14986" s="11"/>
      <c r="AC14986" s="11"/>
    </row>
    <row r="14987" spans="1:29" x14ac:dyDescent="0.25">
      <c r="A14987" s="10"/>
      <c r="B14987" s="11"/>
      <c r="C14987" s="11"/>
      <c r="D14987" s="11"/>
      <c r="E14987" s="11"/>
      <c r="F14987" s="11"/>
      <c r="G14987" s="11"/>
      <c r="H14987" s="11"/>
      <c r="I14987" s="11"/>
      <c r="J14987" s="11"/>
      <c r="K14987" s="12"/>
      <c r="L14987" s="13"/>
      <c r="M14987" s="12"/>
      <c r="N14987" s="13"/>
      <c r="O14987" s="13"/>
      <c r="P14987" s="11"/>
      <c r="Q14987" s="11"/>
      <c r="R14987" s="11"/>
      <c r="S14987" s="11"/>
      <c r="T14987" s="11"/>
      <c r="U14987" s="11"/>
      <c r="V14987" s="11"/>
      <c r="W14987" s="11"/>
      <c r="X14987" s="11"/>
      <c r="Y14987" s="11"/>
      <c r="Z14987" s="11"/>
      <c r="AA14987" s="11"/>
      <c r="AB14987" s="11"/>
      <c r="AC14987" s="11"/>
    </row>
    <row r="14988" spans="1:29" x14ac:dyDescent="0.25">
      <c r="A14988" s="10"/>
      <c r="B14988" s="11"/>
      <c r="C14988" s="11"/>
      <c r="D14988" s="11"/>
      <c r="E14988" s="11"/>
      <c r="F14988" s="11"/>
      <c r="G14988" s="11"/>
      <c r="H14988" s="11"/>
      <c r="I14988" s="11"/>
      <c r="J14988" s="11"/>
      <c r="K14988" s="12"/>
      <c r="L14988" s="13"/>
      <c r="M14988" s="12"/>
      <c r="N14988" s="13"/>
      <c r="O14988" s="13"/>
      <c r="P14988" s="11"/>
      <c r="Q14988" s="11"/>
      <c r="R14988" s="11"/>
      <c r="S14988" s="11"/>
      <c r="T14988" s="11"/>
      <c r="U14988" s="11"/>
      <c r="V14988" s="11"/>
      <c r="W14988" s="11"/>
      <c r="X14988" s="11"/>
      <c r="Y14988" s="11"/>
      <c r="Z14988" s="11"/>
      <c r="AA14988" s="11"/>
      <c r="AB14988" s="11"/>
      <c r="AC14988" s="11"/>
    </row>
    <row r="14989" spans="1:29" x14ac:dyDescent="0.25">
      <c r="A14989" s="10"/>
      <c r="B14989" s="11"/>
      <c r="C14989" s="11"/>
      <c r="D14989" s="11"/>
      <c r="E14989" s="11"/>
      <c r="F14989" s="11"/>
      <c r="G14989" s="11"/>
      <c r="H14989" s="11"/>
      <c r="I14989" s="11"/>
      <c r="J14989" s="11"/>
      <c r="K14989" s="12"/>
      <c r="L14989" s="13"/>
      <c r="M14989" s="12"/>
      <c r="N14989" s="13"/>
      <c r="O14989" s="13"/>
      <c r="P14989" s="11"/>
      <c r="Q14989" s="11"/>
      <c r="R14989" s="11"/>
      <c r="S14989" s="11"/>
      <c r="T14989" s="11"/>
      <c r="U14989" s="11"/>
      <c r="V14989" s="11"/>
      <c r="W14989" s="11"/>
      <c r="X14989" s="11"/>
      <c r="Y14989" s="11"/>
      <c r="Z14989" s="11"/>
      <c r="AA14989" s="11"/>
      <c r="AB14989" s="11"/>
      <c r="AC14989" s="11"/>
    </row>
    <row r="14990" spans="1:29" x14ac:dyDescent="0.25">
      <c r="A14990" s="10"/>
      <c r="B14990" s="11"/>
      <c r="C14990" s="11"/>
      <c r="D14990" s="11"/>
      <c r="E14990" s="11"/>
      <c r="F14990" s="11"/>
      <c r="G14990" s="11"/>
      <c r="H14990" s="11"/>
      <c r="I14990" s="11"/>
      <c r="J14990" s="11"/>
      <c r="K14990" s="12"/>
      <c r="L14990" s="13"/>
      <c r="M14990" s="12"/>
      <c r="N14990" s="13"/>
      <c r="O14990" s="13"/>
      <c r="P14990" s="11"/>
      <c r="Q14990" s="11"/>
      <c r="R14990" s="11"/>
      <c r="S14990" s="11"/>
      <c r="T14990" s="11"/>
      <c r="U14990" s="11"/>
      <c r="V14990" s="11"/>
      <c r="W14990" s="11"/>
      <c r="X14990" s="11"/>
      <c r="Y14990" s="11"/>
      <c r="Z14990" s="11"/>
      <c r="AA14990" s="11"/>
      <c r="AB14990" s="11"/>
      <c r="AC14990" s="11"/>
    </row>
    <row r="14991" spans="1:29" x14ac:dyDescent="0.25">
      <c r="A14991" s="10"/>
      <c r="B14991" s="11"/>
      <c r="C14991" s="11"/>
      <c r="D14991" s="11"/>
      <c r="E14991" s="11"/>
      <c r="F14991" s="11"/>
      <c r="G14991" s="11"/>
      <c r="H14991" s="11"/>
      <c r="I14991" s="11"/>
      <c r="J14991" s="11"/>
      <c r="K14991" s="12"/>
      <c r="L14991" s="13"/>
      <c r="M14991" s="12"/>
      <c r="N14991" s="13"/>
      <c r="O14991" s="13"/>
      <c r="P14991" s="11"/>
      <c r="Q14991" s="11"/>
      <c r="R14991" s="11"/>
      <c r="S14991" s="11"/>
      <c r="T14991" s="11"/>
      <c r="U14991" s="11"/>
      <c r="V14991" s="11"/>
      <c r="W14991" s="11"/>
      <c r="X14991" s="11"/>
      <c r="Y14991" s="11"/>
      <c r="Z14991" s="11"/>
      <c r="AA14991" s="11"/>
      <c r="AB14991" s="11"/>
      <c r="AC14991" s="11"/>
    </row>
    <row r="14992" spans="1:29" x14ac:dyDescent="0.25">
      <c r="A14992" s="10"/>
      <c r="B14992" s="11"/>
      <c r="C14992" s="11"/>
      <c r="D14992" s="11"/>
      <c r="E14992" s="11"/>
      <c r="F14992" s="11"/>
      <c r="G14992" s="11"/>
      <c r="H14992" s="11"/>
      <c r="I14992" s="11"/>
      <c r="J14992" s="11"/>
      <c r="K14992" s="12"/>
      <c r="L14992" s="13"/>
      <c r="M14992" s="12"/>
      <c r="N14992" s="13"/>
      <c r="O14992" s="13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  <c r="AA14992" s="11"/>
      <c r="AB14992" s="11"/>
      <c r="AC14992" s="11"/>
    </row>
    <row r="14993" spans="1:29" x14ac:dyDescent="0.25">
      <c r="A14993" s="10"/>
      <c r="B14993" s="11"/>
      <c r="C14993" s="11"/>
      <c r="D14993" s="11"/>
      <c r="E14993" s="11"/>
      <c r="F14993" s="11"/>
      <c r="G14993" s="11"/>
      <c r="H14993" s="11"/>
      <c r="I14993" s="11"/>
      <c r="J14993" s="11"/>
      <c r="K14993" s="12"/>
      <c r="L14993" s="13"/>
      <c r="M14993" s="12"/>
      <c r="N14993" s="13"/>
      <c r="O14993" s="13"/>
      <c r="P14993" s="11"/>
      <c r="Q14993" s="11"/>
      <c r="R14993" s="11"/>
      <c r="S14993" s="11"/>
      <c r="T14993" s="11"/>
      <c r="U14993" s="11"/>
      <c r="V14993" s="11"/>
      <c r="W14993" s="11"/>
      <c r="X14993" s="11"/>
      <c r="Y14993" s="11"/>
      <c r="Z14993" s="11"/>
      <c r="AA14993" s="11"/>
      <c r="AB14993" s="11"/>
      <c r="AC14993" s="11"/>
    </row>
    <row r="14994" spans="1:29" x14ac:dyDescent="0.25">
      <c r="A14994" s="10"/>
      <c r="B14994" s="11"/>
      <c r="C14994" s="11"/>
      <c r="D14994" s="11"/>
      <c r="E14994" s="11"/>
      <c r="F14994" s="11"/>
      <c r="G14994" s="11"/>
      <c r="H14994" s="11"/>
      <c r="I14994" s="11"/>
      <c r="J14994" s="11"/>
      <c r="K14994" s="12"/>
      <c r="L14994" s="13"/>
      <c r="M14994" s="12"/>
      <c r="N14994" s="13"/>
      <c r="O14994" s="13"/>
      <c r="P14994" s="11"/>
      <c r="Q14994" s="11"/>
      <c r="R14994" s="11"/>
      <c r="S14994" s="11"/>
      <c r="T14994" s="11"/>
      <c r="U14994" s="11"/>
      <c r="V14994" s="11"/>
      <c r="W14994" s="11"/>
      <c r="X14994" s="11"/>
      <c r="Y14994" s="11"/>
      <c r="Z14994" s="11"/>
      <c r="AA14994" s="11"/>
      <c r="AB14994" s="11"/>
      <c r="AC14994" s="11"/>
    </row>
    <row r="14995" spans="1:29" x14ac:dyDescent="0.25">
      <c r="A14995" s="10"/>
      <c r="B14995" s="11"/>
      <c r="C14995" s="11"/>
      <c r="D14995" s="11"/>
      <c r="E14995" s="11"/>
      <c r="F14995" s="11"/>
      <c r="G14995" s="11"/>
      <c r="H14995" s="11"/>
      <c r="I14995" s="11"/>
      <c r="J14995" s="11"/>
      <c r="K14995" s="12"/>
      <c r="L14995" s="13"/>
      <c r="M14995" s="12"/>
      <c r="N14995" s="13"/>
      <c r="O14995" s="13"/>
      <c r="P14995" s="11"/>
      <c r="Q14995" s="11"/>
      <c r="R14995" s="11"/>
      <c r="S14995" s="11"/>
      <c r="T14995" s="11"/>
      <c r="U14995" s="11"/>
      <c r="V14995" s="11"/>
      <c r="W14995" s="11"/>
      <c r="X14995" s="11"/>
      <c r="Y14995" s="11"/>
      <c r="Z14995" s="11"/>
      <c r="AA14995" s="11"/>
      <c r="AB14995" s="11"/>
      <c r="AC14995" s="11"/>
    </row>
    <row r="14996" spans="1:29" x14ac:dyDescent="0.25">
      <c r="A14996" s="10"/>
      <c r="B14996" s="11"/>
      <c r="C14996" s="11"/>
      <c r="D14996" s="11"/>
      <c r="E14996" s="11"/>
      <c r="F14996" s="11"/>
      <c r="G14996" s="11"/>
      <c r="H14996" s="11"/>
      <c r="I14996" s="11"/>
      <c r="J14996" s="11"/>
      <c r="K14996" s="12"/>
      <c r="L14996" s="13"/>
      <c r="M14996" s="12"/>
      <c r="N14996" s="13"/>
      <c r="O14996" s="13"/>
      <c r="P14996" s="11"/>
      <c r="Q14996" s="11"/>
      <c r="R14996" s="11"/>
      <c r="S14996" s="11"/>
      <c r="T14996" s="11"/>
      <c r="U14996" s="11"/>
      <c r="V14996" s="11"/>
      <c r="W14996" s="11"/>
      <c r="X14996" s="11"/>
      <c r="Y14996" s="11"/>
      <c r="Z14996" s="11"/>
      <c r="AA14996" s="11"/>
      <c r="AB14996" s="11"/>
      <c r="AC14996" s="11"/>
    </row>
    <row r="14997" spans="1:29" x14ac:dyDescent="0.25">
      <c r="A14997" s="10"/>
      <c r="B14997" s="11"/>
      <c r="C14997" s="11"/>
      <c r="D14997" s="11"/>
      <c r="E14997" s="11"/>
      <c r="F14997" s="11"/>
      <c r="G14997" s="11"/>
      <c r="H14997" s="11"/>
      <c r="I14997" s="11"/>
      <c r="J14997" s="11"/>
      <c r="K14997" s="12"/>
      <c r="L14997" s="13"/>
      <c r="M14997" s="12"/>
      <c r="N14997" s="13"/>
      <c r="O14997" s="13"/>
      <c r="P14997" s="11"/>
      <c r="Q14997" s="11"/>
      <c r="R14997" s="11"/>
      <c r="S14997" s="11"/>
      <c r="T14997" s="11"/>
      <c r="U14997" s="11"/>
      <c r="V14997" s="11"/>
      <c r="W14997" s="11"/>
      <c r="X14997" s="11"/>
      <c r="Y14997" s="11"/>
      <c r="Z14997" s="11"/>
      <c r="AA14997" s="11"/>
      <c r="AB14997" s="11"/>
      <c r="AC14997" s="11"/>
    </row>
    <row r="14998" spans="1:29" x14ac:dyDescent="0.25">
      <c r="A14998" s="10"/>
      <c r="B14998" s="11"/>
      <c r="C14998" s="11"/>
      <c r="D14998" s="11"/>
      <c r="E14998" s="11"/>
      <c r="F14998" s="11"/>
      <c r="G14998" s="11"/>
      <c r="H14998" s="11"/>
      <c r="I14998" s="11"/>
      <c r="J14998" s="11"/>
      <c r="K14998" s="12"/>
      <c r="L14998" s="13"/>
      <c r="M14998" s="12"/>
      <c r="N14998" s="13"/>
      <c r="O14998" s="13"/>
      <c r="P14998" s="11"/>
      <c r="Q14998" s="11"/>
      <c r="R14998" s="11"/>
      <c r="S14998" s="11"/>
      <c r="T14998" s="11"/>
      <c r="U14998" s="11"/>
      <c r="V14998" s="11"/>
      <c r="W14998" s="11"/>
      <c r="X14998" s="11"/>
      <c r="Y14998" s="11"/>
      <c r="Z14998" s="11"/>
      <c r="AA14998" s="11"/>
      <c r="AB14998" s="11"/>
      <c r="AC14998" s="11"/>
    </row>
    <row r="14999" spans="1:29" x14ac:dyDescent="0.25">
      <c r="A14999" s="10"/>
      <c r="B14999" s="11"/>
      <c r="C14999" s="11"/>
      <c r="D14999" s="11"/>
      <c r="E14999" s="11"/>
      <c r="F14999" s="11"/>
      <c r="G14999" s="11"/>
      <c r="H14999" s="11"/>
      <c r="I14999" s="11"/>
      <c r="J14999" s="11"/>
      <c r="K14999" s="12"/>
      <c r="L14999" s="13"/>
      <c r="M14999" s="12"/>
      <c r="N14999" s="13"/>
      <c r="O14999" s="13"/>
      <c r="P14999" s="11"/>
      <c r="Q14999" s="11"/>
      <c r="R14999" s="11"/>
      <c r="S14999" s="11"/>
      <c r="T14999" s="11"/>
      <c r="U14999" s="11"/>
      <c r="V14999" s="11"/>
      <c r="W14999" s="11"/>
      <c r="X14999" s="11"/>
      <c r="Y14999" s="11"/>
      <c r="Z14999" s="11"/>
      <c r="AA14999" s="11"/>
      <c r="AB14999" s="11"/>
      <c r="AC14999" s="11"/>
    </row>
    <row r="15000" spans="1:29" x14ac:dyDescent="0.25">
      <c r="A15000" s="10"/>
      <c r="B15000" s="11"/>
      <c r="C15000" s="11"/>
      <c r="D15000" s="11"/>
      <c r="E15000" s="11"/>
      <c r="F15000" s="11"/>
      <c r="G15000" s="11"/>
      <c r="H15000" s="11"/>
      <c r="I15000" s="11"/>
      <c r="J15000" s="11"/>
      <c r="K15000" s="12"/>
      <c r="L15000" s="13"/>
      <c r="M15000" s="12"/>
      <c r="N15000" s="13"/>
      <c r="O15000" s="13"/>
      <c r="P15000" s="11"/>
      <c r="Q15000" s="11"/>
      <c r="R15000" s="11"/>
      <c r="S15000" s="11"/>
      <c r="T15000" s="11"/>
      <c r="U15000" s="11"/>
      <c r="V15000" s="11"/>
      <c r="W15000" s="11"/>
      <c r="X15000" s="11"/>
      <c r="Y15000" s="11"/>
      <c r="Z15000" s="11"/>
      <c r="AA15000" s="11"/>
      <c r="AB15000" s="11"/>
      <c r="AC15000" s="11"/>
    </row>
    <row r="15001" spans="1:29" x14ac:dyDescent="0.25">
      <c r="A15001" s="10"/>
      <c r="B15001" s="11"/>
      <c r="C15001" s="11"/>
      <c r="D15001" s="11"/>
      <c r="E15001" s="11"/>
      <c r="F15001" s="11"/>
      <c r="G15001" s="11"/>
      <c r="H15001" s="11"/>
      <c r="I15001" s="11"/>
      <c r="J15001" s="11"/>
      <c r="K15001" s="12"/>
      <c r="L15001" s="13"/>
      <c r="M15001" s="12"/>
      <c r="N15001" s="13"/>
      <c r="O15001" s="13"/>
      <c r="P15001" s="11"/>
      <c r="Q15001" s="11"/>
      <c r="R15001" s="11"/>
      <c r="S15001" s="11"/>
      <c r="T15001" s="11"/>
      <c r="U15001" s="11"/>
      <c r="V15001" s="11"/>
      <c r="W15001" s="11"/>
      <c r="X15001" s="11"/>
      <c r="Y15001" s="11"/>
      <c r="Z15001" s="11"/>
      <c r="AA15001" s="11"/>
      <c r="AB15001" s="11"/>
      <c r="AC15001" s="11"/>
    </row>
    <row r="15002" spans="1:29" x14ac:dyDescent="0.25">
      <c r="A15002" s="10"/>
      <c r="B15002" s="11"/>
      <c r="C15002" s="11"/>
      <c r="D15002" s="11"/>
      <c r="E15002" s="11"/>
      <c r="F15002" s="11"/>
      <c r="G15002" s="11"/>
      <c r="H15002" s="11"/>
      <c r="I15002" s="11"/>
      <c r="J15002" s="11"/>
      <c r="K15002" s="12"/>
      <c r="L15002" s="13"/>
      <c r="M15002" s="12"/>
      <c r="N15002" s="13"/>
      <c r="O15002" s="13"/>
      <c r="P15002" s="11"/>
      <c r="Q15002" s="11"/>
      <c r="R15002" s="11"/>
      <c r="S15002" s="11"/>
      <c r="T15002" s="11"/>
      <c r="U15002" s="11"/>
      <c r="V15002" s="11"/>
      <c r="W15002" s="11"/>
      <c r="X15002" s="11"/>
      <c r="Y15002" s="11"/>
      <c r="Z15002" s="11"/>
      <c r="AA15002" s="11"/>
      <c r="AB15002" s="11"/>
      <c r="AC15002" s="11"/>
    </row>
    <row r="15003" spans="1:29" x14ac:dyDescent="0.25">
      <c r="A15003" s="10"/>
      <c r="B15003" s="11"/>
      <c r="C15003" s="11"/>
      <c r="D15003" s="11"/>
      <c r="E15003" s="11"/>
      <c r="F15003" s="11"/>
      <c r="G15003" s="11"/>
      <c r="H15003" s="11"/>
      <c r="I15003" s="11"/>
      <c r="J15003" s="11"/>
      <c r="K15003" s="12"/>
      <c r="L15003" s="13"/>
      <c r="M15003" s="12"/>
      <c r="N15003" s="13"/>
      <c r="O15003" s="13"/>
      <c r="P15003" s="11"/>
      <c r="Q15003" s="11"/>
      <c r="R15003" s="11"/>
      <c r="S15003" s="11"/>
      <c r="T15003" s="11"/>
      <c r="U15003" s="11"/>
      <c r="V15003" s="11"/>
      <c r="W15003" s="11"/>
      <c r="X15003" s="11"/>
      <c r="Y15003" s="11"/>
      <c r="Z15003" s="11"/>
      <c r="AA15003" s="11"/>
      <c r="AB15003" s="11"/>
      <c r="AC15003" s="11"/>
    </row>
    <row r="15004" spans="1:29" x14ac:dyDescent="0.25">
      <c r="A15004" s="10"/>
      <c r="B15004" s="11"/>
      <c r="C15004" s="11"/>
      <c r="D15004" s="11"/>
      <c r="E15004" s="11"/>
      <c r="F15004" s="11"/>
      <c r="G15004" s="11"/>
      <c r="H15004" s="11"/>
      <c r="I15004" s="11"/>
      <c r="J15004" s="11"/>
      <c r="K15004" s="12"/>
      <c r="L15004" s="13"/>
      <c r="M15004" s="12"/>
      <c r="N15004" s="13"/>
      <c r="O15004" s="13"/>
      <c r="P15004" s="11"/>
      <c r="Q15004" s="11"/>
      <c r="R15004" s="11"/>
      <c r="S15004" s="11"/>
      <c r="T15004" s="11"/>
      <c r="U15004" s="11"/>
      <c r="V15004" s="11"/>
      <c r="W15004" s="11"/>
      <c r="X15004" s="11"/>
      <c r="Y15004" s="11"/>
      <c r="Z15004" s="11"/>
      <c r="AA15004" s="11"/>
      <c r="AB15004" s="11"/>
      <c r="AC15004" s="11"/>
    </row>
    <row r="15005" spans="1:29" x14ac:dyDescent="0.25">
      <c r="A15005" s="10"/>
      <c r="B15005" s="11"/>
      <c r="C15005" s="11"/>
      <c r="D15005" s="11"/>
      <c r="E15005" s="11"/>
      <c r="F15005" s="11"/>
      <c r="G15005" s="11"/>
      <c r="H15005" s="11"/>
      <c r="I15005" s="11"/>
      <c r="J15005" s="11"/>
      <c r="K15005" s="12"/>
      <c r="L15005" s="13"/>
      <c r="M15005" s="12"/>
      <c r="N15005" s="13"/>
      <c r="O15005" s="13"/>
      <c r="P15005" s="11"/>
      <c r="Q15005" s="11"/>
      <c r="R15005" s="11"/>
      <c r="S15005" s="11"/>
      <c r="T15005" s="11"/>
      <c r="U15005" s="11"/>
      <c r="V15005" s="11"/>
      <c r="W15005" s="11"/>
      <c r="X15005" s="11"/>
      <c r="Y15005" s="11"/>
      <c r="Z15005" s="11"/>
      <c r="AA15005" s="11"/>
      <c r="AB15005" s="11"/>
      <c r="AC15005" s="11"/>
    </row>
    <row r="15006" spans="1:29" x14ac:dyDescent="0.25">
      <c r="A15006" s="10"/>
      <c r="B15006" s="11"/>
      <c r="C15006" s="11"/>
      <c r="D15006" s="11"/>
      <c r="E15006" s="11"/>
      <c r="F15006" s="11"/>
      <c r="G15006" s="11"/>
      <c r="H15006" s="11"/>
      <c r="I15006" s="11"/>
      <c r="J15006" s="11"/>
      <c r="K15006" s="12"/>
      <c r="L15006" s="13"/>
      <c r="M15006" s="12"/>
      <c r="N15006" s="13"/>
      <c r="O15006" s="13"/>
      <c r="P15006" s="11"/>
      <c r="Q15006" s="11"/>
      <c r="R15006" s="11"/>
      <c r="S15006" s="11"/>
      <c r="T15006" s="11"/>
      <c r="U15006" s="11"/>
      <c r="V15006" s="11"/>
      <c r="W15006" s="11"/>
      <c r="X15006" s="11"/>
      <c r="Y15006" s="11"/>
      <c r="Z15006" s="11"/>
      <c r="AA15006" s="11"/>
      <c r="AB15006" s="11"/>
      <c r="AC15006" s="11"/>
    </row>
    <row r="15007" spans="1:29" x14ac:dyDescent="0.25">
      <c r="A15007" s="10"/>
      <c r="B15007" s="11"/>
      <c r="C15007" s="11"/>
      <c r="D15007" s="11"/>
      <c r="E15007" s="11"/>
      <c r="F15007" s="11"/>
      <c r="G15007" s="11"/>
      <c r="H15007" s="11"/>
      <c r="I15007" s="11"/>
      <c r="J15007" s="11"/>
      <c r="K15007" s="12"/>
      <c r="L15007" s="13"/>
      <c r="M15007" s="12"/>
      <c r="N15007" s="13"/>
      <c r="O15007" s="13"/>
      <c r="P15007" s="11"/>
      <c r="Q15007" s="11"/>
      <c r="R15007" s="11"/>
      <c r="S15007" s="11"/>
      <c r="T15007" s="11"/>
      <c r="U15007" s="11"/>
      <c r="V15007" s="11"/>
      <c r="W15007" s="11"/>
      <c r="X15007" s="11"/>
      <c r="Y15007" s="11"/>
      <c r="Z15007" s="11"/>
      <c r="AA15007" s="11"/>
      <c r="AB15007" s="11"/>
      <c r="AC15007" s="11"/>
    </row>
    <row r="15008" spans="1:29" x14ac:dyDescent="0.25">
      <c r="A15008" s="10"/>
      <c r="B15008" s="11"/>
      <c r="C15008" s="11"/>
      <c r="D15008" s="11"/>
      <c r="E15008" s="11"/>
      <c r="F15008" s="11"/>
      <c r="G15008" s="11"/>
      <c r="H15008" s="11"/>
      <c r="I15008" s="11"/>
      <c r="J15008" s="11"/>
      <c r="K15008" s="12"/>
      <c r="L15008" s="13"/>
      <c r="M15008" s="12"/>
      <c r="N15008" s="13"/>
      <c r="O15008" s="13"/>
      <c r="P15008" s="11"/>
      <c r="Q15008" s="11"/>
      <c r="R15008" s="11"/>
      <c r="S15008" s="11"/>
      <c r="T15008" s="11"/>
      <c r="U15008" s="11"/>
      <c r="V15008" s="11"/>
      <c r="W15008" s="11"/>
      <c r="X15008" s="11"/>
      <c r="Y15008" s="11"/>
      <c r="Z15008" s="11"/>
      <c r="AA15008" s="11"/>
      <c r="AB15008" s="11"/>
      <c r="AC15008" s="11"/>
    </row>
    <row r="15009" spans="1:29" x14ac:dyDescent="0.25">
      <c r="A15009" s="10"/>
      <c r="B15009" s="11"/>
      <c r="C15009" s="11"/>
      <c r="D15009" s="11"/>
      <c r="E15009" s="11"/>
      <c r="F15009" s="11"/>
      <c r="G15009" s="11"/>
      <c r="H15009" s="11"/>
      <c r="I15009" s="11"/>
      <c r="J15009" s="11"/>
      <c r="K15009" s="12"/>
      <c r="L15009" s="13"/>
      <c r="M15009" s="12"/>
      <c r="N15009" s="13"/>
      <c r="O15009" s="13"/>
      <c r="P15009" s="11"/>
      <c r="Q15009" s="11"/>
      <c r="R15009" s="11"/>
      <c r="S15009" s="11"/>
      <c r="T15009" s="11"/>
      <c r="U15009" s="11"/>
      <c r="V15009" s="11"/>
      <c r="W15009" s="11"/>
      <c r="X15009" s="11"/>
      <c r="Y15009" s="11"/>
      <c r="Z15009" s="11"/>
      <c r="AA15009" s="11"/>
      <c r="AB15009" s="11"/>
      <c r="AC15009" s="11"/>
    </row>
    <row r="15010" spans="1:29" x14ac:dyDescent="0.25">
      <c r="A15010" s="10"/>
      <c r="B15010" s="11"/>
      <c r="C15010" s="11"/>
      <c r="D15010" s="11"/>
      <c r="E15010" s="11"/>
      <c r="F15010" s="11"/>
      <c r="G15010" s="11"/>
      <c r="H15010" s="11"/>
      <c r="I15010" s="11"/>
      <c r="J15010" s="11"/>
      <c r="K15010" s="12"/>
      <c r="L15010" s="13"/>
      <c r="M15010" s="12"/>
      <c r="N15010" s="13"/>
      <c r="O15010" s="13"/>
      <c r="P15010" s="11"/>
      <c r="Q15010" s="11"/>
      <c r="R15010" s="11"/>
      <c r="S15010" s="11"/>
      <c r="T15010" s="11"/>
      <c r="U15010" s="11"/>
      <c r="V15010" s="11"/>
      <c r="W15010" s="11"/>
      <c r="X15010" s="11"/>
      <c r="Y15010" s="11"/>
      <c r="Z15010" s="11"/>
      <c r="AA15010" s="11"/>
      <c r="AB15010" s="11"/>
      <c r="AC15010" s="11"/>
    </row>
    <row r="15011" spans="1:29" x14ac:dyDescent="0.25">
      <c r="A15011" s="10"/>
      <c r="B15011" s="11"/>
      <c r="C15011" s="11"/>
      <c r="D15011" s="11"/>
      <c r="E15011" s="11"/>
      <c r="F15011" s="11"/>
      <c r="G15011" s="11"/>
      <c r="H15011" s="11"/>
      <c r="I15011" s="11"/>
      <c r="J15011" s="11"/>
      <c r="K15011" s="12"/>
      <c r="L15011" s="13"/>
      <c r="M15011" s="12"/>
      <c r="N15011" s="13"/>
      <c r="O15011" s="13"/>
      <c r="P15011" s="11"/>
      <c r="Q15011" s="11"/>
      <c r="R15011" s="11"/>
      <c r="S15011" s="11"/>
      <c r="T15011" s="11"/>
      <c r="U15011" s="11"/>
      <c r="V15011" s="11"/>
      <c r="W15011" s="11"/>
      <c r="X15011" s="11"/>
      <c r="Y15011" s="11"/>
      <c r="Z15011" s="11"/>
      <c r="AA15011" s="11"/>
      <c r="AB15011" s="11"/>
      <c r="AC15011" s="11"/>
    </row>
    <row r="15012" spans="1:29" x14ac:dyDescent="0.25">
      <c r="A15012" s="10"/>
      <c r="B15012" s="11"/>
      <c r="C15012" s="11"/>
      <c r="D15012" s="11"/>
      <c r="E15012" s="11"/>
      <c r="F15012" s="11"/>
      <c r="G15012" s="11"/>
      <c r="H15012" s="11"/>
      <c r="I15012" s="11"/>
      <c r="J15012" s="11"/>
      <c r="K15012" s="12"/>
      <c r="L15012" s="13"/>
      <c r="M15012" s="12"/>
      <c r="N15012" s="13"/>
      <c r="O15012" s="13"/>
      <c r="P15012" s="11"/>
      <c r="Q15012" s="11"/>
      <c r="R15012" s="11"/>
      <c r="S15012" s="11"/>
      <c r="T15012" s="11"/>
      <c r="U15012" s="11"/>
      <c r="V15012" s="11"/>
      <c r="W15012" s="11"/>
      <c r="X15012" s="11"/>
      <c r="Y15012" s="11"/>
      <c r="Z15012" s="11"/>
      <c r="AA15012" s="11"/>
      <c r="AB15012" s="11"/>
      <c r="AC15012" s="11"/>
    </row>
    <row r="15013" spans="1:29" x14ac:dyDescent="0.25">
      <c r="A15013" s="10"/>
      <c r="B15013" s="11"/>
      <c r="C15013" s="11"/>
      <c r="D15013" s="11"/>
      <c r="E15013" s="11"/>
      <c r="F15013" s="11"/>
      <c r="G15013" s="11"/>
      <c r="H15013" s="11"/>
      <c r="I15013" s="11"/>
      <c r="J15013" s="11"/>
      <c r="K15013" s="12"/>
      <c r="L15013" s="13"/>
      <c r="M15013" s="12"/>
      <c r="N15013" s="13"/>
      <c r="O15013" s="13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  <c r="AA15013" s="11"/>
      <c r="AB15013" s="11"/>
      <c r="AC15013" s="11"/>
    </row>
    <row r="15014" spans="1:29" x14ac:dyDescent="0.25">
      <c r="A15014" s="10"/>
      <c r="B15014" s="11"/>
      <c r="C15014" s="11"/>
      <c r="D15014" s="11"/>
      <c r="E15014" s="11"/>
      <c r="F15014" s="11"/>
      <c r="G15014" s="11"/>
      <c r="H15014" s="11"/>
      <c r="I15014" s="11"/>
      <c r="J15014" s="11"/>
      <c r="K15014" s="12"/>
      <c r="L15014" s="13"/>
      <c r="M15014" s="12"/>
      <c r="N15014" s="13"/>
      <c r="O15014" s="13"/>
      <c r="P15014" s="11"/>
      <c r="Q15014" s="11"/>
      <c r="R15014" s="11"/>
      <c r="S15014" s="11"/>
      <c r="T15014" s="11"/>
      <c r="U15014" s="11"/>
      <c r="V15014" s="11"/>
      <c r="W15014" s="11"/>
      <c r="X15014" s="11"/>
      <c r="Y15014" s="11"/>
      <c r="Z15014" s="11"/>
      <c r="AA15014" s="11"/>
      <c r="AB15014" s="11"/>
      <c r="AC15014" s="11"/>
    </row>
    <row r="15015" spans="1:29" x14ac:dyDescent="0.25">
      <c r="A15015" s="10"/>
      <c r="B15015" s="11"/>
      <c r="C15015" s="11"/>
      <c r="D15015" s="11"/>
      <c r="E15015" s="11"/>
      <c r="F15015" s="11"/>
      <c r="G15015" s="11"/>
      <c r="H15015" s="11"/>
      <c r="I15015" s="11"/>
      <c r="J15015" s="11"/>
      <c r="K15015" s="12"/>
      <c r="L15015" s="13"/>
      <c r="M15015" s="12"/>
      <c r="N15015" s="13"/>
      <c r="O15015" s="13"/>
      <c r="P15015" s="11"/>
      <c r="Q15015" s="11"/>
      <c r="R15015" s="11"/>
      <c r="S15015" s="11"/>
      <c r="T15015" s="11"/>
      <c r="U15015" s="11"/>
      <c r="V15015" s="11"/>
      <c r="W15015" s="11"/>
      <c r="X15015" s="11"/>
      <c r="Y15015" s="11"/>
      <c r="Z15015" s="11"/>
      <c r="AA15015" s="11"/>
      <c r="AB15015" s="11"/>
      <c r="AC15015" s="11"/>
    </row>
    <row r="15016" spans="1:29" x14ac:dyDescent="0.25">
      <c r="A15016" s="10"/>
      <c r="B15016" s="11"/>
      <c r="C15016" s="11"/>
      <c r="D15016" s="11"/>
      <c r="E15016" s="11"/>
      <c r="F15016" s="11"/>
      <c r="G15016" s="11"/>
      <c r="H15016" s="11"/>
      <c r="I15016" s="11"/>
      <c r="J15016" s="11"/>
      <c r="K15016" s="12"/>
      <c r="L15016" s="13"/>
      <c r="M15016" s="12"/>
      <c r="N15016" s="13"/>
      <c r="O15016" s="13"/>
      <c r="P15016" s="11"/>
      <c r="Q15016" s="11"/>
      <c r="R15016" s="11"/>
      <c r="S15016" s="11"/>
      <c r="T15016" s="11"/>
      <c r="U15016" s="11"/>
      <c r="V15016" s="11"/>
      <c r="W15016" s="11"/>
      <c r="X15016" s="11"/>
      <c r="Y15016" s="11"/>
      <c r="Z15016" s="11"/>
      <c r="AA15016" s="11"/>
      <c r="AB15016" s="11"/>
      <c r="AC15016" s="11"/>
    </row>
    <row r="15017" spans="1:29" x14ac:dyDescent="0.25">
      <c r="A15017" s="10"/>
      <c r="B15017" s="11"/>
      <c r="C15017" s="11"/>
      <c r="D15017" s="11"/>
      <c r="E15017" s="11"/>
      <c r="F15017" s="11"/>
      <c r="G15017" s="11"/>
      <c r="H15017" s="11"/>
      <c r="I15017" s="11"/>
      <c r="J15017" s="11"/>
      <c r="K15017" s="12"/>
      <c r="L15017" s="13"/>
      <c r="M15017" s="12"/>
      <c r="N15017" s="13"/>
      <c r="O15017" s="13"/>
      <c r="P15017" s="11"/>
      <c r="Q15017" s="11"/>
      <c r="R15017" s="11"/>
      <c r="S15017" s="11"/>
      <c r="T15017" s="11"/>
      <c r="U15017" s="11"/>
      <c r="V15017" s="11"/>
      <c r="W15017" s="11"/>
      <c r="X15017" s="11"/>
      <c r="Y15017" s="11"/>
      <c r="Z15017" s="11"/>
      <c r="AA15017" s="11"/>
      <c r="AB15017" s="11"/>
      <c r="AC15017" s="11"/>
    </row>
    <row r="15018" spans="1:29" x14ac:dyDescent="0.25">
      <c r="A15018" s="10"/>
      <c r="B15018" s="11"/>
      <c r="C15018" s="11"/>
      <c r="D15018" s="11"/>
      <c r="E15018" s="11"/>
      <c r="F15018" s="11"/>
      <c r="G15018" s="11"/>
      <c r="H15018" s="11"/>
      <c r="I15018" s="11"/>
      <c r="J15018" s="11"/>
      <c r="K15018" s="12"/>
      <c r="L15018" s="13"/>
      <c r="M15018" s="12"/>
      <c r="N15018" s="13"/>
      <c r="O15018" s="13"/>
      <c r="P15018" s="11"/>
      <c r="Q15018" s="11"/>
      <c r="R15018" s="11"/>
      <c r="S15018" s="11"/>
      <c r="T15018" s="11"/>
      <c r="U15018" s="11"/>
      <c r="V15018" s="11"/>
      <c r="W15018" s="11"/>
      <c r="X15018" s="11"/>
      <c r="Y15018" s="11"/>
      <c r="Z15018" s="11"/>
      <c r="AA15018" s="11"/>
      <c r="AB15018" s="11"/>
      <c r="AC15018" s="11"/>
    </row>
    <row r="15019" spans="1:29" x14ac:dyDescent="0.25">
      <c r="A15019" s="10"/>
      <c r="B15019" s="11"/>
      <c r="C15019" s="11"/>
      <c r="D15019" s="11"/>
      <c r="E15019" s="11"/>
      <c r="F15019" s="11"/>
      <c r="G15019" s="11"/>
      <c r="H15019" s="11"/>
      <c r="I15019" s="11"/>
      <c r="J15019" s="11"/>
      <c r="K15019" s="12"/>
      <c r="L15019" s="13"/>
      <c r="M15019" s="12"/>
      <c r="N15019" s="13"/>
      <c r="O15019" s="13"/>
      <c r="P15019" s="11"/>
      <c r="Q15019" s="11"/>
      <c r="R15019" s="11"/>
      <c r="S15019" s="11"/>
      <c r="T15019" s="11"/>
      <c r="U15019" s="11"/>
      <c r="V15019" s="11"/>
      <c r="W15019" s="11"/>
      <c r="X15019" s="11"/>
      <c r="Y15019" s="11"/>
      <c r="Z15019" s="11"/>
      <c r="AA15019" s="11"/>
      <c r="AB15019" s="11"/>
      <c r="AC15019" s="11"/>
    </row>
    <row r="15020" spans="1:29" x14ac:dyDescent="0.25">
      <c r="A15020" s="10"/>
      <c r="B15020" s="11"/>
      <c r="C15020" s="11"/>
      <c r="D15020" s="11"/>
      <c r="E15020" s="11"/>
      <c r="F15020" s="11"/>
      <c r="G15020" s="11"/>
      <c r="H15020" s="11"/>
      <c r="I15020" s="11"/>
      <c r="J15020" s="11"/>
      <c r="K15020" s="12"/>
      <c r="L15020" s="13"/>
      <c r="M15020" s="12"/>
      <c r="N15020" s="13"/>
      <c r="O15020" s="13"/>
      <c r="P15020" s="11"/>
      <c r="Q15020" s="11"/>
      <c r="R15020" s="11"/>
      <c r="S15020" s="11"/>
      <c r="T15020" s="11"/>
      <c r="U15020" s="11"/>
      <c r="V15020" s="11"/>
      <c r="W15020" s="11"/>
      <c r="X15020" s="11"/>
      <c r="Y15020" s="11"/>
      <c r="Z15020" s="11"/>
      <c r="AA15020" s="11"/>
      <c r="AB15020" s="11"/>
      <c r="AC15020" s="11"/>
    </row>
    <row r="15021" spans="1:29" x14ac:dyDescent="0.25">
      <c r="A15021" s="10"/>
      <c r="B15021" s="11"/>
      <c r="C15021" s="11"/>
      <c r="D15021" s="11"/>
      <c r="E15021" s="11"/>
      <c r="F15021" s="11"/>
      <c r="G15021" s="11"/>
      <c r="H15021" s="11"/>
      <c r="I15021" s="11"/>
      <c r="J15021" s="11"/>
      <c r="K15021" s="12"/>
      <c r="L15021" s="13"/>
      <c r="M15021" s="12"/>
      <c r="N15021" s="13"/>
      <c r="O15021" s="13"/>
      <c r="P15021" s="11"/>
      <c r="Q15021" s="11"/>
      <c r="R15021" s="11"/>
      <c r="S15021" s="11"/>
      <c r="T15021" s="11"/>
      <c r="U15021" s="11"/>
      <c r="V15021" s="11"/>
      <c r="W15021" s="11"/>
      <c r="X15021" s="11"/>
      <c r="Y15021" s="11"/>
      <c r="Z15021" s="11"/>
      <c r="AA15021" s="11"/>
      <c r="AB15021" s="11"/>
      <c r="AC15021" s="11"/>
    </row>
    <row r="15022" spans="1:29" x14ac:dyDescent="0.25">
      <c r="A15022" s="10"/>
      <c r="B15022" s="11"/>
      <c r="C15022" s="11"/>
      <c r="D15022" s="11"/>
      <c r="E15022" s="11"/>
      <c r="F15022" s="11"/>
      <c r="G15022" s="11"/>
      <c r="H15022" s="11"/>
      <c r="I15022" s="11"/>
      <c r="J15022" s="11"/>
      <c r="K15022" s="12"/>
      <c r="L15022" s="13"/>
      <c r="M15022" s="12"/>
      <c r="N15022" s="13"/>
      <c r="O15022" s="13"/>
      <c r="P15022" s="11"/>
      <c r="Q15022" s="11"/>
      <c r="R15022" s="11"/>
      <c r="S15022" s="11"/>
      <c r="T15022" s="11"/>
      <c r="U15022" s="11"/>
      <c r="V15022" s="11"/>
      <c r="W15022" s="11"/>
      <c r="X15022" s="11"/>
      <c r="Y15022" s="11"/>
      <c r="Z15022" s="11"/>
      <c r="AA15022" s="11"/>
      <c r="AB15022" s="11"/>
      <c r="AC15022" s="11"/>
    </row>
    <row r="15023" spans="1:29" x14ac:dyDescent="0.25">
      <c r="A15023" s="10"/>
      <c r="B15023" s="11"/>
      <c r="C15023" s="11"/>
      <c r="D15023" s="11"/>
      <c r="E15023" s="11"/>
      <c r="F15023" s="11"/>
      <c r="G15023" s="11"/>
      <c r="H15023" s="11"/>
      <c r="I15023" s="11"/>
      <c r="J15023" s="11"/>
      <c r="K15023" s="12"/>
      <c r="L15023" s="13"/>
      <c r="M15023" s="12"/>
      <c r="N15023" s="13"/>
      <c r="O15023" s="13"/>
      <c r="P15023" s="11"/>
      <c r="Q15023" s="11"/>
      <c r="R15023" s="11"/>
      <c r="S15023" s="11"/>
      <c r="T15023" s="11"/>
      <c r="U15023" s="11"/>
      <c r="V15023" s="11"/>
      <c r="W15023" s="11"/>
      <c r="X15023" s="11"/>
      <c r="Y15023" s="11"/>
      <c r="Z15023" s="11"/>
      <c r="AA15023" s="11"/>
      <c r="AB15023" s="11"/>
      <c r="AC15023" s="11"/>
    </row>
    <row r="15024" spans="1:29" x14ac:dyDescent="0.25">
      <c r="A15024" s="10"/>
      <c r="B15024" s="11"/>
      <c r="C15024" s="11"/>
      <c r="D15024" s="11"/>
      <c r="E15024" s="11"/>
      <c r="F15024" s="11"/>
      <c r="G15024" s="11"/>
      <c r="H15024" s="11"/>
      <c r="I15024" s="11"/>
      <c r="J15024" s="11"/>
      <c r="K15024" s="12"/>
      <c r="L15024" s="13"/>
      <c r="M15024" s="12"/>
      <c r="N15024" s="13"/>
      <c r="O15024" s="13"/>
      <c r="P15024" s="11"/>
      <c r="Q15024" s="11"/>
      <c r="R15024" s="11"/>
      <c r="S15024" s="11"/>
      <c r="T15024" s="11"/>
      <c r="U15024" s="11"/>
      <c r="V15024" s="11"/>
      <c r="W15024" s="11"/>
      <c r="X15024" s="11"/>
      <c r="Y15024" s="11"/>
      <c r="Z15024" s="11"/>
      <c r="AA15024" s="11"/>
      <c r="AB15024" s="11"/>
      <c r="AC15024" s="11"/>
    </row>
    <row r="15025" spans="1:29" x14ac:dyDescent="0.25">
      <c r="A15025" s="10"/>
      <c r="B15025" s="11"/>
      <c r="C15025" s="11"/>
      <c r="D15025" s="11"/>
      <c r="E15025" s="11"/>
      <c r="F15025" s="11"/>
      <c r="G15025" s="11"/>
      <c r="H15025" s="11"/>
      <c r="I15025" s="11"/>
      <c r="J15025" s="11"/>
      <c r="K15025" s="12"/>
      <c r="L15025" s="13"/>
      <c r="M15025" s="12"/>
      <c r="N15025" s="13"/>
      <c r="O15025" s="13"/>
      <c r="P15025" s="11"/>
      <c r="Q15025" s="11"/>
      <c r="R15025" s="11"/>
      <c r="S15025" s="11"/>
      <c r="T15025" s="11"/>
      <c r="U15025" s="11"/>
      <c r="V15025" s="11"/>
      <c r="W15025" s="11"/>
      <c r="X15025" s="11"/>
      <c r="Y15025" s="11"/>
      <c r="Z15025" s="11"/>
      <c r="AA15025" s="11"/>
      <c r="AB15025" s="11"/>
      <c r="AC15025" s="11"/>
    </row>
    <row r="15026" spans="1:29" x14ac:dyDescent="0.25">
      <c r="A15026" s="10"/>
      <c r="B15026" s="11"/>
      <c r="C15026" s="11"/>
      <c r="D15026" s="11"/>
      <c r="E15026" s="11"/>
      <c r="F15026" s="11"/>
      <c r="G15026" s="11"/>
      <c r="H15026" s="11"/>
      <c r="I15026" s="11"/>
      <c r="J15026" s="11"/>
      <c r="K15026" s="12"/>
      <c r="L15026" s="13"/>
      <c r="M15026" s="12"/>
      <c r="N15026" s="13"/>
      <c r="O15026" s="13"/>
      <c r="P15026" s="11"/>
      <c r="Q15026" s="11"/>
      <c r="R15026" s="11"/>
      <c r="S15026" s="11"/>
      <c r="T15026" s="11"/>
      <c r="U15026" s="11"/>
      <c r="V15026" s="11"/>
      <c r="W15026" s="11"/>
      <c r="X15026" s="11"/>
      <c r="Y15026" s="11"/>
      <c r="Z15026" s="11"/>
      <c r="AA15026" s="11"/>
      <c r="AB15026" s="11"/>
      <c r="AC15026" s="11"/>
    </row>
    <row r="15027" spans="1:29" x14ac:dyDescent="0.25">
      <c r="A15027" s="10"/>
      <c r="B15027" s="11"/>
      <c r="C15027" s="11"/>
      <c r="D15027" s="11"/>
      <c r="E15027" s="11"/>
      <c r="F15027" s="11"/>
      <c r="G15027" s="11"/>
      <c r="H15027" s="11"/>
      <c r="I15027" s="11"/>
      <c r="J15027" s="11"/>
      <c r="K15027" s="12"/>
      <c r="L15027" s="13"/>
      <c r="M15027" s="12"/>
      <c r="N15027" s="13"/>
      <c r="O15027" s="13"/>
      <c r="P15027" s="11"/>
      <c r="Q15027" s="11"/>
      <c r="R15027" s="11"/>
      <c r="S15027" s="11"/>
      <c r="T15027" s="11"/>
      <c r="U15027" s="11"/>
      <c r="V15027" s="11"/>
      <c r="W15027" s="11"/>
      <c r="X15027" s="11"/>
      <c r="Y15027" s="11"/>
      <c r="Z15027" s="11"/>
      <c r="AA15027" s="11"/>
      <c r="AB15027" s="11"/>
      <c r="AC15027" s="11"/>
    </row>
    <row r="15028" spans="1:29" x14ac:dyDescent="0.25">
      <c r="A15028" s="10"/>
      <c r="B15028" s="11"/>
      <c r="C15028" s="11"/>
      <c r="D15028" s="11"/>
      <c r="E15028" s="11"/>
      <c r="F15028" s="11"/>
      <c r="G15028" s="11"/>
      <c r="H15028" s="11"/>
      <c r="I15028" s="11"/>
      <c r="J15028" s="11"/>
      <c r="K15028" s="12"/>
      <c r="L15028" s="13"/>
      <c r="M15028" s="12"/>
      <c r="N15028" s="13"/>
      <c r="O15028" s="13"/>
      <c r="P15028" s="11"/>
      <c r="Q15028" s="11"/>
      <c r="R15028" s="11"/>
      <c r="S15028" s="11"/>
      <c r="T15028" s="11"/>
      <c r="U15028" s="11"/>
      <c r="V15028" s="11"/>
      <c r="W15028" s="11"/>
      <c r="X15028" s="11"/>
      <c r="Y15028" s="11"/>
      <c r="Z15028" s="11"/>
      <c r="AA15028" s="11"/>
      <c r="AB15028" s="11"/>
      <c r="AC15028" s="11"/>
    </row>
    <row r="15029" spans="1:29" x14ac:dyDescent="0.25">
      <c r="A15029" s="10"/>
      <c r="B15029" s="11"/>
      <c r="C15029" s="11"/>
      <c r="D15029" s="11"/>
      <c r="E15029" s="11"/>
      <c r="F15029" s="11"/>
      <c r="G15029" s="11"/>
      <c r="H15029" s="11"/>
      <c r="I15029" s="11"/>
      <c r="J15029" s="11"/>
      <c r="K15029" s="12"/>
      <c r="L15029" s="13"/>
      <c r="M15029" s="12"/>
      <c r="N15029" s="13"/>
      <c r="O15029" s="13"/>
      <c r="P15029" s="11"/>
      <c r="Q15029" s="11"/>
      <c r="R15029" s="11"/>
      <c r="S15029" s="11"/>
      <c r="T15029" s="11"/>
      <c r="U15029" s="11"/>
      <c r="V15029" s="11"/>
      <c r="W15029" s="11"/>
      <c r="X15029" s="11"/>
      <c r="Y15029" s="11"/>
      <c r="Z15029" s="11"/>
      <c r="AA15029" s="11"/>
      <c r="AB15029" s="11"/>
      <c r="AC15029" s="11"/>
    </row>
    <row r="15030" spans="1:29" x14ac:dyDescent="0.25">
      <c r="A15030" s="10"/>
      <c r="B15030" s="11"/>
      <c r="C15030" s="11"/>
      <c r="D15030" s="11"/>
      <c r="E15030" s="11"/>
      <c r="F15030" s="11"/>
      <c r="G15030" s="11"/>
      <c r="H15030" s="11"/>
      <c r="I15030" s="11"/>
      <c r="J15030" s="11"/>
      <c r="K15030" s="12"/>
      <c r="L15030" s="13"/>
      <c r="M15030" s="12"/>
      <c r="N15030" s="13"/>
      <c r="O15030" s="13"/>
      <c r="P15030" s="11"/>
      <c r="Q15030" s="11"/>
      <c r="R15030" s="11"/>
      <c r="S15030" s="11"/>
      <c r="T15030" s="11"/>
      <c r="U15030" s="11"/>
      <c r="V15030" s="11"/>
      <c r="W15030" s="11"/>
      <c r="X15030" s="11"/>
      <c r="Y15030" s="11"/>
      <c r="Z15030" s="11"/>
      <c r="AA15030" s="11"/>
      <c r="AB15030" s="11"/>
      <c r="AC15030" s="11"/>
    </row>
    <row r="15031" spans="1:29" x14ac:dyDescent="0.25">
      <c r="A15031" s="10"/>
      <c r="B15031" s="11"/>
      <c r="C15031" s="11"/>
      <c r="D15031" s="11"/>
      <c r="E15031" s="11"/>
      <c r="F15031" s="11"/>
      <c r="G15031" s="11"/>
      <c r="H15031" s="11"/>
      <c r="I15031" s="11"/>
      <c r="J15031" s="11"/>
      <c r="K15031" s="12"/>
      <c r="L15031" s="13"/>
      <c r="M15031" s="12"/>
      <c r="N15031" s="13"/>
      <c r="O15031" s="13"/>
      <c r="P15031" s="11"/>
      <c r="Q15031" s="11"/>
      <c r="R15031" s="11"/>
      <c r="S15031" s="11"/>
      <c r="T15031" s="11"/>
      <c r="U15031" s="11"/>
      <c r="V15031" s="11"/>
      <c r="W15031" s="11"/>
      <c r="X15031" s="11"/>
      <c r="Y15031" s="11"/>
      <c r="Z15031" s="11"/>
      <c r="AA15031" s="11"/>
      <c r="AB15031" s="11"/>
      <c r="AC15031" s="11"/>
    </row>
    <row r="15032" spans="1:29" x14ac:dyDescent="0.25">
      <c r="A15032" s="10"/>
      <c r="B15032" s="11"/>
      <c r="C15032" s="11"/>
      <c r="D15032" s="11"/>
      <c r="E15032" s="11"/>
      <c r="F15032" s="11"/>
      <c r="G15032" s="11"/>
      <c r="H15032" s="11"/>
      <c r="I15032" s="11"/>
      <c r="J15032" s="11"/>
      <c r="K15032" s="12"/>
      <c r="L15032" s="13"/>
      <c r="M15032" s="12"/>
      <c r="N15032" s="13"/>
      <c r="O15032" s="13"/>
      <c r="P15032" s="11"/>
      <c r="Q15032" s="11"/>
      <c r="R15032" s="11"/>
      <c r="S15032" s="11"/>
      <c r="T15032" s="11"/>
      <c r="U15032" s="11"/>
      <c r="V15032" s="11"/>
      <c r="W15032" s="11"/>
      <c r="X15032" s="11"/>
      <c r="Y15032" s="11"/>
      <c r="Z15032" s="11"/>
      <c r="AA15032" s="11"/>
      <c r="AB15032" s="11"/>
      <c r="AC15032" s="11"/>
    </row>
    <row r="15033" spans="1:29" x14ac:dyDescent="0.25">
      <c r="A15033" s="10"/>
      <c r="B15033" s="11"/>
      <c r="C15033" s="11"/>
      <c r="D15033" s="11"/>
      <c r="E15033" s="11"/>
      <c r="F15033" s="11"/>
      <c r="G15033" s="11"/>
      <c r="H15033" s="11"/>
      <c r="I15033" s="11"/>
      <c r="J15033" s="11"/>
      <c r="K15033" s="12"/>
      <c r="L15033" s="13"/>
      <c r="M15033" s="12"/>
      <c r="N15033" s="13"/>
      <c r="O15033" s="13"/>
      <c r="P15033" s="11"/>
      <c r="Q15033" s="11"/>
      <c r="R15033" s="11"/>
      <c r="S15033" s="11"/>
      <c r="T15033" s="11"/>
      <c r="U15033" s="11"/>
      <c r="V15033" s="11"/>
      <c r="W15033" s="11"/>
      <c r="X15033" s="11"/>
      <c r="Y15033" s="11"/>
      <c r="Z15033" s="11"/>
      <c r="AA15033" s="11"/>
      <c r="AB15033" s="11"/>
      <c r="AC15033" s="11"/>
    </row>
    <row r="15034" spans="1:29" x14ac:dyDescent="0.25">
      <c r="A15034" s="10"/>
      <c r="B15034" s="11"/>
      <c r="C15034" s="11"/>
      <c r="D15034" s="11"/>
      <c r="E15034" s="11"/>
      <c r="F15034" s="11"/>
      <c r="G15034" s="11"/>
      <c r="H15034" s="11"/>
      <c r="I15034" s="11"/>
      <c r="J15034" s="11"/>
      <c r="K15034" s="12"/>
      <c r="L15034" s="13"/>
      <c r="M15034" s="12"/>
      <c r="N15034" s="13"/>
      <c r="O15034" s="13"/>
      <c r="P15034" s="11"/>
      <c r="Q15034" s="11"/>
      <c r="R15034" s="11"/>
      <c r="S15034" s="11"/>
      <c r="T15034" s="11"/>
      <c r="U15034" s="11"/>
      <c r="V15034" s="11"/>
      <c r="W15034" s="11"/>
      <c r="X15034" s="11"/>
      <c r="Y15034" s="11"/>
      <c r="Z15034" s="11"/>
      <c r="AA15034" s="11"/>
      <c r="AB15034" s="11"/>
      <c r="AC15034" s="11"/>
    </row>
    <row r="15035" spans="1:29" x14ac:dyDescent="0.25">
      <c r="A15035" s="10"/>
      <c r="B15035" s="11"/>
      <c r="C15035" s="11"/>
      <c r="D15035" s="11"/>
      <c r="E15035" s="11"/>
      <c r="F15035" s="11"/>
      <c r="G15035" s="11"/>
      <c r="H15035" s="11"/>
      <c r="I15035" s="11"/>
      <c r="J15035" s="11"/>
      <c r="K15035" s="12"/>
      <c r="L15035" s="13"/>
      <c r="M15035" s="12"/>
      <c r="N15035" s="13"/>
      <c r="O15035" s="13"/>
      <c r="P15035" s="11"/>
      <c r="Q15035" s="11"/>
      <c r="R15035" s="11"/>
      <c r="S15035" s="11"/>
      <c r="T15035" s="11"/>
      <c r="U15035" s="11"/>
      <c r="V15035" s="11"/>
      <c r="W15035" s="11"/>
      <c r="X15035" s="11"/>
      <c r="Y15035" s="11"/>
      <c r="Z15035" s="11"/>
      <c r="AA15035" s="11"/>
      <c r="AB15035" s="11"/>
      <c r="AC15035" s="11"/>
    </row>
    <row r="15036" spans="1:29" x14ac:dyDescent="0.25">
      <c r="A15036" s="10"/>
      <c r="B15036" s="11"/>
      <c r="C15036" s="11"/>
      <c r="D15036" s="11"/>
      <c r="E15036" s="11"/>
      <c r="F15036" s="11"/>
      <c r="G15036" s="11"/>
      <c r="H15036" s="11"/>
      <c r="I15036" s="11"/>
      <c r="J15036" s="11"/>
      <c r="K15036" s="12"/>
      <c r="L15036" s="13"/>
      <c r="M15036" s="12"/>
      <c r="N15036" s="13"/>
      <c r="O15036" s="13"/>
      <c r="P15036" s="11"/>
      <c r="Q15036" s="11"/>
      <c r="R15036" s="11"/>
      <c r="S15036" s="11"/>
      <c r="T15036" s="11"/>
      <c r="U15036" s="11"/>
      <c r="V15036" s="11"/>
      <c r="W15036" s="11"/>
      <c r="X15036" s="11"/>
      <c r="Y15036" s="11"/>
      <c r="Z15036" s="11"/>
      <c r="AA15036" s="11"/>
      <c r="AB15036" s="11"/>
      <c r="AC15036" s="11"/>
    </row>
    <row r="15037" spans="1:29" x14ac:dyDescent="0.25">
      <c r="A15037" s="10"/>
      <c r="B15037" s="11"/>
      <c r="C15037" s="11"/>
      <c r="D15037" s="11"/>
      <c r="E15037" s="11"/>
      <c r="F15037" s="11"/>
      <c r="G15037" s="11"/>
      <c r="H15037" s="11"/>
      <c r="I15037" s="11"/>
      <c r="J15037" s="11"/>
      <c r="K15037" s="12"/>
      <c r="L15037" s="13"/>
      <c r="M15037" s="12"/>
      <c r="N15037" s="13"/>
      <c r="O15037" s="13"/>
      <c r="P15037" s="11"/>
      <c r="Q15037" s="11"/>
      <c r="R15037" s="11"/>
      <c r="S15037" s="11"/>
      <c r="T15037" s="11"/>
      <c r="U15037" s="11"/>
      <c r="V15037" s="11"/>
      <c r="W15037" s="11"/>
      <c r="X15037" s="11"/>
      <c r="Y15037" s="11"/>
      <c r="Z15037" s="11"/>
      <c r="AA15037" s="11"/>
      <c r="AB15037" s="11"/>
      <c r="AC15037" s="11"/>
    </row>
    <row r="15038" spans="1:29" x14ac:dyDescent="0.25">
      <c r="A15038" s="10"/>
      <c r="B15038" s="11"/>
      <c r="C15038" s="11"/>
      <c r="D15038" s="11"/>
      <c r="E15038" s="11"/>
      <c r="F15038" s="11"/>
      <c r="G15038" s="11"/>
      <c r="H15038" s="11"/>
      <c r="I15038" s="11"/>
      <c r="J15038" s="11"/>
      <c r="K15038" s="12"/>
      <c r="L15038" s="13"/>
      <c r="M15038" s="12"/>
      <c r="N15038" s="13"/>
      <c r="O15038" s="13"/>
      <c r="P15038" s="11"/>
      <c r="Q15038" s="11"/>
      <c r="R15038" s="11"/>
      <c r="S15038" s="11"/>
      <c r="T15038" s="11"/>
      <c r="U15038" s="11"/>
      <c r="V15038" s="11"/>
      <c r="W15038" s="11"/>
      <c r="X15038" s="11"/>
      <c r="Y15038" s="11"/>
      <c r="Z15038" s="11"/>
      <c r="AA15038" s="11"/>
      <c r="AB15038" s="11"/>
      <c r="AC15038" s="11"/>
    </row>
    <row r="15039" spans="1:29" x14ac:dyDescent="0.25">
      <c r="A15039" s="10"/>
      <c r="B15039" s="11"/>
      <c r="C15039" s="11"/>
      <c r="D15039" s="11"/>
      <c r="E15039" s="11"/>
      <c r="F15039" s="11"/>
      <c r="G15039" s="11"/>
      <c r="H15039" s="11"/>
      <c r="I15039" s="11"/>
      <c r="J15039" s="11"/>
      <c r="K15039" s="12"/>
      <c r="L15039" s="13"/>
      <c r="M15039" s="12"/>
      <c r="N15039" s="13"/>
      <c r="O15039" s="13"/>
      <c r="P15039" s="11"/>
      <c r="Q15039" s="11"/>
      <c r="R15039" s="11"/>
      <c r="S15039" s="11"/>
      <c r="T15039" s="11"/>
      <c r="U15039" s="11"/>
      <c r="V15039" s="11"/>
      <c r="W15039" s="11"/>
      <c r="X15039" s="11"/>
      <c r="Y15039" s="11"/>
      <c r="Z15039" s="11"/>
      <c r="AA15039" s="11"/>
      <c r="AB15039" s="11"/>
      <c r="AC15039" s="11"/>
    </row>
    <row r="15040" spans="1:29" x14ac:dyDescent="0.25">
      <c r="A15040" s="10"/>
      <c r="B15040" s="11"/>
      <c r="C15040" s="11"/>
      <c r="D15040" s="11"/>
      <c r="E15040" s="11"/>
      <c r="F15040" s="11"/>
      <c r="G15040" s="11"/>
      <c r="H15040" s="11"/>
      <c r="I15040" s="11"/>
      <c r="J15040" s="11"/>
      <c r="K15040" s="12"/>
      <c r="L15040" s="13"/>
      <c r="M15040" s="12"/>
      <c r="N15040" s="13"/>
      <c r="O15040" s="13"/>
      <c r="P15040" s="11"/>
      <c r="Q15040" s="11"/>
      <c r="R15040" s="11"/>
      <c r="S15040" s="11"/>
      <c r="T15040" s="11"/>
      <c r="U15040" s="11"/>
      <c r="V15040" s="11"/>
      <c r="W15040" s="11"/>
      <c r="X15040" s="11"/>
      <c r="Y15040" s="11"/>
      <c r="Z15040" s="11"/>
      <c r="AA15040" s="11"/>
      <c r="AB15040" s="11"/>
      <c r="AC15040" s="11"/>
    </row>
    <row r="15041" spans="1:29" x14ac:dyDescent="0.25">
      <c r="A15041" s="10"/>
      <c r="B15041" s="11"/>
      <c r="C15041" s="11"/>
      <c r="D15041" s="11"/>
      <c r="E15041" s="11"/>
      <c r="F15041" s="11"/>
      <c r="G15041" s="11"/>
      <c r="H15041" s="11"/>
      <c r="I15041" s="11"/>
      <c r="J15041" s="11"/>
      <c r="K15041" s="12"/>
      <c r="L15041" s="13"/>
      <c r="M15041" s="12"/>
      <c r="N15041" s="13"/>
      <c r="O15041" s="13"/>
      <c r="P15041" s="11"/>
      <c r="Q15041" s="11"/>
      <c r="R15041" s="11"/>
      <c r="S15041" s="11"/>
      <c r="T15041" s="11"/>
      <c r="U15041" s="11"/>
      <c r="V15041" s="11"/>
      <c r="W15041" s="11"/>
      <c r="X15041" s="11"/>
      <c r="Y15041" s="11"/>
      <c r="Z15041" s="11"/>
      <c r="AA15041" s="11"/>
      <c r="AB15041" s="11"/>
      <c r="AC15041" s="11"/>
    </row>
    <row r="15042" spans="1:29" x14ac:dyDescent="0.25">
      <c r="A15042" s="10"/>
      <c r="B15042" s="11"/>
      <c r="C15042" s="11"/>
      <c r="D15042" s="11"/>
      <c r="E15042" s="11"/>
      <c r="F15042" s="11"/>
      <c r="G15042" s="11"/>
      <c r="H15042" s="11"/>
      <c r="I15042" s="11"/>
      <c r="J15042" s="11"/>
      <c r="K15042" s="12"/>
      <c r="L15042" s="13"/>
      <c r="M15042" s="12"/>
      <c r="N15042" s="13"/>
      <c r="O15042" s="13"/>
      <c r="P15042" s="11"/>
      <c r="Q15042" s="11"/>
      <c r="R15042" s="11"/>
      <c r="S15042" s="11"/>
      <c r="T15042" s="11"/>
      <c r="U15042" s="11"/>
      <c r="V15042" s="11"/>
      <c r="W15042" s="11"/>
      <c r="X15042" s="11"/>
      <c r="Y15042" s="11"/>
      <c r="Z15042" s="11"/>
      <c r="AA15042" s="11"/>
      <c r="AB15042" s="11"/>
      <c r="AC15042" s="11"/>
    </row>
    <row r="15043" spans="1:29" x14ac:dyDescent="0.25">
      <c r="A15043" s="10"/>
      <c r="B15043" s="11"/>
      <c r="C15043" s="11"/>
      <c r="D15043" s="11"/>
      <c r="E15043" s="11"/>
      <c r="F15043" s="11"/>
      <c r="G15043" s="11"/>
      <c r="H15043" s="11"/>
      <c r="I15043" s="11"/>
      <c r="J15043" s="11"/>
      <c r="K15043" s="12"/>
      <c r="L15043" s="13"/>
      <c r="M15043" s="12"/>
      <c r="N15043" s="13"/>
      <c r="O15043" s="13"/>
      <c r="P15043" s="11"/>
      <c r="Q15043" s="11"/>
      <c r="R15043" s="11"/>
      <c r="S15043" s="11"/>
      <c r="T15043" s="11"/>
      <c r="U15043" s="11"/>
      <c r="V15043" s="11"/>
      <c r="W15043" s="11"/>
      <c r="X15043" s="11"/>
      <c r="Y15043" s="11"/>
      <c r="Z15043" s="11"/>
      <c r="AA15043" s="11"/>
      <c r="AB15043" s="11"/>
      <c r="AC15043" s="11"/>
    </row>
    <row r="15044" spans="1:29" x14ac:dyDescent="0.25">
      <c r="A15044" s="10"/>
      <c r="B15044" s="11"/>
      <c r="C15044" s="11"/>
      <c r="D15044" s="11"/>
      <c r="E15044" s="11"/>
      <c r="F15044" s="11"/>
      <c r="G15044" s="11"/>
      <c r="H15044" s="11"/>
      <c r="I15044" s="11"/>
      <c r="J15044" s="11"/>
      <c r="K15044" s="12"/>
      <c r="L15044" s="13"/>
      <c r="M15044" s="12"/>
      <c r="N15044" s="13"/>
      <c r="O15044" s="13"/>
      <c r="P15044" s="11"/>
      <c r="Q15044" s="11"/>
      <c r="R15044" s="11"/>
      <c r="S15044" s="11"/>
      <c r="T15044" s="11"/>
      <c r="U15044" s="11"/>
      <c r="V15044" s="11"/>
      <c r="W15044" s="11"/>
      <c r="X15044" s="11"/>
      <c r="Y15044" s="11"/>
      <c r="Z15044" s="11"/>
      <c r="AA15044" s="11"/>
      <c r="AB15044" s="11"/>
      <c r="AC15044" s="11"/>
    </row>
    <row r="15045" spans="1:29" x14ac:dyDescent="0.25">
      <c r="A15045" s="10"/>
      <c r="B15045" s="11"/>
      <c r="C15045" s="11"/>
      <c r="D15045" s="11"/>
      <c r="E15045" s="11"/>
      <c r="F15045" s="11"/>
      <c r="G15045" s="11"/>
      <c r="H15045" s="11"/>
      <c r="I15045" s="11"/>
      <c r="J15045" s="11"/>
      <c r="K15045" s="12"/>
      <c r="L15045" s="13"/>
      <c r="M15045" s="12"/>
      <c r="N15045" s="13"/>
      <c r="O15045" s="13"/>
      <c r="P15045" s="11"/>
      <c r="Q15045" s="11"/>
      <c r="R15045" s="11"/>
      <c r="S15045" s="11"/>
      <c r="T15045" s="11"/>
      <c r="U15045" s="11"/>
      <c r="V15045" s="11"/>
      <c r="W15045" s="11"/>
      <c r="X15045" s="11"/>
      <c r="Y15045" s="11"/>
      <c r="Z15045" s="11"/>
      <c r="AA15045" s="11"/>
      <c r="AB15045" s="11"/>
      <c r="AC15045" s="11"/>
    </row>
    <row r="15046" spans="1:29" x14ac:dyDescent="0.25">
      <c r="A15046" s="10"/>
      <c r="B15046" s="11"/>
      <c r="C15046" s="11"/>
      <c r="D15046" s="11"/>
      <c r="E15046" s="11"/>
      <c r="F15046" s="11"/>
      <c r="G15046" s="11"/>
      <c r="H15046" s="11"/>
      <c r="I15046" s="11"/>
      <c r="J15046" s="11"/>
      <c r="K15046" s="12"/>
      <c r="L15046" s="13"/>
      <c r="M15046" s="12"/>
      <c r="N15046" s="13"/>
      <c r="O15046" s="13"/>
      <c r="P15046" s="11"/>
      <c r="Q15046" s="11"/>
      <c r="R15046" s="11"/>
      <c r="S15046" s="11"/>
      <c r="T15046" s="11"/>
      <c r="U15046" s="11"/>
      <c r="V15046" s="11"/>
      <c r="W15046" s="11"/>
      <c r="X15046" s="11"/>
      <c r="Y15046" s="11"/>
      <c r="Z15046" s="11"/>
      <c r="AA15046" s="11"/>
      <c r="AB15046" s="11"/>
      <c r="AC15046" s="11"/>
    </row>
    <row r="15047" spans="1:29" x14ac:dyDescent="0.25">
      <c r="A15047" s="10"/>
      <c r="B15047" s="11"/>
      <c r="C15047" s="11"/>
      <c r="D15047" s="11"/>
      <c r="E15047" s="11"/>
      <c r="F15047" s="11"/>
      <c r="G15047" s="11"/>
      <c r="H15047" s="11"/>
      <c r="I15047" s="11"/>
      <c r="J15047" s="11"/>
      <c r="K15047" s="12"/>
      <c r="L15047" s="13"/>
      <c r="M15047" s="12"/>
      <c r="N15047" s="13"/>
      <c r="O15047" s="13"/>
      <c r="P15047" s="11"/>
      <c r="Q15047" s="11"/>
      <c r="R15047" s="11"/>
      <c r="S15047" s="11"/>
      <c r="T15047" s="11"/>
      <c r="U15047" s="11"/>
      <c r="V15047" s="11"/>
      <c r="W15047" s="11"/>
      <c r="X15047" s="11"/>
      <c r="Y15047" s="11"/>
      <c r="Z15047" s="11"/>
      <c r="AA15047" s="11"/>
      <c r="AB15047" s="11"/>
      <c r="AC15047" s="11"/>
    </row>
    <row r="15048" spans="1:29" x14ac:dyDescent="0.25">
      <c r="A15048" s="10"/>
      <c r="B15048" s="11"/>
      <c r="C15048" s="11"/>
      <c r="D15048" s="11"/>
      <c r="E15048" s="11"/>
      <c r="F15048" s="11"/>
      <c r="G15048" s="11"/>
      <c r="H15048" s="11"/>
      <c r="I15048" s="11"/>
      <c r="J15048" s="11"/>
      <c r="K15048" s="12"/>
      <c r="L15048" s="13"/>
      <c r="M15048" s="12"/>
      <c r="N15048" s="13"/>
      <c r="O15048" s="13"/>
      <c r="P15048" s="11"/>
      <c r="Q15048" s="11"/>
      <c r="R15048" s="11"/>
      <c r="S15048" s="11"/>
      <c r="T15048" s="11"/>
      <c r="U15048" s="11"/>
      <c r="V15048" s="11"/>
      <c r="W15048" s="11"/>
      <c r="X15048" s="11"/>
      <c r="Y15048" s="11"/>
      <c r="Z15048" s="11"/>
      <c r="AA15048" s="11"/>
      <c r="AB15048" s="11"/>
      <c r="AC15048" s="11"/>
    </row>
    <row r="15049" spans="1:29" x14ac:dyDescent="0.25">
      <c r="A15049" s="10"/>
      <c r="B15049" s="11"/>
      <c r="C15049" s="11"/>
      <c r="D15049" s="11"/>
      <c r="E15049" s="11"/>
      <c r="F15049" s="11"/>
      <c r="G15049" s="11"/>
      <c r="H15049" s="11"/>
      <c r="I15049" s="11"/>
      <c r="J15049" s="11"/>
      <c r="K15049" s="12"/>
      <c r="L15049" s="13"/>
      <c r="M15049" s="12"/>
      <c r="N15049" s="13"/>
      <c r="O15049" s="13"/>
      <c r="P15049" s="11"/>
      <c r="Q15049" s="11"/>
      <c r="R15049" s="11"/>
      <c r="S15049" s="11"/>
      <c r="T15049" s="11"/>
      <c r="U15049" s="11"/>
      <c r="V15049" s="11"/>
      <c r="W15049" s="11"/>
      <c r="X15049" s="11"/>
      <c r="Y15049" s="11"/>
      <c r="Z15049" s="11"/>
      <c r="AA15049" s="11"/>
      <c r="AB15049" s="11"/>
      <c r="AC15049" s="11"/>
    </row>
    <row r="15050" spans="1:29" x14ac:dyDescent="0.25">
      <c r="A15050" s="10"/>
      <c r="B15050" s="11"/>
      <c r="C15050" s="11"/>
      <c r="D15050" s="11"/>
      <c r="E15050" s="11"/>
      <c r="F15050" s="11"/>
      <c r="G15050" s="11"/>
      <c r="H15050" s="11"/>
      <c r="I15050" s="11"/>
      <c r="J15050" s="11"/>
      <c r="K15050" s="12"/>
      <c r="L15050" s="13"/>
      <c r="M15050" s="12"/>
      <c r="N15050" s="13"/>
      <c r="O15050" s="13"/>
      <c r="P15050" s="11"/>
      <c r="Q15050" s="11"/>
      <c r="R15050" s="11"/>
      <c r="S15050" s="11"/>
      <c r="T15050" s="11"/>
      <c r="U15050" s="11"/>
      <c r="V15050" s="11"/>
      <c r="W15050" s="11"/>
      <c r="X15050" s="11"/>
      <c r="Y15050" s="11"/>
      <c r="Z15050" s="11"/>
      <c r="AA15050" s="11"/>
      <c r="AB15050" s="11"/>
      <c r="AC15050" s="11"/>
    </row>
    <row r="15051" spans="1:29" x14ac:dyDescent="0.25">
      <c r="A15051" s="10"/>
      <c r="B15051" s="11"/>
      <c r="C15051" s="11"/>
      <c r="D15051" s="11"/>
      <c r="E15051" s="11"/>
      <c r="F15051" s="11"/>
      <c r="G15051" s="11"/>
      <c r="H15051" s="11"/>
      <c r="I15051" s="11"/>
      <c r="J15051" s="11"/>
      <c r="K15051" s="12"/>
      <c r="L15051" s="13"/>
      <c r="M15051" s="12"/>
      <c r="N15051" s="13"/>
      <c r="O15051" s="13"/>
      <c r="P15051" s="11"/>
      <c r="Q15051" s="11"/>
      <c r="R15051" s="11"/>
      <c r="S15051" s="11"/>
      <c r="T15051" s="11"/>
      <c r="U15051" s="11"/>
      <c r="V15051" s="11"/>
      <c r="W15051" s="11"/>
      <c r="X15051" s="11"/>
      <c r="Y15051" s="11"/>
      <c r="Z15051" s="11"/>
      <c r="AA15051" s="11"/>
      <c r="AB15051" s="11"/>
      <c r="AC15051" s="11"/>
    </row>
    <row r="15052" spans="1:29" x14ac:dyDescent="0.25">
      <c r="A15052" s="10"/>
      <c r="B15052" s="11"/>
      <c r="C15052" s="11"/>
      <c r="D15052" s="11"/>
      <c r="E15052" s="11"/>
      <c r="F15052" s="11"/>
      <c r="G15052" s="11"/>
      <c r="H15052" s="11"/>
      <c r="I15052" s="11"/>
      <c r="J15052" s="11"/>
      <c r="K15052" s="12"/>
      <c r="L15052" s="13"/>
      <c r="M15052" s="12"/>
      <c r="N15052" s="13"/>
      <c r="O15052" s="13"/>
      <c r="P15052" s="11"/>
      <c r="Q15052" s="11"/>
      <c r="R15052" s="11"/>
      <c r="S15052" s="11"/>
      <c r="T15052" s="11"/>
      <c r="U15052" s="11"/>
      <c r="V15052" s="11"/>
      <c r="W15052" s="11"/>
      <c r="X15052" s="11"/>
      <c r="Y15052" s="11"/>
      <c r="Z15052" s="11"/>
      <c r="AA15052" s="11"/>
      <c r="AB15052" s="11"/>
      <c r="AC15052" s="11"/>
    </row>
    <row r="15053" spans="1:29" x14ac:dyDescent="0.25">
      <c r="A15053" s="10"/>
      <c r="B15053" s="11"/>
      <c r="C15053" s="11"/>
      <c r="D15053" s="11"/>
      <c r="E15053" s="11"/>
      <c r="F15053" s="11"/>
      <c r="G15053" s="11"/>
      <c r="H15053" s="11"/>
      <c r="I15053" s="11"/>
      <c r="J15053" s="11"/>
      <c r="K15053" s="12"/>
      <c r="L15053" s="13"/>
      <c r="M15053" s="12"/>
      <c r="N15053" s="13"/>
      <c r="O15053" s="13"/>
      <c r="P15053" s="11"/>
      <c r="Q15053" s="11"/>
      <c r="R15053" s="11"/>
      <c r="S15053" s="11"/>
      <c r="T15053" s="11"/>
      <c r="U15053" s="11"/>
      <c r="V15053" s="11"/>
      <c r="W15053" s="11"/>
      <c r="X15053" s="11"/>
      <c r="Y15053" s="11"/>
      <c r="Z15053" s="11"/>
      <c r="AA15053" s="11"/>
      <c r="AB15053" s="11"/>
      <c r="AC15053" s="11"/>
    </row>
    <row r="15054" spans="1:29" x14ac:dyDescent="0.25">
      <c r="A15054" s="10"/>
      <c r="B15054" s="11"/>
      <c r="C15054" s="11"/>
      <c r="D15054" s="11"/>
      <c r="E15054" s="11"/>
      <c r="F15054" s="11"/>
      <c r="G15054" s="11"/>
      <c r="H15054" s="11"/>
      <c r="I15054" s="11"/>
      <c r="J15054" s="11"/>
      <c r="K15054" s="12"/>
      <c r="L15054" s="13"/>
      <c r="M15054" s="12"/>
      <c r="N15054" s="13"/>
      <c r="O15054" s="13"/>
      <c r="P15054" s="11"/>
      <c r="Q15054" s="11"/>
      <c r="R15054" s="11"/>
      <c r="S15054" s="11"/>
      <c r="T15054" s="11"/>
      <c r="U15054" s="11"/>
      <c r="V15054" s="11"/>
      <c r="W15054" s="11"/>
      <c r="X15054" s="11"/>
      <c r="Y15054" s="11"/>
      <c r="Z15054" s="11"/>
      <c r="AA15054" s="11"/>
      <c r="AB15054" s="11"/>
      <c r="AC15054" s="11"/>
    </row>
    <row r="15055" spans="1:29" x14ac:dyDescent="0.25">
      <c r="A15055" s="10"/>
      <c r="B15055" s="11"/>
      <c r="C15055" s="11"/>
      <c r="D15055" s="11"/>
      <c r="E15055" s="11"/>
      <c r="F15055" s="11"/>
      <c r="G15055" s="11"/>
      <c r="H15055" s="11"/>
      <c r="I15055" s="11"/>
      <c r="J15055" s="11"/>
      <c r="K15055" s="12"/>
      <c r="L15055" s="13"/>
      <c r="M15055" s="12"/>
      <c r="N15055" s="13"/>
      <c r="O15055" s="13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  <c r="AA15055" s="11"/>
      <c r="AB15055" s="11"/>
      <c r="AC15055" s="11"/>
    </row>
    <row r="15056" spans="1:29" x14ac:dyDescent="0.25">
      <c r="A15056" s="10"/>
      <c r="B15056" s="11"/>
      <c r="C15056" s="11"/>
      <c r="D15056" s="11"/>
      <c r="E15056" s="11"/>
      <c r="F15056" s="11"/>
      <c r="G15056" s="11"/>
      <c r="H15056" s="11"/>
      <c r="I15056" s="11"/>
      <c r="J15056" s="11"/>
      <c r="K15056" s="12"/>
      <c r="L15056" s="13"/>
      <c r="M15056" s="12"/>
      <c r="N15056" s="13"/>
      <c r="O15056" s="13"/>
      <c r="P15056" s="11"/>
      <c r="Q15056" s="11"/>
      <c r="R15056" s="11"/>
      <c r="S15056" s="11"/>
      <c r="T15056" s="11"/>
      <c r="U15056" s="11"/>
      <c r="V15056" s="11"/>
      <c r="W15056" s="11"/>
      <c r="X15056" s="11"/>
      <c r="Y15056" s="11"/>
      <c r="Z15056" s="11"/>
      <c r="AA15056" s="11"/>
      <c r="AB15056" s="11"/>
      <c r="AC15056" s="11"/>
    </row>
    <row r="15057" spans="1:29" x14ac:dyDescent="0.25">
      <c r="A15057" s="10"/>
      <c r="B15057" s="11"/>
      <c r="C15057" s="11"/>
      <c r="D15057" s="11"/>
      <c r="E15057" s="11"/>
      <c r="F15057" s="11"/>
      <c r="G15057" s="11"/>
      <c r="H15057" s="11"/>
      <c r="I15057" s="11"/>
      <c r="J15057" s="11"/>
      <c r="K15057" s="12"/>
      <c r="L15057" s="13"/>
      <c r="M15057" s="12"/>
      <c r="N15057" s="13"/>
      <c r="O15057" s="13"/>
      <c r="P15057" s="11"/>
      <c r="Q15057" s="11"/>
      <c r="R15057" s="11"/>
      <c r="S15057" s="11"/>
      <c r="T15057" s="11"/>
      <c r="U15057" s="11"/>
      <c r="V15057" s="11"/>
      <c r="W15057" s="11"/>
      <c r="X15057" s="11"/>
      <c r="Y15057" s="11"/>
      <c r="Z15057" s="11"/>
      <c r="AA15057" s="11"/>
      <c r="AB15057" s="11"/>
      <c r="AC15057" s="11"/>
    </row>
    <row r="15058" spans="1:29" x14ac:dyDescent="0.25">
      <c r="A15058" s="10"/>
      <c r="B15058" s="11"/>
      <c r="C15058" s="11"/>
      <c r="D15058" s="11"/>
      <c r="E15058" s="11"/>
      <c r="F15058" s="11"/>
      <c r="G15058" s="11"/>
      <c r="H15058" s="11"/>
      <c r="I15058" s="11"/>
      <c r="J15058" s="11"/>
      <c r="K15058" s="12"/>
      <c r="L15058" s="13"/>
      <c r="M15058" s="12"/>
      <c r="N15058" s="13"/>
      <c r="O15058" s="13"/>
      <c r="P15058" s="11"/>
      <c r="Q15058" s="11"/>
      <c r="R15058" s="11"/>
      <c r="S15058" s="11"/>
      <c r="T15058" s="11"/>
      <c r="U15058" s="11"/>
      <c r="V15058" s="11"/>
      <c r="W15058" s="11"/>
      <c r="X15058" s="11"/>
      <c r="Y15058" s="11"/>
      <c r="Z15058" s="11"/>
      <c r="AA15058" s="11"/>
      <c r="AB15058" s="11"/>
      <c r="AC15058" s="11"/>
    </row>
    <row r="15059" spans="1:29" x14ac:dyDescent="0.25">
      <c r="A15059" s="10"/>
      <c r="B15059" s="11"/>
      <c r="C15059" s="11"/>
      <c r="D15059" s="11"/>
      <c r="E15059" s="11"/>
      <c r="F15059" s="11"/>
      <c r="G15059" s="11"/>
      <c r="H15059" s="11"/>
      <c r="I15059" s="11"/>
      <c r="J15059" s="11"/>
      <c r="K15059" s="12"/>
      <c r="L15059" s="13"/>
      <c r="M15059" s="12"/>
      <c r="N15059" s="13"/>
      <c r="O15059" s="13"/>
      <c r="P15059" s="11"/>
      <c r="Q15059" s="11"/>
      <c r="R15059" s="11"/>
      <c r="S15059" s="11"/>
      <c r="T15059" s="11"/>
      <c r="U15059" s="11"/>
      <c r="V15059" s="11"/>
      <c r="W15059" s="11"/>
      <c r="X15059" s="11"/>
      <c r="Y15059" s="11"/>
      <c r="Z15059" s="11"/>
      <c r="AA15059" s="11"/>
      <c r="AB15059" s="11"/>
      <c r="AC15059" s="11"/>
    </row>
  </sheetData>
  <sortState xmlns:xlrd2="http://schemas.microsoft.com/office/spreadsheetml/2017/richdata2" ref="A2:O6190">
    <sortCondition ref="F2:F6190"/>
    <sortCondition ref="G2:G619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2:J23"/>
  <sheetViews>
    <sheetView workbookViewId="0">
      <selection activeCell="F26" sqref="F26"/>
    </sheetView>
  </sheetViews>
  <sheetFormatPr defaultRowHeight="15" x14ac:dyDescent="0.25"/>
  <cols>
    <col min="1" max="1" width="9.140625" style="38"/>
    <col min="2" max="2" width="11.140625" style="38" bestFit="1" customWidth="1"/>
    <col min="3" max="3" width="8.42578125" style="38" bestFit="1" customWidth="1"/>
    <col min="4" max="4" width="19" style="38" bestFit="1" customWidth="1"/>
    <col min="5" max="5" width="28.7109375" style="38" bestFit="1" customWidth="1"/>
    <col min="6" max="6" width="29.42578125" style="38" bestFit="1" customWidth="1"/>
    <col min="7" max="8" width="10.7109375" style="38" bestFit="1" customWidth="1"/>
    <col min="9" max="9" width="41" style="38" bestFit="1" customWidth="1"/>
    <col min="10" max="10" width="14.85546875" style="38" bestFit="1" customWidth="1"/>
    <col min="11" max="16384" width="9.140625" style="38"/>
  </cols>
  <sheetData>
    <row r="2" spans="2:10" x14ac:dyDescent="0.25">
      <c r="B2" s="34" t="s">
        <v>874</v>
      </c>
      <c r="C2" s="35" t="s">
        <v>672</v>
      </c>
      <c r="D2" s="36" t="s">
        <v>673</v>
      </c>
      <c r="E2" s="36" t="s">
        <v>671</v>
      </c>
      <c r="F2" s="36" t="s">
        <v>885</v>
      </c>
      <c r="G2" s="36" t="s">
        <v>878</v>
      </c>
      <c r="H2" s="36" t="s">
        <v>880</v>
      </c>
      <c r="I2" s="34" t="s">
        <v>5831</v>
      </c>
      <c r="J2" s="43"/>
    </row>
    <row r="3" spans="2:10" x14ac:dyDescent="0.25">
      <c r="B3" s="47" t="s">
        <v>2552</v>
      </c>
      <c r="C3" s="48" t="str">
        <f>INDEX(Registos!$A$2:$O$6190, MATCH($B3, Registos!$B$2:$B$6190, 0), MATCH(C$2, Registos!$A$1:$O$1, 0))</f>
        <v>Coimbra</v>
      </c>
      <c r="D3" s="48" t="str">
        <f>INDEX(Registos!$A$2:$O$6190, MATCH($B3, Registos!$B$2:$B$6190, 0), MATCH(D$2, Registos!$A$1:$O$1, 0))</f>
        <v>PENACOVA</v>
      </c>
      <c r="E3" s="48">
        <f>INDEX(Registos!$A$2:$O$6190, MATCH($B3, Registos!$B$2:$B$6190, 0), MATCH(E$2, Registos!$A$1:$O$1, 0))</f>
        <v>1996</v>
      </c>
      <c r="F3" s="48" t="str">
        <f>INDEX(Registos!$A$2:$O$6190, MATCH($B3, Registos!$B$2:$B$6190, 0), MATCH(F$2, Registos!$A$1:$O$1, 0))</f>
        <v>REAC</v>
      </c>
      <c r="G3" s="52">
        <f>INDEX(Registos!$A$2:$O$6190, MATCH($B3, Registos!$B$2:$B$6190, 0), MATCH(G$2, Registos!$A$1:$O$1, 0))</f>
        <v>35118</v>
      </c>
      <c r="H3" s="52">
        <f>INDEX(Registos!$A$2:$O$6190, MATCH($B3, Registos!$B$2:$B$6190, 0), MATCH(H$2, Registos!$A$1:$O$1, 0))</f>
        <v>35118</v>
      </c>
      <c r="I3" s="48" t="str">
        <f>INDEX(Nomes!$A$1:$B$663, MATCH(INDEX(Registos!$A$2:$O$6190, MATCH($B3, Registos!$B$2:$B$6190, 0), MATCH("Cod. Resp. Registo", Registos!$A$1:$O$1, 0)), Nomes!$B$1:$B$663, 0), 1)</f>
        <v>Rui Miguel da Costa e Silva Oliveira Samúdio</v>
      </c>
    </row>
    <row r="4" spans="2:10" x14ac:dyDescent="0.25">
      <c r="B4" s="47" t="s">
        <v>4900</v>
      </c>
      <c r="C4" s="48" t="str">
        <f>INDEX(Registos!$A$2:$O$6190, MATCH($B4, Registos!$B$2:$B$6190, 0), MATCH(C$2, Registos!$A$1:$O$1, 0))</f>
        <v>Porto</v>
      </c>
      <c r="D4" s="48" t="str">
        <f>INDEX(Registos!$A$2:$O$6190, MATCH($B4, Registos!$B$2:$B$6190, 0), MATCH(D$2, Registos!$A$1:$O$1, 0))</f>
        <v>SANTO TIRSO</v>
      </c>
      <c r="E4" s="48">
        <f>INDEX(Registos!$A$2:$O$6190, MATCH($B4, Registos!$B$2:$B$6190, 0), MATCH(E$2, Registos!$A$1:$O$1, 0))</f>
        <v>1996</v>
      </c>
      <c r="F4" s="48" t="str">
        <f>INDEX(Registos!$A$2:$O$6190, MATCH($B4, Registos!$B$2:$B$6190, 0), MATCH(F$2, Registos!$A$1:$O$1, 0))</f>
        <v>REAC</v>
      </c>
      <c r="G4" s="52">
        <f>INDEX(Registos!$A$2:$O$6190, MATCH($B4, Registos!$B$2:$B$6190, 0), MATCH(G$2, Registos!$A$1:$O$1, 0))</f>
        <v>35169</v>
      </c>
      <c r="H4" s="52">
        <f>INDEX(Registos!$A$2:$O$6190, MATCH($B4, Registos!$B$2:$B$6190, 0), MATCH(H$2, Registos!$A$1:$O$1, 0))</f>
        <v>35169</v>
      </c>
      <c r="I4" s="48" t="str">
        <f>INDEX(Nomes!$A$1:$B$663, MATCH(INDEX(Registos!$A$2:$O$6190, MATCH($B4, Registos!$B$2:$B$6190, 0), MATCH("Cod. Resp. Registo", Registos!$A$1:$O$1, 0)), Nomes!$B$1:$B$663, 0), 1)</f>
        <v>Nome teste</v>
      </c>
    </row>
    <row r="5" spans="2:10" x14ac:dyDescent="0.25">
      <c r="B5" s="47" t="s">
        <v>2161</v>
      </c>
      <c r="C5" s="48" t="str">
        <f>INDEX(Registos!$A$2:$O$6190, MATCH($B5, Registos!$B$2:$B$6190, 0), MATCH(C$2, Registos!$A$1:$O$1, 0))</f>
        <v>Braga</v>
      </c>
      <c r="D5" s="48" t="str">
        <f>INDEX(Registos!$A$2:$O$6190, MATCH($B5, Registos!$B$2:$B$6190, 0), MATCH(D$2, Registos!$A$1:$O$1, 0))</f>
        <v>CELORICO DE BASTO</v>
      </c>
      <c r="E5" s="48">
        <f>INDEX(Registos!$A$2:$O$6190, MATCH($B5, Registos!$B$2:$B$6190, 0), MATCH(E$2, Registos!$A$1:$O$1, 0))</f>
        <v>1997</v>
      </c>
      <c r="F5" s="48" t="str">
        <f>INDEX(Registos!$A$2:$O$6190, MATCH($B5, Registos!$B$2:$B$6190, 0), MATCH(F$2, Registos!$A$1:$O$1, 0))</f>
        <v>REAC</v>
      </c>
      <c r="G5" s="52">
        <f>INDEX(Registos!$A$2:$O$6190, MATCH($B5, Registos!$B$2:$B$6190, 0), MATCH(G$2, Registos!$A$1:$O$1, 0))</f>
        <v>35492</v>
      </c>
      <c r="H5" s="52">
        <f>INDEX(Registos!$A$2:$O$6190, MATCH($B5, Registos!$B$2:$B$6190, 0), MATCH(H$2, Registos!$A$1:$O$1, 0))</f>
        <v>35492</v>
      </c>
      <c r="I5" s="48" t="str">
        <f>INDEX(Nomes!$A$1:$B$663, MATCH(INDEX(Registos!$A$2:$O$6190, MATCH($B5, Registos!$B$2:$B$6190, 0), MATCH("Cod. Resp. Registo", Registos!$A$1:$O$1, 0)), Nomes!$B$1:$B$663, 0), 1)</f>
        <v>Gustavo do ó Catão Bongiovi</v>
      </c>
    </row>
    <row r="6" spans="2:10" x14ac:dyDescent="0.25">
      <c r="B6" s="47" t="s">
        <v>3067</v>
      </c>
      <c r="C6" s="48" t="str">
        <f>INDEX(Registos!$A$2:$O$6190, MATCH($B6, Registos!$B$2:$B$6190, 0), MATCH(C$2, Registos!$A$1:$O$1, 0))</f>
        <v>Coimbra</v>
      </c>
      <c r="D6" s="48" t="str">
        <f>INDEX(Registos!$A$2:$O$6190, MATCH($B6, Registos!$B$2:$B$6190, 0), MATCH(D$2, Registos!$A$1:$O$1, 0))</f>
        <v>Penacova</v>
      </c>
      <c r="E6" s="48">
        <f>INDEX(Registos!$A$2:$O$6190, MATCH($B6, Registos!$B$2:$B$6190, 0), MATCH(E$2, Registos!$A$1:$O$1, 0))</f>
        <v>1998</v>
      </c>
      <c r="F6" s="48" t="str">
        <f>INDEX(Registos!$A$2:$O$6190, MATCH($B6, Registos!$B$2:$B$6190, 0), MATCH(F$2, Registos!$A$1:$O$1, 0))</f>
        <v>NEG</v>
      </c>
      <c r="G6" s="52">
        <f>INDEX(Registos!$A$2:$O$6190, MATCH($B6, Registos!$B$2:$B$6190, 0), MATCH(G$2, Registos!$A$1:$O$1, 0))</f>
        <v>35909</v>
      </c>
      <c r="H6" s="52">
        <f>INDEX(Registos!$A$2:$O$6190, MATCH($B6, Registos!$B$2:$B$6190, 0), MATCH(H$2, Registos!$A$1:$O$1, 0))</f>
        <v>35909</v>
      </c>
      <c r="I6" s="48" t="str">
        <f>INDEX(Nomes!$A$1:$B$663, MATCH(INDEX(Registos!$A$2:$O$6190, MATCH($B6, Registos!$B$2:$B$6190, 0), MATCH("Cod. Resp. Registo", Registos!$A$1:$O$1, 0)), Nomes!$B$1:$B$663, 0), 1)</f>
        <v>João Pedro Santos Aguiar</v>
      </c>
    </row>
    <row r="7" spans="2:10" x14ac:dyDescent="0.25">
      <c r="B7" s="47" t="s">
        <v>3692</v>
      </c>
      <c r="C7" s="48" t="str">
        <f>INDEX(Registos!$A$2:$O$6190, MATCH($B7, Registos!$B$2:$B$6190, 0), MATCH(C$2, Registos!$A$1:$O$1, 0))</f>
        <v>Lisboa</v>
      </c>
      <c r="D7" s="48" t="str">
        <f>INDEX(Registos!$A$2:$O$6190, MATCH($B7, Registos!$B$2:$B$6190, 0), MATCH(D$2, Registos!$A$1:$O$1, 0))</f>
        <v>Sintra</v>
      </c>
      <c r="E7" s="48">
        <f>INDEX(Registos!$A$2:$O$6190, MATCH($B7, Registos!$B$2:$B$6190, 0), MATCH(E$2, Registos!$A$1:$O$1, 0))</f>
        <v>1999</v>
      </c>
      <c r="F7" s="48" t="str">
        <f>INDEX(Registos!$A$2:$O$6190, MATCH($B7, Registos!$B$2:$B$6190, 0), MATCH(F$2, Registos!$A$1:$O$1, 0))</f>
        <v>REAC</v>
      </c>
      <c r="G7" s="52">
        <f>INDEX(Registos!$A$2:$O$6190, MATCH($B7, Registos!$B$2:$B$6190, 0), MATCH(G$2, Registos!$A$1:$O$1, 0))</f>
        <v>36258</v>
      </c>
      <c r="H7" s="52">
        <f>INDEX(Registos!$A$2:$O$6190, MATCH($B7, Registos!$B$2:$B$6190, 0), MATCH(H$2, Registos!$A$1:$O$1, 0))</f>
        <v>36258</v>
      </c>
      <c r="I7" s="48" t="str">
        <f>INDEX(Nomes!$A$1:$B$663, MATCH(INDEX(Registos!$A$2:$O$6190, MATCH($B7, Registos!$B$2:$B$6190, 0), MATCH("Cod. Resp. Registo", Registos!$A$1:$O$1, 0)), Nomes!$B$1:$B$663, 0), 1)</f>
        <v>João Campos Pinto Coelho de Aguiar</v>
      </c>
    </row>
    <row r="8" spans="2:10" x14ac:dyDescent="0.25">
      <c r="B8" s="47" t="s">
        <v>2162</v>
      </c>
      <c r="C8" s="48" t="str">
        <f>INDEX(Registos!$A$2:$O$6190, MATCH($B8, Registos!$B$2:$B$6190, 0), MATCH(C$2, Registos!$A$1:$O$1, 0))</f>
        <v>Braga</v>
      </c>
      <c r="D8" s="48" t="str">
        <f>INDEX(Registos!$A$2:$O$6190, MATCH($B8, Registos!$B$2:$B$6190, 0), MATCH(D$2, Registos!$A$1:$O$1, 0))</f>
        <v>Vieira do Minho</v>
      </c>
      <c r="E8" s="48">
        <f>INDEX(Registos!$A$2:$O$6190, MATCH($B8, Registos!$B$2:$B$6190, 0), MATCH(E$2, Registos!$A$1:$O$1, 0))</f>
        <v>2000</v>
      </c>
      <c r="F8" s="48" t="str">
        <f>INDEX(Registos!$A$2:$O$6190, MATCH($B8, Registos!$B$2:$B$6190, 0), MATCH(F$2, Registos!$A$1:$O$1, 0))</f>
        <v>DESC</v>
      </c>
      <c r="G8" s="52">
        <f>INDEX(Registos!$A$2:$O$6190, MATCH($B8, Registos!$B$2:$B$6190, 0), MATCH(G$2, Registos!$A$1:$O$1, 0))</f>
        <v>36602</v>
      </c>
      <c r="H8" s="52">
        <f>INDEX(Registos!$A$2:$O$6190, MATCH($B8, Registos!$B$2:$B$6190, 0), MATCH(H$2, Registos!$A$1:$O$1, 0))</f>
        <v>36602</v>
      </c>
      <c r="I8" s="48" t="str">
        <f>INDEX(Nomes!$A$1:$B$663, MATCH(INDEX(Registos!$A$2:$O$6190, MATCH($B8, Registos!$B$2:$B$6190, 0), MATCH("Cod. Resp. Registo", Registos!$A$1:$O$1, 0)), Nomes!$B$1:$B$663, 0), 1)</f>
        <v>Gustavo Nunes Ribeiro de Magalhaes</v>
      </c>
    </row>
    <row r="9" spans="2:10" x14ac:dyDescent="0.25">
      <c r="B9" s="47" t="s">
        <v>3500</v>
      </c>
      <c r="C9" s="48" t="str">
        <f>INDEX(Registos!$A$2:$O$6190, MATCH($B9, Registos!$B$2:$B$6190, 0), MATCH(C$2, Registos!$A$1:$O$1, 0))</f>
        <v>Coimbra</v>
      </c>
      <c r="D9" s="48" t="str">
        <f>INDEX(Registos!$A$2:$O$6190, MATCH($B9, Registos!$B$2:$B$6190, 0), MATCH(D$2, Registos!$A$1:$O$1, 0))</f>
        <v>Arganil</v>
      </c>
      <c r="E9" s="48">
        <f>INDEX(Registos!$A$2:$O$6190, MATCH($B9, Registos!$B$2:$B$6190, 0), MATCH(E$2, Registos!$A$1:$O$1, 0))</f>
        <v>2000</v>
      </c>
      <c r="F9" s="48" t="str">
        <f>INDEX(Registos!$A$2:$O$6190, MATCH($B9, Registos!$B$2:$B$6190, 0), MATCH(F$2, Registos!$A$1:$O$1, 0))</f>
        <v>NAT</v>
      </c>
      <c r="G9" s="52">
        <f>INDEX(Registos!$A$2:$O$6190, MATCH($B9, Registos!$B$2:$B$6190, 0), MATCH(G$2, Registos!$A$1:$O$1, 0))</f>
        <v>36605</v>
      </c>
      <c r="H9" s="52">
        <f>INDEX(Registos!$A$2:$O$6190, MATCH($B9, Registos!$B$2:$B$6190, 0), MATCH(H$2, Registos!$A$1:$O$1, 0))</f>
        <v>36606</v>
      </c>
      <c r="I9" s="48" t="str">
        <f>INDEX(Nomes!$A$1:$B$663, MATCH(INDEX(Registos!$A$2:$O$6190, MATCH($B9, Registos!$B$2:$B$6190, 0), MATCH("Cod. Resp. Registo", Registos!$A$1:$O$1, 0)), Nomes!$B$1:$B$663, 0), 1)</f>
        <v>Diogo André Pereira Rodrigues</v>
      </c>
    </row>
    <row r="13" spans="2:10" x14ac:dyDescent="0.25">
      <c r="D13" s="50" t="s">
        <v>5813</v>
      </c>
      <c r="E13" s="50" t="s">
        <v>4</v>
      </c>
    </row>
    <row r="14" spans="2:10" x14ac:dyDescent="0.25">
      <c r="D14" s="51">
        <f>Inicio!B11</f>
        <v>202112345</v>
      </c>
      <c r="E14" s="51" t="str">
        <f>_xlfn.IFNA(INDEX(Nomes!$A$2:$B$663,MATCH(D14,Nomes!$B$2:$B$663,0),1),"Escreva o seu nº de estudante na folha Início")</f>
        <v>Nome teste</v>
      </c>
    </row>
    <row r="16" spans="2:10" x14ac:dyDescent="0.25">
      <c r="D16" s="49" t="str">
        <f>"Primeiro registo do responsável " &amp; D14</f>
        <v>Primeiro registo do responsável 202112345</v>
      </c>
      <c r="E16" s="49"/>
    </row>
    <row r="17" spans="4:6" x14ac:dyDescent="0.25">
      <c r="D17" s="34" t="s">
        <v>874</v>
      </c>
      <c r="E17" s="34" t="s">
        <v>672</v>
      </c>
    </row>
    <row r="18" spans="4:6" x14ac:dyDescent="0.25">
      <c r="D18" s="44" t="str">
        <f>INDEX(Registos!$A$2:$O$6190, MATCH($D$14, Registos!$O$2:$O$6190, 0), MATCH(D$17, Registos!$A$1:$O$1, 0))</f>
        <v>BL050003</v>
      </c>
      <c r="E18" s="44" t="str">
        <f>INDEX(Registos!$A$2:$O$6190, MATCH($D$14, Registos!$O$2:$O$6190, 0), MATCH(E$17, Registos!$A$1:$O$1, 0))</f>
        <v>Coimbra</v>
      </c>
    </row>
    <row r="21" spans="4:6" x14ac:dyDescent="0.25">
      <c r="F21" s="45" t="s">
        <v>5814</v>
      </c>
    </row>
    <row r="22" spans="4:6" x14ac:dyDescent="0.25">
      <c r="D22" s="34" t="s">
        <v>672</v>
      </c>
      <c r="E22" s="34" t="s">
        <v>5815</v>
      </c>
      <c r="F22" s="34" t="s">
        <v>5</v>
      </c>
    </row>
    <row r="23" spans="4:6" x14ac:dyDescent="0.25">
      <c r="D23" s="44" t="str">
        <f>E18</f>
        <v>Coimbra</v>
      </c>
      <c r="E23" s="46">
        <f>COUNTIF(Registos!$C$2:$C$6190, "="&amp;$D$23)</f>
        <v>1230</v>
      </c>
      <c r="F23" s="46">
        <f>ROUND(SUMIF(Registos!$C$2:$C$6190, "="&amp;$D$23, Registos!$M$2:$M$6190), 0)</f>
        <v>12908</v>
      </c>
    </row>
  </sheetData>
  <mergeCells count="1">
    <mergeCell ref="D16:E1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2:L21"/>
  <sheetViews>
    <sheetView tabSelected="1" workbookViewId="0">
      <selection activeCell="J21" sqref="J21"/>
    </sheetView>
  </sheetViews>
  <sheetFormatPr defaultRowHeight="15" x14ac:dyDescent="0.25"/>
  <cols>
    <col min="1" max="1" width="15.42578125" style="33" bestFit="1" customWidth="1"/>
    <col min="2" max="2" width="14.85546875" style="33" bestFit="1" customWidth="1"/>
    <col min="3" max="3" width="7.5703125" style="33" bestFit="1" customWidth="1"/>
    <col min="4" max="4" width="15" style="33" bestFit="1" customWidth="1"/>
    <col min="5" max="5" width="12.85546875" style="33" bestFit="1" customWidth="1"/>
    <col min="6" max="6" width="8.28515625" style="33" bestFit="1" customWidth="1"/>
    <col min="7" max="7" width="11" style="33" bestFit="1" customWidth="1"/>
    <col min="8" max="8" width="9.140625" style="33"/>
    <col min="9" max="9" width="11.85546875" style="33" bestFit="1" customWidth="1"/>
    <col min="10" max="10" width="21.42578125" style="33" bestFit="1" customWidth="1"/>
    <col min="11" max="11" width="28.7109375" style="33" bestFit="1" customWidth="1"/>
    <col min="12" max="12" width="41.7109375" style="33" bestFit="1" customWidth="1"/>
    <col min="13" max="13" width="9.5703125" style="33" customWidth="1"/>
    <col min="14" max="14" width="18.42578125" style="33" bestFit="1" customWidth="1"/>
    <col min="15" max="15" width="16.7109375" style="33" customWidth="1"/>
    <col min="16" max="16" width="18" style="33" bestFit="1" customWidth="1"/>
    <col min="17" max="16384" width="9.140625" style="33"/>
  </cols>
  <sheetData>
    <row r="2" spans="2:11" ht="30" x14ac:dyDescent="0.25">
      <c r="J2" s="32" t="s">
        <v>5828</v>
      </c>
      <c r="K2" s="32" t="s">
        <v>5827</v>
      </c>
    </row>
    <row r="3" spans="2:11" x14ac:dyDescent="0.25">
      <c r="B3" s="57" t="s">
        <v>871</v>
      </c>
      <c r="C3" s="37">
        <f>GETPIVOTDATA("Count of Registo", 'PT1'!$A$3)</f>
        <v>6189</v>
      </c>
      <c r="J3" s="41">
        <f>MAX('PT4'!F:F)</f>
        <v>6</v>
      </c>
      <c r="K3" s="41">
        <f>INDEX('PT4'!B:B, MATCH(J3, 'PT4'!F:F, 0), 1)</f>
        <v>201509918</v>
      </c>
    </row>
    <row r="5" spans="2:11" x14ac:dyDescent="0.25">
      <c r="C5" s="57" t="s">
        <v>672</v>
      </c>
    </row>
    <row r="6" spans="2:11" x14ac:dyDescent="0.25">
      <c r="B6" s="57" t="s">
        <v>885</v>
      </c>
      <c r="C6" s="58" t="s">
        <v>676</v>
      </c>
      <c r="D6" s="58" t="s">
        <v>674</v>
      </c>
    </row>
    <row r="7" spans="2:11" x14ac:dyDescent="0.25">
      <c r="B7" s="58" t="s">
        <v>2173</v>
      </c>
      <c r="C7" s="37">
        <f>GETPIVOTDATA("Count of Registo", 'PT1'!$A$3, "Causa", $B7, "Distrito", C$6)</f>
        <v>32</v>
      </c>
      <c r="D7" s="37">
        <f>GETPIVOTDATA("Count of Registo", 'PT1'!$A$3, "Causa", $B7, "Distrito", D$6)</f>
        <v>11</v>
      </c>
    </row>
    <row r="8" spans="2:11" x14ac:dyDescent="0.25">
      <c r="B8" s="58" t="s">
        <v>2211</v>
      </c>
      <c r="C8" s="37">
        <f>GETPIVOTDATA("Count of Registo", 'PT1'!$A$3, "Causa", $B8, "Distrito", C$6)</f>
        <v>17</v>
      </c>
      <c r="D8" s="37">
        <f>GETPIVOTDATA("Count of Registo", 'PT1'!$A$3, "Causa", $B8, "Distrito", D$6)</f>
        <v>10</v>
      </c>
    </row>
    <row r="11" spans="2:11" x14ac:dyDescent="0.25">
      <c r="B11" s="59" t="s">
        <v>671</v>
      </c>
    </row>
    <row r="12" spans="2:11" x14ac:dyDescent="0.25">
      <c r="B12" s="58">
        <v>2000</v>
      </c>
      <c r="C12" s="57" t="s">
        <v>672</v>
      </c>
    </row>
    <row r="13" spans="2:11" x14ac:dyDescent="0.25">
      <c r="B13" s="57" t="s">
        <v>885</v>
      </c>
      <c r="C13" s="58" t="s">
        <v>674</v>
      </c>
      <c r="D13" s="57" t="s">
        <v>5818</v>
      </c>
    </row>
    <row r="14" spans="2:11" x14ac:dyDescent="0.25">
      <c r="B14" s="58" t="s">
        <v>2173</v>
      </c>
      <c r="C14" s="37">
        <f>GETPIVOTDATA("Count of Registo", 'PT2'!$A$3, "Causa", $B14, "Distrito", C$13, "Ano", $B$12)</f>
        <v>11</v>
      </c>
      <c r="D14" s="37">
        <f>GETPIVOTDATA("Count of Registo", 'PT2'!$A$3, "Causa", $B14, "Ano", $B$12) - $C14</f>
        <v>209</v>
      </c>
      <c r="J14" s="38" t="s">
        <v>5813</v>
      </c>
      <c r="K14" s="38" t="s">
        <v>4</v>
      </c>
    </row>
    <row r="15" spans="2:11" x14ac:dyDescent="0.25">
      <c r="B15" s="58" t="s">
        <v>2211</v>
      </c>
      <c r="C15" s="37">
        <f>GETPIVOTDATA("Count of Registo", 'PT2'!$A$3, "Causa", $B15, "Distrito", C$13, "Ano", $B$12)</f>
        <v>10</v>
      </c>
      <c r="D15" s="37">
        <f>GETPIVOTDATA("Count of Registo", 'PT2'!$A$3, "Causa", $B15, "Ano", $B$12) - $C15</f>
        <v>77</v>
      </c>
      <c r="J15" s="39">
        <f>Inicio!B11</f>
        <v>202112345</v>
      </c>
      <c r="K15" s="40" t="str">
        <f>_xlfn.IFNA(INDEX(Nomes!$A$2:$B$663,MATCH(J15,Nomes!$B$2:$B$663,0),1),"Escreva o seu nº de estudante na folha Início")</f>
        <v>Nome teste</v>
      </c>
    </row>
    <row r="16" spans="2:11" x14ac:dyDescent="0.25">
      <c r="B16" s="57" t="s">
        <v>5817</v>
      </c>
      <c r="C16" s="37">
        <f>GETPIVOTDATA("Count of Registo", 'PT2'!$A$3, "Distrito", C$13, "Ano", $B$12) - SUM($C$14:$C$15)</f>
        <v>8</v>
      </c>
    </row>
    <row r="18" spans="1:12" ht="60" x14ac:dyDescent="0.25">
      <c r="B18" s="32" t="s">
        <v>5820</v>
      </c>
      <c r="C18" s="32" t="s">
        <v>672</v>
      </c>
      <c r="D18" s="32" t="s">
        <v>5821</v>
      </c>
      <c r="E18" s="32" t="s">
        <v>5822</v>
      </c>
      <c r="F18" s="32" t="s">
        <v>5830</v>
      </c>
      <c r="G18" s="32" t="s">
        <v>5823</v>
      </c>
      <c r="J18" s="32" t="s">
        <v>5832</v>
      </c>
      <c r="K18" s="32" t="s">
        <v>5833</v>
      </c>
      <c r="L18" s="32" t="s">
        <v>5826</v>
      </c>
    </row>
    <row r="19" spans="1:12" x14ac:dyDescent="0.25">
      <c r="A19" s="57" t="s">
        <v>5819</v>
      </c>
      <c r="B19" s="61">
        <f>MAX('PT3'!E:E)</f>
        <v>1</v>
      </c>
      <c r="C19" s="41" t="str">
        <f>INDEX('PT3'!$A:$D,MATCH($B19,'PT3'!$E:$E,0),1)</f>
        <v>Braga</v>
      </c>
      <c r="D19" s="41">
        <f>INDEX('PT3'!$A:$D,MATCH($B19,'PT3'!$E:$E,0),2)</f>
        <v>1216.2449999999997</v>
      </c>
      <c r="E19" s="41">
        <f>INDEX('PT3'!$A:$D,MATCH($B19,'PT3'!$E:$E,0),3)</f>
        <v>1586.6749999999961</v>
      </c>
      <c r="F19" s="41">
        <f>INDEX('PT3'!$A:$D,MATCH($B19,'PT3'!$E:$E,0),4)</f>
        <v>2801.9199999999869</v>
      </c>
      <c r="G19" s="41">
        <f>D19+E19</f>
        <v>2802.9199999999955</v>
      </c>
      <c r="J19" s="41">
        <f>INDEX('PT5'!BV:BV, MATCH(J15, 'PT5'!A:A, 0), 1)</f>
        <v>14</v>
      </c>
      <c r="K19" s="41">
        <f>GETPIVOTDATA("Count of Registo", 'PT5'!$A$3, "Cod. Resp. Registo", $J$15)</f>
        <v>16</v>
      </c>
      <c r="L19" s="60">
        <f>ROUND($K$19/$C$3, 4)</f>
        <v>2.5999999999999999E-3</v>
      </c>
    </row>
    <row r="20" spans="1:12" x14ac:dyDescent="0.25">
      <c r="B20" s="64" t="s">
        <v>5824</v>
      </c>
      <c r="C20" s="64"/>
      <c r="D20" s="64"/>
      <c r="E20" s="64"/>
      <c r="F20" s="64"/>
      <c r="G20" s="64"/>
    </row>
    <row r="21" spans="1:12" x14ac:dyDescent="0.25">
      <c r="L21" s="42" t="s">
        <v>5825</v>
      </c>
    </row>
  </sheetData>
  <mergeCells count="1">
    <mergeCell ref="B20:G2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308D9-90A8-46FD-8E55-A88391D92EB1}">
  <dimension ref="A3:F10"/>
  <sheetViews>
    <sheetView workbookViewId="0">
      <selection activeCell="A3" sqref="A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42578125" bestFit="1" customWidth="1"/>
    <col min="4" max="4" width="6.5703125" bestFit="1" customWidth="1"/>
    <col min="5" max="5" width="5.85546875" bestFit="1" customWidth="1"/>
    <col min="6" max="6" width="11.28515625" bestFit="1" customWidth="1"/>
  </cols>
  <sheetData>
    <row r="3" spans="1:6" x14ac:dyDescent="0.25">
      <c r="A3" s="53" t="s">
        <v>5836</v>
      </c>
      <c r="B3" s="53" t="s">
        <v>5837</v>
      </c>
    </row>
    <row r="4" spans="1:6" x14ac:dyDescent="0.25">
      <c r="A4" s="53" t="s">
        <v>5834</v>
      </c>
      <c r="B4" t="s">
        <v>676</v>
      </c>
      <c r="C4" t="s">
        <v>2231</v>
      </c>
      <c r="D4" t="s">
        <v>3569</v>
      </c>
      <c r="E4" t="s">
        <v>674</v>
      </c>
      <c r="F4" t="s">
        <v>5835</v>
      </c>
    </row>
    <row r="5" spans="1:6" x14ac:dyDescent="0.25">
      <c r="A5" s="54" t="s">
        <v>2163</v>
      </c>
      <c r="B5" s="55">
        <v>9</v>
      </c>
      <c r="C5" s="55">
        <v>228</v>
      </c>
      <c r="D5" s="55">
        <v>67</v>
      </c>
      <c r="E5" s="55">
        <v>8</v>
      </c>
      <c r="F5" s="55">
        <v>312</v>
      </c>
    </row>
    <row r="6" spans="1:6" x14ac:dyDescent="0.25">
      <c r="A6" s="54" t="s">
        <v>2173</v>
      </c>
      <c r="B6" s="55">
        <v>32</v>
      </c>
      <c r="C6" s="55">
        <v>596</v>
      </c>
      <c r="D6" s="55">
        <v>11</v>
      </c>
      <c r="E6" s="55">
        <v>11</v>
      </c>
      <c r="F6" s="55">
        <v>650</v>
      </c>
    </row>
    <row r="7" spans="1:6" x14ac:dyDescent="0.25">
      <c r="A7" s="54" t="s">
        <v>2472</v>
      </c>
      <c r="B7" s="55"/>
      <c r="C7" s="55">
        <v>19</v>
      </c>
      <c r="D7" s="55"/>
      <c r="E7" s="55"/>
      <c r="F7" s="55">
        <v>19</v>
      </c>
    </row>
    <row r="8" spans="1:6" x14ac:dyDescent="0.25">
      <c r="A8" s="54" t="s">
        <v>2211</v>
      </c>
      <c r="B8" s="55">
        <v>17</v>
      </c>
      <c r="C8" s="55">
        <v>223</v>
      </c>
      <c r="D8" s="55">
        <v>7</v>
      </c>
      <c r="E8" s="55">
        <v>10</v>
      </c>
      <c r="F8" s="55">
        <v>257</v>
      </c>
    </row>
    <row r="9" spans="1:6" x14ac:dyDescent="0.25">
      <c r="A9" s="54" t="s">
        <v>882</v>
      </c>
      <c r="B9" s="55">
        <v>1576</v>
      </c>
      <c r="C9" s="55">
        <v>164</v>
      </c>
      <c r="D9" s="55">
        <v>91</v>
      </c>
      <c r="E9" s="55">
        <v>3120</v>
      </c>
      <c r="F9" s="55">
        <v>4951</v>
      </c>
    </row>
    <row r="10" spans="1:6" x14ac:dyDescent="0.25">
      <c r="A10" s="54" t="s">
        <v>5835</v>
      </c>
      <c r="B10" s="55">
        <v>1634</v>
      </c>
      <c r="C10" s="55">
        <v>1230</v>
      </c>
      <c r="D10" s="55">
        <v>176</v>
      </c>
      <c r="E10" s="55">
        <v>3149</v>
      </c>
      <c r="F10" s="55">
        <v>6189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D136-0EF2-4D45-9907-8F43E6C5A277}">
  <dimension ref="A3:F32"/>
  <sheetViews>
    <sheetView workbookViewId="0">
      <selection activeCell="A3" sqref="A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42578125" bestFit="1" customWidth="1"/>
    <col min="4" max="4" width="6.5703125" bestFit="1" customWidth="1"/>
    <col min="5" max="5" width="5.85546875" bestFit="1" customWidth="1"/>
    <col min="6" max="6" width="11.28515625" bestFit="1" customWidth="1"/>
  </cols>
  <sheetData>
    <row r="3" spans="1:6" x14ac:dyDescent="0.25">
      <c r="A3" s="53" t="s">
        <v>5836</v>
      </c>
      <c r="B3" s="53" t="s">
        <v>5837</v>
      </c>
    </row>
    <row r="4" spans="1:6" x14ac:dyDescent="0.25">
      <c r="A4" s="53" t="s">
        <v>5834</v>
      </c>
      <c r="B4" t="s">
        <v>676</v>
      </c>
      <c r="C4" t="s">
        <v>2231</v>
      </c>
      <c r="D4" t="s">
        <v>3569</v>
      </c>
      <c r="E4" t="s">
        <v>674</v>
      </c>
      <c r="F4" t="s">
        <v>5835</v>
      </c>
    </row>
    <row r="5" spans="1:6" x14ac:dyDescent="0.25">
      <c r="A5" s="54">
        <v>1996</v>
      </c>
      <c r="B5" s="55">
        <v>859</v>
      </c>
      <c r="C5" s="55">
        <v>281</v>
      </c>
      <c r="D5" s="55">
        <v>30</v>
      </c>
      <c r="E5" s="55">
        <v>1960</v>
      </c>
      <c r="F5" s="55">
        <v>3130</v>
      </c>
    </row>
    <row r="6" spans="1:6" x14ac:dyDescent="0.25">
      <c r="A6" s="56" t="s">
        <v>2163</v>
      </c>
      <c r="B6" s="55"/>
      <c r="C6" s="55">
        <v>13</v>
      </c>
      <c r="D6" s="55"/>
      <c r="E6" s="55"/>
      <c r="F6" s="55">
        <v>13</v>
      </c>
    </row>
    <row r="7" spans="1:6" x14ac:dyDescent="0.25">
      <c r="A7" s="56" t="s">
        <v>2173</v>
      </c>
      <c r="B7" s="55"/>
      <c r="C7" s="55">
        <v>147</v>
      </c>
      <c r="D7" s="55"/>
      <c r="E7" s="55"/>
      <c r="F7" s="55">
        <v>147</v>
      </c>
    </row>
    <row r="8" spans="1:6" x14ac:dyDescent="0.25">
      <c r="A8" s="56" t="s">
        <v>2472</v>
      </c>
      <c r="B8" s="55"/>
      <c r="C8" s="55">
        <v>2</v>
      </c>
      <c r="D8" s="55"/>
      <c r="E8" s="55"/>
      <c r="F8" s="55">
        <v>2</v>
      </c>
    </row>
    <row r="9" spans="1:6" x14ac:dyDescent="0.25">
      <c r="A9" s="56" t="s">
        <v>2211</v>
      </c>
      <c r="B9" s="55"/>
      <c r="C9" s="55">
        <v>58</v>
      </c>
      <c r="D9" s="55"/>
      <c r="E9" s="55"/>
      <c r="F9" s="55">
        <v>58</v>
      </c>
    </row>
    <row r="10" spans="1:6" x14ac:dyDescent="0.25">
      <c r="A10" s="56" t="s">
        <v>882</v>
      </c>
      <c r="B10" s="55">
        <v>859</v>
      </c>
      <c r="C10" s="55">
        <v>61</v>
      </c>
      <c r="D10" s="55">
        <v>30</v>
      </c>
      <c r="E10" s="55">
        <v>1960</v>
      </c>
      <c r="F10" s="55">
        <v>2910</v>
      </c>
    </row>
    <row r="11" spans="1:6" x14ac:dyDescent="0.25">
      <c r="A11" s="54">
        <v>1997</v>
      </c>
      <c r="B11" s="55">
        <v>717</v>
      </c>
      <c r="C11" s="55">
        <v>206</v>
      </c>
      <c r="D11" s="55">
        <v>20</v>
      </c>
      <c r="E11" s="55">
        <v>1160</v>
      </c>
      <c r="F11" s="55">
        <v>2103</v>
      </c>
    </row>
    <row r="12" spans="1:6" x14ac:dyDescent="0.25">
      <c r="A12" s="56" t="s">
        <v>2163</v>
      </c>
      <c r="B12" s="55"/>
      <c r="C12" s="55">
        <v>169</v>
      </c>
      <c r="D12" s="55"/>
      <c r="E12" s="55"/>
      <c r="F12" s="55">
        <v>169</v>
      </c>
    </row>
    <row r="13" spans="1:6" x14ac:dyDescent="0.25">
      <c r="A13" s="56" t="s">
        <v>882</v>
      </c>
      <c r="B13" s="55">
        <v>717</v>
      </c>
      <c r="C13" s="55">
        <v>37</v>
      </c>
      <c r="D13" s="55">
        <v>20</v>
      </c>
      <c r="E13" s="55">
        <v>1160</v>
      </c>
      <c r="F13" s="55">
        <v>1934</v>
      </c>
    </row>
    <row r="14" spans="1:6" x14ac:dyDescent="0.25">
      <c r="A14" s="54">
        <v>1998</v>
      </c>
      <c r="B14" s="55"/>
      <c r="C14" s="55">
        <v>216</v>
      </c>
      <c r="D14" s="55"/>
      <c r="E14" s="55"/>
      <c r="F14" s="55">
        <v>216</v>
      </c>
    </row>
    <row r="15" spans="1:6" x14ac:dyDescent="0.25">
      <c r="A15" s="56" t="s">
        <v>2163</v>
      </c>
      <c r="B15" s="55"/>
      <c r="C15" s="55">
        <v>8</v>
      </c>
      <c r="D15" s="55"/>
      <c r="E15" s="55"/>
      <c r="F15" s="55">
        <v>8</v>
      </c>
    </row>
    <row r="16" spans="1:6" x14ac:dyDescent="0.25">
      <c r="A16" s="56" t="s">
        <v>2173</v>
      </c>
      <c r="B16" s="55"/>
      <c r="C16" s="55">
        <v>151</v>
      </c>
      <c r="D16" s="55"/>
      <c r="E16" s="55"/>
      <c r="F16" s="55">
        <v>151</v>
      </c>
    </row>
    <row r="17" spans="1:6" x14ac:dyDescent="0.25">
      <c r="A17" s="56" t="s">
        <v>2472</v>
      </c>
      <c r="B17" s="55"/>
      <c r="C17" s="55">
        <v>3</v>
      </c>
      <c r="D17" s="55"/>
      <c r="E17" s="55"/>
      <c r="F17" s="55">
        <v>3</v>
      </c>
    </row>
    <row r="18" spans="1:6" x14ac:dyDescent="0.25">
      <c r="A18" s="56" t="s">
        <v>2211</v>
      </c>
      <c r="B18" s="55"/>
      <c r="C18" s="55">
        <v>51</v>
      </c>
      <c r="D18" s="55"/>
      <c r="E18" s="55"/>
      <c r="F18" s="55">
        <v>51</v>
      </c>
    </row>
    <row r="19" spans="1:6" x14ac:dyDescent="0.25">
      <c r="A19" s="56" t="s">
        <v>882</v>
      </c>
      <c r="B19" s="55"/>
      <c r="C19" s="55">
        <v>3</v>
      </c>
      <c r="D19" s="55"/>
      <c r="E19" s="55"/>
      <c r="F19" s="55">
        <v>3</v>
      </c>
    </row>
    <row r="20" spans="1:6" x14ac:dyDescent="0.25">
      <c r="A20" s="54">
        <v>1999</v>
      </c>
      <c r="B20" s="55"/>
      <c r="C20" s="55">
        <v>273</v>
      </c>
      <c r="D20" s="55">
        <v>40</v>
      </c>
      <c r="E20" s="55"/>
      <c r="F20" s="55">
        <v>313</v>
      </c>
    </row>
    <row r="21" spans="1:6" x14ac:dyDescent="0.25">
      <c r="A21" s="56" t="s">
        <v>2163</v>
      </c>
      <c r="B21" s="55"/>
      <c r="C21" s="55">
        <v>18</v>
      </c>
      <c r="D21" s="55"/>
      <c r="E21" s="55"/>
      <c r="F21" s="55">
        <v>18</v>
      </c>
    </row>
    <row r="22" spans="1:6" x14ac:dyDescent="0.25">
      <c r="A22" s="56" t="s">
        <v>2173</v>
      </c>
      <c r="B22" s="55"/>
      <c r="C22" s="55">
        <v>132</v>
      </c>
      <c r="D22" s="55"/>
      <c r="E22" s="55"/>
      <c r="F22" s="55">
        <v>132</v>
      </c>
    </row>
    <row r="23" spans="1:6" x14ac:dyDescent="0.25">
      <c r="A23" s="56" t="s">
        <v>2472</v>
      </c>
      <c r="B23" s="55"/>
      <c r="C23" s="55">
        <v>8</v>
      </c>
      <c r="D23" s="55"/>
      <c r="E23" s="55"/>
      <c r="F23" s="55">
        <v>8</v>
      </c>
    </row>
    <row r="24" spans="1:6" x14ac:dyDescent="0.25">
      <c r="A24" s="56" t="s">
        <v>2211</v>
      </c>
      <c r="B24" s="55"/>
      <c r="C24" s="55">
        <v>61</v>
      </c>
      <c r="D24" s="55"/>
      <c r="E24" s="55"/>
      <c r="F24" s="55">
        <v>61</v>
      </c>
    </row>
    <row r="25" spans="1:6" x14ac:dyDescent="0.25">
      <c r="A25" s="56" t="s">
        <v>882</v>
      </c>
      <c r="B25" s="55"/>
      <c r="C25" s="55">
        <v>54</v>
      </c>
      <c r="D25" s="55">
        <v>40</v>
      </c>
      <c r="E25" s="55"/>
      <c r="F25" s="55">
        <v>94</v>
      </c>
    </row>
    <row r="26" spans="1:6" x14ac:dyDescent="0.25">
      <c r="A26" s="54">
        <v>2000</v>
      </c>
      <c r="B26" s="55">
        <v>58</v>
      </c>
      <c r="C26" s="55">
        <v>254</v>
      </c>
      <c r="D26" s="55">
        <v>86</v>
      </c>
      <c r="E26" s="55">
        <v>29</v>
      </c>
      <c r="F26" s="55">
        <v>427</v>
      </c>
    </row>
    <row r="27" spans="1:6" x14ac:dyDescent="0.25">
      <c r="A27" s="56" t="s">
        <v>2163</v>
      </c>
      <c r="B27" s="55">
        <v>9</v>
      </c>
      <c r="C27" s="55">
        <v>20</v>
      </c>
      <c r="D27" s="55">
        <v>67</v>
      </c>
      <c r="E27" s="55">
        <v>8</v>
      </c>
      <c r="F27" s="55">
        <v>104</v>
      </c>
    </row>
    <row r="28" spans="1:6" x14ac:dyDescent="0.25">
      <c r="A28" s="56" t="s">
        <v>2173</v>
      </c>
      <c r="B28" s="55">
        <v>32</v>
      </c>
      <c r="C28" s="55">
        <v>166</v>
      </c>
      <c r="D28" s="55">
        <v>11</v>
      </c>
      <c r="E28" s="55">
        <v>11</v>
      </c>
      <c r="F28" s="55">
        <v>220</v>
      </c>
    </row>
    <row r="29" spans="1:6" x14ac:dyDescent="0.25">
      <c r="A29" s="56" t="s">
        <v>2472</v>
      </c>
      <c r="B29" s="55"/>
      <c r="C29" s="55">
        <v>6</v>
      </c>
      <c r="D29" s="55"/>
      <c r="E29" s="55"/>
      <c r="F29" s="55">
        <v>6</v>
      </c>
    </row>
    <row r="30" spans="1:6" x14ac:dyDescent="0.25">
      <c r="A30" s="56" t="s">
        <v>2211</v>
      </c>
      <c r="B30" s="55">
        <v>17</v>
      </c>
      <c r="C30" s="55">
        <v>53</v>
      </c>
      <c r="D30" s="55">
        <v>7</v>
      </c>
      <c r="E30" s="55">
        <v>10</v>
      </c>
      <c r="F30" s="55">
        <v>87</v>
      </c>
    </row>
    <row r="31" spans="1:6" x14ac:dyDescent="0.25">
      <c r="A31" s="56" t="s">
        <v>882</v>
      </c>
      <c r="B31" s="55"/>
      <c r="C31" s="55">
        <v>9</v>
      </c>
      <c r="D31" s="55">
        <v>1</v>
      </c>
      <c r="E31" s="55"/>
      <c r="F31" s="55">
        <v>10</v>
      </c>
    </row>
    <row r="32" spans="1:6" x14ac:dyDescent="0.25">
      <c r="A32" s="54" t="s">
        <v>5835</v>
      </c>
      <c r="B32" s="55">
        <v>1634</v>
      </c>
      <c r="C32" s="55">
        <v>1230</v>
      </c>
      <c r="D32" s="55">
        <v>176</v>
      </c>
      <c r="E32" s="55">
        <v>3149</v>
      </c>
      <c r="F32" s="55">
        <v>6189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D1E4-2FB0-4ECB-A632-E8E6BCD05E57}">
  <dimension ref="A3:E7"/>
  <sheetViews>
    <sheetView workbookViewId="0">
      <selection activeCell="E7" sqref="E7"/>
    </sheetView>
  </sheetViews>
  <sheetFormatPr defaultRowHeight="15" x14ac:dyDescent="0.25"/>
  <cols>
    <col min="1" max="1" width="13.140625" bestFit="1" customWidth="1"/>
    <col min="2" max="2" width="22.28515625" bestFit="1" customWidth="1"/>
    <col min="3" max="3" width="14.28515625" bestFit="1" customWidth="1"/>
    <col min="4" max="5" width="13.28515625" bestFit="1" customWidth="1"/>
    <col min="6" max="6" width="11.28515625" bestFit="1" customWidth="1"/>
  </cols>
  <sheetData>
    <row r="3" spans="1:5" x14ac:dyDescent="0.25">
      <c r="A3" s="53" t="s">
        <v>5834</v>
      </c>
      <c r="B3" t="s">
        <v>5838</v>
      </c>
      <c r="C3" t="s">
        <v>5839</v>
      </c>
      <c r="D3" t="s">
        <v>5840</v>
      </c>
    </row>
    <row r="4" spans="1:5" x14ac:dyDescent="0.25">
      <c r="A4" s="54" t="s">
        <v>676</v>
      </c>
      <c r="B4" s="55">
        <v>1216.2449999999997</v>
      </c>
      <c r="C4" s="55">
        <v>1586.6749999999961</v>
      </c>
      <c r="D4" s="55">
        <v>2801.9199999999869</v>
      </c>
      <c r="E4" s="62">
        <f>ROUND(B4+C4-D4, 4)</f>
        <v>1</v>
      </c>
    </row>
    <row r="5" spans="1:5" x14ac:dyDescent="0.25">
      <c r="A5" s="54" t="s">
        <v>2231</v>
      </c>
      <c r="B5" s="55">
        <v>8913.3608000000131</v>
      </c>
      <c r="C5" s="55">
        <v>3995.5682999999976</v>
      </c>
      <c r="D5" s="55">
        <v>12908.419100000041</v>
      </c>
      <c r="E5" s="62">
        <f t="shared" ref="E5:E7" si="0">ROUND(B5+C5-D5, 4)</f>
        <v>0.51</v>
      </c>
    </row>
    <row r="6" spans="1:5" x14ac:dyDescent="0.25">
      <c r="A6" s="54" t="s">
        <v>3569</v>
      </c>
      <c r="B6" s="55">
        <v>300.20300000000003</v>
      </c>
      <c r="C6" s="55">
        <v>481.31750000000005</v>
      </c>
      <c r="D6" s="55">
        <v>781.52049999999997</v>
      </c>
      <c r="E6" s="62">
        <f t="shared" si="0"/>
        <v>0</v>
      </c>
    </row>
    <row r="7" spans="1:5" x14ac:dyDescent="0.25">
      <c r="A7" s="54" t="s">
        <v>674</v>
      </c>
      <c r="B7" s="55">
        <v>1096.2349999999999</v>
      </c>
      <c r="C7" s="55">
        <v>1873.8729999999632</v>
      </c>
      <c r="D7" s="55">
        <v>2969.6079999999602</v>
      </c>
      <c r="E7" s="62">
        <f t="shared" si="0"/>
        <v>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B7C42-E0F1-4E80-9115-8D0A23F545B6}">
  <dimension ref="A3:F6191"/>
  <sheetViews>
    <sheetView workbookViewId="0">
      <selection activeCell="B5" sqref="B5"/>
    </sheetView>
  </sheetViews>
  <sheetFormatPr defaultRowHeight="15" x14ac:dyDescent="0.25"/>
  <cols>
    <col min="1" max="2" width="16.7109375" bestFit="1" customWidth="1"/>
    <col min="3" max="3" width="12.5703125" bestFit="1" customWidth="1"/>
    <col min="4" max="4" width="10.7109375" bestFit="1" customWidth="1"/>
    <col min="5" max="5" width="5.42578125" bestFit="1" customWidth="1"/>
  </cols>
  <sheetData>
    <row r="3" spans="1:6" x14ac:dyDescent="0.25">
      <c r="A3" s="53" t="s">
        <v>5836</v>
      </c>
    </row>
    <row r="4" spans="1:6" x14ac:dyDescent="0.25">
      <c r="A4" s="53" t="s">
        <v>874</v>
      </c>
      <c r="B4" s="53" t="s">
        <v>5816</v>
      </c>
      <c r="C4" s="53" t="s">
        <v>878</v>
      </c>
      <c r="D4" s="53" t="s">
        <v>880</v>
      </c>
      <c r="E4" t="s">
        <v>5</v>
      </c>
    </row>
    <row r="5" spans="1:6" x14ac:dyDescent="0.25">
      <c r="A5" t="s">
        <v>2719</v>
      </c>
      <c r="B5">
        <v>201407776</v>
      </c>
      <c r="C5" s="63">
        <v>35535</v>
      </c>
      <c r="D5" s="63">
        <v>35535</v>
      </c>
      <c r="E5" s="55">
        <v>1</v>
      </c>
      <c r="F5">
        <f>IFERROR(D5-C5+1, 0)</f>
        <v>1</v>
      </c>
    </row>
    <row r="6" spans="1:6" x14ac:dyDescent="0.25">
      <c r="A6" t="s">
        <v>2578</v>
      </c>
      <c r="B6">
        <v>201806691</v>
      </c>
      <c r="C6" s="63">
        <v>35525</v>
      </c>
      <c r="D6" s="63">
        <v>35525</v>
      </c>
      <c r="E6" s="55">
        <v>1</v>
      </c>
      <c r="F6">
        <f t="shared" ref="F6:F69" si="0">IFERROR(D6-C6+1, 0)</f>
        <v>1</v>
      </c>
    </row>
    <row r="7" spans="1:6" x14ac:dyDescent="0.25">
      <c r="A7" t="s">
        <v>2580</v>
      </c>
      <c r="B7">
        <v>199803795</v>
      </c>
      <c r="C7" s="63">
        <v>35640</v>
      </c>
      <c r="D7" s="63">
        <v>35640</v>
      </c>
      <c r="E7" s="55">
        <v>1</v>
      </c>
      <c r="F7">
        <f t="shared" si="0"/>
        <v>1</v>
      </c>
    </row>
    <row r="8" spans="1:6" x14ac:dyDescent="0.25">
      <c r="B8">
        <v>201705341</v>
      </c>
      <c r="C8" s="63">
        <v>35638</v>
      </c>
      <c r="D8" s="63">
        <v>35638</v>
      </c>
      <c r="E8" s="55">
        <v>1</v>
      </c>
      <c r="F8">
        <f t="shared" si="0"/>
        <v>1</v>
      </c>
    </row>
    <row r="9" spans="1:6" x14ac:dyDescent="0.25">
      <c r="B9">
        <v>202005845</v>
      </c>
      <c r="C9" s="63">
        <v>35637</v>
      </c>
      <c r="D9" s="63">
        <v>35638</v>
      </c>
      <c r="E9" s="55">
        <v>1</v>
      </c>
      <c r="F9">
        <f t="shared" si="0"/>
        <v>2</v>
      </c>
    </row>
    <row r="10" spans="1:6" x14ac:dyDescent="0.25">
      <c r="A10" t="s">
        <v>2583</v>
      </c>
      <c r="B10">
        <v>201907201</v>
      </c>
      <c r="C10" s="63">
        <v>35535</v>
      </c>
      <c r="D10" s="63">
        <v>35535</v>
      </c>
      <c r="E10" s="55">
        <v>1</v>
      </c>
      <c r="F10">
        <f t="shared" si="0"/>
        <v>1</v>
      </c>
    </row>
    <row r="11" spans="1:6" x14ac:dyDescent="0.25">
      <c r="A11" t="s">
        <v>2770</v>
      </c>
      <c r="B11">
        <v>201907425</v>
      </c>
      <c r="C11" s="63">
        <v>35499</v>
      </c>
      <c r="D11" s="63">
        <v>35499</v>
      </c>
      <c r="E11" s="55">
        <v>1</v>
      </c>
      <c r="F11">
        <f t="shared" si="0"/>
        <v>1</v>
      </c>
    </row>
    <row r="12" spans="1:6" x14ac:dyDescent="0.25">
      <c r="B12">
        <v>202004968</v>
      </c>
      <c r="C12" s="63">
        <v>35498</v>
      </c>
      <c r="D12" s="63">
        <v>35498</v>
      </c>
      <c r="E12" s="55">
        <v>1</v>
      </c>
      <c r="F12">
        <f t="shared" si="0"/>
        <v>1</v>
      </c>
    </row>
    <row r="13" spans="1:6" x14ac:dyDescent="0.25">
      <c r="B13">
        <v>202005536</v>
      </c>
      <c r="C13" s="63">
        <v>35499</v>
      </c>
      <c r="D13" s="63">
        <v>35499</v>
      </c>
      <c r="E13" s="55">
        <v>1</v>
      </c>
      <c r="F13">
        <f t="shared" si="0"/>
        <v>1</v>
      </c>
    </row>
    <row r="14" spans="1:6" x14ac:dyDescent="0.25">
      <c r="B14">
        <v>202103628</v>
      </c>
      <c r="C14" s="63">
        <v>35499</v>
      </c>
      <c r="D14" s="63">
        <v>35499</v>
      </c>
      <c r="E14" s="55">
        <v>1</v>
      </c>
      <c r="F14">
        <f t="shared" si="0"/>
        <v>1</v>
      </c>
    </row>
    <row r="15" spans="1:6" x14ac:dyDescent="0.25">
      <c r="B15">
        <v>202110057</v>
      </c>
      <c r="C15" s="63">
        <v>35498</v>
      </c>
      <c r="D15" s="63">
        <v>35498</v>
      </c>
      <c r="E15" s="55">
        <v>1</v>
      </c>
      <c r="F15">
        <f t="shared" si="0"/>
        <v>1</v>
      </c>
    </row>
    <row r="16" spans="1:6" x14ac:dyDescent="0.25">
      <c r="A16" t="s">
        <v>2720</v>
      </c>
      <c r="B16">
        <v>200900568</v>
      </c>
      <c r="C16" s="63">
        <v>35498</v>
      </c>
      <c r="D16" s="63">
        <v>35498</v>
      </c>
      <c r="E16" s="55">
        <v>1</v>
      </c>
      <c r="F16">
        <f t="shared" si="0"/>
        <v>1</v>
      </c>
    </row>
    <row r="17" spans="1:6" x14ac:dyDescent="0.25">
      <c r="B17">
        <v>201705812</v>
      </c>
      <c r="C17" s="63">
        <v>35498</v>
      </c>
      <c r="D17" s="63">
        <v>35498</v>
      </c>
      <c r="E17" s="55">
        <v>1</v>
      </c>
      <c r="F17">
        <f t="shared" si="0"/>
        <v>1</v>
      </c>
    </row>
    <row r="18" spans="1:6" x14ac:dyDescent="0.25">
      <c r="B18">
        <v>201907538</v>
      </c>
      <c r="C18" s="63">
        <v>35499</v>
      </c>
      <c r="D18" s="63">
        <v>35499</v>
      </c>
      <c r="E18" s="55">
        <v>1</v>
      </c>
      <c r="F18">
        <f t="shared" si="0"/>
        <v>1</v>
      </c>
    </row>
    <row r="19" spans="1:6" x14ac:dyDescent="0.25">
      <c r="B19">
        <v>202005303</v>
      </c>
      <c r="C19" s="63">
        <v>35497</v>
      </c>
      <c r="D19" s="63">
        <v>35497</v>
      </c>
      <c r="E19" s="55">
        <v>1</v>
      </c>
      <c r="F19">
        <f t="shared" si="0"/>
        <v>1</v>
      </c>
    </row>
    <row r="20" spans="1:6" x14ac:dyDescent="0.25">
      <c r="A20" t="s">
        <v>2585</v>
      </c>
      <c r="B20">
        <v>201606499</v>
      </c>
      <c r="C20" s="63">
        <v>35514</v>
      </c>
      <c r="D20" s="63">
        <v>35514</v>
      </c>
      <c r="E20" s="55">
        <v>1</v>
      </c>
      <c r="F20">
        <f t="shared" si="0"/>
        <v>1</v>
      </c>
    </row>
    <row r="21" spans="1:6" x14ac:dyDescent="0.25">
      <c r="A21" t="s">
        <v>2721</v>
      </c>
      <c r="B21">
        <v>201407896</v>
      </c>
      <c r="C21" s="63">
        <v>35492</v>
      </c>
      <c r="D21" s="63">
        <v>35492</v>
      </c>
      <c r="E21" s="55">
        <v>1</v>
      </c>
      <c r="F21">
        <f t="shared" si="0"/>
        <v>1</v>
      </c>
    </row>
    <row r="22" spans="1:6" x14ac:dyDescent="0.25">
      <c r="B22">
        <v>201700494</v>
      </c>
      <c r="C22" s="63">
        <v>35493</v>
      </c>
      <c r="D22" s="63">
        <v>35493</v>
      </c>
      <c r="E22" s="55">
        <v>1</v>
      </c>
      <c r="F22">
        <f t="shared" si="0"/>
        <v>1</v>
      </c>
    </row>
    <row r="23" spans="1:6" x14ac:dyDescent="0.25">
      <c r="B23">
        <v>201909935</v>
      </c>
      <c r="C23" s="63">
        <v>35498</v>
      </c>
      <c r="D23" s="63">
        <v>35498</v>
      </c>
      <c r="E23" s="55">
        <v>1</v>
      </c>
      <c r="F23">
        <f t="shared" si="0"/>
        <v>1</v>
      </c>
    </row>
    <row r="24" spans="1:6" x14ac:dyDescent="0.25">
      <c r="A24" t="s">
        <v>2722</v>
      </c>
      <c r="B24">
        <v>201707056</v>
      </c>
      <c r="C24" s="63">
        <v>35497</v>
      </c>
      <c r="D24" s="63">
        <v>35497</v>
      </c>
      <c r="E24" s="55">
        <v>1</v>
      </c>
      <c r="F24">
        <f t="shared" si="0"/>
        <v>1</v>
      </c>
    </row>
    <row r="25" spans="1:6" x14ac:dyDescent="0.25">
      <c r="A25" t="s">
        <v>2586</v>
      </c>
      <c r="B25">
        <v>201808543</v>
      </c>
      <c r="C25" s="63">
        <v>35505</v>
      </c>
      <c r="D25" s="63">
        <v>35505</v>
      </c>
      <c r="E25" s="55">
        <v>1</v>
      </c>
      <c r="F25">
        <f t="shared" si="0"/>
        <v>1</v>
      </c>
    </row>
    <row r="26" spans="1:6" x14ac:dyDescent="0.25">
      <c r="A26" t="s">
        <v>2587</v>
      </c>
      <c r="B26">
        <v>201909873</v>
      </c>
      <c r="C26" s="63">
        <v>35512</v>
      </c>
      <c r="D26" s="63">
        <v>35512</v>
      </c>
      <c r="E26" s="55">
        <v>1</v>
      </c>
      <c r="F26">
        <f t="shared" si="0"/>
        <v>1</v>
      </c>
    </row>
    <row r="27" spans="1:6" x14ac:dyDescent="0.25">
      <c r="A27" t="s">
        <v>2588</v>
      </c>
      <c r="B27">
        <v>202000772</v>
      </c>
      <c r="C27" s="63">
        <v>35521</v>
      </c>
      <c r="D27" s="63">
        <v>35521</v>
      </c>
      <c r="E27" s="55">
        <v>1</v>
      </c>
      <c r="F27">
        <f t="shared" si="0"/>
        <v>1</v>
      </c>
    </row>
    <row r="28" spans="1:6" x14ac:dyDescent="0.25">
      <c r="A28" t="s">
        <v>2589</v>
      </c>
      <c r="B28">
        <v>201806306</v>
      </c>
      <c r="C28" s="63">
        <v>35638</v>
      </c>
      <c r="D28" s="63">
        <v>35638</v>
      </c>
      <c r="E28" s="55">
        <v>1</v>
      </c>
      <c r="F28">
        <f t="shared" si="0"/>
        <v>1</v>
      </c>
    </row>
    <row r="29" spans="1:6" x14ac:dyDescent="0.25">
      <c r="B29">
        <v>201806406</v>
      </c>
      <c r="C29" s="63">
        <v>35637</v>
      </c>
      <c r="D29" s="63">
        <v>35638</v>
      </c>
      <c r="E29" s="55">
        <v>1</v>
      </c>
      <c r="F29">
        <f t="shared" si="0"/>
        <v>2</v>
      </c>
    </row>
    <row r="30" spans="1:6" x14ac:dyDescent="0.25">
      <c r="A30" t="s">
        <v>2723</v>
      </c>
      <c r="B30">
        <v>201806860</v>
      </c>
      <c r="C30" s="63">
        <v>35497</v>
      </c>
      <c r="D30" s="63">
        <v>35497</v>
      </c>
      <c r="E30" s="55">
        <v>1</v>
      </c>
      <c r="F30">
        <f t="shared" si="0"/>
        <v>1</v>
      </c>
    </row>
    <row r="31" spans="1:6" x14ac:dyDescent="0.25">
      <c r="A31" t="s">
        <v>2590</v>
      </c>
      <c r="B31">
        <v>201907601</v>
      </c>
      <c r="C31" s="63">
        <v>35510</v>
      </c>
      <c r="D31" s="63">
        <v>35511</v>
      </c>
      <c r="E31" s="55">
        <v>1</v>
      </c>
      <c r="F31">
        <f t="shared" si="0"/>
        <v>2</v>
      </c>
    </row>
    <row r="32" spans="1:6" x14ac:dyDescent="0.25">
      <c r="A32" t="s">
        <v>2592</v>
      </c>
      <c r="B32">
        <v>201906961</v>
      </c>
      <c r="C32" s="63">
        <v>35511</v>
      </c>
      <c r="D32" s="63">
        <v>35511</v>
      </c>
      <c r="E32" s="55">
        <v>1</v>
      </c>
      <c r="F32">
        <f t="shared" si="0"/>
        <v>1</v>
      </c>
    </row>
    <row r="33" spans="1:6" x14ac:dyDescent="0.25">
      <c r="A33" t="s">
        <v>2593</v>
      </c>
      <c r="B33">
        <v>201404459</v>
      </c>
      <c r="C33" s="63">
        <v>35512</v>
      </c>
      <c r="D33" s="63">
        <v>35512</v>
      </c>
      <c r="E33" s="55">
        <v>1</v>
      </c>
      <c r="F33">
        <f t="shared" si="0"/>
        <v>1</v>
      </c>
    </row>
    <row r="34" spans="1:6" x14ac:dyDescent="0.25">
      <c r="A34" t="s">
        <v>2594</v>
      </c>
      <c r="B34">
        <v>202004852</v>
      </c>
      <c r="C34" s="63">
        <v>35491</v>
      </c>
      <c r="D34" s="63">
        <v>35491</v>
      </c>
      <c r="E34" s="55">
        <v>1</v>
      </c>
      <c r="F34">
        <f t="shared" si="0"/>
        <v>1</v>
      </c>
    </row>
    <row r="35" spans="1:6" x14ac:dyDescent="0.25">
      <c r="A35" t="s">
        <v>2595</v>
      </c>
      <c r="B35">
        <v>201905831</v>
      </c>
      <c r="C35" s="63">
        <v>35508</v>
      </c>
      <c r="D35" s="63">
        <v>35508</v>
      </c>
      <c r="E35" s="55">
        <v>1</v>
      </c>
      <c r="F35">
        <f t="shared" si="0"/>
        <v>1</v>
      </c>
    </row>
    <row r="36" spans="1:6" x14ac:dyDescent="0.25">
      <c r="A36" t="s">
        <v>2724</v>
      </c>
      <c r="B36">
        <v>202003466</v>
      </c>
      <c r="C36" s="63">
        <v>35520</v>
      </c>
      <c r="D36" s="63">
        <v>35520</v>
      </c>
      <c r="E36" s="55">
        <v>1</v>
      </c>
      <c r="F36">
        <f t="shared" si="0"/>
        <v>1</v>
      </c>
    </row>
    <row r="37" spans="1:6" x14ac:dyDescent="0.25">
      <c r="A37" t="s">
        <v>2776</v>
      </c>
      <c r="B37">
        <v>202006562</v>
      </c>
      <c r="C37" s="63">
        <v>35512</v>
      </c>
      <c r="D37" s="63">
        <v>35512</v>
      </c>
      <c r="E37" s="55">
        <v>1</v>
      </c>
      <c r="F37">
        <f t="shared" si="0"/>
        <v>1</v>
      </c>
    </row>
    <row r="38" spans="1:6" x14ac:dyDescent="0.25">
      <c r="A38" t="s">
        <v>2777</v>
      </c>
      <c r="B38">
        <v>201905328</v>
      </c>
      <c r="C38" s="63">
        <v>35527</v>
      </c>
      <c r="D38" s="63">
        <v>35527</v>
      </c>
      <c r="E38" s="55">
        <v>1</v>
      </c>
      <c r="F38">
        <f t="shared" si="0"/>
        <v>1</v>
      </c>
    </row>
    <row r="39" spans="1:6" x14ac:dyDescent="0.25">
      <c r="A39" t="s">
        <v>2596</v>
      </c>
      <c r="B39">
        <v>202009533</v>
      </c>
      <c r="C39" s="63">
        <v>35637</v>
      </c>
      <c r="D39" s="63">
        <v>35637</v>
      </c>
      <c r="E39" s="55">
        <v>1</v>
      </c>
      <c r="F39">
        <f t="shared" si="0"/>
        <v>1</v>
      </c>
    </row>
    <row r="40" spans="1:6" x14ac:dyDescent="0.25">
      <c r="A40" t="s">
        <v>2725</v>
      </c>
      <c r="B40">
        <v>201706430</v>
      </c>
      <c r="C40" s="63">
        <v>35488</v>
      </c>
      <c r="D40" s="63">
        <v>35488</v>
      </c>
      <c r="E40" s="55">
        <v>1</v>
      </c>
      <c r="F40">
        <f t="shared" si="0"/>
        <v>1</v>
      </c>
    </row>
    <row r="41" spans="1:6" x14ac:dyDescent="0.25">
      <c r="A41" t="s">
        <v>2597</v>
      </c>
      <c r="B41">
        <v>202005418</v>
      </c>
      <c r="C41" s="63">
        <v>35637</v>
      </c>
      <c r="D41" s="63">
        <v>35638</v>
      </c>
      <c r="E41" s="55">
        <v>1</v>
      </c>
      <c r="F41">
        <f t="shared" si="0"/>
        <v>2</v>
      </c>
    </row>
    <row r="42" spans="1:6" x14ac:dyDescent="0.25">
      <c r="A42" t="s">
        <v>2726</v>
      </c>
      <c r="B42">
        <v>201907106</v>
      </c>
      <c r="C42" s="63">
        <v>35511</v>
      </c>
      <c r="D42" s="63">
        <v>35511</v>
      </c>
      <c r="E42" s="55">
        <v>1</v>
      </c>
      <c r="F42">
        <f t="shared" si="0"/>
        <v>1</v>
      </c>
    </row>
    <row r="43" spans="1:6" x14ac:dyDescent="0.25">
      <c r="A43" t="s">
        <v>2598</v>
      </c>
      <c r="B43">
        <v>202004374</v>
      </c>
      <c r="C43" s="63">
        <v>35524</v>
      </c>
      <c r="D43" s="63">
        <v>35524</v>
      </c>
      <c r="E43" s="55">
        <v>1</v>
      </c>
      <c r="F43">
        <f t="shared" si="0"/>
        <v>1</v>
      </c>
    </row>
    <row r="44" spans="1:6" x14ac:dyDescent="0.25">
      <c r="A44" t="s">
        <v>2727</v>
      </c>
      <c r="B44">
        <v>202008856</v>
      </c>
      <c r="C44" s="63">
        <v>35488</v>
      </c>
      <c r="D44" s="63">
        <v>35488</v>
      </c>
      <c r="E44" s="55">
        <v>1</v>
      </c>
      <c r="F44">
        <f t="shared" si="0"/>
        <v>1</v>
      </c>
    </row>
    <row r="45" spans="1:6" x14ac:dyDescent="0.25">
      <c r="A45" t="s">
        <v>2599</v>
      </c>
      <c r="B45">
        <v>201704003</v>
      </c>
      <c r="C45" s="63">
        <v>35507</v>
      </c>
      <c r="D45" s="63">
        <v>35507</v>
      </c>
      <c r="E45" s="55">
        <v>1</v>
      </c>
      <c r="F45">
        <f t="shared" si="0"/>
        <v>1</v>
      </c>
    </row>
    <row r="46" spans="1:6" x14ac:dyDescent="0.25">
      <c r="A46" t="s">
        <v>2600</v>
      </c>
      <c r="B46">
        <v>201905354</v>
      </c>
      <c r="C46" s="63">
        <v>35509</v>
      </c>
      <c r="D46" s="63">
        <v>35509</v>
      </c>
      <c r="E46" s="55">
        <v>1</v>
      </c>
      <c r="F46">
        <f t="shared" si="0"/>
        <v>1</v>
      </c>
    </row>
    <row r="47" spans="1:6" x14ac:dyDescent="0.25">
      <c r="A47" t="s">
        <v>2601</v>
      </c>
      <c r="B47">
        <v>201904639</v>
      </c>
      <c r="C47" s="63">
        <v>35637</v>
      </c>
      <c r="D47" s="63">
        <v>35638</v>
      </c>
      <c r="E47" s="55">
        <v>1</v>
      </c>
      <c r="F47">
        <f t="shared" si="0"/>
        <v>2</v>
      </c>
    </row>
    <row r="48" spans="1:6" x14ac:dyDescent="0.25">
      <c r="A48" t="s">
        <v>2602</v>
      </c>
      <c r="B48">
        <v>202004926</v>
      </c>
      <c r="C48" s="63">
        <v>35498</v>
      </c>
      <c r="D48" s="63">
        <v>35498</v>
      </c>
      <c r="E48" s="55">
        <v>1</v>
      </c>
      <c r="F48">
        <f t="shared" si="0"/>
        <v>1</v>
      </c>
    </row>
    <row r="49" spans="1:6" x14ac:dyDescent="0.25">
      <c r="A49" t="s">
        <v>2604</v>
      </c>
      <c r="B49">
        <v>201705985</v>
      </c>
      <c r="C49" s="63">
        <v>35512</v>
      </c>
      <c r="D49" s="63">
        <v>35512</v>
      </c>
      <c r="E49" s="55">
        <v>1</v>
      </c>
      <c r="F49">
        <f t="shared" si="0"/>
        <v>1</v>
      </c>
    </row>
    <row r="50" spans="1:6" x14ac:dyDescent="0.25">
      <c r="A50" t="s">
        <v>2728</v>
      </c>
      <c r="B50">
        <v>201407691</v>
      </c>
      <c r="C50" s="63">
        <v>35496</v>
      </c>
      <c r="D50" s="63">
        <v>35496</v>
      </c>
      <c r="E50" s="55">
        <v>1</v>
      </c>
      <c r="F50">
        <f t="shared" si="0"/>
        <v>1</v>
      </c>
    </row>
    <row r="51" spans="1:6" x14ac:dyDescent="0.25">
      <c r="A51" t="s">
        <v>2729</v>
      </c>
      <c r="B51">
        <v>201907287</v>
      </c>
      <c r="C51" s="63">
        <v>35622</v>
      </c>
      <c r="D51" s="63">
        <v>35622</v>
      </c>
      <c r="E51" s="55">
        <v>1</v>
      </c>
      <c r="F51">
        <f t="shared" si="0"/>
        <v>1</v>
      </c>
    </row>
    <row r="52" spans="1:6" x14ac:dyDescent="0.25">
      <c r="A52" t="s">
        <v>2555</v>
      </c>
      <c r="B52">
        <v>201707001</v>
      </c>
      <c r="C52" s="63">
        <v>35622</v>
      </c>
      <c r="D52" s="63">
        <v>35622</v>
      </c>
      <c r="E52" s="55">
        <v>1</v>
      </c>
      <c r="F52">
        <f t="shared" si="0"/>
        <v>1</v>
      </c>
    </row>
    <row r="53" spans="1:6" x14ac:dyDescent="0.25">
      <c r="A53" t="s">
        <v>2605</v>
      </c>
      <c r="B53">
        <v>201905179</v>
      </c>
      <c r="C53" s="63">
        <v>35489</v>
      </c>
      <c r="D53" s="63">
        <v>35489</v>
      </c>
      <c r="E53" s="55">
        <v>1</v>
      </c>
      <c r="F53">
        <f t="shared" si="0"/>
        <v>1</v>
      </c>
    </row>
    <row r="54" spans="1:6" x14ac:dyDescent="0.25">
      <c r="A54" t="s">
        <v>2730</v>
      </c>
      <c r="B54">
        <v>202000705</v>
      </c>
      <c r="C54" s="63">
        <v>35498</v>
      </c>
      <c r="D54" s="63">
        <v>35498</v>
      </c>
      <c r="E54" s="55">
        <v>1</v>
      </c>
      <c r="F54">
        <f t="shared" si="0"/>
        <v>1</v>
      </c>
    </row>
    <row r="55" spans="1:6" x14ac:dyDescent="0.25">
      <c r="A55" t="s">
        <v>2778</v>
      </c>
      <c r="B55">
        <v>201604666</v>
      </c>
      <c r="C55" s="63">
        <v>35500</v>
      </c>
      <c r="D55" s="63">
        <v>35500</v>
      </c>
      <c r="E55" s="55">
        <v>1</v>
      </c>
      <c r="F55">
        <f t="shared" si="0"/>
        <v>1</v>
      </c>
    </row>
    <row r="56" spans="1:6" x14ac:dyDescent="0.25">
      <c r="A56" t="s">
        <v>2731</v>
      </c>
      <c r="B56">
        <v>202008021</v>
      </c>
      <c r="C56" s="63">
        <v>35505</v>
      </c>
      <c r="D56" s="63">
        <v>35505</v>
      </c>
      <c r="E56" s="55">
        <v>1</v>
      </c>
      <c r="F56">
        <f t="shared" si="0"/>
        <v>1</v>
      </c>
    </row>
    <row r="57" spans="1:6" x14ac:dyDescent="0.25">
      <c r="A57" t="s">
        <v>2732</v>
      </c>
      <c r="B57">
        <v>201907288</v>
      </c>
      <c r="C57" s="63">
        <v>35511</v>
      </c>
      <c r="D57" s="63">
        <v>35511</v>
      </c>
      <c r="E57" s="55">
        <v>1</v>
      </c>
      <c r="F57">
        <f t="shared" si="0"/>
        <v>1</v>
      </c>
    </row>
    <row r="58" spans="1:6" x14ac:dyDescent="0.25">
      <c r="A58" t="s">
        <v>2733</v>
      </c>
      <c r="B58">
        <v>202004735</v>
      </c>
      <c r="C58" s="63">
        <v>35497</v>
      </c>
      <c r="D58" s="63">
        <v>35497</v>
      </c>
      <c r="E58" s="55">
        <v>1</v>
      </c>
      <c r="F58">
        <f t="shared" si="0"/>
        <v>1</v>
      </c>
    </row>
    <row r="59" spans="1:6" x14ac:dyDescent="0.25">
      <c r="A59" t="s">
        <v>2734</v>
      </c>
      <c r="B59">
        <v>201806544</v>
      </c>
      <c r="C59" s="63">
        <v>35522</v>
      </c>
      <c r="D59" s="63">
        <v>35522</v>
      </c>
      <c r="E59" s="55">
        <v>1</v>
      </c>
      <c r="F59">
        <f t="shared" si="0"/>
        <v>1</v>
      </c>
    </row>
    <row r="60" spans="1:6" x14ac:dyDescent="0.25">
      <c r="A60" t="s">
        <v>2735</v>
      </c>
      <c r="B60">
        <v>201705783</v>
      </c>
      <c r="C60" s="63">
        <v>35496</v>
      </c>
      <c r="D60" s="63">
        <v>35497</v>
      </c>
      <c r="E60" s="55">
        <v>1</v>
      </c>
      <c r="F60">
        <f t="shared" si="0"/>
        <v>2</v>
      </c>
    </row>
    <row r="61" spans="1:6" x14ac:dyDescent="0.25">
      <c r="B61">
        <v>201910371</v>
      </c>
      <c r="C61" s="63">
        <v>35499</v>
      </c>
      <c r="D61" s="63">
        <v>35500</v>
      </c>
      <c r="E61" s="55">
        <v>1</v>
      </c>
      <c r="F61">
        <f t="shared" si="0"/>
        <v>2</v>
      </c>
    </row>
    <row r="62" spans="1:6" x14ac:dyDescent="0.25">
      <c r="A62" t="s">
        <v>2607</v>
      </c>
      <c r="B62">
        <v>202004996</v>
      </c>
      <c r="C62" s="63">
        <v>35624</v>
      </c>
      <c r="D62" s="63">
        <v>35624</v>
      </c>
      <c r="E62" s="55">
        <v>1</v>
      </c>
      <c r="F62">
        <f t="shared" si="0"/>
        <v>1</v>
      </c>
    </row>
    <row r="63" spans="1:6" x14ac:dyDescent="0.25">
      <c r="A63" t="s">
        <v>2608</v>
      </c>
      <c r="B63">
        <v>201706780</v>
      </c>
      <c r="C63" s="63">
        <v>35508</v>
      </c>
      <c r="D63" s="63">
        <v>35508</v>
      </c>
      <c r="E63" s="55">
        <v>1</v>
      </c>
      <c r="F63">
        <f t="shared" si="0"/>
        <v>1</v>
      </c>
    </row>
    <row r="64" spans="1:6" x14ac:dyDescent="0.25">
      <c r="A64" t="s">
        <v>2736</v>
      </c>
      <c r="B64">
        <v>201806092</v>
      </c>
      <c r="C64" s="63">
        <v>35489</v>
      </c>
      <c r="D64" s="63">
        <v>35489</v>
      </c>
      <c r="E64" s="55">
        <v>1</v>
      </c>
      <c r="F64">
        <f t="shared" si="0"/>
        <v>1</v>
      </c>
    </row>
    <row r="65" spans="1:6" x14ac:dyDescent="0.25">
      <c r="A65" t="s">
        <v>3505</v>
      </c>
      <c r="B65">
        <v>201606201</v>
      </c>
      <c r="C65" s="63">
        <v>36528</v>
      </c>
      <c r="D65" s="63">
        <v>36528</v>
      </c>
      <c r="E65" s="55">
        <v>1</v>
      </c>
      <c r="F65">
        <f t="shared" si="0"/>
        <v>1</v>
      </c>
    </row>
    <row r="66" spans="1:6" x14ac:dyDescent="0.25">
      <c r="A66" t="s">
        <v>3004</v>
      </c>
      <c r="B66">
        <v>201907872</v>
      </c>
      <c r="C66" s="63">
        <v>35837</v>
      </c>
      <c r="D66" s="63">
        <v>35837</v>
      </c>
      <c r="E66" s="55">
        <v>1</v>
      </c>
      <c r="F66">
        <f t="shared" si="0"/>
        <v>1</v>
      </c>
    </row>
    <row r="67" spans="1:6" x14ac:dyDescent="0.25">
      <c r="A67" t="s">
        <v>3434</v>
      </c>
      <c r="B67">
        <v>201800328</v>
      </c>
      <c r="C67" s="63">
        <v>36741</v>
      </c>
      <c r="D67" s="63">
        <v>36741</v>
      </c>
      <c r="E67" s="55">
        <v>1</v>
      </c>
      <c r="F67">
        <f t="shared" si="0"/>
        <v>1</v>
      </c>
    </row>
    <row r="68" spans="1:6" x14ac:dyDescent="0.25">
      <c r="A68" t="s">
        <v>3527</v>
      </c>
      <c r="B68">
        <v>202003218</v>
      </c>
      <c r="C68" s="63">
        <v>36764</v>
      </c>
      <c r="D68" s="63">
        <v>36764</v>
      </c>
      <c r="E68" s="55">
        <v>1</v>
      </c>
      <c r="F68">
        <f t="shared" si="0"/>
        <v>1</v>
      </c>
    </row>
    <row r="69" spans="1:6" x14ac:dyDescent="0.25">
      <c r="A69" t="s">
        <v>3209</v>
      </c>
      <c r="B69">
        <v>201907345</v>
      </c>
      <c r="C69" s="63">
        <v>36165</v>
      </c>
      <c r="D69" s="63">
        <v>36165</v>
      </c>
      <c r="E69" s="55">
        <v>1</v>
      </c>
      <c r="F69">
        <f t="shared" si="0"/>
        <v>1</v>
      </c>
    </row>
    <row r="70" spans="1:6" x14ac:dyDescent="0.25">
      <c r="A70" t="s">
        <v>3320</v>
      </c>
      <c r="B70">
        <v>201800165</v>
      </c>
      <c r="C70" s="63">
        <v>36602</v>
      </c>
      <c r="D70" s="63">
        <v>36602</v>
      </c>
      <c r="E70" s="55">
        <v>1</v>
      </c>
      <c r="F70">
        <f t="shared" ref="F70:F133" si="1">IFERROR(D70-C70+1, 0)</f>
        <v>1</v>
      </c>
    </row>
    <row r="71" spans="1:6" x14ac:dyDescent="0.25">
      <c r="A71" t="s">
        <v>3500</v>
      </c>
      <c r="B71">
        <v>202103629</v>
      </c>
      <c r="C71" s="63">
        <v>36605</v>
      </c>
      <c r="D71" s="63">
        <v>36606</v>
      </c>
      <c r="E71" s="55">
        <v>1</v>
      </c>
      <c r="F71">
        <f t="shared" si="1"/>
        <v>2</v>
      </c>
    </row>
    <row r="72" spans="1:6" x14ac:dyDescent="0.25">
      <c r="A72" t="s">
        <v>3499</v>
      </c>
      <c r="B72">
        <v>201804904</v>
      </c>
      <c r="C72" s="63">
        <v>36603</v>
      </c>
      <c r="D72" s="63">
        <v>36603</v>
      </c>
      <c r="E72" s="55">
        <v>1</v>
      </c>
      <c r="F72">
        <f t="shared" si="1"/>
        <v>1</v>
      </c>
    </row>
    <row r="73" spans="1:6" x14ac:dyDescent="0.25">
      <c r="A73" t="s">
        <v>3497</v>
      </c>
      <c r="B73">
        <v>202103312</v>
      </c>
      <c r="C73" s="63">
        <v>36699</v>
      </c>
      <c r="D73" s="63">
        <v>36699</v>
      </c>
      <c r="E73" s="55">
        <v>1</v>
      </c>
      <c r="F73">
        <f t="shared" si="1"/>
        <v>1</v>
      </c>
    </row>
    <row r="74" spans="1:6" x14ac:dyDescent="0.25">
      <c r="A74" t="s">
        <v>3496</v>
      </c>
      <c r="B74">
        <v>201907347</v>
      </c>
      <c r="C74" s="63">
        <v>36699</v>
      </c>
      <c r="D74" s="63">
        <v>36699</v>
      </c>
      <c r="E74" s="55">
        <v>1</v>
      </c>
      <c r="F74">
        <f t="shared" si="1"/>
        <v>1</v>
      </c>
    </row>
    <row r="75" spans="1:6" x14ac:dyDescent="0.25">
      <c r="A75" t="s">
        <v>3199</v>
      </c>
      <c r="B75">
        <v>201705206</v>
      </c>
      <c r="C75" s="63">
        <v>36324</v>
      </c>
      <c r="D75" s="63">
        <v>36324</v>
      </c>
      <c r="E75" s="55">
        <v>1</v>
      </c>
      <c r="F75">
        <f t="shared" si="1"/>
        <v>1</v>
      </c>
    </row>
    <row r="76" spans="1:6" x14ac:dyDescent="0.25">
      <c r="A76" t="s">
        <v>3383</v>
      </c>
      <c r="B76">
        <v>201707122</v>
      </c>
      <c r="C76" s="63">
        <v>36765</v>
      </c>
      <c r="D76" s="63">
        <v>36765</v>
      </c>
      <c r="E76" s="55">
        <v>1</v>
      </c>
      <c r="F76">
        <f t="shared" si="1"/>
        <v>1</v>
      </c>
    </row>
    <row r="77" spans="1:6" x14ac:dyDescent="0.25">
      <c r="A77" t="s">
        <v>2545</v>
      </c>
      <c r="B77">
        <v>202112345</v>
      </c>
      <c r="C77" s="63">
        <v>35141</v>
      </c>
      <c r="D77" s="63">
        <v>35141</v>
      </c>
      <c r="E77" s="55">
        <v>1</v>
      </c>
      <c r="F77">
        <f t="shared" si="1"/>
        <v>1</v>
      </c>
    </row>
    <row r="78" spans="1:6" x14ac:dyDescent="0.25">
      <c r="A78" t="s">
        <v>3558</v>
      </c>
      <c r="B78">
        <v>201704560</v>
      </c>
      <c r="C78" s="63">
        <v>36699</v>
      </c>
      <c r="D78" s="63">
        <v>36699</v>
      </c>
      <c r="E78" s="55">
        <v>1</v>
      </c>
      <c r="F78">
        <f t="shared" si="1"/>
        <v>1</v>
      </c>
    </row>
    <row r="79" spans="1:6" x14ac:dyDescent="0.25">
      <c r="A79" t="s">
        <v>3511</v>
      </c>
      <c r="B79">
        <v>202007769</v>
      </c>
      <c r="C79" s="63">
        <v>36803</v>
      </c>
      <c r="D79" s="63">
        <v>36803</v>
      </c>
      <c r="E79" s="55">
        <v>1</v>
      </c>
      <c r="F79">
        <f t="shared" si="1"/>
        <v>1</v>
      </c>
    </row>
    <row r="80" spans="1:6" x14ac:dyDescent="0.25">
      <c r="A80" t="s">
        <v>3070</v>
      </c>
      <c r="B80">
        <v>201705149</v>
      </c>
      <c r="C80" s="63">
        <v>35850</v>
      </c>
      <c r="D80" s="63">
        <v>35850</v>
      </c>
      <c r="E80" s="55">
        <v>1</v>
      </c>
      <c r="F80">
        <f t="shared" si="1"/>
        <v>1</v>
      </c>
    </row>
    <row r="81" spans="1:6" x14ac:dyDescent="0.25">
      <c r="A81" t="s">
        <v>3278</v>
      </c>
      <c r="B81">
        <v>201905228</v>
      </c>
      <c r="C81" s="63">
        <v>36192</v>
      </c>
      <c r="D81" s="63">
        <v>36192</v>
      </c>
      <c r="E81" s="55">
        <v>1</v>
      </c>
      <c r="F81">
        <f t="shared" si="1"/>
        <v>1</v>
      </c>
    </row>
    <row r="82" spans="1:6" x14ac:dyDescent="0.25">
      <c r="A82" t="s">
        <v>3533</v>
      </c>
      <c r="B82">
        <v>201906792</v>
      </c>
      <c r="C82" s="63">
        <v>36753</v>
      </c>
      <c r="D82" s="63">
        <v>36753</v>
      </c>
      <c r="E82" s="55">
        <v>1</v>
      </c>
      <c r="F82">
        <f t="shared" si="1"/>
        <v>1</v>
      </c>
    </row>
    <row r="83" spans="1:6" x14ac:dyDescent="0.25">
      <c r="A83" t="s">
        <v>3526</v>
      </c>
      <c r="B83">
        <v>201905443</v>
      </c>
      <c r="C83" s="63">
        <v>36694</v>
      </c>
      <c r="D83" s="63">
        <v>36694</v>
      </c>
      <c r="E83" s="55">
        <v>1</v>
      </c>
      <c r="F83">
        <f t="shared" si="1"/>
        <v>1</v>
      </c>
    </row>
    <row r="84" spans="1:6" x14ac:dyDescent="0.25">
      <c r="A84" t="s">
        <v>3328</v>
      </c>
      <c r="B84">
        <v>201303517</v>
      </c>
      <c r="C84" s="63">
        <v>36693</v>
      </c>
      <c r="D84" s="63">
        <v>36693</v>
      </c>
      <c r="E84" s="55">
        <v>1</v>
      </c>
      <c r="F84">
        <f t="shared" si="1"/>
        <v>1</v>
      </c>
    </row>
    <row r="85" spans="1:6" x14ac:dyDescent="0.25">
      <c r="A85" t="s">
        <v>3329</v>
      </c>
      <c r="B85">
        <v>201806846</v>
      </c>
      <c r="C85" s="63">
        <v>36693</v>
      </c>
      <c r="D85" s="63">
        <v>36694</v>
      </c>
      <c r="E85" s="55">
        <v>1</v>
      </c>
      <c r="F85">
        <f t="shared" si="1"/>
        <v>2</v>
      </c>
    </row>
    <row r="86" spans="1:6" x14ac:dyDescent="0.25">
      <c r="A86" t="s">
        <v>3495</v>
      </c>
      <c r="B86">
        <v>201911913</v>
      </c>
      <c r="C86" s="63">
        <v>36700</v>
      </c>
      <c r="D86" s="63">
        <v>36700</v>
      </c>
      <c r="E86" s="55">
        <v>1</v>
      </c>
      <c r="F86">
        <f t="shared" si="1"/>
        <v>1</v>
      </c>
    </row>
    <row r="87" spans="1:6" x14ac:dyDescent="0.25">
      <c r="A87" t="s">
        <v>3277</v>
      </c>
      <c r="B87">
        <v>201907035</v>
      </c>
      <c r="C87" s="63">
        <v>36192</v>
      </c>
      <c r="D87" s="63">
        <v>36192</v>
      </c>
      <c r="E87" s="55">
        <v>1</v>
      </c>
      <c r="F87">
        <f t="shared" si="1"/>
        <v>1</v>
      </c>
    </row>
    <row r="88" spans="1:6" x14ac:dyDescent="0.25">
      <c r="A88" t="s">
        <v>3507</v>
      </c>
      <c r="B88">
        <v>201806321</v>
      </c>
      <c r="C88" s="63">
        <v>36693</v>
      </c>
      <c r="D88" s="63">
        <v>36693</v>
      </c>
      <c r="E88" s="55">
        <v>1</v>
      </c>
      <c r="F88">
        <f t="shared" si="1"/>
        <v>1</v>
      </c>
    </row>
    <row r="89" spans="1:6" x14ac:dyDescent="0.25">
      <c r="A89" t="s">
        <v>2544</v>
      </c>
      <c r="B89">
        <v>201904865</v>
      </c>
      <c r="C89" s="63">
        <v>35141</v>
      </c>
      <c r="D89" s="63">
        <v>35141</v>
      </c>
      <c r="E89" s="55">
        <v>1</v>
      </c>
      <c r="F89">
        <f t="shared" si="1"/>
        <v>1</v>
      </c>
    </row>
    <row r="90" spans="1:6" x14ac:dyDescent="0.25">
      <c r="A90" t="s">
        <v>3452</v>
      </c>
      <c r="B90">
        <v>201907693</v>
      </c>
      <c r="C90" s="63">
        <v>36695</v>
      </c>
      <c r="D90" s="63">
        <v>36695</v>
      </c>
      <c r="E90" s="55">
        <v>1</v>
      </c>
      <c r="F90">
        <f t="shared" si="1"/>
        <v>1</v>
      </c>
    </row>
    <row r="91" spans="1:6" x14ac:dyDescent="0.25">
      <c r="A91" t="s">
        <v>3453</v>
      </c>
      <c r="B91">
        <v>201905810</v>
      </c>
      <c r="C91" s="63">
        <v>36695</v>
      </c>
      <c r="D91" s="63">
        <v>36695</v>
      </c>
      <c r="E91" s="55">
        <v>1</v>
      </c>
      <c r="F91">
        <f t="shared" si="1"/>
        <v>1</v>
      </c>
    </row>
    <row r="92" spans="1:6" x14ac:dyDescent="0.25">
      <c r="A92" t="s">
        <v>3340</v>
      </c>
      <c r="B92">
        <v>202007519</v>
      </c>
      <c r="C92" s="63">
        <v>36784</v>
      </c>
      <c r="D92" s="63">
        <v>36784</v>
      </c>
      <c r="E92" s="55">
        <v>1</v>
      </c>
      <c r="F92">
        <f t="shared" si="1"/>
        <v>1</v>
      </c>
    </row>
    <row r="93" spans="1:6" x14ac:dyDescent="0.25">
      <c r="A93" t="s">
        <v>3458</v>
      </c>
      <c r="B93">
        <v>202110057</v>
      </c>
      <c r="C93" s="63">
        <v>36695</v>
      </c>
      <c r="D93" s="63">
        <v>36695</v>
      </c>
      <c r="E93" s="55">
        <v>1</v>
      </c>
      <c r="F93">
        <f t="shared" si="1"/>
        <v>1</v>
      </c>
    </row>
    <row r="94" spans="1:6" x14ac:dyDescent="0.25">
      <c r="A94" t="s">
        <v>3508</v>
      </c>
      <c r="B94">
        <v>201704991</v>
      </c>
      <c r="C94" s="63">
        <v>36824</v>
      </c>
      <c r="D94" s="63">
        <v>36824</v>
      </c>
      <c r="E94" s="55">
        <v>1</v>
      </c>
      <c r="F94">
        <f t="shared" si="1"/>
        <v>1</v>
      </c>
    </row>
    <row r="95" spans="1:6" x14ac:dyDescent="0.25">
      <c r="A95" t="s">
        <v>3276</v>
      </c>
      <c r="B95">
        <v>201907594</v>
      </c>
      <c r="C95" s="63">
        <v>36193</v>
      </c>
      <c r="D95" s="63">
        <v>36193</v>
      </c>
      <c r="E95" s="55">
        <v>1</v>
      </c>
      <c r="F95">
        <f t="shared" si="1"/>
        <v>1</v>
      </c>
    </row>
    <row r="96" spans="1:6" x14ac:dyDescent="0.25">
      <c r="A96" t="s">
        <v>3068</v>
      </c>
      <c r="B96">
        <v>201706072</v>
      </c>
      <c r="C96" s="63">
        <v>35903</v>
      </c>
      <c r="D96" s="63">
        <v>35903</v>
      </c>
      <c r="E96" s="55">
        <v>1</v>
      </c>
      <c r="F96">
        <f t="shared" si="1"/>
        <v>1</v>
      </c>
    </row>
    <row r="97" spans="1:6" x14ac:dyDescent="0.25">
      <c r="B97">
        <v>201907281</v>
      </c>
      <c r="C97" s="63">
        <v>36194</v>
      </c>
      <c r="D97" s="63">
        <v>36194</v>
      </c>
      <c r="E97" s="55">
        <v>1</v>
      </c>
      <c r="F97">
        <f t="shared" si="1"/>
        <v>1</v>
      </c>
    </row>
    <row r="98" spans="1:6" x14ac:dyDescent="0.25">
      <c r="A98" t="s">
        <v>3439</v>
      </c>
      <c r="B98">
        <v>202102693</v>
      </c>
      <c r="C98" s="63">
        <v>36738</v>
      </c>
      <c r="D98" s="63">
        <v>36738</v>
      </c>
      <c r="E98" s="55">
        <v>1</v>
      </c>
      <c r="F98">
        <f t="shared" si="1"/>
        <v>1</v>
      </c>
    </row>
    <row r="99" spans="1:6" x14ac:dyDescent="0.25">
      <c r="A99" t="s">
        <v>3506</v>
      </c>
      <c r="B99">
        <v>201806636</v>
      </c>
      <c r="C99" s="63">
        <v>36569</v>
      </c>
      <c r="D99" s="63">
        <v>36569</v>
      </c>
      <c r="E99" s="55">
        <v>1</v>
      </c>
      <c r="F99">
        <f t="shared" si="1"/>
        <v>1</v>
      </c>
    </row>
    <row r="100" spans="1:6" x14ac:dyDescent="0.25">
      <c r="A100" t="s">
        <v>3498</v>
      </c>
      <c r="B100">
        <v>202004499</v>
      </c>
      <c r="C100" s="63">
        <v>36697</v>
      </c>
      <c r="D100" s="63">
        <v>36697</v>
      </c>
      <c r="E100" s="55">
        <v>1</v>
      </c>
      <c r="F100">
        <f t="shared" si="1"/>
        <v>1</v>
      </c>
    </row>
    <row r="101" spans="1:6" x14ac:dyDescent="0.25">
      <c r="A101" t="s">
        <v>3067</v>
      </c>
      <c r="B101">
        <v>201907357</v>
      </c>
      <c r="C101" s="63">
        <v>35909</v>
      </c>
      <c r="D101" s="63">
        <v>35909</v>
      </c>
      <c r="E101" s="55">
        <v>1</v>
      </c>
      <c r="F101">
        <f t="shared" si="1"/>
        <v>1</v>
      </c>
    </row>
    <row r="102" spans="1:6" x14ac:dyDescent="0.25">
      <c r="A102" t="s">
        <v>3319</v>
      </c>
      <c r="B102">
        <v>202004393</v>
      </c>
      <c r="C102" s="63">
        <v>36697</v>
      </c>
      <c r="D102" s="63">
        <v>36697</v>
      </c>
      <c r="E102" s="55">
        <v>1</v>
      </c>
      <c r="F102">
        <f t="shared" si="1"/>
        <v>1</v>
      </c>
    </row>
    <row r="103" spans="1:6" x14ac:dyDescent="0.25">
      <c r="A103" t="s">
        <v>3065</v>
      </c>
      <c r="B103">
        <v>202006607</v>
      </c>
      <c r="C103" s="63">
        <v>35916</v>
      </c>
      <c r="D103" s="63">
        <v>35916</v>
      </c>
      <c r="E103" s="55">
        <v>1</v>
      </c>
      <c r="F103">
        <f t="shared" si="1"/>
        <v>1</v>
      </c>
    </row>
    <row r="104" spans="1:6" x14ac:dyDescent="0.25">
      <c r="A104" t="s">
        <v>3330</v>
      </c>
      <c r="B104">
        <v>201505519</v>
      </c>
      <c r="C104" s="63">
        <v>36824</v>
      </c>
      <c r="D104" s="63">
        <v>36824</v>
      </c>
      <c r="E104" s="55">
        <v>1</v>
      </c>
      <c r="F104">
        <f t="shared" si="1"/>
        <v>1</v>
      </c>
    </row>
    <row r="105" spans="1:6" x14ac:dyDescent="0.25">
      <c r="A105" t="s">
        <v>3491</v>
      </c>
      <c r="B105">
        <v>202006302</v>
      </c>
      <c r="C105" s="63">
        <v>36702</v>
      </c>
      <c r="D105" s="63">
        <v>36702</v>
      </c>
      <c r="E105" s="55">
        <v>1</v>
      </c>
      <c r="F105">
        <f t="shared" si="1"/>
        <v>1</v>
      </c>
    </row>
    <row r="106" spans="1:6" x14ac:dyDescent="0.25">
      <c r="A106" t="s">
        <v>3490</v>
      </c>
      <c r="B106">
        <v>202102695</v>
      </c>
      <c r="C106" s="63">
        <v>36702</v>
      </c>
      <c r="D106" s="63">
        <v>36702</v>
      </c>
      <c r="E106" s="55">
        <v>1</v>
      </c>
      <c r="F106">
        <f t="shared" si="1"/>
        <v>1</v>
      </c>
    </row>
    <row r="107" spans="1:6" x14ac:dyDescent="0.25">
      <c r="A107" t="s">
        <v>3295</v>
      </c>
      <c r="B107">
        <v>201705985</v>
      </c>
      <c r="C107" s="63">
        <v>36784</v>
      </c>
      <c r="D107" s="63">
        <v>36784</v>
      </c>
      <c r="E107" s="55">
        <v>1</v>
      </c>
      <c r="F107">
        <f t="shared" si="1"/>
        <v>1</v>
      </c>
    </row>
    <row r="108" spans="1:6" x14ac:dyDescent="0.25">
      <c r="A108" t="s">
        <v>3094</v>
      </c>
      <c r="B108">
        <v>201705591</v>
      </c>
      <c r="C108" s="63">
        <v>36442</v>
      </c>
      <c r="D108" s="63">
        <v>36442</v>
      </c>
      <c r="E108" s="55">
        <v>1</v>
      </c>
      <c r="F108">
        <f t="shared" si="1"/>
        <v>1</v>
      </c>
    </row>
    <row r="109" spans="1:6" x14ac:dyDescent="0.25">
      <c r="A109" t="s">
        <v>3488</v>
      </c>
      <c r="B109">
        <v>201908687</v>
      </c>
      <c r="C109" s="63">
        <v>36702</v>
      </c>
      <c r="D109" s="63">
        <v>36702</v>
      </c>
      <c r="E109" s="55">
        <v>1</v>
      </c>
      <c r="F109">
        <f t="shared" si="1"/>
        <v>1</v>
      </c>
    </row>
    <row r="110" spans="1:6" x14ac:dyDescent="0.25">
      <c r="A110" t="s">
        <v>3275</v>
      </c>
      <c r="B110">
        <v>202007629</v>
      </c>
      <c r="C110" s="63">
        <v>36195</v>
      </c>
      <c r="D110" s="63">
        <v>36195</v>
      </c>
      <c r="E110" s="55">
        <v>1</v>
      </c>
      <c r="F110">
        <f t="shared" si="1"/>
        <v>1</v>
      </c>
    </row>
    <row r="111" spans="1:6" x14ac:dyDescent="0.25">
      <c r="A111" t="s">
        <v>2470</v>
      </c>
      <c r="B111">
        <v>202008401</v>
      </c>
      <c r="C111" s="63">
        <v>35171</v>
      </c>
      <c r="D111" s="63">
        <v>35171</v>
      </c>
      <c r="E111" s="55">
        <v>1</v>
      </c>
      <c r="F111">
        <f t="shared" si="1"/>
        <v>1</v>
      </c>
    </row>
    <row r="112" spans="1:6" x14ac:dyDescent="0.25">
      <c r="A112" t="s">
        <v>3339</v>
      </c>
      <c r="B112">
        <v>202112345</v>
      </c>
      <c r="C112" s="63">
        <v>36784</v>
      </c>
      <c r="D112" s="63">
        <v>36784</v>
      </c>
      <c r="E112" s="55">
        <v>1</v>
      </c>
      <c r="F112">
        <f t="shared" si="1"/>
        <v>1</v>
      </c>
    </row>
    <row r="113" spans="1:6" x14ac:dyDescent="0.25">
      <c r="A113" t="s">
        <v>3001</v>
      </c>
      <c r="B113">
        <v>201705127</v>
      </c>
      <c r="C113" s="63">
        <v>35932</v>
      </c>
      <c r="D113" s="63">
        <v>35932</v>
      </c>
      <c r="E113" s="55">
        <v>1</v>
      </c>
      <c r="F113">
        <f t="shared" si="1"/>
        <v>1</v>
      </c>
    </row>
    <row r="114" spans="1:6" x14ac:dyDescent="0.25">
      <c r="A114" t="s">
        <v>3494</v>
      </c>
      <c r="B114">
        <v>201503392</v>
      </c>
      <c r="C114" s="63">
        <v>36701</v>
      </c>
      <c r="D114" s="63">
        <v>36701</v>
      </c>
      <c r="E114" s="55">
        <v>1</v>
      </c>
      <c r="F114">
        <f t="shared" si="1"/>
        <v>1</v>
      </c>
    </row>
    <row r="115" spans="1:6" x14ac:dyDescent="0.25">
      <c r="A115" t="s">
        <v>3493</v>
      </c>
      <c r="B115">
        <v>201706766</v>
      </c>
      <c r="C115" s="63">
        <v>36701</v>
      </c>
      <c r="D115" s="63">
        <v>36701</v>
      </c>
      <c r="E115" s="55">
        <v>1</v>
      </c>
      <c r="F115">
        <f t="shared" si="1"/>
        <v>1</v>
      </c>
    </row>
    <row r="116" spans="1:6" x14ac:dyDescent="0.25">
      <c r="A116" t="s">
        <v>3492</v>
      </c>
      <c r="B116">
        <v>202102696</v>
      </c>
      <c r="C116" s="63">
        <v>36701</v>
      </c>
      <c r="D116" s="63">
        <v>36701</v>
      </c>
      <c r="E116" s="55">
        <v>1</v>
      </c>
      <c r="F116">
        <f t="shared" si="1"/>
        <v>1</v>
      </c>
    </row>
    <row r="117" spans="1:6" x14ac:dyDescent="0.25">
      <c r="A117" t="s">
        <v>3487</v>
      </c>
      <c r="B117">
        <v>201706117</v>
      </c>
      <c r="C117" s="63">
        <v>36702</v>
      </c>
      <c r="D117" s="63">
        <v>36702</v>
      </c>
      <c r="E117" s="55">
        <v>1</v>
      </c>
      <c r="F117">
        <f t="shared" si="1"/>
        <v>1</v>
      </c>
    </row>
    <row r="118" spans="1:6" x14ac:dyDescent="0.25">
      <c r="A118" t="s">
        <v>2542</v>
      </c>
      <c r="B118">
        <v>201907316</v>
      </c>
      <c r="C118" s="63">
        <v>35182</v>
      </c>
      <c r="D118" s="63">
        <v>35182</v>
      </c>
      <c r="E118" s="55">
        <v>1</v>
      </c>
      <c r="F118">
        <f t="shared" si="1"/>
        <v>1</v>
      </c>
    </row>
    <row r="119" spans="1:6" x14ac:dyDescent="0.25">
      <c r="A119" t="s">
        <v>3398</v>
      </c>
      <c r="B119">
        <v>202006767</v>
      </c>
      <c r="C119" s="63">
        <v>36753</v>
      </c>
      <c r="D119" s="63">
        <v>36753</v>
      </c>
      <c r="E119" s="55">
        <v>1</v>
      </c>
      <c r="F119">
        <f t="shared" si="1"/>
        <v>1</v>
      </c>
    </row>
    <row r="120" spans="1:6" x14ac:dyDescent="0.25">
      <c r="A120" t="s">
        <v>3532</v>
      </c>
      <c r="B120">
        <v>202005485</v>
      </c>
      <c r="C120" s="63">
        <v>36753</v>
      </c>
      <c r="D120" s="63">
        <v>36753</v>
      </c>
      <c r="E120" s="55">
        <v>1</v>
      </c>
      <c r="F120">
        <f t="shared" si="1"/>
        <v>1</v>
      </c>
    </row>
    <row r="121" spans="1:6" x14ac:dyDescent="0.25">
      <c r="A121" t="s">
        <v>3501</v>
      </c>
      <c r="B121">
        <v>202003484</v>
      </c>
      <c r="C121" s="63">
        <v>36642</v>
      </c>
      <c r="D121" s="63">
        <v>36642</v>
      </c>
      <c r="E121" s="55">
        <v>1</v>
      </c>
      <c r="F121">
        <f t="shared" si="1"/>
        <v>1</v>
      </c>
    </row>
    <row r="122" spans="1:6" x14ac:dyDescent="0.25">
      <c r="A122" t="s">
        <v>3064</v>
      </c>
      <c r="B122">
        <v>201705254</v>
      </c>
      <c r="C122" s="63">
        <v>35949</v>
      </c>
      <c r="D122" s="63">
        <v>35949</v>
      </c>
      <c r="E122" s="55">
        <v>1</v>
      </c>
      <c r="F122">
        <f t="shared" si="1"/>
        <v>1</v>
      </c>
    </row>
    <row r="123" spans="1:6" x14ac:dyDescent="0.25">
      <c r="B123">
        <v>202006670</v>
      </c>
      <c r="C123" s="63">
        <v>36291</v>
      </c>
      <c r="D123" s="63">
        <v>36291</v>
      </c>
      <c r="E123" s="55">
        <v>1</v>
      </c>
      <c r="F123">
        <f t="shared" si="1"/>
        <v>1</v>
      </c>
    </row>
    <row r="124" spans="1:6" x14ac:dyDescent="0.25">
      <c r="A124" t="s">
        <v>3368</v>
      </c>
      <c r="B124">
        <v>201907329</v>
      </c>
      <c r="C124" s="63">
        <v>36773</v>
      </c>
      <c r="D124" s="63">
        <v>36773</v>
      </c>
      <c r="E124" s="55">
        <v>1</v>
      </c>
      <c r="F124">
        <f t="shared" si="1"/>
        <v>1</v>
      </c>
    </row>
    <row r="125" spans="1:6" x14ac:dyDescent="0.25">
      <c r="A125" t="s">
        <v>3321</v>
      </c>
      <c r="B125">
        <v>201907483</v>
      </c>
      <c r="C125" s="63">
        <v>36679</v>
      </c>
      <c r="D125" s="63">
        <v>36679</v>
      </c>
      <c r="E125" s="55">
        <v>1</v>
      </c>
      <c r="F125">
        <f t="shared" si="1"/>
        <v>1</v>
      </c>
    </row>
    <row r="126" spans="1:6" x14ac:dyDescent="0.25">
      <c r="A126" t="s">
        <v>3000</v>
      </c>
      <c r="B126">
        <v>201806155</v>
      </c>
      <c r="C126" s="63">
        <v>35953</v>
      </c>
      <c r="D126" s="63">
        <v>35953</v>
      </c>
      <c r="E126" s="55">
        <v>1</v>
      </c>
      <c r="F126">
        <f t="shared" si="1"/>
        <v>1</v>
      </c>
    </row>
    <row r="127" spans="1:6" x14ac:dyDescent="0.25">
      <c r="A127" t="s">
        <v>3397</v>
      </c>
      <c r="B127">
        <v>201905634</v>
      </c>
      <c r="C127" s="63">
        <v>36753</v>
      </c>
      <c r="D127" s="63">
        <v>36753</v>
      </c>
      <c r="E127" s="55">
        <v>1</v>
      </c>
      <c r="F127">
        <f t="shared" si="1"/>
        <v>1</v>
      </c>
    </row>
    <row r="128" spans="1:6" x14ac:dyDescent="0.25">
      <c r="A128" t="s">
        <v>3181</v>
      </c>
      <c r="B128">
        <v>202008401</v>
      </c>
      <c r="C128" s="63">
        <v>36340</v>
      </c>
      <c r="D128" s="63">
        <v>36340</v>
      </c>
      <c r="E128" s="55">
        <v>1</v>
      </c>
      <c r="F128">
        <f t="shared" si="1"/>
        <v>1</v>
      </c>
    </row>
    <row r="129" spans="1:6" x14ac:dyDescent="0.25">
      <c r="A129" t="s">
        <v>3323</v>
      </c>
      <c r="B129">
        <v>202005146</v>
      </c>
      <c r="C129" s="63">
        <v>36689</v>
      </c>
      <c r="D129" s="63">
        <v>36689</v>
      </c>
      <c r="E129" s="55">
        <v>1</v>
      </c>
      <c r="F129">
        <f t="shared" si="1"/>
        <v>1</v>
      </c>
    </row>
    <row r="130" spans="1:6" x14ac:dyDescent="0.25">
      <c r="A130" t="s">
        <v>3324</v>
      </c>
      <c r="B130">
        <v>201104122</v>
      </c>
      <c r="C130" s="63">
        <v>36690</v>
      </c>
      <c r="D130" s="63">
        <v>36690</v>
      </c>
      <c r="E130" s="55">
        <v>1</v>
      </c>
      <c r="F130">
        <f t="shared" si="1"/>
        <v>1</v>
      </c>
    </row>
    <row r="131" spans="1:6" x14ac:dyDescent="0.25">
      <c r="A131" t="s">
        <v>3179</v>
      </c>
      <c r="B131">
        <v>202004849</v>
      </c>
      <c r="C131" s="63">
        <v>36342</v>
      </c>
      <c r="D131" s="63">
        <v>36342</v>
      </c>
      <c r="E131" s="55">
        <v>1</v>
      </c>
      <c r="F131">
        <f t="shared" si="1"/>
        <v>1</v>
      </c>
    </row>
    <row r="132" spans="1:6" x14ac:dyDescent="0.25">
      <c r="A132" t="s">
        <v>3325</v>
      </c>
      <c r="B132">
        <v>202109486</v>
      </c>
      <c r="C132" s="63">
        <v>36691</v>
      </c>
      <c r="D132" s="63">
        <v>36691</v>
      </c>
      <c r="E132" s="55">
        <v>1</v>
      </c>
      <c r="F132">
        <f t="shared" si="1"/>
        <v>1</v>
      </c>
    </row>
    <row r="133" spans="1:6" x14ac:dyDescent="0.25">
      <c r="A133" t="s">
        <v>3326</v>
      </c>
      <c r="B133">
        <v>202004395</v>
      </c>
      <c r="C133" s="63">
        <v>36691</v>
      </c>
      <c r="D133" s="63">
        <v>36691</v>
      </c>
      <c r="E133" s="55">
        <v>1</v>
      </c>
      <c r="F133">
        <f t="shared" si="1"/>
        <v>1</v>
      </c>
    </row>
    <row r="134" spans="1:6" x14ac:dyDescent="0.25">
      <c r="A134" t="s">
        <v>3327</v>
      </c>
      <c r="B134">
        <v>202102717</v>
      </c>
      <c r="C134" s="63">
        <v>36691</v>
      </c>
      <c r="D134" s="63">
        <v>36691</v>
      </c>
      <c r="E134" s="55">
        <v>1</v>
      </c>
      <c r="F134">
        <f t="shared" ref="F134:F197" si="2">IFERROR(D134-C134+1, 0)</f>
        <v>1</v>
      </c>
    </row>
    <row r="135" spans="1:6" x14ac:dyDescent="0.25">
      <c r="A135" t="s">
        <v>2541</v>
      </c>
      <c r="B135">
        <v>201507838</v>
      </c>
      <c r="C135" s="63">
        <v>35135</v>
      </c>
      <c r="D135" s="63">
        <v>35135</v>
      </c>
      <c r="E135" s="55">
        <v>1</v>
      </c>
      <c r="F135">
        <f t="shared" si="2"/>
        <v>1</v>
      </c>
    </row>
    <row r="136" spans="1:6" x14ac:dyDescent="0.25">
      <c r="A136" t="s">
        <v>3557</v>
      </c>
      <c r="B136">
        <v>201706200</v>
      </c>
      <c r="C136" s="63">
        <v>36704</v>
      </c>
      <c r="D136" s="63">
        <v>36704</v>
      </c>
      <c r="E136" s="55">
        <v>1</v>
      </c>
      <c r="F136">
        <f t="shared" si="2"/>
        <v>1</v>
      </c>
    </row>
    <row r="137" spans="1:6" x14ac:dyDescent="0.25">
      <c r="A137" t="s">
        <v>3486</v>
      </c>
      <c r="B137">
        <v>201904810</v>
      </c>
      <c r="C137" s="63">
        <v>36705</v>
      </c>
      <c r="D137" s="63">
        <v>36705</v>
      </c>
      <c r="E137" s="55">
        <v>1</v>
      </c>
      <c r="F137">
        <f t="shared" si="2"/>
        <v>1</v>
      </c>
    </row>
    <row r="138" spans="1:6" x14ac:dyDescent="0.25">
      <c r="A138" t="s">
        <v>3562</v>
      </c>
      <c r="B138">
        <v>202007911</v>
      </c>
      <c r="C138" s="63">
        <v>36738</v>
      </c>
      <c r="D138" s="63">
        <v>36740</v>
      </c>
      <c r="E138" s="55">
        <v>1</v>
      </c>
      <c r="F138">
        <f t="shared" si="2"/>
        <v>3</v>
      </c>
    </row>
    <row r="139" spans="1:6" x14ac:dyDescent="0.25">
      <c r="A139" t="s">
        <v>3435</v>
      </c>
      <c r="B139">
        <v>201900728</v>
      </c>
      <c r="C139" s="63">
        <v>36739</v>
      </c>
      <c r="D139" s="63">
        <v>36739</v>
      </c>
      <c r="E139" s="55">
        <v>1</v>
      </c>
      <c r="F139">
        <f t="shared" si="2"/>
        <v>1</v>
      </c>
    </row>
    <row r="140" spans="1:6" x14ac:dyDescent="0.25">
      <c r="A140" t="s">
        <v>3382</v>
      </c>
      <c r="B140">
        <v>202008413</v>
      </c>
      <c r="C140" s="63">
        <v>36766</v>
      </c>
      <c r="D140" s="63">
        <v>36766</v>
      </c>
      <c r="E140" s="55">
        <v>1</v>
      </c>
      <c r="F140">
        <f t="shared" si="2"/>
        <v>1</v>
      </c>
    </row>
    <row r="141" spans="1:6" x14ac:dyDescent="0.25">
      <c r="A141" t="s">
        <v>3335</v>
      </c>
      <c r="B141">
        <v>201703591</v>
      </c>
      <c r="C141" s="63">
        <v>36805</v>
      </c>
      <c r="D141" s="63">
        <v>36806</v>
      </c>
      <c r="E141" s="55">
        <v>1</v>
      </c>
      <c r="F141">
        <f t="shared" si="2"/>
        <v>2</v>
      </c>
    </row>
    <row r="142" spans="1:6" x14ac:dyDescent="0.25">
      <c r="A142" t="s">
        <v>3485</v>
      </c>
      <c r="B142">
        <v>201808541</v>
      </c>
      <c r="C142" s="63">
        <v>36709</v>
      </c>
      <c r="D142" s="63">
        <v>36709</v>
      </c>
      <c r="E142" s="55">
        <v>1</v>
      </c>
      <c r="F142">
        <f t="shared" si="2"/>
        <v>1</v>
      </c>
    </row>
    <row r="143" spans="1:6" x14ac:dyDescent="0.25">
      <c r="A143" t="s">
        <v>3484</v>
      </c>
      <c r="B143">
        <v>201910371</v>
      </c>
      <c r="C143" s="63">
        <v>36709</v>
      </c>
      <c r="D143" s="63">
        <v>36709</v>
      </c>
      <c r="E143" s="55">
        <v>1</v>
      </c>
      <c r="F143">
        <f t="shared" si="2"/>
        <v>1</v>
      </c>
    </row>
    <row r="144" spans="1:6" x14ac:dyDescent="0.25">
      <c r="A144" t="s">
        <v>3381</v>
      </c>
      <c r="B144">
        <v>201605240</v>
      </c>
      <c r="C144" s="63">
        <v>36766</v>
      </c>
      <c r="D144" s="63">
        <v>36766</v>
      </c>
      <c r="E144" s="55">
        <v>1</v>
      </c>
      <c r="F144">
        <f t="shared" si="2"/>
        <v>1</v>
      </c>
    </row>
    <row r="145" spans="1:6" x14ac:dyDescent="0.25">
      <c r="A145" t="s">
        <v>3483</v>
      </c>
      <c r="B145">
        <v>201604666</v>
      </c>
      <c r="C145" s="63">
        <v>36711</v>
      </c>
      <c r="D145" s="63">
        <v>36711</v>
      </c>
      <c r="E145" s="55">
        <v>1</v>
      </c>
      <c r="F145">
        <f t="shared" si="2"/>
        <v>1</v>
      </c>
    </row>
    <row r="146" spans="1:6" x14ac:dyDescent="0.25">
      <c r="A146" t="s">
        <v>3438</v>
      </c>
      <c r="B146">
        <v>200707284</v>
      </c>
      <c r="C146" s="63">
        <v>36738</v>
      </c>
      <c r="D146" s="63">
        <v>36739</v>
      </c>
      <c r="E146" s="55">
        <v>1</v>
      </c>
      <c r="F146">
        <f t="shared" si="2"/>
        <v>2</v>
      </c>
    </row>
    <row r="147" spans="1:6" x14ac:dyDescent="0.25">
      <c r="A147" t="s">
        <v>3482</v>
      </c>
      <c r="B147">
        <v>201905328</v>
      </c>
      <c r="C147" s="63">
        <v>36712</v>
      </c>
      <c r="D147" s="63">
        <v>36712</v>
      </c>
      <c r="E147" s="55">
        <v>1</v>
      </c>
      <c r="F147">
        <f t="shared" si="2"/>
        <v>1</v>
      </c>
    </row>
    <row r="148" spans="1:6" x14ac:dyDescent="0.25">
      <c r="A148" t="s">
        <v>3273</v>
      </c>
      <c r="B148">
        <v>201806849</v>
      </c>
      <c r="C148" s="63">
        <v>36209</v>
      </c>
      <c r="D148" s="63">
        <v>36209</v>
      </c>
      <c r="E148" s="55">
        <v>1</v>
      </c>
      <c r="F148">
        <f t="shared" si="2"/>
        <v>1</v>
      </c>
    </row>
    <row r="149" spans="1:6" x14ac:dyDescent="0.25">
      <c r="A149" t="s">
        <v>3556</v>
      </c>
      <c r="B149">
        <v>201704790</v>
      </c>
      <c r="C149" s="63">
        <v>36715</v>
      </c>
      <c r="D149" s="63">
        <v>36715</v>
      </c>
      <c r="E149" s="55">
        <v>1</v>
      </c>
      <c r="F149">
        <f t="shared" si="2"/>
        <v>1</v>
      </c>
    </row>
    <row r="150" spans="1:6" x14ac:dyDescent="0.25">
      <c r="A150" t="s">
        <v>3437</v>
      </c>
      <c r="B150">
        <v>201905604</v>
      </c>
      <c r="C150" s="63">
        <v>36738</v>
      </c>
      <c r="D150" s="63">
        <v>36738</v>
      </c>
      <c r="E150" s="55">
        <v>1</v>
      </c>
      <c r="F150">
        <f t="shared" si="2"/>
        <v>1</v>
      </c>
    </row>
    <row r="151" spans="1:6" x14ac:dyDescent="0.25">
      <c r="A151" t="s">
        <v>3481</v>
      </c>
      <c r="B151">
        <v>202006562</v>
      </c>
      <c r="C151" s="63">
        <v>36716</v>
      </c>
      <c r="D151" s="63">
        <v>36716</v>
      </c>
      <c r="E151" s="55">
        <v>1</v>
      </c>
      <c r="F151">
        <f t="shared" si="2"/>
        <v>1</v>
      </c>
    </row>
    <row r="152" spans="1:6" x14ac:dyDescent="0.25">
      <c r="A152" t="s">
        <v>3480</v>
      </c>
      <c r="B152">
        <v>201806306</v>
      </c>
      <c r="C152" s="63">
        <v>36716</v>
      </c>
      <c r="D152" s="63">
        <v>36716</v>
      </c>
      <c r="E152" s="55">
        <v>1</v>
      </c>
      <c r="F152">
        <f t="shared" si="2"/>
        <v>1</v>
      </c>
    </row>
    <row r="153" spans="1:6" x14ac:dyDescent="0.25">
      <c r="A153" t="s">
        <v>3477</v>
      </c>
      <c r="B153">
        <v>201706083</v>
      </c>
      <c r="C153" s="63">
        <v>36717</v>
      </c>
      <c r="D153" s="63">
        <v>36717</v>
      </c>
      <c r="E153" s="55">
        <v>1</v>
      </c>
      <c r="F153">
        <f t="shared" si="2"/>
        <v>1</v>
      </c>
    </row>
    <row r="154" spans="1:6" x14ac:dyDescent="0.25">
      <c r="A154" t="s">
        <v>3476</v>
      </c>
      <c r="B154">
        <v>201907538</v>
      </c>
      <c r="C154" s="63">
        <v>36717</v>
      </c>
      <c r="D154" s="63">
        <v>36717</v>
      </c>
      <c r="E154" s="55">
        <v>1</v>
      </c>
      <c r="F154">
        <f t="shared" si="2"/>
        <v>1</v>
      </c>
    </row>
    <row r="155" spans="1:6" x14ac:dyDescent="0.25">
      <c r="A155" t="s">
        <v>3475</v>
      </c>
      <c r="B155">
        <v>201705812</v>
      </c>
      <c r="C155" s="63">
        <v>36717</v>
      </c>
      <c r="D155" s="63">
        <v>36717</v>
      </c>
      <c r="E155" s="55">
        <v>1</v>
      </c>
      <c r="F155">
        <f t="shared" si="2"/>
        <v>1</v>
      </c>
    </row>
    <row r="156" spans="1:6" x14ac:dyDescent="0.25">
      <c r="A156" t="s">
        <v>3473</v>
      </c>
      <c r="B156">
        <v>200900568</v>
      </c>
      <c r="C156" s="63">
        <v>36718</v>
      </c>
      <c r="D156" s="63">
        <v>36718</v>
      </c>
      <c r="E156" s="55">
        <v>1</v>
      </c>
      <c r="F156">
        <f t="shared" si="2"/>
        <v>1</v>
      </c>
    </row>
    <row r="157" spans="1:6" x14ac:dyDescent="0.25">
      <c r="A157" t="s">
        <v>3472</v>
      </c>
      <c r="B157">
        <v>201900131</v>
      </c>
      <c r="C157" s="63">
        <v>36718</v>
      </c>
      <c r="D157" s="63">
        <v>36718</v>
      </c>
      <c r="E157" s="55">
        <v>1</v>
      </c>
      <c r="F157">
        <f t="shared" si="2"/>
        <v>1</v>
      </c>
    </row>
    <row r="158" spans="1:6" x14ac:dyDescent="0.25">
      <c r="A158" t="s">
        <v>3555</v>
      </c>
      <c r="B158">
        <v>202102699</v>
      </c>
      <c r="C158" s="63">
        <v>36718</v>
      </c>
      <c r="D158" s="63">
        <v>36718</v>
      </c>
      <c r="E158" s="55">
        <v>1</v>
      </c>
      <c r="F158">
        <f t="shared" si="2"/>
        <v>1</v>
      </c>
    </row>
    <row r="159" spans="1:6" x14ac:dyDescent="0.25">
      <c r="A159" t="s">
        <v>3322</v>
      </c>
      <c r="B159">
        <v>201905325</v>
      </c>
      <c r="C159" s="63">
        <v>36688</v>
      </c>
      <c r="D159" s="63">
        <v>36688</v>
      </c>
      <c r="E159" s="55">
        <v>1</v>
      </c>
      <c r="F159">
        <f t="shared" si="2"/>
        <v>1</v>
      </c>
    </row>
    <row r="160" spans="1:6" x14ac:dyDescent="0.25">
      <c r="A160" t="s">
        <v>3554</v>
      </c>
      <c r="B160">
        <v>201806326</v>
      </c>
      <c r="C160" s="63">
        <v>36719</v>
      </c>
      <c r="D160" s="63">
        <v>36720</v>
      </c>
      <c r="E160" s="55">
        <v>1</v>
      </c>
      <c r="F160">
        <f t="shared" si="2"/>
        <v>2</v>
      </c>
    </row>
    <row r="161" spans="1:6" x14ac:dyDescent="0.25">
      <c r="A161" t="s">
        <v>3471</v>
      </c>
      <c r="B161">
        <v>201900188</v>
      </c>
      <c r="C161" s="63">
        <v>36719</v>
      </c>
      <c r="D161" s="63">
        <v>36719</v>
      </c>
      <c r="E161" s="55">
        <v>1</v>
      </c>
      <c r="F161">
        <f t="shared" si="2"/>
        <v>1</v>
      </c>
    </row>
    <row r="162" spans="1:6" x14ac:dyDescent="0.25">
      <c r="A162" t="s">
        <v>3567</v>
      </c>
      <c r="B162">
        <v>201504395</v>
      </c>
      <c r="C162" s="63">
        <v>36719</v>
      </c>
      <c r="D162" s="63">
        <v>36720</v>
      </c>
      <c r="E162" s="55">
        <v>1</v>
      </c>
      <c r="F162">
        <f t="shared" si="2"/>
        <v>2</v>
      </c>
    </row>
    <row r="163" spans="1:6" x14ac:dyDescent="0.25">
      <c r="A163" t="s">
        <v>3479</v>
      </c>
      <c r="B163">
        <v>201909935</v>
      </c>
      <c r="C163" s="63">
        <v>36716</v>
      </c>
      <c r="D163" s="63">
        <v>36717</v>
      </c>
      <c r="E163" s="55">
        <v>1</v>
      </c>
      <c r="F163">
        <f t="shared" si="2"/>
        <v>2</v>
      </c>
    </row>
    <row r="164" spans="1:6" x14ac:dyDescent="0.25">
      <c r="A164" t="s">
        <v>3478</v>
      </c>
      <c r="B164">
        <v>201700494</v>
      </c>
      <c r="C164" s="63">
        <v>36716</v>
      </c>
      <c r="D164" s="63">
        <v>36719</v>
      </c>
      <c r="E164" s="55">
        <v>1</v>
      </c>
      <c r="F164">
        <f t="shared" si="2"/>
        <v>4</v>
      </c>
    </row>
    <row r="165" spans="1:6" x14ac:dyDescent="0.25">
      <c r="A165" t="s">
        <v>3470</v>
      </c>
      <c r="B165">
        <v>202102694</v>
      </c>
      <c r="C165" s="63">
        <v>36720</v>
      </c>
      <c r="D165" s="63">
        <v>36720</v>
      </c>
      <c r="E165" s="55">
        <v>1</v>
      </c>
      <c r="F165">
        <f t="shared" si="2"/>
        <v>1</v>
      </c>
    </row>
    <row r="166" spans="1:6" x14ac:dyDescent="0.25">
      <c r="A166" t="s">
        <v>3469</v>
      </c>
      <c r="B166">
        <v>201907321</v>
      </c>
      <c r="C166" s="63">
        <v>36720</v>
      </c>
      <c r="D166" s="63">
        <v>36720</v>
      </c>
      <c r="E166" s="55">
        <v>1</v>
      </c>
      <c r="F166">
        <f t="shared" si="2"/>
        <v>1</v>
      </c>
    </row>
    <row r="167" spans="1:6" x14ac:dyDescent="0.25">
      <c r="A167" t="s">
        <v>3274</v>
      </c>
      <c r="B167">
        <v>201308099</v>
      </c>
      <c r="C167" s="63">
        <v>36208</v>
      </c>
      <c r="D167" s="63">
        <v>36208</v>
      </c>
      <c r="E167" s="55">
        <v>1</v>
      </c>
      <c r="F167">
        <f t="shared" si="2"/>
        <v>1</v>
      </c>
    </row>
    <row r="168" spans="1:6" x14ac:dyDescent="0.25">
      <c r="A168" t="s">
        <v>3468</v>
      </c>
      <c r="B168">
        <v>201905948</v>
      </c>
      <c r="C168" s="63">
        <v>36720</v>
      </c>
      <c r="D168" s="63">
        <v>36720</v>
      </c>
      <c r="E168" s="55">
        <v>1</v>
      </c>
      <c r="F168">
        <f t="shared" si="2"/>
        <v>1</v>
      </c>
    </row>
    <row r="169" spans="1:6" x14ac:dyDescent="0.25">
      <c r="A169" t="s">
        <v>3566</v>
      </c>
      <c r="B169">
        <v>201908253</v>
      </c>
      <c r="C169" s="63">
        <v>36721</v>
      </c>
      <c r="D169" s="63">
        <v>36722</v>
      </c>
      <c r="E169" s="55">
        <v>1</v>
      </c>
      <c r="F169">
        <f t="shared" si="2"/>
        <v>2</v>
      </c>
    </row>
    <row r="170" spans="1:6" x14ac:dyDescent="0.25">
      <c r="A170" t="s">
        <v>3467</v>
      </c>
      <c r="B170">
        <v>201704136</v>
      </c>
      <c r="C170" s="63">
        <v>36721</v>
      </c>
      <c r="D170" s="63">
        <v>36721</v>
      </c>
      <c r="E170" s="55">
        <v>1</v>
      </c>
      <c r="F170">
        <f t="shared" si="2"/>
        <v>1</v>
      </c>
    </row>
    <row r="171" spans="1:6" x14ac:dyDescent="0.25">
      <c r="A171" t="s">
        <v>3565</v>
      </c>
      <c r="B171">
        <v>202006837</v>
      </c>
      <c r="C171" s="63">
        <v>36721</v>
      </c>
      <c r="D171" s="63">
        <v>36722</v>
      </c>
      <c r="E171" s="55">
        <v>1</v>
      </c>
      <c r="F171">
        <f t="shared" si="2"/>
        <v>2</v>
      </c>
    </row>
    <row r="172" spans="1:6" x14ac:dyDescent="0.25">
      <c r="A172" t="s">
        <v>3466</v>
      </c>
      <c r="B172">
        <v>202008444</v>
      </c>
      <c r="C172" s="63">
        <v>36721</v>
      </c>
      <c r="D172" s="63">
        <v>36721</v>
      </c>
      <c r="E172" s="55">
        <v>1</v>
      </c>
      <c r="F172">
        <f t="shared" si="2"/>
        <v>1</v>
      </c>
    </row>
    <row r="173" spans="1:6" x14ac:dyDescent="0.25">
      <c r="A173" t="s">
        <v>3465</v>
      </c>
      <c r="B173">
        <v>201706828</v>
      </c>
      <c r="C173" s="63">
        <v>36721</v>
      </c>
      <c r="D173" s="63">
        <v>36721</v>
      </c>
      <c r="E173" s="55">
        <v>1</v>
      </c>
      <c r="F173">
        <f t="shared" si="2"/>
        <v>1</v>
      </c>
    </row>
    <row r="174" spans="1:6" x14ac:dyDescent="0.25">
      <c r="A174" t="s">
        <v>3272</v>
      </c>
      <c r="B174">
        <v>201604686</v>
      </c>
      <c r="C174" s="63">
        <v>36210</v>
      </c>
      <c r="D174" s="63">
        <v>36210</v>
      </c>
      <c r="E174" s="55">
        <v>1</v>
      </c>
      <c r="F174">
        <f t="shared" si="2"/>
        <v>1</v>
      </c>
    </row>
    <row r="175" spans="1:6" x14ac:dyDescent="0.25">
      <c r="A175" t="s">
        <v>3062</v>
      </c>
      <c r="B175">
        <v>202007855</v>
      </c>
      <c r="C175" s="63">
        <v>35967</v>
      </c>
      <c r="D175" s="63">
        <v>35967</v>
      </c>
      <c r="E175" s="55">
        <v>1</v>
      </c>
      <c r="F175">
        <f t="shared" si="2"/>
        <v>1</v>
      </c>
    </row>
    <row r="176" spans="1:6" x14ac:dyDescent="0.25">
      <c r="A176" t="s">
        <v>3464</v>
      </c>
      <c r="B176">
        <v>201101522</v>
      </c>
      <c r="C176" s="63">
        <v>36722</v>
      </c>
      <c r="D176" s="63">
        <v>36722</v>
      </c>
      <c r="E176" s="55">
        <v>1</v>
      </c>
      <c r="F176">
        <f t="shared" si="2"/>
        <v>1</v>
      </c>
    </row>
    <row r="177" spans="1:6" x14ac:dyDescent="0.25">
      <c r="A177" t="s">
        <v>3463</v>
      </c>
      <c r="B177">
        <v>201904573</v>
      </c>
      <c r="C177" s="63">
        <v>36722</v>
      </c>
      <c r="D177" s="63">
        <v>36722</v>
      </c>
      <c r="E177" s="55">
        <v>1</v>
      </c>
      <c r="F177">
        <f t="shared" si="2"/>
        <v>1</v>
      </c>
    </row>
    <row r="178" spans="1:6" x14ac:dyDescent="0.25">
      <c r="A178" t="s">
        <v>3208</v>
      </c>
      <c r="B178">
        <v>199703280</v>
      </c>
      <c r="C178" s="63">
        <v>36211</v>
      </c>
      <c r="D178" s="63">
        <v>36211</v>
      </c>
      <c r="E178" s="55">
        <v>1</v>
      </c>
      <c r="F178">
        <f t="shared" si="2"/>
        <v>1</v>
      </c>
    </row>
    <row r="179" spans="1:6" x14ac:dyDescent="0.25">
      <c r="A179" t="s">
        <v>2999</v>
      </c>
      <c r="B179">
        <v>202008076</v>
      </c>
      <c r="C179" s="63">
        <v>35969</v>
      </c>
      <c r="D179" s="63">
        <v>35969</v>
      </c>
      <c r="E179" s="55">
        <v>1</v>
      </c>
      <c r="F179">
        <f t="shared" si="2"/>
        <v>1</v>
      </c>
    </row>
    <row r="180" spans="1:6" x14ac:dyDescent="0.25">
      <c r="A180" t="s">
        <v>3462</v>
      </c>
      <c r="B180">
        <v>201906638</v>
      </c>
      <c r="C180" s="63">
        <v>36723</v>
      </c>
      <c r="D180" s="63">
        <v>36723</v>
      </c>
      <c r="E180" s="55">
        <v>1</v>
      </c>
      <c r="F180">
        <f t="shared" si="2"/>
        <v>1</v>
      </c>
    </row>
    <row r="181" spans="1:6" x14ac:dyDescent="0.25">
      <c r="A181" t="s">
        <v>3461</v>
      </c>
      <c r="B181">
        <v>202103628</v>
      </c>
      <c r="C181" s="63">
        <v>36723</v>
      </c>
      <c r="D181" s="63">
        <v>36723</v>
      </c>
      <c r="E181" s="55">
        <v>1</v>
      </c>
      <c r="F181">
        <f t="shared" si="2"/>
        <v>1</v>
      </c>
    </row>
    <row r="182" spans="1:6" x14ac:dyDescent="0.25">
      <c r="A182" t="s">
        <v>2998</v>
      </c>
      <c r="B182">
        <v>201905587</v>
      </c>
      <c r="C182" s="63">
        <v>35970</v>
      </c>
      <c r="D182" s="63">
        <v>35970</v>
      </c>
      <c r="E182" s="55">
        <v>1</v>
      </c>
      <c r="F182">
        <f t="shared" si="2"/>
        <v>1</v>
      </c>
    </row>
    <row r="183" spans="1:6" x14ac:dyDescent="0.25">
      <c r="B183">
        <v>202103369</v>
      </c>
      <c r="C183" s="63">
        <v>36302</v>
      </c>
      <c r="D183" s="63">
        <v>36302</v>
      </c>
      <c r="E183" s="55">
        <v>1</v>
      </c>
      <c r="F183">
        <f t="shared" si="2"/>
        <v>1</v>
      </c>
    </row>
    <row r="184" spans="1:6" x14ac:dyDescent="0.25">
      <c r="A184" t="s">
        <v>3564</v>
      </c>
      <c r="B184">
        <v>201809896</v>
      </c>
      <c r="C184" s="63">
        <v>36723</v>
      </c>
      <c r="D184" s="63">
        <v>36723</v>
      </c>
      <c r="E184" s="55">
        <v>1</v>
      </c>
      <c r="F184">
        <f t="shared" si="2"/>
        <v>1</v>
      </c>
    </row>
    <row r="185" spans="1:6" x14ac:dyDescent="0.25">
      <c r="A185" t="s">
        <v>3553</v>
      </c>
      <c r="B185">
        <v>200806079</v>
      </c>
      <c r="C185" s="63">
        <v>36723</v>
      </c>
      <c r="D185" s="63">
        <v>36724</v>
      </c>
      <c r="E185" s="55">
        <v>1</v>
      </c>
      <c r="F185">
        <f t="shared" si="2"/>
        <v>2</v>
      </c>
    </row>
    <row r="186" spans="1:6" x14ac:dyDescent="0.25">
      <c r="A186" t="s">
        <v>3460</v>
      </c>
      <c r="B186">
        <v>202005536</v>
      </c>
      <c r="C186" s="63">
        <v>36723</v>
      </c>
      <c r="D186" s="63">
        <v>36723</v>
      </c>
      <c r="E186" s="55">
        <v>1</v>
      </c>
      <c r="F186">
        <f t="shared" si="2"/>
        <v>1</v>
      </c>
    </row>
    <row r="187" spans="1:6" x14ac:dyDescent="0.25">
      <c r="A187" t="s">
        <v>3552</v>
      </c>
      <c r="B187">
        <v>202006381</v>
      </c>
      <c r="C187" s="63">
        <v>36723</v>
      </c>
      <c r="D187" s="63">
        <v>36723</v>
      </c>
      <c r="E187" s="55">
        <v>1</v>
      </c>
      <c r="F187">
        <f t="shared" si="2"/>
        <v>1</v>
      </c>
    </row>
    <row r="188" spans="1:6" x14ac:dyDescent="0.25">
      <c r="A188" t="s">
        <v>3318</v>
      </c>
      <c r="B188">
        <v>202008319</v>
      </c>
      <c r="C188" s="63">
        <v>36723</v>
      </c>
      <c r="D188" s="63">
        <v>36723</v>
      </c>
      <c r="E188" s="55">
        <v>1</v>
      </c>
      <c r="F188">
        <f t="shared" si="2"/>
        <v>1</v>
      </c>
    </row>
    <row r="189" spans="1:6" x14ac:dyDescent="0.25">
      <c r="A189" t="s">
        <v>3551</v>
      </c>
      <c r="B189">
        <v>202004864</v>
      </c>
      <c r="C189" s="63">
        <v>36723</v>
      </c>
      <c r="D189" s="63">
        <v>36724</v>
      </c>
      <c r="E189" s="55">
        <v>1</v>
      </c>
      <c r="F189">
        <f t="shared" si="2"/>
        <v>2</v>
      </c>
    </row>
    <row r="190" spans="1:6" x14ac:dyDescent="0.25">
      <c r="A190" t="s">
        <v>3563</v>
      </c>
      <c r="B190">
        <v>200904191</v>
      </c>
      <c r="C190" s="63">
        <v>36724</v>
      </c>
      <c r="D190" s="63">
        <v>36724</v>
      </c>
      <c r="E190" s="55">
        <v>1</v>
      </c>
      <c r="F190">
        <f t="shared" si="2"/>
        <v>1</v>
      </c>
    </row>
    <row r="191" spans="1:6" x14ac:dyDescent="0.25">
      <c r="A191" t="s">
        <v>3396</v>
      </c>
      <c r="B191">
        <v>202004159</v>
      </c>
      <c r="C191" s="63">
        <v>36753</v>
      </c>
      <c r="D191" s="63">
        <v>36753</v>
      </c>
      <c r="E191" s="55">
        <v>1</v>
      </c>
      <c r="F191">
        <f t="shared" si="2"/>
        <v>1</v>
      </c>
    </row>
    <row r="192" spans="1:6" x14ac:dyDescent="0.25">
      <c r="A192" t="s">
        <v>3380</v>
      </c>
      <c r="B192">
        <v>202008410</v>
      </c>
      <c r="C192" s="63">
        <v>36767</v>
      </c>
      <c r="D192" s="63">
        <v>36767</v>
      </c>
      <c r="E192" s="55">
        <v>1</v>
      </c>
      <c r="F192">
        <f t="shared" si="2"/>
        <v>1</v>
      </c>
    </row>
    <row r="193" spans="1:6" x14ac:dyDescent="0.25">
      <c r="A193" t="s">
        <v>3457</v>
      </c>
      <c r="B193">
        <v>202004968</v>
      </c>
      <c r="C193" s="63">
        <v>36725</v>
      </c>
      <c r="D193" s="63">
        <v>36725</v>
      </c>
      <c r="E193" s="55">
        <v>1</v>
      </c>
      <c r="F193">
        <f t="shared" si="2"/>
        <v>1</v>
      </c>
    </row>
    <row r="194" spans="1:6" x14ac:dyDescent="0.25">
      <c r="A194" t="s">
        <v>3455</v>
      </c>
      <c r="B194">
        <v>201907771</v>
      </c>
      <c r="C194" s="63">
        <v>36725</v>
      </c>
      <c r="D194" s="63">
        <v>36725</v>
      </c>
      <c r="E194" s="55">
        <v>1</v>
      </c>
      <c r="F194">
        <f t="shared" si="2"/>
        <v>1</v>
      </c>
    </row>
    <row r="195" spans="1:6" x14ac:dyDescent="0.25">
      <c r="A195" t="s">
        <v>3454</v>
      </c>
      <c r="B195">
        <v>201706966</v>
      </c>
      <c r="C195" s="63">
        <v>36725</v>
      </c>
      <c r="D195" s="63">
        <v>36725</v>
      </c>
      <c r="E195" s="55">
        <v>1</v>
      </c>
      <c r="F195">
        <f t="shared" si="2"/>
        <v>1</v>
      </c>
    </row>
    <row r="196" spans="1:6" x14ac:dyDescent="0.25">
      <c r="A196" t="s">
        <v>2554</v>
      </c>
      <c r="B196">
        <v>201806095</v>
      </c>
      <c r="C196" s="63">
        <v>35173</v>
      </c>
      <c r="D196" s="63">
        <v>35173</v>
      </c>
      <c r="E196" s="55">
        <v>1</v>
      </c>
      <c r="F196">
        <f t="shared" si="2"/>
        <v>1</v>
      </c>
    </row>
    <row r="197" spans="1:6" x14ac:dyDescent="0.25">
      <c r="A197" t="s">
        <v>3317</v>
      </c>
      <c r="B197">
        <v>202003219</v>
      </c>
      <c r="C197" s="63">
        <v>36726</v>
      </c>
      <c r="D197" s="63">
        <v>36726</v>
      </c>
      <c r="E197" s="55">
        <v>1</v>
      </c>
      <c r="F197">
        <f t="shared" si="2"/>
        <v>1</v>
      </c>
    </row>
    <row r="198" spans="1:6" x14ac:dyDescent="0.25">
      <c r="A198" t="s">
        <v>3550</v>
      </c>
      <c r="B198">
        <v>202008029</v>
      </c>
      <c r="C198" s="63">
        <v>36727</v>
      </c>
      <c r="D198" s="63">
        <v>36727</v>
      </c>
      <c r="E198" s="55">
        <v>1</v>
      </c>
      <c r="F198">
        <f t="shared" ref="F198:F261" si="3">IFERROR(D198-C198+1, 0)</f>
        <v>1</v>
      </c>
    </row>
    <row r="199" spans="1:6" x14ac:dyDescent="0.25">
      <c r="A199" t="s">
        <v>3451</v>
      </c>
      <c r="B199">
        <v>201706405</v>
      </c>
      <c r="C199" s="63">
        <v>36727</v>
      </c>
      <c r="D199" s="63">
        <v>36727</v>
      </c>
      <c r="E199" s="55">
        <v>1</v>
      </c>
      <c r="F199">
        <f t="shared" si="3"/>
        <v>1</v>
      </c>
    </row>
    <row r="200" spans="1:6" x14ac:dyDescent="0.25">
      <c r="A200" t="s">
        <v>3315</v>
      </c>
      <c r="B200">
        <v>201905682</v>
      </c>
      <c r="C200" s="63">
        <v>36727</v>
      </c>
      <c r="D200" s="63">
        <v>36727</v>
      </c>
      <c r="E200" s="55">
        <v>1</v>
      </c>
      <c r="F200">
        <f t="shared" si="3"/>
        <v>1</v>
      </c>
    </row>
    <row r="201" spans="1:6" x14ac:dyDescent="0.25">
      <c r="A201" t="s">
        <v>3450</v>
      </c>
      <c r="B201">
        <v>199803795</v>
      </c>
      <c r="C201" s="63">
        <v>36727</v>
      </c>
      <c r="D201" s="63">
        <v>36727</v>
      </c>
      <c r="E201" s="55">
        <v>1</v>
      </c>
      <c r="F201">
        <f t="shared" si="3"/>
        <v>1</v>
      </c>
    </row>
    <row r="202" spans="1:6" x14ac:dyDescent="0.25">
      <c r="A202" t="s">
        <v>2946</v>
      </c>
      <c r="B202">
        <v>202007375</v>
      </c>
      <c r="C202" s="63">
        <v>36008</v>
      </c>
      <c r="D202" s="63">
        <v>36008</v>
      </c>
      <c r="E202" s="55">
        <v>1</v>
      </c>
      <c r="F202">
        <f t="shared" si="3"/>
        <v>1</v>
      </c>
    </row>
    <row r="203" spans="1:6" x14ac:dyDescent="0.25">
      <c r="A203" t="s">
        <v>3314</v>
      </c>
      <c r="B203">
        <v>201704976</v>
      </c>
      <c r="C203" s="63">
        <v>36728</v>
      </c>
      <c r="D203" s="63">
        <v>36728</v>
      </c>
      <c r="E203" s="55">
        <v>1</v>
      </c>
      <c r="F203">
        <f t="shared" si="3"/>
        <v>1</v>
      </c>
    </row>
    <row r="204" spans="1:6" x14ac:dyDescent="0.25">
      <c r="A204" t="s">
        <v>3449</v>
      </c>
      <c r="B204">
        <v>201705341</v>
      </c>
      <c r="C204" s="63">
        <v>36728</v>
      </c>
      <c r="D204" s="63">
        <v>36728</v>
      </c>
      <c r="E204" s="55">
        <v>1</v>
      </c>
      <c r="F204">
        <f t="shared" si="3"/>
        <v>1</v>
      </c>
    </row>
    <row r="205" spans="1:6" x14ac:dyDescent="0.25">
      <c r="A205" t="s">
        <v>3549</v>
      </c>
      <c r="B205">
        <v>202005140</v>
      </c>
      <c r="C205" s="63">
        <v>36728</v>
      </c>
      <c r="D205" s="63">
        <v>36728</v>
      </c>
      <c r="E205" s="55">
        <v>1</v>
      </c>
      <c r="F205">
        <f t="shared" si="3"/>
        <v>1</v>
      </c>
    </row>
    <row r="206" spans="1:6" x14ac:dyDescent="0.25">
      <c r="A206" t="s">
        <v>3448</v>
      </c>
      <c r="B206">
        <v>201708804</v>
      </c>
      <c r="C206" s="63">
        <v>36729</v>
      </c>
      <c r="D206" s="63">
        <v>36729</v>
      </c>
      <c r="E206" s="55">
        <v>1</v>
      </c>
      <c r="F206">
        <f t="shared" si="3"/>
        <v>1</v>
      </c>
    </row>
    <row r="207" spans="1:6" x14ac:dyDescent="0.25">
      <c r="A207" t="s">
        <v>3547</v>
      </c>
      <c r="B207">
        <v>201905861</v>
      </c>
      <c r="C207" s="63">
        <v>36729</v>
      </c>
      <c r="D207" s="63">
        <v>36729</v>
      </c>
      <c r="E207" s="55">
        <v>1</v>
      </c>
      <c r="F207">
        <f t="shared" si="3"/>
        <v>1</v>
      </c>
    </row>
    <row r="208" spans="1:6" x14ac:dyDescent="0.25">
      <c r="A208" t="s">
        <v>3523</v>
      </c>
      <c r="B208">
        <v>201905061</v>
      </c>
      <c r="C208" s="63">
        <v>36774</v>
      </c>
      <c r="D208" s="63">
        <v>36774</v>
      </c>
      <c r="E208" s="55">
        <v>1</v>
      </c>
      <c r="F208">
        <f t="shared" si="3"/>
        <v>1</v>
      </c>
    </row>
    <row r="209" spans="1:6" x14ac:dyDescent="0.25">
      <c r="A209" t="s">
        <v>3447</v>
      </c>
      <c r="B209">
        <v>201907768</v>
      </c>
      <c r="C209" s="63">
        <v>36729</v>
      </c>
      <c r="D209" s="63">
        <v>36729</v>
      </c>
      <c r="E209" s="55">
        <v>1</v>
      </c>
      <c r="F209">
        <f t="shared" si="3"/>
        <v>1</v>
      </c>
    </row>
    <row r="210" spans="1:6" x14ac:dyDescent="0.25">
      <c r="A210" t="s">
        <v>3546</v>
      </c>
      <c r="B210">
        <v>202004229</v>
      </c>
      <c r="C210" s="63">
        <v>36734</v>
      </c>
      <c r="D210" s="63">
        <v>36734</v>
      </c>
      <c r="E210" s="55">
        <v>1</v>
      </c>
      <c r="F210">
        <f t="shared" si="3"/>
        <v>1</v>
      </c>
    </row>
    <row r="211" spans="1:6" x14ac:dyDescent="0.25">
      <c r="A211" t="s">
        <v>3548</v>
      </c>
      <c r="B211">
        <v>202006753</v>
      </c>
      <c r="C211" s="63">
        <v>36728</v>
      </c>
      <c r="D211" s="63">
        <v>36730</v>
      </c>
      <c r="E211" s="55">
        <v>1</v>
      </c>
      <c r="F211">
        <f t="shared" si="3"/>
        <v>3</v>
      </c>
    </row>
    <row r="212" spans="1:6" x14ac:dyDescent="0.25">
      <c r="A212" t="s">
        <v>3180</v>
      </c>
      <c r="B212">
        <v>202009549</v>
      </c>
      <c r="C212" s="63">
        <v>36341</v>
      </c>
      <c r="D212" s="63">
        <v>36341</v>
      </c>
      <c r="E212" s="55">
        <v>1</v>
      </c>
      <c r="F212">
        <f t="shared" si="3"/>
        <v>1</v>
      </c>
    </row>
    <row r="213" spans="1:6" x14ac:dyDescent="0.25">
      <c r="A213" t="s">
        <v>3513</v>
      </c>
      <c r="B213">
        <v>202004225</v>
      </c>
      <c r="C213" s="63">
        <v>36802</v>
      </c>
      <c r="D213" s="63">
        <v>36802</v>
      </c>
      <c r="E213" s="55">
        <v>1</v>
      </c>
      <c r="F213">
        <f t="shared" si="3"/>
        <v>1</v>
      </c>
    </row>
    <row r="214" spans="1:6" x14ac:dyDescent="0.25">
      <c r="A214" t="s">
        <v>3545</v>
      </c>
      <c r="B214">
        <v>201503093</v>
      </c>
      <c r="C214" s="63">
        <v>36734</v>
      </c>
      <c r="D214" s="63">
        <v>36734</v>
      </c>
      <c r="E214" s="55">
        <v>1</v>
      </c>
      <c r="F214">
        <f t="shared" si="3"/>
        <v>1</v>
      </c>
    </row>
    <row r="215" spans="1:6" x14ac:dyDescent="0.25">
      <c r="A215" t="s">
        <v>3446</v>
      </c>
      <c r="B215">
        <v>202005954</v>
      </c>
      <c r="C215" s="63">
        <v>36735</v>
      </c>
      <c r="D215" s="63">
        <v>36735</v>
      </c>
      <c r="E215" s="55">
        <v>1</v>
      </c>
      <c r="F215">
        <f t="shared" si="3"/>
        <v>1</v>
      </c>
    </row>
    <row r="216" spans="1:6" x14ac:dyDescent="0.25">
      <c r="A216" t="s">
        <v>3445</v>
      </c>
      <c r="B216">
        <v>201004304</v>
      </c>
      <c r="C216" s="63">
        <v>36735</v>
      </c>
      <c r="D216" s="63">
        <v>36735</v>
      </c>
      <c r="E216" s="55">
        <v>1</v>
      </c>
      <c r="F216">
        <f t="shared" si="3"/>
        <v>1</v>
      </c>
    </row>
    <row r="217" spans="1:6" x14ac:dyDescent="0.25">
      <c r="A217" t="s">
        <v>3444</v>
      </c>
      <c r="B217">
        <v>201907942</v>
      </c>
      <c r="C217" s="63">
        <v>36736</v>
      </c>
      <c r="D217" s="63">
        <v>36736</v>
      </c>
      <c r="E217" s="55">
        <v>1</v>
      </c>
      <c r="F217">
        <f t="shared" si="3"/>
        <v>1</v>
      </c>
    </row>
    <row r="218" spans="1:6" x14ac:dyDescent="0.25">
      <c r="A218" t="s">
        <v>3443</v>
      </c>
      <c r="B218">
        <v>201904798</v>
      </c>
      <c r="C218" s="63">
        <v>36736</v>
      </c>
      <c r="D218" s="63">
        <v>36736</v>
      </c>
      <c r="E218" s="55">
        <v>1</v>
      </c>
      <c r="F218">
        <f t="shared" si="3"/>
        <v>1</v>
      </c>
    </row>
    <row r="219" spans="1:6" x14ac:dyDescent="0.25">
      <c r="A219" t="s">
        <v>3442</v>
      </c>
      <c r="B219">
        <v>201806305</v>
      </c>
      <c r="C219" s="63">
        <v>36736</v>
      </c>
      <c r="D219" s="63">
        <v>36737</v>
      </c>
      <c r="E219" s="55">
        <v>1</v>
      </c>
      <c r="F219">
        <f t="shared" si="3"/>
        <v>2</v>
      </c>
    </row>
    <row r="220" spans="1:6" x14ac:dyDescent="0.25">
      <c r="A220" t="s">
        <v>3544</v>
      </c>
      <c r="B220">
        <v>201905376</v>
      </c>
      <c r="C220" s="63">
        <v>36737</v>
      </c>
      <c r="D220" s="63">
        <v>36737</v>
      </c>
      <c r="E220" s="55">
        <v>1</v>
      </c>
      <c r="F220">
        <f t="shared" si="3"/>
        <v>1</v>
      </c>
    </row>
    <row r="221" spans="1:6" x14ac:dyDescent="0.25">
      <c r="A221" t="s">
        <v>3441</v>
      </c>
      <c r="B221">
        <v>201908178</v>
      </c>
      <c r="C221" s="63">
        <v>36737</v>
      </c>
      <c r="D221" s="63">
        <v>36737</v>
      </c>
      <c r="E221" s="55">
        <v>1</v>
      </c>
      <c r="F221">
        <f t="shared" si="3"/>
        <v>1</v>
      </c>
    </row>
    <row r="222" spans="1:6" x14ac:dyDescent="0.25">
      <c r="A222" t="s">
        <v>3440</v>
      </c>
      <c r="B222">
        <v>201706044</v>
      </c>
      <c r="C222" s="63">
        <v>36737</v>
      </c>
      <c r="D222" s="63">
        <v>36740</v>
      </c>
      <c r="E222" s="55">
        <v>1</v>
      </c>
      <c r="F222">
        <f t="shared" si="3"/>
        <v>4</v>
      </c>
    </row>
    <row r="223" spans="1:6" x14ac:dyDescent="0.25">
      <c r="A223" t="s">
        <v>2552</v>
      </c>
      <c r="B223">
        <v>201806508</v>
      </c>
      <c r="C223" s="63">
        <v>35118</v>
      </c>
      <c r="D223" s="63">
        <v>35118</v>
      </c>
      <c r="E223" s="55">
        <v>1</v>
      </c>
      <c r="F223">
        <f t="shared" si="3"/>
        <v>1</v>
      </c>
    </row>
    <row r="224" spans="1:6" x14ac:dyDescent="0.25">
      <c r="A224" t="s">
        <v>3313</v>
      </c>
      <c r="B224">
        <v>202007590</v>
      </c>
      <c r="C224" s="63">
        <v>36741</v>
      </c>
      <c r="D224" s="63">
        <v>36741</v>
      </c>
      <c r="E224" s="55">
        <v>1</v>
      </c>
      <c r="F224">
        <f t="shared" si="3"/>
        <v>1</v>
      </c>
    </row>
    <row r="225" spans="1:6" x14ac:dyDescent="0.25">
      <c r="A225" t="s">
        <v>3290</v>
      </c>
      <c r="B225">
        <v>201905354</v>
      </c>
      <c r="C225" s="63">
        <v>36236</v>
      </c>
      <c r="D225" s="63">
        <v>36236</v>
      </c>
      <c r="E225" s="55">
        <v>1</v>
      </c>
      <c r="F225">
        <f t="shared" si="3"/>
        <v>1</v>
      </c>
    </row>
    <row r="226" spans="1:6" x14ac:dyDescent="0.25">
      <c r="A226" t="s">
        <v>3433</v>
      </c>
      <c r="B226">
        <v>201907474</v>
      </c>
      <c r="C226" s="63">
        <v>36741</v>
      </c>
      <c r="D226" s="63">
        <v>36741</v>
      </c>
      <c r="E226" s="55">
        <v>1</v>
      </c>
      <c r="F226">
        <f t="shared" si="3"/>
        <v>1</v>
      </c>
    </row>
    <row r="227" spans="1:6" x14ac:dyDescent="0.25">
      <c r="A227" t="s">
        <v>3432</v>
      </c>
      <c r="B227">
        <v>201906634</v>
      </c>
      <c r="C227" s="63">
        <v>36742</v>
      </c>
      <c r="D227" s="63">
        <v>36742</v>
      </c>
      <c r="E227" s="55">
        <v>1</v>
      </c>
      <c r="F227">
        <f t="shared" si="3"/>
        <v>1</v>
      </c>
    </row>
    <row r="228" spans="1:6" x14ac:dyDescent="0.25">
      <c r="A228" t="s">
        <v>3431</v>
      </c>
      <c r="B228">
        <v>202006012</v>
      </c>
      <c r="C228" s="63">
        <v>36742</v>
      </c>
      <c r="D228" s="63">
        <v>36742</v>
      </c>
      <c r="E228" s="55">
        <v>1</v>
      </c>
      <c r="F228">
        <f t="shared" si="3"/>
        <v>1</v>
      </c>
    </row>
    <row r="229" spans="1:6" x14ac:dyDescent="0.25">
      <c r="A229" t="s">
        <v>3430</v>
      </c>
      <c r="B229">
        <v>201706534</v>
      </c>
      <c r="C229" s="63">
        <v>36742</v>
      </c>
      <c r="D229" s="63">
        <v>36742</v>
      </c>
      <c r="E229" s="55">
        <v>1</v>
      </c>
      <c r="F229">
        <f t="shared" si="3"/>
        <v>1</v>
      </c>
    </row>
    <row r="230" spans="1:6" x14ac:dyDescent="0.25">
      <c r="A230" t="s">
        <v>3271</v>
      </c>
      <c r="B230">
        <v>202110018</v>
      </c>
      <c r="C230" s="63">
        <v>36236</v>
      </c>
      <c r="D230" s="63">
        <v>36236</v>
      </c>
      <c r="E230" s="55">
        <v>1</v>
      </c>
      <c r="F230">
        <f t="shared" si="3"/>
        <v>1</v>
      </c>
    </row>
    <row r="231" spans="1:6" x14ac:dyDescent="0.25">
      <c r="A231" t="s">
        <v>3429</v>
      </c>
      <c r="B231">
        <v>201907297</v>
      </c>
      <c r="C231" s="63">
        <v>36742</v>
      </c>
      <c r="D231" s="63">
        <v>36742</v>
      </c>
      <c r="E231" s="55">
        <v>1</v>
      </c>
      <c r="F231">
        <f t="shared" si="3"/>
        <v>1</v>
      </c>
    </row>
    <row r="232" spans="1:6" x14ac:dyDescent="0.25">
      <c r="A232" t="s">
        <v>3312</v>
      </c>
      <c r="B232">
        <v>202008551</v>
      </c>
      <c r="C232" s="63">
        <v>36742</v>
      </c>
      <c r="D232" s="63">
        <v>36743</v>
      </c>
      <c r="E232" s="55">
        <v>1</v>
      </c>
      <c r="F232">
        <f t="shared" si="3"/>
        <v>2</v>
      </c>
    </row>
    <row r="233" spans="1:6" x14ac:dyDescent="0.25">
      <c r="A233" t="s">
        <v>3428</v>
      </c>
      <c r="B233">
        <v>201909521</v>
      </c>
      <c r="C233" s="63">
        <v>36742</v>
      </c>
      <c r="D233" s="63">
        <v>36743</v>
      </c>
      <c r="E233" s="55">
        <v>1</v>
      </c>
      <c r="F233">
        <f t="shared" si="3"/>
        <v>2</v>
      </c>
    </row>
    <row r="234" spans="1:6" x14ac:dyDescent="0.25">
      <c r="A234" t="s">
        <v>3426</v>
      </c>
      <c r="B234">
        <v>201806581</v>
      </c>
      <c r="C234" s="63">
        <v>36742</v>
      </c>
      <c r="D234" s="63">
        <v>36743</v>
      </c>
      <c r="E234" s="55">
        <v>1</v>
      </c>
      <c r="F234">
        <f t="shared" si="3"/>
        <v>2</v>
      </c>
    </row>
    <row r="235" spans="1:6" x14ac:dyDescent="0.25">
      <c r="A235" t="s">
        <v>3543</v>
      </c>
      <c r="B235">
        <v>201907107</v>
      </c>
      <c r="C235" s="63">
        <v>36742</v>
      </c>
      <c r="D235" s="63">
        <v>36743</v>
      </c>
      <c r="E235" s="55">
        <v>1</v>
      </c>
      <c r="F235">
        <f t="shared" si="3"/>
        <v>2</v>
      </c>
    </row>
    <row r="236" spans="1:6" x14ac:dyDescent="0.25">
      <c r="A236" t="s">
        <v>3425</v>
      </c>
      <c r="B236">
        <v>201505640</v>
      </c>
      <c r="C236" s="63">
        <v>36743</v>
      </c>
      <c r="D236" s="63">
        <v>36743</v>
      </c>
      <c r="E236" s="55">
        <v>1</v>
      </c>
      <c r="F236">
        <f t="shared" si="3"/>
        <v>1</v>
      </c>
    </row>
    <row r="237" spans="1:6" x14ac:dyDescent="0.25">
      <c r="A237" t="s">
        <v>3270</v>
      </c>
      <c r="B237">
        <v>201908633</v>
      </c>
      <c r="C237" s="63">
        <v>36237</v>
      </c>
      <c r="D237" s="63">
        <v>36237</v>
      </c>
      <c r="E237" s="55">
        <v>1</v>
      </c>
      <c r="F237">
        <f t="shared" si="3"/>
        <v>1</v>
      </c>
    </row>
    <row r="238" spans="1:6" x14ac:dyDescent="0.25">
      <c r="A238" t="s">
        <v>3542</v>
      </c>
      <c r="B238">
        <v>201509918</v>
      </c>
      <c r="C238" s="63">
        <v>36743</v>
      </c>
      <c r="D238" s="63">
        <v>36748</v>
      </c>
      <c r="E238" s="55">
        <v>1</v>
      </c>
      <c r="F238">
        <f t="shared" si="3"/>
        <v>6</v>
      </c>
    </row>
    <row r="239" spans="1:6" x14ac:dyDescent="0.25">
      <c r="A239" t="s">
        <v>3541</v>
      </c>
      <c r="B239">
        <v>201904507</v>
      </c>
      <c r="C239" s="63">
        <v>36743</v>
      </c>
      <c r="D239" s="63">
        <v>36743</v>
      </c>
      <c r="E239" s="55">
        <v>1</v>
      </c>
      <c r="F239">
        <f t="shared" si="3"/>
        <v>1</v>
      </c>
    </row>
    <row r="240" spans="1:6" x14ac:dyDescent="0.25">
      <c r="A240" t="s">
        <v>3269</v>
      </c>
      <c r="B240">
        <v>201904908</v>
      </c>
      <c r="C240" s="63">
        <v>36237</v>
      </c>
      <c r="D240" s="63">
        <v>36237</v>
      </c>
      <c r="E240" s="55">
        <v>1</v>
      </c>
      <c r="F240">
        <f t="shared" si="3"/>
        <v>1</v>
      </c>
    </row>
    <row r="241" spans="1:6" x14ac:dyDescent="0.25">
      <c r="A241" t="s">
        <v>3424</v>
      </c>
      <c r="B241">
        <v>201806776</v>
      </c>
      <c r="C241" s="63">
        <v>36743</v>
      </c>
      <c r="D241" s="63">
        <v>36744</v>
      </c>
      <c r="E241" s="55">
        <v>1</v>
      </c>
      <c r="F241">
        <f t="shared" si="3"/>
        <v>2</v>
      </c>
    </row>
    <row r="242" spans="1:6" x14ac:dyDescent="0.25">
      <c r="A242" t="s">
        <v>3268</v>
      </c>
      <c r="B242">
        <v>201208089</v>
      </c>
      <c r="C242" s="63">
        <v>36237</v>
      </c>
      <c r="D242" s="63">
        <v>36237</v>
      </c>
      <c r="E242" s="55">
        <v>1</v>
      </c>
      <c r="F242">
        <f t="shared" si="3"/>
        <v>1</v>
      </c>
    </row>
    <row r="243" spans="1:6" x14ac:dyDescent="0.25">
      <c r="A243" t="s">
        <v>3310</v>
      </c>
      <c r="B243">
        <v>202005356</v>
      </c>
      <c r="C243" s="63">
        <v>36744</v>
      </c>
      <c r="D243" s="63">
        <v>36744</v>
      </c>
      <c r="E243" s="55">
        <v>1</v>
      </c>
      <c r="F243">
        <f t="shared" si="3"/>
        <v>1</v>
      </c>
    </row>
    <row r="244" spans="1:6" x14ac:dyDescent="0.25">
      <c r="A244" t="s">
        <v>3423</v>
      </c>
      <c r="B244">
        <v>201705641</v>
      </c>
      <c r="C244" s="63">
        <v>36744</v>
      </c>
      <c r="D244" s="63">
        <v>36744</v>
      </c>
      <c r="E244" s="55">
        <v>1</v>
      </c>
      <c r="F244">
        <f t="shared" si="3"/>
        <v>1</v>
      </c>
    </row>
    <row r="245" spans="1:6" x14ac:dyDescent="0.25">
      <c r="A245" t="s">
        <v>3422</v>
      </c>
      <c r="B245">
        <v>201900139</v>
      </c>
      <c r="C245" s="63">
        <v>36744</v>
      </c>
      <c r="D245" s="63">
        <v>36744</v>
      </c>
      <c r="E245" s="55">
        <v>1</v>
      </c>
      <c r="F245">
        <f t="shared" si="3"/>
        <v>1</v>
      </c>
    </row>
    <row r="246" spans="1:6" x14ac:dyDescent="0.25">
      <c r="A246" t="s">
        <v>3540</v>
      </c>
      <c r="B246">
        <v>201806411</v>
      </c>
      <c r="C246" s="63">
        <v>36744</v>
      </c>
      <c r="D246" s="63">
        <v>36744</v>
      </c>
      <c r="E246" s="55">
        <v>1</v>
      </c>
      <c r="F246">
        <f t="shared" si="3"/>
        <v>1</v>
      </c>
    </row>
    <row r="247" spans="1:6" x14ac:dyDescent="0.25">
      <c r="A247" t="s">
        <v>3459</v>
      </c>
      <c r="B247">
        <v>201907425</v>
      </c>
      <c r="C247" s="63">
        <v>36724</v>
      </c>
      <c r="D247" s="63">
        <v>36724</v>
      </c>
      <c r="E247" s="55">
        <v>1</v>
      </c>
      <c r="F247">
        <f t="shared" si="3"/>
        <v>1</v>
      </c>
    </row>
    <row r="248" spans="1:6" x14ac:dyDescent="0.25">
      <c r="A248" t="s">
        <v>3421</v>
      </c>
      <c r="B248">
        <v>201806178</v>
      </c>
      <c r="C248" s="63">
        <v>36744</v>
      </c>
      <c r="D248" s="63">
        <v>36744</v>
      </c>
      <c r="E248" s="55">
        <v>1</v>
      </c>
      <c r="F248">
        <f t="shared" si="3"/>
        <v>1</v>
      </c>
    </row>
    <row r="249" spans="1:6" x14ac:dyDescent="0.25">
      <c r="A249" t="s">
        <v>3267</v>
      </c>
      <c r="B249">
        <v>201906937</v>
      </c>
      <c r="C249" s="63">
        <v>36237</v>
      </c>
      <c r="D249" s="63">
        <v>36237</v>
      </c>
      <c r="E249" s="55">
        <v>1</v>
      </c>
      <c r="F249">
        <f t="shared" si="3"/>
        <v>1</v>
      </c>
    </row>
    <row r="250" spans="1:6" x14ac:dyDescent="0.25">
      <c r="A250" t="s">
        <v>3420</v>
      </c>
      <c r="B250">
        <v>202007163</v>
      </c>
      <c r="C250" s="63">
        <v>36744</v>
      </c>
      <c r="D250" s="63">
        <v>36745</v>
      </c>
      <c r="E250" s="55">
        <v>1</v>
      </c>
      <c r="F250">
        <f t="shared" si="3"/>
        <v>2</v>
      </c>
    </row>
    <row r="251" spans="1:6" x14ac:dyDescent="0.25">
      <c r="A251" t="s">
        <v>3419</v>
      </c>
      <c r="B251">
        <v>201806092</v>
      </c>
      <c r="C251" s="63">
        <v>36744</v>
      </c>
      <c r="D251" s="63">
        <v>36747</v>
      </c>
      <c r="E251" s="55">
        <v>1</v>
      </c>
      <c r="F251">
        <f t="shared" si="3"/>
        <v>4</v>
      </c>
    </row>
    <row r="252" spans="1:6" x14ac:dyDescent="0.25">
      <c r="A252" t="s">
        <v>3418</v>
      </c>
      <c r="B252">
        <v>201705783</v>
      </c>
      <c r="C252" s="63">
        <v>36744</v>
      </c>
      <c r="D252" s="63">
        <v>36745</v>
      </c>
      <c r="E252" s="55">
        <v>1</v>
      </c>
      <c r="F252">
        <f t="shared" si="3"/>
        <v>2</v>
      </c>
    </row>
    <row r="253" spans="1:6" x14ac:dyDescent="0.25">
      <c r="A253" t="s">
        <v>3539</v>
      </c>
      <c r="B253">
        <v>202005026</v>
      </c>
      <c r="C253" s="63">
        <v>36745</v>
      </c>
      <c r="D253" s="63">
        <v>36745</v>
      </c>
      <c r="E253" s="55">
        <v>1</v>
      </c>
      <c r="F253">
        <f t="shared" si="3"/>
        <v>1</v>
      </c>
    </row>
    <row r="254" spans="1:6" x14ac:dyDescent="0.25">
      <c r="A254" t="s">
        <v>3417</v>
      </c>
      <c r="B254">
        <v>201806544</v>
      </c>
      <c r="C254" s="63">
        <v>36745</v>
      </c>
      <c r="D254" s="63">
        <v>36749</v>
      </c>
      <c r="E254" s="55">
        <v>1</v>
      </c>
      <c r="F254">
        <f t="shared" si="3"/>
        <v>5</v>
      </c>
    </row>
    <row r="255" spans="1:6" x14ac:dyDescent="0.25">
      <c r="A255" t="s">
        <v>3516</v>
      </c>
      <c r="B255">
        <v>201606166</v>
      </c>
      <c r="C255" s="63">
        <v>36792</v>
      </c>
      <c r="D255" s="63">
        <v>36792</v>
      </c>
      <c r="E255" s="55">
        <v>1</v>
      </c>
      <c r="F255">
        <f t="shared" si="3"/>
        <v>1</v>
      </c>
    </row>
    <row r="256" spans="1:6" x14ac:dyDescent="0.25">
      <c r="A256" t="s">
        <v>3367</v>
      </c>
      <c r="B256">
        <v>202004554</v>
      </c>
      <c r="C256" s="63">
        <v>36773</v>
      </c>
      <c r="D256" s="63">
        <v>36774</v>
      </c>
      <c r="E256" s="55">
        <v>1</v>
      </c>
      <c r="F256">
        <f t="shared" si="3"/>
        <v>2</v>
      </c>
    </row>
    <row r="257" spans="1:6" x14ac:dyDescent="0.25">
      <c r="A257" t="s">
        <v>3416</v>
      </c>
      <c r="B257">
        <v>202004735</v>
      </c>
      <c r="C257" s="63">
        <v>36745</v>
      </c>
      <c r="D257" s="63">
        <v>36745</v>
      </c>
      <c r="E257" s="55">
        <v>1</v>
      </c>
      <c r="F257">
        <f t="shared" si="3"/>
        <v>1</v>
      </c>
    </row>
    <row r="258" spans="1:6" x14ac:dyDescent="0.25">
      <c r="A258" t="s">
        <v>3336</v>
      </c>
      <c r="B258">
        <v>201405811</v>
      </c>
      <c r="C258" s="63">
        <v>36793</v>
      </c>
      <c r="D258" s="63">
        <v>36793</v>
      </c>
      <c r="E258" s="55">
        <v>1</v>
      </c>
      <c r="F258">
        <f t="shared" si="3"/>
        <v>1</v>
      </c>
    </row>
    <row r="259" spans="1:6" x14ac:dyDescent="0.25">
      <c r="A259" t="s">
        <v>3504</v>
      </c>
      <c r="B259">
        <v>202006407</v>
      </c>
      <c r="C259" s="63">
        <v>36780</v>
      </c>
      <c r="D259" s="63">
        <v>36780</v>
      </c>
      <c r="E259" s="55">
        <v>1</v>
      </c>
      <c r="F259">
        <f t="shared" si="3"/>
        <v>1</v>
      </c>
    </row>
    <row r="260" spans="1:6" x14ac:dyDescent="0.25">
      <c r="A260" t="s">
        <v>3309</v>
      </c>
      <c r="B260">
        <v>202006641</v>
      </c>
      <c r="C260" s="63">
        <v>36746</v>
      </c>
      <c r="D260" s="63">
        <v>36746</v>
      </c>
      <c r="E260" s="55">
        <v>1</v>
      </c>
      <c r="F260">
        <f t="shared" si="3"/>
        <v>1</v>
      </c>
    </row>
    <row r="261" spans="1:6" x14ac:dyDescent="0.25">
      <c r="A261" t="s">
        <v>3415</v>
      </c>
      <c r="B261">
        <v>201907288</v>
      </c>
      <c r="C261" s="63">
        <v>36746</v>
      </c>
      <c r="D261" s="63">
        <v>36746</v>
      </c>
      <c r="E261" s="55">
        <v>1</v>
      </c>
      <c r="F261">
        <f t="shared" si="3"/>
        <v>1</v>
      </c>
    </row>
    <row r="262" spans="1:6" x14ac:dyDescent="0.25">
      <c r="A262" t="s">
        <v>3414</v>
      </c>
      <c r="B262">
        <v>202008021</v>
      </c>
      <c r="C262" s="63">
        <v>36746</v>
      </c>
      <c r="D262" s="63">
        <v>36747</v>
      </c>
      <c r="E262" s="55">
        <v>1</v>
      </c>
      <c r="F262">
        <f t="shared" ref="F262:F325" si="4">IFERROR(D262-C262+1, 0)</f>
        <v>2</v>
      </c>
    </row>
    <row r="263" spans="1:6" x14ac:dyDescent="0.25">
      <c r="A263" t="s">
        <v>3332</v>
      </c>
      <c r="B263">
        <v>201900198</v>
      </c>
      <c r="C263" s="63">
        <v>36806</v>
      </c>
      <c r="D263" s="63">
        <v>36806</v>
      </c>
      <c r="E263" s="55">
        <v>1</v>
      </c>
      <c r="F263">
        <f t="shared" si="4"/>
        <v>1</v>
      </c>
    </row>
    <row r="264" spans="1:6" x14ac:dyDescent="0.25">
      <c r="A264" t="s">
        <v>3561</v>
      </c>
      <c r="B264">
        <v>202006533</v>
      </c>
      <c r="C264" s="63">
        <v>36746</v>
      </c>
      <c r="D264" s="63">
        <v>36747</v>
      </c>
      <c r="E264" s="55">
        <v>1</v>
      </c>
      <c r="F264">
        <f t="shared" si="4"/>
        <v>2</v>
      </c>
    </row>
    <row r="265" spans="1:6" x14ac:dyDescent="0.25">
      <c r="A265" t="s">
        <v>3413</v>
      </c>
      <c r="B265">
        <v>202000705</v>
      </c>
      <c r="C265" s="63">
        <v>36746</v>
      </c>
      <c r="D265" s="63">
        <v>36746</v>
      </c>
      <c r="E265" s="55">
        <v>1</v>
      </c>
      <c r="F265">
        <f t="shared" si="4"/>
        <v>1</v>
      </c>
    </row>
    <row r="266" spans="1:6" x14ac:dyDescent="0.25">
      <c r="A266" t="s">
        <v>3307</v>
      </c>
      <c r="B266">
        <v>201603822</v>
      </c>
      <c r="C266" s="63">
        <v>36746</v>
      </c>
      <c r="D266" s="63">
        <v>36746</v>
      </c>
      <c r="E266" s="55">
        <v>1</v>
      </c>
      <c r="F266">
        <f t="shared" si="4"/>
        <v>1</v>
      </c>
    </row>
    <row r="267" spans="1:6" x14ac:dyDescent="0.25">
      <c r="A267" t="s">
        <v>3560</v>
      </c>
      <c r="B267">
        <v>202007723</v>
      </c>
      <c r="C267" s="63">
        <v>36746</v>
      </c>
      <c r="D267" s="63">
        <v>36747</v>
      </c>
      <c r="E267" s="55">
        <v>1</v>
      </c>
      <c r="F267">
        <f t="shared" si="4"/>
        <v>2</v>
      </c>
    </row>
    <row r="268" spans="1:6" x14ac:dyDescent="0.25">
      <c r="A268" t="s">
        <v>3412</v>
      </c>
      <c r="B268">
        <v>201907287</v>
      </c>
      <c r="C268" s="63">
        <v>36747</v>
      </c>
      <c r="D268" s="63">
        <v>36747</v>
      </c>
      <c r="E268" s="55">
        <v>1</v>
      </c>
      <c r="F268">
        <f t="shared" si="4"/>
        <v>1</v>
      </c>
    </row>
    <row r="269" spans="1:6" x14ac:dyDescent="0.25">
      <c r="A269" t="s">
        <v>3559</v>
      </c>
      <c r="B269">
        <v>201906235</v>
      </c>
      <c r="C269" s="63">
        <v>36747</v>
      </c>
      <c r="D269" s="63">
        <v>36748</v>
      </c>
      <c r="E269" s="55">
        <v>1</v>
      </c>
      <c r="F269">
        <f t="shared" si="4"/>
        <v>2</v>
      </c>
    </row>
    <row r="270" spans="1:6" x14ac:dyDescent="0.25">
      <c r="A270" t="s">
        <v>3411</v>
      </c>
      <c r="B270">
        <v>201407691</v>
      </c>
      <c r="C270" s="63">
        <v>36747</v>
      </c>
      <c r="D270" s="63">
        <v>36747</v>
      </c>
      <c r="E270" s="55">
        <v>1</v>
      </c>
      <c r="F270">
        <f t="shared" si="4"/>
        <v>1</v>
      </c>
    </row>
    <row r="271" spans="1:6" x14ac:dyDescent="0.25">
      <c r="A271" t="s">
        <v>3410</v>
      </c>
      <c r="B271">
        <v>202008856</v>
      </c>
      <c r="C271" s="63">
        <v>36747</v>
      </c>
      <c r="D271" s="63">
        <v>36748</v>
      </c>
      <c r="E271" s="55">
        <v>1</v>
      </c>
      <c r="F271">
        <f t="shared" si="4"/>
        <v>2</v>
      </c>
    </row>
    <row r="272" spans="1:6" x14ac:dyDescent="0.25">
      <c r="A272" t="s">
        <v>3300</v>
      </c>
      <c r="B272">
        <v>201706780</v>
      </c>
      <c r="C272" s="63">
        <v>36774</v>
      </c>
      <c r="D272" s="63">
        <v>36774</v>
      </c>
      <c r="E272" s="55">
        <v>1</v>
      </c>
      <c r="F272">
        <f t="shared" si="4"/>
        <v>1</v>
      </c>
    </row>
    <row r="273" spans="1:6" x14ac:dyDescent="0.25">
      <c r="A273" t="s">
        <v>3514</v>
      </c>
      <c r="B273">
        <v>202006059</v>
      </c>
      <c r="C273" s="63">
        <v>36794</v>
      </c>
      <c r="D273" s="63">
        <v>36794</v>
      </c>
      <c r="E273" s="55">
        <v>1</v>
      </c>
      <c r="F273">
        <f t="shared" si="4"/>
        <v>1</v>
      </c>
    </row>
    <row r="274" spans="1:6" x14ac:dyDescent="0.25">
      <c r="A274" t="s">
        <v>3337</v>
      </c>
      <c r="B274">
        <v>202005528</v>
      </c>
      <c r="C274" s="63">
        <v>36792</v>
      </c>
      <c r="D274" s="63">
        <v>36792</v>
      </c>
      <c r="E274" s="55">
        <v>1</v>
      </c>
      <c r="F274">
        <f t="shared" si="4"/>
        <v>1</v>
      </c>
    </row>
    <row r="275" spans="1:6" x14ac:dyDescent="0.25">
      <c r="A275" t="s">
        <v>3408</v>
      </c>
      <c r="B275">
        <v>201907106</v>
      </c>
      <c r="C275" s="63">
        <v>36748</v>
      </c>
      <c r="D275" s="63">
        <v>36748</v>
      </c>
      <c r="E275" s="55">
        <v>1</v>
      </c>
      <c r="F275">
        <f t="shared" si="4"/>
        <v>1</v>
      </c>
    </row>
    <row r="276" spans="1:6" x14ac:dyDescent="0.25">
      <c r="A276" t="s">
        <v>3407</v>
      </c>
      <c r="B276">
        <v>201706430</v>
      </c>
      <c r="C276" s="63">
        <v>36748</v>
      </c>
      <c r="D276" s="63">
        <v>36748</v>
      </c>
      <c r="E276" s="55">
        <v>1</v>
      </c>
      <c r="F276">
        <f t="shared" si="4"/>
        <v>1</v>
      </c>
    </row>
    <row r="277" spans="1:6" x14ac:dyDescent="0.25">
      <c r="A277" t="s">
        <v>3306</v>
      </c>
      <c r="B277">
        <v>201908119</v>
      </c>
      <c r="C277" s="63">
        <v>36748</v>
      </c>
      <c r="D277" s="63">
        <v>36748</v>
      </c>
      <c r="E277" s="55">
        <v>1</v>
      </c>
      <c r="F277">
        <f t="shared" si="4"/>
        <v>1</v>
      </c>
    </row>
    <row r="278" spans="1:6" x14ac:dyDescent="0.25">
      <c r="A278" t="s">
        <v>3207</v>
      </c>
      <c r="B278">
        <v>201808613</v>
      </c>
      <c r="C278" s="63">
        <v>36241</v>
      </c>
      <c r="D278" s="63">
        <v>36241</v>
      </c>
      <c r="E278" s="55">
        <v>1</v>
      </c>
      <c r="F278">
        <f t="shared" si="4"/>
        <v>1</v>
      </c>
    </row>
    <row r="279" spans="1:6" x14ac:dyDescent="0.25">
      <c r="A279" t="s">
        <v>3538</v>
      </c>
      <c r="B279">
        <v>202003320</v>
      </c>
      <c r="C279" s="63">
        <v>36749</v>
      </c>
      <c r="D279" s="63">
        <v>36749</v>
      </c>
      <c r="E279" s="55">
        <v>1</v>
      </c>
      <c r="F279">
        <f t="shared" si="4"/>
        <v>1</v>
      </c>
    </row>
    <row r="280" spans="1:6" x14ac:dyDescent="0.25">
      <c r="A280" t="s">
        <v>3406</v>
      </c>
      <c r="B280">
        <v>202003466</v>
      </c>
      <c r="C280" s="63">
        <v>36749</v>
      </c>
      <c r="D280" s="63">
        <v>36750</v>
      </c>
      <c r="E280" s="55">
        <v>1</v>
      </c>
      <c r="F280">
        <f t="shared" si="4"/>
        <v>2</v>
      </c>
    </row>
    <row r="281" spans="1:6" x14ac:dyDescent="0.25">
      <c r="A281" t="s">
        <v>3405</v>
      </c>
      <c r="B281">
        <v>201806860</v>
      </c>
      <c r="C281" s="63">
        <v>36749</v>
      </c>
      <c r="D281" s="63">
        <v>36749</v>
      </c>
      <c r="E281" s="55">
        <v>1</v>
      </c>
      <c r="F281">
        <f t="shared" si="4"/>
        <v>1</v>
      </c>
    </row>
    <row r="282" spans="1:6" x14ac:dyDescent="0.25">
      <c r="A282" t="s">
        <v>3404</v>
      </c>
      <c r="B282">
        <v>201707056</v>
      </c>
      <c r="C282" s="63">
        <v>36749</v>
      </c>
      <c r="D282" s="63">
        <v>36749</v>
      </c>
      <c r="E282" s="55">
        <v>1</v>
      </c>
      <c r="F282">
        <f t="shared" si="4"/>
        <v>1</v>
      </c>
    </row>
    <row r="283" spans="1:6" x14ac:dyDescent="0.25">
      <c r="A283" t="s">
        <v>3403</v>
      </c>
      <c r="B283">
        <v>201407896</v>
      </c>
      <c r="C283" s="63">
        <v>36749</v>
      </c>
      <c r="D283" s="63">
        <v>36749</v>
      </c>
      <c r="E283" s="55">
        <v>1</v>
      </c>
      <c r="F283">
        <f t="shared" si="4"/>
        <v>1</v>
      </c>
    </row>
    <row r="284" spans="1:6" x14ac:dyDescent="0.25">
      <c r="A284" t="s">
        <v>3402</v>
      </c>
      <c r="B284">
        <v>202005303</v>
      </c>
      <c r="C284" s="63">
        <v>36749</v>
      </c>
      <c r="D284" s="63">
        <v>36749</v>
      </c>
      <c r="E284" s="55">
        <v>1</v>
      </c>
      <c r="F284">
        <f t="shared" si="4"/>
        <v>1</v>
      </c>
    </row>
    <row r="285" spans="1:6" x14ac:dyDescent="0.25">
      <c r="A285" t="s">
        <v>3524</v>
      </c>
      <c r="B285">
        <v>202004999</v>
      </c>
      <c r="C285" s="63">
        <v>36773</v>
      </c>
      <c r="D285" s="63">
        <v>36773</v>
      </c>
      <c r="E285" s="55">
        <v>1</v>
      </c>
      <c r="F285">
        <f t="shared" si="4"/>
        <v>1</v>
      </c>
    </row>
    <row r="286" spans="1:6" x14ac:dyDescent="0.25">
      <c r="A286" t="s">
        <v>3401</v>
      </c>
      <c r="B286">
        <v>201407776</v>
      </c>
      <c r="C286" s="63">
        <v>36750</v>
      </c>
      <c r="D286" s="63">
        <v>36750</v>
      </c>
      <c r="E286" s="55">
        <v>1</v>
      </c>
      <c r="F286">
        <f t="shared" si="4"/>
        <v>1</v>
      </c>
    </row>
    <row r="287" spans="1:6" x14ac:dyDescent="0.25">
      <c r="A287" t="s">
        <v>3537</v>
      </c>
      <c r="B287">
        <v>201403686</v>
      </c>
      <c r="C287" s="63">
        <v>36750</v>
      </c>
      <c r="D287" s="63">
        <v>36750</v>
      </c>
      <c r="E287" s="55">
        <v>1</v>
      </c>
      <c r="F287">
        <f t="shared" si="4"/>
        <v>1</v>
      </c>
    </row>
    <row r="288" spans="1:6" x14ac:dyDescent="0.25">
      <c r="A288" t="s">
        <v>2997</v>
      </c>
      <c r="B288">
        <v>201906104</v>
      </c>
      <c r="C288" s="63">
        <v>35972</v>
      </c>
      <c r="D288" s="63">
        <v>35972</v>
      </c>
      <c r="E288" s="55">
        <v>1</v>
      </c>
      <c r="F288">
        <f t="shared" si="4"/>
        <v>1</v>
      </c>
    </row>
    <row r="289" spans="1:6" x14ac:dyDescent="0.25">
      <c r="A289" t="s">
        <v>3536</v>
      </c>
      <c r="B289">
        <v>201005231</v>
      </c>
      <c r="C289" s="63">
        <v>36750</v>
      </c>
      <c r="D289" s="63">
        <v>36750</v>
      </c>
      <c r="E289" s="55">
        <v>1</v>
      </c>
      <c r="F289">
        <f t="shared" si="4"/>
        <v>1</v>
      </c>
    </row>
    <row r="290" spans="1:6" x14ac:dyDescent="0.25">
      <c r="A290" t="s">
        <v>3400</v>
      </c>
      <c r="B290">
        <v>201700493</v>
      </c>
      <c r="C290" s="63">
        <v>36750</v>
      </c>
      <c r="D290" s="63">
        <v>36751</v>
      </c>
      <c r="E290" s="55">
        <v>1</v>
      </c>
      <c r="F290">
        <f t="shared" si="4"/>
        <v>2</v>
      </c>
    </row>
    <row r="291" spans="1:6" x14ac:dyDescent="0.25">
      <c r="A291" t="s">
        <v>3535</v>
      </c>
      <c r="B291">
        <v>201607944</v>
      </c>
      <c r="C291" s="63">
        <v>36751</v>
      </c>
      <c r="D291" s="63">
        <v>36751</v>
      </c>
      <c r="E291" s="55">
        <v>1</v>
      </c>
      <c r="F291">
        <f t="shared" si="4"/>
        <v>1</v>
      </c>
    </row>
    <row r="292" spans="1:6" x14ac:dyDescent="0.25">
      <c r="A292" t="s">
        <v>3534</v>
      </c>
      <c r="B292">
        <v>201907737</v>
      </c>
      <c r="C292" s="63">
        <v>36751</v>
      </c>
      <c r="D292" s="63">
        <v>36751</v>
      </c>
      <c r="E292" s="55">
        <v>1</v>
      </c>
      <c r="F292">
        <f t="shared" si="4"/>
        <v>1</v>
      </c>
    </row>
    <row r="293" spans="1:6" x14ac:dyDescent="0.25">
      <c r="A293" t="s">
        <v>3399</v>
      </c>
      <c r="B293">
        <v>202000138</v>
      </c>
      <c r="C293" s="63">
        <v>36751</v>
      </c>
      <c r="D293" s="63">
        <v>36751</v>
      </c>
      <c r="E293" s="55">
        <v>1</v>
      </c>
      <c r="F293">
        <f t="shared" si="4"/>
        <v>1</v>
      </c>
    </row>
    <row r="294" spans="1:6" x14ac:dyDescent="0.25">
      <c r="A294" t="s">
        <v>3305</v>
      </c>
      <c r="B294">
        <v>201800700</v>
      </c>
      <c r="C294" s="63">
        <v>36752</v>
      </c>
      <c r="D294" s="63">
        <v>36752</v>
      </c>
      <c r="E294" s="55">
        <v>1</v>
      </c>
      <c r="F294">
        <f t="shared" si="4"/>
        <v>1</v>
      </c>
    </row>
    <row r="295" spans="1:6" x14ac:dyDescent="0.25">
      <c r="A295" t="s">
        <v>3365</v>
      </c>
      <c r="B295">
        <v>201905129</v>
      </c>
      <c r="C295" s="63">
        <v>36773</v>
      </c>
      <c r="D295" s="63">
        <v>36773</v>
      </c>
      <c r="E295" s="55">
        <v>1</v>
      </c>
      <c r="F295">
        <f t="shared" si="4"/>
        <v>1</v>
      </c>
    </row>
    <row r="296" spans="1:6" x14ac:dyDescent="0.25">
      <c r="A296" t="s">
        <v>3531</v>
      </c>
      <c r="B296">
        <v>201605389</v>
      </c>
      <c r="C296" s="63">
        <v>36754</v>
      </c>
      <c r="D296" s="63">
        <v>36754</v>
      </c>
      <c r="E296" s="55">
        <v>1</v>
      </c>
      <c r="F296">
        <f t="shared" si="4"/>
        <v>1</v>
      </c>
    </row>
    <row r="297" spans="1:6" x14ac:dyDescent="0.25">
      <c r="A297" t="s">
        <v>3395</v>
      </c>
      <c r="B297">
        <v>202007398</v>
      </c>
      <c r="C297" s="63">
        <v>36754</v>
      </c>
      <c r="D297" s="63">
        <v>36754</v>
      </c>
      <c r="E297" s="55">
        <v>1</v>
      </c>
      <c r="F297">
        <f t="shared" si="4"/>
        <v>1</v>
      </c>
    </row>
    <row r="298" spans="1:6" x14ac:dyDescent="0.25">
      <c r="A298" t="s">
        <v>3265</v>
      </c>
      <c r="B298">
        <v>201806757</v>
      </c>
      <c r="C298" s="63">
        <v>36242</v>
      </c>
      <c r="D298" s="63">
        <v>36243</v>
      </c>
      <c r="E298" s="55">
        <v>1</v>
      </c>
      <c r="F298">
        <f t="shared" si="4"/>
        <v>2</v>
      </c>
    </row>
    <row r="299" spans="1:6" x14ac:dyDescent="0.25">
      <c r="A299" t="s">
        <v>3394</v>
      </c>
      <c r="B299">
        <v>201904499</v>
      </c>
      <c r="C299" s="63">
        <v>36754</v>
      </c>
      <c r="D299" s="63">
        <v>36755</v>
      </c>
      <c r="E299" s="55">
        <v>1</v>
      </c>
      <c r="F299">
        <f t="shared" si="4"/>
        <v>2</v>
      </c>
    </row>
    <row r="300" spans="1:6" x14ac:dyDescent="0.25">
      <c r="A300" t="s">
        <v>3510</v>
      </c>
      <c r="B300">
        <v>201604257</v>
      </c>
      <c r="C300" s="63">
        <v>36803</v>
      </c>
      <c r="D300" s="63">
        <v>36803</v>
      </c>
      <c r="E300" s="55">
        <v>1</v>
      </c>
      <c r="F300">
        <f t="shared" si="4"/>
        <v>1</v>
      </c>
    </row>
    <row r="301" spans="1:6" x14ac:dyDescent="0.25">
      <c r="A301" t="s">
        <v>3393</v>
      </c>
      <c r="B301">
        <v>201710579</v>
      </c>
      <c r="C301" s="63">
        <v>36756</v>
      </c>
      <c r="D301" s="63">
        <v>36757</v>
      </c>
      <c r="E301" s="55">
        <v>1</v>
      </c>
      <c r="F301">
        <f t="shared" si="4"/>
        <v>2</v>
      </c>
    </row>
    <row r="302" spans="1:6" x14ac:dyDescent="0.25">
      <c r="A302" t="s">
        <v>3391</v>
      </c>
      <c r="B302">
        <v>201606703</v>
      </c>
      <c r="C302" s="63">
        <v>36757</v>
      </c>
      <c r="D302" s="63">
        <v>36757</v>
      </c>
      <c r="E302" s="55">
        <v>1</v>
      </c>
      <c r="F302">
        <f t="shared" si="4"/>
        <v>1</v>
      </c>
    </row>
    <row r="303" spans="1:6" x14ac:dyDescent="0.25">
      <c r="A303" t="s">
        <v>3390</v>
      </c>
      <c r="B303">
        <v>201704289</v>
      </c>
      <c r="C303" s="63">
        <v>36757</v>
      </c>
      <c r="D303" s="63">
        <v>36757</v>
      </c>
      <c r="E303" s="55">
        <v>1</v>
      </c>
      <c r="F303">
        <f t="shared" si="4"/>
        <v>1</v>
      </c>
    </row>
    <row r="304" spans="1:6" x14ac:dyDescent="0.25">
      <c r="A304" t="s">
        <v>3389</v>
      </c>
      <c r="B304">
        <v>202008418</v>
      </c>
      <c r="C304" s="63">
        <v>36757</v>
      </c>
      <c r="D304" s="63">
        <v>36757</v>
      </c>
      <c r="E304" s="55">
        <v>1</v>
      </c>
      <c r="F304">
        <f t="shared" si="4"/>
        <v>1</v>
      </c>
    </row>
    <row r="305" spans="1:6" x14ac:dyDescent="0.25">
      <c r="A305" t="s">
        <v>3512</v>
      </c>
      <c r="B305">
        <v>201405015</v>
      </c>
      <c r="C305" s="63">
        <v>36802</v>
      </c>
      <c r="D305" s="63">
        <v>36802</v>
      </c>
      <c r="E305" s="55">
        <v>1</v>
      </c>
      <c r="F305">
        <f t="shared" si="4"/>
        <v>1</v>
      </c>
    </row>
    <row r="306" spans="1:6" x14ac:dyDescent="0.25">
      <c r="A306" t="s">
        <v>3388</v>
      </c>
      <c r="B306">
        <v>201806629</v>
      </c>
      <c r="C306" s="63">
        <v>36757</v>
      </c>
      <c r="D306" s="63">
        <v>36757</v>
      </c>
      <c r="E306" s="55">
        <v>1</v>
      </c>
      <c r="F306">
        <f t="shared" si="4"/>
        <v>1</v>
      </c>
    </row>
    <row r="307" spans="1:6" x14ac:dyDescent="0.25">
      <c r="A307" t="s">
        <v>3530</v>
      </c>
      <c r="B307">
        <v>201704961</v>
      </c>
      <c r="C307" s="63">
        <v>36757</v>
      </c>
      <c r="D307" s="63">
        <v>36758</v>
      </c>
      <c r="E307" s="55">
        <v>1</v>
      </c>
      <c r="F307">
        <f t="shared" si="4"/>
        <v>2</v>
      </c>
    </row>
    <row r="308" spans="1:6" x14ac:dyDescent="0.25">
      <c r="A308" t="s">
        <v>2469</v>
      </c>
      <c r="B308">
        <v>202009549</v>
      </c>
      <c r="C308" s="63">
        <v>35368</v>
      </c>
      <c r="D308" s="63">
        <v>35368</v>
      </c>
      <c r="E308" s="55">
        <v>1</v>
      </c>
      <c r="F308">
        <f t="shared" si="4"/>
        <v>1</v>
      </c>
    </row>
    <row r="309" spans="1:6" x14ac:dyDescent="0.25">
      <c r="A309" t="s">
        <v>3347</v>
      </c>
      <c r="B309">
        <v>201906665</v>
      </c>
      <c r="C309" s="63">
        <v>36780</v>
      </c>
      <c r="D309" s="63">
        <v>36780</v>
      </c>
      <c r="E309" s="55">
        <v>1</v>
      </c>
      <c r="F309">
        <f t="shared" si="4"/>
        <v>1</v>
      </c>
    </row>
    <row r="310" spans="1:6" x14ac:dyDescent="0.25">
      <c r="A310" t="s">
        <v>3292</v>
      </c>
      <c r="B310">
        <v>201904639</v>
      </c>
      <c r="C310" s="63">
        <v>36791</v>
      </c>
      <c r="D310" s="63">
        <v>36791</v>
      </c>
      <c r="E310" s="55">
        <v>1</v>
      </c>
      <c r="F310">
        <f t="shared" si="4"/>
        <v>1</v>
      </c>
    </row>
    <row r="311" spans="1:6" x14ac:dyDescent="0.25">
      <c r="A311" t="s">
        <v>3061</v>
      </c>
      <c r="B311">
        <v>201601879</v>
      </c>
      <c r="C311" s="63">
        <v>35972</v>
      </c>
      <c r="D311" s="63">
        <v>35972</v>
      </c>
      <c r="E311" s="55">
        <v>1</v>
      </c>
      <c r="F311">
        <f t="shared" si="4"/>
        <v>1</v>
      </c>
    </row>
    <row r="312" spans="1:6" x14ac:dyDescent="0.25">
      <c r="A312" t="s">
        <v>3304</v>
      </c>
      <c r="B312">
        <v>201907351</v>
      </c>
      <c r="C312" s="63">
        <v>36758</v>
      </c>
      <c r="D312" s="63">
        <v>36758</v>
      </c>
      <c r="E312" s="55">
        <v>1</v>
      </c>
      <c r="F312">
        <f t="shared" si="4"/>
        <v>1</v>
      </c>
    </row>
    <row r="313" spans="1:6" x14ac:dyDescent="0.25">
      <c r="A313" t="s">
        <v>3387</v>
      </c>
      <c r="B313">
        <v>202007602</v>
      </c>
      <c r="C313" s="63">
        <v>36758</v>
      </c>
      <c r="D313" s="63">
        <v>36758</v>
      </c>
      <c r="E313" s="55">
        <v>1</v>
      </c>
      <c r="F313">
        <f t="shared" si="4"/>
        <v>1</v>
      </c>
    </row>
    <row r="314" spans="1:6" x14ac:dyDescent="0.25">
      <c r="A314" t="s">
        <v>3386</v>
      </c>
      <c r="B314">
        <v>201906031</v>
      </c>
      <c r="C314" s="63">
        <v>36758</v>
      </c>
      <c r="D314" s="63">
        <v>36758</v>
      </c>
      <c r="E314" s="55">
        <v>1</v>
      </c>
      <c r="F314">
        <f t="shared" si="4"/>
        <v>1</v>
      </c>
    </row>
    <row r="315" spans="1:6" x14ac:dyDescent="0.25">
      <c r="A315" t="s">
        <v>3334</v>
      </c>
      <c r="B315">
        <v>201706403</v>
      </c>
      <c r="C315" s="63">
        <v>36805</v>
      </c>
      <c r="D315" s="63">
        <v>36806</v>
      </c>
      <c r="E315" s="55">
        <v>1</v>
      </c>
      <c r="F315">
        <f t="shared" si="4"/>
        <v>2</v>
      </c>
    </row>
    <row r="316" spans="1:6" x14ac:dyDescent="0.25">
      <c r="A316" t="s">
        <v>3529</v>
      </c>
      <c r="B316">
        <v>201909914</v>
      </c>
      <c r="C316" s="63">
        <v>36759</v>
      </c>
      <c r="D316" s="63">
        <v>36759</v>
      </c>
      <c r="E316" s="55">
        <v>1</v>
      </c>
      <c r="F316">
        <f t="shared" si="4"/>
        <v>1</v>
      </c>
    </row>
    <row r="317" spans="1:6" x14ac:dyDescent="0.25">
      <c r="A317" t="s">
        <v>3385</v>
      </c>
      <c r="B317">
        <v>201905097</v>
      </c>
      <c r="C317" s="63">
        <v>36759</v>
      </c>
      <c r="D317" s="63">
        <v>36759</v>
      </c>
      <c r="E317" s="55">
        <v>1</v>
      </c>
      <c r="F317">
        <f t="shared" si="4"/>
        <v>1</v>
      </c>
    </row>
    <row r="318" spans="1:6" x14ac:dyDescent="0.25">
      <c r="A318" t="s">
        <v>2467</v>
      </c>
      <c r="B318">
        <v>201802653</v>
      </c>
      <c r="C318" s="63">
        <v>35135</v>
      </c>
      <c r="D318" s="63">
        <v>35135</v>
      </c>
      <c r="E318" s="55">
        <v>1</v>
      </c>
      <c r="F318">
        <f t="shared" si="4"/>
        <v>1</v>
      </c>
    </row>
    <row r="319" spans="1:6" x14ac:dyDescent="0.25">
      <c r="A319" t="s">
        <v>3528</v>
      </c>
      <c r="B319">
        <v>202007009</v>
      </c>
      <c r="C319" s="63">
        <v>36760</v>
      </c>
      <c r="D319" s="63">
        <v>36760</v>
      </c>
      <c r="E319" s="55">
        <v>1</v>
      </c>
      <c r="F319">
        <f t="shared" si="4"/>
        <v>1</v>
      </c>
    </row>
    <row r="320" spans="1:6" x14ac:dyDescent="0.25">
      <c r="A320" t="s">
        <v>3333</v>
      </c>
      <c r="B320">
        <v>202007888</v>
      </c>
      <c r="C320" s="63">
        <v>36805</v>
      </c>
      <c r="D320" s="63">
        <v>36805</v>
      </c>
      <c r="E320" s="55">
        <v>1</v>
      </c>
      <c r="F320">
        <f t="shared" si="4"/>
        <v>1</v>
      </c>
    </row>
    <row r="321" spans="1:6" x14ac:dyDescent="0.25">
      <c r="A321" t="s">
        <v>3206</v>
      </c>
      <c r="B321">
        <v>202005209</v>
      </c>
      <c r="C321" s="63">
        <v>36256</v>
      </c>
      <c r="D321" s="63">
        <v>36256</v>
      </c>
      <c r="E321" s="55">
        <v>1</v>
      </c>
      <c r="F321">
        <f t="shared" si="4"/>
        <v>1</v>
      </c>
    </row>
    <row r="322" spans="1:6" x14ac:dyDescent="0.25">
      <c r="A322" t="s">
        <v>3384</v>
      </c>
      <c r="B322">
        <v>201302823</v>
      </c>
      <c r="C322" s="63">
        <v>36761</v>
      </c>
      <c r="D322" s="63">
        <v>36761</v>
      </c>
      <c r="E322" s="55">
        <v>1</v>
      </c>
      <c r="F322">
        <f t="shared" si="4"/>
        <v>1</v>
      </c>
    </row>
    <row r="323" spans="1:6" x14ac:dyDescent="0.25">
      <c r="A323" t="s">
        <v>3379</v>
      </c>
      <c r="B323">
        <v>202004155</v>
      </c>
      <c r="C323" s="63">
        <v>36768</v>
      </c>
      <c r="D323" s="63">
        <v>36768</v>
      </c>
      <c r="E323" s="55">
        <v>1</v>
      </c>
      <c r="F323">
        <f t="shared" si="4"/>
        <v>1</v>
      </c>
    </row>
    <row r="324" spans="1:6" x14ac:dyDescent="0.25">
      <c r="A324" t="s">
        <v>3378</v>
      </c>
      <c r="B324">
        <v>202109456</v>
      </c>
      <c r="C324" s="63">
        <v>36768</v>
      </c>
      <c r="D324" s="63">
        <v>36768</v>
      </c>
      <c r="E324" s="55">
        <v>1</v>
      </c>
      <c r="F324">
        <f t="shared" si="4"/>
        <v>1</v>
      </c>
    </row>
    <row r="325" spans="1:6" x14ac:dyDescent="0.25">
      <c r="A325" t="s">
        <v>3377</v>
      </c>
      <c r="B325">
        <v>202009538</v>
      </c>
      <c r="C325" s="63">
        <v>36768</v>
      </c>
      <c r="D325" s="63">
        <v>36768</v>
      </c>
      <c r="E325" s="55">
        <v>1</v>
      </c>
      <c r="F325">
        <f t="shared" si="4"/>
        <v>1</v>
      </c>
    </row>
    <row r="326" spans="1:6" x14ac:dyDescent="0.25">
      <c r="A326" t="s">
        <v>3376</v>
      </c>
      <c r="B326">
        <v>202006613</v>
      </c>
      <c r="C326" s="63">
        <v>36768</v>
      </c>
      <c r="D326" s="63">
        <v>36768</v>
      </c>
      <c r="E326" s="55">
        <v>1</v>
      </c>
      <c r="F326">
        <f t="shared" ref="F326:F389" si="5">IFERROR(D326-C326+1, 0)</f>
        <v>1</v>
      </c>
    </row>
    <row r="327" spans="1:6" x14ac:dyDescent="0.25">
      <c r="A327" t="s">
        <v>3375</v>
      </c>
      <c r="B327">
        <v>201906837</v>
      </c>
      <c r="C327" s="63">
        <v>36768</v>
      </c>
      <c r="D327" s="63">
        <v>36768</v>
      </c>
      <c r="E327" s="55">
        <v>1</v>
      </c>
      <c r="F327">
        <f t="shared" si="5"/>
        <v>1</v>
      </c>
    </row>
    <row r="328" spans="1:6" x14ac:dyDescent="0.25">
      <c r="A328" t="s">
        <v>3374</v>
      </c>
      <c r="B328">
        <v>201909162</v>
      </c>
      <c r="C328" s="63">
        <v>36768</v>
      </c>
      <c r="D328" s="63">
        <v>36768</v>
      </c>
      <c r="E328" s="55">
        <v>1</v>
      </c>
      <c r="F328">
        <f t="shared" si="5"/>
        <v>1</v>
      </c>
    </row>
    <row r="329" spans="1:6" x14ac:dyDescent="0.25">
      <c r="A329" t="s">
        <v>3205</v>
      </c>
      <c r="B329">
        <v>201707329</v>
      </c>
      <c r="C329" s="63">
        <v>36256</v>
      </c>
      <c r="D329" s="63">
        <v>36256</v>
      </c>
      <c r="E329" s="55">
        <v>1</v>
      </c>
      <c r="F329">
        <f t="shared" si="5"/>
        <v>1</v>
      </c>
    </row>
    <row r="330" spans="1:6" x14ac:dyDescent="0.25">
      <c r="A330" t="s">
        <v>3525</v>
      </c>
      <c r="B330">
        <v>202005283</v>
      </c>
      <c r="C330" s="63">
        <v>36769</v>
      </c>
      <c r="D330" s="63">
        <v>36769</v>
      </c>
      <c r="E330" s="55">
        <v>1</v>
      </c>
      <c r="F330">
        <f t="shared" si="5"/>
        <v>1</v>
      </c>
    </row>
    <row r="331" spans="1:6" x14ac:dyDescent="0.25">
      <c r="A331" t="s">
        <v>2539</v>
      </c>
      <c r="B331">
        <v>201806246</v>
      </c>
      <c r="C331" s="63">
        <v>35140</v>
      </c>
      <c r="D331" s="63">
        <v>35140</v>
      </c>
      <c r="E331" s="55">
        <v>1</v>
      </c>
      <c r="F331">
        <f t="shared" si="5"/>
        <v>1</v>
      </c>
    </row>
    <row r="332" spans="1:6" x14ac:dyDescent="0.25">
      <c r="A332" t="s">
        <v>3373</v>
      </c>
      <c r="B332">
        <v>202004753</v>
      </c>
      <c r="C332" s="63">
        <v>36770</v>
      </c>
      <c r="D332" s="63">
        <v>36770</v>
      </c>
      <c r="E332" s="55">
        <v>1</v>
      </c>
      <c r="F332">
        <f t="shared" si="5"/>
        <v>1</v>
      </c>
    </row>
    <row r="333" spans="1:6" x14ac:dyDescent="0.25">
      <c r="A333" t="s">
        <v>3372</v>
      </c>
      <c r="B333">
        <v>201604526</v>
      </c>
      <c r="C333" s="63">
        <v>36770</v>
      </c>
      <c r="D333" s="63">
        <v>36770</v>
      </c>
      <c r="E333" s="55">
        <v>1</v>
      </c>
      <c r="F333">
        <f t="shared" si="5"/>
        <v>1</v>
      </c>
    </row>
    <row r="334" spans="1:6" x14ac:dyDescent="0.25">
      <c r="A334" t="s">
        <v>3509</v>
      </c>
      <c r="B334">
        <v>201405742</v>
      </c>
      <c r="C334" s="63">
        <v>36815</v>
      </c>
      <c r="D334" s="63">
        <v>36815</v>
      </c>
      <c r="E334" s="55">
        <v>1</v>
      </c>
      <c r="F334">
        <f t="shared" si="5"/>
        <v>1</v>
      </c>
    </row>
    <row r="335" spans="1:6" x14ac:dyDescent="0.25">
      <c r="A335" t="s">
        <v>2945</v>
      </c>
      <c r="B335">
        <v>202008866</v>
      </c>
      <c r="C335" s="63">
        <v>36008</v>
      </c>
      <c r="D335" s="63">
        <v>36008</v>
      </c>
      <c r="E335" s="55">
        <v>1</v>
      </c>
      <c r="F335">
        <f t="shared" si="5"/>
        <v>1</v>
      </c>
    </row>
    <row r="336" spans="1:6" x14ac:dyDescent="0.25">
      <c r="A336" t="s">
        <v>3371</v>
      </c>
      <c r="B336">
        <v>201504108</v>
      </c>
      <c r="C336" s="63">
        <v>36771</v>
      </c>
      <c r="D336" s="63">
        <v>36771</v>
      </c>
      <c r="E336" s="55">
        <v>1</v>
      </c>
      <c r="F336">
        <f t="shared" si="5"/>
        <v>1</v>
      </c>
    </row>
    <row r="337" spans="1:6" x14ac:dyDescent="0.25">
      <c r="A337" t="s">
        <v>3370</v>
      </c>
      <c r="B337">
        <v>201503727</v>
      </c>
      <c r="C337" s="63">
        <v>36771</v>
      </c>
      <c r="D337" s="63">
        <v>36771</v>
      </c>
      <c r="E337" s="55">
        <v>1</v>
      </c>
      <c r="F337">
        <f t="shared" si="5"/>
        <v>1</v>
      </c>
    </row>
    <row r="338" spans="1:6" x14ac:dyDescent="0.25">
      <c r="A338" t="s">
        <v>3302</v>
      </c>
      <c r="B338">
        <v>202005567</v>
      </c>
      <c r="C338" s="63">
        <v>36771</v>
      </c>
      <c r="D338" s="63">
        <v>36771</v>
      </c>
      <c r="E338" s="55">
        <v>1</v>
      </c>
      <c r="F338">
        <f t="shared" si="5"/>
        <v>1</v>
      </c>
    </row>
    <row r="339" spans="1:6" x14ac:dyDescent="0.25">
      <c r="A339" t="s">
        <v>3369</v>
      </c>
      <c r="B339">
        <v>201904969</v>
      </c>
      <c r="C339" s="63">
        <v>36771</v>
      </c>
      <c r="D339" s="63">
        <v>36771</v>
      </c>
      <c r="E339" s="55">
        <v>1</v>
      </c>
      <c r="F339">
        <f t="shared" si="5"/>
        <v>1</v>
      </c>
    </row>
    <row r="340" spans="1:6" x14ac:dyDescent="0.25">
      <c r="A340" t="s">
        <v>3184</v>
      </c>
      <c r="B340">
        <v>201806406</v>
      </c>
      <c r="C340" s="63">
        <v>36340</v>
      </c>
      <c r="D340" s="63">
        <v>36341</v>
      </c>
      <c r="E340" s="55">
        <v>1</v>
      </c>
      <c r="F340">
        <f t="shared" si="5"/>
        <v>2</v>
      </c>
    </row>
    <row r="341" spans="1:6" x14ac:dyDescent="0.25">
      <c r="B341">
        <v>201907601</v>
      </c>
      <c r="C341" s="63">
        <v>36340</v>
      </c>
      <c r="D341" s="63">
        <v>36340</v>
      </c>
      <c r="E341" s="55">
        <v>1</v>
      </c>
      <c r="F341">
        <f t="shared" si="5"/>
        <v>1</v>
      </c>
    </row>
    <row r="342" spans="1:6" x14ac:dyDescent="0.25">
      <c r="B342">
        <v>202006289</v>
      </c>
      <c r="C342" s="63">
        <v>36339</v>
      </c>
      <c r="D342" s="63">
        <v>36339</v>
      </c>
      <c r="E342" s="55">
        <v>1</v>
      </c>
      <c r="F342">
        <f t="shared" si="5"/>
        <v>1</v>
      </c>
    </row>
    <row r="343" spans="1:6" x14ac:dyDescent="0.25">
      <c r="A343" t="s">
        <v>3364</v>
      </c>
      <c r="B343">
        <v>202005148</v>
      </c>
      <c r="C343" s="63">
        <v>36774</v>
      </c>
      <c r="D343" s="63">
        <v>36774</v>
      </c>
      <c r="E343" s="55">
        <v>1</v>
      </c>
      <c r="F343">
        <f t="shared" si="5"/>
        <v>1</v>
      </c>
    </row>
    <row r="344" spans="1:6" x14ac:dyDescent="0.25">
      <c r="A344" t="s">
        <v>2538</v>
      </c>
      <c r="B344">
        <v>202112345</v>
      </c>
      <c r="C344" s="63">
        <v>35146</v>
      </c>
      <c r="D344" s="63">
        <v>35146</v>
      </c>
      <c r="E344" s="55">
        <v>1</v>
      </c>
      <c r="F344">
        <f t="shared" si="5"/>
        <v>1</v>
      </c>
    </row>
    <row r="345" spans="1:6" x14ac:dyDescent="0.25">
      <c r="A345" t="s">
        <v>3522</v>
      </c>
      <c r="B345">
        <v>202004377</v>
      </c>
      <c r="C345" s="63">
        <v>36774</v>
      </c>
      <c r="D345" s="63">
        <v>36775</v>
      </c>
      <c r="E345" s="55">
        <v>1</v>
      </c>
      <c r="F345">
        <f t="shared" si="5"/>
        <v>2</v>
      </c>
    </row>
    <row r="346" spans="1:6" x14ac:dyDescent="0.25">
      <c r="A346" t="s">
        <v>3299</v>
      </c>
      <c r="B346">
        <v>202004996</v>
      </c>
      <c r="C346" s="63">
        <v>36775</v>
      </c>
      <c r="D346" s="63">
        <v>36775</v>
      </c>
      <c r="E346" s="55">
        <v>1</v>
      </c>
      <c r="F346">
        <f t="shared" si="5"/>
        <v>1</v>
      </c>
    </row>
    <row r="347" spans="1:6" x14ac:dyDescent="0.25">
      <c r="A347" t="s">
        <v>3521</v>
      </c>
      <c r="B347">
        <v>201706052</v>
      </c>
      <c r="C347" s="63">
        <v>36775</v>
      </c>
      <c r="D347" s="63">
        <v>36775</v>
      </c>
      <c r="E347" s="55">
        <v>1</v>
      </c>
      <c r="F347">
        <f t="shared" si="5"/>
        <v>1</v>
      </c>
    </row>
    <row r="348" spans="1:6" x14ac:dyDescent="0.25">
      <c r="A348" t="s">
        <v>3363</v>
      </c>
      <c r="B348">
        <v>201907424</v>
      </c>
      <c r="C348" s="63">
        <v>36775</v>
      </c>
      <c r="D348" s="63">
        <v>36775</v>
      </c>
      <c r="E348" s="55">
        <v>1</v>
      </c>
      <c r="F348">
        <f t="shared" si="5"/>
        <v>1</v>
      </c>
    </row>
    <row r="349" spans="1:6" x14ac:dyDescent="0.25">
      <c r="A349" t="s">
        <v>3520</v>
      </c>
      <c r="B349">
        <v>202102698</v>
      </c>
      <c r="C349" s="63">
        <v>36775</v>
      </c>
      <c r="D349" s="63">
        <v>36775</v>
      </c>
      <c r="E349" s="55">
        <v>1</v>
      </c>
      <c r="F349">
        <f t="shared" si="5"/>
        <v>1</v>
      </c>
    </row>
    <row r="350" spans="1:6" x14ac:dyDescent="0.25">
      <c r="A350" t="s">
        <v>3362</v>
      </c>
      <c r="B350">
        <v>202004461</v>
      </c>
      <c r="C350" s="63">
        <v>36775</v>
      </c>
      <c r="D350" s="63">
        <v>36775</v>
      </c>
      <c r="E350" s="55">
        <v>1</v>
      </c>
      <c r="F350">
        <f t="shared" si="5"/>
        <v>1</v>
      </c>
    </row>
    <row r="351" spans="1:6" x14ac:dyDescent="0.25">
      <c r="A351" t="s">
        <v>3361</v>
      </c>
      <c r="B351">
        <v>201905483</v>
      </c>
      <c r="C351" s="63">
        <v>36776</v>
      </c>
      <c r="D351" s="63">
        <v>36776</v>
      </c>
      <c r="E351" s="55">
        <v>1</v>
      </c>
      <c r="F351">
        <f t="shared" si="5"/>
        <v>1</v>
      </c>
    </row>
    <row r="352" spans="1:6" x14ac:dyDescent="0.25">
      <c r="A352" t="s">
        <v>3360</v>
      </c>
      <c r="B352">
        <v>201804514</v>
      </c>
      <c r="C352" s="63">
        <v>36776</v>
      </c>
      <c r="D352" s="63">
        <v>36776</v>
      </c>
      <c r="E352" s="55">
        <v>1</v>
      </c>
      <c r="F352">
        <f t="shared" si="5"/>
        <v>1</v>
      </c>
    </row>
    <row r="353" spans="1:6" x14ac:dyDescent="0.25">
      <c r="A353" t="s">
        <v>3069</v>
      </c>
      <c r="B353">
        <v>202007614</v>
      </c>
      <c r="C353" s="63">
        <v>35857</v>
      </c>
      <c r="D353" s="63">
        <v>35857</v>
      </c>
      <c r="E353" s="55">
        <v>1</v>
      </c>
      <c r="F353">
        <f t="shared" si="5"/>
        <v>1</v>
      </c>
    </row>
    <row r="354" spans="1:6" x14ac:dyDescent="0.25">
      <c r="A354" t="s">
        <v>3359</v>
      </c>
      <c r="B354">
        <v>201707165</v>
      </c>
      <c r="C354" s="63">
        <v>36777</v>
      </c>
      <c r="D354" s="63">
        <v>36778</v>
      </c>
      <c r="E354" s="55">
        <v>1</v>
      </c>
      <c r="F354">
        <f t="shared" si="5"/>
        <v>2</v>
      </c>
    </row>
    <row r="355" spans="1:6" x14ac:dyDescent="0.25">
      <c r="A355" t="s">
        <v>3358</v>
      </c>
      <c r="B355">
        <v>202003574</v>
      </c>
      <c r="C355" s="63">
        <v>36777</v>
      </c>
      <c r="D355" s="63">
        <v>36777</v>
      </c>
      <c r="E355" s="55">
        <v>1</v>
      </c>
      <c r="F355">
        <f t="shared" si="5"/>
        <v>1</v>
      </c>
    </row>
    <row r="356" spans="1:6" x14ac:dyDescent="0.25">
      <c r="A356" t="s">
        <v>3519</v>
      </c>
      <c r="B356">
        <v>201905200</v>
      </c>
      <c r="C356" s="63">
        <v>36777</v>
      </c>
      <c r="D356" s="63">
        <v>36777</v>
      </c>
      <c r="E356" s="55">
        <v>1</v>
      </c>
      <c r="F356">
        <f t="shared" si="5"/>
        <v>1</v>
      </c>
    </row>
    <row r="357" spans="1:6" x14ac:dyDescent="0.25">
      <c r="A357" t="s">
        <v>3357</v>
      </c>
      <c r="B357">
        <v>201809988</v>
      </c>
      <c r="C357" s="63">
        <v>36777</v>
      </c>
      <c r="D357" s="63">
        <v>36778</v>
      </c>
      <c r="E357" s="55">
        <v>1</v>
      </c>
      <c r="F357">
        <f t="shared" si="5"/>
        <v>2</v>
      </c>
    </row>
    <row r="358" spans="1:6" x14ac:dyDescent="0.25">
      <c r="A358" t="s">
        <v>3356</v>
      </c>
      <c r="B358">
        <v>201800698</v>
      </c>
      <c r="C358" s="63">
        <v>36777</v>
      </c>
      <c r="D358" s="63">
        <v>36778</v>
      </c>
      <c r="E358" s="55">
        <v>1</v>
      </c>
      <c r="F358">
        <f t="shared" si="5"/>
        <v>2</v>
      </c>
    </row>
    <row r="359" spans="1:6" x14ac:dyDescent="0.25">
      <c r="A359" t="s">
        <v>3355</v>
      </c>
      <c r="B359">
        <v>201603694</v>
      </c>
      <c r="C359" s="63">
        <v>36778</v>
      </c>
      <c r="D359" s="63">
        <v>36778</v>
      </c>
      <c r="E359" s="55">
        <v>1</v>
      </c>
      <c r="F359">
        <f t="shared" si="5"/>
        <v>1</v>
      </c>
    </row>
    <row r="360" spans="1:6" x14ac:dyDescent="0.25">
      <c r="A360" t="s">
        <v>3353</v>
      </c>
      <c r="B360">
        <v>201703602</v>
      </c>
      <c r="C360" s="63">
        <v>36778</v>
      </c>
      <c r="D360" s="63">
        <v>36778</v>
      </c>
      <c r="E360" s="55">
        <v>1</v>
      </c>
      <c r="F360">
        <f t="shared" si="5"/>
        <v>1</v>
      </c>
    </row>
    <row r="361" spans="1:6" x14ac:dyDescent="0.25">
      <c r="A361" t="s">
        <v>3352</v>
      </c>
      <c r="B361">
        <v>202005319</v>
      </c>
      <c r="C361" s="63">
        <v>36778</v>
      </c>
      <c r="D361" s="63">
        <v>36778</v>
      </c>
      <c r="E361" s="55">
        <v>1</v>
      </c>
      <c r="F361">
        <f t="shared" si="5"/>
        <v>1</v>
      </c>
    </row>
    <row r="362" spans="1:6" x14ac:dyDescent="0.25">
      <c r="A362" t="s">
        <v>3350</v>
      </c>
      <c r="B362">
        <v>202007042</v>
      </c>
      <c r="C362" s="63">
        <v>36779</v>
      </c>
      <c r="D362" s="63">
        <v>36779</v>
      </c>
      <c r="E362" s="55">
        <v>1</v>
      </c>
      <c r="F362">
        <f t="shared" si="5"/>
        <v>1</v>
      </c>
    </row>
    <row r="363" spans="1:6" x14ac:dyDescent="0.25">
      <c r="A363" t="s">
        <v>3349</v>
      </c>
      <c r="B363">
        <v>202005358</v>
      </c>
      <c r="C363" s="63">
        <v>36779</v>
      </c>
      <c r="D363" s="63">
        <v>36780</v>
      </c>
      <c r="E363" s="55">
        <v>1</v>
      </c>
      <c r="F363">
        <f t="shared" si="5"/>
        <v>2</v>
      </c>
    </row>
    <row r="364" spans="1:6" x14ac:dyDescent="0.25">
      <c r="A364" t="s">
        <v>3204</v>
      </c>
      <c r="B364">
        <v>202008862</v>
      </c>
      <c r="C364" s="63">
        <v>36258</v>
      </c>
      <c r="D364" s="63">
        <v>36258</v>
      </c>
      <c r="E364" s="55">
        <v>1</v>
      </c>
      <c r="F364">
        <f t="shared" si="5"/>
        <v>1</v>
      </c>
    </row>
    <row r="365" spans="1:6" x14ac:dyDescent="0.25">
      <c r="A365" t="s">
        <v>3346</v>
      </c>
      <c r="B365">
        <v>202004304</v>
      </c>
      <c r="C365" s="63">
        <v>36780</v>
      </c>
      <c r="D365" s="63">
        <v>36780</v>
      </c>
      <c r="E365" s="55">
        <v>1</v>
      </c>
      <c r="F365">
        <f t="shared" si="5"/>
        <v>1</v>
      </c>
    </row>
    <row r="366" spans="1:6" x14ac:dyDescent="0.25">
      <c r="A366" t="s">
        <v>3503</v>
      </c>
      <c r="B366">
        <v>202004288</v>
      </c>
      <c r="C366" s="63">
        <v>36780</v>
      </c>
      <c r="D366" s="63">
        <v>36780</v>
      </c>
      <c r="E366" s="55">
        <v>1</v>
      </c>
      <c r="F366">
        <f t="shared" si="5"/>
        <v>1</v>
      </c>
    </row>
    <row r="367" spans="1:6" x14ac:dyDescent="0.25">
      <c r="A367" t="s">
        <v>3502</v>
      </c>
      <c r="B367">
        <v>202007895</v>
      </c>
      <c r="C367" s="63">
        <v>36780</v>
      </c>
      <c r="D367" s="63">
        <v>36780</v>
      </c>
      <c r="E367" s="55">
        <v>1</v>
      </c>
      <c r="F367">
        <f t="shared" si="5"/>
        <v>1</v>
      </c>
    </row>
    <row r="368" spans="1:6" x14ac:dyDescent="0.25">
      <c r="A368" t="s">
        <v>3221</v>
      </c>
      <c r="B368">
        <v>201805238</v>
      </c>
      <c r="C368" s="63">
        <v>36438</v>
      </c>
      <c r="D368" s="63">
        <v>36438</v>
      </c>
      <c r="E368" s="55">
        <v>1</v>
      </c>
      <c r="F368">
        <f t="shared" si="5"/>
        <v>1</v>
      </c>
    </row>
    <row r="369" spans="1:6" x14ac:dyDescent="0.25">
      <c r="A369" t="s">
        <v>3345</v>
      </c>
      <c r="B369">
        <v>201208138</v>
      </c>
      <c r="C369" s="63">
        <v>36780</v>
      </c>
      <c r="D369" s="63">
        <v>36780</v>
      </c>
      <c r="E369" s="55">
        <v>1</v>
      </c>
      <c r="F369">
        <f t="shared" si="5"/>
        <v>1</v>
      </c>
    </row>
    <row r="370" spans="1:6" x14ac:dyDescent="0.25">
      <c r="A370" t="s">
        <v>3343</v>
      </c>
      <c r="B370">
        <v>201604605</v>
      </c>
      <c r="C370" s="63">
        <v>36780</v>
      </c>
      <c r="D370" s="63">
        <v>36780</v>
      </c>
      <c r="E370" s="55">
        <v>1</v>
      </c>
      <c r="F370">
        <f t="shared" si="5"/>
        <v>1</v>
      </c>
    </row>
    <row r="371" spans="1:6" x14ac:dyDescent="0.25">
      <c r="A371" t="s">
        <v>3342</v>
      </c>
      <c r="B371">
        <v>202008323</v>
      </c>
      <c r="C371" s="63">
        <v>36781</v>
      </c>
      <c r="D371" s="63">
        <v>36781</v>
      </c>
      <c r="E371" s="55">
        <v>1</v>
      </c>
      <c r="F371">
        <f t="shared" si="5"/>
        <v>1</v>
      </c>
    </row>
    <row r="372" spans="1:6" x14ac:dyDescent="0.25">
      <c r="A372" t="s">
        <v>3518</v>
      </c>
      <c r="B372">
        <v>202102204</v>
      </c>
      <c r="C372" s="63">
        <v>36782</v>
      </c>
      <c r="D372" s="63">
        <v>36782</v>
      </c>
      <c r="E372" s="55">
        <v>1</v>
      </c>
      <c r="F372">
        <f t="shared" si="5"/>
        <v>1</v>
      </c>
    </row>
    <row r="373" spans="1:6" x14ac:dyDescent="0.25">
      <c r="A373" t="s">
        <v>3341</v>
      </c>
      <c r="B373">
        <v>202008703</v>
      </c>
      <c r="C373" s="63">
        <v>36782</v>
      </c>
      <c r="D373" s="63">
        <v>36782</v>
      </c>
      <c r="E373" s="55">
        <v>1</v>
      </c>
      <c r="F373">
        <f t="shared" si="5"/>
        <v>1</v>
      </c>
    </row>
    <row r="374" spans="1:6" x14ac:dyDescent="0.25">
      <c r="A374" t="s">
        <v>2944</v>
      </c>
      <c r="B374">
        <v>201909929</v>
      </c>
      <c r="C374" s="63">
        <v>36008</v>
      </c>
      <c r="D374" s="63">
        <v>36008</v>
      </c>
      <c r="E374" s="55">
        <v>1</v>
      </c>
      <c r="F374">
        <f t="shared" si="5"/>
        <v>1</v>
      </c>
    </row>
    <row r="375" spans="1:6" x14ac:dyDescent="0.25">
      <c r="A375" t="s">
        <v>3297</v>
      </c>
      <c r="B375">
        <v>201905179</v>
      </c>
      <c r="C375" s="63">
        <v>36783</v>
      </c>
      <c r="D375" s="63">
        <v>36783</v>
      </c>
      <c r="E375" s="55">
        <v>1</v>
      </c>
      <c r="F375">
        <f t="shared" si="5"/>
        <v>1</v>
      </c>
    </row>
    <row r="376" spans="1:6" x14ac:dyDescent="0.25">
      <c r="A376" t="s">
        <v>3517</v>
      </c>
      <c r="B376">
        <v>201905166</v>
      </c>
      <c r="C376" s="63">
        <v>36783</v>
      </c>
      <c r="D376" s="63">
        <v>36783</v>
      </c>
      <c r="E376" s="55">
        <v>1</v>
      </c>
      <c r="F376">
        <f t="shared" si="5"/>
        <v>1</v>
      </c>
    </row>
    <row r="377" spans="1:6" x14ac:dyDescent="0.25">
      <c r="A377" t="s">
        <v>3203</v>
      </c>
      <c r="B377">
        <v>201706956</v>
      </c>
      <c r="C377" s="63">
        <v>36261</v>
      </c>
      <c r="D377" s="63">
        <v>36261</v>
      </c>
      <c r="E377" s="55">
        <v>1</v>
      </c>
      <c r="F377">
        <f t="shared" si="5"/>
        <v>1</v>
      </c>
    </row>
    <row r="378" spans="1:6" x14ac:dyDescent="0.25">
      <c r="A378" t="s">
        <v>3002</v>
      </c>
      <c r="B378">
        <v>201905119</v>
      </c>
      <c r="C378" s="63">
        <v>35925</v>
      </c>
      <c r="D378" s="63">
        <v>35925</v>
      </c>
      <c r="E378" s="55">
        <v>1</v>
      </c>
      <c r="F378">
        <f t="shared" si="5"/>
        <v>1</v>
      </c>
    </row>
    <row r="379" spans="1:6" x14ac:dyDescent="0.25">
      <c r="A379" t="s">
        <v>3293</v>
      </c>
      <c r="B379">
        <v>202004926</v>
      </c>
      <c r="C379" s="63">
        <v>36785</v>
      </c>
      <c r="D379" s="63">
        <v>36786</v>
      </c>
      <c r="E379" s="55">
        <v>1</v>
      </c>
      <c r="F379">
        <f t="shared" si="5"/>
        <v>2</v>
      </c>
    </row>
    <row r="380" spans="1:6" x14ac:dyDescent="0.25">
      <c r="A380" t="s">
        <v>3338</v>
      </c>
      <c r="B380">
        <v>201205991</v>
      </c>
      <c r="C380" s="63">
        <v>36786</v>
      </c>
      <c r="D380" s="63">
        <v>36786</v>
      </c>
      <c r="E380" s="55">
        <v>1</v>
      </c>
      <c r="F380">
        <f t="shared" si="5"/>
        <v>1</v>
      </c>
    </row>
    <row r="381" spans="1:6" x14ac:dyDescent="0.25">
      <c r="A381" t="s">
        <v>3288</v>
      </c>
      <c r="B381">
        <v>201704003</v>
      </c>
      <c r="C381" s="63">
        <v>36263</v>
      </c>
      <c r="D381" s="63">
        <v>36263</v>
      </c>
      <c r="E381" s="55">
        <v>1</v>
      </c>
      <c r="F381">
        <f t="shared" si="5"/>
        <v>1</v>
      </c>
    </row>
    <row r="382" spans="1:6" x14ac:dyDescent="0.25">
      <c r="A382" t="s">
        <v>3182</v>
      </c>
      <c r="B382">
        <v>201907859</v>
      </c>
      <c r="C382" s="63">
        <v>36339</v>
      </c>
      <c r="D382" s="63">
        <v>36339</v>
      </c>
      <c r="E382" s="55">
        <v>1</v>
      </c>
      <c r="F382">
        <f t="shared" si="5"/>
        <v>1</v>
      </c>
    </row>
    <row r="383" spans="1:6" x14ac:dyDescent="0.25">
      <c r="A383" t="s">
        <v>2466</v>
      </c>
      <c r="B383">
        <v>202004849</v>
      </c>
      <c r="C383" s="63">
        <v>35346</v>
      </c>
      <c r="D383" s="63">
        <v>35346</v>
      </c>
      <c r="E383" s="55">
        <v>1</v>
      </c>
      <c r="F383">
        <f t="shared" si="5"/>
        <v>1</v>
      </c>
    </row>
    <row r="384" spans="1:6" x14ac:dyDescent="0.25">
      <c r="A384" t="s">
        <v>3202</v>
      </c>
      <c r="B384">
        <v>201504403</v>
      </c>
      <c r="C384" s="63">
        <v>36262</v>
      </c>
      <c r="D384" s="63">
        <v>36262</v>
      </c>
      <c r="E384" s="55">
        <v>1</v>
      </c>
      <c r="F384">
        <f t="shared" si="5"/>
        <v>1</v>
      </c>
    </row>
    <row r="385" spans="1:6" x14ac:dyDescent="0.25">
      <c r="A385" t="s">
        <v>3003</v>
      </c>
      <c r="B385">
        <v>202006677</v>
      </c>
      <c r="C385" s="63">
        <v>35875</v>
      </c>
      <c r="D385" s="63">
        <v>35875</v>
      </c>
      <c r="E385" s="55">
        <v>1</v>
      </c>
      <c r="F385">
        <f t="shared" si="5"/>
        <v>1</v>
      </c>
    </row>
    <row r="386" spans="1:6" x14ac:dyDescent="0.25">
      <c r="A386" t="s">
        <v>3201</v>
      </c>
      <c r="B386">
        <v>201907089</v>
      </c>
      <c r="C386" s="63">
        <v>36264</v>
      </c>
      <c r="D386" s="63">
        <v>36264</v>
      </c>
      <c r="E386" s="55">
        <v>1</v>
      </c>
      <c r="F386">
        <f t="shared" si="5"/>
        <v>1</v>
      </c>
    </row>
    <row r="387" spans="1:6" x14ac:dyDescent="0.25">
      <c r="A387" t="s">
        <v>3263</v>
      </c>
      <c r="B387">
        <v>202005330</v>
      </c>
      <c r="C387" s="63">
        <v>36265</v>
      </c>
      <c r="D387" s="63">
        <v>36265</v>
      </c>
      <c r="E387" s="55">
        <v>1</v>
      </c>
      <c r="F387">
        <f t="shared" si="5"/>
        <v>1</v>
      </c>
    </row>
    <row r="388" spans="1:6" x14ac:dyDescent="0.25">
      <c r="A388" t="s">
        <v>2537</v>
      </c>
      <c r="B388">
        <v>202005942</v>
      </c>
      <c r="C388" s="63">
        <v>35163</v>
      </c>
      <c r="D388" s="63">
        <v>35163</v>
      </c>
      <c r="E388" s="55">
        <v>1</v>
      </c>
      <c r="F388">
        <f t="shared" si="5"/>
        <v>1</v>
      </c>
    </row>
    <row r="389" spans="1:6" x14ac:dyDescent="0.25">
      <c r="A389" t="s">
        <v>3178</v>
      </c>
      <c r="B389">
        <v>201900565</v>
      </c>
      <c r="C389" s="63">
        <v>36342</v>
      </c>
      <c r="D389" s="63">
        <v>36342</v>
      </c>
      <c r="E389" s="55">
        <v>1</v>
      </c>
      <c r="F389">
        <f t="shared" si="5"/>
        <v>1</v>
      </c>
    </row>
    <row r="390" spans="1:6" x14ac:dyDescent="0.25">
      <c r="A390" t="s">
        <v>2996</v>
      </c>
      <c r="B390">
        <v>202007122</v>
      </c>
      <c r="C390" s="63">
        <v>35980</v>
      </c>
      <c r="D390" s="63">
        <v>35980</v>
      </c>
      <c r="E390" s="55">
        <v>1</v>
      </c>
      <c r="F390">
        <f t="shared" ref="F390:F453" si="6">IFERROR(D390-C390+1, 0)</f>
        <v>1</v>
      </c>
    </row>
    <row r="391" spans="1:6" x14ac:dyDescent="0.25">
      <c r="A391" t="s">
        <v>2995</v>
      </c>
      <c r="B391">
        <v>201806780</v>
      </c>
      <c r="C391" s="63">
        <v>35981</v>
      </c>
      <c r="D391" s="63">
        <v>35981</v>
      </c>
      <c r="E391" s="55">
        <v>1</v>
      </c>
      <c r="F391">
        <f t="shared" si="6"/>
        <v>1</v>
      </c>
    </row>
    <row r="392" spans="1:6" x14ac:dyDescent="0.25">
      <c r="A392" t="s">
        <v>2994</v>
      </c>
      <c r="B392">
        <v>201907580</v>
      </c>
      <c r="C392" s="63">
        <v>35981</v>
      </c>
      <c r="D392" s="63">
        <v>35981</v>
      </c>
      <c r="E392" s="55">
        <v>1</v>
      </c>
      <c r="F392">
        <f t="shared" si="6"/>
        <v>1</v>
      </c>
    </row>
    <row r="393" spans="1:6" x14ac:dyDescent="0.25">
      <c r="A393" t="s">
        <v>2993</v>
      </c>
      <c r="B393">
        <v>202006388</v>
      </c>
      <c r="C393" s="63">
        <v>35984</v>
      </c>
      <c r="D393" s="63">
        <v>35985</v>
      </c>
      <c r="E393" s="55">
        <v>1</v>
      </c>
      <c r="F393">
        <f t="shared" si="6"/>
        <v>2</v>
      </c>
    </row>
    <row r="394" spans="1:6" x14ac:dyDescent="0.25">
      <c r="A394" t="s">
        <v>2992</v>
      </c>
      <c r="B394">
        <v>201605380</v>
      </c>
      <c r="C394" s="63">
        <v>36312</v>
      </c>
      <c r="D394" s="63">
        <v>36312</v>
      </c>
      <c r="E394" s="55">
        <v>1</v>
      </c>
      <c r="F394">
        <f t="shared" si="6"/>
        <v>1</v>
      </c>
    </row>
    <row r="395" spans="1:6" x14ac:dyDescent="0.25">
      <c r="B395">
        <v>201905723</v>
      </c>
      <c r="C395" s="63">
        <v>35986</v>
      </c>
      <c r="D395" s="63">
        <v>35986</v>
      </c>
      <c r="E395" s="55">
        <v>1</v>
      </c>
      <c r="F395">
        <f t="shared" si="6"/>
        <v>1</v>
      </c>
    </row>
    <row r="396" spans="1:6" x14ac:dyDescent="0.25">
      <c r="A396" t="s">
        <v>2943</v>
      </c>
      <c r="B396">
        <v>201801012</v>
      </c>
      <c r="C396" s="63">
        <v>36008</v>
      </c>
      <c r="D396" s="63">
        <v>36008</v>
      </c>
      <c r="E396" s="55">
        <v>1</v>
      </c>
      <c r="F396">
        <f t="shared" si="6"/>
        <v>1</v>
      </c>
    </row>
    <row r="397" spans="1:6" x14ac:dyDescent="0.25">
      <c r="A397" t="s">
        <v>2991</v>
      </c>
      <c r="B397">
        <v>202004810</v>
      </c>
      <c r="C397" s="63">
        <v>35987</v>
      </c>
      <c r="D397" s="63">
        <v>35987</v>
      </c>
      <c r="E397" s="55">
        <v>1</v>
      </c>
      <c r="F397">
        <f t="shared" si="6"/>
        <v>1</v>
      </c>
    </row>
    <row r="398" spans="1:6" x14ac:dyDescent="0.25">
      <c r="A398" t="s">
        <v>3060</v>
      </c>
      <c r="B398">
        <v>201704851</v>
      </c>
      <c r="C398" s="63">
        <v>35987</v>
      </c>
      <c r="D398" s="63">
        <v>35987</v>
      </c>
      <c r="E398" s="55">
        <v>1</v>
      </c>
      <c r="F398">
        <f t="shared" si="6"/>
        <v>1</v>
      </c>
    </row>
    <row r="399" spans="1:6" x14ac:dyDescent="0.25">
      <c r="A399" t="s">
        <v>2788</v>
      </c>
      <c r="B399">
        <v>201706766</v>
      </c>
      <c r="C399" s="63">
        <v>35987</v>
      </c>
      <c r="D399" s="63">
        <v>35987</v>
      </c>
      <c r="E399" s="55">
        <v>1</v>
      </c>
      <c r="F399">
        <f t="shared" si="6"/>
        <v>1</v>
      </c>
    </row>
    <row r="400" spans="1:6" x14ac:dyDescent="0.25">
      <c r="B400">
        <v>201806627</v>
      </c>
      <c r="C400" s="63">
        <v>36317</v>
      </c>
      <c r="D400" s="63">
        <v>36318</v>
      </c>
      <c r="E400" s="55">
        <v>1</v>
      </c>
      <c r="F400">
        <f t="shared" si="6"/>
        <v>2</v>
      </c>
    </row>
    <row r="401" spans="1:6" x14ac:dyDescent="0.25">
      <c r="A401" t="s">
        <v>3059</v>
      </c>
      <c r="B401">
        <v>202005035</v>
      </c>
      <c r="C401" s="63">
        <v>35987</v>
      </c>
      <c r="D401" s="63">
        <v>35987</v>
      </c>
      <c r="E401" s="55">
        <v>1</v>
      </c>
      <c r="F401">
        <f t="shared" si="6"/>
        <v>1</v>
      </c>
    </row>
    <row r="402" spans="1:6" x14ac:dyDescent="0.25">
      <c r="A402" t="s">
        <v>3058</v>
      </c>
      <c r="B402">
        <v>201900148</v>
      </c>
      <c r="C402" s="63">
        <v>35988</v>
      </c>
      <c r="D402" s="63">
        <v>35988</v>
      </c>
      <c r="E402" s="55">
        <v>1</v>
      </c>
      <c r="F402">
        <f t="shared" si="6"/>
        <v>1</v>
      </c>
    </row>
    <row r="403" spans="1:6" x14ac:dyDescent="0.25">
      <c r="A403" t="s">
        <v>2473</v>
      </c>
      <c r="B403">
        <v>202006289</v>
      </c>
      <c r="C403" s="63">
        <v>35182</v>
      </c>
      <c r="D403" s="63">
        <v>35182</v>
      </c>
      <c r="E403" s="55">
        <v>1</v>
      </c>
      <c r="F403">
        <f t="shared" si="6"/>
        <v>1</v>
      </c>
    </row>
    <row r="404" spans="1:6" x14ac:dyDescent="0.25">
      <c r="A404" t="s">
        <v>2787</v>
      </c>
      <c r="B404">
        <v>202102696</v>
      </c>
      <c r="C404" s="63">
        <v>35988</v>
      </c>
      <c r="D404" s="63">
        <v>35988</v>
      </c>
      <c r="E404" s="55">
        <v>1</v>
      </c>
      <c r="F404">
        <f t="shared" si="6"/>
        <v>1</v>
      </c>
    </row>
    <row r="405" spans="1:6" x14ac:dyDescent="0.25">
      <c r="A405" t="s">
        <v>3200</v>
      </c>
      <c r="B405">
        <v>201307032</v>
      </c>
      <c r="C405" s="63">
        <v>36322</v>
      </c>
      <c r="D405" s="63">
        <v>36322</v>
      </c>
      <c r="E405" s="55">
        <v>1</v>
      </c>
      <c r="F405">
        <f t="shared" si="6"/>
        <v>1</v>
      </c>
    </row>
    <row r="406" spans="1:6" x14ac:dyDescent="0.25">
      <c r="A406" t="s">
        <v>2990</v>
      </c>
      <c r="B406">
        <v>201403695</v>
      </c>
      <c r="C406" s="63">
        <v>35988</v>
      </c>
      <c r="D406" s="63">
        <v>35988</v>
      </c>
      <c r="E406" s="55">
        <v>1</v>
      </c>
      <c r="F406">
        <f t="shared" si="6"/>
        <v>1</v>
      </c>
    </row>
    <row r="407" spans="1:6" x14ac:dyDescent="0.25">
      <c r="A407" t="s">
        <v>3057</v>
      </c>
      <c r="B407">
        <v>201906465</v>
      </c>
      <c r="C407" s="63">
        <v>35988</v>
      </c>
      <c r="D407" s="63">
        <v>35988</v>
      </c>
      <c r="E407" s="55">
        <v>1</v>
      </c>
      <c r="F407">
        <f t="shared" si="6"/>
        <v>1</v>
      </c>
    </row>
    <row r="408" spans="1:6" x14ac:dyDescent="0.25">
      <c r="A408" t="s">
        <v>3047</v>
      </c>
      <c r="B408">
        <v>201906108</v>
      </c>
      <c r="C408" s="63">
        <v>36008</v>
      </c>
      <c r="D408" s="63">
        <v>36008</v>
      </c>
      <c r="E408" s="55">
        <v>1</v>
      </c>
      <c r="F408">
        <f t="shared" si="6"/>
        <v>1</v>
      </c>
    </row>
    <row r="409" spans="1:6" x14ac:dyDescent="0.25">
      <c r="A409" t="s">
        <v>3056</v>
      </c>
      <c r="B409">
        <v>202004558</v>
      </c>
      <c r="C409" s="63">
        <v>35989</v>
      </c>
      <c r="D409" s="63">
        <v>35989</v>
      </c>
      <c r="E409" s="55">
        <v>1</v>
      </c>
      <c r="F409">
        <f t="shared" si="6"/>
        <v>1</v>
      </c>
    </row>
    <row r="410" spans="1:6" x14ac:dyDescent="0.25">
      <c r="A410" t="s">
        <v>2989</v>
      </c>
      <c r="B410">
        <v>201806278</v>
      </c>
      <c r="C410" s="63">
        <v>35990</v>
      </c>
      <c r="D410" s="63">
        <v>35990</v>
      </c>
      <c r="E410" s="55">
        <v>1</v>
      </c>
      <c r="F410">
        <f t="shared" si="6"/>
        <v>1</v>
      </c>
    </row>
    <row r="411" spans="1:6" x14ac:dyDescent="0.25">
      <c r="A411" t="s">
        <v>3198</v>
      </c>
      <c r="B411">
        <v>201708809</v>
      </c>
      <c r="C411" s="63">
        <v>36327</v>
      </c>
      <c r="D411" s="63">
        <v>36327</v>
      </c>
      <c r="E411" s="55">
        <v>1</v>
      </c>
      <c r="F411">
        <f t="shared" si="6"/>
        <v>1</v>
      </c>
    </row>
    <row r="412" spans="1:6" x14ac:dyDescent="0.25">
      <c r="A412" t="s">
        <v>2988</v>
      </c>
      <c r="B412">
        <v>201806345</v>
      </c>
      <c r="C412" s="63">
        <v>35991</v>
      </c>
      <c r="D412" s="63">
        <v>35991</v>
      </c>
      <c r="E412" s="55">
        <v>1</v>
      </c>
      <c r="F412">
        <f t="shared" si="6"/>
        <v>1</v>
      </c>
    </row>
    <row r="413" spans="1:6" x14ac:dyDescent="0.25">
      <c r="B413">
        <v>202004374</v>
      </c>
      <c r="C413" s="63">
        <v>36327</v>
      </c>
      <c r="D413" s="63">
        <v>36327</v>
      </c>
      <c r="E413" s="55">
        <v>1</v>
      </c>
      <c r="F413">
        <f t="shared" si="6"/>
        <v>1</v>
      </c>
    </row>
    <row r="414" spans="1:6" x14ac:dyDescent="0.25">
      <c r="B414">
        <v>202005418</v>
      </c>
      <c r="C414" s="63">
        <v>36327</v>
      </c>
      <c r="D414" s="63">
        <v>36327</v>
      </c>
      <c r="E414" s="55">
        <v>1</v>
      </c>
      <c r="F414">
        <f t="shared" si="6"/>
        <v>1</v>
      </c>
    </row>
    <row r="415" spans="1:6" x14ac:dyDescent="0.25">
      <c r="B415">
        <v>202009533</v>
      </c>
      <c r="C415" s="63">
        <v>36328</v>
      </c>
      <c r="D415" s="63">
        <v>36328</v>
      </c>
      <c r="E415" s="55">
        <v>1</v>
      </c>
      <c r="F415">
        <f t="shared" si="6"/>
        <v>1</v>
      </c>
    </row>
    <row r="416" spans="1:6" x14ac:dyDescent="0.25">
      <c r="A416" t="s">
        <v>2987</v>
      </c>
      <c r="B416">
        <v>201907783</v>
      </c>
      <c r="C416" s="63">
        <v>35992</v>
      </c>
      <c r="D416" s="63">
        <v>35992</v>
      </c>
      <c r="E416" s="55">
        <v>1</v>
      </c>
      <c r="F416">
        <f t="shared" si="6"/>
        <v>1</v>
      </c>
    </row>
    <row r="417" spans="1:6" x14ac:dyDescent="0.25">
      <c r="A417" t="s">
        <v>2986</v>
      </c>
      <c r="B417">
        <v>202000162</v>
      </c>
      <c r="C417" s="63">
        <v>35992</v>
      </c>
      <c r="D417" s="63">
        <v>35992</v>
      </c>
      <c r="E417" s="55">
        <v>1</v>
      </c>
      <c r="F417">
        <f t="shared" si="6"/>
        <v>1</v>
      </c>
    </row>
    <row r="418" spans="1:6" x14ac:dyDescent="0.25">
      <c r="A418" t="s">
        <v>3055</v>
      </c>
      <c r="B418">
        <v>201908050</v>
      </c>
      <c r="C418" s="63">
        <v>35993</v>
      </c>
      <c r="D418" s="63">
        <v>35993</v>
      </c>
      <c r="E418" s="55">
        <v>1</v>
      </c>
      <c r="F418">
        <f t="shared" si="6"/>
        <v>1</v>
      </c>
    </row>
    <row r="419" spans="1:6" x14ac:dyDescent="0.25">
      <c r="A419" t="s">
        <v>2985</v>
      </c>
      <c r="B419">
        <v>201900177</v>
      </c>
      <c r="C419" s="63">
        <v>35993</v>
      </c>
      <c r="D419" s="63">
        <v>35993</v>
      </c>
      <c r="E419" s="55">
        <v>1</v>
      </c>
      <c r="F419">
        <f t="shared" si="6"/>
        <v>1</v>
      </c>
    </row>
    <row r="420" spans="1:6" x14ac:dyDescent="0.25">
      <c r="A420" t="s">
        <v>2983</v>
      </c>
      <c r="B420">
        <v>202000161</v>
      </c>
      <c r="C420" s="63">
        <v>35993</v>
      </c>
      <c r="D420" s="63">
        <v>35993</v>
      </c>
      <c r="E420" s="55">
        <v>1</v>
      </c>
      <c r="F420">
        <f t="shared" si="6"/>
        <v>1</v>
      </c>
    </row>
    <row r="421" spans="1:6" x14ac:dyDescent="0.25">
      <c r="A421" t="s">
        <v>2786</v>
      </c>
      <c r="B421">
        <v>202006302</v>
      </c>
      <c r="C421" s="63">
        <v>35993</v>
      </c>
      <c r="D421" s="63">
        <v>35993</v>
      </c>
      <c r="E421" s="55">
        <v>1</v>
      </c>
      <c r="F421">
        <f t="shared" si="6"/>
        <v>1</v>
      </c>
    </row>
    <row r="422" spans="1:6" x14ac:dyDescent="0.25">
      <c r="A422" t="s">
        <v>3054</v>
      </c>
      <c r="B422">
        <v>202009360</v>
      </c>
      <c r="C422" s="63">
        <v>35993</v>
      </c>
      <c r="D422" s="63">
        <v>35993</v>
      </c>
      <c r="E422" s="55">
        <v>1</v>
      </c>
      <c r="F422">
        <f t="shared" si="6"/>
        <v>1</v>
      </c>
    </row>
    <row r="423" spans="1:6" x14ac:dyDescent="0.25">
      <c r="B423">
        <v>202102714</v>
      </c>
      <c r="C423" s="63">
        <v>36330</v>
      </c>
      <c r="D423" s="63">
        <v>36330</v>
      </c>
      <c r="E423" s="55">
        <v>1</v>
      </c>
      <c r="F423">
        <f t="shared" si="6"/>
        <v>1</v>
      </c>
    </row>
    <row r="424" spans="1:6" x14ac:dyDescent="0.25">
      <c r="A424" t="s">
        <v>3287</v>
      </c>
      <c r="B424">
        <v>201905831</v>
      </c>
      <c r="C424" s="63">
        <v>36330</v>
      </c>
      <c r="D424" s="63">
        <v>36330</v>
      </c>
      <c r="E424" s="55">
        <v>1</v>
      </c>
      <c r="F424">
        <f t="shared" si="6"/>
        <v>1</v>
      </c>
    </row>
    <row r="425" spans="1:6" x14ac:dyDescent="0.25">
      <c r="A425" t="s">
        <v>3197</v>
      </c>
      <c r="B425">
        <v>202007516</v>
      </c>
      <c r="C425" s="63">
        <v>36330</v>
      </c>
      <c r="D425" s="63">
        <v>36330</v>
      </c>
      <c r="E425" s="55">
        <v>1</v>
      </c>
      <c r="F425">
        <f t="shared" si="6"/>
        <v>1</v>
      </c>
    </row>
    <row r="426" spans="1:6" x14ac:dyDescent="0.25">
      <c r="A426" t="s">
        <v>3195</v>
      </c>
      <c r="B426">
        <v>201907455</v>
      </c>
      <c r="C426" s="63">
        <v>36331</v>
      </c>
      <c r="D426" s="63">
        <v>36331</v>
      </c>
      <c r="E426" s="55">
        <v>1</v>
      </c>
      <c r="F426">
        <f t="shared" si="6"/>
        <v>1</v>
      </c>
    </row>
    <row r="427" spans="1:6" x14ac:dyDescent="0.25">
      <c r="A427" t="s">
        <v>3093</v>
      </c>
      <c r="B427">
        <v>201605976</v>
      </c>
      <c r="C427" s="63">
        <v>36331</v>
      </c>
      <c r="D427" s="63">
        <v>36331</v>
      </c>
      <c r="E427" s="55">
        <v>1</v>
      </c>
      <c r="F427">
        <f t="shared" si="6"/>
        <v>1</v>
      </c>
    </row>
    <row r="428" spans="1:6" x14ac:dyDescent="0.25">
      <c r="A428" t="s">
        <v>2982</v>
      </c>
      <c r="B428">
        <v>202000707</v>
      </c>
      <c r="C428" s="63">
        <v>35993</v>
      </c>
      <c r="D428" s="63">
        <v>35994</v>
      </c>
      <c r="E428" s="55">
        <v>1</v>
      </c>
      <c r="F428">
        <f t="shared" si="6"/>
        <v>2</v>
      </c>
    </row>
    <row r="429" spans="1:6" x14ac:dyDescent="0.25">
      <c r="A429" t="s">
        <v>3194</v>
      </c>
      <c r="B429">
        <v>202103636</v>
      </c>
      <c r="C429" s="63">
        <v>36331</v>
      </c>
      <c r="D429" s="63">
        <v>36331</v>
      </c>
      <c r="E429" s="55">
        <v>1</v>
      </c>
      <c r="F429">
        <f t="shared" si="6"/>
        <v>1</v>
      </c>
    </row>
    <row r="430" spans="1:6" x14ac:dyDescent="0.25">
      <c r="A430" t="s">
        <v>3053</v>
      </c>
      <c r="B430">
        <v>201705457</v>
      </c>
      <c r="C430" s="63">
        <v>35994</v>
      </c>
      <c r="D430" s="63">
        <v>35994</v>
      </c>
      <c r="E430" s="55">
        <v>1</v>
      </c>
      <c r="F430">
        <f t="shared" si="6"/>
        <v>1</v>
      </c>
    </row>
    <row r="431" spans="1:6" x14ac:dyDescent="0.25">
      <c r="A431" t="s">
        <v>2536</v>
      </c>
      <c r="B431">
        <v>202005096</v>
      </c>
      <c r="C431" s="63">
        <v>35370</v>
      </c>
      <c r="D431" s="63">
        <v>35370</v>
      </c>
      <c r="E431" s="55">
        <v>1</v>
      </c>
      <c r="F431">
        <f t="shared" si="6"/>
        <v>1</v>
      </c>
    </row>
    <row r="432" spans="1:6" x14ac:dyDescent="0.25">
      <c r="A432" t="s">
        <v>2980</v>
      </c>
      <c r="B432">
        <v>201802646</v>
      </c>
      <c r="C432" s="63">
        <v>35994</v>
      </c>
      <c r="D432" s="63">
        <v>35994</v>
      </c>
      <c r="E432" s="55">
        <v>1</v>
      </c>
      <c r="F432">
        <f t="shared" si="6"/>
        <v>1</v>
      </c>
    </row>
    <row r="433" spans="1:6" x14ac:dyDescent="0.25">
      <c r="A433" t="s">
        <v>3193</v>
      </c>
      <c r="B433">
        <v>202002811</v>
      </c>
      <c r="C433" s="63">
        <v>36332</v>
      </c>
      <c r="D433" s="63">
        <v>36332</v>
      </c>
      <c r="E433" s="55">
        <v>1</v>
      </c>
      <c r="F433">
        <f t="shared" si="6"/>
        <v>1</v>
      </c>
    </row>
    <row r="434" spans="1:6" x14ac:dyDescent="0.25">
      <c r="A434" t="s">
        <v>3192</v>
      </c>
      <c r="B434">
        <v>202004852</v>
      </c>
      <c r="C434" s="63">
        <v>36333</v>
      </c>
      <c r="D434" s="63">
        <v>36333</v>
      </c>
      <c r="E434" s="55">
        <v>1</v>
      </c>
      <c r="F434">
        <f t="shared" si="6"/>
        <v>1</v>
      </c>
    </row>
    <row r="435" spans="1:6" x14ac:dyDescent="0.25">
      <c r="B435">
        <v>202005208</v>
      </c>
      <c r="C435" s="63">
        <v>36332</v>
      </c>
      <c r="D435" s="63">
        <v>36332</v>
      </c>
      <c r="E435" s="55">
        <v>1</v>
      </c>
      <c r="F435">
        <f t="shared" si="6"/>
        <v>1</v>
      </c>
    </row>
    <row r="436" spans="1:6" x14ac:dyDescent="0.25">
      <c r="A436" t="s">
        <v>3092</v>
      </c>
      <c r="B436">
        <v>202005827</v>
      </c>
      <c r="C436" s="63">
        <v>36332</v>
      </c>
      <c r="D436" s="63">
        <v>36332</v>
      </c>
      <c r="E436" s="55">
        <v>1</v>
      </c>
      <c r="F436">
        <f t="shared" si="6"/>
        <v>1</v>
      </c>
    </row>
    <row r="437" spans="1:6" x14ac:dyDescent="0.25">
      <c r="A437" t="s">
        <v>2845</v>
      </c>
      <c r="B437">
        <v>202005283</v>
      </c>
      <c r="C437" s="63">
        <v>36030</v>
      </c>
      <c r="D437" s="63">
        <v>36030</v>
      </c>
      <c r="E437" s="55">
        <v>1</v>
      </c>
      <c r="F437">
        <f t="shared" si="6"/>
        <v>1</v>
      </c>
    </row>
    <row r="438" spans="1:6" x14ac:dyDescent="0.25">
      <c r="A438" t="s">
        <v>2979</v>
      </c>
      <c r="B438">
        <v>201908143</v>
      </c>
      <c r="C438" s="63">
        <v>35995</v>
      </c>
      <c r="D438" s="63">
        <v>35995</v>
      </c>
      <c r="E438" s="55">
        <v>1</v>
      </c>
      <c r="F438">
        <f t="shared" si="6"/>
        <v>1</v>
      </c>
    </row>
    <row r="439" spans="1:6" x14ac:dyDescent="0.25">
      <c r="A439" t="s">
        <v>3052</v>
      </c>
      <c r="B439">
        <v>202004293</v>
      </c>
      <c r="C439" s="63">
        <v>35995</v>
      </c>
      <c r="D439" s="63">
        <v>35995</v>
      </c>
      <c r="E439" s="55">
        <v>1</v>
      </c>
      <c r="F439">
        <f t="shared" si="6"/>
        <v>1</v>
      </c>
    </row>
    <row r="440" spans="1:6" x14ac:dyDescent="0.25">
      <c r="A440" t="s">
        <v>2535</v>
      </c>
      <c r="B440">
        <v>202005950</v>
      </c>
      <c r="C440" s="63">
        <v>35231</v>
      </c>
      <c r="D440" s="63">
        <v>35231</v>
      </c>
      <c r="E440" s="55">
        <v>1</v>
      </c>
      <c r="F440">
        <f t="shared" si="6"/>
        <v>1</v>
      </c>
    </row>
    <row r="441" spans="1:6" x14ac:dyDescent="0.25">
      <c r="B441">
        <v>202007525</v>
      </c>
      <c r="C441" s="63">
        <v>35230</v>
      </c>
      <c r="D441" s="63">
        <v>35230</v>
      </c>
      <c r="E441" s="55">
        <v>1</v>
      </c>
      <c r="F441">
        <f t="shared" si="6"/>
        <v>1</v>
      </c>
    </row>
    <row r="442" spans="1:6" x14ac:dyDescent="0.25">
      <c r="A442" t="s">
        <v>3191</v>
      </c>
      <c r="B442">
        <v>201904803</v>
      </c>
      <c r="C442" s="63">
        <v>36333</v>
      </c>
      <c r="D442" s="63">
        <v>36333</v>
      </c>
      <c r="E442" s="55">
        <v>1</v>
      </c>
      <c r="F442">
        <f t="shared" si="6"/>
        <v>1</v>
      </c>
    </row>
    <row r="443" spans="1:6" x14ac:dyDescent="0.25">
      <c r="A443" t="s">
        <v>3190</v>
      </c>
      <c r="B443">
        <v>201404459</v>
      </c>
      <c r="C443" s="63">
        <v>36333</v>
      </c>
      <c r="D443" s="63">
        <v>36334</v>
      </c>
      <c r="E443" s="55">
        <v>1</v>
      </c>
      <c r="F443">
        <f t="shared" si="6"/>
        <v>2</v>
      </c>
    </row>
    <row r="444" spans="1:6" x14ac:dyDescent="0.25">
      <c r="B444">
        <v>202007623</v>
      </c>
      <c r="C444" s="63">
        <v>36333</v>
      </c>
      <c r="D444" s="63">
        <v>36333</v>
      </c>
      <c r="E444" s="55">
        <v>1</v>
      </c>
      <c r="F444">
        <f t="shared" si="6"/>
        <v>1</v>
      </c>
    </row>
    <row r="445" spans="1:6" x14ac:dyDescent="0.25">
      <c r="A445" t="s">
        <v>3189</v>
      </c>
      <c r="B445">
        <v>201906200</v>
      </c>
      <c r="C445" s="63">
        <v>36333</v>
      </c>
      <c r="D445" s="63">
        <v>36333</v>
      </c>
      <c r="E445" s="55">
        <v>1</v>
      </c>
      <c r="F445">
        <f t="shared" si="6"/>
        <v>1</v>
      </c>
    </row>
    <row r="446" spans="1:6" x14ac:dyDescent="0.25">
      <c r="A446" t="s">
        <v>3188</v>
      </c>
      <c r="B446">
        <v>202007667</v>
      </c>
      <c r="C446" s="63">
        <v>36333</v>
      </c>
      <c r="D446" s="63">
        <v>36334</v>
      </c>
      <c r="E446" s="55">
        <v>1</v>
      </c>
      <c r="F446">
        <f t="shared" si="6"/>
        <v>2</v>
      </c>
    </row>
    <row r="447" spans="1:6" x14ac:dyDescent="0.25">
      <c r="A447" t="s">
        <v>3017</v>
      </c>
      <c r="B447">
        <v>202007145</v>
      </c>
      <c r="C447" s="63">
        <v>36031</v>
      </c>
      <c r="D447" s="63">
        <v>36031</v>
      </c>
      <c r="E447" s="55">
        <v>1</v>
      </c>
      <c r="F447">
        <f t="shared" si="6"/>
        <v>1</v>
      </c>
    </row>
    <row r="448" spans="1:6" x14ac:dyDescent="0.25">
      <c r="A448" t="s">
        <v>3187</v>
      </c>
      <c r="B448">
        <v>201800990</v>
      </c>
      <c r="C448" s="63">
        <v>36334</v>
      </c>
      <c r="D448" s="63">
        <v>36334</v>
      </c>
      <c r="E448" s="55">
        <v>1</v>
      </c>
      <c r="F448">
        <f t="shared" si="6"/>
        <v>1</v>
      </c>
    </row>
    <row r="449" spans="1:6" x14ac:dyDescent="0.25">
      <c r="A449" t="s">
        <v>2977</v>
      </c>
      <c r="B449">
        <v>202006770</v>
      </c>
      <c r="C449" s="63">
        <v>35998</v>
      </c>
      <c r="D449" s="63">
        <v>35998</v>
      </c>
      <c r="E449" s="55">
        <v>1</v>
      </c>
      <c r="F449">
        <f t="shared" si="6"/>
        <v>1</v>
      </c>
    </row>
    <row r="450" spans="1:6" x14ac:dyDescent="0.25">
      <c r="A450" t="s">
        <v>3050</v>
      </c>
      <c r="B450">
        <v>201407779</v>
      </c>
      <c r="C450" s="63">
        <v>35998</v>
      </c>
      <c r="D450" s="63">
        <v>35998</v>
      </c>
      <c r="E450" s="55">
        <v>1</v>
      </c>
      <c r="F450">
        <f t="shared" si="6"/>
        <v>1</v>
      </c>
    </row>
    <row r="451" spans="1:6" x14ac:dyDescent="0.25">
      <c r="A451" t="s">
        <v>2534</v>
      </c>
      <c r="B451">
        <v>201504772</v>
      </c>
      <c r="C451" s="63">
        <v>35227</v>
      </c>
      <c r="D451" s="63">
        <v>35227</v>
      </c>
      <c r="E451" s="55">
        <v>1</v>
      </c>
      <c r="F451">
        <f t="shared" si="6"/>
        <v>1</v>
      </c>
    </row>
    <row r="452" spans="1:6" x14ac:dyDescent="0.25">
      <c r="A452" t="s">
        <v>3196</v>
      </c>
      <c r="B452">
        <v>200304815</v>
      </c>
      <c r="C452" s="63">
        <v>36330</v>
      </c>
      <c r="D452" s="63">
        <v>36331</v>
      </c>
      <c r="E452" s="55">
        <v>1</v>
      </c>
      <c r="F452">
        <f t="shared" si="6"/>
        <v>2</v>
      </c>
    </row>
    <row r="453" spans="1:6" x14ac:dyDescent="0.25">
      <c r="A453" t="s">
        <v>2975</v>
      </c>
      <c r="B453">
        <v>202004343</v>
      </c>
      <c r="C453" s="63">
        <v>35998</v>
      </c>
      <c r="D453" s="63">
        <v>35998</v>
      </c>
      <c r="E453" s="55">
        <v>1</v>
      </c>
      <c r="F453">
        <f t="shared" si="6"/>
        <v>1</v>
      </c>
    </row>
    <row r="454" spans="1:6" x14ac:dyDescent="0.25">
      <c r="A454" t="s">
        <v>2465</v>
      </c>
      <c r="B454">
        <v>201900565</v>
      </c>
      <c r="C454" s="63">
        <v>35220</v>
      </c>
      <c r="D454" s="63">
        <v>35220</v>
      </c>
      <c r="E454" s="55">
        <v>1</v>
      </c>
      <c r="F454">
        <f t="shared" ref="F454:F517" si="7">IFERROR(D454-C454+1, 0)</f>
        <v>1</v>
      </c>
    </row>
    <row r="455" spans="1:6" x14ac:dyDescent="0.25">
      <c r="A455" t="s">
        <v>3261</v>
      </c>
      <c r="B455">
        <v>202006757</v>
      </c>
      <c r="C455" s="63">
        <v>36335</v>
      </c>
      <c r="D455" s="63">
        <v>36335</v>
      </c>
      <c r="E455" s="55">
        <v>1</v>
      </c>
      <c r="F455">
        <f t="shared" si="7"/>
        <v>1</v>
      </c>
    </row>
    <row r="456" spans="1:6" x14ac:dyDescent="0.25">
      <c r="A456" t="s">
        <v>2974</v>
      </c>
      <c r="B456">
        <v>202006814</v>
      </c>
      <c r="C456" s="63">
        <v>35999</v>
      </c>
      <c r="D456" s="63">
        <v>35999</v>
      </c>
      <c r="E456" s="55">
        <v>1</v>
      </c>
      <c r="F456">
        <f t="shared" si="7"/>
        <v>1</v>
      </c>
    </row>
    <row r="457" spans="1:6" x14ac:dyDescent="0.25">
      <c r="A457" t="s">
        <v>2969</v>
      </c>
      <c r="B457">
        <v>202004421</v>
      </c>
      <c r="C457" s="63">
        <v>36336</v>
      </c>
      <c r="D457" s="63">
        <v>36336</v>
      </c>
      <c r="E457" s="55">
        <v>1</v>
      </c>
      <c r="F457">
        <f t="shared" si="7"/>
        <v>1</v>
      </c>
    </row>
    <row r="458" spans="1:6" x14ac:dyDescent="0.25">
      <c r="B458">
        <v>202007044</v>
      </c>
      <c r="C458" s="63">
        <v>36001</v>
      </c>
      <c r="D458" s="63">
        <v>36001</v>
      </c>
      <c r="E458" s="55">
        <v>1</v>
      </c>
      <c r="F458">
        <f t="shared" si="7"/>
        <v>1</v>
      </c>
    </row>
    <row r="459" spans="1:6" x14ac:dyDescent="0.25">
      <c r="A459" t="s">
        <v>2973</v>
      </c>
      <c r="B459">
        <v>201709916</v>
      </c>
      <c r="C459" s="63">
        <v>36000</v>
      </c>
      <c r="D459" s="63">
        <v>36000</v>
      </c>
      <c r="E459" s="55">
        <v>1</v>
      </c>
      <c r="F459">
        <f t="shared" si="7"/>
        <v>1</v>
      </c>
    </row>
    <row r="460" spans="1:6" x14ac:dyDescent="0.25">
      <c r="A460" t="s">
        <v>2789</v>
      </c>
      <c r="B460">
        <v>201503392</v>
      </c>
      <c r="C460" s="63">
        <v>36061</v>
      </c>
      <c r="D460" s="63">
        <v>36061</v>
      </c>
      <c r="E460" s="55">
        <v>1</v>
      </c>
      <c r="F460">
        <f t="shared" si="7"/>
        <v>1</v>
      </c>
    </row>
    <row r="461" spans="1:6" x14ac:dyDescent="0.25">
      <c r="B461">
        <v>201707235</v>
      </c>
      <c r="C461" s="63">
        <v>36336</v>
      </c>
      <c r="D461" s="63">
        <v>36336</v>
      </c>
      <c r="E461" s="55">
        <v>1</v>
      </c>
      <c r="F461">
        <f t="shared" si="7"/>
        <v>1</v>
      </c>
    </row>
    <row r="462" spans="1:6" x14ac:dyDescent="0.25">
      <c r="A462" t="s">
        <v>3286</v>
      </c>
      <c r="B462">
        <v>201906961</v>
      </c>
      <c r="C462" s="63">
        <v>36339</v>
      </c>
      <c r="D462" s="63">
        <v>36339</v>
      </c>
      <c r="E462" s="55">
        <v>1</v>
      </c>
      <c r="F462">
        <f t="shared" si="7"/>
        <v>1</v>
      </c>
    </row>
    <row r="463" spans="1:6" x14ac:dyDescent="0.25">
      <c r="A463" t="s">
        <v>2972</v>
      </c>
      <c r="B463">
        <v>201504870</v>
      </c>
      <c r="C463" s="63">
        <v>36000</v>
      </c>
      <c r="D463" s="63">
        <v>36000</v>
      </c>
      <c r="E463" s="55">
        <v>1</v>
      </c>
      <c r="F463">
        <f t="shared" si="7"/>
        <v>1</v>
      </c>
    </row>
    <row r="464" spans="1:6" x14ac:dyDescent="0.25">
      <c r="A464" t="s">
        <v>2464</v>
      </c>
      <c r="B464">
        <v>201908126</v>
      </c>
      <c r="C464" s="63">
        <v>35221</v>
      </c>
      <c r="D464" s="63">
        <v>35221</v>
      </c>
      <c r="E464" s="55">
        <v>1</v>
      </c>
      <c r="F464">
        <f t="shared" si="7"/>
        <v>1</v>
      </c>
    </row>
    <row r="465" spans="1:6" x14ac:dyDescent="0.25">
      <c r="A465" t="s">
        <v>3186</v>
      </c>
      <c r="B465">
        <v>201705205</v>
      </c>
      <c r="C465" s="63">
        <v>36337</v>
      </c>
      <c r="D465" s="63">
        <v>36337</v>
      </c>
      <c r="E465" s="55">
        <v>1</v>
      </c>
      <c r="F465">
        <f t="shared" si="7"/>
        <v>1</v>
      </c>
    </row>
    <row r="466" spans="1:6" x14ac:dyDescent="0.25">
      <c r="A466" t="s">
        <v>2967</v>
      </c>
      <c r="B466">
        <v>202007459</v>
      </c>
      <c r="C466" s="63">
        <v>36001</v>
      </c>
      <c r="D466" s="63">
        <v>36001</v>
      </c>
      <c r="E466" s="55">
        <v>1</v>
      </c>
      <c r="F466">
        <f t="shared" si="7"/>
        <v>1</v>
      </c>
    </row>
    <row r="467" spans="1:6" x14ac:dyDescent="0.25">
      <c r="A467" t="s">
        <v>2533</v>
      </c>
      <c r="B467">
        <v>200700267</v>
      </c>
      <c r="C467" s="63">
        <v>35221</v>
      </c>
      <c r="D467" s="63">
        <v>35221</v>
      </c>
      <c r="E467" s="55">
        <v>1</v>
      </c>
      <c r="F467">
        <f t="shared" si="7"/>
        <v>1</v>
      </c>
    </row>
    <row r="468" spans="1:6" x14ac:dyDescent="0.25">
      <c r="A468" t="s">
        <v>2966</v>
      </c>
      <c r="B468">
        <v>202006450</v>
      </c>
      <c r="C468" s="63">
        <v>36001</v>
      </c>
      <c r="D468" s="63">
        <v>36001</v>
      </c>
      <c r="E468" s="55">
        <v>1</v>
      </c>
      <c r="F468">
        <f t="shared" si="7"/>
        <v>1</v>
      </c>
    </row>
    <row r="469" spans="1:6" x14ac:dyDescent="0.25">
      <c r="A469" t="s">
        <v>3260</v>
      </c>
      <c r="B469">
        <v>202006427</v>
      </c>
      <c r="C469" s="63">
        <v>36338</v>
      </c>
      <c r="D469" s="63">
        <v>36338</v>
      </c>
      <c r="E469" s="55">
        <v>1</v>
      </c>
      <c r="F469">
        <f t="shared" si="7"/>
        <v>1</v>
      </c>
    </row>
    <row r="470" spans="1:6" x14ac:dyDescent="0.25">
      <c r="A470" t="s">
        <v>2965</v>
      </c>
      <c r="B470">
        <v>201908126</v>
      </c>
      <c r="C470" s="63">
        <v>36342</v>
      </c>
      <c r="D470" s="63">
        <v>36342</v>
      </c>
      <c r="E470" s="55">
        <v>1</v>
      </c>
      <c r="F470">
        <f t="shared" si="7"/>
        <v>1</v>
      </c>
    </row>
    <row r="471" spans="1:6" x14ac:dyDescent="0.25">
      <c r="B471">
        <v>202007242</v>
      </c>
      <c r="C471" s="63">
        <v>36002</v>
      </c>
      <c r="D471" s="63">
        <v>36002</v>
      </c>
      <c r="E471" s="55">
        <v>1</v>
      </c>
      <c r="F471">
        <f t="shared" si="7"/>
        <v>1</v>
      </c>
    </row>
    <row r="472" spans="1:6" x14ac:dyDescent="0.25">
      <c r="A472" t="s">
        <v>2791</v>
      </c>
      <c r="B472">
        <v>201806787</v>
      </c>
      <c r="C472" s="63">
        <v>36342</v>
      </c>
      <c r="D472" s="63">
        <v>36343</v>
      </c>
      <c r="E472" s="55">
        <v>1</v>
      </c>
      <c r="F472">
        <f t="shared" si="7"/>
        <v>2</v>
      </c>
    </row>
    <row r="473" spans="1:6" x14ac:dyDescent="0.25">
      <c r="B473">
        <v>201911913</v>
      </c>
      <c r="C473" s="63">
        <v>36056</v>
      </c>
      <c r="D473" s="63">
        <v>36056</v>
      </c>
      <c r="E473" s="55">
        <v>1</v>
      </c>
      <c r="F473">
        <f t="shared" si="7"/>
        <v>1</v>
      </c>
    </row>
    <row r="474" spans="1:6" x14ac:dyDescent="0.25">
      <c r="A474" t="s">
        <v>2964</v>
      </c>
      <c r="B474">
        <v>201707046</v>
      </c>
      <c r="C474" s="63">
        <v>36002</v>
      </c>
      <c r="D474" s="63">
        <v>36002</v>
      </c>
      <c r="E474" s="55">
        <v>1</v>
      </c>
      <c r="F474">
        <f t="shared" si="7"/>
        <v>1</v>
      </c>
    </row>
    <row r="475" spans="1:6" x14ac:dyDescent="0.25">
      <c r="A475" t="s">
        <v>2963</v>
      </c>
      <c r="B475">
        <v>201706898</v>
      </c>
      <c r="C475" s="63">
        <v>36002</v>
      </c>
      <c r="D475" s="63">
        <v>36002</v>
      </c>
      <c r="E475" s="55">
        <v>1</v>
      </c>
      <c r="F475">
        <f t="shared" si="7"/>
        <v>1</v>
      </c>
    </row>
    <row r="476" spans="1:6" x14ac:dyDescent="0.25">
      <c r="A476" t="s">
        <v>3258</v>
      </c>
      <c r="B476">
        <v>201506449</v>
      </c>
      <c r="C476" s="63">
        <v>36343</v>
      </c>
      <c r="D476" s="63">
        <v>36343</v>
      </c>
      <c r="E476" s="55">
        <v>1</v>
      </c>
      <c r="F476">
        <f t="shared" si="7"/>
        <v>1</v>
      </c>
    </row>
    <row r="477" spans="1:6" x14ac:dyDescent="0.25">
      <c r="A477" t="s">
        <v>3176</v>
      </c>
      <c r="B477">
        <v>201905705</v>
      </c>
      <c r="C477" s="63">
        <v>36343</v>
      </c>
      <c r="D477" s="63">
        <v>36343</v>
      </c>
      <c r="E477" s="55">
        <v>1</v>
      </c>
      <c r="F477">
        <f t="shared" si="7"/>
        <v>1</v>
      </c>
    </row>
    <row r="478" spans="1:6" x14ac:dyDescent="0.25">
      <c r="A478" t="s">
        <v>2551</v>
      </c>
      <c r="B478">
        <v>201909920</v>
      </c>
      <c r="C478" s="63">
        <v>35228</v>
      </c>
      <c r="D478" s="63">
        <v>35228</v>
      </c>
      <c r="E478" s="55">
        <v>1</v>
      </c>
      <c r="F478">
        <f t="shared" si="7"/>
        <v>1</v>
      </c>
    </row>
    <row r="479" spans="1:6" x14ac:dyDescent="0.25">
      <c r="B479">
        <v>202007539</v>
      </c>
      <c r="C479" s="63">
        <v>35227</v>
      </c>
      <c r="D479" s="63">
        <v>35227</v>
      </c>
      <c r="E479" s="55">
        <v>1</v>
      </c>
      <c r="F479">
        <f t="shared" si="7"/>
        <v>1</v>
      </c>
    </row>
    <row r="480" spans="1:6" x14ac:dyDescent="0.25">
      <c r="A480" t="s">
        <v>3175</v>
      </c>
      <c r="B480">
        <v>201808543</v>
      </c>
      <c r="C480" s="63">
        <v>36343</v>
      </c>
      <c r="D480" s="63">
        <v>36343</v>
      </c>
      <c r="E480" s="55">
        <v>1</v>
      </c>
      <c r="F480">
        <f t="shared" si="7"/>
        <v>1</v>
      </c>
    </row>
    <row r="481" spans="1:6" x14ac:dyDescent="0.25">
      <c r="B481">
        <v>202004893</v>
      </c>
      <c r="C481" s="63">
        <v>36343</v>
      </c>
      <c r="D481" s="63">
        <v>36343</v>
      </c>
      <c r="E481" s="55">
        <v>1</v>
      </c>
      <c r="F481">
        <f t="shared" si="7"/>
        <v>1</v>
      </c>
    </row>
    <row r="482" spans="1:6" x14ac:dyDescent="0.25">
      <c r="A482" t="s">
        <v>3046</v>
      </c>
      <c r="B482">
        <v>201909653</v>
      </c>
      <c r="C482" s="63">
        <v>36008</v>
      </c>
      <c r="D482" s="63">
        <v>36008</v>
      </c>
      <c r="E482" s="55">
        <v>1</v>
      </c>
      <c r="F482">
        <f t="shared" si="7"/>
        <v>1</v>
      </c>
    </row>
    <row r="483" spans="1:6" x14ac:dyDescent="0.25">
      <c r="A483" t="s">
        <v>2962</v>
      </c>
      <c r="B483">
        <v>202005321</v>
      </c>
      <c r="C483" s="63">
        <v>36003</v>
      </c>
      <c r="D483" s="63">
        <v>36003</v>
      </c>
      <c r="E483" s="55">
        <v>1</v>
      </c>
      <c r="F483">
        <f t="shared" si="7"/>
        <v>1</v>
      </c>
    </row>
    <row r="484" spans="1:6" x14ac:dyDescent="0.25">
      <c r="A484" t="s">
        <v>2961</v>
      </c>
      <c r="B484">
        <v>201706264</v>
      </c>
      <c r="C484" s="63">
        <v>36003</v>
      </c>
      <c r="D484" s="63">
        <v>36003</v>
      </c>
      <c r="E484" s="55">
        <v>1</v>
      </c>
      <c r="F484">
        <f t="shared" si="7"/>
        <v>1</v>
      </c>
    </row>
    <row r="485" spans="1:6" x14ac:dyDescent="0.25">
      <c r="A485" t="s">
        <v>2258</v>
      </c>
      <c r="B485">
        <v>201907915</v>
      </c>
      <c r="C485" s="63">
        <v>35229</v>
      </c>
      <c r="D485" s="63">
        <v>35229</v>
      </c>
      <c r="E485" s="55">
        <v>1</v>
      </c>
      <c r="F485">
        <f t="shared" si="7"/>
        <v>1</v>
      </c>
    </row>
    <row r="486" spans="1:6" x14ac:dyDescent="0.25">
      <c r="A486" t="s">
        <v>2959</v>
      </c>
      <c r="B486">
        <v>201404947</v>
      </c>
      <c r="C486" s="63">
        <v>36004</v>
      </c>
      <c r="D486" s="63">
        <v>36004</v>
      </c>
      <c r="E486" s="55">
        <v>1</v>
      </c>
      <c r="F486">
        <f t="shared" si="7"/>
        <v>1</v>
      </c>
    </row>
    <row r="487" spans="1:6" x14ac:dyDescent="0.25">
      <c r="A487" t="s">
        <v>2957</v>
      </c>
      <c r="B487">
        <v>201800301</v>
      </c>
      <c r="C487" s="63">
        <v>36004</v>
      </c>
      <c r="D487" s="63">
        <v>36004</v>
      </c>
      <c r="E487" s="55">
        <v>1</v>
      </c>
      <c r="F487">
        <f t="shared" si="7"/>
        <v>1</v>
      </c>
    </row>
    <row r="488" spans="1:6" x14ac:dyDescent="0.25">
      <c r="A488" t="s">
        <v>3262</v>
      </c>
      <c r="B488">
        <v>201608611</v>
      </c>
      <c r="C488" s="63">
        <v>36322</v>
      </c>
      <c r="D488" s="63">
        <v>36322</v>
      </c>
      <c r="E488" s="55">
        <v>1</v>
      </c>
      <c r="F488">
        <f t="shared" si="7"/>
        <v>1</v>
      </c>
    </row>
    <row r="489" spans="1:6" x14ac:dyDescent="0.25">
      <c r="A489" t="s">
        <v>2956</v>
      </c>
      <c r="B489">
        <v>201705072</v>
      </c>
      <c r="C489" s="63">
        <v>36005</v>
      </c>
      <c r="D489" s="63">
        <v>36005</v>
      </c>
      <c r="E489" s="55">
        <v>1</v>
      </c>
      <c r="F489">
        <f t="shared" si="7"/>
        <v>1</v>
      </c>
    </row>
    <row r="490" spans="1:6" x14ac:dyDescent="0.25">
      <c r="A490" t="s">
        <v>3177</v>
      </c>
      <c r="B490">
        <v>201906777</v>
      </c>
      <c r="C490" s="63">
        <v>36342</v>
      </c>
      <c r="D490" s="63">
        <v>36342</v>
      </c>
      <c r="E490" s="55">
        <v>1</v>
      </c>
      <c r="F490">
        <f t="shared" si="7"/>
        <v>1</v>
      </c>
    </row>
    <row r="491" spans="1:6" x14ac:dyDescent="0.25">
      <c r="A491" t="s">
        <v>2954</v>
      </c>
      <c r="B491">
        <v>201800185</v>
      </c>
      <c r="C491" s="63">
        <v>36005</v>
      </c>
      <c r="D491" s="63">
        <v>36005</v>
      </c>
      <c r="E491" s="55">
        <v>1</v>
      </c>
      <c r="F491">
        <f t="shared" si="7"/>
        <v>1</v>
      </c>
    </row>
    <row r="492" spans="1:6" x14ac:dyDescent="0.25">
      <c r="A492" t="s">
        <v>3259</v>
      </c>
      <c r="B492">
        <v>201503738</v>
      </c>
      <c r="C492" s="63">
        <v>36351</v>
      </c>
      <c r="D492" s="63">
        <v>36352</v>
      </c>
      <c r="E492" s="55">
        <v>1</v>
      </c>
      <c r="F492">
        <f t="shared" si="7"/>
        <v>2</v>
      </c>
    </row>
    <row r="493" spans="1:6" x14ac:dyDescent="0.25">
      <c r="B493">
        <v>201606499</v>
      </c>
      <c r="C493" s="63">
        <v>36349</v>
      </c>
      <c r="D493" s="63">
        <v>36349</v>
      </c>
      <c r="E493" s="55">
        <v>1</v>
      </c>
      <c r="F493">
        <f t="shared" si="7"/>
        <v>1</v>
      </c>
    </row>
    <row r="494" spans="1:6" x14ac:dyDescent="0.25">
      <c r="B494">
        <v>202000166</v>
      </c>
      <c r="C494" s="63">
        <v>36342</v>
      </c>
      <c r="D494" s="63">
        <v>36346</v>
      </c>
      <c r="E494" s="55">
        <v>1</v>
      </c>
      <c r="F494">
        <f t="shared" si="7"/>
        <v>5</v>
      </c>
    </row>
    <row r="495" spans="1:6" x14ac:dyDescent="0.25">
      <c r="A495" t="s">
        <v>3257</v>
      </c>
      <c r="B495">
        <v>201700122</v>
      </c>
      <c r="C495" s="63">
        <v>36347</v>
      </c>
      <c r="D495" s="63">
        <v>36347</v>
      </c>
      <c r="E495" s="55">
        <v>1</v>
      </c>
      <c r="F495">
        <f t="shared" si="7"/>
        <v>1</v>
      </c>
    </row>
    <row r="496" spans="1:6" x14ac:dyDescent="0.25">
      <c r="A496" t="s">
        <v>2952</v>
      </c>
      <c r="B496">
        <v>202004186</v>
      </c>
      <c r="C496" s="63">
        <v>36006</v>
      </c>
      <c r="D496" s="63">
        <v>36006</v>
      </c>
      <c r="E496" s="55">
        <v>1</v>
      </c>
      <c r="F496">
        <f t="shared" si="7"/>
        <v>1</v>
      </c>
    </row>
    <row r="497" spans="1:6" x14ac:dyDescent="0.25">
      <c r="A497" t="s">
        <v>2951</v>
      </c>
      <c r="B497">
        <v>202007036</v>
      </c>
      <c r="C497" s="63">
        <v>36006</v>
      </c>
      <c r="D497" s="63">
        <v>36006</v>
      </c>
      <c r="E497" s="55">
        <v>1</v>
      </c>
      <c r="F497">
        <f t="shared" si="7"/>
        <v>1</v>
      </c>
    </row>
    <row r="498" spans="1:6" x14ac:dyDescent="0.25">
      <c r="A498" t="s">
        <v>2848</v>
      </c>
      <c r="B498">
        <v>201905443</v>
      </c>
      <c r="C498" s="63">
        <v>36029</v>
      </c>
      <c r="D498" s="63">
        <v>36029</v>
      </c>
      <c r="E498" s="55">
        <v>1</v>
      </c>
      <c r="F498">
        <f t="shared" si="7"/>
        <v>1</v>
      </c>
    </row>
    <row r="499" spans="1:6" x14ac:dyDescent="0.25">
      <c r="A499" t="s">
        <v>2950</v>
      </c>
      <c r="B499">
        <v>201705255</v>
      </c>
      <c r="C499" s="63">
        <v>36437</v>
      </c>
      <c r="D499" s="63">
        <v>36437</v>
      </c>
      <c r="E499" s="55">
        <v>1</v>
      </c>
      <c r="F499">
        <f t="shared" si="7"/>
        <v>1</v>
      </c>
    </row>
    <row r="500" spans="1:6" x14ac:dyDescent="0.25">
      <c r="B500">
        <v>202008110</v>
      </c>
      <c r="C500" s="63">
        <v>36006</v>
      </c>
      <c r="D500" s="63">
        <v>36006</v>
      </c>
      <c r="E500" s="55">
        <v>1</v>
      </c>
      <c r="F500">
        <f t="shared" si="7"/>
        <v>1</v>
      </c>
    </row>
    <row r="501" spans="1:6" x14ac:dyDescent="0.25">
      <c r="A501" t="s">
        <v>2844</v>
      </c>
      <c r="B501">
        <v>201906834</v>
      </c>
      <c r="C501" s="63">
        <v>36348</v>
      </c>
      <c r="D501" s="63">
        <v>36348</v>
      </c>
      <c r="E501" s="55">
        <v>1</v>
      </c>
      <c r="F501">
        <f t="shared" si="7"/>
        <v>1</v>
      </c>
    </row>
    <row r="502" spans="1:6" x14ac:dyDescent="0.25">
      <c r="B502">
        <v>202004999</v>
      </c>
      <c r="C502" s="63">
        <v>36030</v>
      </c>
      <c r="D502" s="63">
        <v>36030</v>
      </c>
      <c r="E502" s="55">
        <v>1</v>
      </c>
      <c r="F502">
        <f t="shared" si="7"/>
        <v>1</v>
      </c>
    </row>
    <row r="503" spans="1:6" x14ac:dyDescent="0.25">
      <c r="A503" t="s">
        <v>2842</v>
      </c>
      <c r="B503">
        <v>201905061</v>
      </c>
      <c r="C503" s="63">
        <v>36030</v>
      </c>
      <c r="D503" s="63">
        <v>36030</v>
      </c>
      <c r="E503" s="55">
        <v>1</v>
      </c>
      <c r="F503">
        <f t="shared" si="7"/>
        <v>1</v>
      </c>
    </row>
    <row r="504" spans="1:6" x14ac:dyDescent="0.25">
      <c r="B504">
        <v>202004325</v>
      </c>
      <c r="C504" s="63">
        <v>36348</v>
      </c>
      <c r="D504" s="63">
        <v>36348</v>
      </c>
      <c r="E504" s="55">
        <v>1</v>
      </c>
      <c r="F504">
        <f t="shared" si="7"/>
        <v>1</v>
      </c>
    </row>
    <row r="505" spans="1:6" x14ac:dyDescent="0.25">
      <c r="A505" t="s">
        <v>2949</v>
      </c>
      <c r="B505">
        <v>202005599</v>
      </c>
      <c r="C505" s="63">
        <v>36007</v>
      </c>
      <c r="D505" s="63">
        <v>36007</v>
      </c>
      <c r="E505" s="55">
        <v>1</v>
      </c>
      <c r="F505">
        <f t="shared" si="7"/>
        <v>1</v>
      </c>
    </row>
    <row r="506" spans="1:6" x14ac:dyDescent="0.25">
      <c r="A506" t="s">
        <v>3256</v>
      </c>
      <c r="B506">
        <v>202102713</v>
      </c>
      <c r="C506" s="63">
        <v>36348</v>
      </c>
      <c r="D506" s="63">
        <v>36350</v>
      </c>
      <c r="E506" s="55">
        <v>1</v>
      </c>
      <c r="F506">
        <f t="shared" si="7"/>
        <v>3</v>
      </c>
    </row>
    <row r="507" spans="1:6" x14ac:dyDescent="0.25">
      <c r="A507" t="s">
        <v>3045</v>
      </c>
      <c r="B507">
        <v>201705580</v>
      </c>
      <c r="C507" s="63">
        <v>36009</v>
      </c>
      <c r="D507" s="63">
        <v>36009</v>
      </c>
      <c r="E507" s="55">
        <v>1</v>
      </c>
      <c r="F507">
        <f t="shared" si="7"/>
        <v>1</v>
      </c>
    </row>
    <row r="508" spans="1:6" x14ac:dyDescent="0.25">
      <c r="A508" t="s">
        <v>3255</v>
      </c>
      <c r="B508">
        <v>202007531</v>
      </c>
      <c r="C508" s="63">
        <v>36349</v>
      </c>
      <c r="D508" s="63">
        <v>36349</v>
      </c>
      <c r="E508" s="55">
        <v>1</v>
      </c>
      <c r="F508">
        <f t="shared" si="7"/>
        <v>1</v>
      </c>
    </row>
    <row r="509" spans="1:6" x14ac:dyDescent="0.25">
      <c r="A509" t="s">
        <v>2940</v>
      </c>
      <c r="B509">
        <v>201806836</v>
      </c>
      <c r="C509" s="63">
        <v>36009</v>
      </c>
      <c r="D509" s="63">
        <v>36009</v>
      </c>
      <c r="E509" s="55">
        <v>1</v>
      </c>
      <c r="F509">
        <f t="shared" si="7"/>
        <v>1</v>
      </c>
    </row>
    <row r="510" spans="1:6" x14ac:dyDescent="0.25">
      <c r="B510">
        <v>201904952</v>
      </c>
      <c r="C510" s="63">
        <v>36349</v>
      </c>
      <c r="D510" s="63">
        <v>36349</v>
      </c>
      <c r="E510" s="55">
        <v>1</v>
      </c>
      <c r="F510">
        <f t="shared" si="7"/>
        <v>1</v>
      </c>
    </row>
    <row r="511" spans="1:6" x14ac:dyDescent="0.25">
      <c r="B511">
        <v>201907201</v>
      </c>
      <c r="C511" s="63">
        <v>36350</v>
      </c>
      <c r="D511" s="63">
        <v>36350</v>
      </c>
      <c r="E511" s="55">
        <v>1</v>
      </c>
      <c r="F511">
        <f t="shared" si="7"/>
        <v>1</v>
      </c>
    </row>
    <row r="512" spans="1:6" x14ac:dyDescent="0.25">
      <c r="B512">
        <v>201908075</v>
      </c>
      <c r="C512" s="63">
        <v>36010</v>
      </c>
      <c r="D512" s="63">
        <v>36010</v>
      </c>
      <c r="E512" s="55">
        <v>1</v>
      </c>
      <c r="F512">
        <f t="shared" si="7"/>
        <v>1</v>
      </c>
    </row>
    <row r="513" spans="1:6" x14ac:dyDescent="0.25">
      <c r="A513" t="s">
        <v>3174</v>
      </c>
      <c r="B513">
        <v>202006582</v>
      </c>
      <c r="C513" s="63">
        <v>36349</v>
      </c>
      <c r="D513" s="63">
        <v>36349</v>
      </c>
      <c r="E513" s="55">
        <v>1</v>
      </c>
      <c r="F513">
        <f t="shared" si="7"/>
        <v>1</v>
      </c>
    </row>
    <row r="514" spans="1:6" x14ac:dyDescent="0.25">
      <c r="A514" t="s">
        <v>2462</v>
      </c>
      <c r="B514">
        <v>201806787</v>
      </c>
      <c r="C514" s="63">
        <v>35219</v>
      </c>
      <c r="D514" s="63">
        <v>35219</v>
      </c>
      <c r="E514" s="55">
        <v>1</v>
      </c>
      <c r="F514">
        <f t="shared" si="7"/>
        <v>1</v>
      </c>
    </row>
    <row r="515" spans="1:6" x14ac:dyDescent="0.25">
      <c r="A515" t="s">
        <v>2938</v>
      </c>
      <c r="B515">
        <v>201508216</v>
      </c>
      <c r="C515" s="63">
        <v>36010</v>
      </c>
      <c r="D515" s="63">
        <v>36010</v>
      </c>
      <c r="E515" s="55">
        <v>1</v>
      </c>
      <c r="F515">
        <f t="shared" si="7"/>
        <v>1</v>
      </c>
    </row>
    <row r="516" spans="1:6" x14ac:dyDescent="0.25">
      <c r="A516" t="s">
        <v>2937</v>
      </c>
      <c r="B516">
        <v>201603173</v>
      </c>
      <c r="C516" s="63">
        <v>36354</v>
      </c>
      <c r="D516" s="63">
        <v>36354</v>
      </c>
      <c r="E516" s="55">
        <v>1</v>
      </c>
      <c r="F516">
        <f t="shared" si="7"/>
        <v>1</v>
      </c>
    </row>
    <row r="517" spans="1:6" x14ac:dyDescent="0.25">
      <c r="B517">
        <v>201704317</v>
      </c>
      <c r="C517" s="63">
        <v>36349</v>
      </c>
      <c r="D517" s="63">
        <v>36349</v>
      </c>
      <c r="E517" s="55">
        <v>1</v>
      </c>
      <c r="F517">
        <f t="shared" si="7"/>
        <v>1</v>
      </c>
    </row>
    <row r="518" spans="1:6" x14ac:dyDescent="0.25">
      <c r="B518">
        <v>201705494</v>
      </c>
      <c r="C518" s="63">
        <v>36010</v>
      </c>
      <c r="D518" s="63">
        <v>36010</v>
      </c>
      <c r="E518" s="55">
        <v>1</v>
      </c>
      <c r="F518">
        <f t="shared" ref="F518:F581" si="8">IFERROR(D518-C518+1, 0)</f>
        <v>1</v>
      </c>
    </row>
    <row r="519" spans="1:6" x14ac:dyDescent="0.25">
      <c r="B519">
        <v>201707001</v>
      </c>
      <c r="C519" s="63">
        <v>36360</v>
      </c>
      <c r="D519" s="63">
        <v>36360</v>
      </c>
      <c r="E519" s="55">
        <v>1</v>
      </c>
      <c r="F519">
        <f t="shared" si="8"/>
        <v>1</v>
      </c>
    </row>
    <row r="520" spans="1:6" x14ac:dyDescent="0.25">
      <c r="B520">
        <v>202005845</v>
      </c>
      <c r="C520" s="63">
        <v>36350</v>
      </c>
      <c r="D520" s="63">
        <v>36350</v>
      </c>
      <c r="E520" s="55">
        <v>1</v>
      </c>
      <c r="F520">
        <f t="shared" si="8"/>
        <v>1</v>
      </c>
    </row>
    <row r="521" spans="1:6" x14ac:dyDescent="0.25">
      <c r="B521">
        <v>202005950</v>
      </c>
      <c r="C521" s="63">
        <v>36362</v>
      </c>
      <c r="D521" s="63">
        <v>36362</v>
      </c>
      <c r="E521" s="55">
        <v>1</v>
      </c>
      <c r="F521">
        <f t="shared" si="8"/>
        <v>1</v>
      </c>
    </row>
    <row r="522" spans="1:6" x14ac:dyDescent="0.25">
      <c r="A522" t="s">
        <v>3044</v>
      </c>
      <c r="B522">
        <v>201806416</v>
      </c>
      <c r="C522" s="63">
        <v>36010</v>
      </c>
      <c r="D522" s="63">
        <v>36010</v>
      </c>
      <c r="E522" s="55">
        <v>1</v>
      </c>
      <c r="F522">
        <f t="shared" si="8"/>
        <v>1</v>
      </c>
    </row>
    <row r="523" spans="1:6" x14ac:dyDescent="0.25">
      <c r="A523" t="s">
        <v>2785</v>
      </c>
      <c r="B523">
        <v>202102695</v>
      </c>
      <c r="C523" s="63">
        <v>36010</v>
      </c>
      <c r="D523" s="63">
        <v>36010</v>
      </c>
      <c r="E523" s="55">
        <v>1</v>
      </c>
      <c r="F523">
        <f t="shared" si="8"/>
        <v>1</v>
      </c>
    </row>
    <row r="524" spans="1:6" x14ac:dyDescent="0.25">
      <c r="A524" t="s">
        <v>2854</v>
      </c>
      <c r="B524">
        <v>201704961</v>
      </c>
      <c r="C524" s="63">
        <v>36028</v>
      </c>
      <c r="D524" s="63">
        <v>36028</v>
      </c>
      <c r="E524" s="55">
        <v>1</v>
      </c>
      <c r="F524">
        <f t="shared" si="8"/>
        <v>1</v>
      </c>
    </row>
    <row r="525" spans="1:6" x14ac:dyDescent="0.25">
      <c r="A525" t="s">
        <v>3172</v>
      </c>
      <c r="B525">
        <v>202009548</v>
      </c>
      <c r="C525" s="63">
        <v>36350</v>
      </c>
      <c r="D525" s="63">
        <v>36350</v>
      </c>
      <c r="E525" s="55">
        <v>1</v>
      </c>
      <c r="F525">
        <f t="shared" si="8"/>
        <v>1</v>
      </c>
    </row>
    <row r="526" spans="1:6" x14ac:dyDescent="0.25">
      <c r="A526" t="s">
        <v>2936</v>
      </c>
      <c r="B526">
        <v>201905130</v>
      </c>
      <c r="C526" s="63">
        <v>36010</v>
      </c>
      <c r="D526" s="63">
        <v>36010</v>
      </c>
      <c r="E526" s="55">
        <v>1</v>
      </c>
      <c r="F526">
        <f t="shared" si="8"/>
        <v>1</v>
      </c>
    </row>
    <row r="527" spans="1:6" x14ac:dyDescent="0.25">
      <c r="A527" t="s">
        <v>2934</v>
      </c>
      <c r="B527">
        <v>202008107</v>
      </c>
      <c r="C527" s="63">
        <v>36010</v>
      </c>
      <c r="D527" s="63">
        <v>36010</v>
      </c>
      <c r="E527" s="55">
        <v>1</v>
      </c>
      <c r="F527">
        <f t="shared" si="8"/>
        <v>1</v>
      </c>
    </row>
    <row r="528" spans="1:6" x14ac:dyDescent="0.25">
      <c r="A528" t="s">
        <v>3043</v>
      </c>
      <c r="B528">
        <v>201907007</v>
      </c>
      <c r="C528" s="63">
        <v>36010</v>
      </c>
      <c r="D528" s="63">
        <v>36010</v>
      </c>
      <c r="E528" s="55">
        <v>1</v>
      </c>
      <c r="F528">
        <f t="shared" si="8"/>
        <v>1</v>
      </c>
    </row>
    <row r="529" spans="1:6" x14ac:dyDescent="0.25">
      <c r="A529" t="s">
        <v>2933</v>
      </c>
      <c r="B529">
        <v>202007031</v>
      </c>
      <c r="C529" s="63">
        <v>36010</v>
      </c>
      <c r="D529" s="63">
        <v>36011</v>
      </c>
      <c r="E529" s="55">
        <v>1</v>
      </c>
      <c r="F529">
        <f t="shared" si="8"/>
        <v>2</v>
      </c>
    </row>
    <row r="530" spans="1:6" x14ac:dyDescent="0.25">
      <c r="B530">
        <v>202008062</v>
      </c>
      <c r="C530" s="63">
        <v>36440</v>
      </c>
      <c r="D530" s="63">
        <v>36440</v>
      </c>
      <c r="E530" s="55">
        <v>1</v>
      </c>
      <c r="F530">
        <f t="shared" si="8"/>
        <v>1</v>
      </c>
    </row>
    <row r="531" spans="1:6" x14ac:dyDescent="0.25">
      <c r="A531" t="s">
        <v>2831</v>
      </c>
      <c r="B531">
        <v>201806802</v>
      </c>
      <c r="C531" s="63">
        <v>36350</v>
      </c>
      <c r="D531" s="63">
        <v>36350</v>
      </c>
      <c r="E531" s="55">
        <v>1</v>
      </c>
      <c r="F531">
        <f t="shared" si="8"/>
        <v>1</v>
      </c>
    </row>
    <row r="532" spans="1:6" x14ac:dyDescent="0.25">
      <c r="B532">
        <v>201905166</v>
      </c>
      <c r="C532" s="63">
        <v>36033</v>
      </c>
      <c r="D532" s="63">
        <v>36033</v>
      </c>
      <c r="E532" s="55">
        <v>1</v>
      </c>
      <c r="F532">
        <f t="shared" si="8"/>
        <v>1</v>
      </c>
    </row>
    <row r="533" spans="1:6" x14ac:dyDescent="0.25">
      <c r="A533" t="s">
        <v>2907</v>
      </c>
      <c r="B533">
        <v>201504395</v>
      </c>
      <c r="C533" s="63">
        <v>36014</v>
      </c>
      <c r="D533" s="63">
        <v>36015</v>
      </c>
      <c r="E533" s="55">
        <v>1</v>
      </c>
      <c r="F533">
        <f t="shared" si="8"/>
        <v>2</v>
      </c>
    </row>
    <row r="534" spans="1:6" x14ac:dyDescent="0.25">
      <c r="B534">
        <v>201904529</v>
      </c>
      <c r="C534" s="63">
        <v>36350</v>
      </c>
      <c r="D534" s="63">
        <v>36350</v>
      </c>
      <c r="E534" s="55">
        <v>1</v>
      </c>
      <c r="F534">
        <f t="shared" si="8"/>
        <v>1</v>
      </c>
    </row>
    <row r="535" spans="1:6" x14ac:dyDescent="0.25">
      <c r="A535" t="s">
        <v>3071</v>
      </c>
      <c r="B535">
        <v>202000416</v>
      </c>
      <c r="C535" s="63">
        <v>36011</v>
      </c>
      <c r="D535" s="63">
        <v>36011</v>
      </c>
      <c r="E535" s="55">
        <v>1</v>
      </c>
      <c r="F535">
        <f t="shared" si="8"/>
        <v>1</v>
      </c>
    </row>
    <row r="536" spans="1:6" x14ac:dyDescent="0.25">
      <c r="A536" t="s">
        <v>2930</v>
      </c>
      <c r="B536">
        <v>201906117</v>
      </c>
      <c r="C536" s="63">
        <v>36011</v>
      </c>
      <c r="D536" s="63">
        <v>36011</v>
      </c>
      <c r="E536" s="55">
        <v>1</v>
      </c>
      <c r="F536">
        <f t="shared" si="8"/>
        <v>1</v>
      </c>
    </row>
    <row r="537" spans="1:6" x14ac:dyDescent="0.25">
      <c r="A537" t="s">
        <v>3285</v>
      </c>
      <c r="B537">
        <v>201806151</v>
      </c>
      <c r="C537" s="63">
        <v>36351</v>
      </c>
      <c r="D537" s="63">
        <v>36352</v>
      </c>
      <c r="E537" s="55">
        <v>1</v>
      </c>
      <c r="F537">
        <f t="shared" si="8"/>
        <v>2</v>
      </c>
    </row>
    <row r="538" spans="1:6" x14ac:dyDescent="0.25">
      <c r="B538">
        <v>201806360</v>
      </c>
      <c r="C538" s="63">
        <v>36351</v>
      </c>
      <c r="D538" s="63">
        <v>36351</v>
      </c>
      <c r="E538" s="55">
        <v>1</v>
      </c>
      <c r="F538">
        <f t="shared" si="8"/>
        <v>1</v>
      </c>
    </row>
    <row r="539" spans="1:6" x14ac:dyDescent="0.25">
      <c r="B539">
        <v>201905034</v>
      </c>
      <c r="C539" s="63">
        <v>36352</v>
      </c>
      <c r="D539" s="63">
        <v>36352</v>
      </c>
      <c r="E539" s="55">
        <v>1</v>
      </c>
      <c r="F539">
        <f t="shared" si="8"/>
        <v>1</v>
      </c>
    </row>
    <row r="540" spans="1:6" x14ac:dyDescent="0.25">
      <c r="A540" t="s">
        <v>2929</v>
      </c>
      <c r="B540">
        <v>201906116</v>
      </c>
      <c r="C540" s="63">
        <v>36011</v>
      </c>
      <c r="D540" s="63">
        <v>36011</v>
      </c>
      <c r="E540" s="55">
        <v>1</v>
      </c>
      <c r="F540">
        <f t="shared" si="8"/>
        <v>1</v>
      </c>
    </row>
    <row r="541" spans="1:6" x14ac:dyDescent="0.25">
      <c r="A541" t="s">
        <v>2927</v>
      </c>
      <c r="B541">
        <v>201705971</v>
      </c>
      <c r="C541" s="63">
        <v>36011</v>
      </c>
      <c r="D541" s="63">
        <v>36011</v>
      </c>
      <c r="E541" s="55">
        <v>1</v>
      </c>
      <c r="F541">
        <f t="shared" si="8"/>
        <v>1</v>
      </c>
    </row>
    <row r="542" spans="1:6" x14ac:dyDescent="0.25">
      <c r="B542">
        <v>202007344</v>
      </c>
      <c r="C542" s="63">
        <v>36351</v>
      </c>
      <c r="D542" s="63">
        <v>36351</v>
      </c>
      <c r="E542" s="55">
        <v>1</v>
      </c>
      <c r="F542">
        <f t="shared" si="8"/>
        <v>1</v>
      </c>
    </row>
    <row r="543" spans="1:6" x14ac:dyDescent="0.25">
      <c r="A543" t="s">
        <v>3091</v>
      </c>
      <c r="B543">
        <v>202103344</v>
      </c>
      <c r="C543" s="63">
        <v>36351</v>
      </c>
      <c r="D543" s="63">
        <v>36351</v>
      </c>
      <c r="E543" s="55">
        <v>1</v>
      </c>
      <c r="F543">
        <f t="shared" si="8"/>
        <v>1</v>
      </c>
    </row>
    <row r="544" spans="1:6" x14ac:dyDescent="0.25">
      <c r="A544" t="s">
        <v>2926</v>
      </c>
      <c r="B544">
        <v>201504936</v>
      </c>
      <c r="C544" s="63">
        <v>36011</v>
      </c>
      <c r="D544" s="63">
        <v>36011</v>
      </c>
      <c r="E544" s="55">
        <v>1</v>
      </c>
      <c r="F544">
        <f t="shared" si="8"/>
        <v>1</v>
      </c>
    </row>
    <row r="545" spans="1:6" x14ac:dyDescent="0.25">
      <c r="A545" t="s">
        <v>2924</v>
      </c>
      <c r="B545">
        <v>201907779</v>
      </c>
      <c r="C545" s="63">
        <v>36011</v>
      </c>
      <c r="D545" s="63">
        <v>36011</v>
      </c>
      <c r="E545" s="55">
        <v>1</v>
      </c>
      <c r="F545">
        <f t="shared" si="8"/>
        <v>1</v>
      </c>
    </row>
    <row r="546" spans="1:6" x14ac:dyDescent="0.25">
      <c r="A546" t="s">
        <v>3041</v>
      </c>
      <c r="B546">
        <v>201806673</v>
      </c>
      <c r="C546" s="63">
        <v>36011</v>
      </c>
      <c r="D546" s="63">
        <v>36011</v>
      </c>
      <c r="E546" s="55">
        <v>1</v>
      </c>
      <c r="F546">
        <f t="shared" si="8"/>
        <v>1</v>
      </c>
    </row>
    <row r="547" spans="1:6" x14ac:dyDescent="0.25">
      <c r="A547" t="s">
        <v>3089</v>
      </c>
      <c r="B547">
        <v>201906576</v>
      </c>
      <c r="C547" s="63">
        <v>36352</v>
      </c>
      <c r="D547" s="63">
        <v>36352</v>
      </c>
      <c r="E547" s="55">
        <v>1</v>
      </c>
      <c r="F547">
        <f t="shared" si="8"/>
        <v>1</v>
      </c>
    </row>
    <row r="548" spans="1:6" x14ac:dyDescent="0.25">
      <c r="B548">
        <v>201907198</v>
      </c>
      <c r="C548" s="63">
        <v>36354</v>
      </c>
      <c r="D548" s="63">
        <v>36354</v>
      </c>
      <c r="E548" s="55">
        <v>1</v>
      </c>
      <c r="F548">
        <f t="shared" si="8"/>
        <v>1</v>
      </c>
    </row>
    <row r="549" spans="1:6" x14ac:dyDescent="0.25">
      <c r="A549" t="s">
        <v>2922</v>
      </c>
      <c r="B549">
        <v>202006867</v>
      </c>
      <c r="C549" s="63">
        <v>36011</v>
      </c>
      <c r="D549" s="63">
        <v>36011</v>
      </c>
      <c r="E549" s="55">
        <v>1</v>
      </c>
      <c r="F549">
        <f t="shared" si="8"/>
        <v>1</v>
      </c>
    </row>
    <row r="550" spans="1:6" x14ac:dyDescent="0.25">
      <c r="A550" t="s">
        <v>3170</v>
      </c>
      <c r="B550">
        <v>201704066</v>
      </c>
      <c r="C550" s="63">
        <v>36353</v>
      </c>
      <c r="D550" s="63">
        <v>36353</v>
      </c>
      <c r="E550" s="55">
        <v>1</v>
      </c>
      <c r="F550">
        <f t="shared" si="8"/>
        <v>1</v>
      </c>
    </row>
    <row r="551" spans="1:6" x14ac:dyDescent="0.25">
      <c r="B551">
        <v>201704684</v>
      </c>
      <c r="C551" s="63">
        <v>36355</v>
      </c>
      <c r="D551" s="63">
        <v>36355</v>
      </c>
      <c r="E551" s="55">
        <v>1</v>
      </c>
      <c r="F551">
        <f t="shared" si="8"/>
        <v>1</v>
      </c>
    </row>
    <row r="552" spans="1:6" x14ac:dyDescent="0.25">
      <c r="B552">
        <v>201907507</v>
      </c>
      <c r="C552" s="63">
        <v>36352</v>
      </c>
      <c r="D552" s="63">
        <v>36352</v>
      </c>
      <c r="E552" s="55">
        <v>1</v>
      </c>
      <c r="F552">
        <f t="shared" si="8"/>
        <v>1</v>
      </c>
    </row>
    <row r="553" spans="1:6" x14ac:dyDescent="0.25">
      <c r="B553">
        <v>202008484</v>
      </c>
      <c r="C553" s="63">
        <v>36354</v>
      </c>
      <c r="D553" s="63">
        <v>36354</v>
      </c>
      <c r="E553" s="55">
        <v>1</v>
      </c>
      <c r="F553">
        <f t="shared" si="8"/>
        <v>1</v>
      </c>
    </row>
    <row r="554" spans="1:6" x14ac:dyDescent="0.25">
      <c r="A554" t="s">
        <v>3251</v>
      </c>
      <c r="B554">
        <v>201705208</v>
      </c>
      <c r="C554" s="63">
        <v>36352</v>
      </c>
      <c r="D554" s="63">
        <v>36352</v>
      </c>
      <c r="E554" s="55">
        <v>1</v>
      </c>
      <c r="F554">
        <f t="shared" si="8"/>
        <v>1</v>
      </c>
    </row>
    <row r="555" spans="1:6" x14ac:dyDescent="0.25">
      <c r="A555" t="s">
        <v>2550</v>
      </c>
      <c r="B555">
        <v>201204970</v>
      </c>
      <c r="C555" s="63">
        <v>35259</v>
      </c>
      <c r="D555" s="63">
        <v>35260</v>
      </c>
      <c r="E555" s="55">
        <v>1</v>
      </c>
      <c r="F555">
        <f t="shared" si="8"/>
        <v>2</v>
      </c>
    </row>
    <row r="556" spans="1:6" x14ac:dyDescent="0.25">
      <c r="A556" t="s">
        <v>3169</v>
      </c>
      <c r="B556">
        <v>201907506</v>
      </c>
      <c r="C556" s="63">
        <v>36352</v>
      </c>
      <c r="D556" s="63">
        <v>36352</v>
      </c>
      <c r="E556" s="55">
        <v>1</v>
      </c>
      <c r="F556">
        <f t="shared" si="8"/>
        <v>1</v>
      </c>
    </row>
    <row r="557" spans="1:6" x14ac:dyDescent="0.25">
      <c r="A557" t="s">
        <v>3088</v>
      </c>
      <c r="B557">
        <v>202003529</v>
      </c>
      <c r="C557" s="63">
        <v>36352</v>
      </c>
      <c r="D557" s="63">
        <v>36353</v>
      </c>
      <c r="E557" s="55">
        <v>1</v>
      </c>
      <c r="F557">
        <f t="shared" si="8"/>
        <v>2</v>
      </c>
    </row>
    <row r="558" spans="1:6" x14ac:dyDescent="0.25">
      <c r="A558" t="s">
        <v>3254</v>
      </c>
      <c r="B558">
        <v>201704658</v>
      </c>
      <c r="C558" s="63">
        <v>36349</v>
      </c>
      <c r="D558" s="63">
        <v>36350</v>
      </c>
      <c r="E558" s="55">
        <v>1</v>
      </c>
      <c r="F558">
        <f t="shared" si="8"/>
        <v>2</v>
      </c>
    </row>
    <row r="559" spans="1:6" x14ac:dyDescent="0.25">
      <c r="A559" t="s">
        <v>3171</v>
      </c>
      <c r="B559">
        <v>201605775</v>
      </c>
      <c r="C559" s="63">
        <v>36350</v>
      </c>
      <c r="D559" s="63">
        <v>36350</v>
      </c>
      <c r="E559" s="55">
        <v>1</v>
      </c>
      <c r="F559">
        <f t="shared" si="8"/>
        <v>1</v>
      </c>
    </row>
    <row r="560" spans="1:6" x14ac:dyDescent="0.25">
      <c r="A560" t="s">
        <v>3036</v>
      </c>
      <c r="B560">
        <v>201904649</v>
      </c>
      <c r="C560" s="63">
        <v>36353</v>
      </c>
      <c r="D560" s="63">
        <v>36353</v>
      </c>
      <c r="E560" s="55">
        <v>1</v>
      </c>
      <c r="F560">
        <f t="shared" si="8"/>
        <v>1</v>
      </c>
    </row>
    <row r="561" spans="1:6" x14ac:dyDescent="0.25">
      <c r="B561">
        <v>202004258</v>
      </c>
      <c r="C561" s="63">
        <v>36012</v>
      </c>
      <c r="D561" s="63">
        <v>36012</v>
      </c>
      <c r="E561" s="55">
        <v>1</v>
      </c>
      <c r="F561">
        <f t="shared" si="8"/>
        <v>1</v>
      </c>
    </row>
    <row r="562" spans="1:6" x14ac:dyDescent="0.25">
      <c r="A562" t="s">
        <v>2917</v>
      </c>
      <c r="B562">
        <v>202008397</v>
      </c>
      <c r="C562" s="63">
        <v>36357</v>
      </c>
      <c r="D562" s="63">
        <v>36358</v>
      </c>
      <c r="E562" s="55">
        <v>1</v>
      </c>
      <c r="F562">
        <f t="shared" si="8"/>
        <v>2</v>
      </c>
    </row>
    <row r="563" spans="1:6" x14ac:dyDescent="0.25">
      <c r="B563">
        <v>202008581</v>
      </c>
      <c r="C563" s="63">
        <v>36013</v>
      </c>
      <c r="D563" s="63">
        <v>36013</v>
      </c>
      <c r="E563" s="55">
        <v>1</v>
      </c>
      <c r="F563">
        <f t="shared" si="8"/>
        <v>1</v>
      </c>
    </row>
    <row r="564" spans="1:6" x14ac:dyDescent="0.25">
      <c r="A564" t="s">
        <v>3284</v>
      </c>
      <c r="B564">
        <v>201809221</v>
      </c>
      <c r="C564" s="63">
        <v>36354</v>
      </c>
      <c r="D564" s="63">
        <v>36354</v>
      </c>
      <c r="E564" s="55">
        <v>1</v>
      </c>
      <c r="F564">
        <f t="shared" si="8"/>
        <v>1</v>
      </c>
    </row>
    <row r="565" spans="1:6" x14ac:dyDescent="0.25">
      <c r="A565" t="s">
        <v>3073</v>
      </c>
      <c r="B565">
        <v>201907581</v>
      </c>
      <c r="C565" s="63">
        <v>36440</v>
      </c>
      <c r="D565" s="63">
        <v>36440</v>
      </c>
      <c r="E565" s="55">
        <v>1</v>
      </c>
      <c r="F565">
        <f t="shared" si="8"/>
        <v>1</v>
      </c>
    </row>
    <row r="566" spans="1:6" x14ac:dyDescent="0.25">
      <c r="A566" t="s">
        <v>3140</v>
      </c>
      <c r="B566">
        <v>202004891</v>
      </c>
      <c r="C566" s="63">
        <v>36384</v>
      </c>
      <c r="D566" s="63">
        <v>36384</v>
      </c>
      <c r="E566" s="55">
        <v>1</v>
      </c>
      <c r="F566">
        <f t="shared" si="8"/>
        <v>1</v>
      </c>
    </row>
    <row r="567" spans="1:6" x14ac:dyDescent="0.25">
      <c r="A567" t="s">
        <v>3173</v>
      </c>
      <c r="B567">
        <v>201806691</v>
      </c>
      <c r="C567" s="63">
        <v>36350</v>
      </c>
      <c r="D567" s="63">
        <v>36350</v>
      </c>
      <c r="E567" s="55">
        <v>1</v>
      </c>
      <c r="F567">
        <f t="shared" si="8"/>
        <v>1</v>
      </c>
    </row>
    <row r="568" spans="1:6" x14ac:dyDescent="0.25">
      <c r="B568">
        <v>202006792</v>
      </c>
      <c r="C568" s="63">
        <v>36349</v>
      </c>
      <c r="D568" s="63">
        <v>36350</v>
      </c>
      <c r="E568" s="55">
        <v>1</v>
      </c>
      <c r="F568">
        <f t="shared" si="8"/>
        <v>2</v>
      </c>
    </row>
    <row r="569" spans="1:6" x14ac:dyDescent="0.25">
      <c r="A569" t="s">
        <v>3253</v>
      </c>
      <c r="B569">
        <v>201707234</v>
      </c>
      <c r="C569" s="63">
        <v>36349</v>
      </c>
      <c r="D569" s="63">
        <v>36349</v>
      </c>
      <c r="E569" s="55">
        <v>1</v>
      </c>
      <c r="F569">
        <f t="shared" si="8"/>
        <v>1</v>
      </c>
    </row>
    <row r="570" spans="1:6" x14ac:dyDescent="0.25">
      <c r="A570" t="s">
        <v>2915</v>
      </c>
      <c r="B570">
        <v>201704335</v>
      </c>
      <c r="C570" s="63">
        <v>36013</v>
      </c>
      <c r="D570" s="63">
        <v>36014</v>
      </c>
      <c r="E570" s="55">
        <v>1</v>
      </c>
      <c r="F570">
        <f t="shared" si="8"/>
        <v>2</v>
      </c>
    </row>
    <row r="571" spans="1:6" x14ac:dyDescent="0.25">
      <c r="A571" t="s">
        <v>3034</v>
      </c>
      <c r="B571">
        <v>202004244</v>
      </c>
      <c r="C571" s="63">
        <v>36013</v>
      </c>
      <c r="D571" s="63">
        <v>36013</v>
      </c>
      <c r="E571" s="55">
        <v>1</v>
      </c>
      <c r="F571">
        <f t="shared" si="8"/>
        <v>1</v>
      </c>
    </row>
    <row r="572" spans="1:6" x14ac:dyDescent="0.25">
      <c r="A572" t="s">
        <v>2913</v>
      </c>
      <c r="B572">
        <v>201900174</v>
      </c>
      <c r="C572" s="63">
        <v>36013</v>
      </c>
      <c r="D572" s="63">
        <v>36013</v>
      </c>
      <c r="E572" s="55">
        <v>1</v>
      </c>
      <c r="F572">
        <f t="shared" si="8"/>
        <v>1</v>
      </c>
    </row>
    <row r="573" spans="1:6" x14ac:dyDescent="0.25">
      <c r="B573">
        <v>201906945</v>
      </c>
      <c r="C573" s="63">
        <v>36355</v>
      </c>
      <c r="D573" s="63">
        <v>36355</v>
      </c>
      <c r="E573" s="55">
        <v>1</v>
      </c>
      <c r="F573">
        <f t="shared" si="8"/>
        <v>1</v>
      </c>
    </row>
    <row r="574" spans="1:6" x14ac:dyDescent="0.25">
      <c r="A574" t="s">
        <v>2912</v>
      </c>
      <c r="B574">
        <v>201907445</v>
      </c>
      <c r="C574" s="63">
        <v>36013</v>
      </c>
      <c r="D574" s="63">
        <v>36013</v>
      </c>
      <c r="E574" s="55">
        <v>1</v>
      </c>
      <c r="F574">
        <f t="shared" si="8"/>
        <v>1</v>
      </c>
    </row>
    <row r="575" spans="1:6" x14ac:dyDescent="0.25">
      <c r="A575" t="s">
        <v>2911</v>
      </c>
      <c r="B575">
        <v>201704067</v>
      </c>
      <c r="C575" s="63">
        <v>36013</v>
      </c>
      <c r="D575" s="63">
        <v>36013</v>
      </c>
      <c r="E575" s="55">
        <v>1</v>
      </c>
      <c r="F575">
        <f t="shared" si="8"/>
        <v>1</v>
      </c>
    </row>
    <row r="576" spans="1:6" x14ac:dyDescent="0.25">
      <c r="B576">
        <v>201704515</v>
      </c>
      <c r="C576" s="63">
        <v>36355</v>
      </c>
      <c r="D576" s="63">
        <v>36355</v>
      </c>
      <c r="E576" s="55">
        <v>1</v>
      </c>
      <c r="F576">
        <f t="shared" si="8"/>
        <v>1</v>
      </c>
    </row>
    <row r="577" spans="1:6" x14ac:dyDescent="0.25">
      <c r="A577" t="s">
        <v>2910</v>
      </c>
      <c r="B577">
        <v>202000140</v>
      </c>
      <c r="C577" s="63">
        <v>36013</v>
      </c>
      <c r="D577" s="63">
        <v>36013</v>
      </c>
      <c r="E577" s="55">
        <v>1</v>
      </c>
      <c r="F577">
        <f t="shared" si="8"/>
        <v>1</v>
      </c>
    </row>
    <row r="578" spans="1:6" x14ac:dyDescent="0.25">
      <c r="A578" t="s">
        <v>3095</v>
      </c>
      <c r="B578">
        <v>201605497</v>
      </c>
      <c r="C578" s="63">
        <v>36441</v>
      </c>
      <c r="D578" s="63">
        <v>36441</v>
      </c>
      <c r="E578" s="55">
        <v>1</v>
      </c>
      <c r="F578">
        <f t="shared" si="8"/>
        <v>1</v>
      </c>
    </row>
    <row r="579" spans="1:6" x14ac:dyDescent="0.25">
      <c r="A579" t="s">
        <v>3167</v>
      </c>
      <c r="B579">
        <v>201808533</v>
      </c>
      <c r="C579" s="63">
        <v>36356</v>
      </c>
      <c r="D579" s="63">
        <v>36356</v>
      </c>
      <c r="E579" s="55">
        <v>1</v>
      </c>
      <c r="F579">
        <f t="shared" si="8"/>
        <v>1</v>
      </c>
    </row>
    <row r="580" spans="1:6" x14ac:dyDescent="0.25">
      <c r="B580">
        <v>201909873</v>
      </c>
      <c r="C580" s="63">
        <v>36342</v>
      </c>
      <c r="D580" s="63">
        <v>36342</v>
      </c>
      <c r="E580" s="55">
        <v>1</v>
      </c>
      <c r="F580">
        <f t="shared" si="8"/>
        <v>1</v>
      </c>
    </row>
    <row r="581" spans="1:6" x14ac:dyDescent="0.25">
      <c r="A581" t="s">
        <v>3048</v>
      </c>
      <c r="B581">
        <v>201706412</v>
      </c>
      <c r="C581" s="63">
        <v>36002</v>
      </c>
      <c r="D581" s="63">
        <v>36002</v>
      </c>
      <c r="E581" s="55">
        <v>1</v>
      </c>
      <c r="F581">
        <f t="shared" si="8"/>
        <v>1</v>
      </c>
    </row>
    <row r="582" spans="1:6" x14ac:dyDescent="0.25">
      <c r="A582" t="s">
        <v>3165</v>
      </c>
      <c r="B582">
        <v>202006471</v>
      </c>
      <c r="C582" s="63">
        <v>36357</v>
      </c>
      <c r="D582" s="63">
        <v>36357</v>
      </c>
      <c r="E582" s="55">
        <v>1</v>
      </c>
      <c r="F582">
        <f t="shared" ref="F582:F645" si="9">IFERROR(D582-C582+1, 0)</f>
        <v>1</v>
      </c>
    </row>
    <row r="583" spans="1:6" x14ac:dyDescent="0.25">
      <c r="A583" t="s">
        <v>3087</v>
      </c>
      <c r="B583">
        <v>202005388</v>
      </c>
      <c r="C583" s="63">
        <v>36356</v>
      </c>
      <c r="D583" s="63">
        <v>36356</v>
      </c>
      <c r="E583" s="55">
        <v>1</v>
      </c>
      <c r="F583">
        <f t="shared" si="9"/>
        <v>1</v>
      </c>
    </row>
    <row r="584" spans="1:6" x14ac:dyDescent="0.25">
      <c r="B584">
        <v>202102705</v>
      </c>
      <c r="C584" s="63">
        <v>36356</v>
      </c>
      <c r="D584" s="63">
        <v>36356</v>
      </c>
      <c r="E584" s="55">
        <v>1</v>
      </c>
      <c r="F584">
        <f t="shared" si="9"/>
        <v>1</v>
      </c>
    </row>
    <row r="585" spans="1:6" x14ac:dyDescent="0.25">
      <c r="A585" t="s">
        <v>2906</v>
      </c>
      <c r="B585">
        <v>201908253</v>
      </c>
      <c r="C585" s="63">
        <v>36014</v>
      </c>
      <c r="D585" s="63">
        <v>36014</v>
      </c>
      <c r="E585" s="55">
        <v>1</v>
      </c>
      <c r="F585">
        <f t="shared" si="9"/>
        <v>1</v>
      </c>
    </row>
    <row r="586" spans="1:6" x14ac:dyDescent="0.25">
      <c r="A586" t="s">
        <v>3033</v>
      </c>
      <c r="B586">
        <v>201705577</v>
      </c>
      <c r="C586" s="63">
        <v>36014</v>
      </c>
      <c r="D586" s="63">
        <v>36014</v>
      </c>
      <c r="E586" s="55">
        <v>1</v>
      </c>
      <c r="F586">
        <f t="shared" si="9"/>
        <v>1</v>
      </c>
    </row>
    <row r="587" spans="1:6" x14ac:dyDescent="0.25">
      <c r="A587" t="s">
        <v>2461</v>
      </c>
      <c r="B587">
        <v>201906777</v>
      </c>
      <c r="C587" s="63">
        <v>35259</v>
      </c>
      <c r="D587" s="63">
        <v>35259</v>
      </c>
      <c r="E587" s="55">
        <v>1</v>
      </c>
      <c r="F587">
        <f t="shared" si="9"/>
        <v>1</v>
      </c>
    </row>
    <row r="588" spans="1:6" x14ac:dyDescent="0.25">
      <c r="A588" t="s">
        <v>2853</v>
      </c>
      <c r="B588">
        <v>201909914</v>
      </c>
      <c r="C588" s="63">
        <v>36028</v>
      </c>
      <c r="D588" s="63">
        <v>36028</v>
      </c>
      <c r="E588" s="55">
        <v>1</v>
      </c>
      <c r="F588">
        <f t="shared" si="9"/>
        <v>1</v>
      </c>
    </row>
    <row r="589" spans="1:6" x14ac:dyDescent="0.25">
      <c r="A589" t="s">
        <v>3283</v>
      </c>
      <c r="B589">
        <v>202003142</v>
      </c>
      <c r="C589" s="63">
        <v>36358</v>
      </c>
      <c r="D589" s="63">
        <v>36358</v>
      </c>
      <c r="E589" s="55">
        <v>1</v>
      </c>
      <c r="F589">
        <f t="shared" si="9"/>
        <v>1</v>
      </c>
    </row>
    <row r="590" spans="1:6" x14ac:dyDescent="0.25">
      <c r="A590" t="s">
        <v>3032</v>
      </c>
      <c r="B590">
        <v>202006280</v>
      </c>
      <c r="C590" s="63">
        <v>36014</v>
      </c>
      <c r="D590" s="63">
        <v>36014</v>
      </c>
      <c r="E590" s="55">
        <v>1</v>
      </c>
      <c r="F590">
        <f t="shared" si="9"/>
        <v>1</v>
      </c>
    </row>
    <row r="591" spans="1:6" x14ac:dyDescent="0.25">
      <c r="A591" t="s">
        <v>2905</v>
      </c>
      <c r="B591">
        <v>202006837</v>
      </c>
      <c r="C591" s="63">
        <v>36014</v>
      </c>
      <c r="D591" s="63">
        <v>36014</v>
      </c>
      <c r="E591" s="55">
        <v>1</v>
      </c>
      <c r="F591">
        <f t="shared" si="9"/>
        <v>1</v>
      </c>
    </row>
    <row r="592" spans="1:6" x14ac:dyDescent="0.25">
      <c r="A592" t="s">
        <v>2904</v>
      </c>
      <c r="B592">
        <v>201700101</v>
      </c>
      <c r="C592" s="63">
        <v>36358</v>
      </c>
      <c r="D592" s="63">
        <v>36358</v>
      </c>
      <c r="E592" s="55">
        <v>1</v>
      </c>
      <c r="F592">
        <f t="shared" si="9"/>
        <v>1</v>
      </c>
    </row>
    <row r="593" spans="1:6" x14ac:dyDescent="0.25">
      <c r="B593">
        <v>201809896</v>
      </c>
      <c r="C593" s="63">
        <v>36014</v>
      </c>
      <c r="D593" s="63">
        <v>36014</v>
      </c>
      <c r="E593" s="55">
        <v>1</v>
      </c>
      <c r="F593">
        <f t="shared" si="9"/>
        <v>1</v>
      </c>
    </row>
    <row r="594" spans="1:6" x14ac:dyDescent="0.25">
      <c r="A594" t="s">
        <v>2899</v>
      </c>
      <c r="B594">
        <v>202007723</v>
      </c>
      <c r="C594" s="63">
        <v>36015</v>
      </c>
      <c r="D594" s="63">
        <v>36015</v>
      </c>
      <c r="E594" s="55">
        <v>1</v>
      </c>
      <c r="F594">
        <f t="shared" si="9"/>
        <v>1</v>
      </c>
    </row>
    <row r="595" spans="1:6" x14ac:dyDescent="0.25">
      <c r="A595" t="s">
        <v>3030</v>
      </c>
      <c r="B595">
        <v>202007797</v>
      </c>
      <c r="C595" s="63">
        <v>36015</v>
      </c>
      <c r="D595" s="63">
        <v>36015</v>
      </c>
      <c r="E595" s="55">
        <v>1</v>
      </c>
      <c r="F595">
        <f t="shared" si="9"/>
        <v>1</v>
      </c>
    </row>
    <row r="596" spans="1:6" x14ac:dyDescent="0.25">
      <c r="A596" t="s">
        <v>3029</v>
      </c>
      <c r="B596">
        <v>201907477</v>
      </c>
      <c r="C596" s="63">
        <v>36015</v>
      </c>
      <c r="D596" s="63">
        <v>36015</v>
      </c>
      <c r="E596" s="55">
        <v>1</v>
      </c>
      <c r="F596">
        <f t="shared" si="9"/>
        <v>1</v>
      </c>
    </row>
    <row r="597" spans="1:6" x14ac:dyDescent="0.25">
      <c r="A597" t="s">
        <v>3282</v>
      </c>
      <c r="B597">
        <v>201603270</v>
      </c>
      <c r="C597" s="63">
        <v>36359</v>
      </c>
      <c r="D597" s="63">
        <v>36359</v>
      </c>
      <c r="E597" s="55">
        <v>1</v>
      </c>
      <c r="F597">
        <f t="shared" si="9"/>
        <v>1</v>
      </c>
    </row>
    <row r="598" spans="1:6" x14ac:dyDescent="0.25">
      <c r="A598" t="s">
        <v>2898</v>
      </c>
      <c r="B598">
        <v>201906235</v>
      </c>
      <c r="C598" s="63">
        <v>36015</v>
      </c>
      <c r="D598" s="63">
        <v>36015</v>
      </c>
      <c r="E598" s="55">
        <v>1</v>
      </c>
      <c r="F598">
        <f t="shared" si="9"/>
        <v>1</v>
      </c>
    </row>
    <row r="599" spans="1:6" x14ac:dyDescent="0.25">
      <c r="A599" t="s">
        <v>3163</v>
      </c>
      <c r="B599">
        <v>202008396</v>
      </c>
      <c r="C599" s="63">
        <v>36359</v>
      </c>
      <c r="D599" s="63">
        <v>36359</v>
      </c>
      <c r="E599" s="55">
        <v>1</v>
      </c>
      <c r="F599">
        <f t="shared" si="9"/>
        <v>1</v>
      </c>
    </row>
    <row r="600" spans="1:6" x14ac:dyDescent="0.25">
      <c r="A600" t="s">
        <v>3162</v>
      </c>
      <c r="B600">
        <v>201806798</v>
      </c>
      <c r="C600" s="63">
        <v>36359</v>
      </c>
      <c r="D600" s="63">
        <v>36359</v>
      </c>
      <c r="E600" s="55">
        <v>1</v>
      </c>
      <c r="F600">
        <f t="shared" si="9"/>
        <v>1</v>
      </c>
    </row>
    <row r="601" spans="1:6" x14ac:dyDescent="0.25">
      <c r="A601" t="s">
        <v>3051</v>
      </c>
      <c r="B601">
        <v>201603268</v>
      </c>
      <c r="C601" s="63">
        <v>36359</v>
      </c>
      <c r="D601" s="63">
        <v>36359</v>
      </c>
      <c r="E601" s="55">
        <v>1</v>
      </c>
      <c r="F601">
        <f t="shared" si="9"/>
        <v>1</v>
      </c>
    </row>
    <row r="602" spans="1:6" x14ac:dyDescent="0.25">
      <c r="B602">
        <v>201705312</v>
      </c>
      <c r="C602" s="63">
        <v>35995</v>
      </c>
      <c r="D602" s="63">
        <v>35995</v>
      </c>
      <c r="E602" s="55">
        <v>1</v>
      </c>
      <c r="F602">
        <f t="shared" si="9"/>
        <v>1</v>
      </c>
    </row>
    <row r="603" spans="1:6" x14ac:dyDescent="0.25">
      <c r="B603">
        <v>202103631</v>
      </c>
      <c r="C603" s="63">
        <v>36359</v>
      </c>
      <c r="D603" s="63">
        <v>36359</v>
      </c>
      <c r="E603" s="55">
        <v>1</v>
      </c>
      <c r="F603">
        <f t="shared" si="9"/>
        <v>1</v>
      </c>
    </row>
    <row r="604" spans="1:6" x14ac:dyDescent="0.25">
      <c r="A604" t="s">
        <v>3250</v>
      </c>
      <c r="B604">
        <v>201907254</v>
      </c>
      <c r="C604" s="63">
        <v>36359</v>
      </c>
      <c r="D604" s="63">
        <v>36359</v>
      </c>
      <c r="E604" s="55">
        <v>1</v>
      </c>
      <c r="F604">
        <f t="shared" si="9"/>
        <v>1</v>
      </c>
    </row>
    <row r="605" spans="1:6" x14ac:dyDescent="0.25">
      <c r="A605" t="s">
        <v>2971</v>
      </c>
      <c r="B605">
        <v>201907664</v>
      </c>
      <c r="C605" s="63">
        <v>36000</v>
      </c>
      <c r="D605" s="63">
        <v>36000</v>
      </c>
      <c r="E605" s="55">
        <v>1</v>
      </c>
      <c r="F605">
        <f t="shared" si="9"/>
        <v>1</v>
      </c>
    </row>
    <row r="606" spans="1:6" x14ac:dyDescent="0.25">
      <c r="A606" t="s">
        <v>2894</v>
      </c>
      <c r="B606">
        <v>201704790</v>
      </c>
      <c r="C606" s="63">
        <v>36016</v>
      </c>
      <c r="D606" s="63">
        <v>36016</v>
      </c>
      <c r="E606" s="55">
        <v>1</v>
      </c>
      <c r="F606">
        <f t="shared" si="9"/>
        <v>1</v>
      </c>
    </row>
    <row r="607" spans="1:6" x14ac:dyDescent="0.25">
      <c r="B607">
        <v>201907264</v>
      </c>
      <c r="C607" s="63">
        <v>36359</v>
      </c>
      <c r="D607" s="63">
        <v>36360</v>
      </c>
      <c r="E607" s="55">
        <v>1</v>
      </c>
      <c r="F607">
        <f t="shared" si="9"/>
        <v>2</v>
      </c>
    </row>
    <row r="608" spans="1:6" x14ac:dyDescent="0.25">
      <c r="A608" t="s">
        <v>2863</v>
      </c>
      <c r="B608">
        <v>201907737</v>
      </c>
      <c r="C608" s="63">
        <v>36026</v>
      </c>
      <c r="D608" s="63">
        <v>36026</v>
      </c>
      <c r="E608" s="55">
        <v>1</v>
      </c>
      <c r="F608">
        <f t="shared" si="9"/>
        <v>1</v>
      </c>
    </row>
    <row r="609" spans="1:6" x14ac:dyDescent="0.25">
      <c r="A609" t="s">
        <v>3161</v>
      </c>
      <c r="B609">
        <v>201906942</v>
      </c>
      <c r="C609" s="63">
        <v>36360</v>
      </c>
      <c r="D609" s="63">
        <v>36360</v>
      </c>
      <c r="E609" s="55">
        <v>1</v>
      </c>
      <c r="F609">
        <f t="shared" si="9"/>
        <v>1</v>
      </c>
    </row>
    <row r="610" spans="1:6" x14ac:dyDescent="0.25">
      <c r="A610" t="s">
        <v>3025</v>
      </c>
      <c r="B610">
        <v>201904634</v>
      </c>
      <c r="C610" s="63">
        <v>36016</v>
      </c>
      <c r="D610" s="63">
        <v>36016</v>
      </c>
      <c r="E610" s="55">
        <v>1</v>
      </c>
      <c r="F610">
        <f t="shared" si="9"/>
        <v>1</v>
      </c>
    </row>
    <row r="611" spans="1:6" x14ac:dyDescent="0.25">
      <c r="A611" t="s">
        <v>3024</v>
      </c>
      <c r="B611">
        <v>201605335</v>
      </c>
      <c r="C611" s="63">
        <v>36360</v>
      </c>
      <c r="D611" s="63">
        <v>36360</v>
      </c>
      <c r="E611" s="55">
        <v>1</v>
      </c>
      <c r="F611">
        <f t="shared" si="9"/>
        <v>1</v>
      </c>
    </row>
    <row r="612" spans="1:6" x14ac:dyDescent="0.25">
      <c r="B612">
        <v>201906648</v>
      </c>
      <c r="C612" s="63">
        <v>36016</v>
      </c>
      <c r="D612" s="63">
        <v>36016</v>
      </c>
      <c r="E612" s="55">
        <v>1</v>
      </c>
      <c r="F612">
        <f t="shared" si="9"/>
        <v>1</v>
      </c>
    </row>
    <row r="613" spans="1:6" x14ac:dyDescent="0.25">
      <c r="A613" t="s">
        <v>3022</v>
      </c>
      <c r="B613">
        <v>202007969</v>
      </c>
      <c r="C613" s="63">
        <v>36016</v>
      </c>
      <c r="D613" s="63">
        <v>36016</v>
      </c>
      <c r="E613" s="55">
        <v>1</v>
      </c>
      <c r="F613">
        <f t="shared" si="9"/>
        <v>1</v>
      </c>
    </row>
    <row r="614" spans="1:6" x14ac:dyDescent="0.25">
      <c r="A614" t="s">
        <v>3281</v>
      </c>
      <c r="B614">
        <v>201806095</v>
      </c>
      <c r="C614" s="63">
        <v>36360</v>
      </c>
      <c r="D614" s="63">
        <v>36360</v>
      </c>
      <c r="E614" s="55">
        <v>1</v>
      </c>
      <c r="F614">
        <f t="shared" si="9"/>
        <v>1</v>
      </c>
    </row>
    <row r="615" spans="1:6" x14ac:dyDescent="0.25">
      <c r="A615" t="s">
        <v>2782</v>
      </c>
      <c r="B615">
        <v>201706117</v>
      </c>
      <c r="C615" s="63">
        <v>36026</v>
      </c>
      <c r="D615" s="63">
        <v>36026</v>
      </c>
      <c r="E615" s="55">
        <v>1</v>
      </c>
      <c r="F615">
        <f t="shared" si="9"/>
        <v>1</v>
      </c>
    </row>
    <row r="616" spans="1:6" x14ac:dyDescent="0.25">
      <c r="A616" t="s">
        <v>3249</v>
      </c>
      <c r="B616">
        <v>201806507</v>
      </c>
      <c r="C616" s="63">
        <v>36360</v>
      </c>
      <c r="D616" s="63">
        <v>36360</v>
      </c>
      <c r="E616" s="55">
        <v>1</v>
      </c>
      <c r="F616">
        <f t="shared" si="9"/>
        <v>1</v>
      </c>
    </row>
    <row r="617" spans="1:6" x14ac:dyDescent="0.25">
      <c r="A617" t="s">
        <v>2860</v>
      </c>
      <c r="B617">
        <v>201906792</v>
      </c>
      <c r="C617" s="63">
        <v>36026</v>
      </c>
      <c r="D617" s="63">
        <v>36026</v>
      </c>
      <c r="E617" s="55">
        <v>1</v>
      </c>
      <c r="F617">
        <f t="shared" si="9"/>
        <v>1</v>
      </c>
    </row>
    <row r="618" spans="1:6" x14ac:dyDescent="0.25">
      <c r="A618" t="s">
        <v>2960</v>
      </c>
      <c r="B618">
        <v>201806508</v>
      </c>
      <c r="C618" s="63">
        <v>36361</v>
      </c>
      <c r="D618" s="63">
        <v>36361</v>
      </c>
      <c r="E618" s="55">
        <v>1</v>
      </c>
      <c r="F618">
        <f t="shared" si="9"/>
        <v>1</v>
      </c>
    </row>
    <row r="619" spans="1:6" x14ac:dyDescent="0.25">
      <c r="B619">
        <v>202005242</v>
      </c>
      <c r="C619" s="63">
        <v>36003</v>
      </c>
      <c r="D619" s="63">
        <v>36003</v>
      </c>
      <c r="E619" s="55">
        <v>1</v>
      </c>
      <c r="F619">
        <f t="shared" si="9"/>
        <v>1</v>
      </c>
    </row>
    <row r="620" spans="1:6" x14ac:dyDescent="0.25">
      <c r="A620" t="s">
        <v>2892</v>
      </c>
      <c r="B620">
        <v>201806326</v>
      </c>
      <c r="C620" s="63">
        <v>36017</v>
      </c>
      <c r="D620" s="63">
        <v>36017</v>
      </c>
      <c r="E620" s="55">
        <v>1</v>
      </c>
      <c r="F620">
        <f t="shared" si="9"/>
        <v>1</v>
      </c>
    </row>
    <row r="621" spans="1:6" x14ac:dyDescent="0.25">
      <c r="A621" t="s">
        <v>2890</v>
      </c>
      <c r="B621">
        <v>200806079</v>
      </c>
      <c r="C621" s="63">
        <v>36017</v>
      </c>
      <c r="D621" s="63">
        <v>36017</v>
      </c>
      <c r="E621" s="55">
        <v>1</v>
      </c>
      <c r="F621">
        <f t="shared" si="9"/>
        <v>1</v>
      </c>
    </row>
    <row r="622" spans="1:6" x14ac:dyDescent="0.25">
      <c r="A622" t="s">
        <v>2889</v>
      </c>
      <c r="B622">
        <v>202006381</v>
      </c>
      <c r="C622" s="63">
        <v>36017</v>
      </c>
      <c r="D622" s="63">
        <v>36017</v>
      </c>
      <c r="E622" s="55">
        <v>1</v>
      </c>
      <c r="F622">
        <f t="shared" si="9"/>
        <v>1</v>
      </c>
    </row>
    <row r="623" spans="1:6" x14ac:dyDescent="0.25">
      <c r="A623" t="s">
        <v>2888</v>
      </c>
      <c r="B623">
        <v>201802653</v>
      </c>
      <c r="C623" s="63">
        <v>36341</v>
      </c>
      <c r="D623" s="63">
        <v>36341</v>
      </c>
      <c r="E623" s="55">
        <v>1</v>
      </c>
      <c r="F623">
        <f t="shared" si="9"/>
        <v>1</v>
      </c>
    </row>
    <row r="624" spans="1:6" x14ac:dyDescent="0.25">
      <c r="B624">
        <v>202000772</v>
      </c>
      <c r="C624" s="63">
        <v>36341</v>
      </c>
      <c r="D624" s="63">
        <v>36341</v>
      </c>
      <c r="E624" s="55">
        <v>1</v>
      </c>
      <c r="F624">
        <f t="shared" si="9"/>
        <v>1</v>
      </c>
    </row>
    <row r="625" spans="1:6" x14ac:dyDescent="0.25">
      <c r="B625">
        <v>202004864</v>
      </c>
      <c r="C625" s="63">
        <v>36017</v>
      </c>
      <c r="D625" s="63">
        <v>36017</v>
      </c>
      <c r="E625" s="55">
        <v>1</v>
      </c>
      <c r="F625">
        <f t="shared" si="9"/>
        <v>1</v>
      </c>
    </row>
    <row r="626" spans="1:6" x14ac:dyDescent="0.25">
      <c r="A626" t="s">
        <v>2887</v>
      </c>
      <c r="B626">
        <v>202003072</v>
      </c>
      <c r="C626" s="63">
        <v>36342</v>
      </c>
      <c r="D626" s="63">
        <v>36342</v>
      </c>
      <c r="E626" s="55">
        <v>1</v>
      </c>
      <c r="F626">
        <f t="shared" si="9"/>
        <v>1</v>
      </c>
    </row>
    <row r="627" spans="1:6" x14ac:dyDescent="0.25">
      <c r="B627">
        <v>202008029</v>
      </c>
      <c r="C627" s="63">
        <v>36017</v>
      </c>
      <c r="D627" s="63">
        <v>36017</v>
      </c>
      <c r="E627" s="55">
        <v>1</v>
      </c>
      <c r="F627">
        <f t="shared" si="9"/>
        <v>1</v>
      </c>
    </row>
    <row r="628" spans="1:6" x14ac:dyDescent="0.25">
      <c r="B628">
        <v>202008867</v>
      </c>
      <c r="C628" s="63">
        <v>36018</v>
      </c>
      <c r="D628" s="63">
        <v>36018</v>
      </c>
      <c r="E628" s="55">
        <v>1</v>
      </c>
      <c r="F628">
        <f t="shared" si="9"/>
        <v>1</v>
      </c>
    </row>
    <row r="629" spans="1:6" x14ac:dyDescent="0.25">
      <c r="A629" t="s">
        <v>3160</v>
      </c>
      <c r="B629">
        <v>201704507</v>
      </c>
      <c r="C629" s="63">
        <v>36362</v>
      </c>
      <c r="D629" s="63">
        <v>36362</v>
      </c>
      <c r="E629" s="55">
        <v>1</v>
      </c>
      <c r="F629">
        <f t="shared" si="9"/>
        <v>1</v>
      </c>
    </row>
    <row r="630" spans="1:6" x14ac:dyDescent="0.25">
      <c r="A630" t="s">
        <v>2884</v>
      </c>
      <c r="B630">
        <v>202005140</v>
      </c>
      <c r="C630" s="63">
        <v>36017</v>
      </c>
      <c r="D630" s="63">
        <v>36017</v>
      </c>
      <c r="E630" s="55">
        <v>1</v>
      </c>
      <c r="F630">
        <f t="shared" si="9"/>
        <v>1</v>
      </c>
    </row>
    <row r="631" spans="1:6" x14ac:dyDescent="0.25">
      <c r="A631" t="s">
        <v>2784</v>
      </c>
      <c r="B631">
        <v>201908687</v>
      </c>
      <c r="C631" s="63">
        <v>36017</v>
      </c>
      <c r="D631" s="63">
        <v>36017</v>
      </c>
      <c r="E631" s="55">
        <v>1</v>
      </c>
      <c r="F631">
        <f t="shared" si="9"/>
        <v>1</v>
      </c>
    </row>
    <row r="632" spans="1:6" x14ac:dyDescent="0.25">
      <c r="A632" t="s">
        <v>3035</v>
      </c>
      <c r="B632">
        <v>202007216</v>
      </c>
      <c r="C632" s="63">
        <v>36012</v>
      </c>
      <c r="D632" s="63">
        <v>36016</v>
      </c>
      <c r="E632" s="55">
        <v>1</v>
      </c>
      <c r="F632">
        <f t="shared" si="9"/>
        <v>5</v>
      </c>
    </row>
    <row r="633" spans="1:6" x14ac:dyDescent="0.25">
      <c r="A633" t="s">
        <v>3158</v>
      </c>
      <c r="B633">
        <v>202005692</v>
      </c>
      <c r="C633" s="63">
        <v>36363</v>
      </c>
      <c r="D633" s="63">
        <v>36363</v>
      </c>
      <c r="E633" s="55">
        <v>1</v>
      </c>
      <c r="F633">
        <f t="shared" si="9"/>
        <v>1</v>
      </c>
    </row>
    <row r="634" spans="1:6" x14ac:dyDescent="0.25">
      <c r="A634" t="s">
        <v>2880</v>
      </c>
      <c r="B634">
        <v>201905861</v>
      </c>
      <c r="C634" s="63">
        <v>36018</v>
      </c>
      <c r="D634" s="63">
        <v>36018</v>
      </c>
      <c r="E634" s="55">
        <v>1</v>
      </c>
      <c r="F634">
        <f t="shared" si="9"/>
        <v>1</v>
      </c>
    </row>
    <row r="635" spans="1:6" x14ac:dyDescent="0.25">
      <c r="A635" t="s">
        <v>2882</v>
      </c>
      <c r="B635">
        <v>202006753</v>
      </c>
      <c r="C635" s="63">
        <v>36017</v>
      </c>
      <c r="D635" s="63">
        <v>36018</v>
      </c>
      <c r="E635" s="55">
        <v>1</v>
      </c>
      <c r="F635">
        <f t="shared" si="9"/>
        <v>2</v>
      </c>
    </row>
    <row r="636" spans="1:6" x14ac:dyDescent="0.25">
      <c r="A636" t="s">
        <v>2879</v>
      </c>
      <c r="B636">
        <v>202004229</v>
      </c>
      <c r="C636" s="63">
        <v>36018</v>
      </c>
      <c r="D636" s="63">
        <v>36018</v>
      </c>
      <c r="E636" s="55">
        <v>1</v>
      </c>
      <c r="F636">
        <f t="shared" si="9"/>
        <v>1</v>
      </c>
    </row>
    <row r="637" spans="1:6" x14ac:dyDescent="0.25">
      <c r="A637" t="s">
        <v>2903</v>
      </c>
      <c r="B637">
        <v>200904191</v>
      </c>
      <c r="C637" s="63">
        <v>36014</v>
      </c>
      <c r="D637" s="63">
        <v>36014</v>
      </c>
      <c r="E637" s="55">
        <v>1</v>
      </c>
      <c r="F637">
        <f t="shared" si="9"/>
        <v>1</v>
      </c>
    </row>
    <row r="638" spans="1:6" x14ac:dyDescent="0.25">
      <c r="A638" t="s">
        <v>2852</v>
      </c>
      <c r="B638">
        <v>202007009</v>
      </c>
      <c r="C638" s="63">
        <v>36028</v>
      </c>
      <c r="D638" s="63">
        <v>36029</v>
      </c>
      <c r="E638" s="55">
        <v>1</v>
      </c>
      <c r="F638">
        <f t="shared" si="9"/>
        <v>2</v>
      </c>
    </row>
    <row r="639" spans="1:6" x14ac:dyDescent="0.25">
      <c r="A639" t="s">
        <v>2876</v>
      </c>
      <c r="B639">
        <v>201907107</v>
      </c>
      <c r="C639" s="63">
        <v>36019</v>
      </c>
      <c r="D639" s="63">
        <v>36019</v>
      </c>
      <c r="E639" s="55">
        <v>1</v>
      </c>
      <c r="F639">
        <f t="shared" si="9"/>
        <v>1</v>
      </c>
    </row>
    <row r="640" spans="1:6" x14ac:dyDescent="0.25">
      <c r="A640" t="s">
        <v>2849</v>
      </c>
      <c r="B640">
        <v>201704093</v>
      </c>
      <c r="C640" s="63">
        <v>36403</v>
      </c>
      <c r="D640" s="63">
        <v>36404</v>
      </c>
      <c r="E640" s="55">
        <v>1</v>
      </c>
      <c r="F640">
        <f t="shared" si="9"/>
        <v>2</v>
      </c>
    </row>
    <row r="641" spans="1:6" x14ac:dyDescent="0.25">
      <c r="B641">
        <v>202003218</v>
      </c>
      <c r="C641" s="63">
        <v>36028</v>
      </c>
      <c r="D641" s="63">
        <v>36029</v>
      </c>
      <c r="E641" s="55">
        <v>1</v>
      </c>
      <c r="F641">
        <f t="shared" si="9"/>
        <v>2</v>
      </c>
    </row>
    <row r="642" spans="1:6" x14ac:dyDescent="0.25">
      <c r="A642" t="s">
        <v>2942</v>
      </c>
      <c r="B642">
        <v>202005285</v>
      </c>
      <c r="C642" s="63">
        <v>36008</v>
      </c>
      <c r="D642" s="63">
        <v>36009</v>
      </c>
      <c r="E642" s="55">
        <v>1</v>
      </c>
      <c r="F642">
        <f t="shared" si="9"/>
        <v>2</v>
      </c>
    </row>
    <row r="643" spans="1:6" x14ac:dyDescent="0.25">
      <c r="A643" t="s">
        <v>2932</v>
      </c>
      <c r="B643">
        <v>202006923</v>
      </c>
      <c r="C643" s="63">
        <v>36010</v>
      </c>
      <c r="D643" s="63">
        <v>36012</v>
      </c>
      <c r="E643" s="55">
        <v>1</v>
      </c>
      <c r="F643">
        <f t="shared" si="9"/>
        <v>3</v>
      </c>
    </row>
    <row r="644" spans="1:6" x14ac:dyDescent="0.25">
      <c r="A644" t="s">
        <v>2878</v>
      </c>
      <c r="B644">
        <v>201503093</v>
      </c>
      <c r="C644" s="63">
        <v>36018</v>
      </c>
      <c r="D644" s="63">
        <v>36019</v>
      </c>
      <c r="E644" s="55">
        <v>1</v>
      </c>
      <c r="F644">
        <f t="shared" si="9"/>
        <v>2</v>
      </c>
    </row>
    <row r="645" spans="1:6" x14ac:dyDescent="0.25">
      <c r="A645" t="s">
        <v>2921</v>
      </c>
      <c r="B645">
        <v>202007028</v>
      </c>
      <c r="C645" s="63">
        <v>36011</v>
      </c>
      <c r="D645" s="63">
        <v>36012</v>
      </c>
      <c r="E645" s="55">
        <v>1</v>
      </c>
      <c r="F645">
        <f t="shared" si="9"/>
        <v>2</v>
      </c>
    </row>
    <row r="646" spans="1:6" x14ac:dyDescent="0.25">
      <c r="A646" t="s">
        <v>2920</v>
      </c>
      <c r="B646">
        <v>201805203</v>
      </c>
      <c r="C646" s="63">
        <v>36011</v>
      </c>
      <c r="D646" s="63">
        <v>36011</v>
      </c>
      <c r="E646" s="55">
        <v>1</v>
      </c>
      <c r="F646">
        <f t="shared" ref="F646:F709" si="10">IFERROR(D646-C646+1, 0)</f>
        <v>1</v>
      </c>
    </row>
    <row r="647" spans="1:6" x14ac:dyDescent="0.25">
      <c r="A647" t="s">
        <v>2918</v>
      </c>
      <c r="B647">
        <v>201909920</v>
      </c>
      <c r="C647" s="63">
        <v>36365</v>
      </c>
      <c r="D647" s="63">
        <v>36365</v>
      </c>
      <c r="E647" s="55">
        <v>1</v>
      </c>
      <c r="F647">
        <f t="shared" si="10"/>
        <v>1</v>
      </c>
    </row>
    <row r="648" spans="1:6" x14ac:dyDescent="0.25">
      <c r="B648">
        <v>202000130</v>
      </c>
      <c r="C648" s="63">
        <v>36364</v>
      </c>
      <c r="D648" s="63">
        <v>36364</v>
      </c>
      <c r="E648" s="55">
        <v>1</v>
      </c>
      <c r="F648">
        <f t="shared" si="10"/>
        <v>1</v>
      </c>
    </row>
    <row r="649" spans="1:6" x14ac:dyDescent="0.25">
      <c r="B649">
        <v>202004907</v>
      </c>
      <c r="C649" s="63">
        <v>36011</v>
      </c>
      <c r="D649" s="63">
        <v>36011</v>
      </c>
      <c r="E649" s="55">
        <v>1</v>
      </c>
      <c r="F649">
        <f t="shared" si="10"/>
        <v>1</v>
      </c>
    </row>
    <row r="650" spans="1:6" x14ac:dyDescent="0.25">
      <c r="A650" t="s">
        <v>3039</v>
      </c>
      <c r="B650">
        <v>201805000</v>
      </c>
      <c r="C650" s="63">
        <v>36011</v>
      </c>
      <c r="D650" s="63">
        <v>36012</v>
      </c>
      <c r="E650" s="55">
        <v>1</v>
      </c>
      <c r="F650">
        <f t="shared" si="10"/>
        <v>2</v>
      </c>
    </row>
    <row r="651" spans="1:6" x14ac:dyDescent="0.25">
      <c r="B651">
        <v>202007463</v>
      </c>
      <c r="C651" s="63">
        <v>36364</v>
      </c>
      <c r="D651" s="63">
        <v>36364</v>
      </c>
      <c r="E651" s="55">
        <v>1</v>
      </c>
      <c r="F651">
        <f t="shared" si="10"/>
        <v>1</v>
      </c>
    </row>
    <row r="652" spans="1:6" x14ac:dyDescent="0.25">
      <c r="A652" t="s">
        <v>3248</v>
      </c>
      <c r="B652">
        <v>202005097</v>
      </c>
      <c r="C652" s="63">
        <v>36364</v>
      </c>
      <c r="D652" s="63">
        <v>36364</v>
      </c>
      <c r="E652" s="55">
        <v>1</v>
      </c>
      <c r="F652">
        <f t="shared" si="10"/>
        <v>1</v>
      </c>
    </row>
    <row r="653" spans="1:6" x14ac:dyDescent="0.25">
      <c r="A653" t="s">
        <v>3218</v>
      </c>
      <c r="B653">
        <v>202008227</v>
      </c>
      <c r="C653" s="63">
        <v>36404</v>
      </c>
      <c r="D653" s="63">
        <v>36404</v>
      </c>
      <c r="E653" s="55">
        <v>1</v>
      </c>
      <c r="F653">
        <f t="shared" si="10"/>
        <v>1</v>
      </c>
    </row>
    <row r="654" spans="1:6" x14ac:dyDescent="0.25">
      <c r="A654" t="s">
        <v>3156</v>
      </c>
      <c r="B654">
        <v>202103367</v>
      </c>
      <c r="C654" s="63">
        <v>36364</v>
      </c>
      <c r="D654" s="63">
        <v>36368</v>
      </c>
      <c r="E654" s="55">
        <v>1</v>
      </c>
      <c r="F654">
        <f t="shared" si="10"/>
        <v>5</v>
      </c>
    </row>
    <row r="655" spans="1:6" x14ac:dyDescent="0.25">
      <c r="A655" t="s">
        <v>2908</v>
      </c>
      <c r="B655">
        <v>201900573</v>
      </c>
      <c r="C655" s="63">
        <v>36013</v>
      </c>
      <c r="D655" s="63">
        <v>36013</v>
      </c>
      <c r="E655" s="55">
        <v>1</v>
      </c>
      <c r="F655">
        <f t="shared" si="10"/>
        <v>1</v>
      </c>
    </row>
    <row r="656" spans="1:6" x14ac:dyDescent="0.25">
      <c r="A656" t="s">
        <v>2896</v>
      </c>
      <c r="B656">
        <v>201704560</v>
      </c>
      <c r="C656" s="63">
        <v>36015</v>
      </c>
      <c r="D656" s="63">
        <v>36016</v>
      </c>
      <c r="E656" s="55">
        <v>1</v>
      </c>
      <c r="F656">
        <f t="shared" si="10"/>
        <v>2</v>
      </c>
    </row>
    <row r="657" spans="1:6" x14ac:dyDescent="0.25">
      <c r="A657" t="s">
        <v>2893</v>
      </c>
      <c r="B657">
        <v>202102699</v>
      </c>
      <c r="C657" s="63">
        <v>36016</v>
      </c>
      <c r="D657" s="63">
        <v>36016</v>
      </c>
      <c r="E657" s="55">
        <v>1</v>
      </c>
      <c r="F657">
        <f t="shared" si="10"/>
        <v>1</v>
      </c>
    </row>
    <row r="658" spans="1:6" x14ac:dyDescent="0.25">
      <c r="A658" t="s">
        <v>2877</v>
      </c>
      <c r="B658">
        <v>201905376</v>
      </c>
      <c r="C658" s="63">
        <v>36018</v>
      </c>
      <c r="D658" s="63">
        <v>36018</v>
      </c>
      <c r="E658" s="55">
        <v>1</v>
      </c>
      <c r="F658">
        <f t="shared" si="10"/>
        <v>1</v>
      </c>
    </row>
    <row r="659" spans="1:6" x14ac:dyDescent="0.25">
      <c r="A659" t="s">
        <v>3007</v>
      </c>
      <c r="B659">
        <v>201304154</v>
      </c>
      <c r="C659" s="63">
        <v>36020</v>
      </c>
      <c r="D659" s="63">
        <v>36020</v>
      </c>
      <c r="E659" s="55">
        <v>1</v>
      </c>
      <c r="F659">
        <f t="shared" si="10"/>
        <v>1</v>
      </c>
    </row>
    <row r="660" spans="1:6" x14ac:dyDescent="0.25">
      <c r="A660" t="s">
        <v>3021</v>
      </c>
      <c r="B660">
        <v>201605373</v>
      </c>
      <c r="C660" s="63">
        <v>36020</v>
      </c>
      <c r="D660" s="63">
        <v>36020</v>
      </c>
      <c r="E660" s="55">
        <v>1</v>
      </c>
      <c r="F660">
        <f t="shared" si="10"/>
        <v>1</v>
      </c>
    </row>
    <row r="661" spans="1:6" x14ac:dyDescent="0.25">
      <c r="A661" t="s">
        <v>2874</v>
      </c>
      <c r="B661">
        <v>201509918</v>
      </c>
      <c r="C661" s="63">
        <v>36020</v>
      </c>
      <c r="D661" s="63">
        <v>36020</v>
      </c>
      <c r="E661" s="55">
        <v>1</v>
      </c>
      <c r="F661">
        <f t="shared" si="10"/>
        <v>1</v>
      </c>
    </row>
    <row r="662" spans="1:6" x14ac:dyDescent="0.25">
      <c r="A662" t="s">
        <v>3042</v>
      </c>
      <c r="B662">
        <v>201907915</v>
      </c>
      <c r="C662" s="63">
        <v>36010</v>
      </c>
      <c r="D662" s="63">
        <v>36010</v>
      </c>
      <c r="E662" s="55">
        <v>1</v>
      </c>
      <c r="F662">
        <f t="shared" si="10"/>
        <v>1</v>
      </c>
    </row>
    <row r="663" spans="1:6" x14ac:dyDescent="0.25">
      <c r="A663" t="s">
        <v>3216</v>
      </c>
      <c r="B663">
        <v>201404676</v>
      </c>
      <c r="C663" s="63">
        <v>36404</v>
      </c>
      <c r="D663" s="63">
        <v>36404</v>
      </c>
      <c r="E663" s="55">
        <v>1</v>
      </c>
      <c r="F663">
        <f t="shared" si="10"/>
        <v>1</v>
      </c>
    </row>
    <row r="664" spans="1:6" x14ac:dyDescent="0.25">
      <c r="A664" t="s">
        <v>2873</v>
      </c>
      <c r="B664">
        <v>201904507</v>
      </c>
      <c r="C664" s="63">
        <v>36022</v>
      </c>
      <c r="D664" s="63">
        <v>36022</v>
      </c>
      <c r="E664" s="55">
        <v>1</v>
      </c>
      <c r="F664">
        <f t="shared" si="10"/>
        <v>1</v>
      </c>
    </row>
    <row r="665" spans="1:6" x14ac:dyDescent="0.25">
      <c r="A665" t="s">
        <v>2841</v>
      </c>
      <c r="B665">
        <v>202004377</v>
      </c>
      <c r="C665" s="63">
        <v>36030</v>
      </c>
      <c r="D665" s="63">
        <v>36030</v>
      </c>
      <c r="E665" s="55">
        <v>1</v>
      </c>
      <c r="F665">
        <f t="shared" si="10"/>
        <v>1</v>
      </c>
    </row>
    <row r="666" spans="1:6" x14ac:dyDescent="0.25">
      <c r="A666" t="s">
        <v>3155</v>
      </c>
      <c r="B666">
        <v>201806820</v>
      </c>
      <c r="C666" s="63">
        <v>36366</v>
      </c>
      <c r="D666" s="63">
        <v>36367</v>
      </c>
      <c r="E666" s="55">
        <v>1</v>
      </c>
      <c r="F666">
        <f t="shared" si="10"/>
        <v>2</v>
      </c>
    </row>
    <row r="667" spans="1:6" x14ac:dyDescent="0.25">
      <c r="A667" t="s">
        <v>3220</v>
      </c>
      <c r="B667">
        <v>201906454</v>
      </c>
      <c r="C667" s="63">
        <v>36484</v>
      </c>
      <c r="D667" s="63">
        <v>36484</v>
      </c>
      <c r="E667" s="55">
        <v>1</v>
      </c>
      <c r="F667">
        <f t="shared" si="10"/>
        <v>1</v>
      </c>
    </row>
    <row r="668" spans="1:6" x14ac:dyDescent="0.25">
      <c r="B668">
        <v>201907337</v>
      </c>
      <c r="C668" s="63">
        <v>36482</v>
      </c>
      <c r="D668" s="63">
        <v>36482</v>
      </c>
      <c r="E668" s="55">
        <v>1</v>
      </c>
      <c r="F668">
        <f t="shared" si="10"/>
        <v>1</v>
      </c>
    </row>
    <row r="669" spans="1:6" x14ac:dyDescent="0.25">
      <c r="B669">
        <v>202007866</v>
      </c>
      <c r="C669" s="63">
        <v>36479</v>
      </c>
      <c r="D669" s="63">
        <v>36479</v>
      </c>
      <c r="E669" s="55">
        <v>1</v>
      </c>
      <c r="F669">
        <f t="shared" si="10"/>
        <v>1</v>
      </c>
    </row>
    <row r="670" spans="1:6" x14ac:dyDescent="0.25">
      <c r="A670" t="s">
        <v>3085</v>
      </c>
      <c r="B670">
        <v>201908014</v>
      </c>
      <c r="C670" s="63">
        <v>36366</v>
      </c>
      <c r="D670" s="63">
        <v>36366</v>
      </c>
      <c r="E670" s="55">
        <v>1</v>
      </c>
      <c r="F670">
        <f t="shared" si="10"/>
        <v>1</v>
      </c>
    </row>
    <row r="671" spans="1:6" x14ac:dyDescent="0.25">
      <c r="A671" t="s">
        <v>2872</v>
      </c>
      <c r="B671">
        <v>201806411</v>
      </c>
      <c r="C671" s="63">
        <v>36023</v>
      </c>
      <c r="D671" s="63">
        <v>36023</v>
      </c>
      <c r="E671" s="55">
        <v>1</v>
      </c>
      <c r="F671">
        <f t="shared" si="10"/>
        <v>1</v>
      </c>
    </row>
    <row r="672" spans="1:6" x14ac:dyDescent="0.25">
      <c r="A672" t="s">
        <v>2870</v>
      </c>
      <c r="B672">
        <v>202005026</v>
      </c>
      <c r="C672" s="63">
        <v>36023</v>
      </c>
      <c r="D672" s="63">
        <v>36023</v>
      </c>
      <c r="E672" s="55">
        <v>1</v>
      </c>
      <c r="F672">
        <f t="shared" si="10"/>
        <v>1</v>
      </c>
    </row>
    <row r="673" spans="1:6" x14ac:dyDescent="0.25">
      <c r="A673" t="s">
        <v>3019</v>
      </c>
      <c r="B673">
        <v>202102702</v>
      </c>
      <c r="C673" s="63">
        <v>36023</v>
      </c>
      <c r="D673" s="63">
        <v>36023</v>
      </c>
      <c r="E673" s="55">
        <v>1</v>
      </c>
      <c r="F673">
        <f t="shared" si="10"/>
        <v>1</v>
      </c>
    </row>
    <row r="674" spans="1:6" x14ac:dyDescent="0.25">
      <c r="A674" t="s">
        <v>2867</v>
      </c>
      <c r="B674">
        <v>201403686</v>
      </c>
      <c r="C674" s="63">
        <v>36024</v>
      </c>
      <c r="D674" s="63">
        <v>36024</v>
      </c>
      <c r="E674" s="55">
        <v>1</v>
      </c>
      <c r="F674">
        <f t="shared" si="10"/>
        <v>1</v>
      </c>
    </row>
    <row r="675" spans="1:6" x14ac:dyDescent="0.25">
      <c r="A675" t="s">
        <v>2866</v>
      </c>
      <c r="B675">
        <v>201005231</v>
      </c>
      <c r="C675" s="63">
        <v>36024</v>
      </c>
      <c r="D675" s="63">
        <v>36024</v>
      </c>
      <c r="E675" s="55">
        <v>1</v>
      </c>
      <c r="F675">
        <f t="shared" si="10"/>
        <v>1</v>
      </c>
    </row>
    <row r="676" spans="1:6" x14ac:dyDescent="0.25">
      <c r="B676">
        <v>201905451</v>
      </c>
      <c r="C676" s="63">
        <v>36368</v>
      </c>
      <c r="D676" s="63">
        <v>36368</v>
      </c>
      <c r="E676" s="55">
        <v>1</v>
      </c>
      <c r="F676">
        <f t="shared" si="10"/>
        <v>1</v>
      </c>
    </row>
    <row r="677" spans="1:6" x14ac:dyDescent="0.25">
      <c r="A677" t="s">
        <v>3246</v>
      </c>
      <c r="B677">
        <v>201806082</v>
      </c>
      <c r="C677" s="63">
        <v>36368</v>
      </c>
      <c r="D677" s="63">
        <v>36368</v>
      </c>
      <c r="E677" s="55">
        <v>1</v>
      </c>
      <c r="F677">
        <f t="shared" si="10"/>
        <v>1</v>
      </c>
    </row>
    <row r="678" spans="1:6" x14ac:dyDescent="0.25">
      <c r="A678" t="s">
        <v>3082</v>
      </c>
      <c r="B678">
        <v>201204970</v>
      </c>
      <c r="C678" s="63">
        <v>36368</v>
      </c>
      <c r="D678" s="63">
        <v>36368</v>
      </c>
      <c r="E678" s="55">
        <v>1</v>
      </c>
      <c r="F678">
        <f t="shared" si="10"/>
        <v>1</v>
      </c>
    </row>
    <row r="679" spans="1:6" x14ac:dyDescent="0.25">
      <c r="B679">
        <v>202000163</v>
      </c>
      <c r="C679" s="63">
        <v>36368</v>
      </c>
      <c r="D679" s="63">
        <v>36368</v>
      </c>
      <c r="E679" s="55">
        <v>1</v>
      </c>
      <c r="F679">
        <f t="shared" si="10"/>
        <v>1</v>
      </c>
    </row>
    <row r="680" spans="1:6" x14ac:dyDescent="0.25">
      <c r="B680">
        <v>202007539</v>
      </c>
      <c r="C680" s="63">
        <v>36368</v>
      </c>
      <c r="D680" s="63">
        <v>36368</v>
      </c>
      <c r="E680" s="55">
        <v>1</v>
      </c>
      <c r="F680">
        <f t="shared" si="10"/>
        <v>1</v>
      </c>
    </row>
    <row r="681" spans="1:6" x14ac:dyDescent="0.25">
      <c r="A681" t="s">
        <v>3164</v>
      </c>
      <c r="B681">
        <v>201308512</v>
      </c>
      <c r="C681" s="63">
        <v>36357</v>
      </c>
      <c r="D681" s="63">
        <v>36357</v>
      </c>
      <c r="E681" s="55">
        <v>1</v>
      </c>
      <c r="F681">
        <f t="shared" si="10"/>
        <v>1</v>
      </c>
    </row>
    <row r="682" spans="1:6" x14ac:dyDescent="0.25">
      <c r="A682" t="s">
        <v>2781</v>
      </c>
      <c r="B682">
        <v>201904810</v>
      </c>
      <c r="C682" s="63">
        <v>36030</v>
      </c>
      <c r="D682" s="63">
        <v>36030</v>
      </c>
      <c r="E682" s="55">
        <v>1</v>
      </c>
      <c r="F682">
        <f t="shared" si="10"/>
        <v>1</v>
      </c>
    </row>
    <row r="683" spans="1:6" x14ac:dyDescent="0.25">
      <c r="A683" t="s">
        <v>2865</v>
      </c>
      <c r="B683">
        <v>201607944</v>
      </c>
      <c r="C683" s="63">
        <v>36025</v>
      </c>
      <c r="D683" s="63">
        <v>36025</v>
      </c>
      <c r="E683" s="55">
        <v>1</v>
      </c>
      <c r="F683">
        <f t="shared" si="10"/>
        <v>1</v>
      </c>
    </row>
    <row r="684" spans="1:6" x14ac:dyDescent="0.25">
      <c r="A684" t="s">
        <v>3080</v>
      </c>
      <c r="B684">
        <v>201206120</v>
      </c>
      <c r="C684" s="63">
        <v>36369</v>
      </c>
      <c r="D684" s="63">
        <v>36369</v>
      </c>
      <c r="E684" s="55">
        <v>1</v>
      </c>
      <c r="F684">
        <f t="shared" si="10"/>
        <v>1</v>
      </c>
    </row>
    <row r="685" spans="1:6" x14ac:dyDescent="0.25">
      <c r="A685" t="s">
        <v>2859</v>
      </c>
      <c r="B685">
        <v>202005485</v>
      </c>
      <c r="C685" s="63">
        <v>36027</v>
      </c>
      <c r="D685" s="63">
        <v>36027</v>
      </c>
      <c r="E685" s="55">
        <v>1</v>
      </c>
      <c r="F685">
        <f t="shared" si="10"/>
        <v>1</v>
      </c>
    </row>
    <row r="686" spans="1:6" x14ac:dyDescent="0.25">
      <c r="A686" t="s">
        <v>2857</v>
      </c>
      <c r="B686">
        <v>201605389</v>
      </c>
      <c r="C686" s="63">
        <v>36027</v>
      </c>
      <c r="D686" s="63">
        <v>36027</v>
      </c>
      <c r="E686" s="55">
        <v>1</v>
      </c>
      <c r="F686">
        <f t="shared" si="10"/>
        <v>1</v>
      </c>
    </row>
    <row r="687" spans="1:6" x14ac:dyDescent="0.25">
      <c r="A687" t="s">
        <v>3154</v>
      </c>
      <c r="B687">
        <v>201704532</v>
      </c>
      <c r="C687" s="63">
        <v>36370</v>
      </c>
      <c r="D687" s="63">
        <v>36370</v>
      </c>
      <c r="E687" s="55">
        <v>1</v>
      </c>
      <c r="F687">
        <f t="shared" si="10"/>
        <v>1</v>
      </c>
    </row>
    <row r="688" spans="1:6" x14ac:dyDescent="0.25">
      <c r="A688" t="s">
        <v>3079</v>
      </c>
      <c r="B688">
        <v>202004823</v>
      </c>
      <c r="C688" s="63">
        <v>36370</v>
      </c>
      <c r="D688" s="63">
        <v>36370</v>
      </c>
      <c r="E688" s="55">
        <v>1</v>
      </c>
      <c r="F688">
        <f t="shared" si="10"/>
        <v>1</v>
      </c>
    </row>
    <row r="689" spans="1:6" x14ac:dyDescent="0.25">
      <c r="A689" t="s">
        <v>2839</v>
      </c>
      <c r="B689">
        <v>201706052</v>
      </c>
      <c r="C689" s="63">
        <v>36031</v>
      </c>
      <c r="D689" s="63">
        <v>36031</v>
      </c>
      <c r="E689" s="55">
        <v>1</v>
      </c>
      <c r="F689">
        <f t="shared" si="10"/>
        <v>1</v>
      </c>
    </row>
    <row r="690" spans="1:6" x14ac:dyDescent="0.25">
      <c r="A690" t="s">
        <v>3151</v>
      </c>
      <c r="B690">
        <v>201907619</v>
      </c>
      <c r="C690" s="63">
        <v>36372</v>
      </c>
      <c r="D690" s="63">
        <v>36372</v>
      </c>
      <c r="E690" s="55">
        <v>1</v>
      </c>
      <c r="F690">
        <f t="shared" si="10"/>
        <v>1</v>
      </c>
    </row>
    <row r="691" spans="1:6" x14ac:dyDescent="0.25">
      <c r="A691" t="s">
        <v>3214</v>
      </c>
      <c r="B691">
        <v>201706162</v>
      </c>
      <c r="C691" s="63">
        <v>36404</v>
      </c>
      <c r="D691" s="63">
        <v>36404</v>
      </c>
      <c r="E691" s="55">
        <v>1</v>
      </c>
      <c r="F691">
        <f t="shared" si="10"/>
        <v>1</v>
      </c>
    </row>
    <row r="692" spans="1:6" x14ac:dyDescent="0.25">
      <c r="A692" t="s">
        <v>2836</v>
      </c>
      <c r="B692">
        <v>201705720</v>
      </c>
      <c r="C692" s="63">
        <v>36371</v>
      </c>
      <c r="D692" s="63">
        <v>36371</v>
      </c>
      <c r="E692" s="55">
        <v>1</v>
      </c>
      <c r="F692">
        <f t="shared" si="10"/>
        <v>1</v>
      </c>
    </row>
    <row r="693" spans="1:6" x14ac:dyDescent="0.25">
      <c r="B693">
        <v>202102698</v>
      </c>
      <c r="C693" s="63">
        <v>36031</v>
      </c>
      <c r="D693" s="63">
        <v>36031</v>
      </c>
      <c r="E693" s="55">
        <v>1</v>
      </c>
      <c r="F693">
        <f t="shared" si="10"/>
        <v>1</v>
      </c>
    </row>
    <row r="694" spans="1:6" x14ac:dyDescent="0.25">
      <c r="A694" t="s">
        <v>2460</v>
      </c>
      <c r="B694">
        <v>202003072</v>
      </c>
      <c r="C694" s="63">
        <v>35256</v>
      </c>
      <c r="D694" s="63">
        <v>35256</v>
      </c>
      <c r="E694" s="55">
        <v>1</v>
      </c>
      <c r="F694">
        <f t="shared" si="10"/>
        <v>1</v>
      </c>
    </row>
    <row r="695" spans="1:6" x14ac:dyDescent="0.25">
      <c r="A695" t="s">
        <v>3149</v>
      </c>
      <c r="B695">
        <v>201704951</v>
      </c>
      <c r="C695" s="63">
        <v>36372</v>
      </c>
      <c r="D695" s="63">
        <v>36372</v>
      </c>
      <c r="E695" s="55">
        <v>1</v>
      </c>
      <c r="F695">
        <f t="shared" si="10"/>
        <v>1</v>
      </c>
    </row>
    <row r="696" spans="1:6" x14ac:dyDescent="0.25">
      <c r="A696" t="s">
        <v>3245</v>
      </c>
      <c r="B696">
        <v>202004324</v>
      </c>
      <c r="C696" s="63">
        <v>36372</v>
      </c>
      <c r="D696" s="63">
        <v>36372</v>
      </c>
      <c r="E696" s="55">
        <v>1</v>
      </c>
      <c r="F696">
        <f t="shared" si="10"/>
        <v>1</v>
      </c>
    </row>
    <row r="697" spans="1:6" x14ac:dyDescent="0.25">
      <c r="A697" t="s">
        <v>2834</v>
      </c>
      <c r="B697">
        <v>201905200</v>
      </c>
      <c r="C697" s="63">
        <v>36032</v>
      </c>
      <c r="D697" s="63">
        <v>36032</v>
      </c>
      <c r="E697" s="55">
        <v>1</v>
      </c>
      <c r="F697">
        <f t="shared" si="10"/>
        <v>1</v>
      </c>
    </row>
    <row r="698" spans="1:6" x14ac:dyDescent="0.25">
      <c r="A698" t="s">
        <v>3015</v>
      </c>
      <c r="B698">
        <v>201904881</v>
      </c>
      <c r="C698" s="63">
        <v>36032</v>
      </c>
      <c r="D698" s="63">
        <v>36032</v>
      </c>
      <c r="E698" s="55">
        <v>1</v>
      </c>
      <c r="F698">
        <f t="shared" si="10"/>
        <v>1</v>
      </c>
    </row>
    <row r="699" spans="1:6" x14ac:dyDescent="0.25">
      <c r="A699" t="s">
        <v>2459</v>
      </c>
      <c r="B699">
        <v>201905705</v>
      </c>
      <c r="C699" s="63">
        <v>35298</v>
      </c>
      <c r="D699" s="63">
        <v>35298</v>
      </c>
      <c r="E699" s="55">
        <v>1</v>
      </c>
      <c r="F699">
        <f t="shared" si="10"/>
        <v>1</v>
      </c>
    </row>
    <row r="700" spans="1:6" x14ac:dyDescent="0.25">
      <c r="A700" t="s">
        <v>2833</v>
      </c>
      <c r="B700">
        <v>202102204</v>
      </c>
      <c r="C700" s="63">
        <v>36032</v>
      </c>
      <c r="D700" s="63">
        <v>36032</v>
      </c>
      <c r="E700" s="55">
        <v>1</v>
      </c>
      <c r="F700">
        <f t="shared" si="10"/>
        <v>1</v>
      </c>
    </row>
    <row r="701" spans="1:6" x14ac:dyDescent="0.25">
      <c r="A701" t="s">
        <v>3152</v>
      </c>
      <c r="B701">
        <v>202005428</v>
      </c>
      <c r="C701" s="63">
        <v>36371</v>
      </c>
      <c r="D701" s="63">
        <v>36371</v>
      </c>
      <c r="E701" s="55">
        <v>1</v>
      </c>
      <c r="F701">
        <f t="shared" si="10"/>
        <v>1</v>
      </c>
    </row>
    <row r="702" spans="1:6" x14ac:dyDescent="0.25">
      <c r="A702" t="s">
        <v>2802</v>
      </c>
      <c r="B702">
        <v>201909858</v>
      </c>
      <c r="C702" s="63">
        <v>36373</v>
      </c>
      <c r="D702" s="63">
        <v>36373</v>
      </c>
      <c r="E702" s="55">
        <v>1</v>
      </c>
      <c r="F702">
        <f t="shared" si="10"/>
        <v>1</v>
      </c>
    </row>
    <row r="703" spans="1:6" x14ac:dyDescent="0.25">
      <c r="B703">
        <v>202003484</v>
      </c>
      <c r="C703" s="63">
        <v>36048</v>
      </c>
      <c r="D703" s="63">
        <v>36048</v>
      </c>
      <c r="E703" s="55">
        <v>1</v>
      </c>
      <c r="F703">
        <f t="shared" si="10"/>
        <v>1</v>
      </c>
    </row>
    <row r="704" spans="1:6" x14ac:dyDescent="0.25">
      <c r="A704" t="s">
        <v>3148</v>
      </c>
      <c r="B704">
        <v>202008206</v>
      </c>
      <c r="C704" s="63">
        <v>36373</v>
      </c>
      <c r="D704" s="63">
        <v>36373</v>
      </c>
      <c r="E704" s="55">
        <v>1</v>
      </c>
      <c r="F704">
        <f t="shared" si="10"/>
        <v>1</v>
      </c>
    </row>
    <row r="705" spans="1:6" x14ac:dyDescent="0.25">
      <c r="A705" t="s">
        <v>3147</v>
      </c>
      <c r="B705">
        <v>201709304</v>
      </c>
      <c r="C705" s="63">
        <v>36373</v>
      </c>
      <c r="D705" s="63">
        <v>36373</v>
      </c>
      <c r="E705" s="55">
        <v>1</v>
      </c>
      <c r="F705">
        <f t="shared" si="10"/>
        <v>1</v>
      </c>
    </row>
    <row r="706" spans="1:6" x14ac:dyDescent="0.25">
      <c r="A706" t="s">
        <v>3146</v>
      </c>
      <c r="B706">
        <v>201908209</v>
      </c>
      <c r="C706" s="63">
        <v>36373</v>
      </c>
      <c r="D706" s="63">
        <v>36373</v>
      </c>
      <c r="E706" s="55">
        <v>1</v>
      </c>
      <c r="F706">
        <f t="shared" si="10"/>
        <v>1</v>
      </c>
    </row>
    <row r="707" spans="1:6" x14ac:dyDescent="0.25">
      <c r="A707" t="s">
        <v>2829</v>
      </c>
      <c r="B707">
        <v>201606166</v>
      </c>
      <c r="C707" s="63">
        <v>36033</v>
      </c>
      <c r="D707" s="63">
        <v>36033</v>
      </c>
      <c r="E707" s="55">
        <v>1</v>
      </c>
      <c r="F707">
        <f t="shared" si="10"/>
        <v>1</v>
      </c>
    </row>
    <row r="708" spans="1:6" x14ac:dyDescent="0.25">
      <c r="B708">
        <v>202007751</v>
      </c>
      <c r="C708" s="63">
        <v>36373</v>
      </c>
      <c r="D708" s="63">
        <v>36374</v>
      </c>
      <c r="E708" s="55">
        <v>1</v>
      </c>
      <c r="F708">
        <f t="shared" si="10"/>
        <v>2</v>
      </c>
    </row>
    <row r="709" spans="1:6" x14ac:dyDescent="0.25">
      <c r="A709" t="s">
        <v>3244</v>
      </c>
      <c r="B709">
        <v>201905711</v>
      </c>
      <c r="C709" s="63">
        <v>36373</v>
      </c>
      <c r="D709" s="63">
        <v>36373</v>
      </c>
      <c r="E709" s="55">
        <v>1</v>
      </c>
      <c r="F709">
        <f t="shared" si="10"/>
        <v>1</v>
      </c>
    </row>
    <row r="710" spans="1:6" x14ac:dyDescent="0.25">
      <c r="A710" t="s">
        <v>3144</v>
      </c>
      <c r="B710">
        <v>202008094</v>
      </c>
      <c r="C710" s="63">
        <v>36373</v>
      </c>
      <c r="D710" s="63">
        <v>36374</v>
      </c>
      <c r="E710" s="55">
        <v>1</v>
      </c>
      <c r="F710">
        <f t="shared" ref="F710:F773" si="11">IFERROR(D710-C710+1, 0)</f>
        <v>2</v>
      </c>
    </row>
    <row r="711" spans="1:6" x14ac:dyDescent="0.25">
      <c r="A711" t="s">
        <v>3242</v>
      </c>
      <c r="B711">
        <v>201904865</v>
      </c>
      <c r="C711" s="63">
        <v>36373</v>
      </c>
      <c r="D711" s="63">
        <v>36373</v>
      </c>
      <c r="E711" s="55">
        <v>1</v>
      </c>
      <c r="F711">
        <f t="shared" si="11"/>
        <v>1</v>
      </c>
    </row>
    <row r="712" spans="1:6" x14ac:dyDescent="0.25">
      <c r="A712" t="s">
        <v>3031</v>
      </c>
      <c r="B712">
        <v>201608551</v>
      </c>
      <c r="C712" s="63">
        <v>36014</v>
      </c>
      <c r="D712" s="63">
        <v>36014</v>
      </c>
      <c r="E712" s="55">
        <v>1</v>
      </c>
      <c r="F712">
        <f t="shared" si="11"/>
        <v>1</v>
      </c>
    </row>
    <row r="713" spans="1:6" x14ac:dyDescent="0.25">
      <c r="A713" t="s">
        <v>3014</v>
      </c>
      <c r="B713">
        <v>201905175</v>
      </c>
      <c r="C713" s="63">
        <v>36033</v>
      </c>
      <c r="D713" s="63">
        <v>36033</v>
      </c>
      <c r="E713" s="55">
        <v>1</v>
      </c>
      <c r="F713">
        <f t="shared" si="11"/>
        <v>1</v>
      </c>
    </row>
    <row r="714" spans="1:6" x14ac:dyDescent="0.25">
      <c r="A714" t="s">
        <v>3005</v>
      </c>
      <c r="B714">
        <v>201806175</v>
      </c>
      <c r="C714" s="63">
        <v>36056</v>
      </c>
      <c r="D714" s="63">
        <v>36057</v>
      </c>
      <c r="E714" s="55">
        <v>1</v>
      </c>
      <c r="F714">
        <f t="shared" si="11"/>
        <v>2</v>
      </c>
    </row>
    <row r="715" spans="1:6" x14ac:dyDescent="0.25">
      <c r="A715" t="s">
        <v>2826</v>
      </c>
      <c r="B715">
        <v>202006059</v>
      </c>
      <c r="C715" s="63">
        <v>36033</v>
      </c>
      <c r="D715" s="63">
        <v>36033</v>
      </c>
      <c r="E715" s="55">
        <v>1</v>
      </c>
      <c r="F715">
        <f t="shared" si="11"/>
        <v>1</v>
      </c>
    </row>
    <row r="716" spans="1:6" x14ac:dyDescent="0.25">
      <c r="A716" t="s">
        <v>3241</v>
      </c>
      <c r="B716">
        <v>201907316</v>
      </c>
      <c r="C716" s="63">
        <v>36374</v>
      </c>
      <c r="D716" s="63">
        <v>36374</v>
      </c>
      <c r="E716" s="55">
        <v>1</v>
      </c>
      <c r="F716">
        <f t="shared" si="11"/>
        <v>1</v>
      </c>
    </row>
    <row r="717" spans="1:6" x14ac:dyDescent="0.25">
      <c r="A717" t="s">
        <v>3143</v>
      </c>
      <c r="B717">
        <v>202004298</v>
      </c>
      <c r="C717" s="63">
        <v>36374</v>
      </c>
      <c r="D717" s="63">
        <v>36374</v>
      </c>
      <c r="E717" s="55">
        <v>1</v>
      </c>
      <c r="F717">
        <f t="shared" si="11"/>
        <v>1</v>
      </c>
    </row>
    <row r="718" spans="1:6" x14ac:dyDescent="0.25">
      <c r="A718" t="s">
        <v>3008</v>
      </c>
      <c r="B718">
        <v>201005457</v>
      </c>
      <c r="C718" s="63">
        <v>36058</v>
      </c>
      <c r="D718" s="63">
        <v>36058</v>
      </c>
      <c r="E718" s="55">
        <v>1</v>
      </c>
      <c r="F718">
        <f t="shared" si="11"/>
        <v>1</v>
      </c>
    </row>
    <row r="719" spans="1:6" x14ac:dyDescent="0.25">
      <c r="A719" t="s">
        <v>3075</v>
      </c>
      <c r="B719">
        <v>201705754</v>
      </c>
      <c r="C719" s="63">
        <v>36402</v>
      </c>
      <c r="D719" s="63">
        <v>36403</v>
      </c>
      <c r="E719" s="55">
        <v>1</v>
      </c>
      <c r="F719">
        <f t="shared" si="11"/>
        <v>2</v>
      </c>
    </row>
    <row r="720" spans="1:6" x14ac:dyDescent="0.25">
      <c r="A720" t="s">
        <v>2825</v>
      </c>
      <c r="B720">
        <v>202004225</v>
      </c>
      <c r="C720" s="63">
        <v>36034</v>
      </c>
      <c r="D720" s="63">
        <v>36034</v>
      </c>
      <c r="E720" s="55">
        <v>1</v>
      </c>
      <c r="F720">
        <f t="shared" si="11"/>
        <v>1</v>
      </c>
    </row>
    <row r="721" spans="1:6" x14ac:dyDescent="0.25">
      <c r="A721" t="s">
        <v>3212</v>
      </c>
      <c r="B721">
        <v>201603619</v>
      </c>
      <c r="C721" s="63">
        <v>36404</v>
      </c>
      <c r="D721" s="63">
        <v>36404</v>
      </c>
      <c r="E721" s="55">
        <v>1</v>
      </c>
      <c r="F721">
        <f t="shared" si="11"/>
        <v>1</v>
      </c>
    </row>
    <row r="722" spans="1:6" x14ac:dyDescent="0.25">
      <c r="A722" t="s">
        <v>3119</v>
      </c>
      <c r="B722">
        <v>201906750</v>
      </c>
      <c r="C722" s="63">
        <v>36402</v>
      </c>
      <c r="D722" s="63">
        <v>36402</v>
      </c>
      <c r="E722" s="55">
        <v>1</v>
      </c>
      <c r="F722">
        <f t="shared" si="11"/>
        <v>1</v>
      </c>
    </row>
    <row r="723" spans="1:6" x14ac:dyDescent="0.25">
      <c r="A723" t="s">
        <v>3142</v>
      </c>
      <c r="B723">
        <v>201704599</v>
      </c>
      <c r="C723" s="63">
        <v>36377</v>
      </c>
      <c r="D723" s="63">
        <v>36377</v>
      </c>
      <c r="E723" s="55">
        <v>1</v>
      </c>
      <c r="F723">
        <f t="shared" si="11"/>
        <v>1</v>
      </c>
    </row>
    <row r="724" spans="1:6" x14ac:dyDescent="0.25">
      <c r="A724" t="s">
        <v>3141</v>
      </c>
      <c r="B724">
        <v>201807575</v>
      </c>
      <c r="C724" s="63">
        <v>36377</v>
      </c>
      <c r="D724" s="63">
        <v>36377</v>
      </c>
      <c r="E724" s="55">
        <v>1</v>
      </c>
      <c r="F724">
        <f t="shared" si="11"/>
        <v>1</v>
      </c>
    </row>
    <row r="725" spans="1:6" x14ac:dyDescent="0.25">
      <c r="B725">
        <v>202005108</v>
      </c>
      <c r="C725" s="63">
        <v>36378</v>
      </c>
      <c r="D725" s="63">
        <v>36379</v>
      </c>
      <c r="E725" s="55">
        <v>1</v>
      </c>
      <c r="F725">
        <f t="shared" si="11"/>
        <v>2</v>
      </c>
    </row>
    <row r="726" spans="1:6" x14ac:dyDescent="0.25">
      <c r="A726" t="s">
        <v>2823</v>
      </c>
      <c r="B726">
        <v>201405015</v>
      </c>
      <c r="C726" s="63">
        <v>36036</v>
      </c>
      <c r="D726" s="63">
        <v>36036</v>
      </c>
      <c r="E726" s="55">
        <v>1</v>
      </c>
      <c r="F726">
        <f t="shared" si="11"/>
        <v>1</v>
      </c>
    </row>
    <row r="727" spans="1:6" x14ac:dyDescent="0.25">
      <c r="A727" t="s">
        <v>3118</v>
      </c>
      <c r="B727">
        <v>202005592</v>
      </c>
      <c r="C727" s="63">
        <v>36402</v>
      </c>
      <c r="D727" s="63">
        <v>36402</v>
      </c>
      <c r="E727" s="55">
        <v>1</v>
      </c>
      <c r="F727">
        <f t="shared" si="11"/>
        <v>1</v>
      </c>
    </row>
    <row r="728" spans="1:6" x14ac:dyDescent="0.25">
      <c r="A728" t="s">
        <v>2821</v>
      </c>
      <c r="B728">
        <v>202007769</v>
      </c>
      <c r="C728" s="63">
        <v>36037</v>
      </c>
      <c r="D728" s="63">
        <v>36037</v>
      </c>
      <c r="E728" s="55">
        <v>1</v>
      </c>
      <c r="F728">
        <f t="shared" si="11"/>
        <v>1</v>
      </c>
    </row>
    <row r="729" spans="1:6" x14ac:dyDescent="0.25">
      <c r="A729" t="s">
        <v>2779</v>
      </c>
      <c r="B729">
        <v>201003016</v>
      </c>
      <c r="C729" s="63">
        <v>36357</v>
      </c>
      <c r="D729" s="63">
        <v>36357</v>
      </c>
      <c r="E729" s="55">
        <v>1</v>
      </c>
      <c r="F729">
        <f t="shared" si="11"/>
        <v>1</v>
      </c>
    </row>
    <row r="730" spans="1:6" x14ac:dyDescent="0.25">
      <c r="B730">
        <v>201808541</v>
      </c>
      <c r="C730" s="63">
        <v>36037</v>
      </c>
      <c r="D730" s="63">
        <v>36037</v>
      </c>
      <c r="E730" s="55">
        <v>1</v>
      </c>
      <c r="F730">
        <f t="shared" si="11"/>
        <v>1</v>
      </c>
    </row>
    <row r="731" spans="1:6" x14ac:dyDescent="0.25">
      <c r="A731" t="s">
        <v>2819</v>
      </c>
      <c r="B731">
        <v>201604257</v>
      </c>
      <c r="C731" s="63">
        <v>36037</v>
      </c>
      <c r="D731" s="63">
        <v>36037</v>
      </c>
      <c r="E731" s="55">
        <v>1</v>
      </c>
      <c r="F731">
        <f t="shared" si="11"/>
        <v>1</v>
      </c>
    </row>
    <row r="732" spans="1:6" x14ac:dyDescent="0.25">
      <c r="A732" t="s">
        <v>2902</v>
      </c>
      <c r="B732">
        <v>202007911</v>
      </c>
      <c r="C732" s="63">
        <v>36014</v>
      </c>
      <c r="D732" s="63">
        <v>36014</v>
      </c>
      <c r="E732" s="55">
        <v>1</v>
      </c>
      <c r="F732">
        <f t="shared" si="11"/>
        <v>1</v>
      </c>
    </row>
    <row r="733" spans="1:6" x14ac:dyDescent="0.25">
      <c r="A733" t="s">
        <v>2901</v>
      </c>
      <c r="B733">
        <v>202006533</v>
      </c>
      <c r="C733" s="63">
        <v>36014</v>
      </c>
      <c r="D733" s="63">
        <v>36014</v>
      </c>
      <c r="E733" s="55">
        <v>1</v>
      </c>
      <c r="F733">
        <f t="shared" si="11"/>
        <v>1</v>
      </c>
    </row>
    <row r="734" spans="1:6" x14ac:dyDescent="0.25">
      <c r="A734" t="s">
        <v>2939</v>
      </c>
      <c r="B734">
        <v>201806392</v>
      </c>
      <c r="C734" s="63">
        <v>36386</v>
      </c>
      <c r="D734" s="63">
        <v>36386</v>
      </c>
      <c r="E734" s="55">
        <v>1</v>
      </c>
      <c r="F734">
        <f t="shared" si="11"/>
        <v>1</v>
      </c>
    </row>
    <row r="735" spans="1:6" x14ac:dyDescent="0.25">
      <c r="B735">
        <v>201907396</v>
      </c>
      <c r="C735" s="63">
        <v>36009</v>
      </c>
      <c r="D735" s="63">
        <v>36009</v>
      </c>
      <c r="E735" s="55">
        <v>1</v>
      </c>
      <c r="F735">
        <f t="shared" si="11"/>
        <v>1</v>
      </c>
    </row>
    <row r="736" spans="1:6" x14ac:dyDescent="0.25">
      <c r="A736" t="s">
        <v>2948</v>
      </c>
      <c r="B736">
        <v>202005986</v>
      </c>
      <c r="C736" s="63">
        <v>36007</v>
      </c>
      <c r="D736" s="63">
        <v>36007</v>
      </c>
      <c r="E736" s="55">
        <v>1</v>
      </c>
      <c r="F736">
        <f t="shared" si="11"/>
        <v>1</v>
      </c>
    </row>
    <row r="737" spans="1:6" x14ac:dyDescent="0.25">
      <c r="A737" t="s">
        <v>2941</v>
      </c>
      <c r="B737">
        <v>201907058</v>
      </c>
      <c r="C737" s="63">
        <v>36008</v>
      </c>
      <c r="D737" s="63">
        <v>36008</v>
      </c>
      <c r="E737" s="55">
        <v>1</v>
      </c>
      <c r="F737">
        <f t="shared" si="11"/>
        <v>1</v>
      </c>
    </row>
    <row r="738" spans="1:6" x14ac:dyDescent="0.25">
      <c r="A738" t="s">
        <v>3028</v>
      </c>
      <c r="B738">
        <v>201704797</v>
      </c>
      <c r="C738" s="63">
        <v>36015</v>
      </c>
      <c r="D738" s="63">
        <v>36015</v>
      </c>
      <c r="E738" s="55">
        <v>1</v>
      </c>
      <c r="F738">
        <f t="shared" si="11"/>
        <v>1</v>
      </c>
    </row>
    <row r="739" spans="1:6" x14ac:dyDescent="0.25">
      <c r="A739" t="s">
        <v>3026</v>
      </c>
      <c r="B739">
        <v>202008116</v>
      </c>
      <c r="C739" s="63">
        <v>36015</v>
      </c>
      <c r="D739" s="63">
        <v>36015</v>
      </c>
      <c r="E739" s="55">
        <v>1</v>
      </c>
      <c r="F739">
        <f t="shared" si="11"/>
        <v>1</v>
      </c>
    </row>
    <row r="740" spans="1:6" x14ac:dyDescent="0.25">
      <c r="A740" t="s">
        <v>3239</v>
      </c>
      <c r="B740">
        <v>201507838</v>
      </c>
      <c r="C740" s="63">
        <v>36387</v>
      </c>
      <c r="D740" s="63">
        <v>36387</v>
      </c>
      <c r="E740" s="55">
        <v>1</v>
      </c>
      <c r="F740">
        <f t="shared" si="11"/>
        <v>1</v>
      </c>
    </row>
    <row r="741" spans="1:6" x14ac:dyDescent="0.25">
      <c r="A741" t="s">
        <v>3139</v>
      </c>
      <c r="B741">
        <v>201706065</v>
      </c>
      <c r="C741" s="63">
        <v>36387</v>
      </c>
      <c r="D741" s="63">
        <v>36387</v>
      </c>
      <c r="E741" s="55">
        <v>1</v>
      </c>
      <c r="F741">
        <f t="shared" si="11"/>
        <v>1</v>
      </c>
    </row>
    <row r="742" spans="1:6" x14ac:dyDescent="0.25">
      <c r="A742" t="s">
        <v>2818</v>
      </c>
      <c r="B742">
        <v>201405742</v>
      </c>
      <c r="C742" s="63">
        <v>36039</v>
      </c>
      <c r="D742" s="63">
        <v>36039</v>
      </c>
      <c r="E742" s="55">
        <v>1</v>
      </c>
      <c r="F742">
        <f t="shared" si="11"/>
        <v>1</v>
      </c>
    </row>
    <row r="743" spans="1:6" x14ac:dyDescent="0.25">
      <c r="B743">
        <v>201904493</v>
      </c>
      <c r="C743" s="63">
        <v>36387</v>
      </c>
      <c r="D743" s="63">
        <v>36387</v>
      </c>
      <c r="E743" s="55">
        <v>1</v>
      </c>
      <c r="F743">
        <f t="shared" si="11"/>
        <v>1</v>
      </c>
    </row>
    <row r="744" spans="1:6" x14ac:dyDescent="0.25">
      <c r="A744" t="s">
        <v>2816</v>
      </c>
      <c r="B744">
        <v>201704991</v>
      </c>
      <c r="C744" s="63">
        <v>36039</v>
      </c>
      <c r="D744" s="63">
        <v>36039</v>
      </c>
      <c r="E744" s="55">
        <v>1</v>
      </c>
      <c r="F744">
        <f t="shared" si="11"/>
        <v>1</v>
      </c>
    </row>
    <row r="745" spans="1:6" x14ac:dyDescent="0.25">
      <c r="A745" t="s">
        <v>2815</v>
      </c>
      <c r="B745">
        <v>201806321</v>
      </c>
      <c r="C745" s="63">
        <v>36040</v>
      </c>
      <c r="D745" s="63">
        <v>36040</v>
      </c>
      <c r="E745" s="55">
        <v>1</v>
      </c>
      <c r="F745">
        <f t="shared" si="11"/>
        <v>1</v>
      </c>
    </row>
    <row r="746" spans="1:6" x14ac:dyDescent="0.25">
      <c r="A746" t="s">
        <v>3138</v>
      </c>
      <c r="B746">
        <v>201603903</v>
      </c>
      <c r="C746" s="63">
        <v>36388</v>
      </c>
      <c r="D746" s="63">
        <v>36388</v>
      </c>
      <c r="E746" s="55">
        <v>1</v>
      </c>
      <c r="F746">
        <f t="shared" si="11"/>
        <v>1</v>
      </c>
    </row>
    <row r="747" spans="1:6" x14ac:dyDescent="0.25">
      <c r="A747" t="s">
        <v>2813</v>
      </c>
      <c r="B747">
        <v>201806636</v>
      </c>
      <c r="C747" s="63">
        <v>36040</v>
      </c>
      <c r="D747" s="63">
        <v>36040</v>
      </c>
      <c r="E747" s="55">
        <v>1</v>
      </c>
      <c r="F747">
        <f t="shared" si="11"/>
        <v>1</v>
      </c>
    </row>
    <row r="748" spans="1:6" x14ac:dyDescent="0.25">
      <c r="B748">
        <v>202101913</v>
      </c>
      <c r="C748" s="63">
        <v>36388</v>
      </c>
      <c r="D748" s="63">
        <v>36388</v>
      </c>
      <c r="E748" s="55">
        <v>1</v>
      </c>
      <c r="F748">
        <f t="shared" si="11"/>
        <v>1</v>
      </c>
    </row>
    <row r="749" spans="1:6" x14ac:dyDescent="0.25">
      <c r="A749" t="s">
        <v>3137</v>
      </c>
      <c r="B749">
        <v>202007323</v>
      </c>
      <c r="C749" s="63">
        <v>36388</v>
      </c>
      <c r="D749" s="63">
        <v>36388</v>
      </c>
      <c r="E749" s="55">
        <v>1</v>
      </c>
      <c r="F749">
        <f t="shared" si="11"/>
        <v>1</v>
      </c>
    </row>
    <row r="750" spans="1:6" x14ac:dyDescent="0.25">
      <c r="A750" t="s">
        <v>2811</v>
      </c>
      <c r="B750">
        <v>201606201</v>
      </c>
      <c r="C750" s="63">
        <v>36040</v>
      </c>
      <c r="D750" s="63">
        <v>36041</v>
      </c>
      <c r="E750" s="55">
        <v>1</v>
      </c>
      <c r="F750">
        <f t="shared" si="11"/>
        <v>2</v>
      </c>
    </row>
    <row r="751" spans="1:6" x14ac:dyDescent="0.25">
      <c r="A751" t="s">
        <v>2794</v>
      </c>
      <c r="B751">
        <v>201806246</v>
      </c>
      <c r="C751" s="63">
        <v>36389</v>
      </c>
      <c r="D751" s="63">
        <v>36389</v>
      </c>
      <c r="E751" s="55">
        <v>1</v>
      </c>
      <c r="F751">
        <f t="shared" si="11"/>
        <v>1</v>
      </c>
    </row>
    <row r="752" spans="1:6" x14ac:dyDescent="0.25">
      <c r="B752">
        <v>201907347</v>
      </c>
      <c r="C752" s="63">
        <v>36055</v>
      </c>
      <c r="D752" s="63">
        <v>36055</v>
      </c>
      <c r="E752" s="55">
        <v>1</v>
      </c>
      <c r="F752">
        <f t="shared" si="11"/>
        <v>1</v>
      </c>
    </row>
    <row r="753" spans="1:6" x14ac:dyDescent="0.25">
      <c r="A753" t="s">
        <v>3078</v>
      </c>
      <c r="B753">
        <v>201706421</v>
      </c>
      <c r="C753" s="63">
        <v>36389</v>
      </c>
      <c r="D753" s="63">
        <v>36389</v>
      </c>
      <c r="E753" s="55">
        <v>1</v>
      </c>
      <c r="F753">
        <f t="shared" si="11"/>
        <v>1</v>
      </c>
    </row>
    <row r="754" spans="1:6" x14ac:dyDescent="0.25">
      <c r="A754" t="s">
        <v>2458</v>
      </c>
      <c r="B754">
        <v>202004893</v>
      </c>
      <c r="C754" s="63">
        <v>35277</v>
      </c>
      <c r="D754" s="63">
        <v>35277</v>
      </c>
      <c r="E754" s="55">
        <v>1</v>
      </c>
      <c r="F754">
        <f t="shared" si="11"/>
        <v>1</v>
      </c>
    </row>
    <row r="755" spans="1:6" x14ac:dyDescent="0.25">
      <c r="A755" t="s">
        <v>2808</v>
      </c>
      <c r="B755">
        <v>202006407</v>
      </c>
      <c r="C755" s="63">
        <v>36040</v>
      </c>
      <c r="D755" s="63">
        <v>36040</v>
      </c>
      <c r="E755" s="55">
        <v>1</v>
      </c>
      <c r="F755">
        <f t="shared" si="11"/>
        <v>1</v>
      </c>
    </row>
    <row r="756" spans="1:6" x14ac:dyDescent="0.25">
      <c r="A756" t="s">
        <v>3280</v>
      </c>
      <c r="B756">
        <v>202005107</v>
      </c>
      <c r="C756" s="63">
        <v>36392</v>
      </c>
      <c r="D756" s="63">
        <v>36392</v>
      </c>
      <c r="E756" s="55">
        <v>1</v>
      </c>
      <c r="F756">
        <f t="shared" si="11"/>
        <v>1</v>
      </c>
    </row>
    <row r="757" spans="1:6" x14ac:dyDescent="0.25">
      <c r="A757" t="s">
        <v>3135</v>
      </c>
      <c r="B757">
        <v>201906883</v>
      </c>
      <c r="C757" s="63">
        <v>36391</v>
      </c>
      <c r="D757" s="63">
        <v>36391</v>
      </c>
      <c r="E757" s="55">
        <v>1</v>
      </c>
      <c r="F757">
        <f t="shared" si="11"/>
        <v>1</v>
      </c>
    </row>
    <row r="758" spans="1:6" x14ac:dyDescent="0.25">
      <c r="A758" t="s">
        <v>3010</v>
      </c>
      <c r="B758">
        <v>201904660</v>
      </c>
      <c r="C758" s="63">
        <v>36042</v>
      </c>
      <c r="D758" s="63">
        <v>36042</v>
      </c>
      <c r="E758" s="55">
        <v>1</v>
      </c>
      <c r="F758">
        <f t="shared" si="11"/>
        <v>1</v>
      </c>
    </row>
    <row r="759" spans="1:6" x14ac:dyDescent="0.25">
      <c r="A759" t="s">
        <v>3076</v>
      </c>
      <c r="B759">
        <v>201606590</v>
      </c>
      <c r="C759" s="63">
        <v>36392</v>
      </c>
      <c r="D759" s="63">
        <v>36392</v>
      </c>
      <c r="E759" s="55">
        <v>1</v>
      </c>
      <c r="F759">
        <f t="shared" si="11"/>
        <v>1</v>
      </c>
    </row>
    <row r="760" spans="1:6" x14ac:dyDescent="0.25">
      <c r="A760" t="s">
        <v>2868</v>
      </c>
      <c r="B760">
        <v>201709436</v>
      </c>
      <c r="C760" s="63">
        <v>36393</v>
      </c>
      <c r="D760" s="63">
        <v>36393</v>
      </c>
      <c r="E760" s="55">
        <v>1</v>
      </c>
      <c r="F760">
        <f t="shared" si="11"/>
        <v>1</v>
      </c>
    </row>
    <row r="761" spans="1:6" x14ac:dyDescent="0.25">
      <c r="B761">
        <v>202003320</v>
      </c>
      <c r="C761" s="63">
        <v>36023</v>
      </c>
      <c r="D761" s="63">
        <v>36023</v>
      </c>
      <c r="E761" s="55">
        <v>1</v>
      </c>
      <c r="F761">
        <f t="shared" si="11"/>
        <v>1</v>
      </c>
    </row>
    <row r="762" spans="1:6" x14ac:dyDescent="0.25">
      <c r="A762" t="s">
        <v>3006</v>
      </c>
      <c r="B762">
        <v>201908047</v>
      </c>
      <c r="C762" s="63">
        <v>36030</v>
      </c>
      <c r="D762" s="63">
        <v>36030</v>
      </c>
      <c r="E762" s="55">
        <v>1</v>
      </c>
      <c r="F762">
        <f t="shared" si="11"/>
        <v>1</v>
      </c>
    </row>
    <row r="763" spans="1:6" x14ac:dyDescent="0.25">
      <c r="A763" t="s">
        <v>3134</v>
      </c>
      <c r="B763">
        <v>201906014</v>
      </c>
      <c r="C763" s="63">
        <v>36393</v>
      </c>
      <c r="D763" s="63">
        <v>36393</v>
      </c>
      <c r="E763" s="55">
        <v>1</v>
      </c>
      <c r="F763">
        <f t="shared" si="11"/>
        <v>1</v>
      </c>
    </row>
    <row r="764" spans="1:6" x14ac:dyDescent="0.25">
      <c r="A764" t="s">
        <v>2806</v>
      </c>
      <c r="B764">
        <v>202004288</v>
      </c>
      <c r="C764" s="63">
        <v>36044</v>
      </c>
      <c r="D764" s="63">
        <v>36044</v>
      </c>
      <c r="E764" s="55">
        <v>1</v>
      </c>
      <c r="F764">
        <f t="shared" si="11"/>
        <v>1</v>
      </c>
    </row>
    <row r="765" spans="1:6" x14ac:dyDescent="0.25">
      <c r="A765" t="s">
        <v>3133</v>
      </c>
      <c r="B765">
        <v>202007485</v>
      </c>
      <c r="C765" s="63">
        <v>36394</v>
      </c>
      <c r="D765" s="63">
        <v>36395</v>
      </c>
      <c r="E765" s="55">
        <v>1</v>
      </c>
      <c r="F765">
        <f t="shared" si="11"/>
        <v>2</v>
      </c>
    </row>
    <row r="766" spans="1:6" x14ac:dyDescent="0.25">
      <c r="A766" t="s">
        <v>3132</v>
      </c>
      <c r="B766">
        <v>201806391</v>
      </c>
      <c r="C766" s="63">
        <v>36394</v>
      </c>
      <c r="D766" s="63">
        <v>36395</v>
      </c>
      <c r="E766" s="55">
        <v>1</v>
      </c>
      <c r="F766">
        <f t="shared" si="11"/>
        <v>2</v>
      </c>
    </row>
    <row r="767" spans="1:6" x14ac:dyDescent="0.25">
      <c r="A767" t="s">
        <v>3238</v>
      </c>
      <c r="B767">
        <v>201604360</v>
      </c>
      <c r="C767" s="63">
        <v>36394</v>
      </c>
      <c r="D767" s="63">
        <v>36394</v>
      </c>
      <c r="E767" s="55">
        <v>1</v>
      </c>
      <c r="F767">
        <f t="shared" si="11"/>
        <v>1</v>
      </c>
    </row>
    <row r="768" spans="1:6" x14ac:dyDescent="0.25">
      <c r="A768" t="s">
        <v>3236</v>
      </c>
      <c r="B768">
        <v>202005942</v>
      </c>
      <c r="C768" s="63">
        <v>36394</v>
      </c>
      <c r="D768" s="63">
        <v>36394</v>
      </c>
      <c r="E768" s="55">
        <v>1</v>
      </c>
      <c r="F768">
        <f t="shared" si="11"/>
        <v>1</v>
      </c>
    </row>
    <row r="769" spans="1:6" x14ac:dyDescent="0.25">
      <c r="A769" t="s">
        <v>3131</v>
      </c>
      <c r="B769">
        <v>201805273</v>
      </c>
      <c r="C769" s="63">
        <v>36394</v>
      </c>
      <c r="D769" s="63">
        <v>36394</v>
      </c>
      <c r="E769" s="55">
        <v>1</v>
      </c>
      <c r="F769">
        <f t="shared" si="11"/>
        <v>1</v>
      </c>
    </row>
    <row r="770" spans="1:6" x14ac:dyDescent="0.25">
      <c r="A770" t="s">
        <v>3130</v>
      </c>
      <c r="B770">
        <v>201906910</v>
      </c>
      <c r="C770" s="63">
        <v>36394</v>
      </c>
      <c r="D770" s="63">
        <v>36394</v>
      </c>
      <c r="E770" s="55">
        <v>1</v>
      </c>
      <c r="F770">
        <f t="shared" si="11"/>
        <v>1</v>
      </c>
    </row>
    <row r="771" spans="1:6" x14ac:dyDescent="0.25">
      <c r="A771" t="s">
        <v>3129</v>
      </c>
      <c r="B771">
        <v>201402718</v>
      </c>
      <c r="C771" s="63">
        <v>36394</v>
      </c>
      <c r="D771" s="63">
        <v>36394</v>
      </c>
      <c r="E771" s="55">
        <v>1</v>
      </c>
      <c r="F771">
        <f t="shared" si="11"/>
        <v>1</v>
      </c>
    </row>
    <row r="772" spans="1:6" x14ac:dyDescent="0.25">
      <c r="A772" t="s">
        <v>2804</v>
      </c>
      <c r="B772">
        <v>202007895</v>
      </c>
      <c r="C772" s="63">
        <v>36047</v>
      </c>
      <c r="D772" s="63">
        <v>36047</v>
      </c>
      <c r="E772" s="55">
        <v>1</v>
      </c>
      <c r="F772">
        <f t="shared" si="11"/>
        <v>1</v>
      </c>
    </row>
    <row r="773" spans="1:6" x14ac:dyDescent="0.25">
      <c r="A773" t="s">
        <v>3009</v>
      </c>
      <c r="B773">
        <v>201806161</v>
      </c>
      <c r="C773" s="63">
        <v>36048</v>
      </c>
      <c r="D773" s="63">
        <v>36048</v>
      </c>
      <c r="E773" s="55">
        <v>1</v>
      </c>
      <c r="F773">
        <f t="shared" si="11"/>
        <v>1</v>
      </c>
    </row>
    <row r="774" spans="1:6" x14ac:dyDescent="0.25">
      <c r="B774">
        <v>202007568</v>
      </c>
      <c r="C774" s="63">
        <v>36395</v>
      </c>
      <c r="D774" s="63">
        <v>36396</v>
      </c>
      <c r="E774" s="55">
        <v>1</v>
      </c>
      <c r="F774">
        <f t="shared" ref="F774:F837" si="12">IFERROR(D774-C774+1, 0)</f>
        <v>2</v>
      </c>
    </row>
    <row r="775" spans="1:6" x14ac:dyDescent="0.25">
      <c r="A775" t="s">
        <v>3128</v>
      </c>
      <c r="B775">
        <v>202008127</v>
      </c>
      <c r="C775" s="63">
        <v>36395</v>
      </c>
      <c r="D775" s="63">
        <v>36395</v>
      </c>
      <c r="E775" s="55">
        <v>1</v>
      </c>
      <c r="F775">
        <f t="shared" si="12"/>
        <v>1</v>
      </c>
    </row>
    <row r="776" spans="1:6" x14ac:dyDescent="0.25">
      <c r="A776" t="s">
        <v>2801</v>
      </c>
      <c r="B776">
        <v>201807609</v>
      </c>
      <c r="C776" s="63">
        <v>36395</v>
      </c>
      <c r="D776" s="63">
        <v>36395</v>
      </c>
      <c r="E776" s="55">
        <v>1</v>
      </c>
      <c r="F776">
        <f t="shared" si="12"/>
        <v>1</v>
      </c>
    </row>
    <row r="777" spans="1:6" x14ac:dyDescent="0.25">
      <c r="B777">
        <v>202103629</v>
      </c>
      <c r="C777" s="63">
        <v>36048</v>
      </c>
      <c r="D777" s="63">
        <v>36048</v>
      </c>
      <c r="E777" s="55">
        <v>1</v>
      </c>
      <c r="F777">
        <f t="shared" si="12"/>
        <v>1</v>
      </c>
    </row>
    <row r="778" spans="1:6" x14ac:dyDescent="0.25">
      <c r="A778" t="s">
        <v>2800</v>
      </c>
      <c r="B778">
        <v>201804904</v>
      </c>
      <c r="C778" s="63">
        <v>36048</v>
      </c>
      <c r="D778" s="63">
        <v>36048</v>
      </c>
      <c r="E778" s="55">
        <v>1</v>
      </c>
      <c r="F778">
        <f t="shared" si="12"/>
        <v>1</v>
      </c>
    </row>
    <row r="779" spans="1:6" x14ac:dyDescent="0.25">
      <c r="A779" t="s">
        <v>2895</v>
      </c>
      <c r="B779">
        <v>201706200</v>
      </c>
      <c r="C779" s="63">
        <v>36015</v>
      </c>
      <c r="D779" s="63">
        <v>36017</v>
      </c>
      <c r="E779" s="55">
        <v>1</v>
      </c>
      <c r="F779">
        <f t="shared" si="12"/>
        <v>3</v>
      </c>
    </row>
    <row r="780" spans="1:6" x14ac:dyDescent="0.25">
      <c r="A780" t="s">
        <v>3126</v>
      </c>
      <c r="B780">
        <v>201406189</v>
      </c>
      <c r="C780" s="63">
        <v>36395</v>
      </c>
      <c r="D780" s="63">
        <v>36395</v>
      </c>
      <c r="E780" s="55">
        <v>1</v>
      </c>
      <c r="F780">
        <f t="shared" si="12"/>
        <v>1</v>
      </c>
    </row>
    <row r="781" spans="1:6" x14ac:dyDescent="0.25">
      <c r="A781" t="s">
        <v>3125</v>
      </c>
      <c r="B781">
        <v>201706253</v>
      </c>
      <c r="C781" s="63">
        <v>36398</v>
      </c>
      <c r="D781" s="63">
        <v>36399</v>
      </c>
      <c r="E781" s="55">
        <v>1</v>
      </c>
      <c r="F781">
        <f t="shared" si="12"/>
        <v>2</v>
      </c>
    </row>
    <row r="782" spans="1:6" x14ac:dyDescent="0.25">
      <c r="B782">
        <v>201806128</v>
      </c>
      <c r="C782" s="63">
        <v>36399</v>
      </c>
      <c r="D782" s="63">
        <v>36399</v>
      </c>
      <c r="E782" s="55">
        <v>1</v>
      </c>
      <c r="F782">
        <f t="shared" si="12"/>
        <v>1</v>
      </c>
    </row>
    <row r="783" spans="1:6" x14ac:dyDescent="0.25">
      <c r="B783">
        <v>201904531</v>
      </c>
      <c r="C783" s="63">
        <v>36404</v>
      </c>
      <c r="D783" s="63">
        <v>36405</v>
      </c>
      <c r="E783" s="55">
        <v>1</v>
      </c>
      <c r="F783">
        <f t="shared" si="12"/>
        <v>2</v>
      </c>
    </row>
    <row r="784" spans="1:6" x14ac:dyDescent="0.25">
      <c r="A784" t="s">
        <v>3124</v>
      </c>
      <c r="B784">
        <v>201306340</v>
      </c>
      <c r="C784" s="63">
        <v>36398</v>
      </c>
      <c r="D784" s="63">
        <v>36398</v>
      </c>
      <c r="E784" s="55">
        <v>1</v>
      </c>
      <c r="F784">
        <f t="shared" si="12"/>
        <v>1</v>
      </c>
    </row>
    <row r="785" spans="1:6" x14ac:dyDescent="0.25">
      <c r="A785" t="s">
        <v>3123</v>
      </c>
      <c r="B785">
        <v>201806167</v>
      </c>
      <c r="C785" s="63">
        <v>36400</v>
      </c>
      <c r="D785" s="63">
        <v>36400</v>
      </c>
      <c r="E785" s="55">
        <v>1</v>
      </c>
      <c r="F785">
        <f t="shared" si="12"/>
        <v>1</v>
      </c>
    </row>
    <row r="786" spans="1:6" x14ac:dyDescent="0.25">
      <c r="A786" t="s">
        <v>3122</v>
      </c>
      <c r="B786">
        <v>202008126</v>
      </c>
      <c r="C786" s="63">
        <v>36400</v>
      </c>
      <c r="D786" s="63">
        <v>36401</v>
      </c>
      <c r="E786" s="55">
        <v>1</v>
      </c>
      <c r="F786">
        <f t="shared" si="12"/>
        <v>2</v>
      </c>
    </row>
    <row r="787" spans="1:6" x14ac:dyDescent="0.25">
      <c r="A787" t="s">
        <v>2798</v>
      </c>
      <c r="B787">
        <v>202004499</v>
      </c>
      <c r="C787" s="63">
        <v>36052</v>
      </c>
      <c r="D787" s="63">
        <v>36052</v>
      </c>
      <c r="E787" s="55">
        <v>1</v>
      </c>
      <c r="F787">
        <f t="shared" si="12"/>
        <v>1</v>
      </c>
    </row>
    <row r="788" spans="1:6" x14ac:dyDescent="0.25">
      <c r="B788">
        <v>202006094</v>
      </c>
      <c r="C788" s="63">
        <v>36400</v>
      </c>
      <c r="D788" s="63">
        <v>36400</v>
      </c>
      <c r="E788" s="55">
        <v>1</v>
      </c>
      <c r="F788">
        <f t="shared" si="12"/>
        <v>1</v>
      </c>
    </row>
    <row r="789" spans="1:6" x14ac:dyDescent="0.25">
      <c r="A789" t="s">
        <v>3121</v>
      </c>
      <c r="B789">
        <v>200703548</v>
      </c>
      <c r="C789" s="63">
        <v>36400</v>
      </c>
      <c r="D789" s="63">
        <v>36400</v>
      </c>
      <c r="E789" s="55">
        <v>1</v>
      </c>
      <c r="F789">
        <f t="shared" si="12"/>
        <v>1</v>
      </c>
    </row>
    <row r="790" spans="1:6" x14ac:dyDescent="0.25">
      <c r="A790" t="s">
        <v>2795</v>
      </c>
      <c r="B790">
        <v>202103312</v>
      </c>
      <c r="C790" s="63">
        <v>36053</v>
      </c>
      <c r="D790" s="63">
        <v>36053</v>
      </c>
      <c r="E790" s="55">
        <v>1</v>
      </c>
      <c r="F790">
        <f t="shared" si="12"/>
        <v>1</v>
      </c>
    </row>
    <row r="791" spans="1:6" x14ac:dyDescent="0.25">
      <c r="A791" t="s">
        <v>3232</v>
      </c>
      <c r="B791">
        <v>201504772</v>
      </c>
      <c r="C791" s="63">
        <v>36412</v>
      </c>
      <c r="D791" s="63">
        <v>36412</v>
      </c>
      <c r="E791" s="55">
        <v>1</v>
      </c>
      <c r="F791">
        <f t="shared" si="12"/>
        <v>1</v>
      </c>
    </row>
    <row r="792" spans="1:6" x14ac:dyDescent="0.25">
      <c r="B792">
        <v>202005216</v>
      </c>
      <c r="C792" s="63">
        <v>36412</v>
      </c>
      <c r="D792" s="63">
        <v>36412</v>
      </c>
      <c r="E792" s="55">
        <v>1</v>
      </c>
      <c r="F792">
        <f t="shared" si="12"/>
        <v>1</v>
      </c>
    </row>
    <row r="793" spans="1:6" x14ac:dyDescent="0.25">
      <c r="A793" t="s">
        <v>3231</v>
      </c>
      <c r="B793">
        <v>200700267</v>
      </c>
      <c r="C793" s="63">
        <v>36412</v>
      </c>
      <c r="D793" s="63">
        <v>36412</v>
      </c>
      <c r="E793" s="55">
        <v>1</v>
      </c>
      <c r="F793">
        <f t="shared" si="12"/>
        <v>1</v>
      </c>
    </row>
    <row r="794" spans="1:6" x14ac:dyDescent="0.25">
      <c r="B794">
        <v>201508246</v>
      </c>
      <c r="C794" s="63">
        <v>36413</v>
      </c>
      <c r="D794" s="63">
        <v>36413</v>
      </c>
      <c r="E794" s="55">
        <v>1</v>
      </c>
      <c r="F794">
        <f t="shared" si="12"/>
        <v>1</v>
      </c>
    </row>
    <row r="795" spans="1:6" x14ac:dyDescent="0.25">
      <c r="A795" t="s">
        <v>3235</v>
      </c>
      <c r="B795">
        <v>201800318</v>
      </c>
      <c r="C795" s="63">
        <v>36401</v>
      </c>
      <c r="D795" s="63">
        <v>36401</v>
      </c>
      <c r="E795" s="55">
        <v>1</v>
      </c>
      <c r="F795">
        <f t="shared" si="12"/>
        <v>1</v>
      </c>
    </row>
    <row r="796" spans="1:6" x14ac:dyDescent="0.25">
      <c r="B796">
        <v>202005096</v>
      </c>
      <c r="C796" s="63">
        <v>36401</v>
      </c>
      <c r="D796" s="63">
        <v>36401</v>
      </c>
      <c r="E796" s="55">
        <v>1</v>
      </c>
      <c r="F796">
        <f t="shared" si="12"/>
        <v>1</v>
      </c>
    </row>
    <row r="797" spans="1:6" x14ac:dyDescent="0.25">
      <c r="A797" t="s">
        <v>3120</v>
      </c>
      <c r="B797">
        <v>201706910</v>
      </c>
      <c r="C797" s="63">
        <v>36401</v>
      </c>
      <c r="D797" s="63">
        <v>36401</v>
      </c>
      <c r="E797" s="55">
        <v>1</v>
      </c>
      <c r="F797">
        <f t="shared" si="12"/>
        <v>1</v>
      </c>
    </row>
    <row r="798" spans="1:6" x14ac:dyDescent="0.25">
      <c r="A798" t="s">
        <v>3016</v>
      </c>
      <c r="B798">
        <v>201905727</v>
      </c>
      <c r="C798" s="63">
        <v>36031</v>
      </c>
      <c r="D798" s="63">
        <v>36031</v>
      </c>
      <c r="E798" s="55">
        <v>1</v>
      </c>
      <c r="F798">
        <f t="shared" si="12"/>
        <v>1</v>
      </c>
    </row>
    <row r="799" spans="1:6" x14ac:dyDescent="0.25">
      <c r="A799" t="s">
        <v>3211</v>
      </c>
      <c r="B799">
        <v>201907457</v>
      </c>
      <c r="C799" s="63">
        <v>36405</v>
      </c>
      <c r="D799" s="63">
        <v>36405</v>
      </c>
      <c r="E799" s="55">
        <v>1</v>
      </c>
      <c r="F799">
        <f t="shared" si="12"/>
        <v>1</v>
      </c>
    </row>
    <row r="800" spans="1:6" x14ac:dyDescent="0.25">
      <c r="A800" t="s">
        <v>3117</v>
      </c>
      <c r="B800">
        <v>201806340</v>
      </c>
      <c r="C800" s="63">
        <v>36405</v>
      </c>
      <c r="D800" s="63">
        <v>36405</v>
      </c>
      <c r="E800" s="55">
        <v>1</v>
      </c>
      <c r="F800">
        <f t="shared" si="12"/>
        <v>1</v>
      </c>
    </row>
    <row r="801" spans="1:6" x14ac:dyDescent="0.25">
      <c r="A801" t="s">
        <v>3116</v>
      </c>
      <c r="B801">
        <v>201504441</v>
      </c>
      <c r="C801" s="63">
        <v>36405</v>
      </c>
      <c r="D801" s="63">
        <v>36405</v>
      </c>
      <c r="E801" s="55">
        <v>1</v>
      </c>
      <c r="F801">
        <f t="shared" si="12"/>
        <v>1</v>
      </c>
    </row>
    <row r="802" spans="1:6" x14ac:dyDescent="0.25">
      <c r="A802" t="s">
        <v>3210</v>
      </c>
      <c r="B802">
        <v>201906051</v>
      </c>
      <c r="C802" s="63">
        <v>36406</v>
      </c>
      <c r="D802" s="63">
        <v>36406</v>
      </c>
      <c r="E802" s="55">
        <v>1</v>
      </c>
      <c r="F802">
        <f t="shared" si="12"/>
        <v>1</v>
      </c>
    </row>
    <row r="803" spans="1:6" x14ac:dyDescent="0.25">
      <c r="A803" t="s">
        <v>3011</v>
      </c>
      <c r="B803">
        <v>201505938</v>
      </c>
      <c r="C803" s="63">
        <v>36407</v>
      </c>
      <c r="D803" s="63">
        <v>36407</v>
      </c>
      <c r="E803" s="55">
        <v>1</v>
      </c>
      <c r="F803">
        <f t="shared" si="12"/>
        <v>1</v>
      </c>
    </row>
    <row r="804" spans="1:6" x14ac:dyDescent="0.25">
      <c r="B804">
        <v>202006241</v>
      </c>
      <c r="C804" s="63">
        <v>36039</v>
      </c>
      <c r="D804" s="63">
        <v>36039</v>
      </c>
      <c r="E804" s="55">
        <v>1</v>
      </c>
      <c r="F804">
        <f t="shared" si="12"/>
        <v>1</v>
      </c>
    </row>
    <row r="805" spans="1:6" x14ac:dyDescent="0.25">
      <c r="A805" t="s">
        <v>2532</v>
      </c>
      <c r="B805">
        <v>200802871</v>
      </c>
      <c r="C805" s="63">
        <v>35360</v>
      </c>
      <c r="D805" s="63">
        <v>35360</v>
      </c>
      <c r="E805" s="55">
        <v>1</v>
      </c>
      <c r="F805">
        <f t="shared" si="12"/>
        <v>1</v>
      </c>
    </row>
    <row r="806" spans="1:6" x14ac:dyDescent="0.25">
      <c r="A806" t="s">
        <v>3234</v>
      </c>
      <c r="B806">
        <v>202007525</v>
      </c>
      <c r="C806" s="63">
        <v>36407</v>
      </c>
      <c r="D806" s="63">
        <v>36407</v>
      </c>
      <c r="E806" s="55">
        <v>1</v>
      </c>
      <c r="F806">
        <f t="shared" si="12"/>
        <v>1</v>
      </c>
    </row>
    <row r="807" spans="1:6" x14ac:dyDescent="0.25">
      <c r="A807" t="s">
        <v>3115</v>
      </c>
      <c r="B807">
        <v>201806927</v>
      </c>
      <c r="C807" s="63">
        <v>36408</v>
      </c>
      <c r="D807" s="63">
        <v>36408</v>
      </c>
      <c r="E807" s="55">
        <v>1</v>
      </c>
      <c r="F807">
        <f t="shared" si="12"/>
        <v>1</v>
      </c>
    </row>
    <row r="808" spans="1:6" x14ac:dyDescent="0.25">
      <c r="A808" t="s">
        <v>2457</v>
      </c>
      <c r="B808">
        <v>201806128</v>
      </c>
      <c r="C808" s="63">
        <v>35239</v>
      </c>
      <c r="D808" s="63">
        <v>35239</v>
      </c>
      <c r="E808" s="55">
        <v>1</v>
      </c>
      <c r="F808">
        <f t="shared" si="12"/>
        <v>1</v>
      </c>
    </row>
    <row r="809" spans="1:6" x14ac:dyDescent="0.25">
      <c r="B809">
        <v>202005107</v>
      </c>
      <c r="C809" s="63">
        <v>35239</v>
      </c>
      <c r="D809" s="63">
        <v>35239</v>
      </c>
      <c r="E809" s="55">
        <v>1</v>
      </c>
      <c r="F809">
        <f t="shared" si="12"/>
        <v>1</v>
      </c>
    </row>
    <row r="810" spans="1:6" x14ac:dyDescent="0.25">
      <c r="B810">
        <v>202005108</v>
      </c>
      <c r="C810" s="63">
        <v>35240</v>
      </c>
      <c r="D810" s="63">
        <v>35240</v>
      </c>
      <c r="E810" s="55">
        <v>1</v>
      </c>
      <c r="F810">
        <f t="shared" si="12"/>
        <v>1</v>
      </c>
    </row>
    <row r="811" spans="1:6" x14ac:dyDescent="0.25">
      <c r="B811">
        <v>202006582</v>
      </c>
      <c r="C811" s="63">
        <v>35239</v>
      </c>
      <c r="D811" s="63">
        <v>35239</v>
      </c>
      <c r="E811" s="55">
        <v>1</v>
      </c>
      <c r="F811">
        <f t="shared" si="12"/>
        <v>1</v>
      </c>
    </row>
    <row r="812" spans="1:6" x14ac:dyDescent="0.25">
      <c r="A812" t="s">
        <v>3114</v>
      </c>
      <c r="B812">
        <v>201900181</v>
      </c>
      <c r="C812" s="63">
        <v>36408</v>
      </c>
      <c r="D812" s="63">
        <v>36408</v>
      </c>
      <c r="E812" s="55">
        <v>1</v>
      </c>
      <c r="F812">
        <f t="shared" si="12"/>
        <v>1</v>
      </c>
    </row>
    <row r="813" spans="1:6" x14ac:dyDescent="0.25">
      <c r="A813" t="s">
        <v>3112</v>
      </c>
      <c r="B813">
        <v>201705227</v>
      </c>
      <c r="C813" s="63">
        <v>36409</v>
      </c>
      <c r="D813" s="63">
        <v>36409</v>
      </c>
      <c r="E813" s="55">
        <v>1</v>
      </c>
      <c r="F813">
        <f t="shared" si="12"/>
        <v>1</v>
      </c>
    </row>
    <row r="814" spans="1:6" x14ac:dyDescent="0.25">
      <c r="B814">
        <v>201905308</v>
      </c>
      <c r="C814" s="63">
        <v>36413</v>
      </c>
      <c r="D814" s="63">
        <v>36413</v>
      </c>
      <c r="E814" s="55">
        <v>1</v>
      </c>
      <c r="F814">
        <f t="shared" si="12"/>
        <v>1</v>
      </c>
    </row>
    <row r="815" spans="1:6" x14ac:dyDescent="0.25">
      <c r="B815">
        <v>202004269</v>
      </c>
      <c r="C815" s="63">
        <v>36412</v>
      </c>
      <c r="D815" s="63">
        <v>36412</v>
      </c>
      <c r="E815" s="55">
        <v>1</v>
      </c>
      <c r="F815">
        <f t="shared" si="12"/>
        <v>1</v>
      </c>
    </row>
    <row r="816" spans="1:6" x14ac:dyDescent="0.25">
      <c r="A816" t="s">
        <v>2456</v>
      </c>
      <c r="B816">
        <v>202006792</v>
      </c>
      <c r="C816" s="63">
        <v>35239</v>
      </c>
      <c r="D816" s="63">
        <v>35239</v>
      </c>
      <c r="E816" s="55">
        <v>1</v>
      </c>
      <c r="F816">
        <f t="shared" si="12"/>
        <v>1</v>
      </c>
    </row>
    <row r="817" spans="1:6" x14ac:dyDescent="0.25">
      <c r="A817" t="s">
        <v>3111</v>
      </c>
      <c r="B817">
        <v>202004682</v>
      </c>
      <c r="C817" s="63">
        <v>36409</v>
      </c>
      <c r="D817" s="63">
        <v>36409</v>
      </c>
      <c r="E817" s="55">
        <v>1</v>
      </c>
      <c r="F817">
        <f t="shared" si="12"/>
        <v>1</v>
      </c>
    </row>
    <row r="818" spans="1:6" x14ac:dyDescent="0.25">
      <c r="A818" t="s">
        <v>3110</v>
      </c>
      <c r="B818">
        <v>202000145</v>
      </c>
      <c r="C818" s="63">
        <v>36412</v>
      </c>
      <c r="D818" s="63">
        <v>36412</v>
      </c>
      <c r="E818" s="55">
        <v>1</v>
      </c>
      <c r="F818">
        <f t="shared" si="12"/>
        <v>1</v>
      </c>
    </row>
    <row r="819" spans="1:6" x14ac:dyDescent="0.25">
      <c r="A819" t="s">
        <v>3109</v>
      </c>
      <c r="B819">
        <v>201900564</v>
      </c>
      <c r="C819" s="63">
        <v>36412</v>
      </c>
      <c r="D819" s="63">
        <v>36412</v>
      </c>
      <c r="E819" s="55">
        <v>1</v>
      </c>
      <c r="F819">
        <f t="shared" si="12"/>
        <v>1</v>
      </c>
    </row>
    <row r="820" spans="1:6" x14ac:dyDescent="0.25">
      <c r="A820" t="s">
        <v>3108</v>
      </c>
      <c r="B820">
        <v>202004816</v>
      </c>
      <c r="C820" s="63">
        <v>36413</v>
      </c>
      <c r="D820" s="63">
        <v>36414</v>
      </c>
      <c r="E820" s="55">
        <v>1</v>
      </c>
      <c r="F820">
        <f t="shared" si="12"/>
        <v>2</v>
      </c>
    </row>
    <row r="821" spans="1:6" x14ac:dyDescent="0.25">
      <c r="B821">
        <v>202006773</v>
      </c>
      <c r="C821" s="63">
        <v>36414</v>
      </c>
      <c r="D821" s="63">
        <v>36414</v>
      </c>
      <c r="E821" s="55">
        <v>1</v>
      </c>
      <c r="F821">
        <f t="shared" si="12"/>
        <v>1</v>
      </c>
    </row>
    <row r="822" spans="1:6" x14ac:dyDescent="0.25">
      <c r="A822" t="s">
        <v>3229</v>
      </c>
      <c r="B822">
        <v>201705616</v>
      </c>
      <c r="C822" s="63">
        <v>36413</v>
      </c>
      <c r="D822" s="63">
        <v>36413</v>
      </c>
      <c r="E822" s="55">
        <v>1</v>
      </c>
      <c r="F822">
        <f t="shared" si="12"/>
        <v>1</v>
      </c>
    </row>
    <row r="823" spans="1:6" x14ac:dyDescent="0.25">
      <c r="A823" t="s">
        <v>2455</v>
      </c>
      <c r="B823">
        <v>202009548</v>
      </c>
      <c r="C823" s="63">
        <v>35240</v>
      </c>
      <c r="D823" s="63">
        <v>35240</v>
      </c>
      <c r="E823" s="55">
        <v>1</v>
      </c>
      <c r="F823">
        <f t="shared" si="12"/>
        <v>1</v>
      </c>
    </row>
    <row r="824" spans="1:6" x14ac:dyDescent="0.25">
      <c r="A824" t="s">
        <v>3227</v>
      </c>
      <c r="B824">
        <v>201704710</v>
      </c>
      <c r="C824" s="63">
        <v>36413</v>
      </c>
      <c r="D824" s="63">
        <v>36413</v>
      </c>
      <c r="E824" s="55">
        <v>1</v>
      </c>
      <c r="F824">
        <f t="shared" si="12"/>
        <v>1</v>
      </c>
    </row>
    <row r="825" spans="1:6" x14ac:dyDescent="0.25">
      <c r="B825">
        <v>201900359</v>
      </c>
      <c r="C825" s="63">
        <v>36413</v>
      </c>
      <c r="D825" s="63">
        <v>36413</v>
      </c>
      <c r="E825" s="55">
        <v>1</v>
      </c>
      <c r="F825">
        <f t="shared" si="12"/>
        <v>1</v>
      </c>
    </row>
    <row r="826" spans="1:6" x14ac:dyDescent="0.25">
      <c r="A826" t="s">
        <v>3106</v>
      </c>
      <c r="B826">
        <v>201907063</v>
      </c>
      <c r="C826" s="63">
        <v>36413</v>
      </c>
      <c r="D826" s="63">
        <v>36413</v>
      </c>
      <c r="E826" s="55">
        <v>1</v>
      </c>
      <c r="F826">
        <f t="shared" si="12"/>
        <v>1</v>
      </c>
    </row>
    <row r="827" spans="1:6" x14ac:dyDescent="0.25">
      <c r="A827" t="s">
        <v>3226</v>
      </c>
      <c r="B827">
        <v>201506045</v>
      </c>
      <c r="C827" s="63">
        <v>36413</v>
      </c>
      <c r="D827" s="63">
        <v>36413</v>
      </c>
      <c r="E827" s="55">
        <v>1</v>
      </c>
      <c r="F827">
        <f t="shared" si="12"/>
        <v>1</v>
      </c>
    </row>
    <row r="828" spans="1:6" x14ac:dyDescent="0.25">
      <c r="A828" t="s">
        <v>2454</v>
      </c>
      <c r="B828">
        <v>201605775</v>
      </c>
      <c r="C828" s="63">
        <v>35241</v>
      </c>
      <c r="D828" s="63">
        <v>35241</v>
      </c>
      <c r="E828" s="55">
        <v>1</v>
      </c>
      <c r="F828">
        <f t="shared" si="12"/>
        <v>1</v>
      </c>
    </row>
    <row r="829" spans="1:6" x14ac:dyDescent="0.25">
      <c r="B829">
        <v>201800318</v>
      </c>
      <c r="C829" s="63">
        <v>35241</v>
      </c>
      <c r="D829" s="63">
        <v>35241</v>
      </c>
      <c r="E829" s="55">
        <v>1</v>
      </c>
      <c r="F829">
        <f t="shared" si="12"/>
        <v>1</v>
      </c>
    </row>
    <row r="830" spans="1:6" x14ac:dyDescent="0.25">
      <c r="A830" t="s">
        <v>3074</v>
      </c>
      <c r="B830">
        <v>202102704</v>
      </c>
      <c r="C830" s="63">
        <v>36414</v>
      </c>
      <c r="D830" s="63">
        <v>36414</v>
      </c>
      <c r="E830" s="55">
        <v>1</v>
      </c>
      <c r="F830">
        <f t="shared" si="12"/>
        <v>1</v>
      </c>
    </row>
    <row r="831" spans="1:6" x14ac:dyDescent="0.25">
      <c r="A831" t="s">
        <v>3105</v>
      </c>
      <c r="B831">
        <v>202005042</v>
      </c>
      <c r="C831" s="63">
        <v>36414</v>
      </c>
      <c r="D831" s="63">
        <v>36414</v>
      </c>
      <c r="E831" s="55">
        <v>1</v>
      </c>
      <c r="F831">
        <f t="shared" si="12"/>
        <v>1</v>
      </c>
    </row>
    <row r="832" spans="1:6" x14ac:dyDescent="0.25">
      <c r="A832" t="s">
        <v>3104</v>
      </c>
      <c r="B832">
        <v>201703964</v>
      </c>
      <c r="C832" s="63">
        <v>36414</v>
      </c>
      <c r="D832" s="63">
        <v>36414</v>
      </c>
      <c r="E832" s="55">
        <v>1</v>
      </c>
      <c r="F832">
        <f t="shared" si="12"/>
        <v>1</v>
      </c>
    </row>
    <row r="833" spans="1:6" x14ac:dyDescent="0.25">
      <c r="B833">
        <v>202007460</v>
      </c>
      <c r="C833" s="63">
        <v>36414</v>
      </c>
      <c r="D833" s="63">
        <v>36414</v>
      </c>
      <c r="E833" s="55">
        <v>1</v>
      </c>
      <c r="F833">
        <f t="shared" si="12"/>
        <v>1</v>
      </c>
    </row>
    <row r="834" spans="1:6" x14ac:dyDescent="0.25">
      <c r="A834" t="s">
        <v>3103</v>
      </c>
      <c r="B834">
        <v>201909927</v>
      </c>
      <c r="C834" s="63">
        <v>36414</v>
      </c>
      <c r="D834" s="63">
        <v>36414</v>
      </c>
      <c r="E834" s="55">
        <v>1</v>
      </c>
      <c r="F834">
        <f t="shared" si="12"/>
        <v>1</v>
      </c>
    </row>
    <row r="835" spans="1:6" x14ac:dyDescent="0.25">
      <c r="A835" t="s">
        <v>3101</v>
      </c>
      <c r="B835">
        <v>201700150</v>
      </c>
      <c r="C835" s="63">
        <v>36415</v>
      </c>
      <c r="D835" s="63">
        <v>36415</v>
      </c>
      <c r="E835" s="55">
        <v>1</v>
      </c>
      <c r="F835">
        <f t="shared" si="12"/>
        <v>1</v>
      </c>
    </row>
    <row r="836" spans="1:6" x14ac:dyDescent="0.25">
      <c r="A836" t="s">
        <v>2531</v>
      </c>
      <c r="B836">
        <v>201705616</v>
      </c>
      <c r="C836" s="63">
        <v>35241</v>
      </c>
      <c r="D836" s="63">
        <v>35241</v>
      </c>
      <c r="E836" s="55">
        <v>1</v>
      </c>
      <c r="F836">
        <f t="shared" si="12"/>
        <v>1</v>
      </c>
    </row>
    <row r="837" spans="1:6" x14ac:dyDescent="0.25">
      <c r="B837">
        <v>201904531</v>
      </c>
      <c r="C837" s="63">
        <v>35241</v>
      </c>
      <c r="D837" s="63">
        <v>35241</v>
      </c>
      <c r="E837" s="55">
        <v>1</v>
      </c>
      <c r="F837">
        <f t="shared" si="12"/>
        <v>1</v>
      </c>
    </row>
    <row r="838" spans="1:6" x14ac:dyDescent="0.25">
      <c r="A838" t="s">
        <v>2453</v>
      </c>
      <c r="B838">
        <v>202007344</v>
      </c>
      <c r="C838" s="63">
        <v>35278</v>
      </c>
      <c r="D838" s="63">
        <v>35278</v>
      </c>
      <c r="E838" s="55">
        <v>1</v>
      </c>
      <c r="F838">
        <f t="shared" ref="F838:F901" si="13">IFERROR(D838-C838+1, 0)</f>
        <v>1</v>
      </c>
    </row>
    <row r="839" spans="1:6" x14ac:dyDescent="0.25">
      <c r="A839" t="s">
        <v>3224</v>
      </c>
      <c r="B839">
        <v>201706415</v>
      </c>
      <c r="C839" s="63">
        <v>36416</v>
      </c>
      <c r="D839" s="63">
        <v>36416</v>
      </c>
      <c r="E839" s="55">
        <v>1</v>
      </c>
      <c r="F839">
        <f t="shared" si="13"/>
        <v>1</v>
      </c>
    </row>
    <row r="840" spans="1:6" x14ac:dyDescent="0.25">
      <c r="A840" t="s">
        <v>3097</v>
      </c>
      <c r="B840">
        <v>201900178</v>
      </c>
      <c r="C840" s="63">
        <v>36416</v>
      </c>
      <c r="D840" s="63">
        <v>36416</v>
      </c>
      <c r="E840" s="55">
        <v>1</v>
      </c>
      <c r="F840">
        <f t="shared" si="13"/>
        <v>1</v>
      </c>
    </row>
    <row r="841" spans="1:6" x14ac:dyDescent="0.25">
      <c r="A841" t="s">
        <v>3096</v>
      </c>
      <c r="B841">
        <v>201706583</v>
      </c>
      <c r="C841" s="63">
        <v>36418</v>
      </c>
      <c r="D841" s="63">
        <v>36418</v>
      </c>
      <c r="E841" s="55">
        <v>1</v>
      </c>
      <c r="F841">
        <f t="shared" si="13"/>
        <v>1</v>
      </c>
    </row>
    <row r="842" spans="1:6" x14ac:dyDescent="0.25">
      <c r="A842" t="s">
        <v>3279</v>
      </c>
      <c r="B842">
        <v>201905793</v>
      </c>
      <c r="C842" s="63">
        <v>36418</v>
      </c>
      <c r="D842" s="63">
        <v>36418</v>
      </c>
      <c r="E842" s="55">
        <v>1</v>
      </c>
      <c r="F842">
        <f t="shared" si="13"/>
        <v>1</v>
      </c>
    </row>
    <row r="843" spans="1:6" x14ac:dyDescent="0.25">
      <c r="A843" t="s">
        <v>3223</v>
      </c>
      <c r="B843">
        <v>201900135</v>
      </c>
      <c r="C843" s="63">
        <v>36419</v>
      </c>
      <c r="D843" s="63">
        <v>36419</v>
      </c>
      <c r="E843" s="55">
        <v>1</v>
      </c>
      <c r="F843">
        <f t="shared" si="13"/>
        <v>1</v>
      </c>
    </row>
    <row r="844" spans="1:6" x14ac:dyDescent="0.25">
      <c r="A844" t="s">
        <v>3100</v>
      </c>
      <c r="B844">
        <v>201706907</v>
      </c>
      <c r="C844" s="63">
        <v>36415</v>
      </c>
      <c r="D844" s="63">
        <v>36415</v>
      </c>
      <c r="E844" s="55">
        <v>1</v>
      </c>
      <c r="F844">
        <f t="shared" si="13"/>
        <v>1</v>
      </c>
    </row>
    <row r="845" spans="1:6" x14ac:dyDescent="0.25">
      <c r="A845" t="s">
        <v>3225</v>
      </c>
      <c r="B845">
        <v>201904692</v>
      </c>
      <c r="C845" s="63">
        <v>36415</v>
      </c>
      <c r="D845" s="63">
        <v>36415</v>
      </c>
      <c r="E845" s="55">
        <v>1</v>
      </c>
      <c r="F845">
        <f t="shared" si="13"/>
        <v>1</v>
      </c>
    </row>
    <row r="846" spans="1:6" x14ac:dyDescent="0.25">
      <c r="A846" t="s">
        <v>3102</v>
      </c>
      <c r="B846">
        <v>202109484</v>
      </c>
      <c r="C846" s="63">
        <v>36414</v>
      </c>
      <c r="D846" s="63">
        <v>36414</v>
      </c>
      <c r="E846" s="55">
        <v>1</v>
      </c>
      <c r="F846">
        <f t="shared" si="13"/>
        <v>1</v>
      </c>
    </row>
    <row r="847" spans="1:6" x14ac:dyDescent="0.25">
      <c r="A847" t="s">
        <v>3098</v>
      </c>
      <c r="B847">
        <v>202003044</v>
      </c>
      <c r="C847" s="63">
        <v>36415</v>
      </c>
      <c r="D847" s="63">
        <v>36415</v>
      </c>
      <c r="E847" s="55">
        <v>1</v>
      </c>
      <c r="F847">
        <f t="shared" si="13"/>
        <v>1</v>
      </c>
    </row>
    <row r="848" spans="1:6" x14ac:dyDescent="0.25">
      <c r="A848" t="s">
        <v>3222</v>
      </c>
      <c r="B848">
        <v>202008902</v>
      </c>
      <c r="C848" s="63">
        <v>36426</v>
      </c>
      <c r="D848" s="63">
        <v>36426</v>
      </c>
      <c r="E848" s="55">
        <v>1</v>
      </c>
      <c r="F848">
        <f t="shared" si="13"/>
        <v>1</v>
      </c>
    </row>
    <row r="849" spans="1:6" x14ac:dyDescent="0.25">
      <c r="A849" t="s">
        <v>2452</v>
      </c>
      <c r="B849">
        <v>201508246</v>
      </c>
      <c r="C849" s="63">
        <v>35257</v>
      </c>
      <c r="D849" s="63">
        <v>35257</v>
      </c>
      <c r="E849" s="55">
        <v>1</v>
      </c>
      <c r="F849">
        <f t="shared" si="13"/>
        <v>1</v>
      </c>
    </row>
    <row r="850" spans="1:6" x14ac:dyDescent="0.25">
      <c r="B850">
        <v>201905308</v>
      </c>
      <c r="C850" s="63">
        <v>35258</v>
      </c>
      <c r="D850" s="63">
        <v>35258</v>
      </c>
      <c r="E850" s="55">
        <v>1</v>
      </c>
      <c r="F850">
        <f t="shared" si="13"/>
        <v>1</v>
      </c>
    </row>
    <row r="851" spans="1:6" x14ac:dyDescent="0.25">
      <c r="B851">
        <v>201907507</v>
      </c>
      <c r="C851" s="63">
        <v>35256</v>
      </c>
      <c r="D851" s="63">
        <v>35256</v>
      </c>
      <c r="E851" s="55">
        <v>1</v>
      </c>
      <c r="F851">
        <f t="shared" si="13"/>
        <v>1</v>
      </c>
    </row>
    <row r="852" spans="1:6" x14ac:dyDescent="0.25">
      <c r="B852">
        <v>202004269</v>
      </c>
      <c r="C852" s="63">
        <v>35260</v>
      </c>
      <c r="D852" s="63">
        <v>35260</v>
      </c>
      <c r="E852" s="55">
        <v>1</v>
      </c>
      <c r="F852">
        <f t="shared" si="13"/>
        <v>1</v>
      </c>
    </row>
    <row r="853" spans="1:6" x14ac:dyDescent="0.25">
      <c r="B853">
        <v>202005216</v>
      </c>
      <c r="C853" s="63">
        <v>35258</v>
      </c>
      <c r="D853" s="63">
        <v>35258</v>
      </c>
      <c r="E853" s="55">
        <v>1</v>
      </c>
      <c r="F853">
        <f t="shared" si="13"/>
        <v>1</v>
      </c>
    </row>
    <row r="854" spans="1:6" x14ac:dyDescent="0.25">
      <c r="A854" t="s">
        <v>2451</v>
      </c>
      <c r="B854">
        <v>201900359</v>
      </c>
      <c r="C854" s="63">
        <v>35243</v>
      </c>
      <c r="D854" s="63">
        <v>35243</v>
      </c>
      <c r="E854" s="55">
        <v>1</v>
      </c>
      <c r="F854">
        <f t="shared" si="13"/>
        <v>1</v>
      </c>
    </row>
    <row r="855" spans="1:6" x14ac:dyDescent="0.25">
      <c r="B855">
        <v>201907506</v>
      </c>
      <c r="C855" s="63">
        <v>35242</v>
      </c>
      <c r="D855" s="63">
        <v>35242</v>
      </c>
      <c r="E855" s="55">
        <v>1</v>
      </c>
      <c r="F855">
        <f t="shared" si="13"/>
        <v>1</v>
      </c>
    </row>
    <row r="856" spans="1:6" x14ac:dyDescent="0.25">
      <c r="A856" t="s">
        <v>2256</v>
      </c>
      <c r="B856">
        <v>201806673</v>
      </c>
      <c r="C856" s="63">
        <v>35242</v>
      </c>
      <c r="D856" s="63">
        <v>35242</v>
      </c>
      <c r="E856" s="55">
        <v>1</v>
      </c>
      <c r="F856">
        <f t="shared" si="13"/>
        <v>1</v>
      </c>
    </row>
    <row r="857" spans="1:6" x14ac:dyDescent="0.25">
      <c r="A857" t="s">
        <v>2530</v>
      </c>
      <c r="B857">
        <v>201704710</v>
      </c>
      <c r="C857" s="63">
        <v>35241</v>
      </c>
      <c r="D857" s="63">
        <v>35241</v>
      </c>
      <c r="E857" s="55">
        <v>1</v>
      </c>
      <c r="F857">
        <f t="shared" si="13"/>
        <v>1</v>
      </c>
    </row>
    <row r="858" spans="1:6" x14ac:dyDescent="0.25">
      <c r="A858" t="s">
        <v>2529</v>
      </c>
      <c r="B858">
        <v>201506045</v>
      </c>
      <c r="C858" s="63">
        <v>35338</v>
      </c>
      <c r="D858" s="63">
        <v>35338</v>
      </c>
      <c r="E858" s="55">
        <v>1</v>
      </c>
      <c r="F858">
        <f t="shared" si="13"/>
        <v>1</v>
      </c>
    </row>
    <row r="859" spans="1:6" x14ac:dyDescent="0.25">
      <c r="A859" t="s">
        <v>2449</v>
      </c>
      <c r="B859">
        <v>201906945</v>
      </c>
      <c r="C859" s="63">
        <v>35246</v>
      </c>
      <c r="D859" s="63">
        <v>35246</v>
      </c>
      <c r="E859" s="55">
        <v>1</v>
      </c>
      <c r="F859">
        <f t="shared" si="13"/>
        <v>1</v>
      </c>
    </row>
    <row r="860" spans="1:6" x14ac:dyDescent="0.25">
      <c r="A860" t="s">
        <v>2528</v>
      </c>
      <c r="B860">
        <v>201904692</v>
      </c>
      <c r="C860" s="63">
        <v>35246</v>
      </c>
      <c r="D860" s="63">
        <v>35246</v>
      </c>
      <c r="E860" s="55">
        <v>1</v>
      </c>
      <c r="F860">
        <f t="shared" si="13"/>
        <v>1</v>
      </c>
    </row>
    <row r="861" spans="1:6" x14ac:dyDescent="0.25">
      <c r="A861" t="s">
        <v>2527</v>
      </c>
      <c r="B861">
        <v>201706415</v>
      </c>
      <c r="C861" s="63">
        <v>35240</v>
      </c>
      <c r="D861" s="63">
        <v>35240</v>
      </c>
      <c r="E861" s="55">
        <v>1</v>
      </c>
      <c r="F861">
        <f t="shared" si="13"/>
        <v>1</v>
      </c>
    </row>
    <row r="862" spans="1:6" x14ac:dyDescent="0.25">
      <c r="A862" t="s">
        <v>2525</v>
      </c>
      <c r="B862">
        <v>201900135</v>
      </c>
      <c r="C862" s="63">
        <v>35361</v>
      </c>
      <c r="D862" s="63">
        <v>35361</v>
      </c>
      <c r="E862" s="55">
        <v>1</v>
      </c>
      <c r="F862">
        <f t="shared" si="13"/>
        <v>1</v>
      </c>
    </row>
    <row r="863" spans="1:6" x14ac:dyDescent="0.25">
      <c r="A863" t="s">
        <v>2254</v>
      </c>
      <c r="B863">
        <v>201805000</v>
      </c>
      <c r="C863" s="63">
        <v>35247</v>
      </c>
      <c r="D863" s="63">
        <v>35247</v>
      </c>
      <c r="E863" s="55">
        <v>1</v>
      </c>
      <c r="F863">
        <f t="shared" si="13"/>
        <v>1</v>
      </c>
    </row>
    <row r="864" spans="1:6" x14ac:dyDescent="0.25">
      <c r="B864">
        <v>202006773</v>
      </c>
      <c r="C864" s="63">
        <v>35247</v>
      </c>
      <c r="D864" s="63">
        <v>35248</v>
      </c>
      <c r="E864" s="55">
        <v>1</v>
      </c>
      <c r="F864">
        <f t="shared" si="13"/>
        <v>2</v>
      </c>
    </row>
    <row r="865" spans="1:6" x14ac:dyDescent="0.25">
      <c r="A865" t="s">
        <v>2447</v>
      </c>
      <c r="B865">
        <v>201703964</v>
      </c>
      <c r="C865" s="63">
        <v>35260</v>
      </c>
      <c r="D865" s="63">
        <v>35260</v>
      </c>
      <c r="E865" s="55">
        <v>1</v>
      </c>
      <c r="F865">
        <f t="shared" si="13"/>
        <v>1</v>
      </c>
    </row>
    <row r="866" spans="1:6" x14ac:dyDescent="0.25">
      <c r="B866">
        <v>201704515</v>
      </c>
      <c r="C866" s="63">
        <v>35259</v>
      </c>
      <c r="D866" s="63">
        <v>35259</v>
      </c>
      <c r="E866" s="55">
        <v>1</v>
      </c>
      <c r="F866">
        <f t="shared" si="13"/>
        <v>1</v>
      </c>
    </row>
    <row r="867" spans="1:6" x14ac:dyDescent="0.25">
      <c r="A867" t="s">
        <v>2252</v>
      </c>
      <c r="B867">
        <v>202004258</v>
      </c>
      <c r="C867" s="63">
        <v>35247</v>
      </c>
      <c r="D867" s="63">
        <v>35247</v>
      </c>
      <c r="E867" s="55">
        <v>1</v>
      </c>
      <c r="F867">
        <f t="shared" si="13"/>
        <v>1</v>
      </c>
    </row>
    <row r="868" spans="1:6" x14ac:dyDescent="0.25">
      <c r="A868" t="s">
        <v>2524</v>
      </c>
      <c r="B868">
        <v>202008902</v>
      </c>
      <c r="C868" s="63">
        <v>35248</v>
      </c>
      <c r="D868" s="63">
        <v>35248</v>
      </c>
      <c r="E868" s="55">
        <v>1</v>
      </c>
      <c r="F868">
        <f t="shared" si="13"/>
        <v>1</v>
      </c>
    </row>
    <row r="869" spans="1:6" x14ac:dyDescent="0.25">
      <c r="A869" t="s">
        <v>2446</v>
      </c>
      <c r="B869">
        <v>201808533</v>
      </c>
      <c r="C869" s="63">
        <v>35248</v>
      </c>
      <c r="D869" s="63">
        <v>35248</v>
      </c>
      <c r="E869" s="55">
        <v>1</v>
      </c>
      <c r="F869">
        <f t="shared" si="13"/>
        <v>1</v>
      </c>
    </row>
    <row r="870" spans="1:6" x14ac:dyDescent="0.25">
      <c r="A870" t="s">
        <v>2445</v>
      </c>
      <c r="B870">
        <v>202008397</v>
      </c>
      <c r="C870" s="63">
        <v>35248</v>
      </c>
      <c r="D870" s="63">
        <v>35248</v>
      </c>
      <c r="E870" s="55">
        <v>1</v>
      </c>
      <c r="F870">
        <f t="shared" si="13"/>
        <v>1</v>
      </c>
    </row>
    <row r="871" spans="1:6" x14ac:dyDescent="0.25">
      <c r="A871" t="s">
        <v>2444</v>
      </c>
      <c r="B871">
        <v>201905793</v>
      </c>
      <c r="C871" s="63">
        <v>35274</v>
      </c>
      <c r="D871" s="63">
        <v>35274</v>
      </c>
      <c r="E871" s="55">
        <v>1</v>
      </c>
      <c r="F871">
        <f t="shared" si="13"/>
        <v>1</v>
      </c>
    </row>
    <row r="872" spans="1:6" x14ac:dyDescent="0.25">
      <c r="B872">
        <v>202006471</v>
      </c>
      <c r="C872" s="63">
        <v>35247</v>
      </c>
      <c r="D872" s="63">
        <v>35247</v>
      </c>
      <c r="E872" s="55">
        <v>1</v>
      </c>
      <c r="F872">
        <f t="shared" si="13"/>
        <v>1</v>
      </c>
    </row>
    <row r="873" spans="1:6" x14ac:dyDescent="0.25">
      <c r="A873" t="s">
        <v>2443</v>
      </c>
      <c r="B873">
        <v>201308512</v>
      </c>
      <c r="C873" s="63">
        <v>35249</v>
      </c>
      <c r="D873" s="63">
        <v>35249</v>
      </c>
      <c r="E873" s="55">
        <v>1</v>
      </c>
      <c r="F873">
        <f t="shared" si="13"/>
        <v>1</v>
      </c>
    </row>
    <row r="874" spans="1:6" x14ac:dyDescent="0.25">
      <c r="A874" t="s">
        <v>2442</v>
      </c>
      <c r="B874">
        <v>201907337</v>
      </c>
      <c r="C874" s="63">
        <v>35242</v>
      </c>
      <c r="D874" s="63">
        <v>35242</v>
      </c>
      <c r="E874" s="55">
        <v>1</v>
      </c>
      <c r="F874">
        <f t="shared" si="13"/>
        <v>1</v>
      </c>
    </row>
    <row r="875" spans="1:6" x14ac:dyDescent="0.25">
      <c r="B875">
        <v>202008396</v>
      </c>
      <c r="C875" s="63">
        <v>35241</v>
      </c>
      <c r="D875" s="63">
        <v>35242</v>
      </c>
      <c r="E875" s="55">
        <v>1</v>
      </c>
      <c r="F875">
        <f t="shared" si="13"/>
        <v>2</v>
      </c>
    </row>
    <row r="876" spans="1:6" x14ac:dyDescent="0.25">
      <c r="A876" t="s">
        <v>2441</v>
      </c>
      <c r="B876">
        <v>201806798</v>
      </c>
      <c r="C876" s="63">
        <v>35255</v>
      </c>
      <c r="D876" s="63">
        <v>35255</v>
      </c>
      <c r="E876" s="55">
        <v>1</v>
      </c>
      <c r="F876">
        <f t="shared" si="13"/>
        <v>1</v>
      </c>
    </row>
    <row r="877" spans="1:6" x14ac:dyDescent="0.25">
      <c r="A877" t="s">
        <v>2440</v>
      </c>
      <c r="B877">
        <v>201603268</v>
      </c>
      <c r="C877" s="63">
        <v>35256</v>
      </c>
      <c r="D877" s="63">
        <v>35256</v>
      </c>
      <c r="E877" s="55">
        <v>1</v>
      </c>
      <c r="F877">
        <f t="shared" si="13"/>
        <v>1</v>
      </c>
    </row>
    <row r="878" spans="1:6" x14ac:dyDescent="0.25">
      <c r="B878">
        <v>201905228</v>
      </c>
      <c r="C878" s="63">
        <v>35257</v>
      </c>
      <c r="D878" s="63">
        <v>35257</v>
      </c>
      <c r="E878" s="55">
        <v>1</v>
      </c>
      <c r="F878">
        <f t="shared" si="13"/>
        <v>1</v>
      </c>
    </row>
    <row r="879" spans="1:6" x14ac:dyDescent="0.25">
      <c r="B879">
        <v>201906454</v>
      </c>
      <c r="C879" s="63">
        <v>35256</v>
      </c>
      <c r="D879" s="63">
        <v>35256</v>
      </c>
      <c r="E879" s="55">
        <v>1</v>
      </c>
      <c r="F879">
        <f t="shared" si="13"/>
        <v>1</v>
      </c>
    </row>
    <row r="880" spans="1:6" x14ac:dyDescent="0.25">
      <c r="A880" t="s">
        <v>2439</v>
      </c>
      <c r="B880">
        <v>201907264</v>
      </c>
      <c r="C880" s="63">
        <v>35256</v>
      </c>
      <c r="D880" s="63">
        <v>35256</v>
      </c>
      <c r="E880" s="55">
        <v>1</v>
      </c>
      <c r="F880">
        <f t="shared" si="13"/>
        <v>1</v>
      </c>
    </row>
    <row r="881" spans="1:6" x14ac:dyDescent="0.25">
      <c r="A881" t="s">
        <v>2438</v>
      </c>
      <c r="B881">
        <v>201906942</v>
      </c>
      <c r="C881" s="63">
        <v>35261</v>
      </c>
      <c r="D881" s="63">
        <v>35261</v>
      </c>
      <c r="E881" s="55">
        <v>1</v>
      </c>
      <c r="F881">
        <f t="shared" si="13"/>
        <v>1</v>
      </c>
    </row>
    <row r="882" spans="1:6" x14ac:dyDescent="0.25">
      <c r="B882">
        <v>201907035</v>
      </c>
      <c r="C882" s="63">
        <v>35261</v>
      </c>
      <c r="D882" s="63">
        <v>35261</v>
      </c>
      <c r="E882" s="55">
        <v>1</v>
      </c>
      <c r="F882">
        <f t="shared" si="13"/>
        <v>1</v>
      </c>
    </row>
    <row r="883" spans="1:6" x14ac:dyDescent="0.25">
      <c r="A883" t="s">
        <v>2436</v>
      </c>
      <c r="B883">
        <v>201605335</v>
      </c>
      <c r="C883" s="63">
        <v>35256</v>
      </c>
      <c r="D883" s="63">
        <v>35256</v>
      </c>
      <c r="E883" s="55">
        <v>1</v>
      </c>
      <c r="F883">
        <f t="shared" si="13"/>
        <v>1</v>
      </c>
    </row>
    <row r="884" spans="1:6" x14ac:dyDescent="0.25">
      <c r="A884" t="s">
        <v>2435</v>
      </c>
      <c r="B884">
        <v>201704507</v>
      </c>
      <c r="C884" s="63">
        <v>35278</v>
      </c>
      <c r="D884" s="63">
        <v>35278</v>
      </c>
      <c r="E884" s="55">
        <v>1</v>
      </c>
      <c r="F884">
        <f t="shared" si="13"/>
        <v>1</v>
      </c>
    </row>
    <row r="885" spans="1:6" x14ac:dyDescent="0.25">
      <c r="A885" t="s">
        <v>2433</v>
      </c>
      <c r="B885">
        <v>202005692</v>
      </c>
      <c r="C885" s="63">
        <v>35262</v>
      </c>
      <c r="D885" s="63">
        <v>35262</v>
      </c>
      <c r="E885" s="55">
        <v>1</v>
      </c>
      <c r="F885">
        <f t="shared" si="13"/>
        <v>1</v>
      </c>
    </row>
    <row r="886" spans="1:6" x14ac:dyDescent="0.25">
      <c r="A886" t="s">
        <v>2549</v>
      </c>
      <c r="B886">
        <v>201907594</v>
      </c>
      <c r="C886" s="63">
        <v>35259</v>
      </c>
      <c r="D886" s="63">
        <v>35259</v>
      </c>
      <c r="E886" s="55">
        <v>1</v>
      </c>
      <c r="F886">
        <f t="shared" si="13"/>
        <v>1</v>
      </c>
    </row>
    <row r="887" spans="1:6" x14ac:dyDescent="0.25">
      <c r="A887" t="s">
        <v>2431</v>
      </c>
      <c r="B887">
        <v>202000130</v>
      </c>
      <c r="C887" s="63">
        <v>35254</v>
      </c>
      <c r="D887" s="63">
        <v>35254</v>
      </c>
      <c r="E887" s="55">
        <v>1</v>
      </c>
      <c r="F887">
        <f t="shared" si="13"/>
        <v>1</v>
      </c>
    </row>
    <row r="888" spans="1:6" x14ac:dyDescent="0.25">
      <c r="A888" t="s">
        <v>2430</v>
      </c>
      <c r="B888">
        <v>202007463</v>
      </c>
      <c r="C888" s="63">
        <v>35260</v>
      </c>
      <c r="D888" s="63">
        <v>35261</v>
      </c>
      <c r="E888" s="55">
        <v>1</v>
      </c>
      <c r="F888">
        <f t="shared" si="13"/>
        <v>2</v>
      </c>
    </row>
    <row r="889" spans="1:6" x14ac:dyDescent="0.25">
      <c r="A889" t="s">
        <v>2429</v>
      </c>
      <c r="B889">
        <v>202103367</v>
      </c>
      <c r="C889" s="63">
        <v>35261</v>
      </c>
      <c r="D889" s="63">
        <v>35261</v>
      </c>
      <c r="E889" s="55">
        <v>1</v>
      </c>
      <c r="F889">
        <f t="shared" si="13"/>
        <v>1</v>
      </c>
    </row>
    <row r="890" spans="1:6" x14ac:dyDescent="0.25">
      <c r="A890" t="s">
        <v>2523</v>
      </c>
      <c r="B890">
        <v>201805238</v>
      </c>
      <c r="C890" s="63">
        <v>35259</v>
      </c>
      <c r="D890" s="63">
        <v>35259</v>
      </c>
      <c r="E890" s="55">
        <v>1</v>
      </c>
      <c r="F890">
        <f t="shared" si="13"/>
        <v>1</v>
      </c>
    </row>
    <row r="891" spans="1:6" x14ac:dyDescent="0.25">
      <c r="A891" t="s">
        <v>2249</v>
      </c>
      <c r="B891">
        <v>202007216</v>
      </c>
      <c r="C891" s="63">
        <v>35261</v>
      </c>
      <c r="D891" s="63">
        <v>35261</v>
      </c>
      <c r="E891" s="55">
        <v>1</v>
      </c>
      <c r="F891">
        <f t="shared" si="13"/>
        <v>1</v>
      </c>
    </row>
    <row r="892" spans="1:6" x14ac:dyDescent="0.25">
      <c r="A892" t="s">
        <v>2522</v>
      </c>
      <c r="B892">
        <v>201907281</v>
      </c>
      <c r="C892" s="63">
        <v>35277</v>
      </c>
      <c r="D892" s="63">
        <v>35277</v>
      </c>
      <c r="E892" s="55">
        <v>1</v>
      </c>
      <c r="F892">
        <f t="shared" si="13"/>
        <v>1</v>
      </c>
    </row>
    <row r="893" spans="1:6" x14ac:dyDescent="0.25">
      <c r="B893">
        <v>202007866</v>
      </c>
      <c r="C893" s="63">
        <v>35277</v>
      </c>
      <c r="D893" s="63">
        <v>35277</v>
      </c>
      <c r="E893" s="55">
        <v>1</v>
      </c>
      <c r="F893">
        <f t="shared" si="13"/>
        <v>1</v>
      </c>
    </row>
    <row r="894" spans="1:6" x14ac:dyDescent="0.25">
      <c r="A894" t="s">
        <v>2521</v>
      </c>
      <c r="B894">
        <v>201906834</v>
      </c>
      <c r="C894" s="63">
        <v>35267</v>
      </c>
      <c r="D894" s="63">
        <v>35267</v>
      </c>
      <c r="E894" s="55">
        <v>1</v>
      </c>
      <c r="F894">
        <f t="shared" si="13"/>
        <v>1</v>
      </c>
    </row>
    <row r="895" spans="1:6" x14ac:dyDescent="0.25">
      <c r="B895">
        <v>202007629</v>
      </c>
      <c r="C895" s="63">
        <v>35268</v>
      </c>
      <c r="D895" t="s">
        <v>5841</v>
      </c>
      <c r="E895" s="55">
        <v>1</v>
      </c>
      <c r="F895">
        <f t="shared" si="13"/>
        <v>0</v>
      </c>
    </row>
    <row r="896" spans="1:6" x14ac:dyDescent="0.25">
      <c r="A896" t="s">
        <v>2428</v>
      </c>
      <c r="B896">
        <v>201806820</v>
      </c>
      <c r="C896" s="63">
        <v>35270</v>
      </c>
      <c r="D896" s="63">
        <v>35270</v>
      </c>
      <c r="E896" s="55">
        <v>1</v>
      </c>
      <c r="F896">
        <f t="shared" si="13"/>
        <v>1</v>
      </c>
    </row>
    <row r="897" spans="1:6" x14ac:dyDescent="0.25">
      <c r="A897" t="s">
        <v>2248</v>
      </c>
      <c r="B897">
        <v>202004244</v>
      </c>
      <c r="C897" s="63">
        <v>35313</v>
      </c>
      <c r="D897" s="63">
        <v>35313</v>
      </c>
      <c r="E897" s="55">
        <v>1</v>
      </c>
      <c r="F897">
        <f t="shared" si="13"/>
        <v>1</v>
      </c>
    </row>
    <row r="898" spans="1:6" x14ac:dyDescent="0.25">
      <c r="A898" t="s">
        <v>2426</v>
      </c>
      <c r="B898">
        <v>201704532</v>
      </c>
      <c r="C898" s="63">
        <v>35286</v>
      </c>
      <c r="D898" s="63">
        <v>35286</v>
      </c>
      <c r="E898" s="55">
        <v>1</v>
      </c>
      <c r="F898">
        <f t="shared" si="13"/>
        <v>1</v>
      </c>
    </row>
    <row r="899" spans="1:6" x14ac:dyDescent="0.25">
      <c r="A899" t="s">
        <v>2520</v>
      </c>
      <c r="B899">
        <v>202008227</v>
      </c>
      <c r="C899" s="63">
        <v>35277</v>
      </c>
      <c r="D899" s="63">
        <v>35277</v>
      </c>
      <c r="E899" s="55">
        <v>1</v>
      </c>
      <c r="F899">
        <f t="shared" si="13"/>
        <v>1</v>
      </c>
    </row>
    <row r="900" spans="1:6" x14ac:dyDescent="0.25">
      <c r="A900" t="s">
        <v>2519</v>
      </c>
      <c r="B900">
        <v>201404676</v>
      </c>
      <c r="C900" s="63">
        <v>35268</v>
      </c>
      <c r="D900" s="63">
        <v>35268</v>
      </c>
      <c r="E900" s="55">
        <v>1</v>
      </c>
      <c r="F900">
        <f t="shared" si="13"/>
        <v>1</v>
      </c>
    </row>
    <row r="901" spans="1:6" x14ac:dyDescent="0.25">
      <c r="A901" t="s">
        <v>2425</v>
      </c>
      <c r="B901">
        <v>201705720</v>
      </c>
      <c r="C901" s="63">
        <v>35265</v>
      </c>
      <c r="D901" s="63">
        <v>35265</v>
      </c>
      <c r="E901" s="55">
        <v>1</v>
      </c>
      <c r="F901">
        <f t="shared" si="13"/>
        <v>1</v>
      </c>
    </row>
    <row r="902" spans="1:6" x14ac:dyDescent="0.25">
      <c r="A902" t="s">
        <v>2518</v>
      </c>
      <c r="B902">
        <v>201706162</v>
      </c>
      <c r="C902" s="63">
        <v>35265</v>
      </c>
      <c r="D902" s="63">
        <v>35265</v>
      </c>
      <c r="E902" s="55">
        <v>1</v>
      </c>
      <c r="F902">
        <f t="shared" ref="F902:F965" si="14">IFERROR(D902-C902+1, 0)</f>
        <v>1</v>
      </c>
    </row>
    <row r="903" spans="1:6" x14ac:dyDescent="0.25">
      <c r="A903" t="s">
        <v>2245</v>
      </c>
      <c r="B903">
        <v>201705577</v>
      </c>
      <c r="C903" s="63">
        <v>35266</v>
      </c>
      <c r="D903" s="63">
        <v>35266</v>
      </c>
      <c r="E903" s="55">
        <v>1</v>
      </c>
      <c r="F903">
        <f t="shared" si="14"/>
        <v>1</v>
      </c>
    </row>
    <row r="904" spans="1:6" x14ac:dyDescent="0.25">
      <c r="A904" t="s">
        <v>2424</v>
      </c>
      <c r="B904">
        <v>202005428</v>
      </c>
      <c r="C904" s="63">
        <v>35269</v>
      </c>
      <c r="D904" s="63">
        <v>35269</v>
      </c>
      <c r="E904" s="55">
        <v>1</v>
      </c>
      <c r="F904">
        <f t="shared" si="14"/>
        <v>1</v>
      </c>
    </row>
    <row r="905" spans="1:6" x14ac:dyDescent="0.25">
      <c r="A905" t="s">
        <v>2517</v>
      </c>
      <c r="B905">
        <v>201603619</v>
      </c>
      <c r="C905" s="63">
        <v>35269</v>
      </c>
      <c r="D905" s="63">
        <v>35269</v>
      </c>
      <c r="E905" s="55">
        <v>1</v>
      </c>
      <c r="F905">
        <f t="shared" si="14"/>
        <v>1</v>
      </c>
    </row>
    <row r="906" spans="1:6" x14ac:dyDescent="0.25">
      <c r="A906" t="s">
        <v>2421</v>
      </c>
      <c r="B906">
        <v>201308099</v>
      </c>
      <c r="C906" s="63">
        <v>35274</v>
      </c>
      <c r="D906" s="63">
        <v>35274</v>
      </c>
      <c r="E906" s="55">
        <v>1</v>
      </c>
      <c r="F906">
        <f t="shared" si="14"/>
        <v>1</v>
      </c>
    </row>
    <row r="907" spans="1:6" x14ac:dyDescent="0.25">
      <c r="B907">
        <v>201704951</v>
      </c>
      <c r="C907" s="63">
        <v>35269</v>
      </c>
      <c r="D907" s="63">
        <v>35270</v>
      </c>
      <c r="E907" s="55">
        <v>1</v>
      </c>
      <c r="F907">
        <f t="shared" si="14"/>
        <v>2</v>
      </c>
    </row>
    <row r="908" spans="1:6" x14ac:dyDescent="0.25">
      <c r="B908">
        <v>201806849</v>
      </c>
      <c r="C908" s="63">
        <v>35275</v>
      </c>
      <c r="D908" s="63">
        <v>35275</v>
      </c>
      <c r="E908" s="55">
        <v>1</v>
      </c>
      <c r="F908">
        <f t="shared" si="14"/>
        <v>1</v>
      </c>
    </row>
    <row r="909" spans="1:6" x14ac:dyDescent="0.25">
      <c r="B909">
        <v>201907619</v>
      </c>
      <c r="C909" s="63">
        <v>35269</v>
      </c>
      <c r="D909" s="63">
        <v>35270</v>
      </c>
      <c r="E909" s="55">
        <v>1</v>
      </c>
      <c r="F909">
        <f t="shared" si="14"/>
        <v>2</v>
      </c>
    </row>
    <row r="910" spans="1:6" x14ac:dyDescent="0.25">
      <c r="B910">
        <v>201909858</v>
      </c>
      <c r="C910" s="63">
        <v>35269</v>
      </c>
      <c r="D910" s="63">
        <v>35270</v>
      </c>
      <c r="E910" s="55">
        <v>1</v>
      </c>
      <c r="F910">
        <f t="shared" si="14"/>
        <v>2</v>
      </c>
    </row>
    <row r="911" spans="1:6" x14ac:dyDescent="0.25">
      <c r="A911" t="s">
        <v>2516</v>
      </c>
      <c r="B911">
        <v>201907457</v>
      </c>
      <c r="C911" s="63">
        <v>35270</v>
      </c>
      <c r="D911" s="63">
        <v>35270</v>
      </c>
      <c r="E911" s="55">
        <v>1</v>
      </c>
      <c r="F911">
        <f t="shared" si="14"/>
        <v>1</v>
      </c>
    </row>
    <row r="912" spans="1:6" x14ac:dyDescent="0.25">
      <c r="A912" t="s">
        <v>2515</v>
      </c>
      <c r="B912">
        <v>201906051</v>
      </c>
      <c r="C912" s="63">
        <v>35271</v>
      </c>
      <c r="D912" s="63">
        <v>35271</v>
      </c>
      <c r="E912" s="55">
        <v>1</v>
      </c>
      <c r="F912">
        <f t="shared" si="14"/>
        <v>1</v>
      </c>
    </row>
    <row r="913" spans="1:6" x14ac:dyDescent="0.25">
      <c r="A913" t="s">
        <v>2514</v>
      </c>
      <c r="B913">
        <v>201505938</v>
      </c>
      <c r="C913" s="63">
        <v>35273</v>
      </c>
      <c r="D913" s="63">
        <v>35273</v>
      </c>
      <c r="E913" s="55">
        <v>1</v>
      </c>
      <c r="F913">
        <f t="shared" si="14"/>
        <v>1</v>
      </c>
    </row>
    <row r="914" spans="1:6" x14ac:dyDescent="0.25">
      <c r="A914" t="s">
        <v>2420</v>
      </c>
      <c r="B914">
        <v>202008206</v>
      </c>
      <c r="C914" s="63">
        <v>35273</v>
      </c>
      <c r="D914" s="63">
        <v>35273</v>
      </c>
      <c r="E914" s="55">
        <v>1</v>
      </c>
      <c r="F914">
        <f t="shared" si="14"/>
        <v>1</v>
      </c>
    </row>
    <row r="915" spans="1:6" x14ac:dyDescent="0.25">
      <c r="A915" t="s">
        <v>2419</v>
      </c>
      <c r="B915">
        <v>201709304</v>
      </c>
      <c r="C915" s="63">
        <v>35273</v>
      </c>
      <c r="D915" s="63">
        <v>35273</v>
      </c>
      <c r="E915" s="55">
        <v>1</v>
      </c>
      <c r="F915">
        <f t="shared" si="14"/>
        <v>1</v>
      </c>
    </row>
    <row r="916" spans="1:6" x14ac:dyDescent="0.25">
      <c r="A916" t="s">
        <v>2417</v>
      </c>
      <c r="B916">
        <v>201604686</v>
      </c>
      <c r="C916" s="63">
        <v>35275</v>
      </c>
      <c r="D916" s="63">
        <v>35275</v>
      </c>
      <c r="E916" s="55">
        <v>1</v>
      </c>
      <c r="F916">
        <f t="shared" si="14"/>
        <v>1</v>
      </c>
    </row>
    <row r="917" spans="1:6" x14ac:dyDescent="0.25">
      <c r="B917">
        <v>201908209</v>
      </c>
      <c r="C917" s="63">
        <v>35275</v>
      </c>
      <c r="D917" s="63">
        <v>35275</v>
      </c>
      <c r="E917" s="55">
        <v>1</v>
      </c>
      <c r="F917">
        <f t="shared" si="14"/>
        <v>1</v>
      </c>
    </row>
    <row r="918" spans="1:6" x14ac:dyDescent="0.25">
      <c r="A918" t="s">
        <v>2416</v>
      </c>
      <c r="B918">
        <v>202007751</v>
      </c>
      <c r="C918" s="63">
        <v>35275</v>
      </c>
      <c r="D918" s="63">
        <v>35275</v>
      </c>
      <c r="E918" s="55">
        <v>1</v>
      </c>
      <c r="F918">
        <f t="shared" si="14"/>
        <v>1</v>
      </c>
    </row>
    <row r="919" spans="1:6" x14ac:dyDescent="0.25">
      <c r="A919" t="s">
        <v>2513</v>
      </c>
      <c r="B919">
        <v>201907345</v>
      </c>
      <c r="C919" s="63">
        <v>35275</v>
      </c>
      <c r="D919" s="63">
        <v>35275</v>
      </c>
      <c r="E919" s="55">
        <v>1</v>
      </c>
      <c r="F919">
        <f t="shared" si="14"/>
        <v>1</v>
      </c>
    </row>
    <row r="920" spans="1:6" x14ac:dyDescent="0.25">
      <c r="A920" t="s">
        <v>2415</v>
      </c>
      <c r="B920">
        <v>202008094</v>
      </c>
      <c r="C920" s="63">
        <v>35275</v>
      </c>
      <c r="D920" s="63">
        <v>35275</v>
      </c>
      <c r="E920" s="55">
        <v>1</v>
      </c>
      <c r="F920">
        <f t="shared" si="14"/>
        <v>1</v>
      </c>
    </row>
    <row r="921" spans="1:6" x14ac:dyDescent="0.25">
      <c r="A921" t="s">
        <v>2413</v>
      </c>
      <c r="B921">
        <v>202004298</v>
      </c>
      <c r="C921" s="63">
        <v>35279</v>
      </c>
      <c r="D921" s="63">
        <v>35279</v>
      </c>
      <c r="E921" s="55">
        <v>1</v>
      </c>
      <c r="F921">
        <f t="shared" si="14"/>
        <v>1</v>
      </c>
    </row>
    <row r="922" spans="1:6" x14ac:dyDescent="0.25">
      <c r="A922" t="s">
        <v>2511</v>
      </c>
      <c r="B922">
        <v>199703280</v>
      </c>
      <c r="C922" s="63">
        <v>35274</v>
      </c>
      <c r="D922" s="63">
        <v>35274</v>
      </c>
      <c r="E922" s="55">
        <v>1</v>
      </c>
      <c r="F922">
        <f t="shared" si="14"/>
        <v>1</v>
      </c>
    </row>
    <row r="923" spans="1:6" x14ac:dyDescent="0.25">
      <c r="A923" t="s">
        <v>2509</v>
      </c>
      <c r="B923">
        <v>201808613</v>
      </c>
      <c r="C923" s="63">
        <v>35274</v>
      </c>
      <c r="D923" s="63">
        <v>35274</v>
      </c>
      <c r="E923" s="55">
        <v>1</v>
      </c>
      <c r="F923">
        <f t="shared" si="14"/>
        <v>1</v>
      </c>
    </row>
    <row r="924" spans="1:6" x14ac:dyDescent="0.25">
      <c r="A924" t="s">
        <v>2412</v>
      </c>
      <c r="B924">
        <v>201704599</v>
      </c>
      <c r="C924" s="63">
        <v>35275</v>
      </c>
      <c r="D924" s="63">
        <v>35275</v>
      </c>
      <c r="E924" s="55">
        <v>1</v>
      </c>
      <c r="F924">
        <f t="shared" si="14"/>
        <v>1</v>
      </c>
    </row>
    <row r="925" spans="1:6" x14ac:dyDescent="0.25">
      <c r="A925" t="s">
        <v>2508</v>
      </c>
      <c r="B925">
        <v>201908633</v>
      </c>
      <c r="C925" s="63">
        <v>35286</v>
      </c>
      <c r="D925" s="63">
        <v>35286</v>
      </c>
      <c r="E925" s="55">
        <v>1</v>
      </c>
      <c r="F925">
        <f t="shared" si="14"/>
        <v>1</v>
      </c>
    </row>
    <row r="926" spans="1:6" x14ac:dyDescent="0.25">
      <c r="B926">
        <v>202005209</v>
      </c>
      <c r="C926" s="63">
        <v>35285</v>
      </c>
      <c r="D926" s="63">
        <v>35286</v>
      </c>
      <c r="E926" s="55">
        <v>1</v>
      </c>
      <c r="F926">
        <f t="shared" si="14"/>
        <v>2</v>
      </c>
    </row>
    <row r="927" spans="1:6" x14ac:dyDescent="0.25">
      <c r="B927">
        <v>202110018</v>
      </c>
      <c r="C927" s="63">
        <v>35286</v>
      </c>
      <c r="D927" s="63">
        <v>35286</v>
      </c>
      <c r="E927" s="55">
        <v>1</v>
      </c>
      <c r="F927">
        <f t="shared" si="14"/>
        <v>1</v>
      </c>
    </row>
    <row r="928" spans="1:6" x14ac:dyDescent="0.25">
      <c r="A928" t="s">
        <v>2411</v>
      </c>
      <c r="B928">
        <v>201807575</v>
      </c>
      <c r="C928" s="63">
        <v>35274</v>
      </c>
      <c r="D928" s="63">
        <v>35274</v>
      </c>
      <c r="E928" s="55">
        <v>1</v>
      </c>
      <c r="F928">
        <f t="shared" si="14"/>
        <v>1</v>
      </c>
    </row>
    <row r="929" spans="1:6" x14ac:dyDescent="0.25">
      <c r="A929" t="s">
        <v>2410</v>
      </c>
      <c r="B929">
        <v>202004891</v>
      </c>
      <c r="C929" s="63">
        <v>35275</v>
      </c>
      <c r="D929" s="63">
        <v>35275</v>
      </c>
      <c r="E929" s="55">
        <v>1</v>
      </c>
      <c r="F929">
        <f t="shared" si="14"/>
        <v>1</v>
      </c>
    </row>
    <row r="930" spans="1:6" x14ac:dyDescent="0.25">
      <c r="A930" t="s">
        <v>2409</v>
      </c>
      <c r="B930">
        <v>201208089</v>
      </c>
      <c r="C930" s="63">
        <v>35294</v>
      </c>
      <c r="D930" s="63">
        <v>35294</v>
      </c>
      <c r="E930" s="55">
        <v>1</v>
      </c>
      <c r="F930">
        <f t="shared" si="14"/>
        <v>1</v>
      </c>
    </row>
    <row r="931" spans="1:6" x14ac:dyDescent="0.25">
      <c r="B931">
        <v>201806392</v>
      </c>
      <c r="C931" s="63">
        <v>35284</v>
      </c>
      <c r="D931" s="63">
        <v>35284</v>
      </c>
      <c r="E931" s="55">
        <v>1</v>
      </c>
      <c r="F931">
        <f t="shared" si="14"/>
        <v>1</v>
      </c>
    </row>
    <row r="932" spans="1:6" x14ac:dyDescent="0.25">
      <c r="B932">
        <v>201904908</v>
      </c>
      <c r="C932" s="63">
        <v>35288</v>
      </c>
      <c r="D932" s="63">
        <v>35288</v>
      </c>
      <c r="E932" s="55">
        <v>1</v>
      </c>
      <c r="F932">
        <f t="shared" si="14"/>
        <v>1</v>
      </c>
    </row>
    <row r="933" spans="1:6" x14ac:dyDescent="0.25">
      <c r="B933">
        <v>201906937</v>
      </c>
      <c r="C933" s="63">
        <v>35296</v>
      </c>
      <c r="D933" s="63">
        <v>35296</v>
      </c>
      <c r="E933" s="55">
        <v>1</v>
      </c>
      <c r="F933">
        <f t="shared" si="14"/>
        <v>1</v>
      </c>
    </row>
    <row r="934" spans="1:6" x14ac:dyDescent="0.25">
      <c r="A934" t="s">
        <v>2242</v>
      </c>
      <c r="B934">
        <v>202006280</v>
      </c>
      <c r="C934" s="63">
        <v>35276</v>
      </c>
      <c r="D934" s="63">
        <v>35276</v>
      </c>
      <c r="E934" s="55">
        <v>1</v>
      </c>
      <c r="F934">
        <f t="shared" si="14"/>
        <v>1</v>
      </c>
    </row>
    <row r="935" spans="1:6" x14ac:dyDescent="0.25">
      <c r="A935" t="s">
        <v>2408</v>
      </c>
      <c r="B935">
        <v>201706065</v>
      </c>
      <c r="C935" s="63">
        <v>35275</v>
      </c>
      <c r="D935" s="63">
        <v>35275</v>
      </c>
      <c r="E935" s="55">
        <v>1</v>
      </c>
      <c r="F935">
        <f t="shared" si="14"/>
        <v>1</v>
      </c>
    </row>
    <row r="936" spans="1:6" x14ac:dyDescent="0.25">
      <c r="A936" t="s">
        <v>2407</v>
      </c>
      <c r="B936">
        <v>201806757</v>
      </c>
      <c r="C936" s="63">
        <v>35276</v>
      </c>
      <c r="D936" s="63">
        <v>35276</v>
      </c>
      <c r="E936" s="55">
        <v>1</v>
      </c>
      <c r="F936">
        <f t="shared" si="14"/>
        <v>1</v>
      </c>
    </row>
    <row r="937" spans="1:6" x14ac:dyDescent="0.25">
      <c r="B937">
        <v>201904493</v>
      </c>
      <c r="C937" s="63">
        <v>35276</v>
      </c>
      <c r="D937" s="63">
        <v>35276</v>
      </c>
      <c r="E937" s="55">
        <v>1</v>
      </c>
      <c r="F937">
        <f t="shared" si="14"/>
        <v>1</v>
      </c>
    </row>
    <row r="938" spans="1:6" x14ac:dyDescent="0.25">
      <c r="A938" t="s">
        <v>2406</v>
      </c>
      <c r="B938">
        <v>201603903</v>
      </c>
      <c r="C938" s="63">
        <v>35276</v>
      </c>
      <c r="D938" s="63">
        <v>35276</v>
      </c>
      <c r="E938" s="55">
        <v>1</v>
      </c>
      <c r="F938">
        <f t="shared" si="14"/>
        <v>1</v>
      </c>
    </row>
    <row r="939" spans="1:6" x14ac:dyDescent="0.25">
      <c r="A939" t="s">
        <v>2405</v>
      </c>
      <c r="B939">
        <v>202101913</v>
      </c>
      <c r="C939" s="63">
        <v>35276</v>
      </c>
      <c r="D939" s="63">
        <v>35276</v>
      </c>
      <c r="E939" s="55">
        <v>1</v>
      </c>
      <c r="F939">
        <f t="shared" si="14"/>
        <v>1</v>
      </c>
    </row>
    <row r="940" spans="1:6" x14ac:dyDescent="0.25">
      <c r="A940" t="s">
        <v>2403</v>
      </c>
      <c r="B940">
        <v>202007323</v>
      </c>
      <c r="C940" s="63">
        <v>35294</v>
      </c>
      <c r="D940" s="63">
        <v>35294</v>
      </c>
      <c r="E940" s="55">
        <v>1</v>
      </c>
      <c r="F940">
        <f t="shared" si="14"/>
        <v>1</v>
      </c>
    </row>
    <row r="941" spans="1:6" x14ac:dyDescent="0.25">
      <c r="A941" t="s">
        <v>2402</v>
      </c>
      <c r="B941">
        <v>201906883</v>
      </c>
      <c r="C941" s="63">
        <v>35276</v>
      </c>
      <c r="D941" s="63">
        <v>35276</v>
      </c>
      <c r="E941" s="55">
        <v>1</v>
      </c>
      <c r="F941">
        <f t="shared" si="14"/>
        <v>1</v>
      </c>
    </row>
    <row r="942" spans="1:6" x14ac:dyDescent="0.25">
      <c r="A942" t="s">
        <v>2401</v>
      </c>
      <c r="B942">
        <v>201906014</v>
      </c>
      <c r="C942" s="63">
        <v>35292</v>
      </c>
      <c r="D942" s="63">
        <v>35292</v>
      </c>
      <c r="E942" s="55">
        <v>1</v>
      </c>
      <c r="F942">
        <f t="shared" si="14"/>
        <v>1</v>
      </c>
    </row>
    <row r="943" spans="1:6" x14ac:dyDescent="0.25">
      <c r="A943" t="s">
        <v>2400</v>
      </c>
      <c r="B943">
        <v>202007485</v>
      </c>
      <c r="C943" s="63">
        <v>35274</v>
      </c>
      <c r="D943" s="63">
        <v>35274</v>
      </c>
      <c r="E943" s="55">
        <v>1</v>
      </c>
      <c r="F943">
        <f t="shared" si="14"/>
        <v>1</v>
      </c>
    </row>
    <row r="944" spans="1:6" x14ac:dyDescent="0.25">
      <c r="A944" t="s">
        <v>2398</v>
      </c>
      <c r="B944">
        <v>201806391</v>
      </c>
      <c r="C944" s="63">
        <v>35275</v>
      </c>
      <c r="D944" s="63">
        <v>35275</v>
      </c>
      <c r="E944" s="55">
        <v>1</v>
      </c>
      <c r="F944">
        <f t="shared" si="14"/>
        <v>1</v>
      </c>
    </row>
    <row r="945" spans="1:6" x14ac:dyDescent="0.25">
      <c r="A945" t="s">
        <v>2507</v>
      </c>
      <c r="B945">
        <v>201707329</v>
      </c>
      <c r="C945" s="63">
        <v>35274</v>
      </c>
      <c r="D945" s="63">
        <v>35274</v>
      </c>
      <c r="E945" s="55">
        <v>1</v>
      </c>
      <c r="F945">
        <f t="shared" si="14"/>
        <v>1</v>
      </c>
    </row>
    <row r="946" spans="1:6" x14ac:dyDescent="0.25">
      <c r="A946" t="s">
        <v>2397</v>
      </c>
      <c r="B946">
        <v>201805273</v>
      </c>
      <c r="C946" s="63">
        <v>35279</v>
      </c>
      <c r="D946" s="63">
        <v>35279</v>
      </c>
      <c r="E946" s="55">
        <v>1</v>
      </c>
      <c r="F946">
        <f t="shared" si="14"/>
        <v>1</v>
      </c>
    </row>
    <row r="947" spans="1:6" x14ac:dyDescent="0.25">
      <c r="A947" t="s">
        <v>2396</v>
      </c>
      <c r="B947">
        <v>201906910</v>
      </c>
      <c r="C947" s="63">
        <v>35280</v>
      </c>
      <c r="D947" s="63">
        <v>35280</v>
      </c>
      <c r="E947" s="55">
        <v>1</v>
      </c>
      <c r="F947">
        <f t="shared" si="14"/>
        <v>1</v>
      </c>
    </row>
    <row r="948" spans="1:6" x14ac:dyDescent="0.25">
      <c r="A948" t="s">
        <v>2471</v>
      </c>
      <c r="B948">
        <v>201907859</v>
      </c>
      <c r="C948" s="63">
        <v>35280</v>
      </c>
      <c r="D948" s="63">
        <v>35280</v>
      </c>
      <c r="E948" s="55">
        <v>1</v>
      </c>
      <c r="F948">
        <f t="shared" si="14"/>
        <v>1</v>
      </c>
    </row>
    <row r="949" spans="1:6" x14ac:dyDescent="0.25">
      <c r="A949" t="s">
        <v>2395</v>
      </c>
      <c r="B949">
        <v>201402718</v>
      </c>
      <c r="C949" s="63">
        <v>35284</v>
      </c>
      <c r="D949" s="63">
        <v>35285</v>
      </c>
      <c r="E949" s="55">
        <v>1</v>
      </c>
      <c r="F949">
        <f t="shared" si="14"/>
        <v>2</v>
      </c>
    </row>
    <row r="950" spans="1:6" x14ac:dyDescent="0.25">
      <c r="A950" t="s">
        <v>2394</v>
      </c>
      <c r="B950">
        <v>202005330</v>
      </c>
      <c r="C950" s="63">
        <v>35281</v>
      </c>
      <c r="D950" s="63">
        <v>35281</v>
      </c>
      <c r="E950" s="55">
        <v>1</v>
      </c>
      <c r="F950">
        <f t="shared" si="14"/>
        <v>1</v>
      </c>
    </row>
    <row r="951" spans="1:6" x14ac:dyDescent="0.25">
      <c r="B951">
        <v>202007568</v>
      </c>
      <c r="C951" s="63">
        <v>35281</v>
      </c>
      <c r="D951" s="63">
        <v>35281</v>
      </c>
      <c r="E951" s="55">
        <v>1</v>
      </c>
      <c r="F951">
        <f t="shared" si="14"/>
        <v>1</v>
      </c>
    </row>
    <row r="952" spans="1:6" x14ac:dyDescent="0.25">
      <c r="A952" t="s">
        <v>2392</v>
      </c>
      <c r="B952">
        <v>202008127</v>
      </c>
      <c r="C952" s="63">
        <v>35281</v>
      </c>
      <c r="D952" s="63">
        <v>35281</v>
      </c>
      <c r="E952" s="55">
        <v>1</v>
      </c>
      <c r="F952">
        <f t="shared" si="14"/>
        <v>1</v>
      </c>
    </row>
    <row r="953" spans="1:6" x14ac:dyDescent="0.25">
      <c r="A953" t="s">
        <v>2239</v>
      </c>
      <c r="B953">
        <v>201608551</v>
      </c>
      <c r="C953" s="63">
        <v>35281</v>
      </c>
      <c r="D953" s="63">
        <v>35281</v>
      </c>
      <c r="E953" s="55">
        <v>1</v>
      </c>
      <c r="F953">
        <f t="shared" si="14"/>
        <v>1</v>
      </c>
    </row>
    <row r="954" spans="1:6" x14ac:dyDescent="0.25">
      <c r="A954" t="s">
        <v>2390</v>
      </c>
      <c r="B954">
        <v>201807609</v>
      </c>
      <c r="C954" s="63">
        <v>35281</v>
      </c>
      <c r="D954" s="63">
        <v>35281</v>
      </c>
      <c r="E954" s="55">
        <v>1</v>
      </c>
      <c r="F954">
        <f t="shared" si="14"/>
        <v>1</v>
      </c>
    </row>
    <row r="955" spans="1:6" x14ac:dyDescent="0.25">
      <c r="A955" t="s">
        <v>2389</v>
      </c>
      <c r="B955">
        <v>201406189</v>
      </c>
      <c r="C955" s="63">
        <v>35281</v>
      </c>
      <c r="D955" s="63">
        <v>35281</v>
      </c>
      <c r="E955" s="55">
        <v>1</v>
      </c>
      <c r="F955">
        <f t="shared" si="14"/>
        <v>1</v>
      </c>
    </row>
    <row r="956" spans="1:6" x14ac:dyDescent="0.25">
      <c r="B956">
        <v>201608611</v>
      </c>
      <c r="C956" s="63">
        <v>35281</v>
      </c>
      <c r="D956" s="63">
        <v>35281</v>
      </c>
      <c r="E956" s="55">
        <v>1</v>
      </c>
      <c r="F956">
        <f t="shared" si="14"/>
        <v>1</v>
      </c>
    </row>
    <row r="957" spans="1:6" x14ac:dyDescent="0.25">
      <c r="A957" t="s">
        <v>2506</v>
      </c>
      <c r="B957">
        <v>202008862</v>
      </c>
      <c r="C957" s="63">
        <v>35243</v>
      </c>
      <c r="D957" t="s">
        <v>5841</v>
      </c>
      <c r="E957" s="55">
        <v>1</v>
      </c>
      <c r="F957">
        <f t="shared" si="14"/>
        <v>0</v>
      </c>
    </row>
    <row r="958" spans="1:6" x14ac:dyDescent="0.25">
      <c r="A958" t="s">
        <v>2388</v>
      </c>
      <c r="B958">
        <v>201706253</v>
      </c>
      <c r="C958" s="63">
        <v>35282</v>
      </c>
      <c r="D958" s="63">
        <v>35282</v>
      </c>
      <c r="E958" s="55">
        <v>1</v>
      </c>
      <c r="F958">
        <f t="shared" si="14"/>
        <v>1</v>
      </c>
    </row>
    <row r="959" spans="1:6" x14ac:dyDescent="0.25">
      <c r="A959" t="s">
        <v>2505</v>
      </c>
      <c r="B959">
        <v>201706956</v>
      </c>
      <c r="C959" s="63">
        <v>35346</v>
      </c>
      <c r="D959" s="63">
        <v>35346</v>
      </c>
      <c r="E959" s="55">
        <v>1</v>
      </c>
      <c r="F959">
        <f t="shared" si="14"/>
        <v>1</v>
      </c>
    </row>
    <row r="960" spans="1:6" x14ac:dyDescent="0.25">
      <c r="A960" t="s">
        <v>2386</v>
      </c>
      <c r="B960">
        <v>201306340</v>
      </c>
      <c r="C960" s="63">
        <v>35286</v>
      </c>
      <c r="D960" s="63">
        <v>35286</v>
      </c>
      <c r="E960" s="55">
        <v>1</v>
      </c>
      <c r="F960">
        <f t="shared" si="14"/>
        <v>1</v>
      </c>
    </row>
    <row r="961" spans="1:6" x14ac:dyDescent="0.25">
      <c r="A961" t="s">
        <v>2384</v>
      </c>
      <c r="B961">
        <v>201806167</v>
      </c>
      <c r="C961" s="63">
        <v>35286</v>
      </c>
      <c r="D961" s="63">
        <v>35287</v>
      </c>
      <c r="E961" s="55">
        <v>1</v>
      </c>
      <c r="F961">
        <f t="shared" si="14"/>
        <v>2</v>
      </c>
    </row>
    <row r="962" spans="1:6" x14ac:dyDescent="0.25">
      <c r="A962" t="s">
        <v>2238</v>
      </c>
      <c r="B962">
        <v>202007797</v>
      </c>
      <c r="C962" s="63">
        <v>35287</v>
      </c>
      <c r="D962" s="63">
        <v>35287</v>
      </c>
      <c r="E962" s="55">
        <v>1</v>
      </c>
      <c r="F962">
        <f t="shared" si="14"/>
        <v>1</v>
      </c>
    </row>
    <row r="963" spans="1:6" x14ac:dyDescent="0.25">
      <c r="A963" t="s">
        <v>2382</v>
      </c>
      <c r="B963">
        <v>202008126</v>
      </c>
      <c r="C963" s="63">
        <v>35288</v>
      </c>
      <c r="D963" s="63">
        <v>35288</v>
      </c>
      <c r="E963" s="55">
        <v>1</v>
      </c>
      <c r="F963">
        <f t="shared" si="14"/>
        <v>1</v>
      </c>
    </row>
    <row r="964" spans="1:6" x14ac:dyDescent="0.25">
      <c r="A964" t="s">
        <v>2503</v>
      </c>
      <c r="B964">
        <v>201504403</v>
      </c>
      <c r="C964" s="63">
        <v>35288</v>
      </c>
      <c r="D964" s="63">
        <v>35288</v>
      </c>
      <c r="E964" s="55">
        <v>1</v>
      </c>
      <c r="F964">
        <f t="shared" si="14"/>
        <v>1</v>
      </c>
    </row>
    <row r="965" spans="1:6" x14ac:dyDescent="0.25">
      <c r="A965" t="s">
        <v>2380</v>
      </c>
      <c r="B965">
        <v>202006094</v>
      </c>
      <c r="C965" s="63">
        <v>35288</v>
      </c>
      <c r="D965" s="63">
        <v>35289</v>
      </c>
      <c r="E965" s="55">
        <v>1</v>
      </c>
      <c r="F965">
        <f t="shared" si="14"/>
        <v>2</v>
      </c>
    </row>
    <row r="966" spans="1:6" x14ac:dyDescent="0.25">
      <c r="A966" t="s">
        <v>2379</v>
      </c>
      <c r="B966">
        <v>200703548</v>
      </c>
      <c r="C966" s="63">
        <v>35294</v>
      </c>
      <c r="D966" s="63">
        <v>35294</v>
      </c>
      <c r="E966" s="55">
        <v>1</v>
      </c>
      <c r="F966">
        <f t="shared" ref="F966:F1029" si="15">IFERROR(D966-C966+1, 0)</f>
        <v>1</v>
      </c>
    </row>
    <row r="967" spans="1:6" x14ac:dyDescent="0.25">
      <c r="A967" t="s">
        <v>2378</v>
      </c>
      <c r="B967">
        <v>201706910</v>
      </c>
      <c r="C967" s="63">
        <v>35288</v>
      </c>
      <c r="D967" s="63">
        <v>35288</v>
      </c>
      <c r="E967" s="55">
        <v>1</v>
      </c>
      <c r="F967">
        <f t="shared" si="15"/>
        <v>1</v>
      </c>
    </row>
    <row r="968" spans="1:6" x14ac:dyDescent="0.25">
      <c r="A968" t="s">
        <v>2501</v>
      </c>
      <c r="B968">
        <v>201907089</v>
      </c>
      <c r="C968" s="63">
        <v>35288</v>
      </c>
      <c r="D968" s="63">
        <v>35289</v>
      </c>
      <c r="E968" s="55">
        <v>1</v>
      </c>
      <c r="F968">
        <f t="shared" si="15"/>
        <v>2</v>
      </c>
    </row>
    <row r="969" spans="1:6" x14ac:dyDescent="0.25">
      <c r="B969">
        <v>202006757</v>
      </c>
      <c r="C969" s="63">
        <v>35289</v>
      </c>
      <c r="D969" s="63">
        <v>35289</v>
      </c>
      <c r="E969" s="55">
        <v>1</v>
      </c>
      <c r="F969">
        <f t="shared" si="15"/>
        <v>1</v>
      </c>
    </row>
    <row r="970" spans="1:6" x14ac:dyDescent="0.25">
      <c r="B970">
        <v>202102714</v>
      </c>
      <c r="C970" s="63">
        <v>35291</v>
      </c>
      <c r="D970" s="63">
        <v>35291</v>
      </c>
      <c r="E970" s="55">
        <v>1</v>
      </c>
      <c r="F970">
        <f t="shared" si="15"/>
        <v>1</v>
      </c>
    </row>
    <row r="971" spans="1:6" x14ac:dyDescent="0.25">
      <c r="A971" t="s">
        <v>2499</v>
      </c>
      <c r="B971">
        <v>202006670</v>
      </c>
      <c r="C971" s="63">
        <v>35289</v>
      </c>
      <c r="D971" s="63">
        <v>35289</v>
      </c>
      <c r="E971" s="55">
        <v>1</v>
      </c>
      <c r="F971">
        <f t="shared" si="15"/>
        <v>1</v>
      </c>
    </row>
    <row r="972" spans="1:6" x14ac:dyDescent="0.25">
      <c r="A972" t="s">
        <v>2377</v>
      </c>
      <c r="B972">
        <v>201906750</v>
      </c>
      <c r="C972" s="63">
        <v>35289</v>
      </c>
      <c r="D972" s="63">
        <v>35289</v>
      </c>
      <c r="E972" s="55">
        <v>1</v>
      </c>
      <c r="F972">
        <f t="shared" si="15"/>
        <v>1</v>
      </c>
    </row>
    <row r="973" spans="1:6" x14ac:dyDescent="0.25">
      <c r="A973" t="s">
        <v>2376</v>
      </c>
      <c r="B973">
        <v>201707235</v>
      </c>
      <c r="C973" s="63">
        <v>35308</v>
      </c>
      <c r="D973" s="63">
        <v>35308</v>
      </c>
      <c r="E973" s="55">
        <v>1</v>
      </c>
      <c r="F973">
        <f t="shared" si="15"/>
        <v>1</v>
      </c>
    </row>
    <row r="974" spans="1:6" x14ac:dyDescent="0.25">
      <c r="B974">
        <v>202005592</v>
      </c>
      <c r="C974" s="63">
        <v>35308</v>
      </c>
      <c r="D974" s="63">
        <v>35308</v>
      </c>
      <c r="E974" s="55">
        <v>1</v>
      </c>
      <c r="F974">
        <f t="shared" si="15"/>
        <v>1</v>
      </c>
    </row>
    <row r="975" spans="1:6" x14ac:dyDescent="0.25">
      <c r="A975" t="s">
        <v>2375</v>
      </c>
      <c r="B975">
        <v>201704093</v>
      </c>
      <c r="C975" s="63">
        <v>35291</v>
      </c>
      <c r="D975" s="63">
        <v>35291</v>
      </c>
      <c r="E975" s="55">
        <v>1</v>
      </c>
      <c r="F975">
        <f t="shared" si="15"/>
        <v>1</v>
      </c>
    </row>
    <row r="976" spans="1:6" x14ac:dyDescent="0.25">
      <c r="A976" t="s">
        <v>2498</v>
      </c>
      <c r="B976">
        <v>202103369</v>
      </c>
      <c r="C976" s="63">
        <v>35291</v>
      </c>
      <c r="D976" s="63">
        <v>35292</v>
      </c>
      <c r="E976" s="55">
        <v>1</v>
      </c>
      <c r="F976">
        <f t="shared" si="15"/>
        <v>2</v>
      </c>
    </row>
    <row r="977" spans="1:6" x14ac:dyDescent="0.25">
      <c r="A977" t="s">
        <v>2374</v>
      </c>
      <c r="B977">
        <v>201806340</v>
      </c>
      <c r="C977" s="63">
        <v>35310</v>
      </c>
      <c r="D977" s="63">
        <v>35310</v>
      </c>
      <c r="E977" s="55">
        <v>1</v>
      </c>
      <c r="F977">
        <f t="shared" si="15"/>
        <v>1</v>
      </c>
    </row>
    <row r="978" spans="1:6" x14ac:dyDescent="0.25">
      <c r="A978" t="s">
        <v>2373</v>
      </c>
      <c r="B978">
        <v>201504441</v>
      </c>
      <c r="C978" s="63">
        <v>35292</v>
      </c>
      <c r="D978" s="63">
        <v>35292</v>
      </c>
      <c r="E978" s="55">
        <v>1</v>
      </c>
      <c r="F978">
        <f t="shared" si="15"/>
        <v>1</v>
      </c>
    </row>
    <row r="979" spans="1:6" x14ac:dyDescent="0.25">
      <c r="A979" t="s">
        <v>2372</v>
      </c>
      <c r="B979">
        <v>201806927</v>
      </c>
      <c r="C979" s="63">
        <v>35292</v>
      </c>
      <c r="D979" s="63">
        <v>35292</v>
      </c>
      <c r="E979" s="55">
        <v>1</v>
      </c>
      <c r="F979">
        <f t="shared" si="15"/>
        <v>1</v>
      </c>
    </row>
    <row r="980" spans="1:6" x14ac:dyDescent="0.25">
      <c r="A980" t="s">
        <v>2370</v>
      </c>
      <c r="B980">
        <v>201900181</v>
      </c>
      <c r="C980" s="63">
        <v>35292</v>
      </c>
      <c r="D980" s="63">
        <v>35292</v>
      </c>
      <c r="E980" s="55">
        <v>1</v>
      </c>
      <c r="F980">
        <f t="shared" si="15"/>
        <v>1</v>
      </c>
    </row>
    <row r="981" spans="1:6" x14ac:dyDescent="0.25">
      <c r="A981" t="s">
        <v>2368</v>
      </c>
      <c r="B981">
        <v>201705227</v>
      </c>
      <c r="C981" s="63">
        <v>35292</v>
      </c>
      <c r="D981" s="63">
        <v>35292</v>
      </c>
      <c r="E981" s="55">
        <v>1</v>
      </c>
      <c r="F981">
        <f t="shared" si="15"/>
        <v>1</v>
      </c>
    </row>
    <row r="982" spans="1:6" x14ac:dyDescent="0.25">
      <c r="A982" t="s">
        <v>2367</v>
      </c>
      <c r="B982">
        <v>202004682</v>
      </c>
      <c r="C982" s="63">
        <v>35308</v>
      </c>
      <c r="D982" s="63">
        <v>35308</v>
      </c>
      <c r="E982" s="55">
        <v>1</v>
      </c>
      <c r="F982">
        <f t="shared" si="15"/>
        <v>1</v>
      </c>
    </row>
    <row r="983" spans="1:6" x14ac:dyDescent="0.25">
      <c r="A983" t="s">
        <v>2366</v>
      </c>
      <c r="B983">
        <v>202000145</v>
      </c>
      <c r="C983" s="63">
        <v>35293</v>
      </c>
      <c r="D983" s="63">
        <v>35294</v>
      </c>
      <c r="E983" s="55">
        <v>1</v>
      </c>
      <c r="F983">
        <f t="shared" si="15"/>
        <v>2</v>
      </c>
    </row>
    <row r="984" spans="1:6" x14ac:dyDescent="0.25">
      <c r="A984" t="s">
        <v>2364</v>
      </c>
      <c r="B984">
        <v>201900564</v>
      </c>
      <c r="C984" s="63">
        <v>35293</v>
      </c>
      <c r="D984" s="63">
        <v>35293</v>
      </c>
      <c r="E984" s="55">
        <v>1</v>
      </c>
      <c r="F984">
        <f t="shared" si="15"/>
        <v>1</v>
      </c>
    </row>
    <row r="985" spans="1:6" x14ac:dyDescent="0.25">
      <c r="A985" t="s">
        <v>2497</v>
      </c>
      <c r="B985">
        <v>201605380</v>
      </c>
      <c r="C985" s="63">
        <v>35340</v>
      </c>
      <c r="D985" s="63">
        <v>35340</v>
      </c>
      <c r="E985" s="55">
        <v>1</v>
      </c>
      <c r="F985">
        <f t="shared" si="15"/>
        <v>1</v>
      </c>
    </row>
    <row r="986" spans="1:6" x14ac:dyDescent="0.25">
      <c r="A986" t="s">
        <v>2361</v>
      </c>
      <c r="B986">
        <v>202004816</v>
      </c>
      <c r="C986" s="63">
        <v>35294</v>
      </c>
      <c r="D986" s="63">
        <v>35294</v>
      </c>
      <c r="E986" s="55">
        <v>1</v>
      </c>
      <c r="F986">
        <f t="shared" si="15"/>
        <v>1</v>
      </c>
    </row>
    <row r="987" spans="1:6" x14ac:dyDescent="0.25">
      <c r="A987" t="s">
        <v>2496</v>
      </c>
      <c r="B987">
        <v>201806627</v>
      </c>
      <c r="C987" s="63">
        <v>35311</v>
      </c>
      <c r="D987" s="63">
        <v>35311</v>
      </c>
      <c r="E987" s="55">
        <v>1</v>
      </c>
      <c r="F987">
        <f t="shared" si="15"/>
        <v>1</v>
      </c>
    </row>
    <row r="988" spans="1:6" x14ac:dyDescent="0.25">
      <c r="A988" t="s">
        <v>2360</v>
      </c>
      <c r="B988">
        <v>201907063</v>
      </c>
      <c r="C988" s="63">
        <v>35294</v>
      </c>
      <c r="D988" s="63">
        <v>35294</v>
      </c>
      <c r="E988" s="55">
        <v>1</v>
      </c>
      <c r="F988">
        <f t="shared" si="15"/>
        <v>1</v>
      </c>
    </row>
    <row r="989" spans="1:6" x14ac:dyDescent="0.25">
      <c r="B989">
        <v>202006427</v>
      </c>
      <c r="C989" s="63">
        <v>35294</v>
      </c>
      <c r="D989" t="s">
        <v>5841</v>
      </c>
      <c r="E989" s="55">
        <v>1</v>
      </c>
      <c r="F989">
        <f t="shared" si="15"/>
        <v>0</v>
      </c>
    </row>
    <row r="990" spans="1:6" x14ac:dyDescent="0.25">
      <c r="A990" t="s">
        <v>2358</v>
      </c>
      <c r="B990">
        <v>202005042</v>
      </c>
      <c r="C990" s="63">
        <v>35295</v>
      </c>
      <c r="D990" s="63">
        <v>35295</v>
      </c>
      <c r="E990" s="55">
        <v>1</v>
      </c>
      <c r="F990">
        <f t="shared" si="15"/>
        <v>1</v>
      </c>
    </row>
    <row r="991" spans="1:6" x14ac:dyDescent="0.25">
      <c r="A991" t="s">
        <v>2357</v>
      </c>
      <c r="B991">
        <v>202007460</v>
      </c>
      <c r="C991" s="63">
        <v>35347</v>
      </c>
      <c r="D991" s="63">
        <v>35347</v>
      </c>
      <c r="E991" s="55">
        <v>1</v>
      </c>
      <c r="F991">
        <f t="shared" si="15"/>
        <v>1</v>
      </c>
    </row>
    <row r="992" spans="1:6" x14ac:dyDescent="0.25">
      <c r="A992" t="s">
        <v>2495</v>
      </c>
      <c r="B992">
        <v>201307032</v>
      </c>
      <c r="C992" s="63">
        <v>35297</v>
      </c>
      <c r="D992" s="63">
        <v>35297</v>
      </c>
      <c r="E992" s="55">
        <v>1</v>
      </c>
      <c r="F992">
        <f t="shared" si="15"/>
        <v>1</v>
      </c>
    </row>
    <row r="993" spans="1:6" x14ac:dyDescent="0.25">
      <c r="A993" t="s">
        <v>2356</v>
      </c>
      <c r="B993">
        <v>201909927</v>
      </c>
      <c r="C993" s="63">
        <v>35347</v>
      </c>
      <c r="D993" s="63">
        <v>35347</v>
      </c>
      <c r="E993" s="55">
        <v>1</v>
      </c>
      <c r="F993">
        <f t="shared" si="15"/>
        <v>1</v>
      </c>
    </row>
    <row r="994" spans="1:6" x14ac:dyDescent="0.25">
      <c r="A994" t="s">
        <v>2355</v>
      </c>
      <c r="B994">
        <v>202000166</v>
      </c>
      <c r="C994" s="63">
        <v>35298</v>
      </c>
      <c r="D994" s="63">
        <v>35298</v>
      </c>
      <c r="E994" s="55">
        <v>1</v>
      </c>
      <c r="F994">
        <f t="shared" si="15"/>
        <v>1</v>
      </c>
    </row>
    <row r="995" spans="1:6" x14ac:dyDescent="0.25">
      <c r="B995">
        <v>202109484</v>
      </c>
      <c r="C995" s="63">
        <v>35297</v>
      </c>
      <c r="D995" s="63">
        <v>35298</v>
      </c>
      <c r="E995" s="55">
        <v>1</v>
      </c>
      <c r="F995">
        <f t="shared" si="15"/>
        <v>2</v>
      </c>
    </row>
    <row r="996" spans="1:6" x14ac:dyDescent="0.25">
      <c r="A996" t="s">
        <v>2354</v>
      </c>
      <c r="B996">
        <v>201700150</v>
      </c>
      <c r="C996" s="63">
        <v>35275</v>
      </c>
      <c r="D996" s="63">
        <v>35275</v>
      </c>
      <c r="E996" s="55">
        <v>1</v>
      </c>
      <c r="F996">
        <f t="shared" si="15"/>
        <v>1</v>
      </c>
    </row>
    <row r="997" spans="1:6" x14ac:dyDescent="0.25">
      <c r="A997" t="s">
        <v>2353</v>
      </c>
      <c r="B997">
        <v>201706907</v>
      </c>
      <c r="C997" s="63">
        <v>35276</v>
      </c>
      <c r="D997" s="63">
        <v>35276</v>
      </c>
      <c r="E997" s="55">
        <v>1</v>
      </c>
      <c r="F997">
        <f t="shared" si="15"/>
        <v>1</v>
      </c>
    </row>
    <row r="998" spans="1:6" x14ac:dyDescent="0.25">
      <c r="A998" t="s">
        <v>2548</v>
      </c>
      <c r="B998">
        <v>201506449</v>
      </c>
      <c r="C998" s="63">
        <v>35299</v>
      </c>
      <c r="D998" s="63">
        <v>35299</v>
      </c>
      <c r="E998" s="55">
        <v>1</v>
      </c>
      <c r="F998">
        <f t="shared" si="15"/>
        <v>1</v>
      </c>
    </row>
    <row r="999" spans="1:6" x14ac:dyDescent="0.25">
      <c r="A999" t="s">
        <v>2352</v>
      </c>
      <c r="B999">
        <v>202003044</v>
      </c>
      <c r="C999" s="63">
        <v>35302</v>
      </c>
      <c r="D999" s="63">
        <v>35302</v>
      </c>
      <c r="E999" s="55">
        <v>1</v>
      </c>
      <c r="F999">
        <f t="shared" si="15"/>
        <v>1</v>
      </c>
    </row>
    <row r="1000" spans="1:6" x14ac:dyDescent="0.25">
      <c r="A1000" t="s">
        <v>2351</v>
      </c>
      <c r="B1000">
        <v>201700122</v>
      </c>
      <c r="C1000" s="63">
        <v>35303</v>
      </c>
      <c r="D1000" s="63">
        <v>35303</v>
      </c>
      <c r="E1000" s="55">
        <v>1</v>
      </c>
      <c r="F1000">
        <f t="shared" si="15"/>
        <v>1</v>
      </c>
    </row>
    <row r="1001" spans="1:6" x14ac:dyDescent="0.25">
      <c r="B1001">
        <v>201900178</v>
      </c>
      <c r="C1001" s="63">
        <v>35302</v>
      </c>
      <c r="D1001" s="63">
        <v>35302</v>
      </c>
      <c r="E1001" s="55">
        <v>1</v>
      </c>
      <c r="F1001">
        <f t="shared" si="15"/>
        <v>1</v>
      </c>
    </row>
    <row r="1002" spans="1:6" x14ac:dyDescent="0.25">
      <c r="A1002" t="s">
        <v>2349</v>
      </c>
      <c r="B1002">
        <v>201706583</v>
      </c>
      <c r="C1002" s="63">
        <v>35302</v>
      </c>
      <c r="D1002" s="63">
        <v>35302</v>
      </c>
      <c r="E1002" s="55">
        <v>1</v>
      </c>
      <c r="F1002">
        <f t="shared" si="15"/>
        <v>1</v>
      </c>
    </row>
    <row r="1003" spans="1:6" x14ac:dyDescent="0.25">
      <c r="A1003" t="s">
        <v>2493</v>
      </c>
      <c r="B1003">
        <v>201705206</v>
      </c>
      <c r="C1003" s="63">
        <v>35302</v>
      </c>
      <c r="D1003" s="63">
        <v>35302</v>
      </c>
      <c r="E1003" s="55">
        <v>1</v>
      </c>
      <c r="F1003">
        <f t="shared" si="15"/>
        <v>1</v>
      </c>
    </row>
    <row r="1004" spans="1:6" x14ac:dyDescent="0.25">
      <c r="A1004" t="s">
        <v>2348</v>
      </c>
      <c r="B1004">
        <v>201705255</v>
      </c>
      <c r="C1004" s="63">
        <v>35306</v>
      </c>
      <c r="D1004" s="63">
        <v>35307</v>
      </c>
      <c r="E1004" s="55">
        <v>1</v>
      </c>
      <c r="F1004">
        <f t="shared" si="15"/>
        <v>2</v>
      </c>
    </row>
    <row r="1005" spans="1:6" x14ac:dyDescent="0.25">
      <c r="A1005" t="s">
        <v>2492</v>
      </c>
      <c r="B1005">
        <v>201708809</v>
      </c>
      <c r="C1005" s="63">
        <v>35302</v>
      </c>
      <c r="D1005" s="63">
        <v>35302</v>
      </c>
      <c r="E1005" s="55">
        <v>1</v>
      </c>
      <c r="F1005">
        <f t="shared" si="15"/>
        <v>1</v>
      </c>
    </row>
    <row r="1006" spans="1:6" x14ac:dyDescent="0.25">
      <c r="A1006" t="s">
        <v>2347</v>
      </c>
      <c r="B1006">
        <v>202008062</v>
      </c>
      <c r="C1006" s="63">
        <v>35309</v>
      </c>
      <c r="D1006" s="63">
        <v>35309</v>
      </c>
      <c r="E1006" s="55">
        <v>1</v>
      </c>
      <c r="F1006">
        <f t="shared" si="15"/>
        <v>1</v>
      </c>
    </row>
    <row r="1007" spans="1:6" x14ac:dyDescent="0.25">
      <c r="A1007" t="s">
        <v>2346</v>
      </c>
      <c r="B1007">
        <v>201605497</v>
      </c>
      <c r="C1007" s="63">
        <v>35306</v>
      </c>
      <c r="D1007" s="63">
        <v>35306</v>
      </c>
      <c r="E1007" s="55">
        <v>1</v>
      </c>
      <c r="F1007">
        <f t="shared" si="15"/>
        <v>1</v>
      </c>
    </row>
    <row r="1008" spans="1:6" x14ac:dyDescent="0.25">
      <c r="B1008">
        <v>202004325</v>
      </c>
      <c r="C1008" s="63">
        <v>35308</v>
      </c>
      <c r="D1008" s="63">
        <v>35308</v>
      </c>
      <c r="E1008" s="55">
        <v>1</v>
      </c>
      <c r="F1008">
        <f t="shared" si="15"/>
        <v>1</v>
      </c>
    </row>
    <row r="1009" spans="1:6" x14ac:dyDescent="0.25">
      <c r="B1009">
        <v>202007531</v>
      </c>
      <c r="C1009" s="63">
        <v>35307</v>
      </c>
      <c r="D1009" s="63">
        <v>35307</v>
      </c>
      <c r="E1009" s="55">
        <v>1</v>
      </c>
      <c r="F1009">
        <f t="shared" si="15"/>
        <v>1</v>
      </c>
    </row>
    <row r="1010" spans="1:6" x14ac:dyDescent="0.25">
      <c r="B1010">
        <v>202102713</v>
      </c>
      <c r="C1010" s="63">
        <v>35308</v>
      </c>
      <c r="D1010" s="63">
        <v>35308</v>
      </c>
      <c r="E1010" s="55">
        <v>1</v>
      </c>
      <c r="F1010">
        <f t="shared" si="15"/>
        <v>1</v>
      </c>
    </row>
    <row r="1011" spans="1:6" x14ac:dyDescent="0.25">
      <c r="A1011" t="s">
        <v>2344</v>
      </c>
      <c r="B1011">
        <v>201705591</v>
      </c>
      <c r="C1011" s="63">
        <v>35318</v>
      </c>
      <c r="D1011" s="63">
        <v>35318</v>
      </c>
      <c r="E1011" s="55">
        <v>1</v>
      </c>
      <c r="F1011">
        <f t="shared" si="15"/>
        <v>1</v>
      </c>
    </row>
    <row r="1012" spans="1:6" x14ac:dyDescent="0.25">
      <c r="A1012" t="s">
        <v>2342</v>
      </c>
      <c r="B1012">
        <v>201605976</v>
      </c>
      <c r="C1012" s="63">
        <v>35303</v>
      </c>
      <c r="D1012" s="63">
        <v>35303</v>
      </c>
      <c r="E1012" s="55">
        <v>1</v>
      </c>
      <c r="F1012">
        <f t="shared" si="15"/>
        <v>1</v>
      </c>
    </row>
    <row r="1013" spans="1:6" x14ac:dyDescent="0.25">
      <c r="A1013" t="s">
        <v>2341</v>
      </c>
      <c r="B1013">
        <v>202005827</v>
      </c>
      <c r="C1013" s="63">
        <v>35276</v>
      </c>
      <c r="D1013" s="63">
        <v>35277</v>
      </c>
      <c r="E1013" s="55">
        <v>1</v>
      </c>
      <c r="F1013">
        <f t="shared" si="15"/>
        <v>2</v>
      </c>
    </row>
    <row r="1014" spans="1:6" x14ac:dyDescent="0.25">
      <c r="A1014" t="s">
        <v>2339</v>
      </c>
      <c r="B1014">
        <v>201704317</v>
      </c>
      <c r="C1014" s="63">
        <v>35281</v>
      </c>
      <c r="D1014" s="63">
        <v>35282</v>
      </c>
      <c r="E1014" s="55">
        <v>1</v>
      </c>
      <c r="F1014">
        <f t="shared" si="15"/>
        <v>2</v>
      </c>
    </row>
    <row r="1015" spans="1:6" x14ac:dyDescent="0.25">
      <c r="A1015" t="s">
        <v>2337</v>
      </c>
      <c r="B1015">
        <v>202103344</v>
      </c>
      <c r="C1015" s="63">
        <v>35274</v>
      </c>
      <c r="D1015" s="63">
        <v>35274</v>
      </c>
      <c r="E1015" s="55">
        <v>1</v>
      </c>
      <c r="F1015">
        <f t="shared" si="15"/>
        <v>1</v>
      </c>
    </row>
    <row r="1016" spans="1:6" x14ac:dyDescent="0.25">
      <c r="A1016" t="s">
        <v>2336</v>
      </c>
      <c r="B1016">
        <v>201906576</v>
      </c>
      <c r="C1016" s="63">
        <v>35270</v>
      </c>
      <c r="D1016" s="63">
        <v>35270</v>
      </c>
      <c r="E1016" s="55">
        <v>1</v>
      </c>
      <c r="F1016">
        <f t="shared" si="15"/>
        <v>1</v>
      </c>
    </row>
    <row r="1017" spans="1:6" x14ac:dyDescent="0.25">
      <c r="A1017" t="s">
        <v>2335</v>
      </c>
      <c r="B1017">
        <v>202003529</v>
      </c>
      <c r="C1017" s="63">
        <v>35314</v>
      </c>
      <c r="D1017" s="63">
        <v>35314</v>
      </c>
      <c r="E1017" s="55">
        <v>1</v>
      </c>
      <c r="F1017">
        <f t="shared" si="15"/>
        <v>1</v>
      </c>
    </row>
    <row r="1018" spans="1:6" x14ac:dyDescent="0.25">
      <c r="A1018" t="s">
        <v>2333</v>
      </c>
      <c r="B1018">
        <v>201904952</v>
      </c>
      <c r="C1018" s="63">
        <v>35306</v>
      </c>
      <c r="D1018" s="63">
        <v>35307</v>
      </c>
      <c r="E1018" s="55">
        <v>1</v>
      </c>
      <c r="F1018">
        <f t="shared" si="15"/>
        <v>2</v>
      </c>
    </row>
    <row r="1019" spans="1:6" x14ac:dyDescent="0.25">
      <c r="B1019">
        <v>202102705</v>
      </c>
      <c r="C1019" s="63">
        <v>35305</v>
      </c>
      <c r="D1019" s="63">
        <v>35305</v>
      </c>
      <c r="E1019" s="55">
        <v>1</v>
      </c>
      <c r="F1019">
        <f t="shared" si="15"/>
        <v>1</v>
      </c>
    </row>
    <row r="1020" spans="1:6" x14ac:dyDescent="0.25">
      <c r="A1020" t="s">
        <v>2332</v>
      </c>
      <c r="B1020">
        <v>201908014</v>
      </c>
      <c r="C1020" s="63">
        <v>35305</v>
      </c>
      <c r="D1020" s="63">
        <v>35305</v>
      </c>
      <c r="E1020" s="55">
        <v>1</v>
      </c>
      <c r="F1020">
        <f t="shared" si="15"/>
        <v>1</v>
      </c>
    </row>
    <row r="1021" spans="1:6" x14ac:dyDescent="0.25">
      <c r="A1021" t="s">
        <v>2329</v>
      </c>
      <c r="B1021">
        <v>201905451</v>
      </c>
      <c r="C1021" s="63">
        <v>35323</v>
      </c>
      <c r="D1021" s="63">
        <v>35323</v>
      </c>
      <c r="E1021" s="55">
        <v>1</v>
      </c>
      <c r="F1021">
        <f t="shared" si="15"/>
        <v>1</v>
      </c>
    </row>
    <row r="1022" spans="1:6" x14ac:dyDescent="0.25">
      <c r="A1022" t="s">
        <v>2328</v>
      </c>
      <c r="B1022">
        <v>202000163</v>
      </c>
      <c r="C1022" s="63">
        <v>35305</v>
      </c>
      <c r="D1022" s="63">
        <v>35305</v>
      </c>
      <c r="E1022" s="55">
        <v>1</v>
      </c>
      <c r="F1022">
        <f t="shared" si="15"/>
        <v>1</v>
      </c>
    </row>
    <row r="1023" spans="1:6" x14ac:dyDescent="0.25">
      <c r="A1023" t="s">
        <v>2327</v>
      </c>
      <c r="B1023">
        <v>201206120</v>
      </c>
      <c r="C1023" s="63">
        <v>35306</v>
      </c>
      <c r="D1023" s="63">
        <v>35307</v>
      </c>
      <c r="E1023" s="55">
        <v>1</v>
      </c>
      <c r="F1023">
        <f t="shared" si="15"/>
        <v>2</v>
      </c>
    </row>
    <row r="1024" spans="1:6" x14ac:dyDescent="0.25">
      <c r="A1024" t="s">
        <v>2326</v>
      </c>
      <c r="B1024">
        <v>202004823</v>
      </c>
      <c r="C1024" s="63">
        <v>35310</v>
      </c>
      <c r="D1024" s="63">
        <v>35310</v>
      </c>
      <c r="E1024" s="55">
        <v>1</v>
      </c>
      <c r="F1024">
        <f t="shared" si="15"/>
        <v>1</v>
      </c>
    </row>
    <row r="1025" spans="1:6" x14ac:dyDescent="0.25">
      <c r="A1025" t="s">
        <v>2324</v>
      </c>
      <c r="B1025">
        <v>201706421</v>
      </c>
      <c r="C1025" s="63">
        <v>35322</v>
      </c>
      <c r="D1025" s="63">
        <v>35322</v>
      </c>
      <c r="E1025" s="55">
        <v>1</v>
      </c>
      <c r="F1025">
        <f t="shared" si="15"/>
        <v>1</v>
      </c>
    </row>
    <row r="1026" spans="1:6" x14ac:dyDescent="0.25">
      <c r="A1026" t="s">
        <v>2491</v>
      </c>
      <c r="B1026">
        <v>202007516</v>
      </c>
      <c r="C1026" s="63">
        <v>35334</v>
      </c>
      <c r="D1026" s="63">
        <v>35334</v>
      </c>
      <c r="E1026" s="55">
        <v>1</v>
      </c>
      <c r="F1026">
        <f t="shared" si="15"/>
        <v>1</v>
      </c>
    </row>
    <row r="1027" spans="1:6" x14ac:dyDescent="0.25">
      <c r="A1027" t="s">
        <v>2322</v>
      </c>
      <c r="B1027">
        <v>201606590</v>
      </c>
      <c r="C1027" s="63">
        <v>35323</v>
      </c>
      <c r="D1027" s="63">
        <v>35323</v>
      </c>
      <c r="E1027" s="55">
        <v>1</v>
      </c>
      <c r="F1027">
        <f t="shared" si="15"/>
        <v>1</v>
      </c>
    </row>
    <row r="1028" spans="1:6" x14ac:dyDescent="0.25">
      <c r="A1028" t="s">
        <v>2321</v>
      </c>
      <c r="B1028">
        <v>201709436</v>
      </c>
      <c r="C1028" s="63">
        <v>35307</v>
      </c>
      <c r="D1028" s="63">
        <v>35307</v>
      </c>
      <c r="E1028" s="55">
        <v>1</v>
      </c>
      <c r="F1028">
        <f t="shared" si="15"/>
        <v>1</v>
      </c>
    </row>
    <row r="1029" spans="1:6" x14ac:dyDescent="0.25">
      <c r="A1029" t="s">
        <v>2319</v>
      </c>
      <c r="B1029">
        <v>201705754</v>
      </c>
      <c r="C1029" s="63">
        <v>35307</v>
      </c>
      <c r="D1029" s="63">
        <v>35307</v>
      </c>
      <c r="E1029" s="55">
        <v>1</v>
      </c>
      <c r="F1029">
        <f t="shared" si="15"/>
        <v>1</v>
      </c>
    </row>
    <row r="1030" spans="1:6" x14ac:dyDescent="0.25">
      <c r="A1030" t="s">
        <v>2318</v>
      </c>
      <c r="B1030">
        <v>202102704</v>
      </c>
      <c r="C1030" s="63">
        <v>35323</v>
      </c>
      <c r="D1030" s="63">
        <v>35323</v>
      </c>
      <c r="E1030" s="55">
        <v>1</v>
      </c>
      <c r="F1030">
        <f t="shared" ref="F1030:F1093" si="16">IFERROR(D1030-C1030+1, 0)</f>
        <v>1</v>
      </c>
    </row>
    <row r="1031" spans="1:6" x14ac:dyDescent="0.25">
      <c r="A1031" t="s">
        <v>2316</v>
      </c>
      <c r="B1031">
        <v>201907581</v>
      </c>
      <c r="C1031" s="63">
        <v>35307</v>
      </c>
      <c r="D1031" s="63">
        <v>35307</v>
      </c>
      <c r="E1031" s="55">
        <v>1</v>
      </c>
      <c r="F1031">
        <f t="shared" si="16"/>
        <v>1</v>
      </c>
    </row>
    <row r="1032" spans="1:6" x14ac:dyDescent="0.25">
      <c r="A1032" t="s">
        <v>2490</v>
      </c>
      <c r="B1032">
        <v>200304815</v>
      </c>
      <c r="C1032" s="63">
        <v>35307</v>
      </c>
      <c r="D1032" s="63">
        <v>35307</v>
      </c>
      <c r="E1032" s="55">
        <v>1</v>
      </c>
      <c r="F1032">
        <f t="shared" si="16"/>
        <v>1</v>
      </c>
    </row>
    <row r="1033" spans="1:6" x14ac:dyDescent="0.25">
      <c r="A1033" t="s">
        <v>2315</v>
      </c>
      <c r="B1033">
        <v>201908075</v>
      </c>
      <c r="C1033" s="63">
        <v>35314</v>
      </c>
      <c r="D1033" s="63">
        <v>35314</v>
      </c>
      <c r="E1033" s="55">
        <v>1</v>
      </c>
      <c r="F1033">
        <f t="shared" si="16"/>
        <v>1</v>
      </c>
    </row>
    <row r="1034" spans="1:6" x14ac:dyDescent="0.25">
      <c r="A1034" t="s">
        <v>2313</v>
      </c>
      <c r="B1034">
        <v>202000416</v>
      </c>
      <c r="C1034" s="63">
        <v>35307</v>
      </c>
      <c r="D1034" s="63">
        <v>35307</v>
      </c>
      <c r="E1034" s="55">
        <v>1</v>
      </c>
      <c r="F1034">
        <f t="shared" si="16"/>
        <v>1</v>
      </c>
    </row>
    <row r="1035" spans="1:6" x14ac:dyDescent="0.25">
      <c r="A1035" t="s">
        <v>2311</v>
      </c>
      <c r="B1035">
        <v>202008867</v>
      </c>
      <c r="C1035" s="63">
        <v>35307</v>
      </c>
      <c r="D1035" s="63">
        <v>35307</v>
      </c>
      <c r="E1035" s="55">
        <v>1</v>
      </c>
      <c r="F1035">
        <f t="shared" si="16"/>
        <v>1</v>
      </c>
    </row>
    <row r="1036" spans="1:6" x14ac:dyDescent="0.25">
      <c r="A1036" t="s">
        <v>2308</v>
      </c>
      <c r="B1036">
        <v>201705149</v>
      </c>
      <c r="C1036" s="63">
        <v>35308</v>
      </c>
      <c r="D1036" s="63">
        <v>35308</v>
      </c>
      <c r="E1036" s="55">
        <v>1</v>
      </c>
      <c r="F1036">
        <f t="shared" si="16"/>
        <v>1</v>
      </c>
    </row>
    <row r="1037" spans="1:6" x14ac:dyDescent="0.25">
      <c r="A1037" t="s">
        <v>2306</v>
      </c>
      <c r="B1037">
        <v>202007614</v>
      </c>
      <c r="C1037" s="63">
        <v>35308</v>
      </c>
      <c r="D1037" s="63">
        <v>35308</v>
      </c>
      <c r="E1037" s="55">
        <v>1</v>
      </c>
      <c r="F1037">
        <f t="shared" si="16"/>
        <v>1</v>
      </c>
    </row>
    <row r="1038" spans="1:6" x14ac:dyDescent="0.25">
      <c r="A1038" t="s">
        <v>2304</v>
      </c>
      <c r="B1038">
        <v>201704658</v>
      </c>
      <c r="C1038" s="63">
        <v>35308</v>
      </c>
      <c r="D1038" s="63">
        <v>35308</v>
      </c>
      <c r="E1038" s="55">
        <v>1</v>
      </c>
      <c r="F1038">
        <f t="shared" si="16"/>
        <v>1</v>
      </c>
    </row>
    <row r="1039" spans="1:6" x14ac:dyDescent="0.25">
      <c r="B1039">
        <v>201706072</v>
      </c>
      <c r="C1039" s="63">
        <v>35308</v>
      </c>
      <c r="D1039" s="63">
        <v>35308</v>
      </c>
      <c r="E1039" s="55">
        <v>1</v>
      </c>
      <c r="F1039">
        <f t="shared" si="16"/>
        <v>1</v>
      </c>
    </row>
    <row r="1040" spans="1:6" x14ac:dyDescent="0.25">
      <c r="A1040" t="s">
        <v>2489</v>
      </c>
      <c r="B1040">
        <v>201907455</v>
      </c>
      <c r="C1040" s="63">
        <v>35308</v>
      </c>
      <c r="D1040" s="63">
        <v>35308</v>
      </c>
      <c r="E1040" s="55">
        <v>1</v>
      </c>
      <c r="F1040">
        <f t="shared" si="16"/>
        <v>1</v>
      </c>
    </row>
    <row r="1041" spans="1:6" x14ac:dyDescent="0.25">
      <c r="A1041" t="s">
        <v>2488</v>
      </c>
      <c r="B1041">
        <v>202103636</v>
      </c>
      <c r="C1041" s="63">
        <v>35308</v>
      </c>
      <c r="D1041" s="63">
        <v>35309</v>
      </c>
      <c r="E1041" s="55">
        <v>1</v>
      </c>
      <c r="F1041">
        <f t="shared" si="16"/>
        <v>2</v>
      </c>
    </row>
    <row r="1042" spans="1:6" x14ac:dyDescent="0.25">
      <c r="A1042" t="s">
        <v>2302</v>
      </c>
      <c r="B1042">
        <v>201907357</v>
      </c>
      <c r="C1042" s="63">
        <v>35308</v>
      </c>
      <c r="D1042" s="63">
        <v>35308</v>
      </c>
      <c r="E1042" s="55">
        <v>1</v>
      </c>
      <c r="F1042">
        <f t="shared" si="16"/>
        <v>1</v>
      </c>
    </row>
    <row r="1043" spans="1:6" x14ac:dyDescent="0.25">
      <c r="A1043" t="s">
        <v>2301</v>
      </c>
      <c r="B1043">
        <v>201707234</v>
      </c>
      <c r="C1043" s="63">
        <v>35309</v>
      </c>
      <c r="D1043" s="63">
        <v>35309</v>
      </c>
      <c r="E1043" s="55">
        <v>1</v>
      </c>
      <c r="F1043">
        <f t="shared" si="16"/>
        <v>1</v>
      </c>
    </row>
    <row r="1044" spans="1:6" x14ac:dyDescent="0.25">
      <c r="B1044">
        <v>201806802</v>
      </c>
      <c r="C1044" s="63">
        <v>35309</v>
      </c>
      <c r="D1044" s="63">
        <v>35309</v>
      </c>
      <c r="E1044" s="55">
        <v>1</v>
      </c>
      <c r="F1044">
        <f t="shared" si="16"/>
        <v>1</v>
      </c>
    </row>
    <row r="1045" spans="1:6" x14ac:dyDescent="0.25">
      <c r="B1045">
        <v>202006607</v>
      </c>
      <c r="C1045" s="63">
        <v>35308</v>
      </c>
      <c r="D1045" s="63">
        <v>35309</v>
      </c>
      <c r="E1045" s="55">
        <v>1</v>
      </c>
      <c r="F1045">
        <f t="shared" si="16"/>
        <v>2</v>
      </c>
    </row>
    <row r="1046" spans="1:6" x14ac:dyDescent="0.25">
      <c r="A1046" t="s">
        <v>2487</v>
      </c>
      <c r="B1046">
        <v>201904529</v>
      </c>
      <c r="C1046" s="63">
        <v>35309</v>
      </c>
      <c r="D1046" s="63">
        <v>35309</v>
      </c>
      <c r="E1046" s="55">
        <v>1</v>
      </c>
      <c r="F1046">
        <f t="shared" si="16"/>
        <v>1</v>
      </c>
    </row>
    <row r="1047" spans="1:6" x14ac:dyDescent="0.25">
      <c r="B1047">
        <v>202002811</v>
      </c>
      <c r="C1047" s="63">
        <v>35309</v>
      </c>
      <c r="D1047" s="63">
        <v>35309</v>
      </c>
      <c r="E1047" s="55">
        <v>1</v>
      </c>
      <c r="F1047">
        <f t="shared" si="16"/>
        <v>1</v>
      </c>
    </row>
    <row r="1048" spans="1:6" x14ac:dyDescent="0.25">
      <c r="A1048" t="s">
        <v>2546</v>
      </c>
      <c r="B1048">
        <v>201705208</v>
      </c>
      <c r="C1048" s="63">
        <v>35343</v>
      </c>
      <c r="D1048" s="63">
        <v>35343</v>
      </c>
      <c r="E1048" s="55">
        <v>1</v>
      </c>
      <c r="F1048">
        <f t="shared" si="16"/>
        <v>1</v>
      </c>
    </row>
    <row r="1049" spans="1:6" x14ac:dyDescent="0.25">
      <c r="A1049" t="s">
        <v>2486</v>
      </c>
      <c r="B1049">
        <v>202005208</v>
      </c>
      <c r="C1049" s="63">
        <v>35348</v>
      </c>
      <c r="D1049" s="63">
        <v>35348</v>
      </c>
      <c r="E1049" s="55">
        <v>1</v>
      </c>
      <c r="F1049">
        <f t="shared" si="16"/>
        <v>1</v>
      </c>
    </row>
    <row r="1050" spans="1:6" x14ac:dyDescent="0.25">
      <c r="A1050" t="s">
        <v>2236</v>
      </c>
      <c r="B1050">
        <v>201907477</v>
      </c>
      <c r="C1050" s="63">
        <v>35309</v>
      </c>
      <c r="D1050" s="63">
        <v>35309</v>
      </c>
      <c r="E1050" s="55">
        <v>1</v>
      </c>
      <c r="F1050">
        <f t="shared" si="16"/>
        <v>1</v>
      </c>
    </row>
    <row r="1051" spans="1:6" x14ac:dyDescent="0.25">
      <c r="A1051" t="s">
        <v>2298</v>
      </c>
      <c r="B1051">
        <v>201705254</v>
      </c>
      <c r="C1051" s="63">
        <v>35309</v>
      </c>
      <c r="D1051" s="63">
        <v>35309</v>
      </c>
      <c r="E1051" s="55">
        <v>1</v>
      </c>
      <c r="F1051">
        <f t="shared" si="16"/>
        <v>1</v>
      </c>
    </row>
    <row r="1052" spans="1:6" x14ac:dyDescent="0.25">
      <c r="A1052" t="s">
        <v>2297</v>
      </c>
      <c r="B1052">
        <v>202007855</v>
      </c>
      <c r="C1052" s="63">
        <v>35323</v>
      </c>
      <c r="D1052" s="63">
        <v>35323</v>
      </c>
      <c r="E1052" s="55">
        <v>1</v>
      </c>
      <c r="F1052">
        <f t="shared" si="16"/>
        <v>1</v>
      </c>
    </row>
    <row r="1053" spans="1:6" x14ac:dyDescent="0.25">
      <c r="A1053" t="s">
        <v>2293</v>
      </c>
      <c r="B1053">
        <v>201601879</v>
      </c>
      <c r="C1053" s="63">
        <v>35309</v>
      </c>
      <c r="D1053" s="63">
        <v>35310</v>
      </c>
      <c r="E1053" s="55">
        <v>1</v>
      </c>
      <c r="F1053">
        <f t="shared" si="16"/>
        <v>2</v>
      </c>
    </row>
    <row r="1054" spans="1:6" x14ac:dyDescent="0.25">
      <c r="B1054">
        <v>201704851</v>
      </c>
      <c r="C1054" s="63">
        <v>35309</v>
      </c>
      <c r="D1054" s="63">
        <v>35310</v>
      </c>
      <c r="E1054" s="55">
        <v>1</v>
      </c>
      <c r="F1054">
        <f t="shared" si="16"/>
        <v>2</v>
      </c>
    </row>
    <row r="1055" spans="1:6" x14ac:dyDescent="0.25">
      <c r="B1055">
        <v>201904649</v>
      </c>
      <c r="C1055" s="63">
        <v>35310</v>
      </c>
      <c r="D1055" s="63">
        <v>35310</v>
      </c>
      <c r="E1055" s="55">
        <v>1</v>
      </c>
      <c r="F1055">
        <f t="shared" si="16"/>
        <v>1</v>
      </c>
    </row>
    <row r="1056" spans="1:6" x14ac:dyDescent="0.25">
      <c r="A1056" t="s">
        <v>2291</v>
      </c>
      <c r="B1056">
        <v>202005035</v>
      </c>
      <c r="C1056" s="63">
        <v>35317</v>
      </c>
      <c r="D1056" s="63">
        <v>35317</v>
      </c>
      <c r="E1056" s="55">
        <v>1</v>
      </c>
      <c r="F1056">
        <f t="shared" si="16"/>
        <v>1</v>
      </c>
    </row>
    <row r="1057" spans="1:6" x14ac:dyDescent="0.25">
      <c r="A1057" t="s">
        <v>2484</v>
      </c>
      <c r="B1057">
        <v>201904803</v>
      </c>
      <c r="C1057" s="63">
        <v>35317</v>
      </c>
      <c r="D1057" s="63">
        <v>35317</v>
      </c>
      <c r="E1057" s="55">
        <v>1</v>
      </c>
      <c r="F1057">
        <f t="shared" si="16"/>
        <v>1</v>
      </c>
    </row>
    <row r="1058" spans="1:6" x14ac:dyDescent="0.25">
      <c r="A1058" t="s">
        <v>2609</v>
      </c>
      <c r="B1058">
        <v>202005567</v>
      </c>
      <c r="C1058" s="63">
        <v>35617</v>
      </c>
      <c r="D1058" s="63">
        <v>35617</v>
      </c>
      <c r="E1058" s="55">
        <v>1</v>
      </c>
      <c r="F1058">
        <f t="shared" si="16"/>
        <v>1</v>
      </c>
    </row>
    <row r="1059" spans="1:6" x14ac:dyDescent="0.25">
      <c r="A1059" t="s">
        <v>2482</v>
      </c>
      <c r="B1059">
        <v>202007623</v>
      </c>
      <c r="C1059" s="63">
        <v>35320</v>
      </c>
      <c r="D1059" s="63">
        <v>35320</v>
      </c>
      <c r="E1059" s="55">
        <v>1</v>
      </c>
      <c r="F1059">
        <f t="shared" si="16"/>
        <v>1</v>
      </c>
    </row>
    <row r="1060" spans="1:6" x14ac:dyDescent="0.25">
      <c r="A1060" t="s">
        <v>2480</v>
      </c>
      <c r="B1060">
        <v>201906200</v>
      </c>
      <c r="C1060" s="63">
        <v>35310</v>
      </c>
      <c r="D1060" s="63">
        <v>35310</v>
      </c>
      <c r="E1060" s="55">
        <v>1</v>
      </c>
      <c r="F1060">
        <f t="shared" si="16"/>
        <v>1</v>
      </c>
    </row>
    <row r="1061" spans="1:6" x14ac:dyDescent="0.25">
      <c r="A1061" t="s">
        <v>2289</v>
      </c>
      <c r="B1061">
        <v>201003016</v>
      </c>
      <c r="C1061" s="63">
        <v>35310</v>
      </c>
      <c r="D1061" s="63">
        <v>35310</v>
      </c>
      <c r="E1061" s="55">
        <v>1</v>
      </c>
      <c r="F1061">
        <f t="shared" si="16"/>
        <v>1</v>
      </c>
    </row>
    <row r="1062" spans="1:6" x14ac:dyDescent="0.25">
      <c r="B1062">
        <v>201900148</v>
      </c>
      <c r="C1062" s="63">
        <v>35310</v>
      </c>
      <c r="D1062" s="63">
        <v>35310</v>
      </c>
      <c r="E1062" s="55">
        <v>1</v>
      </c>
      <c r="F1062">
        <f t="shared" si="16"/>
        <v>1</v>
      </c>
    </row>
    <row r="1063" spans="1:6" x14ac:dyDescent="0.25">
      <c r="A1063" t="s">
        <v>2288</v>
      </c>
      <c r="B1063">
        <v>201700101</v>
      </c>
      <c r="C1063" s="63">
        <v>35310</v>
      </c>
      <c r="D1063" s="63">
        <v>35310</v>
      </c>
      <c r="E1063" s="55">
        <v>1</v>
      </c>
      <c r="F1063">
        <f t="shared" si="16"/>
        <v>1</v>
      </c>
    </row>
    <row r="1064" spans="1:6" x14ac:dyDescent="0.25">
      <c r="B1064">
        <v>201906465</v>
      </c>
      <c r="C1064" s="63">
        <v>35310</v>
      </c>
      <c r="D1064" s="63">
        <v>35310</v>
      </c>
      <c r="E1064" s="55">
        <v>1</v>
      </c>
      <c r="F1064">
        <f t="shared" si="16"/>
        <v>1</v>
      </c>
    </row>
    <row r="1065" spans="1:6" x14ac:dyDescent="0.25">
      <c r="A1065" t="s">
        <v>2286</v>
      </c>
      <c r="B1065">
        <v>202004558</v>
      </c>
      <c r="C1065" s="63">
        <v>35310</v>
      </c>
      <c r="D1065" s="63">
        <v>35310</v>
      </c>
      <c r="E1065" s="55">
        <v>1</v>
      </c>
      <c r="F1065">
        <f t="shared" si="16"/>
        <v>1</v>
      </c>
    </row>
    <row r="1066" spans="1:6" x14ac:dyDescent="0.25">
      <c r="A1066" t="s">
        <v>2478</v>
      </c>
      <c r="B1066">
        <v>202007667</v>
      </c>
      <c r="C1066" s="63">
        <v>35310</v>
      </c>
      <c r="D1066" s="63">
        <v>35310</v>
      </c>
      <c r="E1066" s="55">
        <v>1</v>
      </c>
      <c r="F1066">
        <f t="shared" si="16"/>
        <v>1</v>
      </c>
    </row>
    <row r="1067" spans="1:6" x14ac:dyDescent="0.25">
      <c r="A1067" t="s">
        <v>2285</v>
      </c>
      <c r="B1067">
        <v>201907254</v>
      </c>
      <c r="C1067" s="63">
        <v>35322</v>
      </c>
      <c r="D1067" s="63">
        <v>35322</v>
      </c>
      <c r="E1067" s="55">
        <v>1</v>
      </c>
      <c r="F1067">
        <f t="shared" si="16"/>
        <v>1</v>
      </c>
    </row>
    <row r="1068" spans="1:6" x14ac:dyDescent="0.25">
      <c r="B1068">
        <v>201908050</v>
      </c>
      <c r="C1068" s="63">
        <v>35322</v>
      </c>
      <c r="D1068" s="63">
        <v>35322</v>
      </c>
      <c r="E1068" s="55">
        <v>1</v>
      </c>
      <c r="F1068">
        <f t="shared" si="16"/>
        <v>1</v>
      </c>
    </row>
    <row r="1069" spans="1:6" x14ac:dyDescent="0.25">
      <c r="A1069" t="s">
        <v>2477</v>
      </c>
      <c r="B1069">
        <v>201800990</v>
      </c>
      <c r="C1069" s="63">
        <v>35320</v>
      </c>
      <c r="D1069" s="63">
        <v>35320</v>
      </c>
      <c r="E1069" s="55">
        <v>1</v>
      </c>
      <c r="F1069">
        <f t="shared" si="16"/>
        <v>1</v>
      </c>
    </row>
    <row r="1070" spans="1:6" x14ac:dyDescent="0.25">
      <c r="B1070">
        <v>201806507</v>
      </c>
      <c r="C1070" s="63">
        <v>35322</v>
      </c>
      <c r="D1070" s="63">
        <v>35322</v>
      </c>
      <c r="E1070" s="55">
        <v>1</v>
      </c>
      <c r="F1070">
        <f t="shared" si="16"/>
        <v>1</v>
      </c>
    </row>
    <row r="1071" spans="1:6" x14ac:dyDescent="0.25">
      <c r="A1071" t="s">
        <v>2284</v>
      </c>
      <c r="B1071">
        <v>202009360</v>
      </c>
      <c r="C1071" s="63">
        <v>35310</v>
      </c>
      <c r="D1071" s="63">
        <v>35310</v>
      </c>
      <c r="E1071" s="55">
        <v>1</v>
      </c>
      <c r="F1071">
        <f t="shared" si="16"/>
        <v>1</v>
      </c>
    </row>
    <row r="1072" spans="1:6" x14ac:dyDescent="0.25">
      <c r="A1072" t="s">
        <v>2282</v>
      </c>
      <c r="B1072">
        <v>201705457</v>
      </c>
      <c r="C1072" s="63">
        <v>35318</v>
      </c>
      <c r="D1072" s="63">
        <v>35318</v>
      </c>
      <c r="E1072" s="55">
        <v>1</v>
      </c>
      <c r="F1072">
        <f t="shared" si="16"/>
        <v>1</v>
      </c>
    </row>
    <row r="1073" spans="1:6" x14ac:dyDescent="0.25">
      <c r="A1073" t="s">
        <v>2280</v>
      </c>
      <c r="B1073">
        <v>202004293</v>
      </c>
      <c r="C1073" s="63">
        <v>35311</v>
      </c>
      <c r="D1073" s="63">
        <v>35311</v>
      </c>
      <c r="E1073" s="55">
        <v>1</v>
      </c>
      <c r="F1073">
        <f t="shared" si="16"/>
        <v>1</v>
      </c>
    </row>
    <row r="1074" spans="1:6" x14ac:dyDescent="0.25">
      <c r="A1074" t="s">
        <v>2278</v>
      </c>
      <c r="B1074">
        <v>201705312</v>
      </c>
      <c r="C1074" s="63">
        <v>35311</v>
      </c>
      <c r="D1074" s="63">
        <v>35311</v>
      </c>
      <c r="E1074" s="55">
        <v>1</v>
      </c>
      <c r="F1074">
        <f t="shared" si="16"/>
        <v>1</v>
      </c>
    </row>
    <row r="1075" spans="1:6" x14ac:dyDescent="0.25">
      <c r="B1075">
        <v>202005097</v>
      </c>
      <c r="C1075" s="63">
        <v>35311</v>
      </c>
      <c r="D1075" s="63">
        <v>35311</v>
      </c>
      <c r="E1075" s="55">
        <v>1</v>
      </c>
      <c r="F1075">
        <f t="shared" si="16"/>
        <v>1</v>
      </c>
    </row>
    <row r="1076" spans="1:6" x14ac:dyDescent="0.25">
      <c r="A1076" t="s">
        <v>2275</v>
      </c>
      <c r="B1076">
        <v>201407779</v>
      </c>
      <c r="C1076" s="63">
        <v>35311</v>
      </c>
      <c r="D1076" s="63">
        <v>35311</v>
      </c>
      <c r="E1076" s="55">
        <v>1</v>
      </c>
      <c r="F1076">
        <f t="shared" si="16"/>
        <v>1</v>
      </c>
    </row>
    <row r="1077" spans="1:6" x14ac:dyDescent="0.25">
      <c r="A1077" t="s">
        <v>2234</v>
      </c>
      <c r="B1077">
        <v>201704797</v>
      </c>
      <c r="C1077" s="63">
        <v>35311</v>
      </c>
      <c r="D1077" s="63">
        <v>35311</v>
      </c>
      <c r="E1077" s="55">
        <v>1</v>
      </c>
      <c r="F1077">
        <f t="shared" si="16"/>
        <v>1</v>
      </c>
    </row>
    <row r="1078" spans="1:6" x14ac:dyDescent="0.25">
      <c r="A1078" t="s">
        <v>2476</v>
      </c>
      <c r="B1078">
        <v>201806082</v>
      </c>
      <c r="C1078" s="63">
        <v>35312</v>
      </c>
      <c r="D1078" s="63">
        <v>35312</v>
      </c>
      <c r="E1078" s="55">
        <v>1</v>
      </c>
      <c r="F1078">
        <f t="shared" si="16"/>
        <v>1</v>
      </c>
    </row>
    <row r="1079" spans="1:6" x14ac:dyDescent="0.25">
      <c r="B1079">
        <v>202004421</v>
      </c>
      <c r="C1079" s="63">
        <v>35311</v>
      </c>
      <c r="D1079" s="63">
        <v>35311</v>
      </c>
      <c r="E1079" s="55">
        <v>1</v>
      </c>
      <c r="F1079">
        <f t="shared" si="16"/>
        <v>1</v>
      </c>
    </row>
    <row r="1080" spans="1:6" x14ac:dyDescent="0.25">
      <c r="A1080" t="s">
        <v>2272</v>
      </c>
      <c r="B1080">
        <v>201706412</v>
      </c>
      <c r="C1080" s="63">
        <v>35310</v>
      </c>
      <c r="D1080" s="63">
        <v>35310</v>
      </c>
      <c r="E1080" s="55">
        <v>1</v>
      </c>
      <c r="F1080">
        <f t="shared" si="16"/>
        <v>1</v>
      </c>
    </row>
    <row r="1081" spans="1:6" x14ac:dyDescent="0.25">
      <c r="B1081">
        <v>202004324</v>
      </c>
      <c r="C1081" s="63">
        <v>35312</v>
      </c>
      <c r="D1081" s="63">
        <v>35312</v>
      </c>
      <c r="E1081" s="55">
        <v>1</v>
      </c>
      <c r="F1081">
        <f t="shared" si="16"/>
        <v>1</v>
      </c>
    </row>
    <row r="1082" spans="1:6" x14ac:dyDescent="0.25">
      <c r="A1082" t="s">
        <v>2270</v>
      </c>
      <c r="B1082">
        <v>201906108</v>
      </c>
      <c r="C1082" s="63">
        <v>35323</v>
      </c>
      <c r="D1082" s="63">
        <v>35323</v>
      </c>
      <c r="E1082" s="55">
        <v>1</v>
      </c>
      <c r="F1082">
        <f t="shared" si="16"/>
        <v>1</v>
      </c>
    </row>
    <row r="1083" spans="1:6" x14ac:dyDescent="0.25">
      <c r="A1083" t="s">
        <v>2475</v>
      </c>
      <c r="B1083">
        <v>201705205</v>
      </c>
      <c r="C1083" s="63">
        <v>35311</v>
      </c>
      <c r="D1083" s="63">
        <v>35311</v>
      </c>
      <c r="E1083" s="55">
        <v>1</v>
      </c>
      <c r="F1083">
        <f t="shared" si="16"/>
        <v>1</v>
      </c>
    </row>
    <row r="1084" spans="1:6" x14ac:dyDescent="0.25">
      <c r="A1084" t="s">
        <v>2267</v>
      </c>
      <c r="B1084">
        <v>201909653</v>
      </c>
      <c r="C1084" s="63">
        <v>35312</v>
      </c>
      <c r="D1084" s="63">
        <v>35312</v>
      </c>
      <c r="E1084" s="55">
        <v>1</v>
      </c>
      <c r="F1084">
        <f t="shared" si="16"/>
        <v>1</v>
      </c>
    </row>
    <row r="1085" spans="1:6" x14ac:dyDescent="0.25">
      <c r="A1085" t="s">
        <v>2266</v>
      </c>
      <c r="B1085">
        <v>201705580</v>
      </c>
      <c r="C1085" s="63">
        <v>35313</v>
      </c>
      <c r="D1085" s="63">
        <v>35313</v>
      </c>
      <c r="E1085" s="55">
        <v>1</v>
      </c>
      <c r="F1085">
        <f t="shared" si="16"/>
        <v>1</v>
      </c>
    </row>
    <row r="1086" spans="1:6" x14ac:dyDescent="0.25">
      <c r="A1086" t="s">
        <v>2230</v>
      </c>
      <c r="B1086">
        <v>202008116</v>
      </c>
      <c r="C1086" s="63">
        <v>35313</v>
      </c>
      <c r="D1086" s="63">
        <v>35313</v>
      </c>
      <c r="E1086" s="55">
        <v>1</v>
      </c>
      <c r="F1086">
        <f t="shared" si="16"/>
        <v>1</v>
      </c>
    </row>
    <row r="1087" spans="1:6" x14ac:dyDescent="0.25">
      <c r="A1087" t="s">
        <v>2264</v>
      </c>
      <c r="B1087">
        <v>201806416</v>
      </c>
      <c r="C1087" s="63">
        <v>35319</v>
      </c>
      <c r="D1087" s="63">
        <v>35319</v>
      </c>
      <c r="E1087" s="55">
        <v>1</v>
      </c>
      <c r="F1087">
        <f t="shared" si="16"/>
        <v>1</v>
      </c>
    </row>
    <row r="1088" spans="1:6" x14ac:dyDescent="0.25">
      <c r="A1088" t="s">
        <v>2261</v>
      </c>
      <c r="B1088">
        <v>201907007</v>
      </c>
      <c r="C1088" s="63">
        <v>35343</v>
      </c>
      <c r="D1088" s="63">
        <v>35343</v>
      </c>
      <c r="E1088" s="55">
        <v>1</v>
      </c>
      <c r="F1088">
        <f t="shared" si="16"/>
        <v>1</v>
      </c>
    </row>
    <row r="1089" spans="1:6" x14ac:dyDescent="0.25">
      <c r="A1089" t="s">
        <v>2737</v>
      </c>
      <c r="B1089">
        <v>202005954</v>
      </c>
      <c r="C1089" s="63">
        <v>35499</v>
      </c>
      <c r="D1089" s="63">
        <v>35499</v>
      </c>
      <c r="E1089" s="55">
        <v>1</v>
      </c>
      <c r="F1089">
        <f t="shared" si="16"/>
        <v>1</v>
      </c>
    </row>
    <row r="1090" spans="1:6" x14ac:dyDescent="0.25">
      <c r="B1090">
        <v>202007163</v>
      </c>
      <c r="C1090" s="63">
        <v>35498</v>
      </c>
      <c r="D1090" s="63">
        <v>35498</v>
      </c>
      <c r="E1090" s="55">
        <v>1</v>
      </c>
      <c r="F1090">
        <f t="shared" si="16"/>
        <v>1</v>
      </c>
    </row>
    <row r="1091" spans="1:6" x14ac:dyDescent="0.25">
      <c r="A1091" t="s">
        <v>2610</v>
      </c>
      <c r="B1091">
        <v>201907351</v>
      </c>
      <c r="C1091" s="63">
        <v>35618</v>
      </c>
      <c r="D1091" s="63">
        <v>35618</v>
      </c>
      <c r="E1091" s="55">
        <v>1</v>
      </c>
      <c r="F1091">
        <f t="shared" si="16"/>
        <v>1</v>
      </c>
    </row>
    <row r="1092" spans="1:6" x14ac:dyDescent="0.25">
      <c r="A1092" t="s">
        <v>2612</v>
      </c>
      <c r="B1092">
        <v>201800700</v>
      </c>
      <c r="C1092" s="63">
        <v>35534</v>
      </c>
      <c r="D1092" s="63">
        <v>35534</v>
      </c>
      <c r="E1092" s="55">
        <v>1</v>
      </c>
      <c r="F1092">
        <f t="shared" si="16"/>
        <v>1</v>
      </c>
    </row>
    <row r="1093" spans="1:6" x14ac:dyDescent="0.25">
      <c r="A1093" t="s">
        <v>2613</v>
      </c>
      <c r="B1093">
        <v>201908119</v>
      </c>
      <c r="C1093" s="63">
        <v>35507</v>
      </c>
      <c r="D1093" s="63">
        <v>35508</v>
      </c>
      <c r="E1093" s="55">
        <v>1</v>
      </c>
      <c r="F1093">
        <f t="shared" si="16"/>
        <v>2</v>
      </c>
    </row>
    <row r="1094" spans="1:6" x14ac:dyDescent="0.25">
      <c r="A1094" t="s">
        <v>2738</v>
      </c>
      <c r="B1094">
        <v>201806178</v>
      </c>
      <c r="C1094" s="63">
        <v>35515</v>
      </c>
      <c r="D1094" s="63">
        <v>35515</v>
      </c>
      <c r="E1094" s="55">
        <v>1</v>
      </c>
      <c r="F1094">
        <f t="shared" ref="F1094:F1157" si="17">IFERROR(D1094-C1094+1, 0)</f>
        <v>1</v>
      </c>
    </row>
    <row r="1095" spans="1:6" x14ac:dyDescent="0.25">
      <c r="A1095" t="s">
        <v>2615</v>
      </c>
      <c r="B1095">
        <v>201603822</v>
      </c>
      <c r="C1095" s="63">
        <v>35508</v>
      </c>
      <c r="D1095" s="63">
        <v>35508</v>
      </c>
      <c r="E1095" s="55">
        <v>1</v>
      </c>
      <c r="F1095">
        <f t="shared" si="17"/>
        <v>1</v>
      </c>
    </row>
    <row r="1096" spans="1:6" x14ac:dyDescent="0.25">
      <c r="A1096" t="s">
        <v>2616</v>
      </c>
      <c r="B1096">
        <v>202006641</v>
      </c>
      <c r="C1096" s="63">
        <v>35524</v>
      </c>
      <c r="D1096" s="63">
        <v>35524</v>
      </c>
      <c r="E1096" s="55">
        <v>1</v>
      </c>
      <c r="F1096">
        <f t="shared" si="17"/>
        <v>1</v>
      </c>
    </row>
    <row r="1097" spans="1:6" x14ac:dyDescent="0.25">
      <c r="A1097" t="s">
        <v>2617</v>
      </c>
      <c r="B1097">
        <v>202005356</v>
      </c>
      <c r="C1097" s="63">
        <v>35533</v>
      </c>
      <c r="D1097" s="63">
        <v>35533</v>
      </c>
      <c r="E1097" s="55">
        <v>1</v>
      </c>
      <c r="F1097">
        <f t="shared" si="17"/>
        <v>1</v>
      </c>
    </row>
    <row r="1098" spans="1:6" x14ac:dyDescent="0.25">
      <c r="A1098" t="s">
        <v>2740</v>
      </c>
      <c r="B1098">
        <v>201900139</v>
      </c>
      <c r="C1098" s="63">
        <v>35508</v>
      </c>
      <c r="D1098" s="63">
        <v>35508</v>
      </c>
      <c r="E1098" s="55">
        <v>1</v>
      </c>
      <c r="F1098">
        <f t="shared" si="17"/>
        <v>1</v>
      </c>
    </row>
    <row r="1099" spans="1:6" x14ac:dyDescent="0.25">
      <c r="A1099" t="s">
        <v>2577</v>
      </c>
      <c r="B1099">
        <v>201503738</v>
      </c>
      <c r="C1099" s="63">
        <v>35499</v>
      </c>
      <c r="D1099" s="63">
        <v>35499</v>
      </c>
      <c r="E1099" s="55">
        <v>1</v>
      </c>
      <c r="F1099">
        <f t="shared" si="17"/>
        <v>1</v>
      </c>
    </row>
    <row r="1100" spans="1:6" x14ac:dyDescent="0.25">
      <c r="B1100">
        <v>201708804</v>
      </c>
      <c r="C1100" s="63">
        <v>35501</v>
      </c>
      <c r="D1100" s="63">
        <v>35501</v>
      </c>
      <c r="E1100" s="55">
        <v>1</v>
      </c>
      <c r="F1100">
        <f t="shared" si="17"/>
        <v>1</v>
      </c>
    </row>
    <row r="1101" spans="1:6" x14ac:dyDescent="0.25">
      <c r="B1101">
        <v>201806360</v>
      </c>
      <c r="C1101" s="63">
        <v>35499</v>
      </c>
      <c r="D1101" s="63">
        <v>35499</v>
      </c>
      <c r="E1101" s="55">
        <v>1</v>
      </c>
      <c r="F1101">
        <f t="shared" si="17"/>
        <v>1</v>
      </c>
    </row>
    <row r="1102" spans="1:6" x14ac:dyDescent="0.25">
      <c r="B1102">
        <v>201907768</v>
      </c>
      <c r="C1102" s="63">
        <v>35501</v>
      </c>
      <c r="D1102" s="63">
        <v>35501</v>
      </c>
      <c r="E1102" s="55">
        <v>1</v>
      </c>
      <c r="F1102">
        <f t="shared" si="17"/>
        <v>1</v>
      </c>
    </row>
    <row r="1103" spans="1:6" x14ac:dyDescent="0.25">
      <c r="A1103" t="s">
        <v>3230</v>
      </c>
      <c r="B1103">
        <v>200802871</v>
      </c>
      <c r="C1103" s="63">
        <v>36412</v>
      </c>
      <c r="D1103" s="63">
        <v>36412</v>
      </c>
      <c r="E1103" s="55">
        <v>1</v>
      </c>
      <c r="F1103">
        <f t="shared" si="17"/>
        <v>1</v>
      </c>
    </row>
    <row r="1104" spans="1:6" x14ac:dyDescent="0.25">
      <c r="A1104" t="s">
        <v>2618</v>
      </c>
      <c r="B1104">
        <v>202008551</v>
      </c>
      <c r="C1104" s="63">
        <v>35641</v>
      </c>
      <c r="D1104" s="63">
        <v>35641</v>
      </c>
      <c r="E1104" s="55">
        <v>1</v>
      </c>
      <c r="F1104">
        <f t="shared" si="17"/>
        <v>1</v>
      </c>
    </row>
    <row r="1105" spans="1:6" x14ac:dyDescent="0.25">
      <c r="A1105" t="s">
        <v>2619</v>
      </c>
      <c r="B1105">
        <v>202007590</v>
      </c>
      <c r="C1105" s="63">
        <v>35617</v>
      </c>
      <c r="D1105" s="63">
        <v>35618</v>
      </c>
      <c r="E1105" s="55">
        <v>1</v>
      </c>
      <c r="F1105">
        <f t="shared" si="17"/>
        <v>2</v>
      </c>
    </row>
    <row r="1106" spans="1:6" x14ac:dyDescent="0.25">
      <c r="A1106" t="s">
        <v>2741</v>
      </c>
      <c r="B1106">
        <v>201705641</v>
      </c>
      <c r="C1106" s="63">
        <v>35490</v>
      </c>
      <c r="D1106" s="63">
        <v>35490</v>
      </c>
      <c r="E1106" s="55">
        <v>1</v>
      </c>
      <c r="F1106">
        <f t="shared" si="17"/>
        <v>1</v>
      </c>
    </row>
    <row r="1107" spans="1:6" x14ac:dyDescent="0.25">
      <c r="A1107" t="s">
        <v>2621</v>
      </c>
      <c r="B1107">
        <v>201704976</v>
      </c>
      <c r="C1107" s="63">
        <v>35619</v>
      </c>
      <c r="D1107" s="63">
        <v>35619</v>
      </c>
      <c r="E1107" s="55">
        <v>1</v>
      </c>
      <c r="F1107">
        <f t="shared" si="17"/>
        <v>1</v>
      </c>
    </row>
    <row r="1108" spans="1:6" x14ac:dyDescent="0.25">
      <c r="A1108" t="s">
        <v>2623</v>
      </c>
      <c r="B1108">
        <v>201905682</v>
      </c>
      <c r="C1108" s="63">
        <v>35499</v>
      </c>
      <c r="D1108" s="63">
        <v>35500</v>
      </c>
      <c r="E1108" s="55">
        <v>1</v>
      </c>
      <c r="F1108">
        <f t="shared" si="17"/>
        <v>2</v>
      </c>
    </row>
    <row r="1109" spans="1:6" x14ac:dyDescent="0.25">
      <c r="A1109" t="s">
        <v>2742</v>
      </c>
      <c r="B1109">
        <v>201806776</v>
      </c>
      <c r="C1109" s="63">
        <v>35488</v>
      </c>
      <c r="D1109" s="63">
        <v>35488</v>
      </c>
      <c r="E1109" s="55">
        <v>1</v>
      </c>
      <c r="F1109">
        <f t="shared" si="17"/>
        <v>1</v>
      </c>
    </row>
    <row r="1110" spans="1:6" x14ac:dyDescent="0.25">
      <c r="A1110" t="s">
        <v>2624</v>
      </c>
      <c r="B1110">
        <v>202003219</v>
      </c>
      <c r="C1110" s="63">
        <v>35498</v>
      </c>
      <c r="D1110" s="63">
        <v>35498</v>
      </c>
      <c r="E1110" s="55">
        <v>1</v>
      </c>
      <c r="F1110">
        <f t="shared" si="17"/>
        <v>1</v>
      </c>
    </row>
    <row r="1111" spans="1:6" x14ac:dyDescent="0.25">
      <c r="A1111" t="s">
        <v>2625</v>
      </c>
      <c r="B1111">
        <v>202008319</v>
      </c>
      <c r="C1111" s="63">
        <v>35618</v>
      </c>
      <c r="D1111" s="63">
        <v>35618</v>
      </c>
      <c r="E1111" s="55">
        <v>1</v>
      </c>
      <c r="F1111">
        <f t="shared" si="17"/>
        <v>1</v>
      </c>
    </row>
    <row r="1112" spans="1:6" x14ac:dyDescent="0.25">
      <c r="A1112" t="s">
        <v>2626</v>
      </c>
      <c r="B1112">
        <v>202004393</v>
      </c>
      <c r="C1112" s="63">
        <v>35637</v>
      </c>
      <c r="D1112" s="63">
        <v>35638</v>
      </c>
      <c r="E1112" s="55">
        <v>1</v>
      </c>
      <c r="F1112">
        <f t="shared" si="17"/>
        <v>2</v>
      </c>
    </row>
    <row r="1113" spans="1:6" x14ac:dyDescent="0.25">
      <c r="A1113" t="s">
        <v>2743</v>
      </c>
      <c r="B1113">
        <v>201505640</v>
      </c>
      <c r="C1113" s="63">
        <v>35550</v>
      </c>
      <c r="D1113" s="63">
        <v>35550</v>
      </c>
      <c r="E1113" s="55">
        <v>1</v>
      </c>
      <c r="F1113">
        <f t="shared" si="17"/>
        <v>1</v>
      </c>
    </row>
    <row r="1114" spans="1:6" x14ac:dyDescent="0.25">
      <c r="A1114" t="s">
        <v>2744</v>
      </c>
      <c r="B1114">
        <v>201806581</v>
      </c>
      <c r="C1114" s="63">
        <v>35606</v>
      </c>
      <c r="D1114" s="63">
        <v>35606</v>
      </c>
      <c r="E1114" s="55">
        <v>1</v>
      </c>
      <c r="F1114">
        <f t="shared" si="17"/>
        <v>1</v>
      </c>
    </row>
    <row r="1115" spans="1:6" x14ac:dyDescent="0.25">
      <c r="A1115" t="s">
        <v>2745</v>
      </c>
      <c r="B1115">
        <v>201909521</v>
      </c>
      <c r="C1115" s="63">
        <v>35532</v>
      </c>
      <c r="D1115" s="63">
        <v>35532</v>
      </c>
      <c r="E1115" s="55">
        <v>1</v>
      </c>
      <c r="F1115">
        <f t="shared" si="17"/>
        <v>1</v>
      </c>
    </row>
    <row r="1116" spans="1:6" x14ac:dyDescent="0.25">
      <c r="A1116" t="s">
        <v>2746</v>
      </c>
      <c r="B1116">
        <v>201907297</v>
      </c>
      <c r="C1116" s="63">
        <v>35563</v>
      </c>
      <c r="D1116" s="63">
        <v>35563</v>
      </c>
      <c r="E1116" s="55">
        <v>1</v>
      </c>
      <c r="F1116">
        <f t="shared" si="17"/>
        <v>1</v>
      </c>
    </row>
    <row r="1117" spans="1:6" x14ac:dyDescent="0.25">
      <c r="A1117" t="s">
        <v>2627</v>
      </c>
      <c r="B1117">
        <v>201800165</v>
      </c>
      <c r="C1117" s="63">
        <v>35620</v>
      </c>
      <c r="D1117" s="63">
        <v>35620</v>
      </c>
      <c r="E1117" s="55">
        <v>1</v>
      </c>
      <c r="F1117">
        <f t="shared" si="17"/>
        <v>1</v>
      </c>
    </row>
    <row r="1118" spans="1:6" x14ac:dyDescent="0.25">
      <c r="A1118" t="s">
        <v>2559</v>
      </c>
      <c r="B1118">
        <v>202003142</v>
      </c>
      <c r="C1118" s="63">
        <v>35640</v>
      </c>
      <c r="D1118" s="63">
        <v>35640</v>
      </c>
      <c r="E1118" s="55">
        <v>1</v>
      </c>
      <c r="F1118">
        <f t="shared" si="17"/>
        <v>1</v>
      </c>
    </row>
    <row r="1119" spans="1:6" x14ac:dyDescent="0.25">
      <c r="A1119" t="s">
        <v>2629</v>
      </c>
      <c r="B1119">
        <v>201706405</v>
      </c>
      <c r="C1119" s="63">
        <v>35646</v>
      </c>
      <c r="D1119" s="63">
        <v>35646</v>
      </c>
      <c r="E1119" s="55">
        <v>1</v>
      </c>
      <c r="F1119">
        <f t="shared" si="17"/>
        <v>1</v>
      </c>
    </row>
    <row r="1120" spans="1:6" x14ac:dyDescent="0.25">
      <c r="B1120">
        <v>201907483</v>
      </c>
      <c r="C1120" s="63">
        <v>35645</v>
      </c>
      <c r="D1120" s="63">
        <v>35646</v>
      </c>
      <c r="E1120" s="55">
        <v>1</v>
      </c>
      <c r="F1120">
        <f t="shared" si="17"/>
        <v>2</v>
      </c>
    </row>
    <row r="1121" spans="1:6" x14ac:dyDescent="0.25">
      <c r="A1121" t="s">
        <v>2630</v>
      </c>
      <c r="B1121">
        <v>201905325</v>
      </c>
      <c r="C1121" s="63">
        <v>35641</v>
      </c>
      <c r="D1121" s="63">
        <v>35642</v>
      </c>
      <c r="E1121" s="55">
        <v>1</v>
      </c>
      <c r="F1121">
        <f t="shared" si="17"/>
        <v>2</v>
      </c>
    </row>
    <row r="1122" spans="1:6" x14ac:dyDescent="0.25">
      <c r="A1122" t="s">
        <v>2631</v>
      </c>
      <c r="B1122">
        <v>202005146</v>
      </c>
      <c r="C1122" s="63">
        <v>35653</v>
      </c>
      <c r="D1122" s="63">
        <v>35653</v>
      </c>
      <c r="E1122" s="55">
        <v>1</v>
      </c>
      <c r="F1122">
        <f t="shared" si="17"/>
        <v>1</v>
      </c>
    </row>
    <row r="1123" spans="1:6" x14ac:dyDescent="0.25">
      <c r="A1123" t="s">
        <v>2767</v>
      </c>
      <c r="B1123">
        <v>201907693</v>
      </c>
      <c r="C1123" s="63">
        <v>35631</v>
      </c>
      <c r="D1123" s="63">
        <v>35631</v>
      </c>
      <c r="E1123" s="55">
        <v>1</v>
      </c>
      <c r="F1123">
        <f t="shared" si="17"/>
        <v>1</v>
      </c>
    </row>
    <row r="1124" spans="1:6" x14ac:dyDescent="0.25">
      <c r="A1124" t="s">
        <v>2632</v>
      </c>
      <c r="B1124">
        <v>201104122</v>
      </c>
      <c r="C1124" s="63">
        <v>35630</v>
      </c>
      <c r="D1124" s="63">
        <v>35630</v>
      </c>
      <c r="E1124" s="55">
        <v>1</v>
      </c>
      <c r="F1124">
        <f t="shared" si="17"/>
        <v>1</v>
      </c>
    </row>
    <row r="1125" spans="1:6" x14ac:dyDescent="0.25">
      <c r="A1125" t="s">
        <v>2634</v>
      </c>
      <c r="B1125">
        <v>202109486</v>
      </c>
      <c r="C1125" s="63">
        <v>35631</v>
      </c>
      <c r="D1125" s="63">
        <v>35631</v>
      </c>
      <c r="E1125" s="55">
        <v>1</v>
      </c>
      <c r="F1125">
        <f t="shared" si="17"/>
        <v>1</v>
      </c>
    </row>
    <row r="1126" spans="1:6" x14ac:dyDescent="0.25">
      <c r="A1126" t="s">
        <v>2636</v>
      </c>
      <c r="B1126">
        <v>202004395</v>
      </c>
      <c r="C1126" s="63">
        <v>35631</v>
      </c>
      <c r="D1126" s="63">
        <v>35631</v>
      </c>
      <c r="E1126" s="55">
        <v>1</v>
      </c>
      <c r="F1126">
        <f t="shared" si="17"/>
        <v>1</v>
      </c>
    </row>
    <row r="1127" spans="1:6" x14ac:dyDescent="0.25">
      <c r="A1127" t="s">
        <v>2637</v>
      </c>
      <c r="B1127">
        <v>202102717</v>
      </c>
      <c r="C1127" s="63">
        <v>35640</v>
      </c>
      <c r="D1127" s="63">
        <v>35641</v>
      </c>
      <c r="E1127" s="55">
        <v>1</v>
      </c>
      <c r="F1127">
        <f t="shared" si="17"/>
        <v>2</v>
      </c>
    </row>
    <row r="1128" spans="1:6" x14ac:dyDescent="0.25">
      <c r="A1128" t="s">
        <v>2638</v>
      </c>
      <c r="B1128">
        <v>201303517</v>
      </c>
      <c r="C1128" s="63">
        <v>35632</v>
      </c>
      <c r="D1128" s="63">
        <v>35632</v>
      </c>
      <c r="E1128" s="55">
        <v>1</v>
      </c>
      <c r="F1128">
        <f t="shared" si="17"/>
        <v>1</v>
      </c>
    </row>
    <row r="1129" spans="1:6" x14ac:dyDescent="0.25">
      <c r="A1129" t="s">
        <v>2639</v>
      </c>
      <c r="B1129">
        <v>201806846</v>
      </c>
      <c r="C1129" s="63">
        <v>35632</v>
      </c>
      <c r="D1129" s="63">
        <v>35632</v>
      </c>
      <c r="E1129" s="55">
        <v>1</v>
      </c>
      <c r="F1129">
        <f t="shared" si="17"/>
        <v>1</v>
      </c>
    </row>
    <row r="1130" spans="1:6" x14ac:dyDescent="0.25">
      <c r="A1130" t="s">
        <v>2640</v>
      </c>
      <c r="B1130">
        <v>201505519</v>
      </c>
      <c r="C1130" s="63">
        <v>35632</v>
      </c>
      <c r="D1130" s="63">
        <v>35632</v>
      </c>
      <c r="E1130" s="55">
        <v>1</v>
      </c>
      <c r="F1130">
        <f t="shared" si="17"/>
        <v>1</v>
      </c>
    </row>
    <row r="1131" spans="1:6" x14ac:dyDescent="0.25">
      <c r="A1131" t="s">
        <v>2641</v>
      </c>
      <c r="B1131">
        <v>201900198</v>
      </c>
      <c r="C1131" s="63">
        <v>35640</v>
      </c>
      <c r="D1131" s="63">
        <v>35640</v>
      </c>
      <c r="E1131" s="55">
        <v>1</v>
      </c>
      <c r="F1131">
        <f t="shared" si="17"/>
        <v>1</v>
      </c>
    </row>
    <row r="1132" spans="1:6" x14ac:dyDescent="0.25">
      <c r="A1132" t="s">
        <v>2643</v>
      </c>
      <c r="B1132">
        <v>201905810</v>
      </c>
      <c r="C1132" s="63">
        <v>35635</v>
      </c>
      <c r="D1132" s="63">
        <v>35635</v>
      </c>
      <c r="E1132" s="55">
        <v>1</v>
      </c>
      <c r="F1132">
        <f t="shared" si="17"/>
        <v>1</v>
      </c>
    </row>
    <row r="1133" spans="1:6" x14ac:dyDescent="0.25">
      <c r="B1133">
        <v>202007888</v>
      </c>
      <c r="C1133" s="63">
        <v>35635</v>
      </c>
      <c r="D1133" s="63">
        <v>35635</v>
      </c>
      <c r="E1133" s="55">
        <v>1</v>
      </c>
      <c r="F1133">
        <f t="shared" si="17"/>
        <v>1</v>
      </c>
    </row>
    <row r="1134" spans="1:6" x14ac:dyDescent="0.25">
      <c r="A1134" t="s">
        <v>2644</v>
      </c>
      <c r="B1134">
        <v>201706403</v>
      </c>
      <c r="C1134" s="63">
        <v>35636</v>
      </c>
      <c r="D1134" s="63">
        <v>35636</v>
      </c>
      <c r="E1134" s="55">
        <v>1</v>
      </c>
      <c r="F1134">
        <f t="shared" si="17"/>
        <v>1</v>
      </c>
    </row>
    <row r="1135" spans="1:6" x14ac:dyDescent="0.25">
      <c r="B1135">
        <v>201706966</v>
      </c>
      <c r="C1135" s="63">
        <v>35636</v>
      </c>
      <c r="D1135" s="63">
        <v>35636</v>
      </c>
      <c r="E1135" s="55">
        <v>1</v>
      </c>
      <c r="F1135">
        <f t="shared" si="17"/>
        <v>1</v>
      </c>
    </row>
    <row r="1136" spans="1:6" x14ac:dyDescent="0.25">
      <c r="A1136" t="s">
        <v>2768</v>
      </c>
      <c r="B1136">
        <v>201907771</v>
      </c>
      <c r="C1136" s="63">
        <v>35637</v>
      </c>
      <c r="D1136" s="63">
        <v>35637</v>
      </c>
      <c r="E1136" s="55">
        <v>1</v>
      </c>
      <c r="F1136">
        <f t="shared" si="17"/>
        <v>1</v>
      </c>
    </row>
    <row r="1137" spans="1:6" x14ac:dyDescent="0.25">
      <c r="A1137" t="s">
        <v>2562</v>
      </c>
      <c r="B1137">
        <v>202005388</v>
      </c>
      <c r="C1137" s="63">
        <v>35643</v>
      </c>
      <c r="D1137" s="63">
        <v>35643</v>
      </c>
      <c r="E1137" s="55">
        <v>1</v>
      </c>
      <c r="F1137">
        <f t="shared" si="17"/>
        <v>1</v>
      </c>
    </row>
    <row r="1138" spans="1:6" x14ac:dyDescent="0.25">
      <c r="A1138" t="s">
        <v>2646</v>
      </c>
      <c r="B1138">
        <v>201703591</v>
      </c>
      <c r="C1138" s="63">
        <v>35637</v>
      </c>
      <c r="D1138" s="63">
        <v>35637</v>
      </c>
      <c r="E1138" s="55">
        <v>1</v>
      </c>
      <c r="F1138">
        <f t="shared" si="17"/>
        <v>1</v>
      </c>
    </row>
    <row r="1139" spans="1:6" x14ac:dyDescent="0.25">
      <c r="A1139" t="s">
        <v>2648</v>
      </c>
      <c r="B1139">
        <v>201405811</v>
      </c>
      <c r="C1139" s="63">
        <v>35637</v>
      </c>
      <c r="D1139" s="63">
        <v>35637</v>
      </c>
      <c r="E1139" s="55">
        <v>1</v>
      </c>
      <c r="F1139">
        <f t="shared" si="17"/>
        <v>1</v>
      </c>
    </row>
    <row r="1140" spans="1:6" x14ac:dyDescent="0.25">
      <c r="A1140" t="s">
        <v>2747</v>
      </c>
      <c r="B1140">
        <v>201706534</v>
      </c>
      <c r="C1140" s="63">
        <v>35637</v>
      </c>
      <c r="D1140" s="63">
        <v>35637</v>
      </c>
      <c r="E1140" s="55">
        <v>1</v>
      </c>
      <c r="F1140">
        <f t="shared" si="17"/>
        <v>1</v>
      </c>
    </row>
    <row r="1141" spans="1:6" x14ac:dyDescent="0.25">
      <c r="A1141" t="s">
        <v>2649</v>
      </c>
      <c r="B1141">
        <v>202005528</v>
      </c>
      <c r="C1141" s="63">
        <v>35679</v>
      </c>
      <c r="D1141" s="63">
        <v>35679</v>
      </c>
      <c r="E1141" s="55">
        <v>1</v>
      </c>
      <c r="F1141">
        <f t="shared" si="17"/>
        <v>1</v>
      </c>
    </row>
    <row r="1142" spans="1:6" x14ac:dyDescent="0.25">
      <c r="A1142" t="s">
        <v>2650</v>
      </c>
      <c r="B1142">
        <v>201205991</v>
      </c>
      <c r="C1142" s="63">
        <v>35637</v>
      </c>
      <c r="D1142" s="63">
        <v>35637</v>
      </c>
      <c r="E1142" s="55">
        <v>1</v>
      </c>
      <c r="F1142">
        <f t="shared" si="17"/>
        <v>1</v>
      </c>
    </row>
    <row r="1143" spans="1:6" x14ac:dyDescent="0.25">
      <c r="A1143" t="s">
        <v>2651</v>
      </c>
      <c r="B1143">
        <v>202112345</v>
      </c>
      <c r="C1143" s="63">
        <v>35637</v>
      </c>
      <c r="D1143" s="63">
        <v>35637</v>
      </c>
      <c r="E1143" s="55">
        <v>1</v>
      </c>
      <c r="F1143">
        <f t="shared" si="17"/>
        <v>1</v>
      </c>
    </row>
    <row r="1144" spans="1:6" x14ac:dyDescent="0.25">
      <c r="A1144" t="s">
        <v>2652</v>
      </c>
      <c r="B1144">
        <v>202007519</v>
      </c>
      <c r="C1144" s="63">
        <v>35641</v>
      </c>
      <c r="D1144" s="63">
        <v>35643</v>
      </c>
      <c r="E1144" s="55">
        <v>1</v>
      </c>
      <c r="F1144">
        <f t="shared" si="17"/>
        <v>3</v>
      </c>
    </row>
    <row r="1145" spans="1:6" x14ac:dyDescent="0.25">
      <c r="A1145" t="s">
        <v>2653</v>
      </c>
      <c r="B1145">
        <v>202008703</v>
      </c>
      <c r="C1145" s="63">
        <v>35637</v>
      </c>
      <c r="D1145" s="63">
        <v>35638</v>
      </c>
      <c r="E1145" s="55">
        <v>1</v>
      </c>
      <c r="F1145">
        <f t="shared" si="17"/>
        <v>2</v>
      </c>
    </row>
    <row r="1146" spans="1:6" x14ac:dyDescent="0.25">
      <c r="A1146" t="s">
        <v>2654</v>
      </c>
      <c r="B1146">
        <v>202008323</v>
      </c>
      <c r="C1146" s="63">
        <v>35638</v>
      </c>
      <c r="D1146" s="63">
        <v>35638</v>
      </c>
      <c r="E1146" s="55">
        <v>1</v>
      </c>
      <c r="F1146">
        <f t="shared" si="17"/>
        <v>1</v>
      </c>
    </row>
    <row r="1147" spans="1:6" x14ac:dyDescent="0.25">
      <c r="A1147" t="s">
        <v>2656</v>
      </c>
      <c r="B1147">
        <v>201604605</v>
      </c>
      <c r="C1147" s="63">
        <v>35638</v>
      </c>
      <c r="D1147" s="63">
        <v>35638</v>
      </c>
      <c r="E1147" s="55">
        <v>1</v>
      </c>
      <c r="F1147">
        <f t="shared" si="17"/>
        <v>1</v>
      </c>
    </row>
    <row r="1148" spans="1:6" x14ac:dyDescent="0.25">
      <c r="A1148" t="s">
        <v>2657</v>
      </c>
      <c r="B1148">
        <v>201208138</v>
      </c>
      <c r="C1148" s="63">
        <v>35638</v>
      </c>
      <c r="D1148" s="63">
        <v>35638</v>
      </c>
      <c r="E1148" s="55">
        <v>1</v>
      </c>
      <c r="F1148">
        <f t="shared" si="17"/>
        <v>1</v>
      </c>
    </row>
    <row r="1149" spans="1:6" x14ac:dyDescent="0.25">
      <c r="A1149" t="s">
        <v>2564</v>
      </c>
      <c r="B1149">
        <v>201704684</v>
      </c>
      <c r="C1149" s="63">
        <v>35643</v>
      </c>
      <c r="D1149" s="63">
        <v>35643</v>
      </c>
      <c r="E1149" s="55">
        <v>1</v>
      </c>
      <c r="F1149">
        <f t="shared" si="17"/>
        <v>1</v>
      </c>
    </row>
    <row r="1150" spans="1:6" x14ac:dyDescent="0.25">
      <c r="A1150" t="s">
        <v>2748</v>
      </c>
      <c r="B1150">
        <v>202006012</v>
      </c>
      <c r="C1150" s="63">
        <v>35639</v>
      </c>
      <c r="D1150" s="63">
        <v>35639</v>
      </c>
      <c r="E1150" s="55">
        <v>1</v>
      </c>
      <c r="F1150">
        <f t="shared" si="17"/>
        <v>1</v>
      </c>
    </row>
    <row r="1151" spans="1:6" x14ac:dyDescent="0.25">
      <c r="A1151" t="s">
        <v>2749</v>
      </c>
      <c r="B1151">
        <v>201906634</v>
      </c>
      <c r="C1151" s="63">
        <v>35643</v>
      </c>
      <c r="D1151" s="63">
        <v>35643</v>
      </c>
      <c r="E1151" s="55">
        <v>1</v>
      </c>
      <c r="F1151">
        <f t="shared" si="17"/>
        <v>1</v>
      </c>
    </row>
    <row r="1152" spans="1:6" x14ac:dyDescent="0.25">
      <c r="A1152" t="s">
        <v>2750</v>
      </c>
      <c r="B1152">
        <v>201907474</v>
      </c>
      <c r="C1152" s="63">
        <v>35631</v>
      </c>
      <c r="D1152" s="63">
        <v>35631</v>
      </c>
      <c r="E1152" s="55">
        <v>1</v>
      </c>
      <c r="F1152">
        <f t="shared" si="17"/>
        <v>1</v>
      </c>
    </row>
    <row r="1153" spans="1:6" x14ac:dyDescent="0.25">
      <c r="A1153" t="s">
        <v>2565</v>
      </c>
      <c r="B1153">
        <v>201101522</v>
      </c>
      <c r="C1153" s="63">
        <v>35645</v>
      </c>
      <c r="D1153" s="63">
        <v>35645</v>
      </c>
      <c r="E1153" s="55">
        <v>1</v>
      </c>
      <c r="F1153">
        <f t="shared" si="17"/>
        <v>1</v>
      </c>
    </row>
    <row r="1154" spans="1:6" x14ac:dyDescent="0.25">
      <c r="B1154">
        <v>201809221</v>
      </c>
      <c r="C1154" s="63">
        <v>35639</v>
      </c>
      <c r="D1154" s="63">
        <v>35639</v>
      </c>
      <c r="E1154" s="55">
        <v>1</v>
      </c>
      <c r="F1154">
        <f t="shared" si="17"/>
        <v>1</v>
      </c>
    </row>
    <row r="1155" spans="1:6" x14ac:dyDescent="0.25">
      <c r="B1155">
        <v>201904573</v>
      </c>
      <c r="C1155" s="63">
        <v>35642</v>
      </c>
      <c r="D1155" s="63">
        <v>35642</v>
      </c>
      <c r="E1155" s="55">
        <v>1</v>
      </c>
      <c r="F1155">
        <f t="shared" si="17"/>
        <v>1</v>
      </c>
    </row>
    <row r="1156" spans="1:6" x14ac:dyDescent="0.25">
      <c r="B1156">
        <v>201906638</v>
      </c>
      <c r="C1156" s="63">
        <v>35641</v>
      </c>
      <c r="D1156" s="63">
        <v>35642</v>
      </c>
      <c r="E1156" s="55">
        <v>1</v>
      </c>
      <c r="F1156">
        <f t="shared" si="17"/>
        <v>2</v>
      </c>
    </row>
    <row r="1157" spans="1:6" x14ac:dyDescent="0.25">
      <c r="A1157" t="s">
        <v>2658</v>
      </c>
      <c r="B1157">
        <v>202004304</v>
      </c>
      <c r="C1157" s="63">
        <v>35640</v>
      </c>
      <c r="D1157" s="63">
        <v>35640</v>
      </c>
      <c r="E1157" s="55">
        <v>1</v>
      </c>
      <c r="F1157">
        <f t="shared" si="17"/>
        <v>1</v>
      </c>
    </row>
    <row r="1158" spans="1:6" x14ac:dyDescent="0.25">
      <c r="A1158" t="s">
        <v>2659</v>
      </c>
      <c r="B1158">
        <v>201906665</v>
      </c>
      <c r="C1158" s="63">
        <v>35642</v>
      </c>
      <c r="D1158" s="63">
        <v>35643</v>
      </c>
      <c r="E1158" s="55">
        <v>1</v>
      </c>
      <c r="F1158">
        <f t="shared" ref="F1158:F1221" si="18">IFERROR(D1158-C1158+1, 0)</f>
        <v>2</v>
      </c>
    </row>
    <row r="1159" spans="1:6" x14ac:dyDescent="0.25">
      <c r="A1159" t="s">
        <v>2661</v>
      </c>
      <c r="B1159">
        <v>202005358</v>
      </c>
      <c r="C1159" s="63">
        <v>35642</v>
      </c>
      <c r="D1159" s="63">
        <v>35642</v>
      </c>
      <c r="E1159" s="55">
        <v>1</v>
      </c>
      <c r="F1159">
        <f t="shared" si="18"/>
        <v>1</v>
      </c>
    </row>
    <row r="1160" spans="1:6" x14ac:dyDescent="0.25">
      <c r="A1160" t="s">
        <v>2662</v>
      </c>
      <c r="B1160">
        <v>202007042</v>
      </c>
      <c r="C1160" s="63">
        <v>35642</v>
      </c>
      <c r="D1160" s="63">
        <v>35643</v>
      </c>
      <c r="E1160" s="55">
        <v>1</v>
      </c>
      <c r="F1160">
        <f t="shared" si="18"/>
        <v>2</v>
      </c>
    </row>
    <row r="1161" spans="1:6" x14ac:dyDescent="0.25">
      <c r="A1161" t="s">
        <v>2753</v>
      </c>
      <c r="B1161">
        <v>201800328</v>
      </c>
      <c r="C1161" s="63">
        <v>35638</v>
      </c>
      <c r="D1161" s="63">
        <v>35638</v>
      </c>
      <c r="E1161" s="55">
        <v>1</v>
      </c>
      <c r="F1161">
        <f t="shared" si="18"/>
        <v>1</v>
      </c>
    </row>
    <row r="1162" spans="1:6" x14ac:dyDescent="0.25">
      <c r="A1162" t="s">
        <v>2663</v>
      </c>
      <c r="B1162">
        <v>202005319</v>
      </c>
      <c r="C1162" s="63">
        <v>35640</v>
      </c>
      <c r="D1162" s="63">
        <v>35640</v>
      </c>
      <c r="E1162" s="55">
        <v>1</v>
      </c>
      <c r="F1162">
        <f t="shared" si="18"/>
        <v>1</v>
      </c>
    </row>
    <row r="1163" spans="1:6" x14ac:dyDescent="0.25">
      <c r="A1163" t="s">
        <v>2664</v>
      </c>
      <c r="B1163">
        <v>201703602</v>
      </c>
      <c r="C1163" s="63">
        <v>35642</v>
      </c>
      <c r="D1163" s="63">
        <v>35642</v>
      </c>
      <c r="E1163" s="55">
        <v>1</v>
      </c>
      <c r="F1163">
        <f t="shared" si="18"/>
        <v>1</v>
      </c>
    </row>
    <row r="1164" spans="1:6" x14ac:dyDescent="0.25">
      <c r="A1164" t="s">
        <v>2665</v>
      </c>
      <c r="B1164">
        <v>201603694</v>
      </c>
      <c r="C1164" s="63">
        <v>35644</v>
      </c>
      <c r="D1164" s="63">
        <v>35644</v>
      </c>
      <c r="E1164" s="55">
        <v>1</v>
      </c>
      <c r="F1164">
        <f t="shared" si="18"/>
        <v>1</v>
      </c>
    </row>
    <row r="1165" spans="1:6" x14ac:dyDescent="0.25">
      <c r="A1165" t="s">
        <v>2666</v>
      </c>
      <c r="B1165">
        <v>201800698</v>
      </c>
      <c r="C1165" s="63">
        <v>35644</v>
      </c>
      <c r="D1165" s="63">
        <v>35644</v>
      </c>
      <c r="E1165" s="55">
        <v>1</v>
      </c>
      <c r="F1165">
        <f t="shared" si="18"/>
        <v>1</v>
      </c>
    </row>
    <row r="1166" spans="1:6" x14ac:dyDescent="0.25">
      <c r="A1166" t="s">
        <v>2667</v>
      </c>
      <c r="B1166">
        <v>201809988</v>
      </c>
      <c r="C1166" s="63">
        <v>35644</v>
      </c>
      <c r="D1166" s="63">
        <v>35644</v>
      </c>
      <c r="E1166" s="55">
        <v>1</v>
      </c>
      <c r="F1166">
        <f t="shared" si="18"/>
        <v>1</v>
      </c>
    </row>
    <row r="1167" spans="1:6" x14ac:dyDescent="0.25">
      <c r="A1167" t="s">
        <v>2668</v>
      </c>
      <c r="B1167">
        <v>202003574</v>
      </c>
      <c r="C1167" s="63">
        <v>35644</v>
      </c>
      <c r="D1167" s="63">
        <v>35644</v>
      </c>
      <c r="E1167" s="55">
        <v>1</v>
      </c>
      <c r="F1167">
        <f t="shared" si="18"/>
        <v>1</v>
      </c>
    </row>
    <row r="1168" spans="1:6" x14ac:dyDescent="0.25">
      <c r="A1168" t="s">
        <v>2670</v>
      </c>
      <c r="B1168">
        <v>201707165</v>
      </c>
      <c r="C1168" s="63">
        <v>35680</v>
      </c>
      <c r="D1168" s="63">
        <v>35680</v>
      </c>
      <c r="E1168" s="55">
        <v>1</v>
      </c>
      <c r="F1168">
        <f t="shared" si="18"/>
        <v>1</v>
      </c>
    </row>
    <row r="1169" spans="1:6" x14ac:dyDescent="0.25">
      <c r="A1169" t="s">
        <v>2671</v>
      </c>
      <c r="B1169">
        <v>201804514</v>
      </c>
      <c r="C1169" s="63">
        <v>35675</v>
      </c>
      <c r="D1169" s="63">
        <v>35675</v>
      </c>
      <c r="E1169" s="55">
        <v>1</v>
      </c>
      <c r="F1169">
        <f t="shared" si="18"/>
        <v>1</v>
      </c>
    </row>
    <row r="1170" spans="1:6" x14ac:dyDescent="0.25">
      <c r="A1170" t="s">
        <v>2672</v>
      </c>
      <c r="B1170">
        <v>201905483</v>
      </c>
      <c r="C1170" s="63">
        <v>35645</v>
      </c>
      <c r="D1170" s="63">
        <v>35645</v>
      </c>
      <c r="E1170" s="55">
        <v>1</v>
      </c>
      <c r="F1170">
        <f t="shared" si="18"/>
        <v>1</v>
      </c>
    </row>
    <row r="1171" spans="1:6" x14ac:dyDescent="0.25">
      <c r="A1171" t="s">
        <v>2673</v>
      </c>
      <c r="B1171">
        <v>202004461</v>
      </c>
      <c r="C1171" s="63">
        <v>35646</v>
      </c>
      <c r="D1171" s="63">
        <v>35646</v>
      </c>
      <c r="E1171" s="55">
        <v>1</v>
      </c>
      <c r="F1171">
        <f t="shared" si="18"/>
        <v>1</v>
      </c>
    </row>
    <row r="1172" spans="1:6" x14ac:dyDescent="0.25">
      <c r="A1172" t="s">
        <v>2556</v>
      </c>
      <c r="B1172">
        <v>202103631</v>
      </c>
      <c r="C1172" s="63">
        <v>35647</v>
      </c>
      <c r="D1172" s="63">
        <v>35648</v>
      </c>
      <c r="E1172" s="55">
        <v>1</v>
      </c>
      <c r="F1172">
        <f t="shared" si="18"/>
        <v>2</v>
      </c>
    </row>
    <row r="1173" spans="1:6" x14ac:dyDescent="0.25">
      <c r="A1173" t="s">
        <v>2674</v>
      </c>
      <c r="B1173">
        <v>201704136</v>
      </c>
      <c r="C1173" s="63">
        <v>35651</v>
      </c>
      <c r="D1173" s="63">
        <v>35651</v>
      </c>
      <c r="E1173" s="55">
        <v>1</v>
      </c>
      <c r="F1173">
        <f t="shared" si="18"/>
        <v>1</v>
      </c>
    </row>
    <row r="1174" spans="1:6" x14ac:dyDescent="0.25">
      <c r="B1174">
        <v>201706828</v>
      </c>
      <c r="C1174" s="63">
        <v>35650</v>
      </c>
      <c r="D1174" s="63">
        <v>35650</v>
      </c>
      <c r="E1174" s="55">
        <v>1</v>
      </c>
      <c r="F1174">
        <f t="shared" si="18"/>
        <v>1</v>
      </c>
    </row>
    <row r="1175" spans="1:6" x14ac:dyDescent="0.25">
      <c r="B1175">
        <v>201905948</v>
      </c>
      <c r="C1175" s="63">
        <v>35652</v>
      </c>
      <c r="D1175" s="63">
        <v>35652</v>
      </c>
      <c r="E1175" s="55">
        <v>1</v>
      </c>
      <c r="F1175">
        <f t="shared" si="18"/>
        <v>1</v>
      </c>
    </row>
    <row r="1176" spans="1:6" x14ac:dyDescent="0.25">
      <c r="B1176">
        <v>201907321</v>
      </c>
      <c r="C1176" s="63">
        <v>35653</v>
      </c>
      <c r="D1176" s="63">
        <v>35654</v>
      </c>
      <c r="E1176" s="55">
        <v>1</v>
      </c>
      <c r="F1176">
        <f t="shared" si="18"/>
        <v>2</v>
      </c>
    </row>
    <row r="1177" spans="1:6" x14ac:dyDescent="0.25">
      <c r="B1177">
        <v>201907424</v>
      </c>
      <c r="C1177" s="63">
        <v>35648</v>
      </c>
      <c r="D1177" s="63">
        <v>35648</v>
      </c>
      <c r="E1177" s="55">
        <v>1</v>
      </c>
      <c r="F1177">
        <f t="shared" si="18"/>
        <v>1</v>
      </c>
    </row>
    <row r="1178" spans="1:6" x14ac:dyDescent="0.25">
      <c r="B1178">
        <v>202008444</v>
      </c>
      <c r="C1178" s="63">
        <v>35650</v>
      </c>
      <c r="D1178" s="63">
        <v>35650</v>
      </c>
      <c r="E1178" s="55">
        <v>1</v>
      </c>
      <c r="F1178">
        <f t="shared" si="18"/>
        <v>1</v>
      </c>
    </row>
    <row r="1179" spans="1:6" x14ac:dyDescent="0.25">
      <c r="A1179" t="s">
        <v>2675</v>
      </c>
      <c r="B1179">
        <v>202005148</v>
      </c>
      <c r="C1179" s="63">
        <v>35648</v>
      </c>
      <c r="D1179" s="63">
        <v>35648</v>
      </c>
      <c r="E1179" s="55">
        <v>1</v>
      </c>
      <c r="F1179">
        <f t="shared" si="18"/>
        <v>1</v>
      </c>
    </row>
    <row r="1180" spans="1:6" x14ac:dyDescent="0.25">
      <c r="A1180" t="s">
        <v>2676</v>
      </c>
      <c r="B1180">
        <v>201905129</v>
      </c>
      <c r="C1180" s="63">
        <v>35643</v>
      </c>
      <c r="D1180" s="63">
        <v>35643</v>
      </c>
      <c r="E1180" s="55">
        <v>1</v>
      </c>
      <c r="F1180">
        <f t="shared" si="18"/>
        <v>1</v>
      </c>
    </row>
    <row r="1181" spans="1:6" x14ac:dyDescent="0.25">
      <c r="A1181" t="s">
        <v>2677</v>
      </c>
      <c r="B1181">
        <v>202004554</v>
      </c>
      <c r="C1181" s="63">
        <v>35643</v>
      </c>
      <c r="D1181" s="63">
        <v>35643</v>
      </c>
      <c r="E1181" s="55">
        <v>1</v>
      </c>
      <c r="F1181">
        <f t="shared" si="18"/>
        <v>1</v>
      </c>
    </row>
    <row r="1182" spans="1:6" x14ac:dyDescent="0.25">
      <c r="A1182" t="s">
        <v>2754</v>
      </c>
      <c r="B1182">
        <v>201900728</v>
      </c>
      <c r="C1182" s="63">
        <v>35580</v>
      </c>
      <c r="D1182" s="63">
        <v>35580</v>
      </c>
      <c r="E1182" s="55">
        <v>1</v>
      </c>
      <c r="F1182">
        <f t="shared" si="18"/>
        <v>1</v>
      </c>
    </row>
    <row r="1183" spans="1:6" x14ac:dyDescent="0.25">
      <c r="A1183" t="s">
        <v>2678</v>
      </c>
      <c r="B1183">
        <v>201907329</v>
      </c>
      <c r="C1183" s="63">
        <v>35642</v>
      </c>
      <c r="D1183" s="63">
        <v>35642</v>
      </c>
      <c r="E1183" s="55">
        <v>1</v>
      </c>
      <c r="F1183">
        <f t="shared" si="18"/>
        <v>1</v>
      </c>
    </row>
    <row r="1184" spans="1:6" x14ac:dyDescent="0.25">
      <c r="A1184" t="s">
        <v>2756</v>
      </c>
      <c r="B1184">
        <v>201905604</v>
      </c>
      <c r="C1184" s="63">
        <v>35655</v>
      </c>
      <c r="D1184" s="63">
        <v>35655</v>
      </c>
      <c r="E1184" s="55">
        <v>1</v>
      </c>
      <c r="F1184">
        <f t="shared" si="18"/>
        <v>1</v>
      </c>
    </row>
    <row r="1185" spans="1:6" x14ac:dyDescent="0.25">
      <c r="A1185" t="s">
        <v>2757</v>
      </c>
      <c r="B1185">
        <v>200707284</v>
      </c>
      <c r="C1185" s="63">
        <v>35563</v>
      </c>
      <c r="D1185" s="63">
        <v>35563</v>
      </c>
      <c r="E1185" s="55">
        <v>1</v>
      </c>
      <c r="F1185">
        <f t="shared" si="18"/>
        <v>1</v>
      </c>
    </row>
    <row r="1186" spans="1:6" x14ac:dyDescent="0.25">
      <c r="A1186" t="s">
        <v>2679</v>
      </c>
      <c r="B1186">
        <v>201904969</v>
      </c>
      <c r="C1186" s="63">
        <v>35652</v>
      </c>
      <c r="D1186" s="63">
        <v>35652</v>
      </c>
      <c r="E1186" s="55">
        <v>1</v>
      </c>
      <c r="F1186">
        <f t="shared" si="18"/>
        <v>1</v>
      </c>
    </row>
    <row r="1187" spans="1:6" x14ac:dyDescent="0.25">
      <c r="A1187" t="s">
        <v>2567</v>
      </c>
      <c r="B1187">
        <v>202008484</v>
      </c>
      <c r="C1187" s="63">
        <v>35643</v>
      </c>
      <c r="D1187" s="63">
        <v>35643</v>
      </c>
      <c r="E1187" s="55">
        <v>1</v>
      </c>
      <c r="F1187">
        <f t="shared" si="18"/>
        <v>1</v>
      </c>
    </row>
    <row r="1188" spans="1:6" x14ac:dyDescent="0.25">
      <c r="A1188" t="s">
        <v>2569</v>
      </c>
      <c r="B1188">
        <v>201907198</v>
      </c>
      <c r="C1188" s="63">
        <v>35643</v>
      </c>
      <c r="D1188" s="63">
        <v>35643</v>
      </c>
      <c r="E1188" s="55">
        <v>1</v>
      </c>
      <c r="F1188">
        <f t="shared" si="18"/>
        <v>1</v>
      </c>
    </row>
    <row r="1189" spans="1:6" x14ac:dyDescent="0.25">
      <c r="A1189" t="s">
        <v>2680</v>
      </c>
      <c r="B1189">
        <v>201503727</v>
      </c>
      <c r="C1189" s="63">
        <v>35643</v>
      </c>
      <c r="D1189" s="63">
        <v>35643</v>
      </c>
      <c r="E1189" s="55">
        <v>1</v>
      </c>
      <c r="F1189">
        <f t="shared" si="18"/>
        <v>1</v>
      </c>
    </row>
    <row r="1190" spans="1:6" x14ac:dyDescent="0.25">
      <c r="A1190" t="s">
        <v>2771</v>
      </c>
      <c r="B1190">
        <v>202102694</v>
      </c>
      <c r="C1190" s="63">
        <v>35653</v>
      </c>
      <c r="D1190" s="63">
        <v>35653</v>
      </c>
      <c r="E1190" s="55">
        <v>1</v>
      </c>
      <c r="F1190">
        <f t="shared" si="18"/>
        <v>1</v>
      </c>
    </row>
    <row r="1191" spans="1:6" x14ac:dyDescent="0.25">
      <c r="A1191" t="s">
        <v>2682</v>
      </c>
      <c r="B1191">
        <v>201504108</v>
      </c>
      <c r="C1191" s="63">
        <v>35656</v>
      </c>
      <c r="D1191" s="63">
        <v>35656</v>
      </c>
      <c r="E1191" s="55">
        <v>1</v>
      </c>
      <c r="F1191">
        <f t="shared" si="18"/>
        <v>1</v>
      </c>
    </row>
    <row r="1192" spans="1:6" x14ac:dyDescent="0.25">
      <c r="A1192" t="s">
        <v>2683</v>
      </c>
      <c r="B1192">
        <v>201604526</v>
      </c>
      <c r="C1192" s="63">
        <v>35657</v>
      </c>
      <c r="D1192" s="63">
        <v>35658</v>
      </c>
      <c r="E1192" s="55">
        <v>1</v>
      </c>
      <c r="F1192">
        <f t="shared" si="18"/>
        <v>2</v>
      </c>
    </row>
    <row r="1193" spans="1:6" x14ac:dyDescent="0.25">
      <c r="A1193" t="s">
        <v>2684</v>
      </c>
      <c r="B1193">
        <v>202004753</v>
      </c>
      <c r="C1193" s="63">
        <v>35563</v>
      </c>
      <c r="D1193" s="63">
        <v>35563</v>
      </c>
      <c r="E1193" s="55">
        <v>1</v>
      </c>
      <c r="F1193">
        <f t="shared" si="18"/>
        <v>1</v>
      </c>
    </row>
    <row r="1194" spans="1:6" x14ac:dyDescent="0.25">
      <c r="A1194" t="s">
        <v>2686</v>
      </c>
      <c r="B1194">
        <v>201909162</v>
      </c>
      <c r="C1194" s="63">
        <v>35679</v>
      </c>
      <c r="D1194" s="63">
        <v>35679</v>
      </c>
      <c r="E1194" s="55">
        <v>1</v>
      </c>
      <c r="F1194">
        <f t="shared" si="18"/>
        <v>1</v>
      </c>
    </row>
    <row r="1195" spans="1:6" x14ac:dyDescent="0.25">
      <c r="A1195" t="s">
        <v>2687</v>
      </c>
      <c r="B1195">
        <v>201906837</v>
      </c>
      <c r="C1195" s="63">
        <v>35606</v>
      </c>
      <c r="D1195" s="63">
        <v>35606</v>
      </c>
      <c r="E1195" s="55">
        <v>1</v>
      </c>
      <c r="F1195">
        <f t="shared" si="18"/>
        <v>1</v>
      </c>
    </row>
    <row r="1196" spans="1:6" x14ac:dyDescent="0.25">
      <c r="A1196" t="s">
        <v>2774</v>
      </c>
      <c r="B1196">
        <v>201900188</v>
      </c>
      <c r="C1196" s="63">
        <v>35520</v>
      </c>
      <c r="D1196" s="63">
        <v>35520</v>
      </c>
      <c r="E1196" s="55">
        <v>1</v>
      </c>
      <c r="F1196">
        <f t="shared" si="18"/>
        <v>1</v>
      </c>
    </row>
    <row r="1197" spans="1:6" x14ac:dyDescent="0.25">
      <c r="A1197" t="s">
        <v>2688</v>
      </c>
      <c r="B1197">
        <v>202006613</v>
      </c>
      <c r="C1197" s="63">
        <v>35696</v>
      </c>
      <c r="D1197" s="63">
        <v>35696</v>
      </c>
      <c r="E1197" s="55">
        <v>1</v>
      </c>
      <c r="F1197">
        <f t="shared" si="18"/>
        <v>1</v>
      </c>
    </row>
    <row r="1198" spans="1:6" x14ac:dyDescent="0.25">
      <c r="A1198" t="s">
        <v>2689</v>
      </c>
      <c r="B1198">
        <v>202009538</v>
      </c>
      <c r="C1198" s="63">
        <v>35692</v>
      </c>
      <c r="D1198" s="63">
        <v>35692</v>
      </c>
      <c r="E1198" s="55">
        <v>1</v>
      </c>
      <c r="F1198">
        <f t="shared" si="18"/>
        <v>1</v>
      </c>
    </row>
    <row r="1199" spans="1:6" x14ac:dyDescent="0.25">
      <c r="A1199" t="s">
        <v>2758</v>
      </c>
      <c r="B1199">
        <v>202102693</v>
      </c>
      <c r="C1199" s="63">
        <v>35654</v>
      </c>
      <c r="D1199" s="63">
        <v>35655</v>
      </c>
      <c r="E1199" s="55">
        <v>1</v>
      </c>
      <c r="F1199">
        <f t="shared" si="18"/>
        <v>2</v>
      </c>
    </row>
    <row r="1200" spans="1:6" x14ac:dyDescent="0.25">
      <c r="A1200" t="s">
        <v>2775</v>
      </c>
      <c r="B1200">
        <v>201900131</v>
      </c>
      <c r="C1200" s="63">
        <v>35659</v>
      </c>
      <c r="D1200" s="63">
        <v>35659</v>
      </c>
      <c r="E1200" s="55">
        <v>1</v>
      </c>
      <c r="F1200">
        <f t="shared" si="18"/>
        <v>1</v>
      </c>
    </row>
    <row r="1201" spans="1:6" x14ac:dyDescent="0.25">
      <c r="A1201" t="s">
        <v>2690</v>
      </c>
      <c r="B1201">
        <v>202109456</v>
      </c>
      <c r="C1201" s="63">
        <v>35658</v>
      </c>
      <c r="D1201" s="63">
        <v>35658</v>
      </c>
      <c r="E1201" s="55">
        <v>1</v>
      </c>
      <c r="F1201">
        <f t="shared" si="18"/>
        <v>1</v>
      </c>
    </row>
    <row r="1202" spans="1:6" x14ac:dyDescent="0.25">
      <c r="A1202" t="s">
        <v>2692</v>
      </c>
      <c r="B1202">
        <v>202004155</v>
      </c>
      <c r="C1202" s="63">
        <v>35657</v>
      </c>
      <c r="D1202" s="63">
        <v>35657</v>
      </c>
      <c r="E1202" s="55">
        <v>1</v>
      </c>
      <c r="F1202">
        <f t="shared" si="18"/>
        <v>1</v>
      </c>
    </row>
    <row r="1203" spans="1:6" x14ac:dyDescent="0.25">
      <c r="A1203" t="s">
        <v>2760</v>
      </c>
      <c r="B1203">
        <v>201706044</v>
      </c>
      <c r="C1203" s="63">
        <v>35658</v>
      </c>
      <c r="D1203" s="63">
        <v>35658</v>
      </c>
      <c r="E1203" s="55">
        <v>1</v>
      </c>
      <c r="F1203">
        <f t="shared" si="18"/>
        <v>1</v>
      </c>
    </row>
    <row r="1204" spans="1:6" x14ac:dyDescent="0.25">
      <c r="A1204" t="s">
        <v>2693</v>
      </c>
      <c r="B1204">
        <v>202008410</v>
      </c>
      <c r="C1204" s="63">
        <v>35681</v>
      </c>
      <c r="D1204" s="63">
        <v>35681</v>
      </c>
      <c r="E1204" s="55">
        <v>1</v>
      </c>
      <c r="F1204">
        <f t="shared" si="18"/>
        <v>1</v>
      </c>
    </row>
    <row r="1205" spans="1:6" x14ac:dyDescent="0.25">
      <c r="A1205" t="s">
        <v>2557</v>
      </c>
      <c r="B1205">
        <v>201603270</v>
      </c>
      <c r="C1205" s="63">
        <v>35660</v>
      </c>
      <c r="D1205" s="63">
        <v>35660</v>
      </c>
      <c r="E1205" s="55">
        <v>1</v>
      </c>
      <c r="F1205">
        <f t="shared" si="18"/>
        <v>1</v>
      </c>
    </row>
    <row r="1206" spans="1:6" x14ac:dyDescent="0.25">
      <c r="A1206" t="s">
        <v>2763</v>
      </c>
      <c r="B1206">
        <v>201806305</v>
      </c>
      <c r="C1206" s="63">
        <v>35660</v>
      </c>
      <c r="D1206" s="63">
        <v>35660</v>
      </c>
      <c r="E1206" s="55">
        <v>1</v>
      </c>
      <c r="F1206">
        <f t="shared" si="18"/>
        <v>1</v>
      </c>
    </row>
    <row r="1207" spans="1:6" x14ac:dyDescent="0.25">
      <c r="A1207" t="s">
        <v>2764</v>
      </c>
      <c r="B1207">
        <v>201904798</v>
      </c>
      <c r="C1207" s="63">
        <v>35661</v>
      </c>
      <c r="D1207" s="63">
        <v>35661</v>
      </c>
      <c r="E1207" s="55">
        <v>1</v>
      </c>
      <c r="F1207">
        <f t="shared" si="18"/>
        <v>1</v>
      </c>
    </row>
    <row r="1208" spans="1:6" x14ac:dyDescent="0.25">
      <c r="A1208" t="s">
        <v>2695</v>
      </c>
      <c r="B1208">
        <v>201605240</v>
      </c>
      <c r="C1208" s="63">
        <v>35662</v>
      </c>
      <c r="D1208" s="63">
        <v>35662</v>
      </c>
      <c r="E1208" s="55">
        <v>1</v>
      </c>
      <c r="F1208">
        <f t="shared" si="18"/>
        <v>1</v>
      </c>
    </row>
    <row r="1209" spans="1:6" x14ac:dyDescent="0.25">
      <c r="A1209" t="s">
        <v>2697</v>
      </c>
      <c r="B1209">
        <v>202008413</v>
      </c>
      <c r="C1209" s="63">
        <v>35662</v>
      </c>
      <c r="D1209" s="63">
        <v>35662</v>
      </c>
      <c r="E1209" s="55">
        <v>1</v>
      </c>
      <c r="F1209">
        <f t="shared" si="18"/>
        <v>1</v>
      </c>
    </row>
    <row r="1210" spans="1:6" x14ac:dyDescent="0.25">
      <c r="A1210" t="s">
        <v>2765</v>
      </c>
      <c r="B1210">
        <v>201907942</v>
      </c>
      <c r="C1210" s="63">
        <v>35662</v>
      </c>
      <c r="D1210" s="63">
        <v>35662</v>
      </c>
      <c r="E1210" s="55">
        <v>1</v>
      </c>
      <c r="F1210">
        <f t="shared" si="18"/>
        <v>1</v>
      </c>
    </row>
    <row r="1211" spans="1:6" x14ac:dyDescent="0.25">
      <c r="A1211" t="s">
        <v>2698</v>
      </c>
      <c r="B1211">
        <v>201707122</v>
      </c>
      <c r="C1211" s="63">
        <v>35667</v>
      </c>
      <c r="D1211" s="63">
        <v>35667</v>
      </c>
      <c r="E1211" s="55">
        <v>1</v>
      </c>
      <c r="F1211">
        <f t="shared" si="18"/>
        <v>1</v>
      </c>
    </row>
    <row r="1212" spans="1:6" x14ac:dyDescent="0.25">
      <c r="A1212" t="s">
        <v>2570</v>
      </c>
      <c r="B1212">
        <v>201603173</v>
      </c>
      <c r="C1212" s="63">
        <v>35666</v>
      </c>
      <c r="D1212" s="63">
        <v>35666</v>
      </c>
      <c r="E1212" s="55">
        <v>1</v>
      </c>
      <c r="F1212">
        <f t="shared" si="18"/>
        <v>1</v>
      </c>
    </row>
    <row r="1213" spans="1:6" x14ac:dyDescent="0.25">
      <c r="A1213" t="s">
        <v>2700</v>
      </c>
      <c r="B1213">
        <v>201302823</v>
      </c>
      <c r="C1213" s="63">
        <v>35680</v>
      </c>
      <c r="D1213" s="63">
        <v>35680</v>
      </c>
      <c r="E1213" s="55">
        <v>1</v>
      </c>
      <c r="F1213">
        <f t="shared" si="18"/>
        <v>1</v>
      </c>
    </row>
    <row r="1214" spans="1:6" x14ac:dyDescent="0.25">
      <c r="A1214" t="s">
        <v>2702</v>
      </c>
      <c r="B1214">
        <v>201905097</v>
      </c>
      <c r="C1214" s="63">
        <v>35693</v>
      </c>
      <c r="D1214" s="63">
        <v>35693</v>
      </c>
      <c r="E1214" s="55">
        <v>1</v>
      </c>
      <c r="F1214">
        <f t="shared" si="18"/>
        <v>1</v>
      </c>
    </row>
    <row r="1215" spans="1:6" x14ac:dyDescent="0.25">
      <c r="A1215" t="s">
        <v>2704</v>
      </c>
      <c r="B1215">
        <v>201906031</v>
      </c>
      <c r="C1215" s="63">
        <v>35693</v>
      </c>
      <c r="D1215" s="63">
        <v>35693</v>
      </c>
      <c r="E1215" s="55">
        <v>1</v>
      </c>
      <c r="F1215">
        <f t="shared" si="18"/>
        <v>1</v>
      </c>
    </row>
    <row r="1216" spans="1:6" x14ac:dyDescent="0.25">
      <c r="A1216" t="s">
        <v>2572</v>
      </c>
      <c r="B1216">
        <v>201704066</v>
      </c>
      <c r="C1216" s="63">
        <v>35665</v>
      </c>
      <c r="D1216" s="63">
        <v>35665</v>
      </c>
      <c r="E1216" s="55">
        <v>1</v>
      </c>
      <c r="F1216">
        <f t="shared" si="18"/>
        <v>1</v>
      </c>
    </row>
    <row r="1217" spans="1:6" x14ac:dyDescent="0.25">
      <c r="A1217" t="s">
        <v>2705</v>
      </c>
      <c r="B1217">
        <v>202007602</v>
      </c>
      <c r="C1217" s="63">
        <v>35665</v>
      </c>
      <c r="D1217" s="63">
        <v>35665</v>
      </c>
      <c r="E1217" s="55">
        <v>1</v>
      </c>
      <c r="F1217">
        <f t="shared" si="18"/>
        <v>1</v>
      </c>
    </row>
    <row r="1218" spans="1:6" x14ac:dyDescent="0.25">
      <c r="A1218" t="s">
        <v>2706</v>
      </c>
      <c r="B1218">
        <v>201806629</v>
      </c>
      <c r="C1218" s="63">
        <v>35674</v>
      </c>
      <c r="D1218" s="63">
        <v>35674</v>
      </c>
      <c r="E1218" s="55">
        <v>1</v>
      </c>
      <c r="F1218">
        <f t="shared" si="18"/>
        <v>1</v>
      </c>
    </row>
    <row r="1219" spans="1:6" x14ac:dyDescent="0.25">
      <c r="A1219" t="s">
        <v>2707</v>
      </c>
      <c r="B1219">
        <v>202008418</v>
      </c>
      <c r="C1219" s="63">
        <v>35682</v>
      </c>
      <c r="D1219" s="63">
        <v>35682</v>
      </c>
      <c r="E1219" s="55">
        <v>1</v>
      </c>
      <c r="F1219">
        <f t="shared" si="18"/>
        <v>1</v>
      </c>
    </row>
    <row r="1220" spans="1:6" x14ac:dyDescent="0.25">
      <c r="A1220" t="s">
        <v>2708</v>
      </c>
      <c r="B1220">
        <v>201704289</v>
      </c>
      <c r="C1220" s="63">
        <v>35698</v>
      </c>
      <c r="D1220" s="63">
        <v>35698</v>
      </c>
      <c r="E1220" s="55">
        <v>1</v>
      </c>
      <c r="F1220">
        <f t="shared" si="18"/>
        <v>1</v>
      </c>
    </row>
    <row r="1221" spans="1:6" x14ac:dyDescent="0.25">
      <c r="A1221" t="s">
        <v>2709</v>
      </c>
      <c r="B1221">
        <v>201606703</v>
      </c>
      <c r="C1221" s="63">
        <v>35690</v>
      </c>
      <c r="D1221" s="63">
        <v>35690</v>
      </c>
      <c r="E1221" s="55">
        <v>1</v>
      </c>
      <c r="F1221">
        <f t="shared" si="18"/>
        <v>1</v>
      </c>
    </row>
    <row r="1222" spans="1:6" x14ac:dyDescent="0.25">
      <c r="A1222" t="s">
        <v>2574</v>
      </c>
      <c r="B1222">
        <v>201905034</v>
      </c>
      <c r="C1222" s="63">
        <v>35699</v>
      </c>
      <c r="D1222" s="63">
        <v>35699</v>
      </c>
      <c r="E1222" s="55">
        <v>1</v>
      </c>
      <c r="F1222">
        <f t="shared" ref="F1222:F1285" si="19">IFERROR(D1222-C1222+1, 0)</f>
        <v>1</v>
      </c>
    </row>
    <row r="1223" spans="1:6" x14ac:dyDescent="0.25">
      <c r="A1223" t="s">
        <v>2710</v>
      </c>
      <c r="B1223">
        <v>201710579</v>
      </c>
      <c r="C1223" s="63">
        <v>35685</v>
      </c>
      <c r="D1223" s="63">
        <v>35685</v>
      </c>
      <c r="E1223" s="55">
        <v>1</v>
      </c>
      <c r="F1223">
        <f t="shared" si="19"/>
        <v>1</v>
      </c>
    </row>
    <row r="1224" spans="1:6" x14ac:dyDescent="0.25">
      <c r="A1224" t="s">
        <v>2766</v>
      </c>
      <c r="B1224">
        <v>201004304</v>
      </c>
      <c r="C1224" s="63">
        <v>35686</v>
      </c>
      <c r="D1224" s="63">
        <v>35686</v>
      </c>
      <c r="E1224" s="55">
        <v>1</v>
      </c>
      <c r="F1224">
        <f t="shared" si="19"/>
        <v>1</v>
      </c>
    </row>
    <row r="1225" spans="1:6" x14ac:dyDescent="0.25">
      <c r="A1225" t="s">
        <v>2711</v>
      </c>
      <c r="B1225">
        <v>201904499</v>
      </c>
      <c r="C1225" s="63">
        <v>35686</v>
      </c>
      <c r="D1225" s="63">
        <v>35686</v>
      </c>
      <c r="E1225" s="55">
        <v>1</v>
      </c>
      <c r="F1225">
        <f t="shared" si="19"/>
        <v>1</v>
      </c>
    </row>
    <row r="1226" spans="1:6" x14ac:dyDescent="0.25">
      <c r="A1226" t="s">
        <v>2712</v>
      </c>
      <c r="B1226">
        <v>202007398</v>
      </c>
      <c r="C1226" s="63">
        <v>35690</v>
      </c>
      <c r="D1226" s="63">
        <v>35690</v>
      </c>
      <c r="E1226" s="55">
        <v>1</v>
      </c>
      <c r="F1226">
        <f t="shared" si="19"/>
        <v>1</v>
      </c>
    </row>
    <row r="1227" spans="1:6" x14ac:dyDescent="0.25">
      <c r="A1227" t="s">
        <v>2714</v>
      </c>
      <c r="B1227">
        <v>202004159</v>
      </c>
      <c r="C1227" s="63">
        <v>35688</v>
      </c>
      <c r="D1227" s="63">
        <v>35688</v>
      </c>
      <c r="E1227" s="55">
        <v>1</v>
      </c>
      <c r="F1227">
        <f t="shared" si="19"/>
        <v>1</v>
      </c>
    </row>
    <row r="1228" spans="1:6" x14ac:dyDescent="0.25">
      <c r="A1228" t="s">
        <v>2715</v>
      </c>
      <c r="B1228">
        <v>201905634</v>
      </c>
      <c r="C1228" s="63">
        <v>35688</v>
      </c>
      <c r="D1228" s="63">
        <v>35688</v>
      </c>
      <c r="E1228" s="55">
        <v>1</v>
      </c>
      <c r="F1228">
        <f t="shared" si="19"/>
        <v>1</v>
      </c>
    </row>
    <row r="1229" spans="1:6" x14ac:dyDescent="0.25">
      <c r="A1229" t="s">
        <v>2716</v>
      </c>
      <c r="B1229">
        <v>202006767</v>
      </c>
      <c r="C1229" s="63">
        <v>35688</v>
      </c>
      <c r="D1229" s="63">
        <v>35688</v>
      </c>
      <c r="E1229" s="55">
        <v>1</v>
      </c>
      <c r="F1229">
        <f t="shared" si="19"/>
        <v>1</v>
      </c>
    </row>
    <row r="1230" spans="1:6" x14ac:dyDescent="0.25">
      <c r="A1230" t="s">
        <v>2717</v>
      </c>
      <c r="B1230">
        <v>201706083</v>
      </c>
      <c r="C1230" s="63">
        <v>35689</v>
      </c>
      <c r="D1230" s="63">
        <v>35689</v>
      </c>
      <c r="E1230" s="55">
        <v>1</v>
      </c>
      <c r="F1230">
        <f t="shared" si="19"/>
        <v>1</v>
      </c>
    </row>
    <row r="1231" spans="1:6" x14ac:dyDescent="0.25">
      <c r="B1231">
        <v>202000138</v>
      </c>
      <c r="C1231" s="63">
        <v>35689</v>
      </c>
      <c r="D1231" s="63">
        <v>35689</v>
      </c>
      <c r="E1231" s="55">
        <v>1</v>
      </c>
      <c r="F1231">
        <f t="shared" si="19"/>
        <v>1</v>
      </c>
    </row>
    <row r="1232" spans="1:6" x14ac:dyDescent="0.25">
      <c r="A1232" t="s">
        <v>2718</v>
      </c>
      <c r="B1232">
        <v>201700493</v>
      </c>
      <c r="C1232" s="63">
        <v>35689</v>
      </c>
      <c r="D1232" s="63">
        <v>35689</v>
      </c>
      <c r="E1232" s="55">
        <v>1</v>
      </c>
      <c r="F1232">
        <f t="shared" si="19"/>
        <v>1</v>
      </c>
    </row>
    <row r="1233" spans="1:6" x14ac:dyDescent="0.25">
      <c r="A1233" t="s">
        <v>2575</v>
      </c>
      <c r="B1233">
        <v>201806151</v>
      </c>
      <c r="C1233" s="63">
        <v>35699</v>
      </c>
      <c r="D1233" s="63">
        <v>35699</v>
      </c>
      <c r="E1233" s="55">
        <v>1</v>
      </c>
      <c r="F1233">
        <f t="shared" si="19"/>
        <v>1</v>
      </c>
    </row>
    <row r="1234" spans="1:6" x14ac:dyDescent="0.25">
      <c r="A1234" t="s">
        <v>2761</v>
      </c>
      <c r="B1234">
        <v>201908178</v>
      </c>
      <c r="C1234" s="63">
        <v>35659</v>
      </c>
      <c r="D1234" s="63">
        <v>35659</v>
      </c>
      <c r="E1234" s="55">
        <v>1</v>
      </c>
      <c r="F1234">
        <f t="shared" si="19"/>
        <v>1</v>
      </c>
    </row>
    <row r="1235" spans="1:6" x14ac:dyDescent="0.25">
      <c r="A1235" t="s">
        <v>5779</v>
      </c>
      <c r="B1235">
        <v>200806079</v>
      </c>
      <c r="C1235" s="63">
        <v>35534</v>
      </c>
      <c r="D1235" s="63">
        <v>35534</v>
      </c>
      <c r="E1235" s="55">
        <v>1</v>
      </c>
      <c r="F1235">
        <f t="shared" si="19"/>
        <v>1</v>
      </c>
    </row>
    <row r="1236" spans="1:6" x14ac:dyDescent="0.25">
      <c r="B1236">
        <v>202006381</v>
      </c>
      <c r="C1236" s="63">
        <v>35535</v>
      </c>
      <c r="D1236" s="63">
        <v>35535</v>
      </c>
      <c r="E1236" s="55">
        <v>1</v>
      </c>
      <c r="F1236">
        <f t="shared" si="19"/>
        <v>1</v>
      </c>
    </row>
    <row r="1237" spans="1:6" x14ac:dyDescent="0.25">
      <c r="A1237" t="s">
        <v>5778</v>
      </c>
      <c r="B1237">
        <v>202004864</v>
      </c>
      <c r="C1237" s="63">
        <v>35495</v>
      </c>
      <c r="D1237" s="63">
        <v>35495</v>
      </c>
      <c r="E1237" s="55">
        <v>1</v>
      </c>
      <c r="F1237">
        <f t="shared" si="19"/>
        <v>1</v>
      </c>
    </row>
    <row r="1238" spans="1:6" x14ac:dyDescent="0.25">
      <c r="A1238" t="s">
        <v>4900</v>
      </c>
      <c r="B1238">
        <v>202112345</v>
      </c>
      <c r="C1238" s="63">
        <v>35169</v>
      </c>
      <c r="D1238" s="63">
        <v>35169</v>
      </c>
      <c r="E1238" s="55">
        <v>1</v>
      </c>
      <c r="F1238">
        <f t="shared" si="19"/>
        <v>1</v>
      </c>
    </row>
    <row r="1239" spans="1:6" x14ac:dyDescent="0.25">
      <c r="A1239" t="s">
        <v>1555</v>
      </c>
      <c r="B1239">
        <v>202112345</v>
      </c>
      <c r="C1239" s="63">
        <v>35172</v>
      </c>
      <c r="D1239" s="63">
        <v>35172</v>
      </c>
      <c r="E1239" s="55">
        <v>1</v>
      </c>
      <c r="F1239">
        <f t="shared" si="19"/>
        <v>1</v>
      </c>
    </row>
    <row r="1240" spans="1:6" x14ac:dyDescent="0.25">
      <c r="A1240" t="s">
        <v>4744</v>
      </c>
      <c r="B1240">
        <v>202112345</v>
      </c>
      <c r="C1240" s="63">
        <v>35175</v>
      </c>
      <c r="D1240" s="63">
        <v>35175</v>
      </c>
      <c r="E1240" s="55">
        <v>1</v>
      </c>
      <c r="F1240">
        <f t="shared" si="19"/>
        <v>1</v>
      </c>
    </row>
    <row r="1241" spans="1:6" x14ac:dyDescent="0.25">
      <c r="A1241" t="s">
        <v>4545</v>
      </c>
      <c r="B1241">
        <v>201909873</v>
      </c>
      <c r="C1241" s="63">
        <v>35179</v>
      </c>
      <c r="D1241" s="63">
        <v>35180</v>
      </c>
      <c r="E1241" s="55">
        <v>1</v>
      </c>
      <c r="F1241">
        <f t="shared" si="19"/>
        <v>2</v>
      </c>
    </row>
    <row r="1242" spans="1:6" x14ac:dyDescent="0.25">
      <c r="B1242">
        <v>202112345</v>
      </c>
      <c r="C1242" s="63">
        <v>35180</v>
      </c>
      <c r="D1242" s="63">
        <v>35180</v>
      </c>
      <c r="E1242" s="55">
        <v>1</v>
      </c>
      <c r="F1242">
        <f t="shared" si="19"/>
        <v>1</v>
      </c>
    </row>
    <row r="1243" spans="1:6" x14ac:dyDescent="0.25">
      <c r="A1243" t="s">
        <v>4217</v>
      </c>
      <c r="B1243">
        <v>201706405</v>
      </c>
      <c r="C1243" s="63">
        <v>35182</v>
      </c>
      <c r="D1243" s="63">
        <v>35182</v>
      </c>
      <c r="E1243" s="55">
        <v>1</v>
      </c>
      <c r="F1243">
        <f t="shared" si="19"/>
        <v>1</v>
      </c>
    </row>
    <row r="1244" spans="1:6" x14ac:dyDescent="0.25">
      <c r="A1244" t="s">
        <v>5777</v>
      </c>
      <c r="B1244">
        <v>202008029</v>
      </c>
      <c r="C1244" s="63">
        <v>35503</v>
      </c>
      <c r="D1244" s="63">
        <v>35503</v>
      </c>
      <c r="E1244" s="55">
        <v>1</v>
      </c>
      <c r="F1244">
        <f t="shared" si="19"/>
        <v>1</v>
      </c>
    </row>
    <row r="1245" spans="1:6" x14ac:dyDescent="0.25">
      <c r="A1245" t="s">
        <v>4809</v>
      </c>
      <c r="B1245">
        <v>200802871</v>
      </c>
      <c r="C1245" s="63">
        <v>35193</v>
      </c>
      <c r="D1245" s="63">
        <v>35193</v>
      </c>
      <c r="E1245" s="55">
        <v>1</v>
      </c>
      <c r="F1245">
        <f t="shared" si="19"/>
        <v>1</v>
      </c>
    </row>
    <row r="1246" spans="1:6" x14ac:dyDescent="0.25">
      <c r="A1246" t="s">
        <v>4041</v>
      </c>
      <c r="B1246">
        <v>201905308</v>
      </c>
      <c r="C1246" s="63">
        <v>35200</v>
      </c>
      <c r="D1246" s="63">
        <v>35200</v>
      </c>
      <c r="E1246" s="55">
        <v>1</v>
      </c>
      <c r="F1246">
        <f t="shared" si="19"/>
        <v>1</v>
      </c>
    </row>
    <row r="1247" spans="1:6" x14ac:dyDescent="0.25">
      <c r="A1247" t="s">
        <v>5776</v>
      </c>
      <c r="B1247">
        <v>202005140</v>
      </c>
      <c r="C1247" s="63">
        <v>35494</v>
      </c>
      <c r="D1247" s="63">
        <v>35494</v>
      </c>
      <c r="E1247" s="55">
        <v>1</v>
      </c>
      <c r="F1247">
        <f t="shared" si="19"/>
        <v>1</v>
      </c>
    </row>
    <row r="1248" spans="1:6" x14ac:dyDescent="0.25">
      <c r="A1248" t="s">
        <v>1407</v>
      </c>
      <c r="B1248">
        <v>201904952</v>
      </c>
      <c r="C1248" s="63">
        <v>35217</v>
      </c>
      <c r="D1248" s="63">
        <v>35217</v>
      </c>
      <c r="E1248" s="55">
        <v>1</v>
      </c>
      <c r="F1248">
        <f t="shared" si="19"/>
        <v>1</v>
      </c>
    </row>
    <row r="1249" spans="1:6" x14ac:dyDescent="0.25">
      <c r="B1249">
        <v>202007531</v>
      </c>
      <c r="C1249" s="63">
        <v>35217</v>
      </c>
      <c r="D1249" s="63">
        <v>35217</v>
      </c>
      <c r="E1249" s="55">
        <v>1</v>
      </c>
      <c r="F1249">
        <f t="shared" si="19"/>
        <v>1</v>
      </c>
    </row>
    <row r="1250" spans="1:6" x14ac:dyDescent="0.25">
      <c r="A1250" t="s">
        <v>1093</v>
      </c>
      <c r="B1250">
        <v>201704658</v>
      </c>
      <c r="C1250" s="63">
        <v>35221</v>
      </c>
      <c r="D1250" s="63">
        <v>35221</v>
      </c>
      <c r="E1250" s="55">
        <v>1</v>
      </c>
      <c r="F1250">
        <f t="shared" si="19"/>
        <v>1</v>
      </c>
    </row>
    <row r="1251" spans="1:6" x14ac:dyDescent="0.25">
      <c r="B1251">
        <v>201806636</v>
      </c>
      <c r="C1251" s="63">
        <v>35220</v>
      </c>
      <c r="D1251" s="63">
        <v>35220</v>
      </c>
      <c r="E1251" s="55">
        <v>1</v>
      </c>
      <c r="F1251">
        <f t="shared" si="19"/>
        <v>1</v>
      </c>
    </row>
    <row r="1252" spans="1:6" x14ac:dyDescent="0.25">
      <c r="A1252" t="s">
        <v>4039</v>
      </c>
      <c r="B1252">
        <v>201900359</v>
      </c>
      <c r="C1252" s="63">
        <v>35220</v>
      </c>
      <c r="D1252" s="63">
        <v>35220</v>
      </c>
      <c r="E1252" s="55">
        <v>1</v>
      </c>
      <c r="F1252">
        <f t="shared" si="19"/>
        <v>1</v>
      </c>
    </row>
    <row r="1253" spans="1:6" x14ac:dyDescent="0.25">
      <c r="A1253" t="s">
        <v>5775</v>
      </c>
      <c r="B1253">
        <v>202006753</v>
      </c>
      <c r="C1253" s="63">
        <v>35497</v>
      </c>
      <c r="D1253" s="63">
        <v>35497</v>
      </c>
      <c r="E1253" s="55">
        <v>1</v>
      </c>
      <c r="F1253">
        <f t="shared" si="19"/>
        <v>1</v>
      </c>
    </row>
    <row r="1254" spans="1:6" x14ac:dyDescent="0.25">
      <c r="A1254" t="s">
        <v>4908</v>
      </c>
      <c r="B1254">
        <v>202004499</v>
      </c>
      <c r="C1254" s="63">
        <v>35222</v>
      </c>
      <c r="D1254" s="63">
        <v>35222</v>
      </c>
      <c r="E1254" s="55">
        <v>1</v>
      </c>
      <c r="F1254">
        <f t="shared" si="19"/>
        <v>1</v>
      </c>
    </row>
    <row r="1255" spans="1:6" x14ac:dyDescent="0.25">
      <c r="A1255" t="s">
        <v>2161</v>
      </c>
      <c r="B1255">
        <v>201800185</v>
      </c>
      <c r="C1255" s="63">
        <v>35492</v>
      </c>
      <c r="D1255" s="63">
        <v>35492</v>
      </c>
      <c r="E1255" s="55">
        <v>1</v>
      </c>
      <c r="F1255">
        <f t="shared" si="19"/>
        <v>1</v>
      </c>
    </row>
    <row r="1256" spans="1:6" x14ac:dyDescent="0.25">
      <c r="A1256" t="s">
        <v>4544</v>
      </c>
      <c r="B1256">
        <v>201606499</v>
      </c>
      <c r="C1256" s="63">
        <v>35224</v>
      </c>
      <c r="D1256" s="63">
        <v>35224</v>
      </c>
      <c r="E1256" s="55">
        <v>1</v>
      </c>
      <c r="F1256">
        <f t="shared" si="19"/>
        <v>1</v>
      </c>
    </row>
    <row r="1257" spans="1:6" x14ac:dyDescent="0.25">
      <c r="A1257" t="s">
        <v>4543</v>
      </c>
      <c r="B1257">
        <v>201907201</v>
      </c>
      <c r="C1257" s="63">
        <v>35224</v>
      </c>
      <c r="D1257" s="63">
        <v>35224</v>
      </c>
      <c r="E1257" s="55">
        <v>1</v>
      </c>
      <c r="F1257">
        <f t="shared" si="19"/>
        <v>1</v>
      </c>
    </row>
    <row r="1258" spans="1:6" x14ac:dyDescent="0.25">
      <c r="A1258" t="s">
        <v>5774</v>
      </c>
      <c r="B1258">
        <v>201905861</v>
      </c>
      <c r="C1258" s="63">
        <v>35502</v>
      </c>
      <c r="D1258" s="63">
        <v>35503</v>
      </c>
      <c r="E1258" s="55">
        <v>1</v>
      </c>
      <c r="F1258">
        <f t="shared" si="19"/>
        <v>2</v>
      </c>
    </row>
    <row r="1259" spans="1:6" x14ac:dyDescent="0.25">
      <c r="A1259" t="s">
        <v>1406</v>
      </c>
      <c r="B1259">
        <v>201707234</v>
      </c>
      <c r="C1259" s="63">
        <v>35224</v>
      </c>
      <c r="D1259" s="63">
        <v>35224</v>
      </c>
      <c r="E1259" s="55">
        <v>1</v>
      </c>
      <c r="F1259">
        <f t="shared" si="19"/>
        <v>1</v>
      </c>
    </row>
    <row r="1260" spans="1:6" x14ac:dyDescent="0.25">
      <c r="A1260" t="s">
        <v>4939</v>
      </c>
      <c r="B1260">
        <v>202007375</v>
      </c>
      <c r="C1260" s="63">
        <v>35226</v>
      </c>
      <c r="D1260" s="63">
        <v>35227</v>
      </c>
      <c r="E1260" s="55">
        <v>1</v>
      </c>
      <c r="F1260">
        <f t="shared" si="19"/>
        <v>2</v>
      </c>
    </row>
    <row r="1261" spans="1:6" x14ac:dyDescent="0.25">
      <c r="A1261" t="s">
        <v>4303</v>
      </c>
      <c r="B1261">
        <v>201907779</v>
      </c>
      <c r="C1261" s="63">
        <v>35226</v>
      </c>
      <c r="D1261" s="63">
        <v>35226</v>
      </c>
      <c r="E1261" s="55">
        <v>1</v>
      </c>
      <c r="F1261">
        <f t="shared" si="19"/>
        <v>1</v>
      </c>
    </row>
    <row r="1262" spans="1:6" x14ac:dyDescent="0.25">
      <c r="A1262" t="s">
        <v>4542</v>
      </c>
      <c r="B1262">
        <v>202005845</v>
      </c>
      <c r="C1262" s="63">
        <v>35227</v>
      </c>
      <c r="D1262" s="63">
        <v>35227</v>
      </c>
      <c r="E1262" s="55">
        <v>1</v>
      </c>
      <c r="F1262">
        <f t="shared" si="19"/>
        <v>1</v>
      </c>
    </row>
    <row r="1263" spans="1:6" x14ac:dyDescent="0.25">
      <c r="A1263" t="s">
        <v>1318</v>
      </c>
      <c r="B1263">
        <v>201704951</v>
      </c>
      <c r="C1263" s="63">
        <v>35226</v>
      </c>
      <c r="D1263" s="63">
        <v>35226</v>
      </c>
      <c r="E1263" s="55">
        <v>1</v>
      </c>
      <c r="F1263">
        <f t="shared" si="19"/>
        <v>1</v>
      </c>
    </row>
    <row r="1264" spans="1:6" x14ac:dyDescent="0.25">
      <c r="A1264" t="s">
        <v>2160</v>
      </c>
      <c r="B1264">
        <v>202004186</v>
      </c>
      <c r="C1264" s="63">
        <v>35519</v>
      </c>
      <c r="D1264" s="63">
        <v>35519</v>
      </c>
      <c r="E1264" s="55">
        <v>1</v>
      </c>
      <c r="F1264">
        <f t="shared" si="19"/>
        <v>1</v>
      </c>
    </row>
    <row r="1265" spans="1:6" x14ac:dyDescent="0.25">
      <c r="A1265" t="s">
        <v>4705</v>
      </c>
      <c r="B1265">
        <v>201706898</v>
      </c>
      <c r="C1265" s="63">
        <v>35228</v>
      </c>
      <c r="D1265" s="63">
        <v>35228</v>
      </c>
      <c r="E1265" s="55">
        <v>1</v>
      </c>
      <c r="F1265">
        <f t="shared" si="19"/>
        <v>1</v>
      </c>
    </row>
    <row r="1266" spans="1:6" x14ac:dyDescent="0.25">
      <c r="A1266" t="s">
        <v>1316</v>
      </c>
      <c r="B1266">
        <v>201909858</v>
      </c>
      <c r="C1266" s="63">
        <v>35229</v>
      </c>
      <c r="D1266" s="63">
        <v>35229</v>
      </c>
      <c r="E1266" s="55">
        <v>1</v>
      </c>
      <c r="F1266">
        <f t="shared" si="19"/>
        <v>1</v>
      </c>
    </row>
    <row r="1267" spans="1:6" x14ac:dyDescent="0.25">
      <c r="B1267">
        <v>202102713</v>
      </c>
      <c r="C1267" s="63">
        <v>35228</v>
      </c>
      <c r="D1267" s="63">
        <v>35228</v>
      </c>
      <c r="E1267" s="55">
        <v>1</v>
      </c>
      <c r="F1267">
        <f t="shared" si="19"/>
        <v>1</v>
      </c>
    </row>
    <row r="1268" spans="1:6" x14ac:dyDescent="0.25">
      <c r="A1268" t="s">
        <v>4541</v>
      </c>
      <c r="B1268">
        <v>201806691</v>
      </c>
      <c r="C1268" s="63">
        <v>35228</v>
      </c>
      <c r="D1268" s="63">
        <v>35228</v>
      </c>
      <c r="E1268" s="55">
        <v>1</v>
      </c>
      <c r="F1268">
        <f t="shared" si="19"/>
        <v>1</v>
      </c>
    </row>
    <row r="1269" spans="1:6" x14ac:dyDescent="0.25">
      <c r="B1269">
        <v>202008866</v>
      </c>
      <c r="C1269" s="63">
        <v>35228</v>
      </c>
      <c r="D1269" s="63">
        <v>35228</v>
      </c>
      <c r="E1269" s="55">
        <v>1</v>
      </c>
      <c r="F1269">
        <f t="shared" si="19"/>
        <v>1</v>
      </c>
    </row>
    <row r="1270" spans="1:6" x14ac:dyDescent="0.25">
      <c r="A1270" t="s">
        <v>1233</v>
      </c>
      <c r="B1270">
        <v>202007969</v>
      </c>
      <c r="C1270" s="63">
        <v>35228</v>
      </c>
      <c r="D1270" s="63">
        <v>35228</v>
      </c>
      <c r="E1270" s="55">
        <v>1</v>
      </c>
      <c r="F1270">
        <f t="shared" si="19"/>
        <v>1</v>
      </c>
    </row>
    <row r="1271" spans="1:6" x14ac:dyDescent="0.25">
      <c r="A1271" t="s">
        <v>1510</v>
      </c>
      <c r="B1271">
        <v>202004159</v>
      </c>
      <c r="C1271" s="63">
        <v>35228</v>
      </c>
      <c r="D1271" s="63">
        <v>35228</v>
      </c>
      <c r="E1271" s="55">
        <v>1</v>
      </c>
      <c r="F1271">
        <f t="shared" si="19"/>
        <v>1</v>
      </c>
    </row>
    <row r="1272" spans="1:6" x14ac:dyDescent="0.25">
      <c r="A1272" t="s">
        <v>4968</v>
      </c>
      <c r="B1272">
        <v>201904881</v>
      </c>
      <c r="C1272" s="63">
        <v>35229</v>
      </c>
      <c r="D1272" s="63">
        <v>35229</v>
      </c>
      <c r="E1272" s="55">
        <v>1</v>
      </c>
      <c r="F1272">
        <f t="shared" si="19"/>
        <v>1</v>
      </c>
    </row>
    <row r="1273" spans="1:6" x14ac:dyDescent="0.25">
      <c r="A1273" t="s">
        <v>4540</v>
      </c>
      <c r="B1273">
        <v>201503738</v>
      </c>
      <c r="C1273" s="63">
        <v>35229</v>
      </c>
      <c r="D1273" s="63">
        <v>35230</v>
      </c>
      <c r="E1273" s="55">
        <v>1</v>
      </c>
      <c r="F1273">
        <f t="shared" si="19"/>
        <v>2</v>
      </c>
    </row>
    <row r="1274" spans="1:6" x14ac:dyDescent="0.25">
      <c r="B1274">
        <v>201604666</v>
      </c>
      <c r="C1274" s="63">
        <v>35229</v>
      </c>
      <c r="D1274" s="63">
        <v>35229</v>
      </c>
      <c r="E1274" s="55">
        <v>1</v>
      </c>
      <c r="F1274">
        <f t="shared" si="19"/>
        <v>1</v>
      </c>
    </row>
    <row r="1275" spans="1:6" x14ac:dyDescent="0.25">
      <c r="A1275" t="s">
        <v>4036</v>
      </c>
      <c r="B1275">
        <v>201705616</v>
      </c>
      <c r="C1275" s="63">
        <v>35230</v>
      </c>
      <c r="D1275" s="63">
        <v>35230</v>
      </c>
      <c r="E1275" s="55">
        <v>1</v>
      </c>
      <c r="F1275">
        <f t="shared" si="19"/>
        <v>1</v>
      </c>
    </row>
    <row r="1276" spans="1:6" x14ac:dyDescent="0.25">
      <c r="B1276">
        <v>201806360</v>
      </c>
      <c r="C1276" s="63">
        <v>35229</v>
      </c>
      <c r="D1276" s="63">
        <v>35229</v>
      </c>
      <c r="E1276" s="55">
        <v>1</v>
      </c>
      <c r="F1276">
        <f t="shared" si="19"/>
        <v>1</v>
      </c>
    </row>
    <row r="1277" spans="1:6" x14ac:dyDescent="0.25">
      <c r="B1277">
        <v>202006773</v>
      </c>
      <c r="C1277" s="63">
        <v>35230</v>
      </c>
      <c r="D1277" s="63">
        <v>35230</v>
      </c>
      <c r="E1277" s="55">
        <v>1</v>
      </c>
      <c r="F1277">
        <f t="shared" si="19"/>
        <v>1</v>
      </c>
    </row>
    <row r="1278" spans="1:6" x14ac:dyDescent="0.25">
      <c r="B1278">
        <v>202007969</v>
      </c>
      <c r="C1278" s="63">
        <v>35230</v>
      </c>
      <c r="D1278" s="63">
        <v>35230</v>
      </c>
      <c r="E1278" s="55">
        <v>1</v>
      </c>
      <c r="F1278">
        <f t="shared" si="19"/>
        <v>1</v>
      </c>
    </row>
    <row r="1279" spans="1:6" x14ac:dyDescent="0.25">
      <c r="A1279" t="s">
        <v>4302</v>
      </c>
      <c r="B1279">
        <v>202006867</v>
      </c>
      <c r="C1279" s="63">
        <v>35229</v>
      </c>
      <c r="D1279" s="63">
        <v>35229</v>
      </c>
      <c r="E1279" s="55">
        <v>1</v>
      </c>
      <c r="F1279">
        <f t="shared" si="19"/>
        <v>1</v>
      </c>
    </row>
    <row r="1280" spans="1:6" x14ac:dyDescent="0.25">
      <c r="A1280" t="s">
        <v>1146</v>
      </c>
      <c r="B1280">
        <v>201704790</v>
      </c>
      <c r="C1280" s="63">
        <v>35229</v>
      </c>
      <c r="D1280" s="63">
        <v>35229</v>
      </c>
      <c r="E1280" s="55">
        <v>1</v>
      </c>
      <c r="F1280">
        <f t="shared" si="19"/>
        <v>1</v>
      </c>
    </row>
    <row r="1281" spans="1:6" x14ac:dyDescent="0.25">
      <c r="A1281" t="s">
        <v>4704</v>
      </c>
      <c r="B1281">
        <v>202005321</v>
      </c>
      <c r="C1281" s="63">
        <v>35230</v>
      </c>
      <c r="D1281" s="63">
        <v>35230</v>
      </c>
      <c r="E1281" s="55">
        <v>1</v>
      </c>
      <c r="F1281">
        <f t="shared" si="19"/>
        <v>1</v>
      </c>
    </row>
    <row r="1282" spans="1:6" x14ac:dyDescent="0.25">
      <c r="A1282" t="s">
        <v>1554</v>
      </c>
      <c r="B1282">
        <v>201101522</v>
      </c>
      <c r="C1282" s="63">
        <v>35229</v>
      </c>
      <c r="D1282" s="63">
        <v>35229</v>
      </c>
      <c r="E1282" s="55">
        <v>1</v>
      </c>
      <c r="F1282">
        <f t="shared" si="19"/>
        <v>1</v>
      </c>
    </row>
    <row r="1283" spans="1:6" x14ac:dyDescent="0.25">
      <c r="B1283">
        <v>201806636</v>
      </c>
      <c r="C1283" s="63">
        <v>35229</v>
      </c>
      <c r="D1283" s="63">
        <v>35229</v>
      </c>
      <c r="E1283" s="55">
        <v>1</v>
      </c>
      <c r="F1283">
        <f t="shared" si="19"/>
        <v>1</v>
      </c>
    </row>
    <row r="1284" spans="1:6" x14ac:dyDescent="0.25">
      <c r="A1284" t="s">
        <v>4967</v>
      </c>
      <c r="B1284">
        <v>201905175</v>
      </c>
      <c r="C1284" s="63">
        <v>35230</v>
      </c>
      <c r="D1284" s="63">
        <v>35230</v>
      </c>
      <c r="E1284" s="55">
        <v>1</v>
      </c>
      <c r="F1284">
        <f t="shared" si="19"/>
        <v>1</v>
      </c>
    </row>
    <row r="1285" spans="1:6" x14ac:dyDescent="0.25">
      <c r="B1285">
        <v>202007614</v>
      </c>
      <c r="C1285" s="63">
        <v>35230</v>
      </c>
      <c r="D1285" s="63">
        <v>35230</v>
      </c>
      <c r="E1285" s="55">
        <v>1</v>
      </c>
      <c r="F1285">
        <f t="shared" si="19"/>
        <v>1</v>
      </c>
    </row>
    <row r="1286" spans="1:6" x14ac:dyDescent="0.25">
      <c r="A1286" t="s">
        <v>1404</v>
      </c>
      <c r="B1286">
        <v>201503738</v>
      </c>
      <c r="C1286" s="63">
        <v>35229</v>
      </c>
      <c r="D1286" s="63">
        <v>35229</v>
      </c>
      <c r="E1286" s="55">
        <v>1</v>
      </c>
      <c r="F1286">
        <f t="shared" ref="F1286:F1349" si="20">IFERROR(D1286-C1286+1, 0)</f>
        <v>1</v>
      </c>
    </row>
    <row r="1287" spans="1:6" x14ac:dyDescent="0.25">
      <c r="B1287">
        <v>201806802</v>
      </c>
      <c r="C1287" s="63">
        <v>35231</v>
      </c>
      <c r="D1287" s="63">
        <v>35231</v>
      </c>
      <c r="E1287" s="55">
        <v>1</v>
      </c>
      <c r="F1287">
        <f t="shared" si="20"/>
        <v>1</v>
      </c>
    </row>
    <row r="1288" spans="1:6" x14ac:dyDescent="0.25">
      <c r="A1288" t="s">
        <v>1441</v>
      </c>
      <c r="B1288">
        <v>201806360</v>
      </c>
      <c r="C1288" s="63">
        <v>35230</v>
      </c>
      <c r="D1288" s="63">
        <v>35231</v>
      </c>
      <c r="E1288" s="55">
        <v>1</v>
      </c>
      <c r="F1288">
        <f t="shared" si="20"/>
        <v>2</v>
      </c>
    </row>
    <row r="1289" spans="1:6" x14ac:dyDescent="0.25">
      <c r="A1289" t="s">
        <v>4539</v>
      </c>
      <c r="B1289">
        <v>201705812</v>
      </c>
      <c r="C1289" s="63">
        <v>35230</v>
      </c>
      <c r="D1289" s="63">
        <v>35230</v>
      </c>
      <c r="E1289" s="55">
        <v>1</v>
      </c>
      <c r="F1289">
        <f t="shared" si="20"/>
        <v>1</v>
      </c>
    </row>
    <row r="1290" spans="1:6" x14ac:dyDescent="0.25">
      <c r="B1290">
        <v>201706264</v>
      </c>
      <c r="C1290" s="63">
        <v>35231</v>
      </c>
      <c r="D1290" s="63">
        <v>35231</v>
      </c>
      <c r="E1290" s="55">
        <v>1</v>
      </c>
      <c r="F1290">
        <f t="shared" si="20"/>
        <v>1</v>
      </c>
    </row>
    <row r="1291" spans="1:6" x14ac:dyDescent="0.25">
      <c r="B1291">
        <v>201806151</v>
      </c>
      <c r="C1291" s="63">
        <v>35232</v>
      </c>
      <c r="D1291" s="63">
        <v>35232</v>
      </c>
      <c r="E1291" s="55">
        <v>1</v>
      </c>
      <c r="F1291">
        <f t="shared" si="20"/>
        <v>1</v>
      </c>
    </row>
    <row r="1292" spans="1:6" x14ac:dyDescent="0.25">
      <c r="A1292" t="s">
        <v>1209</v>
      </c>
      <c r="B1292">
        <v>201806345</v>
      </c>
      <c r="C1292" s="63">
        <v>35230</v>
      </c>
      <c r="D1292" s="63">
        <v>35230</v>
      </c>
      <c r="E1292" s="55">
        <v>1</v>
      </c>
      <c r="F1292">
        <f t="shared" si="20"/>
        <v>1</v>
      </c>
    </row>
    <row r="1293" spans="1:6" x14ac:dyDescent="0.25">
      <c r="A1293" t="s">
        <v>4808</v>
      </c>
      <c r="B1293">
        <v>201605373</v>
      </c>
      <c r="C1293" s="63">
        <v>35230</v>
      </c>
      <c r="D1293" s="63">
        <v>35230</v>
      </c>
      <c r="E1293" s="55">
        <v>1</v>
      </c>
      <c r="F1293">
        <f t="shared" si="20"/>
        <v>1</v>
      </c>
    </row>
    <row r="1294" spans="1:6" x14ac:dyDescent="0.25">
      <c r="B1294">
        <v>201704710</v>
      </c>
      <c r="C1294" s="63">
        <v>35230</v>
      </c>
      <c r="D1294" s="63">
        <v>35230</v>
      </c>
      <c r="E1294" s="55">
        <v>1</v>
      </c>
      <c r="F1294">
        <f t="shared" si="20"/>
        <v>1</v>
      </c>
    </row>
    <row r="1295" spans="1:6" x14ac:dyDescent="0.25">
      <c r="A1295" t="s">
        <v>4216</v>
      </c>
      <c r="B1295">
        <v>199803795</v>
      </c>
      <c r="C1295" s="63">
        <v>35230</v>
      </c>
      <c r="D1295" s="63">
        <v>35230</v>
      </c>
      <c r="E1295" s="55">
        <v>1</v>
      </c>
      <c r="F1295">
        <f t="shared" si="20"/>
        <v>1</v>
      </c>
    </row>
    <row r="1296" spans="1:6" x14ac:dyDescent="0.25">
      <c r="A1296" t="s">
        <v>1091</v>
      </c>
      <c r="B1296">
        <v>201606201</v>
      </c>
      <c r="C1296" s="63">
        <v>35231</v>
      </c>
      <c r="D1296" s="63">
        <v>35231</v>
      </c>
      <c r="E1296" s="55">
        <v>1</v>
      </c>
      <c r="F1296">
        <f t="shared" si="20"/>
        <v>1</v>
      </c>
    </row>
    <row r="1297" spans="1:6" x14ac:dyDescent="0.25">
      <c r="B1297">
        <v>201904529</v>
      </c>
      <c r="C1297" s="63">
        <v>35231</v>
      </c>
      <c r="D1297" s="63">
        <v>35231</v>
      </c>
      <c r="E1297" s="55">
        <v>1</v>
      </c>
      <c r="F1297">
        <f t="shared" si="20"/>
        <v>1</v>
      </c>
    </row>
    <row r="1298" spans="1:6" x14ac:dyDescent="0.25">
      <c r="A1298" t="s">
        <v>4034</v>
      </c>
      <c r="B1298">
        <v>200900568</v>
      </c>
      <c r="C1298" s="63">
        <v>35230</v>
      </c>
      <c r="D1298" s="63">
        <v>35230</v>
      </c>
      <c r="E1298" s="55">
        <v>1</v>
      </c>
      <c r="F1298">
        <f t="shared" si="20"/>
        <v>1</v>
      </c>
    </row>
    <row r="1299" spans="1:6" x14ac:dyDescent="0.25">
      <c r="B1299">
        <v>201703964</v>
      </c>
      <c r="C1299" s="63">
        <v>35231</v>
      </c>
      <c r="D1299" s="63">
        <v>35231</v>
      </c>
      <c r="E1299" s="55">
        <v>1</v>
      </c>
      <c r="F1299">
        <f t="shared" si="20"/>
        <v>1</v>
      </c>
    </row>
    <row r="1300" spans="1:6" x14ac:dyDescent="0.25">
      <c r="B1300">
        <v>202007614</v>
      </c>
      <c r="C1300" s="63">
        <v>35232</v>
      </c>
      <c r="D1300" s="63">
        <v>35232</v>
      </c>
      <c r="E1300" s="55">
        <v>1</v>
      </c>
      <c r="F1300">
        <f t="shared" si="20"/>
        <v>1</v>
      </c>
    </row>
    <row r="1301" spans="1:6" x14ac:dyDescent="0.25">
      <c r="A1301" t="s">
        <v>4537</v>
      </c>
      <c r="B1301">
        <v>201905034</v>
      </c>
      <c r="C1301" s="63">
        <v>35230</v>
      </c>
      <c r="D1301" s="63">
        <v>35230</v>
      </c>
      <c r="E1301" s="55">
        <v>1</v>
      </c>
      <c r="F1301">
        <f t="shared" si="20"/>
        <v>1</v>
      </c>
    </row>
    <row r="1302" spans="1:6" x14ac:dyDescent="0.25">
      <c r="A1302" t="s">
        <v>1315</v>
      </c>
      <c r="B1302">
        <v>201806151</v>
      </c>
      <c r="C1302" s="63">
        <v>35232</v>
      </c>
      <c r="D1302" s="63">
        <v>35232</v>
      </c>
      <c r="E1302" s="55">
        <v>1</v>
      </c>
      <c r="F1302">
        <f t="shared" si="20"/>
        <v>1</v>
      </c>
    </row>
    <row r="1303" spans="1:6" x14ac:dyDescent="0.25">
      <c r="B1303">
        <v>202008206</v>
      </c>
      <c r="C1303" s="63">
        <v>35230</v>
      </c>
      <c r="D1303" s="63">
        <v>35230</v>
      </c>
      <c r="E1303" s="55">
        <v>1</v>
      </c>
      <c r="F1303">
        <f t="shared" si="20"/>
        <v>1</v>
      </c>
    </row>
    <row r="1304" spans="1:6" x14ac:dyDescent="0.25">
      <c r="A1304" t="s">
        <v>4033</v>
      </c>
      <c r="B1304">
        <v>201905793</v>
      </c>
      <c r="C1304" s="63">
        <v>35230</v>
      </c>
      <c r="D1304" s="63">
        <v>35230</v>
      </c>
      <c r="E1304" s="55">
        <v>1</v>
      </c>
      <c r="F1304">
        <f t="shared" si="20"/>
        <v>1</v>
      </c>
    </row>
    <row r="1305" spans="1:6" x14ac:dyDescent="0.25">
      <c r="A1305" t="s">
        <v>1403</v>
      </c>
      <c r="B1305">
        <v>201705208</v>
      </c>
      <c r="C1305" s="63">
        <v>35231</v>
      </c>
      <c r="D1305" s="63">
        <v>35231</v>
      </c>
      <c r="E1305" s="55">
        <v>1</v>
      </c>
      <c r="F1305">
        <f t="shared" si="20"/>
        <v>1</v>
      </c>
    </row>
    <row r="1306" spans="1:6" x14ac:dyDescent="0.25">
      <c r="A1306" t="s">
        <v>5773</v>
      </c>
      <c r="B1306">
        <v>202004229</v>
      </c>
      <c r="C1306" s="63">
        <v>35497</v>
      </c>
      <c r="D1306" s="63">
        <v>35497</v>
      </c>
      <c r="E1306" s="55">
        <v>1</v>
      </c>
      <c r="F1306">
        <f t="shared" si="20"/>
        <v>1</v>
      </c>
    </row>
    <row r="1307" spans="1:6" x14ac:dyDescent="0.25">
      <c r="A1307" t="s">
        <v>4032</v>
      </c>
      <c r="B1307">
        <v>201705341</v>
      </c>
      <c r="C1307" s="63">
        <v>35233</v>
      </c>
      <c r="D1307" s="63">
        <v>35233</v>
      </c>
      <c r="E1307" s="55">
        <v>1</v>
      </c>
      <c r="F1307">
        <f t="shared" si="20"/>
        <v>1</v>
      </c>
    </row>
    <row r="1308" spans="1:6" x14ac:dyDescent="0.25">
      <c r="B1308">
        <v>201708804</v>
      </c>
      <c r="C1308" s="63">
        <v>35231</v>
      </c>
      <c r="D1308" s="63">
        <v>35231</v>
      </c>
      <c r="E1308" s="55">
        <v>1</v>
      </c>
      <c r="F1308">
        <f t="shared" si="20"/>
        <v>1</v>
      </c>
    </row>
    <row r="1309" spans="1:6" x14ac:dyDescent="0.25">
      <c r="B1309">
        <v>201907337</v>
      </c>
      <c r="C1309" s="63">
        <v>35232</v>
      </c>
      <c r="D1309" s="63">
        <v>35232</v>
      </c>
      <c r="E1309" s="55">
        <v>1</v>
      </c>
      <c r="F1309">
        <f t="shared" si="20"/>
        <v>1</v>
      </c>
    </row>
    <row r="1310" spans="1:6" x14ac:dyDescent="0.25">
      <c r="B1310">
        <v>201907768</v>
      </c>
      <c r="C1310" s="63">
        <v>35232</v>
      </c>
      <c r="D1310" s="63">
        <v>35232</v>
      </c>
      <c r="E1310" s="55">
        <v>1</v>
      </c>
      <c r="F1310">
        <f t="shared" si="20"/>
        <v>1</v>
      </c>
    </row>
    <row r="1311" spans="1:6" x14ac:dyDescent="0.25">
      <c r="A1311" t="s">
        <v>4703</v>
      </c>
      <c r="B1311">
        <v>202005242</v>
      </c>
      <c r="C1311" s="63">
        <v>35231</v>
      </c>
      <c r="D1311" s="63">
        <v>35231</v>
      </c>
      <c r="E1311" s="55">
        <v>1</v>
      </c>
      <c r="F1311">
        <f t="shared" si="20"/>
        <v>1</v>
      </c>
    </row>
    <row r="1312" spans="1:6" x14ac:dyDescent="0.25">
      <c r="A1312" t="s">
        <v>1509</v>
      </c>
      <c r="B1312">
        <v>202007398</v>
      </c>
      <c r="C1312" s="63">
        <v>35231</v>
      </c>
      <c r="D1312" s="63">
        <v>35231</v>
      </c>
      <c r="E1312" s="55">
        <v>1</v>
      </c>
      <c r="F1312">
        <f t="shared" si="20"/>
        <v>1</v>
      </c>
    </row>
    <row r="1313" spans="1:6" x14ac:dyDescent="0.25">
      <c r="A1313" t="s">
        <v>4535</v>
      </c>
      <c r="B1313">
        <v>201704066</v>
      </c>
      <c r="C1313" s="63">
        <v>35232</v>
      </c>
      <c r="D1313" s="63">
        <v>35232</v>
      </c>
      <c r="E1313" s="55">
        <v>1</v>
      </c>
      <c r="F1313">
        <f t="shared" si="20"/>
        <v>1</v>
      </c>
    </row>
    <row r="1314" spans="1:6" x14ac:dyDescent="0.25">
      <c r="A1314" t="s">
        <v>4301</v>
      </c>
      <c r="B1314">
        <v>201603173</v>
      </c>
      <c r="C1314" s="63">
        <v>35234</v>
      </c>
      <c r="D1314" s="63">
        <v>35234</v>
      </c>
      <c r="E1314" s="55">
        <v>1</v>
      </c>
      <c r="F1314">
        <f t="shared" si="20"/>
        <v>1</v>
      </c>
    </row>
    <row r="1315" spans="1:6" x14ac:dyDescent="0.25">
      <c r="B1315">
        <v>202007028</v>
      </c>
      <c r="C1315" s="63">
        <v>35233</v>
      </c>
      <c r="D1315" s="63">
        <v>35233</v>
      </c>
      <c r="E1315" s="55">
        <v>1</v>
      </c>
      <c r="F1315">
        <f t="shared" si="20"/>
        <v>1</v>
      </c>
    </row>
    <row r="1316" spans="1:6" x14ac:dyDescent="0.25">
      <c r="A1316" t="s">
        <v>4031</v>
      </c>
      <c r="B1316">
        <v>201906454</v>
      </c>
      <c r="C1316" s="63">
        <v>35234</v>
      </c>
      <c r="D1316" s="63">
        <v>35234</v>
      </c>
      <c r="E1316" s="55">
        <v>1</v>
      </c>
      <c r="F1316">
        <f t="shared" si="20"/>
        <v>1</v>
      </c>
    </row>
    <row r="1317" spans="1:6" x14ac:dyDescent="0.25">
      <c r="B1317">
        <v>201907198</v>
      </c>
      <c r="C1317" s="63">
        <v>35235</v>
      </c>
      <c r="D1317" s="63">
        <v>35235</v>
      </c>
      <c r="E1317" s="55">
        <v>1</v>
      </c>
      <c r="F1317">
        <f t="shared" si="20"/>
        <v>1</v>
      </c>
    </row>
    <row r="1318" spans="1:6" x14ac:dyDescent="0.25">
      <c r="A1318" t="s">
        <v>2159</v>
      </c>
      <c r="B1318">
        <v>202007036</v>
      </c>
      <c r="C1318" s="63">
        <v>35495</v>
      </c>
      <c r="D1318" s="63">
        <v>35495</v>
      </c>
      <c r="E1318" s="55">
        <v>1</v>
      </c>
      <c r="F1318">
        <f t="shared" si="20"/>
        <v>1</v>
      </c>
    </row>
    <row r="1319" spans="1:6" x14ac:dyDescent="0.25">
      <c r="A1319" t="s">
        <v>4029</v>
      </c>
      <c r="B1319">
        <v>201706072</v>
      </c>
      <c r="C1319" s="63">
        <v>35235</v>
      </c>
      <c r="D1319" s="63">
        <v>35235</v>
      </c>
      <c r="E1319" s="55">
        <v>1</v>
      </c>
      <c r="F1319">
        <f t="shared" si="20"/>
        <v>1</v>
      </c>
    </row>
    <row r="1320" spans="1:6" x14ac:dyDescent="0.25">
      <c r="B1320">
        <v>201905228</v>
      </c>
      <c r="C1320" s="63">
        <v>35235</v>
      </c>
      <c r="D1320" s="63">
        <v>35235</v>
      </c>
      <c r="E1320" s="55">
        <v>1</v>
      </c>
      <c r="F1320">
        <f t="shared" si="20"/>
        <v>1</v>
      </c>
    </row>
    <row r="1321" spans="1:6" x14ac:dyDescent="0.25">
      <c r="A1321" t="s">
        <v>1456</v>
      </c>
      <c r="B1321">
        <v>201704976</v>
      </c>
      <c r="C1321" s="63">
        <v>35235</v>
      </c>
      <c r="D1321" s="63">
        <v>35235</v>
      </c>
      <c r="E1321" s="55">
        <v>1</v>
      </c>
      <c r="F1321">
        <f t="shared" si="20"/>
        <v>1</v>
      </c>
    </row>
    <row r="1322" spans="1:6" x14ac:dyDescent="0.25">
      <c r="A1322" t="s">
        <v>4214</v>
      </c>
      <c r="B1322">
        <v>201506045</v>
      </c>
      <c r="C1322" s="63">
        <v>35235</v>
      </c>
      <c r="D1322" s="63">
        <v>35235</v>
      </c>
      <c r="E1322" s="55">
        <v>1</v>
      </c>
      <c r="F1322">
        <f t="shared" si="20"/>
        <v>1</v>
      </c>
    </row>
    <row r="1323" spans="1:6" x14ac:dyDescent="0.25">
      <c r="B1323">
        <v>202005954</v>
      </c>
      <c r="C1323" s="63">
        <v>35235</v>
      </c>
      <c r="D1323" s="63">
        <v>35235</v>
      </c>
      <c r="E1323" s="55">
        <v>1</v>
      </c>
      <c r="F1323">
        <f t="shared" si="20"/>
        <v>1</v>
      </c>
    </row>
    <row r="1324" spans="1:6" x14ac:dyDescent="0.25">
      <c r="A1324" t="s">
        <v>1553</v>
      </c>
      <c r="B1324">
        <v>201904573</v>
      </c>
      <c r="C1324" s="63">
        <v>35236</v>
      </c>
      <c r="D1324" s="63">
        <v>35236</v>
      </c>
      <c r="E1324" s="55">
        <v>1</v>
      </c>
      <c r="F1324">
        <f t="shared" si="20"/>
        <v>1</v>
      </c>
    </row>
    <row r="1325" spans="1:6" x14ac:dyDescent="0.25">
      <c r="A1325" t="s">
        <v>1314</v>
      </c>
      <c r="B1325">
        <v>201709304</v>
      </c>
      <c r="C1325" s="63">
        <v>35235</v>
      </c>
      <c r="D1325" s="63">
        <v>35235</v>
      </c>
      <c r="E1325" s="55">
        <v>1</v>
      </c>
      <c r="F1325">
        <f t="shared" si="20"/>
        <v>1</v>
      </c>
    </row>
    <row r="1326" spans="1:6" x14ac:dyDescent="0.25">
      <c r="A1326" t="s">
        <v>1402</v>
      </c>
      <c r="B1326">
        <v>201904649</v>
      </c>
      <c r="C1326" s="63">
        <v>35235</v>
      </c>
      <c r="D1326" s="63">
        <v>35236</v>
      </c>
      <c r="E1326" s="55">
        <v>1</v>
      </c>
      <c r="F1326">
        <f t="shared" si="20"/>
        <v>2</v>
      </c>
    </row>
    <row r="1327" spans="1:6" x14ac:dyDescent="0.25">
      <c r="A1327" t="s">
        <v>1313</v>
      </c>
      <c r="B1327">
        <v>201908209</v>
      </c>
      <c r="C1327" s="63">
        <v>35235</v>
      </c>
      <c r="D1327" s="63">
        <v>35236</v>
      </c>
      <c r="E1327" s="55">
        <v>1</v>
      </c>
      <c r="F1327">
        <f t="shared" si="20"/>
        <v>2</v>
      </c>
    </row>
    <row r="1328" spans="1:6" x14ac:dyDescent="0.25">
      <c r="A1328" t="s">
        <v>4702</v>
      </c>
      <c r="B1328">
        <v>201404947</v>
      </c>
      <c r="C1328" s="63">
        <v>35236</v>
      </c>
      <c r="D1328" s="63">
        <v>35236</v>
      </c>
      <c r="E1328" s="55">
        <v>1</v>
      </c>
      <c r="F1328">
        <f t="shared" si="20"/>
        <v>1</v>
      </c>
    </row>
    <row r="1329" spans="1:6" x14ac:dyDescent="0.25">
      <c r="A1329" t="s">
        <v>4534</v>
      </c>
      <c r="B1329">
        <v>201800301</v>
      </c>
      <c r="C1329" s="63">
        <v>35240</v>
      </c>
      <c r="D1329" s="63">
        <v>35240</v>
      </c>
      <c r="E1329" s="55">
        <v>1</v>
      </c>
      <c r="F1329">
        <f t="shared" si="20"/>
        <v>1</v>
      </c>
    </row>
    <row r="1330" spans="1:6" x14ac:dyDescent="0.25">
      <c r="B1330">
        <v>201908075</v>
      </c>
      <c r="C1330" s="63">
        <v>35238</v>
      </c>
      <c r="D1330" s="63">
        <v>35238</v>
      </c>
      <c r="E1330" s="55">
        <v>1</v>
      </c>
      <c r="F1330">
        <f t="shared" si="20"/>
        <v>1</v>
      </c>
    </row>
    <row r="1331" spans="1:6" x14ac:dyDescent="0.25">
      <c r="B1331">
        <v>202008484</v>
      </c>
      <c r="C1331" s="63">
        <v>35239</v>
      </c>
      <c r="D1331" s="63">
        <v>35239</v>
      </c>
      <c r="E1331" s="55">
        <v>1</v>
      </c>
      <c r="F1331">
        <f t="shared" si="20"/>
        <v>1</v>
      </c>
    </row>
    <row r="1332" spans="1:6" x14ac:dyDescent="0.25">
      <c r="A1332" t="s">
        <v>1552</v>
      </c>
      <c r="B1332">
        <v>201906638</v>
      </c>
      <c r="C1332" s="63">
        <v>35238</v>
      </c>
      <c r="D1332" s="63">
        <v>35239</v>
      </c>
      <c r="E1332" s="55">
        <v>1</v>
      </c>
      <c r="F1332">
        <f t="shared" si="20"/>
        <v>2</v>
      </c>
    </row>
    <row r="1333" spans="1:6" x14ac:dyDescent="0.25">
      <c r="A1333" t="s">
        <v>1089</v>
      </c>
      <c r="B1333">
        <v>202006407</v>
      </c>
      <c r="C1333" s="63">
        <v>35239</v>
      </c>
      <c r="D1333" s="63">
        <v>35239</v>
      </c>
      <c r="E1333" s="55">
        <v>1</v>
      </c>
      <c r="F1333">
        <f t="shared" si="20"/>
        <v>1</v>
      </c>
    </row>
    <row r="1334" spans="1:6" x14ac:dyDescent="0.25">
      <c r="A1334" t="s">
        <v>4533</v>
      </c>
      <c r="B1334">
        <v>201705072</v>
      </c>
      <c r="C1334" s="63">
        <v>35240</v>
      </c>
      <c r="D1334" s="63">
        <v>35240</v>
      </c>
      <c r="E1334" s="55">
        <v>1</v>
      </c>
      <c r="F1334">
        <f t="shared" si="20"/>
        <v>1</v>
      </c>
    </row>
    <row r="1335" spans="1:6" x14ac:dyDescent="0.25">
      <c r="B1335">
        <v>201809221</v>
      </c>
      <c r="C1335" s="63">
        <v>35241</v>
      </c>
      <c r="D1335" s="63">
        <v>35241</v>
      </c>
      <c r="E1335" s="55">
        <v>1</v>
      </c>
      <c r="F1335">
        <f t="shared" si="20"/>
        <v>1</v>
      </c>
    </row>
    <row r="1336" spans="1:6" x14ac:dyDescent="0.25">
      <c r="A1336" t="s">
        <v>1087</v>
      </c>
      <c r="B1336">
        <v>201806306</v>
      </c>
      <c r="C1336" s="63">
        <v>35239</v>
      </c>
      <c r="D1336" s="63">
        <v>35239</v>
      </c>
      <c r="E1336" s="55">
        <v>1</v>
      </c>
      <c r="F1336">
        <f t="shared" si="20"/>
        <v>1</v>
      </c>
    </row>
    <row r="1337" spans="1:6" x14ac:dyDescent="0.25">
      <c r="B1337">
        <v>202004288</v>
      </c>
      <c r="C1337" s="63">
        <v>35240</v>
      </c>
      <c r="D1337" t="s">
        <v>5841</v>
      </c>
      <c r="E1337" s="55">
        <v>1</v>
      </c>
      <c r="F1337">
        <f t="shared" si="20"/>
        <v>0</v>
      </c>
    </row>
    <row r="1338" spans="1:6" x14ac:dyDescent="0.25">
      <c r="A1338" t="s">
        <v>4846</v>
      </c>
      <c r="B1338">
        <v>202004558</v>
      </c>
      <c r="C1338" s="63">
        <v>35239</v>
      </c>
      <c r="D1338" s="63">
        <v>35239</v>
      </c>
      <c r="E1338" s="55">
        <v>1</v>
      </c>
      <c r="F1338">
        <f t="shared" si="20"/>
        <v>1</v>
      </c>
    </row>
    <row r="1339" spans="1:6" x14ac:dyDescent="0.25">
      <c r="B1339">
        <v>202005146</v>
      </c>
      <c r="C1339" s="63">
        <v>35239</v>
      </c>
      <c r="D1339" s="63">
        <v>35239</v>
      </c>
      <c r="E1339" s="55">
        <v>1</v>
      </c>
      <c r="F1339">
        <f t="shared" si="20"/>
        <v>1</v>
      </c>
    </row>
    <row r="1340" spans="1:6" x14ac:dyDescent="0.25">
      <c r="A1340" t="s">
        <v>1086</v>
      </c>
      <c r="B1340">
        <v>201804904</v>
      </c>
      <c r="C1340" s="63">
        <v>35242</v>
      </c>
      <c r="D1340" s="63">
        <v>35242</v>
      </c>
      <c r="E1340" s="55">
        <v>1</v>
      </c>
      <c r="F1340">
        <f t="shared" si="20"/>
        <v>1</v>
      </c>
    </row>
    <row r="1341" spans="1:6" x14ac:dyDescent="0.25">
      <c r="B1341">
        <v>202003484</v>
      </c>
      <c r="C1341" s="63">
        <v>35240</v>
      </c>
      <c r="D1341" s="63">
        <v>35240</v>
      </c>
      <c r="E1341" s="55">
        <v>1</v>
      </c>
      <c r="F1341">
        <f t="shared" si="20"/>
        <v>1</v>
      </c>
    </row>
    <row r="1342" spans="1:6" x14ac:dyDescent="0.25">
      <c r="B1342">
        <v>202007895</v>
      </c>
      <c r="C1342" s="63">
        <v>35242</v>
      </c>
      <c r="D1342" s="63">
        <v>35243</v>
      </c>
      <c r="E1342" s="55">
        <v>1</v>
      </c>
      <c r="F1342">
        <f t="shared" si="20"/>
        <v>2</v>
      </c>
    </row>
    <row r="1343" spans="1:6" x14ac:dyDescent="0.25">
      <c r="B1343">
        <v>202103629</v>
      </c>
      <c r="C1343" s="63">
        <v>35243</v>
      </c>
      <c r="D1343" s="63">
        <v>35243</v>
      </c>
      <c r="E1343" s="55">
        <v>1</v>
      </c>
      <c r="F1343">
        <f t="shared" si="20"/>
        <v>1</v>
      </c>
    </row>
    <row r="1344" spans="1:6" x14ac:dyDescent="0.25">
      <c r="A1344" t="s">
        <v>4027</v>
      </c>
      <c r="B1344">
        <v>201907035</v>
      </c>
      <c r="C1344" s="63">
        <v>35239</v>
      </c>
      <c r="D1344" s="63">
        <v>35239</v>
      </c>
      <c r="E1344" s="55">
        <v>1</v>
      </c>
      <c r="F1344">
        <f t="shared" si="20"/>
        <v>1</v>
      </c>
    </row>
    <row r="1345" spans="1:6" x14ac:dyDescent="0.25">
      <c r="A1345" t="s">
        <v>4532</v>
      </c>
      <c r="B1345">
        <v>201704684</v>
      </c>
      <c r="C1345" s="63">
        <v>35240</v>
      </c>
      <c r="D1345" s="63">
        <v>35240</v>
      </c>
      <c r="E1345" s="55">
        <v>1</v>
      </c>
      <c r="F1345">
        <f t="shared" si="20"/>
        <v>1</v>
      </c>
    </row>
    <row r="1346" spans="1:6" x14ac:dyDescent="0.25">
      <c r="A1346" t="s">
        <v>1401</v>
      </c>
      <c r="B1346">
        <v>201003016</v>
      </c>
      <c r="C1346" s="63">
        <v>35242</v>
      </c>
      <c r="D1346" t="s">
        <v>5841</v>
      </c>
      <c r="E1346" s="55">
        <v>1</v>
      </c>
      <c r="F1346">
        <f t="shared" si="20"/>
        <v>0</v>
      </c>
    </row>
    <row r="1347" spans="1:6" x14ac:dyDescent="0.25">
      <c r="B1347">
        <v>201606201</v>
      </c>
      <c r="C1347" s="63">
        <v>35240</v>
      </c>
      <c r="D1347" t="s">
        <v>5841</v>
      </c>
      <c r="E1347" s="55">
        <v>1</v>
      </c>
      <c r="F1347">
        <f t="shared" si="20"/>
        <v>0</v>
      </c>
    </row>
    <row r="1348" spans="1:6" x14ac:dyDescent="0.25">
      <c r="B1348">
        <v>202000138</v>
      </c>
      <c r="C1348" s="63">
        <v>35241</v>
      </c>
      <c r="D1348" t="s">
        <v>5841</v>
      </c>
      <c r="E1348" s="55">
        <v>1</v>
      </c>
      <c r="F1348">
        <f t="shared" si="20"/>
        <v>0</v>
      </c>
    </row>
    <row r="1349" spans="1:6" x14ac:dyDescent="0.25">
      <c r="A1349" t="s">
        <v>1575</v>
      </c>
      <c r="B1349">
        <v>202006407</v>
      </c>
      <c r="C1349" s="63">
        <v>35240</v>
      </c>
      <c r="D1349" t="s">
        <v>5841</v>
      </c>
      <c r="E1349" s="55">
        <v>1</v>
      </c>
      <c r="F1349">
        <f t="shared" si="20"/>
        <v>0</v>
      </c>
    </row>
    <row r="1350" spans="1:6" x14ac:dyDescent="0.25">
      <c r="A1350" t="s">
        <v>4822</v>
      </c>
      <c r="B1350">
        <v>201806757</v>
      </c>
      <c r="C1350" s="63">
        <v>35240</v>
      </c>
      <c r="D1350" s="63">
        <v>35240</v>
      </c>
      <c r="E1350" s="55">
        <v>1</v>
      </c>
      <c r="F1350">
        <f t="shared" ref="F1350:F1413" si="21">IFERROR(D1350-C1350+1, 0)</f>
        <v>1</v>
      </c>
    </row>
    <row r="1351" spans="1:6" x14ac:dyDescent="0.25">
      <c r="B1351">
        <v>201900131</v>
      </c>
      <c r="C1351" s="63">
        <v>35241</v>
      </c>
      <c r="D1351" s="63">
        <v>35241</v>
      </c>
      <c r="E1351" s="55">
        <v>1</v>
      </c>
      <c r="F1351">
        <f t="shared" si="21"/>
        <v>1</v>
      </c>
    </row>
    <row r="1352" spans="1:6" x14ac:dyDescent="0.25">
      <c r="B1352">
        <v>201905325</v>
      </c>
      <c r="C1352" s="63">
        <v>35240</v>
      </c>
      <c r="D1352" s="63">
        <v>35240</v>
      </c>
      <c r="E1352" s="55">
        <v>1</v>
      </c>
      <c r="F1352">
        <f t="shared" si="21"/>
        <v>1</v>
      </c>
    </row>
    <row r="1353" spans="1:6" x14ac:dyDescent="0.25">
      <c r="B1353">
        <v>201907483</v>
      </c>
      <c r="C1353" s="63">
        <v>35241</v>
      </c>
      <c r="D1353" s="63">
        <v>35241</v>
      </c>
      <c r="E1353" s="55">
        <v>1</v>
      </c>
      <c r="F1353">
        <f t="shared" si="21"/>
        <v>1</v>
      </c>
    </row>
    <row r="1354" spans="1:6" x14ac:dyDescent="0.25">
      <c r="A1354" t="s">
        <v>4821</v>
      </c>
      <c r="B1354">
        <v>202005330</v>
      </c>
      <c r="C1354" s="63">
        <v>35240</v>
      </c>
      <c r="D1354" s="63">
        <v>35240</v>
      </c>
      <c r="E1354" s="55">
        <v>1</v>
      </c>
      <c r="F1354">
        <f t="shared" si="21"/>
        <v>1</v>
      </c>
    </row>
    <row r="1355" spans="1:6" x14ac:dyDescent="0.25">
      <c r="A1355" t="s">
        <v>4531</v>
      </c>
      <c r="B1355">
        <v>202003142</v>
      </c>
      <c r="C1355" s="63">
        <v>35240</v>
      </c>
      <c r="D1355" s="63">
        <v>35240</v>
      </c>
      <c r="E1355" s="55">
        <v>1</v>
      </c>
      <c r="F1355">
        <f t="shared" si="21"/>
        <v>1</v>
      </c>
    </row>
    <row r="1356" spans="1:6" x14ac:dyDescent="0.25">
      <c r="B1356">
        <v>202005388</v>
      </c>
      <c r="C1356" s="63">
        <v>35240</v>
      </c>
      <c r="D1356" s="63">
        <v>35240</v>
      </c>
      <c r="E1356" s="55">
        <v>1</v>
      </c>
      <c r="F1356">
        <f t="shared" si="21"/>
        <v>1</v>
      </c>
    </row>
    <row r="1357" spans="1:6" x14ac:dyDescent="0.25">
      <c r="A1357" t="s">
        <v>5772</v>
      </c>
      <c r="B1357">
        <v>201503093</v>
      </c>
      <c r="C1357" s="63">
        <v>35504</v>
      </c>
      <c r="D1357" s="63">
        <v>35504</v>
      </c>
      <c r="E1357" s="55">
        <v>1</v>
      </c>
      <c r="F1357">
        <f t="shared" si="21"/>
        <v>1</v>
      </c>
    </row>
    <row r="1358" spans="1:6" x14ac:dyDescent="0.25">
      <c r="A1358" t="s">
        <v>3880</v>
      </c>
      <c r="B1358">
        <v>201605335</v>
      </c>
      <c r="C1358" s="63">
        <v>35240</v>
      </c>
      <c r="D1358" s="63">
        <v>35241</v>
      </c>
      <c r="E1358" s="55">
        <v>1</v>
      </c>
      <c r="F1358">
        <f t="shared" si="21"/>
        <v>2</v>
      </c>
    </row>
    <row r="1359" spans="1:6" x14ac:dyDescent="0.25">
      <c r="B1359">
        <v>201704507</v>
      </c>
      <c r="C1359" s="63">
        <v>35242</v>
      </c>
      <c r="D1359" s="63">
        <v>35242</v>
      </c>
      <c r="E1359" s="55">
        <v>1</v>
      </c>
      <c r="F1359">
        <f t="shared" si="21"/>
        <v>1</v>
      </c>
    </row>
    <row r="1360" spans="1:6" x14ac:dyDescent="0.25">
      <c r="B1360">
        <v>201704532</v>
      </c>
      <c r="C1360" s="63">
        <v>35244</v>
      </c>
      <c r="D1360" s="63">
        <v>35244</v>
      </c>
      <c r="E1360" s="55">
        <v>1</v>
      </c>
      <c r="F1360">
        <f t="shared" si="21"/>
        <v>1</v>
      </c>
    </row>
    <row r="1361" spans="1:6" x14ac:dyDescent="0.25">
      <c r="B1361">
        <v>201705720</v>
      </c>
      <c r="C1361" s="63">
        <v>35243</v>
      </c>
      <c r="D1361" s="63">
        <v>35243</v>
      </c>
      <c r="E1361" s="55">
        <v>1</v>
      </c>
      <c r="F1361">
        <f t="shared" si="21"/>
        <v>1</v>
      </c>
    </row>
    <row r="1362" spans="1:6" x14ac:dyDescent="0.25">
      <c r="B1362">
        <v>201806820</v>
      </c>
      <c r="C1362" s="63">
        <v>35242</v>
      </c>
      <c r="D1362" s="63">
        <v>35242</v>
      </c>
      <c r="E1362" s="55">
        <v>1</v>
      </c>
      <c r="F1362">
        <f t="shared" si="21"/>
        <v>1</v>
      </c>
    </row>
    <row r="1363" spans="1:6" x14ac:dyDescent="0.25">
      <c r="B1363">
        <v>201906942</v>
      </c>
      <c r="C1363" s="63">
        <v>35242</v>
      </c>
      <c r="D1363" s="63">
        <v>35243</v>
      </c>
      <c r="E1363" s="55">
        <v>1</v>
      </c>
      <c r="F1363">
        <f t="shared" si="21"/>
        <v>2</v>
      </c>
    </row>
    <row r="1364" spans="1:6" x14ac:dyDescent="0.25">
      <c r="B1364">
        <v>202000130</v>
      </c>
      <c r="C1364" s="63">
        <v>35242</v>
      </c>
      <c r="D1364" s="63">
        <v>35242</v>
      </c>
      <c r="E1364" s="55">
        <v>1</v>
      </c>
      <c r="F1364">
        <f t="shared" si="21"/>
        <v>1</v>
      </c>
    </row>
    <row r="1365" spans="1:6" x14ac:dyDescent="0.25">
      <c r="B1365">
        <v>202005692</v>
      </c>
      <c r="C1365" s="63">
        <v>35241</v>
      </c>
      <c r="D1365" s="63">
        <v>35241</v>
      </c>
      <c r="E1365" s="55">
        <v>1</v>
      </c>
      <c r="F1365">
        <f t="shared" si="21"/>
        <v>1</v>
      </c>
    </row>
    <row r="1366" spans="1:6" x14ac:dyDescent="0.25">
      <c r="B1366">
        <v>202007463</v>
      </c>
      <c r="C1366" s="63">
        <v>35245</v>
      </c>
      <c r="D1366" s="63">
        <v>35245</v>
      </c>
      <c r="E1366" s="55">
        <v>1</v>
      </c>
      <c r="F1366">
        <f t="shared" si="21"/>
        <v>1</v>
      </c>
    </row>
    <row r="1367" spans="1:6" x14ac:dyDescent="0.25">
      <c r="B1367">
        <v>202103367</v>
      </c>
      <c r="C1367" s="63">
        <v>35243</v>
      </c>
      <c r="D1367" s="63">
        <v>35243</v>
      </c>
      <c r="E1367" s="55">
        <v>1</v>
      </c>
      <c r="F1367">
        <f t="shared" si="21"/>
        <v>1</v>
      </c>
    </row>
    <row r="1368" spans="1:6" x14ac:dyDescent="0.25">
      <c r="A1368" t="s">
        <v>4978</v>
      </c>
      <c r="B1368">
        <v>201908050</v>
      </c>
      <c r="C1368" s="63">
        <v>35240</v>
      </c>
      <c r="D1368" s="63">
        <v>35241</v>
      </c>
      <c r="E1368" s="55">
        <v>1</v>
      </c>
      <c r="F1368">
        <f t="shared" si="21"/>
        <v>2</v>
      </c>
    </row>
    <row r="1369" spans="1:6" x14ac:dyDescent="0.25">
      <c r="A1369" t="s">
        <v>4938</v>
      </c>
      <c r="B1369">
        <v>201909929</v>
      </c>
      <c r="C1369" s="63">
        <v>35240</v>
      </c>
      <c r="D1369" s="63">
        <v>35240</v>
      </c>
      <c r="E1369" s="55">
        <v>1</v>
      </c>
      <c r="F1369">
        <f t="shared" si="21"/>
        <v>1</v>
      </c>
    </row>
    <row r="1370" spans="1:6" x14ac:dyDescent="0.25">
      <c r="A1370" t="s">
        <v>4701</v>
      </c>
      <c r="B1370">
        <v>201800185</v>
      </c>
      <c r="C1370" s="63">
        <v>35244</v>
      </c>
      <c r="D1370" s="63">
        <v>35244</v>
      </c>
      <c r="E1370" s="55">
        <v>1</v>
      </c>
      <c r="F1370">
        <f t="shared" si="21"/>
        <v>1</v>
      </c>
    </row>
    <row r="1371" spans="1:6" x14ac:dyDescent="0.25">
      <c r="A1371" t="s">
        <v>1207</v>
      </c>
      <c r="B1371">
        <v>201907783</v>
      </c>
      <c r="C1371" s="63">
        <v>35240</v>
      </c>
      <c r="D1371" s="63">
        <v>35240</v>
      </c>
      <c r="E1371" s="55">
        <v>1</v>
      </c>
      <c r="F1371">
        <f t="shared" si="21"/>
        <v>1</v>
      </c>
    </row>
    <row r="1372" spans="1:6" x14ac:dyDescent="0.25">
      <c r="A1372" t="s">
        <v>1084</v>
      </c>
      <c r="B1372">
        <v>202004499</v>
      </c>
      <c r="C1372" s="63">
        <v>35241</v>
      </c>
      <c r="D1372" s="63">
        <v>35241</v>
      </c>
      <c r="E1372" s="55">
        <v>1</v>
      </c>
      <c r="F1372">
        <f t="shared" si="21"/>
        <v>1</v>
      </c>
    </row>
    <row r="1373" spans="1:6" x14ac:dyDescent="0.25">
      <c r="B1373">
        <v>202103312</v>
      </c>
      <c r="C1373" s="63">
        <v>35240</v>
      </c>
      <c r="D1373" s="63">
        <v>35240</v>
      </c>
      <c r="E1373" s="55">
        <v>1</v>
      </c>
      <c r="F1373">
        <f t="shared" si="21"/>
        <v>1</v>
      </c>
    </row>
    <row r="1374" spans="1:6" x14ac:dyDescent="0.25">
      <c r="A1374" t="s">
        <v>4213</v>
      </c>
      <c r="B1374">
        <v>201004304</v>
      </c>
      <c r="C1374" s="63">
        <v>35245</v>
      </c>
      <c r="D1374" s="63">
        <v>35245</v>
      </c>
      <c r="E1374" s="55">
        <v>1</v>
      </c>
      <c r="F1374">
        <f t="shared" si="21"/>
        <v>1</v>
      </c>
    </row>
    <row r="1375" spans="1:6" x14ac:dyDescent="0.25">
      <c r="B1375">
        <v>201603270</v>
      </c>
      <c r="C1375" s="63">
        <v>35245</v>
      </c>
      <c r="D1375" s="63">
        <v>35245</v>
      </c>
      <c r="E1375" s="55">
        <v>1</v>
      </c>
      <c r="F1375">
        <f t="shared" si="21"/>
        <v>1</v>
      </c>
    </row>
    <row r="1376" spans="1:6" x14ac:dyDescent="0.25">
      <c r="B1376">
        <v>201705254</v>
      </c>
      <c r="C1376" s="63">
        <v>35241</v>
      </c>
      <c r="D1376" s="63">
        <v>35241</v>
      </c>
      <c r="E1376" s="55">
        <v>1</v>
      </c>
      <c r="F1376">
        <f t="shared" si="21"/>
        <v>1</v>
      </c>
    </row>
    <row r="1377" spans="1:6" x14ac:dyDescent="0.25">
      <c r="B1377">
        <v>201805203</v>
      </c>
      <c r="C1377" s="63">
        <v>35245</v>
      </c>
      <c r="D1377" s="63">
        <v>35245</v>
      </c>
      <c r="E1377" s="55">
        <v>1</v>
      </c>
      <c r="F1377">
        <f t="shared" si="21"/>
        <v>1</v>
      </c>
    </row>
    <row r="1378" spans="1:6" x14ac:dyDescent="0.25">
      <c r="B1378">
        <v>201904692</v>
      </c>
      <c r="C1378" s="63">
        <v>35242</v>
      </c>
      <c r="D1378" s="63">
        <v>35242</v>
      </c>
      <c r="E1378" s="55">
        <v>1</v>
      </c>
      <c r="F1378">
        <f t="shared" si="21"/>
        <v>1</v>
      </c>
    </row>
    <row r="1379" spans="1:6" x14ac:dyDescent="0.25">
      <c r="B1379">
        <v>201907357</v>
      </c>
      <c r="C1379" s="63">
        <v>35246</v>
      </c>
      <c r="D1379" s="63">
        <v>35246</v>
      </c>
      <c r="E1379" s="55">
        <v>1</v>
      </c>
      <c r="F1379">
        <f t="shared" si="21"/>
        <v>1</v>
      </c>
    </row>
    <row r="1380" spans="1:6" x14ac:dyDescent="0.25">
      <c r="B1380">
        <v>202004186</v>
      </c>
      <c r="C1380" s="63">
        <v>35243</v>
      </c>
      <c r="D1380" s="63">
        <v>35243</v>
      </c>
      <c r="E1380" s="55">
        <v>1</v>
      </c>
      <c r="F1380">
        <f t="shared" si="21"/>
        <v>1</v>
      </c>
    </row>
    <row r="1381" spans="1:6" x14ac:dyDescent="0.25">
      <c r="B1381">
        <v>202004907</v>
      </c>
      <c r="C1381" s="63">
        <v>35244</v>
      </c>
      <c r="D1381" s="63">
        <v>35244</v>
      </c>
      <c r="E1381" s="55">
        <v>1</v>
      </c>
      <c r="F1381">
        <f t="shared" si="21"/>
        <v>1</v>
      </c>
    </row>
    <row r="1382" spans="1:6" x14ac:dyDescent="0.25">
      <c r="B1382">
        <v>202006607</v>
      </c>
      <c r="C1382" s="63">
        <v>35243</v>
      </c>
      <c r="D1382" s="63">
        <v>35243</v>
      </c>
      <c r="E1382" s="55">
        <v>1</v>
      </c>
      <c r="F1382">
        <f t="shared" si="21"/>
        <v>1</v>
      </c>
    </row>
    <row r="1383" spans="1:6" x14ac:dyDescent="0.25">
      <c r="B1383">
        <v>202008581</v>
      </c>
      <c r="C1383" s="63">
        <v>35250</v>
      </c>
      <c r="D1383" s="63">
        <v>35250</v>
      </c>
      <c r="E1383" s="55">
        <v>1</v>
      </c>
      <c r="F1383">
        <f t="shared" si="21"/>
        <v>1</v>
      </c>
    </row>
    <row r="1384" spans="1:6" x14ac:dyDescent="0.25">
      <c r="B1384">
        <v>202103312</v>
      </c>
      <c r="C1384" s="63">
        <v>35242</v>
      </c>
      <c r="D1384" s="63">
        <v>35242</v>
      </c>
      <c r="E1384" s="55">
        <v>1</v>
      </c>
      <c r="F1384">
        <f t="shared" si="21"/>
        <v>1</v>
      </c>
    </row>
    <row r="1385" spans="1:6" x14ac:dyDescent="0.25">
      <c r="A1385" t="s">
        <v>4327</v>
      </c>
      <c r="B1385">
        <v>201706072</v>
      </c>
      <c r="C1385" s="63">
        <v>35243</v>
      </c>
      <c r="D1385" s="63">
        <v>35243</v>
      </c>
      <c r="E1385" s="55">
        <v>1</v>
      </c>
      <c r="F1385">
        <f t="shared" si="21"/>
        <v>1</v>
      </c>
    </row>
    <row r="1386" spans="1:6" x14ac:dyDescent="0.25">
      <c r="B1386">
        <v>201706415</v>
      </c>
      <c r="C1386" s="63">
        <v>35248</v>
      </c>
      <c r="D1386" s="63">
        <v>35248</v>
      </c>
      <c r="E1386" s="55">
        <v>1</v>
      </c>
      <c r="F1386">
        <f t="shared" si="21"/>
        <v>1</v>
      </c>
    </row>
    <row r="1387" spans="1:6" x14ac:dyDescent="0.25">
      <c r="B1387">
        <v>201707001</v>
      </c>
      <c r="C1387" s="63">
        <v>35241</v>
      </c>
      <c r="D1387" s="63">
        <v>35241</v>
      </c>
      <c r="E1387" s="55">
        <v>1</v>
      </c>
      <c r="F1387">
        <f t="shared" si="21"/>
        <v>1</v>
      </c>
    </row>
    <row r="1388" spans="1:6" x14ac:dyDescent="0.25">
      <c r="B1388">
        <v>201709916</v>
      </c>
      <c r="C1388" s="63">
        <v>35240</v>
      </c>
      <c r="D1388" s="63">
        <v>35240</v>
      </c>
      <c r="E1388" s="55">
        <v>1</v>
      </c>
      <c r="F1388">
        <f t="shared" si="21"/>
        <v>1</v>
      </c>
    </row>
    <row r="1389" spans="1:6" x14ac:dyDescent="0.25">
      <c r="B1389">
        <v>201800165</v>
      </c>
      <c r="C1389" s="63">
        <v>35249</v>
      </c>
      <c r="D1389" s="63">
        <v>35249</v>
      </c>
      <c r="E1389" s="55">
        <v>1</v>
      </c>
      <c r="F1389">
        <f t="shared" si="21"/>
        <v>1</v>
      </c>
    </row>
    <row r="1390" spans="1:6" x14ac:dyDescent="0.25">
      <c r="B1390">
        <v>201801012</v>
      </c>
      <c r="C1390" s="63">
        <v>35240</v>
      </c>
      <c r="D1390" s="63">
        <v>35240</v>
      </c>
      <c r="E1390" s="55">
        <v>1</v>
      </c>
      <c r="F1390">
        <f t="shared" si="21"/>
        <v>1</v>
      </c>
    </row>
    <row r="1391" spans="1:6" x14ac:dyDescent="0.25">
      <c r="B1391">
        <v>201900135</v>
      </c>
      <c r="C1391" s="63">
        <v>35241</v>
      </c>
      <c r="D1391" s="63">
        <v>35241</v>
      </c>
      <c r="E1391" s="55">
        <v>1</v>
      </c>
      <c r="F1391">
        <f t="shared" si="21"/>
        <v>1</v>
      </c>
    </row>
    <row r="1392" spans="1:6" x14ac:dyDescent="0.25">
      <c r="B1392">
        <v>201900188</v>
      </c>
      <c r="C1392" s="63">
        <v>35247</v>
      </c>
      <c r="D1392" s="63">
        <v>35247</v>
      </c>
      <c r="E1392" s="55">
        <v>1</v>
      </c>
      <c r="F1392">
        <f t="shared" si="21"/>
        <v>1</v>
      </c>
    </row>
    <row r="1393" spans="1:6" x14ac:dyDescent="0.25">
      <c r="B1393">
        <v>202000416</v>
      </c>
      <c r="C1393" s="63">
        <v>35244</v>
      </c>
      <c r="D1393" s="63">
        <v>35244</v>
      </c>
      <c r="E1393" s="55">
        <v>1</v>
      </c>
      <c r="F1393">
        <f t="shared" si="21"/>
        <v>1</v>
      </c>
    </row>
    <row r="1394" spans="1:6" x14ac:dyDescent="0.25">
      <c r="B1394">
        <v>202005285</v>
      </c>
      <c r="C1394" s="63">
        <v>35240</v>
      </c>
      <c r="D1394" s="63">
        <v>35240</v>
      </c>
      <c r="E1394" s="55">
        <v>1</v>
      </c>
      <c r="F1394">
        <f t="shared" si="21"/>
        <v>1</v>
      </c>
    </row>
    <row r="1395" spans="1:6" x14ac:dyDescent="0.25">
      <c r="B1395">
        <v>202005567</v>
      </c>
      <c r="C1395" s="63">
        <v>35248</v>
      </c>
      <c r="D1395" s="63">
        <v>35249</v>
      </c>
      <c r="E1395" s="55">
        <v>1</v>
      </c>
      <c r="F1395">
        <f t="shared" si="21"/>
        <v>2</v>
      </c>
    </row>
    <row r="1396" spans="1:6" x14ac:dyDescent="0.25">
      <c r="B1396">
        <v>202007036</v>
      </c>
      <c r="C1396" s="63">
        <v>35242</v>
      </c>
      <c r="D1396" s="63">
        <v>35242</v>
      </c>
      <c r="E1396" s="55">
        <v>1</v>
      </c>
      <c r="F1396">
        <f t="shared" si="21"/>
        <v>1</v>
      </c>
    </row>
    <row r="1397" spans="1:6" x14ac:dyDescent="0.25">
      <c r="B1397">
        <v>202007855</v>
      </c>
      <c r="C1397" s="63">
        <v>35247</v>
      </c>
      <c r="D1397" s="63">
        <v>35247</v>
      </c>
      <c r="E1397" s="55">
        <v>1</v>
      </c>
      <c r="F1397">
        <f t="shared" si="21"/>
        <v>1</v>
      </c>
    </row>
    <row r="1398" spans="1:6" x14ac:dyDescent="0.25">
      <c r="B1398">
        <v>202102717</v>
      </c>
      <c r="C1398" s="63">
        <v>35245</v>
      </c>
      <c r="D1398" t="s">
        <v>5841</v>
      </c>
      <c r="E1398" s="55">
        <v>1</v>
      </c>
      <c r="F1398">
        <f t="shared" si="21"/>
        <v>0</v>
      </c>
    </row>
    <row r="1399" spans="1:6" x14ac:dyDescent="0.25">
      <c r="B1399">
        <v>202103631</v>
      </c>
      <c r="C1399" s="63">
        <v>35248</v>
      </c>
      <c r="D1399" s="63">
        <v>35248</v>
      </c>
      <c r="E1399" s="55">
        <v>1</v>
      </c>
      <c r="F1399">
        <f t="shared" si="21"/>
        <v>1</v>
      </c>
    </row>
    <row r="1400" spans="1:6" x14ac:dyDescent="0.25">
      <c r="A1400" t="s">
        <v>4212</v>
      </c>
      <c r="B1400">
        <v>201601879</v>
      </c>
      <c r="C1400" s="63">
        <v>35240</v>
      </c>
      <c r="D1400" s="63">
        <v>35240</v>
      </c>
      <c r="E1400" s="55">
        <v>1</v>
      </c>
      <c r="F1400">
        <f t="shared" si="21"/>
        <v>1</v>
      </c>
    </row>
    <row r="1401" spans="1:6" x14ac:dyDescent="0.25">
      <c r="B1401">
        <v>201907942</v>
      </c>
      <c r="C1401" s="63">
        <v>35240</v>
      </c>
      <c r="D1401" s="63">
        <v>35240</v>
      </c>
      <c r="E1401" s="55">
        <v>1</v>
      </c>
      <c r="F1401">
        <f t="shared" si="21"/>
        <v>1</v>
      </c>
    </row>
    <row r="1402" spans="1:6" x14ac:dyDescent="0.25">
      <c r="A1402" t="s">
        <v>3879</v>
      </c>
      <c r="B1402">
        <v>201904798</v>
      </c>
      <c r="C1402" s="63">
        <v>35241</v>
      </c>
      <c r="D1402" s="63">
        <v>35241</v>
      </c>
      <c r="E1402" s="55">
        <v>1</v>
      </c>
      <c r="F1402">
        <f t="shared" si="21"/>
        <v>1</v>
      </c>
    </row>
    <row r="1403" spans="1:6" x14ac:dyDescent="0.25">
      <c r="B1403">
        <v>202005428</v>
      </c>
      <c r="C1403" s="63">
        <v>35240</v>
      </c>
      <c r="D1403" s="63">
        <v>35240</v>
      </c>
      <c r="E1403" s="55">
        <v>1</v>
      </c>
      <c r="F1403">
        <f t="shared" si="21"/>
        <v>1</v>
      </c>
    </row>
    <row r="1404" spans="1:6" x14ac:dyDescent="0.25">
      <c r="B1404">
        <v>202102694</v>
      </c>
      <c r="C1404" s="63">
        <v>35243</v>
      </c>
      <c r="D1404" s="63">
        <v>35243</v>
      </c>
      <c r="E1404" s="55">
        <v>1</v>
      </c>
      <c r="F1404">
        <f t="shared" si="21"/>
        <v>1</v>
      </c>
    </row>
    <row r="1405" spans="1:6" x14ac:dyDescent="0.25">
      <c r="A1405" t="s">
        <v>4571</v>
      </c>
      <c r="B1405">
        <v>202007519</v>
      </c>
      <c r="C1405" s="63">
        <v>35240</v>
      </c>
      <c r="D1405" s="63">
        <v>35240</v>
      </c>
      <c r="E1405" s="55">
        <v>1</v>
      </c>
      <c r="F1405">
        <f t="shared" si="21"/>
        <v>1</v>
      </c>
    </row>
    <row r="1406" spans="1:6" x14ac:dyDescent="0.25">
      <c r="A1406" t="s">
        <v>4700</v>
      </c>
      <c r="B1406">
        <v>202008110</v>
      </c>
      <c r="C1406" s="63">
        <v>35240</v>
      </c>
      <c r="D1406" s="63">
        <v>35240</v>
      </c>
      <c r="E1406" s="55">
        <v>1</v>
      </c>
      <c r="F1406">
        <f t="shared" si="21"/>
        <v>1</v>
      </c>
    </row>
    <row r="1407" spans="1:6" x14ac:dyDescent="0.25">
      <c r="A1407" t="s">
        <v>4211</v>
      </c>
      <c r="B1407">
        <v>201704335</v>
      </c>
      <c r="C1407" s="63">
        <v>35240</v>
      </c>
      <c r="D1407" s="63">
        <v>35240</v>
      </c>
      <c r="E1407" s="55">
        <v>1</v>
      </c>
      <c r="F1407">
        <f t="shared" si="21"/>
        <v>1</v>
      </c>
    </row>
    <row r="1408" spans="1:6" x14ac:dyDescent="0.25">
      <c r="B1408">
        <v>201806305</v>
      </c>
      <c r="C1408" s="63">
        <v>35242</v>
      </c>
      <c r="D1408" s="63">
        <v>35242</v>
      </c>
      <c r="E1408" s="55">
        <v>1</v>
      </c>
      <c r="F1408">
        <f t="shared" si="21"/>
        <v>1</v>
      </c>
    </row>
    <row r="1409" spans="1:6" x14ac:dyDescent="0.25">
      <c r="A1409" t="s">
        <v>4026</v>
      </c>
      <c r="B1409">
        <v>201900174</v>
      </c>
      <c r="C1409" s="63">
        <v>35240</v>
      </c>
      <c r="D1409" s="63">
        <v>35240</v>
      </c>
      <c r="E1409" s="55">
        <v>1</v>
      </c>
      <c r="F1409">
        <f t="shared" si="21"/>
        <v>1</v>
      </c>
    </row>
    <row r="1410" spans="1:6" x14ac:dyDescent="0.25">
      <c r="B1410">
        <v>201907594</v>
      </c>
      <c r="C1410" s="63">
        <v>35240</v>
      </c>
      <c r="D1410" s="63">
        <v>35240</v>
      </c>
      <c r="E1410" s="55">
        <v>1</v>
      </c>
      <c r="F1410">
        <f t="shared" si="21"/>
        <v>1</v>
      </c>
    </row>
    <row r="1411" spans="1:6" x14ac:dyDescent="0.25">
      <c r="A1411" t="s">
        <v>4530</v>
      </c>
      <c r="B1411">
        <v>201704851</v>
      </c>
      <c r="C1411" s="63">
        <v>35241</v>
      </c>
      <c r="D1411" s="63">
        <v>35241</v>
      </c>
      <c r="E1411" s="55">
        <v>1</v>
      </c>
      <c r="F1411">
        <f t="shared" si="21"/>
        <v>1</v>
      </c>
    </row>
    <row r="1412" spans="1:6" x14ac:dyDescent="0.25">
      <c r="B1412">
        <v>201806095</v>
      </c>
      <c r="C1412" s="63">
        <v>35241</v>
      </c>
      <c r="D1412" s="63">
        <v>35241</v>
      </c>
      <c r="E1412" s="55">
        <v>1</v>
      </c>
      <c r="F1412">
        <f t="shared" si="21"/>
        <v>1</v>
      </c>
    </row>
    <row r="1413" spans="1:6" x14ac:dyDescent="0.25">
      <c r="A1413" t="s">
        <v>4210</v>
      </c>
      <c r="B1413">
        <v>201908178</v>
      </c>
      <c r="C1413" s="63">
        <v>35241</v>
      </c>
      <c r="D1413" s="63">
        <v>35241</v>
      </c>
      <c r="E1413" s="55">
        <v>1</v>
      </c>
      <c r="F1413">
        <f t="shared" si="21"/>
        <v>1</v>
      </c>
    </row>
    <row r="1414" spans="1:6" x14ac:dyDescent="0.25">
      <c r="A1414" t="s">
        <v>4209</v>
      </c>
      <c r="B1414">
        <v>201504870</v>
      </c>
      <c r="C1414" s="63">
        <v>35242</v>
      </c>
      <c r="D1414" s="63">
        <v>35242</v>
      </c>
      <c r="E1414" s="55">
        <v>1</v>
      </c>
      <c r="F1414">
        <f t="shared" ref="F1414:F1477" si="22">IFERROR(D1414-C1414+1, 0)</f>
        <v>1</v>
      </c>
    </row>
    <row r="1415" spans="1:6" x14ac:dyDescent="0.25">
      <c r="B1415">
        <v>201706044</v>
      </c>
      <c r="C1415" s="63">
        <v>35243</v>
      </c>
      <c r="D1415" s="63">
        <v>35243</v>
      </c>
      <c r="E1415" s="55">
        <v>1</v>
      </c>
      <c r="F1415">
        <f t="shared" si="22"/>
        <v>1</v>
      </c>
    </row>
    <row r="1416" spans="1:6" x14ac:dyDescent="0.25">
      <c r="B1416">
        <v>201806508</v>
      </c>
      <c r="C1416" s="63">
        <v>35241</v>
      </c>
      <c r="D1416" s="63">
        <v>35241</v>
      </c>
      <c r="E1416" s="55">
        <v>1</v>
      </c>
      <c r="F1416">
        <f t="shared" si="22"/>
        <v>1</v>
      </c>
    </row>
    <row r="1417" spans="1:6" x14ac:dyDescent="0.25">
      <c r="A1417" t="s">
        <v>4529</v>
      </c>
      <c r="B1417">
        <v>202005035</v>
      </c>
      <c r="C1417" s="63">
        <v>35241</v>
      </c>
      <c r="D1417" s="63">
        <v>35241</v>
      </c>
      <c r="E1417" s="55">
        <v>1</v>
      </c>
      <c r="F1417">
        <f t="shared" si="22"/>
        <v>1</v>
      </c>
    </row>
    <row r="1418" spans="1:6" x14ac:dyDescent="0.25">
      <c r="B1418">
        <v>202005950</v>
      </c>
      <c r="C1418" s="63">
        <v>35240</v>
      </c>
      <c r="D1418" s="63">
        <v>35240</v>
      </c>
      <c r="E1418" s="55">
        <v>1</v>
      </c>
      <c r="F1418">
        <f t="shared" si="22"/>
        <v>1</v>
      </c>
    </row>
    <row r="1419" spans="1:6" x14ac:dyDescent="0.25">
      <c r="A1419" t="s">
        <v>4528</v>
      </c>
      <c r="B1419">
        <v>201909920</v>
      </c>
      <c r="C1419" s="63">
        <v>35240</v>
      </c>
      <c r="D1419" s="63">
        <v>35240</v>
      </c>
      <c r="E1419" s="55">
        <v>1</v>
      </c>
      <c r="F1419">
        <f t="shared" si="22"/>
        <v>1</v>
      </c>
    </row>
    <row r="1420" spans="1:6" x14ac:dyDescent="0.25">
      <c r="A1420" t="s">
        <v>4527</v>
      </c>
      <c r="B1420">
        <v>202007539</v>
      </c>
      <c r="C1420" s="63">
        <v>35240</v>
      </c>
      <c r="D1420" s="63">
        <v>35240</v>
      </c>
      <c r="E1420" s="55">
        <v>1</v>
      </c>
      <c r="F1420">
        <f t="shared" si="22"/>
        <v>1</v>
      </c>
    </row>
    <row r="1421" spans="1:6" x14ac:dyDescent="0.25">
      <c r="A1421" t="s">
        <v>4526</v>
      </c>
      <c r="B1421">
        <v>201204970</v>
      </c>
      <c r="C1421" s="63">
        <v>35241</v>
      </c>
      <c r="D1421" s="63">
        <v>35241</v>
      </c>
      <c r="E1421" s="55">
        <v>1</v>
      </c>
      <c r="F1421">
        <f t="shared" si="22"/>
        <v>1</v>
      </c>
    </row>
    <row r="1422" spans="1:6" x14ac:dyDescent="0.25">
      <c r="A1422" t="s">
        <v>4820</v>
      </c>
      <c r="B1422">
        <v>201608611</v>
      </c>
      <c r="C1422" s="63">
        <v>35240</v>
      </c>
      <c r="D1422" s="63">
        <v>35240</v>
      </c>
      <c r="E1422" s="55">
        <v>1</v>
      </c>
      <c r="F1422">
        <f t="shared" si="22"/>
        <v>1</v>
      </c>
    </row>
    <row r="1423" spans="1:6" x14ac:dyDescent="0.25">
      <c r="A1423" t="s">
        <v>4699</v>
      </c>
      <c r="B1423">
        <v>202005599</v>
      </c>
      <c r="C1423" s="63">
        <v>35241</v>
      </c>
      <c r="D1423" s="63">
        <v>35241</v>
      </c>
      <c r="E1423" s="55">
        <v>1</v>
      </c>
      <c r="F1423">
        <f t="shared" si="22"/>
        <v>1</v>
      </c>
    </row>
    <row r="1424" spans="1:6" x14ac:dyDescent="0.25">
      <c r="B1424">
        <v>202008867</v>
      </c>
      <c r="C1424" s="63">
        <v>35240</v>
      </c>
      <c r="D1424" s="63">
        <v>35240</v>
      </c>
      <c r="E1424" s="55">
        <v>1</v>
      </c>
      <c r="F1424">
        <f t="shared" si="22"/>
        <v>1</v>
      </c>
    </row>
    <row r="1425" spans="1:6" x14ac:dyDescent="0.25">
      <c r="A1425" t="s">
        <v>4899</v>
      </c>
      <c r="B1425">
        <v>201907321</v>
      </c>
      <c r="C1425" s="63">
        <v>35240</v>
      </c>
      <c r="D1425" s="63">
        <v>35240</v>
      </c>
      <c r="E1425" s="55">
        <v>1</v>
      </c>
      <c r="F1425">
        <f t="shared" si="22"/>
        <v>1</v>
      </c>
    </row>
    <row r="1426" spans="1:6" x14ac:dyDescent="0.25">
      <c r="A1426" t="s">
        <v>4300</v>
      </c>
      <c r="B1426">
        <v>201907445</v>
      </c>
      <c r="C1426" s="63">
        <v>35240</v>
      </c>
      <c r="D1426" s="63">
        <v>35240</v>
      </c>
      <c r="E1426" s="55">
        <v>1</v>
      </c>
      <c r="F1426">
        <f t="shared" si="22"/>
        <v>1</v>
      </c>
    </row>
    <row r="1427" spans="1:6" x14ac:dyDescent="0.25">
      <c r="A1427" t="s">
        <v>4907</v>
      </c>
      <c r="B1427">
        <v>201907347</v>
      </c>
      <c r="C1427" s="63">
        <v>35241</v>
      </c>
      <c r="D1427" s="63">
        <v>35241</v>
      </c>
      <c r="E1427" s="55">
        <v>1</v>
      </c>
      <c r="F1427">
        <f t="shared" si="22"/>
        <v>1</v>
      </c>
    </row>
    <row r="1428" spans="1:6" x14ac:dyDescent="0.25">
      <c r="A1428" t="s">
        <v>4697</v>
      </c>
      <c r="B1428">
        <v>202005986</v>
      </c>
      <c r="C1428" s="63">
        <v>35241</v>
      </c>
      <c r="D1428" s="63">
        <v>35241</v>
      </c>
      <c r="E1428" s="55">
        <v>1</v>
      </c>
      <c r="F1428">
        <f t="shared" si="22"/>
        <v>1</v>
      </c>
    </row>
    <row r="1429" spans="1:6" x14ac:dyDescent="0.25">
      <c r="A1429" t="s">
        <v>4742</v>
      </c>
      <c r="B1429">
        <v>201900148</v>
      </c>
      <c r="C1429" s="63">
        <v>35240</v>
      </c>
      <c r="D1429" s="63">
        <v>35241</v>
      </c>
      <c r="E1429" s="55">
        <v>1</v>
      </c>
      <c r="F1429">
        <f t="shared" si="22"/>
        <v>2</v>
      </c>
    </row>
    <row r="1430" spans="1:6" x14ac:dyDescent="0.25">
      <c r="A1430" t="s">
        <v>4937</v>
      </c>
      <c r="B1430">
        <v>201907058</v>
      </c>
      <c r="C1430" s="63">
        <v>35241</v>
      </c>
      <c r="D1430" s="63">
        <v>35241</v>
      </c>
      <c r="E1430" s="55">
        <v>1</v>
      </c>
      <c r="F1430">
        <f t="shared" si="22"/>
        <v>1</v>
      </c>
    </row>
    <row r="1431" spans="1:6" x14ac:dyDescent="0.25">
      <c r="A1431" t="s">
        <v>4525</v>
      </c>
      <c r="B1431">
        <v>202005108</v>
      </c>
      <c r="C1431" s="63">
        <v>35241</v>
      </c>
      <c r="D1431" s="63">
        <v>35241</v>
      </c>
      <c r="E1431" s="55">
        <v>1</v>
      </c>
      <c r="F1431">
        <f t="shared" si="22"/>
        <v>1</v>
      </c>
    </row>
    <row r="1432" spans="1:6" x14ac:dyDescent="0.25">
      <c r="A1432" t="s">
        <v>1508</v>
      </c>
      <c r="B1432">
        <v>201904499</v>
      </c>
      <c r="C1432" s="63">
        <v>35241</v>
      </c>
      <c r="D1432" t="s">
        <v>5841</v>
      </c>
      <c r="E1432" s="55">
        <v>1</v>
      </c>
      <c r="F1432">
        <f t="shared" si="22"/>
        <v>0</v>
      </c>
    </row>
    <row r="1433" spans="1:6" x14ac:dyDescent="0.25">
      <c r="A1433" t="s">
        <v>1206</v>
      </c>
      <c r="B1433">
        <v>202000162</v>
      </c>
      <c r="C1433" s="63">
        <v>35241</v>
      </c>
      <c r="D1433" t="s">
        <v>5841</v>
      </c>
      <c r="E1433" s="55">
        <v>1</v>
      </c>
      <c r="F1433">
        <f t="shared" si="22"/>
        <v>0</v>
      </c>
    </row>
    <row r="1434" spans="1:6" x14ac:dyDescent="0.25">
      <c r="A1434" t="s">
        <v>1440</v>
      </c>
      <c r="B1434">
        <v>201905034</v>
      </c>
      <c r="C1434" s="63">
        <v>35241</v>
      </c>
      <c r="D1434" t="s">
        <v>5841</v>
      </c>
      <c r="E1434" s="55">
        <v>1</v>
      </c>
      <c r="F1434">
        <f t="shared" si="22"/>
        <v>0</v>
      </c>
    </row>
    <row r="1435" spans="1:6" x14ac:dyDescent="0.25">
      <c r="B1435">
        <v>202004377</v>
      </c>
      <c r="C1435" s="63">
        <v>35243</v>
      </c>
      <c r="D1435" t="s">
        <v>5841</v>
      </c>
      <c r="E1435" s="55">
        <v>1</v>
      </c>
      <c r="F1435">
        <f t="shared" si="22"/>
        <v>0</v>
      </c>
    </row>
    <row r="1436" spans="1:6" x14ac:dyDescent="0.25">
      <c r="B1436">
        <v>202007590</v>
      </c>
      <c r="C1436" s="63">
        <v>35241</v>
      </c>
      <c r="D1436" t="s">
        <v>5841</v>
      </c>
      <c r="E1436" s="55">
        <v>1</v>
      </c>
      <c r="F1436">
        <f t="shared" si="22"/>
        <v>0</v>
      </c>
    </row>
    <row r="1437" spans="1:6" x14ac:dyDescent="0.25">
      <c r="A1437" t="s">
        <v>1144</v>
      </c>
      <c r="B1437">
        <v>202102699</v>
      </c>
      <c r="C1437" s="63">
        <v>35242</v>
      </c>
      <c r="D1437" s="63">
        <v>35242</v>
      </c>
      <c r="E1437" s="55">
        <v>1</v>
      </c>
      <c r="F1437">
        <f t="shared" si="22"/>
        <v>1</v>
      </c>
    </row>
    <row r="1438" spans="1:6" x14ac:dyDescent="0.25">
      <c r="A1438" t="s">
        <v>4025</v>
      </c>
      <c r="B1438">
        <v>201704067</v>
      </c>
      <c r="C1438" s="63">
        <v>35242</v>
      </c>
      <c r="D1438" s="63">
        <v>35242</v>
      </c>
      <c r="E1438" s="55">
        <v>1</v>
      </c>
      <c r="F1438">
        <f t="shared" si="22"/>
        <v>1</v>
      </c>
    </row>
    <row r="1439" spans="1:6" x14ac:dyDescent="0.25">
      <c r="B1439">
        <v>201907281</v>
      </c>
      <c r="C1439" s="63">
        <v>35243</v>
      </c>
      <c r="D1439" s="63">
        <v>35243</v>
      </c>
      <c r="E1439" s="55">
        <v>1</v>
      </c>
      <c r="F1439">
        <f t="shared" si="22"/>
        <v>1</v>
      </c>
    </row>
    <row r="1440" spans="1:6" x14ac:dyDescent="0.25">
      <c r="B1440">
        <v>202102693</v>
      </c>
      <c r="C1440" s="63">
        <v>35244</v>
      </c>
      <c r="D1440" s="63">
        <v>35244</v>
      </c>
      <c r="E1440" s="55">
        <v>1</v>
      </c>
      <c r="F1440">
        <f t="shared" si="22"/>
        <v>1</v>
      </c>
    </row>
    <row r="1441" spans="1:6" x14ac:dyDescent="0.25">
      <c r="A1441" t="s">
        <v>4845</v>
      </c>
      <c r="B1441">
        <v>202004393</v>
      </c>
      <c r="C1441" s="63">
        <v>35242</v>
      </c>
      <c r="D1441" s="63">
        <v>35242</v>
      </c>
      <c r="E1441" s="55">
        <v>1</v>
      </c>
      <c r="F1441">
        <f t="shared" si="22"/>
        <v>1</v>
      </c>
    </row>
    <row r="1442" spans="1:6" x14ac:dyDescent="0.25">
      <c r="A1442" t="s">
        <v>4524</v>
      </c>
      <c r="B1442">
        <v>202005107</v>
      </c>
      <c r="C1442" s="63">
        <v>35242</v>
      </c>
      <c r="D1442" s="63">
        <v>35242</v>
      </c>
      <c r="E1442" s="55">
        <v>1</v>
      </c>
      <c r="F1442">
        <f t="shared" si="22"/>
        <v>1</v>
      </c>
    </row>
    <row r="1443" spans="1:6" x14ac:dyDescent="0.25">
      <c r="B1443">
        <v>202007375</v>
      </c>
      <c r="C1443" s="63">
        <v>35241</v>
      </c>
      <c r="D1443" s="63">
        <v>35241</v>
      </c>
      <c r="E1443" s="55">
        <v>1</v>
      </c>
      <c r="F1443">
        <f t="shared" si="22"/>
        <v>1</v>
      </c>
    </row>
    <row r="1444" spans="1:6" x14ac:dyDescent="0.25">
      <c r="A1444" t="s">
        <v>4696</v>
      </c>
      <c r="B1444">
        <v>202008866</v>
      </c>
      <c r="C1444" s="63">
        <v>35242</v>
      </c>
      <c r="D1444" s="63">
        <v>35242</v>
      </c>
      <c r="E1444" s="55">
        <v>1</v>
      </c>
      <c r="F1444">
        <f t="shared" si="22"/>
        <v>1</v>
      </c>
    </row>
    <row r="1445" spans="1:6" x14ac:dyDescent="0.25">
      <c r="B1445">
        <v>202008902</v>
      </c>
      <c r="C1445" s="63">
        <v>35241</v>
      </c>
      <c r="D1445" s="63">
        <v>35241</v>
      </c>
      <c r="E1445" s="55">
        <v>1</v>
      </c>
      <c r="F1445">
        <f t="shared" si="22"/>
        <v>1</v>
      </c>
    </row>
    <row r="1446" spans="1:6" x14ac:dyDescent="0.25">
      <c r="A1446" t="s">
        <v>4326</v>
      </c>
      <c r="B1446">
        <v>201907664</v>
      </c>
      <c r="C1446" s="63">
        <v>35243</v>
      </c>
      <c r="D1446" s="63">
        <v>35243</v>
      </c>
      <c r="E1446" s="55">
        <v>1</v>
      </c>
      <c r="F1446">
        <f t="shared" si="22"/>
        <v>1</v>
      </c>
    </row>
    <row r="1447" spans="1:6" x14ac:dyDescent="0.25">
      <c r="A1447" t="s">
        <v>4523</v>
      </c>
      <c r="B1447">
        <v>201806128</v>
      </c>
      <c r="C1447" s="63">
        <v>35241</v>
      </c>
      <c r="D1447" s="63">
        <v>35241</v>
      </c>
      <c r="E1447" s="55">
        <v>1</v>
      </c>
      <c r="F1447">
        <f t="shared" si="22"/>
        <v>1</v>
      </c>
    </row>
    <row r="1448" spans="1:6" x14ac:dyDescent="0.25">
      <c r="A1448" t="s">
        <v>4208</v>
      </c>
      <c r="B1448">
        <v>200707284</v>
      </c>
      <c r="C1448" s="63">
        <v>35241</v>
      </c>
      <c r="D1448" s="63">
        <v>35241</v>
      </c>
      <c r="E1448" s="55">
        <v>1</v>
      </c>
      <c r="F1448">
        <f t="shared" si="22"/>
        <v>1</v>
      </c>
    </row>
    <row r="1449" spans="1:6" x14ac:dyDescent="0.25">
      <c r="A1449" t="s">
        <v>4807</v>
      </c>
      <c r="B1449">
        <v>201805238</v>
      </c>
      <c r="C1449" s="63">
        <v>35243</v>
      </c>
      <c r="D1449" s="63">
        <v>35243</v>
      </c>
      <c r="E1449" s="55">
        <v>1</v>
      </c>
      <c r="F1449">
        <f t="shared" si="22"/>
        <v>1</v>
      </c>
    </row>
    <row r="1450" spans="1:6" x14ac:dyDescent="0.25">
      <c r="A1450" t="s">
        <v>5771</v>
      </c>
      <c r="B1450">
        <v>201905376</v>
      </c>
      <c r="C1450" s="63">
        <v>35503</v>
      </c>
      <c r="D1450" s="63">
        <v>35503</v>
      </c>
      <c r="E1450" s="55">
        <v>1</v>
      </c>
      <c r="F1450">
        <f t="shared" si="22"/>
        <v>1</v>
      </c>
    </row>
    <row r="1451" spans="1:6" x14ac:dyDescent="0.25">
      <c r="A1451" t="s">
        <v>4298</v>
      </c>
      <c r="B1451">
        <v>201906465</v>
      </c>
      <c r="C1451" s="63">
        <v>35242</v>
      </c>
      <c r="D1451" s="63">
        <v>35242</v>
      </c>
      <c r="E1451" s="55">
        <v>1</v>
      </c>
      <c r="F1451">
        <f t="shared" si="22"/>
        <v>1</v>
      </c>
    </row>
    <row r="1452" spans="1:6" x14ac:dyDescent="0.25">
      <c r="B1452">
        <v>202000140</v>
      </c>
      <c r="C1452" s="63">
        <v>35242</v>
      </c>
      <c r="D1452" s="63">
        <v>35242</v>
      </c>
      <c r="E1452" s="55">
        <v>1</v>
      </c>
      <c r="F1452">
        <f t="shared" si="22"/>
        <v>1</v>
      </c>
    </row>
    <row r="1453" spans="1:6" x14ac:dyDescent="0.25">
      <c r="A1453" t="s">
        <v>4695</v>
      </c>
      <c r="B1453">
        <v>201909929</v>
      </c>
      <c r="C1453" s="63">
        <v>35245</v>
      </c>
      <c r="D1453" s="63">
        <v>35245</v>
      </c>
      <c r="E1453" s="55">
        <v>1</v>
      </c>
      <c r="F1453">
        <f t="shared" si="22"/>
        <v>1</v>
      </c>
    </row>
    <row r="1454" spans="1:6" x14ac:dyDescent="0.25">
      <c r="B1454">
        <v>202007866</v>
      </c>
      <c r="C1454" s="63">
        <v>35243</v>
      </c>
      <c r="D1454" s="63">
        <v>35243</v>
      </c>
      <c r="E1454" s="55">
        <v>1</v>
      </c>
      <c r="F1454">
        <f t="shared" si="22"/>
        <v>1</v>
      </c>
    </row>
    <row r="1455" spans="1:6" x14ac:dyDescent="0.25">
      <c r="A1455" t="s">
        <v>1330</v>
      </c>
      <c r="B1455">
        <v>201700101</v>
      </c>
      <c r="C1455" s="63">
        <v>35241</v>
      </c>
      <c r="D1455" s="63">
        <v>35242</v>
      </c>
      <c r="E1455" s="55">
        <v>1</v>
      </c>
      <c r="F1455">
        <f t="shared" si="22"/>
        <v>2</v>
      </c>
    </row>
    <row r="1456" spans="1:6" x14ac:dyDescent="0.25">
      <c r="B1456">
        <v>201906945</v>
      </c>
      <c r="C1456" s="63">
        <v>35242</v>
      </c>
      <c r="D1456" s="63">
        <v>35242</v>
      </c>
      <c r="E1456" s="55">
        <v>1</v>
      </c>
      <c r="F1456">
        <f t="shared" si="22"/>
        <v>1</v>
      </c>
    </row>
    <row r="1457" spans="1:6" x14ac:dyDescent="0.25">
      <c r="A1457" t="s">
        <v>1439</v>
      </c>
      <c r="B1457">
        <v>201704066</v>
      </c>
      <c r="C1457" s="63">
        <v>35241</v>
      </c>
      <c r="D1457" t="s">
        <v>5841</v>
      </c>
      <c r="E1457" s="55">
        <v>1</v>
      </c>
      <c r="F1457">
        <f t="shared" si="22"/>
        <v>0</v>
      </c>
    </row>
    <row r="1458" spans="1:6" x14ac:dyDescent="0.25">
      <c r="A1458" t="s">
        <v>1143</v>
      </c>
      <c r="B1458">
        <v>201806326</v>
      </c>
      <c r="C1458" s="63">
        <v>35242</v>
      </c>
      <c r="D1458" t="s">
        <v>5841</v>
      </c>
      <c r="E1458" s="55">
        <v>1</v>
      </c>
      <c r="F1458">
        <f t="shared" si="22"/>
        <v>0</v>
      </c>
    </row>
    <row r="1459" spans="1:6" x14ac:dyDescent="0.25">
      <c r="B1459">
        <v>202004288</v>
      </c>
      <c r="C1459" s="63">
        <v>35242</v>
      </c>
      <c r="D1459" t="s">
        <v>5841</v>
      </c>
      <c r="E1459" s="55">
        <v>1</v>
      </c>
      <c r="F1459">
        <f t="shared" si="22"/>
        <v>0</v>
      </c>
    </row>
    <row r="1460" spans="1:6" x14ac:dyDescent="0.25">
      <c r="B1460">
        <v>202103628</v>
      </c>
      <c r="C1460" s="63">
        <v>35242</v>
      </c>
      <c r="D1460" t="s">
        <v>5841</v>
      </c>
      <c r="E1460" s="55">
        <v>1</v>
      </c>
      <c r="F1460">
        <f t="shared" si="22"/>
        <v>0</v>
      </c>
    </row>
    <row r="1461" spans="1:6" x14ac:dyDescent="0.25">
      <c r="A1461" t="s">
        <v>4296</v>
      </c>
      <c r="B1461">
        <v>201900573</v>
      </c>
      <c r="C1461" s="63">
        <v>35242</v>
      </c>
      <c r="D1461" s="63">
        <v>35242</v>
      </c>
      <c r="E1461" s="55">
        <v>1</v>
      </c>
      <c r="F1461">
        <f t="shared" si="22"/>
        <v>1</v>
      </c>
    </row>
    <row r="1462" spans="1:6" x14ac:dyDescent="0.25">
      <c r="A1462" t="s">
        <v>4206</v>
      </c>
      <c r="B1462">
        <v>201905604</v>
      </c>
      <c r="C1462" s="63">
        <v>35242</v>
      </c>
      <c r="D1462" s="63">
        <v>35242</v>
      </c>
      <c r="E1462" s="55">
        <v>1</v>
      </c>
      <c r="F1462">
        <f t="shared" si="22"/>
        <v>1</v>
      </c>
    </row>
    <row r="1463" spans="1:6" x14ac:dyDescent="0.25">
      <c r="A1463" t="s">
        <v>1082</v>
      </c>
      <c r="B1463">
        <v>201907347</v>
      </c>
      <c r="C1463" s="63">
        <v>35243</v>
      </c>
      <c r="D1463" s="63">
        <v>35243</v>
      </c>
      <c r="E1463" s="55">
        <v>1</v>
      </c>
      <c r="F1463">
        <f t="shared" si="22"/>
        <v>1</v>
      </c>
    </row>
    <row r="1464" spans="1:6" x14ac:dyDescent="0.25">
      <c r="A1464" t="s">
        <v>4844</v>
      </c>
      <c r="B1464">
        <v>202008319</v>
      </c>
      <c r="C1464" s="63">
        <v>35242</v>
      </c>
      <c r="D1464" s="63">
        <v>35242</v>
      </c>
      <c r="E1464" s="55">
        <v>1</v>
      </c>
      <c r="F1464">
        <f t="shared" si="22"/>
        <v>1</v>
      </c>
    </row>
    <row r="1465" spans="1:6" x14ac:dyDescent="0.25">
      <c r="A1465" t="s">
        <v>4843</v>
      </c>
      <c r="B1465">
        <v>202003219</v>
      </c>
      <c r="C1465" s="63">
        <v>35243</v>
      </c>
      <c r="D1465" s="63">
        <v>35243</v>
      </c>
      <c r="E1465" s="55">
        <v>1</v>
      </c>
      <c r="F1465">
        <f t="shared" si="22"/>
        <v>1</v>
      </c>
    </row>
    <row r="1466" spans="1:6" x14ac:dyDescent="0.25">
      <c r="A1466" t="s">
        <v>4024</v>
      </c>
      <c r="B1466">
        <v>202007629</v>
      </c>
      <c r="C1466" s="63">
        <v>35242</v>
      </c>
      <c r="D1466" s="63">
        <v>35242</v>
      </c>
      <c r="E1466" s="55">
        <v>1</v>
      </c>
      <c r="F1466">
        <f t="shared" si="22"/>
        <v>1</v>
      </c>
    </row>
    <row r="1467" spans="1:6" x14ac:dyDescent="0.25">
      <c r="A1467" t="s">
        <v>4294</v>
      </c>
      <c r="B1467">
        <v>201504395</v>
      </c>
      <c r="C1467" s="63">
        <v>35243</v>
      </c>
      <c r="D1467" s="63">
        <v>35243</v>
      </c>
      <c r="E1467" s="55">
        <v>1</v>
      </c>
      <c r="F1467">
        <f t="shared" si="22"/>
        <v>1</v>
      </c>
    </row>
    <row r="1468" spans="1:6" x14ac:dyDescent="0.25">
      <c r="B1468">
        <v>201800318</v>
      </c>
      <c r="C1468" s="63">
        <v>35244</v>
      </c>
      <c r="D1468" s="63">
        <v>35244</v>
      </c>
      <c r="E1468" s="55">
        <v>1</v>
      </c>
      <c r="F1468">
        <f t="shared" si="22"/>
        <v>1</v>
      </c>
    </row>
    <row r="1469" spans="1:6" x14ac:dyDescent="0.25">
      <c r="B1469">
        <v>201904531</v>
      </c>
      <c r="C1469" s="63">
        <v>35243</v>
      </c>
      <c r="D1469" s="63">
        <v>35243</v>
      </c>
      <c r="E1469" s="55">
        <v>1</v>
      </c>
      <c r="F1469">
        <f t="shared" si="22"/>
        <v>1</v>
      </c>
    </row>
    <row r="1470" spans="1:6" x14ac:dyDescent="0.25">
      <c r="B1470">
        <v>202007044</v>
      </c>
      <c r="C1470" s="63">
        <v>35244</v>
      </c>
      <c r="D1470" s="63">
        <v>35244</v>
      </c>
      <c r="E1470" s="55">
        <v>1</v>
      </c>
      <c r="F1470">
        <f t="shared" si="22"/>
        <v>1</v>
      </c>
    </row>
    <row r="1471" spans="1:6" x14ac:dyDescent="0.25">
      <c r="B1471">
        <v>202007459</v>
      </c>
      <c r="C1471" s="63">
        <v>35243</v>
      </c>
      <c r="D1471" s="63">
        <v>35243</v>
      </c>
      <c r="E1471" s="55">
        <v>1</v>
      </c>
      <c r="F1471">
        <f t="shared" si="22"/>
        <v>1</v>
      </c>
    </row>
    <row r="1472" spans="1:6" x14ac:dyDescent="0.25">
      <c r="A1472" t="s">
        <v>4522</v>
      </c>
      <c r="B1472">
        <v>202005216</v>
      </c>
      <c r="C1472" s="63">
        <v>35242</v>
      </c>
      <c r="D1472" s="63">
        <v>35242</v>
      </c>
      <c r="E1472" s="55">
        <v>1</v>
      </c>
      <c r="F1472">
        <f t="shared" si="22"/>
        <v>1</v>
      </c>
    </row>
    <row r="1473" spans="1:6" x14ac:dyDescent="0.25">
      <c r="A1473" t="s">
        <v>4694</v>
      </c>
      <c r="B1473">
        <v>201801012</v>
      </c>
      <c r="C1473" s="63">
        <v>35243</v>
      </c>
      <c r="D1473" s="63">
        <v>35243</v>
      </c>
      <c r="E1473" s="55">
        <v>1</v>
      </c>
      <c r="F1473">
        <f t="shared" si="22"/>
        <v>1</v>
      </c>
    </row>
    <row r="1474" spans="1:6" x14ac:dyDescent="0.25">
      <c r="A1474" t="s">
        <v>1312</v>
      </c>
      <c r="B1474">
        <v>202007751</v>
      </c>
      <c r="C1474" s="63">
        <v>35242</v>
      </c>
      <c r="D1474" s="63">
        <v>35242</v>
      </c>
      <c r="E1474" s="55">
        <v>1</v>
      </c>
      <c r="F1474">
        <f t="shared" si="22"/>
        <v>1</v>
      </c>
    </row>
    <row r="1475" spans="1:6" x14ac:dyDescent="0.25">
      <c r="A1475" t="s">
        <v>4806</v>
      </c>
      <c r="B1475">
        <v>201906834</v>
      </c>
      <c r="C1475" s="63">
        <v>35243</v>
      </c>
      <c r="D1475" s="63">
        <v>35243</v>
      </c>
      <c r="E1475" s="55">
        <v>1</v>
      </c>
      <c r="F1475">
        <f t="shared" si="22"/>
        <v>1</v>
      </c>
    </row>
    <row r="1476" spans="1:6" x14ac:dyDescent="0.25">
      <c r="A1476" t="s">
        <v>1400</v>
      </c>
      <c r="B1476">
        <v>201907254</v>
      </c>
      <c r="C1476" s="63">
        <v>35243</v>
      </c>
      <c r="D1476" s="63">
        <v>35243</v>
      </c>
      <c r="E1476" s="55">
        <v>1</v>
      </c>
      <c r="F1476">
        <f t="shared" si="22"/>
        <v>1</v>
      </c>
    </row>
    <row r="1477" spans="1:6" x14ac:dyDescent="0.25">
      <c r="A1477" t="s">
        <v>4693</v>
      </c>
      <c r="B1477">
        <v>202005285</v>
      </c>
      <c r="C1477" s="63">
        <v>35243</v>
      </c>
      <c r="D1477" s="63">
        <v>35243</v>
      </c>
      <c r="E1477" s="55">
        <v>1</v>
      </c>
      <c r="F1477">
        <f t="shared" si="22"/>
        <v>1</v>
      </c>
    </row>
    <row r="1478" spans="1:6" x14ac:dyDescent="0.25">
      <c r="A1478" t="s">
        <v>4293</v>
      </c>
      <c r="B1478">
        <v>201908253</v>
      </c>
      <c r="C1478" s="63">
        <v>35243</v>
      </c>
      <c r="D1478" s="63">
        <v>35243</v>
      </c>
      <c r="E1478" s="55">
        <v>1</v>
      </c>
      <c r="F1478">
        <f t="shared" ref="F1478:F1541" si="23">IFERROR(D1478-C1478+1, 0)</f>
        <v>1</v>
      </c>
    </row>
    <row r="1479" spans="1:6" x14ac:dyDescent="0.25">
      <c r="B1479">
        <v>202006837</v>
      </c>
      <c r="C1479" s="63">
        <v>35244</v>
      </c>
      <c r="D1479" s="63">
        <v>35244</v>
      </c>
      <c r="E1479" s="55">
        <v>1</v>
      </c>
      <c r="F1479">
        <f t="shared" si="23"/>
        <v>1</v>
      </c>
    </row>
    <row r="1480" spans="1:6" x14ac:dyDescent="0.25">
      <c r="A1480" t="s">
        <v>1399</v>
      </c>
      <c r="B1480">
        <v>201603173</v>
      </c>
      <c r="C1480" s="63">
        <v>35245</v>
      </c>
      <c r="D1480" s="63">
        <v>35245</v>
      </c>
      <c r="E1480" s="55">
        <v>1</v>
      </c>
      <c r="F1480">
        <f t="shared" si="23"/>
        <v>1</v>
      </c>
    </row>
    <row r="1481" spans="1:6" x14ac:dyDescent="0.25">
      <c r="B1481">
        <v>201806507</v>
      </c>
      <c r="C1481" s="63">
        <v>35244</v>
      </c>
      <c r="D1481" s="63">
        <v>35244</v>
      </c>
      <c r="E1481" s="55">
        <v>1</v>
      </c>
      <c r="F1481">
        <f t="shared" si="23"/>
        <v>1</v>
      </c>
    </row>
    <row r="1482" spans="1:6" x14ac:dyDescent="0.25">
      <c r="B1482">
        <v>201907198</v>
      </c>
      <c r="C1482" s="63">
        <v>35245</v>
      </c>
      <c r="D1482" s="63">
        <v>35245</v>
      </c>
      <c r="E1482" s="55">
        <v>1</v>
      </c>
      <c r="F1482">
        <f t="shared" si="23"/>
        <v>1</v>
      </c>
    </row>
    <row r="1483" spans="1:6" x14ac:dyDescent="0.25">
      <c r="B1483">
        <v>202007895</v>
      </c>
      <c r="C1483" s="63">
        <v>35245</v>
      </c>
      <c r="D1483" s="63">
        <v>35245</v>
      </c>
      <c r="E1483" s="55">
        <v>1</v>
      </c>
      <c r="F1483">
        <f t="shared" si="23"/>
        <v>1</v>
      </c>
    </row>
    <row r="1484" spans="1:6" x14ac:dyDescent="0.25">
      <c r="A1484" t="s">
        <v>4911</v>
      </c>
      <c r="B1484">
        <v>201806321</v>
      </c>
      <c r="C1484" s="63">
        <v>35243</v>
      </c>
      <c r="D1484" s="63">
        <v>35243</v>
      </c>
      <c r="E1484" s="55">
        <v>1</v>
      </c>
      <c r="F1484">
        <f t="shared" si="23"/>
        <v>1</v>
      </c>
    </row>
    <row r="1485" spans="1:6" x14ac:dyDescent="0.25">
      <c r="A1485" t="s">
        <v>4692</v>
      </c>
      <c r="B1485">
        <v>201907058</v>
      </c>
      <c r="C1485" s="63">
        <v>35243</v>
      </c>
      <c r="D1485" s="63">
        <v>35243</v>
      </c>
      <c r="E1485" s="55">
        <v>1</v>
      </c>
      <c r="F1485">
        <f t="shared" si="23"/>
        <v>1</v>
      </c>
    </row>
    <row r="1486" spans="1:6" x14ac:dyDescent="0.25">
      <c r="A1486" t="s">
        <v>1551</v>
      </c>
      <c r="B1486">
        <v>202005536</v>
      </c>
      <c r="C1486" s="63">
        <v>35242</v>
      </c>
      <c r="D1486" t="s">
        <v>5841</v>
      </c>
      <c r="E1486" s="55">
        <v>1</v>
      </c>
      <c r="F1486">
        <f t="shared" si="23"/>
        <v>0</v>
      </c>
    </row>
    <row r="1487" spans="1:6" x14ac:dyDescent="0.25">
      <c r="A1487" t="s">
        <v>4691</v>
      </c>
      <c r="B1487">
        <v>201806836</v>
      </c>
      <c r="C1487" s="63">
        <v>35243</v>
      </c>
      <c r="D1487" s="63">
        <v>35243</v>
      </c>
      <c r="E1487" s="55">
        <v>1</v>
      </c>
      <c r="F1487">
        <f t="shared" si="23"/>
        <v>1</v>
      </c>
    </row>
    <row r="1488" spans="1:6" x14ac:dyDescent="0.25">
      <c r="B1488">
        <v>201907396</v>
      </c>
      <c r="C1488" s="63">
        <v>35243</v>
      </c>
      <c r="D1488" s="63">
        <v>35243</v>
      </c>
      <c r="E1488" s="55">
        <v>1</v>
      </c>
      <c r="F1488">
        <f t="shared" si="23"/>
        <v>1</v>
      </c>
    </row>
    <row r="1489" spans="1:6" x14ac:dyDescent="0.25">
      <c r="A1489" t="s">
        <v>4521</v>
      </c>
      <c r="B1489">
        <v>202004269</v>
      </c>
      <c r="C1489" s="63">
        <v>35244</v>
      </c>
      <c r="D1489" s="63">
        <v>35244</v>
      </c>
      <c r="E1489" s="55">
        <v>1</v>
      </c>
      <c r="F1489">
        <f t="shared" si="23"/>
        <v>1</v>
      </c>
    </row>
    <row r="1490" spans="1:6" x14ac:dyDescent="0.25">
      <c r="A1490" t="s">
        <v>4855</v>
      </c>
      <c r="B1490">
        <v>201906665</v>
      </c>
      <c r="C1490" s="63">
        <v>35243</v>
      </c>
      <c r="D1490" s="63">
        <v>35243</v>
      </c>
      <c r="E1490" s="55">
        <v>1</v>
      </c>
      <c r="F1490">
        <f t="shared" si="23"/>
        <v>1</v>
      </c>
    </row>
    <row r="1491" spans="1:6" x14ac:dyDescent="0.25">
      <c r="A1491" t="s">
        <v>4205</v>
      </c>
      <c r="B1491">
        <v>201900728</v>
      </c>
      <c r="C1491" s="63">
        <v>35243</v>
      </c>
      <c r="D1491" s="63">
        <v>35243</v>
      </c>
      <c r="E1491" s="55">
        <v>1</v>
      </c>
      <c r="F1491">
        <f t="shared" si="23"/>
        <v>1</v>
      </c>
    </row>
    <row r="1492" spans="1:6" x14ac:dyDescent="0.25">
      <c r="A1492" t="s">
        <v>2158</v>
      </c>
      <c r="B1492">
        <v>202008110</v>
      </c>
      <c r="C1492" s="63">
        <v>35497</v>
      </c>
      <c r="D1492" s="63">
        <v>35497</v>
      </c>
      <c r="E1492" s="55">
        <v>1</v>
      </c>
      <c r="F1492">
        <f t="shared" si="23"/>
        <v>1</v>
      </c>
    </row>
    <row r="1493" spans="1:6" x14ac:dyDescent="0.25">
      <c r="A1493" t="s">
        <v>4520</v>
      </c>
      <c r="B1493">
        <v>201508246</v>
      </c>
      <c r="C1493" s="63">
        <v>35245</v>
      </c>
      <c r="D1493" s="63">
        <v>35245</v>
      </c>
      <c r="E1493" s="55">
        <v>1</v>
      </c>
      <c r="F1493">
        <f t="shared" si="23"/>
        <v>1</v>
      </c>
    </row>
    <row r="1494" spans="1:6" x14ac:dyDescent="0.25">
      <c r="A1494" t="s">
        <v>4519</v>
      </c>
      <c r="B1494">
        <v>201905308</v>
      </c>
      <c r="C1494" s="63">
        <v>35243</v>
      </c>
      <c r="D1494" s="63">
        <v>35243</v>
      </c>
      <c r="E1494" s="55">
        <v>1</v>
      </c>
      <c r="F1494">
        <f t="shared" si="23"/>
        <v>1</v>
      </c>
    </row>
    <row r="1495" spans="1:6" x14ac:dyDescent="0.25">
      <c r="A1495" t="s">
        <v>4518</v>
      </c>
      <c r="B1495">
        <v>201900359</v>
      </c>
      <c r="C1495" s="63">
        <v>35243</v>
      </c>
      <c r="D1495" s="63">
        <v>35243</v>
      </c>
      <c r="E1495" s="55">
        <v>1</v>
      </c>
      <c r="F1495">
        <f t="shared" si="23"/>
        <v>1</v>
      </c>
    </row>
    <row r="1496" spans="1:6" x14ac:dyDescent="0.25">
      <c r="A1496" t="s">
        <v>4690</v>
      </c>
      <c r="B1496">
        <v>201508216</v>
      </c>
      <c r="C1496" s="63">
        <v>35245</v>
      </c>
      <c r="D1496" t="s">
        <v>5841</v>
      </c>
      <c r="E1496" s="55">
        <v>1</v>
      </c>
      <c r="F1496">
        <f t="shared" si="23"/>
        <v>0</v>
      </c>
    </row>
    <row r="1497" spans="1:6" x14ac:dyDescent="0.25">
      <c r="B1497">
        <v>201905948</v>
      </c>
      <c r="C1497" s="63">
        <v>35244</v>
      </c>
      <c r="D1497" s="63">
        <v>35244</v>
      </c>
      <c r="E1497" s="55">
        <v>1</v>
      </c>
      <c r="F1497">
        <f t="shared" si="23"/>
        <v>1</v>
      </c>
    </row>
    <row r="1498" spans="1:6" x14ac:dyDescent="0.25">
      <c r="A1498" t="s">
        <v>4203</v>
      </c>
      <c r="B1498">
        <v>201800328</v>
      </c>
      <c r="C1498" s="63">
        <v>35243</v>
      </c>
      <c r="D1498" s="63">
        <v>35243</v>
      </c>
      <c r="E1498" s="55">
        <v>1</v>
      </c>
      <c r="F1498">
        <f t="shared" si="23"/>
        <v>1</v>
      </c>
    </row>
    <row r="1499" spans="1:6" x14ac:dyDescent="0.25">
      <c r="A1499" t="s">
        <v>4023</v>
      </c>
      <c r="B1499">
        <v>201308099</v>
      </c>
      <c r="C1499" s="63">
        <v>35244</v>
      </c>
      <c r="D1499" s="63">
        <v>35244</v>
      </c>
      <c r="E1499" s="55">
        <v>1</v>
      </c>
      <c r="F1499">
        <f t="shared" si="23"/>
        <v>1</v>
      </c>
    </row>
    <row r="1500" spans="1:6" x14ac:dyDescent="0.25">
      <c r="B1500">
        <v>201705494</v>
      </c>
      <c r="C1500" s="63">
        <v>35244</v>
      </c>
      <c r="D1500" s="63">
        <v>35244</v>
      </c>
      <c r="E1500" s="55">
        <v>1</v>
      </c>
      <c r="F1500">
        <f t="shared" si="23"/>
        <v>1</v>
      </c>
    </row>
    <row r="1501" spans="1:6" x14ac:dyDescent="0.25">
      <c r="A1501" t="s">
        <v>4292</v>
      </c>
      <c r="B1501">
        <v>201809896</v>
      </c>
      <c r="C1501" s="63">
        <v>35244</v>
      </c>
      <c r="D1501" s="63">
        <v>35244</v>
      </c>
      <c r="E1501" s="55">
        <v>1</v>
      </c>
      <c r="F1501">
        <f t="shared" si="23"/>
        <v>1</v>
      </c>
    </row>
    <row r="1502" spans="1:6" x14ac:dyDescent="0.25">
      <c r="B1502">
        <v>202004558</v>
      </c>
      <c r="C1502" s="63">
        <v>35244</v>
      </c>
      <c r="D1502" s="63">
        <v>35244</v>
      </c>
      <c r="E1502" s="55">
        <v>1</v>
      </c>
      <c r="F1502">
        <f t="shared" si="23"/>
        <v>1</v>
      </c>
    </row>
    <row r="1503" spans="1:6" x14ac:dyDescent="0.25">
      <c r="B1503">
        <v>202008227</v>
      </c>
      <c r="C1503" s="63">
        <v>35244</v>
      </c>
      <c r="D1503" s="63">
        <v>35244</v>
      </c>
      <c r="E1503" s="55">
        <v>1</v>
      </c>
      <c r="F1503">
        <f t="shared" si="23"/>
        <v>1</v>
      </c>
    </row>
    <row r="1504" spans="1:6" x14ac:dyDescent="0.25">
      <c r="A1504" t="s">
        <v>3877</v>
      </c>
      <c r="B1504">
        <v>201704951</v>
      </c>
      <c r="C1504" s="63">
        <v>35244</v>
      </c>
      <c r="D1504" s="63">
        <v>35244</v>
      </c>
      <c r="E1504" s="55">
        <v>1</v>
      </c>
      <c r="F1504">
        <f t="shared" si="23"/>
        <v>1</v>
      </c>
    </row>
    <row r="1505" spans="1:6" x14ac:dyDescent="0.25">
      <c r="B1505">
        <v>201907619</v>
      </c>
      <c r="C1505" s="63">
        <v>35244</v>
      </c>
      <c r="D1505" s="63">
        <v>35244</v>
      </c>
      <c r="E1505" s="55">
        <v>1</v>
      </c>
      <c r="F1505">
        <f t="shared" si="23"/>
        <v>1</v>
      </c>
    </row>
    <row r="1506" spans="1:6" x14ac:dyDescent="0.25">
      <c r="B1506">
        <v>201909858</v>
      </c>
      <c r="C1506" s="63">
        <v>35244</v>
      </c>
      <c r="D1506" s="63">
        <v>35244</v>
      </c>
      <c r="E1506" s="55">
        <v>1</v>
      </c>
      <c r="F1506">
        <f t="shared" si="23"/>
        <v>1</v>
      </c>
    </row>
    <row r="1507" spans="1:6" x14ac:dyDescent="0.25">
      <c r="B1507">
        <v>202102714</v>
      </c>
      <c r="C1507" s="63">
        <v>35246</v>
      </c>
      <c r="D1507" s="63">
        <v>35246</v>
      </c>
      <c r="E1507" s="55">
        <v>1</v>
      </c>
      <c r="F1507">
        <f t="shared" si="23"/>
        <v>1</v>
      </c>
    </row>
    <row r="1508" spans="1:6" x14ac:dyDescent="0.25">
      <c r="A1508" t="s">
        <v>1397</v>
      </c>
      <c r="B1508">
        <v>201710579</v>
      </c>
      <c r="C1508" s="63">
        <v>35243</v>
      </c>
      <c r="D1508" t="s">
        <v>5841</v>
      </c>
      <c r="E1508" s="55">
        <v>1</v>
      </c>
      <c r="F1508">
        <f t="shared" si="23"/>
        <v>0</v>
      </c>
    </row>
    <row r="1509" spans="1:6" x14ac:dyDescent="0.25">
      <c r="B1509">
        <v>201907425</v>
      </c>
      <c r="C1509" s="63">
        <v>35246</v>
      </c>
      <c r="D1509" t="s">
        <v>5841</v>
      </c>
      <c r="E1509" s="55">
        <v>1</v>
      </c>
      <c r="F1509">
        <f t="shared" si="23"/>
        <v>0</v>
      </c>
    </row>
    <row r="1510" spans="1:6" x14ac:dyDescent="0.25">
      <c r="B1510">
        <v>202005097</v>
      </c>
      <c r="C1510" s="63">
        <v>35244</v>
      </c>
      <c r="D1510" t="s">
        <v>5841</v>
      </c>
      <c r="E1510" s="55">
        <v>1</v>
      </c>
      <c r="F1510">
        <f t="shared" si="23"/>
        <v>0</v>
      </c>
    </row>
    <row r="1511" spans="1:6" x14ac:dyDescent="0.25">
      <c r="B1511">
        <v>202008484</v>
      </c>
      <c r="C1511" s="63">
        <v>35246</v>
      </c>
      <c r="D1511" t="s">
        <v>5841</v>
      </c>
      <c r="E1511" s="55">
        <v>1</v>
      </c>
      <c r="F1511">
        <f t="shared" si="23"/>
        <v>0</v>
      </c>
    </row>
    <row r="1512" spans="1:6" x14ac:dyDescent="0.25">
      <c r="A1512" t="s">
        <v>3876</v>
      </c>
      <c r="B1512">
        <v>201709304</v>
      </c>
      <c r="C1512" s="63">
        <v>35244</v>
      </c>
      <c r="D1512" s="63">
        <v>35244</v>
      </c>
      <c r="E1512" s="55">
        <v>1</v>
      </c>
      <c r="F1512">
        <f t="shared" si="23"/>
        <v>1</v>
      </c>
    </row>
    <row r="1513" spans="1:6" x14ac:dyDescent="0.25">
      <c r="B1513">
        <v>201908209</v>
      </c>
      <c r="C1513" s="63">
        <v>35246</v>
      </c>
      <c r="D1513" s="63">
        <v>35246</v>
      </c>
      <c r="E1513" s="55">
        <v>1</v>
      </c>
      <c r="F1513">
        <f t="shared" si="23"/>
        <v>1</v>
      </c>
    </row>
    <row r="1514" spans="1:6" x14ac:dyDescent="0.25">
      <c r="B1514">
        <v>202007751</v>
      </c>
      <c r="C1514" s="63">
        <v>35245</v>
      </c>
      <c r="D1514" s="63">
        <v>35245</v>
      </c>
      <c r="E1514" s="55">
        <v>1</v>
      </c>
      <c r="F1514">
        <f t="shared" si="23"/>
        <v>1</v>
      </c>
    </row>
    <row r="1515" spans="1:6" x14ac:dyDescent="0.25">
      <c r="B1515">
        <v>202008094</v>
      </c>
      <c r="C1515" s="63">
        <v>35246</v>
      </c>
      <c r="D1515" s="63">
        <v>35246</v>
      </c>
      <c r="E1515" s="55">
        <v>1</v>
      </c>
      <c r="F1515">
        <f t="shared" si="23"/>
        <v>1</v>
      </c>
    </row>
    <row r="1516" spans="1:6" x14ac:dyDescent="0.25">
      <c r="B1516">
        <v>202008206</v>
      </c>
      <c r="C1516" s="63">
        <v>35246</v>
      </c>
      <c r="D1516" s="63">
        <v>35246</v>
      </c>
      <c r="E1516" s="55">
        <v>1</v>
      </c>
      <c r="F1516">
        <f t="shared" si="23"/>
        <v>1</v>
      </c>
    </row>
    <row r="1517" spans="1:6" x14ac:dyDescent="0.25">
      <c r="A1517" t="s">
        <v>1081</v>
      </c>
      <c r="B1517">
        <v>201503392</v>
      </c>
      <c r="C1517" s="63">
        <v>35244</v>
      </c>
      <c r="D1517" s="63">
        <v>35244</v>
      </c>
      <c r="E1517" s="55">
        <v>1</v>
      </c>
      <c r="F1517">
        <f t="shared" si="23"/>
        <v>1</v>
      </c>
    </row>
    <row r="1518" spans="1:6" x14ac:dyDescent="0.25">
      <c r="B1518">
        <v>201911913</v>
      </c>
      <c r="C1518" s="63">
        <v>35245</v>
      </c>
      <c r="D1518" s="63">
        <v>35245</v>
      </c>
      <c r="E1518" s="55">
        <v>1</v>
      </c>
      <c r="F1518">
        <f t="shared" si="23"/>
        <v>1</v>
      </c>
    </row>
    <row r="1519" spans="1:6" x14ac:dyDescent="0.25">
      <c r="A1519" t="s">
        <v>4936</v>
      </c>
      <c r="B1519">
        <v>201806836</v>
      </c>
      <c r="C1519" s="63">
        <v>35245</v>
      </c>
      <c r="D1519" s="63">
        <v>35245</v>
      </c>
      <c r="E1519" s="55">
        <v>1</v>
      </c>
      <c r="F1519">
        <f t="shared" si="23"/>
        <v>1</v>
      </c>
    </row>
    <row r="1520" spans="1:6" x14ac:dyDescent="0.25">
      <c r="B1520">
        <v>201907396</v>
      </c>
      <c r="C1520" s="63">
        <v>35244</v>
      </c>
      <c r="D1520" s="63">
        <v>35244</v>
      </c>
      <c r="E1520" s="55">
        <v>1</v>
      </c>
      <c r="F1520">
        <f t="shared" si="23"/>
        <v>1</v>
      </c>
    </row>
    <row r="1521" spans="1:6" x14ac:dyDescent="0.25">
      <c r="A1521" t="s">
        <v>4517</v>
      </c>
      <c r="B1521">
        <v>201703964</v>
      </c>
      <c r="C1521" s="63">
        <v>35246</v>
      </c>
      <c r="D1521" s="63">
        <v>35246</v>
      </c>
      <c r="E1521" s="55">
        <v>1</v>
      </c>
      <c r="F1521">
        <f t="shared" si="23"/>
        <v>1</v>
      </c>
    </row>
    <row r="1522" spans="1:6" x14ac:dyDescent="0.25">
      <c r="B1522">
        <v>202006773</v>
      </c>
      <c r="C1522" s="63">
        <v>35245</v>
      </c>
      <c r="D1522" s="63">
        <v>35245</v>
      </c>
      <c r="E1522" s="55">
        <v>1</v>
      </c>
      <c r="F1522">
        <f t="shared" si="23"/>
        <v>1</v>
      </c>
    </row>
    <row r="1523" spans="1:6" x14ac:dyDescent="0.25">
      <c r="A1523" t="s">
        <v>4202</v>
      </c>
      <c r="B1523">
        <v>201905793</v>
      </c>
      <c r="C1523" s="63">
        <v>35245</v>
      </c>
      <c r="D1523" s="63">
        <v>35245</v>
      </c>
      <c r="E1523" s="55">
        <v>1</v>
      </c>
      <c r="F1523">
        <f t="shared" si="23"/>
        <v>1</v>
      </c>
    </row>
    <row r="1524" spans="1:6" x14ac:dyDescent="0.25">
      <c r="B1524">
        <v>201907474</v>
      </c>
      <c r="C1524" s="63">
        <v>35244</v>
      </c>
      <c r="D1524" s="63">
        <v>35244</v>
      </c>
      <c r="E1524" s="55">
        <v>1</v>
      </c>
      <c r="F1524">
        <f t="shared" si="23"/>
        <v>1</v>
      </c>
    </row>
    <row r="1525" spans="1:6" x14ac:dyDescent="0.25">
      <c r="A1525" t="s">
        <v>4516</v>
      </c>
      <c r="B1525">
        <v>201907337</v>
      </c>
      <c r="C1525" s="63">
        <v>35246</v>
      </c>
      <c r="D1525" s="63">
        <v>35246</v>
      </c>
      <c r="E1525" s="55">
        <v>1</v>
      </c>
      <c r="F1525">
        <f t="shared" si="23"/>
        <v>1</v>
      </c>
    </row>
    <row r="1526" spans="1:6" x14ac:dyDescent="0.25">
      <c r="B1526">
        <v>201907664</v>
      </c>
      <c r="C1526" s="63">
        <v>35245</v>
      </c>
      <c r="D1526" t="s">
        <v>5841</v>
      </c>
      <c r="E1526" s="55">
        <v>1</v>
      </c>
      <c r="F1526">
        <f t="shared" si="23"/>
        <v>0</v>
      </c>
    </row>
    <row r="1527" spans="1:6" x14ac:dyDescent="0.25">
      <c r="B1527">
        <v>202006757</v>
      </c>
      <c r="C1527" s="63">
        <v>35245</v>
      </c>
      <c r="D1527" t="s">
        <v>5841</v>
      </c>
      <c r="E1527" s="55">
        <v>1</v>
      </c>
      <c r="F1527">
        <f t="shared" si="23"/>
        <v>0</v>
      </c>
    </row>
    <row r="1528" spans="1:6" x14ac:dyDescent="0.25">
      <c r="A1528" t="s">
        <v>4935</v>
      </c>
      <c r="B1528">
        <v>201508216</v>
      </c>
      <c r="C1528" s="63">
        <v>35246</v>
      </c>
      <c r="D1528" s="63">
        <v>35247</v>
      </c>
      <c r="E1528" s="55">
        <v>1</v>
      </c>
      <c r="F1528">
        <f t="shared" si="23"/>
        <v>2</v>
      </c>
    </row>
    <row r="1529" spans="1:6" x14ac:dyDescent="0.25">
      <c r="B1529">
        <v>202006241</v>
      </c>
      <c r="C1529" s="63">
        <v>35245</v>
      </c>
      <c r="D1529" t="s">
        <v>5841</v>
      </c>
      <c r="E1529" s="55">
        <v>1</v>
      </c>
      <c r="F1529">
        <f t="shared" si="23"/>
        <v>0</v>
      </c>
    </row>
    <row r="1530" spans="1:6" x14ac:dyDescent="0.25">
      <c r="A1530" t="s">
        <v>4515</v>
      </c>
      <c r="B1530">
        <v>201707235</v>
      </c>
      <c r="C1530" s="63">
        <v>35245</v>
      </c>
      <c r="D1530" s="63">
        <v>35245</v>
      </c>
      <c r="E1530" s="55">
        <v>1</v>
      </c>
      <c r="F1530">
        <f t="shared" si="23"/>
        <v>1</v>
      </c>
    </row>
    <row r="1531" spans="1:6" x14ac:dyDescent="0.25">
      <c r="B1531">
        <v>201906454</v>
      </c>
      <c r="C1531" s="63">
        <v>35246</v>
      </c>
      <c r="D1531" s="63">
        <v>35246</v>
      </c>
      <c r="E1531" s="55">
        <v>1</v>
      </c>
      <c r="F1531">
        <f t="shared" si="23"/>
        <v>1</v>
      </c>
    </row>
    <row r="1532" spans="1:6" x14ac:dyDescent="0.25">
      <c r="A1532" t="s">
        <v>4805</v>
      </c>
      <c r="B1532">
        <v>201404676</v>
      </c>
      <c r="C1532" s="63">
        <v>35244</v>
      </c>
      <c r="D1532" s="63">
        <v>35244</v>
      </c>
      <c r="E1532" s="55">
        <v>1</v>
      </c>
      <c r="F1532">
        <f t="shared" si="23"/>
        <v>1</v>
      </c>
    </row>
    <row r="1533" spans="1:6" x14ac:dyDescent="0.25">
      <c r="A1533" t="s">
        <v>3874</v>
      </c>
      <c r="B1533">
        <v>202004298</v>
      </c>
      <c r="C1533" s="63">
        <v>35246</v>
      </c>
      <c r="D1533" s="63">
        <v>35246</v>
      </c>
      <c r="E1533" s="55">
        <v>1</v>
      </c>
      <c r="F1533">
        <f t="shared" si="23"/>
        <v>1</v>
      </c>
    </row>
    <row r="1534" spans="1:6" x14ac:dyDescent="0.25">
      <c r="A1534" t="s">
        <v>4898</v>
      </c>
      <c r="B1534">
        <v>201704136</v>
      </c>
      <c r="C1534" s="63">
        <v>35246</v>
      </c>
      <c r="D1534" s="63">
        <v>35246</v>
      </c>
      <c r="E1534" s="55">
        <v>1</v>
      </c>
      <c r="F1534">
        <f t="shared" si="23"/>
        <v>1</v>
      </c>
    </row>
    <row r="1535" spans="1:6" x14ac:dyDescent="0.25">
      <c r="A1535" t="s">
        <v>4819</v>
      </c>
      <c r="B1535">
        <v>202006427</v>
      </c>
      <c r="C1535" s="63">
        <v>35245</v>
      </c>
      <c r="D1535" s="63">
        <v>35245</v>
      </c>
      <c r="E1535" s="55">
        <v>1</v>
      </c>
      <c r="F1535">
        <f t="shared" si="23"/>
        <v>1</v>
      </c>
    </row>
    <row r="1536" spans="1:6" x14ac:dyDescent="0.25">
      <c r="A1536" t="s">
        <v>1396</v>
      </c>
      <c r="B1536">
        <v>201806082</v>
      </c>
      <c r="C1536" s="63">
        <v>35246</v>
      </c>
      <c r="D1536" s="63">
        <v>35246</v>
      </c>
      <c r="E1536" s="55">
        <v>1</v>
      </c>
      <c r="F1536">
        <f t="shared" si="23"/>
        <v>1</v>
      </c>
    </row>
    <row r="1537" spans="1:6" x14ac:dyDescent="0.25">
      <c r="B1537">
        <v>202004324</v>
      </c>
      <c r="C1537" s="63">
        <v>35245</v>
      </c>
      <c r="D1537" s="63">
        <v>35245</v>
      </c>
      <c r="E1537" s="55">
        <v>1</v>
      </c>
      <c r="F1537">
        <f t="shared" si="23"/>
        <v>1</v>
      </c>
    </row>
    <row r="1538" spans="1:6" x14ac:dyDescent="0.25">
      <c r="A1538" t="s">
        <v>4022</v>
      </c>
      <c r="B1538">
        <v>201806849</v>
      </c>
      <c r="C1538" s="63">
        <v>35245</v>
      </c>
      <c r="D1538" s="63">
        <v>35245</v>
      </c>
      <c r="E1538" s="55">
        <v>1</v>
      </c>
      <c r="F1538">
        <f t="shared" si="23"/>
        <v>1</v>
      </c>
    </row>
    <row r="1539" spans="1:6" x14ac:dyDescent="0.25">
      <c r="A1539" t="s">
        <v>1231</v>
      </c>
      <c r="B1539">
        <v>201605373</v>
      </c>
      <c r="C1539" s="63">
        <v>35246</v>
      </c>
      <c r="D1539" t="s">
        <v>5841</v>
      </c>
      <c r="E1539" s="55">
        <v>1</v>
      </c>
      <c r="F1539">
        <f t="shared" si="23"/>
        <v>0</v>
      </c>
    </row>
    <row r="1540" spans="1:6" x14ac:dyDescent="0.25">
      <c r="B1540">
        <v>202008094</v>
      </c>
      <c r="C1540" s="63">
        <v>35246</v>
      </c>
      <c r="D1540" t="s">
        <v>5841</v>
      </c>
      <c r="E1540" s="55">
        <v>1</v>
      </c>
      <c r="F1540">
        <f t="shared" si="23"/>
        <v>0</v>
      </c>
    </row>
    <row r="1541" spans="1:6" x14ac:dyDescent="0.25">
      <c r="A1541" t="s">
        <v>1512</v>
      </c>
      <c r="B1541">
        <v>202006767</v>
      </c>
      <c r="C1541" s="63">
        <v>35244</v>
      </c>
      <c r="D1541" t="s">
        <v>5841</v>
      </c>
      <c r="E1541" s="55">
        <v>1</v>
      </c>
      <c r="F1541">
        <f t="shared" si="23"/>
        <v>0</v>
      </c>
    </row>
    <row r="1542" spans="1:6" x14ac:dyDescent="0.25">
      <c r="A1542" t="s">
        <v>1311</v>
      </c>
      <c r="B1542">
        <v>202004298</v>
      </c>
      <c r="C1542" s="63">
        <v>35245</v>
      </c>
      <c r="D1542" t="s">
        <v>5841</v>
      </c>
      <c r="E1542" s="55">
        <v>1</v>
      </c>
      <c r="F1542">
        <f t="shared" ref="F1542:F1605" si="24">IFERROR(D1542-C1542+1, 0)</f>
        <v>0</v>
      </c>
    </row>
    <row r="1543" spans="1:6" x14ac:dyDescent="0.25">
      <c r="A1543" t="s">
        <v>1507</v>
      </c>
      <c r="B1543">
        <v>201606703</v>
      </c>
      <c r="C1543" s="63">
        <v>35244</v>
      </c>
      <c r="D1543" t="s">
        <v>5841</v>
      </c>
      <c r="E1543" s="55">
        <v>1</v>
      </c>
      <c r="F1543">
        <f t="shared" si="24"/>
        <v>0</v>
      </c>
    </row>
    <row r="1544" spans="1:6" x14ac:dyDescent="0.25">
      <c r="A1544" t="s">
        <v>1395</v>
      </c>
      <c r="B1544">
        <v>201904865</v>
      </c>
      <c r="C1544" s="63">
        <v>35245</v>
      </c>
      <c r="D1544" t="s">
        <v>5841</v>
      </c>
      <c r="E1544" s="55">
        <v>1</v>
      </c>
      <c r="F1544">
        <f t="shared" si="24"/>
        <v>0</v>
      </c>
    </row>
    <row r="1545" spans="1:6" x14ac:dyDescent="0.25">
      <c r="B1545">
        <v>201905711</v>
      </c>
      <c r="C1545" s="63">
        <v>35244</v>
      </c>
      <c r="D1545" t="s">
        <v>5841</v>
      </c>
      <c r="E1545" s="55">
        <v>1</v>
      </c>
      <c r="F1545">
        <f t="shared" si="24"/>
        <v>0</v>
      </c>
    </row>
    <row r="1546" spans="1:6" x14ac:dyDescent="0.25">
      <c r="A1546" t="s">
        <v>1080</v>
      </c>
      <c r="B1546">
        <v>201706766</v>
      </c>
      <c r="C1546" s="63">
        <v>35245</v>
      </c>
      <c r="D1546" t="s">
        <v>5841</v>
      </c>
      <c r="E1546" s="55">
        <v>1</v>
      </c>
      <c r="F1546">
        <f t="shared" si="24"/>
        <v>0</v>
      </c>
    </row>
    <row r="1547" spans="1:6" x14ac:dyDescent="0.25">
      <c r="B1547">
        <v>202007797</v>
      </c>
      <c r="C1547" s="63">
        <v>35246</v>
      </c>
      <c r="D1547" t="s">
        <v>5841</v>
      </c>
      <c r="E1547" s="55">
        <v>1</v>
      </c>
      <c r="F1547">
        <f t="shared" si="24"/>
        <v>0</v>
      </c>
    </row>
    <row r="1548" spans="1:6" x14ac:dyDescent="0.25">
      <c r="A1548" t="s">
        <v>1506</v>
      </c>
      <c r="B1548">
        <v>201704289</v>
      </c>
      <c r="C1548" s="63">
        <v>35246</v>
      </c>
      <c r="D1548" t="s">
        <v>5841</v>
      </c>
      <c r="E1548" s="55">
        <v>1</v>
      </c>
      <c r="F1548">
        <f t="shared" si="24"/>
        <v>0</v>
      </c>
    </row>
    <row r="1549" spans="1:6" x14ac:dyDescent="0.25">
      <c r="A1549" t="s">
        <v>1504</v>
      </c>
      <c r="B1549">
        <v>202008418</v>
      </c>
      <c r="C1549" s="63">
        <v>35244</v>
      </c>
      <c r="D1549" t="s">
        <v>5841</v>
      </c>
      <c r="E1549" s="55">
        <v>1</v>
      </c>
      <c r="F1549">
        <f t="shared" si="24"/>
        <v>0</v>
      </c>
    </row>
    <row r="1550" spans="1:6" x14ac:dyDescent="0.25">
      <c r="A1550" t="s">
        <v>1550</v>
      </c>
      <c r="B1550">
        <v>201706052</v>
      </c>
      <c r="C1550" s="63">
        <v>35246</v>
      </c>
      <c r="D1550" t="s">
        <v>5841</v>
      </c>
      <c r="E1550" s="55">
        <v>1</v>
      </c>
      <c r="F1550">
        <f t="shared" si="24"/>
        <v>0</v>
      </c>
    </row>
    <row r="1551" spans="1:6" x14ac:dyDescent="0.25">
      <c r="B1551">
        <v>202003484</v>
      </c>
      <c r="C1551" s="63">
        <v>35245</v>
      </c>
      <c r="D1551" t="s">
        <v>5841</v>
      </c>
      <c r="E1551" s="55">
        <v>1</v>
      </c>
      <c r="F1551">
        <f t="shared" si="24"/>
        <v>0</v>
      </c>
    </row>
    <row r="1552" spans="1:6" x14ac:dyDescent="0.25">
      <c r="B1552">
        <v>202110057</v>
      </c>
      <c r="C1552" s="63">
        <v>35245</v>
      </c>
      <c r="D1552" t="s">
        <v>5841</v>
      </c>
      <c r="E1552" s="55">
        <v>1</v>
      </c>
      <c r="F1552">
        <f t="shared" si="24"/>
        <v>0</v>
      </c>
    </row>
    <row r="1553" spans="1:6" x14ac:dyDescent="0.25">
      <c r="A1553" t="s">
        <v>1240</v>
      </c>
      <c r="B1553">
        <v>201704599</v>
      </c>
      <c r="C1553" s="63">
        <v>35246</v>
      </c>
      <c r="D1553" t="s">
        <v>5841</v>
      </c>
      <c r="E1553" s="55">
        <v>1</v>
      </c>
      <c r="F1553">
        <f t="shared" si="24"/>
        <v>0</v>
      </c>
    </row>
    <row r="1554" spans="1:6" x14ac:dyDescent="0.25">
      <c r="B1554">
        <v>201907477</v>
      </c>
      <c r="C1554" s="63">
        <v>35246</v>
      </c>
      <c r="D1554" t="s">
        <v>5841</v>
      </c>
      <c r="E1554" s="55">
        <v>1</v>
      </c>
      <c r="F1554">
        <f t="shared" si="24"/>
        <v>0</v>
      </c>
    </row>
    <row r="1555" spans="1:6" x14ac:dyDescent="0.25">
      <c r="B1555">
        <v>202008551</v>
      </c>
      <c r="C1555" s="63">
        <v>35244</v>
      </c>
      <c r="D1555" t="s">
        <v>5841</v>
      </c>
      <c r="E1555" s="55">
        <v>1</v>
      </c>
      <c r="F1555">
        <f t="shared" si="24"/>
        <v>0</v>
      </c>
    </row>
    <row r="1556" spans="1:6" x14ac:dyDescent="0.25">
      <c r="A1556" t="s">
        <v>4201</v>
      </c>
      <c r="B1556">
        <v>201706162</v>
      </c>
      <c r="C1556" s="63">
        <v>35248</v>
      </c>
      <c r="D1556" s="63">
        <v>35248</v>
      </c>
      <c r="E1556" s="55">
        <v>1</v>
      </c>
      <c r="F1556">
        <f t="shared" si="24"/>
        <v>1</v>
      </c>
    </row>
    <row r="1557" spans="1:6" x14ac:dyDescent="0.25">
      <c r="B1557">
        <v>201905130</v>
      </c>
      <c r="C1557" s="63">
        <v>35245</v>
      </c>
      <c r="D1557" s="63">
        <v>35245</v>
      </c>
      <c r="E1557" s="55">
        <v>1</v>
      </c>
      <c r="F1557">
        <f t="shared" si="24"/>
        <v>1</v>
      </c>
    </row>
    <row r="1558" spans="1:6" x14ac:dyDescent="0.25">
      <c r="B1558">
        <v>201905228</v>
      </c>
      <c r="C1558" s="63">
        <v>35248</v>
      </c>
      <c r="D1558" s="63">
        <v>35248</v>
      </c>
      <c r="E1558" s="55">
        <v>1</v>
      </c>
      <c r="F1558">
        <f t="shared" si="24"/>
        <v>1</v>
      </c>
    </row>
    <row r="1559" spans="1:6" x14ac:dyDescent="0.25">
      <c r="B1559">
        <v>201906634</v>
      </c>
      <c r="C1559" s="63">
        <v>35247</v>
      </c>
      <c r="D1559" s="63">
        <v>35247</v>
      </c>
      <c r="E1559" s="55">
        <v>1</v>
      </c>
      <c r="F1559">
        <f t="shared" si="24"/>
        <v>1</v>
      </c>
    </row>
    <row r="1560" spans="1:6" x14ac:dyDescent="0.25">
      <c r="B1560">
        <v>201907035</v>
      </c>
      <c r="C1560" s="63">
        <v>35246</v>
      </c>
      <c r="D1560" s="63">
        <v>35246</v>
      </c>
      <c r="E1560" s="55">
        <v>1</v>
      </c>
      <c r="F1560">
        <f t="shared" si="24"/>
        <v>1</v>
      </c>
    </row>
    <row r="1561" spans="1:6" x14ac:dyDescent="0.25">
      <c r="B1561">
        <v>202006012</v>
      </c>
      <c r="C1561" s="63">
        <v>35247</v>
      </c>
      <c r="D1561" s="63">
        <v>35247</v>
      </c>
      <c r="E1561" s="55">
        <v>1</v>
      </c>
      <c r="F1561">
        <f t="shared" si="24"/>
        <v>1</v>
      </c>
    </row>
    <row r="1562" spans="1:6" x14ac:dyDescent="0.25">
      <c r="B1562">
        <v>202112345</v>
      </c>
      <c r="C1562" s="63">
        <v>35245</v>
      </c>
      <c r="D1562" s="63">
        <v>35245</v>
      </c>
      <c r="E1562" s="55">
        <v>1</v>
      </c>
      <c r="F1562">
        <f t="shared" si="24"/>
        <v>1</v>
      </c>
    </row>
    <row r="1563" spans="1:6" x14ac:dyDescent="0.25">
      <c r="A1563" t="s">
        <v>2157</v>
      </c>
      <c r="B1563">
        <v>202005599</v>
      </c>
      <c r="C1563" s="63">
        <v>35498</v>
      </c>
      <c r="D1563" s="63">
        <v>35498</v>
      </c>
      <c r="E1563" s="55">
        <v>1</v>
      </c>
      <c r="F1563">
        <f t="shared" si="24"/>
        <v>1</v>
      </c>
    </row>
    <row r="1564" spans="1:6" x14ac:dyDescent="0.25">
      <c r="A1564" t="s">
        <v>4804</v>
      </c>
      <c r="B1564">
        <v>201603619</v>
      </c>
      <c r="C1564" s="63">
        <v>35245</v>
      </c>
      <c r="D1564" s="63">
        <v>35245</v>
      </c>
      <c r="E1564" s="55">
        <v>1</v>
      </c>
      <c r="F1564">
        <f t="shared" si="24"/>
        <v>1</v>
      </c>
    </row>
    <row r="1565" spans="1:6" x14ac:dyDescent="0.25">
      <c r="B1565">
        <v>201705494</v>
      </c>
      <c r="C1565" s="63">
        <v>35245</v>
      </c>
      <c r="D1565" s="63">
        <v>35245</v>
      </c>
      <c r="E1565" s="55">
        <v>1</v>
      </c>
      <c r="F1565">
        <f t="shared" si="24"/>
        <v>1</v>
      </c>
    </row>
    <row r="1566" spans="1:6" x14ac:dyDescent="0.25">
      <c r="A1566" t="s">
        <v>4200</v>
      </c>
      <c r="B1566">
        <v>201706534</v>
      </c>
      <c r="C1566" s="63">
        <v>35245</v>
      </c>
      <c r="D1566" s="63">
        <v>35245</v>
      </c>
      <c r="E1566" s="55">
        <v>1</v>
      </c>
      <c r="F1566">
        <f t="shared" si="24"/>
        <v>1</v>
      </c>
    </row>
    <row r="1567" spans="1:6" x14ac:dyDescent="0.25">
      <c r="B1567">
        <v>201905130</v>
      </c>
      <c r="C1567" s="63">
        <v>35245</v>
      </c>
      <c r="D1567" s="63">
        <v>35245</v>
      </c>
      <c r="E1567" s="55">
        <v>1</v>
      </c>
      <c r="F1567">
        <f t="shared" si="24"/>
        <v>1</v>
      </c>
    </row>
    <row r="1568" spans="1:6" x14ac:dyDescent="0.25">
      <c r="A1568" t="s">
        <v>4021</v>
      </c>
      <c r="B1568">
        <v>201604686</v>
      </c>
      <c r="C1568" s="63">
        <v>35245</v>
      </c>
      <c r="D1568" s="63">
        <v>35246</v>
      </c>
      <c r="E1568" s="55">
        <v>1</v>
      </c>
      <c r="F1568">
        <f t="shared" si="24"/>
        <v>2</v>
      </c>
    </row>
    <row r="1569" spans="1:6" x14ac:dyDescent="0.25">
      <c r="B1569">
        <v>202006450</v>
      </c>
      <c r="C1569" s="63">
        <v>35247</v>
      </c>
      <c r="D1569" s="63">
        <v>35247</v>
      </c>
      <c r="E1569" s="55">
        <v>1</v>
      </c>
      <c r="F1569">
        <f t="shared" si="24"/>
        <v>1</v>
      </c>
    </row>
    <row r="1570" spans="1:6" x14ac:dyDescent="0.25">
      <c r="A1570" t="s">
        <v>4291</v>
      </c>
      <c r="B1570">
        <v>200904191</v>
      </c>
      <c r="C1570" s="63">
        <v>35248</v>
      </c>
      <c r="D1570" s="63">
        <v>35248</v>
      </c>
      <c r="E1570" s="55">
        <v>1</v>
      </c>
      <c r="F1570">
        <f t="shared" si="24"/>
        <v>1</v>
      </c>
    </row>
    <row r="1571" spans="1:6" x14ac:dyDescent="0.25">
      <c r="B1571">
        <v>202007911</v>
      </c>
      <c r="C1571" s="63">
        <v>35247</v>
      </c>
      <c r="D1571" s="63">
        <v>35247</v>
      </c>
      <c r="E1571" s="55">
        <v>1</v>
      </c>
      <c r="F1571">
        <f t="shared" si="24"/>
        <v>1</v>
      </c>
    </row>
    <row r="1572" spans="1:6" x14ac:dyDescent="0.25">
      <c r="A1572" t="s">
        <v>4689</v>
      </c>
      <c r="B1572">
        <v>202008107</v>
      </c>
      <c r="C1572" s="63">
        <v>35246</v>
      </c>
      <c r="D1572" s="63">
        <v>35246</v>
      </c>
      <c r="E1572" s="55">
        <v>1</v>
      </c>
      <c r="F1572">
        <f t="shared" si="24"/>
        <v>1</v>
      </c>
    </row>
    <row r="1573" spans="1:6" x14ac:dyDescent="0.25">
      <c r="A1573" t="s">
        <v>4514</v>
      </c>
      <c r="B1573">
        <v>201907594</v>
      </c>
      <c r="C1573" s="63">
        <v>35246</v>
      </c>
      <c r="D1573" s="63">
        <v>35246</v>
      </c>
      <c r="E1573" s="55">
        <v>1</v>
      </c>
      <c r="F1573">
        <f t="shared" si="24"/>
        <v>1</v>
      </c>
    </row>
    <row r="1574" spans="1:6" x14ac:dyDescent="0.25">
      <c r="A1574" t="s">
        <v>1078</v>
      </c>
      <c r="B1574">
        <v>202102696</v>
      </c>
      <c r="C1574" s="63">
        <v>35246</v>
      </c>
      <c r="D1574" s="63">
        <v>35246</v>
      </c>
      <c r="E1574" s="55">
        <v>1</v>
      </c>
      <c r="F1574">
        <f t="shared" si="24"/>
        <v>1</v>
      </c>
    </row>
    <row r="1575" spans="1:6" x14ac:dyDescent="0.25">
      <c r="A1575" t="s">
        <v>4513</v>
      </c>
      <c r="B1575">
        <v>201907281</v>
      </c>
      <c r="C1575" s="63">
        <v>35247</v>
      </c>
      <c r="D1575" s="63">
        <v>35248</v>
      </c>
      <c r="E1575" s="55">
        <v>1</v>
      </c>
      <c r="F1575">
        <f t="shared" si="24"/>
        <v>2</v>
      </c>
    </row>
    <row r="1576" spans="1:6" x14ac:dyDescent="0.25">
      <c r="B1576">
        <v>202007031</v>
      </c>
      <c r="C1576" s="63">
        <v>35246</v>
      </c>
      <c r="D1576" s="63">
        <v>35246</v>
      </c>
      <c r="E1576" s="55">
        <v>1</v>
      </c>
      <c r="F1576">
        <f t="shared" si="24"/>
        <v>1</v>
      </c>
    </row>
    <row r="1577" spans="1:6" x14ac:dyDescent="0.25">
      <c r="A1577" t="s">
        <v>1141</v>
      </c>
      <c r="B1577">
        <v>200806079</v>
      </c>
      <c r="C1577" s="63">
        <v>35245</v>
      </c>
      <c r="D1577" s="63">
        <v>35245</v>
      </c>
      <c r="E1577" s="55">
        <v>1</v>
      </c>
      <c r="F1577">
        <f t="shared" si="24"/>
        <v>1</v>
      </c>
    </row>
    <row r="1578" spans="1:6" x14ac:dyDescent="0.25">
      <c r="B1578">
        <v>201900177</v>
      </c>
      <c r="C1578" s="63">
        <v>35246</v>
      </c>
      <c r="D1578" s="63">
        <v>35246</v>
      </c>
      <c r="E1578" s="55">
        <v>1</v>
      </c>
      <c r="F1578">
        <f t="shared" si="24"/>
        <v>1</v>
      </c>
    </row>
    <row r="1579" spans="1:6" x14ac:dyDescent="0.25">
      <c r="A1579" t="s">
        <v>4325</v>
      </c>
      <c r="B1579">
        <v>201905682</v>
      </c>
      <c r="C1579" s="63">
        <v>35246</v>
      </c>
      <c r="D1579" s="63">
        <v>35246</v>
      </c>
      <c r="E1579" s="55">
        <v>1</v>
      </c>
      <c r="F1579">
        <f t="shared" si="24"/>
        <v>1</v>
      </c>
    </row>
    <row r="1580" spans="1:6" x14ac:dyDescent="0.25">
      <c r="B1580">
        <v>202007242</v>
      </c>
      <c r="C1580" s="63">
        <v>35247</v>
      </c>
      <c r="D1580" s="63">
        <v>35247</v>
      </c>
      <c r="E1580" s="55">
        <v>1</v>
      </c>
      <c r="F1580">
        <f t="shared" si="24"/>
        <v>1</v>
      </c>
    </row>
    <row r="1581" spans="1:6" x14ac:dyDescent="0.25">
      <c r="A1581" t="s">
        <v>1566</v>
      </c>
      <c r="B1581">
        <v>201909935</v>
      </c>
      <c r="C1581" s="63">
        <v>35246</v>
      </c>
      <c r="D1581" s="63">
        <v>35246</v>
      </c>
      <c r="E1581" s="55">
        <v>1</v>
      </c>
      <c r="F1581">
        <f t="shared" si="24"/>
        <v>1</v>
      </c>
    </row>
    <row r="1582" spans="1:6" x14ac:dyDescent="0.25">
      <c r="A1582" t="s">
        <v>4512</v>
      </c>
      <c r="B1582">
        <v>202007629</v>
      </c>
      <c r="C1582" s="63">
        <v>35246</v>
      </c>
      <c r="D1582" s="63">
        <v>35246</v>
      </c>
      <c r="E1582" s="55">
        <v>1</v>
      </c>
      <c r="F1582">
        <f t="shared" si="24"/>
        <v>1</v>
      </c>
    </row>
    <row r="1583" spans="1:6" x14ac:dyDescent="0.25">
      <c r="A1583" t="s">
        <v>4741</v>
      </c>
      <c r="B1583">
        <v>201908050</v>
      </c>
      <c r="C1583" s="63">
        <v>35246</v>
      </c>
      <c r="D1583" s="63">
        <v>35246</v>
      </c>
      <c r="E1583" s="55">
        <v>1</v>
      </c>
      <c r="F1583">
        <f t="shared" si="24"/>
        <v>1</v>
      </c>
    </row>
    <row r="1584" spans="1:6" x14ac:dyDescent="0.25">
      <c r="A1584" t="s">
        <v>4324</v>
      </c>
      <c r="B1584">
        <v>201707046</v>
      </c>
      <c r="C1584" s="63">
        <v>35245</v>
      </c>
      <c r="D1584" t="s">
        <v>5841</v>
      </c>
      <c r="E1584" s="55">
        <v>1</v>
      </c>
      <c r="F1584">
        <f t="shared" si="24"/>
        <v>0</v>
      </c>
    </row>
    <row r="1585" spans="1:6" x14ac:dyDescent="0.25">
      <c r="A1585" t="s">
        <v>4740</v>
      </c>
      <c r="B1585">
        <v>201704976</v>
      </c>
      <c r="C1585" s="63">
        <v>35245</v>
      </c>
      <c r="D1585" t="s">
        <v>5841</v>
      </c>
      <c r="E1585" s="55">
        <v>1</v>
      </c>
      <c r="F1585">
        <f t="shared" si="24"/>
        <v>0</v>
      </c>
    </row>
    <row r="1586" spans="1:6" x14ac:dyDescent="0.25">
      <c r="B1586">
        <v>201705457</v>
      </c>
      <c r="C1586" s="63">
        <v>35248</v>
      </c>
      <c r="D1586" s="63">
        <v>35248</v>
      </c>
      <c r="E1586" s="55">
        <v>1</v>
      </c>
      <c r="F1586">
        <f t="shared" si="24"/>
        <v>1</v>
      </c>
    </row>
    <row r="1587" spans="1:6" x14ac:dyDescent="0.25">
      <c r="B1587">
        <v>202008107</v>
      </c>
      <c r="C1587" s="63">
        <v>35247</v>
      </c>
      <c r="D1587" s="63">
        <v>35247</v>
      </c>
      <c r="E1587" s="55">
        <v>1</v>
      </c>
      <c r="F1587">
        <f t="shared" si="24"/>
        <v>1</v>
      </c>
    </row>
    <row r="1588" spans="1:6" x14ac:dyDescent="0.25">
      <c r="B1588">
        <v>202009360</v>
      </c>
      <c r="C1588" s="63">
        <v>35246</v>
      </c>
      <c r="D1588" s="63">
        <v>35246</v>
      </c>
      <c r="E1588" s="55">
        <v>1</v>
      </c>
      <c r="F1588">
        <f t="shared" si="24"/>
        <v>1</v>
      </c>
    </row>
    <row r="1589" spans="1:6" x14ac:dyDescent="0.25">
      <c r="A1589" t="s">
        <v>1596</v>
      </c>
      <c r="B1589">
        <v>202004229</v>
      </c>
      <c r="C1589" s="63">
        <v>35245</v>
      </c>
      <c r="D1589" t="s">
        <v>5841</v>
      </c>
      <c r="E1589" s="55">
        <v>1</v>
      </c>
      <c r="F1589">
        <f t="shared" si="24"/>
        <v>0</v>
      </c>
    </row>
    <row r="1590" spans="1:6" x14ac:dyDescent="0.25">
      <c r="A1590" t="s">
        <v>1140</v>
      </c>
      <c r="B1590">
        <v>202004864</v>
      </c>
      <c r="C1590" s="63">
        <v>35247</v>
      </c>
      <c r="D1590" t="s">
        <v>5841</v>
      </c>
      <c r="E1590" s="55">
        <v>1</v>
      </c>
      <c r="F1590">
        <f t="shared" si="24"/>
        <v>0</v>
      </c>
    </row>
    <row r="1591" spans="1:6" x14ac:dyDescent="0.25">
      <c r="B1591">
        <v>202004968</v>
      </c>
      <c r="C1591" s="63">
        <v>35246</v>
      </c>
      <c r="D1591" t="s">
        <v>5841</v>
      </c>
      <c r="E1591" s="55">
        <v>1</v>
      </c>
      <c r="F1591">
        <f t="shared" si="24"/>
        <v>0</v>
      </c>
    </row>
    <row r="1592" spans="1:6" x14ac:dyDescent="0.25">
      <c r="B1592">
        <v>202006381</v>
      </c>
      <c r="C1592" s="63">
        <v>35246</v>
      </c>
      <c r="D1592" t="s">
        <v>5841</v>
      </c>
      <c r="E1592" s="55">
        <v>1</v>
      </c>
      <c r="F1592">
        <f t="shared" si="24"/>
        <v>0</v>
      </c>
    </row>
    <row r="1593" spans="1:6" x14ac:dyDescent="0.25">
      <c r="B1593">
        <v>202102698</v>
      </c>
      <c r="C1593" s="63">
        <v>35246</v>
      </c>
      <c r="D1593" t="s">
        <v>5841</v>
      </c>
      <c r="E1593" s="55">
        <v>1</v>
      </c>
      <c r="F1593">
        <f t="shared" si="24"/>
        <v>0</v>
      </c>
    </row>
    <row r="1594" spans="1:6" x14ac:dyDescent="0.25">
      <c r="B1594">
        <v>202102702</v>
      </c>
      <c r="C1594" s="63">
        <v>35246</v>
      </c>
      <c r="D1594" t="s">
        <v>5841</v>
      </c>
      <c r="E1594" s="55">
        <v>1</v>
      </c>
      <c r="F1594">
        <f t="shared" si="24"/>
        <v>0</v>
      </c>
    </row>
    <row r="1595" spans="1:6" x14ac:dyDescent="0.25">
      <c r="A1595" t="s">
        <v>1393</v>
      </c>
      <c r="B1595">
        <v>201907316</v>
      </c>
      <c r="C1595" s="63">
        <v>35246</v>
      </c>
      <c r="D1595" t="s">
        <v>5841</v>
      </c>
      <c r="E1595" s="55">
        <v>1</v>
      </c>
      <c r="F1595">
        <f t="shared" si="24"/>
        <v>0</v>
      </c>
    </row>
    <row r="1596" spans="1:6" x14ac:dyDescent="0.25">
      <c r="A1596" t="s">
        <v>4803</v>
      </c>
      <c r="B1596">
        <v>201904660</v>
      </c>
      <c r="C1596" s="63">
        <v>35247</v>
      </c>
      <c r="D1596" s="63">
        <v>35247</v>
      </c>
      <c r="E1596" s="55">
        <v>1</v>
      </c>
      <c r="F1596">
        <f t="shared" si="24"/>
        <v>1</v>
      </c>
    </row>
    <row r="1597" spans="1:6" x14ac:dyDescent="0.25">
      <c r="B1597">
        <v>201907457</v>
      </c>
      <c r="C1597" s="63">
        <v>35247</v>
      </c>
      <c r="D1597" s="63">
        <v>35247</v>
      </c>
      <c r="E1597" s="55">
        <v>1</v>
      </c>
      <c r="F1597">
        <f t="shared" si="24"/>
        <v>1</v>
      </c>
    </row>
    <row r="1598" spans="1:6" x14ac:dyDescent="0.25">
      <c r="B1598">
        <v>202007590</v>
      </c>
      <c r="C1598" s="63">
        <v>35246</v>
      </c>
      <c r="D1598" s="63">
        <v>35246</v>
      </c>
      <c r="E1598" s="55">
        <v>1</v>
      </c>
      <c r="F1598">
        <f t="shared" si="24"/>
        <v>1</v>
      </c>
    </row>
    <row r="1599" spans="1:6" x14ac:dyDescent="0.25">
      <c r="A1599" t="s">
        <v>4511</v>
      </c>
      <c r="B1599">
        <v>201308099</v>
      </c>
      <c r="C1599" s="63">
        <v>35247</v>
      </c>
      <c r="D1599" s="63">
        <v>35247</v>
      </c>
      <c r="E1599" s="55">
        <v>1</v>
      </c>
      <c r="F1599">
        <f t="shared" si="24"/>
        <v>1</v>
      </c>
    </row>
    <row r="1600" spans="1:6" x14ac:dyDescent="0.25">
      <c r="B1600">
        <v>202007031</v>
      </c>
      <c r="C1600" s="63">
        <v>35246</v>
      </c>
      <c r="D1600" s="63">
        <v>35246</v>
      </c>
      <c r="E1600" s="55">
        <v>1</v>
      </c>
      <c r="F1600">
        <f t="shared" si="24"/>
        <v>1</v>
      </c>
    </row>
    <row r="1601" spans="1:6" x14ac:dyDescent="0.25">
      <c r="A1601" t="s">
        <v>4198</v>
      </c>
      <c r="B1601">
        <v>201907297</v>
      </c>
      <c r="C1601" s="63">
        <v>35246</v>
      </c>
      <c r="D1601" s="63">
        <v>35246</v>
      </c>
      <c r="E1601" s="55">
        <v>1</v>
      </c>
      <c r="F1601">
        <f t="shared" si="24"/>
        <v>1</v>
      </c>
    </row>
    <row r="1602" spans="1:6" x14ac:dyDescent="0.25">
      <c r="A1602" t="s">
        <v>4688</v>
      </c>
      <c r="B1602">
        <v>201906051</v>
      </c>
      <c r="C1602" s="63">
        <v>35280</v>
      </c>
      <c r="D1602" s="63">
        <v>35280</v>
      </c>
      <c r="E1602" s="55">
        <v>1</v>
      </c>
      <c r="F1602">
        <f t="shared" si="24"/>
        <v>1</v>
      </c>
    </row>
    <row r="1603" spans="1:6" x14ac:dyDescent="0.25">
      <c r="B1603">
        <v>202006923</v>
      </c>
      <c r="C1603" s="63">
        <v>35279</v>
      </c>
      <c r="D1603" s="63">
        <v>35279</v>
      </c>
      <c r="E1603" s="55">
        <v>2</v>
      </c>
      <c r="F1603">
        <f t="shared" si="24"/>
        <v>1</v>
      </c>
    </row>
    <row r="1604" spans="1:6" x14ac:dyDescent="0.25">
      <c r="A1604" t="s">
        <v>1391</v>
      </c>
      <c r="B1604">
        <v>201507838</v>
      </c>
      <c r="C1604" s="63">
        <v>35246</v>
      </c>
      <c r="D1604" s="63">
        <v>35246</v>
      </c>
      <c r="E1604" s="55">
        <v>1</v>
      </c>
      <c r="F1604">
        <f t="shared" si="24"/>
        <v>1</v>
      </c>
    </row>
    <row r="1605" spans="1:6" x14ac:dyDescent="0.25">
      <c r="A1605" t="s">
        <v>3872</v>
      </c>
      <c r="B1605">
        <v>201704599</v>
      </c>
      <c r="C1605" s="63">
        <v>35246</v>
      </c>
      <c r="D1605" s="63">
        <v>35246</v>
      </c>
      <c r="E1605" s="55">
        <v>1</v>
      </c>
      <c r="F1605">
        <f t="shared" si="24"/>
        <v>1</v>
      </c>
    </row>
    <row r="1606" spans="1:6" x14ac:dyDescent="0.25">
      <c r="A1606" t="s">
        <v>4290</v>
      </c>
      <c r="B1606">
        <v>202006533</v>
      </c>
      <c r="C1606" s="63">
        <v>35246</v>
      </c>
      <c r="D1606" s="63">
        <v>35246</v>
      </c>
      <c r="E1606" s="55">
        <v>1</v>
      </c>
      <c r="F1606">
        <f t="shared" ref="F1606:F1669" si="25">IFERROR(D1606-C1606+1, 0)</f>
        <v>1</v>
      </c>
    </row>
    <row r="1607" spans="1:6" x14ac:dyDescent="0.25">
      <c r="A1607" t="s">
        <v>1438</v>
      </c>
      <c r="B1607">
        <v>201809221</v>
      </c>
      <c r="C1607" s="63">
        <v>35247</v>
      </c>
      <c r="D1607" s="63">
        <v>35247</v>
      </c>
      <c r="E1607" s="55">
        <v>1</v>
      </c>
      <c r="F1607">
        <f t="shared" si="25"/>
        <v>1</v>
      </c>
    </row>
    <row r="1608" spans="1:6" x14ac:dyDescent="0.25">
      <c r="A1608" t="s">
        <v>1390</v>
      </c>
      <c r="B1608">
        <v>201806246</v>
      </c>
      <c r="C1608" s="63">
        <v>35246</v>
      </c>
      <c r="D1608" s="63">
        <v>35246</v>
      </c>
      <c r="E1608" s="55">
        <v>1</v>
      </c>
      <c r="F1608">
        <f t="shared" si="25"/>
        <v>1</v>
      </c>
    </row>
    <row r="1609" spans="1:6" x14ac:dyDescent="0.25">
      <c r="A1609" t="s">
        <v>1310</v>
      </c>
      <c r="B1609">
        <v>201604360</v>
      </c>
      <c r="C1609" s="63">
        <v>35247</v>
      </c>
      <c r="D1609" s="63">
        <v>35247</v>
      </c>
      <c r="E1609" s="55">
        <v>1</v>
      </c>
      <c r="F1609">
        <f t="shared" si="25"/>
        <v>1</v>
      </c>
    </row>
    <row r="1610" spans="1:6" x14ac:dyDescent="0.25">
      <c r="B1610">
        <v>201704515</v>
      </c>
      <c r="C1610" s="63">
        <v>35247</v>
      </c>
      <c r="D1610" s="63">
        <v>35247</v>
      </c>
      <c r="E1610" s="55">
        <v>1</v>
      </c>
      <c r="F1610">
        <f t="shared" si="25"/>
        <v>1</v>
      </c>
    </row>
    <row r="1611" spans="1:6" x14ac:dyDescent="0.25">
      <c r="B1611">
        <v>201704684</v>
      </c>
      <c r="C1611" s="63">
        <v>35247</v>
      </c>
      <c r="D1611" s="63">
        <v>35247</v>
      </c>
      <c r="E1611" s="55">
        <v>1</v>
      </c>
      <c r="F1611">
        <f t="shared" si="25"/>
        <v>1</v>
      </c>
    </row>
    <row r="1612" spans="1:6" x14ac:dyDescent="0.25">
      <c r="B1612">
        <v>201807575</v>
      </c>
      <c r="C1612" s="63">
        <v>35247</v>
      </c>
      <c r="D1612" s="63">
        <v>35247</v>
      </c>
      <c r="E1612" s="55">
        <v>1</v>
      </c>
      <c r="F1612">
        <f t="shared" si="25"/>
        <v>1</v>
      </c>
    </row>
    <row r="1613" spans="1:6" x14ac:dyDescent="0.25">
      <c r="B1613">
        <v>202004891</v>
      </c>
      <c r="C1613" s="63">
        <v>35246</v>
      </c>
      <c r="D1613" s="63">
        <v>35246</v>
      </c>
      <c r="E1613" s="55">
        <v>1</v>
      </c>
      <c r="F1613">
        <f t="shared" si="25"/>
        <v>1</v>
      </c>
    </row>
    <row r="1614" spans="1:6" x14ac:dyDescent="0.25">
      <c r="A1614" t="s">
        <v>4842</v>
      </c>
      <c r="B1614">
        <v>202008551</v>
      </c>
      <c r="C1614" s="63">
        <v>35246</v>
      </c>
      <c r="D1614" s="63">
        <v>35246</v>
      </c>
      <c r="E1614" s="55">
        <v>1</v>
      </c>
      <c r="F1614">
        <f t="shared" si="25"/>
        <v>1</v>
      </c>
    </row>
    <row r="1615" spans="1:6" x14ac:dyDescent="0.25">
      <c r="A1615" t="s">
        <v>4562</v>
      </c>
      <c r="B1615">
        <v>202005146</v>
      </c>
      <c r="C1615" s="63">
        <v>35246</v>
      </c>
      <c r="D1615" s="63">
        <v>35246</v>
      </c>
      <c r="E1615" s="55">
        <v>1</v>
      </c>
      <c r="F1615">
        <f t="shared" si="25"/>
        <v>1</v>
      </c>
    </row>
    <row r="1616" spans="1:6" x14ac:dyDescent="0.25">
      <c r="A1616" t="s">
        <v>4510</v>
      </c>
      <c r="B1616">
        <v>201806849</v>
      </c>
      <c r="C1616" s="63">
        <v>35247</v>
      </c>
      <c r="D1616" s="63">
        <v>35247</v>
      </c>
      <c r="E1616" s="55">
        <v>1</v>
      </c>
      <c r="F1616">
        <f t="shared" si="25"/>
        <v>1</v>
      </c>
    </row>
    <row r="1617" spans="1:6" x14ac:dyDescent="0.25">
      <c r="A1617" t="s">
        <v>4570</v>
      </c>
      <c r="B1617">
        <v>201205991</v>
      </c>
      <c r="C1617" s="63">
        <v>35246</v>
      </c>
      <c r="D1617" s="63">
        <v>35246</v>
      </c>
      <c r="E1617" s="55">
        <v>1</v>
      </c>
      <c r="F1617">
        <f t="shared" si="25"/>
        <v>1</v>
      </c>
    </row>
    <row r="1618" spans="1:6" x14ac:dyDescent="0.25">
      <c r="A1618" t="s">
        <v>4966</v>
      </c>
      <c r="B1618">
        <v>201806161</v>
      </c>
      <c r="C1618" s="63">
        <v>35246</v>
      </c>
      <c r="D1618" s="63">
        <v>35246</v>
      </c>
      <c r="E1618" s="55">
        <v>1</v>
      </c>
      <c r="F1618">
        <f t="shared" si="25"/>
        <v>1</v>
      </c>
    </row>
    <row r="1619" spans="1:6" x14ac:dyDescent="0.25">
      <c r="B1619">
        <v>202000163</v>
      </c>
      <c r="C1619" s="63">
        <v>35247</v>
      </c>
      <c r="D1619" s="63">
        <v>35247</v>
      </c>
      <c r="E1619" s="55">
        <v>1</v>
      </c>
      <c r="F1619">
        <f t="shared" si="25"/>
        <v>1</v>
      </c>
    </row>
    <row r="1620" spans="1:6" x14ac:dyDescent="0.25">
      <c r="A1620" t="s">
        <v>1548</v>
      </c>
      <c r="B1620">
        <v>201907771</v>
      </c>
      <c r="C1620" s="63">
        <v>35246</v>
      </c>
      <c r="D1620" t="s">
        <v>5841</v>
      </c>
      <c r="E1620" s="55">
        <v>1</v>
      </c>
      <c r="F1620">
        <f t="shared" si="25"/>
        <v>0</v>
      </c>
    </row>
    <row r="1621" spans="1:6" x14ac:dyDescent="0.25">
      <c r="A1621" t="s">
        <v>1388</v>
      </c>
      <c r="B1621">
        <v>202005942</v>
      </c>
      <c r="C1621" s="63">
        <v>35246</v>
      </c>
      <c r="D1621" t="s">
        <v>5841</v>
      </c>
      <c r="E1621" s="55">
        <v>1</v>
      </c>
      <c r="F1621">
        <f t="shared" si="25"/>
        <v>0</v>
      </c>
    </row>
    <row r="1622" spans="1:6" x14ac:dyDescent="0.25">
      <c r="A1622" t="s">
        <v>1328</v>
      </c>
      <c r="B1622">
        <v>201808533</v>
      </c>
      <c r="C1622" s="63">
        <v>35246</v>
      </c>
      <c r="D1622" t="s">
        <v>5841</v>
      </c>
      <c r="E1622" s="55">
        <v>1</v>
      </c>
      <c r="F1622">
        <f t="shared" si="25"/>
        <v>0</v>
      </c>
    </row>
    <row r="1623" spans="1:6" x14ac:dyDescent="0.25">
      <c r="A1623" t="s">
        <v>1547</v>
      </c>
      <c r="B1623">
        <v>201706966</v>
      </c>
      <c r="C1623" s="63">
        <v>35246</v>
      </c>
      <c r="D1623" t="s">
        <v>5841</v>
      </c>
      <c r="E1623" s="55">
        <v>1</v>
      </c>
      <c r="F1623">
        <f t="shared" si="25"/>
        <v>0</v>
      </c>
    </row>
    <row r="1624" spans="1:6" x14ac:dyDescent="0.25">
      <c r="B1624">
        <v>201909914</v>
      </c>
      <c r="C1624" s="63">
        <v>35246</v>
      </c>
      <c r="D1624" t="s">
        <v>5841</v>
      </c>
      <c r="E1624" s="55">
        <v>1</v>
      </c>
      <c r="F1624">
        <f t="shared" si="25"/>
        <v>0</v>
      </c>
    </row>
    <row r="1625" spans="1:6" x14ac:dyDescent="0.25">
      <c r="A1625" t="s">
        <v>1230</v>
      </c>
      <c r="B1625">
        <v>202007145</v>
      </c>
      <c r="C1625" s="63">
        <v>35248</v>
      </c>
      <c r="D1625" s="63">
        <v>35248</v>
      </c>
      <c r="E1625" s="55">
        <v>1</v>
      </c>
      <c r="F1625">
        <f t="shared" si="25"/>
        <v>1</v>
      </c>
    </row>
    <row r="1626" spans="1:6" x14ac:dyDescent="0.25">
      <c r="A1626" t="s">
        <v>1417</v>
      </c>
      <c r="B1626">
        <v>201908633</v>
      </c>
      <c r="C1626" s="63">
        <v>35247</v>
      </c>
      <c r="D1626" s="63">
        <v>35247</v>
      </c>
      <c r="E1626" s="55">
        <v>1</v>
      </c>
      <c r="F1626">
        <f t="shared" si="25"/>
        <v>1</v>
      </c>
    </row>
    <row r="1627" spans="1:6" x14ac:dyDescent="0.25">
      <c r="A1627" t="s">
        <v>4020</v>
      </c>
      <c r="B1627">
        <v>201806581</v>
      </c>
      <c r="C1627" s="63">
        <v>35247</v>
      </c>
      <c r="D1627" s="63">
        <v>35247</v>
      </c>
      <c r="E1627" s="55">
        <v>1</v>
      </c>
      <c r="F1627">
        <f t="shared" si="25"/>
        <v>1</v>
      </c>
    </row>
    <row r="1628" spans="1:6" x14ac:dyDescent="0.25">
      <c r="B1628">
        <v>201906117</v>
      </c>
      <c r="C1628" s="63">
        <v>35249</v>
      </c>
      <c r="D1628" s="63">
        <v>35249</v>
      </c>
      <c r="E1628" s="55">
        <v>1</v>
      </c>
      <c r="F1628">
        <f t="shared" si="25"/>
        <v>1</v>
      </c>
    </row>
    <row r="1629" spans="1:6" x14ac:dyDescent="0.25">
      <c r="B1629">
        <v>201909521</v>
      </c>
      <c r="C1629" s="63">
        <v>35250</v>
      </c>
      <c r="D1629" s="63">
        <v>35250</v>
      </c>
      <c r="E1629" s="55">
        <v>1</v>
      </c>
      <c r="F1629">
        <f t="shared" si="25"/>
        <v>1</v>
      </c>
    </row>
    <row r="1630" spans="1:6" x14ac:dyDescent="0.25">
      <c r="B1630">
        <v>202110018</v>
      </c>
      <c r="C1630" s="63">
        <v>35248</v>
      </c>
      <c r="D1630" s="63">
        <v>35248</v>
      </c>
      <c r="E1630" s="55">
        <v>1</v>
      </c>
      <c r="F1630">
        <f t="shared" si="25"/>
        <v>1</v>
      </c>
    </row>
    <row r="1631" spans="1:6" x14ac:dyDescent="0.25">
      <c r="A1631" t="s">
        <v>4686</v>
      </c>
      <c r="B1631">
        <v>201906117</v>
      </c>
      <c r="C1631" s="63">
        <v>35248</v>
      </c>
      <c r="D1631" s="63">
        <v>35248</v>
      </c>
      <c r="E1631" s="55">
        <v>1</v>
      </c>
      <c r="F1631">
        <f t="shared" si="25"/>
        <v>1</v>
      </c>
    </row>
    <row r="1632" spans="1:6" x14ac:dyDescent="0.25">
      <c r="A1632" t="s">
        <v>1076</v>
      </c>
      <c r="B1632">
        <v>202006302</v>
      </c>
      <c r="C1632" s="63">
        <v>35247</v>
      </c>
      <c r="D1632" s="63">
        <v>35248</v>
      </c>
      <c r="E1632" s="55">
        <v>1</v>
      </c>
      <c r="F1632">
        <f t="shared" si="25"/>
        <v>2</v>
      </c>
    </row>
    <row r="1633" spans="1:6" x14ac:dyDescent="0.25">
      <c r="A1633" t="s">
        <v>4509</v>
      </c>
      <c r="B1633">
        <v>201604686</v>
      </c>
      <c r="C1633" s="63">
        <v>35249</v>
      </c>
      <c r="D1633" s="63">
        <v>35249</v>
      </c>
      <c r="E1633" s="55">
        <v>1</v>
      </c>
      <c r="F1633">
        <f t="shared" si="25"/>
        <v>1</v>
      </c>
    </row>
    <row r="1634" spans="1:6" x14ac:dyDescent="0.25">
      <c r="B1634">
        <v>202005356</v>
      </c>
      <c r="C1634" s="63">
        <v>35248</v>
      </c>
      <c r="D1634" s="63">
        <v>35248</v>
      </c>
      <c r="E1634" s="55">
        <v>1</v>
      </c>
      <c r="F1634">
        <f t="shared" si="25"/>
        <v>1</v>
      </c>
    </row>
    <row r="1635" spans="1:6" x14ac:dyDescent="0.25">
      <c r="A1635" t="s">
        <v>3871</v>
      </c>
      <c r="B1635">
        <v>201807575</v>
      </c>
      <c r="C1635" s="63">
        <v>35247</v>
      </c>
      <c r="D1635" s="63">
        <v>35247</v>
      </c>
      <c r="E1635" s="55">
        <v>1</v>
      </c>
      <c r="F1635">
        <f t="shared" si="25"/>
        <v>1</v>
      </c>
    </row>
    <row r="1636" spans="1:6" x14ac:dyDescent="0.25">
      <c r="A1636" t="s">
        <v>4554</v>
      </c>
      <c r="B1636">
        <v>201706780</v>
      </c>
      <c r="C1636" s="63">
        <v>35247</v>
      </c>
      <c r="D1636" s="63">
        <v>35247</v>
      </c>
      <c r="E1636" s="55">
        <v>1</v>
      </c>
      <c r="F1636">
        <f t="shared" si="25"/>
        <v>1</v>
      </c>
    </row>
    <row r="1637" spans="1:6" x14ac:dyDescent="0.25">
      <c r="A1637" t="s">
        <v>4197</v>
      </c>
      <c r="B1637">
        <v>201505640</v>
      </c>
      <c r="C1637" s="63">
        <v>35247</v>
      </c>
      <c r="D1637" s="63">
        <v>35247</v>
      </c>
      <c r="E1637" s="55">
        <v>1</v>
      </c>
      <c r="F1637">
        <f t="shared" si="25"/>
        <v>1</v>
      </c>
    </row>
    <row r="1638" spans="1:6" x14ac:dyDescent="0.25">
      <c r="A1638" t="s">
        <v>4818</v>
      </c>
      <c r="B1638">
        <v>202000166</v>
      </c>
      <c r="C1638" s="63">
        <v>35248</v>
      </c>
      <c r="D1638" s="63">
        <v>35248</v>
      </c>
      <c r="E1638" s="55">
        <v>1</v>
      </c>
      <c r="F1638">
        <f t="shared" si="25"/>
        <v>1</v>
      </c>
    </row>
    <row r="1639" spans="1:6" x14ac:dyDescent="0.25">
      <c r="A1639" t="s">
        <v>5770</v>
      </c>
      <c r="B1639">
        <v>201907107</v>
      </c>
      <c r="C1639" s="63">
        <v>35498</v>
      </c>
      <c r="D1639" s="63">
        <v>35498</v>
      </c>
      <c r="E1639" s="55">
        <v>1</v>
      </c>
      <c r="F1639">
        <f t="shared" si="25"/>
        <v>1</v>
      </c>
    </row>
    <row r="1640" spans="1:6" x14ac:dyDescent="0.25">
      <c r="A1640" t="s">
        <v>4196</v>
      </c>
      <c r="B1640">
        <v>201806776</v>
      </c>
      <c r="C1640" s="63">
        <v>35248</v>
      </c>
      <c r="D1640" s="63">
        <v>35248</v>
      </c>
      <c r="E1640" s="55">
        <v>1</v>
      </c>
      <c r="F1640">
        <f t="shared" si="25"/>
        <v>1</v>
      </c>
    </row>
    <row r="1641" spans="1:6" x14ac:dyDescent="0.25">
      <c r="A1641" t="s">
        <v>4019</v>
      </c>
      <c r="B1641">
        <v>201705641</v>
      </c>
      <c r="C1641" s="63">
        <v>35248</v>
      </c>
      <c r="D1641" s="63">
        <v>35248</v>
      </c>
      <c r="E1641" s="55">
        <v>1</v>
      </c>
      <c r="F1641">
        <f t="shared" si="25"/>
        <v>1</v>
      </c>
    </row>
    <row r="1642" spans="1:6" x14ac:dyDescent="0.25">
      <c r="B1642">
        <v>201908633</v>
      </c>
      <c r="C1642" s="63">
        <v>35249</v>
      </c>
      <c r="D1642" s="63">
        <v>35249</v>
      </c>
      <c r="E1642" s="55">
        <v>1</v>
      </c>
      <c r="F1642">
        <f t="shared" si="25"/>
        <v>1</v>
      </c>
    </row>
    <row r="1643" spans="1:6" x14ac:dyDescent="0.25">
      <c r="A1643" t="s">
        <v>4802</v>
      </c>
      <c r="B1643">
        <v>201505938</v>
      </c>
      <c r="C1643" s="63">
        <v>35248</v>
      </c>
      <c r="D1643" s="63">
        <v>35248</v>
      </c>
      <c r="E1643" s="55">
        <v>1</v>
      </c>
      <c r="F1643">
        <f t="shared" si="25"/>
        <v>1</v>
      </c>
    </row>
    <row r="1644" spans="1:6" x14ac:dyDescent="0.25">
      <c r="B1644">
        <v>202008444</v>
      </c>
      <c r="C1644" s="63">
        <v>35248</v>
      </c>
      <c r="D1644" s="63">
        <v>35248</v>
      </c>
      <c r="E1644" s="55">
        <v>1</v>
      </c>
      <c r="F1644">
        <f t="shared" si="25"/>
        <v>1</v>
      </c>
    </row>
    <row r="1645" spans="1:6" x14ac:dyDescent="0.25">
      <c r="A1645" t="s">
        <v>4195</v>
      </c>
      <c r="B1645">
        <v>201900139</v>
      </c>
      <c r="C1645" s="63">
        <v>35248</v>
      </c>
      <c r="D1645" s="63">
        <v>35248</v>
      </c>
      <c r="E1645" s="55">
        <v>1</v>
      </c>
      <c r="F1645">
        <f t="shared" si="25"/>
        <v>1</v>
      </c>
    </row>
    <row r="1646" spans="1:6" x14ac:dyDescent="0.25">
      <c r="A1646" t="s">
        <v>4685</v>
      </c>
      <c r="B1646">
        <v>201906116</v>
      </c>
      <c r="C1646" s="63">
        <v>35248</v>
      </c>
      <c r="D1646" s="63">
        <v>35248</v>
      </c>
      <c r="E1646" s="55">
        <v>1</v>
      </c>
      <c r="F1646">
        <f t="shared" si="25"/>
        <v>1</v>
      </c>
    </row>
    <row r="1647" spans="1:6" x14ac:dyDescent="0.25">
      <c r="A1647" t="s">
        <v>1386</v>
      </c>
      <c r="B1647">
        <v>202005096</v>
      </c>
      <c r="C1647" s="63">
        <v>35247</v>
      </c>
      <c r="D1647" s="63">
        <v>35247</v>
      </c>
      <c r="E1647" s="55">
        <v>1</v>
      </c>
      <c r="F1647">
        <f t="shared" si="25"/>
        <v>1</v>
      </c>
    </row>
    <row r="1648" spans="1:6" x14ac:dyDescent="0.25">
      <c r="A1648" t="s">
        <v>4739</v>
      </c>
      <c r="B1648">
        <v>202004293</v>
      </c>
      <c r="C1648" s="63">
        <v>35247</v>
      </c>
      <c r="D1648" s="63">
        <v>35247</v>
      </c>
      <c r="E1648" s="55">
        <v>1</v>
      </c>
      <c r="F1648">
        <f t="shared" si="25"/>
        <v>1</v>
      </c>
    </row>
    <row r="1649" spans="1:6" x14ac:dyDescent="0.25">
      <c r="A1649" t="s">
        <v>5769</v>
      </c>
      <c r="B1649">
        <v>201509918</v>
      </c>
      <c r="C1649" s="63">
        <v>35501</v>
      </c>
      <c r="D1649" s="63">
        <v>35501</v>
      </c>
      <c r="E1649" s="55">
        <v>1</v>
      </c>
      <c r="F1649">
        <f t="shared" si="25"/>
        <v>1</v>
      </c>
    </row>
    <row r="1650" spans="1:6" x14ac:dyDescent="0.25">
      <c r="A1650" t="s">
        <v>4508</v>
      </c>
      <c r="B1650">
        <v>202006641</v>
      </c>
      <c r="C1650" s="63">
        <v>35248</v>
      </c>
      <c r="D1650" s="63">
        <v>35248</v>
      </c>
      <c r="E1650" s="55">
        <v>1</v>
      </c>
      <c r="F1650">
        <f t="shared" si="25"/>
        <v>1</v>
      </c>
    </row>
    <row r="1651" spans="1:6" x14ac:dyDescent="0.25">
      <c r="B1651">
        <v>202110018</v>
      </c>
      <c r="C1651" s="63">
        <v>35248</v>
      </c>
      <c r="D1651" s="63">
        <v>35248</v>
      </c>
      <c r="E1651" s="55">
        <v>1</v>
      </c>
      <c r="F1651">
        <f t="shared" si="25"/>
        <v>1</v>
      </c>
    </row>
    <row r="1652" spans="1:6" x14ac:dyDescent="0.25">
      <c r="A1652" t="s">
        <v>1546</v>
      </c>
      <c r="B1652">
        <v>201905810</v>
      </c>
      <c r="C1652" s="63">
        <v>35247</v>
      </c>
      <c r="D1652" t="s">
        <v>5841</v>
      </c>
      <c r="E1652" s="55">
        <v>1</v>
      </c>
      <c r="F1652">
        <f t="shared" si="25"/>
        <v>0</v>
      </c>
    </row>
    <row r="1653" spans="1:6" x14ac:dyDescent="0.25">
      <c r="A1653" t="s">
        <v>5768</v>
      </c>
      <c r="B1653">
        <v>201904507</v>
      </c>
      <c r="C1653" s="63">
        <v>35498</v>
      </c>
      <c r="D1653" s="63">
        <v>35498</v>
      </c>
      <c r="E1653" s="55">
        <v>1</v>
      </c>
      <c r="F1653">
        <f t="shared" si="25"/>
        <v>1</v>
      </c>
    </row>
    <row r="1654" spans="1:6" x14ac:dyDescent="0.25">
      <c r="A1654" t="s">
        <v>1309</v>
      </c>
      <c r="B1654">
        <v>201806392</v>
      </c>
      <c r="C1654" s="63">
        <v>35248</v>
      </c>
      <c r="D1654" t="s">
        <v>5841</v>
      </c>
      <c r="E1654" s="55">
        <v>1</v>
      </c>
      <c r="F1654">
        <f t="shared" si="25"/>
        <v>0</v>
      </c>
    </row>
    <row r="1655" spans="1:6" x14ac:dyDescent="0.25">
      <c r="B1655">
        <v>202103629</v>
      </c>
      <c r="C1655" s="63">
        <v>35247</v>
      </c>
      <c r="D1655" t="s">
        <v>5841</v>
      </c>
      <c r="E1655" s="55">
        <v>1</v>
      </c>
      <c r="F1655">
        <f t="shared" si="25"/>
        <v>0</v>
      </c>
    </row>
    <row r="1656" spans="1:6" x14ac:dyDescent="0.25">
      <c r="A1656" t="s">
        <v>1545</v>
      </c>
      <c r="B1656">
        <v>201907693</v>
      </c>
      <c r="C1656" s="63">
        <v>35247</v>
      </c>
      <c r="D1656" t="s">
        <v>5841</v>
      </c>
      <c r="E1656" s="55">
        <v>1</v>
      </c>
      <c r="F1656">
        <f t="shared" si="25"/>
        <v>0</v>
      </c>
    </row>
    <row r="1657" spans="1:6" x14ac:dyDescent="0.25">
      <c r="A1657" t="s">
        <v>5767</v>
      </c>
      <c r="B1657">
        <v>201806411</v>
      </c>
      <c r="C1657" s="63">
        <v>35499</v>
      </c>
      <c r="D1657" s="63">
        <v>35499</v>
      </c>
      <c r="E1657" s="55">
        <v>1</v>
      </c>
      <c r="F1657">
        <f t="shared" si="25"/>
        <v>1</v>
      </c>
    </row>
    <row r="1658" spans="1:6" x14ac:dyDescent="0.25">
      <c r="A1658" t="s">
        <v>4684</v>
      </c>
      <c r="B1658">
        <v>201705971</v>
      </c>
      <c r="C1658" s="63">
        <v>35248</v>
      </c>
      <c r="D1658" s="63">
        <v>35248</v>
      </c>
      <c r="E1658" s="55">
        <v>1</v>
      </c>
      <c r="F1658">
        <f t="shared" si="25"/>
        <v>1</v>
      </c>
    </row>
    <row r="1659" spans="1:6" x14ac:dyDescent="0.25">
      <c r="A1659" t="s">
        <v>4965</v>
      </c>
      <c r="B1659">
        <v>201005457</v>
      </c>
      <c r="C1659" s="63">
        <v>35248</v>
      </c>
      <c r="D1659" s="63">
        <v>35248</v>
      </c>
      <c r="E1659" s="55">
        <v>1</v>
      </c>
      <c r="F1659">
        <f t="shared" si="25"/>
        <v>1</v>
      </c>
    </row>
    <row r="1660" spans="1:6" x14ac:dyDescent="0.25">
      <c r="A1660" t="s">
        <v>4194</v>
      </c>
      <c r="B1660">
        <v>201806178</v>
      </c>
      <c r="C1660" s="63">
        <v>35248</v>
      </c>
      <c r="D1660" s="63">
        <v>35248</v>
      </c>
      <c r="E1660" s="55">
        <v>1</v>
      </c>
      <c r="F1660">
        <f t="shared" si="25"/>
        <v>1</v>
      </c>
    </row>
    <row r="1661" spans="1:6" x14ac:dyDescent="0.25">
      <c r="B1661">
        <v>201906116</v>
      </c>
      <c r="C1661" s="63">
        <v>35248</v>
      </c>
      <c r="D1661" s="63">
        <v>35248</v>
      </c>
      <c r="E1661" s="55">
        <v>1</v>
      </c>
      <c r="F1661">
        <f t="shared" si="25"/>
        <v>1</v>
      </c>
    </row>
    <row r="1662" spans="1:6" x14ac:dyDescent="0.25">
      <c r="A1662" t="s">
        <v>4289</v>
      </c>
      <c r="B1662">
        <v>201911913</v>
      </c>
      <c r="C1662" s="63">
        <v>35248</v>
      </c>
      <c r="D1662" s="63">
        <v>35248</v>
      </c>
      <c r="E1662" s="55">
        <v>1</v>
      </c>
      <c r="F1662">
        <f t="shared" si="25"/>
        <v>1</v>
      </c>
    </row>
    <row r="1663" spans="1:6" x14ac:dyDescent="0.25">
      <c r="B1663">
        <v>202007723</v>
      </c>
      <c r="C1663" s="63">
        <v>35248</v>
      </c>
      <c r="D1663" s="63">
        <v>35248</v>
      </c>
      <c r="E1663" s="55">
        <v>1</v>
      </c>
      <c r="F1663">
        <f t="shared" si="25"/>
        <v>1</v>
      </c>
    </row>
    <row r="1664" spans="1:6" x14ac:dyDescent="0.25">
      <c r="A1664" t="s">
        <v>2156</v>
      </c>
      <c r="B1664">
        <v>202005986</v>
      </c>
      <c r="C1664" s="63">
        <v>35498</v>
      </c>
      <c r="D1664" s="63">
        <v>35498</v>
      </c>
      <c r="E1664" s="55">
        <v>1</v>
      </c>
      <c r="F1664">
        <f t="shared" si="25"/>
        <v>1</v>
      </c>
    </row>
    <row r="1665" spans="1:6" x14ac:dyDescent="0.25">
      <c r="A1665" t="s">
        <v>4683</v>
      </c>
      <c r="B1665">
        <v>201504936</v>
      </c>
      <c r="C1665" s="63">
        <v>35249</v>
      </c>
      <c r="D1665" s="63">
        <v>35249</v>
      </c>
      <c r="E1665" s="55">
        <v>1</v>
      </c>
      <c r="F1665">
        <f t="shared" si="25"/>
        <v>1</v>
      </c>
    </row>
    <row r="1666" spans="1:6" x14ac:dyDescent="0.25">
      <c r="A1666" t="s">
        <v>3870</v>
      </c>
      <c r="B1666">
        <v>202004891</v>
      </c>
      <c r="C1666" s="63">
        <v>35249</v>
      </c>
      <c r="D1666" s="63">
        <v>35249</v>
      </c>
      <c r="E1666" s="55">
        <v>1</v>
      </c>
      <c r="F1666">
        <f t="shared" si="25"/>
        <v>1</v>
      </c>
    </row>
    <row r="1667" spans="1:6" x14ac:dyDescent="0.25">
      <c r="A1667" t="s">
        <v>4507</v>
      </c>
      <c r="B1667">
        <v>201908633</v>
      </c>
      <c r="C1667" s="63">
        <v>35248</v>
      </c>
      <c r="D1667" s="63">
        <v>35248</v>
      </c>
      <c r="E1667" s="55">
        <v>1</v>
      </c>
      <c r="F1667">
        <f t="shared" si="25"/>
        <v>1</v>
      </c>
    </row>
    <row r="1668" spans="1:6" x14ac:dyDescent="0.25">
      <c r="A1668" t="s">
        <v>4193</v>
      </c>
      <c r="B1668">
        <v>202007163</v>
      </c>
      <c r="C1668" s="63">
        <v>35248</v>
      </c>
      <c r="D1668" s="63">
        <v>35248</v>
      </c>
      <c r="E1668" s="55">
        <v>1</v>
      </c>
      <c r="F1668">
        <f t="shared" si="25"/>
        <v>1</v>
      </c>
    </row>
    <row r="1669" spans="1:6" x14ac:dyDescent="0.25">
      <c r="A1669" t="s">
        <v>1204</v>
      </c>
      <c r="B1669">
        <v>202000161</v>
      </c>
      <c r="C1669" s="63">
        <v>35249</v>
      </c>
      <c r="D1669" s="63">
        <v>35249</v>
      </c>
      <c r="E1669" s="55">
        <v>1</v>
      </c>
      <c r="F1669">
        <f t="shared" si="25"/>
        <v>1</v>
      </c>
    </row>
    <row r="1670" spans="1:6" x14ac:dyDescent="0.25">
      <c r="A1670" t="s">
        <v>1239</v>
      </c>
      <c r="B1670">
        <v>201704797</v>
      </c>
      <c r="C1670" s="63">
        <v>35248</v>
      </c>
      <c r="D1670" t="s">
        <v>5841</v>
      </c>
      <c r="E1670" s="55">
        <v>1</v>
      </c>
      <c r="F1670">
        <f t="shared" ref="F1670:F1733" si="26">IFERROR(D1670-C1670+1, 0)</f>
        <v>0</v>
      </c>
    </row>
    <row r="1671" spans="1:6" x14ac:dyDescent="0.25">
      <c r="A1671" t="s">
        <v>1074</v>
      </c>
      <c r="B1671">
        <v>202007009</v>
      </c>
      <c r="C1671" s="63">
        <v>35274</v>
      </c>
      <c r="D1671" s="63">
        <v>35274</v>
      </c>
      <c r="E1671" s="55">
        <v>1</v>
      </c>
      <c r="F1671">
        <f t="shared" si="26"/>
        <v>1</v>
      </c>
    </row>
    <row r="1672" spans="1:6" x14ac:dyDescent="0.25">
      <c r="B1672">
        <v>202102695</v>
      </c>
      <c r="C1672" s="63">
        <v>35274</v>
      </c>
      <c r="D1672" s="63">
        <v>35274</v>
      </c>
      <c r="E1672" s="55">
        <v>1</v>
      </c>
      <c r="F1672">
        <f t="shared" si="26"/>
        <v>1</v>
      </c>
    </row>
    <row r="1673" spans="1:6" x14ac:dyDescent="0.25">
      <c r="A1673" t="s">
        <v>1455</v>
      </c>
      <c r="B1673">
        <v>202005356</v>
      </c>
      <c r="C1673" s="63">
        <v>35248</v>
      </c>
      <c r="D1673" t="s">
        <v>5841</v>
      </c>
      <c r="E1673" s="55">
        <v>1</v>
      </c>
      <c r="F1673">
        <f t="shared" si="26"/>
        <v>0</v>
      </c>
    </row>
    <row r="1674" spans="1:6" x14ac:dyDescent="0.25">
      <c r="A1674" t="s">
        <v>1502</v>
      </c>
      <c r="B1674">
        <v>201806629</v>
      </c>
      <c r="C1674" s="63">
        <v>35248</v>
      </c>
      <c r="D1674" t="s">
        <v>5841</v>
      </c>
      <c r="E1674" s="55">
        <v>1</v>
      </c>
      <c r="F1674">
        <f t="shared" si="26"/>
        <v>0</v>
      </c>
    </row>
    <row r="1675" spans="1:6" x14ac:dyDescent="0.25">
      <c r="A1675" t="s">
        <v>4902</v>
      </c>
      <c r="B1675">
        <v>201905328</v>
      </c>
      <c r="C1675" s="63">
        <v>35249</v>
      </c>
      <c r="D1675" s="63">
        <v>35249</v>
      </c>
      <c r="E1675" s="55">
        <v>1</v>
      </c>
      <c r="F1675">
        <f t="shared" si="26"/>
        <v>1</v>
      </c>
    </row>
    <row r="1676" spans="1:6" x14ac:dyDescent="0.25">
      <c r="A1676" t="s">
        <v>4322</v>
      </c>
      <c r="B1676">
        <v>201706898</v>
      </c>
      <c r="C1676" s="63">
        <v>35249</v>
      </c>
      <c r="D1676" s="63">
        <v>35249</v>
      </c>
      <c r="E1676" s="55">
        <v>1</v>
      </c>
      <c r="F1676">
        <f t="shared" si="26"/>
        <v>1</v>
      </c>
    </row>
    <row r="1677" spans="1:6" x14ac:dyDescent="0.25">
      <c r="A1677" t="s">
        <v>1238</v>
      </c>
      <c r="B1677">
        <v>201706065</v>
      </c>
      <c r="C1677" s="63">
        <v>35252</v>
      </c>
      <c r="D1677" t="s">
        <v>5841</v>
      </c>
      <c r="E1677" s="55">
        <v>1</v>
      </c>
      <c r="F1677">
        <f t="shared" si="26"/>
        <v>0</v>
      </c>
    </row>
    <row r="1678" spans="1:6" x14ac:dyDescent="0.25">
      <c r="B1678">
        <v>202008116</v>
      </c>
      <c r="C1678" s="63">
        <v>35250</v>
      </c>
      <c r="D1678" t="s">
        <v>5841</v>
      </c>
      <c r="E1678" s="55">
        <v>1</v>
      </c>
      <c r="F1678">
        <f t="shared" si="26"/>
        <v>0</v>
      </c>
    </row>
    <row r="1679" spans="1:6" x14ac:dyDescent="0.25">
      <c r="A1679" t="s">
        <v>3868</v>
      </c>
      <c r="B1679">
        <v>201806392</v>
      </c>
      <c r="C1679" s="63">
        <v>35252</v>
      </c>
      <c r="D1679" s="63">
        <v>35252</v>
      </c>
      <c r="E1679" s="55">
        <v>1</v>
      </c>
      <c r="F1679">
        <f t="shared" si="26"/>
        <v>1</v>
      </c>
    </row>
    <row r="1680" spans="1:6" x14ac:dyDescent="0.25">
      <c r="B1680">
        <v>201904908</v>
      </c>
      <c r="C1680" s="63">
        <v>35252</v>
      </c>
      <c r="D1680" s="63">
        <v>35252</v>
      </c>
      <c r="E1680" s="55">
        <v>1</v>
      </c>
      <c r="F1680">
        <f t="shared" si="26"/>
        <v>1</v>
      </c>
    </row>
    <row r="1681" spans="1:6" x14ac:dyDescent="0.25">
      <c r="A1681" t="s">
        <v>4506</v>
      </c>
      <c r="B1681">
        <v>201208089</v>
      </c>
      <c r="C1681" s="63">
        <v>35252</v>
      </c>
      <c r="D1681" s="63">
        <v>35252</v>
      </c>
      <c r="E1681" s="55">
        <v>1</v>
      </c>
      <c r="F1681">
        <f t="shared" si="26"/>
        <v>1</v>
      </c>
    </row>
    <row r="1682" spans="1:6" x14ac:dyDescent="0.25">
      <c r="A1682" t="s">
        <v>5766</v>
      </c>
      <c r="B1682">
        <v>202005026</v>
      </c>
      <c r="C1682" s="63">
        <v>35501</v>
      </c>
      <c r="D1682" s="63">
        <v>35501</v>
      </c>
      <c r="E1682" s="55">
        <v>1</v>
      </c>
      <c r="F1682">
        <f t="shared" si="26"/>
        <v>1</v>
      </c>
    </row>
    <row r="1683" spans="1:6" x14ac:dyDescent="0.25">
      <c r="A1683" t="s">
        <v>4018</v>
      </c>
      <c r="B1683">
        <v>201503392</v>
      </c>
      <c r="C1683" s="63">
        <v>35255</v>
      </c>
      <c r="D1683" s="63">
        <v>35255</v>
      </c>
      <c r="E1683" s="55">
        <v>1</v>
      </c>
      <c r="F1683">
        <f t="shared" si="26"/>
        <v>1</v>
      </c>
    </row>
    <row r="1684" spans="1:6" x14ac:dyDescent="0.25">
      <c r="B1684">
        <v>201706828</v>
      </c>
      <c r="C1684" s="63">
        <v>35256</v>
      </c>
      <c r="D1684" s="63">
        <v>35256</v>
      </c>
      <c r="E1684" s="55">
        <v>1</v>
      </c>
      <c r="F1684">
        <f t="shared" si="26"/>
        <v>1</v>
      </c>
    </row>
    <row r="1685" spans="1:6" x14ac:dyDescent="0.25">
      <c r="B1685">
        <v>201904908</v>
      </c>
      <c r="C1685" s="63">
        <v>35256</v>
      </c>
      <c r="D1685" s="63">
        <v>35256</v>
      </c>
      <c r="E1685" s="55">
        <v>1</v>
      </c>
      <c r="F1685">
        <f t="shared" si="26"/>
        <v>1</v>
      </c>
    </row>
    <row r="1686" spans="1:6" x14ac:dyDescent="0.25">
      <c r="B1686">
        <v>201905325</v>
      </c>
      <c r="C1686" s="63">
        <v>35257</v>
      </c>
      <c r="D1686" s="63">
        <v>35257</v>
      </c>
      <c r="E1686" s="55">
        <v>1</v>
      </c>
      <c r="F1686">
        <f t="shared" si="26"/>
        <v>1</v>
      </c>
    </row>
    <row r="1687" spans="1:6" x14ac:dyDescent="0.25">
      <c r="B1687">
        <v>201906937</v>
      </c>
      <c r="C1687" s="63">
        <v>35256</v>
      </c>
      <c r="D1687" s="63">
        <v>35256</v>
      </c>
      <c r="E1687" s="55">
        <v>1</v>
      </c>
      <c r="F1687">
        <f t="shared" si="26"/>
        <v>1</v>
      </c>
    </row>
    <row r="1688" spans="1:6" x14ac:dyDescent="0.25">
      <c r="A1688" t="s">
        <v>4192</v>
      </c>
      <c r="B1688">
        <v>201806092</v>
      </c>
      <c r="C1688" s="63">
        <v>35255</v>
      </c>
      <c r="D1688" s="63">
        <v>35255</v>
      </c>
      <c r="E1688" s="55">
        <v>1</v>
      </c>
      <c r="F1688">
        <f t="shared" si="26"/>
        <v>1</v>
      </c>
    </row>
    <row r="1689" spans="1:6" x14ac:dyDescent="0.25">
      <c r="B1689">
        <v>201806757</v>
      </c>
      <c r="C1689" s="63">
        <v>35256</v>
      </c>
      <c r="D1689" s="63">
        <v>35256</v>
      </c>
      <c r="E1689" s="55">
        <v>1</v>
      </c>
      <c r="F1689">
        <f t="shared" si="26"/>
        <v>1</v>
      </c>
    </row>
    <row r="1690" spans="1:6" x14ac:dyDescent="0.25">
      <c r="A1690" t="s">
        <v>1203</v>
      </c>
      <c r="B1690">
        <v>202000707</v>
      </c>
      <c r="C1690" s="63">
        <v>35257</v>
      </c>
      <c r="D1690" s="63">
        <v>35257</v>
      </c>
      <c r="E1690" s="55">
        <v>1</v>
      </c>
      <c r="F1690">
        <f t="shared" si="26"/>
        <v>1</v>
      </c>
    </row>
    <row r="1691" spans="1:6" x14ac:dyDescent="0.25">
      <c r="B1691">
        <v>202007525</v>
      </c>
      <c r="C1691" s="63">
        <v>35256</v>
      </c>
      <c r="D1691" s="63">
        <v>35256</v>
      </c>
      <c r="E1691" s="55">
        <v>1</v>
      </c>
      <c r="F1691">
        <f t="shared" si="26"/>
        <v>1</v>
      </c>
    </row>
    <row r="1692" spans="1:6" x14ac:dyDescent="0.25">
      <c r="A1692" t="s">
        <v>4505</v>
      </c>
      <c r="B1692">
        <v>202005330</v>
      </c>
      <c r="C1692" s="63">
        <v>35256</v>
      </c>
      <c r="D1692" s="63">
        <v>35256</v>
      </c>
      <c r="E1692" s="55">
        <v>1</v>
      </c>
      <c r="F1692">
        <f t="shared" si="26"/>
        <v>1</v>
      </c>
    </row>
    <row r="1693" spans="1:6" x14ac:dyDescent="0.25">
      <c r="A1693" t="s">
        <v>4682</v>
      </c>
      <c r="B1693">
        <v>201603822</v>
      </c>
      <c r="C1693" s="63">
        <v>35256</v>
      </c>
      <c r="D1693" s="63">
        <v>35256</v>
      </c>
      <c r="E1693" s="55">
        <v>1</v>
      </c>
      <c r="F1693">
        <f t="shared" si="26"/>
        <v>1</v>
      </c>
    </row>
    <row r="1694" spans="1:6" x14ac:dyDescent="0.25">
      <c r="B1694">
        <v>201907779</v>
      </c>
      <c r="C1694" s="63">
        <v>35256</v>
      </c>
      <c r="D1694" s="63">
        <v>35256</v>
      </c>
      <c r="E1694" s="55">
        <v>1</v>
      </c>
      <c r="F1694">
        <f t="shared" si="26"/>
        <v>1</v>
      </c>
    </row>
    <row r="1695" spans="1:6" x14ac:dyDescent="0.25">
      <c r="A1695" t="s">
        <v>4190</v>
      </c>
      <c r="B1695">
        <v>201705783</v>
      </c>
      <c r="C1695" s="63">
        <v>35256</v>
      </c>
      <c r="D1695" s="63">
        <v>35256</v>
      </c>
      <c r="E1695" s="55">
        <v>1</v>
      </c>
      <c r="F1695">
        <f t="shared" si="26"/>
        <v>1</v>
      </c>
    </row>
    <row r="1696" spans="1:6" x14ac:dyDescent="0.25">
      <c r="A1696" t="s">
        <v>4017</v>
      </c>
      <c r="B1696">
        <v>201208089</v>
      </c>
      <c r="C1696" s="63">
        <v>35261</v>
      </c>
      <c r="D1696" s="63">
        <v>35261</v>
      </c>
      <c r="E1696" s="55">
        <v>1</v>
      </c>
      <c r="F1696">
        <f t="shared" si="26"/>
        <v>1</v>
      </c>
    </row>
    <row r="1697" spans="1:6" x14ac:dyDescent="0.25">
      <c r="B1697">
        <v>201608611</v>
      </c>
      <c r="C1697" s="63">
        <v>35259</v>
      </c>
      <c r="D1697" s="63">
        <v>35259</v>
      </c>
      <c r="E1697" s="55">
        <v>1</v>
      </c>
      <c r="F1697">
        <f t="shared" si="26"/>
        <v>1</v>
      </c>
    </row>
    <row r="1698" spans="1:6" x14ac:dyDescent="0.25">
      <c r="B1698">
        <v>201806544</v>
      </c>
      <c r="C1698" s="63">
        <v>35261</v>
      </c>
      <c r="D1698" s="63">
        <v>35261</v>
      </c>
      <c r="E1698" s="55">
        <v>1</v>
      </c>
      <c r="F1698">
        <f t="shared" si="26"/>
        <v>1</v>
      </c>
    </row>
    <row r="1699" spans="1:6" x14ac:dyDescent="0.25">
      <c r="B1699">
        <v>201906235</v>
      </c>
      <c r="C1699" s="63">
        <v>35257</v>
      </c>
      <c r="D1699" s="63">
        <v>35257</v>
      </c>
      <c r="E1699" s="55">
        <v>1</v>
      </c>
      <c r="F1699">
        <f t="shared" si="26"/>
        <v>1</v>
      </c>
    </row>
    <row r="1700" spans="1:6" x14ac:dyDescent="0.25">
      <c r="B1700">
        <v>201906937</v>
      </c>
      <c r="C1700" s="63">
        <v>35261</v>
      </c>
      <c r="D1700" s="63">
        <v>35261</v>
      </c>
      <c r="E1700" s="55">
        <v>1</v>
      </c>
      <c r="F1700">
        <f t="shared" si="26"/>
        <v>1</v>
      </c>
    </row>
    <row r="1701" spans="1:6" x14ac:dyDescent="0.25">
      <c r="B1701">
        <v>202004735</v>
      </c>
      <c r="C1701" s="63">
        <v>35259</v>
      </c>
      <c r="D1701" s="63">
        <v>35259</v>
      </c>
      <c r="E1701" s="55">
        <v>1</v>
      </c>
      <c r="F1701">
        <f t="shared" si="26"/>
        <v>1</v>
      </c>
    </row>
    <row r="1702" spans="1:6" x14ac:dyDescent="0.25">
      <c r="B1702">
        <v>202005528</v>
      </c>
      <c r="C1702" s="63">
        <v>35258</v>
      </c>
      <c r="D1702" s="63">
        <v>35258</v>
      </c>
      <c r="E1702" s="55">
        <v>1</v>
      </c>
      <c r="F1702">
        <f t="shared" si="26"/>
        <v>1</v>
      </c>
    </row>
    <row r="1703" spans="1:6" x14ac:dyDescent="0.25">
      <c r="A1703" t="s">
        <v>4504</v>
      </c>
      <c r="B1703">
        <v>201908119</v>
      </c>
      <c r="C1703" s="63">
        <v>35257</v>
      </c>
      <c r="D1703" s="63">
        <v>35257</v>
      </c>
      <c r="E1703" s="55">
        <v>1</v>
      </c>
      <c r="F1703">
        <f t="shared" si="26"/>
        <v>1</v>
      </c>
    </row>
    <row r="1704" spans="1:6" x14ac:dyDescent="0.25">
      <c r="B1704">
        <v>202004996</v>
      </c>
      <c r="C1704" s="63">
        <v>35256</v>
      </c>
      <c r="D1704" s="63">
        <v>35256</v>
      </c>
      <c r="E1704" s="55">
        <v>1</v>
      </c>
      <c r="F1704">
        <f t="shared" si="26"/>
        <v>1</v>
      </c>
    </row>
    <row r="1705" spans="1:6" x14ac:dyDescent="0.25">
      <c r="B1705">
        <v>202102714</v>
      </c>
      <c r="C1705" s="63">
        <v>35257</v>
      </c>
      <c r="D1705" s="63">
        <v>35257</v>
      </c>
      <c r="E1705" s="55">
        <v>1</v>
      </c>
      <c r="F1705">
        <f t="shared" si="26"/>
        <v>1</v>
      </c>
    </row>
    <row r="1706" spans="1:6" x14ac:dyDescent="0.25">
      <c r="A1706" t="s">
        <v>1072</v>
      </c>
      <c r="B1706">
        <v>201704507</v>
      </c>
      <c r="C1706" s="63">
        <v>35256</v>
      </c>
      <c r="D1706" s="63">
        <v>35256</v>
      </c>
      <c r="E1706" s="55">
        <v>1</v>
      </c>
      <c r="F1706">
        <f t="shared" si="26"/>
        <v>1</v>
      </c>
    </row>
    <row r="1707" spans="1:6" x14ac:dyDescent="0.25">
      <c r="B1707">
        <v>201706117</v>
      </c>
      <c r="C1707" s="63">
        <v>35259</v>
      </c>
      <c r="D1707" s="63">
        <v>35259</v>
      </c>
      <c r="E1707" s="55">
        <v>1</v>
      </c>
      <c r="F1707">
        <f t="shared" si="26"/>
        <v>1</v>
      </c>
    </row>
    <row r="1708" spans="1:6" x14ac:dyDescent="0.25">
      <c r="B1708">
        <v>201908687</v>
      </c>
      <c r="C1708" s="63">
        <v>35256</v>
      </c>
      <c r="D1708" s="63">
        <v>35257</v>
      </c>
      <c r="E1708" s="55">
        <v>1</v>
      </c>
      <c r="F1708">
        <f t="shared" si="26"/>
        <v>2</v>
      </c>
    </row>
    <row r="1709" spans="1:6" x14ac:dyDescent="0.25">
      <c r="A1709" t="s">
        <v>3866</v>
      </c>
      <c r="B1709">
        <v>201101522</v>
      </c>
      <c r="C1709" s="63">
        <v>35257</v>
      </c>
      <c r="D1709" s="63">
        <v>35257</v>
      </c>
      <c r="E1709" s="55">
        <v>1</v>
      </c>
      <c r="F1709">
        <f t="shared" si="26"/>
        <v>1</v>
      </c>
    </row>
    <row r="1710" spans="1:6" x14ac:dyDescent="0.25">
      <c r="B1710">
        <v>201706065</v>
      </c>
      <c r="C1710" s="63">
        <v>35257</v>
      </c>
      <c r="D1710" s="63">
        <v>35257</v>
      </c>
      <c r="E1710" s="55">
        <v>1</v>
      </c>
      <c r="F1710">
        <f t="shared" si="26"/>
        <v>1</v>
      </c>
    </row>
    <row r="1711" spans="1:6" x14ac:dyDescent="0.25">
      <c r="A1711" t="s">
        <v>4681</v>
      </c>
      <c r="B1711">
        <v>202006867</v>
      </c>
      <c r="C1711" s="63">
        <v>35257</v>
      </c>
      <c r="D1711" s="63">
        <v>35257</v>
      </c>
      <c r="E1711" s="55">
        <v>1</v>
      </c>
      <c r="F1711">
        <f t="shared" si="26"/>
        <v>1</v>
      </c>
    </row>
    <row r="1712" spans="1:6" x14ac:dyDescent="0.25">
      <c r="A1712" t="s">
        <v>1460</v>
      </c>
      <c r="B1712">
        <v>201907483</v>
      </c>
      <c r="C1712" s="63">
        <v>35258</v>
      </c>
      <c r="D1712" s="63">
        <v>35258</v>
      </c>
      <c r="E1712" s="55">
        <v>1</v>
      </c>
      <c r="F1712">
        <f t="shared" si="26"/>
        <v>1</v>
      </c>
    </row>
    <row r="1713" spans="1:6" x14ac:dyDescent="0.25">
      <c r="A1713" t="s">
        <v>4503</v>
      </c>
      <c r="B1713">
        <v>201705971</v>
      </c>
      <c r="C1713" s="63">
        <v>35260</v>
      </c>
      <c r="D1713" s="63">
        <v>35260</v>
      </c>
      <c r="E1713" s="55">
        <v>1</v>
      </c>
      <c r="F1713">
        <f t="shared" si="26"/>
        <v>1</v>
      </c>
    </row>
    <row r="1714" spans="1:6" x14ac:dyDescent="0.25">
      <c r="B1714">
        <v>202006757</v>
      </c>
      <c r="C1714" s="63">
        <v>35258</v>
      </c>
      <c r="D1714" s="63">
        <v>35258</v>
      </c>
      <c r="E1714" s="55">
        <v>1</v>
      </c>
      <c r="F1714">
        <f t="shared" si="26"/>
        <v>1</v>
      </c>
    </row>
    <row r="1715" spans="1:6" x14ac:dyDescent="0.25">
      <c r="A1715" t="s">
        <v>1069</v>
      </c>
      <c r="B1715">
        <v>201808541</v>
      </c>
      <c r="C1715" s="63">
        <v>35257</v>
      </c>
      <c r="D1715" s="63">
        <v>35257</v>
      </c>
      <c r="E1715" s="55">
        <v>1</v>
      </c>
      <c r="F1715">
        <f t="shared" si="26"/>
        <v>1</v>
      </c>
    </row>
    <row r="1716" spans="1:6" x14ac:dyDescent="0.25">
      <c r="B1716">
        <v>201904810</v>
      </c>
      <c r="C1716" s="63">
        <v>35257</v>
      </c>
      <c r="D1716" s="63">
        <v>35257</v>
      </c>
      <c r="E1716" s="55">
        <v>1</v>
      </c>
      <c r="F1716">
        <f t="shared" si="26"/>
        <v>1</v>
      </c>
    </row>
    <row r="1717" spans="1:6" x14ac:dyDescent="0.25">
      <c r="A1717" t="s">
        <v>4016</v>
      </c>
      <c r="B1717">
        <v>201806757</v>
      </c>
      <c r="C1717" s="63">
        <v>35256</v>
      </c>
      <c r="D1717" s="63">
        <v>35256</v>
      </c>
      <c r="E1717" s="55">
        <v>1</v>
      </c>
      <c r="F1717">
        <f t="shared" si="26"/>
        <v>1</v>
      </c>
    </row>
    <row r="1718" spans="1:6" x14ac:dyDescent="0.25">
      <c r="A1718" t="s">
        <v>4897</v>
      </c>
      <c r="B1718">
        <v>201904573</v>
      </c>
      <c r="C1718" s="63">
        <v>35257</v>
      </c>
      <c r="D1718" s="63">
        <v>35257</v>
      </c>
      <c r="E1718" s="55">
        <v>1</v>
      </c>
      <c r="F1718">
        <f t="shared" si="26"/>
        <v>1</v>
      </c>
    </row>
    <row r="1719" spans="1:6" x14ac:dyDescent="0.25">
      <c r="A1719" t="s">
        <v>4188</v>
      </c>
      <c r="B1719">
        <v>201907288</v>
      </c>
      <c r="C1719" s="63">
        <v>35257</v>
      </c>
      <c r="D1719" s="63">
        <v>35257</v>
      </c>
      <c r="E1719" s="55">
        <v>1</v>
      </c>
      <c r="F1719">
        <f t="shared" si="26"/>
        <v>1</v>
      </c>
    </row>
    <row r="1720" spans="1:6" x14ac:dyDescent="0.25">
      <c r="B1720">
        <v>201907345</v>
      </c>
      <c r="C1720" s="63">
        <v>35257</v>
      </c>
      <c r="D1720" s="63">
        <v>35257</v>
      </c>
      <c r="E1720" s="55">
        <v>1</v>
      </c>
      <c r="F1720">
        <f t="shared" si="26"/>
        <v>1</v>
      </c>
    </row>
    <row r="1721" spans="1:6" x14ac:dyDescent="0.25">
      <c r="A1721" t="s">
        <v>4801</v>
      </c>
      <c r="B1721">
        <v>199703280</v>
      </c>
      <c r="C1721" s="63">
        <v>35257</v>
      </c>
      <c r="D1721" s="63">
        <v>35257</v>
      </c>
      <c r="E1721" s="55">
        <v>1</v>
      </c>
      <c r="F1721">
        <f t="shared" si="26"/>
        <v>1</v>
      </c>
    </row>
    <row r="1722" spans="1:6" x14ac:dyDescent="0.25">
      <c r="A1722" t="s">
        <v>4502</v>
      </c>
      <c r="B1722">
        <v>201707235</v>
      </c>
      <c r="C1722" s="63">
        <v>35259</v>
      </c>
      <c r="D1722" s="63">
        <v>35259</v>
      </c>
      <c r="E1722" s="55">
        <v>1</v>
      </c>
      <c r="F1722">
        <f t="shared" si="26"/>
        <v>1</v>
      </c>
    </row>
    <row r="1723" spans="1:6" x14ac:dyDescent="0.25">
      <c r="B1723">
        <v>202006427</v>
      </c>
      <c r="C1723" s="63">
        <v>35257</v>
      </c>
      <c r="D1723" s="63">
        <v>35257</v>
      </c>
      <c r="E1723" s="55">
        <v>1</v>
      </c>
      <c r="F1723">
        <f t="shared" si="26"/>
        <v>1</v>
      </c>
    </row>
    <row r="1724" spans="1:6" x14ac:dyDescent="0.25">
      <c r="B1724">
        <v>202007028</v>
      </c>
      <c r="C1724" s="63">
        <v>35258</v>
      </c>
      <c r="D1724" s="63">
        <v>35258</v>
      </c>
      <c r="E1724" s="55">
        <v>1</v>
      </c>
      <c r="F1724">
        <f t="shared" si="26"/>
        <v>1</v>
      </c>
    </row>
    <row r="1725" spans="1:6" x14ac:dyDescent="0.25">
      <c r="A1725" t="s">
        <v>4817</v>
      </c>
      <c r="B1725">
        <v>201506449</v>
      </c>
      <c r="C1725" s="63">
        <v>35257</v>
      </c>
      <c r="D1725" s="63">
        <v>35257</v>
      </c>
      <c r="E1725" s="55">
        <v>1</v>
      </c>
      <c r="F1725">
        <f t="shared" si="26"/>
        <v>1</v>
      </c>
    </row>
    <row r="1726" spans="1:6" x14ac:dyDescent="0.25">
      <c r="A1726" t="s">
        <v>4187</v>
      </c>
      <c r="B1726">
        <v>202008021</v>
      </c>
      <c r="C1726" s="63">
        <v>35257</v>
      </c>
      <c r="D1726" s="63">
        <v>35257</v>
      </c>
      <c r="E1726" s="55">
        <v>1</v>
      </c>
      <c r="F1726">
        <f t="shared" si="26"/>
        <v>1</v>
      </c>
    </row>
    <row r="1727" spans="1:6" x14ac:dyDescent="0.25">
      <c r="A1727" t="s">
        <v>4800</v>
      </c>
      <c r="B1727">
        <v>201808613</v>
      </c>
      <c r="C1727" s="63">
        <v>35258</v>
      </c>
      <c r="D1727" s="63">
        <v>35258</v>
      </c>
      <c r="E1727" s="55">
        <v>1</v>
      </c>
      <c r="F1727">
        <f t="shared" si="26"/>
        <v>1</v>
      </c>
    </row>
    <row r="1728" spans="1:6" x14ac:dyDescent="0.25">
      <c r="A1728" t="s">
        <v>4501</v>
      </c>
      <c r="B1728">
        <v>202000166</v>
      </c>
      <c r="C1728" s="63">
        <v>35257</v>
      </c>
      <c r="D1728" s="63">
        <v>35257</v>
      </c>
      <c r="E1728" s="55">
        <v>1</v>
      </c>
      <c r="F1728">
        <f t="shared" si="26"/>
        <v>1</v>
      </c>
    </row>
    <row r="1729" spans="1:6" x14ac:dyDescent="0.25">
      <c r="A1729" t="s">
        <v>1201</v>
      </c>
      <c r="B1729">
        <v>201504772</v>
      </c>
      <c r="C1729" s="63">
        <v>35259</v>
      </c>
      <c r="D1729" s="63">
        <v>35259</v>
      </c>
      <c r="E1729" s="55">
        <v>1</v>
      </c>
      <c r="F1729">
        <f t="shared" si="26"/>
        <v>1</v>
      </c>
    </row>
    <row r="1730" spans="1:6" x14ac:dyDescent="0.25">
      <c r="B1730">
        <v>201800165</v>
      </c>
      <c r="C1730" s="63">
        <v>35257</v>
      </c>
      <c r="D1730" s="63">
        <v>35257</v>
      </c>
      <c r="E1730" s="55">
        <v>1</v>
      </c>
      <c r="F1730">
        <f t="shared" si="26"/>
        <v>1</v>
      </c>
    </row>
    <row r="1731" spans="1:6" x14ac:dyDescent="0.25">
      <c r="B1731">
        <v>201802646</v>
      </c>
      <c r="C1731" s="63">
        <v>35260</v>
      </c>
      <c r="D1731" s="63">
        <v>35260</v>
      </c>
      <c r="E1731" s="55">
        <v>1</v>
      </c>
      <c r="F1731">
        <f t="shared" si="26"/>
        <v>1</v>
      </c>
    </row>
    <row r="1732" spans="1:6" x14ac:dyDescent="0.25">
      <c r="B1732">
        <v>201905727</v>
      </c>
      <c r="C1732" s="63">
        <v>35262</v>
      </c>
      <c r="D1732" s="63">
        <v>35262</v>
      </c>
      <c r="E1732" s="55">
        <v>1</v>
      </c>
      <c r="F1732">
        <f t="shared" si="26"/>
        <v>1</v>
      </c>
    </row>
    <row r="1733" spans="1:6" x14ac:dyDescent="0.25">
      <c r="B1733">
        <v>202008397</v>
      </c>
      <c r="C1733" s="63">
        <v>35261</v>
      </c>
      <c r="D1733" s="63">
        <v>35261</v>
      </c>
      <c r="E1733" s="55">
        <v>1</v>
      </c>
      <c r="F1733">
        <f t="shared" si="26"/>
        <v>1</v>
      </c>
    </row>
    <row r="1734" spans="1:6" x14ac:dyDescent="0.25">
      <c r="A1734" t="s">
        <v>1544</v>
      </c>
      <c r="B1734">
        <v>201706405</v>
      </c>
      <c r="C1734" s="63">
        <v>35258</v>
      </c>
      <c r="D1734" s="63">
        <v>35258</v>
      </c>
      <c r="E1734" s="55">
        <v>1</v>
      </c>
      <c r="F1734">
        <f t="shared" ref="F1734:F1797" si="27">IFERROR(D1734-C1734+1, 0)</f>
        <v>1</v>
      </c>
    </row>
    <row r="1735" spans="1:6" x14ac:dyDescent="0.25">
      <c r="A1735" t="s">
        <v>4186</v>
      </c>
      <c r="B1735">
        <v>202000705</v>
      </c>
      <c r="C1735" s="63">
        <v>35257</v>
      </c>
      <c r="D1735" s="63">
        <v>35257</v>
      </c>
      <c r="E1735" s="55">
        <v>1</v>
      </c>
      <c r="F1735">
        <f t="shared" si="27"/>
        <v>1</v>
      </c>
    </row>
    <row r="1736" spans="1:6" x14ac:dyDescent="0.25">
      <c r="A1736" t="s">
        <v>4934</v>
      </c>
      <c r="B1736">
        <v>201504936</v>
      </c>
      <c r="C1736" s="63">
        <v>35279</v>
      </c>
      <c r="D1736" s="63">
        <v>35279</v>
      </c>
      <c r="E1736" s="55">
        <v>1</v>
      </c>
      <c r="F1736">
        <f t="shared" si="27"/>
        <v>1</v>
      </c>
    </row>
    <row r="1737" spans="1:6" x14ac:dyDescent="0.25">
      <c r="A1737" t="s">
        <v>1308</v>
      </c>
      <c r="B1737">
        <v>200700267</v>
      </c>
      <c r="C1737" s="63">
        <v>35258</v>
      </c>
      <c r="D1737" s="63">
        <v>35258</v>
      </c>
      <c r="E1737" s="55">
        <v>1</v>
      </c>
      <c r="F1737">
        <f t="shared" si="27"/>
        <v>1</v>
      </c>
    </row>
    <row r="1738" spans="1:6" x14ac:dyDescent="0.25">
      <c r="B1738">
        <v>201603903</v>
      </c>
      <c r="C1738" s="63">
        <v>35257</v>
      </c>
      <c r="D1738" s="63">
        <v>35257</v>
      </c>
      <c r="E1738" s="55">
        <v>1</v>
      </c>
      <c r="F1738">
        <f t="shared" si="27"/>
        <v>1</v>
      </c>
    </row>
    <row r="1739" spans="1:6" x14ac:dyDescent="0.25">
      <c r="B1739">
        <v>201904493</v>
      </c>
      <c r="C1739" s="63">
        <v>35257</v>
      </c>
      <c r="D1739" s="63">
        <v>35258</v>
      </c>
      <c r="E1739" s="55">
        <v>1</v>
      </c>
      <c r="F1739">
        <f t="shared" si="27"/>
        <v>2</v>
      </c>
    </row>
    <row r="1740" spans="1:6" x14ac:dyDescent="0.25">
      <c r="B1740">
        <v>201904908</v>
      </c>
      <c r="C1740" s="63">
        <v>35258</v>
      </c>
      <c r="D1740" s="63">
        <v>35258</v>
      </c>
      <c r="E1740" s="55">
        <v>1</v>
      </c>
      <c r="F1740">
        <f t="shared" si="27"/>
        <v>1</v>
      </c>
    </row>
    <row r="1741" spans="1:6" x14ac:dyDescent="0.25">
      <c r="A1741" t="s">
        <v>4896</v>
      </c>
      <c r="B1741">
        <v>201906638</v>
      </c>
      <c r="C1741" s="63">
        <v>35258</v>
      </c>
      <c r="D1741" s="63">
        <v>35258</v>
      </c>
      <c r="E1741" s="55">
        <v>1</v>
      </c>
      <c r="F1741">
        <f t="shared" si="27"/>
        <v>1</v>
      </c>
    </row>
    <row r="1742" spans="1:6" x14ac:dyDescent="0.25">
      <c r="A1742" t="s">
        <v>4288</v>
      </c>
      <c r="B1742">
        <v>201704560</v>
      </c>
      <c r="C1742" s="63">
        <v>35257</v>
      </c>
      <c r="D1742" s="63">
        <v>35257</v>
      </c>
      <c r="E1742" s="55">
        <v>1</v>
      </c>
      <c r="F1742">
        <f t="shared" si="27"/>
        <v>1</v>
      </c>
    </row>
    <row r="1743" spans="1:6" x14ac:dyDescent="0.25">
      <c r="B1743">
        <v>201907779</v>
      </c>
      <c r="C1743" s="63">
        <v>35257</v>
      </c>
      <c r="D1743" s="63">
        <v>35258</v>
      </c>
      <c r="E1743" s="55">
        <v>1</v>
      </c>
      <c r="F1743">
        <f t="shared" si="27"/>
        <v>2</v>
      </c>
    </row>
    <row r="1744" spans="1:6" x14ac:dyDescent="0.25">
      <c r="B1744">
        <v>202006867</v>
      </c>
      <c r="C1744" s="63">
        <v>35258</v>
      </c>
      <c r="D1744" s="63">
        <v>35258</v>
      </c>
      <c r="E1744" s="55">
        <v>1</v>
      </c>
      <c r="F1744">
        <f t="shared" si="27"/>
        <v>1</v>
      </c>
    </row>
    <row r="1745" spans="1:6" x14ac:dyDescent="0.25">
      <c r="A1745" t="s">
        <v>4945</v>
      </c>
      <c r="B1745">
        <v>202007044</v>
      </c>
      <c r="C1745" s="63">
        <v>35258</v>
      </c>
      <c r="D1745" s="63">
        <v>35258</v>
      </c>
      <c r="E1745" s="55">
        <v>1</v>
      </c>
      <c r="F1745">
        <f t="shared" si="27"/>
        <v>1</v>
      </c>
    </row>
    <row r="1746" spans="1:6" x14ac:dyDescent="0.25">
      <c r="A1746" t="s">
        <v>4500</v>
      </c>
      <c r="B1746">
        <v>201506449</v>
      </c>
      <c r="C1746" s="63">
        <v>35258</v>
      </c>
      <c r="D1746" s="63">
        <v>35258</v>
      </c>
      <c r="E1746" s="55">
        <v>1</v>
      </c>
      <c r="F1746">
        <f t="shared" si="27"/>
        <v>1</v>
      </c>
    </row>
    <row r="1747" spans="1:6" x14ac:dyDescent="0.25">
      <c r="A1747" t="s">
        <v>4499</v>
      </c>
      <c r="B1747">
        <v>201700122</v>
      </c>
      <c r="C1747" s="63">
        <v>35257</v>
      </c>
      <c r="D1747" s="63">
        <v>35258</v>
      </c>
      <c r="E1747" s="55">
        <v>1</v>
      </c>
      <c r="F1747">
        <f t="shared" si="27"/>
        <v>2</v>
      </c>
    </row>
    <row r="1748" spans="1:6" x14ac:dyDescent="0.25">
      <c r="B1748">
        <v>201705312</v>
      </c>
      <c r="C1748" s="63">
        <v>35258</v>
      </c>
      <c r="D1748" s="63">
        <v>35258</v>
      </c>
      <c r="E1748" s="55">
        <v>1</v>
      </c>
      <c r="F1748">
        <f t="shared" si="27"/>
        <v>1</v>
      </c>
    </row>
    <row r="1749" spans="1:6" x14ac:dyDescent="0.25">
      <c r="B1749">
        <v>201805203</v>
      </c>
      <c r="C1749" s="63">
        <v>35258</v>
      </c>
      <c r="D1749" s="63">
        <v>35258</v>
      </c>
      <c r="E1749" s="55">
        <v>1</v>
      </c>
      <c r="F1749">
        <f t="shared" si="27"/>
        <v>1</v>
      </c>
    </row>
    <row r="1750" spans="1:6" x14ac:dyDescent="0.25">
      <c r="A1750" t="s">
        <v>4015</v>
      </c>
      <c r="B1750">
        <v>201608611</v>
      </c>
      <c r="C1750" s="63">
        <v>35264</v>
      </c>
      <c r="D1750" s="63">
        <v>35264</v>
      </c>
      <c r="E1750" s="55">
        <v>1</v>
      </c>
      <c r="F1750">
        <f t="shared" si="27"/>
        <v>1</v>
      </c>
    </row>
    <row r="1751" spans="1:6" x14ac:dyDescent="0.25">
      <c r="B1751">
        <v>201706200</v>
      </c>
      <c r="C1751" s="63">
        <v>35261</v>
      </c>
      <c r="D1751" s="63">
        <v>35261</v>
      </c>
      <c r="E1751" s="55">
        <v>1</v>
      </c>
      <c r="F1751">
        <f t="shared" si="27"/>
        <v>1</v>
      </c>
    </row>
    <row r="1752" spans="1:6" x14ac:dyDescent="0.25">
      <c r="B1752">
        <v>202004325</v>
      </c>
      <c r="C1752" s="63">
        <v>35258</v>
      </c>
      <c r="D1752" s="63">
        <v>35258</v>
      </c>
      <c r="E1752" s="55">
        <v>1</v>
      </c>
      <c r="F1752">
        <f t="shared" si="27"/>
        <v>1</v>
      </c>
    </row>
    <row r="1753" spans="1:6" x14ac:dyDescent="0.25">
      <c r="B1753">
        <v>202004907</v>
      </c>
      <c r="C1753" s="63">
        <v>35262</v>
      </c>
      <c r="D1753" s="63">
        <v>35262</v>
      </c>
      <c r="E1753" s="55">
        <v>1</v>
      </c>
      <c r="F1753">
        <f t="shared" si="27"/>
        <v>1</v>
      </c>
    </row>
    <row r="1754" spans="1:6" x14ac:dyDescent="0.25">
      <c r="B1754">
        <v>202005330</v>
      </c>
      <c r="C1754" s="63">
        <v>35257</v>
      </c>
      <c r="D1754" s="63">
        <v>35258</v>
      </c>
      <c r="E1754" s="55">
        <v>1</v>
      </c>
      <c r="F1754">
        <f t="shared" si="27"/>
        <v>2</v>
      </c>
    </row>
    <row r="1755" spans="1:6" x14ac:dyDescent="0.25">
      <c r="B1755">
        <v>202007028</v>
      </c>
      <c r="C1755" s="63">
        <v>35260</v>
      </c>
      <c r="D1755" s="63">
        <v>35260</v>
      </c>
      <c r="E1755" s="55">
        <v>1</v>
      </c>
      <c r="F1755">
        <f t="shared" si="27"/>
        <v>1</v>
      </c>
    </row>
    <row r="1756" spans="1:6" x14ac:dyDescent="0.25">
      <c r="B1756">
        <v>202007531</v>
      </c>
      <c r="C1756" s="63">
        <v>35259</v>
      </c>
      <c r="D1756" s="63">
        <v>35259</v>
      </c>
      <c r="E1756" s="55">
        <v>1</v>
      </c>
      <c r="F1756">
        <f t="shared" si="27"/>
        <v>1</v>
      </c>
    </row>
    <row r="1757" spans="1:6" x14ac:dyDescent="0.25">
      <c r="B1757">
        <v>202102713</v>
      </c>
      <c r="C1757" s="63">
        <v>35258</v>
      </c>
      <c r="D1757" s="63">
        <v>35258</v>
      </c>
      <c r="E1757" s="55">
        <v>1</v>
      </c>
      <c r="F1757">
        <f t="shared" si="27"/>
        <v>1</v>
      </c>
    </row>
    <row r="1758" spans="1:6" x14ac:dyDescent="0.25">
      <c r="A1758" t="s">
        <v>4573</v>
      </c>
      <c r="B1758">
        <v>202008323</v>
      </c>
      <c r="C1758" s="63">
        <v>35258</v>
      </c>
      <c r="D1758" s="63">
        <v>35258</v>
      </c>
      <c r="E1758" s="55">
        <v>1</v>
      </c>
      <c r="F1758">
        <f t="shared" si="27"/>
        <v>1</v>
      </c>
    </row>
    <row r="1759" spans="1:6" x14ac:dyDescent="0.25">
      <c r="A1759" t="s">
        <v>1307</v>
      </c>
      <c r="B1759">
        <v>199803795</v>
      </c>
      <c r="C1759" s="63">
        <v>35258</v>
      </c>
      <c r="D1759" t="s">
        <v>5841</v>
      </c>
      <c r="E1759" s="55">
        <v>1</v>
      </c>
      <c r="F1759">
        <f t="shared" si="27"/>
        <v>0</v>
      </c>
    </row>
    <row r="1760" spans="1:6" x14ac:dyDescent="0.25">
      <c r="B1760">
        <v>202101913</v>
      </c>
      <c r="C1760" s="63">
        <v>35258</v>
      </c>
      <c r="D1760" t="s">
        <v>5841</v>
      </c>
      <c r="E1760" s="55">
        <v>1</v>
      </c>
      <c r="F1760">
        <f t="shared" si="27"/>
        <v>0</v>
      </c>
    </row>
    <row r="1761" spans="1:6" x14ac:dyDescent="0.25">
      <c r="A1761" t="s">
        <v>4185</v>
      </c>
      <c r="B1761">
        <v>201407691</v>
      </c>
      <c r="C1761" s="63">
        <v>35258</v>
      </c>
      <c r="D1761" s="63">
        <v>35258</v>
      </c>
      <c r="E1761" s="55">
        <v>1</v>
      </c>
      <c r="F1761">
        <f t="shared" si="27"/>
        <v>1</v>
      </c>
    </row>
    <row r="1762" spans="1:6" x14ac:dyDescent="0.25">
      <c r="B1762">
        <v>201805203</v>
      </c>
      <c r="C1762" s="63">
        <v>35259</v>
      </c>
      <c r="D1762" s="63">
        <v>35259</v>
      </c>
      <c r="E1762" s="55">
        <v>1</v>
      </c>
      <c r="F1762">
        <f t="shared" si="27"/>
        <v>1</v>
      </c>
    </row>
    <row r="1763" spans="1:6" x14ac:dyDescent="0.25">
      <c r="B1763">
        <v>201907287</v>
      </c>
      <c r="C1763" s="63">
        <v>35260</v>
      </c>
      <c r="D1763" s="63">
        <v>35260</v>
      </c>
      <c r="E1763" s="55">
        <v>1</v>
      </c>
      <c r="F1763">
        <f t="shared" si="27"/>
        <v>1</v>
      </c>
    </row>
    <row r="1764" spans="1:6" x14ac:dyDescent="0.25">
      <c r="B1764">
        <v>201907483</v>
      </c>
      <c r="C1764" s="63">
        <v>35260</v>
      </c>
      <c r="D1764" s="63">
        <v>35260</v>
      </c>
      <c r="E1764" s="55">
        <v>1</v>
      </c>
      <c r="F1764">
        <f t="shared" si="27"/>
        <v>1</v>
      </c>
    </row>
    <row r="1765" spans="1:6" x14ac:dyDescent="0.25">
      <c r="A1765" t="s">
        <v>1306</v>
      </c>
      <c r="B1765">
        <v>202007323</v>
      </c>
      <c r="C1765" s="63">
        <v>35258</v>
      </c>
      <c r="D1765" s="63">
        <v>35258</v>
      </c>
      <c r="E1765" s="55">
        <v>1</v>
      </c>
      <c r="F1765">
        <f t="shared" si="27"/>
        <v>1</v>
      </c>
    </row>
    <row r="1766" spans="1:6" x14ac:dyDescent="0.25">
      <c r="A1766" t="s">
        <v>4680</v>
      </c>
      <c r="B1766">
        <v>202008581</v>
      </c>
      <c r="C1766" s="63">
        <v>35258</v>
      </c>
      <c r="D1766" s="63">
        <v>35258</v>
      </c>
      <c r="E1766" s="55">
        <v>1</v>
      </c>
      <c r="F1766">
        <f t="shared" si="27"/>
        <v>1</v>
      </c>
    </row>
    <row r="1767" spans="1:6" x14ac:dyDescent="0.25">
      <c r="A1767" t="s">
        <v>4498</v>
      </c>
      <c r="B1767">
        <v>201707329</v>
      </c>
      <c r="C1767" s="63">
        <v>35259</v>
      </c>
      <c r="D1767" s="63">
        <v>35259</v>
      </c>
      <c r="E1767" s="55">
        <v>1</v>
      </c>
      <c r="F1767">
        <f t="shared" si="27"/>
        <v>1</v>
      </c>
    </row>
    <row r="1768" spans="1:6" x14ac:dyDescent="0.25">
      <c r="B1768">
        <v>201904952</v>
      </c>
      <c r="C1768" s="63">
        <v>35258</v>
      </c>
      <c r="D1768" s="63">
        <v>35259</v>
      </c>
      <c r="E1768" s="55">
        <v>1</v>
      </c>
      <c r="F1768">
        <f t="shared" si="27"/>
        <v>2</v>
      </c>
    </row>
    <row r="1769" spans="1:6" x14ac:dyDescent="0.25">
      <c r="B1769">
        <v>202005209</v>
      </c>
      <c r="C1769" s="63">
        <v>35260</v>
      </c>
      <c r="D1769" s="63">
        <v>35260</v>
      </c>
      <c r="E1769" s="55">
        <v>1</v>
      </c>
      <c r="F1769">
        <f t="shared" si="27"/>
        <v>1</v>
      </c>
    </row>
    <row r="1770" spans="1:6" x14ac:dyDescent="0.25">
      <c r="B1770">
        <v>202008862</v>
      </c>
      <c r="C1770" s="63">
        <v>35261</v>
      </c>
      <c r="D1770" s="63">
        <v>35261</v>
      </c>
      <c r="E1770" s="55">
        <v>1</v>
      </c>
      <c r="F1770">
        <f t="shared" si="27"/>
        <v>1</v>
      </c>
    </row>
    <row r="1771" spans="1:6" x14ac:dyDescent="0.25">
      <c r="A1771" t="s">
        <v>1327</v>
      </c>
      <c r="B1771">
        <v>200802871</v>
      </c>
      <c r="C1771" s="63">
        <v>35259</v>
      </c>
      <c r="D1771" s="63">
        <v>35259</v>
      </c>
      <c r="E1771" s="55">
        <v>1</v>
      </c>
      <c r="F1771">
        <f t="shared" si="27"/>
        <v>1</v>
      </c>
    </row>
    <row r="1772" spans="1:6" x14ac:dyDescent="0.25">
      <c r="B1772">
        <v>202006471</v>
      </c>
      <c r="C1772" s="63">
        <v>35258</v>
      </c>
      <c r="D1772" s="63">
        <v>35258</v>
      </c>
      <c r="E1772" s="55">
        <v>1</v>
      </c>
      <c r="F1772">
        <f t="shared" si="27"/>
        <v>1</v>
      </c>
    </row>
    <row r="1773" spans="1:6" x14ac:dyDescent="0.25">
      <c r="A1773" t="s">
        <v>4799</v>
      </c>
      <c r="B1773">
        <v>201706956</v>
      </c>
      <c r="C1773" s="63">
        <v>35258</v>
      </c>
      <c r="D1773" s="63">
        <v>35258</v>
      </c>
      <c r="E1773" s="55">
        <v>1</v>
      </c>
      <c r="F1773">
        <f t="shared" si="27"/>
        <v>1</v>
      </c>
    </row>
    <row r="1774" spans="1:6" x14ac:dyDescent="0.25">
      <c r="A1774" t="s">
        <v>4183</v>
      </c>
      <c r="B1774">
        <v>202008856</v>
      </c>
      <c r="C1774" s="63">
        <v>35259</v>
      </c>
      <c r="D1774" s="63">
        <v>35259</v>
      </c>
      <c r="E1774" s="55">
        <v>1</v>
      </c>
      <c r="F1774">
        <f t="shared" si="27"/>
        <v>1</v>
      </c>
    </row>
    <row r="1775" spans="1:6" x14ac:dyDescent="0.25">
      <c r="A1775" t="s">
        <v>1385</v>
      </c>
      <c r="B1775">
        <v>201705616</v>
      </c>
      <c r="C1775" s="63">
        <v>35258</v>
      </c>
      <c r="D1775" s="63">
        <v>35258</v>
      </c>
      <c r="E1775" s="55">
        <v>1</v>
      </c>
      <c r="F1775">
        <f t="shared" si="27"/>
        <v>1</v>
      </c>
    </row>
    <row r="1776" spans="1:6" x14ac:dyDescent="0.25">
      <c r="A1776" t="s">
        <v>4798</v>
      </c>
      <c r="B1776">
        <v>201504403</v>
      </c>
      <c r="C1776" s="63">
        <v>35259</v>
      </c>
      <c r="D1776" s="63">
        <v>35259</v>
      </c>
      <c r="E1776" s="55">
        <v>1</v>
      </c>
      <c r="F1776">
        <f t="shared" si="27"/>
        <v>1</v>
      </c>
    </row>
    <row r="1777" spans="1:6" x14ac:dyDescent="0.25">
      <c r="A1777" t="s">
        <v>4287</v>
      </c>
      <c r="B1777">
        <v>201704790</v>
      </c>
      <c r="C1777" s="63">
        <v>35259</v>
      </c>
      <c r="D1777" s="63">
        <v>35259</v>
      </c>
      <c r="E1777" s="55">
        <v>1</v>
      </c>
      <c r="F1777">
        <f t="shared" si="27"/>
        <v>1</v>
      </c>
    </row>
    <row r="1778" spans="1:6" x14ac:dyDescent="0.25">
      <c r="A1778" t="s">
        <v>1229</v>
      </c>
      <c r="B1778">
        <v>201208089</v>
      </c>
      <c r="C1778" s="63">
        <v>35258</v>
      </c>
      <c r="D1778" s="63">
        <v>35258</v>
      </c>
      <c r="E1778" s="55">
        <v>1</v>
      </c>
      <c r="F1778">
        <f t="shared" si="27"/>
        <v>1</v>
      </c>
    </row>
    <row r="1779" spans="1:6" x14ac:dyDescent="0.25">
      <c r="B1779">
        <v>201904881</v>
      </c>
      <c r="C1779" s="63">
        <v>35258</v>
      </c>
      <c r="D1779" s="63">
        <v>35258</v>
      </c>
      <c r="E1779" s="55">
        <v>1</v>
      </c>
      <c r="F1779">
        <f t="shared" si="27"/>
        <v>1</v>
      </c>
    </row>
    <row r="1780" spans="1:6" x14ac:dyDescent="0.25">
      <c r="B1780">
        <v>201906883</v>
      </c>
      <c r="C1780" s="63">
        <v>35259</v>
      </c>
      <c r="D1780" s="63">
        <v>35259</v>
      </c>
      <c r="E1780" s="55">
        <v>1</v>
      </c>
      <c r="F1780">
        <f t="shared" si="27"/>
        <v>1</v>
      </c>
    </row>
    <row r="1781" spans="1:6" x14ac:dyDescent="0.25">
      <c r="A1781" t="s">
        <v>1304</v>
      </c>
      <c r="B1781">
        <v>201906014</v>
      </c>
      <c r="C1781" s="63">
        <v>35258</v>
      </c>
      <c r="D1781" s="63">
        <v>35258</v>
      </c>
      <c r="E1781" s="55">
        <v>1</v>
      </c>
      <c r="F1781">
        <f t="shared" si="27"/>
        <v>1</v>
      </c>
    </row>
    <row r="1782" spans="1:6" x14ac:dyDescent="0.25">
      <c r="A1782" t="s">
        <v>4497</v>
      </c>
      <c r="B1782">
        <v>201704658</v>
      </c>
      <c r="C1782" s="63">
        <v>35321</v>
      </c>
      <c r="D1782" s="63">
        <v>35321</v>
      </c>
      <c r="E1782" s="55">
        <v>1</v>
      </c>
      <c r="F1782">
        <f t="shared" si="27"/>
        <v>1</v>
      </c>
    </row>
    <row r="1783" spans="1:6" x14ac:dyDescent="0.25">
      <c r="A1783" t="s">
        <v>4286</v>
      </c>
      <c r="B1783">
        <v>202102699</v>
      </c>
      <c r="C1783" s="63">
        <v>35258</v>
      </c>
      <c r="D1783" s="63">
        <v>35258</v>
      </c>
      <c r="E1783" s="55">
        <v>1</v>
      </c>
      <c r="F1783">
        <f t="shared" si="27"/>
        <v>1</v>
      </c>
    </row>
    <row r="1784" spans="1:6" x14ac:dyDescent="0.25">
      <c r="A1784" t="s">
        <v>1564</v>
      </c>
      <c r="B1784">
        <v>201700494</v>
      </c>
      <c r="C1784" s="63">
        <v>35258</v>
      </c>
      <c r="D1784" t="s">
        <v>5841</v>
      </c>
      <c r="E1784" s="55">
        <v>1</v>
      </c>
      <c r="F1784">
        <f t="shared" si="27"/>
        <v>0</v>
      </c>
    </row>
    <row r="1785" spans="1:6" x14ac:dyDescent="0.25">
      <c r="A1785" t="s">
        <v>1415</v>
      </c>
      <c r="B1785">
        <v>201906937</v>
      </c>
      <c r="C1785" s="63">
        <v>35260</v>
      </c>
      <c r="D1785" t="s">
        <v>5841</v>
      </c>
      <c r="E1785" s="55">
        <v>1</v>
      </c>
      <c r="F1785">
        <f t="shared" si="27"/>
        <v>0</v>
      </c>
    </row>
    <row r="1786" spans="1:6" x14ac:dyDescent="0.25">
      <c r="A1786" t="s">
        <v>1139</v>
      </c>
      <c r="B1786">
        <v>201804904</v>
      </c>
      <c r="C1786" s="63">
        <v>35260</v>
      </c>
      <c r="D1786" t="s">
        <v>5841</v>
      </c>
      <c r="E1786" s="55">
        <v>1</v>
      </c>
      <c r="F1786">
        <f t="shared" si="27"/>
        <v>0</v>
      </c>
    </row>
    <row r="1787" spans="1:6" x14ac:dyDescent="0.25">
      <c r="B1787">
        <v>201908143</v>
      </c>
      <c r="C1787" s="63">
        <v>35259</v>
      </c>
      <c r="D1787" t="s">
        <v>5841</v>
      </c>
      <c r="E1787" s="55">
        <v>1</v>
      </c>
      <c r="F1787">
        <f t="shared" si="27"/>
        <v>0</v>
      </c>
    </row>
    <row r="1788" spans="1:6" x14ac:dyDescent="0.25">
      <c r="B1788">
        <v>202006770</v>
      </c>
      <c r="C1788" s="63">
        <v>35259</v>
      </c>
      <c r="D1788" t="s">
        <v>5841</v>
      </c>
      <c r="E1788" s="55">
        <v>1</v>
      </c>
      <c r="F1788">
        <f t="shared" si="27"/>
        <v>0</v>
      </c>
    </row>
    <row r="1789" spans="1:6" x14ac:dyDescent="0.25">
      <c r="B1789">
        <v>202007602</v>
      </c>
      <c r="C1789" s="63">
        <v>35259</v>
      </c>
      <c r="D1789" t="s">
        <v>5841</v>
      </c>
      <c r="E1789" s="55">
        <v>1</v>
      </c>
      <c r="F1789">
        <f t="shared" si="27"/>
        <v>0</v>
      </c>
    </row>
    <row r="1790" spans="1:6" x14ac:dyDescent="0.25">
      <c r="B1790">
        <v>202008029</v>
      </c>
      <c r="C1790" s="63">
        <v>35259</v>
      </c>
      <c r="D1790" t="s">
        <v>5841</v>
      </c>
      <c r="E1790" s="55">
        <v>1</v>
      </c>
      <c r="F1790">
        <f t="shared" si="27"/>
        <v>0</v>
      </c>
    </row>
    <row r="1791" spans="1:6" x14ac:dyDescent="0.25">
      <c r="A1791" t="s">
        <v>1200</v>
      </c>
      <c r="B1791">
        <v>201906031</v>
      </c>
      <c r="C1791" s="63">
        <v>35259</v>
      </c>
      <c r="D1791" t="s">
        <v>5841</v>
      </c>
      <c r="E1791" s="55">
        <v>1</v>
      </c>
      <c r="F1791">
        <f t="shared" si="27"/>
        <v>0</v>
      </c>
    </row>
    <row r="1792" spans="1:6" x14ac:dyDescent="0.25">
      <c r="B1792">
        <v>202004343</v>
      </c>
      <c r="C1792" s="63">
        <v>35259</v>
      </c>
      <c r="D1792" t="s">
        <v>5841</v>
      </c>
      <c r="E1792" s="55">
        <v>1</v>
      </c>
      <c r="F1792">
        <f t="shared" si="27"/>
        <v>0</v>
      </c>
    </row>
    <row r="1793" spans="1:6" x14ac:dyDescent="0.25">
      <c r="A1793" t="s">
        <v>1501</v>
      </c>
      <c r="B1793">
        <v>201905097</v>
      </c>
      <c r="C1793" s="63">
        <v>35258</v>
      </c>
      <c r="D1793" t="s">
        <v>5841</v>
      </c>
      <c r="E1793" s="55">
        <v>1</v>
      </c>
      <c r="F1793">
        <f t="shared" si="27"/>
        <v>0</v>
      </c>
    </row>
    <row r="1794" spans="1:6" x14ac:dyDescent="0.25">
      <c r="A1794" t="s">
        <v>4182</v>
      </c>
      <c r="B1794">
        <v>201707234</v>
      </c>
      <c r="C1794" s="63">
        <v>35259</v>
      </c>
      <c r="D1794" s="63">
        <v>35259</v>
      </c>
      <c r="E1794" s="55">
        <v>1</v>
      </c>
      <c r="F1794">
        <f t="shared" si="27"/>
        <v>1</v>
      </c>
    </row>
    <row r="1795" spans="1:6" x14ac:dyDescent="0.25">
      <c r="B1795">
        <v>201907106</v>
      </c>
      <c r="C1795" s="63">
        <v>35259</v>
      </c>
      <c r="D1795" s="63">
        <v>35259</v>
      </c>
      <c r="E1795" s="55">
        <v>1</v>
      </c>
      <c r="F1795">
        <f t="shared" si="27"/>
        <v>1</v>
      </c>
    </row>
    <row r="1796" spans="1:6" x14ac:dyDescent="0.25">
      <c r="A1796" t="s">
        <v>4797</v>
      </c>
      <c r="B1796">
        <v>201907089</v>
      </c>
      <c r="C1796" s="63">
        <v>35259</v>
      </c>
      <c r="D1796" s="63">
        <v>35259</v>
      </c>
      <c r="E1796" s="55">
        <v>1</v>
      </c>
      <c r="F1796">
        <f t="shared" si="27"/>
        <v>1</v>
      </c>
    </row>
    <row r="1797" spans="1:6" x14ac:dyDescent="0.25">
      <c r="A1797" t="s">
        <v>4679</v>
      </c>
      <c r="B1797">
        <v>201704335</v>
      </c>
      <c r="C1797" s="63">
        <v>35259</v>
      </c>
      <c r="D1797" s="63">
        <v>35259</v>
      </c>
      <c r="E1797" s="55">
        <v>1</v>
      </c>
      <c r="F1797">
        <f t="shared" si="27"/>
        <v>1</v>
      </c>
    </row>
    <row r="1798" spans="1:6" x14ac:dyDescent="0.25">
      <c r="A1798" t="s">
        <v>4678</v>
      </c>
      <c r="B1798">
        <v>201900174</v>
      </c>
      <c r="C1798" s="63">
        <v>35259</v>
      </c>
      <c r="D1798" s="63">
        <v>35259</v>
      </c>
      <c r="E1798" s="55">
        <v>1</v>
      </c>
      <c r="F1798">
        <f t="shared" ref="F1798:F1861" si="28">IFERROR(D1798-C1798+1, 0)</f>
        <v>1</v>
      </c>
    </row>
    <row r="1799" spans="1:6" x14ac:dyDescent="0.25">
      <c r="A1799" t="s">
        <v>4180</v>
      </c>
      <c r="B1799">
        <v>201706430</v>
      </c>
      <c r="C1799" s="63">
        <v>35260</v>
      </c>
      <c r="D1799" s="63">
        <v>35260</v>
      </c>
      <c r="E1799" s="55">
        <v>1</v>
      </c>
      <c r="F1799">
        <f t="shared" si="28"/>
        <v>1</v>
      </c>
    </row>
    <row r="1800" spans="1:6" x14ac:dyDescent="0.25">
      <c r="B1800">
        <v>201806802</v>
      </c>
      <c r="C1800" s="63">
        <v>35261</v>
      </c>
      <c r="D1800" s="63">
        <v>35261</v>
      </c>
      <c r="E1800" s="55">
        <v>1</v>
      </c>
      <c r="F1800">
        <f t="shared" si="28"/>
        <v>1</v>
      </c>
    </row>
    <row r="1801" spans="1:6" x14ac:dyDescent="0.25">
      <c r="B1801">
        <v>201904529</v>
      </c>
      <c r="C1801" s="63">
        <v>35259</v>
      </c>
      <c r="D1801" s="63">
        <v>35259</v>
      </c>
      <c r="E1801" s="55">
        <v>1</v>
      </c>
      <c r="F1801">
        <f t="shared" si="28"/>
        <v>1</v>
      </c>
    </row>
    <row r="1802" spans="1:6" x14ac:dyDescent="0.25">
      <c r="A1802" t="s">
        <v>5765</v>
      </c>
      <c r="B1802">
        <v>202003320</v>
      </c>
      <c r="C1802" s="63">
        <v>35503</v>
      </c>
      <c r="D1802" s="63">
        <v>35503</v>
      </c>
      <c r="E1802" s="55">
        <v>1</v>
      </c>
      <c r="F1802">
        <f t="shared" si="28"/>
        <v>1</v>
      </c>
    </row>
    <row r="1803" spans="1:6" x14ac:dyDescent="0.25">
      <c r="A1803" t="s">
        <v>4569</v>
      </c>
      <c r="B1803">
        <v>201405811</v>
      </c>
      <c r="C1803" s="63">
        <v>35260</v>
      </c>
      <c r="D1803" s="63">
        <v>35260</v>
      </c>
      <c r="E1803" s="55">
        <v>1</v>
      </c>
      <c r="F1803">
        <f t="shared" si="28"/>
        <v>1</v>
      </c>
    </row>
    <row r="1804" spans="1:6" x14ac:dyDescent="0.25">
      <c r="A1804" t="s">
        <v>4179</v>
      </c>
      <c r="B1804">
        <v>201407779</v>
      </c>
      <c r="C1804" s="63">
        <v>35260</v>
      </c>
      <c r="D1804" s="63">
        <v>35260</v>
      </c>
      <c r="E1804" s="55">
        <v>1</v>
      </c>
      <c r="F1804">
        <f t="shared" si="28"/>
        <v>1</v>
      </c>
    </row>
    <row r="1805" spans="1:6" x14ac:dyDescent="0.25">
      <c r="B1805">
        <v>201705208</v>
      </c>
      <c r="C1805" s="63">
        <v>35261</v>
      </c>
      <c r="D1805" s="63">
        <v>35261</v>
      </c>
      <c r="E1805" s="55">
        <v>1</v>
      </c>
      <c r="F1805">
        <f t="shared" si="28"/>
        <v>1</v>
      </c>
    </row>
    <row r="1806" spans="1:6" x14ac:dyDescent="0.25">
      <c r="B1806">
        <v>201907445</v>
      </c>
      <c r="C1806" s="63">
        <v>35261</v>
      </c>
      <c r="D1806" s="63">
        <v>35261</v>
      </c>
      <c r="E1806" s="55">
        <v>1</v>
      </c>
      <c r="F1806">
        <f t="shared" si="28"/>
        <v>1</v>
      </c>
    </row>
    <row r="1807" spans="1:6" x14ac:dyDescent="0.25">
      <c r="B1807">
        <v>202003466</v>
      </c>
      <c r="C1807" s="63">
        <v>35261</v>
      </c>
      <c r="D1807" s="63">
        <v>35261</v>
      </c>
      <c r="E1807" s="55">
        <v>1</v>
      </c>
      <c r="F1807">
        <f t="shared" si="28"/>
        <v>1</v>
      </c>
    </row>
    <row r="1808" spans="1:6" x14ac:dyDescent="0.25">
      <c r="B1808">
        <v>202006562</v>
      </c>
      <c r="C1808" s="63">
        <v>35261</v>
      </c>
      <c r="D1808" s="63">
        <v>35261</v>
      </c>
      <c r="E1808" s="55">
        <v>1</v>
      </c>
      <c r="F1808">
        <f t="shared" si="28"/>
        <v>1</v>
      </c>
    </row>
    <row r="1809" spans="1:6" x14ac:dyDescent="0.25">
      <c r="A1809" t="s">
        <v>4796</v>
      </c>
      <c r="B1809">
        <v>201800700</v>
      </c>
      <c r="C1809" s="63">
        <v>35261</v>
      </c>
      <c r="D1809" s="63">
        <v>35262</v>
      </c>
      <c r="E1809" s="55">
        <v>1</v>
      </c>
      <c r="F1809">
        <f t="shared" si="28"/>
        <v>2</v>
      </c>
    </row>
    <row r="1810" spans="1:6" x14ac:dyDescent="0.25">
      <c r="B1810">
        <v>202006670</v>
      </c>
      <c r="C1810" s="63">
        <v>35260</v>
      </c>
      <c r="D1810" s="63">
        <v>35260</v>
      </c>
      <c r="E1810" s="55">
        <v>1</v>
      </c>
      <c r="F1810">
        <f t="shared" si="28"/>
        <v>1</v>
      </c>
    </row>
    <row r="1811" spans="1:6" x14ac:dyDescent="0.25">
      <c r="A1811" t="s">
        <v>1384</v>
      </c>
      <c r="B1811">
        <v>201704710</v>
      </c>
      <c r="C1811" s="63">
        <v>35259</v>
      </c>
      <c r="D1811" s="63">
        <v>35259</v>
      </c>
      <c r="E1811" s="55">
        <v>1</v>
      </c>
      <c r="F1811">
        <f t="shared" si="28"/>
        <v>1</v>
      </c>
    </row>
    <row r="1812" spans="1:6" x14ac:dyDescent="0.25">
      <c r="A1812" t="s">
        <v>4285</v>
      </c>
      <c r="B1812">
        <v>201806326</v>
      </c>
      <c r="C1812" s="63">
        <v>35260</v>
      </c>
      <c r="D1812" s="63">
        <v>35260</v>
      </c>
      <c r="E1812" s="55">
        <v>1</v>
      </c>
      <c r="F1812">
        <f t="shared" si="28"/>
        <v>1</v>
      </c>
    </row>
    <row r="1813" spans="1:6" x14ac:dyDescent="0.25">
      <c r="A1813" t="s">
        <v>4178</v>
      </c>
      <c r="B1813">
        <v>201806860</v>
      </c>
      <c r="C1813" s="63">
        <v>35260</v>
      </c>
      <c r="D1813" s="63">
        <v>35260</v>
      </c>
      <c r="E1813" s="55">
        <v>1</v>
      </c>
      <c r="F1813">
        <f t="shared" si="28"/>
        <v>1</v>
      </c>
    </row>
    <row r="1814" spans="1:6" x14ac:dyDescent="0.25">
      <c r="A1814" t="s">
        <v>1067</v>
      </c>
      <c r="B1814">
        <v>201709916</v>
      </c>
      <c r="C1814" s="63">
        <v>35264</v>
      </c>
      <c r="D1814" s="63">
        <v>35264</v>
      </c>
      <c r="E1814" s="55">
        <v>1</v>
      </c>
      <c r="F1814">
        <f t="shared" si="28"/>
        <v>1</v>
      </c>
    </row>
    <row r="1815" spans="1:6" x14ac:dyDescent="0.25">
      <c r="B1815">
        <v>201910371</v>
      </c>
      <c r="C1815" s="63">
        <v>35263</v>
      </c>
      <c r="D1815" s="63">
        <v>35263</v>
      </c>
      <c r="E1815" s="55">
        <v>1</v>
      </c>
      <c r="F1815">
        <f t="shared" si="28"/>
        <v>1</v>
      </c>
    </row>
    <row r="1816" spans="1:6" x14ac:dyDescent="0.25">
      <c r="B1816">
        <v>202006814</v>
      </c>
      <c r="C1816" s="63">
        <v>35264</v>
      </c>
      <c r="D1816" s="63">
        <v>35264</v>
      </c>
      <c r="E1816" s="55">
        <v>1</v>
      </c>
      <c r="F1816">
        <f t="shared" si="28"/>
        <v>1</v>
      </c>
    </row>
    <row r="1817" spans="1:6" x14ac:dyDescent="0.25">
      <c r="B1817">
        <v>202007485</v>
      </c>
      <c r="C1817" s="63">
        <v>35260</v>
      </c>
      <c r="D1817" s="63">
        <v>35260</v>
      </c>
      <c r="E1817" s="55">
        <v>1</v>
      </c>
      <c r="F1817">
        <f t="shared" si="28"/>
        <v>1</v>
      </c>
    </row>
    <row r="1818" spans="1:6" x14ac:dyDescent="0.25">
      <c r="B1818">
        <v>202103367</v>
      </c>
      <c r="C1818" s="63">
        <v>35262</v>
      </c>
      <c r="D1818" s="63">
        <v>35262</v>
      </c>
      <c r="E1818" s="55">
        <v>1</v>
      </c>
      <c r="F1818">
        <f t="shared" si="28"/>
        <v>1</v>
      </c>
    </row>
    <row r="1819" spans="1:6" x14ac:dyDescent="0.25">
      <c r="A1819" t="s">
        <v>1302</v>
      </c>
      <c r="B1819">
        <v>201806391</v>
      </c>
      <c r="C1819" s="63">
        <v>35260</v>
      </c>
      <c r="D1819" t="s">
        <v>5841</v>
      </c>
      <c r="E1819" s="55">
        <v>1</v>
      </c>
      <c r="F1819">
        <f t="shared" si="28"/>
        <v>0</v>
      </c>
    </row>
    <row r="1820" spans="1:6" x14ac:dyDescent="0.25">
      <c r="B1820">
        <v>202005388</v>
      </c>
      <c r="C1820" s="63">
        <v>35260</v>
      </c>
      <c r="D1820" t="s">
        <v>5841</v>
      </c>
      <c r="E1820" s="55">
        <v>1</v>
      </c>
      <c r="F1820">
        <f t="shared" si="28"/>
        <v>0</v>
      </c>
    </row>
    <row r="1821" spans="1:6" x14ac:dyDescent="0.25">
      <c r="A1821" t="s">
        <v>1301</v>
      </c>
      <c r="B1821">
        <v>201805273</v>
      </c>
      <c r="C1821" s="63">
        <v>35260</v>
      </c>
      <c r="D1821" t="s">
        <v>5841</v>
      </c>
      <c r="E1821" s="55">
        <v>1</v>
      </c>
      <c r="F1821">
        <f t="shared" si="28"/>
        <v>0</v>
      </c>
    </row>
    <row r="1822" spans="1:6" x14ac:dyDescent="0.25">
      <c r="B1822">
        <v>202003142</v>
      </c>
      <c r="C1822" s="63">
        <v>35261</v>
      </c>
      <c r="D1822" t="s">
        <v>5841</v>
      </c>
      <c r="E1822" s="55">
        <v>1</v>
      </c>
      <c r="F1822">
        <f t="shared" si="28"/>
        <v>0</v>
      </c>
    </row>
    <row r="1823" spans="1:6" x14ac:dyDescent="0.25">
      <c r="A1823" t="s">
        <v>1137</v>
      </c>
      <c r="B1823">
        <v>202005140</v>
      </c>
      <c r="C1823" s="63">
        <v>35259</v>
      </c>
      <c r="D1823" t="s">
        <v>5841</v>
      </c>
      <c r="E1823" s="55">
        <v>1</v>
      </c>
      <c r="F1823">
        <f t="shared" si="28"/>
        <v>0</v>
      </c>
    </row>
    <row r="1824" spans="1:6" x14ac:dyDescent="0.25">
      <c r="A1824" t="s">
        <v>1543</v>
      </c>
      <c r="B1824">
        <v>201705341</v>
      </c>
      <c r="C1824" s="63">
        <v>35259</v>
      </c>
      <c r="D1824" t="s">
        <v>5841</v>
      </c>
      <c r="E1824" s="55">
        <v>1</v>
      </c>
      <c r="F1824">
        <f t="shared" si="28"/>
        <v>0</v>
      </c>
    </row>
    <row r="1825" spans="1:6" x14ac:dyDescent="0.25">
      <c r="A1825" t="s">
        <v>1437</v>
      </c>
      <c r="B1825">
        <v>201603270</v>
      </c>
      <c r="C1825" s="63">
        <v>35259</v>
      </c>
      <c r="D1825" t="s">
        <v>5841</v>
      </c>
      <c r="E1825" s="55">
        <v>1</v>
      </c>
      <c r="F1825">
        <f t="shared" si="28"/>
        <v>0</v>
      </c>
    </row>
    <row r="1826" spans="1:6" x14ac:dyDescent="0.25">
      <c r="A1826" t="s">
        <v>1066</v>
      </c>
      <c r="B1826">
        <v>201506045</v>
      </c>
      <c r="C1826" s="63">
        <v>35260</v>
      </c>
      <c r="D1826" s="63">
        <v>35260</v>
      </c>
      <c r="E1826" s="55">
        <v>1</v>
      </c>
      <c r="F1826">
        <f t="shared" si="28"/>
        <v>1</v>
      </c>
    </row>
    <row r="1827" spans="1:6" x14ac:dyDescent="0.25">
      <c r="B1827">
        <v>201604666</v>
      </c>
      <c r="C1827" s="63">
        <v>35261</v>
      </c>
      <c r="D1827" s="63">
        <v>35261</v>
      </c>
      <c r="E1827" s="55">
        <v>1</v>
      </c>
      <c r="F1827">
        <f t="shared" si="28"/>
        <v>1</v>
      </c>
    </row>
    <row r="1828" spans="1:6" x14ac:dyDescent="0.25">
      <c r="B1828">
        <v>201905861</v>
      </c>
      <c r="C1828" s="63">
        <v>35261</v>
      </c>
      <c r="D1828" s="63">
        <v>35261</v>
      </c>
      <c r="E1828" s="55">
        <v>1</v>
      </c>
      <c r="F1828">
        <f t="shared" si="28"/>
        <v>1</v>
      </c>
    </row>
    <row r="1829" spans="1:6" x14ac:dyDescent="0.25">
      <c r="B1829">
        <v>202004229</v>
      </c>
      <c r="C1829" s="63">
        <v>35260</v>
      </c>
      <c r="D1829" s="63">
        <v>35260</v>
      </c>
      <c r="E1829" s="55">
        <v>1</v>
      </c>
      <c r="F1829">
        <f t="shared" si="28"/>
        <v>1</v>
      </c>
    </row>
    <row r="1830" spans="1:6" x14ac:dyDescent="0.25">
      <c r="B1830">
        <v>202006641</v>
      </c>
      <c r="C1830" s="63">
        <v>35260</v>
      </c>
      <c r="D1830" s="63">
        <v>35260</v>
      </c>
      <c r="E1830" s="55">
        <v>1</v>
      </c>
      <c r="F1830">
        <f t="shared" si="28"/>
        <v>1</v>
      </c>
    </row>
    <row r="1831" spans="1:6" x14ac:dyDescent="0.25">
      <c r="B1831">
        <v>202006753</v>
      </c>
      <c r="C1831" s="63">
        <v>35260</v>
      </c>
      <c r="D1831" s="63">
        <v>35260</v>
      </c>
      <c r="E1831" s="55">
        <v>1</v>
      </c>
      <c r="F1831">
        <f t="shared" si="28"/>
        <v>1</v>
      </c>
    </row>
    <row r="1832" spans="1:6" x14ac:dyDescent="0.25">
      <c r="A1832" t="s">
        <v>1436</v>
      </c>
      <c r="B1832">
        <v>202103631</v>
      </c>
      <c r="C1832" s="63">
        <v>35260</v>
      </c>
      <c r="D1832" s="63">
        <v>35260</v>
      </c>
      <c r="E1832" s="55">
        <v>1</v>
      </c>
      <c r="F1832">
        <f t="shared" si="28"/>
        <v>1</v>
      </c>
    </row>
    <row r="1833" spans="1:6" x14ac:dyDescent="0.25">
      <c r="A1833" t="s">
        <v>4677</v>
      </c>
      <c r="B1833">
        <v>201704067</v>
      </c>
      <c r="C1833" s="63">
        <v>35261</v>
      </c>
      <c r="D1833" s="63">
        <v>35261</v>
      </c>
      <c r="E1833" s="55">
        <v>1</v>
      </c>
      <c r="F1833">
        <f t="shared" si="28"/>
        <v>1</v>
      </c>
    </row>
    <row r="1834" spans="1:6" x14ac:dyDescent="0.25">
      <c r="A1834" t="s">
        <v>4496</v>
      </c>
      <c r="B1834">
        <v>201904649</v>
      </c>
      <c r="C1834" s="63">
        <v>35260</v>
      </c>
      <c r="D1834" s="63">
        <v>35260</v>
      </c>
      <c r="E1834" s="55">
        <v>1</v>
      </c>
      <c r="F1834">
        <f t="shared" si="28"/>
        <v>1</v>
      </c>
    </row>
    <row r="1835" spans="1:6" x14ac:dyDescent="0.25">
      <c r="B1835">
        <v>201907351</v>
      </c>
      <c r="C1835" s="63">
        <v>35260</v>
      </c>
      <c r="D1835" s="63">
        <v>35260</v>
      </c>
      <c r="E1835" s="55">
        <v>1</v>
      </c>
      <c r="F1835">
        <f t="shared" si="28"/>
        <v>1</v>
      </c>
    </row>
    <row r="1836" spans="1:6" x14ac:dyDescent="0.25">
      <c r="B1836">
        <v>202103369</v>
      </c>
      <c r="C1836" s="63">
        <v>35261</v>
      </c>
      <c r="D1836" s="63">
        <v>35261</v>
      </c>
      <c r="E1836" s="55">
        <v>1</v>
      </c>
      <c r="F1836">
        <f t="shared" si="28"/>
        <v>1</v>
      </c>
    </row>
    <row r="1837" spans="1:6" x14ac:dyDescent="0.25">
      <c r="A1837" t="s">
        <v>4676</v>
      </c>
      <c r="B1837">
        <v>201605380</v>
      </c>
      <c r="C1837" s="63">
        <v>35260</v>
      </c>
      <c r="D1837" s="63">
        <v>35260</v>
      </c>
      <c r="E1837" s="55">
        <v>1</v>
      </c>
      <c r="F1837">
        <f t="shared" si="28"/>
        <v>1</v>
      </c>
    </row>
    <row r="1838" spans="1:6" x14ac:dyDescent="0.25">
      <c r="B1838">
        <v>202000140</v>
      </c>
      <c r="C1838" s="63">
        <v>35260</v>
      </c>
      <c r="D1838" s="63">
        <v>35260</v>
      </c>
      <c r="E1838" s="55">
        <v>1</v>
      </c>
      <c r="F1838">
        <f t="shared" si="28"/>
        <v>1</v>
      </c>
    </row>
    <row r="1839" spans="1:6" x14ac:dyDescent="0.25">
      <c r="A1839" t="s">
        <v>4495</v>
      </c>
      <c r="B1839">
        <v>201003016</v>
      </c>
      <c r="C1839" s="63">
        <v>35261</v>
      </c>
      <c r="D1839" s="63">
        <v>35261</v>
      </c>
      <c r="E1839" s="55">
        <v>1</v>
      </c>
      <c r="F1839">
        <f t="shared" si="28"/>
        <v>1</v>
      </c>
    </row>
    <row r="1840" spans="1:6" x14ac:dyDescent="0.25">
      <c r="B1840">
        <v>201907007</v>
      </c>
      <c r="C1840" s="63">
        <v>35261</v>
      </c>
      <c r="D1840" s="63">
        <v>35261</v>
      </c>
      <c r="E1840" s="55">
        <v>1</v>
      </c>
      <c r="F1840">
        <f t="shared" si="28"/>
        <v>1</v>
      </c>
    </row>
    <row r="1841" spans="1:6" x14ac:dyDescent="0.25">
      <c r="A1841" t="s">
        <v>4177</v>
      </c>
      <c r="B1841">
        <v>200806079</v>
      </c>
      <c r="C1841" s="63">
        <v>35261</v>
      </c>
      <c r="D1841" s="63">
        <v>35261</v>
      </c>
      <c r="E1841" s="55">
        <v>1</v>
      </c>
      <c r="F1841">
        <f t="shared" si="28"/>
        <v>1</v>
      </c>
    </row>
    <row r="1842" spans="1:6" x14ac:dyDescent="0.25">
      <c r="B1842">
        <v>201700101</v>
      </c>
      <c r="C1842" s="63">
        <v>35260</v>
      </c>
      <c r="D1842" s="63">
        <v>35260</v>
      </c>
      <c r="E1842" s="55">
        <v>1</v>
      </c>
      <c r="F1842">
        <f t="shared" si="28"/>
        <v>1</v>
      </c>
    </row>
    <row r="1843" spans="1:6" x14ac:dyDescent="0.25">
      <c r="B1843">
        <v>201706766</v>
      </c>
      <c r="C1843" s="63">
        <v>35261</v>
      </c>
      <c r="D1843" s="63">
        <v>35261</v>
      </c>
      <c r="E1843" s="55">
        <v>1</v>
      </c>
      <c r="F1843">
        <f t="shared" si="28"/>
        <v>1</v>
      </c>
    </row>
    <row r="1844" spans="1:6" x14ac:dyDescent="0.25">
      <c r="B1844">
        <v>201707056</v>
      </c>
      <c r="C1844" s="63">
        <v>35261</v>
      </c>
      <c r="D1844" s="63">
        <v>35261</v>
      </c>
      <c r="E1844" s="55">
        <v>1</v>
      </c>
      <c r="F1844">
        <f t="shared" si="28"/>
        <v>1</v>
      </c>
    </row>
    <row r="1845" spans="1:6" x14ac:dyDescent="0.25">
      <c r="A1845" t="s">
        <v>4895</v>
      </c>
      <c r="B1845">
        <v>202103628</v>
      </c>
      <c r="C1845" s="63">
        <v>35260</v>
      </c>
      <c r="D1845" s="63">
        <v>35260</v>
      </c>
      <c r="E1845" s="55">
        <v>1</v>
      </c>
      <c r="F1845">
        <f t="shared" si="28"/>
        <v>1</v>
      </c>
    </row>
    <row r="1846" spans="1:6" x14ac:dyDescent="0.25">
      <c r="A1846" t="s">
        <v>4176</v>
      </c>
      <c r="B1846">
        <v>201407896</v>
      </c>
      <c r="C1846" s="63">
        <v>35262</v>
      </c>
      <c r="D1846" s="63">
        <v>35262</v>
      </c>
      <c r="E1846" s="55">
        <v>1</v>
      </c>
      <c r="F1846">
        <f t="shared" si="28"/>
        <v>1</v>
      </c>
    </row>
    <row r="1847" spans="1:6" x14ac:dyDescent="0.25">
      <c r="B1847">
        <v>201504395</v>
      </c>
      <c r="C1847" s="63">
        <v>35261</v>
      </c>
      <c r="D1847" s="63">
        <v>35261</v>
      </c>
      <c r="E1847" s="55">
        <v>1</v>
      </c>
      <c r="F1847">
        <f t="shared" si="28"/>
        <v>1</v>
      </c>
    </row>
    <row r="1848" spans="1:6" x14ac:dyDescent="0.25">
      <c r="B1848">
        <v>201806507</v>
      </c>
      <c r="C1848" s="63">
        <v>35263</v>
      </c>
      <c r="D1848" s="63">
        <v>35263</v>
      </c>
      <c r="E1848" s="55">
        <v>1</v>
      </c>
      <c r="F1848">
        <f t="shared" si="28"/>
        <v>1</v>
      </c>
    </row>
    <row r="1849" spans="1:6" x14ac:dyDescent="0.25">
      <c r="B1849">
        <v>201900573</v>
      </c>
      <c r="C1849" s="63">
        <v>35262</v>
      </c>
      <c r="D1849" s="63">
        <v>35262</v>
      </c>
      <c r="E1849" s="55">
        <v>1</v>
      </c>
      <c r="F1849">
        <f t="shared" si="28"/>
        <v>1</v>
      </c>
    </row>
    <row r="1850" spans="1:6" x14ac:dyDescent="0.25">
      <c r="B1850">
        <v>201907254</v>
      </c>
      <c r="C1850" s="63">
        <v>35261</v>
      </c>
      <c r="D1850" s="63">
        <v>35261</v>
      </c>
      <c r="E1850" s="55">
        <v>1</v>
      </c>
      <c r="F1850">
        <f t="shared" si="28"/>
        <v>1</v>
      </c>
    </row>
    <row r="1851" spans="1:6" x14ac:dyDescent="0.25">
      <c r="A1851" t="s">
        <v>1300</v>
      </c>
      <c r="B1851">
        <v>201906910</v>
      </c>
      <c r="C1851" s="63">
        <v>35261</v>
      </c>
      <c r="D1851" s="63">
        <v>35261</v>
      </c>
      <c r="E1851" s="55">
        <v>1</v>
      </c>
      <c r="F1851">
        <f t="shared" si="28"/>
        <v>1</v>
      </c>
    </row>
    <row r="1852" spans="1:6" x14ac:dyDescent="0.25">
      <c r="A1852" t="s">
        <v>4816</v>
      </c>
      <c r="B1852">
        <v>201700122</v>
      </c>
      <c r="C1852" s="63">
        <v>35261</v>
      </c>
      <c r="D1852" s="63">
        <v>35262</v>
      </c>
      <c r="E1852" s="55">
        <v>1</v>
      </c>
      <c r="F1852">
        <f t="shared" si="28"/>
        <v>2</v>
      </c>
    </row>
    <row r="1853" spans="1:6" x14ac:dyDescent="0.25">
      <c r="A1853" t="s">
        <v>4675</v>
      </c>
      <c r="B1853">
        <v>201908253</v>
      </c>
      <c r="C1853" s="63">
        <v>35260</v>
      </c>
      <c r="D1853" s="63">
        <v>35260</v>
      </c>
      <c r="E1853" s="55">
        <v>1</v>
      </c>
      <c r="F1853">
        <f t="shared" si="28"/>
        <v>1</v>
      </c>
    </row>
    <row r="1854" spans="1:6" x14ac:dyDescent="0.25">
      <c r="A1854" t="s">
        <v>4174</v>
      </c>
      <c r="B1854">
        <v>202005303</v>
      </c>
      <c r="C1854" s="63">
        <v>35261</v>
      </c>
      <c r="D1854" s="63">
        <v>35261</v>
      </c>
      <c r="E1854" s="55">
        <v>1</v>
      </c>
      <c r="F1854">
        <f t="shared" si="28"/>
        <v>1</v>
      </c>
    </row>
    <row r="1855" spans="1:6" x14ac:dyDescent="0.25">
      <c r="A1855" t="s">
        <v>4494</v>
      </c>
      <c r="B1855">
        <v>202005097</v>
      </c>
      <c r="C1855" s="63">
        <v>35261</v>
      </c>
      <c r="D1855" s="63">
        <v>35261</v>
      </c>
      <c r="E1855" s="55">
        <v>1</v>
      </c>
      <c r="F1855">
        <f t="shared" si="28"/>
        <v>1</v>
      </c>
    </row>
    <row r="1856" spans="1:6" x14ac:dyDescent="0.25">
      <c r="A1856" t="s">
        <v>1065</v>
      </c>
      <c r="B1856">
        <v>201707001</v>
      </c>
      <c r="C1856" s="63">
        <v>35261</v>
      </c>
      <c r="D1856" s="63">
        <v>35261</v>
      </c>
      <c r="E1856" s="55">
        <v>1</v>
      </c>
      <c r="F1856">
        <f t="shared" si="28"/>
        <v>1</v>
      </c>
    </row>
    <row r="1857" spans="1:6" x14ac:dyDescent="0.25">
      <c r="B1857">
        <v>201905328</v>
      </c>
      <c r="C1857" s="63">
        <v>35261</v>
      </c>
      <c r="D1857" s="63">
        <v>35261</v>
      </c>
      <c r="E1857" s="55">
        <v>1</v>
      </c>
      <c r="F1857">
        <f t="shared" si="28"/>
        <v>1</v>
      </c>
    </row>
    <row r="1858" spans="1:6" x14ac:dyDescent="0.25">
      <c r="A1858" t="s">
        <v>4894</v>
      </c>
      <c r="B1858">
        <v>201907425</v>
      </c>
      <c r="C1858" s="63">
        <v>35264</v>
      </c>
      <c r="D1858" s="63">
        <v>35264</v>
      </c>
      <c r="E1858" s="55">
        <v>1</v>
      </c>
      <c r="F1858">
        <f t="shared" si="28"/>
        <v>1</v>
      </c>
    </row>
    <row r="1859" spans="1:6" x14ac:dyDescent="0.25">
      <c r="B1859">
        <v>202004907</v>
      </c>
      <c r="C1859" s="63">
        <v>35261</v>
      </c>
      <c r="D1859" s="63">
        <v>35261</v>
      </c>
      <c r="E1859" s="55">
        <v>1</v>
      </c>
      <c r="F1859">
        <f t="shared" si="28"/>
        <v>1</v>
      </c>
    </row>
    <row r="1860" spans="1:6" x14ac:dyDescent="0.25">
      <c r="B1860">
        <v>202005536</v>
      </c>
      <c r="C1860" s="63">
        <v>35261</v>
      </c>
      <c r="D1860" s="63">
        <v>35261</v>
      </c>
      <c r="E1860" s="55">
        <v>1</v>
      </c>
      <c r="F1860">
        <f t="shared" si="28"/>
        <v>1</v>
      </c>
    </row>
    <row r="1861" spans="1:6" x14ac:dyDescent="0.25">
      <c r="B1861">
        <v>202007459</v>
      </c>
      <c r="C1861" s="63">
        <v>35263</v>
      </c>
      <c r="D1861" s="63">
        <v>35263</v>
      </c>
      <c r="E1861" s="55">
        <v>1</v>
      </c>
      <c r="F1861">
        <f t="shared" si="28"/>
        <v>1</v>
      </c>
    </row>
    <row r="1862" spans="1:6" x14ac:dyDescent="0.25">
      <c r="B1862">
        <v>202008581</v>
      </c>
      <c r="C1862" s="63">
        <v>35261</v>
      </c>
      <c r="D1862" s="63">
        <v>35261</v>
      </c>
      <c r="E1862" s="55">
        <v>1</v>
      </c>
      <c r="F1862">
        <f t="shared" ref="F1862:F1925" si="29">IFERROR(D1862-C1862+1, 0)</f>
        <v>1</v>
      </c>
    </row>
    <row r="1863" spans="1:6" x14ac:dyDescent="0.25">
      <c r="B1863">
        <v>202110057</v>
      </c>
      <c r="C1863" s="63">
        <v>35262</v>
      </c>
      <c r="D1863" s="63">
        <v>35262</v>
      </c>
      <c r="E1863" s="55">
        <v>1</v>
      </c>
      <c r="F1863">
        <f t="shared" si="29"/>
        <v>1</v>
      </c>
    </row>
    <row r="1864" spans="1:6" x14ac:dyDescent="0.25">
      <c r="A1864" t="s">
        <v>1542</v>
      </c>
      <c r="B1864">
        <v>201708804</v>
      </c>
      <c r="C1864" s="63">
        <v>35260</v>
      </c>
      <c r="D1864" t="s">
        <v>5841</v>
      </c>
      <c r="E1864" s="55">
        <v>1</v>
      </c>
      <c r="F1864">
        <f t="shared" si="29"/>
        <v>0</v>
      </c>
    </row>
    <row r="1865" spans="1:6" x14ac:dyDescent="0.25">
      <c r="A1865" t="s">
        <v>1064</v>
      </c>
      <c r="B1865">
        <v>202006562</v>
      </c>
      <c r="C1865" s="63">
        <v>35262</v>
      </c>
      <c r="D1865" s="63">
        <v>35262</v>
      </c>
      <c r="E1865" s="55">
        <v>1</v>
      </c>
      <c r="F1865">
        <f t="shared" si="29"/>
        <v>1</v>
      </c>
    </row>
    <row r="1866" spans="1:6" x14ac:dyDescent="0.25">
      <c r="A1866" t="s">
        <v>1062</v>
      </c>
      <c r="B1866">
        <v>201504870</v>
      </c>
      <c r="C1866" s="63">
        <v>35260</v>
      </c>
      <c r="D1866" t="s">
        <v>5841</v>
      </c>
      <c r="E1866" s="55">
        <v>1</v>
      </c>
      <c r="F1866">
        <f t="shared" si="29"/>
        <v>0</v>
      </c>
    </row>
    <row r="1867" spans="1:6" x14ac:dyDescent="0.25">
      <c r="B1867">
        <v>201806306</v>
      </c>
      <c r="C1867" s="63">
        <v>35261</v>
      </c>
      <c r="D1867" t="s">
        <v>5841</v>
      </c>
      <c r="E1867" s="55">
        <v>1</v>
      </c>
      <c r="F1867">
        <f t="shared" si="29"/>
        <v>0</v>
      </c>
    </row>
    <row r="1868" spans="1:6" x14ac:dyDescent="0.25">
      <c r="B1868">
        <v>201904692</v>
      </c>
      <c r="C1868" s="63">
        <v>35260</v>
      </c>
      <c r="D1868" t="s">
        <v>5841</v>
      </c>
      <c r="E1868" s="55">
        <v>1</v>
      </c>
      <c r="F1868">
        <f t="shared" si="29"/>
        <v>0</v>
      </c>
    </row>
    <row r="1869" spans="1:6" x14ac:dyDescent="0.25">
      <c r="B1869">
        <v>201907664</v>
      </c>
      <c r="C1869" s="63">
        <v>35260</v>
      </c>
      <c r="D1869" t="s">
        <v>5841</v>
      </c>
      <c r="E1869" s="55">
        <v>1</v>
      </c>
      <c r="F1869">
        <f t="shared" si="29"/>
        <v>0</v>
      </c>
    </row>
    <row r="1870" spans="1:6" x14ac:dyDescent="0.25">
      <c r="B1870">
        <v>202007044</v>
      </c>
      <c r="C1870" s="63">
        <v>35260</v>
      </c>
      <c r="D1870" t="s">
        <v>5841</v>
      </c>
      <c r="E1870" s="55">
        <v>1</v>
      </c>
      <c r="F1870">
        <f t="shared" si="29"/>
        <v>0</v>
      </c>
    </row>
    <row r="1871" spans="1:6" x14ac:dyDescent="0.25">
      <c r="A1871" t="s">
        <v>1136</v>
      </c>
      <c r="B1871">
        <v>201503093</v>
      </c>
      <c r="C1871" s="63">
        <v>35261</v>
      </c>
      <c r="D1871" t="s">
        <v>5841</v>
      </c>
      <c r="E1871" s="55">
        <v>1</v>
      </c>
      <c r="F1871">
        <f t="shared" si="29"/>
        <v>0</v>
      </c>
    </row>
    <row r="1872" spans="1:6" x14ac:dyDescent="0.25">
      <c r="B1872">
        <v>201905175</v>
      </c>
      <c r="C1872" s="63">
        <v>35261</v>
      </c>
      <c r="D1872" t="s">
        <v>5841</v>
      </c>
      <c r="E1872" s="55">
        <v>1</v>
      </c>
      <c r="F1872">
        <f t="shared" si="29"/>
        <v>0</v>
      </c>
    </row>
    <row r="1873" spans="1:6" x14ac:dyDescent="0.25">
      <c r="B1873">
        <v>202007459</v>
      </c>
      <c r="C1873" s="63">
        <v>35261</v>
      </c>
      <c r="D1873" t="s">
        <v>5841</v>
      </c>
      <c r="E1873" s="55">
        <v>1</v>
      </c>
      <c r="F1873">
        <f t="shared" si="29"/>
        <v>0</v>
      </c>
    </row>
    <row r="1874" spans="1:6" x14ac:dyDescent="0.25">
      <c r="A1874" t="s">
        <v>1541</v>
      </c>
      <c r="B1874">
        <v>201907768</v>
      </c>
      <c r="C1874" s="63">
        <v>35260</v>
      </c>
      <c r="D1874" t="s">
        <v>5841</v>
      </c>
      <c r="E1874" s="55">
        <v>1</v>
      </c>
      <c r="F1874">
        <f t="shared" si="29"/>
        <v>0</v>
      </c>
    </row>
    <row r="1875" spans="1:6" x14ac:dyDescent="0.25">
      <c r="A1875" t="s">
        <v>1060</v>
      </c>
      <c r="B1875">
        <v>201909935</v>
      </c>
      <c r="C1875" s="63">
        <v>35260</v>
      </c>
      <c r="D1875" t="s">
        <v>5841</v>
      </c>
      <c r="E1875" s="55">
        <v>1</v>
      </c>
      <c r="F1875">
        <f t="shared" si="29"/>
        <v>0</v>
      </c>
    </row>
    <row r="1876" spans="1:6" x14ac:dyDescent="0.25">
      <c r="A1876" t="s">
        <v>1500</v>
      </c>
      <c r="B1876">
        <v>201302823</v>
      </c>
      <c r="C1876" s="63">
        <v>35261</v>
      </c>
      <c r="D1876" s="63">
        <v>35261</v>
      </c>
      <c r="E1876" s="55">
        <v>1</v>
      </c>
      <c r="F1876">
        <f t="shared" si="29"/>
        <v>1</v>
      </c>
    </row>
    <row r="1877" spans="1:6" x14ac:dyDescent="0.25">
      <c r="A1877" t="s">
        <v>4493</v>
      </c>
      <c r="B1877">
        <v>201806082</v>
      </c>
      <c r="C1877" s="63">
        <v>35262</v>
      </c>
      <c r="D1877" s="63">
        <v>35262</v>
      </c>
      <c r="E1877" s="55">
        <v>1</v>
      </c>
      <c r="F1877">
        <f t="shared" si="29"/>
        <v>1</v>
      </c>
    </row>
    <row r="1878" spans="1:6" x14ac:dyDescent="0.25">
      <c r="A1878" t="s">
        <v>1499</v>
      </c>
      <c r="B1878">
        <v>201707122</v>
      </c>
      <c r="C1878" s="63">
        <v>35261</v>
      </c>
      <c r="D1878" s="63">
        <v>35261</v>
      </c>
      <c r="E1878" s="55">
        <v>1</v>
      </c>
      <c r="F1878">
        <f t="shared" si="29"/>
        <v>1</v>
      </c>
    </row>
    <row r="1879" spans="1:6" x14ac:dyDescent="0.25">
      <c r="A1879" t="s">
        <v>3864</v>
      </c>
      <c r="B1879">
        <v>201904493</v>
      </c>
      <c r="C1879" s="63">
        <v>35261</v>
      </c>
      <c r="D1879" s="63">
        <v>35261</v>
      </c>
      <c r="E1879" s="55">
        <v>1</v>
      </c>
      <c r="F1879">
        <f t="shared" si="29"/>
        <v>1</v>
      </c>
    </row>
    <row r="1880" spans="1:6" x14ac:dyDescent="0.25">
      <c r="A1880" t="s">
        <v>4841</v>
      </c>
      <c r="B1880">
        <v>202005567</v>
      </c>
      <c r="C1880" s="63">
        <v>35261</v>
      </c>
      <c r="D1880" s="63">
        <v>35261</v>
      </c>
      <c r="E1880" s="55">
        <v>1</v>
      </c>
      <c r="F1880">
        <f t="shared" si="29"/>
        <v>1</v>
      </c>
    </row>
    <row r="1881" spans="1:6" x14ac:dyDescent="0.25">
      <c r="A1881" t="s">
        <v>4893</v>
      </c>
      <c r="B1881">
        <v>202004968</v>
      </c>
      <c r="C1881" s="63">
        <v>35261</v>
      </c>
      <c r="D1881" s="63">
        <v>35261</v>
      </c>
      <c r="E1881" s="55">
        <v>1</v>
      </c>
      <c r="F1881">
        <f t="shared" si="29"/>
        <v>1</v>
      </c>
    </row>
    <row r="1882" spans="1:6" x14ac:dyDescent="0.25">
      <c r="A1882" t="s">
        <v>4674</v>
      </c>
      <c r="B1882">
        <v>201706780</v>
      </c>
      <c r="C1882" s="63">
        <v>35262</v>
      </c>
      <c r="D1882" s="63">
        <v>35262</v>
      </c>
      <c r="E1882" s="55">
        <v>1</v>
      </c>
      <c r="F1882">
        <f t="shared" si="29"/>
        <v>1</v>
      </c>
    </row>
    <row r="1883" spans="1:6" x14ac:dyDescent="0.25">
      <c r="B1883">
        <v>201907771</v>
      </c>
      <c r="C1883" s="63">
        <v>35261</v>
      </c>
      <c r="D1883" s="63">
        <v>35261</v>
      </c>
      <c r="E1883" s="55">
        <v>1</v>
      </c>
      <c r="F1883">
        <f t="shared" si="29"/>
        <v>1</v>
      </c>
    </row>
    <row r="1884" spans="1:6" x14ac:dyDescent="0.25">
      <c r="B1884">
        <v>202006837</v>
      </c>
      <c r="C1884" s="63">
        <v>35262</v>
      </c>
      <c r="D1884" s="63">
        <v>35262</v>
      </c>
      <c r="E1884" s="55">
        <v>1</v>
      </c>
      <c r="F1884">
        <f t="shared" si="29"/>
        <v>1</v>
      </c>
    </row>
    <row r="1885" spans="1:6" x14ac:dyDescent="0.25">
      <c r="A1885" t="s">
        <v>4672</v>
      </c>
      <c r="B1885">
        <v>201809896</v>
      </c>
      <c r="C1885" s="63">
        <v>35262</v>
      </c>
      <c r="D1885" s="63">
        <v>35262</v>
      </c>
      <c r="E1885" s="55">
        <v>1</v>
      </c>
      <c r="F1885">
        <f t="shared" si="29"/>
        <v>1</v>
      </c>
    </row>
    <row r="1886" spans="1:6" x14ac:dyDescent="0.25">
      <c r="A1886" t="s">
        <v>4284</v>
      </c>
      <c r="B1886">
        <v>202004324</v>
      </c>
      <c r="C1886" s="63">
        <v>35263</v>
      </c>
      <c r="D1886" s="63">
        <v>35263</v>
      </c>
      <c r="E1886" s="55">
        <v>1</v>
      </c>
      <c r="F1886">
        <f t="shared" si="29"/>
        <v>1</v>
      </c>
    </row>
    <row r="1887" spans="1:6" x14ac:dyDescent="0.25">
      <c r="B1887">
        <v>202006381</v>
      </c>
      <c r="C1887" s="63">
        <v>35262</v>
      </c>
      <c r="D1887" s="63">
        <v>35262</v>
      </c>
      <c r="E1887" s="55">
        <v>1</v>
      </c>
      <c r="F1887">
        <f t="shared" si="29"/>
        <v>1</v>
      </c>
    </row>
    <row r="1888" spans="1:6" x14ac:dyDescent="0.25">
      <c r="A1888" t="s">
        <v>4173</v>
      </c>
      <c r="B1888">
        <v>201407776</v>
      </c>
      <c r="C1888" s="63">
        <v>35263</v>
      </c>
      <c r="D1888" s="63">
        <v>35263</v>
      </c>
      <c r="E1888" s="55">
        <v>1</v>
      </c>
      <c r="F1888">
        <f t="shared" si="29"/>
        <v>1</v>
      </c>
    </row>
    <row r="1889" spans="1:6" x14ac:dyDescent="0.25">
      <c r="B1889">
        <v>201800165</v>
      </c>
      <c r="C1889" s="63">
        <v>35262</v>
      </c>
      <c r="D1889" s="63">
        <v>35263</v>
      </c>
      <c r="E1889" s="55">
        <v>1</v>
      </c>
      <c r="F1889">
        <f t="shared" si="29"/>
        <v>2</v>
      </c>
    </row>
    <row r="1890" spans="1:6" x14ac:dyDescent="0.25">
      <c r="B1890">
        <v>202004864</v>
      </c>
      <c r="C1890" s="63">
        <v>35262</v>
      </c>
      <c r="D1890" s="63">
        <v>35262</v>
      </c>
      <c r="E1890" s="55">
        <v>1</v>
      </c>
      <c r="F1890">
        <f t="shared" si="29"/>
        <v>1</v>
      </c>
    </row>
    <row r="1891" spans="1:6" x14ac:dyDescent="0.25">
      <c r="B1891">
        <v>202008029</v>
      </c>
      <c r="C1891" s="63">
        <v>35262</v>
      </c>
      <c r="D1891" s="63">
        <v>35262</v>
      </c>
      <c r="E1891" s="55">
        <v>1</v>
      </c>
      <c r="F1891">
        <f t="shared" si="29"/>
        <v>1</v>
      </c>
    </row>
    <row r="1892" spans="1:6" x14ac:dyDescent="0.25">
      <c r="A1892" t="s">
        <v>1383</v>
      </c>
      <c r="B1892">
        <v>201706415</v>
      </c>
      <c r="C1892" s="63">
        <v>35262</v>
      </c>
      <c r="D1892" s="63">
        <v>35262</v>
      </c>
      <c r="E1892" s="55">
        <v>1</v>
      </c>
      <c r="F1892">
        <f t="shared" si="29"/>
        <v>1</v>
      </c>
    </row>
    <row r="1893" spans="1:6" x14ac:dyDescent="0.25">
      <c r="A1893" t="s">
        <v>4795</v>
      </c>
      <c r="B1893">
        <v>201806627</v>
      </c>
      <c r="C1893" s="63">
        <v>35262</v>
      </c>
      <c r="D1893" s="63">
        <v>35263</v>
      </c>
      <c r="E1893" s="55">
        <v>1</v>
      </c>
      <c r="F1893">
        <f t="shared" si="29"/>
        <v>2</v>
      </c>
    </row>
    <row r="1894" spans="1:6" x14ac:dyDescent="0.25">
      <c r="B1894">
        <v>202004304</v>
      </c>
      <c r="C1894" s="63">
        <v>35263</v>
      </c>
      <c r="D1894" s="63">
        <v>35263</v>
      </c>
      <c r="E1894" s="55">
        <v>1</v>
      </c>
      <c r="F1894">
        <f t="shared" si="29"/>
        <v>1</v>
      </c>
    </row>
    <row r="1895" spans="1:6" x14ac:dyDescent="0.25">
      <c r="A1895" t="s">
        <v>3862</v>
      </c>
      <c r="B1895">
        <v>200904191</v>
      </c>
      <c r="C1895" s="63">
        <v>35263</v>
      </c>
      <c r="D1895" s="63">
        <v>35263</v>
      </c>
      <c r="E1895" s="55">
        <v>1</v>
      </c>
      <c r="F1895">
        <f t="shared" si="29"/>
        <v>1</v>
      </c>
    </row>
    <row r="1896" spans="1:6" x14ac:dyDescent="0.25">
      <c r="B1896">
        <v>201603903</v>
      </c>
      <c r="C1896" s="63">
        <v>35262</v>
      </c>
      <c r="D1896" s="63">
        <v>35262</v>
      </c>
      <c r="E1896" s="55">
        <v>1</v>
      </c>
      <c r="F1896">
        <f t="shared" si="29"/>
        <v>1</v>
      </c>
    </row>
    <row r="1897" spans="1:6" x14ac:dyDescent="0.25">
      <c r="B1897">
        <v>201905711</v>
      </c>
      <c r="C1897" s="63">
        <v>35265</v>
      </c>
      <c r="D1897" s="63">
        <v>35265</v>
      </c>
      <c r="E1897" s="55">
        <v>1</v>
      </c>
      <c r="F1897">
        <f t="shared" si="29"/>
        <v>1</v>
      </c>
    </row>
    <row r="1898" spans="1:6" x14ac:dyDescent="0.25">
      <c r="A1898" t="s">
        <v>1381</v>
      </c>
      <c r="B1898">
        <v>201900135</v>
      </c>
      <c r="C1898" s="63">
        <v>35262</v>
      </c>
      <c r="D1898" s="63">
        <v>35262</v>
      </c>
      <c r="E1898" s="55">
        <v>1</v>
      </c>
      <c r="F1898">
        <f t="shared" si="29"/>
        <v>1</v>
      </c>
    </row>
    <row r="1899" spans="1:6" x14ac:dyDescent="0.25">
      <c r="A1899" t="s">
        <v>1134</v>
      </c>
      <c r="B1899">
        <v>201905376</v>
      </c>
      <c r="C1899" s="63">
        <v>35263</v>
      </c>
      <c r="D1899" s="63">
        <v>35263</v>
      </c>
      <c r="E1899" s="55">
        <v>1</v>
      </c>
      <c r="F1899">
        <f t="shared" si="29"/>
        <v>1</v>
      </c>
    </row>
    <row r="1900" spans="1:6" x14ac:dyDescent="0.25">
      <c r="A1900" t="s">
        <v>1435</v>
      </c>
      <c r="B1900">
        <v>201806095</v>
      </c>
      <c r="C1900" s="63">
        <v>35261</v>
      </c>
      <c r="D1900" t="s">
        <v>5841</v>
      </c>
      <c r="E1900" s="55">
        <v>1</v>
      </c>
      <c r="F1900">
        <f t="shared" si="29"/>
        <v>0</v>
      </c>
    </row>
    <row r="1901" spans="1:6" x14ac:dyDescent="0.25">
      <c r="A1901" t="s">
        <v>1132</v>
      </c>
      <c r="B1901">
        <v>201509918</v>
      </c>
      <c r="C1901" s="63">
        <v>35263</v>
      </c>
      <c r="D1901" s="63">
        <v>35263</v>
      </c>
      <c r="E1901" s="55">
        <v>1</v>
      </c>
      <c r="F1901">
        <f t="shared" si="29"/>
        <v>1</v>
      </c>
    </row>
    <row r="1902" spans="1:6" x14ac:dyDescent="0.25">
      <c r="B1902">
        <v>201907107</v>
      </c>
      <c r="C1902" s="63">
        <v>35262</v>
      </c>
      <c r="D1902" s="63">
        <v>35262</v>
      </c>
      <c r="E1902" s="55">
        <v>1</v>
      </c>
      <c r="F1902">
        <f t="shared" si="29"/>
        <v>1</v>
      </c>
    </row>
    <row r="1903" spans="1:6" x14ac:dyDescent="0.25">
      <c r="B1903">
        <v>202005954</v>
      </c>
      <c r="C1903" s="63">
        <v>35261</v>
      </c>
      <c r="D1903" t="s">
        <v>5841</v>
      </c>
      <c r="E1903" s="55">
        <v>1</v>
      </c>
      <c r="F1903">
        <f t="shared" si="29"/>
        <v>0</v>
      </c>
    </row>
    <row r="1904" spans="1:6" x14ac:dyDescent="0.25">
      <c r="A1904" t="s">
        <v>5764</v>
      </c>
      <c r="B1904">
        <v>201403686</v>
      </c>
      <c r="C1904" s="63">
        <v>35500</v>
      </c>
      <c r="D1904" s="63">
        <v>35500</v>
      </c>
      <c r="E1904" s="55">
        <v>1</v>
      </c>
      <c r="F1904">
        <f t="shared" si="29"/>
        <v>1</v>
      </c>
    </row>
    <row r="1905" spans="1:6" x14ac:dyDescent="0.25">
      <c r="A1905" t="s">
        <v>4492</v>
      </c>
      <c r="B1905">
        <v>201904865</v>
      </c>
      <c r="C1905" s="63">
        <v>35264</v>
      </c>
      <c r="D1905" s="63">
        <v>35264</v>
      </c>
      <c r="E1905" s="55">
        <v>1</v>
      </c>
      <c r="F1905">
        <f t="shared" si="29"/>
        <v>1</v>
      </c>
    </row>
    <row r="1906" spans="1:6" x14ac:dyDescent="0.25">
      <c r="A1906" t="s">
        <v>3860</v>
      </c>
      <c r="B1906">
        <v>201706966</v>
      </c>
      <c r="C1906" s="63">
        <v>35263</v>
      </c>
      <c r="D1906" s="63">
        <v>35264</v>
      </c>
      <c r="E1906" s="55">
        <v>1</v>
      </c>
      <c r="F1906">
        <f t="shared" si="29"/>
        <v>2</v>
      </c>
    </row>
    <row r="1907" spans="1:6" x14ac:dyDescent="0.25">
      <c r="B1907">
        <v>202101913</v>
      </c>
      <c r="C1907" s="63">
        <v>35263</v>
      </c>
      <c r="D1907" s="63">
        <v>35263</v>
      </c>
      <c r="E1907" s="55">
        <v>1</v>
      </c>
      <c r="F1907">
        <f t="shared" si="29"/>
        <v>1</v>
      </c>
    </row>
    <row r="1908" spans="1:6" x14ac:dyDescent="0.25">
      <c r="A1908" t="s">
        <v>1199</v>
      </c>
      <c r="B1908">
        <v>202006450</v>
      </c>
      <c r="C1908" s="63">
        <v>35262</v>
      </c>
      <c r="D1908" s="63">
        <v>35262</v>
      </c>
      <c r="E1908" s="55">
        <v>1</v>
      </c>
      <c r="F1908">
        <f t="shared" si="29"/>
        <v>1</v>
      </c>
    </row>
    <row r="1909" spans="1:6" x14ac:dyDescent="0.25">
      <c r="B1909">
        <v>202007242</v>
      </c>
      <c r="C1909" s="63">
        <v>35262</v>
      </c>
      <c r="D1909" s="63">
        <v>35262</v>
      </c>
      <c r="E1909" s="55">
        <v>1</v>
      </c>
      <c r="F1909">
        <f t="shared" si="29"/>
        <v>1</v>
      </c>
    </row>
    <row r="1910" spans="1:6" x14ac:dyDescent="0.25">
      <c r="B1910">
        <v>202008902</v>
      </c>
      <c r="C1910" s="63">
        <v>35262</v>
      </c>
      <c r="D1910" s="63">
        <v>35262</v>
      </c>
      <c r="E1910" s="55">
        <v>1</v>
      </c>
      <c r="F1910">
        <f t="shared" si="29"/>
        <v>1</v>
      </c>
    </row>
    <row r="1911" spans="1:6" x14ac:dyDescent="0.25">
      <c r="A1911" t="s">
        <v>4794</v>
      </c>
      <c r="B1911">
        <v>201307032</v>
      </c>
      <c r="C1911" s="63">
        <v>35262</v>
      </c>
      <c r="D1911" s="63">
        <v>35262</v>
      </c>
      <c r="E1911" s="55">
        <v>1</v>
      </c>
      <c r="F1911">
        <f t="shared" si="29"/>
        <v>1</v>
      </c>
    </row>
    <row r="1912" spans="1:6" x14ac:dyDescent="0.25">
      <c r="A1912" t="s">
        <v>4172</v>
      </c>
      <c r="B1912">
        <v>201700493</v>
      </c>
      <c r="C1912" s="63">
        <v>35264</v>
      </c>
      <c r="D1912" s="63">
        <v>35264</v>
      </c>
      <c r="E1912" s="55">
        <v>1</v>
      </c>
      <c r="F1912">
        <f t="shared" si="29"/>
        <v>1</v>
      </c>
    </row>
    <row r="1913" spans="1:6" x14ac:dyDescent="0.25">
      <c r="B1913">
        <v>201907316</v>
      </c>
      <c r="C1913" s="63">
        <v>35265</v>
      </c>
      <c r="D1913" s="63">
        <v>35265</v>
      </c>
      <c r="E1913" s="55">
        <v>1</v>
      </c>
      <c r="F1913">
        <f t="shared" si="29"/>
        <v>1</v>
      </c>
    </row>
    <row r="1914" spans="1:6" x14ac:dyDescent="0.25">
      <c r="B1914">
        <v>202005140</v>
      </c>
      <c r="C1914" s="63">
        <v>35263</v>
      </c>
      <c r="D1914" s="63">
        <v>35263</v>
      </c>
      <c r="E1914" s="55">
        <v>1</v>
      </c>
      <c r="F1914">
        <f t="shared" si="29"/>
        <v>1</v>
      </c>
    </row>
    <row r="1915" spans="1:6" x14ac:dyDescent="0.25">
      <c r="B1915">
        <v>202006753</v>
      </c>
      <c r="C1915" s="63">
        <v>35262</v>
      </c>
      <c r="D1915" s="63">
        <v>35262</v>
      </c>
      <c r="E1915" s="55">
        <v>1</v>
      </c>
      <c r="F1915">
        <f t="shared" si="29"/>
        <v>1</v>
      </c>
    </row>
    <row r="1916" spans="1:6" x14ac:dyDescent="0.25">
      <c r="A1916" t="s">
        <v>1059</v>
      </c>
      <c r="B1916">
        <v>201700494</v>
      </c>
      <c r="C1916" s="63">
        <v>35262</v>
      </c>
      <c r="D1916" s="63">
        <v>35262</v>
      </c>
      <c r="E1916" s="55">
        <v>1</v>
      </c>
      <c r="F1916">
        <f t="shared" si="29"/>
        <v>1</v>
      </c>
    </row>
    <row r="1917" spans="1:6" x14ac:dyDescent="0.25">
      <c r="B1917">
        <v>201706083</v>
      </c>
      <c r="C1917" s="63">
        <v>35262</v>
      </c>
      <c r="D1917" s="63">
        <v>35262</v>
      </c>
      <c r="E1917" s="55">
        <v>1</v>
      </c>
      <c r="F1917">
        <f t="shared" si="29"/>
        <v>1</v>
      </c>
    </row>
    <row r="1918" spans="1:6" x14ac:dyDescent="0.25">
      <c r="B1918">
        <v>201707046</v>
      </c>
      <c r="C1918" s="63">
        <v>35262</v>
      </c>
      <c r="D1918" s="63">
        <v>35262</v>
      </c>
      <c r="E1918" s="55">
        <v>1</v>
      </c>
      <c r="F1918">
        <f t="shared" si="29"/>
        <v>1</v>
      </c>
    </row>
    <row r="1919" spans="1:6" x14ac:dyDescent="0.25">
      <c r="A1919" t="s">
        <v>4491</v>
      </c>
      <c r="B1919">
        <v>201507838</v>
      </c>
      <c r="C1919" s="63">
        <v>35262</v>
      </c>
      <c r="D1919" s="63">
        <v>35262</v>
      </c>
      <c r="E1919" s="55">
        <v>1</v>
      </c>
      <c r="F1919">
        <f t="shared" si="29"/>
        <v>1</v>
      </c>
    </row>
    <row r="1920" spans="1:6" x14ac:dyDescent="0.25">
      <c r="A1920" t="s">
        <v>3858</v>
      </c>
      <c r="B1920">
        <v>201905810</v>
      </c>
      <c r="C1920" s="63">
        <v>35264</v>
      </c>
      <c r="D1920" s="63">
        <v>35264</v>
      </c>
      <c r="E1920" s="55">
        <v>1</v>
      </c>
      <c r="F1920">
        <f t="shared" si="29"/>
        <v>1</v>
      </c>
    </row>
    <row r="1921" spans="1:6" x14ac:dyDescent="0.25">
      <c r="B1921">
        <v>201907915</v>
      </c>
      <c r="C1921" s="63">
        <v>35262</v>
      </c>
      <c r="D1921" s="63">
        <v>35262</v>
      </c>
      <c r="E1921" s="55">
        <v>1</v>
      </c>
      <c r="F1921">
        <f t="shared" si="29"/>
        <v>1</v>
      </c>
    </row>
    <row r="1922" spans="1:6" x14ac:dyDescent="0.25">
      <c r="B1922">
        <v>202004996</v>
      </c>
      <c r="C1922" s="63">
        <v>35263</v>
      </c>
      <c r="D1922" s="63">
        <v>35263</v>
      </c>
      <c r="E1922" s="55">
        <v>1</v>
      </c>
      <c r="F1922">
        <f t="shared" si="29"/>
        <v>1</v>
      </c>
    </row>
    <row r="1923" spans="1:6" x14ac:dyDescent="0.25">
      <c r="B1923">
        <v>202007323</v>
      </c>
      <c r="C1923" s="63">
        <v>35265</v>
      </c>
      <c r="D1923" s="63">
        <v>35265</v>
      </c>
      <c r="E1923" s="55">
        <v>1</v>
      </c>
      <c r="F1923">
        <f t="shared" si="29"/>
        <v>1</v>
      </c>
    </row>
    <row r="1924" spans="1:6" x14ac:dyDescent="0.25">
      <c r="A1924" t="s">
        <v>4170</v>
      </c>
      <c r="B1924">
        <v>202000138</v>
      </c>
      <c r="C1924" s="63">
        <v>35262</v>
      </c>
      <c r="D1924" s="63">
        <v>35263</v>
      </c>
      <c r="E1924" s="55">
        <v>1</v>
      </c>
      <c r="F1924">
        <f t="shared" si="29"/>
        <v>2</v>
      </c>
    </row>
    <row r="1925" spans="1:6" x14ac:dyDescent="0.25">
      <c r="A1925" t="s">
        <v>4490</v>
      </c>
      <c r="B1925">
        <v>201806246</v>
      </c>
      <c r="C1925" s="63">
        <v>35263</v>
      </c>
      <c r="D1925" s="63">
        <v>35263</v>
      </c>
      <c r="E1925" s="55">
        <v>1</v>
      </c>
      <c r="F1925">
        <f t="shared" si="29"/>
        <v>1</v>
      </c>
    </row>
    <row r="1926" spans="1:6" x14ac:dyDescent="0.25">
      <c r="A1926" t="s">
        <v>4671</v>
      </c>
      <c r="B1926">
        <v>201905179</v>
      </c>
      <c r="C1926" s="63">
        <v>35264</v>
      </c>
      <c r="D1926" s="63">
        <v>35264</v>
      </c>
      <c r="E1926" s="55">
        <v>1</v>
      </c>
      <c r="F1926">
        <f t="shared" ref="F1926:F1989" si="30">IFERROR(D1926-C1926+1, 0)</f>
        <v>1</v>
      </c>
    </row>
    <row r="1927" spans="1:6" x14ac:dyDescent="0.25">
      <c r="B1927">
        <v>202007911</v>
      </c>
      <c r="C1927" s="63">
        <v>35263</v>
      </c>
      <c r="D1927" s="63">
        <v>35263</v>
      </c>
      <c r="E1927" s="55">
        <v>1</v>
      </c>
      <c r="F1927">
        <f t="shared" si="30"/>
        <v>1</v>
      </c>
    </row>
    <row r="1928" spans="1:6" x14ac:dyDescent="0.25">
      <c r="A1928" t="s">
        <v>4792</v>
      </c>
      <c r="B1928">
        <v>201704335</v>
      </c>
      <c r="C1928" s="63">
        <v>35264</v>
      </c>
      <c r="D1928" s="63">
        <v>35264</v>
      </c>
      <c r="E1928" s="55">
        <v>1</v>
      </c>
      <c r="F1928">
        <f t="shared" si="30"/>
        <v>1</v>
      </c>
    </row>
    <row r="1929" spans="1:6" x14ac:dyDescent="0.25">
      <c r="B1929">
        <v>201705206</v>
      </c>
      <c r="C1929" s="63">
        <v>35263</v>
      </c>
      <c r="D1929" s="63">
        <v>35263</v>
      </c>
      <c r="E1929" s="55">
        <v>1</v>
      </c>
      <c r="F1929">
        <f t="shared" si="30"/>
        <v>1</v>
      </c>
    </row>
    <row r="1930" spans="1:6" x14ac:dyDescent="0.25">
      <c r="B1930">
        <v>201900174</v>
      </c>
      <c r="C1930" s="63">
        <v>35263</v>
      </c>
      <c r="D1930" s="63">
        <v>35263</v>
      </c>
      <c r="E1930" s="55">
        <v>1</v>
      </c>
      <c r="F1930">
        <f t="shared" si="30"/>
        <v>1</v>
      </c>
    </row>
    <row r="1931" spans="1:6" x14ac:dyDescent="0.25">
      <c r="A1931" t="s">
        <v>1299</v>
      </c>
      <c r="B1931">
        <v>201402718</v>
      </c>
      <c r="C1931" s="63">
        <v>35263</v>
      </c>
      <c r="D1931" s="63">
        <v>35263</v>
      </c>
      <c r="E1931" s="55">
        <v>1</v>
      </c>
      <c r="F1931">
        <f t="shared" si="30"/>
        <v>1</v>
      </c>
    </row>
    <row r="1932" spans="1:6" x14ac:dyDescent="0.25">
      <c r="A1932" t="s">
        <v>4670</v>
      </c>
      <c r="B1932">
        <v>202006533</v>
      </c>
      <c r="C1932" s="63">
        <v>35263</v>
      </c>
      <c r="D1932" s="63">
        <v>35263</v>
      </c>
      <c r="E1932" s="55">
        <v>1</v>
      </c>
      <c r="F1932">
        <f t="shared" si="30"/>
        <v>1</v>
      </c>
    </row>
    <row r="1933" spans="1:6" x14ac:dyDescent="0.25">
      <c r="A1933" t="s">
        <v>1198</v>
      </c>
      <c r="B1933">
        <v>201706898</v>
      </c>
      <c r="C1933" s="63">
        <v>35263</v>
      </c>
      <c r="D1933" s="63">
        <v>35263</v>
      </c>
      <c r="E1933" s="55">
        <v>1</v>
      </c>
      <c r="F1933">
        <f t="shared" si="30"/>
        <v>1</v>
      </c>
    </row>
    <row r="1934" spans="1:6" x14ac:dyDescent="0.25">
      <c r="A1934" t="s">
        <v>1380</v>
      </c>
      <c r="B1934">
        <v>201004304</v>
      </c>
      <c r="C1934" s="63">
        <v>35263</v>
      </c>
      <c r="D1934" s="63">
        <v>35263</v>
      </c>
      <c r="E1934" s="55">
        <v>1</v>
      </c>
      <c r="F1934">
        <f t="shared" si="30"/>
        <v>1</v>
      </c>
    </row>
    <row r="1935" spans="1:6" x14ac:dyDescent="0.25">
      <c r="B1935">
        <v>201805238</v>
      </c>
      <c r="C1935" s="63">
        <v>35264</v>
      </c>
      <c r="D1935" s="63">
        <v>35264</v>
      </c>
      <c r="E1935" s="55">
        <v>1</v>
      </c>
      <c r="F1935">
        <f t="shared" si="30"/>
        <v>1</v>
      </c>
    </row>
    <row r="1936" spans="1:6" x14ac:dyDescent="0.25">
      <c r="A1936" t="s">
        <v>3857</v>
      </c>
      <c r="B1936">
        <v>201906883</v>
      </c>
      <c r="C1936" s="63">
        <v>35263</v>
      </c>
      <c r="D1936" s="63">
        <v>35263</v>
      </c>
      <c r="E1936" s="55">
        <v>1</v>
      </c>
      <c r="F1936">
        <f t="shared" si="30"/>
        <v>1</v>
      </c>
    </row>
    <row r="1937" spans="1:6" x14ac:dyDescent="0.25">
      <c r="B1937">
        <v>201907693</v>
      </c>
      <c r="C1937" s="63">
        <v>35263</v>
      </c>
      <c r="D1937" s="63">
        <v>35263</v>
      </c>
      <c r="E1937" s="55">
        <v>1</v>
      </c>
      <c r="F1937">
        <f t="shared" si="30"/>
        <v>1</v>
      </c>
    </row>
    <row r="1938" spans="1:6" x14ac:dyDescent="0.25">
      <c r="A1938" t="s">
        <v>1498</v>
      </c>
      <c r="B1938">
        <v>202008413</v>
      </c>
      <c r="C1938" s="63">
        <v>35262</v>
      </c>
      <c r="D1938" s="63">
        <v>35262</v>
      </c>
      <c r="E1938" s="55">
        <v>1</v>
      </c>
      <c r="F1938">
        <f t="shared" si="30"/>
        <v>1</v>
      </c>
    </row>
    <row r="1939" spans="1:6" x14ac:dyDescent="0.25">
      <c r="A1939" t="s">
        <v>4014</v>
      </c>
      <c r="B1939">
        <v>202102714</v>
      </c>
      <c r="C1939" s="63">
        <v>35263</v>
      </c>
      <c r="D1939" s="63">
        <v>35263</v>
      </c>
      <c r="E1939" s="55">
        <v>1</v>
      </c>
      <c r="F1939">
        <f t="shared" si="30"/>
        <v>1</v>
      </c>
    </row>
    <row r="1940" spans="1:6" x14ac:dyDescent="0.25">
      <c r="A1940" t="s">
        <v>4814</v>
      </c>
      <c r="B1940">
        <v>202004325</v>
      </c>
      <c r="C1940" s="63">
        <v>35263</v>
      </c>
      <c r="D1940" s="63">
        <v>35263</v>
      </c>
      <c r="E1940" s="55">
        <v>1</v>
      </c>
      <c r="F1940">
        <f t="shared" si="30"/>
        <v>1</v>
      </c>
    </row>
    <row r="1941" spans="1:6" x14ac:dyDescent="0.25">
      <c r="A1941" t="s">
        <v>4791</v>
      </c>
      <c r="B1941">
        <v>201708809</v>
      </c>
      <c r="C1941" s="63">
        <v>35263</v>
      </c>
      <c r="D1941" s="63">
        <v>35263</v>
      </c>
      <c r="E1941" s="55">
        <v>1</v>
      </c>
      <c r="F1941">
        <f t="shared" si="30"/>
        <v>1</v>
      </c>
    </row>
    <row r="1942" spans="1:6" x14ac:dyDescent="0.25">
      <c r="A1942" t="s">
        <v>4964</v>
      </c>
      <c r="B1942">
        <v>201304154</v>
      </c>
      <c r="C1942" s="63">
        <v>35263</v>
      </c>
      <c r="D1942" s="63">
        <v>35263</v>
      </c>
      <c r="E1942" s="55">
        <v>1</v>
      </c>
      <c r="F1942">
        <f t="shared" si="30"/>
        <v>1</v>
      </c>
    </row>
    <row r="1943" spans="1:6" x14ac:dyDescent="0.25">
      <c r="A1943" t="s">
        <v>1574</v>
      </c>
      <c r="B1943">
        <v>202004499</v>
      </c>
      <c r="C1943" s="63">
        <v>35263</v>
      </c>
      <c r="D1943" s="63">
        <v>35263</v>
      </c>
      <c r="E1943" s="55">
        <v>1</v>
      </c>
      <c r="F1943">
        <f t="shared" si="30"/>
        <v>1</v>
      </c>
    </row>
    <row r="1944" spans="1:6" x14ac:dyDescent="0.25">
      <c r="A1944" t="s">
        <v>1453</v>
      </c>
      <c r="B1944">
        <v>201603822</v>
      </c>
      <c r="C1944" s="63">
        <v>35263</v>
      </c>
      <c r="D1944" s="63">
        <v>35263</v>
      </c>
      <c r="E1944" s="55">
        <v>1</v>
      </c>
      <c r="F1944">
        <f t="shared" si="30"/>
        <v>1</v>
      </c>
    </row>
    <row r="1945" spans="1:6" x14ac:dyDescent="0.25">
      <c r="A1945" t="s">
        <v>4669</v>
      </c>
      <c r="B1945">
        <v>202007723</v>
      </c>
      <c r="C1945" s="63">
        <v>35263</v>
      </c>
      <c r="D1945" s="63">
        <v>35263</v>
      </c>
      <c r="E1945" s="55">
        <v>1</v>
      </c>
      <c r="F1945">
        <f t="shared" si="30"/>
        <v>1</v>
      </c>
    </row>
    <row r="1946" spans="1:6" x14ac:dyDescent="0.25">
      <c r="A1946" t="s">
        <v>4282</v>
      </c>
      <c r="B1946">
        <v>201905861</v>
      </c>
      <c r="C1946" s="63">
        <v>35265</v>
      </c>
      <c r="D1946" s="63">
        <v>35265</v>
      </c>
      <c r="E1946" s="55">
        <v>1</v>
      </c>
      <c r="F1946">
        <f t="shared" si="30"/>
        <v>1</v>
      </c>
    </row>
    <row r="1947" spans="1:6" x14ac:dyDescent="0.25">
      <c r="A1947" t="s">
        <v>4668</v>
      </c>
      <c r="B1947">
        <v>201705985</v>
      </c>
      <c r="C1947" s="63">
        <v>35263</v>
      </c>
      <c r="D1947" s="63">
        <v>35263</v>
      </c>
      <c r="E1947" s="55">
        <v>1</v>
      </c>
      <c r="F1947">
        <f t="shared" si="30"/>
        <v>1</v>
      </c>
    </row>
    <row r="1948" spans="1:6" x14ac:dyDescent="0.25">
      <c r="B1948">
        <v>201906235</v>
      </c>
      <c r="C1948" s="63">
        <v>35264</v>
      </c>
      <c r="D1948" s="63">
        <v>35264</v>
      </c>
      <c r="E1948" s="55">
        <v>1</v>
      </c>
      <c r="F1948">
        <f t="shared" si="30"/>
        <v>1</v>
      </c>
    </row>
    <row r="1949" spans="1:6" x14ac:dyDescent="0.25">
      <c r="A1949" t="s">
        <v>4892</v>
      </c>
      <c r="B1949">
        <v>201706405</v>
      </c>
      <c r="C1949" s="63">
        <v>35263</v>
      </c>
      <c r="D1949" s="63">
        <v>35263</v>
      </c>
      <c r="E1949" s="55">
        <v>1</v>
      </c>
      <c r="F1949">
        <f t="shared" si="30"/>
        <v>1</v>
      </c>
    </row>
    <row r="1950" spans="1:6" x14ac:dyDescent="0.25">
      <c r="A1950" t="s">
        <v>4944</v>
      </c>
      <c r="B1950">
        <v>202006450</v>
      </c>
      <c r="C1950" s="63">
        <v>35264</v>
      </c>
      <c r="D1950" s="63">
        <v>35264</v>
      </c>
      <c r="E1950" s="55">
        <v>1</v>
      </c>
      <c r="F1950">
        <f t="shared" si="30"/>
        <v>1</v>
      </c>
    </row>
    <row r="1951" spans="1:6" x14ac:dyDescent="0.25">
      <c r="A1951" t="s">
        <v>1540</v>
      </c>
      <c r="B1951">
        <v>201904798</v>
      </c>
      <c r="C1951" s="63">
        <v>35265</v>
      </c>
      <c r="D1951" s="63">
        <v>35265</v>
      </c>
      <c r="E1951" s="55">
        <v>1</v>
      </c>
      <c r="F1951">
        <f t="shared" si="30"/>
        <v>1</v>
      </c>
    </row>
    <row r="1952" spans="1:6" x14ac:dyDescent="0.25">
      <c r="B1952">
        <v>201907942</v>
      </c>
      <c r="C1952" s="63">
        <v>35264</v>
      </c>
      <c r="D1952" s="63">
        <v>35264</v>
      </c>
      <c r="E1952" s="55">
        <v>1</v>
      </c>
      <c r="F1952">
        <f t="shared" si="30"/>
        <v>1</v>
      </c>
    </row>
    <row r="1953" spans="1:6" x14ac:dyDescent="0.25">
      <c r="A1953" t="s">
        <v>1434</v>
      </c>
      <c r="B1953">
        <v>201605240</v>
      </c>
      <c r="C1953" s="63">
        <v>35264</v>
      </c>
      <c r="D1953" s="63">
        <v>35264</v>
      </c>
      <c r="E1953" s="55">
        <v>1</v>
      </c>
      <c r="F1953">
        <f t="shared" si="30"/>
        <v>1</v>
      </c>
    </row>
    <row r="1954" spans="1:6" x14ac:dyDescent="0.25">
      <c r="B1954">
        <v>201806508</v>
      </c>
      <c r="C1954" s="63">
        <v>35264</v>
      </c>
      <c r="D1954" s="63">
        <v>35264</v>
      </c>
      <c r="E1954" s="55">
        <v>1</v>
      </c>
      <c r="F1954">
        <f t="shared" si="30"/>
        <v>1</v>
      </c>
    </row>
    <row r="1955" spans="1:6" x14ac:dyDescent="0.25">
      <c r="B1955">
        <v>201908119</v>
      </c>
      <c r="C1955" s="63">
        <v>35263</v>
      </c>
      <c r="D1955" s="63">
        <v>35263</v>
      </c>
      <c r="E1955" s="55">
        <v>1</v>
      </c>
      <c r="F1955">
        <f t="shared" si="30"/>
        <v>1</v>
      </c>
    </row>
    <row r="1956" spans="1:6" x14ac:dyDescent="0.25">
      <c r="A1956" t="s">
        <v>4790</v>
      </c>
      <c r="B1956">
        <v>202007516</v>
      </c>
      <c r="C1956" s="63">
        <v>35263</v>
      </c>
      <c r="D1956" s="63">
        <v>35263</v>
      </c>
      <c r="E1956" s="55">
        <v>1</v>
      </c>
      <c r="F1956">
        <f t="shared" si="30"/>
        <v>1</v>
      </c>
    </row>
    <row r="1957" spans="1:6" x14ac:dyDescent="0.25">
      <c r="A1957" t="s">
        <v>4853</v>
      </c>
      <c r="B1957">
        <v>201208138</v>
      </c>
      <c r="C1957" s="63">
        <v>35264</v>
      </c>
      <c r="D1957" s="63">
        <v>35264</v>
      </c>
      <c r="E1957" s="55">
        <v>1</v>
      </c>
      <c r="F1957">
        <f t="shared" si="30"/>
        <v>1</v>
      </c>
    </row>
    <row r="1958" spans="1:6" x14ac:dyDescent="0.25">
      <c r="A1958" t="s">
        <v>4667</v>
      </c>
      <c r="B1958">
        <v>201704560</v>
      </c>
      <c r="C1958" s="63">
        <v>35265</v>
      </c>
      <c r="D1958" s="63">
        <v>35265</v>
      </c>
      <c r="E1958" s="55">
        <v>1</v>
      </c>
      <c r="F1958">
        <f t="shared" si="30"/>
        <v>1</v>
      </c>
    </row>
    <row r="1959" spans="1:6" x14ac:dyDescent="0.25">
      <c r="B1959">
        <v>201908047</v>
      </c>
      <c r="C1959" s="63">
        <v>35267</v>
      </c>
      <c r="D1959" s="63">
        <v>35267</v>
      </c>
      <c r="E1959" s="55">
        <v>1</v>
      </c>
      <c r="F1959">
        <f t="shared" si="30"/>
        <v>1</v>
      </c>
    </row>
    <row r="1960" spans="1:6" x14ac:dyDescent="0.25">
      <c r="B1960">
        <v>202004823</v>
      </c>
      <c r="C1960" s="63">
        <v>35264</v>
      </c>
      <c r="D1960" s="63">
        <v>35264</v>
      </c>
      <c r="E1960" s="55">
        <v>1</v>
      </c>
      <c r="F1960">
        <f t="shared" si="30"/>
        <v>1</v>
      </c>
    </row>
    <row r="1961" spans="1:6" x14ac:dyDescent="0.25">
      <c r="A1961" t="s">
        <v>4666</v>
      </c>
      <c r="B1961">
        <v>201706200</v>
      </c>
      <c r="C1961" s="63">
        <v>35265</v>
      </c>
      <c r="D1961" s="63">
        <v>35265</v>
      </c>
      <c r="E1961" s="55">
        <v>1</v>
      </c>
      <c r="F1961">
        <f t="shared" si="30"/>
        <v>1</v>
      </c>
    </row>
    <row r="1962" spans="1:6" x14ac:dyDescent="0.25">
      <c r="A1962" t="s">
        <v>1197</v>
      </c>
      <c r="B1962">
        <v>202005321</v>
      </c>
      <c r="C1962" s="63">
        <v>35264</v>
      </c>
      <c r="D1962" s="63">
        <v>35264</v>
      </c>
      <c r="E1962" s="55">
        <v>1</v>
      </c>
      <c r="F1962">
        <f t="shared" si="30"/>
        <v>1</v>
      </c>
    </row>
    <row r="1963" spans="1:6" x14ac:dyDescent="0.25">
      <c r="A1963" t="s">
        <v>3856</v>
      </c>
      <c r="B1963">
        <v>201906014</v>
      </c>
      <c r="C1963" s="63">
        <v>35264</v>
      </c>
      <c r="D1963" s="63">
        <v>35264</v>
      </c>
      <c r="E1963" s="55">
        <v>1</v>
      </c>
      <c r="F1963">
        <f t="shared" si="30"/>
        <v>1</v>
      </c>
    </row>
    <row r="1964" spans="1:6" x14ac:dyDescent="0.25">
      <c r="B1964">
        <v>202006767</v>
      </c>
      <c r="C1964" s="63">
        <v>35264</v>
      </c>
      <c r="D1964" s="63">
        <v>35264</v>
      </c>
      <c r="E1964" s="55">
        <v>1</v>
      </c>
      <c r="F1964">
        <f t="shared" si="30"/>
        <v>1</v>
      </c>
    </row>
    <row r="1965" spans="1:6" x14ac:dyDescent="0.25">
      <c r="A1965" t="s">
        <v>1378</v>
      </c>
      <c r="B1965">
        <v>201800700</v>
      </c>
      <c r="C1965" s="63">
        <v>35264</v>
      </c>
      <c r="D1965" s="63">
        <v>35264</v>
      </c>
      <c r="E1965" s="55">
        <v>1</v>
      </c>
      <c r="F1965">
        <f t="shared" si="30"/>
        <v>1</v>
      </c>
    </row>
    <row r="1966" spans="1:6" x14ac:dyDescent="0.25">
      <c r="B1966">
        <v>202007866</v>
      </c>
      <c r="C1966" s="63">
        <v>35265</v>
      </c>
      <c r="D1966" s="63">
        <v>35265</v>
      </c>
      <c r="E1966" s="55">
        <v>1</v>
      </c>
      <c r="F1966">
        <f t="shared" si="30"/>
        <v>1</v>
      </c>
    </row>
    <row r="1967" spans="1:6" x14ac:dyDescent="0.25">
      <c r="A1967" t="s">
        <v>4840</v>
      </c>
      <c r="B1967">
        <v>201907445</v>
      </c>
      <c r="C1967" s="63">
        <v>35265</v>
      </c>
      <c r="D1967" s="63">
        <v>35265</v>
      </c>
      <c r="E1967" s="55">
        <v>1</v>
      </c>
      <c r="F1967">
        <f t="shared" si="30"/>
        <v>1</v>
      </c>
    </row>
    <row r="1968" spans="1:6" x14ac:dyDescent="0.25">
      <c r="B1968">
        <v>202004926</v>
      </c>
      <c r="C1968" s="63">
        <v>35266</v>
      </c>
      <c r="D1968" s="63">
        <v>35266</v>
      </c>
      <c r="E1968" s="55">
        <v>1</v>
      </c>
      <c r="F1968">
        <f t="shared" si="30"/>
        <v>1</v>
      </c>
    </row>
    <row r="1969" spans="1:6" x14ac:dyDescent="0.25">
      <c r="A1969" t="s">
        <v>5763</v>
      </c>
      <c r="B1969">
        <v>201005231</v>
      </c>
      <c r="C1969" s="63">
        <v>35501</v>
      </c>
      <c r="D1969" s="63">
        <v>35501</v>
      </c>
      <c r="E1969" s="55">
        <v>1</v>
      </c>
      <c r="F1969">
        <f t="shared" si="30"/>
        <v>1</v>
      </c>
    </row>
    <row r="1970" spans="1:6" x14ac:dyDescent="0.25">
      <c r="A1970" t="s">
        <v>4013</v>
      </c>
      <c r="B1970">
        <v>202006757</v>
      </c>
      <c r="C1970" s="63">
        <v>35265</v>
      </c>
      <c r="D1970" s="63">
        <v>35265</v>
      </c>
      <c r="E1970" s="55">
        <v>1</v>
      </c>
      <c r="F1970">
        <f t="shared" si="30"/>
        <v>1</v>
      </c>
    </row>
    <row r="1971" spans="1:6" x14ac:dyDescent="0.25">
      <c r="A1971" t="s">
        <v>4011</v>
      </c>
      <c r="B1971">
        <v>201604360</v>
      </c>
      <c r="C1971" s="63">
        <v>35271</v>
      </c>
      <c r="D1971" s="63">
        <v>35271</v>
      </c>
      <c r="E1971" s="55">
        <v>1</v>
      </c>
      <c r="F1971">
        <f t="shared" si="30"/>
        <v>1</v>
      </c>
    </row>
    <row r="1972" spans="1:6" x14ac:dyDescent="0.25">
      <c r="B1972">
        <v>201704790</v>
      </c>
      <c r="C1972" s="63">
        <v>35265</v>
      </c>
      <c r="D1972" s="63">
        <v>35265</v>
      </c>
      <c r="E1972" s="55">
        <v>1</v>
      </c>
      <c r="F1972">
        <f t="shared" si="30"/>
        <v>1</v>
      </c>
    </row>
    <row r="1973" spans="1:6" x14ac:dyDescent="0.25">
      <c r="B1973">
        <v>201707235</v>
      </c>
      <c r="C1973" s="63">
        <v>35266</v>
      </c>
      <c r="D1973" s="63">
        <v>35266</v>
      </c>
      <c r="E1973" s="55">
        <v>1</v>
      </c>
      <c r="F1973">
        <f t="shared" si="30"/>
        <v>1</v>
      </c>
    </row>
    <row r="1974" spans="1:6" x14ac:dyDescent="0.25">
      <c r="A1974" t="s">
        <v>4010</v>
      </c>
      <c r="B1974">
        <v>201506449</v>
      </c>
      <c r="C1974" s="63">
        <v>35265</v>
      </c>
      <c r="D1974" s="63">
        <v>35265</v>
      </c>
      <c r="E1974" s="55">
        <v>1</v>
      </c>
      <c r="F1974">
        <f t="shared" si="30"/>
        <v>1</v>
      </c>
    </row>
    <row r="1975" spans="1:6" x14ac:dyDescent="0.25">
      <c r="B1975">
        <v>201700122</v>
      </c>
      <c r="C1975" s="63">
        <v>35265</v>
      </c>
      <c r="D1975" s="63">
        <v>35265</v>
      </c>
      <c r="E1975" s="55">
        <v>1</v>
      </c>
      <c r="F1975">
        <f t="shared" si="30"/>
        <v>1</v>
      </c>
    </row>
    <row r="1976" spans="1:6" x14ac:dyDescent="0.25">
      <c r="B1976">
        <v>201806326</v>
      </c>
      <c r="C1976" s="63">
        <v>35266</v>
      </c>
      <c r="D1976" s="63">
        <v>35266</v>
      </c>
      <c r="E1976" s="55">
        <v>1</v>
      </c>
      <c r="F1976">
        <f t="shared" si="30"/>
        <v>1</v>
      </c>
    </row>
    <row r="1977" spans="1:6" x14ac:dyDescent="0.25">
      <c r="B1977">
        <v>201905634</v>
      </c>
      <c r="C1977" s="63">
        <v>35266</v>
      </c>
      <c r="D1977" s="63">
        <v>35266</v>
      </c>
      <c r="E1977" s="55">
        <v>1</v>
      </c>
      <c r="F1977">
        <f t="shared" si="30"/>
        <v>1</v>
      </c>
    </row>
    <row r="1978" spans="1:6" x14ac:dyDescent="0.25">
      <c r="B1978">
        <v>202000166</v>
      </c>
      <c r="C1978" s="63">
        <v>35269</v>
      </c>
      <c r="D1978" s="63">
        <v>35269</v>
      </c>
      <c r="E1978" s="55">
        <v>1</v>
      </c>
      <c r="F1978">
        <f t="shared" si="30"/>
        <v>1</v>
      </c>
    </row>
    <row r="1979" spans="1:6" x14ac:dyDescent="0.25">
      <c r="B1979">
        <v>202004159</v>
      </c>
      <c r="C1979" s="63">
        <v>35265</v>
      </c>
      <c r="D1979" s="63">
        <v>35265</v>
      </c>
      <c r="E1979" s="55">
        <v>1</v>
      </c>
      <c r="F1979">
        <f t="shared" si="30"/>
        <v>1</v>
      </c>
    </row>
    <row r="1980" spans="1:6" x14ac:dyDescent="0.25">
      <c r="B1980">
        <v>202004325</v>
      </c>
      <c r="C1980" s="63">
        <v>35268</v>
      </c>
      <c r="D1980" s="63">
        <v>35268</v>
      </c>
      <c r="E1980" s="55">
        <v>1</v>
      </c>
      <c r="F1980">
        <f t="shared" si="30"/>
        <v>1</v>
      </c>
    </row>
    <row r="1981" spans="1:6" x14ac:dyDescent="0.25">
      <c r="B1981">
        <v>202004393</v>
      </c>
      <c r="C1981" s="63">
        <v>35266</v>
      </c>
      <c r="D1981" s="63">
        <v>35266</v>
      </c>
      <c r="E1981" s="55">
        <v>1</v>
      </c>
      <c r="F1981">
        <f t="shared" si="30"/>
        <v>1</v>
      </c>
    </row>
    <row r="1982" spans="1:6" x14ac:dyDescent="0.25">
      <c r="B1982">
        <v>202005321</v>
      </c>
      <c r="C1982" s="63">
        <v>35265</v>
      </c>
      <c r="D1982" s="63">
        <v>35265</v>
      </c>
      <c r="E1982" s="55">
        <v>1</v>
      </c>
      <c r="F1982">
        <f t="shared" si="30"/>
        <v>1</v>
      </c>
    </row>
    <row r="1983" spans="1:6" x14ac:dyDescent="0.25">
      <c r="B1983">
        <v>202005942</v>
      </c>
      <c r="C1983" s="63">
        <v>35267</v>
      </c>
      <c r="D1983" s="63">
        <v>35267</v>
      </c>
      <c r="E1983" s="55">
        <v>1</v>
      </c>
      <c r="F1983">
        <f t="shared" si="30"/>
        <v>1</v>
      </c>
    </row>
    <row r="1984" spans="1:6" x14ac:dyDescent="0.25">
      <c r="B1984">
        <v>202006407</v>
      </c>
      <c r="C1984" s="63">
        <v>35267</v>
      </c>
      <c r="D1984" s="63">
        <v>35267</v>
      </c>
      <c r="E1984" s="55">
        <v>1</v>
      </c>
      <c r="F1984">
        <f t="shared" si="30"/>
        <v>1</v>
      </c>
    </row>
    <row r="1985" spans="1:6" x14ac:dyDescent="0.25">
      <c r="B1985">
        <v>202006427</v>
      </c>
      <c r="C1985" s="63">
        <v>35268</v>
      </c>
      <c r="D1985" s="63">
        <v>35268</v>
      </c>
      <c r="E1985" s="55">
        <v>1</v>
      </c>
      <c r="F1985">
        <f t="shared" si="30"/>
        <v>1</v>
      </c>
    </row>
    <row r="1986" spans="1:6" x14ac:dyDescent="0.25">
      <c r="B1986">
        <v>202102699</v>
      </c>
      <c r="C1986" s="63">
        <v>35265</v>
      </c>
      <c r="D1986" s="63">
        <v>35265</v>
      </c>
      <c r="E1986" s="55">
        <v>1</v>
      </c>
      <c r="F1986">
        <f t="shared" si="30"/>
        <v>1</v>
      </c>
    </row>
    <row r="1987" spans="1:6" x14ac:dyDescent="0.25">
      <c r="A1987" t="s">
        <v>4168</v>
      </c>
      <c r="B1987">
        <v>202007398</v>
      </c>
      <c r="C1987" s="63">
        <v>35265</v>
      </c>
      <c r="D1987" s="63">
        <v>35265</v>
      </c>
      <c r="E1987" s="55">
        <v>1</v>
      </c>
      <c r="F1987">
        <f t="shared" si="30"/>
        <v>1</v>
      </c>
    </row>
    <row r="1988" spans="1:6" x14ac:dyDescent="0.25">
      <c r="A1988" t="s">
        <v>4665</v>
      </c>
      <c r="B1988">
        <v>200806079</v>
      </c>
      <c r="C1988" s="63">
        <v>35265</v>
      </c>
      <c r="D1988" s="63">
        <v>35265</v>
      </c>
      <c r="E1988" s="55">
        <v>1</v>
      </c>
      <c r="F1988">
        <f t="shared" si="30"/>
        <v>1</v>
      </c>
    </row>
    <row r="1989" spans="1:6" x14ac:dyDescent="0.25">
      <c r="A1989" t="s">
        <v>1196</v>
      </c>
      <c r="B1989">
        <v>201706264</v>
      </c>
      <c r="C1989" s="63">
        <v>35265</v>
      </c>
      <c r="D1989" s="63">
        <v>35265</v>
      </c>
      <c r="E1989" s="55">
        <v>1</v>
      </c>
      <c r="F1989">
        <f t="shared" si="30"/>
        <v>1</v>
      </c>
    </row>
    <row r="1990" spans="1:6" x14ac:dyDescent="0.25">
      <c r="A1990" t="s">
        <v>1057</v>
      </c>
      <c r="B1990">
        <v>200900568</v>
      </c>
      <c r="C1990" s="63">
        <v>35269</v>
      </c>
      <c r="D1990" s="63">
        <v>35269</v>
      </c>
      <c r="E1990" s="55">
        <v>1</v>
      </c>
      <c r="F1990">
        <f t="shared" ref="F1990:F2053" si="31">IFERROR(D1990-C1990+1, 0)</f>
        <v>1</v>
      </c>
    </row>
    <row r="1991" spans="1:6" x14ac:dyDescent="0.25">
      <c r="B1991">
        <v>201705812</v>
      </c>
      <c r="C1991" s="63">
        <v>35268</v>
      </c>
      <c r="D1991" s="63">
        <v>35268</v>
      </c>
      <c r="E1991" s="55">
        <v>1</v>
      </c>
      <c r="F1991">
        <f t="shared" si="31"/>
        <v>1</v>
      </c>
    </row>
    <row r="1992" spans="1:6" x14ac:dyDescent="0.25">
      <c r="B1992">
        <v>201900131</v>
      </c>
      <c r="C1992" s="63">
        <v>35269</v>
      </c>
      <c r="D1992" s="63">
        <v>35269</v>
      </c>
      <c r="E1992" s="55">
        <v>1</v>
      </c>
      <c r="F1992">
        <f t="shared" si="31"/>
        <v>1</v>
      </c>
    </row>
    <row r="1993" spans="1:6" x14ac:dyDescent="0.25">
      <c r="B1993">
        <v>201906834</v>
      </c>
      <c r="C1993" s="63">
        <v>35268</v>
      </c>
      <c r="D1993" s="63">
        <v>35268</v>
      </c>
      <c r="E1993" s="55">
        <v>1</v>
      </c>
      <c r="F1993">
        <f t="shared" si="31"/>
        <v>1</v>
      </c>
    </row>
    <row r="1994" spans="1:6" x14ac:dyDescent="0.25">
      <c r="B1994">
        <v>201907538</v>
      </c>
      <c r="C1994" s="63">
        <v>35266</v>
      </c>
      <c r="D1994" s="63">
        <v>35266</v>
      </c>
      <c r="E1994" s="55">
        <v>1</v>
      </c>
      <c r="F1994">
        <f t="shared" si="31"/>
        <v>1</v>
      </c>
    </row>
    <row r="1995" spans="1:6" x14ac:dyDescent="0.25">
      <c r="A1995" t="s">
        <v>1376</v>
      </c>
      <c r="B1995">
        <v>202008227</v>
      </c>
      <c r="C1995" s="63">
        <v>35266</v>
      </c>
      <c r="D1995" s="63">
        <v>35266</v>
      </c>
      <c r="E1995" s="55">
        <v>1</v>
      </c>
      <c r="F1995">
        <f t="shared" si="31"/>
        <v>1</v>
      </c>
    </row>
    <row r="1996" spans="1:6" x14ac:dyDescent="0.25">
      <c r="A1996" t="s">
        <v>4167</v>
      </c>
      <c r="B1996">
        <v>201706412</v>
      </c>
      <c r="C1996" s="63">
        <v>35266</v>
      </c>
      <c r="D1996" s="63">
        <v>35266</v>
      </c>
      <c r="E1996" s="55">
        <v>1</v>
      </c>
      <c r="F1996">
        <f t="shared" si="31"/>
        <v>1</v>
      </c>
    </row>
    <row r="1997" spans="1:6" x14ac:dyDescent="0.25">
      <c r="B1997">
        <v>201904499</v>
      </c>
      <c r="C1997" s="63">
        <v>35266</v>
      </c>
      <c r="D1997" s="63">
        <v>35266</v>
      </c>
      <c r="E1997" s="55">
        <v>1</v>
      </c>
      <c r="F1997">
        <f t="shared" si="31"/>
        <v>1</v>
      </c>
    </row>
    <row r="1998" spans="1:6" x14ac:dyDescent="0.25">
      <c r="B1998">
        <v>202004229</v>
      </c>
      <c r="C1998" s="63">
        <v>35266</v>
      </c>
      <c r="D1998" s="63">
        <v>35266</v>
      </c>
      <c r="E1998" s="55">
        <v>1</v>
      </c>
      <c r="F1998">
        <f t="shared" si="31"/>
        <v>1</v>
      </c>
    </row>
    <row r="1999" spans="1:6" x14ac:dyDescent="0.25">
      <c r="B1999">
        <v>202005096</v>
      </c>
      <c r="C1999" s="63">
        <v>35265</v>
      </c>
      <c r="D1999" s="63">
        <v>35266</v>
      </c>
      <c r="E1999" s="55">
        <v>1</v>
      </c>
      <c r="F1999">
        <f t="shared" si="31"/>
        <v>2</v>
      </c>
    </row>
    <row r="2000" spans="1:6" x14ac:dyDescent="0.25">
      <c r="A2000" t="s">
        <v>4664</v>
      </c>
      <c r="B2000">
        <v>200304815</v>
      </c>
      <c r="C2000" s="63">
        <v>35266</v>
      </c>
      <c r="D2000" s="63">
        <v>35266</v>
      </c>
      <c r="E2000" s="55">
        <v>1</v>
      </c>
      <c r="F2000">
        <f t="shared" si="31"/>
        <v>1</v>
      </c>
    </row>
    <row r="2001" spans="1:6" x14ac:dyDescent="0.25">
      <c r="B2001">
        <v>201906108</v>
      </c>
      <c r="C2001" s="63">
        <v>35266</v>
      </c>
      <c r="D2001" s="63">
        <v>35266</v>
      </c>
      <c r="E2001" s="55">
        <v>1</v>
      </c>
      <c r="F2001">
        <f t="shared" si="31"/>
        <v>1</v>
      </c>
    </row>
    <row r="2002" spans="1:6" x14ac:dyDescent="0.25">
      <c r="B2002">
        <v>202006381</v>
      </c>
      <c r="C2002" s="63">
        <v>35266</v>
      </c>
      <c r="D2002" s="63">
        <v>35266</v>
      </c>
      <c r="E2002" s="55">
        <v>1</v>
      </c>
      <c r="F2002">
        <f t="shared" si="31"/>
        <v>1</v>
      </c>
    </row>
    <row r="2003" spans="1:6" x14ac:dyDescent="0.25">
      <c r="A2003" t="s">
        <v>2155</v>
      </c>
      <c r="B2003">
        <v>201909929</v>
      </c>
      <c r="C2003" s="63">
        <v>35533</v>
      </c>
      <c r="D2003" s="63">
        <v>35533</v>
      </c>
      <c r="E2003" s="55">
        <v>1</v>
      </c>
      <c r="F2003">
        <f t="shared" si="31"/>
        <v>1</v>
      </c>
    </row>
    <row r="2004" spans="1:6" x14ac:dyDescent="0.25">
      <c r="B2004">
        <v>202007375</v>
      </c>
      <c r="C2004" s="63">
        <v>35532</v>
      </c>
      <c r="D2004" s="63">
        <v>35532</v>
      </c>
      <c r="E2004" s="55">
        <v>1</v>
      </c>
      <c r="F2004">
        <f t="shared" si="31"/>
        <v>1</v>
      </c>
    </row>
    <row r="2005" spans="1:6" x14ac:dyDescent="0.25">
      <c r="B2005">
        <v>202008866</v>
      </c>
      <c r="C2005" s="63">
        <v>35533</v>
      </c>
      <c r="D2005" s="63">
        <v>35533</v>
      </c>
      <c r="E2005" s="55">
        <v>1</v>
      </c>
      <c r="F2005">
        <f t="shared" si="31"/>
        <v>1</v>
      </c>
    </row>
    <row r="2006" spans="1:6" x14ac:dyDescent="0.25">
      <c r="A2006" t="s">
        <v>4663</v>
      </c>
      <c r="B2006">
        <v>202004864</v>
      </c>
      <c r="C2006" s="63">
        <v>35265</v>
      </c>
      <c r="D2006" s="63">
        <v>35266</v>
      </c>
      <c r="E2006" s="55">
        <v>1</v>
      </c>
      <c r="F2006">
        <f t="shared" si="31"/>
        <v>2</v>
      </c>
    </row>
    <row r="2007" spans="1:6" x14ac:dyDescent="0.25">
      <c r="A2007" t="s">
        <v>1298</v>
      </c>
      <c r="B2007">
        <v>202007568</v>
      </c>
      <c r="C2007" s="63">
        <v>35266</v>
      </c>
      <c r="D2007" s="63">
        <v>35266</v>
      </c>
      <c r="E2007" s="55">
        <v>1</v>
      </c>
      <c r="F2007">
        <f t="shared" si="31"/>
        <v>1</v>
      </c>
    </row>
    <row r="2008" spans="1:6" x14ac:dyDescent="0.25">
      <c r="A2008" t="s">
        <v>1055</v>
      </c>
      <c r="B2008">
        <v>201900188</v>
      </c>
      <c r="C2008" s="63">
        <v>35266</v>
      </c>
      <c r="D2008" s="63">
        <v>35266</v>
      </c>
      <c r="E2008" s="55">
        <v>1</v>
      </c>
      <c r="F2008">
        <f t="shared" si="31"/>
        <v>1</v>
      </c>
    </row>
    <row r="2009" spans="1:6" x14ac:dyDescent="0.25">
      <c r="A2009" t="s">
        <v>4662</v>
      </c>
      <c r="B2009">
        <v>202008029</v>
      </c>
      <c r="C2009" s="63">
        <v>35268</v>
      </c>
      <c r="D2009" s="63">
        <v>35268</v>
      </c>
      <c r="E2009" s="55">
        <v>1</v>
      </c>
      <c r="F2009">
        <f t="shared" si="31"/>
        <v>1</v>
      </c>
    </row>
    <row r="2010" spans="1:6" x14ac:dyDescent="0.25">
      <c r="A2010" t="s">
        <v>4489</v>
      </c>
      <c r="B2010">
        <v>202007525</v>
      </c>
      <c r="C2010" s="63">
        <v>35266</v>
      </c>
      <c r="D2010" s="63">
        <v>35266</v>
      </c>
      <c r="E2010" s="55">
        <v>1</v>
      </c>
      <c r="F2010">
        <f t="shared" si="31"/>
        <v>1</v>
      </c>
    </row>
    <row r="2011" spans="1:6" x14ac:dyDescent="0.25">
      <c r="A2011" t="s">
        <v>4009</v>
      </c>
      <c r="B2011">
        <v>202008319</v>
      </c>
      <c r="C2011" s="63">
        <v>35268</v>
      </c>
      <c r="D2011" s="63">
        <v>35268</v>
      </c>
      <c r="E2011" s="55">
        <v>1</v>
      </c>
      <c r="F2011">
        <f t="shared" si="31"/>
        <v>1</v>
      </c>
    </row>
    <row r="2012" spans="1:6" x14ac:dyDescent="0.25">
      <c r="B2012">
        <v>202102713</v>
      </c>
      <c r="C2012" s="63">
        <v>35267</v>
      </c>
      <c r="D2012" s="63">
        <v>35267</v>
      </c>
      <c r="E2012" s="55">
        <v>1</v>
      </c>
      <c r="F2012">
        <f t="shared" si="31"/>
        <v>1</v>
      </c>
    </row>
    <row r="2013" spans="1:6" x14ac:dyDescent="0.25">
      <c r="A2013" t="s">
        <v>4281</v>
      </c>
      <c r="B2013">
        <v>201503093</v>
      </c>
      <c r="C2013" s="63">
        <v>35266</v>
      </c>
      <c r="D2013" s="63">
        <v>35266</v>
      </c>
      <c r="E2013" s="55">
        <v>1</v>
      </c>
      <c r="F2013">
        <f t="shared" si="31"/>
        <v>1</v>
      </c>
    </row>
    <row r="2014" spans="1:6" x14ac:dyDescent="0.25">
      <c r="A2014" t="s">
        <v>5762</v>
      </c>
      <c r="B2014">
        <v>201607944</v>
      </c>
      <c r="C2014" s="63">
        <v>35504</v>
      </c>
      <c r="D2014" s="63">
        <v>35504</v>
      </c>
      <c r="E2014" s="55">
        <v>1</v>
      </c>
      <c r="F2014">
        <f t="shared" si="31"/>
        <v>1</v>
      </c>
    </row>
    <row r="2015" spans="1:6" x14ac:dyDescent="0.25">
      <c r="A2015" t="s">
        <v>4487</v>
      </c>
      <c r="B2015">
        <v>201504772</v>
      </c>
      <c r="C2015" s="63">
        <v>35267</v>
      </c>
      <c r="D2015" s="63">
        <v>35267</v>
      </c>
      <c r="E2015" s="55">
        <v>1</v>
      </c>
      <c r="F2015">
        <f t="shared" si="31"/>
        <v>1</v>
      </c>
    </row>
    <row r="2016" spans="1:6" x14ac:dyDescent="0.25">
      <c r="A2016" t="s">
        <v>4891</v>
      </c>
      <c r="B2016">
        <v>199803795</v>
      </c>
      <c r="C2016" s="63">
        <v>35266</v>
      </c>
      <c r="D2016" s="63">
        <v>35266</v>
      </c>
      <c r="E2016" s="55">
        <v>1</v>
      </c>
      <c r="F2016">
        <f t="shared" si="31"/>
        <v>1</v>
      </c>
    </row>
    <row r="2017" spans="1:6" x14ac:dyDescent="0.25">
      <c r="A2017" t="s">
        <v>1297</v>
      </c>
      <c r="B2017">
        <v>201807609</v>
      </c>
      <c r="C2017" s="63">
        <v>35267</v>
      </c>
      <c r="D2017" s="63">
        <v>35267</v>
      </c>
      <c r="E2017" s="55">
        <v>1</v>
      </c>
      <c r="F2017">
        <f t="shared" si="31"/>
        <v>1</v>
      </c>
    </row>
    <row r="2018" spans="1:6" x14ac:dyDescent="0.25">
      <c r="B2018">
        <v>202008127</v>
      </c>
      <c r="C2018" s="63">
        <v>35266</v>
      </c>
      <c r="D2018" s="63">
        <v>35266</v>
      </c>
      <c r="E2018" s="55">
        <v>1</v>
      </c>
      <c r="F2018">
        <f t="shared" si="31"/>
        <v>1</v>
      </c>
    </row>
    <row r="2019" spans="1:6" x14ac:dyDescent="0.25">
      <c r="A2019" t="s">
        <v>4661</v>
      </c>
      <c r="B2019">
        <v>202005140</v>
      </c>
      <c r="C2019" s="63">
        <v>35267</v>
      </c>
      <c r="D2019" s="63">
        <v>35267</v>
      </c>
      <c r="E2019" s="55">
        <v>1</v>
      </c>
      <c r="F2019">
        <f t="shared" si="31"/>
        <v>1</v>
      </c>
    </row>
    <row r="2020" spans="1:6" x14ac:dyDescent="0.25">
      <c r="A2020" t="s">
        <v>4486</v>
      </c>
      <c r="B2020">
        <v>200700267</v>
      </c>
      <c r="C2020" s="63">
        <v>35268</v>
      </c>
      <c r="D2020" s="63">
        <v>35268</v>
      </c>
      <c r="E2020" s="55">
        <v>1</v>
      </c>
      <c r="F2020">
        <f t="shared" si="31"/>
        <v>1</v>
      </c>
    </row>
    <row r="2021" spans="1:6" x14ac:dyDescent="0.25">
      <c r="A2021" t="s">
        <v>1496</v>
      </c>
      <c r="B2021">
        <v>202008410</v>
      </c>
      <c r="C2021" s="63">
        <v>35267</v>
      </c>
      <c r="D2021" s="63">
        <v>35267</v>
      </c>
      <c r="E2021" s="55">
        <v>1</v>
      </c>
      <c r="F2021">
        <f t="shared" si="31"/>
        <v>1</v>
      </c>
    </row>
    <row r="2022" spans="1:6" x14ac:dyDescent="0.25">
      <c r="A2022" t="s">
        <v>1130</v>
      </c>
      <c r="B2022">
        <v>201904507</v>
      </c>
      <c r="C2022" s="63">
        <v>35268</v>
      </c>
      <c r="D2022" s="63">
        <v>35268</v>
      </c>
      <c r="E2022" s="55">
        <v>1</v>
      </c>
      <c r="F2022">
        <f t="shared" si="31"/>
        <v>1</v>
      </c>
    </row>
    <row r="2023" spans="1:6" x14ac:dyDescent="0.25">
      <c r="A2023" t="s">
        <v>4933</v>
      </c>
      <c r="B2023">
        <v>201704067</v>
      </c>
      <c r="C2023" s="63">
        <v>35269</v>
      </c>
      <c r="D2023" s="63">
        <v>35269</v>
      </c>
      <c r="E2023" s="55">
        <v>1</v>
      </c>
      <c r="F2023">
        <f t="shared" si="31"/>
        <v>1</v>
      </c>
    </row>
    <row r="2024" spans="1:6" x14ac:dyDescent="0.25">
      <c r="A2024" t="s">
        <v>1594</v>
      </c>
      <c r="B2024">
        <v>201509918</v>
      </c>
      <c r="C2024" s="63">
        <v>35267</v>
      </c>
      <c r="D2024" s="63">
        <v>35267</v>
      </c>
      <c r="E2024" s="55">
        <v>1</v>
      </c>
      <c r="F2024">
        <f t="shared" si="31"/>
        <v>1</v>
      </c>
    </row>
    <row r="2025" spans="1:6" x14ac:dyDescent="0.25">
      <c r="A2025" t="s">
        <v>4008</v>
      </c>
      <c r="B2025">
        <v>201907455</v>
      </c>
      <c r="C2025" s="63">
        <v>35268</v>
      </c>
      <c r="D2025" s="63">
        <v>35268</v>
      </c>
      <c r="E2025" s="55">
        <v>1</v>
      </c>
      <c r="F2025">
        <f t="shared" si="31"/>
        <v>1</v>
      </c>
    </row>
    <row r="2026" spans="1:6" x14ac:dyDescent="0.25">
      <c r="B2026">
        <v>202007531</v>
      </c>
      <c r="C2026" s="63">
        <v>35267</v>
      </c>
      <c r="D2026" s="63">
        <v>35267</v>
      </c>
      <c r="E2026" s="55">
        <v>1</v>
      </c>
      <c r="F2026">
        <f t="shared" si="31"/>
        <v>1</v>
      </c>
    </row>
    <row r="2027" spans="1:6" x14ac:dyDescent="0.25">
      <c r="A2027" t="s">
        <v>4839</v>
      </c>
      <c r="B2027">
        <v>201904639</v>
      </c>
      <c r="C2027" s="63">
        <v>35267</v>
      </c>
      <c r="D2027" s="63">
        <v>35267</v>
      </c>
      <c r="E2027" s="55">
        <v>1</v>
      </c>
      <c r="F2027">
        <f t="shared" si="31"/>
        <v>1</v>
      </c>
    </row>
    <row r="2028" spans="1:6" x14ac:dyDescent="0.25">
      <c r="A2028" t="s">
        <v>1451</v>
      </c>
      <c r="B2028">
        <v>201907351</v>
      </c>
      <c r="C2028" s="63">
        <v>35268</v>
      </c>
      <c r="D2028" s="63">
        <v>35268</v>
      </c>
      <c r="E2028" s="55">
        <v>1</v>
      </c>
      <c r="F2028">
        <f t="shared" si="31"/>
        <v>1</v>
      </c>
    </row>
    <row r="2029" spans="1:6" x14ac:dyDescent="0.25">
      <c r="A2029" t="s">
        <v>1494</v>
      </c>
      <c r="B2029">
        <v>202004155</v>
      </c>
      <c r="C2029" s="63">
        <v>35267</v>
      </c>
      <c r="D2029" s="63">
        <v>35267</v>
      </c>
      <c r="E2029" s="55">
        <v>1</v>
      </c>
      <c r="F2029">
        <f t="shared" si="31"/>
        <v>1</v>
      </c>
    </row>
    <row r="2030" spans="1:6" x14ac:dyDescent="0.25">
      <c r="A2030" t="s">
        <v>4812</v>
      </c>
      <c r="B2030">
        <v>202102713</v>
      </c>
      <c r="C2030" s="63">
        <v>35267</v>
      </c>
      <c r="D2030" s="63">
        <v>35267</v>
      </c>
      <c r="E2030" s="55">
        <v>1</v>
      </c>
      <c r="F2030">
        <f t="shared" si="31"/>
        <v>1</v>
      </c>
    </row>
    <row r="2031" spans="1:6" x14ac:dyDescent="0.25">
      <c r="A2031" t="s">
        <v>2154</v>
      </c>
      <c r="B2031">
        <v>201801012</v>
      </c>
      <c r="C2031" s="63">
        <v>35502</v>
      </c>
      <c r="D2031" s="63">
        <v>35502</v>
      </c>
      <c r="E2031" s="55">
        <v>1</v>
      </c>
      <c r="F2031">
        <f t="shared" si="31"/>
        <v>1</v>
      </c>
    </row>
    <row r="2032" spans="1:6" x14ac:dyDescent="0.25">
      <c r="A2032" t="s">
        <v>1375</v>
      </c>
      <c r="B2032">
        <v>201404676</v>
      </c>
      <c r="C2032" s="63">
        <v>35267</v>
      </c>
      <c r="D2032" s="63">
        <v>35268</v>
      </c>
      <c r="E2032" s="55">
        <v>1</v>
      </c>
      <c r="F2032">
        <f t="shared" si="31"/>
        <v>2</v>
      </c>
    </row>
    <row r="2033" spans="1:6" x14ac:dyDescent="0.25">
      <c r="A2033" t="s">
        <v>1128</v>
      </c>
      <c r="B2033">
        <v>201806411</v>
      </c>
      <c r="C2033" s="63">
        <v>35269</v>
      </c>
      <c r="D2033" s="63">
        <v>35269</v>
      </c>
      <c r="E2033" s="55">
        <v>1</v>
      </c>
      <c r="F2033">
        <f t="shared" si="31"/>
        <v>1</v>
      </c>
    </row>
    <row r="2034" spans="1:6" x14ac:dyDescent="0.25">
      <c r="B2034">
        <v>202005026</v>
      </c>
      <c r="C2034" s="63">
        <v>35269</v>
      </c>
      <c r="D2034" s="63">
        <v>35269</v>
      </c>
      <c r="E2034" s="55">
        <v>1</v>
      </c>
      <c r="F2034">
        <f t="shared" si="31"/>
        <v>1</v>
      </c>
    </row>
    <row r="2035" spans="1:6" x14ac:dyDescent="0.25">
      <c r="B2035">
        <v>202103312</v>
      </c>
      <c r="C2035" s="63">
        <v>35268</v>
      </c>
      <c r="D2035" s="63">
        <v>35268</v>
      </c>
      <c r="E2035" s="55">
        <v>1</v>
      </c>
      <c r="F2035">
        <f t="shared" si="31"/>
        <v>1</v>
      </c>
    </row>
    <row r="2036" spans="1:6" x14ac:dyDescent="0.25">
      <c r="A2036" t="s">
        <v>1236</v>
      </c>
      <c r="B2036">
        <v>201706083</v>
      </c>
      <c r="C2036" s="63">
        <v>35268</v>
      </c>
      <c r="D2036" s="63">
        <v>35269</v>
      </c>
      <c r="E2036" s="55">
        <v>1</v>
      </c>
      <c r="F2036">
        <f t="shared" si="31"/>
        <v>2</v>
      </c>
    </row>
    <row r="2037" spans="1:6" x14ac:dyDescent="0.25">
      <c r="B2037">
        <v>201904634</v>
      </c>
      <c r="C2037" s="63">
        <v>35269</v>
      </c>
      <c r="D2037" s="63">
        <v>35269</v>
      </c>
      <c r="E2037" s="55">
        <v>1</v>
      </c>
      <c r="F2037">
        <f t="shared" si="31"/>
        <v>1</v>
      </c>
    </row>
    <row r="2038" spans="1:6" x14ac:dyDescent="0.25">
      <c r="B2038">
        <v>202005567</v>
      </c>
      <c r="C2038" s="63">
        <v>35269</v>
      </c>
      <c r="D2038" s="63">
        <v>35269</v>
      </c>
      <c r="E2038" s="55">
        <v>1</v>
      </c>
      <c r="F2038">
        <f t="shared" si="31"/>
        <v>1</v>
      </c>
    </row>
    <row r="2039" spans="1:6" x14ac:dyDescent="0.25">
      <c r="A2039" t="s">
        <v>4485</v>
      </c>
      <c r="B2039">
        <v>200802871</v>
      </c>
      <c r="C2039" s="63">
        <v>35268</v>
      </c>
      <c r="D2039" s="63">
        <v>35268</v>
      </c>
      <c r="E2039" s="55">
        <v>1</v>
      </c>
      <c r="F2039">
        <f t="shared" si="31"/>
        <v>1</v>
      </c>
    </row>
    <row r="2040" spans="1:6" x14ac:dyDescent="0.25">
      <c r="A2040" t="s">
        <v>1374</v>
      </c>
      <c r="B2040">
        <v>201706162</v>
      </c>
      <c r="C2040" s="63">
        <v>35269</v>
      </c>
      <c r="D2040" s="63">
        <v>35269</v>
      </c>
      <c r="E2040" s="55">
        <v>1</v>
      </c>
      <c r="F2040">
        <f t="shared" si="31"/>
        <v>1</v>
      </c>
    </row>
    <row r="2041" spans="1:6" x14ac:dyDescent="0.25">
      <c r="A2041" t="s">
        <v>5761</v>
      </c>
      <c r="B2041">
        <v>201907737</v>
      </c>
      <c r="C2041" s="63">
        <v>35503</v>
      </c>
      <c r="D2041" s="63">
        <v>35503</v>
      </c>
      <c r="E2041" s="55">
        <v>1</v>
      </c>
      <c r="F2041">
        <f t="shared" si="31"/>
        <v>1</v>
      </c>
    </row>
    <row r="2042" spans="1:6" x14ac:dyDescent="0.25">
      <c r="A2042" t="s">
        <v>4279</v>
      </c>
      <c r="B2042">
        <v>201905376</v>
      </c>
      <c r="C2042" s="63">
        <v>35269</v>
      </c>
      <c r="D2042" s="63">
        <v>35269</v>
      </c>
      <c r="E2042" s="55">
        <v>1</v>
      </c>
      <c r="F2042">
        <f t="shared" si="31"/>
        <v>1</v>
      </c>
    </row>
    <row r="2043" spans="1:6" x14ac:dyDescent="0.25">
      <c r="B2043">
        <v>201909653</v>
      </c>
      <c r="C2043" s="63">
        <v>35269</v>
      </c>
      <c r="D2043" s="63">
        <v>35269</v>
      </c>
      <c r="E2043" s="55">
        <v>1</v>
      </c>
      <c r="F2043">
        <f t="shared" si="31"/>
        <v>1</v>
      </c>
    </row>
    <row r="2044" spans="1:6" x14ac:dyDescent="0.25">
      <c r="B2044">
        <v>202006753</v>
      </c>
      <c r="C2044" s="63">
        <v>35268</v>
      </c>
      <c r="D2044" s="63">
        <v>35268</v>
      </c>
      <c r="E2044" s="55">
        <v>1</v>
      </c>
      <c r="F2044">
        <f t="shared" si="31"/>
        <v>1</v>
      </c>
    </row>
    <row r="2045" spans="1:6" x14ac:dyDescent="0.25">
      <c r="A2045" t="s">
        <v>4484</v>
      </c>
      <c r="B2045">
        <v>201705616</v>
      </c>
      <c r="C2045" s="63">
        <v>35268</v>
      </c>
      <c r="D2045" s="63">
        <v>35269</v>
      </c>
      <c r="E2045" s="55">
        <v>1</v>
      </c>
      <c r="F2045">
        <f t="shared" si="31"/>
        <v>2</v>
      </c>
    </row>
    <row r="2046" spans="1:6" x14ac:dyDescent="0.25">
      <c r="B2046">
        <v>201905179</v>
      </c>
      <c r="C2046" s="63">
        <v>35269</v>
      </c>
      <c r="D2046" s="63">
        <v>35269</v>
      </c>
      <c r="E2046" s="55">
        <v>1</v>
      </c>
      <c r="F2046">
        <f t="shared" si="31"/>
        <v>1</v>
      </c>
    </row>
    <row r="2047" spans="1:6" x14ac:dyDescent="0.25">
      <c r="B2047">
        <v>202103636</v>
      </c>
      <c r="C2047" s="63">
        <v>35269</v>
      </c>
      <c r="D2047" s="63">
        <v>35269</v>
      </c>
      <c r="E2047" s="55">
        <v>1</v>
      </c>
      <c r="F2047">
        <f t="shared" si="31"/>
        <v>1</v>
      </c>
    </row>
    <row r="2048" spans="1:6" x14ac:dyDescent="0.25">
      <c r="A2048" t="s">
        <v>4007</v>
      </c>
      <c r="B2048">
        <v>201606703</v>
      </c>
      <c r="C2048" s="63">
        <v>35269</v>
      </c>
      <c r="D2048" s="63">
        <v>35269</v>
      </c>
      <c r="E2048" s="55">
        <v>1</v>
      </c>
      <c r="F2048">
        <f t="shared" si="31"/>
        <v>1</v>
      </c>
    </row>
    <row r="2049" spans="1:6" x14ac:dyDescent="0.25">
      <c r="B2049">
        <v>201710579</v>
      </c>
      <c r="C2049" s="63">
        <v>35270</v>
      </c>
      <c r="D2049" s="63">
        <v>35270</v>
      </c>
      <c r="E2049" s="55">
        <v>1</v>
      </c>
      <c r="F2049">
        <f t="shared" si="31"/>
        <v>1</v>
      </c>
    </row>
    <row r="2050" spans="1:6" x14ac:dyDescent="0.25">
      <c r="B2050">
        <v>201904952</v>
      </c>
      <c r="C2050" s="63">
        <v>35269</v>
      </c>
      <c r="D2050" s="63">
        <v>35269</v>
      </c>
      <c r="E2050" s="55">
        <v>1</v>
      </c>
      <c r="F2050">
        <f t="shared" si="31"/>
        <v>1</v>
      </c>
    </row>
    <row r="2051" spans="1:6" x14ac:dyDescent="0.25">
      <c r="A2051" t="s">
        <v>1372</v>
      </c>
      <c r="B2051">
        <v>201603619</v>
      </c>
      <c r="C2051" s="63">
        <v>35268</v>
      </c>
      <c r="D2051" s="63">
        <v>35268</v>
      </c>
      <c r="E2051" s="55">
        <v>1</v>
      </c>
      <c r="F2051">
        <f t="shared" si="31"/>
        <v>1</v>
      </c>
    </row>
    <row r="2052" spans="1:6" x14ac:dyDescent="0.25">
      <c r="A2052" t="s">
        <v>1513</v>
      </c>
      <c r="B2052">
        <v>201407776</v>
      </c>
      <c r="C2052" s="63">
        <v>35268</v>
      </c>
      <c r="D2052" s="63">
        <v>35268</v>
      </c>
      <c r="E2052" s="55">
        <v>1</v>
      </c>
      <c r="F2052">
        <f t="shared" si="31"/>
        <v>1</v>
      </c>
    </row>
    <row r="2053" spans="1:6" x14ac:dyDescent="0.25">
      <c r="A2053" t="s">
        <v>4006</v>
      </c>
      <c r="B2053">
        <v>201704658</v>
      </c>
      <c r="C2053" s="63">
        <v>35268</v>
      </c>
      <c r="D2053" s="63">
        <v>35268</v>
      </c>
      <c r="E2053" s="55">
        <v>1</v>
      </c>
      <c r="F2053">
        <f t="shared" si="31"/>
        <v>1</v>
      </c>
    </row>
    <row r="2054" spans="1:6" x14ac:dyDescent="0.25">
      <c r="A2054" t="s">
        <v>4005</v>
      </c>
      <c r="B2054">
        <v>201707234</v>
      </c>
      <c r="C2054" s="63">
        <v>35268</v>
      </c>
      <c r="D2054" s="63">
        <v>35268</v>
      </c>
      <c r="E2054" s="55">
        <v>1</v>
      </c>
      <c r="F2054">
        <f t="shared" ref="F2054:F2117" si="32">IFERROR(D2054-C2054+1, 0)</f>
        <v>1</v>
      </c>
    </row>
    <row r="2055" spans="1:6" x14ac:dyDescent="0.25">
      <c r="A2055" t="s">
        <v>4483</v>
      </c>
      <c r="B2055">
        <v>201704710</v>
      </c>
      <c r="C2055" s="63">
        <v>35269</v>
      </c>
      <c r="D2055" s="63">
        <v>35269</v>
      </c>
      <c r="E2055" s="55">
        <v>1</v>
      </c>
      <c r="F2055">
        <f t="shared" si="32"/>
        <v>1</v>
      </c>
    </row>
    <row r="2056" spans="1:6" x14ac:dyDescent="0.25">
      <c r="B2056">
        <v>202003219</v>
      </c>
      <c r="C2056" s="63">
        <v>35269</v>
      </c>
      <c r="D2056" s="63">
        <v>35269</v>
      </c>
      <c r="E2056" s="55">
        <v>1</v>
      </c>
      <c r="F2056">
        <f t="shared" si="32"/>
        <v>1</v>
      </c>
    </row>
    <row r="2057" spans="1:6" x14ac:dyDescent="0.25">
      <c r="A2057" t="s">
        <v>4963</v>
      </c>
      <c r="B2057">
        <v>201806175</v>
      </c>
      <c r="C2057" s="63">
        <v>35274</v>
      </c>
      <c r="D2057" s="63">
        <v>35274</v>
      </c>
      <c r="E2057" s="55">
        <v>1</v>
      </c>
      <c r="F2057">
        <f t="shared" si="32"/>
        <v>1</v>
      </c>
    </row>
    <row r="2058" spans="1:6" x14ac:dyDescent="0.25">
      <c r="B2058">
        <v>201907872</v>
      </c>
      <c r="C2058" s="63">
        <v>35274</v>
      </c>
      <c r="D2058" s="63">
        <v>35274</v>
      </c>
      <c r="E2058" s="55">
        <v>1</v>
      </c>
      <c r="F2058">
        <f t="shared" si="32"/>
        <v>1</v>
      </c>
    </row>
    <row r="2059" spans="1:6" x14ac:dyDescent="0.25">
      <c r="B2059">
        <v>202006677</v>
      </c>
      <c r="C2059" s="63">
        <v>35274</v>
      </c>
      <c r="D2059" s="63">
        <v>35274</v>
      </c>
      <c r="E2059" s="55">
        <v>1</v>
      </c>
      <c r="F2059">
        <f t="shared" si="32"/>
        <v>1</v>
      </c>
    </row>
    <row r="2060" spans="1:6" x14ac:dyDescent="0.25">
      <c r="A2060" t="s">
        <v>1296</v>
      </c>
      <c r="B2060">
        <v>201406189</v>
      </c>
      <c r="C2060" s="63">
        <v>35269</v>
      </c>
      <c r="D2060" s="63">
        <v>35269</v>
      </c>
      <c r="E2060" s="55">
        <v>1</v>
      </c>
      <c r="F2060">
        <f t="shared" si="32"/>
        <v>1</v>
      </c>
    </row>
    <row r="2061" spans="1:6" x14ac:dyDescent="0.25">
      <c r="B2061">
        <v>201806305</v>
      </c>
      <c r="C2061" s="63">
        <v>35269</v>
      </c>
      <c r="D2061" s="63">
        <v>35269</v>
      </c>
      <c r="E2061" s="55">
        <v>1</v>
      </c>
      <c r="F2061">
        <f t="shared" si="32"/>
        <v>1</v>
      </c>
    </row>
    <row r="2062" spans="1:6" x14ac:dyDescent="0.25">
      <c r="B2062">
        <v>201908178</v>
      </c>
      <c r="C2062" s="63">
        <v>35269</v>
      </c>
      <c r="D2062" s="63">
        <v>35269</v>
      </c>
      <c r="E2062" s="55">
        <v>1</v>
      </c>
      <c r="F2062">
        <f t="shared" si="32"/>
        <v>1</v>
      </c>
    </row>
    <row r="2063" spans="1:6" x14ac:dyDescent="0.25">
      <c r="A2063" t="s">
        <v>4482</v>
      </c>
      <c r="B2063">
        <v>201506045</v>
      </c>
      <c r="C2063" s="63">
        <v>35269</v>
      </c>
      <c r="D2063" s="63">
        <v>35269</v>
      </c>
      <c r="E2063" s="55">
        <v>1</v>
      </c>
      <c r="F2063">
        <f t="shared" si="32"/>
        <v>1</v>
      </c>
    </row>
    <row r="2064" spans="1:6" x14ac:dyDescent="0.25">
      <c r="A2064" t="s">
        <v>4481</v>
      </c>
      <c r="B2064">
        <v>201904692</v>
      </c>
      <c r="C2064" s="63">
        <v>35268</v>
      </c>
      <c r="D2064" s="63">
        <v>35268</v>
      </c>
      <c r="E2064" s="55">
        <v>1</v>
      </c>
      <c r="F2064">
        <f t="shared" si="32"/>
        <v>1</v>
      </c>
    </row>
    <row r="2065" spans="1:6" x14ac:dyDescent="0.25">
      <c r="B2065">
        <v>202007531</v>
      </c>
      <c r="C2065" s="63">
        <v>35269</v>
      </c>
      <c r="D2065" s="63">
        <v>35269</v>
      </c>
      <c r="E2065" s="55">
        <v>1</v>
      </c>
      <c r="F2065">
        <f t="shared" si="32"/>
        <v>1</v>
      </c>
    </row>
    <row r="2066" spans="1:6" x14ac:dyDescent="0.25">
      <c r="A2066" t="s">
        <v>4553</v>
      </c>
      <c r="B2066">
        <v>201705985</v>
      </c>
      <c r="C2066" s="63">
        <v>35268</v>
      </c>
      <c r="D2066" s="63">
        <v>35268</v>
      </c>
      <c r="E2066" s="55">
        <v>1</v>
      </c>
      <c r="F2066">
        <f t="shared" si="32"/>
        <v>1</v>
      </c>
    </row>
    <row r="2067" spans="1:6" x14ac:dyDescent="0.25">
      <c r="A2067" t="s">
        <v>4004</v>
      </c>
      <c r="B2067">
        <v>201806802</v>
      </c>
      <c r="C2067" s="63">
        <v>35268</v>
      </c>
      <c r="D2067" s="63">
        <v>35268</v>
      </c>
      <c r="E2067" s="55">
        <v>1</v>
      </c>
      <c r="F2067">
        <f t="shared" si="32"/>
        <v>1</v>
      </c>
    </row>
    <row r="2068" spans="1:6" x14ac:dyDescent="0.25">
      <c r="B2068">
        <v>201904529</v>
      </c>
      <c r="C2068" s="63">
        <v>35269</v>
      </c>
      <c r="D2068" s="63">
        <v>35269</v>
      </c>
      <c r="E2068" s="55">
        <v>1</v>
      </c>
      <c r="F2068">
        <f t="shared" si="32"/>
        <v>1</v>
      </c>
    </row>
    <row r="2069" spans="1:6" x14ac:dyDescent="0.25">
      <c r="A2069" t="s">
        <v>1054</v>
      </c>
      <c r="B2069">
        <v>201704136</v>
      </c>
      <c r="C2069" s="63">
        <v>35270</v>
      </c>
      <c r="D2069" s="63">
        <v>35270</v>
      </c>
      <c r="E2069" s="55">
        <v>1</v>
      </c>
      <c r="F2069">
        <f t="shared" si="32"/>
        <v>1</v>
      </c>
    </row>
    <row r="2070" spans="1:6" x14ac:dyDescent="0.25">
      <c r="B2070">
        <v>201905948</v>
      </c>
      <c r="C2070" s="63">
        <v>35270</v>
      </c>
      <c r="D2070" s="63">
        <v>35270</v>
      </c>
      <c r="E2070" s="55">
        <v>1</v>
      </c>
      <c r="F2070">
        <f t="shared" si="32"/>
        <v>1</v>
      </c>
    </row>
    <row r="2071" spans="1:6" x14ac:dyDescent="0.25">
      <c r="B2071">
        <v>201907321</v>
      </c>
      <c r="C2071" s="63">
        <v>35272</v>
      </c>
      <c r="D2071" s="63">
        <v>35272</v>
      </c>
      <c r="E2071" s="55">
        <v>1</v>
      </c>
      <c r="F2071">
        <f t="shared" si="32"/>
        <v>1</v>
      </c>
    </row>
    <row r="2072" spans="1:6" x14ac:dyDescent="0.25">
      <c r="B2072">
        <v>202003320</v>
      </c>
      <c r="C2072" s="63">
        <v>35269</v>
      </c>
      <c r="D2072" s="63">
        <v>35269</v>
      </c>
      <c r="E2072" s="55">
        <v>1</v>
      </c>
      <c r="F2072">
        <f t="shared" si="32"/>
        <v>1</v>
      </c>
    </row>
    <row r="2073" spans="1:6" x14ac:dyDescent="0.25">
      <c r="B2073">
        <v>202102694</v>
      </c>
      <c r="C2073" s="63">
        <v>35271</v>
      </c>
      <c r="D2073" s="63">
        <v>35272</v>
      </c>
      <c r="E2073" s="55">
        <v>1</v>
      </c>
      <c r="F2073">
        <f t="shared" si="32"/>
        <v>2</v>
      </c>
    </row>
    <row r="2074" spans="1:6" x14ac:dyDescent="0.25">
      <c r="B2074">
        <v>202109456</v>
      </c>
      <c r="C2074" s="63">
        <v>35271</v>
      </c>
      <c r="D2074" s="63">
        <v>35271</v>
      </c>
      <c r="E2074" s="55">
        <v>1</v>
      </c>
      <c r="F2074">
        <f t="shared" si="32"/>
        <v>1</v>
      </c>
    </row>
    <row r="2075" spans="1:6" x14ac:dyDescent="0.25">
      <c r="A2075" t="s">
        <v>1053</v>
      </c>
      <c r="B2075">
        <v>201806757</v>
      </c>
      <c r="C2075" s="63">
        <v>35269</v>
      </c>
      <c r="D2075" s="63">
        <v>35269</v>
      </c>
      <c r="E2075" s="55">
        <v>1</v>
      </c>
      <c r="F2075">
        <f t="shared" si="32"/>
        <v>1</v>
      </c>
    </row>
    <row r="2076" spans="1:6" x14ac:dyDescent="0.25">
      <c r="B2076">
        <v>202008444</v>
      </c>
      <c r="C2076" s="63">
        <v>35270</v>
      </c>
      <c r="D2076" s="63">
        <v>35270</v>
      </c>
      <c r="E2076" s="55">
        <v>1</v>
      </c>
      <c r="F2076">
        <f t="shared" si="32"/>
        <v>1</v>
      </c>
    </row>
    <row r="2077" spans="1:6" x14ac:dyDescent="0.25">
      <c r="A2077" t="s">
        <v>4278</v>
      </c>
      <c r="B2077">
        <v>201706264</v>
      </c>
      <c r="C2077" s="63">
        <v>35269</v>
      </c>
      <c r="D2077" s="63">
        <v>35269</v>
      </c>
      <c r="E2077" s="55">
        <v>1</v>
      </c>
      <c r="F2077">
        <f t="shared" si="32"/>
        <v>1</v>
      </c>
    </row>
    <row r="2078" spans="1:6" x14ac:dyDescent="0.25">
      <c r="B2078">
        <v>201907107</v>
      </c>
      <c r="C2078" s="63">
        <v>35270</v>
      </c>
      <c r="D2078" s="63">
        <v>35270</v>
      </c>
      <c r="E2078" s="55">
        <v>1</v>
      </c>
      <c r="F2078">
        <f t="shared" si="32"/>
        <v>1</v>
      </c>
    </row>
    <row r="2079" spans="1:6" x14ac:dyDescent="0.25">
      <c r="A2079" t="s">
        <v>4165</v>
      </c>
      <c r="B2079">
        <v>201704289</v>
      </c>
      <c r="C2079" s="63">
        <v>35268</v>
      </c>
      <c r="D2079" s="63">
        <v>35268</v>
      </c>
      <c r="E2079" s="55">
        <v>1</v>
      </c>
      <c r="F2079">
        <f t="shared" si="32"/>
        <v>1</v>
      </c>
    </row>
    <row r="2080" spans="1:6" x14ac:dyDescent="0.25">
      <c r="A2080" t="s">
        <v>4660</v>
      </c>
      <c r="B2080">
        <v>201905861</v>
      </c>
      <c r="C2080" s="63">
        <v>35269</v>
      </c>
      <c r="D2080" s="63">
        <v>35269</v>
      </c>
      <c r="E2080" s="55">
        <v>1</v>
      </c>
      <c r="F2080">
        <f t="shared" si="32"/>
        <v>1</v>
      </c>
    </row>
    <row r="2081" spans="1:6" x14ac:dyDescent="0.25">
      <c r="A2081" t="s">
        <v>4277</v>
      </c>
      <c r="B2081">
        <v>201509918</v>
      </c>
      <c r="C2081" s="63">
        <v>35269</v>
      </c>
      <c r="D2081" s="63">
        <v>35269</v>
      </c>
      <c r="E2081" s="55">
        <v>1</v>
      </c>
      <c r="F2081">
        <f t="shared" si="32"/>
        <v>1</v>
      </c>
    </row>
    <row r="2082" spans="1:6" x14ac:dyDescent="0.25">
      <c r="B2082">
        <v>201905119</v>
      </c>
      <c r="C2082" s="63">
        <v>35269</v>
      </c>
      <c r="D2082" s="63">
        <v>35269</v>
      </c>
      <c r="E2082" s="55">
        <v>1</v>
      </c>
      <c r="F2082">
        <f t="shared" si="32"/>
        <v>1</v>
      </c>
    </row>
    <row r="2083" spans="1:6" x14ac:dyDescent="0.25">
      <c r="A2083" t="s">
        <v>4890</v>
      </c>
      <c r="B2083">
        <v>201705341</v>
      </c>
      <c r="C2083" s="63">
        <v>35269</v>
      </c>
      <c r="D2083" s="63">
        <v>35269</v>
      </c>
      <c r="E2083" s="55">
        <v>1</v>
      </c>
      <c r="F2083">
        <f t="shared" si="32"/>
        <v>1</v>
      </c>
    </row>
    <row r="2084" spans="1:6" x14ac:dyDescent="0.25">
      <c r="A2084" t="s">
        <v>1582</v>
      </c>
      <c r="B2084">
        <v>201905200</v>
      </c>
      <c r="C2084" s="63">
        <v>35269</v>
      </c>
      <c r="D2084" s="63">
        <v>35269</v>
      </c>
      <c r="E2084" s="55">
        <v>1</v>
      </c>
      <c r="F2084">
        <f t="shared" si="32"/>
        <v>1</v>
      </c>
    </row>
    <row r="2085" spans="1:6" x14ac:dyDescent="0.25">
      <c r="A2085" t="s">
        <v>1195</v>
      </c>
      <c r="B2085">
        <v>202005242</v>
      </c>
      <c r="C2085" s="63">
        <v>35269</v>
      </c>
      <c r="D2085" s="63">
        <v>35269</v>
      </c>
      <c r="E2085" s="55">
        <v>1</v>
      </c>
      <c r="F2085">
        <f t="shared" si="32"/>
        <v>1</v>
      </c>
    </row>
    <row r="2086" spans="1:6" x14ac:dyDescent="0.25">
      <c r="A2086" t="s">
        <v>4552</v>
      </c>
      <c r="B2086">
        <v>202002811</v>
      </c>
      <c r="C2086" s="63">
        <v>35272</v>
      </c>
      <c r="D2086" s="63">
        <v>35272</v>
      </c>
      <c r="E2086" s="55">
        <v>1</v>
      </c>
      <c r="F2086">
        <f t="shared" si="32"/>
        <v>1</v>
      </c>
    </row>
    <row r="2087" spans="1:6" x14ac:dyDescent="0.25">
      <c r="B2087">
        <v>202004926</v>
      </c>
      <c r="C2087" s="63">
        <v>35270</v>
      </c>
      <c r="D2087" s="63">
        <v>35270</v>
      </c>
      <c r="E2087" s="55">
        <v>1</v>
      </c>
      <c r="F2087">
        <f t="shared" si="32"/>
        <v>1</v>
      </c>
    </row>
    <row r="2088" spans="1:6" x14ac:dyDescent="0.25">
      <c r="A2088" t="s">
        <v>1371</v>
      </c>
      <c r="B2088">
        <v>201907457</v>
      </c>
      <c r="C2088" s="63">
        <v>35269</v>
      </c>
      <c r="D2088" s="63">
        <v>35269</v>
      </c>
      <c r="E2088" s="55">
        <v>1</v>
      </c>
      <c r="F2088">
        <f t="shared" si="32"/>
        <v>1</v>
      </c>
    </row>
    <row r="2089" spans="1:6" x14ac:dyDescent="0.25">
      <c r="A2089" t="s">
        <v>1126</v>
      </c>
      <c r="B2089">
        <v>201306340</v>
      </c>
      <c r="C2089" s="63">
        <v>35270</v>
      </c>
      <c r="D2089" s="63">
        <v>35270</v>
      </c>
      <c r="E2089" s="55">
        <v>1</v>
      </c>
      <c r="F2089">
        <f t="shared" si="32"/>
        <v>1</v>
      </c>
    </row>
    <row r="2090" spans="1:6" x14ac:dyDescent="0.25">
      <c r="B2090">
        <v>201403686</v>
      </c>
      <c r="C2090" s="63">
        <v>35271</v>
      </c>
      <c r="D2090" s="63">
        <v>35271</v>
      </c>
      <c r="E2090" s="55">
        <v>1</v>
      </c>
      <c r="F2090">
        <f t="shared" si="32"/>
        <v>1</v>
      </c>
    </row>
    <row r="2091" spans="1:6" x14ac:dyDescent="0.25">
      <c r="B2091">
        <v>201706044</v>
      </c>
      <c r="C2091" s="63">
        <v>35270</v>
      </c>
      <c r="D2091" s="63">
        <v>35270</v>
      </c>
      <c r="E2091" s="55">
        <v>1</v>
      </c>
      <c r="F2091">
        <f t="shared" si="32"/>
        <v>1</v>
      </c>
    </row>
    <row r="2092" spans="1:6" x14ac:dyDescent="0.25">
      <c r="B2092">
        <v>201706253</v>
      </c>
      <c r="C2092" s="63">
        <v>35271</v>
      </c>
      <c r="D2092" s="63">
        <v>35271</v>
      </c>
      <c r="E2092" s="55">
        <v>1</v>
      </c>
      <c r="F2092">
        <f t="shared" si="32"/>
        <v>1</v>
      </c>
    </row>
    <row r="2093" spans="1:6" x14ac:dyDescent="0.25">
      <c r="B2093">
        <v>202003218</v>
      </c>
      <c r="C2093" s="63">
        <v>35269</v>
      </c>
      <c r="D2093" s="63">
        <v>35270</v>
      </c>
      <c r="E2093" s="55">
        <v>1</v>
      </c>
      <c r="F2093">
        <f t="shared" si="32"/>
        <v>2</v>
      </c>
    </row>
    <row r="2094" spans="1:6" x14ac:dyDescent="0.25">
      <c r="A2094" t="s">
        <v>1414</v>
      </c>
      <c r="B2094">
        <v>202005330</v>
      </c>
      <c r="C2094" s="63">
        <v>35269</v>
      </c>
      <c r="D2094" s="63">
        <v>35269</v>
      </c>
      <c r="E2094" s="55">
        <v>1</v>
      </c>
      <c r="F2094">
        <f t="shared" si="32"/>
        <v>1</v>
      </c>
    </row>
    <row r="2095" spans="1:6" x14ac:dyDescent="0.25">
      <c r="A2095" t="s">
        <v>1515</v>
      </c>
      <c r="B2095">
        <v>201707056</v>
      </c>
      <c r="C2095" s="63">
        <v>35269</v>
      </c>
      <c r="D2095" s="63">
        <v>35269</v>
      </c>
      <c r="E2095" s="55">
        <v>1</v>
      </c>
      <c r="F2095">
        <f t="shared" si="32"/>
        <v>1</v>
      </c>
    </row>
    <row r="2096" spans="1:6" x14ac:dyDescent="0.25">
      <c r="A2096" t="s">
        <v>4659</v>
      </c>
      <c r="B2096">
        <v>202004229</v>
      </c>
      <c r="C2096" s="63">
        <v>35269</v>
      </c>
      <c r="D2096" s="63">
        <v>35269</v>
      </c>
      <c r="E2096" s="55">
        <v>1</v>
      </c>
      <c r="F2096">
        <f t="shared" si="32"/>
        <v>1</v>
      </c>
    </row>
    <row r="2097" spans="1:6" x14ac:dyDescent="0.25">
      <c r="A2097" t="s">
        <v>5760</v>
      </c>
      <c r="B2097">
        <v>201906792</v>
      </c>
      <c r="C2097" s="63">
        <v>35504</v>
      </c>
      <c r="D2097" s="63">
        <v>35504</v>
      </c>
      <c r="E2097" s="55">
        <v>1</v>
      </c>
      <c r="F2097">
        <f t="shared" si="32"/>
        <v>1</v>
      </c>
    </row>
    <row r="2098" spans="1:6" x14ac:dyDescent="0.25">
      <c r="B2098">
        <v>202005485</v>
      </c>
      <c r="C2098" s="63">
        <v>35505</v>
      </c>
      <c r="D2098" s="63">
        <v>35505</v>
      </c>
      <c r="E2098" s="55">
        <v>1</v>
      </c>
      <c r="F2098">
        <f t="shared" si="32"/>
        <v>1</v>
      </c>
    </row>
    <row r="2099" spans="1:6" x14ac:dyDescent="0.25">
      <c r="A2099" t="s">
        <v>1493</v>
      </c>
      <c r="B2099">
        <v>202009538</v>
      </c>
      <c r="C2099" s="63">
        <v>35269</v>
      </c>
      <c r="D2099" s="63">
        <v>35269</v>
      </c>
      <c r="E2099" s="55">
        <v>1</v>
      </c>
      <c r="F2099">
        <f t="shared" si="32"/>
        <v>1</v>
      </c>
    </row>
    <row r="2100" spans="1:6" x14ac:dyDescent="0.25">
      <c r="A2100" t="s">
        <v>1294</v>
      </c>
      <c r="B2100">
        <v>201806167</v>
      </c>
      <c r="C2100" s="63">
        <v>35269</v>
      </c>
      <c r="D2100" s="63">
        <v>35269</v>
      </c>
      <c r="E2100" s="55">
        <v>1</v>
      </c>
      <c r="F2100">
        <f t="shared" si="32"/>
        <v>1</v>
      </c>
    </row>
    <row r="2101" spans="1:6" x14ac:dyDescent="0.25">
      <c r="A2101" t="s">
        <v>1051</v>
      </c>
      <c r="B2101">
        <v>201706828</v>
      </c>
      <c r="C2101" s="63">
        <v>35269</v>
      </c>
      <c r="D2101" s="63">
        <v>35269</v>
      </c>
      <c r="E2101" s="55">
        <v>1</v>
      </c>
      <c r="F2101">
        <f t="shared" si="32"/>
        <v>1</v>
      </c>
    </row>
    <row r="2102" spans="1:6" x14ac:dyDescent="0.25">
      <c r="A2102" t="s">
        <v>1049</v>
      </c>
      <c r="B2102">
        <v>200703548</v>
      </c>
      <c r="C2102" s="63">
        <v>35274</v>
      </c>
      <c r="D2102" s="63">
        <v>35274</v>
      </c>
      <c r="E2102" s="55">
        <v>1</v>
      </c>
      <c r="F2102">
        <f t="shared" si="32"/>
        <v>1</v>
      </c>
    </row>
    <row r="2103" spans="1:6" x14ac:dyDescent="0.25">
      <c r="B2103">
        <v>201101522</v>
      </c>
      <c r="C2103" s="63">
        <v>35273</v>
      </c>
      <c r="D2103" s="63">
        <v>35273</v>
      </c>
      <c r="E2103" s="55">
        <v>1</v>
      </c>
      <c r="F2103">
        <f t="shared" si="32"/>
        <v>1</v>
      </c>
    </row>
    <row r="2104" spans="1:6" x14ac:dyDescent="0.25">
      <c r="B2104">
        <v>201904573</v>
      </c>
      <c r="C2104" s="63">
        <v>35272</v>
      </c>
      <c r="D2104" s="63">
        <v>35272</v>
      </c>
      <c r="E2104" s="55">
        <v>1</v>
      </c>
      <c r="F2104">
        <f t="shared" si="32"/>
        <v>1</v>
      </c>
    </row>
    <row r="2105" spans="1:6" x14ac:dyDescent="0.25">
      <c r="B2105">
        <v>201906638</v>
      </c>
      <c r="C2105" s="63">
        <v>35275</v>
      </c>
      <c r="D2105" s="63">
        <v>35275</v>
      </c>
      <c r="E2105" s="55">
        <v>1</v>
      </c>
      <c r="F2105">
        <f t="shared" si="32"/>
        <v>1</v>
      </c>
    </row>
    <row r="2106" spans="1:6" x14ac:dyDescent="0.25">
      <c r="B2106">
        <v>201907425</v>
      </c>
      <c r="C2106" s="63">
        <v>35270</v>
      </c>
      <c r="D2106" s="63">
        <v>35270</v>
      </c>
      <c r="E2106" s="55">
        <v>1</v>
      </c>
      <c r="F2106">
        <f t="shared" si="32"/>
        <v>1</v>
      </c>
    </row>
    <row r="2107" spans="1:6" x14ac:dyDescent="0.25">
      <c r="B2107">
        <v>202005536</v>
      </c>
      <c r="C2107" s="63">
        <v>35275</v>
      </c>
      <c r="D2107" s="63">
        <v>35275</v>
      </c>
      <c r="E2107" s="55">
        <v>1</v>
      </c>
      <c r="F2107">
        <f t="shared" si="32"/>
        <v>1</v>
      </c>
    </row>
    <row r="2108" spans="1:6" x14ac:dyDescent="0.25">
      <c r="B2108">
        <v>202006094</v>
      </c>
      <c r="C2108" s="63">
        <v>35275</v>
      </c>
      <c r="D2108" s="63">
        <v>35275</v>
      </c>
      <c r="E2108" s="55">
        <v>1</v>
      </c>
      <c r="F2108">
        <f t="shared" si="32"/>
        <v>1</v>
      </c>
    </row>
    <row r="2109" spans="1:6" x14ac:dyDescent="0.25">
      <c r="B2109">
        <v>202008126</v>
      </c>
      <c r="C2109" s="63">
        <v>35274</v>
      </c>
      <c r="D2109" s="63">
        <v>35274</v>
      </c>
      <c r="E2109" s="55">
        <v>1</v>
      </c>
      <c r="F2109">
        <f t="shared" si="32"/>
        <v>1</v>
      </c>
    </row>
    <row r="2110" spans="1:6" x14ac:dyDescent="0.25">
      <c r="B2110">
        <v>202103628</v>
      </c>
      <c r="C2110" s="63">
        <v>35272</v>
      </c>
      <c r="D2110" s="63">
        <v>35272</v>
      </c>
      <c r="E2110" s="55">
        <v>1</v>
      </c>
      <c r="F2110">
        <f t="shared" si="32"/>
        <v>1</v>
      </c>
    </row>
    <row r="2111" spans="1:6" x14ac:dyDescent="0.25">
      <c r="A2111" t="s">
        <v>1048</v>
      </c>
      <c r="B2111">
        <v>202110057</v>
      </c>
      <c r="C2111" s="63">
        <v>35270</v>
      </c>
      <c r="D2111" s="63">
        <v>35270</v>
      </c>
      <c r="E2111" s="55">
        <v>1</v>
      </c>
      <c r="F2111">
        <f t="shared" si="32"/>
        <v>1</v>
      </c>
    </row>
    <row r="2112" spans="1:6" x14ac:dyDescent="0.25">
      <c r="A2112" t="s">
        <v>4738</v>
      </c>
      <c r="B2112">
        <v>201705580</v>
      </c>
      <c r="C2112" s="63">
        <v>35270</v>
      </c>
      <c r="D2112" s="63">
        <v>35270</v>
      </c>
      <c r="E2112" s="55">
        <v>1</v>
      </c>
      <c r="F2112">
        <f t="shared" si="32"/>
        <v>1</v>
      </c>
    </row>
    <row r="2113" spans="1:6" x14ac:dyDescent="0.25">
      <c r="A2113" t="s">
        <v>5759</v>
      </c>
      <c r="B2113">
        <v>201605389</v>
      </c>
      <c r="C2113" s="63">
        <v>35503</v>
      </c>
      <c r="D2113" s="63">
        <v>35503</v>
      </c>
      <c r="E2113" s="55">
        <v>1</v>
      </c>
      <c r="F2113">
        <f t="shared" si="32"/>
        <v>1</v>
      </c>
    </row>
    <row r="2114" spans="1:6" x14ac:dyDescent="0.25">
      <c r="B2114">
        <v>201704961</v>
      </c>
      <c r="C2114" s="63">
        <v>35504</v>
      </c>
      <c r="D2114" s="63">
        <v>35504</v>
      </c>
      <c r="E2114" s="55">
        <v>1</v>
      </c>
      <c r="F2114">
        <f t="shared" si="32"/>
        <v>1</v>
      </c>
    </row>
    <row r="2115" spans="1:6" x14ac:dyDescent="0.25">
      <c r="B2115">
        <v>201909914</v>
      </c>
      <c r="C2115" s="63">
        <v>35504</v>
      </c>
      <c r="D2115" s="63">
        <v>35504</v>
      </c>
      <c r="E2115" s="55">
        <v>1</v>
      </c>
      <c r="F2115">
        <f t="shared" si="32"/>
        <v>1</v>
      </c>
    </row>
    <row r="2116" spans="1:6" x14ac:dyDescent="0.25">
      <c r="A2116" t="s">
        <v>1046</v>
      </c>
      <c r="B2116">
        <v>202004968</v>
      </c>
      <c r="C2116" s="63">
        <v>35270</v>
      </c>
      <c r="D2116" s="63">
        <v>35270</v>
      </c>
      <c r="E2116" s="55">
        <v>1</v>
      </c>
      <c r="F2116">
        <f t="shared" si="32"/>
        <v>1</v>
      </c>
    </row>
    <row r="2117" spans="1:6" x14ac:dyDescent="0.25">
      <c r="A2117" t="s">
        <v>4276</v>
      </c>
      <c r="B2117">
        <v>201904507</v>
      </c>
      <c r="C2117" s="63">
        <v>35270</v>
      </c>
      <c r="D2117" s="63">
        <v>35270</v>
      </c>
      <c r="E2117" s="55">
        <v>1</v>
      </c>
      <c r="F2117">
        <f t="shared" si="32"/>
        <v>1</v>
      </c>
    </row>
    <row r="2118" spans="1:6" x14ac:dyDescent="0.25">
      <c r="A2118" t="s">
        <v>5758</v>
      </c>
      <c r="B2118">
        <v>202007009</v>
      </c>
      <c r="C2118" s="63">
        <v>35518</v>
      </c>
      <c r="D2118" s="63">
        <v>35518</v>
      </c>
      <c r="E2118" s="55">
        <v>1</v>
      </c>
      <c r="F2118">
        <f t="shared" ref="F2118:F2181" si="33">IFERROR(D2118-C2118+1, 0)</f>
        <v>1</v>
      </c>
    </row>
    <row r="2119" spans="1:6" x14ac:dyDescent="0.25">
      <c r="A2119" t="s">
        <v>5757</v>
      </c>
      <c r="B2119">
        <v>202003218</v>
      </c>
      <c r="C2119" s="63">
        <v>35503</v>
      </c>
      <c r="D2119" s="63">
        <v>35504</v>
      </c>
      <c r="E2119" s="55">
        <v>1</v>
      </c>
      <c r="F2119">
        <f t="shared" si="33"/>
        <v>2</v>
      </c>
    </row>
    <row r="2120" spans="1:6" x14ac:dyDescent="0.25">
      <c r="A2120" t="s">
        <v>1125</v>
      </c>
      <c r="B2120">
        <v>201005231</v>
      </c>
      <c r="C2120" s="63">
        <v>35270</v>
      </c>
      <c r="D2120" s="63">
        <v>35270</v>
      </c>
      <c r="E2120" s="55">
        <v>1</v>
      </c>
      <c r="F2120">
        <f t="shared" si="33"/>
        <v>1</v>
      </c>
    </row>
    <row r="2121" spans="1:6" x14ac:dyDescent="0.25">
      <c r="A2121" t="s">
        <v>4164</v>
      </c>
      <c r="B2121">
        <v>201503093</v>
      </c>
      <c r="C2121" s="63">
        <v>35272</v>
      </c>
      <c r="D2121" s="63">
        <v>35272</v>
      </c>
      <c r="E2121" s="55">
        <v>1</v>
      </c>
      <c r="F2121">
        <f t="shared" si="33"/>
        <v>1</v>
      </c>
    </row>
    <row r="2122" spans="1:6" x14ac:dyDescent="0.25">
      <c r="B2122">
        <v>201706415</v>
      </c>
      <c r="C2122" s="63">
        <v>35271</v>
      </c>
      <c r="D2122" s="63">
        <v>35271</v>
      </c>
      <c r="E2122" s="55">
        <v>1</v>
      </c>
      <c r="F2122">
        <f t="shared" si="33"/>
        <v>1</v>
      </c>
    </row>
    <row r="2123" spans="1:6" x14ac:dyDescent="0.25">
      <c r="B2123">
        <v>201905376</v>
      </c>
      <c r="C2123" s="63">
        <v>35271</v>
      </c>
      <c r="D2123" s="63">
        <v>35271</v>
      </c>
      <c r="E2123" s="55">
        <v>1</v>
      </c>
      <c r="F2123">
        <f t="shared" si="33"/>
        <v>1</v>
      </c>
    </row>
    <row r="2124" spans="1:6" x14ac:dyDescent="0.25">
      <c r="B2124">
        <v>202008418</v>
      </c>
      <c r="C2124" s="63">
        <v>35270</v>
      </c>
      <c r="D2124" s="63">
        <v>35270</v>
      </c>
      <c r="E2124" s="55">
        <v>1</v>
      </c>
      <c r="F2124">
        <f t="shared" si="33"/>
        <v>1</v>
      </c>
    </row>
    <row r="2125" spans="1:6" x14ac:dyDescent="0.25">
      <c r="A2125" t="s">
        <v>4480</v>
      </c>
      <c r="B2125">
        <v>201900135</v>
      </c>
      <c r="C2125" s="63">
        <v>35270</v>
      </c>
      <c r="D2125" s="63">
        <v>35270</v>
      </c>
      <c r="E2125" s="55">
        <v>1</v>
      </c>
      <c r="F2125">
        <f t="shared" si="33"/>
        <v>1</v>
      </c>
    </row>
    <row r="2126" spans="1:6" x14ac:dyDescent="0.25">
      <c r="A2126" t="s">
        <v>5756</v>
      </c>
      <c r="B2126">
        <v>201905443</v>
      </c>
      <c r="C2126" s="63">
        <v>35503</v>
      </c>
      <c r="D2126" s="63">
        <v>35503</v>
      </c>
      <c r="E2126" s="55">
        <v>1</v>
      </c>
      <c r="F2126">
        <f t="shared" si="33"/>
        <v>1</v>
      </c>
    </row>
    <row r="2127" spans="1:6" x14ac:dyDescent="0.25">
      <c r="A2127" t="s">
        <v>4163</v>
      </c>
      <c r="B2127">
        <v>201806629</v>
      </c>
      <c r="C2127" s="63">
        <v>35270</v>
      </c>
      <c r="D2127" s="63">
        <v>35270</v>
      </c>
      <c r="E2127" s="55">
        <v>1</v>
      </c>
      <c r="F2127">
        <f t="shared" si="33"/>
        <v>1</v>
      </c>
    </row>
    <row r="2128" spans="1:6" x14ac:dyDescent="0.25">
      <c r="A2128" t="s">
        <v>4003</v>
      </c>
      <c r="B2128">
        <v>201705208</v>
      </c>
      <c r="C2128" s="63">
        <v>35270</v>
      </c>
      <c r="D2128" s="63">
        <v>35270</v>
      </c>
      <c r="E2128" s="55">
        <v>1</v>
      </c>
      <c r="F2128">
        <f t="shared" si="33"/>
        <v>1</v>
      </c>
    </row>
    <row r="2129" spans="1:6" x14ac:dyDescent="0.25">
      <c r="A2129" t="s">
        <v>3855</v>
      </c>
      <c r="B2129">
        <v>202000140</v>
      </c>
      <c r="C2129" s="63">
        <v>35270</v>
      </c>
      <c r="D2129" s="63">
        <v>35270</v>
      </c>
      <c r="E2129" s="55">
        <v>1</v>
      </c>
      <c r="F2129">
        <f t="shared" si="33"/>
        <v>1</v>
      </c>
    </row>
    <row r="2130" spans="1:6" x14ac:dyDescent="0.25">
      <c r="B2130">
        <v>202005242</v>
      </c>
      <c r="C2130" s="63">
        <v>35271</v>
      </c>
      <c r="D2130" s="63">
        <v>35271</v>
      </c>
      <c r="E2130" s="55">
        <v>1</v>
      </c>
      <c r="F2130">
        <f t="shared" si="33"/>
        <v>1</v>
      </c>
    </row>
    <row r="2131" spans="1:6" x14ac:dyDescent="0.25">
      <c r="B2131">
        <v>202007485</v>
      </c>
      <c r="C2131" s="63">
        <v>35273</v>
      </c>
      <c r="D2131" s="63">
        <v>35273</v>
      </c>
      <c r="E2131" s="55">
        <v>1</v>
      </c>
      <c r="F2131">
        <f t="shared" si="33"/>
        <v>1</v>
      </c>
    </row>
    <row r="2132" spans="1:6" x14ac:dyDescent="0.25">
      <c r="B2132">
        <v>202008902</v>
      </c>
      <c r="C2132" s="63">
        <v>35272</v>
      </c>
      <c r="D2132" s="63">
        <v>35272</v>
      </c>
      <c r="E2132" s="55">
        <v>1</v>
      </c>
      <c r="F2132">
        <f t="shared" si="33"/>
        <v>1</v>
      </c>
    </row>
    <row r="2133" spans="1:6" x14ac:dyDescent="0.25">
      <c r="A2133" t="s">
        <v>4479</v>
      </c>
      <c r="B2133">
        <v>201805238</v>
      </c>
      <c r="C2133" s="63">
        <v>35270</v>
      </c>
      <c r="D2133" s="63">
        <v>35270</v>
      </c>
      <c r="E2133" s="55">
        <v>1</v>
      </c>
      <c r="F2133">
        <f t="shared" si="33"/>
        <v>1</v>
      </c>
    </row>
    <row r="2134" spans="1:6" x14ac:dyDescent="0.25">
      <c r="A2134" t="s">
        <v>1597</v>
      </c>
      <c r="B2134">
        <v>201905861</v>
      </c>
      <c r="C2134" s="63">
        <v>35270</v>
      </c>
      <c r="D2134" s="63">
        <v>35270</v>
      </c>
      <c r="E2134" s="55">
        <v>1</v>
      </c>
      <c r="F2134">
        <f t="shared" si="33"/>
        <v>1</v>
      </c>
    </row>
    <row r="2135" spans="1:6" x14ac:dyDescent="0.25">
      <c r="A2135" t="s">
        <v>4478</v>
      </c>
      <c r="B2135">
        <v>202007866</v>
      </c>
      <c r="C2135" s="63">
        <v>35270</v>
      </c>
      <c r="D2135" s="63">
        <v>35270</v>
      </c>
      <c r="E2135" s="55">
        <v>1</v>
      </c>
      <c r="F2135">
        <f t="shared" si="33"/>
        <v>1</v>
      </c>
    </row>
    <row r="2136" spans="1:6" x14ac:dyDescent="0.25">
      <c r="A2136" t="s">
        <v>1193</v>
      </c>
      <c r="B2136">
        <v>201404947</v>
      </c>
      <c r="C2136" s="63">
        <v>35271</v>
      </c>
      <c r="D2136" s="63">
        <v>35271</v>
      </c>
      <c r="E2136" s="55">
        <v>1</v>
      </c>
      <c r="F2136">
        <f t="shared" si="33"/>
        <v>1</v>
      </c>
    </row>
    <row r="2137" spans="1:6" x14ac:dyDescent="0.25">
      <c r="B2137">
        <v>202102693</v>
      </c>
      <c r="C2137" s="63">
        <v>35270</v>
      </c>
      <c r="D2137" s="63">
        <v>35270</v>
      </c>
      <c r="E2137" s="55">
        <v>1</v>
      </c>
      <c r="F2137">
        <f t="shared" si="33"/>
        <v>1</v>
      </c>
    </row>
    <row r="2138" spans="1:6" x14ac:dyDescent="0.25">
      <c r="A2138" t="s">
        <v>1045</v>
      </c>
      <c r="B2138">
        <v>201907771</v>
      </c>
      <c r="C2138" s="63">
        <v>35270</v>
      </c>
      <c r="D2138" s="63">
        <v>35270</v>
      </c>
      <c r="E2138" s="55">
        <v>1</v>
      </c>
      <c r="F2138">
        <f t="shared" si="33"/>
        <v>1</v>
      </c>
    </row>
    <row r="2139" spans="1:6" x14ac:dyDescent="0.25">
      <c r="A2139" t="s">
        <v>1413</v>
      </c>
      <c r="B2139">
        <v>201608611</v>
      </c>
      <c r="C2139" s="63">
        <v>35270</v>
      </c>
      <c r="D2139" s="63">
        <v>35270</v>
      </c>
      <c r="E2139" s="55">
        <v>1</v>
      </c>
      <c r="F2139">
        <f t="shared" si="33"/>
        <v>1</v>
      </c>
    </row>
    <row r="2140" spans="1:6" x14ac:dyDescent="0.25">
      <c r="A2140" t="s">
        <v>4889</v>
      </c>
      <c r="B2140">
        <v>201708804</v>
      </c>
      <c r="C2140" s="63">
        <v>35270</v>
      </c>
      <c r="D2140" s="63">
        <v>35271</v>
      </c>
      <c r="E2140" s="55">
        <v>1</v>
      </c>
      <c r="F2140">
        <f t="shared" si="33"/>
        <v>2</v>
      </c>
    </row>
    <row r="2141" spans="1:6" x14ac:dyDescent="0.25">
      <c r="B2141">
        <v>201806673</v>
      </c>
      <c r="C2141" s="63">
        <v>35270</v>
      </c>
      <c r="D2141" s="63">
        <v>35270</v>
      </c>
      <c r="E2141" s="55">
        <v>1</v>
      </c>
      <c r="F2141">
        <f t="shared" si="33"/>
        <v>1</v>
      </c>
    </row>
    <row r="2142" spans="1:6" x14ac:dyDescent="0.25">
      <c r="B2142">
        <v>201907768</v>
      </c>
      <c r="C2142" s="63">
        <v>35271</v>
      </c>
      <c r="D2142" s="63">
        <v>35271</v>
      </c>
      <c r="E2142" s="55">
        <v>1</v>
      </c>
      <c r="F2142">
        <f t="shared" si="33"/>
        <v>1</v>
      </c>
    </row>
    <row r="2143" spans="1:6" x14ac:dyDescent="0.25">
      <c r="A2143" t="s">
        <v>4477</v>
      </c>
      <c r="B2143">
        <v>201906834</v>
      </c>
      <c r="C2143" s="63">
        <v>35272</v>
      </c>
      <c r="D2143" s="63">
        <v>35272</v>
      </c>
      <c r="E2143" s="55">
        <v>1</v>
      </c>
      <c r="F2143">
        <f t="shared" si="33"/>
        <v>1</v>
      </c>
    </row>
    <row r="2144" spans="1:6" x14ac:dyDescent="0.25">
      <c r="A2144" t="s">
        <v>1293</v>
      </c>
      <c r="B2144">
        <v>201706910</v>
      </c>
      <c r="C2144" s="63">
        <v>35272</v>
      </c>
      <c r="D2144" s="63">
        <v>35272</v>
      </c>
      <c r="E2144" s="55">
        <v>1</v>
      </c>
      <c r="F2144">
        <f t="shared" si="33"/>
        <v>1</v>
      </c>
    </row>
    <row r="2145" spans="1:6" x14ac:dyDescent="0.25">
      <c r="A2145" t="s">
        <v>4658</v>
      </c>
      <c r="B2145">
        <v>201907107</v>
      </c>
      <c r="C2145" s="63">
        <v>35271</v>
      </c>
      <c r="D2145" s="63">
        <v>35271</v>
      </c>
      <c r="E2145" s="55">
        <v>1</v>
      </c>
      <c r="F2145">
        <f t="shared" si="33"/>
        <v>1</v>
      </c>
    </row>
    <row r="2146" spans="1:6" x14ac:dyDescent="0.25">
      <c r="A2146" t="s">
        <v>4476</v>
      </c>
      <c r="B2146">
        <v>201404676</v>
      </c>
      <c r="C2146" s="63">
        <v>35271</v>
      </c>
      <c r="D2146" s="63">
        <v>35271</v>
      </c>
      <c r="E2146" s="55">
        <v>1</v>
      </c>
      <c r="F2146">
        <f t="shared" si="33"/>
        <v>1</v>
      </c>
    </row>
    <row r="2147" spans="1:6" x14ac:dyDescent="0.25">
      <c r="B2147">
        <v>201706162</v>
      </c>
      <c r="C2147" s="63">
        <v>35272</v>
      </c>
      <c r="D2147" s="63">
        <v>35272</v>
      </c>
      <c r="E2147" s="55">
        <v>1</v>
      </c>
      <c r="F2147">
        <f t="shared" si="33"/>
        <v>1</v>
      </c>
    </row>
    <row r="2148" spans="1:6" x14ac:dyDescent="0.25">
      <c r="B2148">
        <v>202008227</v>
      </c>
      <c r="C2148" s="63">
        <v>35272</v>
      </c>
      <c r="D2148" s="63">
        <v>35273</v>
      </c>
      <c r="E2148" s="55">
        <v>1</v>
      </c>
      <c r="F2148">
        <f t="shared" si="33"/>
        <v>2</v>
      </c>
    </row>
    <row r="2149" spans="1:6" x14ac:dyDescent="0.25">
      <c r="A2149" t="s">
        <v>1291</v>
      </c>
      <c r="B2149">
        <v>201808543</v>
      </c>
      <c r="C2149" s="63">
        <v>35272</v>
      </c>
      <c r="D2149" s="63">
        <v>35273</v>
      </c>
      <c r="E2149" s="55">
        <v>1</v>
      </c>
      <c r="F2149">
        <f t="shared" si="33"/>
        <v>2</v>
      </c>
    </row>
    <row r="2150" spans="1:6" x14ac:dyDescent="0.25">
      <c r="B2150">
        <v>201906051</v>
      </c>
      <c r="C2150" s="63">
        <v>35273</v>
      </c>
      <c r="D2150" s="63">
        <v>35273</v>
      </c>
      <c r="E2150" s="55">
        <v>1</v>
      </c>
      <c r="F2150">
        <f t="shared" si="33"/>
        <v>1</v>
      </c>
    </row>
    <row r="2151" spans="1:6" x14ac:dyDescent="0.25">
      <c r="B2151">
        <v>201906750</v>
      </c>
      <c r="C2151" s="63">
        <v>35273</v>
      </c>
      <c r="D2151" s="63">
        <v>35273</v>
      </c>
      <c r="E2151" s="55">
        <v>1</v>
      </c>
      <c r="F2151">
        <f t="shared" si="33"/>
        <v>1</v>
      </c>
    </row>
    <row r="2152" spans="1:6" x14ac:dyDescent="0.25">
      <c r="B2152">
        <v>202005592</v>
      </c>
      <c r="C2152" s="63">
        <v>35271</v>
      </c>
      <c r="D2152" s="63">
        <v>35271</v>
      </c>
      <c r="E2152" s="55">
        <v>1</v>
      </c>
      <c r="F2152">
        <f t="shared" si="33"/>
        <v>1</v>
      </c>
    </row>
    <row r="2153" spans="1:6" x14ac:dyDescent="0.25">
      <c r="A2153" t="s">
        <v>4001</v>
      </c>
      <c r="B2153">
        <v>201004304</v>
      </c>
      <c r="C2153" s="63">
        <v>35275</v>
      </c>
      <c r="D2153" s="63">
        <v>35275</v>
      </c>
      <c r="E2153" s="55">
        <v>1</v>
      </c>
      <c r="F2153">
        <f t="shared" si="33"/>
        <v>1</v>
      </c>
    </row>
    <row r="2154" spans="1:6" x14ac:dyDescent="0.25">
      <c r="B2154">
        <v>201403686</v>
      </c>
      <c r="C2154" s="63">
        <v>35272</v>
      </c>
      <c r="D2154" s="63">
        <v>35272</v>
      </c>
      <c r="E2154" s="55">
        <v>1</v>
      </c>
      <c r="F2154">
        <f t="shared" si="33"/>
        <v>1</v>
      </c>
    </row>
    <row r="2155" spans="1:6" x14ac:dyDescent="0.25">
      <c r="B2155">
        <v>201509918</v>
      </c>
      <c r="C2155" s="63">
        <v>35280</v>
      </c>
      <c r="D2155" s="63">
        <v>35280</v>
      </c>
      <c r="E2155" s="55">
        <v>1</v>
      </c>
      <c r="F2155">
        <f t="shared" si="33"/>
        <v>1</v>
      </c>
    </row>
    <row r="2156" spans="1:6" x14ac:dyDescent="0.25">
      <c r="B2156">
        <v>201603619</v>
      </c>
      <c r="C2156" s="63">
        <v>35280</v>
      </c>
      <c r="D2156" s="63">
        <v>35280</v>
      </c>
      <c r="E2156" s="55">
        <v>1</v>
      </c>
      <c r="F2156">
        <f t="shared" si="33"/>
        <v>1</v>
      </c>
    </row>
    <row r="2157" spans="1:6" x14ac:dyDescent="0.25">
      <c r="B2157">
        <v>201800990</v>
      </c>
      <c r="C2157" s="63">
        <v>35275</v>
      </c>
      <c r="D2157" s="63">
        <v>35275</v>
      </c>
      <c r="E2157" s="55">
        <v>1</v>
      </c>
      <c r="F2157">
        <f t="shared" si="33"/>
        <v>1</v>
      </c>
    </row>
    <row r="2158" spans="1:6" x14ac:dyDescent="0.25">
      <c r="B2158">
        <v>201806411</v>
      </c>
      <c r="C2158" s="63">
        <v>35280</v>
      </c>
      <c r="D2158" s="63">
        <v>35280</v>
      </c>
      <c r="E2158" s="55">
        <v>1</v>
      </c>
      <c r="F2158">
        <f t="shared" si="33"/>
        <v>1</v>
      </c>
    </row>
    <row r="2159" spans="1:6" x14ac:dyDescent="0.25">
      <c r="B2159">
        <v>201806416</v>
      </c>
      <c r="C2159" s="63">
        <v>35279</v>
      </c>
      <c r="D2159" s="63">
        <v>35279</v>
      </c>
      <c r="E2159" s="55">
        <v>1</v>
      </c>
      <c r="F2159">
        <f t="shared" si="33"/>
        <v>1</v>
      </c>
    </row>
    <row r="2160" spans="1:6" x14ac:dyDescent="0.25">
      <c r="B2160">
        <v>201900573</v>
      </c>
      <c r="C2160" s="63">
        <v>35280</v>
      </c>
      <c r="D2160" s="63">
        <v>35280</v>
      </c>
      <c r="E2160" s="55">
        <v>1</v>
      </c>
      <c r="F2160">
        <f t="shared" si="33"/>
        <v>1</v>
      </c>
    </row>
    <row r="2161" spans="1:6" x14ac:dyDescent="0.25">
      <c r="B2161">
        <v>201904507</v>
      </c>
      <c r="C2161" s="63">
        <v>35274</v>
      </c>
      <c r="D2161" s="63">
        <v>35274</v>
      </c>
      <c r="E2161" s="55">
        <v>1</v>
      </c>
      <c r="F2161">
        <f t="shared" si="33"/>
        <v>1</v>
      </c>
    </row>
    <row r="2162" spans="1:6" x14ac:dyDescent="0.25">
      <c r="B2162">
        <v>201904649</v>
      </c>
      <c r="C2162" s="63">
        <v>35271</v>
      </c>
      <c r="D2162" s="63">
        <v>35271</v>
      </c>
      <c r="E2162" s="55">
        <v>1</v>
      </c>
      <c r="F2162">
        <f t="shared" si="33"/>
        <v>1</v>
      </c>
    </row>
    <row r="2163" spans="1:6" x14ac:dyDescent="0.25">
      <c r="B2163">
        <v>201904803</v>
      </c>
      <c r="C2163" s="63">
        <v>35279</v>
      </c>
      <c r="D2163" s="63">
        <v>35279</v>
      </c>
      <c r="E2163" s="55">
        <v>1</v>
      </c>
      <c r="F2163">
        <f t="shared" si="33"/>
        <v>1</v>
      </c>
    </row>
    <row r="2164" spans="1:6" x14ac:dyDescent="0.25">
      <c r="B2164">
        <v>201905354</v>
      </c>
      <c r="C2164" s="63">
        <v>35275</v>
      </c>
      <c r="D2164" s="63">
        <v>35276</v>
      </c>
      <c r="E2164" s="55">
        <v>1</v>
      </c>
      <c r="F2164">
        <f t="shared" si="33"/>
        <v>2</v>
      </c>
    </row>
    <row r="2165" spans="1:6" x14ac:dyDescent="0.25">
      <c r="B2165">
        <v>201906051</v>
      </c>
      <c r="C2165" s="63">
        <v>35272</v>
      </c>
      <c r="D2165" s="63">
        <v>35272</v>
      </c>
      <c r="E2165" s="55">
        <v>1</v>
      </c>
      <c r="F2165">
        <f t="shared" si="33"/>
        <v>1</v>
      </c>
    </row>
    <row r="2166" spans="1:6" x14ac:dyDescent="0.25">
      <c r="B2166">
        <v>201906200</v>
      </c>
      <c r="C2166" s="63">
        <v>35281</v>
      </c>
      <c r="D2166" s="63">
        <v>35281</v>
      </c>
      <c r="E2166" s="55">
        <v>1</v>
      </c>
      <c r="F2166">
        <f t="shared" si="33"/>
        <v>1</v>
      </c>
    </row>
    <row r="2167" spans="1:6" x14ac:dyDescent="0.25">
      <c r="B2167">
        <v>201907457</v>
      </c>
      <c r="C2167" s="63">
        <v>35278</v>
      </c>
      <c r="D2167" s="63">
        <v>35278</v>
      </c>
      <c r="E2167" s="55">
        <v>1</v>
      </c>
      <c r="F2167">
        <f t="shared" si="33"/>
        <v>1</v>
      </c>
    </row>
    <row r="2168" spans="1:6" x14ac:dyDescent="0.25">
      <c r="B2168">
        <v>201907942</v>
      </c>
      <c r="C2168" s="63">
        <v>35274</v>
      </c>
      <c r="D2168" s="63">
        <v>35274</v>
      </c>
      <c r="E2168" s="55">
        <v>1</v>
      </c>
      <c r="F2168">
        <f t="shared" si="33"/>
        <v>1</v>
      </c>
    </row>
    <row r="2169" spans="1:6" x14ac:dyDescent="0.25">
      <c r="B2169">
        <v>202003320</v>
      </c>
      <c r="C2169" s="63">
        <v>35276</v>
      </c>
      <c r="D2169" s="63">
        <v>35276</v>
      </c>
      <c r="E2169" s="55">
        <v>1</v>
      </c>
      <c r="F2169">
        <f t="shared" si="33"/>
        <v>1</v>
      </c>
    </row>
    <row r="2170" spans="1:6" x14ac:dyDescent="0.25">
      <c r="B2170">
        <v>202004395</v>
      </c>
      <c r="C2170" s="63">
        <v>35279</v>
      </c>
      <c r="D2170" s="63">
        <v>35279</v>
      </c>
      <c r="E2170" s="55">
        <v>1</v>
      </c>
      <c r="F2170">
        <f t="shared" si="33"/>
        <v>1</v>
      </c>
    </row>
    <row r="2171" spans="1:6" x14ac:dyDescent="0.25">
      <c r="B2171">
        <v>202005026</v>
      </c>
      <c r="C2171" s="63">
        <v>35279</v>
      </c>
      <c r="D2171" s="63">
        <v>35279</v>
      </c>
      <c r="E2171" s="55">
        <v>1</v>
      </c>
      <c r="F2171">
        <f t="shared" si="33"/>
        <v>1</v>
      </c>
    </row>
    <row r="2172" spans="1:6" x14ac:dyDescent="0.25">
      <c r="B2172">
        <v>202005208</v>
      </c>
      <c r="C2172" s="63">
        <v>35273</v>
      </c>
      <c r="D2172" s="63">
        <v>35273</v>
      </c>
      <c r="E2172" s="55">
        <v>1</v>
      </c>
      <c r="F2172">
        <f t="shared" si="33"/>
        <v>1</v>
      </c>
    </row>
    <row r="2173" spans="1:6" x14ac:dyDescent="0.25">
      <c r="B2173">
        <v>202005954</v>
      </c>
      <c r="C2173" s="63">
        <v>35274</v>
      </c>
      <c r="D2173" s="63">
        <v>35274</v>
      </c>
      <c r="E2173" s="55">
        <v>1</v>
      </c>
      <c r="F2173">
        <f t="shared" si="33"/>
        <v>1</v>
      </c>
    </row>
    <row r="2174" spans="1:6" x14ac:dyDescent="0.25">
      <c r="B2174">
        <v>202007623</v>
      </c>
      <c r="C2174" s="63">
        <v>35273</v>
      </c>
      <c r="D2174" s="63">
        <v>35273</v>
      </c>
      <c r="E2174" s="55">
        <v>1</v>
      </c>
      <c r="F2174">
        <f t="shared" si="33"/>
        <v>1</v>
      </c>
    </row>
    <row r="2175" spans="1:6" x14ac:dyDescent="0.25">
      <c r="B2175">
        <v>202007667</v>
      </c>
      <c r="C2175" s="63">
        <v>35276</v>
      </c>
      <c r="D2175" s="63">
        <v>35276</v>
      </c>
      <c r="E2175" s="55">
        <v>1</v>
      </c>
      <c r="F2175">
        <f t="shared" si="33"/>
        <v>1</v>
      </c>
    </row>
    <row r="2176" spans="1:6" x14ac:dyDescent="0.25">
      <c r="A2176" t="s">
        <v>1492</v>
      </c>
      <c r="B2176">
        <v>202006613</v>
      </c>
      <c r="C2176" s="63">
        <v>35271</v>
      </c>
      <c r="D2176" s="63">
        <v>35271</v>
      </c>
      <c r="E2176" s="55">
        <v>1</v>
      </c>
      <c r="F2176">
        <f t="shared" si="33"/>
        <v>1</v>
      </c>
    </row>
    <row r="2177" spans="1:6" x14ac:dyDescent="0.25">
      <c r="A2177" t="s">
        <v>4275</v>
      </c>
      <c r="B2177">
        <v>201806411</v>
      </c>
      <c r="C2177" s="63">
        <v>35271</v>
      </c>
      <c r="D2177" s="63">
        <v>35271</v>
      </c>
      <c r="E2177" s="55">
        <v>1</v>
      </c>
      <c r="F2177">
        <f t="shared" si="33"/>
        <v>1</v>
      </c>
    </row>
    <row r="2178" spans="1:6" x14ac:dyDescent="0.25">
      <c r="A2178" t="s">
        <v>4000</v>
      </c>
      <c r="B2178">
        <v>201003016</v>
      </c>
      <c r="C2178" s="63">
        <v>35271</v>
      </c>
      <c r="D2178" s="63">
        <v>35271</v>
      </c>
      <c r="E2178" s="55">
        <v>1</v>
      </c>
      <c r="F2178">
        <f t="shared" si="33"/>
        <v>1</v>
      </c>
    </row>
    <row r="2179" spans="1:6" x14ac:dyDescent="0.25">
      <c r="A2179" t="s">
        <v>5755</v>
      </c>
      <c r="B2179">
        <v>202005283</v>
      </c>
      <c r="C2179" s="63">
        <v>35503</v>
      </c>
      <c r="D2179" s="63">
        <v>35504</v>
      </c>
      <c r="E2179" s="55">
        <v>1</v>
      </c>
      <c r="F2179">
        <f t="shared" si="33"/>
        <v>2</v>
      </c>
    </row>
    <row r="2180" spans="1:6" x14ac:dyDescent="0.25">
      <c r="A2180" t="s">
        <v>4657</v>
      </c>
      <c r="B2180">
        <v>201005231</v>
      </c>
      <c r="C2180" s="63">
        <v>35271</v>
      </c>
      <c r="D2180" s="63">
        <v>35271</v>
      </c>
      <c r="E2180" s="55">
        <v>1</v>
      </c>
      <c r="F2180">
        <f t="shared" si="33"/>
        <v>1</v>
      </c>
    </row>
    <row r="2181" spans="1:6" x14ac:dyDescent="0.25">
      <c r="A2181" t="s">
        <v>1043</v>
      </c>
      <c r="B2181">
        <v>201706966</v>
      </c>
      <c r="C2181" s="63">
        <v>35272</v>
      </c>
      <c r="D2181" s="63">
        <v>35272</v>
      </c>
      <c r="E2181" s="55">
        <v>1</v>
      </c>
      <c r="F2181">
        <f t="shared" si="33"/>
        <v>1</v>
      </c>
    </row>
    <row r="2182" spans="1:6" x14ac:dyDescent="0.25">
      <c r="B2182">
        <v>201906837</v>
      </c>
      <c r="C2182" s="63">
        <v>35273</v>
      </c>
      <c r="D2182" s="63">
        <v>35273</v>
      </c>
      <c r="E2182" s="55">
        <v>1</v>
      </c>
      <c r="F2182">
        <f t="shared" ref="F2182:F2245" si="34">IFERROR(D2182-C2182+1, 0)</f>
        <v>1</v>
      </c>
    </row>
    <row r="2183" spans="1:6" x14ac:dyDescent="0.25">
      <c r="B2183">
        <v>202005950</v>
      </c>
      <c r="C2183" s="63">
        <v>35272</v>
      </c>
      <c r="D2183" s="63">
        <v>35272</v>
      </c>
      <c r="E2183" s="55">
        <v>1</v>
      </c>
      <c r="F2183">
        <f t="shared" si="34"/>
        <v>1</v>
      </c>
    </row>
    <row r="2184" spans="1:6" x14ac:dyDescent="0.25">
      <c r="A2184" t="s">
        <v>4321</v>
      </c>
      <c r="B2184">
        <v>201404947</v>
      </c>
      <c r="C2184" s="63">
        <v>35271</v>
      </c>
      <c r="D2184" s="63">
        <v>35271</v>
      </c>
      <c r="E2184" s="55">
        <v>1</v>
      </c>
      <c r="F2184">
        <f t="shared" si="34"/>
        <v>1</v>
      </c>
    </row>
    <row r="2185" spans="1:6" x14ac:dyDescent="0.25">
      <c r="B2185">
        <v>201604605</v>
      </c>
      <c r="C2185" s="63">
        <v>35273</v>
      </c>
      <c r="D2185" s="63">
        <v>35273</v>
      </c>
      <c r="E2185" s="55">
        <v>1</v>
      </c>
      <c r="F2185">
        <f t="shared" si="34"/>
        <v>1</v>
      </c>
    </row>
    <row r="2186" spans="1:6" x14ac:dyDescent="0.25">
      <c r="B2186">
        <v>201800301</v>
      </c>
      <c r="C2186" s="63">
        <v>35272</v>
      </c>
      <c r="D2186" s="63">
        <v>35272</v>
      </c>
      <c r="E2186" s="55">
        <v>1</v>
      </c>
      <c r="F2186">
        <f t="shared" si="34"/>
        <v>1</v>
      </c>
    </row>
    <row r="2187" spans="1:6" x14ac:dyDescent="0.25">
      <c r="B2187">
        <v>201907007</v>
      </c>
      <c r="C2187" s="63">
        <v>35273</v>
      </c>
      <c r="D2187" s="63">
        <v>35273</v>
      </c>
      <c r="E2187" s="55">
        <v>1</v>
      </c>
      <c r="F2187">
        <f t="shared" si="34"/>
        <v>1</v>
      </c>
    </row>
    <row r="2188" spans="1:6" x14ac:dyDescent="0.25">
      <c r="A2188" t="s">
        <v>1123</v>
      </c>
      <c r="B2188">
        <v>201607944</v>
      </c>
      <c r="C2188" s="63">
        <v>35273</v>
      </c>
      <c r="D2188" s="63">
        <v>35273</v>
      </c>
      <c r="E2188" s="55">
        <v>1</v>
      </c>
      <c r="F2188">
        <f t="shared" si="34"/>
        <v>1</v>
      </c>
    </row>
    <row r="2189" spans="1:6" x14ac:dyDescent="0.25">
      <c r="B2189">
        <v>201704093</v>
      </c>
      <c r="C2189" s="63">
        <v>35274</v>
      </c>
      <c r="D2189" s="63">
        <v>35274</v>
      </c>
      <c r="E2189" s="55">
        <v>1</v>
      </c>
      <c r="F2189">
        <f t="shared" si="34"/>
        <v>1</v>
      </c>
    </row>
    <row r="2190" spans="1:6" x14ac:dyDescent="0.25">
      <c r="B2190">
        <v>201704991</v>
      </c>
      <c r="C2190" s="63">
        <v>35272</v>
      </c>
      <c r="D2190" s="63">
        <v>35272</v>
      </c>
      <c r="E2190" s="55">
        <v>1</v>
      </c>
      <c r="F2190">
        <f t="shared" si="34"/>
        <v>1</v>
      </c>
    </row>
    <row r="2191" spans="1:6" x14ac:dyDescent="0.25">
      <c r="B2191">
        <v>201907538</v>
      </c>
      <c r="C2191" s="63">
        <v>35275</v>
      </c>
      <c r="D2191" s="63">
        <v>35275</v>
      </c>
      <c r="E2191" s="55">
        <v>1</v>
      </c>
      <c r="F2191">
        <f t="shared" si="34"/>
        <v>1</v>
      </c>
    </row>
    <row r="2192" spans="1:6" x14ac:dyDescent="0.25">
      <c r="B2192">
        <v>201909162</v>
      </c>
      <c r="C2192" s="63">
        <v>35275</v>
      </c>
      <c r="D2192" s="63">
        <v>35275</v>
      </c>
      <c r="E2192" s="55">
        <v>1</v>
      </c>
      <c r="F2192">
        <f t="shared" si="34"/>
        <v>1</v>
      </c>
    </row>
    <row r="2193" spans="1:6" x14ac:dyDescent="0.25">
      <c r="B2193">
        <v>202004753</v>
      </c>
      <c r="C2193" s="63">
        <v>35273</v>
      </c>
      <c r="D2193" s="63">
        <v>35273</v>
      </c>
      <c r="E2193" s="55">
        <v>1</v>
      </c>
      <c r="F2193">
        <f t="shared" si="34"/>
        <v>1</v>
      </c>
    </row>
    <row r="2194" spans="1:6" x14ac:dyDescent="0.25">
      <c r="A2194" t="s">
        <v>4274</v>
      </c>
      <c r="B2194">
        <v>201607944</v>
      </c>
      <c r="C2194" s="63">
        <v>35272</v>
      </c>
      <c r="D2194" s="63">
        <v>35272</v>
      </c>
      <c r="E2194" s="55">
        <v>1</v>
      </c>
      <c r="F2194">
        <f t="shared" si="34"/>
        <v>1</v>
      </c>
    </row>
    <row r="2195" spans="1:6" x14ac:dyDescent="0.25">
      <c r="B2195">
        <v>201705072</v>
      </c>
      <c r="C2195" s="63">
        <v>35272</v>
      </c>
      <c r="D2195" s="63">
        <v>35272</v>
      </c>
      <c r="E2195" s="55">
        <v>1</v>
      </c>
      <c r="F2195">
        <f t="shared" si="34"/>
        <v>1</v>
      </c>
    </row>
    <row r="2196" spans="1:6" x14ac:dyDescent="0.25">
      <c r="B2196">
        <v>202005026</v>
      </c>
      <c r="C2196" s="63">
        <v>35272</v>
      </c>
      <c r="D2196" s="63">
        <v>35272</v>
      </c>
      <c r="E2196" s="55">
        <v>1</v>
      </c>
      <c r="F2196">
        <f t="shared" si="34"/>
        <v>1</v>
      </c>
    </row>
    <row r="2197" spans="1:6" x14ac:dyDescent="0.25">
      <c r="A2197" t="s">
        <v>1042</v>
      </c>
      <c r="B2197">
        <v>201905810</v>
      </c>
      <c r="C2197" s="63">
        <v>35272</v>
      </c>
      <c r="D2197" s="63">
        <v>35272</v>
      </c>
      <c r="E2197" s="55">
        <v>1</v>
      </c>
      <c r="F2197">
        <f t="shared" si="34"/>
        <v>1</v>
      </c>
    </row>
    <row r="2198" spans="1:6" x14ac:dyDescent="0.25">
      <c r="A2198" t="s">
        <v>4656</v>
      </c>
      <c r="B2198">
        <v>201907737</v>
      </c>
      <c r="C2198" s="63">
        <v>35272</v>
      </c>
      <c r="D2198" s="63">
        <v>35272</v>
      </c>
      <c r="E2198" s="55">
        <v>1</v>
      </c>
      <c r="F2198">
        <f t="shared" si="34"/>
        <v>1</v>
      </c>
    </row>
    <row r="2199" spans="1:6" x14ac:dyDescent="0.25">
      <c r="A2199" t="s">
        <v>1491</v>
      </c>
      <c r="B2199">
        <v>200707284</v>
      </c>
      <c r="C2199" s="63">
        <v>35272</v>
      </c>
      <c r="D2199" s="63">
        <v>35272</v>
      </c>
      <c r="E2199" s="55">
        <v>1</v>
      </c>
      <c r="F2199">
        <f t="shared" si="34"/>
        <v>1</v>
      </c>
    </row>
    <row r="2200" spans="1:6" x14ac:dyDescent="0.25">
      <c r="B2200">
        <v>201604526</v>
      </c>
      <c r="C2200" s="63">
        <v>35273</v>
      </c>
      <c r="D2200" s="63">
        <v>35274</v>
      </c>
      <c r="E2200" s="55">
        <v>1</v>
      </c>
      <c r="F2200">
        <f t="shared" si="34"/>
        <v>2</v>
      </c>
    </row>
    <row r="2201" spans="1:6" x14ac:dyDescent="0.25">
      <c r="A2201" t="s">
        <v>4655</v>
      </c>
      <c r="B2201">
        <v>201906792</v>
      </c>
      <c r="C2201" s="63">
        <v>35273</v>
      </c>
      <c r="D2201" s="63">
        <v>35273</v>
      </c>
      <c r="E2201" s="55">
        <v>1</v>
      </c>
      <c r="F2201">
        <f t="shared" si="34"/>
        <v>1</v>
      </c>
    </row>
    <row r="2202" spans="1:6" x14ac:dyDescent="0.25">
      <c r="B2202">
        <v>201907915</v>
      </c>
      <c r="C2202" s="63">
        <v>35274</v>
      </c>
      <c r="D2202" s="63">
        <v>35274</v>
      </c>
      <c r="E2202" s="55">
        <v>1</v>
      </c>
      <c r="F2202">
        <f t="shared" si="34"/>
        <v>1</v>
      </c>
    </row>
    <row r="2203" spans="1:6" x14ac:dyDescent="0.25">
      <c r="A2203" t="s">
        <v>4162</v>
      </c>
      <c r="B2203">
        <v>202007602</v>
      </c>
      <c r="C2203" s="63">
        <v>35273</v>
      </c>
      <c r="D2203" s="63">
        <v>35273</v>
      </c>
      <c r="E2203" s="55">
        <v>1</v>
      </c>
      <c r="F2203">
        <f t="shared" si="34"/>
        <v>1</v>
      </c>
    </row>
    <row r="2204" spans="1:6" x14ac:dyDescent="0.25">
      <c r="A2204" t="s">
        <v>1040</v>
      </c>
      <c r="B2204">
        <v>201905634</v>
      </c>
      <c r="C2204" s="63">
        <v>35274</v>
      </c>
      <c r="D2204" s="63">
        <v>35274</v>
      </c>
      <c r="E2204" s="55">
        <v>1</v>
      </c>
      <c r="F2204">
        <f t="shared" si="34"/>
        <v>1</v>
      </c>
    </row>
    <row r="2205" spans="1:6" x14ac:dyDescent="0.25">
      <c r="B2205">
        <v>201907693</v>
      </c>
      <c r="C2205" s="63">
        <v>35272</v>
      </c>
      <c r="D2205" s="63">
        <v>35272</v>
      </c>
      <c r="E2205" s="55">
        <v>1</v>
      </c>
      <c r="F2205">
        <f t="shared" si="34"/>
        <v>1</v>
      </c>
    </row>
    <row r="2206" spans="1:6" x14ac:dyDescent="0.25">
      <c r="A2206" t="s">
        <v>4273</v>
      </c>
      <c r="B2206">
        <v>202003320</v>
      </c>
      <c r="C2206" s="63">
        <v>35273</v>
      </c>
      <c r="D2206" s="63">
        <v>35273</v>
      </c>
      <c r="E2206" s="55">
        <v>1</v>
      </c>
      <c r="F2206">
        <f t="shared" si="34"/>
        <v>1</v>
      </c>
    </row>
    <row r="2207" spans="1:6" x14ac:dyDescent="0.25">
      <c r="A2207" t="s">
        <v>1538</v>
      </c>
      <c r="B2207">
        <v>201900728</v>
      </c>
      <c r="C2207" s="63">
        <v>35272</v>
      </c>
      <c r="D2207" s="63">
        <v>35272</v>
      </c>
      <c r="E2207" s="55">
        <v>1</v>
      </c>
      <c r="F2207">
        <f t="shared" si="34"/>
        <v>1</v>
      </c>
    </row>
    <row r="2208" spans="1:6" x14ac:dyDescent="0.25">
      <c r="B2208">
        <v>201905604</v>
      </c>
      <c r="C2208" s="63">
        <v>35272</v>
      </c>
      <c r="D2208" s="63">
        <v>35273</v>
      </c>
      <c r="E2208" s="55">
        <v>1</v>
      </c>
      <c r="F2208">
        <f t="shared" si="34"/>
        <v>2</v>
      </c>
    </row>
    <row r="2209" spans="1:6" x14ac:dyDescent="0.25">
      <c r="A2209" t="s">
        <v>1039</v>
      </c>
      <c r="B2209">
        <v>201706405</v>
      </c>
      <c r="C2209" s="63">
        <v>35272</v>
      </c>
      <c r="D2209" s="63">
        <v>35273</v>
      </c>
      <c r="E2209" s="55">
        <v>1</v>
      </c>
      <c r="F2209">
        <f t="shared" si="34"/>
        <v>2</v>
      </c>
    </row>
    <row r="2210" spans="1:6" x14ac:dyDescent="0.25">
      <c r="A2210" t="s">
        <v>4932</v>
      </c>
      <c r="B2210">
        <v>201504395</v>
      </c>
      <c r="C2210" s="63">
        <v>35273</v>
      </c>
      <c r="D2210" s="63">
        <v>35273</v>
      </c>
      <c r="E2210" s="55">
        <v>1</v>
      </c>
      <c r="F2210">
        <f t="shared" si="34"/>
        <v>1</v>
      </c>
    </row>
    <row r="2211" spans="1:6" x14ac:dyDescent="0.25">
      <c r="B2211">
        <v>201907357</v>
      </c>
      <c r="C2211" s="63">
        <v>35273</v>
      </c>
      <c r="D2211" s="63">
        <v>35273</v>
      </c>
      <c r="E2211" s="55">
        <v>1</v>
      </c>
      <c r="F2211">
        <f t="shared" si="34"/>
        <v>1</v>
      </c>
    </row>
    <row r="2212" spans="1:6" x14ac:dyDescent="0.25">
      <c r="A2212" t="s">
        <v>3999</v>
      </c>
      <c r="B2212">
        <v>201403686</v>
      </c>
      <c r="C2212" s="63">
        <v>35275</v>
      </c>
      <c r="D2212" s="63">
        <v>35275</v>
      </c>
      <c r="E2212" s="55">
        <v>1</v>
      </c>
      <c r="F2212">
        <f t="shared" si="34"/>
        <v>1</v>
      </c>
    </row>
    <row r="2213" spans="1:6" x14ac:dyDescent="0.25">
      <c r="B2213">
        <v>201700101</v>
      </c>
      <c r="C2213" s="63">
        <v>35273</v>
      </c>
      <c r="D2213" s="63">
        <v>35273</v>
      </c>
      <c r="E2213" s="55">
        <v>1</v>
      </c>
      <c r="F2213">
        <f t="shared" si="34"/>
        <v>1</v>
      </c>
    </row>
    <row r="2214" spans="1:6" x14ac:dyDescent="0.25">
      <c r="B2214">
        <v>201800185</v>
      </c>
      <c r="C2214" s="63">
        <v>35274</v>
      </c>
      <c r="D2214" s="63">
        <v>35274</v>
      </c>
      <c r="E2214" s="55">
        <v>1</v>
      </c>
      <c r="F2214">
        <f t="shared" si="34"/>
        <v>1</v>
      </c>
    </row>
    <row r="2215" spans="1:6" x14ac:dyDescent="0.25">
      <c r="B2215">
        <v>201906031</v>
      </c>
      <c r="C2215" s="63">
        <v>35274</v>
      </c>
      <c r="D2215" s="63">
        <v>35274</v>
      </c>
      <c r="E2215" s="55">
        <v>1</v>
      </c>
      <c r="F2215">
        <f t="shared" si="34"/>
        <v>1</v>
      </c>
    </row>
    <row r="2216" spans="1:6" x14ac:dyDescent="0.25">
      <c r="B2216">
        <v>202004421</v>
      </c>
      <c r="C2216" s="63">
        <v>35273</v>
      </c>
      <c r="D2216" s="63">
        <v>35274</v>
      </c>
      <c r="E2216" s="55">
        <v>1</v>
      </c>
      <c r="F2216">
        <f t="shared" si="34"/>
        <v>2</v>
      </c>
    </row>
    <row r="2217" spans="1:6" x14ac:dyDescent="0.25">
      <c r="A2217" t="s">
        <v>4160</v>
      </c>
      <c r="B2217">
        <v>201005231</v>
      </c>
      <c r="C2217" s="63">
        <v>35272</v>
      </c>
      <c r="D2217" s="63">
        <v>35272</v>
      </c>
      <c r="E2217" s="55">
        <v>1</v>
      </c>
      <c r="F2217">
        <f t="shared" si="34"/>
        <v>1</v>
      </c>
    </row>
    <row r="2218" spans="1:6" x14ac:dyDescent="0.25">
      <c r="B2218">
        <v>201302823</v>
      </c>
      <c r="C2218" s="63">
        <v>35273</v>
      </c>
      <c r="D2218" s="63">
        <v>35273</v>
      </c>
      <c r="E2218" s="55">
        <v>1</v>
      </c>
      <c r="F2218">
        <f t="shared" si="34"/>
        <v>1</v>
      </c>
    </row>
    <row r="2219" spans="1:6" x14ac:dyDescent="0.25">
      <c r="B2219">
        <v>201505938</v>
      </c>
      <c r="C2219" s="63">
        <v>35274</v>
      </c>
      <c r="D2219" s="63">
        <v>35274</v>
      </c>
      <c r="E2219" s="55">
        <v>1</v>
      </c>
      <c r="F2219">
        <f t="shared" si="34"/>
        <v>1</v>
      </c>
    </row>
    <row r="2220" spans="1:6" x14ac:dyDescent="0.25">
      <c r="B2220">
        <v>201705127</v>
      </c>
      <c r="C2220" s="63">
        <v>35273</v>
      </c>
      <c r="D2220" s="63">
        <v>35274</v>
      </c>
      <c r="E2220" s="55">
        <v>1</v>
      </c>
      <c r="F2220">
        <f t="shared" si="34"/>
        <v>2</v>
      </c>
    </row>
    <row r="2221" spans="1:6" x14ac:dyDescent="0.25">
      <c r="B2221">
        <v>201705205</v>
      </c>
      <c r="C2221" s="63">
        <v>35273</v>
      </c>
      <c r="D2221" s="63">
        <v>35273</v>
      </c>
      <c r="E2221" s="55">
        <v>1</v>
      </c>
      <c r="F2221">
        <f t="shared" si="34"/>
        <v>1</v>
      </c>
    </row>
    <row r="2222" spans="1:6" x14ac:dyDescent="0.25">
      <c r="B2222">
        <v>201707122</v>
      </c>
      <c r="C2222" s="63">
        <v>35274</v>
      </c>
      <c r="D2222" s="63">
        <v>35274</v>
      </c>
      <c r="E2222" s="55">
        <v>1</v>
      </c>
      <c r="F2222">
        <f t="shared" si="34"/>
        <v>1</v>
      </c>
    </row>
    <row r="2223" spans="1:6" x14ac:dyDescent="0.25">
      <c r="B2223">
        <v>201905097</v>
      </c>
      <c r="C2223" s="63">
        <v>35277</v>
      </c>
      <c r="D2223" s="63">
        <v>35277</v>
      </c>
      <c r="E2223" s="55">
        <v>1</v>
      </c>
      <c r="F2223">
        <f t="shared" si="34"/>
        <v>1</v>
      </c>
    </row>
    <row r="2224" spans="1:6" x14ac:dyDescent="0.25">
      <c r="B2224">
        <v>202004288</v>
      </c>
      <c r="C2224" s="63">
        <v>35274</v>
      </c>
      <c r="D2224" s="63">
        <v>35274</v>
      </c>
      <c r="E2224" s="55">
        <v>1</v>
      </c>
      <c r="F2224">
        <f t="shared" si="34"/>
        <v>1</v>
      </c>
    </row>
    <row r="2225" spans="1:6" x14ac:dyDescent="0.25">
      <c r="B2225">
        <v>202005485</v>
      </c>
      <c r="C2225" s="63">
        <v>35273</v>
      </c>
      <c r="D2225" s="63">
        <v>35273</v>
      </c>
      <c r="E2225" s="55">
        <v>1</v>
      </c>
      <c r="F2225">
        <f t="shared" si="34"/>
        <v>1</v>
      </c>
    </row>
    <row r="2226" spans="1:6" x14ac:dyDescent="0.25">
      <c r="B2226">
        <v>202006289</v>
      </c>
      <c r="C2226" s="63">
        <v>35274</v>
      </c>
      <c r="D2226" s="63">
        <v>35274</v>
      </c>
      <c r="E2226" s="55">
        <v>1</v>
      </c>
      <c r="F2226">
        <f t="shared" si="34"/>
        <v>1</v>
      </c>
    </row>
    <row r="2227" spans="1:6" x14ac:dyDescent="0.25">
      <c r="A2227" t="s">
        <v>1227</v>
      </c>
      <c r="B2227">
        <v>202006241</v>
      </c>
      <c r="C2227" s="63">
        <v>35272</v>
      </c>
      <c r="D2227" s="63">
        <v>35272</v>
      </c>
      <c r="E2227" s="55">
        <v>1</v>
      </c>
      <c r="F2227">
        <f t="shared" si="34"/>
        <v>1</v>
      </c>
    </row>
    <row r="2228" spans="1:6" x14ac:dyDescent="0.25">
      <c r="A2228" t="s">
        <v>4474</v>
      </c>
      <c r="B2228">
        <v>201907345</v>
      </c>
      <c r="C2228" s="63">
        <v>35273</v>
      </c>
      <c r="D2228" s="63">
        <v>35273</v>
      </c>
      <c r="E2228" s="55">
        <v>1</v>
      </c>
      <c r="F2228">
        <f t="shared" si="34"/>
        <v>1</v>
      </c>
    </row>
    <row r="2229" spans="1:6" x14ac:dyDescent="0.25">
      <c r="A2229" t="s">
        <v>4272</v>
      </c>
      <c r="B2229">
        <v>201605389</v>
      </c>
      <c r="C2229" s="63">
        <v>35274</v>
      </c>
      <c r="D2229" s="63">
        <v>35274</v>
      </c>
      <c r="E2229" s="55">
        <v>1</v>
      </c>
      <c r="F2229">
        <f t="shared" si="34"/>
        <v>1</v>
      </c>
    </row>
    <row r="2230" spans="1:6" x14ac:dyDescent="0.25">
      <c r="B2230">
        <v>201607944</v>
      </c>
      <c r="C2230" s="63">
        <v>35273</v>
      </c>
      <c r="D2230" s="63">
        <v>35273</v>
      </c>
      <c r="E2230" s="55">
        <v>1</v>
      </c>
      <c r="F2230">
        <f t="shared" si="34"/>
        <v>1</v>
      </c>
    </row>
    <row r="2231" spans="1:6" x14ac:dyDescent="0.25">
      <c r="B2231">
        <v>201904798</v>
      </c>
      <c r="C2231" s="63">
        <v>35274</v>
      </c>
      <c r="D2231" s="63">
        <v>35274</v>
      </c>
      <c r="E2231" s="55">
        <v>1</v>
      </c>
      <c r="F2231">
        <f t="shared" si="34"/>
        <v>1</v>
      </c>
    </row>
    <row r="2232" spans="1:6" x14ac:dyDescent="0.25">
      <c r="B2232">
        <v>201908253</v>
      </c>
      <c r="C2232" s="63">
        <v>35274</v>
      </c>
      <c r="D2232" s="63">
        <v>35274</v>
      </c>
      <c r="E2232" s="55">
        <v>1</v>
      </c>
      <c r="F2232">
        <f t="shared" si="34"/>
        <v>1</v>
      </c>
    </row>
    <row r="2233" spans="1:6" x14ac:dyDescent="0.25">
      <c r="B2233">
        <v>202006837</v>
      </c>
      <c r="C2233" s="63">
        <v>35273</v>
      </c>
      <c r="D2233" s="63">
        <v>35273</v>
      </c>
      <c r="E2233" s="55">
        <v>1</v>
      </c>
      <c r="F2233">
        <f t="shared" si="34"/>
        <v>1</v>
      </c>
    </row>
    <row r="2234" spans="1:6" x14ac:dyDescent="0.25">
      <c r="A2234" t="s">
        <v>4159</v>
      </c>
      <c r="B2234">
        <v>201907737</v>
      </c>
      <c r="C2234" s="63">
        <v>35274</v>
      </c>
      <c r="D2234" s="63">
        <v>35274</v>
      </c>
      <c r="E2234" s="55">
        <v>1</v>
      </c>
      <c r="F2234">
        <f t="shared" si="34"/>
        <v>1</v>
      </c>
    </row>
    <row r="2235" spans="1:6" x14ac:dyDescent="0.25">
      <c r="B2235">
        <v>202008413</v>
      </c>
      <c r="C2235" s="63">
        <v>35276</v>
      </c>
      <c r="D2235" s="63">
        <v>35276</v>
      </c>
      <c r="E2235" s="55">
        <v>1</v>
      </c>
      <c r="F2235">
        <f t="shared" si="34"/>
        <v>1</v>
      </c>
    </row>
    <row r="2236" spans="1:6" x14ac:dyDescent="0.25">
      <c r="A2236" t="s">
        <v>5754</v>
      </c>
      <c r="B2236">
        <v>202004999</v>
      </c>
      <c r="C2236" s="63">
        <v>35504</v>
      </c>
      <c r="D2236" s="63">
        <v>35504</v>
      </c>
      <c r="E2236" s="55">
        <v>1</v>
      </c>
      <c r="F2236">
        <f t="shared" si="34"/>
        <v>1</v>
      </c>
    </row>
    <row r="2237" spans="1:6" x14ac:dyDescent="0.25">
      <c r="A2237" t="s">
        <v>1370</v>
      </c>
      <c r="B2237">
        <v>201505938</v>
      </c>
      <c r="C2237" s="63">
        <v>35273</v>
      </c>
      <c r="D2237" s="63">
        <v>35273</v>
      </c>
      <c r="E2237" s="55">
        <v>1</v>
      </c>
      <c r="F2237">
        <f t="shared" si="34"/>
        <v>1</v>
      </c>
    </row>
    <row r="2238" spans="1:6" x14ac:dyDescent="0.25">
      <c r="A2238" t="s">
        <v>4472</v>
      </c>
      <c r="B2238">
        <v>199703280</v>
      </c>
      <c r="C2238" s="63">
        <v>35273</v>
      </c>
      <c r="D2238" s="63">
        <v>35273</v>
      </c>
      <c r="E2238" s="55">
        <v>1</v>
      </c>
      <c r="F2238">
        <f t="shared" si="34"/>
        <v>1</v>
      </c>
    </row>
    <row r="2239" spans="1:6" x14ac:dyDescent="0.25">
      <c r="B2239">
        <v>201806673</v>
      </c>
      <c r="C2239" s="63">
        <v>35275</v>
      </c>
      <c r="D2239" s="63">
        <v>35276</v>
      </c>
      <c r="E2239" s="55">
        <v>1</v>
      </c>
      <c r="F2239">
        <f t="shared" si="34"/>
        <v>2</v>
      </c>
    </row>
    <row r="2240" spans="1:6" x14ac:dyDescent="0.25">
      <c r="B2240">
        <v>201904952</v>
      </c>
      <c r="C2240" s="63">
        <v>35273</v>
      </c>
      <c r="D2240" s="63">
        <v>35273</v>
      </c>
      <c r="E2240" s="55">
        <v>1</v>
      </c>
      <c r="F2240">
        <f t="shared" si="34"/>
        <v>1</v>
      </c>
    </row>
    <row r="2241" spans="1:6" x14ac:dyDescent="0.25">
      <c r="A2241" t="s">
        <v>4320</v>
      </c>
      <c r="B2241">
        <v>201905682</v>
      </c>
      <c r="C2241" s="63">
        <v>35274</v>
      </c>
      <c r="D2241" s="63">
        <v>35274</v>
      </c>
      <c r="E2241" s="55">
        <v>1</v>
      </c>
      <c r="F2241">
        <f t="shared" si="34"/>
        <v>1</v>
      </c>
    </row>
    <row r="2242" spans="1:6" x14ac:dyDescent="0.25">
      <c r="B2242">
        <v>202004186</v>
      </c>
      <c r="C2242" s="63">
        <v>35273</v>
      </c>
      <c r="D2242" s="63">
        <v>35273</v>
      </c>
      <c r="E2242" s="55">
        <v>1</v>
      </c>
      <c r="F2242">
        <f t="shared" si="34"/>
        <v>1</v>
      </c>
    </row>
    <row r="2243" spans="1:6" x14ac:dyDescent="0.25">
      <c r="A2243" t="s">
        <v>4471</v>
      </c>
      <c r="B2243">
        <v>201808613</v>
      </c>
      <c r="C2243" s="63">
        <v>35273</v>
      </c>
      <c r="D2243" s="63">
        <v>35273</v>
      </c>
      <c r="E2243" s="55">
        <v>1</v>
      </c>
      <c r="F2243">
        <f t="shared" si="34"/>
        <v>1</v>
      </c>
    </row>
    <row r="2244" spans="1:6" x14ac:dyDescent="0.25">
      <c r="A2244" t="s">
        <v>3998</v>
      </c>
      <c r="B2244">
        <v>201907254</v>
      </c>
      <c r="C2244" s="63">
        <v>35274</v>
      </c>
      <c r="D2244" s="63">
        <v>35274</v>
      </c>
      <c r="E2244" s="55">
        <v>1</v>
      </c>
      <c r="F2244">
        <f t="shared" si="34"/>
        <v>1</v>
      </c>
    </row>
    <row r="2245" spans="1:6" x14ac:dyDescent="0.25">
      <c r="B2245">
        <v>201907859</v>
      </c>
      <c r="C2245" s="63">
        <v>35274</v>
      </c>
      <c r="D2245" s="63">
        <v>35274</v>
      </c>
      <c r="E2245" s="55">
        <v>1</v>
      </c>
      <c r="F2245">
        <f t="shared" si="34"/>
        <v>1</v>
      </c>
    </row>
    <row r="2246" spans="1:6" x14ac:dyDescent="0.25">
      <c r="B2246">
        <v>202005209</v>
      </c>
      <c r="C2246" s="63">
        <v>35275</v>
      </c>
      <c r="D2246" s="63">
        <v>35275</v>
      </c>
      <c r="E2246" s="55">
        <v>1</v>
      </c>
      <c r="F2246">
        <f t="shared" ref="F2246:F2309" si="35">IFERROR(D2246-C2246+1, 0)</f>
        <v>1</v>
      </c>
    </row>
    <row r="2247" spans="1:6" x14ac:dyDescent="0.25">
      <c r="B2247">
        <v>202103344</v>
      </c>
      <c r="C2247" s="63">
        <v>35273</v>
      </c>
      <c r="D2247" s="63">
        <v>35273</v>
      </c>
      <c r="E2247" s="55">
        <v>1</v>
      </c>
      <c r="F2247">
        <f t="shared" si="35"/>
        <v>1</v>
      </c>
    </row>
    <row r="2248" spans="1:6" x14ac:dyDescent="0.25">
      <c r="A2248" t="s">
        <v>4469</v>
      </c>
      <c r="B2248">
        <v>201707329</v>
      </c>
      <c r="C2248" s="63">
        <v>35273</v>
      </c>
      <c r="D2248" s="63">
        <v>35273</v>
      </c>
      <c r="E2248" s="55">
        <v>1</v>
      </c>
      <c r="F2248">
        <f t="shared" si="35"/>
        <v>1</v>
      </c>
    </row>
    <row r="2249" spans="1:6" x14ac:dyDescent="0.25">
      <c r="B2249">
        <v>202008401</v>
      </c>
      <c r="C2249" s="63">
        <v>35272</v>
      </c>
      <c r="D2249" s="63">
        <v>35273</v>
      </c>
      <c r="E2249" s="55">
        <v>1</v>
      </c>
      <c r="F2249">
        <f t="shared" si="35"/>
        <v>2</v>
      </c>
    </row>
    <row r="2250" spans="1:6" x14ac:dyDescent="0.25">
      <c r="A2250" t="s">
        <v>4270</v>
      </c>
      <c r="B2250">
        <v>201906792</v>
      </c>
      <c r="C2250" s="63">
        <v>35273</v>
      </c>
      <c r="D2250" s="63">
        <v>35273</v>
      </c>
      <c r="E2250" s="55">
        <v>1</v>
      </c>
      <c r="F2250">
        <f t="shared" si="35"/>
        <v>1</v>
      </c>
    </row>
    <row r="2251" spans="1:6" x14ac:dyDescent="0.25">
      <c r="A2251" t="s">
        <v>1038</v>
      </c>
      <c r="B2251">
        <v>199803795</v>
      </c>
      <c r="C2251" s="63">
        <v>35274</v>
      </c>
      <c r="D2251" s="63">
        <v>35274</v>
      </c>
      <c r="E2251" s="55">
        <v>1</v>
      </c>
      <c r="F2251">
        <f t="shared" si="35"/>
        <v>1</v>
      </c>
    </row>
    <row r="2252" spans="1:6" x14ac:dyDescent="0.25">
      <c r="A2252" t="s">
        <v>1122</v>
      </c>
      <c r="B2252">
        <v>201806340</v>
      </c>
      <c r="C2252" s="63">
        <v>35274</v>
      </c>
      <c r="D2252" s="63">
        <v>35274</v>
      </c>
      <c r="E2252" s="55">
        <v>1</v>
      </c>
      <c r="F2252">
        <f t="shared" si="35"/>
        <v>1</v>
      </c>
    </row>
    <row r="2253" spans="1:6" x14ac:dyDescent="0.25">
      <c r="B2253">
        <v>201907345</v>
      </c>
      <c r="C2253" s="63">
        <v>35273</v>
      </c>
      <c r="D2253" s="63">
        <v>35273</v>
      </c>
      <c r="E2253" s="55">
        <v>1</v>
      </c>
      <c r="F2253">
        <f t="shared" si="35"/>
        <v>1</v>
      </c>
    </row>
    <row r="2254" spans="1:6" x14ac:dyDescent="0.25">
      <c r="B2254">
        <v>201907737</v>
      </c>
      <c r="C2254" s="63">
        <v>35275</v>
      </c>
      <c r="D2254" s="63">
        <v>35275</v>
      </c>
      <c r="E2254" s="55">
        <v>1</v>
      </c>
      <c r="F2254">
        <f t="shared" si="35"/>
        <v>1</v>
      </c>
    </row>
    <row r="2255" spans="1:6" x14ac:dyDescent="0.25">
      <c r="A2255" t="s">
        <v>4654</v>
      </c>
      <c r="B2255">
        <v>201704961</v>
      </c>
      <c r="C2255" s="63">
        <v>35272</v>
      </c>
      <c r="D2255" s="63">
        <v>35272</v>
      </c>
      <c r="E2255" s="55">
        <v>1</v>
      </c>
      <c r="F2255">
        <f t="shared" si="35"/>
        <v>1</v>
      </c>
    </row>
    <row r="2256" spans="1:6" x14ac:dyDescent="0.25">
      <c r="A2256" t="s">
        <v>4737</v>
      </c>
      <c r="B2256">
        <v>201805000</v>
      </c>
      <c r="C2256" s="63">
        <v>35272</v>
      </c>
      <c r="D2256" s="63">
        <v>35272</v>
      </c>
      <c r="E2256" s="55">
        <v>1</v>
      </c>
      <c r="F2256">
        <f t="shared" si="35"/>
        <v>1</v>
      </c>
    </row>
    <row r="2257" spans="1:6" x14ac:dyDescent="0.25">
      <c r="A2257" t="s">
        <v>3996</v>
      </c>
      <c r="B2257">
        <v>201806507</v>
      </c>
      <c r="C2257" s="63">
        <v>35273</v>
      </c>
      <c r="D2257" s="63">
        <v>35273</v>
      </c>
      <c r="E2257" s="55">
        <v>1</v>
      </c>
      <c r="F2257">
        <f t="shared" si="35"/>
        <v>1</v>
      </c>
    </row>
    <row r="2258" spans="1:6" x14ac:dyDescent="0.25">
      <c r="A2258" t="s">
        <v>1572</v>
      </c>
      <c r="B2258">
        <v>201907347</v>
      </c>
      <c r="C2258" s="63">
        <v>35273</v>
      </c>
      <c r="D2258" s="63">
        <v>35273</v>
      </c>
      <c r="E2258" s="55">
        <v>1</v>
      </c>
      <c r="F2258">
        <f t="shared" si="35"/>
        <v>1</v>
      </c>
    </row>
    <row r="2259" spans="1:6" x14ac:dyDescent="0.25">
      <c r="A2259" t="s">
        <v>4888</v>
      </c>
      <c r="B2259">
        <v>201806305</v>
      </c>
      <c r="C2259" s="63">
        <v>35272</v>
      </c>
      <c r="D2259" s="63">
        <v>35272</v>
      </c>
      <c r="E2259" s="55">
        <v>1</v>
      </c>
      <c r="F2259">
        <f t="shared" si="35"/>
        <v>1</v>
      </c>
    </row>
    <row r="2260" spans="1:6" x14ac:dyDescent="0.25">
      <c r="A2260" t="s">
        <v>4653</v>
      </c>
      <c r="B2260">
        <v>201908178</v>
      </c>
      <c r="C2260" s="63">
        <v>35273</v>
      </c>
      <c r="D2260" s="63">
        <v>35273</v>
      </c>
      <c r="E2260" s="55">
        <v>1</v>
      </c>
      <c r="F2260">
        <f t="shared" si="35"/>
        <v>1</v>
      </c>
    </row>
    <row r="2261" spans="1:6" x14ac:dyDescent="0.25">
      <c r="B2261">
        <v>201909914</v>
      </c>
      <c r="C2261" s="63">
        <v>35273</v>
      </c>
      <c r="D2261" s="63">
        <v>35273</v>
      </c>
      <c r="E2261" s="55">
        <v>1</v>
      </c>
      <c r="F2261">
        <f t="shared" si="35"/>
        <v>1</v>
      </c>
    </row>
    <row r="2262" spans="1:6" x14ac:dyDescent="0.25">
      <c r="A2262" t="s">
        <v>4467</v>
      </c>
      <c r="B2262">
        <v>201706044</v>
      </c>
      <c r="C2262" s="63">
        <v>35276</v>
      </c>
      <c r="D2262" s="63">
        <v>35276</v>
      </c>
      <c r="E2262" s="55">
        <v>1</v>
      </c>
      <c r="F2262">
        <f t="shared" si="35"/>
        <v>1</v>
      </c>
    </row>
    <row r="2263" spans="1:6" x14ac:dyDescent="0.25">
      <c r="B2263">
        <v>201809896</v>
      </c>
      <c r="C2263" s="63">
        <v>35274</v>
      </c>
      <c r="D2263" s="63">
        <v>35274</v>
      </c>
      <c r="E2263" s="55">
        <v>1</v>
      </c>
      <c r="F2263">
        <f t="shared" si="35"/>
        <v>1</v>
      </c>
    </row>
    <row r="2264" spans="1:6" x14ac:dyDescent="0.25">
      <c r="B2264">
        <v>202008862</v>
      </c>
      <c r="C2264" s="63">
        <v>35275</v>
      </c>
      <c r="D2264" s="63">
        <v>35275</v>
      </c>
      <c r="E2264" s="55">
        <v>1</v>
      </c>
      <c r="F2264">
        <f t="shared" si="35"/>
        <v>1</v>
      </c>
    </row>
    <row r="2265" spans="1:6" x14ac:dyDescent="0.25">
      <c r="B2265">
        <v>202009549</v>
      </c>
      <c r="C2265" s="63">
        <v>35273</v>
      </c>
      <c r="D2265" s="63">
        <v>35273</v>
      </c>
      <c r="E2265" s="55">
        <v>1</v>
      </c>
      <c r="F2265">
        <f t="shared" si="35"/>
        <v>1</v>
      </c>
    </row>
    <row r="2266" spans="1:6" x14ac:dyDescent="0.25">
      <c r="A2266" t="s">
        <v>1459</v>
      </c>
      <c r="B2266">
        <v>202004393</v>
      </c>
      <c r="C2266" s="63">
        <v>35273</v>
      </c>
      <c r="D2266" s="63">
        <v>35273</v>
      </c>
      <c r="E2266" s="55">
        <v>1</v>
      </c>
      <c r="F2266">
        <f t="shared" si="35"/>
        <v>1</v>
      </c>
    </row>
    <row r="2267" spans="1:6" x14ac:dyDescent="0.25">
      <c r="A2267" t="s">
        <v>4560</v>
      </c>
      <c r="B2267">
        <v>201704003</v>
      </c>
      <c r="C2267" s="63">
        <v>35273</v>
      </c>
      <c r="D2267" s="63">
        <v>35273</v>
      </c>
      <c r="E2267" s="55">
        <v>1</v>
      </c>
      <c r="F2267">
        <f t="shared" si="35"/>
        <v>1</v>
      </c>
    </row>
    <row r="2268" spans="1:6" x14ac:dyDescent="0.25">
      <c r="B2268">
        <v>201704976</v>
      </c>
      <c r="C2268" s="63">
        <v>35274</v>
      </c>
      <c r="D2268" s="63">
        <v>35274</v>
      </c>
      <c r="E2268" s="55">
        <v>1</v>
      </c>
      <c r="F2268">
        <f t="shared" si="35"/>
        <v>1</v>
      </c>
    </row>
    <row r="2269" spans="1:6" x14ac:dyDescent="0.25">
      <c r="A2269" t="s">
        <v>4466</v>
      </c>
      <c r="B2269">
        <v>201504403</v>
      </c>
      <c r="C2269" s="63">
        <v>35274</v>
      </c>
      <c r="D2269" s="63">
        <v>35274</v>
      </c>
      <c r="E2269" s="55">
        <v>1</v>
      </c>
      <c r="F2269">
        <f t="shared" si="35"/>
        <v>1</v>
      </c>
    </row>
    <row r="2270" spans="1:6" x14ac:dyDescent="0.25">
      <c r="B2270">
        <v>201706956</v>
      </c>
      <c r="C2270" s="63">
        <v>35274</v>
      </c>
      <c r="D2270" s="63">
        <v>35274</v>
      </c>
      <c r="E2270" s="55">
        <v>1</v>
      </c>
      <c r="F2270">
        <f t="shared" si="35"/>
        <v>1</v>
      </c>
    </row>
    <row r="2271" spans="1:6" x14ac:dyDescent="0.25">
      <c r="B2271">
        <v>201802653</v>
      </c>
      <c r="C2271" s="63">
        <v>35272</v>
      </c>
      <c r="D2271" s="63">
        <v>35272</v>
      </c>
      <c r="E2271" s="55">
        <v>1</v>
      </c>
      <c r="F2271">
        <f t="shared" si="35"/>
        <v>1</v>
      </c>
    </row>
    <row r="2272" spans="1:6" x14ac:dyDescent="0.25">
      <c r="B2272">
        <v>202008323</v>
      </c>
      <c r="C2272" s="63">
        <v>35273</v>
      </c>
      <c r="D2272" s="63">
        <v>35273</v>
      </c>
      <c r="E2272" s="55">
        <v>1</v>
      </c>
      <c r="F2272">
        <f t="shared" si="35"/>
        <v>1</v>
      </c>
    </row>
    <row r="2273" spans="1:6" x14ac:dyDescent="0.25">
      <c r="A2273" t="s">
        <v>1290</v>
      </c>
      <c r="B2273">
        <v>201504441</v>
      </c>
      <c r="C2273" s="63">
        <v>35273</v>
      </c>
      <c r="D2273" s="63">
        <v>35273</v>
      </c>
      <c r="E2273" s="55">
        <v>1</v>
      </c>
      <c r="F2273">
        <f t="shared" si="35"/>
        <v>1</v>
      </c>
    </row>
    <row r="2274" spans="1:6" x14ac:dyDescent="0.25">
      <c r="A2274" t="s">
        <v>5752</v>
      </c>
      <c r="B2274">
        <v>201905061</v>
      </c>
      <c r="C2274" s="63">
        <v>35504</v>
      </c>
      <c r="D2274" s="63">
        <v>35504</v>
      </c>
      <c r="E2274" s="55">
        <v>1</v>
      </c>
      <c r="F2274">
        <f t="shared" si="35"/>
        <v>1</v>
      </c>
    </row>
    <row r="2275" spans="1:6" x14ac:dyDescent="0.25">
      <c r="A2275" t="s">
        <v>4465</v>
      </c>
      <c r="B2275">
        <v>201907089</v>
      </c>
      <c r="C2275" s="63">
        <v>35274</v>
      </c>
      <c r="D2275" s="63">
        <v>35274</v>
      </c>
      <c r="E2275" s="55">
        <v>1</v>
      </c>
      <c r="F2275">
        <f t="shared" si="35"/>
        <v>1</v>
      </c>
    </row>
    <row r="2276" spans="1:6" x14ac:dyDescent="0.25">
      <c r="B2276">
        <v>202004849</v>
      </c>
      <c r="C2276" s="63">
        <v>35273</v>
      </c>
      <c r="D2276" s="63">
        <v>35273</v>
      </c>
      <c r="E2276" s="55">
        <v>1</v>
      </c>
      <c r="F2276">
        <f t="shared" si="35"/>
        <v>1</v>
      </c>
    </row>
    <row r="2277" spans="1:6" x14ac:dyDescent="0.25">
      <c r="A2277" t="s">
        <v>4269</v>
      </c>
      <c r="B2277">
        <v>201605380</v>
      </c>
      <c r="C2277" s="63">
        <v>35275</v>
      </c>
      <c r="D2277" s="63">
        <v>35275</v>
      </c>
      <c r="E2277" s="55">
        <v>1</v>
      </c>
      <c r="F2277">
        <f t="shared" si="35"/>
        <v>1</v>
      </c>
    </row>
    <row r="2278" spans="1:6" x14ac:dyDescent="0.25">
      <c r="B2278">
        <v>202005485</v>
      </c>
      <c r="C2278" s="63">
        <v>35274</v>
      </c>
      <c r="D2278" s="63">
        <v>35274</v>
      </c>
      <c r="E2278" s="55">
        <v>1</v>
      </c>
      <c r="F2278">
        <f t="shared" si="35"/>
        <v>1</v>
      </c>
    </row>
    <row r="2279" spans="1:6" x14ac:dyDescent="0.25">
      <c r="B2279">
        <v>202006670</v>
      </c>
      <c r="C2279" s="63">
        <v>35274</v>
      </c>
      <c r="D2279" s="63">
        <v>35274</v>
      </c>
      <c r="E2279" s="55">
        <v>1</v>
      </c>
      <c r="F2279">
        <f t="shared" si="35"/>
        <v>1</v>
      </c>
    </row>
    <row r="2280" spans="1:6" x14ac:dyDescent="0.25">
      <c r="B2280">
        <v>202007009</v>
      </c>
      <c r="C2280" s="63">
        <v>35273</v>
      </c>
      <c r="D2280" s="63">
        <v>35273</v>
      </c>
      <c r="E2280" s="55">
        <v>1</v>
      </c>
      <c r="F2280">
        <f t="shared" si="35"/>
        <v>1</v>
      </c>
    </row>
    <row r="2281" spans="1:6" x14ac:dyDescent="0.25">
      <c r="B2281">
        <v>202103369</v>
      </c>
      <c r="C2281" s="63">
        <v>35275</v>
      </c>
      <c r="D2281" s="63">
        <v>35275</v>
      </c>
      <c r="E2281" s="55">
        <v>1</v>
      </c>
      <c r="F2281">
        <f t="shared" si="35"/>
        <v>1</v>
      </c>
    </row>
    <row r="2282" spans="1:6" x14ac:dyDescent="0.25">
      <c r="A2282" t="s">
        <v>3995</v>
      </c>
      <c r="B2282">
        <v>202005097</v>
      </c>
      <c r="C2282" s="63">
        <v>35274</v>
      </c>
      <c r="D2282" s="63">
        <v>35274</v>
      </c>
      <c r="E2282" s="55">
        <v>1</v>
      </c>
      <c r="F2282">
        <f t="shared" si="35"/>
        <v>1</v>
      </c>
    </row>
    <row r="2283" spans="1:6" x14ac:dyDescent="0.25">
      <c r="B2283">
        <v>202102693</v>
      </c>
      <c r="C2283" s="63">
        <v>35273</v>
      </c>
      <c r="D2283" s="63">
        <v>35273</v>
      </c>
      <c r="E2283" s="55">
        <v>1</v>
      </c>
      <c r="F2283">
        <f t="shared" si="35"/>
        <v>1</v>
      </c>
    </row>
    <row r="2284" spans="1:6" x14ac:dyDescent="0.25">
      <c r="A2284" t="s">
        <v>4887</v>
      </c>
      <c r="B2284">
        <v>200707284</v>
      </c>
      <c r="C2284" s="63">
        <v>35273</v>
      </c>
      <c r="D2284" s="63">
        <v>35273</v>
      </c>
      <c r="E2284" s="55">
        <v>1</v>
      </c>
      <c r="F2284">
        <f t="shared" si="35"/>
        <v>1</v>
      </c>
    </row>
    <row r="2285" spans="1:6" x14ac:dyDescent="0.25">
      <c r="A2285" t="s">
        <v>4931</v>
      </c>
      <c r="B2285">
        <v>200904191</v>
      </c>
      <c r="C2285" s="63">
        <v>35274</v>
      </c>
      <c r="D2285" s="63">
        <v>35274</v>
      </c>
      <c r="E2285" s="55">
        <v>1</v>
      </c>
      <c r="F2285">
        <f t="shared" si="35"/>
        <v>1</v>
      </c>
    </row>
    <row r="2286" spans="1:6" x14ac:dyDescent="0.25">
      <c r="A2286" t="s">
        <v>4157</v>
      </c>
      <c r="B2286">
        <v>201605240</v>
      </c>
      <c r="C2286" s="63">
        <v>35309</v>
      </c>
      <c r="D2286" s="63">
        <v>35309</v>
      </c>
      <c r="E2286" s="55">
        <v>1</v>
      </c>
      <c r="F2286">
        <f t="shared" si="35"/>
        <v>1</v>
      </c>
    </row>
    <row r="2287" spans="1:6" x14ac:dyDescent="0.25">
      <c r="B2287">
        <v>201806627</v>
      </c>
      <c r="C2287" s="63">
        <v>35308</v>
      </c>
      <c r="D2287" s="63">
        <v>35308</v>
      </c>
      <c r="E2287" s="55">
        <v>1</v>
      </c>
      <c r="F2287">
        <f t="shared" si="35"/>
        <v>1</v>
      </c>
    </row>
    <row r="2288" spans="1:6" x14ac:dyDescent="0.25">
      <c r="A2288" t="s">
        <v>1368</v>
      </c>
      <c r="B2288">
        <v>199703280</v>
      </c>
      <c r="C2288" s="63">
        <v>35275</v>
      </c>
      <c r="D2288" s="63">
        <v>35275</v>
      </c>
      <c r="E2288" s="55">
        <v>1</v>
      </c>
      <c r="F2288">
        <f t="shared" si="35"/>
        <v>1</v>
      </c>
    </row>
    <row r="2289" spans="1:6" x14ac:dyDescent="0.25">
      <c r="A2289" t="s">
        <v>4156</v>
      </c>
      <c r="B2289">
        <v>201605389</v>
      </c>
      <c r="C2289" s="63">
        <v>35273</v>
      </c>
      <c r="D2289" s="63">
        <v>35273</v>
      </c>
      <c r="E2289" s="55">
        <v>1</v>
      </c>
      <c r="F2289">
        <f t="shared" si="35"/>
        <v>1</v>
      </c>
    </row>
    <row r="2290" spans="1:6" x14ac:dyDescent="0.25">
      <c r="B2290">
        <v>202004374</v>
      </c>
      <c r="C2290" s="63">
        <v>35274</v>
      </c>
      <c r="D2290" s="63">
        <v>35274</v>
      </c>
      <c r="E2290" s="55">
        <v>1</v>
      </c>
      <c r="F2290">
        <f t="shared" si="35"/>
        <v>1</v>
      </c>
    </row>
    <row r="2291" spans="1:6" x14ac:dyDescent="0.25">
      <c r="B2291">
        <v>202008410</v>
      </c>
      <c r="C2291" s="63">
        <v>35275</v>
      </c>
      <c r="D2291" s="63">
        <v>35275</v>
      </c>
      <c r="E2291" s="55">
        <v>1</v>
      </c>
      <c r="F2291">
        <f t="shared" si="35"/>
        <v>1</v>
      </c>
    </row>
    <row r="2292" spans="1:6" x14ac:dyDescent="0.25">
      <c r="A2292" t="s">
        <v>1366</v>
      </c>
      <c r="B2292">
        <v>201808613</v>
      </c>
      <c r="C2292" s="63">
        <v>35273</v>
      </c>
      <c r="D2292" s="63">
        <v>35273</v>
      </c>
      <c r="E2292" s="55">
        <v>1</v>
      </c>
      <c r="F2292">
        <f t="shared" si="35"/>
        <v>1</v>
      </c>
    </row>
    <row r="2293" spans="1:6" x14ac:dyDescent="0.25">
      <c r="A2293" t="s">
        <v>1192</v>
      </c>
      <c r="B2293">
        <v>201800301</v>
      </c>
      <c r="C2293" s="63">
        <v>35275</v>
      </c>
      <c r="D2293" s="63">
        <v>35275</v>
      </c>
      <c r="E2293" s="55">
        <v>1</v>
      </c>
      <c r="F2293">
        <f t="shared" si="35"/>
        <v>1</v>
      </c>
    </row>
    <row r="2294" spans="1:6" x14ac:dyDescent="0.25">
      <c r="B2294">
        <v>201806927</v>
      </c>
      <c r="C2294" s="63">
        <v>35273</v>
      </c>
      <c r="D2294" s="63">
        <v>35273</v>
      </c>
      <c r="E2294" s="55">
        <v>1</v>
      </c>
      <c r="F2294">
        <f t="shared" si="35"/>
        <v>1</v>
      </c>
    </row>
    <row r="2295" spans="1:6" x14ac:dyDescent="0.25">
      <c r="B2295">
        <v>201900181</v>
      </c>
      <c r="C2295" s="63">
        <v>35273</v>
      </c>
      <c r="D2295" s="63">
        <v>35273</v>
      </c>
      <c r="E2295" s="55">
        <v>1</v>
      </c>
      <c r="F2295">
        <f t="shared" si="35"/>
        <v>1</v>
      </c>
    </row>
    <row r="2296" spans="1:6" x14ac:dyDescent="0.25">
      <c r="B2296">
        <v>201909920</v>
      </c>
      <c r="C2296" s="63">
        <v>35273</v>
      </c>
      <c r="D2296" s="63">
        <v>35273</v>
      </c>
      <c r="E2296" s="55">
        <v>1</v>
      </c>
      <c r="F2296">
        <f t="shared" si="35"/>
        <v>1</v>
      </c>
    </row>
    <row r="2297" spans="1:6" x14ac:dyDescent="0.25">
      <c r="A2297" t="s">
        <v>1120</v>
      </c>
      <c r="B2297">
        <v>201906792</v>
      </c>
      <c r="C2297" s="63">
        <v>35274</v>
      </c>
      <c r="D2297" s="63">
        <v>35274</v>
      </c>
      <c r="E2297" s="55">
        <v>1</v>
      </c>
      <c r="F2297">
        <f t="shared" si="35"/>
        <v>1</v>
      </c>
    </row>
    <row r="2298" spans="1:6" x14ac:dyDescent="0.25">
      <c r="A2298" t="s">
        <v>1119</v>
      </c>
      <c r="B2298">
        <v>202005485</v>
      </c>
      <c r="C2298" s="63">
        <v>35274</v>
      </c>
      <c r="D2298" s="63">
        <v>35274</v>
      </c>
      <c r="E2298" s="55">
        <v>1</v>
      </c>
      <c r="F2298">
        <f t="shared" si="35"/>
        <v>1</v>
      </c>
    </row>
    <row r="2299" spans="1:6" x14ac:dyDescent="0.25">
      <c r="A2299" t="s">
        <v>4155</v>
      </c>
      <c r="B2299">
        <v>202004155</v>
      </c>
      <c r="C2299" s="63">
        <v>35273</v>
      </c>
      <c r="D2299" s="63">
        <v>35273</v>
      </c>
      <c r="E2299" s="55">
        <v>1</v>
      </c>
      <c r="F2299">
        <f t="shared" si="35"/>
        <v>1</v>
      </c>
    </row>
    <row r="2300" spans="1:6" x14ac:dyDescent="0.25">
      <c r="A2300" t="s">
        <v>4463</v>
      </c>
      <c r="B2300">
        <v>201307032</v>
      </c>
      <c r="C2300" s="63">
        <v>35273</v>
      </c>
      <c r="D2300" s="63">
        <v>35273</v>
      </c>
      <c r="E2300" s="55">
        <v>1</v>
      </c>
      <c r="F2300">
        <f t="shared" si="35"/>
        <v>1</v>
      </c>
    </row>
    <row r="2301" spans="1:6" x14ac:dyDescent="0.25">
      <c r="A2301" t="s">
        <v>1036</v>
      </c>
      <c r="B2301">
        <v>201705341</v>
      </c>
      <c r="C2301" s="63">
        <v>35276</v>
      </c>
      <c r="D2301" s="63">
        <v>35276</v>
      </c>
      <c r="E2301" s="55">
        <v>1</v>
      </c>
      <c r="F2301">
        <f t="shared" si="35"/>
        <v>1</v>
      </c>
    </row>
    <row r="2302" spans="1:6" x14ac:dyDescent="0.25">
      <c r="B2302">
        <v>202005209</v>
      </c>
      <c r="C2302" s="63">
        <v>35275</v>
      </c>
      <c r="D2302" s="63">
        <v>35276</v>
      </c>
      <c r="E2302" s="55">
        <v>1</v>
      </c>
      <c r="F2302">
        <f t="shared" si="35"/>
        <v>2</v>
      </c>
    </row>
    <row r="2303" spans="1:6" x14ac:dyDescent="0.25">
      <c r="A2303" t="s">
        <v>4267</v>
      </c>
      <c r="B2303">
        <v>201704961</v>
      </c>
      <c r="C2303" s="63">
        <v>35278</v>
      </c>
      <c r="D2303" s="63">
        <v>35278</v>
      </c>
      <c r="E2303" s="55">
        <v>1</v>
      </c>
      <c r="F2303">
        <f t="shared" si="35"/>
        <v>1</v>
      </c>
    </row>
    <row r="2304" spans="1:6" x14ac:dyDescent="0.25">
      <c r="B2304">
        <v>201705206</v>
      </c>
      <c r="C2304" s="63">
        <v>35276</v>
      </c>
      <c r="D2304" s="63">
        <v>35276</v>
      </c>
      <c r="E2304" s="55">
        <v>1</v>
      </c>
      <c r="F2304">
        <f t="shared" si="35"/>
        <v>1</v>
      </c>
    </row>
    <row r="2305" spans="1:6" x14ac:dyDescent="0.25">
      <c r="B2305">
        <v>201806416</v>
      </c>
      <c r="C2305" s="63">
        <v>35274</v>
      </c>
      <c r="D2305" s="63">
        <v>35274</v>
      </c>
      <c r="E2305" s="55">
        <v>1</v>
      </c>
      <c r="F2305">
        <f t="shared" si="35"/>
        <v>1</v>
      </c>
    </row>
    <row r="2306" spans="1:6" x14ac:dyDescent="0.25">
      <c r="B2306">
        <v>201905727</v>
      </c>
      <c r="C2306" s="63">
        <v>35275</v>
      </c>
      <c r="D2306" s="63">
        <v>35275</v>
      </c>
      <c r="E2306" s="55">
        <v>1</v>
      </c>
      <c r="F2306">
        <f t="shared" si="35"/>
        <v>1</v>
      </c>
    </row>
    <row r="2307" spans="1:6" x14ac:dyDescent="0.25">
      <c r="A2307" t="s">
        <v>1034</v>
      </c>
      <c r="B2307">
        <v>201705072</v>
      </c>
      <c r="C2307" s="63">
        <v>35273</v>
      </c>
      <c r="D2307" s="63">
        <v>35273</v>
      </c>
      <c r="E2307" s="55">
        <v>1</v>
      </c>
      <c r="F2307">
        <f t="shared" si="35"/>
        <v>1</v>
      </c>
    </row>
    <row r="2308" spans="1:6" x14ac:dyDescent="0.25">
      <c r="B2308">
        <v>201705227</v>
      </c>
      <c r="C2308" s="63">
        <v>35279</v>
      </c>
      <c r="D2308" s="63">
        <v>35279</v>
      </c>
      <c r="E2308" s="55">
        <v>1</v>
      </c>
      <c r="F2308">
        <f t="shared" si="35"/>
        <v>1</v>
      </c>
    </row>
    <row r="2309" spans="1:6" x14ac:dyDescent="0.25">
      <c r="B2309">
        <v>201705812</v>
      </c>
      <c r="C2309" s="63">
        <v>35275</v>
      </c>
      <c r="D2309" s="63">
        <v>35275</v>
      </c>
      <c r="E2309" s="55">
        <v>1</v>
      </c>
      <c r="F2309">
        <f t="shared" si="35"/>
        <v>1</v>
      </c>
    </row>
    <row r="2310" spans="1:6" x14ac:dyDescent="0.25">
      <c r="B2310">
        <v>201707329</v>
      </c>
      <c r="C2310" s="63">
        <v>35280</v>
      </c>
      <c r="D2310" s="63">
        <v>35280</v>
      </c>
      <c r="E2310" s="55">
        <v>1</v>
      </c>
      <c r="F2310">
        <f t="shared" ref="F2310:F2373" si="36">IFERROR(D2310-C2310+1, 0)</f>
        <v>1</v>
      </c>
    </row>
    <row r="2311" spans="1:6" x14ac:dyDescent="0.25">
      <c r="B2311">
        <v>201708804</v>
      </c>
      <c r="C2311" s="63">
        <v>35278</v>
      </c>
      <c r="D2311" s="63">
        <v>35278</v>
      </c>
      <c r="E2311" s="55">
        <v>1</v>
      </c>
      <c r="F2311">
        <f t="shared" si="36"/>
        <v>1</v>
      </c>
    </row>
    <row r="2312" spans="1:6" x14ac:dyDescent="0.25">
      <c r="B2312">
        <v>201806820</v>
      </c>
      <c r="C2312" s="63">
        <v>35275</v>
      </c>
      <c r="D2312" s="63">
        <v>35275</v>
      </c>
      <c r="E2312" s="55">
        <v>1</v>
      </c>
      <c r="F2312">
        <f t="shared" si="36"/>
        <v>1</v>
      </c>
    </row>
    <row r="2313" spans="1:6" x14ac:dyDescent="0.25">
      <c r="B2313">
        <v>202005692</v>
      </c>
      <c r="C2313" s="63">
        <v>35273</v>
      </c>
      <c r="D2313" s="63">
        <v>35273</v>
      </c>
      <c r="E2313" s="55">
        <v>1</v>
      </c>
      <c r="F2313">
        <f t="shared" si="36"/>
        <v>1</v>
      </c>
    </row>
    <row r="2314" spans="1:6" x14ac:dyDescent="0.25">
      <c r="A2314" t="s">
        <v>5751</v>
      </c>
      <c r="B2314">
        <v>202004377</v>
      </c>
      <c r="C2314" s="63">
        <v>35504</v>
      </c>
      <c r="D2314" s="63">
        <v>35504</v>
      </c>
      <c r="E2314" s="55">
        <v>1</v>
      </c>
      <c r="F2314">
        <f t="shared" si="36"/>
        <v>1</v>
      </c>
    </row>
    <row r="2315" spans="1:6" x14ac:dyDescent="0.25">
      <c r="A2315" t="s">
        <v>4154</v>
      </c>
      <c r="B2315">
        <v>202007911</v>
      </c>
      <c r="C2315" s="63">
        <v>35274</v>
      </c>
      <c r="D2315" s="63">
        <v>35274</v>
      </c>
      <c r="E2315" s="55">
        <v>1</v>
      </c>
      <c r="F2315">
        <f t="shared" si="36"/>
        <v>1</v>
      </c>
    </row>
    <row r="2316" spans="1:6" x14ac:dyDescent="0.25">
      <c r="B2316">
        <v>202109456</v>
      </c>
      <c r="C2316" s="63">
        <v>35274</v>
      </c>
      <c r="D2316" s="63">
        <v>35274</v>
      </c>
      <c r="E2316" s="55">
        <v>1</v>
      </c>
      <c r="F2316">
        <f t="shared" si="36"/>
        <v>1</v>
      </c>
    </row>
    <row r="2317" spans="1:6" x14ac:dyDescent="0.25">
      <c r="A2317" t="s">
        <v>1364</v>
      </c>
      <c r="B2317">
        <v>202008319</v>
      </c>
      <c r="C2317" s="63">
        <v>35274</v>
      </c>
      <c r="D2317" s="63">
        <v>35274</v>
      </c>
      <c r="E2317" s="55">
        <v>1</v>
      </c>
      <c r="F2317">
        <f t="shared" si="36"/>
        <v>1</v>
      </c>
    </row>
    <row r="2318" spans="1:6" x14ac:dyDescent="0.25">
      <c r="B2318">
        <v>202008862</v>
      </c>
      <c r="C2318" s="63">
        <v>35273</v>
      </c>
      <c r="D2318" s="63">
        <v>35273</v>
      </c>
      <c r="E2318" s="55">
        <v>1</v>
      </c>
      <c r="F2318">
        <f t="shared" si="36"/>
        <v>1</v>
      </c>
    </row>
    <row r="2319" spans="1:6" x14ac:dyDescent="0.25">
      <c r="A2319" t="s">
        <v>4266</v>
      </c>
      <c r="B2319">
        <v>201909914</v>
      </c>
      <c r="C2319" s="63">
        <v>35273</v>
      </c>
      <c r="D2319" s="63">
        <v>35273</v>
      </c>
      <c r="E2319" s="55">
        <v>1</v>
      </c>
      <c r="F2319">
        <f t="shared" si="36"/>
        <v>1</v>
      </c>
    </row>
    <row r="2320" spans="1:6" x14ac:dyDescent="0.25">
      <c r="B2320">
        <v>202007036</v>
      </c>
      <c r="C2320" s="63">
        <v>35273</v>
      </c>
      <c r="D2320" s="63">
        <v>35273</v>
      </c>
      <c r="E2320" s="55">
        <v>1</v>
      </c>
      <c r="F2320">
        <f t="shared" si="36"/>
        <v>1</v>
      </c>
    </row>
    <row r="2321" spans="1:6" x14ac:dyDescent="0.25">
      <c r="A2321" t="s">
        <v>4977</v>
      </c>
      <c r="B2321">
        <v>201206120</v>
      </c>
      <c r="C2321" s="63">
        <v>35274</v>
      </c>
      <c r="D2321" s="63">
        <v>35274</v>
      </c>
      <c r="E2321" s="55">
        <v>1</v>
      </c>
      <c r="F2321">
        <f t="shared" si="36"/>
        <v>1</v>
      </c>
    </row>
    <row r="2322" spans="1:6" x14ac:dyDescent="0.25">
      <c r="B2322">
        <v>201805000</v>
      </c>
      <c r="C2322" s="63">
        <v>35273</v>
      </c>
      <c r="D2322" s="63">
        <v>35274</v>
      </c>
      <c r="E2322" s="55">
        <v>1</v>
      </c>
      <c r="F2322">
        <f t="shared" si="36"/>
        <v>2</v>
      </c>
    </row>
    <row r="2323" spans="1:6" x14ac:dyDescent="0.25">
      <c r="A2323" t="s">
        <v>1289</v>
      </c>
      <c r="B2323">
        <v>202004682</v>
      </c>
      <c r="C2323" s="63">
        <v>35273</v>
      </c>
      <c r="D2323" s="63">
        <v>35273</v>
      </c>
      <c r="E2323" s="55">
        <v>1</v>
      </c>
      <c r="F2323">
        <f t="shared" si="36"/>
        <v>1</v>
      </c>
    </row>
    <row r="2324" spans="1:6" x14ac:dyDescent="0.25">
      <c r="A2324" t="s">
        <v>4153</v>
      </c>
      <c r="B2324">
        <v>202009538</v>
      </c>
      <c r="C2324" s="63">
        <v>35274</v>
      </c>
      <c r="D2324" s="63">
        <v>35274</v>
      </c>
      <c r="E2324" s="55">
        <v>1</v>
      </c>
      <c r="F2324">
        <f t="shared" si="36"/>
        <v>1</v>
      </c>
    </row>
    <row r="2325" spans="1:6" x14ac:dyDescent="0.25">
      <c r="A2325" t="s">
        <v>3994</v>
      </c>
      <c r="B2325">
        <v>201806082</v>
      </c>
      <c r="C2325" s="63">
        <v>35274</v>
      </c>
      <c r="D2325" s="63">
        <v>35274</v>
      </c>
      <c r="E2325" s="55">
        <v>1</v>
      </c>
      <c r="F2325">
        <f t="shared" si="36"/>
        <v>1</v>
      </c>
    </row>
    <row r="2326" spans="1:6" x14ac:dyDescent="0.25">
      <c r="A2326" t="s">
        <v>4152</v>
      </c>
      <c r="B2326">
        <v>201703591</v>
      </c>
      <c r="C2326" s="63">
        <v>35273</v>
      </c>
      <c r="D2326" s="63">
        <v>35273</v>
      </c>
      <c r="E2326" s="55">
        <v>1</v>
      </c>
      <c r="F2326">
        <f t="shared" si="36"/>
        <v>1</v>
      </c>
    </row>
    <row r="2327" spans="1:6" x14ac:dyDescent="0.25">
      <c r="B2327">
        <v>202006613</v>
      </c>
      <c r="C2327" s="63">
        <v>35273</v>
      </c>
      <c r="D2327" s="63">
        <v>35273</v>
      </c>
      <c r="E2327" s="55">
        <v>1</v>
      </c>
      <c r="F2327">
        <f t="shared" si="36"/>
        <v>1</v>
      </c>
    </row>
    <row r="2328" spans="1:6" x14ac:dyDescent="0.25">
      <c r="B2328">
        <v>202007009</v>
      </c>
      <c r="C2328" s="63">
        <v>35274</v>
      </c>
      <c r="D2328" s="63">
        <v>35274</v>
      </c>
      <c r="E2328" s="55">
        <v>1</v>
      </c>
      <c r="F2328">
        <f t="shared" si="36"/>
        <v>1</v>
      </c>
    </row>
    <row r="2329" spans="1:6" x14ac:dyDescent="0.25">
      <c r="B2329">
        <v>202008110</v>
      </c>
      <c r="C2329" s="63">
        <v>35274</v>
      </c>
      <c r="D2329" s="63">
        <v>35274</v>
      </c>
      <c r="E2329" s="55">
        <v>1</v>
      </c>
      <c r="F2329">
        <f t="shared" si="36"/>
        <v>1</v>
      </c>
    </row>
    <row r="2330" spans="1:6" x14ac:dyDescent="0.25">
      <c r="A2330" t="s">
        <v>1433</v>
      </c>
      <c r="B2330">
        <v>202007539</v>
      </c>
      <c r="C2330" s="63">
        <v>35273</v>
      </c>
      <c r="D2330" s="63">
        <v>35273</v>
      </c>
      <c r="E2330" s="55">
        <v>1</v>
      </c>
      <c r="F2330">
        <f t="shared" si="36"/>
        <v>1</v>
      </c>
    </row>
    <row r="2331" spans="1:6" x14ac:dyDescent="0.25">
      <c r="A2331" t="s">
        <v>1033</v>
      </c>
      <c r="B2331">
        <v>201504108</v>
      </c>
      <c r="C2331" s="63">
        <v>35273</v>
      </c>
      <c r="D2331" s="63">
        <v>35273</v>
      </c>
      <c r="E2331" s="55">
        <v>1</v>
      </c>
      <c r="F2331">
        <f t="shared" si="36"/>
        <v>1</v>
      </c>
    </row>
    <row r="2332" spans="1:6" x14ac:dyDescent="0.25">
      <c r="B2332">
        <v>201800328</v>
      </c>
      <c r="C2332" s="63">
        <v>35274</v>
      </c>
      <c r="D2332" s="63">
        <v>35274</v>
      </c>
      <c r="E2332" s="55">
        <v>1</v>
      </c>
      <c r="F2332">
        <f t="shared" si="36"/>
        <v>1</v>
      </c>
    </row>
    <row r="2333" spans="1:6" x14ac:dyDescent="0.25">
      <c r="B2333">
        <v>201907474</v>
      </c>
      <c r="C2333" s="63">
        <v>35276</v>
      </c>
      <c r="D2333" s="63">
        <v>35276</v>
      </c>
      <c r="E2333" s="55">
        <v>1</v>
      </c>
      <c r="F2333">
        <f t="shared" si="36"/>
        <v>1</v>
      </c>
    </row>
    <row r="2334" spans="1:6" x14ac:dyDescent="0.25">
      <c r="B2334">
        <v>201907768</v>
      </c>
      <c r="C2334" s="63">
        <v>35275</v>
      </c>
      <c r="D2334" s="63">
        <v>35275</v>
      </c>
      <c r="E2334" s="55">
        <v>1</v>
      </c>
      <c r="F2334">
        <f t="shared" si="36"/>
        <v>1</v>
      </c>
    </row>
    <row r="2335" spans="1:6" x14ac:dyDescent="0.25">
      <c r="A2335" t="s">
        <v>4976</v>
      </c>
      <c r="B2335">
        <v>202004258</v>
      </c>
      <c r="C2335" s="63">
        <v>35273</v>
      </c>
      <c r="D2335" s="63">
        <v>35274</v>
      </c>
      <c r="E2335" s="55">
        <v>1</v>
      </c>
      <c r="F2335">
        <f t="shared" si="36"/>
        <v>2</v>
      </c>
    </row>
    <row r="2336" spans="1:6" x14ac:dyDescent="0.25">
      <c r="A2336" t="s">
        <v>4462</v>
      </c>
      <c r="B2336">
        <v>201708809</v>
      </c>
      <c r="C2336" s="63">
        <v>35274</v>
      </c>
      <c r="D2336" s="63">
        <v>35274</v>
      </c>
      <c r="E2336" s="55">
        <v>1</v>
      </c>
      <c r="F2336">
        <f t="shared" si="36"/>
        <v>1</v>
      </c>
    </row>
    <row r="2337" spans="1:6" x14ac:dyDescent="0.25">
      <c r="B2337">
        <v>202006533</v>
      </c>
      <c r="C2337" s="63">
        <v>35274</v>
      </c>
      <c r="D2337" s="63">
        <v>35274</v>
      </c>
      <c r="E2337" s="55">
        <v>1</v>
      </c>
      <c r="F2337">
        <f t="shared" si="36"/>
        <v>1</v>
      </c>
    </row>
    <row r="2338" spans="1:6" x14ac:dyDescent="0.25">
      <c r="B2338">
        <v>202007516</v>
      </c>
      <c r="C2338" s="63">
        <v>35274</v>
      </c>
      <c r="D2338" s="63">
        <v>35274</v>
      </c>
      <c r="E2338" s="55">
        <v>1</v>
      </c>
      <c r="F2338">
        <f t="shared" si="36"/>
        <v>1</v>
      </c>
    </row>
    <row r="2339" spans="1:6" x14ac:dyDescent="0.25">
      <c r="A2339" t="s">
        <v>4736</v>
      </c>
      <c r="B2339">
        <v>202004258</v>
      </c>
      <c r="C2339" s="63">
        <v>35274</v>
      </c>
      <c r="D2339" s="63">
        <v>35274</v>
      </c>
      <c r="E2339" s="55">
        <v>1</v>
      </c>
      <c r="F2339">
        <f t="shared" si="36"/>
        <v>1</v>
      </c>
    </row>
    <row r="2340" spans="1:6" x14ac:dyDescent="0.25">
      <c r="A2340" t="s">
        <v>4652</v>
      </c>
      <c r="B2340">
        <v>202003218</v>
      </c>
      <c r="C2340" s="63">
        <v>35273</v>
      </c>
      <c r="D2340" s="63">
        <v>35274</v>
      </c>
      <c r="E2340" s="55">
        <v>1</v>
      </c>
      <c r="F2340">
        <f t="shared" si="36"/>
        <v>2</v>
      </c>
    </row>
    <row r="2341" spans="1:6" x14ac:dyDescent="0.25">
      <c r="A2341" t="s">
        <v>4651</v>
      </c>
      <c r="B2341">
        <v>201905443</v>
      </c>
      <c r="C2341" s="63">
        <v>35273</v>
      </c>
      <c r="D2341" s="63">
        <v>35273</v>
      </c>
      <c r="E2341" s="55">
        <v>1</v>
      </c>
      <c r="F2341">
        <f t="shared" si="36"/>
        <v>1</v>
      </c>
    </row>
    <row r="2342" spans="1:6" x14ac:dyDescent="0.25">
      <c r="A2342" t="s">
        <v>1191</v>
      </c>
      <c r="B2342">
        <v>201800185</v>
      </c>
      <c r="C2342" s="63">
        <v>35274</v>
      </c>
      <c r="D2342" s="63">
        <v>35274</v>
      </c>
      <c r="E2342" s="55">
        <v>1</v>
      </c>
      <c r="F2342">
        <f t="shared" si="36"/>
        <v>1</v>
      </c>
    </row>
    <row r="2343" spans="1:6" x14ac:dyDescent="0.25">
      <c r="A2343" t="s">
        <v>4650</v>
      </c>
      <c r="B2343">
        <v>201900565</v>
      </c>
      <c r="C2343" s="63">
        <v>35274</v>
      </c>
      <c r="D2343" s="63">
        <v>35274</v>
      </c>
      <c r="E2343" s="55">
        <v>1</v>
      </c>
      <c r="F2343">
        <f t="shared" si="36"/>
        <v>1</v>
      </c>
    </row>
    <row r="2344" spans="1:6" x14ac:dyDescent="0.25">
      <c r="B2344">
        <v>202005283</v>
      </c>
      <c r="C2344" s="63">
        <v>35274</v>
      </c>
      <c r="D2344" s="63">
        <v>35274</v>
      </c>
      <c r="E2344" s="55">
        <v>1</v>
      </c>
      <c r="F2344">
        <f t="shared" si="36"/>
        <v>1</v>
      </c>
    </row>
    <row r="2345" spans="1:6" x14ac:dyDescent="0.25">
      <c r="A2345" t="s">
        <v>4930</v>
      </c>
      <c r="B2345">
        <v>202007723</v>
      </c>
      <c r="C2345" s="63">
        <v>35274</v>
      </c>
      <c r="D2345" s="63">
        <v>35274</v>
      </c>
      <c r="E2345" s="55">
        <v>1</v>
      </c>
      <c r="F2345">
        <f t="shared" si="36"/>
        <v>1</v>
      </c>
    </row>
    <row r="2346" spans="1:6" x14ac:dyDescent="0.25">
      <c r="A2346" t="s">
        <v>4886</v>
      </c>
      <c r="B2346">
        <v>201905604</v>
      </c>
      <c r="C2346" s="63">
        <v>35274</v>
      </c>
      <c r="D2346" s="63">
        <v>35274</v>
      </c>
      <c r="E2346" s="55">
        <v>1</v>
      </c>
      <c r="F2346">
        <f t="shared" si="36"/>
        <v>1</v>
      </c>
    </row>
    <row r="2347" spans="1:6" x14ac:dyDescent="0.25">
      <c r="A2347" t="s">
        <v>3992</v>
      </c>
      <c r="B2347">
        <v>202004324</v>
      </c>
      <c r="C2347" s="63">
        <v>35275</v>
      </c>
      <c r="D2347" s="63">
        <v>35275</v>
      </c>
      <c r="E2347" s="55">
        <v>1</v>
      </c>
      <c r="F2347">
        <f t="shared" si="36"/>
        <v>1</v>
      </c>
    </row>
    <row r="2348" spans="1:6" x14ac:dyDescent="0.25">
      <c r="B2348">
        <v>202005599</v>
      </c>
      <c r="C2348" s="63">
        <v>35274</v>
      </c>
      <c r="D2348" s="63">
        <v>35274</v>
      </c>
      <c r="E2348" s="55">
        <v>1</v>
      </c>
      <c r="F2348">
        <f t="shared" si="36"/>
        <v>1</v>
      </c>
    </row>
    <row r="2349" spans="1:6" x14ac:dyDescent="0.25">
      <c r="A2349" t="s">
        <v>1490</v>
      </c>
      <c r="B2349">
        <v>201503727</v>
      </c>
      <c r="C2349" s="63">
        <v>35273</v>
      </c>
      <c r="D2349" s="63">
        <v>35273</v>
      </c>
      <c r="E2349" s="55">
        <v>1</v>
      </c>
      <c r="F2349">
        <f t="shared" si="36"/>
        <v>1</v>
      </c>
    </row>
    <row r="2350" spans="1:6" x14ac:dyDescent="0.25">
      <c r="A2350" t="s">
        <v>4559</v>
      </c>
      <c r="B2350">
        <v>202007590</v>
      </c>
      <c r="C2350" s="63">
        <v>35273</v>
      </c>
      <c r="D2350" s="63">
        <v>35273</v>
      </c>
      <c r="E2350" s="55">
        <v>1</v>
      </c>
      <c r="F2350">
        <f t="shared" si="36"/>
        <v>1</v>
      </c>
    </row>
    <row r="2351" spans="1:6" x14ac:dyDescent="0.25">
      <c r="A2351" t="s">
        <v>4318</v>
      </c>
      <c r="B2351">
        <v>200304815</v>
      </c>
      <c r="C2351" s="63">
        <v>35274</v>
      </c>
      <c r="D2351" s="63">
        <v>35274</v>
      </c>
      <c r="E2351" s="55">
        <v>1</v>
      </c>
      <c r="F2351">
        <f t="shared" si="36"/>
        <v>1</v>
      </c>
    </row>
    <row r="2352" spans="1:6" x14ac:dyDescent="0.25">
      <c r="B2352">
        <v>202005986</v>
      </c>
      <c r="C2352" s="63">
        <v>35275</v>
      </c>
      <c r="D2352" s="63">
        <v>35275</v>
      </c>
      <c r="E2352" s="55">
        <v>1</v>
      </c>
      <c r="F2352">
        <f t="shared" si="36"/>
        <v>1</v>
      </c>
    </row>
    <row r="2353" spans="1:6" x14ac:dyDescent="0.25">
      <c r="A2353" t="s">
        <v>4838</v>
      </c>
      <c r="B2353">
        <v>202005418</v>
      </c>
      <c r="C2353" s="63">
        <v>35274</v>
      </c>
      <c r="D2353" s="63">
        <v>35274</v>
      </c>
      <c r="E2353" s="55">
        <v>1</v>
      </c>
      <c r="F2353">
        <f t="shared" si="36"/>
        <v>1</v>
      </c>
    </row>
    <row r="2354" spans="1:6" x14ac:dyDescent="0.25">
      <c r="A2354" t="s">
        <v>4151</v>
      </c>
      <c r="B2354">
        <v>201906837</v>
      </c>
      <c r="C2354" s="63">
        <v>35273</v>
      </c>
      <c r="D2354" s="63">
        <v>35274</v>
      </c>
      <c r="E2354" s="55">
        <v>1</v>
      </c>
      <c r="F2354">
        <f t="shared" si="36"/>
        <v>2</v>
      </c>
    </row>
    <row r="2355" spans="1:6" x14ac:dyDescent="0.25">
      <c r="B2355">
        <v>202007375</v>
      </c>
      <c r="C2355" s="63">
        <v>35274</v>
      </c>
      <c r="D2355" s="63">
        <v>35274</v>
      </c>
      <c r="E2355" s="55">
        <v>1</v>
      </c>
      <c r="F2355">
        <f t="shared" si="36"/>
        <v>1</v>
      </c>
    </row>
    <row r="2356" spans="1:6" x14ac:dyDescent="0.25">
      <c r="A2356" t="s">
        <v>4150</v>
      </c>
      <c r="B2356">
        <v>201909162</v>
      </c>
      <c r="C2356" s="63">
        <v>35274</v>
      </c>
      <c r="D2356" s="63">
        <v>35274</v>
      </c>
      <c r="E2356" s="55">
        <v>1</v>
      </c>
      <c r="F2356">
        <f t="shared" si="36"/>
        <v>1</v>
      </c>
    </row>
    <row r="2357" spans="1:6" x14ac:dyDescent="0.25">
      <c r="A2357" t="s">
        <v>4885</v>
      </c>
      <c r="B2357">
        <v>201800328</v>
      </c>
      <c r="C2357" s="63">
        <v>35274</v>
      </c>
      <c r="D2357" s="63">
        <v>35274</v>
      </c>
      <c r="E2357" s="55">
        <v>1</v>
      </c>
      <c r="F2357">
        <f t="shared" si="36"/>
        <v>1</v>
      </c>
    </row>
    <row r="2358" spans="1:6" x14ac:dyDescent="0.25">
      <c r="B2358">
        <v>201900728</v>
      </c>
      <c r="C2358" s="63">
        <v>35277</v>
      </c>
      <c r="D2358" s="63">
        <v>35278</v>
      </c>
      <c r="E2358" s="55">
        <v>1</v>
      </c>
      <c r="F2358">
        <f t="shared" si="36"/>
        <v>2</v>
      </c>
    </row>
    <row r="2359" spans="1:6" x14ac:dyDescent="0.25">
      <c r="B2359">
        <v>201906235</v>
      </c>
      <c r="C2359" s="63">
        <v>35277</v>
      </c>
      <c r="D2359" s="63">
        <v>35277</v>
      </c>
      <c r="E2359" s="55">
        <v>1</v>
      </c>
      <c r="F2359">
        <f t="shared" si="36"/>
        <v>1</v>
      </c>
    </row>
    <row r="2360" spans="1:6" x14ac:dyDescent="0.25">
      <c r="A2360" t="s">
        <v>2153</v>
      </c>
      <c r="B2360">
        <v>202005285</v>
      </c>
      <c r="C2360" s="63">
        <v>35505</v>
      </c>
      <c r="D2360" s="63">
        <v>35505</v>
      </c>
      <c r="E2360" s="55">
        <v>1</v>
      </c>
      <c r="F2360">
        <f t="shared" si="36"/>
        <v>1</v>
      </c>
    </row>
    <row r="2361" spans="1:6" x14ac:dyDescent="0.25">
      <c r="A2361" t="s">
        <v>4460</v>
      </c>
      <c r="B2361">
        <v>201706052</v>
      </c>
      <c r="C2361" s="63">
        <v>35273</v>
      </c>
      <c r="D2361" s="63">
        <v>35273</v>
      </c>
      <c r="E2361" s="55">
        <v>1</v>
      </c>
      <c r="F2361">
        <f t="shared" si="36"/>
        <v>1</v>
      </c>
    </row>
    <row r="2362" spans="1:6" x14ac:dyDescent="0.25">
      <c r="B2362">
        <v>201806787</v>
      </c>
      <c r="C2362" s="63">
        <v>35277</v>
      </c>
      <c r="D2362" s="63">
        <v>35277</v>
      </c>
      <c r="E2362" s="55">
        <v>1</v>
      </c>
      <c r="F2362">
        <f t="shared" si="36"/>
        <v>1</v>
      </c>
    </row>
    <row r="2363" spans="1:6" x14ac:dyDescent="0.25">
      <c r="B2363">
        <v>201905061</v>
      </c>
      <c r="C2363" s="63">
        <v>35274</v>
      </c>
      <c r="D2363" s="63">
        <v>35274</v>
      </c>
      <c r="E2363" s="55">
        <v>1</v>
      </c>
      <c r="F2363">
        <f t="shared" si="36"/>
        <v>1</v>
      </c>
    </row>
    <row r="2364" spans="1:6" x14ac:dyDescent="0.25">
      <c r="B2364">
        <v>201906634</v>
      </c>
      <c r="C2364" s="63">
        <v>35275</v>
      </c>
      <c r="D2364" s="63">
        <v>35275</v>
      </c>
      <c r="E2364" s="55">
        <v>1</v>
      </c>
      <c r="F2364">
        <f t="shared" si="36"/>
        <v>1</v>
      </c>
    </row>
    <row r="2365" spans="1:6" x14ac:dyDescent="0.25">
      <c r="B2365">
        <v>201907455</v>
      </c>
      <c r="C2365" s="63">
        <v>35277</v>
      </c>
      <c r="D2365" s="63">
        <v>35278</v>
      </c>
      <c r="E2365" s="55">
        <v>1</v>
      </c>
      <c r="F2365">
        <f t="shared" si="36"/>
        <v>2</v>
      </c>
    </row>
    <row r="2366" spans="1:6" x14ac:dyDescent="0.25">
      <c r="B2366">
        <v>201907474</v>
      </c>
      <c r="C2366" s="63">
        <v>35275</v>
      </c>
      <c r="D2366" s="63">
        <v>35275</v>
      </c>
      <c r="E2366" s="55">
        <v>1</v>
      </c>
      <c r="F2366">
        <f t="shared" si="36"/>
        <v>1</v>
      </c>
    </row>
    <row r="2367" spans="1:6" x14ac:dyDescent="0.25">
      <c r="B2367">
        <v>201908126</v>
      </c>
      <c r="C2367" s="63">
        <v>35275</v>
      </c>
      <c r="D2367" s="63">
        <v>35275</v>
      </c>
      <c r="E2367" s="55">
        <v>1</v>
      </c>
      <c r="F2367">
        <f t="shared" si="36"/>
        <v>1</v>
      </c>
    </row>
    <row r="2368" spans="1:6" x14ac:dyDescent="0.25">
      <c r="B2368">
        <v>202004377</v>
      </c>
      <c r="C2368" s="63">
        <v>35276</v>
      </c>
      <c r="D2368" s="63">
        <v>35276</v>
      </c>
      <c r="E2368" s="55">
        <v>1</v>
      </c>
      <c r="F2368">
        <f t="shared" si="36"/>
        <v>1</v>
      </c>
    </row>
    <row r="2369" spans="1:6" x14ac:dyDescent="0.25">
      <c r="B2369">
        <v>202004999</v>
      </c>
      <c r="C2369" s="63">
        <v>35276</v>
      </c>
      <c r="D2369" s="63">
        <v>35276</v>
      </c>
      <c r="E2369" s="55">
        <v>1</v>
      </c>
      <c r="F2369">
        <f t="shared" si="36"/>
        <v>1</v>
      </c>
    </row>
    <row r="2370" spans="1:6" x14ac:dyDescent="0.25">
      <c r="B2370">
        <v>202006012</v>
      </c>
      <c r="C2370" s="63">
        <v>35275</v>
      </c>
      <c r="D2370" s="63">
        <v>35275</v>
      </c>
      <c r="E2370" s="55">
        <v>1</v>
      </c>
      <c r="F2370">
        <f t="shared" si="36"/>
        <v>1</v>
      </c>
    </row>
    <row r="2371" spans="1:6" x14ac:dyDescent="0.25">
      <c r="B2371">
        <v>202007216</v>
      </c>
      <c r="C2371" s="63">
        <v>35274</v>
      </c>
      <c r="D2371" s="63">
        <v>35275</v>
      </c>
      <c r="E2371" s="55">
        <v>1</v>
      </c>
      <c r="F2371">
        <f t="shared" si="36"/>
        <v>2</v>
      </c>
    </row>
    <row r="2372" spans="1:6" x14ac:dyDescent="0.25">
      <c r="B2372">
        <v>202009533</v>
      </c>
      <c r="C2372" s="63">
        <v>35276</v>
      </c>
      <c r="D2372" s="63">
        <v>35276</v>
      </c>
      <c r="E2372" s="55">
        <v>1</v>
      </c>
      <c r="F2372">
        <f t="shared" si="36"/>
        <v>1</v>
      </c>
    </row>
    <row r="2373" spans="1:6" x14ac:dyDescent="0.25">
      <c r="A2373" t="s">
        <v>1189</v>
      </c>
      <c r="B2373">
        <v>202004186</v>
      </c>
      <c r="C2373" s="63">
        <v>35275</v>
      </c>
      <c r="D2373" s="63">
        <v>35275</v>
      </c>
      <c r="E2373" s="55">
        <v>1</v>
      </c>
      <c r="F2373">
        <f t="shared" si="36"/>
        <v>1</v>
      </c>
    </row>
    <row r="2374" spans="1:6" x14ac:dyDescent="0.25">
      <c r="A2374" t="s">
        <v>4789</v>
      </c>
      <c r="B2374">
        <v>201906777</v>
      </c>
      <c r="C2374" s="63">
        <v>35274</v>
      </c>
      <c r="D2374" s="63">
        <v>35274</v>
      </c>
      <c r="E2374" s="55">
        <v>1</v>
      </c>
      <c r="F2374">
        <f t="shared" ref="F2374:F2437" si="37">IFERROR(D2374-C2374+1, 0)</f>
        <v>1</v>
      </c>
    </row>
    <row r="2375" spans="1:6" x14ac:dyDescent="0.25">
      <c r="B2375">
        <v>202009360</v>
      </c>
      <c r="C2375" s="63">
        <v>35274</v>
      </c>
      <c r="D2375" s="63">
        <v>35274</v>
      </c>
      <c r="E2375" s="55">
        <v>1</v>
      </c>
      <c r="F2375">
        <f t="shared" si="37"/>
        <v>1</v>
      </c>
    </row>
    <row r="2376" spans="1:6" x14ac:dyDescent="0.25">
      <c r="A2376" t="s">
        <v>1188</v>
      </c>
      <c r="B2376">
        <v>202007036</v>
      </c>
      <c r="C2376" s="63">
        <v>35274</v>
      </c>
      <c r="D2376" s="63">
        <v>35274</v>
      </c>
      <c r="E2376" s="55">
        <v>1</v>
      </c>
      <c r="F2376">
        <f t="shared" si="37"/>
        <v>1</v>
      </c>
    </row>
    <row r="2377" spans="1:6" x14ac:dyDescent="0.25">
      <c r="A2377" t="s">
        <v>1489</v>
      </c>
      <c r="B2377">
        <v>201904969</v>
      </c>
      <c r="C2377" s="63">
        <v>35274</v>
      </c>
      <c r="D2377" s="63">
        <v>35274</v>
      </c>
      <c r="E2377" s="55">
        <v>1</v>
      </c>
      <c r="F2377">
        <f t="shared" si="37"/>
        <v>1</v>
      </c>
    </row>
    <row r="2378" spans="1:6" x14ac:dyDescent="0.25">
      <c r="A2378" t="s">
        <v>1032</v>
      </c>
      <c r="B2378">
        <v>202005954</v>
      </c>
      <c r="C2378" s="63">
        <v>35274</v>
      </c>
      <c r="D2378" s="63">
        <v>35274</v>
      </c>
      <c r="E2378" s="55">
        <v>1</v>
      </c>
      <c r="F2378">
        <f t="shared" si="37"/>
        <v>1</v>
      </c>
    </row>
    <row r="2379" spans="1:6" x14ac:dyDescent="0.25">
      <c r="A2379" t="s">
        <v>4149</v>
      </c>
      <c r="B2379">
        <v>202002811</v>
      </c>
      <c r="C2379" s="63">
        <v>35274</v>
      </c>
      <c r="D2379" s="63">
        <v>35274</v>
      </c>
      <c r="E2379" s="55">
        <v>1</v>
      </c>
      <c r="F2379">
        <f t="shared" si="37"/>
        <v>1</v>
      </c>
    </row>
    <row r="2380" spans="1:6" x14ac:dyDescent="0.25">
      <c r="B2380">
        <v>202004753</v>
      </c>
      <c r="C2380" s="63">
        <v>35274</v>
      </c>
      <c r="D2380" s="63">
        <v>35274</v>
      </c>
      <c r="E2380" s="55">
        <v>1</v>
      </c>
      <c r="F2380">
        <f t="shared" si="37"/>
        <v>1</v>
      </c>
    </row>
    <row r="2381" spans="1:6" x14ac:dyDescent="0.25">
      <c r="B2381">
        <v>202005208</v>
      </c>
      <c r="C2381" s="63">
        <v>35274</v>
      </c>
      <c r="D2381" s="63">
        <v>35274</v>
      </c>
      <c r="E2381" s="55">
        <v>1</v>
      </c>
      <c r="F2381">
        <f t="shared" si="37"/>
        <v>1</v>
      </c>
    </row>
    <row r="2382" spans="1:6" x14ac:dyDescent="0.25">
      <c r="B2382">
        <v>202103636</v>
      </c>
      <c r="C2382" s="63">
        <v>35276</v>
      </c>
      <c r="D2382" s="63">
        <v>35276</v>
      </c>
      <c r="E2382" s="55">
        <v>1</v>
      </c>
      <c r="F2382">
        <f t="shared" si="37"/>
        <v>1</v>
      </c>
    </row>
    <row r="2383" spans="1:6" x14ac:dyDescent="0.25">
      <c r="A2383" t="s">
        <v>4148</v>
      </c>
      <c r="B2383">
        <v>201604526</v>
      </c>
      <c r="C2383" s="63">
        <v>35275</v>
      </c>
      <c r="D2383" s="63">
        <v>35275</v>
      </c>
      <c r="E2383" s="55">
        <v>1</v>
      </c>
      <c r="F2383">
        <f t="shared" si="37"/>
        <v>1</v>
      </c>
    </row>
    <row r="2384" spans="1:6" x14ac:dyDescent="0.25">
      <c r="B2384">
        <v>201904803</v>
      </c>
      <c r="C2384" s="63">
        <v>35274</v>
      </c>
      <c r="D2384" s="63">
        <v>35274</v>
      </c>
      <c r="E2384" s="55">
        <v>1</v>
      </c>
      <c r="F2384">
        <f t="shared" si="37"/>
        <v>1</v>
      </c>
    </row>
    <row r="2385" spans="1:6" x14ac:dyDescent="0.25">
      <c r="A2385" t="s">
        <v>4649</v>
      </c>
      <c r="B2385">
        <v>202102698</v>
      </c>
      <c r="C2385" s="63">
        <v>35274</v>
      </c>
      <c r="D2385" s="63">
        <v>35274</v>
      </c>
      <c r="E2385" s="55">
        <v>1</v>
      </c>
      <c r="F2385">
        <f t="shared" si="37"/>
        <v>1</v>
      </c>
    </row>
    <row r="2386" spans="1:6" x14ac:dyDescent="0.25">
      <c r="A2386" t="s">
        <v>1537</v>
      </c>
      <c r="B2386">
        <v>201906634</v>
      </c>
      <c r="C2386" s="63">
        <v>35275</v>
      </c>
      <c r="D2386" s="63">
        <v>35275</v>
      </c>
      <c r="E2386" s="55">
        <v>1</v>
      </c>
      <c r="F2386">
        <f t="shared" si="37"/>
        <v>1</v>
      </c>
    </row>
    <row r="2387" spans="1:6" x14ac:dyDescent="0.25">
      <c r="B2387">
        <v>202102204</v>
      </c>
      <c r="C2387" s="63">
        <v>35274</v>
      </c>
      <c r="D2387" s="63">
        <v>35274</v>
      </c>
      <c r="E2387" s="55">
        <v>1</v>
      </c>
      <c r="F2387">
        <f t="shared" si="37"/>
        <v>1</v>
      </c>
    </row>
    <row r="2388" spans="1:6" x14ac:dyDescent="0.25">
      <c r="A2388" t="s">
        <v>4648</v>
      </c>
      <c r="B2388">
        <v>201905200</v>
      </c>
      <c r="C2388" s="63">
        <v>35274</v>
      </c>
      <c r="D2388" s="63">
        <v>35274</v>
      </c>
      <c r="E2388" s="55">
        <v>1</v>
      </c>
      <c r="F2388">
        <f t="shared" si="37"/>
        <v>1</v>
      </c>
    </row>
    <row r="2389" spans="1:6" x14ac:dyDescent="0.25">
      <c r="A2389" t="s">
        <v>4647</v>
      </c>
      <c r="B2389">
        <v>202102204</v>
      </c>
      <c r="C2389" s="63">
        <v>35274</v>
      </c>
      <c r="D2389" s="63">
        <v>35274</v>
      </c>
      <c r="E2389" s="55">
        <v>1</v>
      </c>
      <c r="F2389">
        <f t="shared" si="37"/>
        <v>1</v>
      </c>
    </row>
    <row r="2390" spans="1:6" x14ac:dyDescent="0.25">
      <c r="A2390" t="s">
        <v>1288</v>
      </c>
      <c r="B2390">
        <v>201706780</v>
      </c>
      <c r="C2390" s="63">
        <v>35274</v>
      </c>
      <c r="D2390" s="63">
        <v>35274</v>
      </c>
      <c r="E2390" s="55">
        <v>1</v>
      </c>
      <c r="F2390">
        <f t="shared" si="37"/>
        <v>1</v>
      </c>
    </row>
    <row r="2391" spans="1:6" x14ac:dyDescent="0.25">
      <c r="B2391">
        <v>202000145</v>
      </c>
      <c r="C2391" s="63">
        <v>35274</v>
      </c>
      <c r="D2391" s="63">
        <v>35275</v>
      </c>
      <c r="E2391" s="55">
        <v>1</v>
      </c>
      <c r="F2391">
        <f t="shared" si="37"/>
        <v>2</v>
      </c>
    </row>
    <row r="2392" spans="1:6" x14ac:dyDescent="0.25">
      <c r="A2392" t="s">
        <v>4708</v>
      </c>
      <c r="B2392">
        <v>202007044</v>
      </c>
      <c r="C2392" s="63">
        <v>35275</v>
      </c>
      <c r="D2392" s="63">
        <v>35275</v>
      </c>
      <c r="E2392" s="55">
        <v>1</v>
      </c>
      <c r="F2392">
        <f t="shared" si="37"/>
        <v>1</v>
      </c>
    </row>
    <row r="2393" spans="1:6" x14ac:dyDescent="0.25">
      <c r="A2393" t="s">
        <v>4459</v>
      </c>
      <c r="B2393">
        <v>202007623</v>
      </c>
      <c r="C2393" s="63">
        <v>35274</v>
      </c>
      <c r="D2393" s="63">
        <v>35274</v>
      </c>
      <c r="E2393" s="55">
        <v>1</v>
      </c>
      <c r="F2393">
        <f t="shared" si="37"/>
        <v>1</v>
      </c>
    </row>
    <row r="2394" spans="1:6" x14ac:dyDescent="0.25">
      <c r="B2394">
        <v>202008703</v>
      </c>
      <c r="C2394" s="63">
        <v>35274</v>
      </c>
      <c r="D2394" s="63">
        <v>35274</v>
      </c>
      <c r="E2394" s="55">
        <v>1</v>
      </c>
      <c r="F2394">
        <f t="shared" si="37"/>
        <v>1</v>
      </c>
    </row>
    <row r="2395" spans="1:6" x14ac:dyDescent="0.25">
      <c r="A2395" t="s">
        <v>4147</v>
      </c>
      <c r="B2395">
        <v>201504108</v>
      </c>
      <c r="C2395" s="63">
        <v>35274</v>
      </c>
      <c r="D2395" s="63">
        <v>35274</v>
      </c>
      <c r="E2395" s="55">
        <v>1</v>
      </c>
      <c r="F2395">
        <f t="shared" si="37"/>
        <v>1</v>
      </c>
    </row>
    <row r="2396" spans="1:6" x14ac:dyDescent="0.25">
      <c r="A2396" t="s">
        <v>4146</v>
      </c>
      <c r="B2396">
        <v>201503727</v>
      </c>
      <c r="C2396" s="63">
        <v>35277</v>
      </c>
      <c r="D2396" s="63">
        <v>35277</v>
      </c>
      <c r="E2396" s="55">
        <v>1</v>
      </c>
      <c r="F2396">
        <f t="shared" si="37"/>
        <v>1</v>
      </c>
    </row>
    <row r="2397" spans="1:6" x14ac:dyDescent="0.25">
      <c r="B2397">
        <v>201904639</v>
      </c>
      <c r="C2397" s="63">
        <v>35275</v>
      </c>
      <c r="D2397" s="63">
        <v>35275</v>
      </c>
      <c r="E2397" s="55">
        <v>1</v>
      </c>
      <c r="F2397">
        <f t="shared" si="37"/>
        <v>1</v>
      </c>
    </row>
    <row r="2398" spans="1:6" x14ac:dyDescent="0.25">
      <c r="B2398">
        <v>202003218</v>
      </c>
      <c r="C2398" s="63">
        <v>35275</v>
      </c>
      <c r="D2398" s="63">
        <v>35275</v>
      </c>
      <c r="E2398" s="55">
        <v>1</v>
      </c>
      <c r="F2398">
        <f t="shared" si="37"/>
        <v>1</v>
      </c>
    </row>
    <row r="2399" spans="1:6" x14ac:dyDescent="0.25">
      <c r="A2399" t="s">
        <v>4265</v>
      </c>
      <c r="B2399">
        <v>201704658</v>
      </c>
      <c r="C2399" s="63">
        <v>35275</v>
      </c>
      <c r="D2399" s="63">
        <v>35275</v>
      </c>
      <c r="E2399" s="55">
        <v>1</v>
      </c>
      <c r="F2399">
        <f t="shared" si="37"/>
        <v>1</v>
      </c>
    </row>
    <row r="2400" spans="1:6" x14ac:dyDescent="0.25">
      <c r="B2400">
        <v>201905443</v>
      </c>
      <c r="C2400" s="63">
        <v>35274</v>
      </c>
      <c r="D2400" s="63">
        <v>35274</v>
      </c>
      <c r="E2400" s="55">
        <v>1</v>
      </c>
      <c r="F2400">
        <f t="shared" si="37"/>
        <v>1</v>
      </c>
    </row>
    <row r="2401" spans="1:6" x14ac:dyDescent="0.25">
      <c r="B2401">
        <v>201906200</v>
      </c>
      <c r="C2401" s="63">
        <v>35274</v>
      </c>
      <c r="D2401" s="63">
        <v>35274</v>
      </c>
      <c r="E2401" s="55">
        <v>1</v>
      </c>
      <c r="F2401">
        <f t="shared" si="37"/>
        <v>1</v>
      </c>
    </row>
    <row r="2402" spans="1:6" x14ac:dyDescent="0.25">
      <c r="B2402">
        <v>202003072</v>
      </c>
      <c r="C2402" s="63">
        <v>35274</v>
      </c>
      <c r="D2402" s="63">
        <v>35274</v>
      </c>
      <c r="E2402" s="55">
        <v>1</v>
      </c>
      <c r="F2402">
        <f t="shared" si="37"/>
        <v>1</v>
      </c>
    </row>
    <row r="2403" spans="1:6" x14ac:dyDescent="0.25">
      <c r="B2403">
        <v>202005283</v>
      </c>
      <c r="C2403" s="63">
        <v>35276</v>
      </c>
      <c r="D2403" s="63">
        <v>35276</v>
      </c>
      <c r="E2403" s="55">
        <v>1</v>
      </c>
      <c r="F2403">
        <f t="shared" si="37"/>
        <v>1</v>
      </c>
    </row>
    <row r="2404" spans="1:6" x14ac:dyDescent="0.25">
      <c r="A2404" t="s">
        <v>1487</v>
      </c>
      <c r="B2404">
        <v>201907329</v>
      </c>
      <c r="C2404" s="63">
        <v>35274</v>
      </c>
      <c r="D2404" s="63">
        <v>35274</v>
      </c>
      <c r="E2404" s="55">
        <v>1</v>
      </c>
      <c r="F2404">
        <f t="shared" si="37"/>
        <v>1</v>
      </c>
    </row>
    <row r="2405" spans="1:6" x14ac:dyDescent="0.25">
      <c r="A2405" t="s">
        <v>1485</v>
      </c>
      <c r="B2405">
        <v>202004554</v>
      </c>
      <c r="C2405" s="63">
        <v>35274</v>
      </c>
      <c r="D2405" s="63">
        <v>35274</v>
      </c>
      <c r="E2405" s="55">
        <v>1</v>
      </c>
      <c r="F2405">
        <f t="shared" si="37"/>
        <v>1</v>
      </c>
    </row>
    <row r="2406" spans="1:6" x14ac:dyDescent="0.25">
      <c r="A2406" t="s">
        <v>1483</v>
      </c>
      <c r="B2406">
        <v>201905129</v>
      </c>
      <c r="C2406" s="63">
        <v>35274</v>
      </c>
      <c r="D2406" s="63">
        <v>35274</v>
      </c>
      <c r="E2406" s="55">
        <v>1</v>
      </c>
      <c r="F2406">
        <f t="shared" si="37"/>
        <v>1</v>
      </c>
    </row>
    <row r="2407" spans="1:6" x14ac:dyDescent="0.25">
      <c r="B2407">
        <v>202006012</v>
      </c>
      <c r="C2407" s="63">
        <v>35274</v>
      </c>
      <c r="D2407" s="63">
        <v>35274</v>
      </c>
      <c r="E2407" s="55">
        <v>1</v>
      </c>
      <c r="F2407">
        <f t="shared" si="37"/>
        <v>1</v>
      </c>
    </row>
    <row r="2408" spans="1:6" x14ac:dyDescent="0.25">
      <c r="A2408" t="s">
        <v>4568</v>
      </c>
      <c r="B2408">
        <v>201706403</v>
      </c>
      <c r="C2408" s="63">
        <v>35274</v>
      </c>
      <c r="D2408" s="63">
        <v>35274</v>
      </c>
      <c r="E2408" s="55">
        <v>1</v>
      </c>
      <c r="F2408">
        <f t="shared" si="37"/>
        <v>1</v>
      </c>
    </row>
    <row r="2409" spans="1:6" x14ac:dyDescent="0.25">
      <c r="A2409" t="s">
        <v>4735</v>
      </c>
      <c r="B2409">
        <v>202007216</v>
      </c>
      <c r="C2409" s="63">
        <v>35275</v>
      </c>
      <c r="D2409" s="63">
        <v>35275</v>
      </c>
      <c r="E2409" s="55">
        <v>1</v>
      </c>
      <c r="F2409">
        <f t="shared" si="37"/>
        <v>1</v>
      </c>
    </row>
    <row r="2410" spans="1:6" x14ac:dyDescent="0.25">
      <c r="A2410" t="s">
        <v>4852</v>
      </c>
      <c r="B2410">
        <v>202007519</v>
      </c>
      <c r="C2410" s="63">
        <v>35274</v>
      </c>
      <c r="D2410" s="63">
        <v>35274</v>
      </c>
      <c r="E2410" s="55">
        <v>1</v>
      </c>
      <c r="F2410">
        <f t="shared" si="37"/>
        <v>1</v>
      </c>
    </row>
    <row r="2411" spans="1:6" x14ac:dyDescent="0.25">
      <c r="A2411" t="s">
        <v>1286</v>
      </c>
      <c r="B2411">
        <v>201504403</v>
      </c>
      <c r="C2411" s="63">
        <v>35275</v>
      </c>
      <c r="D2411" s="63">
        <v>35275</v>
      </c>
      <c r="E2411" s="55">
        <v>1</v>
      </c>
      <c r="F2411">
        <f t="shared" si="37"/>
        <v>1</v>
      </c>
    </row>
    <row r="2412" spans="1:6" x14ac:dyDescent="0.25">
      <c r="B2412">
        <v>201706956</v>
      </c>
      <c r="C2412" s="63">
        <v>35274</v>
      </c>
      <c r="D2412" s="63">
        <v>35275</v>
      </c>
      <c r="E2412" s="55">
        <v>1</v>
      </c>
      <c r="F2412">
        <f t="shared" si="37"/>
        <v>2</v>
      </c>
    </row>
    <row r="2413" spans="1:6" x14ac:dyDescent="0.25">
      <c r="B2413">
        <v>201900564</v>
      </c>
      <c r="C2413" s="63">
        <v>35274</v>
      </c>
      <c r="D2413" s="63">
        <v>35274</v>
      </c>
      <c r="E2413" s="55">
        <v>1</v>
      </c>
      <c r="F2413">
        <f t="shared" si="37"/>
        <v>1</v>
      </c>
    </row>
    <row r="2414" spans="1:6" x14ac:dyDescent="0.25">
      <c r="B2414">
        <v>201907089</v>
      </c>
      <c r="C2414" s="63">
        <v>35275</v>
      </c>
      <c r="D2414" s="63">
        <v>35275</v>
      </c>
      <c r="E2414" s="55">
        <v>1</v>
      </c>
      <c r="F2414">
        <f t="shared" si="37"/>
        <v>1</v>
      </c>
    </row>
    <row r="2415" spans="1:6" x14ac:dyDescent="0.25">
      <c r="B2415">
        <v>202005148</v>
      </c>
      <c r="C2415" s="63">
        <v>35274</v>
      </c>
      <c r="D2415" s="63">
        <v>35274</v>
      </c>
      <c r="E2415" s="55">
        <v>1</v>
      </c>
      <c r="F2415">
        <f t="shared" si="37"/>
        <v>1</v>
      </c>
    </row>
    <row r="2416" spans="1:6" x14ac:dyDescent="0.25">
      <c r="A2416" t="s">
        <v>4929</v>
      </c>
      <c r="B2416">
        <v>201704560</v>
      </c>
      <c r="C2416" s="63">
        <v>35274</v>
      </c>
      <c r="D2416" s="63">
        <v>35274</v>
      </c>
      <c r="E2416" s="55">
        <v>1</v>
      </c>
      <c r="F2416">
        <f t="shared" si="37"/>
        <v>1</v>
      </c>
    </row>
    <row r="2417" spans="1:6" x14ac:dyDescent="0.25">
      <c r="A2417" t="s">
        <v>4458</v>
      </c>
      <c r="B2417">
        <v>201706534</v>
      </c>
      <c r="C2417" s="63">
        <v>35274</v>
      </c>
      <c r="D2417" s="63">
        <v>35274</v>
      </c>
      <c r="E2417" s="55">
        <v>1</v>
      </c>
      <c r="F2417">
        <f t="shared" si="37"/>
        <v>1</v>
      </c>
    </row>
    <row r="2418" spans="1:6" x14ac:dyDescent="0.25">
      <c r="B2418">
        <v>202007667</v>
      </c>
      <c r="C2418" s="63">
        <v>35274</v>
      </c>
      <c r="D2418" s="63">
        <v>35274</v>
      </c>
      <c r="E2418" s="55">
        <v>1</v>
      </c>
      <c r="F2418">
        <f t="shared" si="37"/>
        <v>1</v>
      </c>
    </row>
    <row r="2419" spans="1:6" x14ac:dyDescent="0.25">
      <c r="A2419" t="s">
        <v>3991</v>
      </c>
      <c r="B2419">
        <v>201707234</v>
      </c>
      <c r="C2419" s="63">
        <v>35274</v>
      </c>
      <c r="D2419" s="63">
        <v>35274</v>
      </c>
      <c r="E2419" s="55">
        <v>1</v>
      </c>
      <c r="F2419">
        <f t="shared" si="37"/>
        <v>1</v>
      </c>
    </row>
    <row r="2420" spans="1:6" x14ac:dyDescent="0.25">
      <c r="B2420">
        <v>201800990</v>
      </c>
      <c r="C2420" s="63">
        <v>35274</v>
      </c>
      <c r="D2420" s="63">
        <v>35274</v>
      </c>
      <c r="E2420" s="55">
        <v>1</v>
      </c>
      <c r="F2420">
        <f t="shared" si="37"/>
        <v>1</v>
      </c>
    </row>
    <row r="2421" spans="1:6" x14ac:dyDescent="0.25">
      <c r="B2421">
        <v>201905705</v>
      </c>
      <c r="C2421" s="63">
        <v>35275</v>
      </c>
      <c r="D2421" s="63">
        <v>35275</v>
      </c>
      <c r="E2421" s="55">
        <v>1</v>
      </c>
      <c r="F2421">
        <f t="shared" si="37"/>
        <v>1</v>
      </c>
    </row>
    <row r="2422" spans="1:6" x14ac:dyDescent="0.25">
      <c r="B2422">
        <v>201905711</v>
      </c>
      <c r="C2422" s="63">
        <v>35275</v>
      </c>
      <c r="D2422" s="63">
        <v>35275</v>
      </c>
      <c r="E2422" s="55">
        <v>1</v>
      </c>
      <c r="F2422">
        <f t="shared" si="37"/>
        <v>1</v>
      </c>
    </row>
    <row r="2423" spans="1:6" x14ac:dyDescent="0.25">
      <c r="B2423">
        <v>201907297</v>
      </c>
      <c r="C2423" s="63">
        <v>35275</v>
      </c>
      <c r="D2423" s="63">
        <v>35275</v>
      </c>
      <c r="E2423" s="55">
        <v>1</v>
      </c>
      <c r="F2423">
        <f t="shared" si="37"/>
        <v>1</v>
      </c>
    </row>
    <row r="2424" spans="1:6" x14ac:dyDescent="0.25">
      <c r="A2424" t="s">
        <v>3990</v>
      </c>
      <c r="B2424">
        <v>201904865</v>
      </c>
      <c r="C2424" s="63">
        <v>35274</v>
      </c>
      <c r="D2424" s="63">
        <v>35274</v>
      </c>
      <c r="E2424" s="55">
        <v>1</v>
      </c>
      <c r="F2424">
        <f t="shared" si="37"/>
        <v>1</v>
      </c>
    </row>
    <row r="2425" spans="1:6" x14ac:dyDescent="0.25">
      <c r="A2425" t="s">
        <v>1412</v>
      </c>
      <c r="B2425">
        <v>202102714</v>
      </c>
      <c r="C2425" s="63">
        <v>35274</v>
      </c>
      <c r="D2425" s="63">
        <v>35274</v>
      </c>
      <c r="E2425" s="55">
        <v>1</v>
      </c>
      <c r="F2425">
        <f t="shared" si="37"/>
        <v>1</v>
      </c>
    </row>
    <row r="2426" spans="1:6" x14ac:dyDescent="0.25">
      <c r="A2426" t="s">
        <v>4457</v>
      </c>
      <c r="B2426">
        <v>201905166</v>
      </c>
      <c r="C2426" s="63">
        <v>35274</v>
      </c>
      <c r="D2426" s="63">
        <v>35274</v>
      </c>
      <c r="E2426" s="55">
        <v>1</v>
      </c>
      <c r="F2426">
        <f t="shared" si="37"/>
        <v>1</v>
      </c>
    </row>
    <row r="2427" spans="1:6" x14ac:dyDescent="0.25">
      <c r="B2427">
        <v>202004421</v>
      </c>
      <c r="C2427" s="63">
        <v>35274</v>
      </c>
      <c r="D2427" s="63">
        <v>35274</v>
      </c>
      <c r="E2427" s="55">
        <v>1</v>
      </c>
      <c r="F2427">
        <f t="shared" si="37"/>
        <v>1</v>
      </c>
    </row>
    <row r="2428" spans="1:6" x14ac:dyDescent="0.25">
      <c r="A2428" t="s">
        <v>1187</v>
      </c>
      <c r="B2428">
        <v>202008110</v>
      </c>
      <c r="C2428" s="63">
        <v>35274</v>
      </c>
      <c r="D2428" s="63">
        <v>35274</v>
      </c>
      <c r="E2428" s="55">
        <v>1</v>
      </c>
      <c r="F2428">
        <f t="shared" si="37"/>
        <v>1</v>
      </c>
    </row>
    <row r="2429" spans="1:6" x14ac:dyDescent="0.25">
      <c r="A2429" t="s">
        <v>4734</v>
      </c>
      <c r="B2429">
        <v>202004244</v>
      </c>
      <c r="C2429" s="63">
        <v>35274</v>
      </c>
      <c r="D2429" s="63">
        <v>35274</v>
      </c>
      <c r="E2429" s="55">
        <v>1</v>
      </c>
      <c r="F2429">
        <f t="shared" si="37"/>
        <v>1</v>
      </c>
    </row>
    <row r="2430" spans="1:6" x14ac:dyDescent="0.25">
      <c r="A2430" t="s">
        <v>4884</v>
      </c>
      <c r="B2430">
        <v>201806581</v>
      </c>
      <c r="C2430" s="63">
        <v>35275</v>
      </c>
      <c r="D2430" s="63">
        <v>35275</v>
      </c>
      <c r="E2430" s="55">
        <v>1</v>
      </c>
      <c r="F2430">
        <f t="shared" si="37"/>
        <v>1</v>
      </c>
    </row>
    <row r="2431" spans="1:6" x14ac:dyDescent="0.25">
      <c r="B2431">
        <v>201909521</v>
      </c>
      <c r="C2431" s="63">
        <v>35278</v>
      </c>
      <c r="D2431" s="63">
        <v>35278</v>
      </c>
      <c r="E2431" s="55">
        <v>1</v>
      </c>
      <c r="F2431">
        <f t="shared" si="37"/>
        <v>1</v>
      </c>
    </row>
    <row r="2432" spans="1:6" x14ac:dyDescent="0.25">
      <c r="A2432" t="s">
        <v>3854</v>
      </c>
      <c r="B2432">
        <v>201806391</v>
      </c>
      <c r="C2432" s="63">
        <v>35274</v>
      </c>
      <c r="D2432" s="63">
        <v>35274</v>
      </c>
      <c r="E2432" s="55">
        <v>1</v>
      </c>
      <c r="F2432">
        <f t="shared" si="37"/>
        <v>1</v>
      </c>
    </row>
    <row r="2433" spans="1:6" x14ac:dyDescent="0.25">
      <c r="A2433" t="s">
        <v>3989</v>
      </c>
      <c r="B2433">
        <v>201907316</v>
      </c>
      <c r="C2433" s="63">
        <v>35276</v>
      </c>
      <c r="D2433" s="63">
        <v>35277</v>
      </c>
      <c r="E2433" s="55">
        <v>1</v>
      </c>
      <c r="F2433">
        <f t="shared" si="37"/>
        <v>2</v>
      </c>
    </row>
    <row r="2434" spans="1:6" x14ac:dyDescent="0.25">
      <c r="A2434" t="s">
        <v>1576</v>
      </c>
      <c r="B2434">
        <v>201806321</v>
      </c>
      <c r="C2434" s="63">
        <v>35274</v>
      </c>
      <c r="D2434" s="63">
        <v>35274</v>
      </c>
      <c r="E2434" s="55">
        <v>1</v>
      </c>
      <c r="F2434">
        <f t="shared" si="37"/>
        <v>1</v>
      </c>
    </row>
    <row r="2435" spans="1:6" x14ac:dyDescent="0.25">
      <c r="A2435" t="s">
        <v>4456</v>
      </c>
      <c r="B2435">
        <v>201705205</v>
      </c>
      <c r="C2435" s="63">
        <v>35275</v>
      </c>
      <c r="D2435" s="63">
        <v>35275</v>
      </c>
      <c r="E2435" s="55">
        <v>1</v>
      </c>
      <c r="F2435">
        <f t="shared" si="37"/>
        <v>1</v>
      </c>
    </row>
    <row r="2436" spans="1:6" x14ac:dyDescent="0.25">
      <c r="A2436" t="s">
        <v>1432</v>
      </c>
      <c r="B2436">
        <v>201204970</v>
      </c>
      <c r="C2436" s="63">
        <v>35274</v>
      </c>
      <c r="D2436" s="63">
        <v>35274</v>
      </c>
      <c r="E2436" s="55">
        <v>1</v>
      </c>
      <c r="F2436">
        <f t="shared" si="37"/>
        <v>1</v>
      </c>
    </row>
    <row r="2437" spans="1:6" x14ac:dyDescent="0.25">
      <c r="A2437" t="s">
        <v>5750</v>
      </c>
      <c r="B2437">
        <v>201706052</v>
      </c>
      <c r="C2437" s="63">
        <v>35505</v>
      </c>
      <c r="D2437" s="63">
        <v>35505</v>
      </c>
      <c r="E2437" s="55">
        <v>1</v>
      </c>
      <c r="F2437">
        <f t="shared" si="37"/>
        <v>1</v>
      </c>
    </row>
    <row r="2438" spans="1:6" x14ac:dyDescent="0.25">
      <c r="B2438">
        <v>202102698</v>
      </c>
      <c r="C2438" s="63">
        <v>35505</v>
      </c>
      <c r="D2438" s="63">
        <v>35505</v>
      </c>
      <c r="E2438" s="55">
        <v>1</v>
      </c>
      <c r="F2438">
        <f t="shared" ref="F2438:F2501" si="38">IFERROR(D2438-C2438+1, 0)</f>
        <v>1</v>
      </c>
    </row>
    <row r="2439" spans="1:6" x14ac:dyDescent="0.25">
      <c r="A2439" t="s">
        <v>1030</v>
      </c>
      <c r="B2439">
        <v>201004304</v>
      </c>
      <c r="C2439" s="63">
        <v>35276</v>
      </c>
      <c r="D2439" s="63">
        <v>35276</v>
      </c>
      <c r="E2439" s="55">
        <v>1</v>
      </c>
      <c r="F2439">
        <f t="shared" si="38"/>
        <v>1</v>
      </c>
    </row>
    <row r="2440" spans="1:6" x14ac:dyDescent="0.25">
      <c r="B2440">
        <v>201605389</v>
      </c>
      <c r="C2440" s="63">
        <v>35274</v>
      </c>
      <c r="D2440" s="63">
        <v>35274</v>
      </c>
      <c r="E2440" s="55">
        <v>1</v>
      </c>
      <c r="F2440">
        <f t="shared" si="38"/>
        <v>1</v>
      </c>
    </row>
    <row r="2441" spans="1:6" x14ac:dyDescent="0.25">
      <c r="B2441">
        <v>201706534</v>
      </c>
      <c r="C2441" s="63">
        <v>35275</v>
      </c>
      <c r="D2441" s="63">
        <v>35275</v>
      </c>
      <c r="E2441" s="55">
        <v>1</v>
      </c>
      <c r="F2441">
        <f t="shared" si="38"/>
        <v>1</v>
      </c>
    </row>
    <row r="2442" spans="1:6" x14ac:dyDescent="0.25">
      <c r="B2442">
        <v>201907424</v>
      </c>
      <c r="C2442" s="63">
        <v>35278</v>
      </c>
      <c r="D2442" s="63">
        <v>35278</v>
      </c>
      <c r="E2442" s="55">
        <v>1</v>
      </c>
      <c r="F2442">
        <f t="shared" si="38"/>
        <v>1</v>
      </c>
    </row>
    <row r="2443" spans="1:6" x14ac:dyDescent="0.25">
      <c r="A2443" t="s">
        <v>3988</v>
      </c>
      <c r="B2443">
        <v>201507838</v>
      </c>
      <c r="C2443" s="63">
        <v>35279</v>
      </c>
      <c r="D2443" s="63">
        <v>35279</v>
      </c>
      <c r="E2443" s="55">
        <v>1</v>
      </c>
      <c r="F2443">
        <f t="shared" si="38"/>
        <v>1</v>
      </c>
    </row>
    <row r="2444" spans="1:6" x14ac:dyDescent="0.25">
      <c r="B2444">
        <v>201606166</v>
      </c>
      <c r="C2444" s="63">
        <v>35276</v>
      </c>
      <c r="D2444" s="63">
        <v>35277</v>
      </c>
      <c r="E2444" s="55">
        <v>1</v>
      </c>
      <c r="F2444">
        <f t="shared" si="38"/>
        <v>2</v>
      </c>
    </row>
    <row r="2445" spans="1:6" x14ac:dyDescent="0.25">
      <c r="B2445">
        <v>202006059</v>
      </c>
      <c r="C2445" s="63">
        <v>35277</v>
      </c>
      <c r="D2445" s="63">
        <v>35277</v>
      </c>
      <c r="E2445" s="55">
        <v>1</v>
      </c>
      <c r="F2445">
        <f t="shared" si="38"/>
        <v>1</v>
      </c>
    </row>
    <row r="2446" spans="1:6" x14ac:dyDescent="0.25">
      <c r="A2446" t="s">
        <v>4317</v>
      </c>
      <c r="B2446">
        <v>202008866</v>
      </c>
      <c r="C2446" s="63">
        <v>35275</v>
      </c>
      <c r="D2446" s="63">
        <v>35275</v>
      </c>
      <c r="E2446" s="55">
        <v>1</v>
      </c>
      <c r="F2446">
        <f t="shared" si="38"/>
        <v>1</v>
      </c>
    </row>
    <row r="2447" spans="1:6" x14ac:dyDescent="0.25">
      <c r="A2447" t="s">
        <v>4787</v>
      </c>
      <c r="B2447">
        <v>201706200</v>
      </c>
      <c r="C2447" s="63">
        <v>35275</v>
      </c>
      <c r="D2447" s="63">
        <v>35275</v>
      </c>
      <c r="E2447" s="55">
        <v>1</v>
      </c>
      <c r="F2447">
        <f t="shared" si="38"/>
        <v>1</v>
      </c>
    </row>
    <row r="2448" spans="1:6" x14ac:dyDescent="0.25">
      <c r="B2448">
        <v>201905831</v>
      </c>
      <c r="C2448" s="63">
        <v>35276</v>
      </c>
      <c r="D2448" s="63">
        <v>35276</v>
      </c>
      <c r="E2448" s="55">
        <v>1</v>
      </c>
      <c r="F2448">
        <f t="shared" si="38"/>
        <v>1</v>
      </c>
    </row>
    <row r="2449" spans="1:6" x14ac:dyDescent="0.25">
      <c r="B2449">
        <v>202004893</v>
      </c>
      <c r="C2449" s="63">
        <v>35276</v>
      </c>
      <c r="D2449" s="63">
        <v>35277</v>
      </c>
      <c r="E2449" s="55">
        <v>1</v>
      </c>
      <c r="F2449">
        <f t="shared" si="38"/>
        <v>2</v>
      </c>
    </row>
    <row r="2450" spans="1:6" x14ac:dyDescent="0.25">
      <c r="A2450" t="s">
        <v>4455</v>
      </c>
      <c r="B2450">
        <v>201405015</v>
      </c>
      <c r="C2450" s="63">
        <v>35275</v>
      </c>
      <c r="D2450" s="63">
        <v>35275</v>
      </c>
      <c r="E2450" s="55">
        <v>1</v>
      </c>
      <c r="F2450">
        <f t="shared" si="38"/>
        <v>1</v>
      </c>
    </row>
    <row r="2451" spans="1:6" x14ac:dyDescent="0.25">
      <c r="B2451">
        <v>201505640</v>
      </c>
      <c r="C2451" s="63">
        <v>35275</v>
      </c>
      <c r="D2451" s="63">
        <v>35275</v>
      </c>
      <c r="E2451" s="55">
        <v>1</v>
      </c>
      <c r="F2451">
        <f t="shared" si="38"/>
        <v>1</v>
      </c>
    </row>
    <row r="2452" spans="1:6" x14ac:dyDescent="0.25">
      <c r="B2452">
        <v>201705577</v>
      </c>
      <c r="C2452" s="63">
        <v>35275</v>
      </c>
      <c r="D2452" s="63">
        <v>35275</v>
      </c>
      <c r="E2452" s="55">
        <v>1</v>
      </c>
      <c r="F2452">
        <f t="shared" si="38"/>
        <v>1</v>
      </c>
    </row>
    <row r="2453" spans="1:6" x14ac:dyDescent="0.25">
      <c r="B2453">
        <v>201907859</v>
      </c>
      <c r="C2453" s="63">
        <v>35277</v>
      </c>
      <c r="D2453" s="63">
        <v>35277</v>
      </c>
      <c r="E2453" s="55">
        <v>1</v>
      </c>
      <c r="F2453">
        <f t="shared" si="38"/>
        <v>1</v>
      </c>
    </row>
    <row r="2454" spans="1:6" x14ac:dyDescent="0.25">
      <c r="B2454">
        <v>202004225</v>
      </c>
      <c r="C2454" s="63">
        <v>35275</v>
      </c>
      <c r="D2454" s="63">
        <v>35275</v>
      </c>
      <c r="E2454" s="55">
        <v>1</v>
      </c>
      <c r="F2454">
        <f t="shared" si="38"/>
        <v>1</v>
      </c>
    </row>
    <row r="2455" spans="1:6" x14ac:dyDescent="0.25">
      <c r="B2455">
        <v>202006289</v>
      </c>
      <c r="C2455" s="63">
        <v>35276</v>
      </c>
      <c r="D2455" s="63">
        <v>35276</v>
      </c>
      <c r="E2455" s="55">
        <v>1</v>
      </c>
      <c r="F2455">
        <f t="shared" si="38"/>
        <v>1</v>
      </c>
    </row>
    <row r="2456" spans="1:6" x14ac:dyDescent="0.25">
      <c r="B2456">
        <v>202008401</v>
      </c>
      <c r="C2456" s="63">
        <v>35276</v>
      </c>
      <c r="D2456" s="63">
        <v>35276</v>
      </c>
      <c r="E2456" s="55">
        <v>1</v>
      </c>
      <c r="F2456">
        <f t="shared" si="38"/>
        <v>1</v>
      </c>
    </row>
    <row r="2457" spans="1:6" x14ac:dyDescent="0.25">
      <c r="A2457" t="s">
        <v>3986</v>
      </c>
      <c r="B2457">
        <v>201806246</v>
      </c>
      <c r="C2457" s="63">
        <v>35274</v>
      </c>
      <c r="D2457" s="63">
        <v>35274</v>
      </c>
      <c r="E2457" s="55">
        <v>1</v>
      </c>
      <c r="F2457">
        <f t="shared" si="38"/>
        <v>1</v>
      </c>
    </row>
    <row r="2458" spans="1:6" x14ac:dyDescent="0.25">
      <c r="A2458" t="s">
        <v>1185</v>
      </c>
      <c r="B2458">
        <v>201907297</v>
      </c>
      <c r="C2458" s="63">
        <v>35275</v>
      </c>
      <c r="D2458" s="63">
        <v>35275</v>
      </c>
      <c r="E2458" s="55">
        <v>1</v>
      </c>
      <c r="F2458">
        <f t="shared" si="38"/>
        <v>1</v>
      </c>
    </row>
    <row r="2459" spans="1:6" x14ac:dyDescent="0.25">
      <c r="B2459">
        <v>202004461</v>
      </c>
      <c r="C2459" s="63">
        <v>35275</v>
      </c>
      <c r="D2459" s="63">
        <v>35275</v>
      </c>
      <c r="E2459" s="55">
        <v>1</v>
      </c>
      <c r="F2459">
        <f t="shared" si="38"/>
        <v>1</v>
      </c>
    </row>
    <row r="2460" spans="1:6" x14ac:dyDescent="0.25">
      <c r="B2460">
        <v>202005599</v>
      </c>
      <c r="C2460" s="63">
        <v>35276</v>
      </c>
      <c r="D2460" s="63">
        <v>35276</v>
      </c>
      <c r="E2460" s="55">
        <v>1</v>
      </c>
      <c r="F2460">
        <f t="shared" si="38"/>
        <v>1</v>
      </c>
    </row>
    <row r="2461" spans="1:6" x14ac:dyDescent="0.25">
      <c r="A2461" t="s">
        <v>4454</v>
      </c>
      <c r="B2461">
        <v>202009549</v>
      </c>
      <c r="C2461" s="63">
        <v>35276</v>
      </c>
      <c r="D2461" s="63">
        <v>35276</v>
      </c>
      <c r="E2461" s="55">
        <v>1</v>
      </c>
      <c r="F2461">
        <f t="shared" si="38"/>
        <v>1</v>
      </c>
    </row>
    <row r="2462" spans="1:6" x14ac:dyDescent="0.25">
      <c r="A2462" t="s">
        <v>4974</v>
      </c>
      <c r="B2462">
        <v>202004244</v>
      </c>
      <c r="C2462" s="63">
        <v>35275</v>
      </c>
      <c r="D2462" s="63">
        <v>35275</v>
      </c>
      <c r="E2462" s="55">
        <v>1</v>
      </c>
      <c r="F2462">
        <f t="shared" si="38"/>
        <v>1</v>
      </c>
    </row>
    <row r="2463" spans="1:6" x14ac:dyDescent="0.25">
      <c r="A2463" t="s">
        <v>4962</v>
      </c>
      <c r="B2463">
        <v>201806155</v>
      </c>
      <c r="C2463" s="63">
        <v>35275</v>
      </c>
      <c r="D2463" s="63">
        <v>35275</v>
      </c>
      <c r="E2463" s="55">
        <v>1</v>
      </c>
      <c r="F2463">
        <f t="shared" si="38"/>
        <v>1</v>
      </c>
    </row>
    <row r="2464" spans="1:6" x14ac:dyDescent="0.25">
      <c r="A2464" t="s">
        <v>5749</v>
      </c>
      <c r="B2464">
        <v>201905200</v>
      </c>
      <c r="C2464" s="63">
        <v>35509</v>
      </c>
      <c r="D2464" s="63">
        <v>35509</v>
      </c>
      <c r="E2464" s="55">
        <v>1</v>
      </c>
      <c r="F2464">
        <f t="shared" si="38"/>
        <v>1</v>
      </c>
    </row>
    <row r="2465" spans="1:6" x14ac:dyDescent="0.25">
      <c r="A2465" t="s">
        <v>4785</v>
      </c>
      <c r="B2465">
        <v>201709436</v>
      </c>
      <c r="C2465" s="63">
        <v>35278</v>
      </c>
      <c r="D2465" s="63">
        <v>35278</v>
      </c>
      <c r="E2465" s="55">
        <v>1</v>
      </c>
      <c r="F2465">
        <f t="shared" si="38"/>
        <v>1</v>
      </c>
    </row>
    <row r="2466" spans="1:6" x14ac:dyDescent="0.25">
      <c r="B2466">
        <v>202006582</v>
      </c>
      <c r="C2466" s="63">
        <v>35276</v>
      </c>
      <c r="D2466" s="63">
        <v>35276</v>
      </c>
      <c r="E2466" s="55">
        <v>1</v>
      </c>
      <c r="F2466">
        <f t="shared" si="38"/>
        <v>1</v>
      </c>
    </row>
    <row r="2467" spans="1:6" x14ac:dyDescent="0.25">
      <c r="A2467" t="s">
        <v>1184</v>
      </c>
      <c r="B2467">
        <v>201907063</v>
      </c>
      <c r="C2467" s="63">
        <v>35275</v>
      </c>
      <c r="D2467" s="63">
        <v>35275</v>
      </c>
      <c r="E2467" s="55">
        <v>1</v>
      </c>
      <c r="F2467">
        <f t="shared" si="38"/>
        <v>1</v>
      </c>
    </row>
    <row r="2468" spans="1:6" x14ac:dyDescent="0.25">
      <c r="B2468">
        <v>202000130</v>
      </c>
      <c r="C2468" s="63">
        <v>35275</v>
      </c>
      <c r="D2468" s="63">
        <v>35275</v>
      </c>
      <c r="E2468" s="55">
        <v>1</v>
      </c>
      <c r="F2468">
        <f t="shared" si="38"/>
        <v>1</v>
      </c>
    </row>
    <row r="2469" spans="1:6" x14ac:dyDescent="0.25">
      <c r="B2469">
        <v>202004816</v>
      </c>
      <c r="C2469" s="63">
        <v>35276</v>
      </c>
      <c r="D2469" s="63">
        <v>35276</v>
      </c>
      <c r="E2469" s="55">
        <v>1</v>
      </c>
      <c r="F2469">
        <f t="shared" si="38"/>
        <v>1</v>
      </c>
    </row>
    <row r="2470" spans="1:6" x14ac:dyDescent="0.25">
      <c r="B2470">
        <v>202004996</v>
      </c>
      <c r="C2470" s="63">
        <v>35278</v>
      </c>
      <c r="D2470" s="63">
        <v>35278</v>
      </c>
      <c r="E2470" s="55">
        <v>1</v>
      </c>
      <c r="F2470">
        <f t="shared" si="38"/>
        <v>1</v>
      </c>
    </row>
    <row r="2471" spans="1:6" x14ac:dyDescent="0.25">
      <c r="B2471">
        <v>202005042</v>
      </c>
      <c r="C2471" s="63">
        <v>35275</v>
      </c>
      <c r="D2471" s="63">
        <v>35275</v>
      </c>
      <c r="E2471" s="55">
        <v>1</v>
      </c>
      <c r="F2471">
        <f t="shared" si="38"/>
        <v>1</v>
      </c>
    </row>
    <row r="2472" spans="1:6" x14ac:dyDescent="0.25">
      <c r="B2472">
        <v>202005986</v>
      </c>
      <c r="C2472" s="63">
        <v>35277</v>
      </c>
      <c r="D2472" s="63">
        <v>35277</v>
      </c>
      <c r="E2472" s="55">
        <v>1</v>
      </c>
      <c r="F2472">
        <f t="shared" si="38"/>
        <v>1</v>
      </c>
    </row>
    <row r="2473" spans="1:6" x14ac:dyDescent="0.25">
      <c r="A2473" t="s">
        <v>1482</v>
      </c>
      <c r="B2473">
        <v>201804514</v>
      </c>
      <c r="C2473" s="63">
        <v>35276</v>
      </c>
      <c r="D2473" s="63">
        <v>35276</v>
      </c>
      <c r="E2473" s="55">
        <v>1</v>
      </c>
      <c r="F2473">
        <f t="shared" si="38"/>
        <v>1</v>
      </c>
    </row>
    <row r="2474" spans="1:6" x14ac:dyDescent="0.25">
      <c r="B2474">
        <v>201905166</v>
      </c>
      <c r="C2474" s="63">
        <v>35275</v>
      </c>
      <c r="D2474" s="63">
        <v>35276</v>
      </c>
      <c r="E2474" s="55">
        <v>1</v>
      </c>
      <c r="F2474">
        <f t="shared" si="38"/>
        <v>2</v>
      </c>
    </row>
    <row r="2475" spans="1:6" x14ac:dyDescent="0.25">
      <c r="B2475">
        <v>201905483</v>
      </c>
      <c r="C2475" s="63">
        <v>35276</v>
      </c>
      <c r="D2475" s="63">
        <v>35277</v>
      </c>
      <c r="E2475" s="55">
        <v>1</v>
      </c>
      <c r="F2475">
        <f t="shared" si="38"/>
        <v>2</v>
      </c>
    </row>
    <row r="2476" spans="1:6" x14ac:dyDescent="0.25">
      <c r="A2476" t="s">
        <v>3985</v>
      </c>
      <c r="B2476">
        <v>201604360</v>
      </c>
      <c r="C2476" s="63">
        <v>35275</v>
      </c>
      <c r="D2476" s="63">
        <v>35275</v>
      </c>
      <c r="E2476" s="55">
        <v>1</v>
      </c>
      <c r="F2476">
        <f t="shared" si="38"/>
        <v>1</v>
      </c>
    </row>
    <row r="2477" spans="1:6" x14ac:dyDescent="0.25">
      <c r="B2477">
        <v>202004999</v>
      </c>
      <c r="C2477" s="63">
        <v>35275</v>
      </c>
      <c r="D2477" s="63">
        <v>35275</v>
      </c>
      <c r="E2477" s="55">
        <v>1</v>
      </c>
      <c r="F2477">
        <f t="shared" si="38"/>
        <v>1</v>
      </c>
    </row>
    <row r="2478" spans="1:6" x14ac:dyDescent="0.25">
      <c r="A2478" t="s">
        <v>4145</v>
      </c>
      <c r="B2478">
        <v>201904969</v>
      </c>
      <c r="C2478" s="63">
        <v>35275</v>
      </c>
      <c r="D2478" s="63">
        <v>35275</v>
      </c>
      <c r="E2478" s="55">
        <v>1</v>
      </c>
      <c r="F2478">
        <f t="shared" si="38"/>
        <v>1</v>
      </c>
    </row>
    <row r="2479" spans="1:6" x14ac:dyDescent="0.25">
      <c r="A2479" t="s">
        <v>1118</v>
      </c>
      <c r="B2479">
        <v>200900568</v>
      </c>
      <c r="C2479" s="63">
        <v>35275</v>
      </c>
      <c r="D2479" s="63">
        <v>35275</v>
      </c>
      <c r="E2479" s="55">
        <v>1</v>
      </c>
      <c r="F2479">
        <f t="shared" si="38"/>
        <v>1</v>
      </c>
    </row>
    <row r="2480" spans="1:6" x14ac:dyDescent="0.25">
      <c r="B2480">
        <v>201704961</v>
      </c>
      <c r="C2480" s="63">
        <v>35276</v>
      </c>
      <c r="D2480" s="63">
        <v>35276</v>
      </c>
      <c r="E2480" s="55">
        <v>1</v>
      </c>
      <c r="F2480">
        <f t="shared" si="38"/>
        <v>1</v>
      </c>
    </row>
    <row r="2481" spans="1:6" x14ac:dyDescent="0.25">
      <c r="A2481" t="s">
        <v>1431</v>
      </c>
      <c r="B2481">
        <v>202005108</v>
      </c>
      <c r="C2481" s="63">
        <v>35275</v>
      </c>
      <c r="D2481" s="63">
        <v>35275</v>
      </c>
      <c r="E2481" s="55">
        <v>1</v>
      </c>
      <c r="F2481">
        <f t="shared" si="38"/>
        <v>1</v>
      </c>
    </row>
    <row r="2482" spans="1:6" x14ac:dyDescent="0.25">
      <c r="A2482" t="s">
        <v>4883</v>
      </c>
      <c r="B2482">
        <v>201704790</v>
      </c>
      <c r="C2482" s="63">
        <v>35275</v>
      </c>
      <c r="D2482" s="63">
        <v>35275</v>
      </c>
      <c r="E2482" s="55">
        <v>1</v>
      </c>
      <c r="F2482">
        <f t="shared" si="38"/>
        <v>1</v>
      </c>
    </row>
    <row r="2483" spans="1:6" x14ac:dyDescent="0.25">
      <c r="B2483">
        <v>201806776</v>
      </c>
      <c r="C2483" s="63">
        <v>35275</v>
      </c>
      <c r="D2483" s="63">
        <v>35275</v>
      </c>
      <c r="E2483" s="55">
        <v>1</v>
      </c>
      <c r="F2483">
        <f t="shared" si="38"/>
        <v>1</v>
      </c>
    </row>
    <row r="2484" spans="1:6" x14ac:dyDescent="0.25">
      <c r="B2484">
        <v>202008867</v>
      </c>
      <c r="C2484" s="63">
        <v>35276</v>
      </c>
      <c r="D2484" s="63">
        <v>35276</v>
      </c>
      <c r="E2484" s="55">
        <v>1</v>
      </c>
      <c r="F2484">
        <f t="shared" si="38"/>
        <v>1</v>
      </c>
    </row>
    <row r="2485" spans="1:6" x14ac:dyDescent="0.25">
      <c r="A2485" t="s">
        <v>4264</v>
      </c>
      <c r="B2485">
        <v>201802653</v>
      </c>
      <c r="C2485" s="63">
        <v>35277</v>
      </c>
      <c r="D2485" s="63">
        <v>35277</v>
      </c>
      <c r="E2485" s="55">
        <v>1</v>
      </c>
      <c r="F2485">
        <f t="shared" si="38"/>
        <v>1</v>
      </c>
    </row>
    <row r="2486" spans="1:6" x14ac:dyDescent="0.25">
      <c r="B2486">
        <v>201905061</v>
      </c>
      <c r="C2486" s="63">
        <v>35277</v>
      </c>
      <c r="D2486" s="63">
        <v>35277</v>
      </c>
      <c r="E2486" s="55">
        <v>1</v>
      </c>
      <c r="F2486">
        <f t="shared" si="38"/>
        <v>1</v>
      </c>
    </row>
    <row r="2487" spans="1:6" x14ac:dyDescent="0.25">
      <c r="B2487">
        <v>202004849</v>
      </c>
      <c r="C2487" s="63">
        <v>35276</v>
      </c>
      <c r="D2487" s="63">
        <v>35276</v>
      </c>
      <c r="E2487" s="55">
        <v>1</v>
      </c>
      <c r="F2487">
        <f t="shared" si="38"/>
        <v>1</v>
      </c>
    </row>
    <row r="2488" spans="1:6" x14ac:dyDescent="0.25">
      <c r="B2488">
        <v>202006280</v>
      </c>
      <c r="C2488" s="63">
        <v>35276</v>
      </c>
      <c r="D2488" s="63">
        <v>35276</v>
      </c>
      <c r="E2488" s="55">
        <v>1</v>
      </c>
      <c r="F2488">
        <f t="shared" si="38"/>
        <v>1</v>
      </c>
    </row>
    <row r="2489" spans="1:6" x14ac:dyDescent="0.25">
      <c r="B2489">
        <v>202006792</v>
      </c>
      <c r="C2489" s="63">
        <v>35277</v>
      </c>
      <c r="D2489" s="63">
        <v>35277</v>
      </c>
      <c r="E2489" s="55">
        <v>1</v>
      </c>
      <c r="F2489">
        <f t="shared" si="38"/>
        <v>1</v>
      </c>
    </row>
    <row r="2490" spans="1:6" x14ac:dyDescent="0.25">
      <c r="B2490">
        <v>202007769</v>
      </c>
      <c r="C2490" s="63">
        <v>35275</v>
      </c>
      <c r="D2490" s="63">
        <v>35275</v>
      </c>
      <c r="E2490" s="55">
        <v>1</v>
      </c>
      <c r="F2490">
        <f t="shared" si="38"/>
        <v>1</v>
      </c>
    </row>
    <row r="2491" spans="1:6" x14ac:dyDescent="0.25">
      <c r="A2491" t="s">
        <v>4646</v>
      </c>
      <c r="B2491">
        <v>201604257</v>
      </c>
      <c r="C2491" s="63">
        <v>35275</v>
      </c>
      <c r="D2491" s="63">
        <v>35275</v>
      </c>
      <c r="E2491" s="55">
        <v>1</v>
      </c>
      <c r="F2491">
        <f t="shared" si="38"/>
        <v>1</v>
      </c>
    </row>
    <row r="2492" spans="1:6" x14ac:dyDescent="0.25">
      <c r="A2492" t="s">
        <v>4882</v>
      </c>
      <c r="B2492">
        <v>201705641</v>
      </c>
      <c r="C2492" s="63">
        <v>35276</v>
      </c>
      <c r="D2492" s="63">
        <v>35276</v>
      </c>
      <c r="E2492" s="55">
        <v>1</v>
      </c>
      <c r="F2492">
        <f t="shared" si="38"/>
        <v>1</v>
      </c>
    </row>
    <row r="2493" spans="1:6" x14ac:dyDescent="0.25">
      <c r="A2493" t="s">
        <v>4144</v>
      </c>
      <c r="B2493">
        <v>201907329</v>
      </c>
      <c r="C2493" s="63">
        <v>35276</v>
      </c>
      <c r="D2493" s="63">
        <v>35276</v>
      </c>
      <c r="E2493" s="55">
        <v>1</v>
      </c>
      <c r="F2493">
        <f t="shared" si="38"/>
        <v>1</v>
      </c>
    </row>
    <row r="2494" spans="1:6" x14ac:dyDescent="0.25">
      <c r="A2494" t="s">
        <v>3983</v>
      </c>
      <c r="B2494">
        <v>201504772</v>
      </c>
      <c r="C2494" s="63">
        <v>35277</v>
      </c>
      <c r="D2494" s="63">
        <v>35277</v>
      </c>
      <c r="E2494" s="55">
        <v>1</v>
      </c>
      <c r="F2494">
        <f t="shared" si="38"/>
        <v>1</v>
      </c>
    </row>
    <row r="2495" spans="1:6" x14ac:dyDescent="0.25">
      <c r="B2495">
        <v>202004377</v>
      </c>
      <c r="C2495" s="63">
        <v>35277</v>
      </c>
      <c r="D2495" s="63">
        <v>35277</v>
      </c>
      <c r="E2495" s="55">
        <v>1</v>
      </c>
      <c r="F2495">
        <f t="shared" si="38"/>
        <v>1</v>
      </c>
    </row>
    <row r="2496" spans="1:6" x14ac:dyDescent="0.25">
      <c r="B2496">
        <v>202004554</v>
      </c>
      <c r="C2496" s="63">
        <v>35276</v>
      </c>
      <c r="D2496" s="63">
        <v>35276</v>
      </c>
      <c r="E2496" s="55">
        <v>1</v>
      </c>
      <c r="F2496">
        <f t="shared" si="38"/>
        <v>1</v>
      </c>
    </row>
    <row r="2497" spans="1:6" x14ac:dyDescent="0.25">
      <c r="B2497">
        <v>202005096</v>
      </c>
      <c r="C2497" s="63">
        <v>35275</v>
      </c>
      <c r="D2497" s="63">
        <v>35275</v>
      </c>
      <c r="E2497" s="55">
        <v>1</v>
      </c>
      <c r="F2497">
        <f t="shared" si="38"/>
        <v>1</v>
      </c>
    </row>
    <row r="2498" spans="1:6" x14ac:dyDescent="0.25">
      <c r="B2498">
        <v>202005942</v>
      </c>
      <c r="C2498" s="63">
        <v>35277</v>
      </c>
      <c r="D2498" s="63">
        <v>35277</v>
      </c>
      <c r="E2498" s="55">
        <v>1</v>
      </c>
      <c r="F2498">
        <f t="shared" si="38"/>
        <v>1</v>
      </c>
    </row>
    <row r="2499" spans="1:6" x14ac:dyDescent="0.25">
      <c r="B2499">
        <v>202007525</v>
      </c>
      <c r="C2499" s="63">
        <v>35275</v>
      </c>
      <c r="D2499" s="63">
        <v>35275</v>
      </c>
      <c r="E2499" s="55">
        <v>1</v>
      </c>
      <c r="F2499">
        <f t="shared" si="38"/>
        <v>1</v>
      </c>
    </row>
    <row r="2500" spans="1:6" x14ac:dyDescent="0.25">
      <c r="A2500" t="s">
        <v>3852</v>
      </c>
      <c r="B2500">
        <v>201805273</v>
      </c>
      <c r="C2500" s="63">
        <v>35276</v>
      </c>
      <c r="D2500" s="63">
        <v>35276</v>
      </c>
      <c r="E2500" s="55">
        <v>1</v>
      </c>
      <c r="F2500">
        <f t="shared" si="38"/>
        <v>1</v>
      </c>
    </row>
    <row r="2501" spans="1:6" x14ac:dyDescent="0.25">
      <c r="B2501">
        <v>202102699</v>
      </c>
      <c r="C2501" s="63">
        <v>35277</v>
      </c>
      <c r="D2501" s="63">
        <v>35277</v>
      </c>
      <c r="E2501" s="55">
        <v>1</v>
      </c>
      <c r="F2501">
        <f t="shared" si="38"/>
        <v>1</v>
      </c>
    </row>
    <row r="2502" spans="1:6" x14ac:dyDescent="0.25">
      <c r="A2502" t="s">
        <v>4263</v>
      </c>
      <c r="B2502">
        <v>201706052</v>
      </c>
      <c r="C2502" s="63">
        <v>35279</v>
      </c>
      <c r="D2502" s="63">
        <v>35279</v>
      </c>
      <c r="E2502" s="55">
        <v>1</v>
      </c>
      <c r="F2502">
        <f t="shared" ref="F2502:F2565" si="39">IFERROR(D2502-C2502+1, 0)</f>
        <v>1</v>
      </c>
    </row>
    <row r="2503" spans="1:6" x14ac:dyDescent="0.25">
      <c r="B2503">
        <v>202004852</v>
      </c>
      <c r="C2503" s="63">
        <v>35278</v>
      </c>
      <c r="D2503" s="63">
        <v>35278</v>
      </c>
      <c r="E2503" s="55">
        <v>1</v>
      </c>
      <c r="F2503">
        <f t="shared" si="39"/>
        <v>1</v>
      </c>
    </row>
    <row r="2504" spans="1:6" x14ac:dyDescent="0.25">
      <c r="B2504">
        <v>202008551</v>
      </c>
      <c r="C2504" s="63">
        <v>35275</v>
      </c>
      <c r="D2504" s="63">
        <v>35275</v>
      </c>
      <c r="E2504" s="55">
        <v>1</v>
      </c>
      <c r="F2504">
        <f t="shared" si="39"/>
        <v>1</v>
      </c>
    </row>
    <row r="2505" spans="1:6" x14ac:dyDescent="0.25">
      <c r="B2505">
        <v>202009548</v>
      </c>
      <c r="C2505" s="63">
        <v>35276</v>
      </c>
      <c r="D2505" s="63">
        <v>35276</v>
      </c>
      <c r="E2505" s="55">
        <v>1</v>
      </c>
      <c r="F2505">
        <f t="shared" si="39"/>
        <v>1</v>
      </c>
    </row>
    <row r="2506" spans="1:6" x14ac:dyDescent="0.25">
      <c r="A2506" t="s">
        <v>2152</v>
      </c>
      <c r="B2506">
        <v>201907058</v>
      </c>
      <c r="C2506" s="63">
        <v>35506</v>
      </c>
      <c r="D2506" s="63">
        <v>35506</v>
      </c>
      <c r="E2506" s="55">
        <v>1</v>
      </c>
      <c r="F2506">
        <f t="shared" si="39"/>
        <v>1</v>
      </c>
    </row>
    <row r="2507" spans="1:6" x14ac:dyDescent="0.25">
      <c r="A2507" t="s">
        <v>1028</v>
      </c>
      <c r="B2507">
        <v>201907942</v>
      </c>
      <c r="C2507" s="63">
        <v>35277</v>
      </c>
      <c r="D2507" s="63">
        <v>35277</v>
      </c>
      <c r="E2507" s="55">
        <v>1</v>
      </c>
      <c r="F2507">
        <f t="shared" si="39"/>
        <v>1</v>
      </c>
    </row>
    <row r="2508" spans="1:6" x14ac:dyDescent="0.25">
      <c r="A2508" t="s">
        <v>1027</v>
      </c>
      <c r="B2508">
        <v>201806305</v>
      </c>
      <c r="C2508" s="63">
        <v>35276</v>
      </c>
      <c r="D2508" s="63">
        <v>35276</v>
      </c>
      <c r="E2508" s="55">
        <v>1</v>
      </c>
      <c r="F2508">
        <f t="shared" si="39"/>
        <v>1</v>
      </c>
    </row>
    <row r="2509" spans="1:6" x14ac:dyDescent="0.25">
      <c r="B2509">
        <v>201904798</v>
      </c>
      <c r="C2509" s="63">
        <v>35276</v>
      </c>
      <c r="D2509" s="63">
        <v>35276</v>
      </c>
      <c r="E2509" s="55">
        <v>1</v>
      </c>
      <c r="F2509">
        <f t="shared" si="39"/>
        <v>1</v>
      </c>
    </row>
    <row r="2510" spans="1:6" x14ac:dyDescent="0.25">
      <c r="B2510">
        <v>202007375</v>
      </c>
      <c r="C2510" s="63">
        <v>35276</v>
      </c>
      <c r="D2510" s="63">
        <v>35276</v>
      </c>
      <c r="E2510" s="55">
        <v>1</v>
      </c>
      <c r="F2510">
        <f t="shared" si="39"/>
        <v>1</v>
      </c>
    </row>
    <row r="2511" spans="1:6" x14ac:dyDescent="0.25">
      <c r="A2511" t="s">
        <v>4453</v>
      </c>
      <c r="B2511">
        <v>201900565</v>
      </c>
      <c r="C2511" s="63">
        <v>35275</v>
      </c>
      <c r="D2511" s="63">
        <v>35275</v>
      </c>
      <c r="E2511" s="55">
        <v>1</v>
      </c>
      <c r="F2511">
        <f t="shared" si="39"/>
        <v>1</v>
      </c>
    </row>
    <row r="2512" spans="1:6" x14ac:dyDescent="0.25">
      <c r="A2512" t="s">
        <v>4452</v>
      </c>
      <c r="B2512">
        <v>201608551</v>
      </c>
      <c r="C2512" s="63">
        <v>35277</v>
      </c>
      <c r="D2512" s="63">
        <v>35277</v>
      </c>
      <c r="E2512" s="55">
        <v>1</v>
      </c>
      <c r="F2512">
        <f t="shared" si="39"/>
        <v>1</v>
      </c>
    </row>
    <row r="2513" spans="1:6" x14ac:dyDescent="0.25">
      <c r="B2513">
        <v>201806787</v>
      </c>
      <c r="C2513" s="63">
        <v>35276</v>
      </c>
      <c r="D2513" s="63">
        <v>35276</v>
      </c>
      <c r="E2513" s="55">
        <v>1</v>
      </c>
      <c r="F2513">
        <f t="shared" si="39"/>
        <v>1</v>
      </c>
    </row>
    <row r="2514" spans="1:6" x14ac:dyDescent="0.25">
      <c r="B2514">
        <v>201908126</v>
      </c>
      <c r="C2514" s="63">
        <v>35277</v>
      </c>
      <c r="D2514" s="63">
        <v>35277</v>
      </c>
      <c r="E2514" s="55">
        <v>1</v>
      </c>
      <c r="F2514">
        <f t="shared" si="39"/>
        <v>1</v>
      </c>
    </row>
    <row r="2515" spans="1:6" x14ac:dyDescent="0.25">
      <c r="A2515" t="s">
        <v>4784</v>
      </c>
      <c r="B2515">
        <v>201605775</v>
      </c>
      <c r="C2515" s="63">
        <v>35275</v>
      </c>
      <c r="D2515" s="63">
        <v>35275</v>
      </c>
      <c r="E2515" s="55">
        <v>1</v>
      </c>
      <c r="F2515">
        <f t="shared" si="39"/>
        <v>1</v>
      </c>
    </row>
    <row r="2516" spans="1:6" x14ac:dyDescent="0.25">
      <c r="A2516" t="s">
        <v>1183</v>
      </c>
      <c r="B2516">
        <v>202008866</v>
      </c>
      <c r="C2516" s="63">
        <v>35276</v>
      </c>
      <c r="D2516" s="63">
        <v>35276</v>
      </c>
      <c r="E2516" s="55">
        <v>1</v>
      </c>
      <c r="F2516">
        <f t="shared" si="39"/>
        <v>1</v>
      </c>
    </row>
    <row r="2517" spans="1:6" x14ac:dyDescent="0.25">
      <c r="A2517" t="s">
        <v>1026</v>
      </c>
      <c r="B2517">
        <v>201908178</v>
      </c>
      <c r="C2517" s="63">
        <v>35276</v>
      </c>
      <c r="D2517" s="63">
        <v>35276</v>
      </c>
      <c r="E2517" s="55">
        <v>1</v>
      </c>
      <c r="F2517">
        <f t="shared" si="39"/>
        <v>1</v>
      </c>
    </row>
    <row r="2518" spans="1:6" x14ac:dyDescent="0.25">
      <c r="A2518" t="s">
        <v>4881</v>
      </c>
      <c r="B2518">
        <v>201806178</v>
      </c>
      <c r="C2518" s="63">
        <v>35276</v>
      </c>
      <c r="D2518" s="63">
        <v>35276</v>
      </c>
      <c r="E2518" s="55">
        <v>1</v>
      </c>
      <c r="F2518">
        <f t="shared" si="39"/>
        <v>1</v>
      </c>
    </row>
    <row r="2519" spans="1:6" x14ac:dyDescent="0.25">
      <c r="B2519">
        <v>201806326</v>
      </c>
      <c r="C2519" s="63">
        <v>35276</v>
      </c>
      <c r="D2519" s="63">
        <v>35276</v>
      </c>
      <c r="E2519" s="55">
        <v>1</v>
      </c>
      <c r="F2519">
        <f t="shared" si="39"/>
        <v>1</v>
      </c>
    </row>
    <row r="2520" spans="1:6" x14ac:dyDescent="0.25">
      <c r="B2520">
        <v>201900139</v>
      </c>
      <c r="C2520" s="63">
        <v>35276</v>
      </c>
      <c r="D2520" s="63">
        <v>35276</v>
      </c>
      <c r="E2520" s="55">
        <v>1</v>
      </c>
      <c r="F2520">
        <f t="shared" si="39"/>
        <v>1</v>
      </c>
    </row>
    <row r="2521" spans="1:6" x14ac:dyDescent="0.25">
      <c r="B2521">
        <v>202007163</v>
      </c>
      <c r="C2521" s="63">
        <v>35276</v>
      </c>
      <c r="D2521" s="63">
        <v>35276</v>
      </c>
      <c r="E2521" s="55">
        <v>1</v>
      </c>
      <c r="F2521">
        <f t="shared" si="39"/>
        <v>1</v>
      </c>
    </row>
    <row r="2522" spans="1:6" x14ac:dyDescent="0.25">
      <c r="A2522" t="s">
        <v>3981</v>
      </c>
      <c r="B2522">
        <v>200700267</v>
      </c>
      <c r="C2522" s="63">
        <v>35276</v>
      </c>
      <c r="D2522" s="63">
        <v>35276</v>
      </c>
      <c r="E2522" s="55">
        <v>1</v>
      </c>
      <c r="F2522">
        <f t="shared" si="39"/>
        <v>1</v>
      </c>
    </row>
    <row r="2523" spans="1:6" x14ac:dyDescent="0.25">
      <c r="B2523">
        <v>202102698</v>
      </c>
      <c r="C2523" s="63">
        <v>35277</v>
      </c>
      <c r="D2523" s="63">
        <v>35277</v>
      </c>
      <c r="E2523" s="55">
        <v>1</v>
      </c>
      <c r="F2523">
        <f t="shared" si="39"/>
        <v>1</v>
      </c>
    </row>
    <row r="2524" spans="1:6" x14ac:dyDescent="0.25">
      <c r="A2524" t="s">
        <v>3980</v>
      </c>
      <c r="B2524">
        <v>200802871</v>
      </c>
      <c r="C2524" s="63">
        <v>35278</v>
      </c>
      <c r="D2524" s="63">
        <v>35278</v>
      </c>
      <c r="E2524" s="55">
        <v>1</v>
      </c>
      <c r="F2524">
        <f t="shared" si="39"/>
        <v>1</v>
      </c>
    </row>
    <row r="2525" spans="1:6" x14ac:dyDescent="0.25">
      <c r="A2525" t="s">
        <v>4451</v>
      </c>
      <c r="B2525">
        <v>201405742</v>
      </c>
      <c r="C2525" s="63">
        <v>35279</v>
      </c>
      <c r="D2525" s="63">
        <v>35279</v>
      </c>
      <c r="E2525" s="55">
        <v>1</v>
      </c>
      <c r="F2525">
        <f t="shared" si="39"/>
        <v>1</v>
      </c>
    </row>
    <row r="2526" spans="1:6" x14ac:dyDescent="0.25">
      <c r="B2526">
        <v>201906777</v>
      </c>
      <c r="C2526" s="63">
        <v>35276</v>
      </c>
      <c r="D2526" s="63">
        <v>35276</v>
      </c>
      <c r="E2526" s="55">
        <v>1</v>
      </c>
      <c r="F2526">
        <f t="shared" si="39"/>
        <v>1</v>
      </c>
    </row>
    <row r="2527" spans="1:6" x14ac:dyDescent="0.25">
      <c r="B2527">
        <v>202007344</v>
      </c>
      <c r="C2527" s="63">
        <v>35278</v>
      </c>
      <c r="D2527" s="63">
        <v>35278</v>
      </c>
      <c r="E2527" s="55">
        <v>1</v>
      </c>
      <c r="F2527">
        <f t="shared" si="39"/>
        <v>1</v>
      </c>
    </row>
    <row r="2528" spans="1:6" x14ac:dyDescent="0.25">
      <c r="A2528" t="s">
        <v>1285</v>
      </c>
      <c r="B2528">
        <v>202007460</v>
      </c>
      <c r="C2528" s="63">
        <v>35276</v>
      </c>
      <c r="D2528" s="63">
        <v>35276</v>
      </c>
      <c r="E2528" s="55">
        <v>1</v>
      </c>
      <c r="F2528">
        <f t="shared" si="39"/>
        <v>1</v>
      </c>
    </row>
    <row r="2529" spans="1:6" x14ac:dyDescent="0.25">
      <c r="A2529" t="s">
        <v>1116</v>
      </c>
      <c r="B2529">
        <v>201005457</v>
      </c>
      <c r="C2529" s="63">
        <v>35276</v>
      </c>
      <c r="D2529" s="63">
        <v>35276</v>
      </c>
      <c r="E2529" s="55">
        <v>1</v>
      </c>
      <c r="F2529">
        <f t="shared" si="39"/>
        <v>1</v>
      </c>
    </row>
    <row r="2530" spans="1:6" x14ac:dyDescent="0.25">
      <c r="B2530">
        <v>201700150</v>
      </c>
      <c r="C2530" s="63">
        <v>35279</v>
      </c>
      <c r="D2530" s="63">
        <v>35279</v>
      </c>
      <c r="E2530" s="55">
        <v>1</v>
      </c>
      <c r="F2530">
        <f t="shared" si="39"/>
        <v>1</v>
      </c>
    </row>
    <row r="2531" spans="1:6" x14ac:dyDescent="0.25">
      <c r="B2531">
        <v>201707165</v>
      </c>
      <c r="C2531" s="63">
        <v>35278</v>
      </c>
      <c r="D2531" s="63">
        <v>35278</v>
      </c>
      <c r="E2531" s="55">
        <v>1</v>
      </c>
      <c r="F2531">
        <f t="shared" si="39"/>
        <v>1</v>
      </c>
    </row>
    <row r="2532" spans="1:6" x14ac:dyDescent="0.25">
      <c r="B2532">
        <v>201806161</v>
      </c>
      <c r="C2532" s="63">
        <v>35280</v>
      </c>
      <c r="D2532" s="63">
        <v>35280</v>
      </c>
      <c r="E2532" s="55">
        <v>1</v>
      </c>
      <c r="F2532">
        <f t="shared" si="39"/>
        <v>1</v>
      </c>
    </row>
    <row r="2533" spans="1:6" x14ac:dyDescent="0.25">
      <c r="B2533">
        <v>201904660</v>
      </c>
      <c r="C2533" s="63">
        <v>35277</v>
      </c>
      <c r="D2533" s="63">
        <v>35277</v>
      </c>
      <c r="E2533" s="55">
        <v>1</v>
      </c>
      <c r="F2533">
        <f t="shared" si="39"/>
        <v>1</v>
      </c>
    </row>
    <row r="2534" spans="1:6" x14ac:dyDescent="0.25">
      <c r="B2534">
        <v>201905179</v>
      </c>
      <c r="C2534" s="63">
        <v>35276</v>
      </c>
      <c r="D2534" s="63">
        <v>35276</v>
      </c>
      <c r="E2534" s="55">
        <v>1</v>
      </c>
      <c r="F2534">
        <f t="shared" si="39"/>
        <v>1</v>
      </c>
    </row>
    <row r="2535" spans="1:6" x14ac:dyDescent="0.25">
      <c r="B2535">
        <v>201909914</v>
      </c>
      <c r="C2535" s="63">
        <v>35279</v>
      </c>
      <c r="D2535" s="63">
        <v>35279</v>
      </c>
      <c r="E2535" s="55">
        <v>1</v>
      </c>
      <c r="F2535">
        <f t="shared" si="39"/>
        <v>1</v>
      </c>
    </row>
    <row r="2536" spans="1:6" x14ac:dyDescent="0.25">
      <c r="B2536">
        <v>201909927</v>
      </c>
      <c r="C2536" s="63">
        <v>35276</v>
      </c>
      <c r="D2536" s="63">
        <v>35276</v>
      </c>
      <c r="E2536" s="55">
        <v>1</v>
      </c>
      <c r="F2536">
        <f t="shared" si="39"/>
        <v>1</v>
      </c>
    </row>
    <row r="2537" spans="1:6" x14ac:dyDescent="0.25">
      <c r="B2537">
        <v>202005107</v>
      </c>
      <c r="C2537" s="63">
        <v>35277</v>
      </c>
      <c r="D2537" s="63">
        <v>35277</v>
      </c>
      <c r="E2537" s="55">
        <v>1</v>
      </c>
      <c r="F2537">
        <f t="shared" si="39"/>
        <v>1</v>
      </c>
    </row>
    <row r="2538" spans="1:6" x14ac:dyDescent="0.25">
      <c r="B2538">
        <v>202109484</v>
      </c>
      <c r="C2538" s="63">
        <v>35279</v>
      </c>
      <c r="D2538" s="63">
        <v>35279</v>
      </c>
      <c r="E2538" s="55">
        <v>1</v>
      </c>
      <c r="F2538">
        <f t="shared" si="39"/>
        <v>1</v>
      </c>
    </row>
    <row r="2539" spans="1:6" x14ac:dyDescent="0.25">
      <c r="A2539" t="s">
        <v>4143</v>
      </c>
      <c r="B2539">
        <v>201905129</v>
      </c>
      <c r="C2539" s="63">
        <v>35276</v>
      </c>
      <c r="D2539" s="63">
        <v>35277</v>
      </c>
      <c r="E2539" s="55">
        <v>1</v>
      </c>
      <c r="F2539">
        <f t="shared" si="39"/>
        <v>2</v>
      </c>
    </row>
    <row r="2540" spans="1:6" x14ac:dyDescent="0.25">
      <c r="A2540" t="s">
        <v>1584</v>
      </c>
      <c r="B2540">
        <v>201905443</v>
      </c>
      <c r="C2540" s="63">
        <v>35276</v>
      </c>
      <c r="D2540" s="63">
        <v>35276</v>
      </c>
      <c r="E2540" s="55">
        <v>1</v>
      </c>
      <c r="F2540">
        <f t="shared" si="39"/>
        <v>1</v>
      </c>
    </row>
    <row r="2541" spans="1:6" x14ac:dyDescent="0.25">
      <c r="A2541" t="s">
        <v>4141</v>
      </c>
      <c r="B2541">
        <v>202005148</v>
      </c>
      <c r="C2541" s="63">
        <v>35276</v>
      </c>
      <c r="D2541" s="63">
        <v>35276</v>
      </c>
      <c r="E2541" s="55">
        <v>1</v>
      </c>
      <c r="F2541">
        <f t="shared" si="39"/>
        <v>1</v>
      </c>
    </row>
    <row r="2542" spans="1:6" x14ac:dyDescent="0.25">
      <c r="A2542" t="s">
        <v>1024</v>
      </c>
      <c r="B2542">
        <v>201706044</v>
      </c>
      <c r="C2542" s="63">
        <v>35276</v>
      </c>
      <c r="D2542" s="63">
        <v>35276</v>
      </c>
      <c r="E2542" s="55">
        <v>1</v>
      </c>
      <c r="F2542">
        <f t="shared" si="39"/>
        <v>1</v>
      </c>
    </row>
    <row r="2543" spans="1:6" x14ac:dyDescent="0.25">
      <c r="B2543">
        <v>202003574</v>
      </c>
      <c r="C2543" s="63">
        <v>35278</v>
      </c>
      <c r="D2543" s="63">
        <v>35278</v>
      </c>
      <c r="E2543" s="55">
        <v>1</v>
      </c>
      <c r="F2543">
        <f t="shared" si="39"/>
        <v>1</v>
      </c>
    </row>
    <row r="2544" spans="1:6" x14ac:dyDescent="0.25">
      <c r="A2544" t="s">
        <v>4733</v>
      </c>
      <c r="B2544">
        <v>202007797</v>
      </c>
      <c r="C2544" s="63">
        <v>35276</v>
      </c>
      <c r="D2544" s="63">
        <v>35277</v>
      </c>
      <c r="E2544" s="55">
        <v>1</v>
      </c>
      <c r="F2544">
        <f t="shared" si="39"/>
        <v>2</v>
      </c>
    </row>
    <row r="2545" spans="1:6" x14ac:dyDescent="0.25">
      <c r="A2545" t="s">
        <v>4928</v>
      </c>
      <c r="B2545">
        <v>200806079</v>
      </c>
      <c r="C2545" s="63">
        <v>35276</v>
      </c>
      <c r="D2545" s="63">
        <v>35276</v>
      </c>
      <c r="E2545" s="55">
        <v>1</v>
      </c>
      <c r="F2545">
        <f t="shared" si="39"/>
        <v>1</v>
      </c>
    </row>
    <row r="2546" spans="1:6" x14ac:dyDescent="0.25">
      <c r="A2546" t="s">
        <v>1226</v>
      </c>
      <c r="B2546">
        <v>201304154</v>
      </c>
      <c r="C2546" s="63">
        <v>35276</v>
      </c>
      <c r="D2546" s="63">
        <v>35277</v>
      </c>
      <c r="E2546" s="55">
        <v>1</v>
      </c>
      <c r="F2546">
        <f t="shared" si="39"/>
        <v>2</v>
      </c>
    </row>
    <row r="2547" spans="1:6" x14ac:dyDescent="0.25">
      <c r="B2547">
        <v>201806128</v>
      </c>
      <c r="C2547" s="63">
        <v>35276</v>
      </c>
      <c r="D2547" s="63">
        <v>35276</v>
      </c>
      <c r="E2547" s="55">
        <v>1</v>
      </c>
      <c r="F2547">
        <f t="shared" si="39"/>
        <v>1</v>
      </c>
    </row>
    <row r="2548" spans="1:6" x14ac:dyDescent="0.25">
      <c r="A2548" t="s">
        <v>1284</v>
      </c>
      <c r="B2548">
        <v>201705985</v>
      </c>
      <c r="C2548" s="63">
        <v>35276</v>
      </c>
      <c r="D2548" s="63">
        <v>35276</v>
      </c>
      <c r="E2548" s="55">
        <v>1</v>
      </c>
      <c r="F2548">
        <f t="shared" si="39"/>
        <v>1</v>
      </c>
    </row>
    <row r="2549" spans="1:6" x14ac:dyDescent="0.25">
      <c r="B2549">
        <v>201706907</v>
      </c>
      <c r="C2549" s="63">
        <v>35278</v>
      </c>
      <c r="D2549" s="63">
        <v>35278</v>
      </c>
      <c r="E2549" s="55">
        <v>1</v>
      </c>
      <c r="F2549">
        <f t="shared" si="39"/>
        <v>1</v>
      </c>
    </row>
    <row r="2550" spans="1:6" x14ac:dyDescent="0.25">
      <c r="B2550">
        <v>201900178</v>
      </c>
      <c r="C2550" s="63">
        <v>35277</v>
      </c>
      <c r="D2550" s="63">
        <v>35277</v>
      </c>
      <c r="E2550" s="55">
        <v>1</v>
      </c>
      <c r="F2550">
        <f t="shared" si="39"/>
        <v>1</v>
      </c>
    </row>
    <row r="2551" spans="1:6" x14ac:dyDescent="0.25">
      <c r="B2551">
        <v>202003044</v>
      </c>
      <c r="C2551" s="63">
        <v>35276</v>
      </c>
      <c r="D2551" s="63">
        <v>35276</v>
      </c>
      <c r="E2551" s="55">
        <v>1</v>
      </c>
      <c r="F2551">
        <f t="shared" si="39"/>
        <v>1</v>
      </c>
    </row>
    <row r="2552" spans="1:6" x14ac:dyDescent="0.25">
      <c r="A2552" t="s">
        <v>4139</v>
      </c>
      <c r="B2552">
        <v>201907424</v>
      </c>
      <c r="C2552" s="63">
        <v>35277</v>
      </c>
      <c r="D2552" s="63">
        <v>35277</v>
      </c>
      <c r="E2552" s="55">
        <v>1</v>
      </c>
      <c r="F2552">
        <f t="shared" si="39"/>
        <v>1</v>
      </c>
    </row>
    <row r="2553" spans="1:6" x14ac:dyDescent="0.25">
      <c r="B2553">
        <v>201907507</v>
      </c>
      <c r="C2553" s="63">
        <v>35276</v>
      </c>
      <c r="D2553" s="63">
        <v>35276</v>
      </c>
      <c r="E2553" s="55">
        <v>1</v>
      </c>
      <c r="F2553">
        <f t="shared" si="39"/>
        <v>1</v>
      </c>
    </row>
    <row r="2554" spans="1:6" x14ac:dyDescent="0.25">
      <c r="B2554">
        <v>202007459</v>
      </c>
      <c r="C2554" s="63">
        <v>35278</v>
      </c>
      <c r="D2554" s="63">
        <v>35278</v>
      </c>
      <c r="E2554" s="55">
        <v>1</v>
      </c>
      <c r="F2554">
        <f t="shared" si="39"/>
        <v>1</v>
      </c>
    </row>
    <row r="2555" spans="1:6" x14ac:dyDescent="0.25">
      <c r="A2555" t="s">
        <v>3978</v>
      </c>
      <c r="B2555">
        <v>201705616</v>
      </c>
      <c r="C2555" s="63">
        <v>35276</v>
      </c>
      <c r="D2555" s="63">
        <v>35276</v>
      </c>
      <c r="E2555" s="55">
        <v>1</v>
      </c>
      <c r="F2555">
        <f t="shared" si="39"/>
        <v>1</v>
      </c>
    </row>
    <row r="2556" spans="1:6" x14ac:dyDescent="0.25">
      <c r="B2556">
        <v>201905200</v>
      </c>
      <c r="C2556" s="63">
        <v>35276</v>
      </c>
      <c r="D2556" s="63">
        <v>35276</v>
      </c>
      <c r="E2556" s="55">
        <v>1</v>
      </c>
      <c r="F2556">
        <f t="shared" si="39"/>
        <v>1</v>
      </c>
    </row>
    <row r="2557" spans="1:6" x14ac:dyDescent="0.25">
      <c r="B2557">
        <v>202004461</v>
      </c>
      <c r="C2557" s="63">
        <v>35276</v>
      </c>
      <c r="D2557" s="63">
        <v>35276</v>
      </c>
      <c r="E2557" s="55">
        <v>1</v>
      </c>
      <c r="F2557">
        <f t="shared" si="39"/>
        <v>1</v>
      </c>
    </row>
    <row r="2558" spans="1:6" x14ac:dyDescent="0.25">
      <c r="A2558" t="s">
        <v>4558</v>
      </c>
      <c r="B2558">
        <v>202005356</v>
      </c>
      <c r="C2558" s="63">
        <v>35278</v>
      </c>
      <c r="D2558" s="63">
        <v>35278</v>
      </c>
      <c r="E2558" s="55">
        <v>1</v>
      </c>
      <c r="F2558">
        <f t="shared" si="39"/>
        <v>1</v>
      </c>
    </row>
    <row r="2559" spans="1:6" x14ac:dyDescent="0.25">
      <c r="B2559">
        <v>202006381</v>
      </c>
      <c r="C2559" s="63">
        <v>35277</v>
      </c>
      <c r="D2559" s="63">
        <v>35277</v>
      </c>
      <c r="E2559" s="55">
        <v>1</v>
      </c>
      <c r="F2559">
        <f t="shared" si="39"/>
        <v>1</v>
      </c>
    </row>
    <row r="2560" spans="1:6" x14ac:dyDescent="0.25">
      <c r="A2560" t="s">
        <v>1023</v>
      </c>
      <c r="B2560">
        <v>200707284</v>
      </c>
      <c r="C2560" s="63">
        <v>35277</v>
      </c>
      <c r="D2560" s="63">
        <v>35277</v>
      </c>
      <c r="E2560" s="55">
        <v>1</v>
      </c>
      <c r="F2560">
        <f t="shared" si="39"/>
        <v>1</v>
      </c>
    </row>
    <row r="2561" spans="1:6" x14ac:dyDescent="0.25">
      <c r="B2561">
        <v>201809988</v>
      </c>
      <c r="C2561" s="63">
        <v>35278</v>
      </c>
      <c r="D2561" s="63">
        <v>35279</v>
      </c>
      <c r="E2561" s="55">
        <v>1</v>
      </c>
      <c r="F2561">
        <f t="shared" si="39"/>
        <v>2</v>
      </c>
    </row>
    <row r="2562" spans="1:6" x14ac:dyDescent="0.25">
      <c r="B2562">
        <v>201905604</v>
      </c>
      <c r="C2562" s="63">
        <v>35276</v>
      </c>
      <c r="D2562" s="63">
        <v>35276</v>
      </c>
      <c r="E2562" s="55">
        <v>1</v>
      </c>
      <c r="F2562">
        <f t="shared" si="39"/>
        <v>1</v>
      </c>
    </row>
    <row r="2563" spans="1:6" x14ac:dyDescent="0.25">
      <c r="B2563">
        <v>201911913</v>
      </c>
      <c r="C2563" s="63">
        <v>35279</v>
      </c>
      <c r="D2563" s="63">
        <v>35279</v>
      </c>
      <c r="E2563" s="55">
        <v>1</v>
      </c>
      <c r="F2563">
        <f t="shared" si="39"/>
        <v>1</v>
      </c>
    </row>
    <row r="2564" spans="1:6" x14ac:dyDescent="0.25">
      <c r="B2564">
        <v>202102693</v>
      </c>
      <c r="C2564" s="63">
        <v>35277</v>
      </c>
      <c r="D2564" s="63">
        <v>35277</v>
      </c>
      <c r="E2564" s="55">
        <v>1</v>
      </c>
      <c r="F2564">
        <f t="shared" si="39"/>
        <v>1</v>
      </c>
    </row>
    <row r="2565" spans="1:6" x14ac:dyDescent="0.25">
      <c r="A2565" t="s">
        <v>3976</v>
      </c>
      <c r="B2565">
        <v>201704710</v>
      </c>
      <c r="C2565" s="63">
        <v>35277</v>
      </c>
      <c r="D2565" s="63">
        <v>35277</v>
      </c>
      <c r="E2565" s="55">
        <v>1</v>
      </c>
      <c r="F2565">
        <f t="shared" si="39"/>
        <v>1</v>
      </c>
    </row>
    <row r="2566" spans="1:6" x14ac:dyDescent="0.25">
      <c r="B2566">
        <v>201907506</v>
      </c>
      <c r="C2566" s="63">
        <v>35276</v>
      </c>
      <c r="D2566" s="63">
        <v>35276</v>
      </c>
      <c r="E2566" s="55">
        <v>1</v>
      </c>
      <c r="F2566">
        <f t="shared" ref="F2566:F2629" si="40">IFERROR(D2566-C2566+1, 0)</f>
        <v>1</v>
      </c>
    </row>
    <row r="2567" spans="1:6" x14ac:dyDescent="0.25">
      <c r="A2567" t="s">
        <v>3975</v>
      </c>
      <c r="B2567">
        <v>201506045</v>
      </c>
      <c r="C2567" s="63">
        <v>35276</v>
      </c>
      <c r="D2567" s="63">
        <v>35276</v>
      </c>
      <c r="E2567" s="55">
        <v>1</v>
      </c>
      <c r="F2567">
        <f t="shared" si="40"/>
        <v>1</v>
      </c>
    </row>
    <row r="2568" spans="1:6" x14ac:dyDescent="0.25">
      <c r="B2568">
        <v>201905483</v>
      </c>
      <c r="C2568" s="63">
        <v>35276</v>
      </c>
      <c r="D2568" s="63">
        <v>35276</v>
      </c>
      <c r="E2568" s="55">
        <v>1</v>
      </c>
      <c r="F2568">
        <f t="shared" si="40"/>
        <v>1</v>
      </c>
    </row>
    <row r="2569" spans="1:6" x14ac:dyDescent="0.25">
      <c r="A2569" t="s">
        <v>1595</v>
      </c>
      <c r="B2569">
        <v>201905376</v>
      </c>
      <c r="C2569" s="63">
        <v>35276</v>
      </c>
      <c r="D2569" s="63">
        <v>35276</v>
      </c>
      <c r="E2569" s="55">
        <v>1</v>
      </c>
      <c r="F2569">
        <f t="shared" si="40"/>
        <v>1</v>
      </c>
    </row>
    <row r="2570" spans="1:6" x14ac:dyDescent="0.25">
      <c r="A2570" t="s">
        <v>1022</v>
      </c>
      <c r="B2570">
        <v>201900728</v>
      </c>
      <c r="C2570" s="63">
        <v>35276</v>
      </c>
      <c r="D2570" s="63">
        <v>35276</v>
      </c>
      <c r="E2570" s="55">
        <v>1</v>
      </c>
      <c r="F2570">
        <f t="shared" si="40"/>
        <v>1</v>
      </c>
    </row>
    <row r="2571" spans="1:6" x14ac:dyDescent="0.25">
      <c r="B2571">
        <v>201907107</v>
      </c>
      <c r="C2571" s="63">
        <v>35277</v>
      </c>
      <c r="D2571" s="63">
        <v>35277</v>
      </c>
      <c r="E2571" s="55">
        <v>1</v>
      </c>
      <c r="F2571">
        <f t="shared" si="40"/>
        <v>1</v>
      </c>
    </row>
    <row r="2572" spans="1:6" x14ac:dyDescent="0.25">
      <c r="A2572" t="s">
        <v>1562</v>
      </c>
      <c r="B2572">
        <v>201900131</v>
      </c>
      <c r="C2572" s="63">
        <v>35277</v>
      </c>
      <c r="D2572" s="63">
        <v>35277</v>
      </c>
      <c r="E2572" s="55">
        <v>1</v>
      </c>
      <c r="F2572">
        <f t="shared" si="40"/>
        <v>1</v>
      </c>
    </row>
    <row r="2573" spans="1:6" x14ac:dyDescent="0.25">
      <c r="A2573" t="s">
        <v>1021</v>
      </c>
      <c r="B2573">
        <v>201800328</v>
      </c>
      <c r="C2573" s="63">
        <v>35278</v>
      </c>
      <c r="D2573" s="63">
        <v>35278</v>
      </c>
      <c r="E2573" s="55">
        <v>1</v>
      </c>
      <c r="F2573">
        <f t="shared" si="40"/>
        <v>1</v>
      </c>
    </row>
    <row r="2574" spans="1:6" x14ac:dyDescent="0.25">
      <c r="B2574">
        <v>201908047</v>
      </c>
      <c r="C2574" s="63">
        <v>35277</v>
      </c>
      <c r="D2574" s="63">
        <v>35278</v>
      </c>
      <c r="E2574" s="55">
        <v>1</v>
      </c>
      <c r="F2574">
        <f t="shared" si="40"/>
        <v>2</v>
      </c>
    </row>
    <row r="2575" spans="1:6" x14ac:dyDescent="0.25">
      <c r="A2575" t="s">
        <v>5748</v>
      </c>
      <c r="B2575">
        <v>202102204</v>
      </c>
      <c r="C2575" s="63">
        <v>35510</v>
      </c>
      <c r="D2575" s="63">
        <v>35510</v>
      </c>
      <c r="E2575" s="55">
        <v>1</v>
      </c>
      <c r="F2575">
        <f t="shared" si="40"/>
        <v>1</v>
      </c>
    </row>
    <row r="2576" spans="1:6" x14ac:dyDescent="0.25">
      <c r="A2576" t="s">
        <v>4450</v>
      </c>
      <c r="B2576">
        <v>202003072</v>
      </c>
      <c r="C2576" s="63">
        <v>35276</v>
      </c>
      <c r="D2576" s="63">
        <v>35276</v>
      </c>
      <c r="E2576" s="55">
        <v>1</v>
      </c>
      <c r="F2576">
        <f t="shared" si="40"/>
        <v>1</v>
      </c>
    </row>
    <row r="2577" spans="1:6" x14ac:dyDescent="0.25">
      <c r="A2577" t="s">
        <v>5747</v>
      </c>
      <c r="B2577">
        <v>201606166</v>
      </c>
      <c r="C2577" s="63">
        <v>35506</v>
      </c>
      <c r="D2577" s="63">
        <v>35506</v>
      </c>
      <c r="E2577" s="55">
        <v>1</v>
      </c>
      <c r="F2577">
        <f t="shared" si="40"/>
        <v>1</v>
      </c>
    </row>
    <row r="2578" spans="1:6" x14ac:dyDescent="0.25">
      <c r="B2578">
        <v>201905166</v>
      </c>
      <c r="C2578" s="63">
        <v>35505</v>
      </c>
      <c r="D2578" s="63">
        <v>35505</v>
      </c>
      <c r="E2578" s="55">
        <v>1</v>
      </c>
      <c r="F2578">
        <f t="shared" si="40"/>
        <v>1</v>
      </c>
    </row>
    <row r="2579" spans="1:6" x14ac:dyDescent="0.25">
      <c r="A2579" t="s">
        <v>1326</v>
      </c>
      <c r="B2579">
        <v>201308512</v>
      </c>
      <c r="C2579" s="63">
        <v>35277</v>
      </c>
      <c r="D2579" s="63">
        <v>35277</v>
      </c>
      <c r="E2579" s="55">
        <v>1</v>
      </c>
      <c r="F2579">
        <f t="shared" si="40"/>
        <v>1</v>
      </c>
    </row>
    <row r="2580" spans="1:6" x14ac:dyDescent="0.25">
      <c r="A2580" t="s">
        <v>1283</v>
      </c>
      <c r="B2580">
        <v>201705255</v>
      </c>
      <c r="C2580" s="63">
        <v>35277</v>
      </c>
      <c r="D2580" s="63">
        <v>35277</v>
      </c>
      <c r="E2580" s="55">
        <v>1</v>
      </c>
      <c r="F2580">
        <f t="shared" si="40"/>
        <v>1</v>
      </c>
    </row>
    <row r="2581" spans="1:6" x14ac:dyDescent="0.25">
      <c r="B2581">
        <v>201706583</v>
      </c>
      <c r="C2581" s="63">
        <v>35278</v>
      </c>
      <c r="D2581" s="63">
        <v>35278</v>
      </c>
      <c r="E2581" s="55">
        <v>1</v>
      </c>
      <c r="F2581">
        <f t="shared" si="40"/>
        <v>1</v>
      </c>
    </row>
    <row r="2582" spans="1:6" x14ac:dyDescent="0.25">
      <c r="B2582">
        <v>202006670</v>
      </c>
      <c r="C2582" s="63">
        <v>35278</v>
      </c>
      <c r="D2582" s="63">
        <v>35278</v>
      </c>
      <c r="E2582" s="55">
        <v>1</v>
      </c>
      <c r="F2582">
        <f t="shared" si="40"/>
        <v>1</v>
      </c>
    </row>
    <row r="2583" spans="1:6" x14ac:dyDescent="0.25">
      <c r="A2583" t="s">
        <v>4316</v>
      </c>
      <c r="B2583">
        <v>201909929</v>
      </c>
      <c r="C2583" s="63">
        <v>35276</v>
      </c>
      <c r="D2583" s="63">
        <v>35276</v>
      </c>
      <c r="E2583" s="55">
        <v>1</v>
      </c>
      <c r="F2583">
        <f t="shared" si="40"/>
        <v>1</v>
      </c>
    </row>
    <row r="2584" spans="1:6" x14ac:dyDescent="0.25">
      <c r="B2584">
        <v>202007888</v>
      </c>
      <c r="C2584" s="63">
        <v>35276</v>
      </c>
      <c r="D2584" s="63">
        <v>35276</v>
      </c>
      <c r="E2584" s="55">
        <v>1</v>
      </c>
      <c r="F2584">
        <f t="shared" si="40"/>
        <v>1</v>
      </c>
    </row>
    <row r="2585" spans="1:6" x14ac:dyDescent="0.25">
      <c r="A2585" t="s">
        <v>4137</v>
      </c>
      <c r="B2585">
        <v>201804514</v>
      </c>
      <c r="C2585" s="63">
        <v>35277</v>
      </c>
      <c r="D2585" s="63">
        <v>35277</v>
      </c>
      <c r="E2585" s="55">
        <v>1</v>
      </c>
      <c r="F2585">
        <f t="shared" si="40"/>
        <v>1</v>
      </c>
    </row>
    <row r="2586" spans="1:6" x14ac:dyDescent="0.25">
      <c r="B2586">
        <v>201905705</v>
      </c>
      <c r="C2586" s="63">
        <v>35279</v>
      </c>
      <c r="D2586" s="63">
        <v>35279</v>
      </c>
      <c r="E2586" s="55">
        <v>1</v>
      </c>
      <c r="F2586">
        <f t="shared" si="40"/>
        <v>1</v>
      </c>
    </row>
    <row r="2587" spans="1:6" x14ac:dyDescent="0.25">
      <c r="B2587">
        <v>201906945</v>
      </c>
      <c r="C2587" s="63">
        <v>35277</v>
      </c>
      <c r="D2587" s="63">
        <v>35277</v>
      </c>
      <c r="E2587" s="55">
        <v>1</v>
      </c>
      <c r="F2587">
        <f t="shared" si="40"/>
        <v>1</v>
      </c>
    </row>
    <row r="2588" spans="1:6" x14ac:dyDescent="0.25">
      <c r="A2588" t="s">
        <v>1020</v>
      </c>
      <c r="B2588">
        <v>201407896</v>
      </c>
      <c r="C2588" s="63">
        <v>35278</v>
      </c>
      <c r="D2588" s="63">
        <v>35278</v>
      </c>
      <c r="E2588" s="55">
        <v>1</v>
      </c>
      <c r="F2588">
        <f t="shared" si="40"/>
        <v>1</v>
      </c>
    </row>
    <row r="2589" spans="1:6" x14ac:dyDescent="0.25">
      <c r="B2589">
        <v>201605380</v>
      </c>
      <c r="C2589" s="63">
        <v>35280</v>
      </c>
      <c r="D2589" s="63">
        <v>35280</v>
      </c>
      <c r="E2589" s="55">
        <v>1</v>
      </c>
      <c r="F2589">
        <f t="shared" si="40"/>
        <v>1</v>
      </c>
    </row>
    <row r="2590" spans="1:6" x14ac:dyDescent="0.25">
      <c r="B2590">
        <v>201907474</v>
      </c>
      <c r="C2590" s="63">
        <v>35280</v>
      </c>
      <c r="D2590" s="63">
        <v>35280</v>
      </c>
      <c r="E2590" s="55">
        <v>1</v>
      </c>
      <c r="F2590">
        <f t="shared" si="40"/>
        <v>1</v>
      </c>
    </row>
    <row r="2591" spans="1:6" x14ac:dyDescent="0.25">
      <c r="B2591">
        <v>202103369</v>
      </c>
      <c r="C2591" s="63">
        <v>35277</v>
      </c>
      <c r="D2591" s="63">
        <v>35277</v>
      </c>
      <c r="E2591" s="55">
        <v>1</v>
      </c>
      <c r="F2591">
        <f t="shared" si="40"/>
        <v>1</v>
      </c>
    </row>
    <row r="2592" spans="1:6" x14ac:dyDescent="0.25">
      <c r="A2592" t="s">
        <v>1181</v>
      </c>
      <c r="B2592">
        <v>201909929</v>
      </c>
      <c r="C2592" s="63">
        <v>35276</v>
      </c>
      <c r="D2592" s="63">
        <v>35276</v>
      </c>
      <c r="E2592" s="55">
        <v>1</v>
      </c>
      <c r="F2592">
        <f t="shared" si="40"/>
        <v>1</v>
      </c>
    </row>
    <row r="2593" spans="1:6" x14ac:dyDescent="0.25">
      <c r="A2593" t="s">
        <v>4645</v>
      </c>
      <c r="B2593">
        <v>201704991</v>
      </c>
      <c r="C2593" s="63">
        <v>35276</v>
      </c>
      <c r="D2593" s="63">
        <v>35276</v>
      </c>
      <c r="E2593" s="55">
        <v>1</v>
      </c>
      <c r="F2593">
        <f t="shared" si="40"/>
        <v>1</v>
      </c>
    </row>
    <row r="2594" spans="1:6" x14ac:dyDescent="0.25">
      <c r="A2594" t="s">
        <v>3974</v>
      </c>
      <c r="B2594">
        <v>201706415</v>
      </c>
      <c r="C2594" s="63">
        <v>35277</v>
      </c>
      <c r="D2594" s="63">
        <v>35277</v>
      </c>
      <c r="E2594" s="55">
        <v>1</v>
      </c>
      <c r="F2594">
        <f t="shared" si="40"/>
        <v>1</v>
      </c>
    </row>
    <row r="2595" spans="1:6" x14ac:dyDescent="0.25">
      <c r="B2595">
        <v>201806092</v>
      </c>
      <c r="C2595" s="63">
        <v>35277</v>
      </c>
      <c r="D2595" s="63">
        <v>35277</v>
      </c>
      <c r="E2595" s="55">
        <v>1</v>
      </c>
      <c r="F2595">
        <f t="shared" si="40"/>
        <v>1</v>
      </c>
    </row>
    <row r="2596" spans="1:6" x14ac:dyDescent="0.25">
      <c r="B2596">
        <v>201806802</v>
      </c>
      <c r="C2596" s="63">
        <v>35277</v>
      </c>
      <c r="D2596" s="63">
        <v>35277</v>
      </c>
      <c r="E2596" s="55">
        <v>1</v>
      </c>
      <c r="F2596">
        <f t="shared" si="40"/>
        <v>1</v>
      </c>
    </row>
    <row r="2597" spans="1:6" x14ac:dyDescent="0.25">
      <c r="B2597">
        <v>201904692</v>
      </c>
      <c r="C2597" s="63">
        <v>35278</v>
      </c>
      <c r="D2597" s="63">
        <v>35278</v>
      </c>
      <c r="E2597" s="55">
        <v>1</v>
      </c>
      <c r="F2597">
        <f t="shared" si="40"/>
        <v>1</v>
      </c>
    </row>
    <row r="2598" spans="1:6" x14ac:dyDescent="0.25">
      <c r="A2598" t="s">
        <v>4449</v>
      </c>
      <c r="B2598">
        <v>201404459</v>
      </c>
      <c r="C2598" s="63">
        <v>35279</v>
      </c>
      <c r="D2598" s="63">
        <v>35279</v>
      </c>
      <c r="E2598" s="55">
        <v>1</v>
      </c>
      <c r="F2598">
        <f t="shared" si="40"/>
        <v>1</v>
      </c>
    </row>
    <row r="2599" spans="1:6" x14ac:dyDescent="0.25">
      <c r="B2599">
        <v>201704515</v>
      </c>
      <c r="C2599" s="63">
        <v>35280</v>
      </c>
      <c r="D2599" s="63">
        <v>35280</v>
      </c>
      <c r="E2599" s="55">
        <v>1</v>
      </c>
      <c r="F2599">
        <f t="shared" si="40"/>
        <v>1</v>
      </c>
    </row>
    <row r="2600" spans="1:6" x14ac:dyDescent="0.25">
      <c r="B2600">
        <v>201705783</v>
      </c>
      <c r="C2600" s="63">
        <v>35278</v>
      </c>
      <c r="D2600" s="63">
        <v>35278</v>
      </c>
      <c r="E2600" s="55">
        <v>1</v>
      </c>
      <c r="F2600">
        <f t="shared" si="40"/>
        <v>1</v>
      </c>
    </row>
    <row r="2601" spans="1:6" x14ac:dyDescent="0.25">
      <c r="B2601">
        <v>201806321</v>
      </c>
      <c r="C2601" s="63">
        <v>35278</v>
      </c>
      <c r="D2601" s="63">
        <v>35278</v>
      </c>
      <c r="E2601" s="55">
        <v>1</v>
      </c>
      <c r="F2601">
        <f t="shared" si="40"/>
        <v>1</v>
      </c>
    </row>
    <row r="2602" spans="1:6" x14ac:dyDescent="0.25">
      <c r="B2602">
        <v>202004893</v>
      </c>
      <c r="C2602" s="63">
        <v>35280</v>
      </c>
      <c r="D2602" s="63">
        <v>35280</v>
      </c>
      <c r="E2602" s="55">
        <v>1</v>
      </c>
      <c r="F2602">
        <f t="shared" si="40"/>
        <v>1</v>
      </c>
    </row>
    <row r="2603" spans="1:6" x14ac:dyDescent="0.25">
      <c r="B2603">
        <v>202006582</v>
      </c>
      <c r="C2603" s="63">
        <v>35278</v>
      </c>
      <c r="D2603" s="63">
        <v>35278</v>
      </c>
      <c r="E2603" s="55">
        <v>1</v>
      </c>
      <c r="F2603">
        <f t="shared" si="40"/>
        <v>1</v>
      </c>
    </row>
    <row r="2604" spans="1:6" x14ac:dyDescent="0.25">
      <c r="A2604" t="s">
        <v>1362</v>
      </c>
      <c r="B2604">
        <v>201800698</v>
      </c>
      <c r="C2604" s="63">
        <v>35276</v>
      </c>
      <c r="D2604" s="63">
        <v>35276</v>
      </c>
      <c r="E2604" s="55">
        <v>1</v>
      </c>
      <c r="F2604">
        <f t="shared" si="40"/>
        <v>1</v>
      </c>
    </row>
    <row r="2605" spans="1:6" x14ac:dyDescent="0.25">
      <c r="B2605">
        <v>201806627</v>
      </c>
      <c r="C2605" s="63">
        <v>35277</v>
      </c>
      <c r="D2605" s="63">
        <v>35277</v>
      </c>
      <c r="E2605" s="55">
        <v>1</v>
      </c>
      <c r="F2605">
        <f t="shared" si="40"/>
        <v>1</v>
      </c>
    </row>
    <row r="2606" spans="1:6" x14ac:dyDescent="0.25">
      <c r="A2606" t="s">
        <v>4879</v>
      </c>
      <c r="B2606">
        <v>201806544</v>
      </c>
      <c r="C2606" s="63">
        <v>35277</v>
      </c>
      <c r="D2606" s="63">
        <v>35277</v>
      </c>
      <c r="E2606" s="55">
        <v>1</v>
      </c>
      <c r="F2606">
        <f t="shared" si="40"/>
        <v>1</v>
      </c>
    </row>
    <row r="2607" spans="1:6" x14ac:dyDescent="0.25">
      <c r="A2607" t="s">
        <v>4136</v>
      </c>
      <c r="B2607">
        <v>201707165</v>
      </c>
      <c r="C2607" s="63">
        <v>35276</v>
      </c>
      <c r="D2607" s="63">
        <v>35277</v>
      </c>
      <c r="E2607" s="55">
        <v>1</v>
      </c>
      <c r="F2607">
        <f t="shared" si="40"/>
        <v>2</v>
      </c>
    </row>
    <row r="2608" spans="1:6" x14ac:dyDescent="0.25">
      <c r="A2608" t="s">
        <v>1018</v>
      </c>
      <c r="B2608">
        <v>201906634</v>
      </c>
      <c r="C2608" s="63">
        <v>35277</v>
      </c>
      <c r="D2608" s="63">
        <v>35277</v>
      </c>
      <c r="E2608" s="55">
        <v>1</v>
      </c>
      <c r="F2608">
        <f t="shared" si="40"/>
        <v>1</v>
      </c>
    </row>
    <row r="2609" spans="1:6" x14ac:dyDescent="0.25">
      <c r="A2609" t="s">
        <v>4783</v>
      </c>
      <c r="B2609">
        <v>201808533</v>
      </c>
      <c r="C2609" s="63">
        <v>35278</v>
      </c>
      <c r="D2609" s="63">
        <v>35278</v>
      </c>
      <c r="E2609" s="55">
        <v>1</v>
      </c>
      <c r="F2609">
        <f t="shared" si="40"/>
        <v>1</v>
      </c>
    </row>
    <row r="2610" spans="1:6" x14ac:dyDescent="0.25">
      <c r="A2610" t="s">
        <v>1016</v>
      </c>
      <c r="B2610">
        <v>201603694</v>
      </c>
      <c r="C2610" s="63">
        <v>35278</v>
      </c>
      <c r="D2610" s="63">
        <v>35278</v>
      </c>
      <c r="E2610" s="55">
        <v>1</v>
      </c>
      <c r="F2610">
        <f t="shared" si="40"/>
        <v>1</v>
      </c>
    </row>
    <row r="2611" spans="1:6" x14ac:dyDescent="0.25">
      <c r="B2611">
        <v>201706534</v>
      </c>
      <c r="C2611" s="63">
        <v>35277</v>
      </c>
      <c r="D2611" s="63">
        <v>35277</v>
      </c>
      <c r="E2611" s="55">
        <v>1</v>
      </c>
      <c r="F2611">
        <f t="shared" si="40"/>
        <v>1</v>
      </c>
    </row>
    <row r="2612" spans="1:6" x14ac:dyDescent="0.25">
      <c r="B2612">
        <v>202006012</v>
      </c>
      <c r="C2612" s="63">
        <v>35279</v>
      </c>
      <c r="D2612" s="63">
        <v>35279</v>
      </c>
      <c r="E2612" s="55">
        <v>1</v>
      </c>
      <c r="F2612">
        <f t="shared" si="40"/>
        <v>1</v>
      </c>
    </row>
    <row r="2613" spans="1:6" x14ac:dyDescent="0.25">
      <c r="A2613" t="s">
        <v>4782</v>
      </c>
      <c r="B2613">
        <v>202008397</v>
      </c>
      <c r="C2613" s="63">
        <v>35278</v>
      </c>
      <c r="D2613" s="63">
        <v>35278</v>
      </c>
      <c r="E2613" s="55">
        <v>1</v>
      </c>
      <c r="F2613">
        <f t="shared" si="40"/>
        <v>1</v>
      </c>
    </row>
    <row r="2614" spans="1:6" x14ac:dyDescent="0.25">
      <c r="A2614" t="s">
        <v>1535</v>
      </c>
      <c r="B2614">
        <v>201909521</v>
      </c>
      <c r="C2614" s="63">
        <v>35278</v>
      </c>
      <c r="D2614" s="63">
        <v>35279</v>
      </c>
      <c r="E2614" s="55">
        <v>1</v>
      </c>
      <c r="F2614">
        <f t="shared" si="40"/>
        <v>2</v>
      </c>
    </row>
    <row r="2615" spans="1:6" x14ac:dyDescent="0.25">
      <c r="B2615">
        <v>202006753</v>
      </c>
      <c r="C2615" s="63">
        <v>35277</v>
      </c>
      <c r="D2615" s="63">
        <v>35277</v>
      </c>
      <c r="E2615" s="55">
        <v>1</v>
      </c>
      <c r="F2615">
        <f t="shared" si="40"/>
        <v>1</v>
      </c>
    </row>
    <row r="2616" spans="1:6" x14ac:dyDescent="0.25">
      <c r="A2616" t="s">
        <v>1533</v>
      </c>
      <c r="B2616">
        <v>201806581</v>
      </c>
      <c r="C2616" s="63">
        <v>35277</v>
      </c>
      <c r="D2616" s="63">
        <v>35277</v>
      </c>
      <c r="E2616" s="55">
        <v>1</v>
      </c>
      <c r="F2616">
        <f t="shared" si="40"/>
        <v>1</v>
      </c>
    </row>
    <row r="2617" spans="1:6" x14ac:dyDescent="0.25">
      <c r="A2617" t="s">
        <v>4943</v>
      </c>
      <c r="B2617">
        <v>201907581</v>
      </c>
      <c r="C2617" s="63">
        <v>35277</v>
      </c>
      <c r="D2617" s="63">
        <v>35278</v>
      </c>
      <c r="E2617" s="55">
        <v>1</v>
      </c>
      <c r="F2617">
        <f t="shared" si="40"/>
        <v>2</v>
      </c>
    </row>
    <row r="2618" spans="1:6" x14ac:dyDescent="0.25">
      <c r="B2618">
        <v>202007242</v>
      </c>
      <c r="C2618" s="63">
        <v>35277</v>
      </c>
      <c r="D2618" s="63">
        <v>35277</v>
      </c>
      <c r="E2618" s="55">
        <v>1</v>
      </c>
      <c r="F2618">
        <f t="shared" si="40"/>
        <v>1</v>
      </c>
    </row>
    <row r="2619" spans="1:6" x14ac:dyDescent="0.25">
      <c r="A2619" t="s">
        <v>3973</v>
      </c>
      <c r="B2619">
        <v>201900135</v>
      </c>
      <c r="C2619" s="63">
        <v>35279</v>
      </c>
      <c r="D2619" s="63">
        <v>35279</v>
      </c>
      <c r="E2619" s="55">
        <v>1</v>
      </c>
      <c r="F2619">
        <f t="shared" si="40"/>
        <v>1</v>
      </c>
    </row>
    <row r="2620" spans="1:6" x14ac:dyDescent="0.25">
      <c r="A2620" t="s">
        <v>1531</v>
      </c>
      <c r="B2620">
        <v>201005231</v>
      </c>
      <c r="C2620" s="63">
        <v>35277</v>
      </c>
      <c r="D2620" s="63">
        <v>35278</v>
      </c>
      <c r="E2620" s="55">
        <v>1</v>
      </c>
      <c r="F2620">
        <f t="shared" si="40"/>
        <v>2</v>
      </c>
    </row>
    <row r="2621" spans="1:6" x14ac:dyDescent="0.25">
      <c r="B2621">
        <v>201505640</v>
      </c>
      <c r="C2621" s="63">
        <v>35277</v>
      </c>
      <c r="D2621" s="63">
        <v>35277</v>
      </c>
      <c r="E2621" s="55">
        <v>1</v>
      </c>
      <c r="F2621">
        <f t="shared" si="40"/>
        <v>1</v>
      </c>
    </row>
    <row r="2622" spans="1:6" x14ac:dyDescent="0.25">
      <c r="A2622" t="s">
        <v>1530</v>
      </c>
      <c r="B2622">
        <v>201806776</v>
      </c>
      <c r="C2622" s="63">
        <v>35277</v>
      </c>
      <c r="D2622" s="63">
        <v>35277</v>
      </c>
      <c r="E2622" s="55">
        <v>1</v>
      </c>
      <c r="F2622">
        <f t="shared" si="40"/>
        <v>1</v>
      </c>
    </row>
    <row r="2623" spans="1:6" x14ac:dyDescent="0.25">
      <c r="A2623" t="s">
        <v>1282</v>
      </c>
      <c r="B2623">
        <v>202008062</v>
      </c>
      <c r="C2623" s="63">
        <v>35277</v>
      </c>
      <c r="D2623" s="63">
        <v>35277</v>
      </c>
      <c r="E2623" s="55">
        <v>1</v>
      </c>
      <c r="F2623">
        <f t="shared" si="40"/>
        <v>1</v>
      </c>
    </row>
    <row r="2624" spans="1:6" x14ac:dyDescent="0.25">
      <c r="A2624" t="s">
        <v>1570</v>
      </c>
      <c r="B2624">
        <v>201503392</v>
      </c>
      <c r="C2624" s="63">
        <v>35278</v>
      </c>
      <c r="D2624" s="63">
        <v>35278</v>
      </c>
      <c r="E2624" s="55">
        <v>1</v>
      </c>
      <c r="F2624">
        <f t="shared" si="40"/>
        <v>1</v>
      </c>
    </row>
    <row r="2625" spans="1:6" x14ac:dyDescent="0.25">
      <c r="B2625">
        <v>201706766</v>
      </c>
      <c r="C2625" s="63">
        <v>35277</v>
      </c>
      <c r="D2625" s="63">
        <v>35277</v>
      </c>
      <c r="E2625" s="55">
        <v>1</v>
      </c>
      <c r="F2625">
        <f t="shared" si="40"/>
        <v>1</v>
      </c>
    </row>
    <row r="2626" spans="1:6" x14ac:dyDescent="0.25">
      <c r="A2626" t="s">
        <v>1281</v>
      </c>
      <c r="B2626">
        <v>201307032</v>
      </c>
      <c r="C2626" s="63">
        <v>35279</v>
      </c>
      <c r="D2626" s="63">
        <v>35279</v>
      </c>
      <c r="E2626" s="55">
        <v>1</v>
      </c>
      <c r="F2626">
        <f t="shared" si="40"/>
        <v>1</v>
      </c>
    </row>
    <row r="2627" spans="1:6" x14ac:dyDescent="0.25">
      <c r="B2627">
        <v>201605497</v>
      </c>
      <c r="C2627" s="63">
        <v>35277</v>
      </c>
      <c r="D2627" s="63">
        <v>35277</v>
      </c>
      <c r="E2627" s="55">
        <v>1</v>
      </c>
      <c r="F2627">
        <f t="shared" si="40"/>
        <v>1</v>
      </c>
    </row>
    <row r="2628" spans="1:6" x14ac:dyDescent="0.25">
      <c r="B2628">
        <v>202004926</v>
      </c>
      <c r="C2628" s="63">
        <v>35278</v>
      </c>
      <c r="D2628" s="63">
        <v>35278</v>
      </c>
      <c r="E2628" s="55">
        <v>1</v>
      </c>
      <c r="F2628">
        <f t="shared" si="40"/>
        <v>1</v>
      </c>
    </row>
    <row r="2629" spans="1:6" x14ac:dyDescent="0.25">
      <c r="A2629" t="s">
        <v>4973</v>
      </c>
      <c r="B2629">
        <v>201705577</v>
      </c>
      <c r="C2629" s="63">
        <v>35277</v>
      </c>
      <c r="D2629" s="63">
        <v>35278</v>
      </c>
      <c r="E2629" s="55">
        <v>1</v>
      </c>
      <c r="F2629">
        <f t="shared" si="40"/>
        <v>2</v>
      </c>
    </row>
    <row r="2630" spans="1:6" x14ac:dyDescent="0.25">
      <c r="A2630" t="s">
        <v>1014</v>
      </c>
      <c r="B2630">
        <v>201505640</v>
      </c>
      <c r="C2630" s="63">
        <v>35277</v>
      </c>
      <c r="D2630" s="63">
        <v>35277</v>
      </c>
      <c r="E2630" s="55">
        <v>1</v>
      </c>
      <c r="F2630">
        <f t="shared" ref="F2630:F2693" si="41">IFERROR(D2630-C2630+1, 0)</f>
        <v>1</v>
      </c>
    </row>
    <row r="2631" spans="1:6" x14ac:dyDescent="0.25">
      <c r="B2631">
        <v>201705591</v>
      </c>
      <c r="C2631" s="63">
        <v>35281</v>
      </c>
      <c r="D2631" s="63">
        <v>35281</v>
      </c>
      <c r="E2631" s="55">
        <v>1</v>
      </c>
      <c r="F2631">
        <f t="shared" si="41"/>
        <v>1</v>
      </c>
    </row>
    <row r="2632" spans="1:6" x14ac:dyDescent="0.25">
      <c r="B2632">
        <v>201806175</v>
      </c>
      <c r="C2632" s="63">
        <v>35282</v>
      </c>
      <c r="D2632" s="63">
        <v>35282</v>
      </c>
      <c r="E2632" s="55">
        <v>1</v>
      </c>
      <c r="F2632">
        <f t="shared" si="41"/>
        <v>1</v>
      </c>
    </row>
    <row r="2633" spans="1:6" x14ac:dyDescent="0.25">
      <c r="B2633">
        <v>201806581</v>
      </c>
      <c r="C2633" s="63">
        <v>35278</v>
      </c>
      <c r="D2633" s="63">
        <v>35278</v>
      </c>
      <c r="E2633" s="55">
        <v>1</v>
      </c>
      <c r="F2633">
        <f t="shared" si="41"/>
        <v>1</v>
      </c>
    </row>
    <row r="2634" spans="1:6" x14ac:dyDescent="0.25">
      <c r="B2634">
        <v>201806776</v>
      </c>
      <c r="C2634" s="63">
        <v>35280</v>
      </c>
      <c r="D2634" s="63">
        <v>35280</v>
      </c>
      <c r="E2634" s="55">
        <v>1</v>
      </c>
      <c r="F2634">
        <f t="shared" si="41"/>
        <v>1</v>
      </c>
    </row>
    <row r="2635" spans="1:6" x14ac:dyDescent="0.25">
      <c r="B2635">
        <v>201907297</v>
      </c>
      <c r="C2635" s="63">
        <v>35282</v>
      </c>
      <c r="D2635" s="63">
        <v>35282</v>
      </c>
      <c r="E2635" s="55">
        <v>1</v>
      </c>
      <c r="F2635">
        <f t="shared" si="41"/>
        <v>1</v>
      </c>
    </row>
    <row r="2636" spans="1:6" x14ac:dyDescent="0.25">
      <c r="B2636">
        <v>201909521</v>
      </c>
      <c r="C2636" s="63">
        <v>35282</v>
      </c>
      <c r="D2636" s="63">
        <v>35282</v>
      </c>
      <c r="E2636" s="55">
        <v>1</v>
      </c>
      <c r="F2636">
        <f t="shared" si="41"/>
        <v>1</v>
      </c>
    </row>
    <row r="2637" spans="1:6" x14ac:dyDescent="0.25">
      <c r="B2637">
        <v>202102696</v>
      </c>
      <c r="C2637" s="63">
        <v>35278</v>
      </c>
      <c r="D2637" s="63">
        <v>35278</v>
      </c>
      <c r="E2637" s="55">
        <v>1</v>
      </c>
      <c r="F2637">
        <f t="shared" si="41"/>
        <v>1</v>
      </c>
    </row>
    <row r="2638" spans="1:6" x14ac:dyDescent="0.25">
      <c r="A2638" t="s">
        <v>4949</v>
      </c>
      <c r="B2638">
        <v>201504870</v>
      </c>
      <c r="C2638" s="63">
        <v>35277</v>
      </c>
      <c r="D2638" s="63">
        <v>35277</v>
      </c>
      <c r="E2638" s="55">
        <v>1</v>
      </c>
      <c r="F2638">
        <f t="shared" si="41"/>
        <v>1</v>
      </c>
    </row>
    <row r="2639" spans="1:6" x14ac:dyDescent="0.25">
      <c r="A2639" t="s">
        <v>1481</v>
      </c>
      <c r="B2639">
        <v>201703602</v>
      </c>
      <c r="C2639" s="63">
        <v>35278</v>
      </c>
      <c r="D2639" s="63">
        <v>35278</v>
      </c>
      <c r="E2639" s="55">
        <v>1</v>
      </c>
      <c r="F2639">
        <f t="shared" si="41"/>
        <v>1</v>
      </c>
    </row>
    <row r="2640" spans="1:6" x14ac:dyDescent="0.25">
      <c r="A2640" t="s">
        <v>4262</v>
      </c>
      <c r="B2640">
        <v>202102204</v>
      </c>
      <c r="C2640" s="63">
        <v>35277</v>
      </c>
      <c r="D2640" s="63">
        <v>35277</v>
      </c>
      <c r="E2640" s="55">
        <v>1</v>
      </c>
      <c r="F2640">
        <f t="shared" si="41"/>
        <v>1</v>
      </c>
    </row>
    <row r="2641" spans="1:6" x14ac:dyDescent="0.25">
      <c r="A2641" t="s">
        <v>4551</v>
      </c>
      <c r="B2641">
        <v>201905354</v>
      </c>
      <c r="C2641" s="63">
        <v>35277</v>
      </c>
      <c r="D2641" s="63">
        <v>35277</v>
      </c>
      <c r="E2641" s="55">
        <v>1</v>
      </c>
      <c r="F2641">
        <f t="shared" si="41"/>
        <v>1</v>
      </c>
    </row>
    <row r="2642" spans="1:6" x14ac:dyDescent="0.25">
      <c r="A2642" t="s">
        <v>1480</v>
      </c>
      <c r="B2642">
        <v>202005319</v>
      </c>
      <c r="C2642" s="63">
        <v>35277</v>
      </c>
      <c r="D2642" s="63">
        <v>35278</v>
      </c>
      <c r="E2642" s="55">
        <v>1</v>
      </c>
      <c r="F2642">
        <f t="shared" si="41"/>
        <v>2</v>
      </c>
    </row>
    <row r="2643" spans="1:6" x14ac:dyDescent="0.25">
      <c r="A2643" t="s">
        <v>1280</v>
      </c>
      <c r="B2643">
        <v>201605976</v>
      </c>
      <c r="C2643" s="63">
        <v>35307</v>
      </c>
      <c r="D2643" s="63">
        <v>35307</v>
      </c>
      <c r="E2643" s="55">
        <v>1</v>
      </c>
      <c r="F2643">
        <f t="shared" si="41"/>
        <v>1</v>
      </c>
    </row>
    <row r="2644" spans="1:6" x14ac:dyDescent="0.25">
      <c r="B2644">
        <v>202007042</v>
      </c>
      <c r="C2644" s="63">
        <v>35307</v>
      </c>
      <c r="D2644" s="63">
        <v>35307</v>
      </c>
      <c r="E2644" s="55">
        <v>1</v>
      </c>
      <c r="F2644">
        <f t="shared" si="41"/>
        <v>1</v>
      </c>
    </row>
    <row r="2645" spans="1:6" x14ac:dyDescent="0.25">
      <c r="A2645" t="s">
        <v>4448</v>
      </c>
      <c r="B2645">
        <v>202006792</v>
      </c>
      <c r="C2645" s="63">
        <v>35277</v>
      </c>
      <c r="D2645" s="63">
        <v>35277</v>
      </c>
      <c r="E2645" s="55">
        <v>1</v>
      </c>
      <c r="F2645">
        <f t="shared" si="41"/>
        <v>1</v>
      </c>
    </row>
    <row r="2646" spans="1:6" x14ac:dyDescent="0.25">
      <c r="A2646" t="s">
        <v>1457</v>
      </c>
      <c r="B2646">
        <v>202003219</v>
      </c>
      <c r="C2646" s="63">
        <v>35278</v>
      </c>
      <c r="D2646" s="63">
        <v>35278</v>
      </c>
      <c r="E2646" s="55">
        <v>1</v>
      </c>
      <c r="F2646">
        <f t="shared" si="41"/>
        <v>1</v>
      </c>
    </row>
    <row r="2647" spans="1:6" x14ac:dyDescent="0.25">
      <c r="A2647" t="s">
        <v>5746</v>
      </c>
      <c r="B2647">
        <v>202004225</v>
      </c>
      <c r="C2647" s="63">
        <v>35508</v>
      </c>
      <c r="D2647" s="63">
        <v>35508</v>
      </c>
      <c r="E2647" s="55">
        <v>1</v>
      </c>
      <c r="F2647">
        <f t="shared" si="41"/>
        <v>1</v>
      </c>
    </row>
    <row r="2648" spans="1:6" x14ac:dyDescent="0.25">
      <c r="B2648">
        <v>202006059</v>
      </c>
      <c r="C2648" s="63">
        <v>35507</v>
      </c>
      <c r="D2648" s="63">
        <v>35507</v>
      </c>
      <c r="E2648" s="55">
        <v>1</v>
      </c>
      <c r="F2648">
        <f t="shared" si="41"/>
        <v>1</v>
      </c>
    </row>
    <row r="2649" spans="1:6" x14ac:dyDescent="0.25">
      <c r="A2649" t="s">
        <v>1561</v>
      </c>
      <c r="B2649">
        <v>201900188</v>
      </c>
      <c r="C2649" s="63">
        <v>35278</v>
      </c>
      <c r="D2649" s="63">
        <v>35278</v>
      </c>
      <c r="E2649" s="55">
        <v>1</v>
      </c>
      <c r="F2649">
        <f t="shared" si="41"/>
        <v>1</v>
      </c>
    </row>
    <row r="2650" spans="1:6" x14ac:dyDescent="0.25">
      <c r="A2650" t="s">
        <v>3972</v>
      </c>
      <c r="B2650">
        <v>201801012</v>
      </c>
      <c r="C2650" s="63">
        <v>35278</v>
      </c>
      <c r="D2650" s="63">
        <v>35278</v>
      </c>
      <c r="E2650" s="55">
        <v>1</v>
      </c>
      <c r="F2650">
        <f t="shared" si="41"/>
        <v>1</v>
      </c>
    </row>
    <row r="2651" spans="1:6" x14ac:dyDescent="0.25">
      <c r="B2651">
        <v>201805238</v>
      </c>
      <c r="C2651" s="63">
        <v>35280</v>
      </c>
      <c r="D2651" s="63">
        <v>35280</v>
      </c>
      <c r="E2651" s="55">
        <v>1</v>
      </c>
      <c r="F2651">
        <f t="shared" si="41"/>
        <v>1</v>
      </c>
    </row>
    <row r="2652" spans="1:6" x14ac:dyDescent="0.25">
      <c r="B2652">
        <v>201809988</v>
      </c>
      <c r="C2652" s="63">
        <v>35279</v>
      </c>
      <c r="D2652" s="63">
        <v>35279</v>
      </c>
      <c r="E2652" s="55">
        <v>1</v>
      </c>
      <c r="F2652">
        <f t="shared" si="41"/>
        <v>1</v>
      </c>
    </row>
    <row r="2653" spans="1:6" x14ac:dyDescent="0.25">
      <c r="B2653">
        <v>201904529</v>
      </c>
      <c r="C2653" s="63">
        <v>35279</v>
      </c>
      <c r="D2653" s="63">
        <v>35279</v>
      </c>
      <c r="E2653" s="55">
        <v>1</v>
      </c>
      <c r="F2653">
        <f t="shared" si="41"/>
        <v>1</v>
      </c>
    </row>
    <row r="2654" spans="1:6" x14ac:dyDescent="0.25">
      <c r="B2654">
        <v>202003574</v>
      </c>
      <c r="C2654" s="63">
        <v>35280</v>
      </c>
      <c r="D2654" s="63">
        <v>35280</v>
      </c>
      <c r="E2654" s="55">
        <v>1</v>
      </c>
      <c r="F2654">
        <f t="shared" si="41"/>
        <v>1</v>
      </c>
    </row>
    <row r="2655" spans="1:6" x14ac:dyDescent="0.25">
      <c r="B2655">
        <v>202008902</v>
      </c>
      <c r="C2655" s="63">
        <v>35280</v>
      </c>
      <c r="D2655" s="63">
        <v>35280</v>
      </c>
      <c r="E2655" s="55">
        <v>1</v>
      </c>
      <c r="F2655">
        <f t="shared" si="41"/>
        <v>1</v>
      </c>
    </row>
    <row r="2656" spans="1:6" x14ac:dyDescent="0.25">
      <c r="A2656" t="s">
        <v>1012</v>
      </c>
      <c r="B2656">
        <v>201705641</v>
      </c>
      <c r="C2656" s="63">
        <v>35278</v>
      </c>
      <c r="D2656" s="63">
        <v>35278</v>
      </c>
      <c r="E2656" s="55">
        <v>2</v>
      </c>
      <c r="F2656">
        <f t="shared" si="41"/>
        <v>1</v>
      </c>
    </row>
    <row r="2657" spans="1:6" x14ac:dyDescent="0.25">
      <c r="B2657">
        <v>202005827</v>
      </c>
      <c r="C2657" s="63">
        <v>35278</v>
      </c>
      <c r="D2657" s="63">
        <v>35278</v>
      </c>
      <c r="E2657" s="55">
        <v>1</v>
      </c>
      <c r="F2657">
        <f t="shared" si="41"/>
        <v>1</v>
      </c>
    </row>
    <row r="2658" spans="1:6" x14ac:dyDescent="0.25">
      <c r="A2658" t="s">
        <v>4961</v>
      </c>
      <c r="B2658">
        <v>202008076</v>
      </c>
      <c r="C2658" s="63">
        <v>35278</v>
      </c>
      <c r="D2658" s="63">
        <v>35278</v>
      </c>
      <c r="E2658" s="55">
        <v>1</v>
      </c>
      <c r="F2658">
        <f t="shared" si="41"/>
        <v>1</v>
      </c>
    </row>
    <row r="2659" spans="1:6" x14ac:dyDescent="0.25">
      <c r="A2659" t="s">
        <v>4447</v>
      </c>
      <c r="B2659">
        <v>202009548</v>
      </c>
      <c r="C2659" s="63">
        <v>35278</v>
      </c>
      <c r="D2659" s="63">
        <v>35278</v>
      </c>
      <c r="E2659" s="55">
        <v>1</v>
      </c>
      <c r="F2659">
        <f t="shared" si="41"/>
        <v>1</v>
      </c>
    </row>
    <row r="2660" spans="1:6" x14ac:dyDescent="0.25">
      <c r="A2660" t="s">
        <v>1180</v>
      </c>
      <c r="B2660">
        <v>201801012</v>
      </c>
      <c r="C2660" s="63">
        <v>35279</v>
      </c>
      <c r="D2660" s="63">
        <v>35279</v>
      </c>
      <c r="E2660" s="55">
        <v>1</v>
      </c>
      <c r="F2660">
        <f t="shared" si="41"/>
        <v>1</v>
      </c>
    </row>
    <row r="2661" spans="1:6" x14ac:dyDescent="0.25">
      <c r="B2661">
        <v>202005285</v>
      </c>
      <c r="C2661" s="63">
        <v>35278</v>
      </c>
      <c r="D2661" s="63">
        <v>35278</v>
      </c>
      <c r="E2661" s="55">
        <v>1</v>
      </c>
      <c r="F2661">
        <f t="shared" si="41"/>
        <v>1</v>
      </c>
    </row>
    <row r="2662" spans="1:6" x14ac:dyDescent="0.25">
      <c r="A2662" t="s">
        <v>4135</v>
      </c>
      <c r="B2662">
        <v>201800698</v>
      </c>
      <c r="C2662" s="63">
        <v>35280</v>
      </c>
      <c r="D2662" s="63">
        <v>35280</v>
      </c>
      <c r="E2662" s="55">
        <v>1</v>
      </c>
      <c r="F2662">
        <f t="shared" si="41"/>
        <v>1</v>
      </c>
    </row>
    <row r="2663" spans="1:6" x14ac:dyDescent="0.25">
      <c r="B2663">
        <v>201806636</v>
      </c>
      <c r="C2663" s="63">
        <v>35278</v>
      </c>
      <c r="D2663" s="63">
        <v>35278</v>
      </c>
      <c r="E2663" s="55">
        <v>1</v>
      </c>
      <c r="F2663">
        <f t="shared" si="41"/>
        <v>1</v>
      </c>
    </row>
    <row r="2664" spans="1:6" x14ac:dyDescent="0.25">
      <c r="B2664">
        <v>201905587</v>
      </c>
      <c r="C2664" s="63">
        <v>35281</v>
      </c>
      <c r="D2664" s="63">
        <v>35281</v>
      </c>
      <c r="E2664" s="55">
        <v>1</v>
      </c>
      <c r="F2664">
        <f t="shared" si="41"/>
        <v>1</v>
      </c>
    </row>
    <row r="2665" spans="1:6" x14ac:dyDescent="0.25">
      <c r="B2665">
        <v>201906961</v>
      </c>
      <c r="C2665" s="63">
        <v>35279</v>
      </c>
      <c r="D2665" s="63">
        <v>35279</v>
      </c>
      <c r="E2665" s="55">
        <v>1</v>
      </c>
      <c r="F2665">
        <f t="shared" si="41"/>
        <v>1</v>
      </c>
    </row>
    <row r="2666" spans="1:6" x14ac:dyDescent="0.25">
      <c r="B2666">
        <v>201907601</v>
      </c>
      <c r="C2666" s="63">
        <v>35280</v>
      </c>
      <c r="D2666" s="63">
        <v>35280</v>
      </c>
      <c r="E2666" s="55">
        <v>1</v>
      </c>
      <c r="F2666">
        <f t="shared" si="41"/>
        <v>1</v>
      </c>
    </row>
    <row r="2667" spans="1:6" x14ac:dyDescent="0.25">
      <c r="B2667">
        <v>202004735</v>
      </c>
      <c r="C2667" s="63">
        <v>35278</v>
      </c>
      <c r="D2667" s="63">
        <v>35278</v>
      </c>
      <c r="E2667" s="55">
        <v>1</v>
      </c>
      <c r="F2667">
        <f t="shared" si="41"/>
        <v>1</v>
      </c>
    </row>
    <row r="2668" spans="1:6" x14ac:dyDescent="0.25">
      <c r="A2668" t="s">
        <v>4134</v>
      </c>
      <c r="B2668">
        <v>201603694</v>
      </c>
      <c r="C2668" s="63">
        <v>35279</v>
      </c>
      <c r="D2668" s="63">
        <v>35279</v>
      </c>
      <c r="E2668" s="55">
        <v>1</v>
      </c>
      <c r="F2668">
        <f t="shared" si="41"/>
        <v>1</v>
      </c>
    </row>
    <row r="2669" spans="1:6" x14ac:dyDescent="0.25">
      <c r="B2669">
        <v>201606201</v>
      </c>
      <c r="C2669" s="63">
        <v>35280</v>
      </c>
      <c r="D2669" s="63">
        <v>35280</v>
      </c>
      <c r="E2669" s="55">
        <v>1</v>
      </c>
      <c r="F2669">
        <f t="shared" si="41"/>
        <v>1</v>
      </c>
    </row>
    <row r="2670" spans="1:6" x14ac:dyDescent="0.25">
      <c r="B2670">
        <v>202006471</v>
      </c>
      <c r="C2670" s="63">
        <v>35281</v>
      </c>
      <c r="D2670" s="63">
        <v>35281</v>
      </c>
      <c r="E2670" s="55">
        <v>1</v>
      </c>
      <c r="F2670">
        <f t="shared" si="41"/>
        <v>1</v>
      </c>
    </row>
    <row r="2671" spans="1:6" x14ac:dyDescent="0.25">
      <c r="A2671" t="s">
        <v>1360</v>
      </c>
      <c r="B2671">
        <v>201705206</v>
      </c>
      <c r="C2671" s="63">
        <v>35278</v>
      </c>
      <c r="D2671" s="63">
        <v>35278</v>
      </c>
      <c r="E2671" s="55">
        <v>1</v>
      </c>
      <c r="F2671">
        <f t="shared" si="41"/>
        <v>1</v>
      </c>
    </row>
    <row r="2672" spans="1:6" x14ac:dyDescent="0.25">
      <c r="A2672" t="s">
        <v>4446</v>
      </c>
      <c r="B2672">
        <v>201605775</v>
      </c>
      <c r="C2672" s="63">
        <v>35279</v>
      </c>
      <c r="D2672" s="63">
        <v>35279</v>
      </c>
      <c r="E2672" s="55">
        <v>1</v>
      </c>
      <c r="F2672">
        <f t="shared" si="41"/>
        <v>1</v>
      </c>
    </row>
    <row r="2673" spans="1:6" x14ac:dyDescent="0.25">
      <c r="B2673">
        <v>202007344</v>
      </c>
      <c r="C2673" s="63">
        <v>35279</v>
      </c>
      <c r="D2673" s="63">
        <v>35279</v>
      </c>
      <c r="E2673" s="55">
        <v>1</v>
      </c>
      <c r="F2673">
        <f t="shared" si="41"/>
        <v>1</v>
      </c>
    </row>
    <row r="2674" spans="1:6" x14ac:dyDescent="0.25">
      <c r="A2674" t="s">
        <v>4781</v>
      </c>
      <c r="B2674">
        <v>201308512</v>
      </c>
      <c r="C2674" s="63">
        <v>35278</v>
      </c>
      <c r="D2674" s="63">
        <v>35278</v>
      </c>
      <c r="E2674" s="55">
        <v>1</v>
      </c>
      <c r="F2674">
        <f t="shared" si="41"/>
        <v>1</v>
      </c>
    </row>
    <row r="2675" spans="1:6" x14ac:dyDescent="0.25">
      <c r="A2675" t="s">
        <v>3971</v>
      </c>
      <c r="B2675">
        <v>201907477</v>
      </c>
      <c r="C2675" s="63">
        <v>35280</v>
      </c>
      <c r="D2675" s="63">
        <v>35280</v>
      </c>
      <c r="E2675" s="55">
        <v>1</v>
      </c>
      <c r="F2675">
        <f t="shared" si="41"/>
        <v>1</v>
      </c>
    </row>
    <row r="2676" spans="1:6" x14ac:dyDescent="0.25">
      <c r="B2676">
        <v>201907506</v>
      </c>
      <c r="C2676" s="63">
        <v>35279</v>
      </c>
      <c r="D2676" s="63">
        <v>35279</v>
      </c>
      <c r="E2676" s="55">
        <v>1</v>
      </c>
      <c r="F2676">
        <f t="shared" si="41"/>
        <v>1</v>
      </c>
    </row>
    <row r="2677" spans="1:6" x14ac:dyDescent="0.25">
      <c r="B2677">
        <v>201907507</v>
      </c>
      <c r="C2677" s="63">
        <v>35281</v>
      </c>
      <c r="D2677" s="63">
        <v>35281</v>
      </c>
      <c r="E2677" s="55">
        <v>1</v>
      </c>
      <c r="F2677">
        <f t="shared" si="41"/>
        <v>1</v>
      </c>
    </row>
    <row r="2678" spans="1:6" x14ac:dyDescent="0.25">
      <c r="B2678">
        <v>202007866</v>
      </c>
      <c r="C2678" s="63">
        <v>35282</v>
      </c>
      <c r="D2678" s="63">
        <v>35282</v>
      </c>
      <c r="E2678" s="55">
        <v>1</v>
      </c>
      <c r="F2678">
        <f t="shared" si="41"/>
        <v>1</v>
      </c>
    </row>
    <row r="2679" spans="1:6" x14ac:dyDescent="0.25">
      <c r="A2679" t="s">
        <v>4445</v>
      </c>
      <c r="B2679">
        <v>201705457</v>
      </c>
      <c r="C2679" s="63">
        <v>35280</v>
      </c>
      <c r="D2679" s="63">
        <v>35280</v>
      </c>
      <c r="E2679" s="55">
        <v>1</v>
      </c>
      <c r="F2679">
        <f t="shared" si="41"/>
        <v>1</v>
      </c>
    </row>
    <row r="2680" spans="1:6" x14ac:dyDescent="0.25">
      <c r="B2680">
        <v>201906945</v>
      </c>
      <c r="C2680" s="63">
        <v>35279</v>
      </c>
      <c r="D2680" s="63">
        <v>35279</v>
      </c>
      <c r="E2680" s="55">
        <v>1</v>
      </c>
      <c r="F2680">
        <f t="shared" si="41"/>
        <v>1</v>
      </c>
    </row>
    <row r="2681" spans="1:6" x14ac:dyDescent="0.25">
      <c r="B2681">
        <v>202006280</v>
      </c>
      <c r="C2681" s="63">
        <v>35281</v>
      </c>
      <c r="D2681" s="63">
        <v>35281</v>
      </c>
      <c r="E2681" s="55">
        <v>1</v>
      </c>
      <c r="F2681">
        <f t="shared" si="41"/>
        <v>1</v>
      </c>
    </row>
    <row r="2682" spans="1:6" x14ac:dyDescent="0.25">
      <c r="B2682">
        <v>202006407</v>
      </c>
      <c r="C2682" s="63">
        <v>35279</v>
      </c>
      <c r="D2682" s="63">
        <v>35279</v>
      </c>
      <c r="E2682" s="55">
        <v>1</v>
      </c>
      <c r="F2682">
        <f t="shared" si="41"/>
        <v>1</v>
      </c>
    </row>
    <row r="2683" spans="1:6" x14ac:dyDescent="0.25">
      <c r="A2683" t="s">
        <v>1279</v>
      </c>
      <c r="B2683">
        <v>201704317</v>
      </c>
      <c r="C2683" s="63">
        <v>35279</v>
      </c>
      <c r="D2683" s="63">
        <v>35279</v>
      </c>
      <c r="E2683" s="55">
        <v>1</v>
      </c>
      <c r="F2683">
        <f t="shared" si="41"/>
        <v>1</v>
      </c>
    </row>
    <row r="2684" spans="1:6" x14ac:dyDescent="0.25">
      <c r="A2684" t="s">
        <v>1479</v>
      </c>
      <c r="B2684">
        <v>202005358</v>
      </c>
      <c r="C2684" s="63">
        <v>35279</v>
      </c>
      <c r="D2684" s="63">
        <v>35279</v>
      </c>
      <c r="E2684" s="55">
        <v>1</v>
      </c>
      <c r="F2684">
        <f t="shared" si="41"/>
        <v>1</v>
      </c>
    </row>
    <row r="2685" spans="1:6" x14ac:dyDescent="0.25">
      <c r="A2685" t="s">
        <v>4133</v>
      </c>
      <c r="B2685">
        <v>201703602</v>
      </c>
      <c r="C2685" s="63">
        <v>35278</v>
      </c>
      <c r="D2685" s="63">
        <v>35278</v>
      </c>
      <c r="E2685" s="55">
        <v>1</v>
      </c>
      <c r="F2685">
        <f t="shared" si="41"/>
        <v>1</v>
      </c>
    </row>
    <row r="2686" spans="1:6" x14ac:dyDescent="0.25">
      <c r="A2686" t="s">
        <v>4132</v>
      </c>
      <c r="B2686">
        <v>202005319</v>
      </c>
      <c r="C2686" s="63">
        <v>35279</v>
      </c>
      <c r="D2686" s="63">
        <v>35279</v>
      </c>
      <c r="E2686" s="55">
        <v>1</v>
      </c>
      <c r="F2686">
        <f t="shared" si="41"/>
        <v>1</v>
      </c>
    </row>
    <row r="2687" spans="1:6" x14ac:dyDescent="0.25">
      <c r="A2687" t="s">
        <v>1477</v>
      </c>
      <c r="B2687">
        <v>201906665</v>
      </c>
      <c r="C2687" s="63">
        <v>35279</v>
      </c>
      <c r="D2687" s="63">
        <v>35279</v>
      </c>
      <c r="E2687" s="55">
        <v>1</v>
      </c>
      <c r="F2687">
        <f t="shared" si="41"/>
        <v>1</v>
      </c>
    </row>
    <row r="2688" spans="1:6" x14ac:dyDescent="0.25">
      <c r="A2688" t="s">
        <v>4942</v>
      </c>
      <c r="B2688">
        <v>201707046</v>
      </c>
      <c r="C2688" s="63">
        <v>35279</v>
      </c>
      <c r="D2688" s="63">
        <v>35279</v>
      </c>
      <c r="E2688" s="55">
        <v>1</v>
      </c>
      <c r="F2688">
        <f t="shared" si="41"/>
        <v>1</v>
      </c>
    </row>
    <row r="2689" spans="1:6" x14ac:dyDescent="0.25">
      <c r="A2689" t="s">
        <v>4644</v>
      </c>
      <c r="B2689">
        <v>202004288</v>
      </c>
      <c r="C2689" s="63">
        <v>35279</v>
      </c>
      <c r="D2689" s="63">
        <v>35279</v>
      </c>
      <c r="E2689" s="55">
        <v>1</v>
      </c>
      <c r="F2689">
        <f t="shared" si="41"/>
        <v>1</v>
      </c>
    </row>
    <row r="2690" spans="1:6" x14ac:dyDescent="0.25">
      <c r="B2690">
        <v>202007895</v>
      </c>
      <c r="C2690" s="63">
        <v>35279</v>
      </c>
      <c r="D2690" s="63">
        <v>35279</v>
      </c>
      <c r="E2690" s="55">
        <v>1</v>
      </c>
      <c r="F2690">
        <f t="shared" si="41"/>
        <v>1</v>
      </c>
    </row>
    <row r="2691" spans="1:6" x14ac:dyDescent="0.25">
      <c r="B2691">
        <v>202008396</v>
      </c>
      <c r="C2691" s="63">
        <v>35279</v>
      </c>
      <c r="D2691" s="63">
        <v>35279</v>
      </c>
      <c r="E2691" s="55">
        <v>1</v>
      </c>
      <c r="F2691">
        <f t="shared" si="41"/>
        <v>1</v>
      </c>
    </row>
    <row r="2692" spans="1:6" x14ac:dyDescent="0.25">
      <c r="A2692" t="s">
        <v>1529</v>
      </c>
      <c r="B2692">
        <v>201900139</v>
      </c>
      <c r="C2692" s="63">
        <v>35280</v>
      </c>
      <c r="D2692" s="63">
        <v>35280</v>
      </c>
      <c r="E2692" s="55">
        <v>1</v>
      </c>
      <c r="F2692">
        <f t="shared" si="41"/>
        <v>1</v>
      </c>
    </row>
    <row r="2693" spans="1:6" x14ac:dyDescent="0.25">
      <c r="A2693" t="s">
        <v>3970</v>
      </c>
      <c r="B2693">
        <v>201905166</v>
      </c>
      <c r="C2693" s="63">
        <v>35279</v>
      </c>
      <c r="D2693" s="63">
        <v>35279</v>
      </c>
      <c r="E2693" s="55">
        <v>1</v>
      </c>
      <c r="F2693">
        <f t="shared" si="41"/>
        <v>1</v>
      </c>
    </row>
    <row r="2694" spans="1:6" x14ac:dyDescent="0.25">
      <c r="B2694">
        <v>201906834</v>
      </c>
      <c r="C2694" s="63">
        <v>35281</v>
      </c>
      <c r="D2694" s="63">
        <v>35281</v>
      </c>
      <c r="E2694" s="55">
        <v>1</v>
      </c>
      <c r="F2694">
        <f t="shared" ref="F2694:F2757" si="42">IFERROR(D2694-C2694+1, 0)</f>
        <v>1</v>
      </c>
    </row>
    <row r="2695" spans="1:6" x14ac:dyDescent="0.25">
      <c r="B2695">
        <v>201907288</v>
      </c>
      <c r="C2695" s="63">
        <v>35280</v>
      </c>
      <c r="D2695" s="63">
        <v>35280</v>
      </c>
      <c r="E2695" s="55">
        <v>1</v>
      </c>
      <c r="F2695">
        <f t="shared" si="42"/>
        <v>1</v>
      </c>
    </row>
    <row r="2696" spans="1:6" x14ac:dyDescent="0.25">
      <c r="B2696">
        <v>202005358</v>
      </c>
      <c r="C2696" s="63">
        <v>35279</v>
      </c>
      <c r="D2696" s="63">
        <v>35279</v>
      </c>
      <c r="E2696" s="55">
        <v>1</v>
      </c>
      <c r="F2696">
        <f t="shared" si="42"/>
        <v>1</v>
      </c>
    </row>
    <row r="2697" spans="1:6" x14ac:dyDescent="0.25">
      <c r="B2697">
        <v>202007042</v>
      </c>
      <c r="C2697" s="63">
        <v>35281</v>
      </c>
      <c r="D2697" s="63">
        <v>35281</v>
      </c>
      <c r="E2697" s="55">
        <v>1</v>
      </c>
      <c r="F2697">
        <f t="shared" si="42"/>
        <v>1</v>
      </c>
    </row>
    <row r="2698" spans="1:6" x14ac:dyDescent="0.25">
      <c r="A2698" t="s">
        <v>4878</v>
      </c>
      <c r="B2698">
        <v>202008021</v>
      </c>
      <c r="C2698" s="63">
        <v>35279</v>
      </c>
      <c r="D2698" s="63">
        <v>35279</v>
      </c>
      <c r="E2698" s="55">
        <v>1</v>
      </c>
      <c r="F2698">
        <f t="shared" si="42"/>
        <v>1</v>
      </c>
    </row>
    <row r="2699" spans="1:6" x14ac:dyDescent="0.25">
      <c r="A2699" t="s">
        <v>1011</v>
      </c>
      <c r="B2699">
        <v>201806178</v>
      </c>
      <c r="C2699" s="63">
        <v>35281</v>
      </c>
      <c r="D2699" s="63">
        <v>35281</v>
      </c>
      <c r="E2699" s="55">
        <v>1</v>
      </c>
      <c r="F2699">
        <f t="shared" si="42"/>
        <v>1</v>
      </c>
    </row>
    <row r="2700" spans="1:6" x14ac:dyDescent="0.25">
      <c r="B2700">
        <v>201900139</v>
      </c>
      <c r="C2700" s="63">
        <v>35280</v>
      </c>
      <c r="D2700" s="63">
        <v>35281</v>
      </c>
      <c r="E2700" s="55">
        <v>1</v>
      </c>
      <c r="F2700">
        <f t="shared" si="42"/>
        <v>2</v>
      </c>
    </row>
    <row r="2701" spans="1:6" x14ac:dyDescent="0.25">
      <c r="A2701" t="s">
        <v>4780</v>
      </c>
      <c r="B2701">
        <v>201603268</v>
      </c>
      <c r="C2701" s="63">
        <v>35280</v>
      </c>
      <c r="D2701" s="63">
        <v>35280</v>
      </c>
      <c r="E2701" s="55">
        <v>1</v>
      </c>
      <c r="F2701">
        <f t="shared" si="42"/>
        <v>1</v>
      </c>
    </row>
    <row r="2702" spans="1:6" x14ac:dyDescent="0.25">
      <c r="B2702">
        <v>201806798</v>
      </c>
      <c r="C2702" s="63">
        <v>35279</v>
      </c>
      <c r="D2702" s="63">
        <v>35279</v>
      </c>
      <c r="E2702" s="55">
        <v>1</v>
      </c>
      <c r="F2702">
        <f t="shared" si="42"/>
        <v>1</v>
      </c>
    </row>
    <row r="2703" spans="1:6" x14ac:dyDescent="0.25">
      <c r="B2703">
        <v>202000705</v>
      </c>
      <c r="C2703" s="63">
        <v>35279</v>
      </c>
      <c r="D2703" s="63">
        <v>35279</v>
      </c>
      <c r="E2703" s="55">
        <v>1</v>
      </c>
      <c r="F2703">
        <f t="shared" si="42"/>
        <v>1</v>
      </c>
    </row>
    <row r="2704" spans="1:6" x14ac:dyDescent="0.25">
      <c r="A2704" t="s">
        <v>1443</v>
      </c>
      <c r="B2704">
        <v>201606499</v>
      </c>
      <c r="C2704" s="63">
        <v>35280</v>
      </c>
      <c r="D2704" s="63">
        <v>35280</v>
      </c>
      <c r="E2704" s="55">
        <v>1</v>
      </c>
      <c r="F2704">
        <f t="shared" si="42"/>
        <v>1</v>
      </c>
    </row>
    <row r="2705" spans="1:6" x14ac:dyDescent="0.25">
      <c r="A2705" t="s">
        <v>4877</v>
      </c>
      <c r="B2705">
        <v>201907287</v>
      </c>
      <c r="C2705" s="63">
        <v>35279</v>
      </c>
      <c r="D2705" s="63">
        <v>35279</v>
      </c>
      <c r="E2705" s="55">
        <v>1</v>
      </c>
      <c r="F2705">
        <f t="shared" si="42"/>
        <v>1</v>
      </c>
    </row>
    <row r="2706" spans="1:6" x14ac:dyDescent="0.25">
      <c r="A2706" t="s">
        <v>1179</v>
      </c>
      <c r="B2706">
        <v>201907058</v>
      </c>
      <c r="C2706" s="63">
        <v>35279</v>
      </c>
      <c r="D2706" s="63">
        <v>35279</v>
      </c>
      <c r="E2706" s="55">
        <v>1</v>
      </c>
      <c r="F2706">
        <f t="shared" si="42"/>
        <v>1</v>
      </c>
    </row>
    <row r="2707" spans="1:6" x14ac:dyDescent="0.25">
      <c r="A2707" t="s">
        <v>4444</v>
      </c>
      <c r="B2707">
        <v>201704515</v>
      </c>
      <c r="C2707" s="63">
        <v>35280</v>
      </c>
      <c r="D2707" s="63">
        <v>35280</v>
      </c>
      <c r="E2707" s="55">
        <v>1</v>
      </c>
      <c r="F2707">
        <f t="shared" si="42"/>
        <v>1</v>
      </c>
    </row>
    <row r="2708" spans="1:6" x14ac:dyDescent="0.25">
      <c r="A2708" t="s">
        <v>1178</v>
      </c>
      <c r="B2708">
        <v>201806836</v>
      </c>
      <c r="C2708" s="63">
        <v>35279</v>
      </c>
      <c r="D2708" s="63">
        <v>35279</v>
      </c>
      <c r="E2708" s="55">
        <v>1</v>
      </c>
      <c r="F2708">
        <f t="shared" si="42"/>
        <v>1</v>
      </c>
    </row>
    <row r="2709" spans="1:6" x14ac:dyDescent="0.25">
      <c r="A2709" t="s">
        <v>4443</v>
      </c>
      <c r="B2709">
        <v>201705208</v>
      </c>
      <c r="C2709" s="63">
        <v>35280</v>
      </c>
      <c r="D2709" s="63">
        <v>35280</v>
      </c>
      <c r="E2709" s="55">
        <v>1</v>
      </c>
      <c r="F2709">
        <f t="shared" si="42"/>
        <v>1</v>
      </c>
    </row>
    <row r="2710" spans="1:6" x14ac:dyDescent="0.25">
      <c r="B2710">
        <v>201808533</v>
      </c>
      <c r="C2710" s="63">
        <v>35279</v>
      </c>
      <c r="D2710" s="63">
        <v>35279</v>
      </c>
      <c r="E2710" s="55">
        <v>1</v>
      </c>
      <c r="F2710">
        <f t="shared" si="42"/>
        <v>1</v>
      </c>
    </row>
    <row r="2711" spans="1:6" x14ac:dyDescent="0.25">
      <c r="B2711">
        <v>201907264</v>
      </c>
      <c r="C2711" s="63">
        <v>35281</v>
      </c>
      <c r="D2711" s="63">
        <v>35281</v>
      </c>
      <c r="E2711" s="55">
        <v>1</v>
      </c>
      <c r="F2711">
        <f t="shared" si="42"/>
        <v>1</v>
      </c>
    </row>
    <row r="2712" spans="1:6" x14ac:dyDescent="0.25">
      <c r="A2712" t="s">
        <v>3851</v>
      </c>
      <c r="B2712">
        <v>201906910</v>
      </c>
      <c r="C2712" s="63">
        <v>35280</v>
      </c>
      <c r="D2712" s="63">
        <v>35280</v>
      </c>
      <c r="E2712" s="55">
        <v>1</v>
      </c>
      <c r="F2712">
        <f t="shared" si="42"/>
        <v>1</v>
      </c>
    </row>
    <row r="2713" spans="1:6" x14ac:dyDescent="0.25">
      <c r="A2713" t="s">
        <v>1009</v>
      </c>
      <c r="B2713">
        <v>202007163</v>
      </c>
      <c r="C2713" s="63">
        <v>35280</v>
      </c>
      <c r="D2713" s="63">
        <v>35280</v>
      </c>
      <c r="E2713" s="55">
        <v>1</v>
      </c>
      <c r="F2713">
        <f t="shared" si="42"/>
        <v>1</v>
      </c>
    </row>
    <row r="2714" spans="1:6" x14ac:dyDescent="0.25">
      <c r="A2714" t="s">
        <v>1278</v>
      </c>
      <c r="B2714">
        <v>202103344</v>
      </c>
      <c r="C2714" s="63">
        <v>35279</v>
      </c>
      <c r="D2714" s="63">
        <v>35279</v>
      </c>
      <c r="E2714" s="55">
        <v>1</v>
      </c>
      <c r="F2714">
        <f t="shared" si="42"/>
        <v>1</v>
      </c>
    </row>
    <row r="2715" spans="1:6" x14ac:dyDescent="0.25">
      <c r="A2715" t="s">
        <v>4442</v>
      </c>
      <c r="B2715">
        <v>202008397</v>
      </c>
      <c r="C2715" s="63">
        <v>35279</v>
      </c>
      <c r="D2715" s="63">
        <v>35279</v>
      </c>
      <c r="E2715" s="55">
        <v>1</v>
      </c>
      <c r="F2715">
        <f t="shared" si="42"/>
        <v>1</v>
      </c>
    </row>
    <row r="2716" spans="1:6" x14ac:dyDescent="0.25">
      <c r="A2716" t="s">
        <v>3968</v>
      </c>
      <c r="B2716">
        <v>202008227</v>
      </c>
      <c r="C2716" s="63">
        <v>35280</v>
      </c>
      <c r="D2716" s="63">
        <v>35280</v>
      </c>
      <c r="E2716" s="55">
        <v>1</v>
      </c>
      <c r="F2716">
        <f t="shared" si="42"/>
        <v>1</v>
      </c>
    </row>
    <row r="2717" spans="1:6" x14ac:dyDescent="0.25">
      <c r="A2717" t="s">
        <v>4643</v>
      </c>
      <c r="B2717">
        <v>201704797</v>
      </c>
      <c r="C2717" s="63">
        <v>35279</v>
      </c>
      <c r="D2717" s="63">
        <v>35279</v>
      </c>
      <c r="E2717" s="55">
        <v>1</v>
      </c>
      <c r="F2717">
        <f t="shared" si="42"/>
        <v>1</v>
      </c>
    </row>
    <row r="2718" spans="1:6" x14ac:dyDescent="0.25">
      <c r="B2718">
        <v>201904649</v>
      </c>
      <c r="C2718" s="63">
        <v>35280</v>
      </c>
      <c r="D2718" s="63">
        <v>35280</v>
      </c>
      <c r="E2718" s="55">
        <v>1</v>
      </c>
      <c r="F2718">
        <f t="shared" si="42"/>
        <v>1</v>
      </c>
    </row>
    <row r="2719" spans="1:6" x14ac:dyDescent="0.25">
      <c r="B2719">
        <v>202003484</v>
      </c>
      <c r="C2719" s="63">
        <v>35280</v>
      </c>
      <c r="D2719" s="63">
        <v>35280</v>
      </c>
      <c r="E2719" s="55">
        <v>1</v>
      </c>
      <c r="F2719">
        <f t="shared" si="42"/>
        <v>1</v>
      </c>
    </row>
    <row r="2720" spans="1:6" x14ac:dyDescent="0.25">
      <c r="A2720" t="s">
        <v>4131</v>
      </c>
      <c r="B2720">
        <v>201906665</v>
      </c>
      <c r="C2720" s="63">
        <v>35280</v>
      </c>
      <c r="D2720" s="63">
        <v>35280</v>
      </c>
      <c r="E2720" s="55">
        <v>1</v>
      </c>
      <c r="F2720">
        <f t="shared" si="42"/>
        <v>1</v>
      </c>
    </row>
    <row r="2721" spans="1:6" x14ac:dyDescent="0.25">
      <c r="B2721">
        <v>202004864</v>
      </c>
      <c r="C2721" s="63">
        <v>35279</v>
      </c>
      <c r="D2721" s="63">
        <v>35279</v>
      </c>
      <c r="E2721" s="55">
        <v>1</v>
      </c>
      <c r="F2721">
        <f t="shared" si="42"/>
        <v>1</v>
      </c>
    </row>
    <row r="2722" spans="1:6" x14ac:dyDescent="0.25">
      <c r="A2722" t="s">
        <v>4441</v>
      </c>
      <c r="B2722">
        <v>201906942</v>
      </c>
      <c r="C2722" s="63">
        <v>35281</v>
      </c>
      <c r="D2722" s="63">
        <v>35281</v>
      </c>
      <c r="E2722" s="55">
        <v>1</v>
      </c>
      <c r="F2722">
        <f t="shared" si="42"/>
        <v>1</v>
      </c>
    </row>
    <row r="2723" spans="1:6" x14ac:dyDescent="0.25">
      <c r="B2723">
        <v>202006471</v>
      </c>
      <c r="C2723" s="63">
        <v>35280</v>
      </c>
      <c r="D2723" s="63">
        <v>35280</v>
      </c>
      <c r="E2723" s="55">
        <v>1</v>
      </c>
      <c r="F2723">
        <f t="shared" si="42"/>
        <v>1</v>
      </c>
    </row>
    <row r="2724" spans="1:6" x14ac:dyDescent="0.25">
      <c r="B2724">
        <v>202006607</v>
      </c>
      <c r="C2724" s="63">
        <v>35280</v>
      </c>
      <c r="D2724" s="63">
        <v>35280</v>
      </c>
      <c r="E2724" s="55">
        <v>1</v>
      </c>
      <c r="F2724">
        <f t="shared" si="42"/>
        <v>1</v>
      </c>
    </row>
    <row r="2725" spans="1:6" x14ac:dyDescent="0.25">
      <c r="B2725">
        <v>202103629</v>
      </c>
      <c r="C2725" s="63">
        <v>35280</v>
      </c>
      <c r="D2725" s="63">
        <v>35280</v>
      </c>
      <c r="E2725" s="55">
        <v>1</v>
      </c>
      <c r="F2725">
        <f t="shared" si="42"/>
        <v>1</v>
      </c>
    </row>
    <row r="2726" spans="1:6" x14ac:dyDescent="0.25">
      <c r="A2726" t="s">
        <v>4557</v>
      </c>
      <c r="B2726">
        <v>202006641</v>
      </c>
      <c r="C2726" s="63">
        <v>35280</v>
      </c>
      <c r="D2726" s="63">
        <v>35280</v>
      </c>
      <c r="E2726" s="55">
        <v>1</v>
      </c>
      <c r="F2726">
        <f t="shared" si="42"/>
        <v>1</v>
      </c>
    </row>
    <row r="2727" spans="1:6" x14ac:dyDescent="0.25">
      <c r="A2727" t="s">
        <v>4642</v>
      </c>
      <c r="B2727">
        <v>201804904</v>
      </c>
      <c r="C2727" s="63">
        <v>35280</v>
      </c>
      <c r="D2727" s="63">
        <v>35280</v>
      </c>
      <c r="E2727" s="55">
        <v>1</v>
      </c>
      <c r="F2727">
        <f t="shared" si="42"/>
        <v>1</v>
      </c>
    </row>
    <row r="2728" spans="1:6" x14ac:dyDescent="0.25">
      <c r="A2728" t="s">
        <v>1527</v>
      </c>
      <c r="B2728">
        <v>201806178</v>
      </c>
      <c r="C2728" s="63">
        <v>35279</v>
      </c>
      <c r="D2728" s="63">
        <v>35280</v>
      </c>
      <c r="E2728" s="55">
        <v>1</v>
      </c>
      <c r="F2728">
        <f t="shared" si="42"/>
        <v>2</v>
      </c>
    </row>
    <row r="2729" spans="1:6" x14ac:dyDescent="0.25">
      <c r="A2729" t="s">
        <v>4732</v>
      </c>
      <c r="B2729">
        <v>201003016</v>
      </c>
      <c r="C2729" s="63">
        <v>35280</v>
      </c>
      <c r="D2729" s="63">
        <v>35280</v>
      </c>
      <c r="E2729" s="55">
        <v>1</v>
      </c>
      <c r="F2729">
        <f t="shared" si="42"/>
        <v>1</v>
      </c>
    </row>
    <row r="2730" spans="1:6" x14ac:dyDescent="0.25">
      <c r="B2730">
        <v>202008116</v>
      </c>
      <c r="C2730" s="63">
        <v>35279</v>
      </c>
      <c r="D2730" s="63">
        <v>35280</v>
      </c>
      <c r="E2730" s="55">
        <v>1</v>
      </c>
      <c r="F2730">
        <f t="shared" si="42"/>
        <v>2</v>
      </c>
    </row>
    <row r="2731" spans="1:6" x14ac:dyDescent="0.25">
      <c r="A2731" t="s">
        <v>4927</v>
      </c>
      <c r="B2731">
        <v>202008029</v>
      </c>
      <c r="C2731" s="63">
        <v>35279</v>
      </c>
      <c r="D2731" s="63">
        <v>35279</v>
      </c>
      <c r="E2731" s="55">
        <v>1</v>
      </c>
      <c r="F2731">
        <f t="shared" si="42"/>
        <v>1</v>
      </c>
    </row>
    <row r="2732" spans="1:6" x14ac:dyDescent="0.25">
      <c r="A2732" t="s">
        <v>4567</v>
      </c>
      <c r="B2732">
        <v>201900198</v>
      </c>
      <c r="C2732" s="63">
        <v>35280</v>
      </c>
      <c r="D2732" s="63">
        <v>35280</v>
      </c>
      <c r="E2732" s="55">
        <v>1</v>
      </c>
      <c r="F2732">
        <f t="shared" si="42"/>
        <v>1</v>
      </c>
    </row>
    <row r="2733" spans="1:6" x14ac:dyDescent="0.25">
      <c r="A2733" t="s">
        <v>4261</v>
      </c>
      <c r="B2733">
        <v>201308512</v>
      </c>
      <c r="C2733" s="63">
        <v>35280</v>
      </c>
      <c r="D2733" s="63">
        <v>35280</v>
      </c>
      <c r="E2733" s="55">
        <v>1</v>
      </c>
      <c r="F2733">
        <f t="shared" si="42"/>
        <v>1</v>
      </c>
    </row>
    <row r="2734" spans="1:6" x14ac:dyDescent="0.25">
      <c r="B2734">
        <v>201606166</v>
      </c>
      <c r="C2734" s="63">
        <v>35281</v>
      </c>
      <c r="D2734" s="63">
        <v>35281</v>
      </c>
      <c r="E2734" s="55">
        <v>1</v>
      </c>
      <c r="F2734">
        <f t="shared" si="42"/>
        <v>1</v>
      </c>
    </row>
    <row r="2735" spans="1:6" x14ac:dyDescent="0.25">
      <c r="A2735" t="s">
        <v>4940</v>
      </c>
      <c r="B2735">
        <v>202005986</v>
      </c>
      <c r="C2735" s="63">
        <v>35270</v>
      </c>
      <c r="D2735" s="63">
        <v>35270</v>
      </c>
      <c r="E2735" s="55">
        <v>1</v>
      </c>
      <c r="F2735">
        <f t="shared" si="42"/>
        <v>1</v>
      </c>
    </row>
    <row r="2736" spans="1:6" x14ac:dyDescent="0.25">
      <c r="A2736" t="s">
        <v>1359</v>
      </c>
      <c r="B2736">
        <v>201708809</v>
      </c>
      <c r="C2736" s="63">
        <v>35280</v>
      </c>
      <c r="D2736" s="63">
        <v>35280</v>
      </c>
      <c r="E2736" s="55">
        <v>1</v>
      </c>
      <c r="F2736">
        <f t="shared" si="42"/>
        <v>1</v>
      </c>
    </row>
    <row r="2737" spans="1:6" x14ac:dyDescent="0.25">
      <c r="A2737" t="s">
        <v>4972</v>
      </c>
      <c r="B2737">
        <v>201608551</v>
      </c>
      <c r="C2737" s="63">
        <v>35280</v>
      </c>
      <c r="D2737" s="63">
        <v>35280</v>
      </c>
      <c r="E2737" s="55">
        <v>1</v>
      </c>
      <c r="F2737">
        <f t="shared" si="42"/>
        <v>1</v>
      </c>
    </row>
    <row r="2738" spans="1:6" x14ac:dyDescent="0.25">
      <c r="A2738" t="s">
        <v>1008</v>
      </c>
      <c r="B2738">
        <v>201806092</v>
      </c>
      <c r="C2738" s="63">
        <v>35280</v>
      </c>
      <c r="D2738" s="63">
        <v>35280</v>
      </c>
      <c r="E2738" s="55">
        <v>1</v>
      </c>
      <c r="F2738">
        <f t="shared" si="42"/>
        <v>1</v>
      </c>
    </row>
    <row r="2739" spans="1:6" x14ac:dyDescent="0.25">
      <c r="B2739">
        <v>201906576</v>
      </c>
      <c r="C2739" s="63">
        <v>35280</v>
      </c>
      <c r="D2739" s="63">
        <v>35280</v>
      </c>
      <c r="E2739" s="55">
        <v>1</v>
      </c>
      <c r="F2739">
        <f t="shared" si="42"/>
        <v>1</v>
      </c>
    </row>
    <row r="2740" spans="1:6" x14ac:dyDescent="0.25">
      <c r="B2740">
        <v>202007009</v>
      </c>
      <c r="C2740" s="63">
        <v>35280</v>
      </c>
      <c r="D2740" s="63">
        <v>35280</v>
      </c>
      <c r="E2740" s="55">
        <v>1</v>
      </c>
      <c r="F2740">
        <f t="shared" si="42"/>
        <v>1</v>
      </c>
    </row>
    <row r="2741" spans="1:6" x14ac:dyDescent="0.25">
      <c r="A2741" t="s">
        <v>4730</v>
      </c>
      <c r="B2741">
        <v>201904634</v>
      </c>
      <c r="C2741" s="63">
        <v>35280</v>
      </c>
      <c r="D2741" s="63">
        <v>35280</v>
      </c>
      <c r="E2741" s="55">
        <v>1</v>
      </c>
      <c r="F2741">
        <f t="shared" si="42"/>
        <v>1</v>
      </c>
    </row>
    <row r="2742" spans="1:6" x14ac:dyDescent="0.25">
      <c r="A2742" t="s">
        <v>1225</v>
      </c>
      <c r="B2742">
        <v>201907872</v>
      </c>
      <c r="C2742" s="63">
        <v>35280</v>
      </c>
      <c r="D2742" s="63">
        <v>35280</v>
      </c>
      <c r="E2742" s="55">
        <v>1</v>
      </c>
      <c r="F2742">
        <f t="shared" si="42"/>
        <v>1</v>
      </c>
    </row>
    <row r="2743" spans="1:6" x14ac:dyDescent="0.25">
      <c r="B2743">
        <v>202003529</v>
      </c>
      <c r="C2743" s="63">
        <v>35280</v>
      </c>
      <c r="D2743" s="63">
        <v>35280</v>
      </c>
      <c r="E2743" s="55">
        <v>1</v>
      </c>
      <c r="F2743">
        <f t="shared" si="42"/>
        <v>1</v>
      </c>
    </row>
    <row r="2744" spans="1:6" x14ac:dyDescent="0.25">
      <c r="B2744">
        <v>202102705</v>
      </c>
      <c r="C2744" s="63">
        <v>35280</v>
      </c>
      <c r="D2744" s="63">
        <v>35280</v>
      </c>
      <c r="E2744" s="55">
        <v>1</v>
      </c>
      <c r="F2744">
        <f t="shared" si="42"/>
        <v>1</v>
      </c>
    </row>
    <row r="2745" spans="1:6" x14ac:dyDescent="0.25">
      <c r="A2745" t="s">
        <v>1006</v>
      </c>
      <c r="B2745">
        <v>201705783</v>
      </c>
      <c r="C2745" s="63">
        <v>35279</v>
      </c>
      <c r="D2745" s="63">
        <v>35280</v>
      </c>
      <c r="E2745" s="55">
        <v>1</v>
      </c>
      <c r="F2745">
        <f t="shared" si="42"/>
        <v>2</v>
      </c>
    </row>
    <row r="2746" spans="1:6" x14ac:dyDescent="0.25">
      <c r="B2746">
        <v>201904507</v>
      </c>
      <c r="C2746" s="63">
        <v>35280</v>
      </c>
      <c r="D2746" s="63">
        <v>35280</v>
      </c>
      <c r="E2746" s="55">
        <v>1</v>
      </c>
      <c r="F2746">
        <f t="shared" si="42"/>
        <v>1</v>
      </c>
    </row>
    <row r="2747" spans="1:6" x14ac:dyDescent="0.25">
      <c r="A2747" t="s">
        <v>4851</v>
      </c>
      <c r="B2747">
        <v>202112345</v>
      </c>
      <c r="C2747" s="63">
        <v>35280</v>
      </c>
      <c r="D2747" s="63">
        <v>35280</v>
      </c>
      <c r="E2747" s="55">
        <v>1</v>
      </c>
      <c r="F2747">
        <f t="shared" si="42"/>
        <v>1</v>
      </c>
    </row>
    <row r="2748" spans="1:6" x14ac:dyDescent="0.25">
      <c r="A2748" t="s">
        <v>1115</v>
      </c>
      <c r="B2748">
        <v>202003218</v>
      </c>
      <c r="C2748" s="63">
        <v>35280</v>
      </c>
      <c r="D2748" s="63">
        <v>35280</v>
      </c>
      <c r="E2748" s="55">
        <v>1</v>
      </c>
      <c r="F2748">
        <f t="shared" si="42"/>
        <v>1</v>
      </c>
    </row>
    <row r="2749" spans="1:6" x14ac:dyDescent="0.25">
      <c r="A2749" t="s">
        <v>2151</v>
      </c>
      <c r="B2749">
        <v>201806836</v>
      </c>
      <c r="C2749" s="63">
        <v>35516</v>
      </c>
      <c r="D2749" s="63">
        <v>35516</v>
      </c>
      <c r="E2749" s="55">
        <v>1</v>
      </c>
      <c r="F2749">
        <f t="shared" si="42"/>
        <v>1</v>
      </c>
    </row>
    <row r="2750" spans="1:6" x14ac:dyDescent="0.25">
      <c r="B2750">
        <v>201907396</v>
      </c>
      <c r="C2750" s="63">
        <v>35535</v>
      </c>
      <c r="D2750" s="63">
        <v>35535</v>
      </c>
      <c r="E2750" s="55">
        <v>1</v>
      </c>
      <c r="F2750">
        <f t="shared" si="42"/>
        <v>1</v>
      </c>
    </row>
    <row r="2751" spans="1:6" x14ac:dyDescent="0.25">
      <c r="A2751" t="s">
        <v>4439</v>
      </c>
      <c r="B2751">
        <v>202008396</v>
      </c>
      <c r="C2751" s="63">
        <v>35280</v>
      </c>
      <c r="D2751" s="63">
        <v>35280</v>
      </c>
      <c r="E2751" s="55">
        <v>1</v>
      </c>
      <c r="F2751">
        <f t="shared" si="42"/>
        <v>1</v>
      </c>
    </row>
    <row r="2752" spans="1:6" x14ac:dyDescent="0.25">
      <c r="A2752" t="s">
        <v>1003</v>
      </c>
      <c r="B2752">
        <v>201806544</v>
      </c>
      <c r="C2752" s="63">
        <v>35280</v>
      </c>
      <c r="D2752" s="63">
        <v>35280</v>
      </c>
      <c r="E2752" s="55">
        <v>1</v>
      </c>
      <c r="F2752">
        <f t="shared" si="42"/>
        <v>1</v>
      </c>
    </row>
    <row r="2753" spans="1:6" x14ac:dyDescent="0.25">
      <c r="A2753" t="s">
        <v>1580</v>
      </c>
      <c r="B2753">
        <v>201606166</v>
      </c>
      <c r="C2753" s="63">
        <v>35280</v>
      </c>
      <c r="D2753" s="63">
        <v>35280</v>
      </c>
      <c r="E2753" s="55">
        <v>1</v>
      </c>
      <c r="F2753">
        <f t="shared" si="42"/>
        <v>1</v>
      </c>
    </row>
    <row r="2754" spans="1:6" x14ac:dyDescent="0.25">
      <c r="A2754" t="s">
        <v>3966</v>
      </c>
      <c r="B2754">
        <v>201404676</v>
      </c>
      <c r="C2754" s="63">
        <v>35281</v>
      </c>
      <c r="D2754" s="63">
        <v>35281</v>
      </c>
      <c r="E2754" s="55">
        <v>1</v>
      </c>
      <c r="F2754">
        <f t="shared" si="42"/>
        <v>1</v>
      </c>
    </row>
    <row r="2755" spans="1:6" x14ac:dyDescent="0.25">
      <c r="A2755" t="s">
        <v>1001</v>
      </c>
      <c r="B2755">
        <v>202004735</v>
      </c>
      <c r="C2755" s="63">
        <v>35281</v>
      </c>
      <c r="D2755" s="63">
        <v>35281</v>
      </c>
      <c r="E2755" s="55">
        <v>1</v>
      </c>
      <c r="F2755">
        <f t="shared" si="42"/>
        <v>1</v>
      </c>
    </row>
    <row r="2756" spans="1:6" x14ac:dyDescent="0.25">
      <c r="A2756" t="s">
        <v>1476</v>
      </c>
      <c r="B2756">
        <v>202004304</v>
      </c>
      <c r="C2756" s="63">
        <v>35281</v>
      </c>
      <c r="D2756" s="63">
        <v>35281</v>
      </c>
      <c r="E2756" s="55">
        <v>1</v>
      </c>
      <c r="F2756">
        <f t="shared" si="42"/>
        <v>1</v>
      </c>
    </row>
    <row r="2757" spans="1:6" x14ac:dyDescent="0.25">
      <c r="A2757" t="s">
        <v>1526</v>
      </c>
      <c r="B2757">
        <v>202007163</v>
      </c>
      <c r="C2757" s="63">
        <v>35280</v>
      </c>
      <c r="D2757" s="63">
        <v>35280</v>
      </c>
      <c r="E2757" s="55">
        <v>1</v>
      </c>
      <c r="F2757">
        <f t="shared" si="42"/>
        <v>1</v>
      </c>
    </row>
    <row r="2758" spans="1:6" x14ac:dyDescent="0.25">
      <c r="A2758" t="s">
        <v>1589</v>
      </c>
      <c r="B2758">
        <v>201607944</v>
      </c>
      <c r="C2758" s="63">
        <v>35280</v>
      </c>
      <c r="D2758" s="63">
        <v>35280</v>
      </c>
      <c r="E2758" s="55">
        <v>1</v>
      </c>
      <c r="F2758">
        <f t="shared" ref="F2758:F2821" si="43">IFERROR(D2758-C2758+1, 0)</f>
        <v>1</v>
      </c>
    </row>
    <row r="2759" spans="1:6" x14ac:dyDescent="0.25">
      <c r="A2759" t="s">
        <v>4260</v>
      </c>
      <c r="B2759">
        <v>202006059</v>
      </c>
      <c r="C2759" s="63">
        <v>35280</v>
      </c>
      <c r="D2759" s="63">
        <v>35280</v>
      </c>
      <c r="E2759" s="55">
        <v>1</v>
      </c>
      <c r="F2759">
        <f t="shared" si="43"/>
        <v>1</v>
      </c>
    </row>
    <row r="2760" spans="1:6" x14ac:dyDescent="0.25">
      <c r="A2760" t="s">
        <v>1592</v>
      </c>
      <c r="B2760">
        <v>202003320</v>
      </c>
      <c r="C2760" s="63">
        <v>35281</v>
      </c>
      <c r="D2760" s="63">
        <v>35281</v>
      </c>
      <c r="E2760" s="55">
        <v>1</v>
      </c>
      <c r="F2760">
        <f t="shared" si="43"/>
        <v>1</v>
      </c>
    </row>
    <row r="2761" spans="1:6" x14ac:dyDescent="0.25">
      <c r="A2761" t="s">
        <v>4130</v>
      </c>
      <c r="B2761">
        <v>202004304</v>
      </c>
      <c r="C2761" s="63">
        <v>35280</v>
      </c>
      <c r="D2761" s="63">
        <v>35280</v>
      </c>
      <c r="E2761" s="55">
        <v>1</v>
      </c>
      <c r="F2761">
        <f t="shared" si="43"/>
        <v>1</v>
      </c>
    </row>
    <row r="2762" spans="1:6" x14ac:dyDescent="0.25">
      <c r="A2762" t="s">
        <v>4437</v>
      </c>
      <c r="B2762">
        <v>201505519</v>
      </c>
      <c r="C2762" s="63">
        <v>35280</v>
      </c>
      <c r="D2762" s="63">
        <v>35280</v>
      </c>
      <c r="E2762" s="55">
        <v>1</v>
      </c>
      <c r="F2762">
        <f t="shared" si="43"/>
        <v>1</v>
      </c>
    </row>
    <row r="2763" spans="1:6" x14ac:dyDescent="0.25">
      <c r="B2763">
        <v>201806798</v>
      </c>
      <c r="C2763" s="63">
        <v>35280</v>
      </c>
      <c r="D2763" s="63">
        <v>35280</v>
      </c>
      <c r="E2763" s="55">
        <v>1</v>
      </c>
      <c r="F2763">
        <f t="shared" si="43"/>
        <v>1</v>
      </c>
    </row>
    <row r="2764" spans="1:6" x14ac:dyDescent="0.25">
      <c r="A2764" t="s">
        <v>5745</v>
      </c>
      <c r="B2764">
        <v>201405015</v>
      </c>
      <c r="C2764" s="63">
        <v>35508</v>
      </c>
      <c r="D2764" s="63">
        <v>35508</v>
      </c>
      <c r="E2764" s="55">
        <v>1</v>
      </c>
      <c r="F2764">
        <f t="shared" si="43"/>
        <v>1</v>
      </c>
    </row>
    <row r="2765" spans="1:6" x14ac:dyDescent="0.25">
      <c r="A2765" t="s">
        <v>4129</v>
      </c>
      <c r="B2765">
        <v>201208138</v>
      </c>
      <c r="C2765" s="63">
        <v>35281</v>
      </c>
      <c r="D2765" s="63">
        <v>35281</v>
      </c>
      <c r="E2765" s="55">
        <v>1</v>
      </c>
      <c r="F2765">
        <f t="shared" si="43"/>
        <v>1</v>
      </c>
    </row>
    <row r="2766" spans="1:6" x14ac:dyDescent="0.25">
      <c r="A2766" t="s">
        <v>4960</v>
      </c>
      <c r="B2766">
        <v>201906104</v>
      </c>
      <c r="C2766" s="63">
        <v>35280</v>
      </c>
      <c r="D2766" s="63">
        <v>35280</v>
      </c>
      <c r="E2766" s="55">
        <v>1</v>
      </c>
      <c r="F2766">
        <f t="shared" si="43"/>
        <v>1</v>
      </c>
    </row>
    <row r="2767" spans="1:6" x14ac:dyDescent="0.25">
      <c r="A2767" t="s">
        <v>4641</v>
      </c>
      <c r="B2767">
        <v>202004499</v>
      </c>
      <c r="C2767" s="63">
        <v>35280</v>
      </c>
      <c r="D2767" s="63">
        <v>35281</v>
      </c>
      <c r="E2767" s="55">
        <v>1</v>
      </c>
      <c r="F2767">
        <f t="shared" si="43"/>
        <v>2</v>
      </c>
    </row>
    <row r="2768" spans="1:6" x14ac:dyDescent="0.25">
      <c r="A2768" t="s">
        <v>1579</v>
      </c>
      <c r="B2768">
        <v>202006059</v>
      </c>
      <c r="C2768" s="63">
        <v>35280</v>
      </c>
      <c r="D2768" s="63">
        <v>35281</v>
      </c>
      <c r="E2768" s="55">
        <v>1</v>
      </c>
      <c r="F2768">
        <f t="shared" si="43"/>
        <v>2</v>
      </c>
    </row>
    <row r="2769" spans="1:6" x14ac:dyDescent="0.25">
      <c r="A2769" t="s">
        <v>5744</v>
      </c>
      <c r="B2769">
        <v>201604257</v>
      </c>
      <c r="C2769" s="63">
        <v>35508</v>
      </c>
      <c r="D2769" s="63">
        <v>35508</v>
      </c>
      <c r="E2769" s="55">
        <v>1</v>
      </c>
      <c r="F2769">
        <f t="shared" si="43"/>
        <v>1</v>
      </c>
    </row>
    <row r="2770" spans="1:6" x14ac:dyDescent="0.25">
      <c r="B2770">
        <v>202007769</v>
      </c>
      <c r="C2770" s="63">
        <v>35508</v>
      </c>
      <c r="D2770" s="63">
        <v>35508</v>
      </c>
      <c r="E2770" s="55">
        <v>1</v>
      </c>
      <c r="F2770">
        <f t="shared" si="43"/>
        <v>1</v>
      </c>
    </row>
    <row r="2771" spans="1:6" x14ac:dyDescent="0.25">
      <c r="A2771" t="s">
        <v>4958</v>
      </c>
      <c r="B2771">
        <v>202007122</v>
      </c>
      <c r="C2771" s="63">
        <v>35280</v>
      </c>
      <c r="D2771" s="63">
        <v>35280</v>
      </c>
      <c r="E2771" s="55">
        <v>1</v>
      </c>
      <c r="F2771">
        <f t="shared" si="43"/>
        <v>1</v>
      </c>
    </row>
    <row r="2772" spans="1:6" x14ac:dyDescent="0.25">
      <c r="A2772" t="s">
        <v>4876</v>
      </c>
      <c r="B2772">
        <v>201407691</v>
      </c>
      <c r="C2772" s="63">
        <v>35281</v>
      </c>
      <c r="D2772" s="63">
        <v>35281</v>
      </c>
      <c r="E2772" s="55">
        <v>1</v>
      </c>
      <c r="F2772">
        <f t="shared" si="43"/>
        <v>1</v>
      </c>
    </row>
    <row r="2773" spans="1:6" x14ac:dyDescent="0.25">
      <c r="A2773" t="s">
        <v>4436</v>
      </c>
      <c r="B2773">
        <v>201603268</v>
      </c>
      <c r="C2773" s="63">
        <v>35280</v>
      </c>
      <c r="D2773" s="63">
        <v>35281</v>
      </c>
      <c r="E2773" s="55">
        <v>1</v>
      </c>
      <c r="F2773">
        <f t="shared" si="43"/>
        <v>2</v>
      </c>
    </row>
    <row r="2774" spans="1:6" x14ac:dyDescent="0.25">
      <c r="A2774" t="s">
        <v>4128</v>
      </c>
      <c r="B2774">
        <v>201604605</v>
      </c>
      <c r="C2774" s="63">
        <v>35280</v>
      </c>
      <c r="D2774" s="63">
        <v>35280</v>
      </c>
      <c r="E2774" s="55">
        <v>1</v>
      </c>
      <c r="F2774">
        <f t="shared" si="43"/>
        <v>1</v>
      </c>
    </row>
    <row r="2775" spans="1:6" x14ac:dyDescent="0.25">
      <c r="B2775">
        <v>201907264</v>
      </c>
      <c r="C2775" s="63">
        <v>35282</v>
      </c>
      <c r="D2775" s="63">
        <v>35282</v>
      </c>
      <c r="E2775" s="55">
        <v>1</v>
      </c>
      <c r="F2775">
        <f t="shared" si="43"/>
        <v>1</v>
      </c>
    </row>
    <row r="2776" spans="1:6" x14ac:dyDescent="0.25">
      <c r="A2776" t="s">
        <v>999</v>
      </c>
      <c r="B2776">
        <v>201907288</v>
      </c>
      <c r="C2776" s="63">
        <v>35314</v>
      </c>
      <c r="D2776" s="63">
        <v>35314</v>
      </c>
      <c r="E2776" s="55">
        <v>1</v>
      </c>
      <c r="F2776">
        <f t="shared" si="43"/>
        <v>1</v>
      </c>
    </row>
    <row r="2777" spans="1:6" x14ac:dyDescent="0.25">
      <c r="B2777">
        <v>202000705</v>
      </c>
      <c r="C2777" s="63">
        <v>35313</v>
      </c>
      <c r="D2777" s="63">
        <v>35313</v>
      </c>
      <c r="E2777" s="55">
        <v>1</v>
      </c>
      <c r="F2777">
        <f t="shared" si="43"/>
        <v>1</v>
      </c>
    </row>
    <row r="2778" spans="1:6" x14ac:dyDescent="0.25">
      <c r="B2778">
        <v>202004225</v>
      </c>
      <c r="C2778" s="63">
        <v>35312</v>
      </c>
      <c r="D2778" s="63">
        <v>35312</v>
      </c>
      <c r="E2778" s="55">
        <v>1</v>
      </c>
      <c r="F2778">
        <f t="shared" si="43"/>
        <v>1</v>
      </c>
    </row>
    <row r="2779" spans="1:6" x14ac:dyDescent="0.25">
      <c r="B2779">
        <v>202008021</v>
      </c>
      <c r="C2779" s="63">
        <v>35315</v>
      </c>
      <c r="D2779" s="63">
        <v>35315</v>
      </c>
      <c r="E2779" s="55">
        <v>1</v>
      </c>
      <c r="F2779">
        <f t="shared" si="43"/>
        <v>1</v>
      </c>
    </row>
    <row r="2780" spans="1:6" x14ac:dyDescent="0.25">
      <c r="A2780" t="s">
        <v>4640</v>
      </c>
      <c r="B2780">
        <v>202103312</v>
      </c>
      <c r="C2780" s="63">
        <v>35281</v>
      </c>
      <c r="D2780" s="63">
        <v>35281</v>
      </c>
      <c r="E2780" s="55">
        <v>1</v>
      </c>
      <c r="F2780">
        <f t="shared" si="43"/>
        <v>1</v>
      </c>
    </row>
    <row r="2781" spans="1:6" x14ac:dyDescent="0.25">
      <c r="A2781" t="s">
        <v>997</v>
      </c>
      <c r="B2781">
        <v>201907287</v>
      </c>
      <c r="C2781" s="63">
        <v>35282</v>
      </c>
      <c r="D2781" s="63">
        <v>35282</v>
      </c>
      <c r="E2781" s="55">
        <v>1</v>
      </c>
      <c r="F2781">
        <f t="shared" si="43"/>
        <v>1</v>
      </c>
    </row>
    <row r="2782" spans="1:6" x14ac:dyDescent="0.25">
      <c r="A2782" t="s">
        <v>5743</v>
      </c>
      <c r="B2782">
        <v>201405742</v>
      </c>
      <c r="C2782" s="63">
        <v>35508</v>
      </c>
      <c r="D2782" s="63">
        <v>35508</v>
      </c>
      <c r="E2782" s="55">
        <v>1</v>
      </c>
      <c r="F2782">
        <f t="shared" si="43"/>
        <v>1</v>
      </c>
    </row>
    <row r="2783" spans="1:6" x14ac:dyDescent="0.25">
      <c r="A2783" t="s">
        <v>995</v>
      </c>
      <c r="B2783">
        <v>201407691</v>
      </c>
      <c r="C2783" s="63">
        <v>35281</v>
      </c>
      <c r="D2783" s="63">
        <v>35281</v>
      </c>
      <c r="E2783" s="55">
        <v>1</v>
      </c>
      <c r="F2783">
        <f t="shared" si="43"/>
        <v>1</v>
      </c>
    </row>
    <row r="2784" spans="1:6" x14ac:dyDescent="0.25">
      <c r="B2784">
        <v>201907396</v>
      </c>
      <c r="C2784" s="63">
        <v>35282</v>
      </c>
      <c r="D2784" s="63">
        <v>35283</v>
      </c>
      <c r="E2784" s="55">
        <v>1</v>
      </c>
      <c r="F2784">
        <f t="shared" si="43"/>
        <v>2</v>
      </c>
    </row>
    <row r="2785" spans="1:6" x14ac:dyDescent="0.25">
      <c r="B2785">
        <v>202008856</v>
      </c>
      <c r="C2785" s="63">
        <v>35281</v>
      </c>
      <c r="D2785" s="63">
        <v>35281</v>
      </c>
      <c r="E2785" s="55">
        <v>1</v>
      </c>
      <c r="F2785">
        <f t="shared" si="43"/>
        <v>1</v>
      </c>
    </row>
    <row r="2786" spans="1:6" x14ac:dyDescent="0.25">
      <c r="A2786" t="s">
        <v>4956</v>
      </c>
      <c r="B2786">
        <v>201806780</v>
      </c>
      <c r="C2786" s="63">
        <v>35309</v>
      </c>
      <c r="D2786" s="63">
        <v>35309</v>
      </c>
      <c r="E2786" s="55">
        <v>1</v>
      </c>
      <c r="F2786">
        <f t="shared" si="43"/>
        <v>1</v>
      </c>
    </row>
    <row r="2787" spans="1:6" x14ac:dyDescent="0.25">
      <c r="A2787" t="s">
        <v>1277</v>
      </c>
      <c r="B2787">
        <v>201908014</v>
      </c>
      <c r="C2787" s="63">
        <v>35307</v>
      </c>
      <c r="D2787" s="63">
        <v>35307</v>
      </c>
      <c r="E2787" s="55">
        <v>1</v>
      </c>
      <c r="F2787">
        <f t="shared" si="43"/>
        <v>1</v>
      </c>
    </row>
    <row r="2788" spans="1:6" x14ac:dyDescent="0.25">
      <c r="A2788" t="s">
        <v>1358</v>
      </c>
      <c r="B2788">
        <v>202007516</v>
      </c>
      <c r="C2788" s="63">
        <v>35281</v>
      </c>
      <c r="D2788" s="63">
        <v>35281</v>
      </c>
      <c r="E2788" s="55">
        <v>1</v>
      </c>
      <c r="F2788">
        <f t="shared" si="43"/>
        <v>1</v>
      </c>
    </row>
    <row r="2789" spans="1:6" x14ac:dyDescent="0.25">
      <c r="A2789" t="s">
        <v>4729</v>
      </c>
      <c r="B2789">
        <v>201906648</v>
      </c>
      <c r="C2789" s="63">
        <v>35281</v>
      </c>
      <c r="D2789" s="63">
        <v>35281</v>
      </c>
      <c r="E2789" s="55">
        <v>1</v>
      </c>
      <c r="F2789">
        <f t="shared" si="43"/>
        <v>1</v>
      </c>
    </row>
    <row r="2790" spans="1:6" x14ac:dyDescent="0.25">
      <c r="A2790" t="s">
        <v>4639</v>
      </c>
      <c r="B2790">
        <v>201907347</v>
      </c>
      <c r="C2790" s="63">
        <v>35281</v>
      </c>
      <c r="D2790" s="63">
        <v>35281</v>
      </c>
      <c r="E2790" s="55">
        <v>1</v>
      </c>
      <c r="F2790">
        <f t="shared" si="43"/>
        <v>1</v>
      </c>
    </row>
    <row r="2791" spans="1:6" x14ac:dyDescent="0.25">
      <c r="B2791">
        <v>201911913</v>
      </c>
      <c r="C2791" s="63">
        <v>35281</v>
      </c>
      <c r="D2791" s="63">
        <v>35281</v>
      </c>
      <c r="E2791" s="55">
        <v>1</v>
      </c>
      <c r="F2791">
        <f t="shared" si="43"/>
        <v>1</v>
      </c>
    </row>
    <row r="2792" spans="1:6" x14ac:dyDescent="0.25">
      <c r="A2792" t="s">
        <v>4435</v>
      </c>
      <c r="B2792">
        <v>201906942</v>
      </c>
      <c r="C2792" s="63">
        <v>35281</v>
      </c>
      <c r="D2792" s="63">
        <v>35281</v>
      </c>
      <c r="E2792" s="55">
        <v>1</v>
      </c>
      <c r="F2792">
        <f t="shared" si="43"/>
        <v>1</v>
      </c>
    </row>
    <row r="2793" spans="1:6" x14ac:dyDescent="0.25">
      <c r="A2793" t="s">
        <v>1114</v>
      </c>
      <c r="B2793">
        <v>201905443</v>
      </c>
      <c r="C2793" s="63">
        <v>35281</v>
      </c>
      <c r="D2793" s="63">
        <v>35281</v>
      </c>
      <c r="E2793" s="55">
        <v>1</v>
      </c>
      <c r="F2793">
        <f t="shared" si="43"/>
        <v>1</v>
      </c>
    </row>
    <row r="2794" spans="1:6" x14ac:dyDescent="0.25">
      <c r="A2794" t="s">
        <v>4434</v>
      </c>
      <c r="B2794">
        <v>201503392</v>
      </c>
      <c r="C2794" s="63">
        <v>35281</v>
      </c>
      <c r="D2794" s="63">
        <v>35281</v>
      </c>
      <c r="E2794" s="55">
        <v>1</v>
      </c>
      <c r="F2794">
        <f t="shared" si="43"/>
        <v>1</v>
      </c>
    </row>
    <row r="2795" spans="1:6" x14ac:dyDescent="0.25">
      <c r="B2795">
        <v>201605335</v>
      </c>
      <c r="C2795" s="63">
        <v>35282</v>
      </c>
      <c r="D2795" s="63">
        <v>35283</v>
      </c>
      <c r="E2795" s="55">
        <v>1</v>
      </c>
      <c r="F2795">
        <f t="shared" si="43"/>
        <v>2</v>
      </c>
    </row>
    <row r="2796" spans="1:6" x14ac:dyDescent="0.25">
      <c r="A2796" t="s">
        <v>5742</v>
      </c>
      <c r="B2796">
        <v>201704991</v>
      </c>
      <c r="C2796" s="63">
        <v>35516</v>
      </c>
      <c r="D2796" s="63">
        <v>35516</v>
      </c>
      <c r="E2796" s="55">
        <v>1</v>
      </c>
      <c r="F2796">
        <f t="shared" si="43"/>
        <v>1</v>
      </c>
    </row>
    <row r="2797" spans="1:6" x14ac:dyDescent="0.25">
      <c r="B2797">
        <v>201806321</v>
      </c>
      <c r="C2797" s="63">
        <v>35516</v>
      </c>
      <c r="D2797" s="63">
        <v>35516</v>
      </c>
      <c r="E2797" s="55">
        <v>1</v>
      </c>
      <c r="F2797">
        <f t="shared" si="43"/>
        <v>1</v>
      </c>
    </row>
    <row r="2798" spans="1:6" x14ac:dyDescent="0.25">
      <c r="B2798">
        <v>201806636</v>
      </c>
      <c r="C2798" s="63">
        <v>35516</v>
      </c>
      <c r="D2798" s="63">
        <v>35517</v>
      </c>
      <c r="E2798" s="55">
        <v>1</v>
      </c>
      <c r="F2798">
        <f t="shared" si="43"/>
        <v>2</v>
      </c>
    </row>
    <row r="2799" spans="1:6" x14ac:dyDescent="0.25">
      <c r="A2799" t="s">
        <v>4875</v>
      </c>
      <c r="B2799">
        <v>202008856</v>
      </c>
      <c r="C2799" s="63">
        <v>35282</v>
      </c>
      <c r="D2799" s="63">
        <v>35282</v>
      </c>
      <c r="E2799" s="55">
        <v>1</v>
      </c>
      <c r="F2799">
        <f t="shared" si="43"/>
        <v>1</v>
      </c>
    </row>
    <row r="2800" spans="1:6" x14ac:dyDescent="0.25">
      <c r="A2800" t="s">
        <v>1176</v>
      </c>
      <c r="B2800">
        <v>201508216</v>
      </c>
      <c r="C2800" s="63">
        <v>35281</v>
      </c>
      <c r="D2800" s="63">
        <v>35281</v>
      </c>
      <c r="E2800" s="55">
        <v>1</v>
      </c>
      <c r="F2800">
        <f t="shared" si="43"/>
        <v>1</v>
      </c>
    </row>
    <row r="2801" spans="1:6" x14ac:dyDescent="0.25">
      <c r="A2801" t="s">
        <v>4638</v>
      </c>
      <c r="B2801">
        <v>201706766</v>
      </c>
      <c r="C2801" s="63">
        <v>35282</v>
      </c>
      <c r="D2801" s="63">
        <v>35282</v>
      </c>
      <c r="E2801" s="55">
        <v>1</v>
      </c>
      <c r="F2801">
        <f t="shared" si="43"/>
        <v>1</v>
      </c>
    </row>
    <row r="2802" spans="1:6" x14ac:dyDescent="0.25">
      <c r="A2802" t="s">
        <v>4127</v>
      </c>
      <c r="B2802">
        <v>202008323</v>
      </c>
      <c r="C2802" s="63">
        <v>35281</v>
      </c>
      <c r="D2802" s="63">
        <v>35281</v>
      </c>
      <c r="E2802" s="55">
        <v>1</v>
      </c>
      <c r="F2802">
        <f t="shared" si="43"/>
        <v>1</v>
      </c>
    </row>
    <row r="2803" spans="1:6" x14ac:dyDescent="0.25">
      <c r="A2803" t="s">
        <v>4926</v>
      </c>
      <c r="B2803">
        <v>202005140</v>
      </c>
      <c r="C2803" s="63">
        <v>35281</v>
      </c>
      <c r="D2803" s="63">
        <v>35281</v>
      </c>
      <c r="E2803" s="55">
        <v>1</v>
      </c>
      <c r="F2803">
        <f t="shared" si="43"/>
        <v>1</v>
      </c>
    </row>
    <row r="2804" spans="1:6" x14ac:dyDescent="0.25">
      <c r="A2804" t="s">
        <v>993</v>
      </c>
      <c r="B2804">
        <v>201907106</v>
      </c>
      <c r="C2804" s="63">
        <v>35281</v>
      </c>
      <c r="D2804" s="63">
        <v>35281</v>
      </c>
      <c r="E2804" s="55">
        <v>1</v>
      </c>
      <c r="F2804">
        <f t="shared" si="43"/>
        <v>1</v>
      </c>
    </row>
    <row r="2805" spans="1:6" x14ac:dyDescent="0.25">
      <c r="A2805" t="s">
        <v>1430</v>
      </c>
      <c r="B2805">
        <v>201800318</v>
      </c>
      <c r="C2805" s="63">
        <v>35282</v>
      </c>
      <c r="D2805" s="63">
        <v>35282</v>
      </c>
      <c r="E2805" s="55">
        <v>1</v>
      </c>
      <c r="F2805">
        <f t="shared" si="43"/>
        <v>1</v>
      </c>
    </row>
    <row r="2806" spans="1:6" x14ac:dyDescent="0.25">
      <c r="A2806" t="s">
        <v>1175</v>
      </c>
      <c r="B2806">
        <v>201705494</v>
      </c>
      <c r="C2806" s="63">
        <v>35281</v>
      </c>
      <c r="D2806" s="63">
        <v>35281</v>
      </c>
      <c r="E2806" s="55">
        <v>1</v>
      </c>
      <c r="F2806">
        <f t="shared" si="43"/>
        <v>1</v>
      </c>
    </row>
    <row r="2807" spans="1:6" x14ac:dyDescent="0.25">
      <c r="A2807" t="s">
        <v>4874</v>
      </c>
      <c r="B2807">
        <v>201706430</v>
      </c>
      <c r="C2807" s="63">
        <v>35284</v>
      </c>
      <c r="D2807" s="63">
        <v>35284</v>
      </c>
      <c r="E2807" s="55">
        <v>1</v>
      </c>
      <c r="F2807">
        <f t="shared" si="43"/>
        <v>1</v>
      </c>
    </row>
    <row r="2808" spans="1:6" x14ac:dyDescent="0.25">
      <c r="B2808">
        <v>201907106</v>
      </c>
      <c r="C2808" s="63">
        <v>35283</v>
      </c>
      <c r="D2808" s="63">
        <v>35283</v>
      </c>
      <c r="E2808" s="55">
        <v>1</v>
      </c>
      <c r="F2808">
        <f t="shared" si="43"/>
        <v>1</v>
      </c>
    </row>
    <row r="2809" spans="1:6" x14ac:dyDescent="0.25">
      <c r="B2809">
        <v>202003466</v>
      </c>
      <c r="C2809" s="63">
        <v>35282</v>
      </c>
      <c r="D2809" s="63">
        <v>35282</v>
      </c>
      <c r="E2809" s="55">
        <v>1</v>
      </c>
      <c r="F2809">
        <f t="shared" si="43"/>
        <v>1</v>
      </c>
    </row>
    <row r="2810" spans="1:6" x14ac:dyDescent="0.25">
      <c r="A2810" t="s">
        <v>1357</v>
      </c>
      <c r="B2810">
        <v>200304815</v>
      </c>
      <c r="C2810" s="63">
        <v>35282</v>
      </c>
      <c r="D2810" s="63">
        <v>35282</v>
      </c>
      <c r="E2810" s="55">
        <v>1</v>
      </c>
      <c r="F2810">
        <f t="shared" si="43"/>
        <v>1</v>
      </c>
    </row>
    <row r="2811" spans="1:6" x14ac:dyDescent="0.25">
      <c r="A2811" t="s">
        <v>1429</v>
      </c>
      <c r="B2811">
        <v>201904531</v>
      </c>
      <c r="C2811" s="63">
        <v>35274</v>
      </c>
      <c r="D2811" s="63">
        <v>35274</v>
      </c>
      <c r="E2811" s="55">
        <v>1</v>
      </c>
      <c r="F2811">
        <f t="shared" si="43"/>
        <v>1</v>
      </c>
    </row>
    <row r="2812" spans="1:6" x14ac:dyDescent="0.25">
      <c r="A2812" t="s">
        <v>4126</v>
      </c>
      <c r="B2812">
        <v>202008703</v>
      </c>
      <c r="C2812" s="63">
        <v>35282</v>
      </c>
      <c r="D2812" s="63">
        <v>35282</v>
      </c>
      <c r="E2812" s="55">
        <v>1</v>
      </c>
      <c r="F2812">
        <f t="shared" si="43"/>
        <v>1</v>
      </c>
    </row>
    <row r="2813" spans="1:6" x14ac:dyDescent="0.25">
      <c r="A2813" t="s">
        <v>4433</v>
      </c>
      <c r="B2813">
        <v>201704507</v>
      </c>
      <c r="C2813" s="63">
        <v>35282</v>
      </c>
      <c r="D2813" s="63">
        <v>35282</v>
      </c>
      <c r="E2813" s="55">
        <v>1</v>
      </c>
      <c r="F2813">
        <f t="shared" si="43"/>
        <v>1</v>
      </c>
    </row>
    <row r="2814" spans="1:6" x14ac:dyDescent="0.25">
      <c r="A2814" t="s">
        <v>1113</v>
      </c>
      <c r="B2814">
        <v>202005283</v>
      </c>
      <c r="C2814" s="63">
        <v>35285</v>
      </c>
      <c r="D2814" s="63">
        <v>35285</v>
      </c>
      <c r="E2814" s="55">
        <v>1</v>
      </c>
      <c r="F2814">
        <f t="shared" si="43"/>
        <v>1</v>
      </c>
    </row>
    <row r="2815" spans="1:6" x14ac:dyDescent="0.25">
      <c r="A2815" t="s">
        <v>4432</v>
      </c>
      <c r="B2815">
        <v>202005692</v>
      </c>
      <c r="C2815" s="63">
        <v>35285</v>
      </c>
      <c r="D2815" s="63">
        <v>35285</v>
      </c>
      <c r="E2815" s="55">
        <v>1</v>
      </c>
      <c r="F2815">
        <f t="shared" si="43"/>
        <v>1</v>
      </c>
    </row>
    <row r="2816" spans="1:6" x14ac:dyDescent="0.25">
      <c r="A2816" t="s">
        <v>4431</v>
      </c>
      <c r="B2816">
        <v>202000130</v>
      </c>
      <c r="C2816" s="63">
        <v>35285</v>
      </c>
      <c r="D2816" s="63">
        <v>35285</v>
      </c>
      <c r="E2816" s="55">
        <v>1</v>
      </c>
      <c r="F2816">
        <f t="shared" si="43"/>
        <v>1</v>
      </c>
    </row>
    <row r="2817" spans="1:6" x14ac:dyDescent="0.25">
      <c r="A2817" t="s">
        <v>5741</v>
      </c>
      <c r="B2817">
        <v>201606201</v>
      </c>
      <c r="C2817" s="63">
        <v>35509</v>
      </c>
      <c r="D2817" s="63">
        <v>35509</v>
      </c>
      <c r="E2817" s="55">
        <v>1</v>
      </c>
      <c r="F2817">
        <f t="shared" si="43"/>
        <v>1</v>
      </c>
    </row>
    <row r="2818" spans="1:6" x14ac:dyDescent="0.25">
      <c r="A2818" t="s">
        <v>1111</v>
      </c>
      <c r="B2818">
        <v>202004999</v>
      </c>
      <c r="C2818" s="63">
        <v>35286</v>
      </c>
      <c r="D2818" s="63">
        <v>35286</v>
      </c>
      <c r="E2818" s="55">
        <v>1</v>
      </c>
      <c r="F2818">
        <f t="shared" si="43"/>
        <v>1</v>
      </c>
    </row>
    <row r="2819" spans="1:6" x14ac:dyDescent="0.25">
      <c r="A2819" t="s">
        <v>4124</v>
      </c>
      <c r="B2819">
        <v>202007519</v>
      </c>
      <c r="C2819" s="63">
        <v>35286</v>
      </c>
      <c r="D2819" s="63">
        <v>35286</v>
      </c>
      <c r="E2819" s="55">
        <v>1</v>
      </c>
      <c r="F2819">
        <f t="shared" si="43"/>
        <v>1</v>
      </c>
    </row>
    <row r="2820" spans="1:6" x14ac:dyDescent="0.25">
      <c r="B2820">
        <v>202102696</v>
      </c>
      <c r="C2820" s="63">
        <v>35286</v>
      </c>
      <c r="D2820" s="63">
        <v>35286</v>
      </c>
      <c r="E2820" s="55">
        <v>1</v>
      </c>
      <c r="F2820">
        <f t="shared" si="43"/>
        <v>1</v>
      </c>
    </row>
    <row r="2821" spans="1:6" x14ac:dyDescent="0.25">
      <c r="A2821" t="s">
        <v>1174</v>
      </c>
      <c r="B2821">
        <v>201905130</v>
      </c>
      <c r="C2821" s="63">
        <v>35286</v>
      </c>
      <c r="D2821" s="63">
        <v>35286</v>
      </c>
      <c r="E2821" s="55">
        <v>1</v>
      </c>
      <c r="F2821">
        <f t="shared" si="43"/>
        <v>1</v>
      </c>
    </row>
    <row r="2822" spans="1:6" x14ac:dyDescent="0.25">
      <c r="A2822" t="s">
        <v>4123</v>
      </c>
      <c r="B2822">
        <v>202112345</v>
      </c>
      <c r="C2822" s="63">
        <v>35286</v>
      </c>
      <c r="D2822" s="63">
        <v>35286</v>
      </c>
      <c r="E2822" s="55">
        <v>1</v>
      </c>
      <c r="F2822">
        <f t="shared" ref="F2822:F2885" si="44">IFERROR(D2822-C2822+1, 0)</f>
        <v>1</v>
      </c>
    </row>
    <row r="2823" spans="1:6" x14ac:dyDescent="0.25">
      <c r="A2823" t="s">
        <v>4779</v>
      </c>
      <c r="B2823">
        <v>201605335</v>
      </c>
      <c r="C2823" s="63">
        <v>35286</v>
      </c>
      <c r="D2823" s="63">
        <v>35286</v>
      </c>
      <c r="E2823" s="55">
        <v>1</v>
      </c>
      <c r="F2823">
        <f t="shared" si="44"/>
        <v>1</v>
      </c>
    </row>
    <row r="2824" spans="1:6" x14ac:dyDescent="0.25">
      <c r="A2824" t="s">
        <v>4572</v>
      </c>
      <c r="B2824">
        <v>202008703</v>
      </c>
      <c r="C2824" s="63">
        <v>35286</v>
      </c>
      <c r="D2824" s="63">
        <v>35286</v>
      </c>
      <c r="E2824" s="55">
        <v>1</v>
      </c>
      <c r="F2824">
        <f t="shared" si="44"/>
        <v>1</v>
      </c>
    </row>
    <row r="2825" spans="1:6" x14ac:dyDescent="0.25">
      <c r="A2825" t="s">
        <v>4837</v>
      </c>
      <c r="B2825">
        <v>201205991</v>
      </c>
      <c r="C2825" s="63">
        <v>35286</v>
      </c>
      <c r="D2825" s="63">
        <v>35286</v>
      </c>
      <c r="E2825" s="55">
        <v>1</v>
      </c>
      <c r="F2825">
        <f t="shared" si="44"/>
        <v>1</v>
      </c>
    </row>
    <row r="2826" spans="1:6" x14ac:dyDescent="0.25">
      <c r="B2826">
        <v>201806406</v>
      </c>
      <c r="C2826" s="63">
        <v>35288</v>
      </c>
      <c r="D2826" s="63">
        <v>35288</v>
      </c>
      <c r="E2826" s="55">
        <v>1</v>
      </c>
      <c r="F2826">
        <f t="shared" si="44"/>
        <v>1</v>
      </c>
    </row>
    <row r="2827" spans="1:6" x14ac:dyDescent="0.25">
      <c r="B2827">
        <v>201907580</v>
      </c>
      <c r="C2827" s="63">
        <v>35287</v>
      </c>
      <c r="D2827" s="63">
        <v>35287</v>
      </c>
      <c r="E2827" s="55">
        <v>1</v>
      </c>
      <c r="F2827">
        <f t="shared" si="44"/>
        <v>1</v>
      </c>
    </row>
    <row r="2828" spans="1:6" x14ac:dyDescent="0.25">
      <c r="A2828" t="s">
        <v>4873</v>
      </c>
      <c r="B2828">
        <v>201806860</v>
      </c>
      <c r="C2828" s="63">
        <v>35289</v>
      </c>
      <c r="D2828" s="63">
        <v>35289</v>
      </c>
      <c r="E2828" s="55">
        <v>1</v>
      </c>
      <c r="F2828">
        <f t="shared" si="44"/>
        <v>1</v>
      </c>
    </row>
    <row r="2829" spans="1:6" x14ac:dyDescent="0.25">
      <c r="A2829" t="s">
        <v>3965</v>
      </c>
      <c r="B2829">
        <v>201706162</v>
      </c>
      <c r="C2829" s="63">
        <v>35289</v>
      </c>
      <c r="D2829" s="63">
        <v>35289</v>
      </c>
      <c r="E2829" s="55">
        <v>1</v>
      </c>
      <c r="F2829">
        <f t="shared" si="44"/>
        <v>1</v>
      </c>
    </row>
    <row r="2830" spans="1:6" x14ac:dyDescent="0.25">
      <c r="A2830" t="s">
        <v>4121</v>
      </c>
      <c r="B2830">
        <v>201205991</v>
      </c>
      <c r="C2830" s="63">
        <v>35288</v>
      </c>
      <c r="D2830" s="63">
        <v>35288</v>
      </c>
      <c r="E2830" s="55">
        <v>1</v>
      </c>
      <c r="F2830">
        <f t="shared" si="44"/>
        <v>1</v>
      </c>
    </row>
    <row r="2831" spans="1:6" x14ac:dyDescent="0.25">
      <c r="B2831">
        <v>202004225</v>
      </c>
      <c r="C2831" s="63">
        <v>35288</v>
      </c>
      <c r="D2831" s="63">
        <v>35288</v>
      </c>
      <c r="E2831" s="55">
        <v>1</v>
      </c>
      <c r="F2831">
        <f t="shared" si="44"/>
        <v>1</v>
      </c>
    </row>
    <row r="2832" spans="1:6" x14ac:dyDescent="0.25">
      <c r="B2832">
        <v>202005528</v>
      </c>
      <c r="C2832" s="63">
        <v>35288</v>
      </c>
      <c r="D2832" s="63">
        <v>35288</v>
      </c>
      <c r="E2832" s="55">
        <v>1</v>
      </c>
      <c r="F2832">
        <f t="shared" si="44"/>
        <v>1</v>
      </c>
    </row>
    <row r="2833" spans="1:6" x14ac:dyDescent="0.25">
      <c r="A2833" t="s">
        <v>1475</v>
      </c>
      <c r="B2833">
        <v>201208138</v>
      </c>
      <c r="C2833" s="63">
        <v>35289</v>
      </c>
      <c r="D2833" s="63">
        <v>35289</v>
      </c>
      <c r="E2833" s="55">
        <v>1</v>
      </c>
      <c r="F2833">
        <f t="shared" si="44"/>
        <v>1</v>
      </c>
    </row>
    <row r="2834" spans="1:6" x14ac:dyDescent="0.25">
      <c r="A2834" t="s">
        <v>4637</v>
      </c>
      <c r="B2834">
        <v>201707056</v>
      </c>
      <c r="C2834" s="63">
        <v>35289</v>
      </c>
      <c r="D2834" s="63">
        <v>35289</v>
      </c>
      <c r="E2834" s="55">
        <v>1</v>
      </c>
      <c r="F2834">
        <f t="shared" si="44"/>
        <v>1</v>
      </c>
    </row>
    <row r="2835" spans="1:6" x14ac:dyDescent="0.25">
      <c r="B2835">
        <v>202006302</v>
      </c>
      <c r="C2835" s="63">
        <v>35288</v>
      </c>
      <c r="D2835" s="63">
        <v>35288</v>
      </c>
      <c r="E2835" s="55">
        <v>1</v>
      </c>
      <c r="F2835">
        <f t="shared" si="44"/>
        <v>1</v>
      </c>
    </row>
    <row r="2836" spans="1:6" x14ac:dyDescent="0.25">
      <c r="A2836" t="s">
        <v>4259</v>
      </c>
      <c r="B2836">
        <v>201405015</v>
      </c>
      <c r="C2836" s="63">
        <v>35289</v>
      </c>
      <c r="D2836" s="63">
        <v>35289</v>
      </c>
      <c r="E2836" s="55">
        <v>1</v>
      </c>
      <c r="F2836">
        <f t="shared" si="44"/>
        <v>1</v>
      </c>
    </row>
    <row r="2837" spans="1:6" x14ac:dyDescent="0.25">
      <c r="B2837">
        <v>202000772</v>
      </c>
      <c r="C2837" s="63">
        <v>35289</v>
      </c>
      <c r="D2837" s="63">
        <v>35289</v>
      </c>
      <c r="E2837" s="55">
        <v>1</v>
      </c>
      <c r="F2837">
        <f t="shared" si="44"/>
        <v>1</v>
      </c>
    </row>
    <row r="2838" spans="1:6" x14ac:dyDescent="0.25">
      <c r="A2838" t="s">
        <v>4636</v>
      </c>
      <c r="B2838">
        <v>202102695</v>
      </c>
      <c r="C2838" s="63">
        <v>35289</v>
      </c>
      <c r="D2838" s="63">
        <v>35289</v>
      </c>
      <c r="E2838" s="55">
        <v>1</v>
      </c>
      <c r="F2838">
        <f t="shared" si="44"/>
        <v>1</v>
      </c>
    </row>
    <row r="2839" spans="1:6" x14ac:dyDescent="0.25">
      <c r="A2839" t="s">
        <v>4635</v>
      </c>
      <c r="B2839">
        <v>201407896</v>
      </c>
      <c r="C2839" s="63">
        <v>35291</v>
      </c>
      <c r="D2839" s="63">
        <v>35291</v>
      </c>
      <c r="E2839" s="55">
        <v>1</v>
      </c>
      <c r="F2839">
        <f t="shared" si="44"/>
        <v>1</v>
      </c>
    </row>
    <row r="2840" spans="1:6" x14ac:dyDescent="0.25">
      <c r="B2840">
        <v>201706117</v>
      </c>
      <c r="C2840" s="63">
        <v>35291</v>
      </c>
      <c r="D2840" s="63">
        <v>35291</v>
      </c>
      <c r="E2840" s="55">
        <v>1</v>
      </c>
      <c r="F2840">
        <f t="shared" si="44"/>
        <v>1</v>
      </c>
    </row>
    <row r="2841" spans="1:6" x14ac:dyDescent="0.25">
      <c r="B2841">
        <v>201908687</v>
      </c>
      <c r="C2841" s="63">
        <v>35289</v>
      </c>
      <c r="D2841" s="63">
        <v>35290</v>
      </c>
      <c r="E2841" s="55">
        <v>1</v>
      </c>
      <c r="F2841">
        <f t="shared" si="44"/>
        <v>2</v>
      </c>
    </row>
    <row r="2842" spans="1:6" x14ac:dyDescent="0.25">
      <c r="B2842">
        <v>201909873</v>
      </c>
      <c r="C2842" s="63">
        <v>35289</v>
      </c>
      <c r="D2842" s="63">
        <v>35289</v>
      </c>
      <c r="E2842" s="55">
        <v>1</v>
      </c>
      <c r="F2842">
        <f t="shared" si="44"/>
        <v>1</v>
      </c>
    </row>
    <row r="2843" spans="1:6" x14ac:dyDescent="0.25">
      <c r="B2843">
        <v>202005303</v>
      </c>
      <c r="C2843" s="63">
        <v>35290</v>
      </c>
      <c r="D2843" s="63">
        <v>35290</v>
      </c>
      <c r="E2843" s="55">
        <v>1</v>
      </c>
      <c r="F2843">
        <f t="shared" si="44"/>
        <v>1</v>
      </c>
    </row>
    <row r="2844" spans="1:6" x14ac:dyDescent="0.25">
      <c r="A2844" t="s">
        <v>4634</v>
      </c>
      <c r="B2844">
        <v>201904810</v>
      </c>
      <c r="C2844" s="63">
        <v>35290</v>
      </c>
      <c r="D2844" s="63">
        <v>35290</v>
      </c>
      <c r="E2844" s="55">
        <v>1</v>
      </c>
      <c r="F2844">
        <f t="shared" si="44"/>
        <v>1</v>
      </c>
    </row>
    <row r="2845" spans="1:6" x14ac:dyDescent="0.25">
      <c r="A2845" t="s">
        <v>3964</v>
      </c>
      <c r="B2845">
        <v>201405811</v>
      </c>
      <c r="C2845" s="63">
        <v>35293</v>
      </c>
      <c r="D2845" s="63">
        <v>35293</v>
      </c>
      <c r="E2845" s="55">
        <v>1</v>
      </c>
      <c r="F2845">
        <f t="shared" si="44"/>
        <v>1</v>
      </c>
    </row>
    <row r="2846" spans="1:6" x14ac:dyDescent="0.25">
      <c r="B2846">
        <v>201407776</v>
      </c>
      <c r="C2846" s="63">
        <v>35290</v>
      </c>
      <c r="D2846" s="63">
        <v>35290</v>
      </c>
      <c r="E2846" s="55">
        <v>1</v>
      </c>
      <c r="F2846">
        <f t="shared" si="44"/>
        <v>1</v>
      </c>
    </row>
    <row r="2847" spans="1:6" x14ac:dyDescent="0.25">
      <c r="B2847">
        <v>201603619</v>
      </c>
      <c r="C2847" s="63">
        <v>35293</v>
      </c>
      <c r="D2847" s="63">
        <v>35293</v>
      </c>
      <c r="E2847" s="55">
        <v>1</v>
      </c>
      <c r="F2847">
        <f t="shared" si="44"/>
        <v>1</v>
      </c>
    </row>
    <row r="2848" spans="1:6" x14ac:dyDescent="0.25">
      <c r="B2848">
        <v>202006753</v>
      </c>
      <c r="C2848" s="63">
        <v>35291</v>
      </c>
      <c r="D2848" s="63">
        <v>35291</v>
      </c>
      <c r="E2848" s="55">
        <v>1</v>
      </c>
      <c r="F2848">
        <f t="shared" si="44"/>
        <v>1</v>
      </c>
    </row>
    <row r="2849" spans="1:6" x14ac:dyDescent="0.25">
      <c r="A2849" t="s">
        <v>1559</v>
      </c>
      <c r="B2849">
        <v>202102694</v>
      </c>
      <c r="C2849" s="63">
        <v>35290</v>
      </c>
      <c r="D2849" s="63">
        <v>35290</v>
      </c>
      <c r="E2849" s="55">
        <v>1</v>
      </c>
      <c r="F2849">
        <f t="shared" si="44"/>
        <v>1</v>
      </c>
    </row>
    <row r="2850" spans="1:6" x14ac:dyDescent="0.25">
      <c r="A2850" t="s">
        <v>4120</v>
      </c>
      <c r="B2850">
        <v>201703591</v>
      </c>
      <c r="C2850" s="63">
        <v>35291</v>
      </c>
      <c r="D2850" s="63">
        <v>35291</v>
      </c>
      <c r="E2850" s="55">
        <v>1</v>
      </c>
      <c r="F2850">
        <f t="shared" si="44"/>
        <v>1</v>
      </c>
    </row>
    <row r="2851" spans="1:6" x14ac:dyDescent="0.25">
      <c r="A2851" t="s">
        <v>1172</v>
      </c>
      <c r="B2851">
        <v>202008107</v>
      </c>
      <c r="C2851" s="63">
        <v>35290</v>
      </c>
      <c r="D2851" s="63">
        <v>35290</v>
      </c>
      <c r="E2851" s="55">
        <v>1</v>
      </c>
      <c r="F2851">
        <f t="shared" si="44"/>
        <v>1</v>
      </c>
    </row>
    <row r="2852" spans="1:6" x14ac:dyDescent="0.25">
      <c r="A2852" t="s">
        <v>4119</v>
      </c>
      <c r="B2852">
        <v>201706403</v>
      </c>
      <c r="C2852" s="63">
        <v>35290</v>
      </c>
      <c r="D2852" s="63">
        <v>35290</v>
      </c>
      <c r="E2852" s="55">
        <v>1</v>
      </c>
      <c r="F2852">
        <f t="shared" si="44"/>
        <v>1</v>
      </c>
    </row>
    <row r="2853" spans="1:6" x14ac:dyDescent="0.25">
      <c r="A2853" t="s">
        <v>3962</v>
      </c>
      <c r="B2853">
        <v>201907457</v>
      </c>
      <c r="C2853" s="63">
        <v>35290</v>
      </c>
      <c r="D2853" s="63">
        <v>35290</v>
      </c>
      <c r="E2853" s="55">
        <v>1</v>
      </c>
      <c r="F2853">
        <f t="shared" si="44"/>
        <v>1</v>
      </c>
    </row>
    <row r="2854" spans="1:6" x14ac:dyDescent="0.25">
      <c r="A2854" t="s">
        <v>1473</v>
      </c>
      <c r="B2854">
        <v>201604605</v>
      </c>
      <c r="C2854" s="63">
        <v>35291</v>
      </c>
      <c r="D2854" s="63">
        <v>35291</v>
      </c>
      <c r="E2854" s="55">
        <v>1</v>
      </c>
      <c r="F2854">
        <f t="shared" si="44"/>
        <v>1</v>
      </c>
    </row>
    <row r="2855" spans="1:6" x14ac:dyDescent="0.25">
      <c r="A2855" t="s">
        <v>4430</v>
      </c>
      <c r="B2855">
        <v>202007463</v>
      </c>
      <c r="C2855" s="63">
        <v>35290</v>
      </c>
      <c r="D2855" s="63">
        <v>35290</v>
      </c>
      <c r="E2855" s="55">
        <v>1</v>
      </c>
      <c r="F2855">
        <f t="shared" si="44"/>
        <v>1</v>
      </c>
    </row>
    <row r="2856" spans="1:6" x14ac:dyDescent="0.25">
      <c r="A2856" t="s">
        <v>4428</v>
      </c>
      <c r="B2856">
        <v>202103367</v>
      </c>
      <c r="C2856" s="63">
        <v>35292</v>
      </c>
      <c r="D2856" s="63">
        <v>35292</v>
      </c>
      <c r="E2856" s="55">
        <v>1</v>
      </c>
      <c r="F2856">
        <f t="shared" si="44"/>
        <v>1</v>
      </c>
    </row>
    <row r="2857" spans="1:6" x14ac:dyDescent="0.25">
      <c r="A2857" t="s">
        <v>3961</v>
      </c>
      <c r="B2857">
        <v>201808541</v>
      </c>
      <c r="C2857" s="63">
        <v>35291</v>
      </c>
      <c r="D2857" s="63">
        <v>35291</v>
      </c>
      <c r="E2857" s="55">
        <v>1</v>
      </c>
      <c r="F2857">
        <f t="shared" si="44"/>
        <v>1</v>
      </c>
    </row>
    <row r="2858" spans="1:6" x14ac:dyDescent="0.25">
      <c r="B2858">
        <v>201906051</v>
      </c>
      <c r="C2858" s="63">
        <v>35291</v>
      </c>
      <c r="D2858" s="63">
        <v>35291</v>
      </c>
      <c r="E2858" s="55">
        <v>1</v>
      </c>
      <c r="F2858">
        <f t="shared" si="44"/>
        <v>1</v>
      </c>
    </row>
    <row r="2859" spans="1:6" x14ac:dyDescent="0.25">
      <c r="A2859" t="s">
        <v>4258</v>
      </c>
      <c r="B2859">
        <v>201704532</v>
      </c>
      <c r="C2859" s="63">
        <v>35291</v>
      </c>
      <c r="D2859" s="63">
        <v>35291</v>
      </c>
      <c r="E2859" s="55">
        <v>1</v>
      </c>
      <c r="F2859">
        <f t="shared" si="44"/>
        <v>1</v>
      </c>
    </row>
    <row r="2860" spans="1:6" x14ac:dyDescent="0.25">
      <c r="B2860">
        <v>201806820</v>
      </c>
      <c r="C2860" s="63">
        <v>35292</v>
      </c>
      <c r="D2860" s="63">
        <v>35292</v>
      </c>
      <c r="E2860" s="55">
        <v>1</v>
      </c>
      <c r="F2860">
        <f t="shared" si="44"/>
        <v>1</v>
      </c>
    </row>
    <row r="2861" spans="1:6" x14ac:dyDescent="0.25">
      <c r="B2861">
        <v>202007769</v>
      </c>
      <c r="C2861" s="63">
        <v>35292</v>
      </c>
      <c r="D2861" s="63">
        <v>35292</v>
      </c>
      <c r="E2861" s="55">
        <v>1</v>
      </c>
      <c r="F2861">
        <f t="shared" si="44"/>
        <v>1</v>
      </c>
    </row>
    <row r="2862" spans="1:6" x14ac:dyDescent="0.25">
      <c r="A2862" t="s">
        <v>4778</v>
      </c>
      <c r="B2862">
        <v>201704507</v>
      </c>
      <c r="C2862" s="63">
        <v>35292</v>
      </c>
      <c r="D2862" s="63">
        <v>35292</v>
      </c>
      <c r="E2862" s="55">
        <v>1</v>
      </c>
      <c r="F2862">
        <f t="shared" si="44"/>
        <v>1</v>
      </c>
    </row>
    <row r="2863" spans="1:6" x14ac:dyDescent="0.25">
      <c r="A2863" t="s">
        <v>1276</v>
      </c>
      <c r="B2863">
        <v>201905451</v>
      </c>
      <c r="C2863" s="63">
        <v>35291</v>
      </c>
      <c r="D2863" s="63">
        <v>35291</v>
      </c>
      <c r="E2863" s="55">
        <v>1</v>
      </c>
      <c r="F2863">
        <f t="shared" si="44"/>
        <v>1</v>
      </c>
    </row>
    <row r="2864" spans="1:6" x14ac:dyDescent="0.25">
      <c r="A2864" t="s">
        <v>4427</v>
      </c>
      <c r="B2864">
        <v>201705720</v>
      </c>
      <c r="C2864" s="63">
        <v>35291</v>
      </c>
      <c r="D2864" s="63">
        <v>35291</v>
      </c>
      <c r="E2864" s="55">
        <v>1</v>
      </c>
      <c r="F2864">
        <f t="shared" si="44"/>
        <v>1</v>
      </c>
    </row>
    <row r="2865" spans="1:6" x14ac:dyDescent="0.25">
      <c r="A2865" t="s">
        <v>4633</v>
      </c>
      <c r="B2865">
        <v>201910371</v>
      </c>
      <c r="C2865" s="63">
        <v>35292</v>
      </c>
      <c r="D2865" s="63">
        <v>35292</v>
      </c>
      <c r="E2865" s="55">
        <v>1</v>
      </c>
      <c r="F2865">
        <f t="shared" si="44"/>
        <v>1</v>
      </c>
    </row>
    <row r="2866" spans="1:6" x14ac:dyDescent="0.25">
      <c r="A2866" t="s">
        <v>4426</v>
      </c>
      <c r="B2866">
        <v>201907619</v>
      </c>
      <c r="C2866" s="63">
        <v>35291</v>
      </c>
      <c r="D2866" s="63">
        <v>35291</v>
      </c>
      <c r="E2866" s="55">
        <v>1</v>
      </c>
      <c r="F2866">
        <f t="shared" si="44"/>
        <v>1</v>
      </c>
    </row>
    <row r="2867" spans="1:6" x14ac:dyDescent="0.25">
      <c r="B2867">
        <v>202005428</v>
      </c>
      <c r="C2867" s="63">
        <v>35292</v>
      </c>
      <c r="D2867" s="63">
        <v>35292</v>
      </c>
      <c r="E2867" s="55">
        <v>1</v>
      </c>
      <c r="F2867">
        <f t="shared" si="44"/>
        <v>1</v>
      </c>
    </row>
    <row r="2868" spans="1:6" x14ac:dyDescent="0.25">
      <c r="A2868" t="s">
        <v>990</v>
      </c>
      <c r="B2868">
        <v>201706430</v>
      </c>
      <c r="C2868" s="63">
        <v>35293</v>
      </c>
      <c r="D2868" s="63">
        <v>35293</v>
      </c>
      <c r="E2868" s="55">
        <v>1</v>
      </c>
      <c r="F2868">
        <f t="shared" si="44"/>
        <v>1</v>
      </c>
    </row>
    <row r="2869" spans="1:6" x14ac:dyDescent="0.25">
      <c r="B2869">
        <v>202006677</v>
      </c>
      <c r="C2869" s="63">
        <v>35291</v>
      </c>
      <c r="D2869" s="63">
        <v>35291</v>
      </c>
      <c r="E2869" s="55">
        <v>1</v>
      </c>
      <c r="F2869">
        <f t="shared" si="44"/>
        <v>1</v>
      </c>
    </row>
    <row r="2870" spans="1:6" x14ac:dyDescent="0.25">
      <c r="B2870">
        <v>202007031</v>
      </c>
      <c r="C2870" s="63">
        <v>35291</v>
      </c>
      <c r="D2870" s="63">
        <v>35292</v>
      </c>
      <c r="E2870" s="55">
        <v>1</v>
      </c>
      <c r="F2870">
        <f t="shared" si="44"/>
        <v>2</v>
      </c>
    </row>
    <row r="2871" spans="1:6" x14ac:dyDescent="0.25">
      <c r="A2871" t="s">
        <v>3960</v>
      </c>
      <c r="B2871">
        <v>201505938</v>
      </c>
      <c r="C2871" s="63">
        <v>35292</v>
      </c>
      <c r="D2871" s="63">
        <v>35292</v>
      </c>
      <c r="E2871" s="55">
        <v>1</v>
      </c>
      <c r="F2871">
        <f t="shared" si="44"/>
        <v>1</v>
      </c>
    </row>
    <row r="2872" spans="1:6" x14ac:dyDescent="0.25">
      <c r="B2872">
        <v>202007888</v>
      </c>
      <c r="C2872" s="63">
        <v>35292</v>
      </c>
      <c r="D2872" s="63">
        <v>35292</v>
      </c>
      <c r="E2872" s="55">
        <v>1</v>
      </c>
      <c r="F2872">
        <f t="shared" si="44"/>
        <v>1</v>
      </c>
    </row>
    <row r="2873" spans="1:6" x14ac:dyDescent="0.25">
      <c r="A2873" t="s">
        <v>4118</v>
      </c>
      <c r="B2873">
        <v>201900198</v>
      </c>
      <c r="C2873" s="63">
        <v>35291</v>
      </c>
      <c r="D2873" s="63">
        <v>35291</v>
      </c>
      <c r="E2873" s="55">
        <v>1</v>
      </c>
      <c r="F2873">
        <f t="shared" si="44"/>
        <v>1</v>
      </c>
    </row>
    <row r="2874" spans="1:6" x14ac:dyDescent="0.25">
      <c r="A2874" t="s">
        <v>4425</v>
      </c>
      <c r="B2874">
        <v>201704951</v>
      </c>
      <c r="C2874" s="63">
        <v>35291</v>
      </c>
      <c r="D2874" s="63">
        <v>35291</v>
      </c>
      <c r="E2874" s="55">
        <v>1</v>
      </c>
      <c r="F2874">
        <f t="shared" si="44"/>
        <v>1</v>
      </c>
    </row>
    <row r="2875" spans="1:6" x14ac:dyDescent="0.25">
      <c r="A2875" t="s">
        <v>4257</v>
      </c>
      <c r="B2875">
        <v>201604257</v>
      </c>
      <c r="C2875" s="63">
        <v>35293</v>
      </c>
      <c r="D2875" s="63">
        <v>35293</v>
      </c>
      <c r="E2875" s="55">
        <v>1</v>
      </c>
      <c r="F2875">
        <f t="shared" si="44"/>
        <v>1</v>
      </c>
    </row>
    <row r="2876" spans="1:6" x14ac:dyDescent="0.25">
      <c r="A2876" t="s">
        <v>1274</v>
      </c>
      <c r="B2876">
        <v>202000163</v>
      </c>
      <c r="C2876" s="63">
        <v>35292</v>
      </c>
      <c r="D2876" s="63">
        <v>35292</v>
      </c>
      <c r="E2876" s="55">
        <v>1</v>
      </c>
      <c r="F2876">
        <f t="shared" si="44"/>
        <v>1</v>
      </c>
    </row>
    <row r="2877" spans="1:6" x14ac:dyDescent="0.25">
      <c r="A2877" t="s">
        <v>989</v>
      </c>
      <c r="B2877">
        <v>202003466</v>
      </c>
      <c r="C2877" s="63">
        <v>35292</v>
      </c>
      <c r="D2877" s="63">
        <v>35292</v>
      </c>
      <c r="E2877" s="55">
        <v>1</v>
      </c>
      <c r="F2877">
        <f t="shared" si="44"/>
        <v>1</v>
      </c>
    </row>
    <row r="2878" spans="1:6" x14ac:dyDescent="0.25">
      <c r="A2878" t="s">
        <v>4116</v>
      </c>
      <c r="B2878">
        <v>201505519</v>
      </c>
      <c r="C2878" s="63">
        <v>35292</v>
      </c>
      <c r="D2878" s="63">
        <v>35292</v>
      </c>
      <c r="E2878" s="55">
        <v>1</v>
      </c>
      <c r="F2878">
        <f t="shared" si="44"/>
        <v>1</v>
      </c>
    </row>
    <row r="2879" spans="1:6" x14ac:dyDescent="0.25">
      <c r="A2879" t="s">
        <v>2150</v>
      </c>
      <c r="B2879">
        <v>201508216</v>
      </c>
      <c r="C2879" s="63">
        <v>35510</v>
      </c>
      <c r="D2879" s="63">
        <v>35511</v>
      </c>
      <c r="E2879" s="55">
        <v>1</v>
      </c>
      <c r="F2879">
        <f t="shared" si="44"/>
        <v>2</v>
      </c>
    </row>
    <row r="2880" spans="1:6" x14ac:dyDescent="0.25">
      <c r="B2880">
        <v>201705494</v>
      </c>
      <c r="C2880" s="63">
        <v>35511</v>
      </c>
      <c r="D2880" s="63">
        <v>35511</v>
      </c>
      <c r="E2880" s="55">
        <v>1</v>
      </c>
      <c r="F2880">
        <f t="shared" si="44"/>
        <v>1</v>
      </c>
    </row>
    <row r="2881" spans="1:6" x14ac:dyDescent="0.25">
      <c r="B2881">
        <v>201905130</v>
      </c>
      <c r="C2881" s="63">
        <v>35511</v>
      </c>
      <c r="D2881" s="63">
        <v>35511</v>
      </c>
      <c r="E2881" s="55">
        <v>1</v>
      </c>
      <c r="F2881">
        <f t="shared" si="44"/>
        <v>1</v>
      </c>
    </row>
    <row r="2882" spans="1:6" x14ac:dyDescent="0.25">
      <c r="A2882" t="s">
        <v>4872</v>
      </c>
      <c r="B2882">
        <v>201700493</v>
      </c>
      <c r="C2882" s="63">
        <v>35292</v>
      </c>
      <c r="D2882" s="63">
        <v>35292</v>
      </c>
      <c r="E2882" s="55">
        <v>1</v>
      </c>
      <c r="F2882">
        <f t="shared" si="44"/>
        <v>1</v>
      </c>
    </row>
    <row r="2883" spans="1:6" x14ac:dyDescent="0.25">
      <c r="A2883" t="s">
        <v>3959</v>
      </c>
      <c r="B2883">
        <v>201405742</v>
      </c>
      <c r="C2883" s="63">
        <v>35292</v>
      </c>
      <c r="D2883" s="63">
        <v>35292</v>
      </c>
      <c r="E2883" s="55">
        <v>1</v>
      </c>
      <c r="F2883">
        <f t="shared" si="44"/>
        <v>1</v>
      </c>
    </row>
    <row r="2884" spans="1:6" x14ac:dyDescent="0.25">
      <c r="B2884">
        <v>201907345</v>
      </c>
      <c r="C2884" s="63">
        <v>35292</v>
      </c>
      <c r="D2884" s="63">
        <v>35292</v>
      </c>
      <c r="E2884" s="55">
        <v>1</v>
      </c>
      <c r="F2884">
        <f t="shared" si="44"/>
        <v>1</v>
      </c>
    </row>
    <row r="2885" spans="1:6" x14ac:dyDescent="0.25">
      <c r="A2885" t="s">
        <v>4925</v>
      </c>
      <c r="B2885">
        <v>201905861</v>
      </c>
      <c r="C2885" s="63">
        <v>35293</v>
      </c>
      <c r="D2885" s="63">
        <v>35293</v>
      </c>
      <c r="E2885" s="55">
        <v>1</v>
      </c>
      <c r="F2885">
        <f t="shared" si="44"/>
        <v>1</v>
      </c>
    </row>
    <row r="2886" spans="1:6" x14ac:dyDescent="0.25">
      <c r="A2886" t="s">
        <v>4776</v>
      </c>
      <c r="B2886">
        <v>202004229</v>
      </c>
      <c r="C2886" s="63">
        <v>35292</v>
      </c>
      <c r="D2886" s="63">
        <v>35292</v>
      </c>
      <c r="E2886" s="55">
        <v>1</v>
      </c>
      <c r="F2886">
        <f t="shared" ref="F2886:F2949" si="45">IFERROR(D2886-C2886+1, 0)</f>
        <v>1</v>
      </c>
    </row>
    <row r="2887" spans="1:6" x14ac:dyDescent="0.25">
      <c r="B2887">
        <v>202005692</v>
      </c>
      <c r="C2887" s="63">
        <v>35293</v>
      </c>
      <c r="D2887" s="63">
        <v>35293</v>
      </c>
      <c r="E2887" s="55">
        <v>1</v>
      </c>
      <c r="F2887">
        <f t="shared" si="45"/>
        <v>1</v>
      </c>
    </row>
    <row r="2888" spans="1:6" x14ac:dyDescent="0.25">
      <c r="A2888" t="s">
        <v>4632</v>
      </c>
      <c r="B2888">
        <v>201604666</v>
      </c>
      <c r="C2888" s="63">
        <v>35292</v>
      </c>
      <c r="D2888" s="63">
        <v>35292</v>
      </c>
      <c r="E2888" s="55">
        <v>1</v>
      </c>
      <c r="F2888">
        <f t="shared" si="45"/>
        <v>1</v>
      </c>
    </row>
    <row r="2889" spans="1:6" x14ac:dyDescent="0.25">
      <c r="A2889" t="s">
        <v>1591</v>
      </c>
      <c r="B2889">
        <v>201403686</v>
      </c>
      <c r="C2889" s="63">
        <v>35292</v>
      </c>
      <c r="D2889" s="63">
        <v>35292</v>
      </c>
      <c r="E2889" s="55">
        <v>1</v>
      </c>
      <c r="F2889">
        <f t="shared" si="45"/>
        <v>1</v>
      </c>
    </row>
    <row r="2890" spans="1:6" x14ac:dyDescent="0.25">
      <c r="A2890" t="s">
        <v>4115</v>
      </c>
      <c r="B2890">
        <v>201303517</v>
      </c>
      <c r="C2890" s="63">
        <v>35292</v>
      </c>
      <c r="D2890" s="63">
        <v>35292</v>
      </c>
      <c r="E2890" s="55">
        <v>1</v>
      </c>
      <c r="F2890">
        <f t="shared" si="45"/>
        <v>1</v>
      </c>
    </row>
    <row r="2891" spans="1:6" x14ac:dyDescent="0.25">
      <c r="B2891">
        <v>201806846</v>
      </c>
      <c r="C2891" s="63">
        <v>35292</v>
      </c>
      <c r="D2891" s="63">
        <v>35292</v>
      </c>
      <c r="E2891" s="55">
        <v>1</v>
      </c>
      <c r="F2891">
        <f t="shared" si="45"/>
        <v>1</v>
      </c>
    </row>
    <row r="2892" spans="1:6" x14ac:dyDescent="0.25">
      <c r="A2892" t="s">
        <v>3850</v>
      </c>
      <c r="B2892">
        <v>201402718</v>
      </c>
      <c r="C2892" s="63">
        <v>35294</v>
      </c>
      <c r="D2892" s="63">
        <v>35294</v>
      </c>
      <c r="E2892" s="55">
        <v>1</v>
      </c>
      <c r="F2892">
        <f t="shared" si="45"/>
        <v>1</v>
      </c>
    </row>
    <row r="2893" spans="1:6" x14ac:dyDescent="0.25">
      <c r="A2893" t="s">
        <v>4774</v>
      </c>
      <c r="B2893">
        <v>202000130</v>
      </c>
      <c r="C2893" s="63">
        <v>35292</v>
      </c>
      <c r="D2893" s="63">
        <v>35292</v>
      </c>
      <c r="E2893" s="55">
        <v>1</v>
      </c>
      <c r="F2893">
        <f t="shared" si="45"/>
        <v>1</v>
      </c>
    </row>
    <row r="2894" spans="1:6" x14ac:dyDescent="0.25">
      <c r="A2894" t="s">
        <v>4114</v>
      </c>
      <c r="B2894">
        <v>201909858</v>
      </c>
      <c r="C2894" s="63">
        <v>35295</v>
      </c>
      <c r="D2894" s="63">
        <v>35295</v>
      </c>
      <c r="E2894" s="55">
        <v>1</v>
      </c>
      <c r="F2894">
        <f t="shared" si="45"/>
        <v>1</v>
      </c>
    </row>
    <row r="2895" spans="1:6" x14ac:dyDescent="0.25">
      <c r="B2895">
        <v>202102717</v>
      </c>
      <c r="C2895" s="63">
        <v>35292</v>
      </c>
      <c r="D2895" s="63">
        <v>35292</v>
      </c>
      <c r="E2895" s="55">
        <v>1</v>
      </c>
      <c r="F2895">
        <f t="shared" si="45"/>
        <v>1</v>
      </c>
    </row>
    <row r="2896" spans="1:6" x14ac:dyDescent="0.25">
      <c r="A2896" t="s">
        <v>4112</v>
      </c>
      <c r="B2896">
        <v>202004395</v>
      </c>
      <c r="C2896" s="63">
        <v>35293</v>
      </c>
      <c r="D2896" s="63">
        <v>35293</v>
      </c>
      <c r="E2896" s="55">
        <v>1</v>
      </c>
      <c r="F2896">
        <f t="shared" si="45"/>
        <v>1</v>
      </c>
    </row>
    <row r="2897" spans="1:6" x14ac:dyDescent="0.25">
      <c r="A2897" t="s">
        <v>4256</v>
      </c>
      <c r="B2897">
        <v>201704991</v>
      </c>
      <c r="C2897" s="63">
        <v>35292</v>
      </c>
      <c r="D2897" s="63">
        <v>35292</v>
      </c>
      <c r="E2897" s="55">
        <v>1</v>
      </c>
      <c r="F2897">
        <f t="shared" si="45"/>
        <v>1</v>
      </c>
    </row>
    <row r="2898" spans="1:6" x14ac:dyDescent="0.25">
      <c r="B2898">
        <v>201806321</v>
      </c>
      <c r="C2898" s="63">
        <v>35292</v>
      </c>
      <c r="D2898" s="63">
        <v>35292</v>
      </c>
      <c r="E2898" s="55">
        <v>1</v>
      </c>
      <c r="F2898">
        <f t="shared" si="45"/>
        <v>1</v>
      </c>
    </row>
    <row r="2899" spans="1:6" x14ac:dyDescent="0.25">
      <c r="A2899" t="s">
        <v>4901</v>
      </c>
      <c r="B2899">
        <v>201806306</v>
      </c>
      <c r="C2899" s="63">
        <v>35292</v>
      </c>
      <c r="D2899" s="63">
        <v>35292</v>
      </c>
      <c r="E2899" s="55">
        <v>1</v>
      </c>
      <c r="F2899">
        <f t="shared" si="45"/>
        <v>1</v>
      </c>
    </row>
    <row r="2900" spans="1:6" x14ac:dyDescent="0.25">
      <c r="A2900" t="s">
        <v>4424</v>
      </c>
      <c r="B2900">
        <v>202008206</v>
      </c>
      <c r="C2900" s="63">
        <v>35293</v>
      </c>
      <c r="D2900" s="63">
        <v>35293</v>
      </c>
      <c r="E2900" s="55">
        <v>1</v>
      </c>
      <c r="F2900">
        <f t="shared" si="45"/>
        <v>1</v>
      </c>
    </row>
    <row r="2901" spans="1:6" x14ac:dyDescent="0.25">
      <c r="A2901" t="s">
        <v>4255</v>
      </c>
      <c r="B2901">
        <v>201806636</v>
      </c>
      <c r="C2901" s="63">
        <v>35292</v>
      </c>
      <c r="D2901" s="63">
        <v>35292</v>
      </c>
      <c r="E2901" s="55">
        <v>1</v>
      </c>
      <c r="F2901">
        <f t="shared" si="45"/>
        <v>1</v>
      </c>
    </row>
    <row r="2902" spans="1:6" x14ac:dyDescent="0.25">
      <c r="A2902" t="s">
        <v>4111</v>
      </c>
      <c r="B2902">
        <v>202109486</v>
      </c>
      <c r="C2902" s="63">
        <v>35292</v>
      </c>
      <c r="D2902" s="63">
        <v>35292</v>
      </c>
      <c r="E2902" s="55">
        <v>1</v>
      </c>
      <c r="F2902">
        <f t="shared" si="45"/>
        <v>1</v>
      </c>
    </row>
    <row r="2903" spans="1:6" x14ac:dyDescent="0.25">
      <c r="A2903" t="s">
        <v>4631</v>
      </c>
      <c r="B2903">
        <v>201905328</v>
      </c>
      <c r="C2903" s="63">
        <v>35293</v>
      </c>
      <c r="D2903" s="63">
        <v>35293</v>
      </c>
      <c r="E2903" s="55">
        <v>1</v>
      </c>
      <c r="F2903">
        <f t="shared" si="45"/>
        <v>1</v>
      </c>
    </row>
    <row r="2904" spans="1:6" x14ac:dyDescent="0.25">
      <c r="A2904" t="s">
        <v>5740</v>
      </c>
      <c r="B2904">
        <v>202004288</v>
      </c>
      <c r="C2904" s="63">
        <v>35509</v>
      </c>
      <c r="D2904" s="63">
        <v>35510</v>
      </c>
      <c r="E2904" s="55">
        <v>1</v>
      </c>
      <c r="F2904">
        <f t="shared" si="45"/>
        <v>2</v>
      </c>
    </row>
    <row r="2905" spans="1:6" x14ac:dyDescent="0.25">
      <c r="B2905">
        <v>202006407</v>
      </c>
      <c r="C2905" s="63">
        <v>35509</v>
      </c>
      <c r="D2905" s="63">
        <v>35509</v>
      </c>
      <c r="E2905" s="55">
        <v>1</v>
      </c>
      <c r="F2905">
        <f t="shared" si="45"/>
        <v>1</v>
      </c>
    </row>
    <row r="2906" spans="1:6" x14ac:dyDescent="0.25">
      <c r="A2906" t="s">
        <v>4728</v>
      </c>
      <c r="B2906">
        <v>202007969</v>
      </c>
      <c r="C2906" s="63">
        <v>35292</v>
      </c>
      <c r="D2906" s="63">
        <v>35292</v>
      </c>
      <c r="E2906" s="55">
        <v>1</v>
      </c>
      <c r="F2906">
        <f t="shared" si="45"/>
        <v>1</v>
      </c>
    </row>
    <row r="2907" spans="1:6" x14ac:dyDescent="0.25">
      <c r="A2907" t="s">
        <v>4630</v>
      </c>
      <c r="B2907">
        <v>202006562</v>
      </c>
      <c r="C2907" s="63">
        <v>35293</v>
      </c>
      <c r="D2907" s="63">
        <v>35293</v>
      </c>
      <c r="E2907" s="55">
        <v>1</v>
      </c>
      <c r="F2907">
        <f t="shared" si="45"/>
        <v>1</v>
      </c>
    </row>
    <row r="2908" spans="1:6" x14ac:dyDescent="0.25">
      <c r="A2908" t="s">
        <v>3958</v>
      </c>
      <c r="B2908">
        <v>199703280</v>
      </c>
      <c r="C2908" s="63">
        <v>35293</v>
      </c>
      <c r="D2908" s="63">
        <v>35293</v>
      </c>
      <c r="E2908" s="55">
        <v>1</v>
      </c>
      <c r="F2908">
        <f t="shared" si="45"/>
        <v>1</v>
      </c>
    </row>
    <row r="2909" spans="1:6" x14ac:dyDescent="0.25">
      <c r="A2909" t="s">
        <v>4254</v>
      </c>
      <c r="B2909">
        <v>201606201</v>
      </c>
      <c r="C2909" s="63">
        <v>35294</v>
      </c>
      <c r="D2909" s="63">
        <v>35294</v>
      </c>
      <c r="E2909" s="55">
        <v>1</v>
      </c>
      <c r="F2909">
        <f t="shared" si="45"/>
        <v>1</v>
      </c>
    </row>
    <row r="2910" spans="1:6" x14ac:dyDescent="0.25">
      <c r="A2910" t="s">
        <v>4971</v>
      </c>
      <c r="B2910">
        <v>202007797</v>
      </c>
      <c r="C2910" s="63">
        <v>35293</v>
      </c>
      <c r="D2910" s="63">
        <v>35294</v>
      </c>
      <c r="E2910" s="55">
        <v>1</v>
      </c>
      <c r="F2910">
        <f t="shared" si="45"/>
        <v>2</v>
      </c>
    </row>
    <row r="2911" spans="1:6" x14ac:dyDescent="0.25">
      <c r="A2911" t="s">
        <v>4423</v>
      </c>
      <c r="B2911">
        <v>201709304</v>
      </c>
      <c r="C2911" s="63">
        <v>35292</v>
      </c>
      <c r="D2911" s="63">
        <v>35292</v>
      </c>
      <c r="E2911" s="55">
        <v>1</v>
      </c>
      <c r="F2911">
        <f t="shared" si="45"/>
        <v>1</v>
      </c>
    </row>
    <row r="2912" spans="1:6" x14ac:dyDescent="0.25">
      <c r="B2912">
        <v>202000138</v>
      </c>
      <c r="C2912" s="63">
        <v>35294</v>
      </c>
      <c r="D2912" s="63">
        <v>35294</v>
      </c>
      <c r="E2912" s="55">
        <v>1</v>
      </c>
      <c r="F2912">
        <f t="shared" si="45"/>
        <v>1</v>
      </c>
    </row>
    <row r="2913" spans="1:6" x14ac:dyDescent="0.25">
      <c r="A2913" t="s">
        <v>5739</v>
      </c>
      <c r="B2913">
        <v>202007895</v>
      </c>
      <c r="C2913" s="63">
        <v>35509</v>
      </c>
      <c r="D2913" s="63">
        <v>35509</v>
      </c>
      <c r="E2913" s="55">
        <v>1</v>
      </c>
      <c r="F2913">
        <f t="shared" si="45"/>
        <v>1</v>
      </c>
    </row>
    <row r="2914" spans="1:6" x14ac:dyDescent="0.25">
      <c r="A2914" t="s">
        <v>3848</v>
      </c>
      <c r="B2914">
        <v>201908209</v>
      </c>
      <c r="C2914" s="63">
        <v>35293</v>
      </c>
      <c r="D2914" s="63">
        <v>35293</v>
      </c>
      <c r="E2914" s="55">
        <v>1</v>
      </c>
      <c r="F2914">
        <f t="shared" si="45"/>
        <v>1</v>
      </c>
    </row>
    <row r="2915" spans="1:6" x14ac:dyDescent="0.25">
      <c r="B2915">
        <v>202007568</v>
      </c>
      <c r="C2915" s="63">
        <v>35292</v>
      </c>
      <c r="D2915" s="63">
        <v>35293</v>
      </c>
      <c r="E2915" s="55">
        <v>1</v>
      </c>
      <c r="F2915">
        <f t="shared" si="45"/>
        <v>2</v>
      </c>
    </row>
    <row r="2916" spans="1:6" x14ac:dyDescent="0.25">
      <c r="A2916" t="s">
        <v>988</v>
      </c>
      <c r="B2916">
        <v>201707056</v>
      </c>
      <c r="C2916" s="63">
        <v>35293</v>
      </c>
      <c r="D2916" s="63">
        <v>35293</v>
      </c>
      <c r="E2916" s="55">
        <v>1</v>
      </c>
      <c r="F2916">
        <f t="shared" si="45"/>
        <v>1</v>
      </c>
    </row>
    <row r="2917" spans="1:6" x14ac:dyDescent="0.25">
      <c r="B2917">
        <v>201806860</v>
      </c>
      <c r="C2917" s="63">
        <v>35295</v>
      </c>
      <c r="D2917" s="63">
        <v>35296</v>
      </c>
      <c r="E2917" s="55">
        <v>1</v>
      </c>
      <c r="F2917">
        <f t="shared" si="45"/>
        <v>2</v>
      </c>
    </row>
    <row r="2918" spans="1:6" x14ac:dyDescent="0.25">
      <c r="A2918" t="s">
        <v>4981</v>
      </c>
      <c r="B2918">
        <v>201705754</v>
      </c>
      <c r="C2918" s="63">
        <v>35293</v>
      </c>
      <c r="D2918" s="63">
        <v>35293</v>
      </c>
      <c r="E2918" s="55">
        <v>1</v>
      </c>
      <c r="F2918">
        <f t="shared" si="45"/>
        <v>1</v>
      </c>
    </row>
    <row r="2919" spans="1:6" x14ac:dyDescent="0.25">
      <c r="A2919" t="s">
        <v>5738</v>
      </c>
      <c r="B2919">
        <v>202003484</v>
      </c>
      <c r="C2919" s="63">
        <v>35510</v>
      </c>
      <c r="D2919" s="63">
        <v>35510</v>
      </c>
      <c r="E2919" s="55">
        <v>1</v>
      </c>
      <c r="F2919">
        <f t="shared" si="45"/>
        <v>1</v>
      </c>
    </row>
    <row r="2920" spans="1:6" x14ac:dyDescent="0.25">
      <c r="A2920" t="s">
        <v>4954</v>
      </c>
      <c r="B2920">
        <v>202006388</v>
      </c>
      <c r="C2920" s="63">
        <v>35293</v>
      </c>
      <c r="D2920" s="63">
        <v>35293</v>
      </c>
      <c r="E2920" s="55">
        <v>1</v>
      </c>
      <c r="F2920">
        <f t="shared" si="45"/>
        <v>1</v>
      </c>
    </row>
    <row r="2921" spans="1:6" x14ac:dyDescent="0.25">
      <c r="A2921" t="s">
        <v>4109</v>
      </c>
      <c r="B2921">
        <v>201104122</v>
      </c>
      <c r="C2921" s="63">
        <v>35293</v>
      </c>
      <c r="D2921" s="63">
        <v>35293</v>
      </c>
      <c r="E2921" s="55">
        <v>1</v>
      </c>
      <c r="F2921">
        <f t="shared" si="45"/>
        <v>1</v>
      </c>
    </row>
    <row r="2922" spans="1:6" x14ac:dyDescent="0.25">
      <c r="A2922" t="s">
        <v>4422</v>
      </c>
      <c r="B2922">
        <v>201905723</v>
      </c>
      <c r="C2922" s="63">
        <v>35293</v>
      </c>
      <c r="D2922" s="63">
        <v>35293</v>
      </c>
      <c r="E2922" s="55">
        <v>1</v>
      </c>
      <c r="F2922">
        <f t="shared" si="45"/>
        <v>1</v>
      </c>
    </row>
    <row r="2923" spans="1:6" x14ac:dyDescent="0.25">
      <c r="B2923">
        <v>202007751</v>
      </c>
      <c r="C2923" s="63">
        <v>35293</v>
      </c>
      <c r="D2923" s="63">
        <v>35294</v>
      </c>
      <c r="E2923" s="55">
        <v>1</v>
      </c>
      <c r="F2923">
        <f t="shared" si="45"/>
        <v>2</v>
      </c>
    </row>
    <row r="2924" spans="1:6" x14ac:dyDescent="0.25">
      <c r="A2924" t="s">
        <v>4315</v>
      </c>
      <c r="B2924">
        <v>202005285</v>
      </c>
      <c r="C2924" s="63">
        <v>35293</v>
      </c>
      <c r="D2924" s="63">
        <v>35293</v>
      </c>
      <c r="E2924" s="55">
        <v>1</v>
      </c>
      <c r="F2924">
        <f t="shared" si="45"/>
        <v>1</v>
      </c>
    </row>
    <row r="2925" spans="1:6" x14ac:dyDescent="0.25">
      <c r="A2925" t="s">
        <v>4924</v>
      </c>
      <c r="B2925">
        <v>201503093</v>
      </c>
      <c r="C2925" s="63">
        <v>35293</v>
      </c>
      <c r="D2925" s="63">
        <v>35293</v>
      </c>
      <c r="E2925" s="55">
        <v>1</v>
      </c>
      <c r="F2925">
        <f t="shared" si="45"/>
        <v>1</v>
      </c>
    </row>
    <row r="2926" spans="1:6" x14ac:dyDescent="0.25">
      <c r="A2926" t="s">
        <v>4871</v>
      </c>
      <c r="B2926">
        <v>202006767</v>
      </c>
      <c r="C2926" s="63">
        <v>35293</v>
      </c>
      <c r="D2926" s="63">
        <v>35293</v>
      </c>
      <c r="E2926" s="55">
        <v>1</v>
      </c>
      <c r="F2926">
        <f t="shared" si="45"/>
        <v>1</v>
      </c>
    </row>
    <row r="2927" spans="1:6" x14ac:dyDescent="0.25">
      <c r="A2927" t="s">
        <v>1224</v>
      </c>
      <c r="B2927">
        <v>201905119</v>
      </c>
      <c r="C2927" s="63">
        <v>35295</v>
      </c>
      <c r="D2927" s="63">
        <v>35295</v>
      </c>
      <c r="E2927" s="55">
        <v>1</v>
      </c>
      <c r="F2927">
        <f t="shared" si="45"/>
        <v>1</v>
      </c>
    </row>
    <row r="2928" spans="1:6" x14ac:dyDescent="0.25">
      <c r="A2928" t="s">
        <v>1472</v>
      </c>
      <c r="B2928">
        <v>202008323</v>
      </c>
      <c r="C2928" s="63">
        <v>35295</v>
      </c>
      <c r="D2928" s="63">
        <v>35295</v>
      </c>
      <c r="E2928" s="55">
        <v>1</v>
      </c>
      <c r="F2928">
        <f t="shared" si="45"/>
        <v>1</v>
      </c>
    </row>
    <row r="2929" spans="1:6" x14ac:dyDescent="0.25">
      <c r="A2929" t="s">
        <v>1427</v>
      </c>
      <c r="B2929">
        <v>201904639</v>
      </c>
      <c r="C2929" s="63">
        <v>35294</v>
      </c>
      <c r="D2929" s="63">
        <v>35294</v>
      </c>
      <c r="E2929" s="55">
        <v>1</v>
      </c>
      <c r="F2929">
        <f t="shared" si="45"/>
        <v>1</v>
      </c>
    </row>
    <row r="2930" spans="1:6" x14ac:dyDescent="0.25">
      <c r="B2930">
        <v>201907201</v>
      </c>
      <c r="C2930" s="63">
        <v>35293</v>
      </c>
      <c r="D2930" s="63">
        <v>35293</v>
      </c>
      <c r="E2930" s="55">
        <v>1</v>
      </c>
      <c r="F2930">
        <f t="shared" si="45"/>
        <v>1</v>
      </c>
    </row>
    <row r="2931" spans="1:6" x14ac:dyDescent="0.25">
      <c r="B2931">
        <v>202004269</v>
      </c>
      <c r="C2931" s="63">
        <v>35293</v>
      </c>
      <c r="D2931" s="63">
        <v>35293</v>
      </c>
      <c r="E2931" s="55">
        <v>1</v>
      </c>
      <c r="F2931">
        <f t="shared" si="45"/>
        <v>1</v>
      </c>
    </row>
    <row r="2932" spans="1:6" x14ac:dyDescent="0.25">
      <c r="B2932">
        <v>202005216</v>
      </c>
      <c r="C2932" s="63">
        <v>35294</v>
      </c>
      <c r="D2932" s="63">
        <v>35294</v>
      </c>
      <c r="E2932" s="55">
        <v>1</v>
      </c>
      <c r="F2932">
        <f t="shared" si="45"/>
        <v>1</v>
      </c>
    </row>
    <row r="2933" spans="1:6" x14ac:dyDescent="0.25">
      <c r="A2933" t="s">
        <v>986</v>
      </c>
      <c r="B2933">
        <v>201407896</v>
      </c>
      <c r="C2933" s="63">
        <v>35294</v>
      </c>
      <c r="D2933" s="63">
        <v>35294</v>
      </c>
      <c r="E2933" s="55">
        <v>1</v>
      </c>
      <c r="F2933">
        <f t="shared" si="45"/>
        <v>1</v>
      </c>
    </row>
    <row r="2934" spans="1:6" x14ac:dyDescent="0.25">
      <c r="B2934">
        <v>202005303</v>
      </c>
      <c r="C2934" s="63">
        <v>35293</v>
      </c>
      <c r="D2934" s="63">
        <v>35293</v>
      </c>
      <c r="E2934" s="55">
        <v>1</v>
      </c>
      <c r="F2934">
        <f t="shared" si="45"/>
        <v>1</v>
      </c>
    </row>
    <row r="2935" spans="1:6" x14ac:dyDescent="0.25">
      <c r="A2935" t="s">
        <v>4870</v>
      </c>
      <c r="B2935">
        <v>201905634</v>
      </c>
      <c r="C2935" s="63">
        <v>35295</v>
      </c>
      <c r="D2935" s="63">
        <v>35295</v>
      </c>
      <c r="E2935" s="55">
        <v>1</v>
      </c>
      <c r="F2935">
        <f t="shared" si="45"/>
        <v>1</v>
      </c>
    </row>
    <row r="2936" spans="1:6" x14ac:dyDescent="0.25">
      <c r="A2936" t="s">
        <v>4421</v>
      </c>
      <c r="B2936">
        <v>202008094</v>
      </c>
      <c r="C2936" s="63">
        <v>35293</v>
      </c>
      <c r="D2936" s="63">
        <v>35293</v>
      </c>
      <c r="E2936" s="55">
        <v>1</v>
      </c>
      <c r="F2936">
        <f t="shared" si="45"/>
        <v>1</v>
      </c>
    </row>
    <row r="2937" spans="1:6" x14ac:dyDescent="0.25">
      <c r="A2937" t="s">
        <v>4869</v>
      </c>
      <c r="B2937">
        <v>202004159</v>
      </c>
      <c r="C2937" s="63">
        <v>35293</v>
      </c>
      <c r="D2937" s="63">
        <v>35293</v>
      </c>
      <c r="E2937" s="55">
        <v>1</v>
      </c>
      <c r="F2937">
        <f t="shared" si="45"/>
        <v>1</v>
      </c>
    </row>
    <row r="2938" spans="1:6" x14ac:dyDescent="0.25">
      <c r="A2938" t="s">
        <v>3845</v>
      </c>
      <c r="B2938">
        <v>201807609</v>
      </c>
      <c r="C2938" s="63">
        <v>35294</v>
      </c>
      <c r="D2938" s="63">
        <v>35294</v>
      </c>
      <c r="E2938" s="55">
        <v>1</v>
      </c>
      <c r="F2938">
        <f t="shared" si="45"/>
        <v>1</v>
      </c>
    </row>
    <row r="2939" spans="1:6" x14ac:dyDescent="0.25">
      <c r="B2939">
        <v>202008127</v>
      </c>
      <c r="C2939" s="63">
        <v>35293</v>
      </c>
      <c r="D2939" s="63">
        <v>35293</v>
      </c>
      <c r="E2939" s="55">
        <v>1</v>
      </c>
      <c r="F2939">
        <f t="shared" si="45"/>
        <v>1</v>
      </c>
    </row>
    <row r="2940" spans="1:6" x14ac:dyDescent="0.25">
      <c r="A2940" t="s">
        <v>1426</v>
      </c>
      <c r="B2940">
        <v>201508246</v>
      </c>
      <c r="C2940" s="63">
        <v>35293</v>
      </c>
      <c r="D2940" s="63">
        <v>35293</v>
      </c>
      <c r="E2940" s="55">
        <v>1</v>
      </c>
      <c r="F2940">
        <f t="shared" si="45"/>
        <v>1</v>
      </c>
    </row>
    <row r="2941" spans="1:6" x14ac:dyDescent="0.25">
      <c r="A2941" t="s">
        <v>5737</v>
      </c>
      <c r="B2941">
        <v>201804904</v>
      </c>
      <c r="C2941" s="63">
        <v>35510</v>
      </c>
      <c r="D2941" s="63">
        <v>35510</v>
      </c>
      <c r="E2941" s="55">
        <v>1</v>
      </c>
      <c r="F2941">
        <f t="shared" si="45"/>
        <v>1</v>
      </c>
    </row>
    <row r="2942" spans="1:6" x14ac:dyDescent="0.25">
      <c r="B2942">
        <v>202103629</v>
      </c>
      <c r="C2942" s="63">
        <v>35509</v>
      </c>
      <c r="D2942" s="63">
        <v>35510</v>
      </c>
      <c r="E2942" s="55">
        <v>1</v>
      </c>
      <c r="F2942">
        <f t="shared" si="45"/>
        <v>2</v>
      </c>
    </row>
    <row r="2943" spans="1:6" x14ac:dyDescent="0.25">
      <c r="A2943" t="s">
        <v>4108</v>
      </c>
      <c r="B2943">
        <v>202005146</v>
      </c>
      <c r="C2943" s="63">
        <v>35295</v>
      </c>
      <c r="D2943" s="63">
        <v>35295</v>
      </c>
      <c r="E2943" s="55">
        <v>1</v>
      </c>
      <c r="F2943">
        <f t="shared" si="45"/>
        <v>1</v>
      </c>
    </row>
    <row r="2944" spans="1:6" x14ac:dyDescent="0.25">
      <c r="B2944">
        <v>202006407</v>
      </c>
      <c r="C2944" s="63">
        <v>35294</v>
      </c>
      <c r="D2944" s="63">
        <v>35294</v>
      </c>
      <c r="E2944" s="55">
        <v>1</v>
      </c>
      <c r="F2944">
        <f t="shared" si="45"/>
        <v>1</v>
      </c>
    </row>
    <row r="2945" spans="1:6" x14ac:dyDescent="0.25">
      <c r="A2945" t="s">
        <v>4923</v>
      </c>
      <c r="B2945">
        <v>201905376</v>
      </c>
      <c r="C2945" s="63">
        <v>35294</v>
      </c>
      <c r="D2945" s="63">
        <v>35294</v>
      </c>
      <c r="E2945" s="55">
        <v>1</v>
      </c>
      <c r="F2945">
        <f t="shared" si="45"/>
        <v>1</v>
      </c>
    </row>
    <row r="2946" spans="1:6" x14ac:dyDescent="0.25">
      <c r="A2946" t="s">
        <v>4629</v>
      </c>
      <c r="B2946">
        <v>201806306</v>
      </c>
      <c r="C2946" s="63">
        <v>35318</v>
      </c>
      <c r="D2946" s="63">
        <v>35318</v>
      </c>
      <c r="E2946" s="55">
        <v>1</v>
      </c>
      <c r="F2946">
        <f t="shared" si="45"/>
        <v>1</v>
      </c>
    </row>
    <row r="2947" spans="1:6" x14ac:dyDescent="0.25">
      <c r="A2947" t="s">
        <v>4420</v>
      </c>
      <c r="B2947">
        <v>202004298</v>
      </c>
      <c r="C2947" s="63">
        <v>35295</v>
      </c>
      <c r="D2947" s="63">
        <v>35295</v>
      </c>
      <c r="E2947" s="55">
        <v>1</v>
      </c>
      <c r="F2947">
        <f t="shared" si="45"/>
        <v>1</v>
      </c>
    </row>
    <row r="2948" spans="1:6" x14ac:dyDescent="0.25">
      <c r="A2948" t="s">
        <v>3956</v>
      </c>
      <c r="B2948">
        <v>201808613</v>
      </c>
      <c r="C2948" s="63">
        <v>35293</v>
      </c>
      <c r="D2948" s="63">
        <v>35293</v>
      </c>
      <c r="E2948" s="55">
        <v>1</v>
      </c>
      <c r="F2948">
        <f t="shared" si="45"/>
        <v>1</v>
      </c>
    </row>
    <row r="2949" spans="1:6" x14ac:dyDescent="0.25">
      <c r="B2949">
        <v>202005209</v>
      </c>
      <c r="C2949" s="63">
        <v>35293</v>
      </c>
      <c r="D2949" s="63">
        <v>35293</v>
      </c>
      <c r="E2949" s="55">
        <v>1</v>
      </c>
      <c r="F2949">
        <f t="shared" si="45"/>
        <v>1</v>
      </c>
    </row>
    <row r="2950" spans="1:6" x14ac:dyDescent="0.25">
      <c r="A2950" t="s">
        <v>1171</v>
      </c>
      <c r="B2950">
        <v>202006923</v>
      </c>
      <c r="C2950" s="63">
        <v>35293</v>
      </c>
      <c r="D2950" s="63">
        <v>35294</v>
      </c>
      <c r="E2950" s="55">
        <v>1</v>
      </c>
      <c r="F2950">
        <f t="shared" ref="F2950:F3013" si="46">IFERROR(D2950-C2950+1, 0)</f>
        <v>2</v>
      </c>
    </row>
    <row r="2951" spans="1:6" x14ac:dyDescent="0.25">
      <c r="A2951" t="s">
        <v>984</v>
      </c>
      <c r="B2951">
        <v>201407776</v>
      </c>
      <c r="C2951" s="63">
        <v>35294</v>
      </c>
      <c r="D2951" s="63">
        <v>35294</v>
      </c>
      <c r="E2951" s="55">
        <v>1</v>
      </c>
      <c r="F2951">
        <f t="shared" si="46"/>
        <v>1</v>
      </c>
    </row>
    <row r="2952" spans="1:6" x14ac:dyDescent="0.25">
      <c r="A2952" t="s">
        <v>4868</v>
      </c>
      <c r="B2952">
        <v>202004293</v>
      </c>
      <c r="C2952" s="63">
        <v>35294</v>
      </c>
      <c r="D2952" s="63">
        <v>35294</v>
      </c>
      <c r="E2952" s="55">
        <v>1</v>
      </c>
      <c r="F2952">
        <f t="shared" si="46"/>
        <v>1</v>
      </c>
    </row>
    <row r="2953" spans="1:6" x14ac:dyDescent="0.25">
      <c r="B2953">
        <v>202007398</v>
      </c>
      <c r="C2953" s="63">
        <v>35294</v>
      </c>
      <c r="D2953" s="63">
        <v>35294</v>
      </c>
      <c r="E2953" s="55">
        <v>1</v>
      </c>
      <c r="F2953">
        <f t="shared" si="46"/>
        <v>1</v>
      </c>
    </row>
    <row r="2954" spans="1:6" x14ac:dyDescent="0.25">
      <c r="A2954" t="s">
        <v>4107</v>
      </c>
      <c r="B2954">
        <v>201905325</v>
      </c>
      <c r="C2954" s="63">
        <v>35293</v>
      </c>
      <c r="D2954" s="63">
        <v>35293</v>
      </c>
      <c r="E2954" s="55">
        <v>1</v>
      </c>
      <c r="F2954">
        <f t="shared" si="46"/>
        <v>1</v>
      </c>
    </row>
    <row r="2955" spans="1:6" x14ac:dyDescent="0.25">
      <c r="A2955" t="s">
        <v>4419</v>
      </c>
      <c r="B2955">
        <v>201704599</v>
      </c>
      <c r="C2955" s="63">
        <v>35295</v>
      </c>
      <c r="D2955" s="63">
        <v>35296</v>
      </c>
      <c r="E2955" s="55">
        <v>1</v>
      </c>
      <c r="F2955">
        <f t="shared" si="46"/>
        <v>2</v>
      </c>
    </row>
    <row r="2956" spans="1:6" x14ac:dyDescent="0.25">
      <c r="A2956" t="s">
        <v>4867</v>
      </c>
      <c r="B2956">
        <v>201705149</v>
      </c>
      <c r="C2956" s="63">
        <v>35295</v>
      </c>
      <c r="D2956" s="63">
        <v>35295</v>
      </c>
      <c r="E2956" s="55">
        <v>1</v>
      </c>
      <c r="F2956">
        <f t="shared" si="46"/>
        <v>1</v>
      </c>
    </row>
    <row r="2957" spans="1:6" x14ac:dyDescent="0.25">
      <c r="B2957">
        <v>201904499</v>
      </c>
      <c r="C2957" s="63">
        <v>35294</v>
      </c>
      <c r="D2957" s="63">
        <v>35294</v>
      </c>
      <c r="E2957" s="55">
        <v>1</v>
      </c>
      <c r="F2957">
        <f t="shared" si="46"/>
        <v>1</v>
      </c>
    </row>
    <row r="2958" spans="1:6" x14ac:dyDescent="0.25">
      <c r="A2958" t="s">
        <v>4106</v>
      </c>
      <c r="B2958">
        <v>201907058</v>
      </c>
      <c r="C2958" s="63">
        <v>35295</v>
      </c>
      <c r="D2958" s="63">
        <v>35295</v>
      </c>
      <c r="E2958" s="55">
        <v>1</v>
      </c>
      <c r="F2958">
        <f t="shared" si="46"/>
        <v>1</v>
      </c>
    </row>
    <row r="2959" spans="1:6" x14ac:dyDescent="0.25">
      <c r="B2959">
        <v>201907483</v>
      </c>
      <c r="C2959" s="63">
        <v>35294</v>
      </c>
      <c r="D2959" s="63">
        <v>35294</v>
      </c>
      <c r="E2959" s="55">
        <v>1</v>
      </c>
      <c r="F2959">
        <f t="shared" si="46"/>
        <v>1</v>
      </c>
    </row>
    <row r="2960" spans="1:6" x14ac:dyDescent="0.25">
      <c r="B2960">
        <v>202004288</v>
      </c>
      <c r="C2960" s="63">
        <v>35294</v>
      </c>
      <c r="D2960" s="63">
        <v>35294</v>
      </c>
      <c r="E2960" s="55">
        <v>1</v>
      </c>
      <c r="F2960">
        <f t="shared" si="46"/>
        <v>1</v>
      </c>
    </row>
    <row r="2961" spans="1:6" x14ac:dyDescent="0.25">
      <c r="A2961" t="s">
        <v>4627</v>
      </c>
      <c r="B2961">
        <v>201909935</v>
      </c>
      <c r="C2961" s="63">
        <v>35294</v>
      </c>
      <c r="D2961" s="63">
        <v>35294</v>
      </c>
      <c r="E2961" s="55">
        <v>1</v>
      </c>
      <c r="F2961">
        <f t="shared" si="46"/>
        <v>1</v>
      </c>
    </row>
    <row r="2962" spans="1:6" x14ac:dyDescent="0.25">
      <c r="A2962" t="s">
        <v>1583</v>
      </c>
      <c r="B2962">
        <v>202005283</v>
      </c>
      <c r="C2962" s="63">
        <v>35294</v>
      </c>
      <c r="D2962" s="63">
        <v>35294</v>
      </c>
      <c r="E2962" s="55">
        <v>1</v>
      </c>
      <c r="F2962">
        <f t="shared" si="46"/>
        <v>1</v>
      </c>
    </row>
    <row r="2963" spans="1:6" x14ac:dyDescent="0.25">
      <c r="A2963" t="s">
        <v>982</v>
      </c>
      <c r="B2963">
        <v>201700493</v>
      </c>
      <c r="C2963" s="63">
        <v>35299</v>
      </c>
      <c r="D2963" s="63">
        <v>35299</v>
      </c>
      <c r="E2963" s="55">
        <v>1</v>
      </c>
      <c r="F2963">
        <f t="shared" si="46"/>
        <v>1</v>
      </c>
    </row>
    <row r="2964" spans="1:6" x14ac:dyDescent="0.25">
      <c r="B2964">
        <v>201806092</v>
      </c>
      <c r="C2964" s="63">
        <v>35298</v>
      </c>
      <c r="D2964" s="63">
        <v>35298</v>
      </c>
      <c r="E2964" s="55">
        <v>1</v>
      </c>
      <c r="F2964">
        <f t="shared" si="46"/>
        <v>1</v>
      </c>
    </row>
    <row r="2965" spans="1:6" x14ac:dyDescent="0.25">
      <c r="B2965">
        <v>201905061</v>
      </c>
      <c r="C2965" s="63">
        <v>35298</v>
      </c>
      <c r="D2965" s="63">
        <v>35298</v>
      </c>
      <c r="E2965" s="55">
        <v>1</v>
      </c>
      <c r="F2965">
        <f t="shared" si="46"/>
        <v>1</v>
      </c>
    </row>
    <row r="2966" spans="1:6" x14ac:dyDescent="0.25">
      <c r="B2966">
        <v>201905634</v>
      </c>
      <c r="C2966" s="63">
        <v>35298</v>
      </c>
      <c r="D2966" s="63">
        <v>35298</v>
      </c>
      <c r="E2966" s="55">
        <v>1</v>
      </c>
      <c r="F2966">
        <f t="shared" si="46"/>
        <v>1</v>
      </c>
    </row>
    <row r="2967" spans="1:6" x14ac:dyDescent="0.25">
      <c r="B2967">
        <v>201906117</v>
      </c>
      <c r="C2967" s="63">
        <v>35294</v>
      </c>
      <c r="D2967" s="63">
        <v>35294</v>
      </c>
      <c r="E2967" s="55">
        <v>1</v>
      </c>
      <c r="F2967">
        <f t="shared" si="46"/>
        <v>1</v>
      </c>
    </row>
    <row r="2968" spans="1:6" x14ac:dyDescent="0.25">
      <c r="B2968">
        <v>201907455</v>
      </c>
      <c r="C2968" s="63">
        <v>35298</v>
      </c>
      <c r="D2968" s="63">
        <v>35298</v>
      </c>
      <c r="E2968" s="55">
        <v>1</v>
      </c>
      <c r="F2968">
        <f t="shared" si="46"/>
        <v>1</v>
      </c>
    </row>
    <row r="2969" spans="1:6" x14ac:dyDescent="0.25">
      <c r="B2969">
        <v>202000138</v>
      </c>
      <c r="C2969" s="63">
        <v>35297</v>
      </c>
      <c r="D2969" s="63">
        <v>35297</v>
      </c>
      <c r="E2969" s="55">
        <v>1</v>
      </c>
      <c r="F2969">
        <f t="shared" si="46"/>
        <v>1</v>
      </c>
    </row>
    <row r="2970" spans="1:6" x14ac:dyDescent="0.25">
      <c r="B2970">
        <v>202006302</v>
      </c>
      <c r="C2970" s="63">
        <v>35296</v>
      </c>
      <c r="D2970" s="63">
        <v>35296</v>
      </c>
      <c r="E2970" s="55">
        <v>1</v>
      </c>
      <c r="F2970">
        <f t="shared" si="46"/>
        <v>1</v>
      </c>
    </row>
    <row r="2971" spans="1:6" x14ac:dyDescent="0.25">
      <c r="B2971">
        <v>202006767</v>
      </c>
      <c r="C2971" s="63">
        <v>35297</v>
      </c>
      <c r="D2971" s="63">
        <v>35297</v>
      </c>
      <c r="E2971" s="55">
        <v>1</v>
      </c>
      <c r="F2971">
        <f t="shared" si="46"/>
        <v>1</v>
      </c>
    </row>
    <row r="2972" spans="1:6" x14ac:dyDescent="0.25">
      <c r="A2972" t="s">
        <v>4953</v>
      </c>
      <c r="B2972">
        <v>202004810</v>
      </c>
      <c r="C2972" s="63">
        <v>35294</v>
      </c>
      <c r="D2972" s="63">
        <v>35294</v>
      </c>
      <c r="E2972" s="55">
        <v>1</v>
      </c>
      <c r="F2972">
        <f t="shared" si="46"/>
        <v>1</v>
      </c>
    </row>
    <row r="2973" spans="1:6" x14ac:dyDescent="0.25">
      <c r="A2973" t="s">
        <v>4773</v>
      </c>
      <c r="B2973">
        <v>202007463</v>
      </c>
      <c r="C2973" s="63">
        <v>35294</v>
      </c>
      <c r="D2973" s="63">
        <v>35294</v>
      </c>
      <c r="E2973" s="55">
        <v>1</v>
      </c>
      <c r="F2973">
        <f t="shared" si="46"/>
        <v>1</v>
      </c>
    </row>
    <row r="2974" spans="1:6" x14ac:dyDescent="0.25">
      <c r="A2974" t="s">
        <v>4418</v>
      </c>
      <c r="B2974">
        <v>201807575</v>
      </c>
      <c r="C2974" s="63">
        <v>35294</v>
      </c>
      <c r="D2974" s="63">
        <v>35294</v>
      </c>
      <c r="E2974" s="55">
        <v>1</v>
      </c>
      <c r="F2974">
        <f t="shared" si="46"/>
        <v>1</v>
      </c>
    </row>
    <row r="2975" spans="1:6" x14ac:dyDescent="0.25">
      <c r="A2975" t="s">
        <v>1356</v>
      </c>
      <c r="B2975">
        <v>201905354</v>
      </c>
      <c r="C2975" s="63">
        <v>35294</v>
      </c>
      <c r="D2975" s="63">
        <v>35294</v>
      </c>
      <c r="E2975" s="55">
        <v>1</v>
      </c>
      <c r="F2975">
        <f t="shared" si="46"/>
        <v>1</v>
      </c>
    </row>
    <row r="2976" spans="1:6" x14ac:dyDescent="0.25">
      <c r="B2976">
        <v>202103636</v>
      </c>
      <c r="C2976" s="63">
        <v>35294</v>
      </c>
      <c r="D2976" s="63">
        <v>35294</v>
      </c>
      <c r="E2976" s="55">
        <v>1</v>
      </c>
      <c r="F2976">
        <f t="shared" si="46"/>
        <v>1</v>
      </c>
    </row>
    <row r="2977" spans="1:6" x14ac:dyDescent="0.25">
      <c r="A2977" t="s">
        <v>4836</v>
      </c>
      <c r="B2977">
        <v>201808543</v>
      </c>
      <c r="C2977" s="63">
        <v>35294</v>
      </c>
      <c r="D2977" s="63">
        <v>35294</v>
      </c>
      <c r="E2977" s="55">
        <v>1</v>
      </c>
      <c r="F2977">
        <f t="shared" si="46"/>
        <v>1</v>
      </c>
    </row>
    <row r="2978" spans="1:6" x14ac:dyDescent="0.25">
      <c r="A2978" t="s">
        <v>4626</v>
      </c>
      <c r="B2978">
        <v>201700494</v>
      </c>
      <c r="C2978" s="63">
        <v>35295</v>
      </c>
      <c r="D2978" s="63">
        <v>35295</v>
      </c>
      <c r="E2978" s="55">
        <v>1</v>
      </c>
      <c r="F2978">
        <f t="shared" si="46"/>
        <v>1</v>
      </c>
    </row>
    <row r="2979" spans="1:6" x14ac:dyDescent="0.25">
      <c r="A2979" t="s">
        <v>3954</v>
      </c>
      <c r="B2979">
        <v>201707329</v>
      </c>
      <c r="C2979" s="63">
        <v>35294</v>
      </c>
      <c r="D2979" s="63">
        <v>35294</v>
      </c>
      <c r="E2979" s="55">
        <v>1</v>
      </c>
      <c r="F2979">
        <f t="shared" si="46"/>
        <v>1</v>
      </c>
    </row>
    <row r="2980" spans="1:6" x14ac:dyDescent="0.25">
      <c r="B2980">
        <v>202007895</v>
      </c>
      <c r="C2980" s="63">
        <v>35294</v>
      </c>
      <c r="D2980" s="63">
        <v>35294</v>
      </c>
      <c r="E2980" s="55">
        <v>1</v>
      </c>
      <c r="F2980">
        <f t="shared" si="46"/>
        <v>1</v>
      </c>
    </row>
    <row r="2981" spans="1:6" x14ac:dyDescent="0.25">
      <c r="B2981">
        <v>202008862</v>
      </c>
      <c r="C2981" s="63">
        <v>35294</v>
      </c>
      <c r="D2981" s="63">
        <v>35294</v>
      </c>
      <c r="E2981" s="55">
        <v>1</v>
      </c>
      <c r="F2981">
        <f t="shared" si="46"/>
        <v>1</v>
      </c>
    </row>
    <row r="2982" spans="1:6" x14ac:dyDescent="0.25">
      <c r="A2982" t="s">
        <v>3843</v>
      </c>
      <c r="B2982">
        <v>201406189</v>
      </c>
      <c r="C2982" s="63">
        <v>35294</v>
      </c>
      <c r="D2982" s="63">
        <v>35294</v>
      </c>
      <c r="E2982" s="55">
        <v>1</v>
      </c>
      <c r="F2982">
        <f t="shared" si="46"/>
        <v>1</v>
      </c>
    </row>
    <row r="2983" spans="1:6" x14ac:dyDescent="0.25">
      <c r="B2983">
        <v>201800165</v>
      </c>
      <c r="C2983" s="63">
        <v>35295</v>
      </c>
      <c r="D2983" s="63">
        <v>35295</v>
      </c>
      <c r="E2983" s="55">
        <v>1</v>
      </c>
      <c r="F2983">
        <f t="shared" si="46"/>
        <v>1</v>
      </c>
    </row>
    <row r="2984" spans="1:6" x14ac:dyDescent="0.25">
      <c r="B2984">
        <v>202003484</v>
      </c>
      <c r="C2984" s="63">
        <v>35294</v>
      </c>
      <c r="D2984" s="63">
        <v>35294</v>
      </c>
      <c r="E2984" s="55">
        <v>1</v>
      </c>
      <c r="F2984">
        <f t="shared" si="46"/>
        <v>1</v>
      </c>
    </row>
    <row r="2985" spans="1:6" x14ac:dyDescent="0.25">
      <c r="A2985" t="s">
        <v>4314</v>
      </c>
      <c r="B2985">
        <v>201806836</v>
      </c>
      <c r="C2985" s="63">
        <v>35294</v>
      </c>
      <c r="D2985" s="63">
        <v>35294</v>
      </c>
      <c r="E2985" s="55">
        <v>1</v>
      </c>
      <c r="F2985">
        <f t="shared" si="46"/>
        <v>1</v>
      </c>
    </row>
    <row r="2986" spans="1:6" x14ac:dyDescent="0.25">
      <c r="B2986">
        <v>201907107</v>
      </c>
      <c r="C2986" s="63">
        <v>35295</v>
      </c>
      <c r="D2986" s="63">
        <v>35295</v>
      </c>
      <c r="E2986" s="55">
        <v>1</v>
      </c>
      <c r="F2986">
        <f t="shared" si="46"/>
        <v>1</v>
      </c>
    </row>
    <row r="2987" spans="1:6" x14ac:dyDescent="0.25">
      <c r="A2987" t="s">
        <v>4417</v>
      </c>
      <c r="B2987">
        <v>202004891</v>
      </c>
      <c r="C2987" s="63">
        <v>35295</v>
      </c>
      <c r="D2987" s="63">
        <v>35295</v>
      </c>
      <c r="E2987" s="55">
        <v>1</v>
      </c>
      <c r="F2987">
        <f t="shared" si="46"/>
        <v>1</v>
      </c>
    </row>
    <row r="2988" spans="1:6" x14ac:dyDescent="0.25">
      <c r="A2988" t="s">
        <v>4625</v>
      </c>
      <c r="B2988">
        <v>201706083</v>
      </c>
      <c r="C2988" s="63">
        <v>35295</v>
      </c>
      <c r="D2988" s="63">
        <v>35295</v>
      </c>
      <c r="E2988" s="55">
        <v>1</v>
      </c>
      <c r="F2988">
        <f t="shared" si="46"/>
        <v>1</v>
      </c>
    </row>
    <row r="2989" spans="1:6" x14ac:dyDescent="0.25">
      <c r="A2989" t="s">
        <v>4105</v>
      </c>
      <c r="B2989">
        <v>201806392</v>
      </c>
      <c r="C2989" s="63">
        <v>35294</v>
      </c>
      <c r="D2989" s="63">
        <v>35295</v>
      </c>
      <c r="E2989" s="55">
        <v>1</v>
      </c>
      <c r="F2989">
        <f t="shared" si="46"/>
        <v>2</v>
      </c>
    </row>
    <row r="2990" spans="1:6" x14ac:dyDescent="0.25">
      <c r="B2990">
        <v>202004393</v>
      </c>
      <c r="C2990" s="63">
        <v>35295</v>
      </c>
      <c r="D2990" s="63">
        <v>35295</v>
      </c>
      <c r="E2990" s="55">
        <v>1</v>
      </c>
      <c r="F2990">
        <f t="shared" si="46"/>
        <v>1</v>
      </c>
    </row>
    <row r="2991" spans="1:6" x14ac:dyDescent="0.25">
      <c r="A2991" t="s">
        <v>1170</v>
      </c>
      <c r="B2991">
        <v>201906116</v>
      </c>
      <c r="C2991" s="63">
        <v>35295</v>
      </c>
      <c r="D2991" s="63">
        <v>35295</v>
      </c>
      <c r="E2991" s="55">
        <v>1</v>
      </c>
      <c r="F2991">
        <f t="shared" si="46"/>
        <v>1</v>
      </c>
    </row>
    <row r="2992" spans="1:6" x14ac:dyDescent="0.25">
      <c r="A2992" t="s">
        <v>4624</v>
      </c>
      <c r="B2992">
        <v>201907538</v>
      </c>
      <c r="C2992" s="63">
        <v>35295</v>
      </c>
      <c r="D2992" s="63">
        <v>35295</v>
      </c>
      <c r="E2992" s="55">
        <v>1</v>
      </c>
      <c r="F2992">
        <f t="shared" si="46"/>
        <v>1</v>
      </c>
    </row>
    <row r="2993" spans="1:6" x14ac:dyDescent="0.25">
      <c r="A2993" t="s">
        <v>1222</v>
      </c>
      <c r="B2993">
        <v>201705127</v>
      </c>
      <c r="C2993" s="63">
        <v>35295</v>
      </c>
      <c r="D2993" s="63">
        <v>35295</v>
      </c>
      <c r="E2993" s="55">
        <v>1</v>
      </c>
      <c r="F2993">
        <f t="shared" si="46"/>
        <v>1</v>
      </c>
    </row>
    <row r="2994" spans="1:6" x14ac:dyDescent="0.25">
      <c r="A2994" t="s">
        <v>1355</v>
      </c>
      <c r="B2994">
        <v>202002811</v>
      </c>
      <c r="C2994" s="63">
        <v>35294</v>
      </c>
      <c r="D2994" s="63">
        <v>35295</v>
      </c>
      <c r="E2994" s="55">
        <v>1</v>
      </c>
      <c r="F2994">
        <f t="shared" si="46"/>
        <v>2</v>
      </c>
    </row>
    <row r="2995" spans="1:6" x14ac:dyDescent="0.25">
      <c r="B2995">
        <v>202006757</v>
      </c>
      <c r="C2995" s="63">
        <v>35295</v>
      </c>
      <c r="D2995" s="63">
        <v>35295</v>
      </c>
      <c r="E2995" s="55">
        <v>1</v>
      </c>
      <c r="F2995">
        <f t="shared" si="46"/>
        <v>1</v>
      </c>
    </row>
    <row r="2996" spans="1:6" x14ac:dyDescent="0.25">
      <c r="A2996" t="s">
        <v>1273</v>
      </c>
      <c r="B2996">
        <v>201206120</v>
      </c>
      <c r="C2996" s="63">
        <v>35295</v>
      </c>
      <c r="D2996" s="63">
        <v>35295</v>
      </c>
      <c r="E2996" s="55">
        <v>1</v>
      </c>
      <c r="F2996">
        <f t="shared" si="46"/>
        <v>1</v>
      </c>
    </row>
    <row r="2997" spans="1:6" x14ac:dyDescent="0.25">
      <c r="A2997" t="s">
        <v>980</v>
      </c>
      <c r="B2997">
        <v>202004159</v>
      </c>
      <c r="C2997" s="63">
        <v>35295</v>
      </c>
      <c r="D2997" s="63">
        <v>35295</v>
      </c>
      <c r="E2997" s="55">
        <v>1</v>
      </c>
      <c r="F2997">
        <f t="shared" si="46"/>
        <v>1</v>
      </c>
    </row>
    <row r="2998" spans="1:6" x14ac:dyDescent="0.25">
      <c r="A2998" t="s">
        <v>1109</v>
      </c>
      <c r="B2998">
        <v>201705971</v>
      </c>
      <c r="C2998" s="63">
        <v>35296</v>
      </c>
      <c r="D2998" s="63">
        <v>35296</v>
      </c>
      <c r="E2998" s="55">
        <v>1</v>
      </c>
      <c r="F2998">
        <f t="shared" si="46"/>
        <v>1</v>
      </c>
    </row>
    <row r="2999" spans="1:6" x14ac:dyDescent="0.25">
      <c r="B2999">
        <v>202004377</v>
      </c>
      <c r="C2999" s="63">
        <v>35297</v>
      </c>
      <c r="D2999" s="63">
        <v>35297</v>
      </c>
      <c r="E2999" s="55">
        <v>1</v>
      </c>
      <c r="F2999">
        <f t="shared" si="46"/>
        <v>1</v>
      </c>
    </row>
    <row r="3000" spans="1:6" x14ac:dyDescent="0.25">
      <c r="B3000">
        <v>202004823</v>
      </c>
      <c r="C3000" s="63">
        <v>35297</v>
      </c>
      <c r="D3000" s="63">
        <v>35297</v>
      </c>
      <c r="E3000" s="55">
        <v>1</v>
      </c>
      <c r="F3000">
        <f t="shared" si="46"/>
        <v>1</v>
      </c>
    </row>
    <row r="3001" spans="1:6" x14ac:dyDescent="0.25">
      <c r="A3001" t="s">
        <v>4416</v>
      </c>
      <c r="B3001">
        <v>201706065</v>
      </c>
      <c r="C3001" s="63">
        <v>35294</v>
      </c>
      <c r="D3001" s="63">
        <v>35294</v>
      </c>
      <c r="E3001" s="55">
        <v>1</v>
      </c>
      <c r="F3001">
        <f t="shared" si="46"/>
        <v>1</v>
      </c>
    </row>
    <row r="3002" spans="1:6" x14ac:dyDescent="0.25">
      <c r="A3002" t="s">
        <v>4970</v>
      </c>
      <c r="B3002">
        <v>201705312</v>
      </c>
      <c r="C3002" s="63">
        <v>35295</v>
      </c>
      <c r="D3002" s="63">
        <v>35295</v>
      </c>
      <c r="E3002" s="55">
        <v>1</v>
      </c>
      <c r="F3002">
        <f t="shared" si="46"/>
        <v>1</v>
      </c>
    </row>
    <row r="3003" spans="1:6" x14ac:dyDescent="0.25">
      <c r="B3003">
        <v>201907477</v>
      </c>
      <c r="C3003" s="63">
        <v>35295</v>
      </c>
      <c r="D3003" s="63">
        <v>35295</v>
      </c>
      <c r="E3003" s="55">
        <v>1</v>
      </c>
      <c r="F3003">
        <f t="shared" si="46"/>
        <v>1</v>
      </c>
    </row>
    <row r="3004" spans="1:6" x14ac:dyDescent="0.25">
      <c r="A3004" t="s">
        <v>1221</v>
      </c>
      <c r="B3004">
        <v>201806155</v>
      </c>
      <c r="C3004" s="63">
        <v>35294</v>
      </c>
      <c r="D3004" s="63">
        <v>35295</v>
      </c>
      <c r="E3004" s="55">
        <v>1</v>
      </c>
      <c r="F3004">
        <f t="shared" si="46"/>
        <v>2</v>
      </c>
    </row>
    <row r="3005" spans="1:6" x14ac:dyDescent="0.25">
      <c r="A3005" t="s">
        <v>1525</v>
      </c>
      <c r="B3005">
        <v>201705783</v>
      </c>
      <c r="C3005" s="63">
        <v>35295</v>
      </c>
      <c r="D3005" s="63">
        <v>35295</v>
      </c>
      <c r="E3005" s="55">
        <v>1</v>
      </c>
      <c r="F3005">
        <f t="shared" si="46"/>
        <v>1</v>
      </c>
    </row>
    <row r="3006" spans="1:6" x14ac:dyDescent="0.25">
      <c r="A3006" t="s">
        <v>4104</v>
      </c>
      <c r="B3006">
        <v>202008319</v>
      </c>
      <c r="C3006" s="63">
        <v>35296</v>
      </c>
      <c r="D3006" s="63">
        <v>35296</v>
      </c>
      <c r="E3006" s="55">
        <v>1</v>
      </c>
      <c r="F3006">
        <f t="shared" si="46"/>
        <v>1</v>
      </c>
    </row>
    <row r="3007" spans="1:6" x14ac:dyDescent="0.25">
      <c r="B3007">
        <v>202103629</v>
      </c>
      <c r="C3007" s="63">
        <v>35298</v>
      </c>
      <c r="D3007" s="63">
        <v>35298</v>
      </c>
      <c r="E3007" s="55">
        <v>1</v>
      </c>
      <c r="F3007">
        <f t="shared" si="46"/>
        <v>1</v>
      </c>
    </row>
    <row r="3008" spans="1:6" x14ac:dyDescent="0.25">
      <c r="A3008" t="s">
        <v>5736</v>
      </c>
      <c r="B3008">
        <v>202004499</v>
      </c>
      <c r="C3008" s="63">
        <v>35511</v>
      </c>
      <c r="D3008" s="63">
        <v>35511</v>
      </c>
      <c r="E3008" s="55">
        <v>1</v>
      </c>
      <c r="F3008">
        <f t="shared" si="46"/>
        <v>1</v>
      </c>
    </row>
    <row r="3009" spans="1:6" x14ac:dyDescent="0.25">
      <c r="A3009" t="s">
        <v>3840</v>
      </c>
      <c r="B3009">
        <v>201706253</v>
      </c>
      <c r="C3009" s="63">
        <v>35295</v>
      </c>
      <c r="D3009" s="63">
        <v>35295</v>
      </c>
      <c r="E3009" s="55">
        <v>1</v>
      </c>
      <c r="F3009">
        <f t="shared" si="46"/>
        <v>1</v>
      </c>
    </row>
    <row r="3010" spans="1:6" x14ac:dyDescent="0.25">
      <c r="B3010">
        <v>202003219</v>
      </c>
      <c r="C3010" s="63">
        <v>35296</v>
      </c>
      <c r="D3010" s="63">
        <v>35296</v>
      </c>
      <c r="E3010" s="55">
        <v>1</v>
      </c>
      <c r="F3010">
        <f t="shared" si="46"/>
        <v>1</v>
      </c>
    </row>
    <row r="3011" spans="1:6" x14ac:dyDescent="0.25">
      <c r="A3011" t="s">
        <v>1523</v>
      </c>
      <c r="B3011">
        <v>201806544</v>
      </c>
      <c r="C3011" s="63">
        <v>35295</v>
      </c>
      <c r="D3011" s="63">
        <v>35295</v>
      </c>
      <c r="E3011" s="55">
        <v>1</v>
      </c>
      <c r="F3011">
        <f t="shared" si="46"/>
        <v>1</v>
      </c>
    </row>
    <row r="3012" spans="1:6" x14ac:dyDescent="0.25">
      <c r="A3012" t="s">
        <v>3952</v>
      </c>
      <c r="B3012">
        <v>201706956</v>
      </c>
      <c r="C3012" s="63">
        <v>35295</v>
      </c>
      <c r="D3012" s="63">
        <v>35295</v>
      </c>
      <c r="E3012" s="55">
        <v>1</v>
      </c>
      <c r="F3012">
        <f t="shared" si="46"/>
        <v>1</v>
      </c>
    </row>
    <row r="3013" spans="1:6" x14ac:dyDescent="0.25">
      <c r="A3013" t="s">
        <v>4313</v>
      </c>
      <c r="B3013">
        <v>201907396</v>
      </c>
      <c r="C3013" s="63">
        <v>35295</v>
      </c>
      <c r="D3013" s="63">
        <v>35295</v>
      </c>
      <c r="E3013" s="55">
        <v>1</v>
      </c>
      <c r="F3013">
        <f t="shared" si="46"/>
        <v>1</v>
      </c>
    </row>
    <row r="3014" spans="1:6" x14ac:dyDescent="0.25">
      <c r="A3014" t="s">
        <v>3950</v>
      </c>
      <c r="B3014">
        <v>201504403</v>
      </c>
      <c r="C3014" s="63">
        <v>35295</v>
      </c>
      <c r="D3014" s="63">
        <v>35295</v>
      </c>
      <c r="E3014" s="55">
        <v>1</v>
      </c>
      <c r="F3014">
        <f t="shared" ref="F3014:F3077" si="47">IFERROR(D3014-C3014+1, 0)</f>
        <v>1</v>
      </c>
    </row>
    <row r="3015" spans="1:6" x14ac:dyDescent="0.25">
      <c r="A3015" t="s">
        <v>4103</v>
      </c>
      <c r="B3015">
        <v>201905682</v>
      </c>
      <c r="C3015" s="63">
        <v>35295</v>
      </c>
      <c r="D3015" s="63">
        <v>35295</v>
      </c>
      <c r="E3015" s="55">
        <v>1</v>
      </c>
      <c r="F3015">
        <f t="shared" si="47"/>
        <v>1</v>
      </c>
    </row>
    <row r="3016" spans="1:6" x14ac:dyDescent="0.25">
      <c r="A3016" t="s">
        <v>3948</v>
      </c>
      <c r="B3016">
        <v>201907089</v>
      </c>
      <c r="C3016" s="63">
        <v>35295</v>
      </c>
      <c r="D3016" s="63">
        <v>35295</v>
      </c>
      <c r="E3016" s="55">
        <v>1</v>
      </c>
      <c r="F3016">
        <f t="shared" si="47"/>
        <v>1</v>
      </c>
    </row>
    <row r="3017" spans="1:6" x14ac:dyDescent="0.25">
      <c r="A3017" t="s">
        <v>4772</v>
      </c>
      <c r="B3017">
        <v>202103367</v>
      </c>
      <c r="C3017" s="63">
        <v>35295</v>
      </c>
      <c r="D3017" s="63">
        <v>35295</v>
      </c>
      <c r="E3017" s="55">
        <v>1</v>
      </c>
      <c r="F3017">
        <f t="shared" si="47"/>
        <v>1</v>
      </c>
    </row>
    <row r="3018" spans="1:6" x14ac:dyDescent="0.25">
      <c r="A3018" t="s">
        <v>1220</v>
      </c>
      <c r="B3018">
        <v>202008076</v>
      </c>
      <c r="C3018" s="63">
        <v>35295</v>
      </c>
      <c r="D3018" s="63">
        <v>35295</v>
      </c>
      <c r="E3018" s="55">
        <v>1</v>
      </c>
      <c r="F3018">
        <f t="shared" si="47"/>
        <v>1</v>
      </c>
    </row>
    <row r="3019" spans="1:6" x14ac:dyDescent="0.25">
      <c r="A3019" t="s">
        <v>4102</v>
      </c>
      <c r="B3019">
        <v>201509918</v>
      </c>
      <c r="C3019" s="63">
        <v>35297</v>
      </c>
      <c r="D3019" s="63">
        <v>35297</v>
      </c>
      <c r="E3019" s="55">
        <v>1</v>
      </c>
      <c r="F3019">
        <f t="shared" si="47"/>
        <v>1</v>
      </c>
    </row>
    <row r="3020" spans="1:6" x14ac:dyDescent="0.25">
      <c r="B3020">
        <v>201603903</v>
      </c>
      <c r="C3020" s="63">
        <v>35298</v>
      </c>
      <c r="D3020" s="63">
        <v>35298</v>
      </c>
      <c r="E3020" s="55">
        <v>1</v>
      </c>
      <c r="F3020">
        <f t="shared" si="47"/>
        <v>1</v>
      </c>
    </row>
    <row r="3021" spans="1:6" x14ac:dyDescent="0.25">
      <c r="B3021">
        <v>201704976</v>
      </c>
      <c r="C3021" s="63">
        <v>35295</v>
      </c>
      <c r="D3021" s="63">
        <v>35295</v>
      </c>
      <c r="E3021" s="55">
        <v>1</v>
      </c>
      <c r="F3021">
        <f t="shared" si="47"/>
        <v>1</v>
      </c>
    </row>
    <row r="3022" spans="1:6" x14ac:dyDescent="0.25">
      <c r="B3022">
        <v>201705812</v>
      </c>
      <c r="C3022" s="63">
        <v>35296</v>
      </c>
      <c r="D3022" s="63">
        <v>35296</v>
      </c>
      <c r="E3022" s="55">
        <v>1</v>
      </c>
      <c r="F3022">
        <f t="shared" si="47"/>
        <v>1</v>
      </c>
    </row>
    <row r="3023" spans="1:6" x14ac:dyDescent="0.25">
      <c r="B3023">
        <v>201904493</v>
      </c>
      <c r="C3023" s="63">
        <v>35297</v>
      </c>
      <c r="D3023" s="63">
        <v>35298</v>
      </c>
      <c r="E3023" s="55">
        <v>1</v>
      </c>
      <c r="F3023">
        <f t="shared" si="47"/>
        <v>2</v>
      </c>
    </row>
    <row r="3024" spans="1:6" x14ac:dyDescent="0.25">
      <c r="A3024" t="s">
        <v>4727</v>
      </c>
      <c r="B3024">
        <v>201605373</v>
      </c>
      <c r="C3024" s="63">
        <v>35295</v>
      </c>
      <c r="D3024" s="63">
        <v>35295</v>
      </c>
      <c r="E3024" s="55">
        <v>1</v>
      </c>
      <c r="F3024">
        <f t="shared" si="47"/>
        <v>1</v>
      </c>
    </row>
    <row r="3025" spans="1:6" x14ac:dyDescent="0.25">
      <c r="A3025" t="s">
        <v>4866</v>
      </c>
      <c r="B3025">
        <v>201710579</v>
      </c>
      <c r="C3025" s="63">
        <v>35295</v>
      </c>
      <c r="D3025" s="63">
        <v>35295</v>
      </c>
      <c r="E3025" s="55">
        <v>1</v>
      </c>
      <c r="F3025">
        <f t="shared" si="47"/>
        <v>1</v>
      </c>
    </row>
    <row r="3026" spans="1:6" x14ac:dyDescent="0.25">
      <c r="A3026" t="s">
        <v>4922</v>
      </c>
      <c r="B3026">
        <v>201904507</v>
      </c>
      <c r="C3026" s="63">
        <v>35296</v>
      </c>
      <c r="D3026" s="63">
        <v>35296</v>
      </c>
      <c r="E3026" s="55">
        <v>1</v>
      </c>
      <c r="F3026">
        <f t="shared" si="47"/>
        <v>1</v>
      </c>
    </row>
    <row r="3027" spans="1:6" x14ac:dyDescent="0.25">
      <c r="A3027" t="s">
        <v>4415</v>
      </c>
      <c r="B3027">
        <v>201806820</v>
      </c>
      <c r="C3027" s="63">
        <v>35296</v>
      </c>
      <c r="D3027" s="63">
        <v>35296</v>
      </c>
      <c r="E3027" s="55">
        <v>1</v>
      </c>
      <c r="F3027">
        <f t="shared" si="47"/>
        <v>1</v>
      </c>
    </row>
    <row r="3028" spans="1:6" x14ac:dyDescent="0.25">
      <c r="B3028">
        <v>202101913</v>
      </c>
      <c r="C3028" s="63">
        <v>35295</v>
      </c>
      <c r="D3028" s="63">
        <v>35295</v>
      </c>
      <c r="E3028" s="55">
        <v>1</v>
      </c>
      <c r="F3028">
        <f t="shared" si="47"/>
        <v>1</v>
      </c>
    </row>
    <row r="3029" spans="1:6" x14ac:dyDescent="0.25">
      <c r="A3029" t="s">
        <v>1322</v>
      </c>
      <c r="B3029">
        <v>201704532</v>
      </c>
      <c r="C3029" s="63">
        <v>35296</v>
      </c>
      <c r="D3029" s="63">
        <v>35296</v>
      </c>
      <c r="E3029" s="55">
        <v>1</v>
      </c>
      <c r="F3029">
        <f t="shared" si="47"/>
        <v>1</v>
      </c>
    </row>
    <row r="3030" spans="1:6" x14ac:dyDescent="0.25">
      <c r="A3030" t="s">
        <v>978</v>
      </c>
      <c r="B3030">
        <v>202007398</v>
      </c>
      <c r="C3030" s="63">
        <v>35296</v>
      </c>
      <c r="D3030" s="63">
        <v>35296</v>
      </c>
      <c r="E3030" s="55">
        <v>1</v>
      </c>
      <c r="F3030">
        <f t="shared" si="47"/>
        <v>1</v>
      </c>
    </row>
    <row r="3031" spans="1:6" x14ac:dyDescent="0.25">
      <c r="A3031" t="s">
        <v>3947</v>
      </c>
      <c r="B3031">
        <v>202006670</v>
      </c>
      <c r="C3031" s="63">
        <v>35296</v>
      </c>
      <c r="D3031" s="63">
        <v>35296</v>
      </c>
      <c r="E3031" s="55">
        <v>1</v>
      </c>
      <c r="F3031">
        <f t="shared" si="47"/>
        <v>1</v>
      </c>
    </row>
    <row r="3032" spans="1:6" x14ac:dyDescent="0.25">
      <c r="A3032" t="s">
        <v>4414</v>
      </c>
      <c r="B3032">
        <v>201704532</v>
      </c>
      <c r="C3032" s="63">
        <v>35297</v>
      </c>
      <c r="D3032" s="63">
        <v>35298</v>
      </c>
      <c r="E3032" s="55">
        <v>1</v>
      </c>
      <c r="F3032">
        <f t="shared" si="47"/>
        <v>2</v>
      </c>
    </row>
    <row r="3033" spans="1:6" x14ac:dyDescent="0.25">
      <c r="B3033">
        <v>201806411</v>
      </c>
      <c r="C3033" s="63">
        <v>35298</v>
      </c>
      <c r="D3033" s="63">
        <v>35298</v>
      </c>
      <c r="E3033" s="55">
        <v>1</v>
      </c>
      <c r="F3033">
        <f t="shared" si="47"/>
        <v>1</v>
      </c>
    </row>
    <row r="3034" spans="1:6" x14ac:dyDescent="0.25">
      <c r="B3034">
        <v>202007323</v>
      </c>
      <c r="C3034" s="63">
        <v>35296</v>
      </c>
      <c r="D3034" s="63">
        <v>35296</v>
      </c>
      <c r="E3034" s="55">
        <v>1</v>
      </c>
      <c r="F3034">
        <f t="shared" si="47"/>
        <v>1</v>
      </c>
    </row>
    <row r="3035" spans="1:6" x14ac:dyDescent="0.25">
      <c r="A3035" t="s">
        <v>1168</v>
      </c>
      <c r="B3035">
        <v>201504936</v>
      </c>
      <c r="C3035" s="63">
        <v>35296</v>
      </c>
      <c r="D3035" s="63">
        <v>35296</v>
      </c>
      <c r="E3035" s="55">
        <v>1</v>
      </c>
      <c r="F3035">
        <f t="shared" si="47"/>
        <v>1</v>
      </c>
    </row>
    <row r="3036" spans="1:6" x14ac:dyDescent="0.25">
      <c r="A3036" t="s">
        <v>1107</v>
      </c>
      <c r="B3036">
        <v>201706052</v>
      </c>
      <c r="C3036" s="63">
        <v>35297</v>
      </c>
      <c r="D3036" s="63">
        <v>35297</v>
      </c>
      <c r="E3036" s="55">
        <v>1</v>
      </c>
      <c r="F3036">
        <f t="shared" si="47"/>
        <v>1</v>
      </c>
    </row>
    <row r="3037" spans="1:6" x14ac:dyDescent="0.25">
      <c r="A3037" t="s">
        <v>4413</v>
      </c>
      <c r="B3037">
        <v>201906883</v>
      </c>
      <c r="C3037" s="63">
        <v>35296</v>
      </c>
      <c r="D3037" s="63">
        <v>35297</v>
      </c>
      <c r="E3037" s="55">
        <v>1</v>
      </c>
      <c r="F3037">
        <f t="shared" si="47"/>
        <v>2</v>
      </c>
    </row>
    <row r="3038" spans="1:6" x14ac:dyDescent="0.25">
      <c r="A3038" t="s">
        <v>1272</v>
      </c>
      <c r="B3038">
        <v>201706421</v>
      </c>
      <c r="C3038" s="63">
        <v>35298</v>
      </c>
      <c r="D3038" s="63">
        <v>35298</v>
      </c>
      <c r="E3038" s="55">
        <v>1</v>
      </c>
      <c r="F3038">
        <f t="shared" si="47"/>
        <v>1</v>
      </c>
    </row>
    <row r="3039" spans="1:6" x14ac:dyDescent="0.25">
      <c r="B3039">
        <v>201905308</v>
      </c>
      <c r="C3039" s="63">
        <v>35298</v>
      </c>
      <c r="D3039" s="63">
        <v>35298</v>
      </c>
      <c r="E3039" s="55">
        <v>1</v>
      </c>
      <c r="F3039">
        <f t="shared" si="47"/>
        <v>1</v>
      </c>
    </row>
    <row r="3040" spans="1:6" x14ac:dyDescent="0.25">
      <c r="B3040">
        <v>202102695</v>
      </c>
      <c r="C3040" s="63">
        <v>35297</v>
      </c>
      <c r="D3040" s="63">
        <v>35297</v>
      </c>
      <c r="E3040" s="55">
        <v>1</v>
      </c>
      <c r="F3040">
        <f t="shared" si="47"/>
        <v>1</v>
      </c>
    </row>
    <row r="3041" spans="1:6" x14ac:dyDescent="0.25">
      <c r="A3041" t="s">
        <v>1470</v>
      </c>
      <c r="B3041">
        <v>202007519</v>
      </c>
      <c r="C3041" s="63">
        <v>35299</v>
      </c>
      <c r="D3041" s="63">
        <v>35299</v>
      </c>
      <c r="E3041" s="55">
        <v>1</v>
      </c>
      <c r="F3041">
        <f t="shared" si="47"/>
        <v>1</v>
      </c>
    </row>
    <row r="3042" spans="1:6" x14ac:dyDescent="0.25">
      <c r="B3042">
        <v>202008703</v>
      </c>
      <c r="C3042" s="63">
        <v>35299</v>
      </c>
      <c r="D3042" s="63">
        <v>35299</v>
      </c>
      <c r="E3042" s="55">
        <v>1</v>
      </c>
      <c r="F3042">
        <f t="shared" si="47"/>
        <v>1</v>
      </c>
    </row>
    <row r="3043" spans="1:6" x14ac:dyDescent="0.25">
      <c r="A3043" t="s">
        <v>3945</v>
      </c>
      <c r="B3043">
        <v>201605380</v>
      </c>
      <c r="C3043" s="63">
        <v>35297</v>
      </c>
      <c r="D3043" s="63">
        <v>35297</v>
      </c>
      <c r="E3043" s="55">
        <v>1</v>
      </c>
      <c r="F3043">
        <f t="shared" si="47"/>
        <v>1</v>
      </c>
    </row>
    <row r="3044" spans="1:6" x14ac:dyDescent="0.25">
      <c r="B3044">
        <v>201806627</v>
      </c>
      <c r="C3044" s="63">
        <v>35298</v>
      </c>
      <c r="D3044" s="63">
        <v>35298</v>
      </c>
      <c r="E3044" s="55">
        <v>1</v>
      </c>
      <c r="F3044">
        <f t="shared" si="47"/>
        <v>1</v>
      </c>
    </row>
    <row r="3045" spans="1:6" x14ac:dyDescent="0.25">
      <c r="B3045">
        <v>202103369</v>
      </c>
      <c r="C3045" s="63">
        <v>35298</v>
      </c>
      <c r="D3045" s="63">
        <v>35298</v>
      </c>
      <c r="E3045" s="55">
        <v>1</v>
      </c>
      <c r="F3045">
        <f t="shared" si="47"/>
        <v>1</v>
      </c>
    </row>
    <row r="3046" spans="1:6" x14ac:dyDescent="0.25">
      <c r="A3046" t="s">
        <v>1521</v>
      </c>
      <c r="B3046">
        <v>202004735</v>
      </c>
      <c r="C3046" s="63">
        <v>35298</v>
      </c>
      <c r="D3046" s="63">
        <v>35298</v>
      </c>
      <c r="E3046" s="55">
        <v>1</v>
      </c>
      <c r="F3046">
        <f t="shared" si="47"/>
        <v>1</v>
      </c>
    </row>
    <row r="3047" spans="1:6" x14ac:dyDescent="0.25">
      <c r="A3047" t="s">
        <v>4412</v>
      </c>
      <c r="B3047">
        <v>201906014</v>
      </c>
      <c r="C3047" s="63">
        <v>35297</v>
      </c>
      <c r="D3047" s="63">
        <v>35297</v>
      </c>
      <c r="E3047" s="55">
        <v>1</v>
      </c>
      <c r="F3047">
        <f t="shared" si="47"/>
        <v>1</v>
      </c>
    </row>
    <row r="3048" spans="1:6" x14ac:dyDescent="0.25">
      <c r="A3048" t="s">
        <v>4411</v>
      </c>
      <c r="B3048">
        <v>201806391</v>
      </c>
      <c r="C3048" s="63">
        <v>35298</v>
      </c>
      <c r="D3048" s="63">
        <v>35298</v>
      </c>
      <c r="E3048" s="55">
        <v>1</v>
      </c>
      <c r="F3048">
        <f t="shared" si="47"/>
        <v>1</v>
      </c>
    </row>
    <row r="3049" spans="1:6" x14ac:dyDescent="0.25">
      <c r="B3049">
        <v>202007485</v>
      </c>
      <c r="C3049" s="63">
        <v>35299</v>
      </c>
      <c r="D3049" s="63">
        <v>35299</v>
      </c>
      <c r="E3049" s="55">
        <v>1</v>
      </c>
      <c r="F3049">
        <f t="shared" si="47"/>
        <v>1</v>
      </c>
    </row>
    <row r="3050" spans="1:6" x14ac:dyDescent="0.25">
      <c r="A3050" t="s">
        <v>4835</v>
      </c>
      <c r="B3050">
        <v>201606499</v>
      </c>
      <c r="C3050" s="63">
        <v>35298</v>
      </c>
      <c r="D3050" s="63">
        <v>35298</v>
      </c>
      <c r="E3050" s="55">
        <v>1</v>
      </c>
      <c r="F3050">
        <f t="shared" si="47"/>
        <v>1</v>
      </c>
    </row>
    <row r="3051" spans="1:6" x14ac:dyDescent="0.25">
      <c r="A3051" t="s">
        <v>1271</v>
      </c>
      <c r="B3051">
        <v>201606590</v>
      </c>
      <c r="C3051" s="63">
        <v>35298</v>
      </c>
      <c r="D3051" s="63">
        <v>35298</v>
      </c>
      <c r="E3051" s="55">
        <v>1</v>
      </c>
      <c r="F3051">
        <f t="shared" si="47"/>
        <v>1</v>
      </c>
    </row>
    <row r="3052" spans="1:6" x14ac:dyDescent="0.25">
      <c r="B3052">
        <v>201704003</v>
      </c>
      <c r="C3052" s="63">
        <v>35298</v>
      </c>
      <c r="D3052" s="63">
        <v>35298</v>
      </c>
      <c r="E3052" s="55">
        <v>1</v>
      </c>
      <c r="F3052">
        <f t="shared" si="47"/>
        <v>1</v>
      </c>
    </row>
    <row r="3053" spans="1:6" x14ac:dyDescent="0.25">
      <c r="A3053" t="s">
        <v>4865</v>
      </c>
      <c r="B3053">
        <v>201606703</v>
      </c>
      <c r="C3053" s="63">
        <v>35298</v>
      </c>
      <c r="D3053" s="63">
        <v>35298</v>
      </c>
      <c r="E3053" s="55">
        <v>1</v>
      </c>
      <c r="F3053">
        <f t="shared" si="47"/>
        <v>1</v>
      </c>
    </row>
    <row r="3054" spans="1:6" x14ac:dyDescent="0.25">
      <c r="A3054" t="s">
        <v>1269</v>
      </c>
      <c r="B3054">
        <v>201709436</v>
      </c>
      <c r="C3054" s="63">
        <v>35298</v>
      </c>
      <c r="D3054" s="63">
        <v>35298</v>
      </c>
      <c r="E3054" s="55">
        <v>1</v>
      </c>
      <c r="F3054">
        <f t="shared" si="47"/>
        <v>1</v>
      </c>
    </row>
    <row r="3055" spans="1:6" x14ac:dyDescent="0.25">
      <c r="A3055" t="s">
        <v>4952</v>
      </c>
      <c r="B3055">
        <v>201403695</v>
      </c>
      <c r="C3055" s="63">
        <v>35298</v>
      </c>
      <c r="D3055" s="63">
        <v>35298</v>
      </c>
      <c r="E3055" s="55">
        <v>1</v>
      </c>
      <c r="F3055">
        <f t="shared" si="47"/>
        <v>1</v>
      </c>
    </row>
    <row r="3056" spans="1:6" x14ac:dyDescent="0.25">
      <c r="A3056" t="s">
        <v>2149</v>
      </c>
      <c r="B3056">
        <v>202006923</v>
      </c>
      <c r="C3056" s="63">
        <v>35512</v>
      </c>
      <c r="D3056" s="63">
        <v>35512</v>
      </c>
      <c r="E3056" s="55">
        <v>1</v>
      </c>
      <c r="F3056">
        <f t="shared" si="47"/>
        <v>1</v>
      </c>
    </row>
    <row r="3057" spans="1:6" x14ac:dyDescent="0.25">
      <c r="B3057">
        <v>202007031</v>
      </c>
      <c r="C3057" s="63">
        <v>35511</v>
      </c>
      <c r="D3057" s="63">
        <v>35511</v>
      </c>
      <c r="E3057" s="55">
        <v>1</v>
      </c>
      <c r="F3057">
        <f t="shared" si="47"/>
        <v>1</v>
      </c>
    </row>
    <row r="3058" spans="1:6" x14ac:dyDescent="0.25">
      <c r="B3058">
        <v>202008107</v>
      </c>
      <c r="C3058" s="63">
        <v>35511</v>
      </c>
      <c r="D3058" s="63">
        <v>35511</v>
      </c>
      <c r="E3058" s="55">
        <v>1</v>
      </c>
      <c r="F3058">
        <f t="shared" si="47"/>
        <v>1</v>
      </c>
    </row>
    <row r="3059" spans="1:6" x14ac:dyDescent="0.25">
      <c r="A3059" t="s">
        <v>4565</v>
      </c>
      <c r="B3059">
        <v>201806846</v>
      </c>
      <c r="C3059" s="63">
        <v>35298</v>
      </c>
      <c r="D3059" s="63">
        <v>35298</v>
      </c>
      <c r="E3059" s="55">
        <v>1</v>
      </c>
      <c r="F3059">
        <f t="shared" si="47"/>
        <v>1</v>
      </c>
    </row>
    <row r="3060" spans="1:6" x14ac:dyDescent="0.25">
      <c r="A3060" t="s">
        <v>1353</v>
      </c>
      <c r="B3060">
        <v>202005208</v>
      </c>
      <c r="C3060" s="63">
        <v>35298</v>
      </c>
      <c r="D3060" s="63">
        <v>35298</v>
      </c>
      <c r="E3060" s="55">
        <v>1</v>
      </c>
      <c r="F3060">
        <f t="shared" si="47"/>
        <v>1</v>
      </c>
    </row>
    <row r="3061" spans="1:6" x14ac:dyDescent="0.25">
      <c r="A3061" t="s">
        <v>976</v>
      </c>
      <c r="B3061">
        <v>201904499</v>
      </c>
      <c r="C3061" s="63">
        <v>35298</v>
      </c>
      <c r="D3061" s="63">
        <v>35298</v>
      </c>
      <c r="E3061" s="55">
        <v>1</v>
      </c>
      <c r="F3061">
        <f t="shared" si="47"/>
        <v>1</v>
      </c>
    </row>
    <row r="3062" spans="1:6" x14ac:dyDescent="0.25">
      <c r="A3062" t="s">
        <v>4101</v>
      </c>
      <c r="B3062">
        <v>201907201</v>
      </c>
      <c r="C3062" s="63">
        <v>35298</v>
      </c>
      <c r="D3062" s="63">
        <v>35298</v>
      </c>
      <c r="E3062" s="55">
        <v>1</v>
      </c>
      <c r="F3062">
        <f t="shared" si="47"/>
        <v>1</v>
      </c>
    </row>
    <row r="3063" spans="1:6" x14ac:dyDescent="0.25">
      <c r="B3063">
        <v>202007590</v>
      </c>
      <c r="C3063" s="63">
        <v>35307</v>
      </c>
      <c r="D3063" s="63">
        <v>35307</v>
      </c>
      <c r="E3063" s="55">
        <v>1</v>
      </c>
      <c r="F3063">
        <f t="shared" si="47"/>
        <v>1</v>
      </c>
    </row>
    <row r="3064" spans="1:6" x14ac:dyDescent="0.25">
      <c r="A3064" t="s">
        <v>974</v>
      </c>
      <c r="B3064">
        <v>201705754</v>
      </c>
      <c r="C3064" s="63">
        <v>35298</v>
      </c>
      <c r="D3064" s="63">
        <v>35298</v>
      </c>
      <c r="E3064" s="55">
        <v>1</v>
      </c>
      <c r="F3064">
        <f t="shared" si="47"/>
        <v>1</v>
      </c>
    </row>
    <row r="3065" spans="1:6" x14ac:dyDescent="0.25">
      <c r="B3065">
        <v>201710579</v>
      </c>
      <c r="C3065" s="63">
        <v>35298</v>
      </c>
      <c r="D3065" s="63">
        <v>35298</v>
      </c>
      <c r="E3065" s="55">
        <v>1</v>
      </c>
      <c r="F3065">
        <f t="shared" si="47"/>
        <v>1</v>
      </c>
    </row>
    <row r="3066" spans="1:6" x14ac:dyDescent="0.25">
      <c r="A3066" t="s">
        <v>4253</v>
      </c>
      <c r="B3066">
        <v>201804904</v>
      </c>
      <c r="C3066" s="63">
        <v>35298</v>
      </c>
      <c r="D3066" s="63">
        <v>35298</v>
      </c>
      <c r="E3066" s="55">
        <v>1</v>
      </c>
      <c r="F3066">
        <f t="shared" si="47"/>
        <v>1</v>
      </c>
    </row>
    <row r="3067" spans="1:6" x14ac:dyDescent="0.25">
      <c r="A3067" t="s">
        <v>1351</v>
      </c>
      <c r="B3067">
        <v>201904803</v>
      </c>
      <c r="C3067" s="63">
        <v>35298</v>
      </c>
      <c r="D3067" s="63">
        <v>35298</v>
      </c>
      <c r="E3067" s="55">
        <v>1</v>
      </c>
      <c r="F3067">
        <f t="shared" si="47"/>
        <v>1</v>
      </c>
    </row>
    <row r="3068" spans="1:6" x14ac:dyDescent="0.25">
      <c r="A3068" t="s">
        <v>4100</v>
      </c>
      <c r="B3068">
        <v>202008551</v>
      </c>
      <c r="C3068" s="63">
        <v>35299</v>
      </c>
      <c r="D3068" s="63">
        <v>35299</v>
      </c>
      <c r="E3068" s="55">
        <v>1</v>
      </c>
      <c r="F3068">
        <f t="shared" si="47"/>
        <v>1</v>
      </c>
    </row>
    <row r="3069" spans="1:6" x14ac:dyDescent="0.25">
      <c r="A3069" t="s">
        <v>4099</v>
      </c>
      <c r="B3069">
        <v>202005356</v>
      </c>
      <c r="C3069" s="63">
        <v>35299</v>
      </c>
      <c r="D3069" s="63">
        <v>35299</v>
      </c>
      <c r="E3069" s="55">
        <v>1</v>
      </c>
      <c r="F3069">
        <f t="shared" si="47"/>
        <v>1</v>
      </c>
    </row>
    <row r="3070" spans="1:6" x14ac:dyDescent="0.25">
      <c r="A3070" t="s">
        <v>4410</v>
      </c>
      <c r="B3070">
        <v>201705720</v>
      </c>
      <c r="C3070" s="63">
        <v>35298</v>
      </c>
      <c r="D3070" s="63">
        <v>35298</v>
      </c>
      <c r="E3070" s="55">
        <v>1</v>
      </c>
      <c r="F3070">
        <f t="shared" si="47"/>
        <v>1</v>
      </c>
    </row>
    <row r="3071" spans="1:6" x14ac:dyDescent="0.25">
      <c r="B3071">
        <v>201805273</v>
      </c>
      <c r="C3071" s="63">
        <v>35298</v>
      </c>
      <c r="D3071" s="63">
        <v>35299</v>
      </c>
      <c r="E3071" s="55">
        <v>1</v>
      </c>
      <c r="F3071">
        <f t="shared" si="47"/>
        <v>2</v>
      </c>
    </row>
    <row r="3072" spans="1:6" x14ac:dyDescent="0.25">
      <c r="A3072" t="s">
        <v>1450</v>
      </c>
      <c r="B3072">
        <v>202004374</v>
      </c>
      <c r="C3072" s="63">
        <v>35298</v>
      </c>
      <c r="D3072" s="63">
        <v>35298</v>
      </c>
      <c r="E3072" s="55">
        <v>1</v>
      </c>
      <c r="F3072">
        <f t="shared" si="47"/>
        <v>1</v>
      </c>
    </row>
    <row r="3073" spans="1:6" x14ac:dyDescent="0.25">
      <c r="A3073" t="s">
        <v>4252</v>
      </c>
      <c r="B3073">
        <v>202004499</v>
      </c>
      <c r="C3073" s="63">
        <v>35299</v>
      </c>
      <c r="D3073" s="63">
        <v>35299</v>
      </c>
      <c r="E3073" s="55">
        <v>1</v>
      </c>
      <c r="F3073">
        <f t="shared" si="47"/>
        <v>1</v>
      </c>
    </row>
    <row r="3074" spans="1:6" x14ac:dyDescent="0.25">
      <c r="A3074" t="s">
        <v>5735</v>
      </c>
      <c r="B3074">
        <v>201907347</v>
      </c>
      <c r="C3074" s="63">
        <v>35512</v>
      </c>
      <c r="D3074" s="63">
        <v>35512</v>
      </c>
      <c r="E3074" s="55">
        <v>1</v>
      </c>
      <c r="F3074">
        <f t="shared" si="47"/>
        <v>1</v>
      </c>
    </row>
    <row r="3075" spans="1:6" x14ac:dyDescent="0.25">
      <c r="B3075">
        <v>202103312</v>
      </c>
      <c r="C3075" s="63">
        <v>35511</v>
      </c>
      <c r="D3075" s="63">
        <v>35511</v>
      </c>
      <c r="E3075" s="55">
        <v>1</v>
      </c>
      <c r="F3075">
        <f t="shared" si="47"/>
        <v>1</v>
      </c>
    </row>
    <row r="3076" spans="1:6" x14ac:dyDescent="0.25">
      <c r="A3076" t="s">
        <v>4408</v>
      </c>
      <c r="B3076">
        <v>201906910</v>
      </c>
      <c r="C3076" s="63">
        <v>35299</v>
      </c>
      <c r="D3076" s="63">
        <v>35299</v>
      </c>
      <c r="E3076" s="55">
        <v>1</v>
      </c>
      <c r="F3076">
        <f t="shared" si="47"/>
        <v>1</v>
      </c>
    </row>
    <row r="3077" spans="1:6" x14ac:dyDescent="0.25">
      <c r="A3077" t="s">
        <v>4250</v>
      </c>
      <c r="B3077">
        <v>202103312</v>
      </c>
      <c r="C3077" s="63">
        <v>35299</v>
      </c>
      <c r="D3077" s="63">
        <v>35299</v>
      </c>
      <c r="E3077" s="55">
        <v>1</v>
      </c>
      <c r="F3077">
        <f t="shared" si="47"/>
        <v>1</v>
      </c>
    </row>
    <row r="3078" spans="1:6" x14ac:dyDescent="0.25">
      <c r="A3078" t="s">
        <v>4864</v>
      </c>
      <c r="B3078">
        <v>201704289</v>
      </c>
      <c r="C3078" s="63">
        <v>35299</v>
      </c>
      <c r="D3078" s="63">
        <v>35299</v>
      </c>
      <c r="E3078" s="55">
        <v>1</v>
      </c>
      <c r="F3078">
        <f t="shared" ref="F3078:F3141" si="48">IFERROR(D3078-C3078+1, 0)</f>
        <v>1</v>
      </c>
    </row>
    <row r="3079" spans="1:6" x14ac:dyDescent="0.25">
      <c r="B3079">
        <v>202008418</v>
      </c>
      <c r="C3079" s="63">
        <v>35299</v>
      </c>
      <c r="D3079" s="63">
        <v>35299</v>
      </c>
      <c r="E3079" s="55">
        <v>1</v>
      </c>
      <c r="F3079">
        <f t="shared" si="48"/>
        <v>1</v>
      </c>
    </row>
    <row r="3080" spans="1:6" x14ac:dyDescent="0.25">
      <c r="A3080" t="s">
        <v>2147</v>
      </c>
      <c r="B3080">
        <v>201906117</v>
      </c>
      <c r="C3080" s="63">
        <v>35511</v>
      </c>
      <c r="D3080" s="63">
        <v>35512</v>
      </c>
      <c r="E3080" s="55">
        <v>1</v>
      </c>
      <c r="F3080">
        <f t="shared" si="48"/>
        <v>2</v>
      </c>
    </row>
    <row r="3081" spans="1:6" x14ac:dyDescent="0.25">
      <c r="A3081" t="s">
        <v>4920</v>
      </c>
      <c r="B3081">
        <v>202005026</v>
      </c>
      <c r="C3081" s="63">
        <v>35299</v>
      </c>
      <c r="D3081" s="63">
        <v>35299</v>
      </c>
      <c r="E3081" s="55">
        <v>1</v>
      </c>
      <c r="F3081">
        <f t="shared" si="48"/>
        <v>1</v>
      </c>
    </row>
    <row r="3082" spans="1:6" x14ac:dyDescent="0.25">
      <c r="A3082" t="s">
        <v>2145</v>
      </c>
      <c r="B3082">
        <v>201906116</v>
      </c>
      <c r="C3082" s="63">
        <v>35615</v>
      </c>
      <c r="D3082" s="63">
        <v>35615</v>
      </c>
      <c r="E3082" s="55">
        <v>1</v>
      </c>
      <c r="F3082">
        <f t="shared" si="48"/>
        <v>1</v>
      </c>
    </row>
    <row r="3083" spans="1:6" x14ac:dyDescent="0.25">
      <c r="A3083" t="s">
        <v>972</v>
      </c>
      <c r="B3083">
        <v>201606703</v>
      </c>
      <c r="C3083" s="63">
        <v>35299</v>
      </c>
      <c r="D3083" s="63">
        <v>35299</v>
      </c>
      <c r="E3083" s="55">
        <v>1</v>
      </c>
      <c r="F3083">
        <f t="shared" si="48"/>
        <v>1</v>
      </c>
    </row>
    <row r="3084" spans="1:6" x14ac:dyDescent="0.25">
      <c r="A3084" t="s">
        <v>2144</v>
      </c>
      <c r="B3084">
        <v>201705971</v>
      </c>
      <c r="C3084" s="63">
        <v>35513</v>
      </c>
      <c r="D3084" s="63">
        <v>35513</v>
      </c>
      <c r="E3084" s="55">
        <v>1</v>
      </c>
      <c r="F3084">
        <f t="shared" si="48"/>
        <v>1</v>
      </c>
    </row>
    <row r="3085" spans="1:6" x14ac:dyDescent="0.25">
      <c r="A3085" t="s">
        <v>4407</v>
      </c>
      <c r="B3085">
        <v>201402718</v>
      </c>
      <c r="C3085" s="63">
        <v>35301</v>
      </c>
      <c r="D3085" s="63">
        <v>35301</v>
      </c>
      <c r="E3085" s="55">
        <v>1</v>
      </c>
      <c r="F3085">
        <f t="shared" si="48"/>
        <v>1</v>
      </c>
    </row>
    <row r="3086" spans="1:6" x14ac:dyDescent="0.25">
      <c r="A3086" t="s">
        <v>4405</v>
      </c>
      <c r="B3086">
        <v>201005231</v>
      </c>
      <c r="C3086" s="63">
        <v>35305</v>
      </c>
      <c r="D3086" s="63">
        <v>35305</v>
      </c>
      <c r="E3086" s="55">
        <v>1</v>
      </c>
      <c r="F3086">
        <f t="shared" si="48"/>
        <v>1</v>
      </c>
    </row>
    <row r="3087" spans="1:6" x14ac:dyDescent="0.25">
      <c r="B3087">
        <v>201403686</v>
      </c>
      <c r="C3087" s="63">
        <v>35305</v>
      </c>
      <c r="D3087" s="63">
        <v>35305</v>
      </c>
      <c r="E3087" s="55">
        <v>1</v>
      </c>
      <c r="F3087">
        <f t="shared" si="48"/>
        <v>1</v>
      </c>
    </row>
    <row r="3088" spans="1:6" x14ac:dyDescent="0.25">
      <c r="B3088">
        <v>201607944</v>
      </c>
      <c r="C3088" s="63">
        <v>35304</v>
      </c>
      <c r="D3088" s="63">
        <v>35304</v>
      </c>
      <c r="E3088" s="55">
        <v>1</v>
      </c>
      <c r="F3088">
        <f t="shared" si="48"/>
        <v>1</v>
      </c>
    </row>
    <row r="3089" spans="1:6" x14ac:dyDescent="0.25">
      <c r="B3089">
        <v>201704003</v>
      </c>
      <c r="C3089" s="63">
        <v>35308</v>
      </c>
      <c r="D3089" s="63">
        <v>35308</v>
      </c>
      <c r="E3089" s="55">
        <v>1</v>
      </c>
      <c r="F3089">
        <f t="shared" si="48"/>
        <v>1</v>
      </c>
    </row>
    <row r="3090" spans="1:6" x14ac:dyDescent="0.25">
      <c r="B3090">
        <v>201806629</v>
      </c>
      <c r="C3090" s="63">
        <v>35303</v>
      </c>
      <c r="D3090" s="63">
        <v>35303</v>
      </c>
      <c r="E3090" s="55">
        <v>1</v>
      </c>
      <c r="F3090">
        <f t="shared" si="48"/>
        <v>1</v>
      </c>
    </row>
    <row r="3091" spans="1:6" x14ac:dyDescent="0.25">
      <c r="B3091">
        <v>202003320</v>
      </c>
      <c r="C3091" s="63">
        <v>35302</v>
      </c>
      <c r="D3091" s="63">
        <v>35303</v>
      </c>
      <c r="E3091" s="55">
        <v>1</v>
      </c>
      <c r="F3091">
        <f t="shared" si="48"/>
        <v>2</v>
      </c>
    </row>
    <row r="3092" spans="1:6" x14ac:dyDescent="0.25">
      <c r="B3092">
        <v>202005428</v>
      </c>
      <c r="C3092" s="63">
        <v>35309</v>
      </c>
      <c r="D3092" s="63">
        <v>35309</v>
      </c>
      <c r="E3092" s="55">
        <v>1</v>
      </c>
      <c r="F3092">
        <f t="shared" si="48"/>
        <v>1</v>
      </c>
    </row>
    <row r="3093" spans="1:6" x14ac:dyDescent="0.25">
      <c r="B3093">
        <v>202007568</v>
      </c>
      <c r="C3093" s="63">
        <v>35309</v>
      </c>
      <c r="D3093" s="63">
        <v>35309</v>
      </c>
      <c r="E3093" s="55">
        <v>1</v>
      </c>
      <c r="F3093">
        <f t="shared" si="48"/>
        <v>1</v>
      </c>
    </row>
    <row r="3094" spans="1:6" x14ac:dyDescent="0.25">
      <c r="B3094">
        <v>202007602</v>
      </c>
      <c r="C3094" s="63">
        <v>35304</v>
      </c>
      <c r="D3094" s="63">
        <v>35304</v>
      </c>
      <c r="E3094" s="55">
        <v>1</v>
      </c>
      <c r="F3094">
        <f t="shared" si="48"/>
        <v>1</v>
      </c>
    </row>
    <row r="3095" spans="1:6" x14ac:dyDescent="0.25">
      <c r="B3095">
        <v>202008127</v>
      </c>
      <c r="C3095" s="63">
        <v>35309</v>
      </c>
      <c r="D3095" s="63">
        <v>35309</v>
      </c>
      <c r="E3095" s="55">
        <v>1</v>
      </c>
      <c r="F3095">
        <f t="shared" si="48"/>
        <v>1</v>
      </c>
    </row>
    <row r="3096" spans="1:6" x14ac:dyDescent="0.25">
      <c r="A3096" t="s">
        <v>4834</v>
      </c>
      <c r="B3096">
        <v>202005845</v>
      </c>
      <c r="C3096" s="63">
        <v>35302</v>
      </c>
      <c r="D3096" s="63">
        <v>35302</v>
      </c>
      <c r="E3096" s="55">
        <v>1</v>
      </c>
      <c r="F3096">
        <f t="shared" si="48"/>
        <v>1</v>
      </c>
    </row>
    <row r="3097" spans="1:6" x14ac:dyDescent="0.25">
      <c r="A3097" t="s">
        <v>3943</v>
      </c>
      <c r="B3097">
        <v>201307032</v>
      </c>
      <c r="C3097" s="63">
        <v>35302</v>
      </c>
      <c r="D3097" s="63">
        <v>35302</v>
      </c>
      <c r="E3097" s="55">
        <v>1</v>
      </c>
      <c r="F3097">
        <f t="shared" si="48"/>
        <v>1</v>
      </c>
    </row>
    <row r="3098" spans="1:6" x14ac:dyDescent="0.25">
      <c r="A3098" t="s">
        <v>4098</v>
      </c>
      <c r="B3098">
        <v>202006641</v>
      </c>
      <c r="C3098" s="63">
        <v>35304</v>
      </c>
      <c r="D3098" s="63">
        <v>35304</v>
      </c>
      <c r="E3098" s="55">
        <v>1</v>
      </c>
      <c r="F3098">
        <f t="shared" si="48"/>
        <v>1</v>
      </c>
    </row>
    <row r="3099" spans="1:6" x14ac:dyDescent="0.25">
      <c r="A3099" t="s">
        <v>4404</v>
      </c>
      <c r="B3099">
        <v>200900568</v>
      </c>
      <c r="C3099" s="63">
        <v>35305</v>
      </c>
      <c r="D3099" s="63">
        <v>35305</v>
      </c>
      <c r="E3099" s="55">
        <v>1</v>
      </c>
      <c r="F3099">
        <f t="shared" si="48"/>
        <v>1</v>
      </c>
    </row>
    <row r="3100" spans="1:6" x14ac:dyDescent="0.25">
      <c r="B3100">
        <v>201406189</v>
      </c>
      <c r="C3100" s="63">
        <v>35307</v>
      </c>
      <c r="D3100" s="63">
        <v>35307</v>
      </c>
      <c r="E3100" s="55">
        <v>1</v>
      </c>
      <c r="F3100">
        <f t="shared" si="48"/>
        <v>1</v>
      </c>
    </row>
    <row r="3101" spans="1:6" x14ac:dyDescent="0.25">
      <c r="B3101">
        <v>201706253</v>
      </c>
      <c r="C3101" s="63">
        <v>35309</v>
      </c>
      <c r="D3101" s="63">
        <v>35309</v>
      </c>
      <c r="E3101" s="55">
        <v>1</v>
      </c>
      <c r="F3101">
        <f t="shared" si="48"/>
        <v>1</v>
      </c>
    </row>
    <row r="3102" spans="1:6" x14ac:dyDescent="0.25">
      <c r="B3102">
        <v>201706898</v>
      </c>
      <c r="C3102" s="63">
        <v>35306</v>
      </c>
      <c r="D3102" s="63">
        <v>35306</v>
      </c>
      <c r="E3102" s="55">
        <v>1</v>
      </c>
      <c r="F3102">
        <f t="shared" si="48"/>
        <v>1</v>
      </c>
    </row>
    <row r="3103" spans="1:6" x14ac:dyDescent="0.25">
      <c r="B3103">
        <v>201807609</v>
      </c>
      <c r="C3103" s="63">
        <v>35308</v>
      </c>
      <c r="D3103" s="63">
        <v>35309</v>
      </c>
      <c r="E3103" s="55">
        <v>1</v>
      </c>
      <c r="F3103">
        <f t="shared" si="48"/>
        <v>2</v>
      </c>
    </row>
    <row r="3104" spans="1:6" x14ac:dyDescent="0.25">
      <c r="B3104">
        <v>201906031</v>
      </c>
      <c r="C3104" s="63">
        <v>35304</v>
      </c>
      <c r="D3104" s="63">
        <v>35304</v>
      </c>
      <c r="E3104" s="55">
        <v>1</v>
      </c>
      <c r="F3104">
        <f t="shared" si="48"/>
        <v>1</v>
      </c>
    </row>
    <row r="3105" spans="1:6" x14ac:dyDescent="0.25">
      <c r="B3105">
        <v>202007895</v>
      </c>
      <c r="C3105" s="63">
        <v>35305</v>
      </c>
      <c r="D3105" s="63">
        <v>35305</v>
      </c>
      <c r="E3105" s="55">
        <v>1</v>
      </c>
      <c r="F3105">
        <f t="shared" si="48"/>
        <v>1</v>
      </c>
    </row>
    <row r="3106" spans="1:6" x14ac:dyDescent="0.25">
      <c r="A3106" t="s">
        <v>4623</v>
      </c>
      <c r="B3106">
        <v>201900131</v>
      </c>
      <c r="C3106" s="63">
        <v>35305</v>
      </c>
      <c r="D3106" s="63">
        <v>35305</v>
      </c>
      <c r="E3106" s="55">
        <v>1</v>
      </c>
      <c r="F3106">
        <f t="shared" si="48"/>
        <v>1</v>
      </c>
    </row>
    <row r="3107" spans="1:6" x14ac:dyDescent="0.25">
      <c r="A3107" t="s">
        <v>4097</v>
      </c>
      <c r="B3107">
        <v>201603822</v>
      </c>
      <c r="C3107" s="63">
        <v>35306</v>
      </c>
      <c r="D3107" s="63">
        <v>35306</v>
      </c>
      <c r="E3107" s="55">
        <v>1</v>
      </c>
      <c r="F3107">
        <f t="shared" si="48"/>
        <v>1</v>
      </c>
    </row>
    <row r="3108" spans="1:6" x14ac:dyDescent="0.25">
      <c r="B3108">
        <v>201907347</v>
      </c>
      <c r="C3108" s="63">
        <v>35305</v>
      </c>
      <c r="D3108" s="63">
        <v>35305</v>
      </c>
      <c r="E3108" s="55">
        <v>1</v>
      </c>
      <c r="F3108">
        <f t="shared" si="48"/>
        <v>1</v>
      </c>
    </row>
    <row r="3109" spans="1:6" x14ac:dyDescent="0.25">
      <c r="B3109">
        <v>201907737</v>
      </c>
      <c r="C3109" s="63">
        <v>35306</v>
      </c>
      <c r="D3109" s="63">
        <v>35307</v>
      </c>
      <c r="E3109" s="55">
        <v>1</v>
      </c>
      <c r="F3109">
        <f t="shared" si="48"/>
        <v>2</v>
      </c>
    </row>
    <row r="3110" spans="1:6" x14ac:dyDescent="0.25">
      <c r="B3110">
        <v>201911913</v>
      </c>
      <c r="C3110" s="63">
        <v>35305</v>
      </c>
      <c r="D3110" s="63">
        <v>35305</v>
      </c>
      <c r="E3110" s="55">
        <v>1</v>
      </c>
      <c r="F3110">
        <f t="shared" si="48"/>
        <v>1</v>
      </c>
    </row>
    <row r="3111" spans="1:6" x14ac:dyDescent="0.25">
      <c r="A3111" t="s">
        <v>4402</v>
      </c>
      <c r="B3111">
        <v>201306340</v>
      </c>
      <c r="C3111" s="63">
        <v>35307</v>
      </c>
      <c r="D3111" s="63">
        <v>35307</v>
      </c>
      <c r="E3111" s="55">
        <v>1</v>
      </c>
      <c r="F3111">
        <f t="shared" si="48"/>
        <v>1</v>
      </c>
    </row>
    <row r="3112" spans="1:6" x14ac:dyDescent="0.25">
      <c r="B3112">
        <v>201900188</v>
      </c>
      <c r="C3112" s="63">
        <v>35306</v>
      </c>
      <c r="D3112" s="63">
        <v>35306</v>
      </c>
      <c r="E3112" s="55">
        <v>1</v>
      </c>
      <c r="F3112">
        <f t="shared" si="48"/>
        <v>1</v>
      </c>
    </row>
    <row r="3113" spans="1:6" x14ac:dyDescent="0.25">
      <c r="B3113">
        <v>201905097</v>
      </c>
      <c r="C3113" s="63">
        <v>35309</v>
      </c>
      <c r="D3113" s="63">
        <v>35309</v>
      </c>
      <c r="E3113" s="55">
        <v>1</v>
      </c>
      <c r="F3113">
        <f t="shared" si="48"/>
        <v>1</v>
      </c>
    </row>
    <row r="3114" spans="1:6" x14ac:dyDescent="0.25">
      <c r="B3114">
        <v>202006450</v>
      </c>
      <c r="C3114" s="63">
        <v>35307</v>
      </c>
      <c r="D3114" s="63">
        <v>35307</v>
      </c>
      <c r="E3114" s="55">
        <v>1</v>
      </c>
      <c r="F3114">
        <f t="shared" si="48"/>
        <v>1</v>
      </c>
    </row>
    <row r="3115" spans="1:6" x14ac:dyDescent="0.25">
      <c r="A3115" t="s">
        <v>4400</v>
      </c>
      <c r="B3115">
        <v>201705254</v>
      </c>
      <c r="C3115" s="63">
        <v>35305</v>
      </c>
      <c r="D3115" s="63">
        <v>35305</v>
      </c>
      <c r="E3115" s="55">
        <v>1</v>
      </c>
      <c r="F3115">
        <f t="shared" si="48"/>
        <v>1</v>
      </c>
    </row>
    <row r="3116" spans="1:6" x14ac:dyDescent="0.25">
      <c r="B3116">
        <v>201806167</v>
      </c>
      <c r="C3116" s="63">
        <v>35306</v>
      </c>
      <c r="D3116" s="63">
        <v>35306</v>
      </c>
      <c r="E3116" s="55">
        <v>1</v>
      </c>
      <c r="F3116">
        <f t="shared" si="48"/>
        <v>1</v>
      </c>
    </row>
    <row r="3117" spans="1:6" x14ac:dyDescent="0.25">
      <c r="A3117" t="s">
        <v>4095</v>
      </c>
      <c r="B3117">
        <v>201908119</v>
      </c>
      <c r="C3117" s="63">
        <v>35305</v>
      </c>
      <c r="D3117" s="63">
        <v>35305</v>
      </c>
      <c r="E3117" s="55">
        <v>1</v>
      </c>
      <c r="F3117">
        <f t="shared" si="48"/>
        <v>1</v>
      </c>
    </row>
    <row r="3118" spans="1:6" x14ac:dyDescent="0.25">
      <c r="B3118">
        <v>202102694</v>
      </c>
      <c r="C3118" s="63">
        <v>35305</v>
      </c>
      <c r="D3118" s="63">
        <v>35305</v>
      </c>
      <c r="E3118" s="55">
        <v>1</v>
      </c>
      <c r="F3118">
        <f t="shared" si="48"/>
        <v>1</v>
      </c>
    </row>
    <row r="3119" spans="1:6" x14ac:dyDescent="0.25">
      <c r="A3119" t="s">
        <v>3942</v>
      </c>
      <c r="B3119">
        <v>200703548</v>
      </c>
      <c r="C3119" s="63">
        <v>35306</v>
      </c>
      <c r="D3119" s="63">
        <v>35306</v>
      </c>
      <c r="E3119" s="55">
        <v>1</v>
      </c>
      <c r="F3119">
        <f t="shared" si="48"/>
        <v>1</v>
      </c>
    </row>
    <row r="3120" spans="1:6" x14ac:dyDescent="0.25">
      <c r="B3120">
        <v>201503392</v>
      </c>
      <c r="C3120" s="63">
        <v>35308</v>
      </c>
      <c r="D3120" s="63">
        <v>35308</v>
      </c>
      <c r="E3120" s="55">
        <v>1</v>
      </c>
      <c r="F3120">
        <f t="shared" si="48"/>
        <v>1</v>
      </c>
    </row>
    <row r="3121" spans="1:6" x14ac:dyDescent="0.25">
      <c r="B3121">
        <v>201700101</v>
      </c>
      <c r="C3121" s="63">
        <v>35310</v>
      </c>
      <c r="D3121" s="63">
        <v>35310</v>
      </c>
      <c r="E3121" s="55">
        <v>1</v>
      </c>
      <c r="F3121">
        <f t="shared" si="48"/>
        <v>1</v>
      </c>
    </row>
    <row r="3122" spans="1:6" x14ac:dyDescent="0.25">
      <c r="B3122">
        <v>201705206</v>
      </c>
      <c r="C3122" s="63">
        <v>35308</v>
      </c>
      <c r="D3122" s="63">
        <v>35308</v>
      </c>
      <c r="E3122" s="55">
        <v>1</v>
      </c>
      <c r="F3122">
        <f t="shared" si="48"/>
        <v>1</v>
      </c>
    </row>
    <row r="3123" spans="1:6" x14ac:dyDescent="0.25">
      <c r="B3123">
        <v>201800700</v>
      </c>
      <c r="C3123" s="63">
        <v>35308</v>
      </c>
      <c r="D3123" s="63">
        <v>35308</v>
      </c>
      <c r="E3123" s="55">
        <v>1</v>
      </c>
      <c r="F3123">
        <f t="shared" si="48"/>
        <v>1</v>
      </c>
    </row>
    <row r="3124" spans="1:6" x14ac:dyDescent="0.25">
      <c r="B3124">
        <v>201907321</v>
      </c>
      <c r="C3124" s="63">
        <v>35307</v>
      </c>
      <c r="D3124" s="63">
        <v>35307</v>
      </c>
      <c r="E3124" s="55">
        <v>1</v>
      </c>
      <c r="F3124">
        <f t="shared" si="48"/>
        <v>1</v>
      </c>
    </row>
    <row r="3125" spans="1:6" x14ac:dyDescent="0.25">
      <c r="B3125">
        <v>202005321</v>
      </c>
      <c r="C3125" s="63">
        <v>35308</v>
      </c>
      <c r="D3125" s="63">
        <v>35308</v>
      </c>
      <c r="E3125" s="55">
        <v>1</v>
      </c>
      <c r="F3125">
        <f t="shared" si="48"/>
        <v>1</v>
      </c>
    </row>
    <row r="3126" spans="1:6" x14ac:dyDescent="0.25">
      <c r="B3126">
        <v>202006094</v>
      </c>
      <c r="C3126" s="63">
        <v>35309</v>
      </c>
      <c r="D3126" s="63">
        <v>35309</v>
      </c>
      <c r="E3126" s="55">
        <v>1</v>
      </c>
      <c r="F3126">
        <f t="shared" si="48"/>
        <v>1</v>
      </c>
    </row>
    <row r="3127" spans="1:6" x14ac:dyDescent="0.25">
      <c r="B3127">
        <v>202008126</v>
      </c>
      <c r="C3127" s="63">
        <v>35309</v>
      </c>
      <c r="D3127" s="63">
        <v>35309</v>
      </c>
      <c r="E3127" s="55">
        <v>1</v>
      </c>
      <c r="F3127">
        <f t="shared" si="48"/>
        <v>1</v>
      </c>
    </row>
    <row r="3128" spans="1:6" x14ac:dyDescent="0.25">
      <c r="A3128" t="s">
        <v>4093</v>
      </c>
      <c r="B3128">
        <v>201907351</v>
      </c>
      <c r="C3128" s="63">
        <v>35305</v>
      </c>
      <c r="D3128" s="63">
        <v>35305</v>
      </c>
      <c r="E3128" s="55">
        <v>1</v>
      </c>
      <c r="F3128">
        <f t="shared" si="48"/>
        <v>1</v>
      </c>
    </row>
    <row r="3129" spans="1:6" x14ac:dyDescent="0.25">
      <c r="B3129">
        <v>201907619</v>
      </c>
      <c r="C3129" s="63">
        <v>35305</v>
      </c>
      <c r="D3129" s="63">
        <v>35305</v>
      </c>
      <c r="E3129" s="55">
        <v>1</v>
      </c>
      <c r="F3129">
        <f t="shared" si="48"/>
        <v>1</v>
      </c>
    </row>
    <row r="3130" spans="1:6" x14ac:dyDescent="0.25">
      <c r="A3130" t="s">
        <v>4092</v>
      </c>
      <c r="B3130">
        <v>201706766</v>
      </c>
      <c r="C3130" s="63">
        <v>35308</v>
      </c>
      <c r="D3130" s="63">
        <v>35308</v>
      </c>
      <c r="E3130" s="55">
        <v>1</v>
      </c>
      <c r="F3130">
        <f t="shared" si="48"/>
        <v>1</v>
      </c>
    </row>
    <row r="3131" spans="1:6" x14ac:dyDescent="0.25">
      <c r="B3131">
        <v>202005567</v>
      </c>
      <c r="C3131" s="63">
        <v>35307</v>
      </c>
      <c r="D3131" s="63">
        <v>35307</v>
      </c>
      <c r="E3131" s="55">
        <v>1</v>
      </c>
      <c r="F3131">
        <f t="shared" si="48"/>
        <v>1</v>
      </c>
    </row>
    <row r="3132" spans="1:6" x14ac:dyDescent="0.25">
      <c r="A3132" t="s">
        <v>1268</v>
      </c>
      <c r="B3132">
        <v>201907581</v>
      </c>
      <c r="C3132" s="63">
        <v>35306</v>
      </c>
      <c r="D3132" s="63">
        <v>35306</v>
      </c>
      <c r="E3132" s="55">
        <v>1</v>
      </c>
      <c r="F3132">
        <f t="shared" si="48"/>
        <v>1</v>
      </c>
    </row>
    <row r="3133" spans="1:6" x14ac:dyDescent="0.25">
      <c r="B3133">
        <v>202102704</v>
      </c>
      <c r="C3133" s="63">
        <v>35306</v>
      </c>
      <c r="D3133" s="63">
        <v>35306</v>
      </c>
      <c r="E3133" s="55">
        <v>1</v>
      </c>
      <c r="F3133">
        <f t="shared" si="48"/>
        <v>1</v>
      </c>
    </row>
    <row r="3134" spans="1:6" x14ac:dyDescent="0.25">
      <c r="A3134" t="s">
        <v>4622</v>
      </c>
      <c r="B3134">
        <v>201905948</v>
      </c>
      <c r="C3134" s="63">
        <v>35305</v>
      </c>
      <c r="D3134" s="63">
        <v>35305</v>
      </c>
      <c r="E3134" s="55">
        <v>1</v>
      </c>
      <c r="F3134">
        <f t="shared" si="48"/>
        <v>1</v>
      </c>
    </row>
    <row r="3135" spans="1:6" x14ac:dyDescent="0.25">
      <c r="A3135" t="s">
        <v>4249</v>
      </c>
      <c r="B3135">
        <v>202102696</v>
      </c>
      <c r="C3135" s="63">
        <v>35305</v>
      </c>
      <c r="D3135" s="63">
        <v>35305</v>
      </c>
      <c r="E3135" s="55">
        <v>1</v>
      </c>
      <c r="F3135">
        <f t="shared" si="48"/>
        <v>1</v>
      </c>
    </row>
    <row r="3136" spans="1:6" x14ac:dyDescent="0.25">
      <c r="A3136" t="s">
        <v>4247</v>
      </c>
      <c r="B3136">
        <v>201706264</v>
      </c>
      <c r="C3136" s="63">
        <v>35308</v>
      </c>
      <c r="D3136" s="63">
        <v>35308</v>
      </c>
      <c r="E3136" s="55">
        <v>1</v>
      </c>
      <c r="F3136">
        <f t="shared" si="48"/>
        <v>1</v>
      </c>
    </row>
    <row r="3137" spans="1:6" x14ac:dyDescent="0.25">
      <c r="B3137">
        <v>202006302</v>
      </c>
      <c r="C3137" s="63">
        <v>35306</v>
      </c>
      <c r="D3137" s="63">
        <v>35306</v>
      </c>
      <c r="E3137" s="55">
        <v>1</v>
      </c>
      <c r="F3137">
        <f t="shared" si="48"/>
        <v>1</v>
      </c>
    </row>
    <row r="3138" spans="1:6" x14ac:dyDescent="0.25">
      <c r="A3138" t="s">
        <v>1106</v>
      </c>
      <c r="B3138">
        <v>201900359</v>
      </c>
      <c r="C3138" s="63">
        <v>35307</v>
      </c>
      <c r="D3138" s="63">
        <v>35307</v>
      </c>
      <c r="E3138" s="55">
        <v>1</v>
      </c>
      <c r="F3138">
        <f t="shared" si="48"/>
        <v>1</v>
      </c>
    </row>
    <row r="3139" spans="1:6" x14ac:dyDescent="0.25">
      <c r="B3139">
        <v>202102698</v>
      </c>
      <c r="C3139" s="63">
        <v>35307</v>
      </c>
      <c r="D3139" s="63">
        <v>35307</v>
      </c>
      <c r="E3139" s="55">
        <v>1</v>
      </c>
      <c r="F3139">
        <f t="shared" si="48"/>
        <v>1</v>
      </c>
    </row>
    <row r="3140" spans="1:6" x14ac:dyDescent="0.25">
      <c r="A3140" t="s">
        <v>4399</v>
      </c>
      <c r="B3140">
        <v>201706910</v>
      </c>
      <c r="C3140" s="63">
        <v>35305</v>
      </c>
      <c r="D3140" s="63">
        <v>35305</v>
      </c>
      <c r="E3140" s="55">
        <v>1</v>
      </c>
      <c r="F3140">
        <f t="shared" si="48"/>
        <v>1</v>
      </c>
    </row>
    <row r="3141" spans="1:6" x14ac:dyDescent="0.25">
      <c r="A3141" t="s">
        <v>4091</v>
      </c>
      <c r="B3141">
        <v>201706780</v>
      </c>
      <c r="C3141" s="63">
        <v>35306</v>
      </c>
      <c r="D3141" s="63">
        <v>35306</v>
      </c>
      <c r="E3141" s="55">
        <v>1</v>
      </c>
      <c r="F3141">
        <f t="shared" si="48"/>
        <v>1</v>
      </c>
    </row>
    <row r="3142" spans="1:6" x14ac:dyDescent="0.25">
      <c r="B3142">
        <v>201906792</v>
      </c>
      <c r="C3142" s="63">
        <v>35309</v>
      </c>
      <c r="D3142" s="63">
        <v>35309</v>
      </c>
      <c r="E3142" s="55">
        <v>1</v>
      </c>
      <c r="F3142">
        <f t="shared" ref="F3142:F3205" si="49">IFERROR(D3142-C3142+1, 0)</f>
        <v>1</v>
      </c>
    </row>
    <row r="3143" spans="1:6" x14ac:dyDescent="0.25">
      <c r="A3143" t="s">
        <v>4398</v>
      </c>
      <c r="B3143">
        <v>201906750</v>
      </c>
      <c r="C3143" s="63">
        <v>35306</v>
      </c>
      <c r="D3143" s="63">
        <v>35306</v>
      </c>
      <c r="E3143" s="55">
        <v>1</v>
      </c>
      <c r="F3143">
        <f t="shared" si="49"/>
        <v>1</v>
      </c>
    </row>
    <row r="3144" spans="1:6" x14ac:dyDescent="0.25">
      <c r="A3144" t="s">
        <v>4397</v>
      </c>
      <c r="B3144">
        <v>201907254</v>
      </c>
      <c r="C3144" s="63">
        <v>35306</v>
      </c>
      <c r="D3144" s="63">
        <v>35306</v>
      </c>
      <c r="E3144" s="55">
        <v>1</v>
      </c>
      <c r="F3144">
        <f t="shared" si="49"/>
        <v>1</v>
      </c>
    </row>
    <row r="3145" spans="1:6" x14ac:dyDescent="0.25">
      <c r="B3145">
        <v>202005592</v>
      </c>
      <c r="C3145" s="63">
        <v>35306</v>
      </c>
      <c r="D3145" s="63">
        <v>35306</v>
      </c>
      <c r="E3145" s="55">
        <v>1</v>
      </c>
      <c r="F3145">
        <f t="shared" si="49"/>
        <v>1</v>
      </c>
    </row>
    <row r="3146" spans="1:6" x14ac:dyDescent="0.25">
      <c r="A3146" t="s">
        <v>1586</v>
      </c>
      <c r="B3146">
        <v>201605389</v>
      </c>
      <c r="C3146" s="63">
        <v>35306</v>
      </c>
      <c r="D3146" s="63">
        <v>35307</v>
      </c>
      <c r="E3146" s="55">
        <v>1</v>
      </c>
      <c r="F3146">
        <f t="shared" si="49"/>
        <v>2</v>
      </c>
    </row>
    <row r="3147" spans="1:6" x14ac:dyDescent="0.25">
      <c r="A3147" t="s">
        <v>4396</v>
      </c>
      <c r="B3147">
        <v>201302823</v>
      </c>
      <c r="C3147" s="63">
        <v>35305</v>
      </c>
      <c r="D3147" s="63">
        <v>35305</v>
      </c>
      <c r="E3147" s="55">
        <v>1</v>
      </c>
      <c r="F3147">
        <f t="shared" si="49"/>
        <v>1</v>
      </c>
    </row>
    <row r="3148" spans="1:6" x14ac:dyDescent="0.25">
      <c r="B3148">
        <v>201704093</v>
      </c>
      <c r="C3148" s="63">
        <v>35306</v>
      </c>
      <c r="D3148" s="63">
        <v>35306</v>
      </c>
      <c r="E3148" s="55">
        <v>1</v>
      </c>
      <c r="F3148">
        <f t="shared" si="49"/>
        <v>1</v>
      </c>
    </row>
    <row r="3149" spans="1:6" x14ac:dyDescent="0.25">
      <c r="B3149">
        <v>201806691</v>
      </c>
      <c r="C3149" s="63">
        <v>35306</v>
      </c>
      <c r="D3149" s="63">
        <v>35306</v>
      </c>
      <c r="E3149" s="55">
        <v>1</v>
      </c>
      <c r="F3149">
        <f t="shared" si="49"/>
        <v>1</v>
      </c>
    </row>
    <row r="3150" spans="1:6" x14ac:dyDescent="0.25">
      <c r="B3150">
        <v>202102702</v>
      </c>
      <c r="C3150" s="63">
        <v>35307</v>
      </c>
      <c r="D3150" s="63">
        <v>35307</v>
      </c>
      <c r="E3150" s="55">
        <v>1</v>
      </c>
      <c r="F3150">
        <f t="shared" si="49"/>
        <v>1</v>
      </c>
    </row>
    <row r="3151" spans="1:6" x14ac:dyDescent="0.25">
      <c r="A3151" t="s">
        <v>4771</v>
      </c>
      <c r="B3151">
        <v>201704951</v>
      </c>
      <c r="C3151" s="63">
        <v>35306</v>
      </c>
      <c r="D3151" s="63">
        <v>35307</v>
      </c>
      <c r="E3151" s="55">
        <v>1</v>
      </c>
      <c r="F3151">
        <f t="shared" si="49"/>
        <v>2</v>
      </c>
    </row>
    <row r="3152" spans="1:6" x14ac:dyDescent="0.25">
      <c r="A3152" t="s">
        <v>1267</v>
      </c>
      <c r="B3152">
        <v>201908075</v>
      </c>
      <c r="C3152" s="63">
        <v>35306</v>
      </c>
      <c r="D3152" s="63">
        <v>35306</v>
      </c>
      <c r="E3152" s="55">
        <v>1</v>
      </c>
      <c r="F3152">
        <f t="shared" si="49"/>
        <v>1</v>
      </c>
    </row>
    <row r="3153" spans="1:6" x14ac:dyDescent="0.25">
      <c r="A3153" t="s">
        <v>4906</v>
      </c>
      <c r="B3153">
        <v>202102696</v>
      </c>
      <c r="C3153" s="63">
        <v>35307</v>
      </c>
      <c r="D3153" s="63">
        <v>35307</v>
      </c>
      <c r="E3153" s="55">
        <v>1</v>
      </c>
      <c r="F3153">
        <f t="shared" si="49"/>
        <v>1</v>
      </c>
    </row>
    <row r="3154" spans="1:6" x14ac:dyDescent="0.25">
      <c r="A3154" t="s">
        <v>4833</v>
      </c>
      <c r="B3154">
        <v>201503738</v>
      </c>
      <c r="C3154" s="63">
        <v>35306</v>
      </c>
      <c r="D3154" s="63">
        <v>35306</v>
      </c>
      <c r="E3154" s="55">
        <v>1</v>
      </c>
      <c r="F3154">
        <f t="shared" si="49"/>
        <v>1</v>
      </c>
    </row>
    <row r="3155" spans="1:6" x14ac:dyDescent="0.25">
      <c r="A3155" t="s">
        <v>4621</v>
      </c>
      <c r="B3155">
        <v>201704136</v>
      </c>
      <c r="C3155" s="63">
        <v>35310</v>
      </c>
      <c r="D3155" s="63">
        <v>35310</v>
      </c>
      <c r="E3155" s="55">
        <v>1</v>
      </c>
      <c r="F3155">
        <f t="shared" si="49"/>
        <v>1</v>
      </c>
    </row>
    <row r="3156" spans="1:6" x14ac:dyDescent="0.25">
      <c r="B3156">
        <v>202005485</v>
      </c>
      <c r="C3156" s="63">
        <v>35308</v>
      </c>
      <c r="D3156" s="63">
        <v>35308</v>
      </c>
      <c r="E3156" s="55">
        <v>1</v>
      </c>
      <c r="F3156">
        <f t="shared" si="49"/>
        <v>1</v>
      </c>
    </row>
    <row r="3157" spans="1:6" x14ac:dyDescent="0.25">
      <c r="A3157" t="s">
        <v>1425</v>
      </c>
      <c r="B3157">
        <v>202006773</v>
      </c>
      <c r="C3157" s="63">
        <v>35306</v>
      </c>
      <c r="D3157" s="63">
        <v>35307</v>
      </c>
      <c r="E3157" s="55">
        <v>1</v>
      </c>
      <c r="F3157">
        <f t="shared" si="49"/>
        <v>2</v>
      </c>
    </row>
    <row r="3158" spans="1:6" x14ac:dyDescent="0.25">
      <c r="A3158" t="s">
        <v>1350</v>
      </c>
      <c r="B3158">
        <v>202007623</v>
      </c>
      <c r="C3158" s="63">
        <v>35308</v>
      </c>
      <c r="D3158" s="63">
        <v>35308</v>
      </c>
      <c r="E3158" s="55">
        <v>1</v>
      </c>
      <c r="F3158">
        <f t="shared" si="49"/>
        <v>1</v>
      </c>
    </row>
    <row r="3159" spans="1:6" x14ac:dyDescent="0.25">
      <c r="A3159" t="s">
        <v>1105</v>
      </c>
      <c r="B3159">
        <v>201905166</v>
      </c>
      <c r="C3159" s="63">
        <v>35309</v>
      </c>
      <c r="D3159" s="63">
        <v>35309</v>
      </c>
      <c r="E3159" s="55">
        <v>1</v>
      </c>
      <c r="F3159">
        <f t="shared" si="49"/>
        <v>1</v>
      </c>
    </row>
    <row r="3160" spans="1:6" x14ac:dyDescent="0.25">
      <c r="B3160">
        <v>201905200</v>
      </c>
      <c r="C3160" s="63">
        <v>35306</v>
      </c>
      <c r="D3160" s="63">
        <v>35306</v>
      </c>
      <c r="E3160" s="55">
        <v>1</v>
      </c>
      <c r="F3160">
        <f t="shared" si="49"/>
        <v>1</v>
      </c>
    </row>
    <row r="3161" spans="1:6" x14ac:dyDescent="0.25">
      <c r="B3161">
        <v>202102204</v>
      </c>
      <c r="C3161" s="63">
        <v>35307</v>
      </c>
      <c r="D3161" s="63">
        <v>35307</v>
      </c>
      <c r="E3161" s="55">
        <v>1</v>
      </c>
      <c r="F3161">
        <f t="shared" si="49"/>
        <v>1</v>
      </c>
    </row>
    <row r="3162" spans="1:6" x14ac:dyDescent="0.25">
      <c r="A3162" t="s">
        <v>4850</v>
      </c>
      <c r="B3162">
        <v>201605389</v>
      </c>
      <c r="C3162" s="63">
        <v>35308</v>
      </c>
      <c r="D3162" s="63">
        <v>35308</v>
      </c>
      <c r="E3162" s="55">
        <v>1</v>
      </c>
      <c r="F3162">
        <f t="shared" si="49"/>
        <v>1</v>
      </c>
    </row>
    <row r="3163" spans="1:6" x14ac:dyDescent="0.25">
      <c r="B3163">
        <v>201806636</v>
      </c>
      <c r="C3163" s="63">
        <v>35307</v>
      </c>
      <c r="D3163" s="63">
        <v>35307</v>
      </c>
      <c r="E3163" s="55">
        <v>1</v>
      </c>
      <c r="F3163">
        <f t="shared" si="49"/>
        <v>1</v>
      </c>
    </row>
    <row r="3164" spans="1:6" x14ac:dyDescent="0.25">
      <c r="B3164">
        <v>202005528</v>
      </c>
      <c r="C3164" s="63">
        <v>35306</v>
      </c>
      <c r="D3164" s="63">
        <v>35306</v>
      </c>
      <c r="E3164" s="55">
        <v>1</v>
      </c>
      <c r="F3164">
        <f t="shared" si="49"/>
        <v>1</v>
      </c>
    </row>
    <row r="3165" spans="1:6" x14ac:dyDescent="0.25">
      <c r="A3165" t="s">
        <v>4090</v>
      </c>
      <c r="B3165">
        <v>202004996</v>
      </c>
      <c r="C3165" s="63">
        <v>35306</v>
      </c>
      <c r="D3165" s="63">
        <v>35306</v>
      </c>
      <c r="E3165" s="55">
        <v>1</v>
      </c>
      <c r="F3165">
        <f t="shared" si="49"/>
        <v>1</v>
      </c>
    </row>
    <row r="3166" spans="1:6" x14ac:dyDescent="0.25">
      <c r="B3166">
        <v>202008444</v>
      </c>
      <c r="C3166" s="63">
        <v>35306</v>
      </c>
      <c r="D3166" s="63">
        <v>35306</v>
      </c>
      <c r="E3166" s="55">
        <v>1</v>
      </c>
      <c r="F3166">
        <f t="shared" si="49"/>
        <v>1</v>
      </c>
    </row>
    <row r="3167" spans="1:6" x14ac:dyDescent="0.25">
      <c r="A3167" t="s">
        <v>1103</v>
      </c>
      <c r="B3167">
        <v>201606166</v>
      </c>
      <c r="C3167" s="63">
        <v>35306</v>
      </c>
      <c r="D3167" s="63">
        <v>35306</v>
      </c>
      <c r="E3167" s="55">
        <v>1</v>
      </c>
      <c r="F3167">
        <f t="shared" si="49"/>
        <v>1</v>
      </c>
    </row>
    <row r="3168" spans="1:6" x14ac:dyDescent="0.25">
      <c r="A3168" t="s">
        <v>4395</v>
      </c>
      <c r="B3168">
        <v>201806340</v>
      </c>
      <c r="C3168" s="63">
        <v>35307</v>
      </c>
      <c r="D3168" s="63">
        <v>35307</v>
      </c>
      <c r="E3168" s="55">
        <v>1</v>
      </c>
      <c r="F3168">
        <f t="shared" si="49"/>
        <v>1</v>
      </c>
    </row>
    <row r="3169" spans="1:6" x14ac:dyDescent="0.25">
      <c r="A3169" t="s">
        <v>4709</v>
      </c>
      <c r="B3169">
        <v>201709916</v>
      </c>
      <c r="C3169" s="63">
        <v>35307</v>
      </c>
      <c r="D3169" s="63">
        <v>35307</v>
      </c>
      <c r="E3169" s="55">
        <v>1</v>
      </c>
      <c r="F3169">
        <f t="shared" si="49"/>
        <v>1</v>
      </c>
    </row>
    <row r="3170" spans="1:6" x14ac:dyDescent="0.25">
      <c r="B3170">
        <v>202102702</v>
      </c>
      <c r="C3170" s="63">
        <v>35306</v>
      </c>
      <c r="D3170" s="63">
        <v>35307</v>
      </c>
      <c r="E3170" s="55">
        <v>1</v>
      </c>
      <c r="F3170">
        <f t="shared" si="49"/>
        <v>2</v>
      </c>
    </row>
    <row r="3171" spans="1:6" x14ac:dyDescent="0.25">
      <c r="A3171" t="s">
        <v>4919</v>
      </c>
      <c r="B3171">
        <v>201704961</v>
      </c>
      <c r="C3171" s="63">
        <v>35307</v>
      </c>
      <c r="D3171" s="63">
        <v>35307</v>
      </c>
      <c r="E3171" s="55">
        <v>1</v>
      </c>
      <c r="F3171">
        <f t="shared" si="49"/>
        <v>1</v>
      </c>
    </row>
    <row r="3172" spans="1:6" x14ac:dyDescent="0.25">
      <c r="A3172" t="s">
        <v>4246</v>
      </c>
      <c r="B3172">
        <v>202102695</v>
      </c>
      <c r="C3172" s="63">
        <v>35308</v>
      </c>
      <c r="D3172" s="63">
        <v>35308</v>
      </c>
      <c r="E3172" s="55">
        <v>1</v>
      </c>
      <c r="F3172">
        <f t="shared" si="49"/>
        <v>1</v>
      </c>
    </row>
    <row r="3173" spans="1:6" x14ac:dyDescent="0.25">
      <c r="A3173" t="s">
        <v>1166</v>
      </c>
      <c r="B3173">
        <v>201905587</v>
      </c>
      <c r="C3173" s="63">
        <v>35308</v>
      </c>
      <c r="D3173" s="63">
        <v>35308</v>
      </c>
      <c r="E3173" s="55">
        <v>1</v>
      </c>
      <c r="F3173">
        <f t="shared" si="49"/>
        <v>1</v>
      </c>
    </row>
    <row r="3174" spans="1:6" x14ac:dyDescent="0.25">
      <c r="B3174">
        <v>201907779</v>
      </c>
      <c r="C3174" s="63">
        <v>35307</v>
      </c>
      <c r="D3174" s="63">
        <v>35307</v>
      </c>
      <c r="E3174" s="55">
        <v>1</v>
      </c>
      <c r="F3174">
        <f t="shared" si="49"/>
        <v>1</v>
      </c>
    </row>
    <row r="3175" spans="1:6" x14ac:dyDescent="0.25">
      <c r="B3175">
        <v>202000416</v>
      </c>
      <c r="C3175" s="63">
        <v>35307</v>
      </c>
      <c r="D3175" s="63">
        <v>35307</v>
      </c>
      <c r="E3175" s="55">
        <v>1</v>
      </c>
      <c r="F3175">
        <f t="shared" si="49"/>
        <v>1</v>
      </c>
    </row>
    <row r="3176" spans="1:6" x14ac:dyDescent="0.25">
      <c r="B3176">
        <v>202006867</v>
      </c>
      <c r="C3176" s="63">
        <v>35308</v>
      </c>
      <c r="D3176" s="63">
        <v>35308</v>
      </c>
      <c r="E3176" s="55">
        <v>1</v>
      </c>
      <c r="F3176">
        <f t="shared" si="49"/>
        <v>1</v>
      </c>
    </row>
    <row r="3177" spans="1:6" x14ac:dyDescent="0.25">
      <c r="B3177">
        <v>202008867</v>
      </c>
      <c r="C3177" s="63">
        <v>35307</v>
      </c>
      <c r="D3177" s="63">
        <v>35307</v>
      </c>
      <c r="E3177" s="55">
        <v>1</v>
      </c>
      <c r="F3177">
        <f t="shared" si="49"/>
        <v>1</v>
      </c>
    </row>
    <row r="3178" spans="1:6" x14ac:dyDescent="0.25">
      <c r="A3178" t="s">
        <v>4918</v>
      </c>
      <c r="B3178">
        <v>201909914</v>
      </c>
      <c r="C3178" s="63">
        <v>35307</v>
      </c>
      <c r="D3178" s="63">
        <v>35307</v>
      </c>
      <c r="E3178" s="55">
        <v>1</v>
      </c>
      <c r="F3178">
        <f t="shared" si="49"/>
        <v>1</v>
      </c>
    </row>
    <row r="3179" spans="1:6" x14ac:dyDescent="0.25">
      <c r="A3179" t="s">
        <v>4863</v>
      </c>
      <c r="B3179">
        <v>201707122</v>
      </c>
      <c r="C3179" s="63">
        <v>35307</v>
      </c>
      <c r="D3179" s="63">
        <v>35307</v>
      </c>
      <c r="E3179" s="55">
        <v>1</v>
      </c>
      <c r="F3179">
        <f t="shared" si="49"/>
        <v>1</v>
      </c>
    </row>
    <row r="3180" spans="1:6" x14ac:dyDescent="0.25">
      <c r="A3180" t="s">
        <v>4770</v>
      </c>
      <c r="B3180">
        <v>201806360</v>
      </c>
      <c r="C3180" s="63">
        <v>35308</v>
      </c>
      <c r="D3180" s="63">
        <v>35308</v>
      </c>
      <c r="E3180" s="55">
        <v>1</v>
      </c>
      <c r="F3180">
        <f t="shared" si="49"/>
        <v>1</v>
      </c>
    </row>
    <row r="3181" spans="1:6" x14ac:dyDescent="0.25">
      <c r="B3181">
        <v>201909858</v>
      </c>
      <c r="C3181" s="63">
        <v>35308</v>
      </c>
      <c r="D3181" s="63">
        <v>35308</v>
      </c>
      <c r="E3181" s="55">
        <v>1</v>
      </c>
      <c r="F3181">
        <f t="shared" si="49"/>
        <v>1</v>
      </c>
    </row>
    <row r="3182" spans="1:6" x14ac:dyDescent="0.25">
      <c r="A3182" t="s">
        <v>4088</v>
      </c>
      <c r="B3182">
        <v>201101522</v>
      </c>
      <c r="C3182" s="63">
        <v>35308</v>
      </c>
      <c r="D3182" s="63">
        <v>35308</v>
      </c>
      <c r="E3182" s="55">
        <v>1</v>
      </c>
      <c r="F3182">
        <f t="shared" si="49"/>
        <v>1</v>
      </c>
    </row>
    <row r="3183" spans="1:6" x14ac:dyDescent="0.25">
      <c r="B3183">
        <v>201504441</v>
      </c>
      <c r="C3183" s="63">
        <v>35311</v>
      </c>
      <c r="D3183" s="63">
        <v>35311</v>
      </c>
      <c r="E3183" s="55">
        <v>1</v>
      </c>
      <c r="F3183">
        <f t="shared" si="49"/>
        <v>1</v>
      </c>
    </row>
    <row r="3184" spans="1:6" x14ac:dyDescent="0.25">
      <c r="B3184">
        <v>201705985</v>
      </c>
      <c r="C3184" s="63">
        <v>35310</v>
      </c>
      <c r="D3184" s="63">
        <v>35310</v>
      </c>
      <c r="E3184" s="55">
        <v>1</v>
      </c>
      <c r="F3184">
        <f t="shared" si="49"/>
        <v>1</v>
      </c>
    </row>
    <row r="3185" spans="1:6" x14ac:dyDescent="0.25">
      <c r="B3185">
        <v>201706828</v>
      </c>
      <c r="C3185" s="63">
        <v>35311</v>
      </c>
      <c r="D3185" s="63">
        <v>35311</v>
      </c>
      <c r="E3185" s="55">
        <v>1</v>
      </c>
      <c r="F3185">
        <f t="shared" si="49"/>
        <v>1</v>
      </c>
    </row>
    <row r="3186" spans="1:6" x14ac:dyDescent="0.25">
      <c r="B3186">
        <v>201806151</v>
      </c>
      <c r="C3186" s="63">
        <v>35310</v>
      </c>
      <c r="D3186" s="63">
        <v>35310</v>
      </c>
      <c r="E3186" s="55">
        <v>1</v>
      </c>
      <c r="F3186">
        <f t="shared" si="49"/>
        <v>1</v>
      </c>
    </row>
    <row r="3187" spans="1:6" x14ac:dyDescent="0.25">
      <c r="B3187">
        <v>201806927</v>
      </c>
      <c r="C3187" s="63">
        <v>35308</v>
      </c>
      <c r="D3187" s="63">
        <v>35308</v>
      </c>
      <c r="E3187" s="55">
        <v>1</v>
      </c>
      <c r="F3187">
        <f t="shared" si="49"/>
        <v>1</v>
      </c>
    </row>
    <row r="3188" spans="1:6" x14ac:dyDescent="0.25">
      <c r="B3188">
        <v>201904573</v>
      </c>
      <c r="C3188" s="63">
        <v>35306</v>
      </c>
      <c r="D3188" s="63">
        <v>35306</v>
      </c>
      <c r="E3188" s="55">
        <v>1</v>
      </c>
      <c r="F3188">
        <f t="shared" si="49"/>
        <v>1</v>
      </c>
    </row>
    <row r="3189" spans="1:6" x14ac:dyDescent="0.25">
      <c r="B3189">
        <v>201905034</v>
      </c>
      <c r="C3189" s="63">
        <v>35311</v>
      </c>
      <c r="D3189" s="63">
        <v>35311</v>
      </c>
      <c r="E3189" s="55">
        <v>1</v>
      </c>
      <c r="F3189">
        <f t="shared" si="49"/>
        <v>1</v>
      </c>
    </row>
    <row r="3190" spans="1:6" x14ac:dyDescent="0.25">
      <c r="B3190">
        <v>201905179</v>
      </c>
      <c r="C3190" s="63">
        <v>35310</v>
      </c>
      <c r="D3190" s="63">
        <v>35310</v>
      </c>
      <c r="E3190" s="55">
        <v>1</v>
      </c>
      <c r="F3190">
        <f t="shared" si="49"/>
        <v>1</v>
      </c>
    </row>
    <row r="3191" spans="1:6" x14ac:dyDescent="0.25">
      <c r="B3191">
        <v>201906638</v>
      </c>
      <c r="C3191" s="63">
        <v>35308</v>
      </c>
      <c r="D3191" s="63">
        <v>35308</v>
      </c>
      <c r="E3191" s="55">
        <v>1</v>
      </c>
      <c r="F3191">
        <f t="shared" si="49"/>
        <v>1</v>
      </c>
    </row>
    <row r="3192" spans="1:6" x14ac:dyDescent="0.25">
      <c r="B3192">
        <v>201908687</v>
      </c>
      <c r="C3192" s="63">
        <v>35312</v>
      </c>
      <c r="D3192" s="63">
        <v>35312</v>
      </c>
      <c r="E3192" s="55">
        <v>1</v>
      </c>
      <c r="F3192">
        <f t="shared" si="49"/>
        <v>1</v>
      </c>
    </row>
    <row r="3193" spans="1:6" x14ac:dyDescent="0.25">
      <c r="B3193">
        <v>202003484</v>
      </c>
      <c r="C3193" s="63">
        <v>35307</v>
      </c>
      <c r="D3193" s="63">
        <v>35307</v>
      </c>
      <c r="E3193" s="55">
        <v>1</v>
      </c>
      <c r="F3193">
        <f t="shared" si="49"/>
        <v>1</v>
      </c>
    </row>
    <row r="3194" spans="1:6" x14ac:dyDescent="0.25">
      <c r="B3194">
        <v>202006302</v>
      </c>
      <c r="C3194" s="63">
        <v>35306</v>
      </c>
      <c r="D3194" s="63">
        <v>35306</v>
      </c>
      <c r="E3194" s="55">
        <v>1</v>
      </c>
      <c r="F3194">
        <f t="shared" si="49"/>
        <v>1</v>
      </c>
    </row>
    <row r="3195" spans="1:6" x14ac:dyDescent="0.25">
      <c r="B3195">
        <v>202007145</v>
      </c>
      <c r="C3195" s="63">
        <v>35309</v>
      </c>
      <c r="D3195" s="63">
        <v>35309</v>
      </c>
      <c r="E3195" s="55">
        <v>1</v>
      </c>
      <c r="F3195">
        <f t="shared" si="49"/>
        <v>1</v>
      </c>
    </row>
    <row r="3196" spans="1:6" x14ac:dyDescent="0.25">
      <c r="B3196">
        <v>202008206</v>
      </c>
      <c r="C3196" s="63">
        <v>35309</v>
      </c>
      <c r="D3196" s="63">
        <v>35309</v>
      </c>
      <c r="E3196" s="55">
        <v>1</v>
      </c>
      <c r="F3196">
        <f t="shared" si="49"/>
        <v>1</v>
      </c>
    </row>
    <row r="3197" spans="1:6" x14ac:dyDescent="0.25">
      <c r="A3197" t="s">
        <v>1423</v>
      </c>
      <c r="B3197">
        <v>201703964</v>
      </c>
      <c r="C3197" s="63">
        <v>35307</v>
      </c>
      <c r="D3197" s="63">
        <v>35307</v>
      </c>
      <c r="E3197" s="55">
        <v>1</v>
      </c>
      <c r="F3197">
        <f t="shared" si="49"/>
        <v>1</v>
      </c>
    </row>
    <row r="3198" spans="1:6" x14ac:dyDescent="0.25">
      <c r="B3198">
        <v>201905793</v>
      </c>
      <c r="C3198" s="63">
        <v>35307</v>
      </c>
      <c r="D3198" s="63">
        <v>35307</v>
      </c>
      <c r="E3198" s="55">
        <v>1</v>
      </c>
      <c r="F3198">
        <f t="shared" si="49"/>
        <v>1</v>
      </c>
    </row>
    <row r="3199" spans="1:6" x14ac:dyDescent="0.25">
      <c r="B3199">
        <v>202005418</v>
      </c>
      <c r="C3199" s="63">
        <v>35309</v>
      </c>
      <c r="D3199" s="63">
        <v>35309</v>
      </c>
      <c r="E3199" s="55">
        <v>1</v>
      </c>
      <c r="F3199">
        <f t="shared" si="49"/>
        <v>1</v>
      </c>
    </row>
    <row r="3200" spans="1:6" x14ac:dyDescent="0.25">
      <c r="A3200" t="s">
        <v>970</v>
      </c>
      <c r="B3200">
        <v>201704289</v>
      </c>
      <c r="C3200" s="63">
        <v>35307</v>
      </c>
      <c r="D3200" s="63">
        <v>35307</v>
      </c>
      <c r="E3200" s="55">
        <v>1</v>
      </c>
      <c r="F3200">
        <f t="shared" si="49"/>
        <v>1</v>
      </c>
    </row>
    <row r="3201" spans="1:6" x14ac:dyDescent="0.25">
      <c r="A3201" t="s">
        <v>4811</v>
      </c>
      <c r="B3201">
        <v>201806507</v>
      </c>
      <c r="C3201" s="63">
        <v>35306</v>
      </c>
      <c r="D3201" s="63">
        <v>35306</v>
      </c>
      <c r="E3201" s="55">
        <v>1</v>
      </c>
      <c r="F3201">
        <f t="shared" si="49"/>
        <v>1</v>
      </c>
    </row>
    <row r="3202" spans="1:6" x14ac:dyDescent="0.25">
      <c r="A3202" t="s">
        <v>1349</v>
      </c>
      <c r="B3202">
        <v>201906200</v>
      </c>
      <c r="C3202" s="63">
        <v>35307</v>
      </c>
      <c r="D3202" s="63">
        <v>35307</v>
      </c>
      <c r="E3202" s="55">
        <v>1</v>
      </c>
      <c r="F3202">
        <f t="shared" si="49"/>
        <v>1</v>
      </c>
    </row>
    <row r="3203" spans="1:6" x14ac:dyDescent="0.25">
      <c r="A3203" t="s">
        <v>4620</v>
      </c>
      <c r="B3203">
        <v>202103628</v>
      </c>
      <c r="C3203" s="63">
        <v>35308</v>
      </c>
      <c r="D3203" s="63">
        <v>35308</v>
      </c>
      <c r="E3203" s="55">
        <v>1</v>
      </c>
      <c r="F3203">
        <f t="shared" si="49"/>
        <v>1</v>
      </c>
    </row>
    <row r="3204" spans="1:6" x14ac:dyDescent="0.25">
      <c r="A3204" t="s">
        <v>5734</v>
      </c>
      <c r="B3204">
        <v>201503392</v>
      </c>
      <c r="C3204" s="63">
        <v>35518</v>
      </c>
      <c r="D3204" s="63">
        <v>35518</v>
      </c>
      <c r="E3204" s="55">
        <v>1</v>
      </c>
      <c r="F3204">
        <f t="shared" si="49"/>
        <v>1</v>
      </c>
    </row>
    <row r="3205" spans="1:6" x14ac:dyDescent="0.25">
      <c r="B3205">
        <v>201911913</v>
      </c>
      <c r="C3205" s="63">
        <v>35518</v>
      </c>
      <c r="D3205" s="63">
        <v>35518</v>
      </c>
      <c r="E3205" s="55">
        <v>1</v>
      </c>
      <c r="F3205">
        <f t="shared" si="49"/>
        <v>1</v>
      </c>
    </row>
    <row r="3206" spans="1:6" x14ac:dyDescent="0.25">
      <c r="A3206" t="s">
        <v>4619</v>
      </c>
      <c r="B3206">
        <v>201907425</v>
      </c>
      <c r="C3206" s="63">
        <v>35308</v>
      </c>
      <c r="D3206" s="63">
        <v>35308</v>
      </c>
      <c r="E3206" s="55">
        <v>1</v>
      </c>
      <c r="F3206">
        <f t="shared" ref="F3206:F3269" si="50">IFERROR(D3206-C3206+1, 0)</f>
        <v>1</v>
      </c>
    </row>
    <row r="3207" spans="1:6" x14ac:dyDescent="0.25">
      <c r="B3207">
        <v>202005536</v>
      </c>
      <c r="C3207" s="63">
        <v>35308</v>
      </c>
      <c r="D3207" s="63">
        <v>35308</v>
      </c>
      <c r="E3207" s="55">
        <v>1</v>
      </c>
      <c r="F3207">
        <f t="shared" si="50"/>
        <v>1</v>
      </c>
    </row>
    <row r="3208" spans="1:6" x14ac:dyDescent="0.25">
      <c r="B3208">
        <v>202008413</v>
      </c>
      <c r="C3208" s="63">
        <v>35310</v>
      </c>
      <c r="D3208" s="63">
        <v>35310</v>
      </c>
      <c r="E3208" s="55">
        <v>1</v>
      </c>
      <c r="F3208">
        <f t="shared" si="50"/>
        <v>1</v>
      </c>
    </row>
    <row r="3209" spans="1:6" x14ac:dyDescent="0.25">
      <c r="A3209" t="s">
        <v>4848</v>
      </c>
      <c r="B3209">
        <v>201405811</v>
      </c>
      <c r="C3209" s="63">
        <v>35309</v>
      </c>
      <c r="D3209" s="63">
        <v>35309</v>
      </c>
      <c r="E3209" s="55">
        <v>1</v>
      </c>
      <c r="F3209">
        <f t="shared" si="50"/>
        <v>1</v>
      </c>
    </row>
    <row r="3210" spans="1:6" x14ac:dyDescent="0.25">
      <c r="B3210">
        <v>202109486</v>
      </c>
      <c r="C3210" s="63">
        <v>35309</v>
      </c>
      <c r="D3210" s="63">
        <v>35309</v>
      </c>
      <c r="E3210" s="55">
        <v>1</v>
      </c>
      <c r="F3210">
        <f t="shared" si="50"/>
        <v>1</v>
      </c>
    </row>
    <row r="3211" spans="1:6" x14ac:dyDescent="0.25">
      <c r="A3211" t="s">
        <v>4394</v>
      </c>
      <c r="B3211">
        <v>201900181</v>
      </c>
      <c r="C3211" s="63">
        <v>35307</v>
      </c>
      <c r="D3211" s="63">
        <v>35307</v>
      </c>
      <c r="E3211" s="55">
        <v>1</v>
      </c>
      <c r="F3211">
        <f t="shared" si="50"/>
        <v>1</v>
      </c>
    </row>
    <row r="3212" spans="1:6" x14ac:dyDescent="0.25">
      <c r="A3212" t="s">
        <v>3941</v>
      </c>
      <c r="B3212">
        <v>201705227</v>
      </c>
      <c r="C3212" s="63">
        <v>35307</v>
      </c>
      <c r="D3212" s="63">
        <v>35307</v>
      </c>
      <c r="E3212" s="55">
        <v>1</v>
      </c>
      <c r="F3212">
        <f t="shared" si="50"/>
        <v>1</v>
      </c>
    </row>
    <row r="3213" spans="1:6" x14ac:dyDescent="0.25">
      <c r="B3213">
        <v>201708809</v>
      </c>
      <c r="C3213" s="63">
        <v>35307</v>
      </c>
      <c r="D3213" s="63">
        <v>35307</v>
      </c>
      <c r="E3213" s="55">
        <v>1</v>
      </c>
      <c r="F3213">
        <f t="shared" si="50"/>
        <v>1</v>
      </c>
    </row>
    <row r="3214" spans="1:6" x14ac:dyDescent="0.25">
      <c r="A3214" t="s">
        <v>4832</v>
      </c>
      <c r="B3214">
        <v>201704066</v>
      </c>
      <c r="C3214" s="63">
        <v>35307</v>
      </c>
      <c r="D3214" s="63">
        <v>35307</v>
      </c>
      <c r="E3214" s="55">
        <v>1</v>
      </c>
      <c r="F3214">
        <f t="shared" si="50"/>
        <v>1</v>
      </c>
    </row>
    <row r="3215" spans="1:6" x14ac:dyDescent="0.25">
      <c r="A3215" t="s">
        <v>968</v>
      </c>
      <c r="B3215">
        <v>201705149</v>
      </c>
      <c r="C3215" s="63">
        <v>35309</v>
      </c>
      <c r="D3215" s="63">
        <v>35309</v>
      </c>
      <c r="E3215" s="55">
        <v>1</v>
      </c>
      <c r="F3215">
        <f t="shared" si="50"/>
        <v>1</v>
      </c>
    </row>
    <row r="3216" spans="1:6" x14ac:dyDescent="0.25">
      <c r="B3216">
        <v>202007028</v>
      </c>
      <c r="C3216" s="63">
        <v>35309</v>
      </c>
      <c r="D3216" s="63">
        <v>35309</v>
      </c>
      <c r="E3216" s="55">
        <v>1</v>
      </c>
      <c r="F3216">
        <f t="shared" si="50"/>
        <v>1</v>
      </c>
    </row>
    <row r="3217" spans="1:6" x14ac:dyDescent="0.25">
      <c r="B3217">
        <v>202008418</v>
      </c>
      <c r="C3217" s="63">
        <v>35307</v>
      </c>
      <c r="D3217" s="63">
        <v>35307</v>
      </c>
      <c r="E3217" s="55">
        <v>1</v>
      </c>
      <c r="F3217">
        <f t="shared" si="50"/>
        <v>1</v>
      </c>
    </row>
    <row r="3218" spans="1:6" x14ac:dyDescent="0.25">
      <c r="A3218" t="s">
        <v>4245</v>
      </c>
      <c r="B3218">
        <v>201706117</v>
      </c>
      <c r="C3218" s="63">
        <v>35307</v>
      </c>
      <c r="D3218" s="63">
        <v>35307</v>
      </c>
      <c r="E3218" s="55">
        <v>1</v>
      </c>
      <c r="F3218">
        <f t="shared" si="50"/>
        <v>1</v>
      </c>
    </row>
    <row r="3219" spans="1:6" x14ac:dyDescent="0.25">
      <c r="A3219" t="s">
        <v>1164</v>
      </c>
      <c r="B3219">
        <v>201503093</v>
      </c>
      <c r="C3219" s="63">
        <v>35309</v>
      </c>
      <c r="D3219" s="63">
        <v>35309</v>
      </c>
      <c r="E3219" s="55">
        <v>1</v>
      </c>
      <c r="F3219">
        <f t="shared" si="50"/>
        <v>1</v>
      </c>
    </row>
    <row r="3220" spans="1:6" x14ac:dyDescent="0.25">
      <c r="B3220">
        <v>201805203</v>
      </c>
      <c r="C3220" s="63">
        <v>35307</v>
      </c>
      <c r="D3220" s="63">
        <v>35307</v>
      </c>
      <c r="E3220" s="55">
        <v>1</v>
      </c>
      <c r="F3220">
        <f t="shared" si="50"/>
        <v>1</v>
      </c>
    </row>
    <row r="3221" spans="1:6" x14ac:dyDescent="0.25">
      <c r="B3221">
        <v>202004907</v>
      </c>
      <c r="C3221" s="63">
        <v>35307</v>
      </c>
      <c r="D3221" s="63">
        <v>35307</v>
      </c>
      <c r="E3221" s="55">
        <v>1</v>
      </c>
      <c r="F3221">
        <f t="shared" si="50"/>
        <v>1</v>
      </c>
    </row>
    <row r="3222" spans="1:6" x14ac:dyDescent="0.25">
      <c r="B3222">
        <v>202007614</v>
      </c>
      <c r="C3222" s="63">
        <v>35308</v>
      </c>
      <c r="D3222" s="63">
        <v>35308</v>
      </c>
      <c r="E3222" s="55">
        <v>1</v>
      </c>
      <c r="F3222">
        <f t="shared" si="50"/>
        <v>1</v>
      </c>
    </row>
    <row r="3223" spans="1:6" x14ac:dyDescent="0.25">
      <c r="A3223" t="s">
        <v>4393</v>
      </c>
      <c r="B3223">
        <v>202000145</v>
      </c>
      <c r="C3223" s="63">
        <v>35308</v>
      </c>
      <c r="D3223" s="63">
        <v>35308</v>
      </c>
      <c r="E3223" s="55">
        <v>1</v>
      </c>
      <c r="F3223">
        <f t="shared" si="50"/>
        <v>1</v>
      </c>
    </row>
    <row r="3224" spans="1:6" x14ac:dyDescent="0.25">
      <c r="B3224">
        <v>202004682</v>
      </c>
      <c r="C3224" s="63">
        <v>35307</v>
      </c>
      <c r="D3224" s="63">
        <v>35307</v>
      </c>
      <c r="E3224" s="55">
        <v>1</v>
      </c>
      <c r="F3224">
        <f t="shared" si="50"/>
        <v>1</v>
      </c>
    </row>
    <row r="3225" spans="1:6" x14ac:dyDescent="0.25">
      <c r="A3225" t="s">
        <v>4087</v>
      </c>
      <c r="B3225">
        <v>201603173</v>
      </c>
      <c r="C3225" s="63">
        <v>35309</v>
      </c>
      <c r="D3225" s="63">
        <v>35309</v>
      </c>
      <c r="E3225" s="55">
        <v>1</v>
      </c>
      <c r="F3225">
        <f t="shared" si="50"/>
        <v>1</v>
      </c>
    </row>
    <row r="3226" spans="1:6" x14ac:dyDescent="0.25">
      <c r="B3226">
        <v>201709304</v>
      </c>
      <c r="C3226" s="63">
        <v>35307</v>
      </c>
      <c r="D3226" s="63">
        <v>35307</v>
      </c>
      <c r="E3226" s="55">
        <v>1</v>
      </c>
      <c r="F3226">
        <f t="shared" si="50"/>
        <v>1</v>
      </c>
    </row>
    <row r="3227" spans="1:6" x14ac:dyDescent="0.25">
      <c r="B3227">
        <v>201904639</v>
      </c>
      <c r="C3227" s="63">
        <v>35309</v>
      </c>
      <c r="D3227" s="63">
        <v>35309</v>
      </c>
      <c r="E3227" s="55">
        <v>1</v>
      </c>
      <c r="F3227">
        <f t="shared" si="50"/>
        <v>1</v>
      </c>
    </row>
    <row r="3228" spans="1:6" x14ac:dyDescent="0.25">
      <c r="B3228">
        <v>202004926</v>
      </c>
      <c r="C3228" s="63">
        <v>35308</v>
      </c>
      <c r="D3228" s="63">
        <v>35308</v>
      </c>
      <c r="E3228" s="55">
        <v>1</v>
      </c>
      <c r="F3228">
        <f t="shared" si="50"/>
        <v>1</v>
      </c>
    </row>
    <row r="3229" spans="1:6" x14ac:dyDescent="0.25">
      <c r="B3229">
        <v>202110057</v>
      </c>
      <c r="C3229" s="63">
        <v>35308</v>
      </c>
      <c r="D3229" s="63">
        <v>35308</v>
      </c>
      <c r="E3229" s="55">
        <v>1</v>
      </c>
      <c r="F3229">
        <f t="shared" si="50"/>
        <v>1</v>
      </c>
    </row>
    <row r="3230" spans="1:6" x14ac:dyDescent="0.25">
      <c r="A3230" t="s">
        <v>4392</v>
      </c>
      <c r="B3230">
        <v>201900564</v>
      </c>
      <c r="C3230" s="63">
        <v>35308</v>
      </c>
      <c r="D3230" s="63">
        <v>35308</v>
      </c>
      <c r="E3230" s="55">
        <v>1</v>
      </c>
      <c r="F3230">
        <f t="shared" si="50"/>
        <v>1</v>
      </c>
    </row>
    <row r="3231" spans="1:6" x14ac:dyDescent="0.25">
      <c r="B3231">
        <v>201907198</v>
      </c>
      <c r="C3231" s="63">
        <v>35307</v>
      </c>
      <c r="D3231" s="63">
        <v>35307</v>
      </c>
      <c r="E3231" s="55">
        <v>1</v>
      </c>
      <c r="F3231">
        <f t="shared" si="50"/>
        <v>1</v>
      </c>
    </row>
    <row r="3232" spans="1:6" x14ac:dyDescent="0.25">
      <c r="B3232">
        <v>202007036</v>
      </c>
      <c r="C3232" s="63">
        <v>35308</v>
      </c>
      <c r="D3232" s="63">
        <v>35309</v>
      </c>
      <c r="E3232" s="55">
        <v>1</v>
      </c>
      <c r="F3232">
        <f t="shared" si="50"/>
        <v>2</v>
      </c>
    </row>
    <row r="3233" spans="1:6" x14ac:dyDescent="0.25">
      <c r="A3233" t="s">
        <v>4391</v>
      </c>
      <c r="B3233">
        <v>201407779</v>
      </c>
      <c r="C3233" s="63">
        <v>35311</v>
      </c>
      <c r="D3233" s="63">
        <v>35311</v>
      </c>
      <c r="E3233" s="55">
        <v>1</v>
      </c>
      <c r="F3233">
        <f t="shared" si="50"/>
        <v>1</v>
      </c>
    </row>
    <row r="3234" spans="1:6" x14ac:dyDescent="0.25">
      <c r="B3234">
        <v>201806278</v>
      </c>
      <c r="C3234" s="63">
        <v>35311</v>
      </c>
      <c r="D3234" s="63">
        <v>35311</v>
      </c>
      <c r="E3234" s="55">
        <v>1</v>
      </c>
      <c r="F3234">
        <f t="shared" si="50"/>
        <v>1</v>
      </c>
    </row>
    <row r="3235" spans="1:6" x14ac:dyDescent="0.25">
      <c r="B3235">
        <v>201806345</v>
      </c>
      <c r="C3235" s="63">
        <v>35312</v>
      </c>
      <c r="D3235" s="63">
        <v>35312</v>
      </c>
      <c r="E3235" s="55">
        <v>1</v>
      </c>
      <c r="F3235">
        <f t="shared" si="50"/>
        <v>1</v>
      </c>
    </row>
    <row r="3236" spans="1:6" x14ac:dyDescent="0.25">
      <c r="B3236">
        <v>201809221</v>
      </c>
      <c r="C3236" s="63">
        <v>35308</v>
      </c>
      <c r="D3236" s="63">
        <v>35308</v>
      </c>
      <c r="E3236" s="55">
        <v>1</v>
      </c>
      <c r="F3236">
        <f t="shared" si="50"/>
        <v>1</v>
      </c>
    </row>
    <row r="3237" spans="1:6" x14ac:dyDescent="0.25">
      <c r="B3237">
        <v>201905727</v>
      </c>
      <c r="C3237" s="63">
        <v>35311</v>
      </c>
      <c r="D3237" s="63">
        <v>35311</v>
      </c>
      <c r="E3237" s="55">
        <v>1</v>
      </c>
      <c r="F3237">
        <f t="shared" si="50"/>
        <v>1</v>
      </c>
    </row>
    <row r="3238" spans="1:6" x14ac:dyDescent="0.25">
      <c r="B3238">
        <v>201907063</v>
      </c>
      <c r="C3238" s="63">
        <v>35312</v>
      </c>
      <c r="D3238" s="63">
        <v>35312</v>
      </c>
      <c r="E3238" s="55">
        <v>1</v>
      </c>
      <c r="F3238">
        <f t="shared" si="50"/>
        <v>1</v>
      </c>
    </row>
    <row r="3239" spans="1:6" x14ac:dyDescent="0.25">
      <c r="B3239">
        <v>201908209</v>
      </c>
      <c r="C3239" s="63">
        <v>35310</v>
      </c>
      <c r="D3239" s="63">
        <v>35310</v>
      </c>
      <c r="E3239" s="55">
        <v>1</v>
      </c>
      <c r="F3239">
        <f t="shared" si="50"/>
        <v>1</v>
      </c>
    </row>
    <row r="3240" spans="1:6" x14ac:dyDescent="0.25">
      <c r="B3240">
        <v>202004816</v>
      </c>
      <c r="C3240" s="63">
        <v>35307</v>
      </c>
      <c r="D3240" s="63">
        <v>35307</v>
      </c>
      <c r="E3240" s="55">
        <v>1</v>
      </c>
      <c r="F3240">
        <f t="shared" si="50"/>
        <v>1</v>
      </c>
    </row>
    <row r="3241" spans="1:6" x14ac:dyDescent="0.25">
      <c r="B3241">
        <v>202004968</v>
      </c>
      <c r="C3241" s="63">
        <v>35310</v>
      </c>
      <c r="D3241" s="63">
        <v>35310</v>
      </c>
      <c r="E3241" s="55">
        <v>1</v>
      </c>
      <c r="F3241">
        <f t="shared" si="50"/>
        <v>1</v>
      </c>
    </row>
    <row r="3242" spans="1:6" x14ac:dyDescent="0.25">
      <c r="B3242">
        <v>202007145</v>
      </c>
      <c r="C3242" s="63">
        <v>35307</v>
      </c>
      <c r="D3242" s="63">
        <v>35307</v>
      </c>
      <c r="E3242" s="55">
        <v>1</v>
      </c>
      <c r="F3242">
        <f t="shared" si="50"/>
        <v>1</v>
      </c>
    </row>
    <row r="3243" spans="1:6" x14ac:dyDescent="0.25">
      <c r="B3243">
        <v>202008110</v>
      </c>
      <c r="C3243" s="63">
        <v>35309</v>
      </c>
      <c r="D3243" s="63">
        <v>35310</v>
      </c>
      <c r="E3243" s="55">
        <v>1</v>
      </c>
      <c r="F3243">
        <f t="shared" si="50"/>
        <v>2</v>
      </c>
    </row>
    <row r="3244" spans="1:6" x14ac:dyDescent="0.25">
      <c r="B3244">
        <v>202008484</v>
      </c>
      <c r="C3244" s="63">
        <v>35310</v>
      </c>
      <c r="D3244" s="63">
        <v>35310</v>
      </c>
      <c r="E3244" s="55">
        <v>1</v>
      </c>
      <c r="F3244">
        <f t="shared" si="50"/>
        <v>1</v>
      </c>
    </row>
    <row r="3245" spans="1:6" x14ac:dyDescent="0.25">
      <c r="A3245" t="s">
        <v>967</v>
      </c>
      <c r="B3245">
        <v>201806629</v>
      </c>
      <c r="C3245" s="63">
        <v>35309</v>
      </c>
      <c r="D3245" s="63">
        <v>35309</v>
      </c>
      <c r="E3245" s="55">
        <v>1</v>
      </c>
      <c r="F3245">
        <f t="shared" si="50"/>
        <v>1</v>
      </c>
    </row>
    <row r="3246" spans="1:6" x14ac:dyDescent="0.25">
      <c r="A3246" t="s">
        <v>4617</v>
      </c>
      <c r="B3246">
        <v>201907771</v>
      </c>
      <c r="C3246" s="63">
        <v>35307</v>
      </c>
      <c r="D3246" s="63">
        <v>35307</v>
      </c>
      <c r="E3246" s="55">
        <v>1</v>
      </c>
      <c r="F3246">
        <f t="shared" si="50"/>
        <v>1</v>
      </c>
    </row>
    <row r="3247" spans="1:6" x14ac:dyDescent="0.25">
      <c r="A3247" t="s">
        <v>4390</v>
      </c>
      <c r="B3247">
        <v>202004374</v>
      </c>
      <c r="C3247" s="63">
        <v>35307</v>
      </c>
      <c r="D3247" s="63">
        <v>35307</v>
      </c>
      <c r="E3247" s="55">
        <v>1</v>
      </c>
      <c r="F3247">
        <f t="shared" si="50"/>
        <v>1</v>
      </c>
    </row>
    <row r="3248" spans="1:6" x14ac:dyDescent="0.25">
      <c r="B3248">
        <v>202005042</v>
      </c>
      <c r="C3248" s="63">
        <v>35309</v>
      </c>
      <c r="D3248" s="63">
        <v>35309</v>
      </c>
      <c r="E3248" s="55">
        <v>1</v>
      </c>
      <c r="F3248">
        <f t="shared" si="50"/>
        <v>1</v>
      </c>
    </row>
    <row r="3249" spans="1:6" x14ac:dyDescent="0.25">
      <c r="A3249" t="s">
        <v>4388</v>
      </c>
      <c r="B3249">
        <v>202007460</v>
      </c>
      <c r="C3249" s="63">
        <v>35308</v>
      </c>
      <c r="D3249" s="63">
        <v>35308</v>
      </c>
      <c r="E3249" s="55">
        <v>1</v>
      </c>
      <c r="F3249">
        <f t="shared" si="50"/>
        <v>1</v>
      </c>
    </row>
    <row r="3250" spans="1:6" x14ac:dyDescent="0.25">
      <c r="A3250" t="s">
        <v>4386</v>
      </c>
      <c r="B3250">
        <v>201704684</v>
      </c>
      <c r="C3250" s="63">
        <v>35308</v>
      </c>
      <c r="D3250" s="63">
        <v>35308</v>
      </c>
      <c r="E3250" s="55">
        <v>1</v>
      </c>
      <c r="F3250">
        <f t="shared" si="50"/>
        <v>1</v>
      </c>
    </row>
    <row r="3251" spans="1:6" x14ac:dyDescent="0.25">
      <c r="B3251">
        <v>201706966</v>
      </c>
      <c r="C3251" s="63">
        <v>35307</v>
      </c>
      <c r="D3251" s="63">
        <v>35307</v>
      </c>
      <c r="E3251" s="55">
        <v>1</v>
      </c>
      <c r="F3251">
        <f t="shared" si="50"/>
        <v>1</v>
      </c>
    </row>
    <row r="3252" spans="1:6" x14ac:dyDescent="0.25">
      <c r="B3252">
        <v>201904881</v>
      </c>
      <c r="C3252" s="63">
        <v>35307</v>
      </c>
      <c r="D3252" s="63">
        <v>35307</v>
      </c>
      <c r="E3252" s="55">
        <v>1</v>
      </c>
      <c r="F3252">
        <f t="shared" si="50"/>
        <v>1</v>
      </c>
    </row>
    <row r="3253" spans="1:6" x14ac:dyDescent="0.25">
      <c r="B3253">
        <v>201909927</v>
      </c>
      <c r="C3253" s="63">
        <v>35307</v>
      </c>
      <c r="D3253" s="63">
        <v>35307</v>
      </c>
      <c r="E3253" s="55">
        <v>1</v>
      </c>
      <c r="F3253">
        <f t="shared" si="50"/>
        <v>1</v>
      </c>
    </row>
    <row r="3254" spans="1:6" x14ac:dyDescent="0.25">
      <c r="B3254">
        <v>202007751</v>
      </c>
      <c r="C3254" s="63">
        <v>35307</v>
      </c>
      <c r="D3254" s="63">
        <v>35307</v>
      </c>
      <c r="E3254" s="55">
        <v>1</v>
      </c>
      <c r="F3254">
        <f t="shared" si="50"/>
        <v>1</v>
      </c>
    </row>
    <row r="3255" spans="1:6" x14ac:dyDescent="0.25">
      <c r="A3255" t="s">
        <v>4086</v>
      </c>
      <c r="B3255">
        <v>201700150</v>
      </c>
      <c r="C3255" s="63">
        <v>35307</v>
      </c>
      <c r="D3255" s="63">
        <v>35307</v>
      </c>
      <c r="E3255" s="55">
        <v>1</v>
      </c>
      <c r="F3255">
        <f t="shared" si="50"/>
        <v>1</v>
      </c>
    </row>
    <row r="3256" spans="1:6" x14ac:dyDescent="0.25">
      <c r="B3256">
        <v>201905354</v>
      </c>
      <c r="C3256" s="63">
        <v>35310</v>
      </c>
      <c r="D3256" s="63">
        <v>35310</v>
      </c>
      <c r="E3256" s="55">
        <v>1</v>
      </c>
      <c r="F3256">
        <f t="shared" si="50"/>
        <v>1</v>
      </c>
    </row>
    <row r="3257" spans="1:6" x14ac:dyDescent="0.25">
      <c r="B3257">
        <v>201905810</v>
      </c>
      <c r="C3257" s="63">
        <v>35308</v>
      </c>
      <c r="D3257" s="63">
        <v>35308</v>
      </c>
      <c r="E3257" s="55">
        <v>1</v>
      </c>
      <c r="F3257">
        <f t="shared" si="50"/>
        <v>1</v>
      </c>
    </row>
    <row r="3258" spans="1:6" x14ac:dyDescent="0.25">
      <c r="B3258">
        <v>202008094</v>
      </c>
      <c r="C3258" s="63">
        <v>35307</v>
      </c>
      <c r="D3258" s="63">
        <v>35307</v>
      </c>
      <c r="E3258" s="55">
        <v>1</v>
      </c>
      <c r="F3258">
        <f t="shared" si="50"/>
        <v>1</v>
      </c>
    </row>
    <row r="3259" spans="1:6" x14ac:dyDescent="0.25">
      <c r="B3259">
        <v>202109484</v>
      </c>
      <c r="C3259" s="63">
        <v>35309</v>
      </c>
      <c r="D3259" s="63">
        <v>35309</v>
      </c>
      <c r="E3259" s="55">
        <v>1</v>
      </c>
      <c r="F3259">
        <f t="shared" si="50"/>
        <v>1</v>
      </c>
    </row>
    <row r="3260" spans="1:6" x14ac:dyDescent="0.25">
      <c r="A3260" t="s">
        <v>4084</v>
      </c>
      <c r="B3260">
        <v>201704003</v>
      </c>
      <c r="C3260" s="63">
        <v>35307</v>
      </c>
      <c r="D3260" s="63">
        <v>35307</v>
      </c>
      <c r="E3260" s="55">
        <v>1</v>
      </c>
      <c r="F3260">
        <f t="shared" si="50"/>
        <v>1</v>
      </c>
    </row>
    <row r="3261" spans="1:6" x14ac:dyDescent="0.25">
      <c r="B3261">
        <v>201907693</v>
      </c>
      <c r="C3261" s="63">
        <v>35308</v>
      </c>
      <c r="D3261" s="63">
        <v>35308</v>
      </c>
      <c r="E3261" s="55">
        <v>1</v>
      </c>
      <c r="F3261">
        <f t="shared" si="50"/>
        <v>1</v>
      </c>
    </row>
    <row r="3262" spans="1:6" x14ac:dyDescent="0.25">
      <c r="B3262">
        <v>202003142</v>
      </c>
      <c r="C3262" s="63">
        <v>35308</v>
      </c>
      <c r="D3262" s="63">
        <v>35308</v>
      </c>
      <c r="E3262" s="55">
        <v>1</v>
      </c>
      <c r="F3262">
        <f t="shared" si="50"/>
        <v>1</v>
      </c>
    </row>
    <row r="3263" spans="1:6" x14ac:dyDescent="0.25">
      <c r="B3263">
        <v>202005388</v>
      </c>
      <c r="C3263" s="63">
        <v>35308</v>
      </c>
      <c r="D3263" s="63">
        <v>35308</v>
      </c>
      <c r="E3263" s="55">
        <v>1</v>
      </c>
      <c r="F3263">
        <f t="shared" si="50"/>
        <v>1</v>
      </c>
    </row>
    <row r="3264" spans="1:6" x14ac:dyDescent="0.25">
      <c r="A3264" t="s">
        <v>966</v>
      </c>
      <c r="B3264">
        <v>201704335</v>
      </c>
      <c r="C3264" s="63">
        <v>35308</v>
      </c>
      <c r="D3264" s="63">
        <v>35308</v>
      </c>
      <c r="E3264" s="55">
        <v>1</v>
      </c>
      <c r="F3264">
        <f t="shared" si="50"/>
        <v>1</v>
      </c>
    </row>
    <row r="3265" spans="1:6" x14ac:dyDescent="0.25">
      <c r="B3265">
        <v>201906031</v>
      </c>
      <c r="C3265" s="63">
        <v>35308</v>
      </c>
      <c r="D3265" s="63">
        <v>35308</v>
      </c>
      <c r="E3265" s="55">
        <v>1</v>
      </c>
      <c r="F3265">
        <f t="shared" si="50"/>
        <v>1</v>
      </c>
    </row>
    <row r="3266" spans="1:6" x14ac:dyDescent="0.25">
      <c r="B3266">
        <v>202007602</v>
      </c>
      <c r="C3266" s="63">
        <v>35309</v>
      </c>
      <c r="D3266" s="63">
        <v>35309</v>
      </c>
      <c r="E3266" s="55">
        <v>1</v>
      </c>
      <c r="F3266">
        <f t="shared" si="50"/>
        <v>1</v>
      </c>
    </row>
    <row r="3267" spans="1:6" x14ac:dyDescent="0.25">
      <c r="B3267">
        <v>202008581</v>
      </c>
      <c r="C3267" s="63">
        <v>35308</v>
      </c>
      <c r="D3267" s="63">
        <v>35308</v>
      </c>
      <c r="E3267" s="55">
        <v>1</v>
      </c>
      <c r="F3267">
        <f t="shared" si="50"/>
        <v>1</v>
      </c>
    </row>
    <row r="3268" spans="1:6" x14ac:dyDescent="0.25">
      <c r="A3268" t="s">
        <v>4951</v>
      </c>
      <c r="B3268">
        <v>201907783</v>
      </c>
      <c r="C3268" s="63">
        <v>35309</v>
      </c>
      <c r="D3268" s="63">
        <v>35309</v>
      </c>
      <c r="E3268" s="55">
        <v>1</v>
      </c>
      <c r="F3268">
        <f t="shared" si="50"/>
        <v>1</v>
      </c>
    </row>
    <row r="3269" spans="1:6" x14ac:dyDescent="0.25">
      <c r="A3269" t="s">
        <v>4385</v>
      </c>
      <c r="B3269">
        <v>201706907</v>
      </c>
      <c r="C3269" s="63">
        <v>35307</v>
      </c>
      <c r="D3269" s="63">
        <v>35307</v>
      </c>
      <c r="E3269" s="55">
        <v>1</v>
      </c>
      <c r="F3269">
        <f t="shared" si="50"/>
        <v>1</v>
      </c>
    </row>
    <row r="3270" spans="1:6" x14ac:dyDescent="0.25">
      <c r="A3270" t="s">
        <v>4616</v>
      </c>
      <c r="B3270">
        <v>201706405</v>
      </c>
      <c r="C3270" s="63">
        <v>35308</v>
      </c>
      <c r="D3270" s="63">
        <v>35308</v>
      </c>
      <c r="E3270" s="55">
        <v>1</v>
      </c>
      <c r="F3270">
        <f t="shared" ref="F3270:F3333" si="51">IFERROR(D3270-C3270+1, 0)</f>
        <v>1</v>
      </c>
    </row>
    <row r="3271" spans="1:6" x14ac:dyDescent="0.25">
      <c r="B3271">
        <v>201905175</v>
      </c>
      <c r="C3271" s="63">
        <v>35308</v>
      </c>
      <c r="D3271" s="63">
        <v>35308</v>
      </c>
      <c r="E3271" s="55">
        <v>1</v>
      </c>
      <c r="F3271">
        <f t="shared" si="51"/>
        <v>1</v>
      </c>
    </row>
    <row r="3272" spans="1:6" x14ac:dyDescent="0.25">
      <c r="B3272">
        <v>202004298</v>
      </c>
      <c r="C3272" s="63">
        <v>35308</v>
      </c>
      <c r="D3272" s="63">
        <v>35308</v>
      </c>
      <c r="E3272" s="55">
        <v>1</v>
      </c>
      <c r="F3272">
        <f t="shared" si="51"/>
        <v>1</v>
      </c>
    </row>
    <row r="3273" spans="1:6" x14ac:dyDescent="0.25">
      <c r="A3273" t="s">
        <v>4244</v>
      </c>
      <c r="B3273">
        <v>201603270</v>
      </c>
      <c r="C3273" s="63">
        <v>35308</v>
      </c>
      <c r="D3273" s="63">
        <v>35308</v>
      </c>
      <c r="E3273" s="55">
        <v>1</v>
      </c>
      <c r="F3273">
        <f t="shared" si="51"/>
        <v>1</v>
      </c>
    </row>
    <row r="3274" spans="1:6" x14ac:dyDescent="0.25">
      <c r="B3274">
        <v>201704599</v>
      </c>
      <c r="C3274" s="63">
        <v>35307</v>
      </c>
      <c r="D3274" s="63">
        <v>35307</v>
      </c>
      <c r="E3274" s="55">
        <v>1</v>
      </c>
      <c r="F3274">
        <f t="shared" si="51"/>
        <v>1</v>
      </c>
    </row>
    <row r="3275" spans="1:6" x14ac:dyDescent="0.25">
      <c r="B3275">
        <v>201904810</v>
      </c>
      <c r="C3275" s="63">
        <v>35307</v>
      </c>
      <c r="D3275" s="63">
        <v>35307</v>
      </c>
      <c r="E3275" s="55">
        <v>1</v>
      </c>
      <c r="F3275">
        <f t="shared" si="51"/>
        <v>1</v>
      </c>
    </row>
    <row r="3276" spans="1:6" x14ac:dyDescent="0.25">
      <c r="B3276">
        <v>202000162</v>
      </c>
      <c r="C3276" s="63">
        <v>35308</v>
      </c>
      <c r="D3276" s="63">
        <v>35308</v>
      </c>
      <c r="E3276" s="55">
        <v>1</v>
      </c>
      <c r="F3276">
        <f t="shared" si="51"/>
        <v>1</v>
      </c>
    </row>
    <row r="3277" spans="1:6" x14ac:dyDescent="0.25">
      <c r="B3277">
        <v>202005599</v>
      </c>
      <c r="C3277" s="63">
        <v>35308</v>
      </c>
      <c r="D3277" s="63">
        <v>35308</v>
      </c>
      <c r="E3277" s="55">
        <v>1</v>
      </c>
      <c r="F3277">
        <f t="shared" si="51"/>
        <v>1</v>
      </c>
    </row>
    <row r="3278" spans="1:6" x14ac:dyDescent="0.25">
      <c r="A3278" t="s">
        <v>4831</v>
      </c>
      <c r="B3278">
        <v>201605240</v>
      </c>
      <c r="C3278" s="63">
        <v>35309</v>
      </c>
      <c r="D3278" s="63">
        <v>35309</v>
      </c>
      <c r="E3278" s="55">
        <v>1</v>
      </c>
      <c r="F3278">
        <f t="shared" si="51"/>
        <v>1</v>
      </c>
    </row>
    <row r="3279" spans="1:6" x14ac:dyDescent="0.25">
      <c r="B3279">
        <v>201707001</v>
      </c>
      <c r="C3279" s="63">
        <v>35308</v>
      </c>
      <c r="D3279" s="63">
        <v>35308</v>
      </c>
      <c r="E3279" s="55">
        <v>1</v>
      </c>
      <c r="F3279">
        <f t="shared" si="51"/>
        <v>1</v>
      </c>
    </row>
    <row r="3280" spans="1:6" x14ac:dyDescent="0.25">
      <c r="B3280">
        <v>202103631</v>
      </c>
      <c r="C3280" s="63">
        <v>35309</v>
      </c>
      <c r="D3280" s="63">
        <v>35309</v>
      </c>
      <c r="E3280" s="55">
        <v>1</v>
      </c>
      <c r="F3280">
        <f t="shared" si="51"/>
        <v>1</v>
      </c>
    </row>
    <row r="3281" spans="1:6" x14ac:dyDescent="0.25">
      <c r="A3281" t="s">
        <v>965</v>
      </c>
      <c r="B3281">
        <v>201905097</v>
      </c>
      <c r="C3281" s="63">
        <v>35308</v>
      </c>
      <c r="D3281" s="63">
        <v>35308</v>
      </c>
      <c r="E3281" s="55">
        <v>1</v>
      </c>
      <c r="F3281">
        <f t="shared" si="51"/>
        <v>1</v>
      </c>
    </row>
    <row r="3282" spans="1:6" x14ac:dyDescent="0.25">
      <c r="A3282" t="s">
        <v>962</v>
      </c>
      <c r="B3282">
        <v>201302823</v>
      </c>
      <c r="C3282" s="63">
        <v>35311</v>
      </c>
      <c r="D3282" s="63">
        <v>35311</v>
      </c>
      <c r="E3282" s="55">
        <v>1</v>
      </c>
      <c r="F3282">
        <f t="shared" si="51"/>
        <v>1</v>
      </c>
    </row>
    <row r="3283" spans="1:6" x14ac:dyDescent="0.25">
      <c r="B3283">
        <v>201900174</v>
      </c>
      <c r="C3283" s="63">
        <v>35307</v>
      </c>
      <c r="D3283" s="63">
        <v>35307</v>
      </c>
      <c r="E3283" s="55">
        <v>1</v>
      </c>
      <c r="F3283">
        <f t="shared" si="51"/>
        <v>1</v>
      </c>
    </row>
    <row r="3284" spans="1:6" x14ac:dyDescent="0.25">
      <c r="B3284">
        <v>201907288</v>
      </c>
      <c r="C3284" s="63">
        <v>35310</v>
      </c>
      <c r="D3284" s="63">
        <v>35310</v>
      </c>
      <c r="E3284" s="55">
        <v>1</v>
      </c>
      <c r="F3284">
        <f t="shared" si="51"/>
        <v>1</v>
      </c>
    </row>
    <row r="3285" spans="1:6" x14ac:dyDescent="0.25">
      <c r="B3285">
        <v>201907337</v>
      </c>
      <c r="C3285" s="63">
        <v>35310</v>
      </c>
      <c r="D3285" s="63">
        <v>35310</v>
      </c>
      <c r="E3285" s="55">
        <v>1</v>
      </c>
      <c r="F3285">
        <f t="shared" si="51"/>
        <v>1</v>
      </c>
    </row>
    <row r="3286" spans="1:6" x14ac:dyDescent="0.25">
      <c r="B3286">
        <v>202007667</v>
      </c>
      <c r="C3286" s="63">
        <v>35308</v>
      </c>
      <c r="D3286" s="63">
        <v>35308</v>
      </c>
      <c r="E3286" s="55">
        <v>1</v>
      </c>
      <c r="F3286">
        <f t="shared" si="51"/>
        <v>1</v>
      </c>
    </row>
    <row r="3287" spans="1:6" x14ac:dyDescent="0.25">
      <c r="A3287" t="s">
        <v>1347</v>
      </c>
      <c r="B3287">
        <v>201800990</v>
      </c>
      <c r="C3287" s="63">
        <v>35309</v>
      </c>
      <c r="D3287" s="63">
        <v>35309</v>
      </c>
      <c r="E3287" s="55">
        <v>1</v>
      </c>
      <c r="F3287">
        <f t="shared" si="51"/>
        <v>1</v>
      </c>
    </row>
    <row r="3288" spans="1:6" x14ac:dyDescent="0.25">
      <c r="B3288">
        <v>201906454</v>
      </c>
      <c r="C3288" s="63">
        <v>35309</v>
      </c>
      <c r="D3288" s="63">
        <v>35309</v>
      </c>
      <c r="E3288" s="55">
        <v>1</v>
      </c>
      <c r="F3288">
        <f t="shared" si="51"/>
        <v>1</v>
      </c>
    </row>
    <row r="3289" spans="1:6" x14ac:dyDescent="0.25">
      <c r="B3289">
        <v>202004421</v>
      </c>
      <c r="C3289" s="63">
        <v>35308</v>
      </c>
      <c r="D3289" s="63">
        <v>35308</v>
      </c>
      <c r="E3289" s="55">
        <v>1</v>
      </c>
      <c r="F3289">
        <f t="shared" si="51"/>
        <v>1</v>
      </c>
    </row>
    <row r="3290" spans="1:6" x14ac:dyDescent="0.25">
      <c r="A3290" t="s">
        <v>1569</v>
      </c>
      <c r="B3290">
        <v>201908687</v>
      </c>
      <c r="C3290" s="63">
        <v>35309</v>
      </c>
      <c r="D3290" s="63">
        <v>35309</v>
      </c>
      <c r="E3290" s="55">
        <v>1</v>
      </c>
      <c r="F3290">
        <f t="shared" si="51"/>
        <v>1</v>
      </c>
    </row>
    <row r="3291" spans="1:6" x14ac:dyDescent="0.25">
      <c r="A3291" t="s">
        <v>4383</v>
      </c>
      <c r="B3291">
        <v>202003044</v>
      </c>
      <c r="C3291" s="63">
        <v>35309</v>
      </c>
      <c r="D3291" s="63">
        <v>35309</v>
      </c>
      <c r="E3291" s="55">
        <v>1</v>
      </c>
      <c r="F3291">
        <f t="shared" si="51"/>
        <v>1</v>
      </c>
    </row>
    <row r="3292" spans="1:6" x14ac:dyDescent="0.25">
      <c r="A3292" t="s">
        <v>3938</v>
      </c>
      <c r="B3292">
        <v>199803795</v>
      </c>
      <c r="C3292" s="63">
        <v>35309</v>
      </c>
      <c r="D3292" s="63">
        <v>35309</v>
      </c>
      <c r="E3292" s="55">
        <v>1</v>
      </c>
      <c r="F3292">
        <f t="shared" si="51"/>
        <v>1</v>
      </c>
    </row>
    <row r="3293" spans="1:6" x14ac:dyDescent="0.25">
      <c r="B3293">
        <v>201508216</v>
      </c>
      <c r="C3293" s="63">
        <v>35308</v>
      </c>
      <c r="D3293" s="63">
        <v>35308</v>
      </c>
      <c r="E3293" s="55">
        <v>1</v>
      </c>
      <c r="F3293">
        <f t="shared" si="51"/>
        <v>1</v>
      </c>
    </row>
    <row r="3294" spans="1:6" x14ac:dyDescent="0.25">
      <c r="B3294">
        <v>201705341</v>
      </c>
      <c r="C3294" s="63">
        <v>35310</v>
      </c>
      <c r="D3294" s="63">
        <v>35310</v>
      </c>
      <c r="E3294" s="55">
        <v>1</v>
      </c>
      <c r="F3294">
        <f t="shared" si="51"/>
        <v>1</v>
      </c>
    </row>
    <row r="3295" spans="1:6" x14ac:dyDescent="0.25">
      <c r="B3295">
        <v>201706583</v>
      </c>
      <c r="C3295" s="63">
        <v>35309</v>
      </c>
      <c r="D3295" s="63">
        <v>35309</v>
      </c>
      <c r="E3295" s="55">
        <v>1</v>
      </c>
      <c r="F3295">
        <f t="shared" si="51"/>
        <v>1</v>
      </c>
    </row>
    <row r="3296" spans="1:6" x14ac:dyDescent="0.25">
      <c r="B3296">
        <v>201708804</v>
      </c>
      <c r="C3296" s="63">
        <v>35309</v>
      </c>
      <c r="D3296" s="63">
        <v>35309</v>
      </c>
      <c r="E3296" s="55">
        <v>1</v>
      </c>
      <c r="F3296">
        <f t="shared" si="51"/>
        <v>1</v>
      </c>
    </row>
    <row r="3297" spans="1:6" x14ac:dyDescent="0.25">
      <c r="B3297">
        <v>201807575</v>
      </c>
      <c r="C3297" s="63">
        <v>35310</v>
      </c>
      <c r="D3297" s="63">
        <v>35310</v>
      </c>
      <c r="E3297" s="55">
        <v>1</v>
      </c>
      <c r="F3297">
        <f t="shared" si="51"/>
        <v>1</v>
      </c>
    </row>
    <row r="3298" spans="1:6" x14ac:dyDescent="0.25">
      <c r="B3298">
        <v>201808541</v>
      </c>
      <c r="C3298" s="63">
        <v>35308</v>
      </c>
      <c r="D3298" s="63">
        <v>35308</v>
      </c>
      <c r="E3298" s="55">
        <v>1</v>
      </c>
      <c r="F3298">
        <f t="shared" si="51"/>
        <v>1</v>
      </c>
    </row>
    <row r="3299" spans="1:6" x14ac:dyDescent="0.25">
      <c r="B3299">
        <v>201900178</v>
      </c>
      <c r="C3299" s="63">
        <v>35309</v>
      </c>
      <c r="D3299" s="63">
        <v>35309</v>
      </c>
      <c r="E3299" s="55">
        <v>1</v>
      </c>
      <c r="F3299">
        <f t="shared" si="51"/>
        <v>1</v>
      </c>
    </row>
    <row r="3300" spans="1:6" x14ac:dyDescent="0.25">
      <c r="B3300">
        <v>201907768</v>
      </c>
      <c r="C3300" s="63">
        <v>35308</v>
      </c>
      <c r="D3300" s="63">
        <v>35308</v>
      </c>
      <c r="E3300" s="55">
        <v>1</v>
      </c>
      <c r="F3300">
        <f t="shared" si="51"/>
        <v>1</v>
      </c>
    </row>
    <row r="3301" spans="1:6" x14ac:dyDescent="0.25">
      <c r="B3301">
        <v>202004374</v>
      </c>
      <c r="C3301" s="63">
        <v>35307</v>
      </c>
      <c r="D3301" s="63">
        <v>35307</v>
      </c>
      <c r="E3301" s="55">
        <v>1</v>
      </c>
      <c r="F3301">
        <f t="shared" si="51"/>
        <v>1</v>
      </c>
    </row>
    <row r="3302" spans="1:6" x14ac:dyDescent="0.25">
      <c r="B3302">
        <v>202005242</v>
      </c>
      <c r="C3302" s="63">
        <v>35308</v>
      </c>
      <c r="D3302" s="63">
        <v>35308</v>
      </c>
      <c r="E3302" s="55">
        <v>1</v>
      </c>
      <c r="F3302">
        <f t="shared" si="51"/>
        <v>1</v>
      </c>
    </row>
    <row r="3303" spans="1:6" x14ac:dyDescent="0.25">
      <c r="B3303">
        <v>202005418</v>
      </c>
      <c r="C3303" s="63">
        <v>35310</v>
      </c>
      <c r="D3303" s="63">
        <v>35310</v>
      </c>
      <c r="E3303" s="55">
        <v>1</v>
      </c>
      <c r="F3303">
        <f t="shared" si="51"/>
        <v>1</v>
      </c>
    </row>
    <row r="3304" spans="1:6" x14ac:dyDescent="0.25">
      <c r="B3304">
        <v>202007516</v>
      </c>
      <c r="C3304" s="63">
        <v>35308</v>
      </c>
      <c r="D3304" s="63">
        <v>35308</v>
      </c>
      <c r="E3304" s="55">
        <v>1</v>
      </c>
      <c r="F3304">
        <f t="shared" si="51"/>
        <v>1</v>
      </c>
    </row>
    <row r="3305" spans="1:6" x14ac:dyDescent="0.25">
      <c r="A3305" t="s">
        <v>3936</v>
      </c>
      <c r="B3305">
        <v>200304815</v>
      </c>
      <c r="C3305" s="63">
        <v>35311</v>
      </c>
      <c r="D3305" s="63">
        <v>35311</v>
      </c>
      <c r="E3305" s="55">
        <v>1</v>
      </c>
      <c r="F3305">
        <f t="shared" si="51"/>
        <v>1</v>
      </c>
    </row>
    <row r="3306" spans="1:6" x14ac:dyDescent="0.25">
      <c r="B3306">
        <v>201604666</v>
      </c>
      <c r="C3306" s="63">
        <v>35313</v>
      </c>
      <c r="D3306" s="63">
        <v>35313</v>
      </c>
      <c r="E3306" s="55">
        <v>1</v>
      </c>
      <c r="F3306">
        <f t="shared" si="51"/>
        <v>1</v>
      </c>
    </row>
    <row r="3307" spans="1:6" x14ac:dyDescent="0.25">
      <c r="B3307">
        <v>201605497</v>
      </c>
      <c r="C3307" s="63">
        <v>35313</v>
      </c>
      <c r="D3307" s="63">
        <v>35313</v>
      </c>
      <c r="E3307" s="55">
        <v>1</v>
      </c>
      <c r="F3307">
        <f t="shared" si="51"/>
        <v>1</v>
      </c>
    </row>
    <row r="3308" spans="1:6" x14ac:dyDescent="0.25">
      <c r="B3308">
        <v>201605976</v>
      </c>
      <c r="C3308" s="63">
        <v>35309</v>
      </c>
      <c r="D3308" s="63">
        <v>35309</v>
      </c>
      <c r="E3308" s="55">
        <v>1</v>
      </c>
      <c r="F3308">
        <f t="shared" si="51"/>
        <v>1</v>
      </c>
    </row>
    <row r="3309" spans="1:6" x14ac:dyDescent="0.25">
      <c r="B3309">
        <v>201703591</v>
      </c>
      <c r="C3309" s="63">
        <v>35307</v>
      </c>
      <c r="D3309" s="63">
        <v>35307</v>
      </c>
      <c r="E3309" s="55">
        <v>1</v>
      </c>
      <c r="F3309">
        <f t="shared" si="51"/>
        <v>1</v>
      </c>
    </row>
    <row r="3310" spans="1:6" x14ac:dyDescent="0.25">
      <c r="B3310">
        <v>201704797</v>
      </c>
      <c r="C3310" s="63">
        <v>35310</v>
      </c>
      <c r="D3310" s="63">
        <v>35310</v>
      </c>
      <c r="E3310" s="55">
        <v>1</v>
      </c>
      <c r="F3310">
        <f t="shared" si="51"/>
        <v>1</v>
      </c>
    </row>
    <row r="3311" spans="1:6" x14ac:dyDescent="0.25">
      <c r="B3311">
        <v>201705255</v>
      </c>
      <c r="C3311" s="63">
        <v>35312</v>
      </c>
      <c r="D3311" s="63">
        <v>35312</v>
      </c>
      <c r="E3311" s="55">
        <v>1</v>
      </c>
      <c r="F3311">
        <f t="shared" si="51"/>
        <v>1</v>
      </c>
    </row>
    <row r="3312" spans="1:6" x14ac:dyDescent="0.25">
      <c r="B3312">
        <v>201705591</v>
      </c>
      <c r="C3312" s="63">
        <v>35314</v>
      </c>
      <c r="D3312" s="63">
        <v>35314</v>
      </c>
      <c r="E3312" s="55">
        <v>1</v>
      </c>
      <c r="F3312">
        <f t="shared" si="51"/>
        <v>1</v>
      </c>
    </row>
    <row r="3313" spans="1:6" x14ac:dyDescent="0.25">
      <c r="B3313">
        <v>201706065</v>
      </c>
      <c r="C3313" s="63">
        <v>35312</v>
      </c>
      <c r="D3313" s="63">
        <v>35312</v>
      </c>
      <c r="E3313" s="55">
        <v>1</v>
      </c>
      <c r="F3313">
        <f t="shared" si="51"/>
        <v>1</v>
      </c>
    </row>
    <row r="3314" spans="1:6" x14ac:dyDescent="0.25">
      <c r="B3314">
        <v>201806095</v>
      </c>
      <c r="C3314" s="63">
        <v>35312</v>
      </c>
      <c r="D3314" s="63">
        <v>35312</v>
      </c>
      <c r="E3314" s="55">
        <v>1</v>
      </c>
      <c r="F3314">
        <f t="shared" si="51"/>
        <v>1</v>
      </c>
    </row>
    <row r="3315" spans="1:6" x14ac:dyDescent="0.25">
      <c r="B3315">
        <v>201806392</v>
      </c>
      <c r="C3315" s="63">
        <v>35310</v>
      </c>
      <c r="D3315" s="63">
        <v>35310</v>
      </c>
      <c r="E3315" s="55">
        <v>1</v>
      </c>
      <c r="F3315">
        <f t="shared" si="51"/>
        <v>1</v>
      </c>
    </row>
    <row r="3316" spans="1:6" x14ac:dyDescent="0.25">
      <c r="B3316">
        <v>201904493</v>
      </c>
      <c r="C3316" s="63">
        <v>35308</v>
      </c>
      <c r="D3316" s="63">
        <v>35308</v>
      </c>
      <c r="E3316" s="55">
        <v>1</v>
      </c>
      <c r="F3316">
        <f t="shared" si="51"/>
        <v>1</v>
      </c>
    </row>
    <row r="3317" spans="1:6" x14ac:dyDescent="0.25">
      <c r="B3317">
        <v>201907455</v>
      </c>
      <c r="C3317" s="63">
        <v>35315</v>
      </c>
      <c r="D3317" s="63">
        <v>35315</v>
      </c>
      <c r="E3317" s="55">
        <v>1</v>
      </c>
      <c r="F3317">
        <f t="shared" si="51"/>
        <v>1</v>
      </c>
    </row>
    <row r="3318" spans="1:6" x14ac:dyDescent="0.25">
      <c r="B3318">
        <v>201909935</v>
      </c>
      <c r="C3318" s="63">
        <v>35309</v>
      </c>
      <c r="D3318" s="63">
        <v>35309</v>
      </c>
      <c r="E3318" s="55">
        <v>1</v>
      </c>
      <c r="F3318">
        <f t="shared" si="51"/>
        <v>1</v>
      </c>
    </row>
    <row r="3319" spans="1:6" x14ac:dyDescent="0.25">
      <c r="B3319">
        <v>201910371</v>
      </c>
      <c r="C3319" s="63">
        <v>35312</v>
      </c>
      <c r="D3319" s="63">
        <v>35312</v>
      </c>
      <c r="E3319" s="55">
        <v>1</v>
      </c>
      <c r="F3319">
        <f t="shared" si="51"/>
        <v>1</v>
      </c>
    </row>
    <row r="3320" spans="1:6" x14ac:dyDescent="0.25">
      <c r="B3320">
        <v>202004891</v>
      </c>
      <c r="C3320" s="63">
        <v>35313</v>
      </c>
      <c r="D3320" s="63">
        <v>35313</v>
      </c>
      <c r="E3320" s="55">
        <v>1</v>
      </c>
      <c r="F3320">
        <f t="shared" si="51"/>
        <v>1</v>
      </c>
    </row>
    <row r="3321" spans="1:6" x14ac:dyDescent="0.25">
      <c r="B3321">
        <v>202005418</v>
      </c>
      <c r="C3321" s="63">
        <v>35315</v>
      </c>
      <c r="D3321" s="63">
        <v>35315</v>
      </c>
      <c r="E3321" s="55">
        <v>1</v>
      </c>
      <c r="F3321">
        <f t="shared" si="51"/>
        <v>1</v>
      </c>
    </row>
    <row r="3322" spans="1:6" x14ac:dyDescent="0.25">
      <c r="B3322">
        <v>202007009</v>
      </c>
      <c r="C3322" s="63">
        <v>35310</v>
      </c>
      <c r="D3322" s="63">
        <v>35310</v>
      </c>
      <c r="E3322" s="55">
        <v>1</v>
      </c>
      <c r="F3322">
        <f t="shared" si="51"/>
        <v>1</v>
      </c>
    </row>
    <row r="3323" spans="1:6" x14ac:dyDescent="0.25">
      <c r="B3323">
        <v>202008062</v>
      </c>
      <c r="C3323" s="63">
        <v>35309</v>
      </c>
      <c r="D3323" s="63">
        <v>35309</v>
      </c>
      <c r="E3323" s="55">
        <v>1</v>
      </c>
      <c r="F3323">
        <f t="shared" si="51"/>
        <v>1</v>
      </c>
    </row>
    <row r="3324" spans="1:6" x14ac:dyDescent="0.25">
      <c r="A3324" t="s">
        <v>4243</v>
      </c>
      <c r="B3324">
        <v>201303517</v>
      </c>
      <c r="C3324" s="63">
        <v>35308</v>
      </c>
      <c r="D3324" s="63">
        <v>35308</v>
      </c>
      <c r="E3324" s="55">
        <v>1</v>
      </c>
      <c r="F3324">
        <f t="shared" si="51"/>
        <v>1</v>
      </c>
    </row>
    <row r="3325" spans="1:6" x14ac:dyDescent="0.25">
      <c r="B3325">
        <v>201704317</v>
      </c>
      <c r="C3325" s="63">
        <v>35307</v>
      </c>
      <c r="D3325" s="63">
        <v>35307</v>
      </c>
      <c r="E3325" s="55">
        <v>1</v>
      </c>
      <c r="F3325">
        <f t="shared" si="51"/>
        <v>1</v>
      </c>
    </row>
    <row r="3326" spans="1:6" x14ac:dyDescent="0.25">
      <c r="B3326">
        <v>201905328</v>
      </c>
      <c r="C3326" s="63">
        <v>35308</v>
      </c>
      <c r="D3326" s="63">
        <v>35308</v>
      </c>
      <c r="E3326" s="55">
        <v>1</v>
      </c>
      <c r="F3326">
        <f t="shared" si="51"/>
        <v>1</v>
      </c>
    </row>
    <row r="3327" spans="1:6" x14ac:dyDescent="0.25">
      <c r="B3327">
        <v>202005827</v>
      </c>
      <c r="C3327" s="63">
        <v>35310</v>
      </c>
      <c r="D3327" s="63">
        <v>35310</v>
      </c>
      <c r="E3327" s="55">
        <v>1</v>
      </c>
      <c r="F3327">
        <f t="shared" si="51"/>
        <v>1</v>
      </c>
    </row>
    <row r="3328" spans="1:6" x14ac:dyDescent="0.25">
      <c r="A3328" t="s">
        <v>1449</v>
      </c>
      <c r="B3328">
        <v>202009533</v>
      </c>
      <c r="C3328" s="63">
        <v>35309</v>
      </c>
      <c r="D3328" s="63">
        <v>35310</v>
      </c>
      <c r="E3328" s="55">
        <v>1</v>
      </c>
      <c r="F3328">
        <f t="shared" si="51"/>
        <v>2</v>
      </c>
    </row>
    <row r="3329" spans="1:6" x14ac:dyDescent="0.25">
      <c r="A3329" t="s">
        <v>3935</v>
      </c>
      <c r="B3329">
        <v>201603903</v>
      </c>
      <c r="C3329" s="63">
        <v>35311</v>
      </c>
      <c r="D3329" s="63">
        <v>35311</v>
      </c>
      <c r="E3329" s="55">
        <v>1</v>
      </c>
      <c r="F3329">
        <f t="shared" si="51"/>
        <v>1</v>
      </c>
    </row>
    <row r="3330" spans="1:6" x14ac:dyDescent="0.25">
      <c r="B3330">
        <v>201806508</v>
      </c>
      <c r="C3330" s="63">
        <v>35311</v>
      </c>
      <c r="D3330" s="63">
        <v>35311</v>
      </c>
      <c r="E3330" s="55">
        <v>1</v>
      </c>
      <c r="F3330">
        <f t="shared" si="51"/>
        <v>1</v>
      </c>
    </row>
    <row r="3331" spans="1:6" x14ac:dyDescent="0.25">
      <c r="B3331">
        <v>202008116</v>
      </c>
      <c r="C3331" s="63">
        <v>35310</v>
      </c>
      <c r="D3331" s="63">
        <v>35310</v>
      </c>
      <c r="E3331" s="55">
        <v>1</v>
      </c>
      <c r="F3331">
        <f t="shared" si="51"/>
        <v>1</v>
      </c>
    </row>
    <row r="3332" spans="1:6" x14ac:dyDescent="0.25">
      <c r="B3332">
        <v>202103344</v>
      </c>
      <c r="C3332" s="63">
        <v>35308</v>
      </c>
      <c r="D3332" s="63">
        <v>35308</v>
      </c>
      <c r="E3332" s="55">
        <v>1</v>
      </c>
      <c r="F3332">
        <f t="shared" si="51"/>
        <v>1</v>
      </c>
    </row>
    <row r="3333" spans="1:6" x14ac:dyDescent="0.25">
      <c r="B3333">
        <v>202103636</v>
      </c>
      <c r="C3333" s="63">
        <v>35309</v>
      </c>
      <c r="D3333" s="63">
        <v>35309</v>
      </c>
      <c r="E3333" s="55">
        <v>1</v>
      </c>
      <c r="F3333">
        <f t="shared" si="51"/>
        <v>1</v>
      </c>
    </row>
    <row r="3334" spans="1:6" x14ac:dyDescent="0.25">
      <c r="A3334" t="s">
        <v>4905</v>
      </c>
      <c r="B3334">
        <v>202102695</v>
      </c>
      <c r="C3334" s="63">
        <v>35309</v>
      </c>
      <c r="D3334" s="63">
        <v>35309</v>
      </c>
      <c r="E3334" s="55">
        <v>1</v>
      </c>
      <c r="F3334">
        <f t="shared" ref="F3334:F3397" si="52">IFERROR(D3334-C3334+1, 0)</f>
        <v>1</v>
      </c>
    </row>
    <row r="3335" spans="1:6" x14ac:dyDescent="0.25">
      <c r="A3335" t="s">
        <v>5733</v>
      </c>
      <c r="B3335">
        <v>201706766</v>
      </c>
      <c r="C3335" s="63">
        <v>35514</v>
      </c>
      <c r="D3335" s="63">
        <v>35514</v>
      </c>
      <c r="E3335" s="55">
        <v>1</v>
      </c>
      <c r="F3335">
        <f t="shared" si="52"/>
        <v>1</v>
      </c>
    </row>
    <row r="3336" spans="1:6" x14ac:dyDescent="0.25">
      <c r="A3336" t="s">
        <v>960</v>
      </c>
      <c r="B3336">
        <v>201707122</v>
      </c>
      <c r="C3336" s="63">
        <v>35272</v>
      </c>
      <c r="D3336" s="63">
        <v>35273</v>
      </c>
      <c r="E3336" s="55">
        <v>1</v>
      </c>
      <c r="F3336">
        <f t="shared" si="52"/>
        <v>2</v>
      </c>
    </row>
    <row r="3337" spans="1:6" x14ac:dyDescent="0.25">
      <c r="B3337">
        <v>201905831</v>
      </c>
      <c r="C3337" s="63">
        <v>35269</v>
      </c>
      <c r="D3337" s="63">
        <v>35269</v>
      </c>
      <c r="E3337" s="55">
        <v>1</v>
      </c>
      <c r="F3337">
        <f t="shared" si="52"/>
        <v>1</v>
      </c>
    </row>
    <row r="3338" spans="1:6" x14ac:dyDescent="0.25">
      <c r="A3338" t="s">
        <v>4382</v>
      </c>
      <c r="B3338">
        <v>201906576</v>
      </c>
      <c r="C3338" s="63">
        <v>35307</v>
      </c>
      <c r="D3338" s="63">
        <v>35307</v>
      </c>
      <c r="E3338" s="55">
        <v>1</v>
      </c>
      <c r="F3338">
        <f t="shared" si="52"/>
        <v>1</v>
      </c>
    </row>
    <row r="3339" spans="1:6" x14ac:dyDescent="0.25">
      <c r="A3339" t="s">
        <v>1163</v>
      </c>
      <c r="B3339">
        <v>201907445</v>
      </c>
      <c r="C3339" s="63">
        <v>35308</v>
      </c>
      <c r="D3339" s="63">
        <v>35308</v>
      </c>
      <c r="E3339" s="55">
        <v>1</v>
      </c>
      <c r="F3339">
        <f t="shared" si="52"/>
        <v>1</v>
      </c>
    </row>
    <row r="3340" spans="1:6" x14ac:dyDescent="0.25">
      <c r="A3340" t="s">
        <v>4242</v>
      </c>
      <c r="B3340">
        <v>202006562</v>
      </c>
      <c r="C3340" s="63">
        <v>35307</v>
      </c>
      <c r="D3340" s="63">
        <v>35307</v>
      </c>
      <c r="E3340" s="55">
        <v>1</v>
      </c>
      <c r="F3340">
        <f t="shared" si="52"/>
        <v>1</v>
      </c>
    </row>
    <row r="3341" spans="1:6" x14ac:dyDescent="0.25">
      <c r="A3341" t="s">
        <v>3932</v>
      </c>
      <c r="B3341">
        <v>202002811</v>
      </c>
      <c r="C3341" s="63">
        <v>35307</v>
      </c>
      <c r="D3341" s="63">
        <v>35307</v>
      </c>
      <c r="E3341" s="55">
        <v>1</v>
      </c>
      <c r="F3341">
        <f t="shared" si="52"/>
        <v>1</v>
      </c>
    </row>
    <row r="3342" spans="1:6" x14ac:dyDescent="0.25">
      <c r="B3342">
        <v>202005208</v>
      </c>
      <c r="C3342" s="63">
        <v>35310</v>
      </c>
      <c r="D3342" s="63">
        <v>35310</v>
      </c>
      <c r="E3342" s="55">
        <v>1</v>
      </c>
      <c r="F3342">
        <f t="shared" si="52"/>
        <v>1</v>
      </c>
    </row>
    <row r="3343" spans="1:6" x14ac:dyDescent="0.25">
      <c r="A3343" t="s">
        <v>4615</v>
      </c>
      <c r="B3343">
        <v>202005954</v>
      </c>
      <c r="C3343" s="63">
        <v>35308</v>
      </c>
      <c r="D3343" s="63">
        <v>35308</v>
      </c>
      <c r="E3343" s="55">
        <v>1</v>
      </c>
      <c r="F3343">
        <f t="shared" si="52"/>
        <v>1</v>
      </c>
    </row>
    <row r="3344" spans="1:6" x14ac:dyDescent="0.25">
      <c r="A3344" t="s">
        <v>958</v>
      </c>
      <c r="B3344">
        <v>201605240</v>
      </c>
      <c r="C3344" s="63">
        <v>35309</v>
      </c>
      <c r="D3344" s="63">
        <v>35309</v>
      </c>
      <c r="E3344" s="55">
        <v>1</v>
      </c>
      <c r="F3344">
        <f t="shared" si="52"/>
        <v>1</v>
      </c>
    </row>
    <row r="3345" spans="1:6" x14ac:dyDescent="0.25">
      <c r="B3345">
        <v>201705205</v>
      </c>
      <c r="C3345" s="63">
        <v>35311</v>
      </c>
      <c r="D3345" s="63">
        <v>35311</v>
      </c>
      <c r="E3345" s="55">
        <v>1</v>
      </c>
      <c r="F3345">
        <f t="shared" si="52"/>
        <v>1</v>
      </c>
    </row>
    <row r="3346" spans="1:6" x14ac:dyDescent="0.25">
      <c r="B3346">
        <v>201706072</v>
      </c>
      <c r="C3346" s="63">
        <v>35311</v>
      </c>
      <c r="D3346" s="63">
        <v>35311</v>
      </c>
      <c r="E3346" s="55">
        <v>1</v>
      </c>
      <c r="F3346">
        <f t="shared" si="52"/>
        <v>1</v>
      </c>
    </row>
    <row r="3347" spans="1:6" x14ac:dyDescent="0.25">
      <c r="B3347">
        <v>201706117</v>
      </c>
      <c r="C3347" s="63">
        <v>35311</v>
      </c>
      <c r="D3347" s="63">
        <v>35311</v>
      </c>
      <c r="E3347" s="55">
        <v>1</v>
      </c>
      <c r="F3347">
        <f t="shared" si="52"/>
        <v>1</v>
      </c>
    </row>
    <row r="3348" spans="1:6" x14ac:dyDescent="0.25">
      <c r="B3348">
        <v>201907357</v>
      </c>
      <c r="C3348" s="63">
        <v>35310</v>
      </c>
      <c r="D3348" s="63">
        <v>35310</v>
      </c>
      <c r="E3348" s="55">
        <v>1</v>
      </c>
      <c r="F3348">
        <f t="shared" si="52"/>
        <v>1</v>
      </c>
    </row>
    <row r="3349" spans="1:6" x14ac:dyDescent="0.25">
      <c r="B3349">
        <v>202008413</v>
      </c>
      <c r="C3349" s="63">
        <v>35308</v>
      </c>
      <c r="D3349" s="63">
        <v>35308</v>
      </c>
      <c r="E3349" s="55">
        <v>1</v>
      </c>
      <c r="F3349">
        <f t="shared" si="52"/>
        <v>1</v>
      </c>
    </row>
    <row r="3350" spans="1:6" x14ac:dyDescent="0.25">
      <c r="B3350">
        <v>202112345</v>
      </c>
      <c r="C3350" s="63">
        <v>35310</v>
      </c>
      <c r="D3350" s="63">
        <v>35310</v>
      </c>
      <c r="E3350" s="55">
        <v>1</v>
      </c>
      <c r="F3350">
        <f t="shared" si="52"/>
        <v>1</v>
      </c>
    </row>
    <row r="3351" spans="1:6" x14ac:dyDescent="0.25">
      <c r="A3351" t="s">
        <v>1411</v>
      </c>
      <c r="B3351">
        <v>201707235</v>
      </c>
      <c r="C3351" s="63">
        <v>35310</v>
      </c>
      <c r="D3351" s="63">
        <v>35310</v>
      </c>
      <c r="E3351" s="55">
        <v>1</v>
      </c>
      <c r="F3351">
        <f t="shared" si="52"/>
        <v>1</v>
      </c>
    </row>
    <row r="3352" spans="1:6" x14ac:dyDescent="0.25">
      <c r="A3352" t="s">
        <v>5732</v>
      </c>
      <c r="B3352">
        <v>202006302</v>
      </c>
      <c r="C3352" s="63">
        <v>35514</v>
      </c>
      <c r="D3352" s="63">
        <v>35514</v>
      </c>
      <c r="E3352" s="55">
        <v>1</v>
      </c>
      <c r="F3352">
        <f t="shared" si="52"/>
        <v>1</v>
      </c>
    </row>
    <row r="3353" spans="1:6" x14ac:dyDescent="0.25">
      <c r="B3353">
        <v>202102696</v>
      </c>
      <c r="C3353" s="63">
        <v>35513</v>
      </c>
      <c r="D3353" s="63">
        <v>35513</v>
      </c>
      <c r="E3353" s="55">
        <v>1</v>
      </c>
      <c r="F3353">
        <f t="shared" si="52"/>
        <v>1</v>
      </c>
    </row>
    <row r="3354" spans="1:6" x14ac:dyDescent="0.25">
      <c r="A3354" t="s">
        <v>1265</v>
      </c>
      <c r="B3354">
        <v>202006607</v>
      </c>
      <c r="C3354" s="63">
        <v>35310</v>
      </c>
      <c r="D3354" s="63">
        <v>35310</v>
      </c>
      <c r="E3354" s="55">
        <v>1</v>
      </c>
      <c r="F3354">
        <f t="shared" si="52"/>
        <v>1</v>
      </c>
    </row>
    <row r="3355" spans="1:6" x14ac:dyDescent="0.25">
      <c r="A3355" t="s">
        <v>4381</v>
      </c>
      <c r="B3355">
        <v>202003529</v>
      </c>
      <c r="C3355" s="63">
        <v>35310</v>
      </c>
      <c r="D3355" s="63">
        <v>35310</v>
      </c>
      <c r="E3355" s="55">
        <v>1</v>
      </c>
      <c r="F3355">
        <f t="shared" si="52"/>
        <v>1</v>
      </c>
    </row>
    <row r="3356" spans="1:6" x14ac:dyDescent="0.25">
      <c r="B3356">
        <v>202102705</v>
      </c>
      <c r="C3356" s="63">
        <v>35308</v>
      </c>
      <c r="D3356" s="63">
        <v>35308</v>
      </c>
      <c r="E3356" s="55">
        <v>1</v>
      </c>
      <c r="F3356">
        <f t="shared" si="52"/>
        <v>1</v>
      </c>
    </row>
    <row r="3357" spans="1:6" x14ac:dyDescent="0.25">
      <c r="A3357" t="s">
        <v>956</v>
      </c>
      <c r="B3357">
        <v>202004999</v>
      </c>
      <c r="C3357" s="63">
        <v>35309</v>
      </c>
      <c r="D3357" s="63">
        <v>35309</v>
      </c>
      <c r="E3357" s="55">
        <v>1</v>
      </c>
      <c r="F3357">
        <f t="shared" si="52"/>
        <v>1</v>
      </c>
    </row>
    <row r="3358" spans="1:6" x14ac:dyDescent="0.25">
      <c r="B3358">
        <v>202008410</v>
      </c>
      <c r="C3358" s="63">
        <v>35308</v>
      </c>
      <c r="D3358" s="63">
        <v>35308</v>
      </c>
      <c r="E3358" s="55">
        <v>1</v>
      </c>
      <c r="F3358">
        <f t="shared" si="52"/>
        <v>1</v>
      </c>
    </row>
    <row r="3359" spans="1:6" x14ac:dyDescent="0.25">
      <c r="A3359" t="s">
        <v>1520</v>
      </c>
      <c r="B3359">
        <v>202008021</v>
      </c>
      <c r="C3359" s="63">
        <v>35309</v>
      </c>
      <c r="D3359" s="63">
        <v>35309</v>
      </c>
      <c r="E3359" s="55">
        <v>1</v>
      </c>
      <c r="F3359">
        <f t="shared" si="52"/>
        <v>1</v>
      </c>
    </row>
    <row r="3360" spans="1:6" x14ac:dyDescent="0.25">
      <c r="A3360" t="s">
        <v>4083</v>
      </c>
      <c r="B3360">
        <v>202009533</v>
      </c>
      <c r="C3360" s="63">
        <v>35307</v>
      </c>
      <c r="D3360" s="63">
        <v>35307</v>
      </c>
      <c r="E3360" s="55">
        <v>1</v>
      </c>
      <c r="F3360">
        <f t="shared" si="52"/>
        <v>1</v>
      </c>
    </row>
    <row r="3361" spans="1:6" x14ac:dyDescent="0.25">
      <c r="A3361" t="s">
        <v>4082</v>
      </c>
      <c r="B3361">
        <v>201004304</v>
      </c>
      <c r="C3361" s="63">
        <v>35308</v>
      </c>
      <c r="D3361" s="63">
        <v>35308</v>
      </c>
      <c r="E3361" s="55">
        <v>1</v>
      </c>
      <c r="F3361">
        <f t="shared" si="52"/>
        <v>1</v>
      </c>
    </row>
    <row r="3362" spans="1:6" x14ac:dyDescent="0.25">
      <c r="B3362">
        <v>201705494</v>
      </c>
      <c r="C3362" s="63">
        <v>35309</v>
      </c>
      <c r="D3362" s="63">
        <v>35309</v>
      </c>
      <c r="E3362" s="55">
        <v>1</v>
      </c>
      <c r="F3362">
        <f t="shared" si="52"/>
        <v>1</v>
      </c>
    </row>
    <row r="3363" spans="1:6" x14ac:dyDescent="0.25">
      <c r="B3363">
        <v>201905831</v>
      </c>
      <c r="C3363" s="63">
        <v>35308</v>
      </c>
      <c r="D3363" s="63">
        <v>35308</v>
      </c>
      <c r="E3363" s="55">
        <v>1</v>
      </c>
      <c r="F3363">
        <f t="shared" si="52"/>
        <v>1</v>
      </c>
    </row>
    <row r="3364" spans="1:6" x14ac:dyDescent="0.25">
      <c r="A3364" t="s">
        <v>3930</v>
      </c>
      <c r="B3364">
        <v>201806306</v>
      </c>
      <c r="C3364" s="63">
        <v>35308</v>
      </c>
      <c r="D3364" s="63">
        <v>35308</v>
      </c>
      <c r="E3364" s="55">
        <v>1</v>
      </c>
      <c r="F3364">
        <f t="shared" si="52"/>
        <v>1</v>
      </c>
    </row>
    <row r="3365" spans="1:6" x14ac:dyDescent="0.25">
      <c r="B3365">
        <v>201904803</v>
      </c>
      <c r="C3365" s="63">
        <v>35309</v>
      </c>
      <c r="D3365" s="63">
        <v>35309</v>
      </c>
      <c r="E3365" s="55">
        <v>1</v>
      </c>
      <c r="F3365">
        <f t="shared" si="52"/>
        <v>1</v>
      </c>
    </row>
    <row r="3366" spans="1:6" x14ac:dyDescent="0.25">
      <c r="B3366">
        <v>202004852</v>
      </c>
      <c r="C3366" s="63">
        <v>35309</v>
      </c>
      <c r="D3366" s="63">
        <v>35309</v>
      </c>
      <c r="E3366" s="55">
        <v>1</v>
      </c>
      <c r="F3366">
        <f t="shared" si="52"/>
        <v>1</v>
      </c>
    </row>
    <row r="3367" spans="1:6" x14ac:dyDescent="0.25">
      <c r="B3367">
        <v>202006241</v>
      </c>
      <c r="C3367" s="63">
        <v>35308</v>
      </c>
      <c r="D3367" s="63">
        <v>35308</v>
      </c>
      <c r="E3367" s="55">
        <v>1</v>
      </c>
      <c r="F3367">
        <f t="shared" si="52"/>
        <v>1</v>
      </c>
    </row>
    <row r="3368" spans="1:6" x14ac:dyDescent="0.25">
      <c r="B3368">
        <v>202007623</v>
      </c>
      <c r="C3368" s="63">
        <v>35309</v>
      </c>
      <c r="D3368" s="63">
        <v>35309</v>
      </c>
      <c r="E3368" s="55">
        <v>1</v>
      </c>
      <c r="F3368">
        <f t="shared" si="52"/>
        <v>1</v>
      </c>
    </row>
    <row r="3369" spans="1:6" x14ac:dyDescent="0.25">
      <c r="A3369" t="s">
        <v>1578</v>
      </c>
      <c r="B3369">
        <v>201405015</v>
      </c>
      <c r="C3369" s="63">
        <v>35308</v>
      </c>
      <c r="D3369" s="63">
        <v>35309</v>
      </c>
      <c r="E3369" s="55">
        <v>1</v>
      </c>
      <c r="F3369">
        <f t="shared" si="52"/>
        <v>2</v>
      </c>
    </row>
    <row r="3370" spans="1:6" x14ac:dyDescent="0.25">
      <c r="A3370" t="s">
        <v>3928</v>
      </c>
      <c r="B3370">
        <v>201906200</v>
      </c>
      <c r="C3370" s="63">
        <v>35308</v>
      </c>
      <c r="D3370" s="63">
        <v>35308</v>
      </c>
      <c r="E3370" s="55">
        <v>1</v>
      </c>
      <c r="F3370">
        <f t="shared" si="52"/>
        <v>1</v>
      </c>
    </row>
    <row r="3371" spans="1:6" x14ac:dyDescent="0.25">
      <c r="B3371">
        <v>202005950</v>
      </c>
      <c r="C3371" s="63">
        <v>35309</v>
      </c>
      <c r="D3371" s="63">
        <v>35309</v>
      </c>
      <c r="E3371" s="55">
        <v>1</v>
      </c>
      <c r="F3371">
        <f t="shared" si="52"/>
        <v>1</v>
      </c>
    </row>
    <row r="3372" spans="1:6" x14ac:dyDescent="0.25">
      <c r="A3372" t="s">
        <v>5731</v>
      </c>
      <c r="B3372">
        <v>201908687</v>
      </c>
      <c r="C3372" s="63">
        <v>35512</v>
      </c>
      <c r="D3372" s="63">
        <v>35512</v>
      </c>
      <c r="E3372" s="55">
        <v>1</v>
      </c>
      <c r="F3372">
        <f t="shared" si="52"/>
        <v>1</v>
      </c>
    </row>
    <row r="3373" spans="1:6" x14ac:dyDescent="0.25">
      <c r="B3373">
        <v>202102695</v>
      </c>
      <c r="C3373" s="63">
        <v>35512</v>
      </c>
      <c r="D3373" s="63">
        <v>35512</v>
      </c>
      <c r="E3373" s="55">
        <v>1</v>
      </c>
      <c r="F3373">
        <f t="shared" si="52"/>
        <v>1</v>
      </c>
    </row>
    <row r="3374" spans="1:6" x14ac:dyDescent="0.25">
      <c r="A3374" t="s">
        <v>3926</v>
      </c>
      <c r="B3374">
        <v>201700494</v>
      </c>
      <c r="C3374" s="63">
        <v>35312</v>
      </c>
      <c r="D3374" s="63">
        <v>35312</v>
      </c>
      <c r="E3374" s="55">
        <v>1</v>
      </c>
      <c r="F3374">
        <f t="shared" si="52"/>
        <v>1</v>
      </c>
    </row>
    <row r="3375" spans="1:6" x14ac:dyDescent="0.25">
      <c r="B3375">
        <v>201907942</v>
      </c>
      <c r="C3375" s="63">
        <v>35308</v>
      </c>
      <c r="D3375" s="63">
        <v>35308</v>
      </c>
      <c r="E3375" s="55">
        <v>1</v>
      </c>
      <c r="F3375">
        <f t="shared" si="52"/>
        <v>1</v>
      </c>
    </row>
    <row r="3376" spans="1:6" x14ac:dyDescent="0.25">
      <c r="B3376">
        <v>201908014</v>
      </c>
      <c r="C3376" s="63">
        <v>35308</v>
      </c>
      <c r="D3376" s="63">
        <v>35308</v>
      </c>
      <c r="E3376" s="55">
        <v>1</v>
      </c>
      <c r="F3376">
        <f t="shared" si="52"/>
        <v>1</v>
      </c>
    </row>
    <row r="3377" spans="1:6" x14ac:dyDescent="0.25">
      <c r="B3377">
        <v>201909920</v>
      </c>
      <c r="C3377" s="63">
        <v>35309</v>
      </c>
      <c r="D3377" s="63">
        <v>35309</v>
      </c>
      <c r="E3377" s="55">
        <v>1</v>
      </c>
      <c r="F3377">
        <f t="shared" si="52"/>
        <v>1</v>
      </c>
    </row>
    <row r="3378" spans="1:6" x14ac:dyDescent="0.25">
      <c r="B3378">
        <v>201909935</v>
      </c>
      <c r="C3378" s="63">
        <v>35310</v>
      </c>
      <c r="D3378" s="63">
        <v>35310</v>
      </c>
      <c r="E3378" s="55">
        <v>1</v>
      </c>
      <c r="F3378">
        <f t="shared" si="52"/>
        <v>1</v>
      </c>
    </row>
    <row r="3379" spans="1:6" x14ac:dyDescent="0.25">
      <c r="B3379">
        <v>202003218</v>
      </c>
      <c r="C3379" s="63">
        <v>35310</v>
      </c>
      <c r="D3379" s="63">
        <v>35310</v>
      </c>
      <c r="E3379" s="55">
        <v>1</v>
      </c>
      <c r="F3379">
        <f t="shared" si="52"/>
        <v>1</v>
      </c>
    </row>
    <row r="3380" spans="1:6" x14ac:dyDescent="0.25">
      <c r="B3380">
        <v>202007323</v>
      </c>
      <c r="C3380" s="63">
        <v>35311</v>
      </c>
      <c r="D3380" s="63">
        <v>35311</v>
      </c>
      <c r="E3380" s="55">
        <v>1</v>
      </c>
      <c r="F3380">
        <f t="shared" si="52"/>
        <v>1</v>
      </c>
    </row>
    <row r="3381" spans="1:6" x14ac:dyDescent="0.25">
      <c r="B3381">
        <v>202007539</v>
      </c>
      <c r="C3381" s="63">
        <v>35307</v>
      </c>
      <c r="D3381" s="63">
        <v>35307</v>
      </c>
      <c r="E3381" s="55">
        <v>1</v>
      </c>
      <c r="F3381">
        <f t="shared" si="52"/>
        <v>1</v>
      </c>
    </row>
    <row r="3382" spans="1:6" x14ac:dyDescent="0.25">
      <c r="B3382">
        <v>202007667</v>
      </c>
      <c r="C3382" s="63">
        <v>35311</v>
      </c>
      <c r="D3382" s="63">
        <v>35311</v>
      </c>
      <c r="E3382" s="55">
        <v>1</v>
      </c>
      <c r="F3382">
        <f t="shared" si="52"/>
        <v>1</v>
      </c>
    </row>
    <row r="3383" spans="1:6" x14ac:dyDescent="0.25">
      <c r="B3383">
        <v>202101913</v>
      </c>
      <c r="C3383" s="63">
        <v>35309</v>
      </c>
      <c r="D3383" s="63">
        <v>35309</v>
      </c>
      <c r="E3383" s="55">
        <v>1</v>
      </c>
      <c r="F3383">
        <f t="shared" si="52"/>
        <v>1</v>
      </c>
    </row>
    <row r="3384" spans="1:6" x14ac:dyDescent="0.25">
      <c r="B3384">
        <v>202102717</v>
      </c>
      <c r="C3384" s="63">
        <v>35309</v>
      </c>
      <c r="D3384" s="63">
        <v>35309</v>
      </c>
      <c r="E3384" s="55">
        <v>1</v>
      </c>
      <c r="F3384">
        <f t="shared" si="52"/>
        <v>1</v>
      </c>
    </row>
    <row r="3385" spans="1:6" x14ac:dyDescent="0.25">
      <c r="A3385" t="s">
        <v>4380</v>
      </c>
      <c r="B3385">
        <v>201204970</v>
      </c>
      <c r="C3385" s="63">
        <v>35308</v>
      </c>
      <c r="D3385" s="63">
        <v>35308</v>
      </c>
      <c r="E3385" s="55">
        <v>1</v>
      </c>
      <c r="F3385">
        <f t="shared" si="52"/>
        <v>1</v>
      </c>
    </row>
    <row r="3386" spans="1:6" x14ac:dyDescent="0.25">
      <c r="B3386">
        <v>201806305</v>
      </c>
      <c r="C3386" s="63">
        <v>35309</v>
      </c>
      <c r="D3386" s="63">
        <v>35309</v>
      </c>
      <c r="E3386" s="55">
        <v>1</v>
      </c>
      <c r="F3386">
        <f t="shared" si="52"/>
        <v>1</v>
      </c>
    </row>
    <row r="3387" spans="1:6" x14ac:dyDescent="0.25">
      <c r="B3387">
        <v>201904798</v>
      </c>
      <c r="C3387" s="63">
        <v>35308</v>
      </c>
      <c r="D3387" s="63">
        <v>35308</v>
      </c>
      <c r="E3387" s="55">
        <v>1</v>
      </c>
      <c r="F3387">
        <f t="shared" si="52"/>
        <v>1</v>
      </c>
    </row>
    <row r="3388" spans="1:6" x14ac:dyDescent="0.25">
      <c r="B3388">
        <v>201905451</v>
      </c>
      <c r="C3388" s="63">
        <v>35308</v>
      </c>
      <c r="D3388" s="63">
        <v>35308</v>
      </c>
      <c r="E3388" s="55">
        <v>1</v>
      </c>
      <c r="F3388">
        <f t="shared" si="52"/>
        <v>1</v>
      </c>
    </row>
    <row r="3389" spans="1:6" x14ac:dyDescent="0.25">
      <c r="B3389">
        <v>202005097</v>
      </c>
      <c r="C3389" s="63">
        <v>35308</v>
      </c>
      <c r="D3389" s="63">
        <v>35308</v>
      </c>
      <c r="E3389" s="55">
        <v>1</v>
      </c>
      <c r="F3389">
        <f t="shared" si="52"/>
        <v>1</v>
      </c>
    </row>
    <row r="3390" spans="1:6" x14ac:dyDescent="0.25">
      <c r="A3390" t="s">
        <v>955</v>
      </c>
      <c r="B3390">
        <v>202004155</v>
      </c>
      <c r="C3390" s="63">
        <v>35309</v>
      </c>
      <c r="D3390" s="63">
        <v>35310</v>
      </c>
      <c r="E3390" s="55">
        <v>1</v>
      </c>
      <c r="F3390">
        <f t="shared" si="52"/>
        <v>2</v>
      </c>
    </row>
    <row r="3391" spans="1:6" x14ac:dyDescent="0.25">
      <c r="A3391" t="s">
        <v>4614</v>
      </c>
      <c r="B3391">
        <v>201900177</v>
      </c>
      <c r="C3391" s="63">
        <v>35308</v>
      </c>
      <c r="D3391" s="63">
        <v>35308</v>
      </c>
      <c r="E3391" s="55">
        <v>1</v>
      </c>
      <c r="F3391">
        <f t="shared" si="52"/>
        <v>1</v>
      </c>
    </row>
    <row r="3392" spans="1:6" x14ac:dyDescent="0.25">
      <c r="B3392">
        <v>201908178</v>
      </c>
      <c r="C3392" s="63">
        <v>35308</v>
      </c>
      <c r="D3392" s="63">
        <v>35308</v>
      </c>
      <c r="E3392" s="55">
        <v>1</v>
      </c>
      <c r="F3392">
        <f t="shared" si="52"/>
        <v>1</v>
      </c>
    </row>
    <row r="3393" spans="1:6" x14ac:dyDescent="0.25">
      <c r="A3393" t="s">
        <v>4862</v>
      </c>
      <c r="B3393">
        <v>202004155</v>
      </c>
      <c r="C3393" s="63">
        <v>35308</v>
      </c>
      <c r="D3393" s="63">
        <v>35308</v>
      </c>
      <c r="E3393" s="55">
        <v>1</v>
      </c>
      <c r="F3393">
        <f t="shared" si="52"/>
        <v>1</v>
      </c>
    </row>
    <row r="3394" spans="1:6" x14ac:dyDescent="0.25">
      <c r="B3394">
        <v>202008410</v>
      </c>
      <c r="C3394" s="63">
        <v>35308</v>
      </c>
      <c r="D3394" s="63">
        <v>35308</v>
      </c>
      <c r="E3394" s="55">
        <v>1</v>
      </c>
      <c r="F3394">
        <f t="shared" si="52"/>
        <v>1</v>
      </c>
    </row>
    <row r="3395" spans="1:6" x14ac:dyDescent="0.25">
      <c r="A3395" t="s">
        <v>4240</v>
      </c>
      <c r="B3395">
        <v>201706083</v>
      </c>
      <c r="C3395" s="63">
        <v>35308</v>
      </c>
      <c r="D3395" s="63">
        <v>35308</v>
      </c>
      <c r="E3395" s="55">
        <v>1</v>
      </c>
      <c r="F3395">
        <f t="shared" si="52"/>
        <v>1</v>
      </c>
    </row>
    <row r="3396" spans="1:6" x14ac:dyDescent="0.25">
      <c r="B3396">
        <v>202007855</v>
      </c>
      <c r="C3396" s="63">
        <v>35308</v>
      </c>
      <c r="D3396" s="63">
        <v>35308</v>
      </c>
      <c r="E3396" s="55">
        <v>1</v>
      </c>
      <c r="F3396">
        <f t="shared" si="52"/>
        <v>1</v>
      </c>
    </row>
    <row r="3397" spans="1:6" x14ac:dyDescent="0.25">
      <c r="A3397" t="s">
        <v>4830</v>
      </c>
      <c r="B3397">
        <v>202005108</v>
      </c>
      <c r="C3397" s="63">
        <v>35309</v>
      </c>
      <c r="D3397" s="63">
        <v>35309</v>
      </c>
      <c r="E3397" s="55">
        <v>1</v>
      </c>
      <c r="F3397">
        <f t="shared" si="52"/>
        <v>1</v>
      </c>
    </row>
    <row r="3398" spans="1:6" x14ac:dyDescent="0.25">
      <c r="A3398" t="s">
        <v>4379</v>
      </c>
      <c r="B3398">
        <v>201706044</v>
      </c>
      <c r="C3398" s="63">
        <v>35310</v>
      </c>
      <c r="D3398" s="63">
        <v>35310</v>
      </c>
      <c r="E3398" s="55">
        <v>1</v>
      </c>
      <c r="F3398">
        <f t="shared" ref="F3398:F3461" si="53">IFERROR(D3398-C3398+1, 0)</f>
        <v>1</v>
      </c>
    </row>
    <row r="3399" spans="1:6" x14ac:dyDescent="0.25">
      <c r="B3399">
        <v>201904660</v>
      </c>
      <c r="C3399" s="63">
        <v>35311</v>
      </c>
      <c r="D3399" s="63">
        <v>35311</v>
      </c>
      <c r="E3399" s="55">
        <v>1</v>
      </c>
      <c r="F3399">
        <f t="shared" si="53"/>
        <v>1</v>
      </c>
    </row>
    <row r="3400" spans="1:6" x14ac:dyDescent="0.25">
      <c r="B3400">
        <v>201906014</v>
      </c>
      <c r="C3400" s="63">
        <v>35310</v>
      </c>
      <c r="D3400" s="63">
        <v>35310</v>
      </c>
      <c r="E3400" s="55">
        <v>1</v>
      </c>
      <c r="F3400">
        <f t="shared" si="53"/>
        <v>1</v>
      </c>
    </row>
    <row r="3401" spans="1:6" x14ac:dyDescent="0.25">
      <c r="B3401">
        <v>201906883</v>
      </c>
      <c r="C3401" s="63">
        <v>35309</v>
      </c>
      <c r="D3401" s="63">
        <v>35310</v>
      </c>
      <c r="E3401" s="55">
        <v>1</v>
      </c>
      <c r="F3401">
        <f t="shared" si="53"/>
        <v>2</v>
      </c>
    </row>
    <row r="3402" spans="1:6" x14ac:dyDescent="0.25">
      <c r="B3402">
        <v>202000163</v>
      </c>
      <c r="C3402" s="63">
        <v>35310</v>
      </c>
      <c r="D3402" s="63">
        <v>35310</v>
      </c>
      <c r="E3402" s="55">
        <v>1</v>
      </c>
      <c r="F3402">
        <f t="shared" si="53"/>
        <v>1</v>
      </c>
    </row>
    <row r="3403" spans="1:6" x14ac:dyDescent="0.25">
      <c r="B3403">
        <v>202109456</v>
      </c>
      <c r="C3403" s="63">
        <v>35310</v>
      </c>
      <c r="D3403" s="63">
        <v>35310</v>
      </c>
      <c r="E3403" s="55">
        <v>1</v>
      </c>
      <c r="F3403">
        <f t="shared" si="53"/>
        <v>1</v>
      </c>
    </row>
    <row r="3404" spans="1:6" x14ac:dyDescent="0.25">
      <c r="A3404" t="s">
        <v>4081</v>
      </c>
      <c r="B3404">
        <v>201005457</v>
      </c>
      <c r="C3404" s="63">
        <v>35313</v>
      </c>
      <c r="D3404" s="63">
        <v>35313</v>
      </c>
      <c r="E3404" s="55">
        <v>1</v>
      </c>
      <c r="F3404">
        <f t="shared" si="53"/>
        <v>1</v>
      </c>
    </row>
    <row r="3405" spans="1:6" x14ac:dyDescent="0.25">
      <c r="B3405">
        <v>201404459</v>
      </c>
      <c r="C3405" s="63">
        <v>35308</v>
      </c>
      <c r="D3405" s="63">
        <v>35308</v>
      </c>
      <c r="E3405" s="55">
        <v>1</v>
      </c>
      <c r="F3405">
        <f t="shared" si="53"/>
        <v>1</v>
      </c>
    </row>
    <row r="3406" spans="1:6" x14ac:dyDescent="0.25">
      <c r="B3406">
        <v>201806128</v>
      </c>
      <c r="C3406" s="63">
        <v>35312</v>
      </c>
      <c r="D3406" s="63">
        <v>35312</v>
      </c>
      <c r="E3406" s="55">
        <v>1</v>
      </c>
      <c r="F3406">
        <f t="shared" si="53"/>
        <v>1</v>
      </c>
    </row>
    <row r="3407" spans="1:6" x14ac:dyDescent="0.25">
      <c r="B3407">
        <v>201806161</v>
      </c>
      <c r="C3407" s="63">
        <v>35310</v>
      </c>
      <c r="D3407" s="63">
        <v>35311</v>
      </c>
      <c r="E3407" s="55">
        <v>1</v>
      </c>
      <c r="F3407">
        <f t="shared" si="53"/>
        <v>2</v>
      </c>
    </row>
    <row r="3408" spans="1:6" x14ac:dyDescent="0.25">
      <c r="B3408">
        <v>201906961</v>
      </c>
      <c r="C3408" s="63">
        <v>35314</v>
      </c>
      <c r="D3408" s="63">
        <v>35314</v>
      </c>
      <c r="E3408" s="55">
        <v>1</v>
      </c>
      <c r="F3408">
        <f t="shared" si="53"/>
        <v>1</v>
      </c>
    </row>
    <row r="3409" spans="1:6" x14ac:dyDescent="0.25">
      <c r="B3409">
        <v>201907601</v>
      </c>
      <c r="C3409" s="63">
        <v>35310</v>
      </c>
      <c r="D3409" s="63">
        <v>35310</v>
      </c>
      <c r="E3409" s="55">
        <v>1</v>
      </c>
      <c r="F3409">
        <f t="shared" si="53"/>
        <v>1</v>
      </c>
    </row>
    <row r="3410" spans="1:6" x14ac:dyDescent="0.25">
      <c r="B3410">
        <v>202005107</v>
      </c>
      <c r="C3410" s="63">
        <v>35309</v>
      </c>
      <c r="D3410" s="63">
        <v>35309</v>
      </c>
      <c r="E3410" s="55">
        <v>1</v>
      </c>
      <c r="F3410">
        <f t="shared" si="53"/>
        <v>1</v>
      </c>
    </row>
    <row r="3411" spans="1:6" x14ac:dyDescent="0.25">
      <c r="B3411">
        <v>202009538</v>
      </c>
      <c r="C3411" s="63">
        <v>35315</v>
      </c>
      <c r="D3411" s="63">
        <v>35315</v>
      </c>
      <c r="E3411" s="55">
        <v>1</v>
      </c>
      <c r="F3411">
        <f t="shared" si="53"/>
        <v>1</v>
      </c>
    </row>
    <row r="3412" spans="1:6" x14ac:dyDescent="0.25">
      <c r="B3412">
        <v>202102693</v>
      </c>
      <c r="C3412" s="63">
        <v>35311</v>
      </c>
      <c r="D3412" s="63">
        <v>35311</v>
      </c>
      <c r="E3412" s="55">
        <v>1</v>
      </c>
      <c r="F3412">
        <f t="shared" si="53"/>
        <v>1</v>
      </c>
    </row>
    <row r="3413" spans="1:6" x14ac:dyDescent="0.25">
      <c r="A3413" t="s">
        <v>4238</v>
      </c>
      <c r="B3413">
        <v>200707284</v>
      </c>
      <c r="C3413" s="63">
        <v>35308</v>
      </c>
      <c r="D3413" s="63">
        <v>35308</v>
      </c>
      <c r="E3413" s="55">
        <v>1</v>
      </c>
      <c r="F3413">
        <f t="shared" si="53"/>
        <v>1</v>
      </c>
    </row>
    <row r="3414" spans="1:6" x14ac:dyDescent="0.25">
      <c r="B3414">
        <v>201907538</v>
      </c>
      <c r="C3414" s="63">
        <v>35309</v>
      </c>
      <c r="D3414" s="63">
        <v>35309</v>
      </c>
      <c r="E3414" s="55">
        <v>1</v>
      </c>
      <c r="F3414">
        <f t="shared" si="53"/>
        <v>1</v>
      </c>
    </row>
    <row r="3415" spans="1:6" x14ac:dyDescent="0.25">
      <c r="A3415" t="s">
        <v>4378</v>
      </c>
      <c r="B3415">
        <v>201206120</v>
      </c>
      <c r="C3415" s="63">
        <v>35310</v>
      </c>
      <c r="D3415" s="63">
        <v>35310</v>
      </c>
      <c r="E3415" s="55">
        <v>1</v>
      </c>
      <c r="F3415">
        <f t="shared" si="53"/>
        <v>1</v>
      </c>
    </row>
    <row r="3416" spans="1:6" x14ac:dyDescent="0.25">
      <c r="B3416">
        <v>202007485</v>
      </c>
      <c r="C3416" s="63">
        <v>35309</v>
      </c>
      <c r="D3416" s="63">
        <v>35309</v>
      </c>
      <c r="E3416" s="55">
        <v>1</v>
      </c>
      <c r="F3416">
        <f t="shared" si="53"/>
        <v>1</v>
      </c>
    </row>
    <row r="3417" spans="1:6" x14ac:dyDescent="0.25">
      <c r="A3417" t="s">
        <v>1264</v>
      </c>
      <c r="B3417">
        <v>201205991</v>
      </c>
      <c r="C3417" s="63">
        <v>35310</v>
      </c>
      <c r="D3417" s="63">
        <v>35310</v>
      </c>
      <c r="E3417" s="55">
        <v>1</v>
      </c>
      <c r="F3417">
        <f t="shared" si="53"/>
        <v>1</v>
      </c>
    </row>
    <row r="3418" spans="1:6" x14ac:dyDescent="0.25">
      <c r="B3418">
        <v>201705254</v>
      </c>
      <c r="C3418" s="63">
        <v>35309</v>
      </c>
      <c r="D3418" s="63">
        <v>35309</v>
      </c>
      <c r="E3418" s="55">
        <v>1</v>
      </c>
      <c r="F3418">
        <f t="shared" si="53"/>
        <v>1</v>
      </c>
    </row>
    <row r="3419" spans="1:6" x14ac:dyDescent="0.25">
      <c r="A3419" t="s">
        <v>4829</v>
      </c>
      <c r="B3419">
        <v>201800318</v>
      </c>
      <c r="C3419" s="63">
        <v>35308</v>
      </c>
      <c r="D3419" s="63">
        <v>35308</v>
      </c>
      <c r="E3419" s="55">
        <v>1</v>
      </c>
      <c r="F3419">
        <f t="shared" si="53"/>
        <v>1</v>
      </c>
    </row>
    <row r="3420" spans="1:6" x14ac:dyDescent="0.25">
      <c r="A3420" t="s">
        <v>2143</v>
      </c>
      <c r="B3420">
        <v>201504936</v>
      </c>
      <c r="C3420" s="63">
        <v>35512</v>
      </c>
      <c r="D3420" s="63">
        <v>35513</v>
      </c>
      <c r="E3420" s="55">
        <v>1</v>
      </c>
      <c r="F3420">
        <f t="shared" si="53"/>
        <v>2</v>
      </c>
    </row>
    <row r="3421" spans="1:6" x14ac:dyDescent="0.25">
      <c r="A3421" t="s">
        <v>1585</v>
      </c>
      <c r="B3421">
        <v>201704961</v>
      </c>
      <c r="C3421" s="63">
        <v>35309</v>
      </c>
      <c r="D3421" s="63">
        <v>35309</v>
      </c>
      <c r="E3421" s="55">
        <v>1</v>
      </c>
      <c r="F3421">
        <f t="shared" si="53"/>
        <v>1</v>
      </c>
    </row>
    <row r="3422" spans="1:6" x14ac:dyDescent="0.25">
      <c r="A3422" t="s">
        <v>953</v>
      </c>
      <c r="B3422">
        <v>202109456</v>
      </c>
      <c r="C3422" s="63">
        <v>35308</v>
      </c>
      <c r="D3422" s="63">
        <v>35308</v>
      </c>
      <c r="E3422" s="55">
        <v>1</v>
      </c>
      <c r="F3422">
        <f t="shared" si="53"/>
        <v>1</v>
      </c>
    </row>
    <row r="3423" spans="1:6" x14ac:dyDescent="0.25">
      <c r="A3423" t="s">
        <v>4080</v>
      </c>
      <c r="B3423">
        <v>201806406</v>
      </c>
      <c r="C3423" s="63">
        <v>35309</v>
      </c>
      <c r="D3423" s="63">
        <v>35309</v>
      </c>
      <c r="E3423" s="55">
        <v>1</v>
      </c>
      <c r="F3423">
        <f t="shared" si="53"/>
        <v>1</v>
      </c>
    </row>
    <row r="3424" spans="1:6" x14ac:dyDescent="0.25">
      <c r="B3424">
        <v>201905443</v>
      </c>
      <c r="C3424" s="63">
        <v>35310</v>
      </c>
      <c r="D3424" s="63">
        <v>35310</v>
      </c>
      <c r="E3424" s="55">
        <v>1</v>
      </c>
      <c r="F3424">
        <f t="shared" si="53"/>
        <v>1</v>
      </c>
    </row>
    <row r="3425" spans="1:6" x14ac:dyDescent="0.25">
      <c r="B3425">
        <v>201905604</v>
      </c>
      <c r="C3425" s="63">
        <v>35308</v>
      </c>
      <c r="D3425" s="63">
        <v>35308</v>
      </c>
      <c r="E3425" s="55">
        <v>1</v>
      </c>
      <c r="F3425">
        <f t="shared" si="53"/>
        <v>1</v>
      </c>
    </row>
    <row r="3426" spans="1:6" x14ac:dyDescent="0.25">
      <c r="A3426" t="s">
        <v>4613</v>
      </c>
      <c r="B3426">
        <v>201806391</v>
      </c>
      <c r="C3426" s="63">
        <v>35309</v>
      </c>
      <c r="D3426" s="63">
        <v>35309</v>
      </c>
      <c r="E3426" s="55">
        <v>1</v>
      </c>
      <c r="F3426">
        <f t="shared" si="53"/>
        <v>1</v>
      </c>
    </row>
    <row r="3427" spans="1:6" x14ac:dyDescent="0.25">
      <c r="B3427">
        <v>201900728</v>
      </c>
      <c r="C3427" s="63">
        <v>35309</v>
      </c>
      <c r="D3427" s="63">
        <v>35309</v>
      </c>
      <c r="E3427" s="55">
        <v>1</v>
      </c>
      <c r="F3427">
        <f t="shared" si="53"/>
        <v>1</v>
      </c>
    </row>
    <row r="3428" spans="1:6" x14ac:dyDescent="0.25">
      <c r="A3428" t="s">
        <v>4236</v>
      </c>
      <c r="B3428">
        <v>201705812</v>
      </c>
      <c r="C3428" s="63">
        <v>35308</v>
      </c>
      <c r="D3428" s="63">
        <v>35308</v>
      </c>
      <c r="E3428" s="55">
        <v>1</v>
      </c>
      <c r="F3428">
        <f t="shared" si="53"/>
        <v>1</v>
      </c>
    </row>
    <row r="3429" spans="1:6" x14ac:dyDescent="0.25">
      <c r="A3429" t="s">
        <v>4861</v>
      </c>
      <c r="B3429">
        <v>202006613</v>
      </c>
      <c r="C3429" s="63">
        <v>35308</v>
      </c>
      <c r="D3429" s="63">
        <v>35308</v>
      </c>
      <c r="E3429" s="55">
        <v>1</v>
      </c>
      <c r="F3429">
        <f t="shared" si="53"/>
        <v>1</v>
      </c>
    </row>
    <row r="3430" spans="1:6" x14ac:dyDescent="0.25">
      <c r="A3430" t="s">
        <v>5730</v>
      </c>
      <c r="B3430">
        <v>201706117</v>
      </c>
      <c r="C3430" s="63">
        <v>35512</v>
      </c>
      <c r="D3430" s="63">
        <v>35512</v>
      </c>
      <c r="E3430" s="55">
        <v>1</v>
      </c>
      <c r="F3430">
        <f t="shared" si="53"/>
        <v>1</v>
      </c>
    </row>
    <row r="3431" spans="1:6" x14ac:dyDescent="0.25">
      <c r="A3431" t="s">
        <v>5729</v>
      </c>
      <c r="B3431">
        <v>201904810</v>
      </c>
      <c r="C3431" s="63">
        <v>35512</v>
      </c>
      <c r="D3431" s="63">
        <v>35513</v>
      </c>
      <c r="E3431" s="55">
        <v>1</v>
      </c>
      <c r="F3431">
        <f t="shared" si="53"/>
        <v>2</v>
      </c>
    </row>
    <row r="3432" spans="1:6" x14ac:dyDescent="0.25">
      <c r="A3432" t="s">
        <v>4612</v>
      </c>
      <c r="B3432">
        <v>201800328</v>
      </c>
      <c r="C3432" s="63">
        <v>35309</v>
      </c>
      <c r="D3432" s="63">
        <v>35309</v>
      </c>
      <c r="E3432" s="55">
        <v>1</v>
      </c>
      <c r="F3432">
        <f t="shared" si="53"/>
        <v>1</v>
      </c>
    </row>
    <row r="3433" spans="1:6" x14ac:dyDescent="0.25">
      <c r="A3433" t="s">
        <v>952</v>
      </c>
      <c r="B3433">
        <v>201704067</v>
      </c>
      <c r="C3433" s="63">
        <v>35309</v>
      </c>
      <c r="D3433" s="63">
        <v>35309</v>
      </c>
      <c r="E3433" s="55">
        <v>1</v>
      </c>
      <c r="F3433">
        <f t="shared" si="53"/>
        <v>1</v>
      </c>
    </row>
    <row r="3434" spans="1:6" x14ac:dyDescent="0.25">
      <c r="B3434">
        <v>202000140</v>
      </c>
      <c r="C3434" s="63">
        <v>35308</v>
      </c>
      <c r="D3434" s="63">
        <v>35308</v>
      </c>
      <c r="E3434" s="55">
        <v>1</v>
      </c>
      <c r="F3434">
        <f t="shared" si="53"/>
        <v>1</v>
      </c>
    </row>
    <row r="3435" spans="1:6" x14ac:dyDescent="0.25">
      <c r="B3435">
        <v>202006059</v>
      </c>
      <c r="C3435" s="63">
        <v>35308</v>
      </c>
      <c r="D3435" s="63">
        <v>35308</v>
      </c>
      <c r="E3435" s="55">
        <v>1</v>
      </c>
      <c r="F3435">
        <f t="shared" si="53"/>
        <v>1</v>
      </c>
    </row>
    <row r="3436" spans="1:6" x14ac:dyDescent="0.25">
      <c r="B3436">
        <v>202006289</v>
      </c>
      <c r="C3436" s="63">
        <v>35308</v>
      </c>
      <c r="D3436" s="63">
        <v>35308</v>
      </c>
      <c r="E3436" s="55">
        <v>1</v>
      </c>
      <c r="F3436">
        <f t="shared" si="53"/>
        <v>1</v>
      </c>
    </row>
    <row r="3437" spans="1:6" x14ac:dyDescent="0.25">
      <c r="B3437">
        <v>202009538</v>
      </c>
      <c r="C3437" s="63">
        <v>35309</v>
      </c>
      <c r="D3437" s="63">
        <v>35309</v>
      </c>
      <c r="E3437" s="55">
        <v>1</v>
      </c>
      <c r="F3437">
        <f t="shared" si="53"/>
        <v>1</v>
      </c>
    </row>
    <row r="3438" spans="1:6" x14ac:dyDescent="0.25">
      <c r="A3438" t="s">
        <v>4079</v>
      </c>
      <c r="B3438">
        <v>202000772</v>
      </c>
      <c r="C3438" s="63">
        <v>35309</v>
      </c>
      <c r="D3438" s="63">
        <v>35309</v>
      </c>
      <c r="E3438" s="55">
        <v>1</v>
      </c>
      <c r="F3438">
        <f t="shared" si="53"/>
        <v>1</v>
      </c>
    </row>
    <row r="3439" spans="1:6" x14ac:dyDescent="0.25">
      <c r="A3439" t="s">
        <v>4377</v>
      </c>
      <c r="B3439">
        <v>201905831</v>
      </c>
      <c r="C3439" s="63">
        <v>35310</v>
      </c>
      <c r="D3439" s="63">
        <v>35310</v>
      </c>
      <c r="E3439" s="55">
        <v>1</v>
      </c>
      <c r="F3439">
        <f t="shared" si="53"/>
        <v>1</v>
      </c>
    </row>
    <row r="3440" spans="1:6" x14ac:dyDescent="0.25">
      <c r="B3440">
        <v>201906837</v>
      </c>
      <c r="C3440" s="63">
        <v>35311</v>
      </c>
      <c r="D3440" s="63">
        <v>35311</v>
      </c>
      <c r="E3440" s="55">
        <v>1</v>
      </c>
      <c r="F3440">
        <f t="shared" si="53"/>
        <v>1</v>
      </c>
    </row>
    <row r="3441" spans="1:6" x14ac:dyDescent="0.25">
      <c r="B3441">
        <v>201909162</v>
      </c>
      <c r="C3441" s="63">
        <v>35312</v>
      </c>
      <c r="D3441" s="63">
        <v>35312</v>
      </c>
      <c r="E3441" s="55">
        <v>1</v>
      </c>
      <c r="F3441">
        <f t="shared" si="53"/>
        <v>1</v>
      </c>
    </row>
    <row r="3442" spans="1:6" x14ac:dyDescent="0.25">
      <c r="B3442">
        <v>202004823</v>
      </c>
      <c r="C3442" s="63">
        <v>35309</v>
      </c>
      <c r="D3442" s="63">
        <v>35310</v>
      </c>
      <c r="E3442" s="55">
        <v>1</v>
      </c>
      <c r="F3442">
        <f t="shared" si="53"/>
        <v>2</v>
      </c>
    </row>
    <row r="3443" spans="1:6" x14ac:dyDescent="0.25">
      <c r="B3443">
        <v>202009533</v>
      </c>
      <c r="C3443" s="63">
        <v>35309</v>
      </c>
      <c r="D3443" s="63">
        <v>35309</v>
      </c>
      <c r="E3443" s="55">
        <v>1</v>
      </c>
      <c r="F3443">
        <f t="shared" si="53"/>
        <v>1</v>
      </c>
    </row>
    <row r="3444" spans="1:6" x14ac:dyDescent="0.25">
      <c r="A3444" t="s">
        <v>4707</v>
      </c>
      <c r="B3444">
        <v>202007242</v>
      </c>
      <c r="C3444" s="63">
        <v>35309</v>
      </c>
      <c r="D3444" s="63">
        <v>35309</v>
      </c>
      <c r="E3444" s="55">
        <v>1</v>
      </c>
      <c r="F3444">
        <f t="shared" si="53"/>
        <v>1</v>
      </c>
    </row>
    <row r="3445" spans="1:6" x14ac:dyDescent="0.25">
      <c r="A3445" t="s">
        <v>4312</v>
      </c>
      <c r="B3445">
        <v>201905130</v>
      </c>
      <c r="C3445" s="63">
        <v>35309</v>
      </c>
      <c r="D3445" s="63">
        <v>35309</v>
      </c>
      <c r="E3445" s="55">
        <v>1</v>
      </c>
      <c r="F3445">
        <f t="shared" si="53"/>
        <v>1</v>
      </c>
    </row>
    <row r="3446" spans="1:6" x14ac:dyDescent="0.25">
      <c r="B3446">
        <v>202005283</v>
      </c>
      <c r="C3446" s="63">
        <v>35308</v>
      </c>
      <c r="D3446" s="63">
        <v>35309</v>
      </c>
      <c r="E3446" s="55">
        <v>1</v>
      </c>
      <c r="F3446">
        <f t="shared" si="53"/>
        <v>2</v>
      </c>
    </row>
    <row r="3447" spans="1:6" x14ac:dyDescent="0.25">
      <c r="A3447" t="s">
        <v>4611</v>
      </c>
      <c r="B3447">
        <v>201907474</v>
      </c>
      <c r="C3447" s="63">
        <v>35308</v>
      </c>
      <c r="D3447" s="63">
        <v>35308</v>
      </c>
      <c r="E3447" s="55">
        <v>1</v>
      </c>
      <c r="F3447">
        <f t="shared" si="53"/>
        <v>1</v>
      </c>
    </row>
    <row r="3448" spans="1:6" x14ac:dyDescent="0.25">
      <c r="A3448" t="s">
        <v>1568</v>
      </c>
      <c r="B3448">
        <v>201904810</v>
      </c>
      <c r="C3448" s="63">
        <v>35309</v>
      </c>
      <c r="D3448" s="63">
        <v>35309</v>
      </c>
      <c r="E3448" s="55">
        <v>1</v>
      </c>
      <c r="F3448">
        <f t="shared" si="53"/>
        <v>1</v>
      </c>
    </row>
    <row r="3449" spans="1:6" x14ac:dyDescent="0.25">
      <c r="A3449" t="s">
        <v>4950</v>
      </c>
      <c r="B3449">
        <v>202000161</v>
      </c>
      <c r="C3449" s="63">
        <v>35308</v>
      </c>
      <c r="D3449" s="63">
        <v>35308</v>
      </c>
      <c r="E3449" s="55">
        <v>1</v>
      </c>
      <c r="F3449">
        <f t="shared" si="53"/>
        <v>1</v>
      </c>
    </row>
    <row r="3450" spans="1:6" x14ac:dyDescent="0.25">
      <c r="A3450" t="s">
        <v>4376</v>
      </c>
      <c r="B3450">
        <v>201706421</v>
      </c>
      <c r="C3450" s="63">
        <v>35308</v>
      </c>
      <c r="D3450" s="63">
        <v>35308</v>
      </c>
      <c r="E3450" s="55">
        <v>1</v>
      </c>
      <c r="F3450">
        <f t="shared" si="53"/>
        <v>1</v>
      </c>
    </row>
    <row r="3451" spans="1:6" x14ac:dyDescent="0.25">
      <c r="A3451" t="s">
        <v>4556</v>
      </c>
      <c r="B3451">
        <v>201603822</v>
      </c>
      <c r="C3451" s="63">
        <v>35309</v>
      </c>
      <c r="D3451" s="63">
        <v>35309</v>
      </c>
      <c r="E3451" s="55">
        <v>1</v>
      </c>
      <c r="F3451">
        <f t="shared" si="53"/>
        <v>1</v>
      </c>
    </row>
    <row r="3452" spans="1:6" x14ac:dyDescent="0.25">
      <c r="B3452">
        <v>201805273</v>
      </c>
      <c r="C3452" s="63">
        <v>35309</v>
      </c>
      <c r="D3452" s="63">
        <v>35309</v>
      </c>
      <c r="E3452" s="55">
        <v>1</v>
      </c>
      <c r="F3452">
        <f t="shared" si="53"/>
        <v>1</v>
      </c>
    </row>
    <row r="3453" spans="1:6" x14ac:dyDescent="0.25">
      <c r="B3453">
        <v>201906634</v>
      </c>
      <c r="C3453" s="63">
        <v>35309</v>
      </c>
      <c r="D3453" s="63">
        <v>35309</v>
      </c>
      <c r="E3453" s="55">
        <v>1</v>
      </c>
      <c r="F3453">
        <f t="shared" si="53"/>
        <v>1</v>
      </c>
    </row>
    <row r="3454" spans="1:6" x14ac:dyDescent="0.25">
      <c r="A3454" t="s">
        <v>4375</v>
      </c>
      <c r="B3454">
        <v>201505640</v>
      </c>
      <c r="C3454" s="63">
        <v>35310</v>
      </c>
      <c r="D3454" s="63">
        <v>35310</v>
      </c>
      <c r="E3454" s="55">
        <v>1</v>
      </c>
      <c r="F3454">
        <f t="shared" si="53"/>
        <v>1</v>
      </c>
    </row>
    <row r="3455" spans="1:6" x14ac:dyDescent="0.25">
      <c r="B3455">
        <v>201604526</v>
      </c>
      <c r="C3455" s="63">
        <v>35310</v>
      </c>
      <c r="D3455" s="63">
        <v>35310</v>
      </c>
      <c r="E3455" s="55">
        <v>1</v>
      </c>
      <c r="F3455">
        <f t="shared" si="53"/>
        <v>1</v>
      </c>
    </row>
    <row r="3456" spans="1:6" x14ac:dyDescent="0.25">
      <c r="B3456">
        <v>201606590</v>
      </c>
      <c r="C3456" s="63">
        <v>35309</v>
      </c>
      <c r="D3456" s="63">
        <v>35310</v>
      </c>
      <c r="E3456" s="55">
        <v>1</v>
      </c>
      <c r="F3456">
        <f t="shared" si="53"/>
        <v>2</v>
      </c>
    </row>
    <row r="3457" spans="1:6" x14ac:dyDescent="0.25">
      <c r="B3457">
        <v>201705754</v>
      </c>
      <c r="C3457" s="63">
        <v>35313</v>
      </c>
      <c r="D3457" s="63">
        <v>35313</v>
      </c>
      <c r="E3457" s="55">
        <v>1</v>
      </c>
      <c r="F3457">
        <f t="shared" si="53"/>
        <v>1</v>
      </c>
    </row>
    <row r="3458" spans="1:6" x14ac:dyDescent="0.25">
      <c r="B3458">
        <v>201706421</v>
      </c>
      <c r="C3458" s="63">
        <v>35311</v>
      </c>
      <c r="D3458" s="63">
        <v>35311</v>
      </c>
      <c r="E3458" s="55">
        <v>1</v>
      </c>
      <c r="F3458">
        <f t="shared" si="53"/>
        <v>1</v>
      </c>
    </row>
    <row r="3459" spans="1:6" x14ac:dyDescent="0.25">
      <c r="B3459">
        <v>201706534</v>
      </c>
      <c r="C3459" s="63">
        <v>35310</v>
      </c>
      <c r="D3459" s="63">
        <v>35310</v>
      </c>
      <c r="E3459" s="55">
        <v>1</v>
      </c>
      <c r="F3459">
        <f t="shared" si="53"/>
        <v>1</v>
      </c>
    </row>
    <row r="3460" spans="1:6" x14ac:dyDescent="0.25">
      <c r="B3460">
        <v>201709436</v>
      </c>
      <c r="C3460" s="63">
        <v>35310</v>
      </c>
      <c r="D3460" s="63">
        <v>35310</v>
      </c>
      <c r="E3460" s="55">
        <v>1</v>
      </c>
      <c r="F3460">
        <f t="shared" si="53"/>
        <v>1</v>
      </c>
    </row>
    <row r="3461" spans="1:6" x14ac:dyDescent="0.25">
      <c r="B3461">
        <v>201806082</v>
      </c>
      <c r="C3461" s="63">
        <v>35310</v>
      </c>
      <c r="D3461" s="63">
        <v>35311</v>
      </c>
      <c r="E3461" s="55">
        <v>1</v>
      </c>
      <c r="F3461">
        <f t="shared" si="53"/>
        <v>2</v>
      </c>
    </row>
    <row r="3462" spans="1:6" x14ac:dyDescent="0.25">
      <c r="B3462">
        <v>201806581</v>
      </c>
      <c r="C3462" s="63">
        <v>35313</v>
      </c>
      <c r="D3462" s="63">
        <v>35313</v>
      </c>
      <c r="E3462" s="55">
        <v>1</v>
      </c>
      <c r="F3462">
        <f t="shared" ref="F3462:F3525" si="54">IFERROR(D3462-C3462+1, 0)</f>
        <v>1</v>
      </c>
    </row>
    <row r="3463" spans="1:6" x14ac:dyDescent="0.25">
      <c r="B3463">
        <v>201907297</v>
      </c>
      <c r="C3463" s="63">
        <v>35312</v>
      </c>
      <c r="D3463" s="63">
        <v>35312</v>
      </c>
      <c r="E3463" s="55">
        <v>1</v>
      </c>
      <c r="F3463">
        <f t="shared" si="54"/>
        <v>1</v>
      </c>
    </row>
    <row r="3464" spans="1:6" x14ac:dyDescent="0.25">
      <c r="B3464">
        <v>201909521</v>
      </c>
      <c r="C3464" s="63">
        <v>35308</v>
      </c>
      <c r="D3464" s="63">
        <v>35308</v>
      </c>
      <c r="E3464" s="55">
        <v>1</v>
      </c>
      <c r="F3464">
        <f t="shared" si="54"/>
        <v>1</v>
      </c>
    </row>
    <row r="3465" spans="1:6" x14ac:dyDescent="0.25">
      <c r="B3465">
        <v>202004324</v>
      </c>
      <c r="C3465" s="63">
        <v>35308</v>
      </c>
      <c r="D3465" s="63">
        <v>35308</v>
      </c>
      <c r="E3465" s="55">
        <v>1</v>
      </c>
      <c r="F3465">
        <f t="shared" si="54"/>
        <v>1</v>
      </c>
    </row>
    <row r="3466" spans="1:6" x14ac:dyDescent="0.25">
      <c r="B3466">
        <v>202004753</v>
      </c>
      <c r="C3466" s="63">
        <v>35311</v>
      </c>
      <c r="D3466" s="63">
        <v>35311</v>
      </c>
      <c r="E3466" s="55">
        <v>1</v>
      </c>
      <c r="F3466">
        <f t="shared" si="54"/>
        <v>1</v>
      </c>
    </row>
    <row r="3467" spans="1:6" x14ac:dyDescent="0.25">
      <c r="B3467">
        <v>202006012</v>
      </c>
      <c r="C3467" s="63">
        <v>35311</v>
      </c>
      <c r="D3467" s="63">
        <v>35311</v>
      </c>
      <c r="E3467" s="55">
        <v>1</v>
      </c>
      <c r="F3467">
        <f t="shared" si="54"/>
        <v>1</v>
      </c>
    </row>
    <row r="3468" spans="1:6" x14ac:dyDescent="0.25">
      <c r="A3468" t="s">
        <v>4311</v>
      </c>
      <c r="B3468">
        <v>201304154</v>
      </c>
      <c r="C3468" s="63">
        <v>35309</v>
      </c>
      <c r="D3468" s="63">
        <v>35309</v>
      </c>
      <c r="E3468" s="55">
        <v>1</v>
      </c>
      <c r="F3468">
        <f t="shared" si="54"/>
        <v>1</v>
      </c>
    </row>
    <row r="3469" spans="1:6" x14ac:dyDescent="0.25">
      <c r="B3469">
        <v>201402718</v>
      </c>
      <c r="C3469" s="63">
        <v>35309</v>
      </c>
      <c r="D3469" s="63">
        <v>35309</v>
      </c>
      <c r="E3469" s="55">
        <v>1</v>
      </c>
      <c r="F3469">
        <f t="shared" si="54"/>
        <v>1</v>
      </c>
    </row>
    <row r="3470" spans="1:6" x14ac:dyDescent="0.25">
      <c r="B3470">
        <v>201906910</v>
      </c>
      <c r="C3470" s="63">
        <v>35308</v>
      </c>
      <c r="D3470" s="63">
        <v>35308</v>
      </c>
      <c r="E3470" s="55">
        <v>1</v>
      </c>
      <c r="F3470">
        <f t="shared" si="54"/>
        <v>1</v>
      </c>
    </row>
    <row r="3471" spans="1:6" x14ac:dyDescent="0.25">
      <c r="B3471">
        <v>202008107</v>
      </c>
      <c r="C3471" s="63">
        <v>35308</v>
      </c>
      <c r="D3471" s="63">
        <v>35308</v>
      </c>
      <c r="E3471" s="55">
        <v>1</v>
      </c>
      <c r="F3471">
        <f t="shared" si="54"/>
        <v>1</v>
      </c>
    </row>
    <row r="3472" spans="1:6" x14ac:dyDescent="0.25">
      <c r="B3472">
        <v>202102704</v>
      </c>
      <c r="C3472" s="63">
        <v>35316</v>
      </c>
      <c r="D3472" s="63">
        <v>35316</v>
      </c>
      <c r="E3472" s="55">
        <v>1</v>
      </c>
      <c r="F3472">
        <f t="shared" si="54"/>
        <v>1</v>
      </c>
    </row>
    <row r="3473" spans="1:6" x14ac:dyDescent="0.25">
      <c r="A3473" t="s">
        <v>951</v>
      </c>
      <c r="B3473">
        <v>201906837</v>
      </c>
      <c r="C3473" s="63">
        <v>35309</v>
      </c>
      <c r="D3473" s="63">
        <v>35309</v>
      </c>
      <c r="E3473" s="55">
        <v>1</v>
      </c>
      <c r="F3473">
        <f t="shared" si="54"/>
        <v>1</v>
      </c>
    </row>
    <row r="3474" spans="1:6" x14ac:dyDescent="0.25">
      <c r="B3474">
        <v>202006613</v>
      </c>
      <c r="C3474" s="63">
        <v>35308</v>
      </c>
      <c r="D3474" s="63">
        <v>35309</v>
      </c>
      <c r="E3474" s="55">
        <v>1</v>
      </c>
      <c r="F3474">
        <f t="shared" si="54"/>
        <v>2</v>
      </c>
    </row>
    <row r="3475" spans="1:6" x14ac:dyDescent="0.25">
      <c r="A3475" t="s">
        <v>4769</v>
      </c>
      <c r="B3475">
        <v>202007568</v>
      </c>
      <c r="C3475" s="63">
        <v>35310</v>
      </c>
      <c r="D3475" s="63">
        <v>35310</v>
      </c>
      <c r="E3475" s="55">
        <v>1</v>
      </c>
      <c r="F3475">
        <f t="shared" si="54"/>
        <v>1</v>
      </c>
    </row>
    <row r="3476" spans="1:6" x14ac:dyDescent="0.25">
      <c r="A3476" t="s">
        <v>1346</v>
      </c>
      <c r="B3476">
        <v>201907859</v>
      </c>
      <c r="C3476" s="63">
        <v>35309</v>
      </c>
      <c r="D3476" s="63">
        <v>35309</v>
      </c>
      <c r="E3476" s="55">
        <v>1</v>
      </c>
      <c r="F3476">
        <f t="shared" si="54"/>
        <v>1</v>
      </c>
    </row>
    <row r="3477" spans="1:6" x14ac:dyDescent="0.25">
      <c r="A3477" t="s">
        <v>949</v>
      </c>
      <c r="B3477">
        <v>201601879</v>
      </c>
      <c r="C3477" s="63">
        <v>35312</v>
      </c>
      <c r="D3477" s="63">
        <v>35312</v>
      </c>
      <c r="E3477" s="55">
        <v>1</v>
      </c>
      <c r="F3477">
        <f t="shared" si="54"/>
        <v>1</v>
      </c>
    </row>
    <row r="3478" spans="1:6" x14ac:dyDescent="0.25">
      <c r="B3478">
        <v>201905061</v>
      </c>
      <c r="C3478" s="63">
        <v>35311</v>
      </c>
      <c r="D3478" s="63">
        <v>35311</v>
      </c>
      <c r="E3478" s="55">
        <v>1</v>
      </c>
      <c r="F3478">
        <f t="shared" si="54"/>
        <v>1</v>
      </c>
    </row>
    <row r="3479" spans="1:6" x14ac:dyDescent="0.25">
      <c r="B3479">
        <v>201905228</v>
      </c>
      <c r="C3479" s="63">
        <v>35309</v>
      </c>
      <c r="D3479" s="63">
        <v>35309</v>
      </c>
      <c r="E3479" s="55">
        <v>1</v>
      </c>
      <c r="F3479">
        <f t="shared" si="54"/>
        <v>1</v>
      </c>
    </row>
    <row r="3480" spans="1:6" x14ac:dyDescent="0.25">
      <c r="B3480">
        <v>201905682</v>
      </c>
      <c r="C3480" s="63">
        <v>35312</v>
      </c>
      <c r="D3480" s="63">
        <v>35312</v>
      </c>
      <c r="E3480" s="55">
        <v>1</v>
      </c>
      <c r="F3480">
        <f t="shared" si="54"/>
        <v>1</v>
      </c>
    </row>
    <row r="3481" spans="1:6" x14ac:dyDescent="0.25">
      <c r="B3481">
        <v>201907035</v>
      </c>
      <c r="C3481" s="63">
        <v>35309</v>
      </c>
      <c r="D3481" s="63">
        <v>35309</v>
      </c>
      <c r="E3481" s="55">
        <v>1</v>
      </c>
      <c r="F3481">
        <f t="shared" si="54"/>
        <v>1</v>
      </c>
    </row>
    <row r="3482" spans="1:6" x14ac:dyDescent="0.25">
      <c r="B3482">
        <v>201909162</v>
      </c>
      <c r="C3482" s="63">
        <v>35310</v>
      </c>
      <c r="D3482" s="63">
        <v>35310</v>
      </c>
      <c r="E3482" s="55">
        <v>1</v>
      </c>
      <c r="F3482">
        <f t="shared" si="54"/>
        <v>1</v>
      </c>
    </row>
    <row r="3483" spans="1:6" x14ac:dyDescent="0.25">
      <c r="B3483">
        <v>202006427</v>
      </c>
      <c r="C3483" s="63">
        <v>35311</v>
      </c>
      <c r="D3483" s="63">
        <v>35311</v>
      </c>
      <c r="E3483" s="55">
        <v>1</v>
      </c>
      <c r="F3483">
        <f t="shared" si="54"/>
        <v>1</v>
      </c>
    </row>
    <row r="3484" spans="1:6" x14ac:dyDescent="0.25">
      <c r="B3484">
        <v>202007769</v>
      </c>
      <c r="C3484" s="63">
        <v>35310</v>
      </c>
      <c r="D3484" s="63">
        <v>35310</v>
      </c>
      <c r="E3484" s="55">
        <v>1</v>
      </c>
      <c r="F3484">
        <f t="shared" si="54"/>
        <v>1</v>
      </c>
    </row>
    <row r="3485" spans="1:6" x14ac:dyDescent="0.25">
      <c r="B3485">
        <v>202007855</v>
      </c>
      <c r="C3485" s="63">
        <v>35309</v>
      </c>
      <c r="D3485" s="63">
        <v>35309</v>
      </c>
      <c r="E3485" s="55">
        <v>1</v>
      </c>
      <c r="F3485">
        <f t="shared" si="54"/>
        <v>1</v>
      </c>
    </row>
    <row r="3486" spans="1:6" x14ac:dyDescent="0.25">
      <c r="B3486">
        <v>202008401</v>
      </c>
      <c r="C3486" s="63">
        <v>35311</v>
      </c>
      <c r="D3486" s="63">
        <v>35311</v>
      </c>
      <c r="E3486" s="55">
        <v>1</v>
      </c>
      <c r="F3486">
        <f t="shared" si="54"/>
        <v>1</v>
      </c>
    </row>
    <row r="3487" spans="1:6" x14ac:dyDescent="0.25">
      <c r="A3487" t="s">
        <v>4768</v>
      </c>
      <c r="B3487">
        <v>202008127</v>
      </c>
      <c r="C3487" s="63">
        <v>35308</v>
      </c>
      <c r="D3487" s="63">
        <v>35308</v>
      </c>
      <c r="E3487" s="55">
        <v>1</v>
      </c>
      <c r="F3487">
        <f t="shared" si="54"/>
        <v>1</v>
      </c>
    </row>
    <row r="3488" spans="1:6" x14ac:dyDescent="0.25">
      <c r="A3488" t="s">
        <v>4550</v>
      </c>
      <c r="B3488">
        <v>201404947</v>
      </c>
      <c r="C3488" s="63">
        <v>35309</v>
      </c>
      <c r="D3488" s="63">
        <v>35309</v>
      </c>
      <c r="E3488" s="55">
        <v>1</v>
      </c>
      <c r="F3488">
        <f t="shared" si="54"/>
        <v>1</v>
      </c>
    </row>
    <row r="3489" spans="1:6" x14ac:dyDescent="0.25">
      <c r="B3489">
        <v>201700494</v>
      </c>
      <c r="C3489" s="63">
        <v>35309</v>
      </c>
      <c r="D3489" s="63">
        <v>35309</v>
      </c>
      <c r="E3489" s="55">
        <v>1</v>
      </c>
      <c r="F3489">
        <f t="shared" si="54"/>
        <v>1</v>
      </c>
    </row>
    <row r="3490" spans="1:6" x14ac:dyDescent="0.25">
      <c r="B3490">
        <v>201904865</v>
      </c>
      <c r="C3490" s="63">
        <v>35311</v>
      </c>
      <c r="D3490" s="63">
        <v>35311</v>
      </c>
      <c r="E3490" s="55">
        <v>1</v>
      </c>
      <c r="F3490">
        <f t="shared" si="54"/>
        <v>1</v>
      </c>
    </row>
    <row r="3491" spans="1:6" x14ac:dyDescent="0.25">
      <c r="B3491">
        <v>201905711</v>
      </c>
      <c r="C3491" s="63">
        <v>35309</v>
      </c>
      <c r="D3491" s="63">
        <v>35309</v>
      </c>
      <c r="E3491" s="55">
        <v>1</v>
      </c>
      <c r="F3491">
        <f t="shared" si="54"/>
        <v>1</v>
      </c>
    </row>
    <row r="3492" spans="1:6" x14ac:dyDescent="0.25">
      <c r="B3492">
        <v>202004852</v>
      </c>
      <c r="C3492" s="63">
        <v>35310</v>
      </c>
      <c r="D3492" s="63">
        <v>35310</v>
      </c>
      <c r="E3492" s="55">
        <v>1</v>
      </c>
      <c r="F3492">
        <f t="shared" si="54"/>
        <v>1</v>
      </c>
    </row>
    <row r="3493" spans="1:6" x14ac:dyDescent="0.25">
      <c r="B3493">
        <v>202004999</v>
      </c>
      <c r="C3493" s="63">
        <v>35311</v>
      </c>
      <c r="D3493" s="63">
        <v>35311</v>
      </c>
      <c r="E3493" s="55">
        <v>1</v>
      </c>
      <c r="F3493">
        <f t="shared" si="54"/>
        <v>1</v>
      </c>
    </row>
    <row r="3494" spans="1:6" x14ac:dyDescent="0.25">
      <c r="A3494" t="s">
        <v>5728</v>
      </c>
      <c r="B3494">
        <v>201808541</v>
      </c>
      <c r="C3494" s="63">
        <v>35513</v>
      </c>
      <c r="D3494" s="63">
        <v>35513</v>
      </c>
      <c r="E3494" s="55">
        <v>1</v>
      </c>
      <c r="F3494">
        <f t="shared" si="54"/>
        <v>1</v>
      </c>
    </row>
    <row r="3495" spans="1:6" x14ac:dyDescent="0.25">
      <c r="A3495" t="s">
        <v>1263</v>
      </c>
      <c r="B3495">
        <v>201704851</v>
      </c>
      <c r="C3495" s="63">
        <v>35309</v>
      </c>
      <c r="D3495" s="63">
        <v>35309</v>
      </c>
      <c r="E3495" s="55">
        <v>1</v>
      </c>
      <c r="F3495">
        <f t="shared" si="54"/>
        <v>1</v>
      </c>
    </row>
    <row r="3496" spans="1:6" x14ac:dyDescent="0.25">
      <c r="A3496" t="s">
        <v>4766</v>
      </c>
      <c r="B3496">
        <v>201807609</v>
      </c>
      <c r="C3496" s="63">
        <v>35308</v>
      </c>
      <c r="D3496" s="63">
        <v>35309</v>
      </c>
      <c r="E3496" s="55">
        <v>1</v>
      </c>
      <c r="F3496">
        <f t="shared" si="54"/>
        <v>2</v>
      </c>
    </row>
    <row r="3497" spans="1:6" x14ac:dyDescent="0.25">
      <c r="A3497" t="s">
        <v>2142</v>
      </c>
      <c r="B3497">
        <v>201907779</v>
      </c>
      <c r="C3497" s="63">
        <v>35512</v>
      </c>
      <c r="D3497" s="63">
        <v>35512</v>
      </c>
      <c r="E3497" s="55">
        <v>1</v>
      </c>
      <c r="F3497">
        <f t="shared" si="54"/>
        <v>1</v>
      </c>
    </row>
    <row r="3498" spans="1:6" x14ac:dyDescent="0.25">
      <c r="A3498" t="s">
        <v>4235</v>
      </c>
      <c r="B3498">
        <v>200900568</v>
      </c>
      <c r="C3498" s="63">
        <v>35308</v>
      </c>
      <c r="D3498" s="63">
        <v>35308</v>
      </c>
      <c r="E3498" s="55">
        <v>1</v>
      </c>
      <c r="F3498">
        <f t="shared" si="54"/>
        <v>1</v>
      </c>
    </row>
    <row r="3499" spans="1:6" x14ac:dyDescent="0.25">
      <c r="A3499" t="s">
        <v>4610</v>
      </c>
      <c r="B3499">
        <v>201806776</v>
      </c>
      <c r="C3499" s="63">
        <v>35310</v>
      </c>
      <c r="D3499" s="63">
        <v>35310</v>
      </c>
      <c r="E3499" s="55">
        <v>1</v>
      </c>
      <c r="F3499">
        <f t="shared" si="54"/>
        <v>1</v>
      </c>
    </row>
    <row r="3500" spans="1:6" x14ac:dyDescent="0.25">
      <c r="B3500">
        <v>201904634</v>
      </c>
      <c r="C3500" s="63">
        <v>35309</v>
      </c>
      <c r="D3500" s="63">
        <v>35309</v>
      </c>
      <c r="E3500" s="55">
        <v>1</v>
      </c>
      <c r="F3500">
        <f t="shared" si="54"/>
        <v>1</v>
      </c>
    </row>
    <row r="3501" spans="1:6" x14ac:dyDescent="0.25">
      <c r="B3501">
        <v>201910371</v>
      </c>
      <c r="C3501" s="63">
        <v>35310</v>
      </c>
      <c r="D3501" s="63">
        <v>35310</v>
      </c>
      <c r="E3501" s="55">
        <v>1</v>
      </c>
      <c r="F3501">
        <f t="shared" si="54"/>
        <v>1</v>
      </c>
    </row>
    <row r="3502" spans="1:6" x14ac:dyDescent="0.25">
      <c r="A3502" t="s">
        <v>4609</v>
      </c>
      <c r="B3502">
        <v>201705641</v>
      </c>
      <c r="C3502" s="63">
        <v>35309</v>
      </c>
      <c r="D3502" s="63">
        <v>35309</v>
      </c>
      <c r="E3502" s="55">
        <v>1</v>
      </c>
      <c r="F3502">
        <f t="shared" si="54"/>
        <v>1</v>
      </c>
    </row>
    <row r="3503" spans="1:6" x14ac:dyDescent="0.25">
      <c r="A3503" t="s">
        <v>4233</v>
      </c>
      <c r="B3503">
        <v>201900131</v>
      </c>
      <c r="C3503" s="63">
        <v>35308</v>
      </c>
      <c r="D3503" s="63">
        <v>35308</v>
      </c>
      <c r="E3503" s="55">
        <v>1</v>
      </c>
      <c r="F3503">
        <f t="shared" si="54"/>
        <v>1</v>
      </c>
    </row>
    <row r="3504" spans="1:6" x14ac:dyDescent="0.25">
      <c r="A3504" t="s">
        <v>4374</v>
      </c>
      <c r="B3504">
        <v>201907581</v>
      </c>
      <c r="C3504" s="63">
        <v>35308</v>
      </c>
      <c r="D3504" s="63">
        <v>35309</v>
      </c>
      <c r="E3504" s="55">
        <v>1</v>
      </c>
      <c r="F3504">
        <f t="shared" si="54"/>
        <v>2</v>
      </c>
    </row>
    <row r="3505" spans="1:6" x14ac:dyDescent="0.25">
      <c r="B3505">
        <v>201908075</v>
      </c>
      <c r="C3505" s="63">
        <v>35308</v>
      </c>
      <c r="D3505" s="63">
        <v>35309</v>
      </c>
      <c r="E3505" s="55">
        <v>1</v>
      </c>
      <c r="F3505">
        <f t="shared" si="54"/>
        <v>2</v>
      </c>
    </row>
    <row r="3506" spans="1:6" x14ac:dyDescent="0.25">
      <c r="B3506">
        <v>202000416</v>
      </c>
      <c r="C3506" s="63">
        <v>35309</v>
      </c>
      <c r="D3506" s="63">
        <v>35309</v>
      </c>
      <c r="E3506" s="55">
        <v>1</v>
      </c>
      <c r="F3506">
        <f t="shared" si="54"/>
        <v>1</v>
      </c>
    </row>
    <row r="3507" spans="1:6" x14ac:dyDescent="0.25">
      <c r="B3507">
        <v>202008867</v>
      </c>
      <c r="C3507" s="63">
        <v>35309</v>
      </c>
      <c r="D3507" s="63">
        <v>35309</v>
      </c>
      <c r="E3507" s="55">
        <v>1</v>
      </c>
      <c r="F3507">
        <f t="shared" si="54"/>
        <v>1</v>
      </c>
    </row>
    <row r="3508" spans="1:6" x14ac:dyDescent="0.25">
      <c r="A3508" t="s">
        <v>4726</v>
      </c>
      <c r="B3508">
        <v>201905061</v>
      </c>
      <c r="C3508" s="63">
        <v>35309</v>
      </c>
      <c r="D3508" s="63">
        <v>35309</v>
      </c>
      <c r="E3508" s="55">
        <v>1</v>
      </c>
      <c r="F3508">
        <f t="shared" si="54"/>
        <v>1</v>
      </c>
    </row>
    <row r="3509" spans="1:6" x14ac:dyDescent="0.25">
      <c r="B3509">
        <v>201908047</v>
      </c>
      <c r="C3509" s="63">
        <v>35310</v>
      </c>
      <c r="D3509" s="63">
        <v>35310</v>
      </c>
      <c r="E3509" s="55">
        <v>1</v>
      </c>
      <c r="F3509">
        <f t="shared" si="54"/>
        <v>1</v>
      </c>
    </row>
    <row r="3510" spans="1:6" x14ac:dyDescent="0.25">
      <c r="A3510" t="s">
        <v>4608</v>
      </c>
      <c r="B3510">
        <v>201806178</v>
      </c>
      <c r="C3510" s="63">
        <v>35310</v>
      </c>
      <c r="D3510" s="63">
        <v>35310</v>
      </c>
      <c r="E3510" s="55">
        <v>1</v>
      </c>
      <c r="F3510">
        <f t="shared" si="54"/>
        <v>1</v>
      </c>
    </row>
    <row r="3511" spans="1:6" x14ac:dyDescent="0.25">
      <c r="B3511">
        <v>201900139</v>
      </c>
      <c r="C3511" s="63">
        <v>35310</v>
      </c>
      <c r="D3511" s="63">
        <v>35310</v>
      </c>
      <c r="E3511" s="55">
        <v>1</v>
      </c>
      <c r="F3511">
        <f t="shared" si="54"/>
        <v>1</v>
      </c>
    </row>
    <row r="3512" spans="1:6" x14ac:dyDescent="0.25">
      <c r="B3512">
        <v>201904531</v>
      </c>
      <c r="C3512" s="63">
        <v>35309</v>
      </c>
      <c r="D3512" s="63">
        <v>35309</v>
      </c>
      <c r="E3512" s="55">
        <v>1</v>
      </c>
      <c r="F3512">
        <f t="shared" si="54"/>
        <v>1</v>
      </c>
    </row>
    <row r="3513" spans="1:6" x14ac:dyDescent="0.25">
      <c r="A3513" t="s">
        <v>947</v>
      </c>
      <c r="B3513">
        <v>202004753</v>
      </c>
      <c r="C3513" s="63">
        <v>35309</v>
      </c>
      <c r="D3513" s="63">
        <v>35309</v>
      </c>
      <c r="E3513" s="55">
        <v>1</v>
      </c>
      <c r="F3513">
        <f t="shared" si="54"/>
        <v>1</v>
      </c>
    </row>
    <row r="3514" spans="1:6" x14ac:dyDescent="0.25">
      <c r="A3514" t="s">
        <v>4765</v>
      </c>
      <c r="B3514">
        <v>201406189</v>
      </c>
      <c r="C3514" s="63">
        <v>35309</v>
      </c>
      <c r="D3514" s="63">
        <v>35309</v>
      </c>
      <c r="E3514" s="55">
        <v>1</v>
      </c>
      <c r="F3514">
        <f t="shared" si="54"/>
        <v>1</v>
      </c>
    </row>
    <row r="3515" spans="1:6" x14ac:dyDescent="0.25">
      <c r="A3515" t="s">
        <v>4828</v>
      </c>
      <c r="B3515">
        <v>202005216</v>
      </c>
      <c r="C3515" s="63">
        <v>35308</v>
      </c>
      <c r="D3515" s="63">
        <v>35309</v>
      </c>
      <c r="E3515" s="55">
        <v>1</v>
      </c>
      <c r="F3515">
        <f t="shared" si="54"/>
        <v>2</v>
      </c>
    </row>
    <row r="3516" spans="1:6" x14ac:dyDescent="0.25">
      <c r="A3516" t="s">
        <v>4607</v>
      </c>
      <c r="B3516">
        <v>202007163</v>
      </c>
      <c r="C3516" s="63">
        <v>35309</v>
      </c>
      <c r="D3516" s="63">
        <v>35309</v>
      </c>
      <c r="E3516" s="55">
        <v>1</v>
      </c>
      <c r="F3516">
        <f t="shared" si="54"/>
        <v>1</v>
      </c>
    </row>
    <row r="3517" spans="1:6" x14ac:dyDescent="0.25">
      <c r="A3517" t="s">
        <v>1262</v>
      </c>
      <c r="B3517">
        <v>202005035</v>
      </c>
      <c r="C3517" s="63">
        <v>35309</v>
      </c>
      <c r="D3517" s="63">
        <v>35309</v>
      </c>
      <c r="E3517" s="55">
        <v>1</v>
      </c>
      <c r="F3517">
        <f t="shared" si="54"/>
        <v>1</v>
      </c>
    </row>
    <row r="3518" spans="1:6" x14ac:dyDescent="0.25">
      <c r="A3518" t="s">
        <v>945</v>
      </c>
      <c r="B3518">
        <v>201604526</v>
      </c>
      <c r="C3518" s="63">
        <v>35309</v>
      </c>
      <c r="D3518" s="63">
        <v>35309</v>
      </c>
      <c r="E3518" s="55">
        <v>1</v>
      </c>
      <c r="F3518">
        <f t="shared" si="54"/>
        <v>1</v>
      </c>
    </row>
    <row r="3519" spans="1:6" x14ac:dyDescent="0.25">
      <c r="A3519" t="s">
        <v>3924</v>
      </c>
      <c r="B3519">
        <v>201706253</v>
      </c>
      <c r="C3519" s="63">
        <v>35309</v>
      </c>
      <c r="D3519" s="63">
        <v>35309</v>
      </c>
      <c r="E3519" s="55">
        <v>1</v>
      </c>
      <c r="F3519">
        <f t="shared" si="54"/>
        <v>1</v>
      </c>
    </row>
    <row r="3520" spans="1:6" x14ac:dyDescent="0.25">
      <c r="B3520">
        <v>201800990</v>
      </c>
      <c r="C3520" s="63">
        <v>35309</v>
      </c>
      <c r="D3520" s="63">
        <v>35309</v>
      </c>
      <c r="E3520" s="55">
        <v>1</v>
      </c>
      <c r="F3520">
        <f t="shared" si="54"/>
        <v>1</v>
      </c>
    </row>
    <row r="3521" spans="1:6" x14ac:dyDescent="0.25">
      <c r="B3521">
        <v>201806092</v>
      </c>
      <c r="C3521" s="63">
        <v>35308</v>
      </c>
      <c r="D3521" s="63">
        <v>35309</v>
      </c>
      <c r="E3521" s="55">
        <v>1</v>
      </c>
      <c r="F3521">
        <f t="shared" si="54"/>
        <v>2</v>
      </c>
    </row>
    <row r="3522" spans="1:6" x14ac:dyDescent="0.25">
      <c r="B3522">
        <v>202000707</v>
      </c>
      <c r="C3522" s="63">
        <v>35309</v>
      </c>
      <c r="D3522" s="63">
        <v>35309</v>
      </c>
      <c r="E3522" s="55">
        <v>1</v>
      </c>
      <c r="F3522">
        <f t="shared" si="54"/>
        <v>1</v>
      </c>
    </row>
    <row r="3523" spans="1:6" x14ac:dyDescent="0.25">
      <c r="A3523" t="s">
        <v>4078</v>
      </c>
      <c r="B3523">
        <v>201909873</v>
      </c>
      <c r="C3523" s="63">
        <v>35309</v>
      </c>
      <c r="D3523" s="63">
        <v>35309</v>
      </c>
      <c r="E3523" s="55">
        <v>1</v>
      </c>
      <c r="F3523">
        <f t="shared" si="54"/>
        <v>1</v>
      </c>
    </row>
    <row r="3524" spans="1:6" x14ac:dyDescent="0.25">
      <c r="A3524" t="s">
        <v>943</v>
      </c>
      <c r="B3524">
        <v>201504108</v>
      </c>
      <c r="C3524" s="63">
        <v>35309</v>
      </c>
      <c r="D3524" s="63">
        <v>35309</v>
      </c>
      <c r="E3524" s="55">
        <v>1</v>
      </c>
      <c r="F3524">
        <f t="shared" si="54"/>
        <v>1</v>
      </c>
    </row>
    <row r="3525" spans="1:6" x14ac:dyDescent="0.25">
      <c r="A3525" t="s">
        <v>1218</v>
      </c>
      <c r="B3525">
        <v>201906104</v>
      </c>
      <c r="C3525" s="63">
        <v>35309</v>
      </c>
      <c r="D3525" s="63">
        <v>35309</v>
      </c>
      <c r="E3525" s="55">
        <v>1</v>
      </c>
      <c r="F3525">
        <f t="shared" si="54"/>
        <v>1</v>
      </c>
    </row>
    <row r="3526" spans="1:6" x14ac:dyDescent="0.25">
      <c r="B3526">
        <v>202007122</v>
      </c>
      <c r="C3526" s="63">
        <v>35309</v>
      </c>
      <c r="D3526" s="63">
        <v>35309</v>
      </c>
      <c r="E3526" s="55">
        <v>1</v>
      </c>
      <c r="F3526">
        <f t="shared" ref="F3526:F3589" si="55">IFERROR(D3526-C3526+1, 0)</f>
        <v>1</v>
      </c>
    </row>
    <row r="3527" spans="1:6" x14ac:dyDescent="0.25">
      <c r="B3527">
        <v>202007463</v>
      </c>
      <c r="C3527" s="63">
        <v>35310</v>
      </c>
      <c r="D3527" s="63">
        <v>35310</v>
      </c>
      <c r="E3527" s="55">
        <v>1</v>
      </c>
      <c r="F3527">
        <f t="shared" si="55"/>
        <v>1</v>
      </c>
    </row>
    <row r="3528" spans="1:6" x14ac:dyDescent="0.25">
      <c r="B3528">
        <v>202008396</v>
      </c>
      <c r="C3528" s="63">
        <v>35310</v>
      </c>
      <c r="D3528" s="63">
        <v>35310</v>
      </c>
      <c r="E3528" s="55">
        <v>1</v>
      </c>
      <c r="F3528">
        <f t="shared" si="55"/>
        <v>1</v>
      </c>
    </row>
    <row r="3529" spans="1:6" x14ac:dyDescent="0.25">
      <c r="A3529" t="s">
        <v>4860</v>
      </c>
      <c r="B3529">
        <v>201504108</v>
      </c>
      <c r="C3529" s="63">
        <v>35310</v>
      </c>
      <c r="D3529" s="63">
        <v>35310</v>
      </c>
      <c r="E3529" s="55">
        <v>1</v>
      </c>
      <c r="F3529">
        <f t="shared" si="55"/>
        <v>1</v>
      </c>
    </row>
    <row r="3530" spans="1:6" x14ac:dyDescent="0.25">
      <c r="A3530" t="s">
        <v>3838</v>
      </c>
      <c r="B3530">
        <v>201306340</v>
      </c>
      <c r="C3530" s="63">
        <v>35309</v>
      </c>
      <c r="D3530" s="63">
        <v>35309</v>
      </c>
      <c r="E3530" s="55">
        <v>1</v>
      </c>
      <c r="F3530">
        <f t="shared" si="55"/>
        <v>1</v>
      </c>
    </row>
    <row r="3531" spans="1:6" x14ac:dyDescent="0.25">
      <c r="A3531" t="s">
        <v>4763</v>
      </c>
      <c r="B3531">
        <v>201306340</v>
      </c>
      <c r="C3531" s="63">
        <v>35309</v>
      </c>
      <c r="D3531" s="63">
        <v>35309</v>
      </c>
      <c r="E3531" s="55">
        <v>1</v>
      </c>
      <c r="F3531">
        <f t="shared" si="55"/>
        <v>1</v>
      </c>
    </row>
    <row r="3532" spans="1:6" x14ac:dyDescent="0.25">
      <c r="A3532" t="s">
        <v>4859</v>
      </c>
      <c r="B3532">
        <v>201503727</v>
      </c>
      <c r="C3532" s="63">
        <v>35309</v>
      </c>
      <c r="D3532" s="63">
        <v>35309</v>
      </c>
      <c r="E3532" s="55">
        <v>1</v>
      </c>
      <c r="F3532">
        <f t="shared" si="55"/>
        <v>1</v>
      </c>
    </row>
    <row r="3533" spans="1:6" x14ac:dyDescent="0.25">
      <c r="A3533" t="s">
        <v>942</v>
      </c>
      <c r="B3533">
        <v>201503727</v>
      </c>
      <c r="C3533" s="63">
        <v>35309</v>
      </c>
      <c r="D3533" s="63">
        <v>35309</v>
      </c>
      <c r="E3533" s="55">
        <v>1</v>
      </c>
      <c r="F3533">
        <f t="shared" si="55"/>
        <v>1</v>
      </c>
    </row>
    <row r="3534" spans="1:6" x14ac:dyDescent="0.25">
      <c r="A3534" t="s">
        <v>4827</v>
      </c>
      <c r="B3534">
        <v>201706403</v>
      </c>
      <c r="C3534" s="63">
        <v>35309</v>
      </c>
      <c r="D3534" s="63">
        <v>35309</v>
      </c>
      <c r="E3534" s="55">
        <v>1</v>
      </c>
      <c r="F3534">
        <f t="shared" si="55"/>
        <v>1</v>
      </c>
    </row>
    <row r="3535" spans="1:6" x14ac:dyDescent="0.25">
      <c r="B3535">
        <v>202004269</v>
      </c>
      <c r="C3535" s="63">
        <v>35311</v>
      </c>
      <c r="D3535" s="63">
        <v>35311</v>
      </c>
      <c r="E3535" s="55">
        <v>1</v>
      </c>
      <c r="F3535">
        <f t="shared" si="55"/>
        <v>1</v>
      </c>
    </row>
    <row r="3536" spans="1:6" x14ac:dyDescent="0.25">
      <c r="A3536" t="s">
        <v>4725</v>
      </c>
      <c r="B3536">
        <v>201606590</v>
      </c>
      <c r="C3536" s="63">
        <v>35309</v>
      </c>
      <c r="D3536" s="63">
        <v>35309</v>
      </c>
      <c r="E3536" s="55">
        <v>1</v>
      </c>
      <c r="F3536">
        <f t="shared" si="55"/>
        <v>1</v>
      </c>
    </row>
    <row r="3537" spans="1:6" x14ac:dyDescent="0.25">
      <c r="B3537">
        <v>201806175</v>
      </c>
      <c r="C3537" s="63">
        <v>35310</v>
      </c>
      <c r="D3537" s="63">
        <v>35310</v>
      </c>
      <c r="E3537" s="55">
        <v>1</v>
      </c>
      <c r="F3537">
        <f t="shared" si="55"/>
        <v>1</v>
      </c>
    </row>
    <row r="3538" spans="1:6" x14ac:dyDescent="0.25">
      <c r="B3538">
        <v>201904969</v>
      </c>
      <c r="C3538" s="63">
        <v>35309</v>
      </c>
      <c r="D3538" s="63">
        <v>35309</v>
      </c>
      <c r="E3538" s="55">
        <v>1</v>
      </c>
      <c r="F3538">
        <f t="shared" si="55"/>
        <v>1</v>
      </c>
    </row>
    <row r="3539" spans="1:6" x14ac:dyDescent="0.25">
      <c r="B3539">
        <v>201908687</v>
      </c>
      <c r="C3539" s="63">
        <v>35309</v>
      </c>
      <c r="D3539" s="63">
        <v>35309</v>
      </c>
      <c r="E3539" s="55">
        <v>1</v>
      </c>
      <c r="F3539">
        <f t="shared" si="55"/>
        <v>1</v>
      </c>
    </row>
    <row r="3540" spans="1:6" x14ac:dyDescent="0.25">
      <c r="A3540" t="s">
        <v>3922</v>
      </c>
      <c r="B3540">
        <v>201705149</v>
      </c>
      <c r="C3540" s="63">
        <v>35311</v>
      </c>
      <c r="D3540" s="63">
        <v>35311</v>
      </c>
      <c r="E3540" s="55">
        <v>1</v>
      </c>
      <c r="F3540">
        <f t="shared" si="55"/>
        <v>1</v>
      </c>
    </row>
    <row r="3541" spans="1:6" x14ac:dyDescent="0.25">
      <c r="B3541">
        <v>201705783</v>
      </c>
      <c r="C3541" s="63">
        <v>35310</v>
      </c>
      <c r="D3541" s="63">
        <v>35310</v>
      </c>
      <c r="E3541" s="55">
        <v>1</v>
      </c>
      <c r="F3541">
        <f t="shared" si="55"/>
        <v>1</v>
      </c>
    </row>
    <row r="3542" spans="1:6" x14ac:dyDescent="0.25">
      <c r="B3542">
        <v>201808543</v>
      </c>
      <c r="C3542" s="63">
        <v>35309</v>
      </c>
      <c r="D3542" s="63">
        <v>35309</v>
      </c>
      <c r="E3542" s="55">
        <v>1</v>
      </c>
      <c r="F3542">
        <f t="shared" si="55"/>
        <v>1</v>
      </c>
    </row>
    <row r="3543" spans="1:6" x14ac:dyDescent="0.25">
      <c r="B3543">
        <v>202004421</v>
      </c>
      <c r="C3543" s="63">
        <v>35309</v>
      </c>
      <c r="D3543" s="63">
        <v>35309</v>
      </c>
      <c r="E3543" s="55">
        <v>1</v>
      </c>
      <c r="F3543">
        <f t="shared" si="55"/>
        <v>1</v>
      </c>
    </row>
    <row r="3544" spans="1:6" x14ac:dyDescent="0.25">
      <c r="B3544">
        <v>202007614</v>
      </c>
      <c r="C3544" s="63">
        <v>35310</v>
      </c>
      <c r="D3544" s="63">
        <v>35310</v>
      </c>
      <c r="E3544" s="55">
        <v>1</v>
      </c>
      <c r="F3544">
        <f t="shared" si="55"/>
        <v>1</v>
      </c>
    </row>
    <row r="3545" spans="1:6" x14ac:dyDescent="0.25">
      <c r="A3545" t="s">
        <v>1345</v>
      </c>
      <c r="B3545">
        <v>202009549</v>
      </c>
      <c r="C3545" s="63">
        <v>35309</v>
      </c>
      <c r="D3545" s="63">
        <v>35309</v>
      </c>
      <c r="E3545" s="55">
        <v>1</v>
      </c>
      <c r="F3545">
        <f t="shared" si="55"/>
        <v>1</v>
      </c>
    </row>
    <row r="3546" spans="1:6" x14ac:dyDescent="0.25">
      <c r="A3546" t="s">
        <v>4373</v>
      </c>
      <c r="B3546">
        <v>201706072</v>
      </c>
      <c r="C3546" s="63">
        <v>35310</v>
      </c>
      <c r="D3546" s="63">
        <v>35310</v>
      </c>
      <c r="E3546" s="55">
        <v>1</v>
      </c>
      <c r="F3546">
        <f t="shared" si="55"/>
        <v>1</v>
      </c>
    </row>
    <row r="3547" spans="1:6" x14ac:dyDescent="0.25">
      <c r="B3547">
        <v>201800301</v>
      </c>
      <c r="C3547" s="63">
        <v>35309</v>
      </c>
      <c r="D3547" s="63">
        <v>35309</v>
      </c>
      <c r="E3547" s="55">
        <v>1</v>
      </c>
      <c r="F3547">
        <f t="shared" si="55"/>
        <v>1</v>
      </c>
    </row>
    <row r="3548" spans="1:6" x14ac:dyDescent="0.25">
      <c r="B3548">
        <v>201907357</v>
      </c>
      <c r="C3548" s="63">
        <v>35310</v>
      </c>
      <c r="D3548" s="63">
        <v>35310</v>
      </c>
      <c r="E3548" s="55">
        <v>1</v>
      </c>
      <c r="F3548">
        <f t="shared" si="55"/>
        <v>1</v>
      </c>
    </row>
    <row r="3549" spans="1:6" x14ac:dyDescent="0.25">
      <c r="A3549" t="s">
        <v>1162</v>
      </c>
      <c r="B3549">
        <v>201802653</v>
      </c>
      <c r="C3549" s="63">
        <v>35309</v>
      </c>
      <c r="D3549" s="63">
        <v>35309</v>
      </c>
      <c r="E3549" s="55">
        <v>1</v>
      </c>
      <c r="F3549">
        <f t="shared" si="55"/>
        <v>1</v>
      </c>
    </row>
    <row r="3550" spans="1:6" x14ac:dyDescent="0.25">
      <c r="B3550">
        <v>201900573</v>
      </c>
      <c r="C3550" s="63">
        <v>35309</v>
      </c>
      <c r="D3550" s="63">
        <v>35309</v>
      </c>
      <c r="E3550" s="55">
        <v>1</v>
      </c>
      <c r="F3550">
        <f t="shared" si="55"/>
        <v>1</v>
      </c>
    </row>
    <row r="3551" spans="1:6" x14ac:dyDescent="0.25">
      <c r="A3551" t="s">
        <v>1422</v>
      </c>
      <c r="B3551">
        <v>201907594</v>
      </c>
      <c r="C3551" s="63">
        <v>35309</v>
      </c>
      <c r="D3551" s="63">
        <v>35309</v>
      </c>
      <c r="E3551" s="55">
        <v>1</v>
      </c>
      <c r="F3551">
        <f t="shared" si="55"/>
        <v>1</v>
      </c>
    </row>
    <row r="3552" spans="1:6" x14ac:dyDescent="0.25">
      <c r="A3552" t="s">
        <v>2141</v>
      </c>
      <c r="B3552">
        <v>202006867</v>
      </c>
      <c r="C3552" s="63">
        <v>35513</v>
      </c>
      <c r="D3552" s="63">
        <v>35513</v>
      </c>
      <c r="E3552" s="55">
        <v>1</v>
      </c>
      <c r="F3552">
        <f t="shared" si="55"/>
        <v>1</v>
      </c>
    </row>
    <row r="3553" spans="1:6" x14ac:dyDescent="0.25">
      <c r="A3553" t="s">
        <v>4372</v>
      </c>
      <c r="B3553">
        <v>201705254</v>
      </c>
      <c r="C3553" s="63">
        <v>35309</v>
      </c>
      <c r="D3553" s="63">
        <v>35309</v>
      </c>
      <c r="E3553" s="55">
        <v>1</v>
      </c>
      <c r="F3553">
        <f t="shared" si="55"/>
        <v>1</v>
      </c>
    </row>
    <row r="3554" spans="1:6" x14ac:dyDescent="0.25">
      <c r="B3554">
        <v>201806167</v>
      </c>
      <c r="C3554" s="63">
        <v>35310</v>
      </c>
      <c r="D3554" s="63">
        <v>35310</v>
      </c>
      <c r="E3554" s="55">
        <v>1</v>
      </c>
      <c r="F3554">
        <f t="shared" si="55"/>
        <v>1</v>
      </c>
    </row>
    <row r="3555" spans="1:6" x14ac:dyDescent="0.25">
      <c r="B3555">
        <v>201806544</v>
      </c>
      <c r="C3555" s="63">
        <v>35310</v>
      </c>
      <c r="D3555" s="63">
        <v>35310</v>
      </c>
      <c r="E3555" s="55">
        <v>1</v>
      </c>
      <c r="F3555">
        <f t="shared" si="55"/>
        <v>1</v>
      </c>
    </row>
    <row r="3556" spans="1:6" x14ac:dyDescent="0.25">
      <c r="B3556">
        <v>201907329</v>
      </c>
      <c r="C3556" s="63">
        <v>35309</v>
      </c>
      <c r="D3556" s="63">
        <v>35310</v>
      </c>
      <c r="E3556" s="55">
        <v>1</v>
      </c>
      <c r="F3556">
        <f t="shared" si="55"/>
        <v>2</v>
      </c>
    </row>
    <row r="3557" spans="1:6" x14ac:dyDescent="0.25">
      <c r="B3557">
        <v>202004377</v>
      </c>
      <c r="C3557" s="63">
        <v>35309</v>
      </c>
      <c r="D3557" s="63">
        <v>35309</v>
      </c>
      <c r="E3557" s="55">
        <v>1</v>
      </c>
      <c r="F3557">
        <f t="shared" si="55"/>
        <v>1</v>
      </c>
    </row>
    <row r="3558" spans="1:6" x14ac:dyDescent="0.25">
      <c r="B3558">
        <v>202004554</v>
      </c>
      <c r="C3558" s="63">
        <v>35309</v>
      </c>
      <c r="D3558" s="63">
        <v>35309</v>
      </c>
      <c r="E3558" s="55">
        <v>1</v>
      </c>
      <c r="F3558">
        <f t="shared" si="55"/>
        <v>1</v>
      </c>
    </row>
    <row r="3559" spans="1:6" x14ac:dyDescent="0.25">
      <c r="B3559">
        <v>202004735</v>
      </c>
      <c r="C3559" s="63">
        <v>35309</v>
      </c>
      <c r="D3559" s="63">
        <v>35309</v>
      </c>
      <c r="E3559" s="55">
        <v>1</v>
      </c>
      <c r="F3559">
        <f t="shared" si="55"/>
        <v>1</v>
      </c>
    </row>
    <row r="3560" spans="1:6" x14ac:dyDescent="0.25">
      <c r="B3560">
        <v>202006607</v>
      </c>
      <c r="C3560" s="63">
        <v>35310</v>
      </c>
      <c r="D3560" s="63">
        <v>35310</v>
      </c>
      <c r="E3560" s="55">
        <v>1</v>
      </c>
      <c r="F3560">
        <f t="shared" si="55"/>
        <v>1</v>
      </c>
    </row>
    <row r="3561" spans="1:6" x14ac:dyDescent="0.25">
      <c r="B3561">
        <v>202008126</v>
      </c>
      <c r="C3561" s="63">
        <v>35310</v>
      </c>
      <c r="D3561" s="63">
        <v>35310</v>
      </c>
      <c r="E3561" s="55">
        <v>1</v>
      </c>
      <c r="F3561">
        <f t="shared" si="55"/>
        <v>1</v>
      </c>
    </row>
    <row r="3562" spans="1:6" x14ac:dyDescent="0.25">
      <c r="A3562" t="s">
        <v>3836</v>
      </c>
      <c r="B3562">
        <v>201706052</v>
      </c>
      <c r="C3562" s="63">
        <v>35309</v>
      </c>
      <c r="D3562" s="63">
        <v>35309</v>
      </c>
      <c r="E3562" s="55">
        <v>1</v>
      </c>
      <c r="F3562">
        <f t="shared" si="55"/>
        <v>1</v>
      </c>
    </row>
    <row r="3563" spans="1:6" x14ac:dyDescent="0.25">
      <c r="B3563">
        <v>201806167</v>
      </c>
      <c r="C3563" s="63">
        <v>35309</v>
      </c>
      <c r="D3563" s="63">
        <v>35309</v>
      </c>
      <c r="E3563" s="55">
        <v>1</v>
      </c>
      <c r="F3563">
        <f t="shared" si="55"/>
        <v>1</v>
      </c>
    </row>
    <row r="3564" spans="1:6" x14ac:dyDescent="0.25">
      <c r="A3564" t="s">
        <v>1557</v>
      </c>
      <c r="B3564">
        <v>201907321</v>
      </c>
      <c r="C3564" s="63">
        <v>35309</v>
      </c>
      <c r="D3564" s="63">
        <v>35309</v>
      </c>
      <c r="E3564" s="55">
        <v>1</v>
      </c>
      <c r="F3564">
        <f t="shared" si="55"/>
        <v>1</v>
      </c>
    </row>
    <row r="3565" spans="1:6" x14ac:dyDescent="0.25">
      <c r="A3565" t="s">
        <v>4947</v>
      </c>
      <c r="B3565">
        <v>201907664</v>
      </c>
      <c r="C3565" s="63">
        <v>35309</v>
      </c>
      <c r="D3565" s="63">
        <v>35309</v>
      </c>
      <c r="E3565" s="55">
        <v>1</v>
      </c>
      <c r="F3565">
        <f t="shared" si="55"/>
        <v>1</v>
      </c>
    </row>
    <row r="3566" spans="1:6" x14ac:dyDescent="0.25">
      <c r="A3566" t="s">
        <v>5727</v>
      </c>
      <c r="B3566">
        <v>201604666</v>
      </c>
      <c r="C3566" s="63">
        <v>35514</v>
      </c>
      <c r="D3566" s="63">
        <v>35515</v>
      </c>
      <c r="E3566" s="55">
        <v>1</v>
      </c>
      <c r="F3566">
        <f t="shared" si="55"/>
        <v>2</v>
      </c>
    </row>
    <row r="3567" spans="1:6" x14ac:dyDescent="0.25">
      <c r="B3567">
        <v>201905328</v>
      </c>
      <c r="C3567" s="63">
        <v>35515</v>
      </c>
      <c r="D3567" s="63">
        <v>35515</v>
      </c>
      <c r="E3567" s="55">
        <v>1</v>
      </c>
      <c r="F3567">
        <f t="shared" si="55"/>
        <v>1</v>
      </c>
    </row>
    <row r="3568" spans="1:6" x14ac:dyDescent="0.25">
      <c r="B3568">
        <v>201910371</v>
      </c>
      <c r="C3568" s="63">
        <v>35513</v>
      </c>
      <c r="D3568" s="63">
        <v>35513</v>
      </c>
      <c r="E3568" s="55">
        <v>1</v>
      </c>
      <c r="F3568">
        <f t="shared" si="55"/>
        <v>1</v>
      </c>
    </row>
    <row r="3569" spans="1:6" x14ac:dyDescent="0.25">
      <c r="A3569" t="s">
        <v>940</v>
      </c>
      <c r="B3569">
        <v>201904969</v>
      </c>
      <c r="C3569" s="63">
        <v>35310</v>
      </c>
      <c r="D3569" s="63">
        <v>35310</v>
      </c>
      <c r="E3569" s="55">
        <v>1</v>
      </c>
      <c r="F3569">
        <f t="shared" si="55"/>
        <v>1</v>
      </c>
    </row>
    <row r="3570" spans="1:6" x14ac:dyDescent="0.25">
      <c r="B3570">
        <v>201907737</v>
      </c>
      <c r="C3570" s="63">
        <v>35310</v>
      </c>
      <c r="D3570" s="63">
        <v>35310</v>
      </c>
      <c r="E3570" s="55">
        <v>1</v>
      </c>
      <c r="F3570">
        <f t="shared" si="55"/>
        <v>1</v>
      </c>
    </row>
    <row r="3571" spans="1:6" x14ac:dyDescent="0.25">
      <c r="A3571" t="s">
        <v>3921</v>
      </c>
      <c r="B3571">
        <v>201705205</v>
      </c>
      <c r="C3571" s="63">
        <v>35309</v>
      </c>
      <c r="D3571" s="63">
        <v>35309</v>
      </c>
      <c r="E3571" s="55">
        <v>1</v>
      </c>
      <c r="F3571">
        <f t="shared" si="55"/>
        <v>1</v>
      </c>
    </row>
    <row r="3572" spans="1:6" x14ac:dyDescent="0.25">
      <c r="B3572">
        <v>202007855</v>
      </c>
      <c r="C3572" s="63">
        <v>35309</v>
      </c>
      <c r="D3572" s="63">
        <v>35309</v>
      </c>
      <c r="E3572" s="55">
        <v>1</v>
      </c>
      <c r="F3572">
        <f t="shared" si="55"/>
        <v>1</v>
      </c>
    </row>
    <row r="3573" spans="1:6" x14ac:dyDescent="0.25">
      <c r="A3573" t="s">
        <v>1261</v>
      </c>
      <c r="B3573">
        <v>201900148</v>
      </c>
      <c r="C3573" s="63">
        <v>35310</v>
      </c>
      <c r="D3573" s="63">
        <v>35310</v>
      </c>
      <c r="E3573" s="55">
        <v>1</v>
      </c>
      <c r="F3573">
        <f t="shared" si="55"/>
        <v>1</v>
      </c>
    </row>
    <row r="3574" spans="1:6" x14ac:dyDescent="0.25">
      <c r="B3574">
        <v>202004849</v>
      </c>
      <c r="C3574" s="63">
        <v>35309</v>
      </c>
      <c r="D3574" s="63">
        <v>35309</v>
      </c>
      <c r="E3574" s="55">
        <v>1</v>
      </c>
      <c r="F3574">
        <f t="shared" si="55"/>
        <v>1</v>
      </c>
    </row>
    <row r="3575" spans="1:6" x14ac:dyDescent="0.25">
      <c r="A3575" t="s">
        <v>4606</v>
      </c>
      <c r="B3575">
        <v>201907288</v>
      </c>
      <c r="C3575" s="63">
        <v>35310</v>
      </c>
      <c r="D3575" s="63">
        <v>35310</v>
      </c>
      <c r="E3575" s="55">
        <v>1</v>
      </c>
      <c r="F3575">
        <f t="shared" si="55"/>
        <v>1</v>
      </c>
    </row>
    <row r="3576" spans="1:6" x14ac:dyDescent="0.25">
      <c r="A3576" t="s">
        <v>4826</v>
      </c>
      <c r="B3576">
        <v>201508246</v>
      </c>
      <c r="C3576" s="63">
        <v>35309</v>
      </c>
      <c r="D3576" s="63">
        <v>35309</v>
      </c>
      <c r="E3576" s="55">
        <v>1</v>
      </c>
      <c r="F3576">
        <f t="shared" si="55"/>
        <v>1</v>
      </c>
    </row>
    <row r="3577" spans="1:6" x14ac:dyDescent="0.25">
      <c r="B3577">
        <v>201705072</v>
      </c>
      <c r="C3577" s="63">
        <v>35310</v>
      </c>
      <c r="D3577" s="63">
        <v>35310</v>
      </c>
      <c r="E3577" s="55">
        <v>1</v>
      </c>
      <c r="F3577">
        <f t="shared" si="55"/>
        <v>1</v>
      </c>
    </row>
    <row r="3578" spans="1:6" x14ac:dyDescent="0.25">
      <c r="B3578">
        <v>201905308</v>
      </c>
      <c r="C3578" s="63">
        <v>35309</v>
      </c>
      <c r="D3578" s="63">
        <v>35309</v>
      </c>
      <c r="E3578" s="55">
        <v>1</v>
      </c>
      <c r="F3578">
        <f t="shared" si="55"/>
        <v>1</v>
      </c>
    </row>
    <row r="3579" spans="1:6" x14ac:dyDescent="0.25">
      <c r="A3579" t="s">
        <v>4231</v>
      </c>
      <c r="B3579">
        <v>201407691</v>
      </c>
      <c r="C3579" s="63">
        <v>35312</v>
      </c>
      <c r="D3579" s="63">
        <v>35312</v>
      </c>
      <c r="E3579" s="55">
        <v>1</v>
      </c>
      <c r="F3579">
        <f t="shared" si="55"/>
        <v>1</v>
      </c>
    </row>
    <row r="3580" spans="1:6" x14ac:dyDescent="0.25">
      <c r="B3580">
        <v>201504870</v>
      </c>
      <c r="C3580" s="63">
        <v>35310</v>
      </c>
      <c r="D3580" s="63">
        <v>35310</v>
      </c>
      <c r="E3580" s="55">
        <v>1</v>
      </c>
      <c r="F3580">
        <f t="shared" si="55"/>
        <v>1</v>
      </c>
    </row>
    <row r="3581" spans="1:6" x14ac:dyDescent="0.25">
      <c r="B3581">
        <v>201601879</v>
      </c>
      <c r="C3581" s="63">
        <v>35310</v>
      </c>
      <c r="D3581" s="63">
        <v>35311</v>
      </c>
      <c r="E3581" s="55">
        <v>1</v>
      </c>
      <c r="F3581">
        <f t="shared" si="55"/>
        <v>2</v>
      </c>
    </row>
    <row r="3582" spans="1:6" x14ac:dyDescent="0.25">
      <c r="B3582">
        <v>201704851</v>
      </c>
      <c r="C3582" s="63">
        <v>35312</v>
      </c>
      <c r="D3582" s="63">
        <v>35312</v>
      </c>
      <c r="E3582" s="55">
        <v>1</v>
      </c>
      <c r="F3582">
        <f t="shared" si="55"/>
        <v>1</v>
      </c>
    </row>
    <row r="3583" spans="1:6" x14ac:dyDescent="0.25">
      <c r="B3583">
        <v>201900148</v>
      </c>
      <c r="C3583" s="63">
        <v>35313</v>
      </c>
      <c r="D3583" s="63">
        <v>35313</v>
      </c>
      <c r="E3583" s="55">
        <v>1</v>
      </c>
      <c r="F3583">
        <f t="shared" si="55"/>
        <v>1</v>
      </c>
    </row>
    <row r="3584" spans="1:6" x14ac:dyDescent="0.25">
      <c r="B3584">
        <v>201900188</v>
      </c>
      <c r="C3584" s="63">
        <v>35311</v>
      </c>
      <c r="D3584" s="63">
        <v>35311</v>
      </c>
      <c r="E3584" s="55">
        <v>1</v>
      </c>
      <c r="F3584">
        <f t="shared" si="55"/>
        <v>1</v>
      </c>
    </row>
    <row r="3585" spans="1:6" x14ac:dyDescent="0.25">
      <c r="B3585">
        <v>201905129</v>
      </c>
      <c r="C3585" s="63">
        <v>35309</v>
      </c>
      <c r="D3585" s="63">
        <v>35309</v>
      </c>
      <c r="E3585" s="55">
        <v>1</v>
      </c>
      <c r="F3585">
        <f t="shared" si="55"/>
        <v>1</v>
      </c>
    </row>
    <row r="3586" spans="1:6" x14ac:dyDescent="0.25">
      <c r="B3586">
        <v>201906465</v>
      </c>
      <c r="C3586" s="63">
        <v>35309</v>
      </c>
      <c r="D3586" s="63">
        <v>35309</v>
      </c>
      <c r="E3586" s="55">
        <v>1</v>
      </c>
      <c r="F3586">
        <f t="shared" si="55"/>
        <v>1</v>
      </c>
    </row>
    <row r="3587" spans="1:6" x14ac:dyDescent="0.25">
      <c r="B3587">
        <v>201907287</v>
      </c>
      <c r="C3587" s="63">
        <v>35313</v>
      </c>
      <c r="D3587" s="63">
        <v>35313</v>
      </c>
      <c r="E3587" s="55">
        <v>1</v>
      </c>
      <c r="F3587">
        <f t="shared" si="55"/>
        <v>1</v>
      </c>
    </row>
    <row r="3588" spans="1:6" x14ac:dyDescent="0.25">
      <c r="B3588">
        <v>202000705</v>
      </c>
      <c r="C3588" s="63">
        <v>35311</v>
      </c>
      <c r="D3588" s="63">
        <v>35311</v>
      </c>
      <c r="E3588" s="55">
        <v>1</v>
      </c>
      <c r="F3588">
        <f t="shared" si="55"/>
        <v>1</v>
      </c>
    </row>
    <row r="3589" spans="1:6" x14ac:dyDescent="0.25">
      <c r="B3589">
        <v>202005035</v>
      </c>
      <c r="C3589" s="63">
        <v>35310</v>
      </c>
      <c r="D3589" s="63">
        <v>35310</v>
      </c>
      <c r="E3589" s="55">
        <v>1</v>
      </c>
      <c r="F3589">
        <f t="shared" si="55"/>
        <v>1</v>
      </c>
    </row>
    <row r="3590" spans="1:6" x14ac:dyDescent="0.25">
      <c r="B3590">
        <v>202005148</v>
      </c>
      <c r="C3590" s="63">
        <v>35312</v>
      </c>
      <c r="D3590" s="63">
        <v>35312</v>
      </c>
      <c r="E3590" s="55">
        <v>1</v>
      </c>
      <c r="F3590">
        <f t="shared" ref="F3590:F3653" si="56">IFERROR(D3590-C3590+1, 0)</f>
        <v>1</v>
      </c>
    </row>
    <row r="3591" spans="1:6" x14ac:dyDescent="0.25">
      <c r="B3591">
        <v>202006094</v>
      </c>
      <c r="C3591" s="63">
        <v>35310</v>
      </c>
      <c r="D3591" s="63">
        <v>35310</v>
      </c>
      <c r="E3591" s="55">
        <v>1</v>
      </c>
      <c r="F3591">
        <f t="shared" si="56"/>
        <v>1</v>
      </c>
    </row>
    <row r="3592" spans="1:6" x14ac:dyDescent="0.25">
      <c r="B3592">
        <v>202008021</v>
      </c>
      <c r="C3592" s="63">
        <v>35310</v>
      </c>
      <c r="D3592" s="63">
        <v>35310</v>
      </c>
      <c r="E3592" s="55">
        <v>1</v>
      </c>
      <c r="F3592">
        <f t="shared" si="56"/>
        <v>1</v>
      </c>
    </row>
    <row r="3593" spans="1:6" x14ac:dyDescent="0.25">
      <c r="B3593">
        <v>202102705</v>
      </c>
      <c r="C3593" s="63">
        <v>35309</v>
      </c>
      <c r="D3593" s="63">
        <v>35310</v>
      </c>
      <c r="E3593" s="55">
        <v>1</v>
      </c>
      <c r="F3593">
        <f t="shared" si="56"/>
        <v>2</v>
      </c>
    </row>
    <row r="3594" spans="1:6" x14ac:dyDescent="0.25">
      <c r="A3594" t="s">
        <v>4980</v>
      </c>
      <c r="B3594">
        <v>201601879</v>
      </c>
      <c r="C3594" s="63">
        <v>35317</v>
      </c>
      <c r="D3594" s="63">
        <v>35317</v>
      </c>
      <c r="E3594" s="55">
        <v>1</v>
      </c>
      <c r="F3594">
        <f t="shared" si="56"/>
        <v>1</v>
      </c>
    </row>
    <row r="3595" spans="1:6" x14ac:dyDescent="0.25">
      <c r="A3595" t="s">
        <v>4371</v>
      </c>
      <c r="B3595">
        <v>202004558</v>
      </c>
      <c r="C3595" s="63">
        <v>35309</v>
      </c>
      <c r="D3595" s="63">
        <v>35309</v>
      </c>
      <c r="E3595" s="55">
        <v>1</v>
      </c>
      <c r="F3595">
        <f t="shared" si="56"/>
        <v>1</v>
      </c>
    </row>
    <row r="3596" spans="1:6" x14ac:dyDescent="0.25">
      <c r="A3596" t="s">
        <v>4724</v>
      </c>
      <c r="B3596">
        <v>201907872</v>
      </c>
      <c r="C3596" s="63">
        <v>35309</v>
      </c>
      <c r="D3596" s="63">
        <v>35309</v>
      </c>
      <c r="E3596" s="55">
        <v>1</v>
      </c>
      <c r="F3596">
        <f t="shared" si="56"/>
        <v>1</v>
      </c>
    </row>
    <row r="3597" spans="1:6" x14ac:dyDescent="0.25">
      <c r="A3597" t="s">
        <v>4917</v>
      </c>
      <c r="B3597">
        <v>201905200</v>
      </c>
      <c r="C3597" s="63">
        <v>35309</v>
      </c>
      <c r="D3597" s="63">
        <v>35309</v>
      </c>
      <c r="E3597" s="55">
        <v>1</v>
      </c>
      <c r="F3597">
        <f t="shared" si="56"/>
        <v>1</v>
      </c>
    </row>
    <row r="3598" spans="1:6" x14ac:dyDescent="0.25">
      <c r="B3598">
        <v>202102698</v>
      </c>
      <c r="C3598" s="63">
        <v>35309</v>
      </c>
      <c r="D3598" s="63">
        <v>35310</v>
      </c>
      <c r="E3598" s="55">
        <v>1</v>
      </c>
      <c r="F3598">
        <f t="shared" si="56"/>
        <v>2</v>
      </c>
    </row>
    <row r="3599" spans="1:6" x14ac:dyDescent="0.25">
      <c r="A3599" t="s">
        <v>1410</v>
      </c>
      <c r="B3599">
        <v>202000166</v>
      </c>
      <c r="C3599" s="63">
        <v>35309</v>
      </c>
      <c r="D3599" s="63">
        <v>35309</v>
      </c>
      <c r="E3599" s="55">
        <v>1</v>
      </c>
      <c r="F3599">
        <f t="shared" si="56"/>
        <v>1</v>
      </c>
    </row>
    <row r="3600" spans="1:6" x14ac:dyDescent="0.25">
      <c r="A3600" t="s">
        <v>1469</v>
      </c>
      <c r="B3600">
        <v>202005528</v>
      </c>
      <c r="C3600" s="63">
        <v>35309</v>
      </c>
      <c r="D3600" s="63">
        <v>35309</v>
      </c>
      <c r="E3600" s="55">
        <v>1</v>
      </c>
      <c r="F3600">
        <f t="shared" si="56"/>
        <v>1</v>
      </c>
    </row>
    <row r="3601" spans="1:6" x14ac:dyDescent="0.25">
      <c r="A3601" t="s">
        <v>4604</v>
      </c>
      <c r="B3601">
        <v>201907424</v>
      </c>
      <c r="C3601" s="63">
        <v>35309</v>
      </c>
      <c r="D3601" s="63">
        <v>35309</v>
      </c>
      <c r="E3601" s="55">
        <v>1</v>
      </c>
      <c r="F3601">
        <f t="shared" si="56"/>
        <v>1</v>
      </c>
    </row>
    <row r="3602" spans="1:6" x14ac:dyDescent="0.25">
      <c r="B3602">
        <v>202008856</v>
      </c>
      <c r="C3602" s="63">
        <v>35309</v>
      </c>
      <c r="D3602" s="63">
        <v>35309</v>
      </c>
      <c r="E3602" s="55">
        <v>1</v>
      </c>
      <c r="F3602">
        <f t="shared" si="56"/>
        <v>1</v>
      </c>
    </row>
    <row r="3603" spans="1:6" x14ac:dyDescent="0.25">
      <c r="A3603" t="s">
        <v>4762</v>
      </c>
      <c r="B3603">
        <v>200703548</v>
      </c>
      <c r="C3603" s="63">
        <v>35309</v>
      </c>
      <c r="D3603" s="63">
        <v>35309</v>
      </c>
      <c r="E3603" s="55">
        <v>1</v>
      </c>
      <c r="F3603">
        <f t="shared" si="56"/>
        <v>1</v>
      </c>
    </row>
    <row r="3604" spans="1:6" x14ac:dyDescent="0.25">
      <c r="B3604">
        <v>202102204</v>
      </c>
      <c r="C3604" s="63">
        <v>35310</v>
      </c>
      <c r="D3604" s="63">
        <v>35310</v>
      </c>
      <c r="E3604" s="55">
        <v>1</v>
      </c>
      <c r="F3604">
        <f t="shared" si="56"/>
        <v>1</v>
      </c>
    </row>
    <row r="3605" spans="1:6" x14ac:dyDescent="0.25">
      <c r="B3605">
        <v>202103629</v>
      </c>
      <c r="C3605" s="63">
        <v>35310</v>
      </c>
      <c r="D3605" s="63">
        <v>35310</v>
      </c>
      <c r="E3605" s="55">
        <v>1</v>
      </c>
      <c r="F3605">
        <f t="shared" si="56"/>
        <v>1</v>
      </c>
    </row>
    <row r="3606" spans="1:6" x14ac:dyDescent="0.25">
      <c r="A3606" t="s">
        <v>4603</v>
      </c>
      <c r="B3606">
        <v>201907106</v>
      </c>
      <c r="C3606" s="63">
        <v>35309</v>
      </c>
      <c r="D3606" s="63">
        <v>35309</v>
      </c>
      <c r="E3606" s="55">
        <v>1</v>
      </c>
      <c r="F3606">
        <f t="shared" si="56"/>
        <v>1</v>
      </c>
    </row>
    <row r="3607" spans="1:6" x14ac:dyDescent="0.25">
      <c r="B3607">
        <v>202006677</v>
      </c>
      <c r="C3607" s="63">
        <v>35309</v>
      </c>
      <c r="D3607" s="63">
        <v>35309</v>
      </c>
      <c r="E3607" s="55">
        <v>1</v>
      </c>
      <c r="F3607">
        <f t="shared" si="56"/>
        <v>1</v>
      </c>
    </row>
    <row r="3608" spans="1:6" x14ac:dyDescent="0.25">
      <c r="A3608" t="s">
        <v>1344</v>
      </c>
      <c r="B3608">
        <v>201900565</v>
      </c>
      <c r="C3608" s="63">
        <v>35309</v>
      </c>
      <c r="D3608" s="63">
        <v>35309</v>
      </c>
      <c r="E3608" s="55">
        <v>1</v>
      </c>
      <c r="F3608">
        <f t="shared" si="56"/>
        <v>1</v>
      </c>
    </row>
    <row r="3609" spans="1:6" x14ac:dyDescent="0.25">
      <c r="A3609" t="s">
        <v>4858</v>
      </c>
      <c r="B3609">
        <v>202004461</v>
      </c>
      <c r="C3609" s="63">
        <v>35309</v>
      </c>
      <c r="D3609" s="63">
        <v>35309</v>
      </c>
      <c r="E3609" s="55">
        <v>1</v>
      </c>
      <c r="F3609">
        <f t="shared" si="56"/>
        <v>1</v>
      </c>
    </row>
    <row r="3610" spans="1:6" x14ac:dyDescent="0.25">
      <c r="A3610" t="s">
        <v>4077</v>
      </c>
      <c r="B3610">
        <v>201606499</v>
      </c>
      <c r="C3610" s="63">
        <v>35309</v>
      </c>
      <c r="D3610" s="63">
        <v>35309</v>
      </c>
      <c r="E3610" s="55">
        <v>1</v>
      </c>
      <c r="F3610">
        <f t="shared" si="56"/>
        <v>1</v>
      </c>
    </row>
    <row r="3611" spans="1:6" x14ac:dyDescent="0.25">
      <c r="A3611" t="s">
        <v>4602</v>
      </c>
      <c r="B3611">
        <v>201706430</v>
      </c>
      <c r="C3611" s="63">
        <v>35309</v>
      </c>
      <c r="D3611" s="63">
        <v>35309</v>
      </c>
      <c r="E3611" s="55">
        <v>1</v>
      </c>
      <c r="F3611">
        <f t="shared" si="56"/>
        <v>1</v>
      </c>
    </row>
    <row r="3612" spans="1:6" x14ac:dyDescent="0.25">
      <c r="A3612" t="s">
        <v>5726</v>
      </c>
      <c r="B3612">
        <v>202006562</v>
      </c>
      <c r="C3612" s="63">
        <v>35513</v>
      </c>
      <c r="D3612" s="63">
        <v>35513</v>
      </c>
      <c r="E3612" s="55">
        <v>1</v>
      </c>
      <c r="F3612">
        <f t="shared" si="56"/>
        <v>1</v>
      </c>
    </row>
    <row r="3613" spans="1:6" x14ac:dyDescent="0.25">
      <c r="A3613" t="s">
        <v>4370</v>
      </c>
      <c r="B3613">
        <v>201906465</v>
      </c>
      <c r="C3613" s="63">
        <v>35309</v>
      </c>
      <c r="D3613" s="63">
        <v>35309</v>
      </c>
      <c r="E3613" s="55">
        <v>1</v>
      </c>
      <c r="F3613">
        <f t="shared" si="56"/>
        <v>1</v>
      </c>
    </row>
    <row r="3614" spans="1:6" x14ac:dyDescent="0.25">
      <c r="B3614">
        <v>201908050</v>
      </c>
      <c r="C3614" s="63">
        <v>35310</v>
      </c>
      <c r="D3614" s="63">
        <v>35310</v>
      </c>
      <c r="E3614" s="55">
        <v>1</v>
      </c>
      <c r="F3614">
        <f t="shared" si="56"/>
        <v>1</v>
      </c>
    </row>
    <row r="3615" spans="1:6" x14ac:dyDescent="0.25">
      <c r="B3615">
        <v>202003466</v>
      </c>
      <c r="C3615" s="63">
        <v>35309</v>
      </c>
      <c r="D3615" s="63">
        <v>35309</v>
      </c>
      <c r="E3615" s="55">
        <v>1</v>
      </c>
      <c r="F3615">
        <f t="shared" si="56"/>
        <v>1</v>
      </c>
    </row>
    <row r="3616" spans="1:6" x14ac:dyDescent="0.25">
      <c r="A3616" t="s">
        <v>1448</v>
      </c>
      <c r="B3616">
        <v>202004852</v>
      </c>
      <c r="C3616" s="63">
        <v>35310</v>
      </c>
      <c r="D3616" s="63">
        <v>35310</v>
      </c>
      <c r="E3616" s="55">
        <v>1</v>
      </c>
      <c r="F3616">
        <f t="shared" si="56"/>
        <v>1</v>
      </c>
    </row>
    <row r="3617" spans="1:6" x14ac:dyDescent="0.25">
      <c r="A3617" t="s">
        <v>5725</v>
      </c>
      <c r="B3617">
        <v>201806306</v>
      </c>
      <c r="C3617" s="63">
        <v>35513</v>
      </c>
      <c r="D3617" s="63">
        <v>35513</v>
      </c>
      <c r="E3617" s="55">
        <v>1</v>
      </c>
      <c r="F3617">
        <f t="shared" si="56"/>
        <v>1</v>
      </c>
    </row>
    <row r="3618" spans="1:6" x14ac:dyDescent="0.25">
      <c r="A3618" t="s">
        <v>4723</v>
      </c>
      <c r="B3618">
        <v>201706412</v>
      </c>
      <c r="C3618" s="63">
        <v>35309</v>
      </c>
      <c r="D3618" s="63">
        <v>35310</v>
      </c>
      <c r="E3618" s="55">
        <v>1</v>
      </c>
      <c r="F3618">
        <f t="shared" si="56"/>
        <v>2</v>
      </c>
    </row>
    <row r="3619" spans="1:6" x14ac:dyDescent="0.25">
      <c r="B3619">
        <v>201900359</v>
      </c>
      <c r="C3619" s="63">
        <v>35310</v>
      </c>
      <c r="D3619" s="63">
        <v>35310</v>
      </c>
      <c r="E3619" s="55">
        <v>1</v>
      </c>
      <c r="F3619">
        <f t="shared" si="56"/>
        <v>1</v>
      </c>
    </row>
    <row r="3620" spans="1:6" x14ac:dyDescent="0.25">
      <c r="B3620">
        <v>201905119</v>
      </c>
      <c r="C3620" s="63">
        <v>35310</v>
      </c>
      <c r="D3620" s="63">
        <v>35311</v>
      </c>
      <c r="E3620" s="55">
        <v>1</v>
      </c>
      <c r="F3620">
        <f t="shared" si="56"/>
        <v>2</v>
      </c>
    </row>
    <row r="3621" spans="1:6" x14ac:dyDescent="0.25">
      <c r="B3621">
        <v>202006773</v>
      </c>
      <c r="C3621" s="63">
        <v>35309</v>
      </c>
      <c r="D3621" t="s">
        <v>5841</v>
      </c>
      <c r="E3621" s="55">
        <v>1</v>
      </c>
      <c r="F3621">
        <f t="shared" si="56"/>
        <v>0</v>
      </c>
    </row>
    <row r="3622" spans="1:6" x14ac:dyDescent="0.25">
      <c r="A3622" t="s">
        <v>4369</v>
      </c>
      <c r="B3622">
        <v>202009360</v>
      </c>
      <c r="C3622" s="63">
        <v>35310</v>
      </c>
      <c r="D3622" s="63">
        <v>35310</v>
      </c>
      <c r="E3622" s="55">
        <v>1</v>
      </c>
      <c r="F3622">
        <f t="shared" si="56"/>
        <v>1</v>
      </c>
    </row>
    <row r="3623" spans="1:6" x14ac:dyDescent="0.25">
      <c r="A3623" t="s">
        <v>4849</v>
      </c>
      <c r="B3623">
        <v>201800185</v>
      </c>
      <c r="C3623" s="63">
        <v>35309</v>
      </c>
      <c r="D3623" s="63">
        <v>35309</v>
      </c>
      <c r="E3623" s="55">
        <v>1</v>
      </c>
      <c r="F3623">
        <f t="shared" si="56"/>
        <v>1</v>
      </c>
    </row>
    <row r="3624" spans="1:6" x14ac:dyDescent="0.25">
      <c r="B3624">
        <v>202007888</v>
      </c>
      <c r="C3624" s="63">
        <v>35310</v>
      </c>
      <c r="D3624" s="63">
        <v>35310</v>
      </c>
      <c r="E3624" s="55">
        <v>1</v>
      </c>
      <c r="F3624">
        <f t="shared" si="56"/>
        <v>1</v>
      </c>
    </row>
    <row r="3625" spans="1:6" x14ac:dyDescent="0.25">
      <c r="A3625" t="s">
        <v>1343</v>
      </c>
      <c r="B3625">
        <v>201908126</v>
      </c>
      <c r="C3625" s="63">
        <v>35309</v>
      </c>
      <c r="D3625" s="63">
        <v>35309</v>
      </c>
      <c r="E3625" s="55">
        <v>1</v>
      </c>
      <c r="F3625">
        <f t="shared" si="56"/>
        <v>1</v>
      </c>
    </row>
    <row r="3626" spans="1:6" x14ac:dyDescent="0.25">
      <c r="A3626" t="s">
        <v>1421</v>
      </c>
      <c r="B3626">
        <v>201907281</v>
      </c>
      <c r="C3626" s="63">
        <v>35312</v>
      </c>
      <c r="D3626" s="63">
        <v>35312</v>
      </c>
      <c r="E3626" s="55">
        <v>1</v>
      </c>
      <c r="F3626">
        <f t="shared" si="56"/>
        <v>1</v>
      </c>
    </row>
    <row r="3627" spans="1:6" x14ac:dyDescent="0.25">
      <c r="B3627">
        <v>202000705</v>
      </c>
      <c r="C3627" s="63">
        <v>35311</v>
      </c>
      <c r="D3627" s="63">
        <v>35311</v>
      </c>
      <c r="E3627" s="55">
        <v>1</v>
      </c>
      <c r="F3627">
        <f t="shared" si="56"/>
        <v>1</v>
      </c>
    </row>
    <row r="3628" spans="1:6" x14ac:dyDescent="0.25">
      <c r="A3628" t="s">
        <v>1260</v>
      </c>
      <c r="B3628">
        <v>201906465</v>
      </c>
      <c r="C3628" s="63">
        <v>35309</v>
      </c>
      <c r="D3628" s="63">
        <v>35309</v>
      </c>
      <c r="E3628" s="55">
        <v>1</v>
      </c>
      <c r="F3628">
        <f t="shared" si="56"/>
        <v>1</v>
      </c>
    </row>
    <row r="3629" spans="1:6" x14ac:dyDescent="0.25">
      <c r="A3629" t="s">
        <v>4600</v>
      </c>
      <c r="B3629">
        <v>201806860</v>
      </c>
      <c r="C3629" s="63">
        <v>35309</v>
      </c>
      <c r="D3629" s="63">
        <v>35310</v>
      </c>
      <c r="E3629" s="55">
        <v>1</v>
      </c>
      <c r="F3629">
        <f t="shared" si="56"/>
        <v>2</v>
      </c>
    </row>
    <row r="3630" spans="1:6" x14ac:dyDescent="0.25">
      <c r="A3630" t="s">
        <v>3919</v>
      </c>
      <c r="B3630">
        <v>201705457</v>
      </c>
      <c r="C3630" s="63">
        <v>35309</v>
      </c>
      <c r="D3630" s="63">
        <v>35310</v>
      </c>
      <c r="E3630" s="55">
        <v>1</v>
      </c>
      <c r="F3630">
        <f t="shared" si="56"/>
        <v>2</v>
      </c>
    </row>
    <row r="3631" spans="1:6" x14ac:dyDescent="0.25">
      <c r="B3631">
        <v>202004293</v>
      </c>
      <c r="C3631" s="63">
        <v>35310</v>
      </c>
      <c r="D3631" s="63">
        <v>35310</v>
      </c>
      <c r="E3631" s="55">
        <v>1</v>
      </c>
      <c r="F3631">
        <f t="shared" si="56"/>
        <v>1</v>
      </c>
    </row>
    <row r="3632" spans="1:6" x14ac:dyDescent="0.25">
      <c r="B3632">
        <v>202006289</v>
      </c>
      <c r="C3632" s="63">
        <v>35311</v>
      </c>
      <c r="D3632" s="63">
        <v>35311</v>
      </c>
      <c r="E3632" s="55">
        <v>1</v>
      </c>
      <c r="F3632">
        <f t="shared" si="56"/>
        <v>1</v>
      </c>
    </row>
    <row r="3633" spans="1:6" x14ac:dyDescent="0.25">
      <c r="A3633" t="s">
        <v>4229</v>
      </c>
      <c r="B3633">
        <v>201705312</v>
      </c>
      <c r="C3633" s="63">
        <v>35311</v>
      </c>
      <c r="D3633" s="63">
        <v>35311</v>
      </c>
      <c r="E3633" s="55">
        <v>1</v>
      </c>
      <c r="F3633">
        <f t="shared" si="56"/>
        <v>1</v>
      </c>
    </row>
    <row r="3634" spans="1:6" x14ac:dyDescent="0.25">
      <c r="B3634">
        <v>202102694</v>
      </c>
      <c r="C3634" s="63">
        <v>35310</v>
      </c>
      <c r="D3634" s="63">
        <v>35310</v>
      </c>
      <c r="E3634" s="55">
        <v>1</v>
      </c>
      <c r="F3634">
        <f t="shared" si="56"/>
        <v>1</v>
      </c>
    </row>
    <row r="3635" spans="1:6" x14ac:dyDescent="0.25">
      <c r="A3635" t="s">
        <v>4076</v>
      </c>
      <c r="B3635">
        <v>201705127</v>
      </c>
      <c r="C3635" s="63">
        <v>35310</v>
      </c>
      <c r="D3635" s="63">
        <v>35310</v>
      </c>
      <c r="E3635" s="55">
        <v>1</v>
      </c>
      <c r="F3635">
        <f t="shared" si="56"/>
        <v>1</v>
      </c>
    </row>
    <row r="3636" spans="1:6" x14ac:dyDescent="0.25">
      <c r="B3636">
        <v>201707056</v>
      </c>
      <c r="C3636" s="63">
        <v>35310</v>
      </c>
      <c r="D3636" s="63">
        <v>35310</v>
      </c>
      <c r="E3636" s="55">
        <v>1</v>
      </c>
      <c r="F3636">
        <f t="shared" si="56"/>
        <v>1</v>
      </c>
    </row>
    <row r="3637" spans="1:6" x14ac:dyDescent="0.25">
      <c r="B3637">
        <v>201905483</v>
      </c>
      <c r="C3637" s="63">
        <v>35310</v>
      </c>
      <c r="D3637" s="63">
        <v>35310</v>
      </c>
      <c r="E3637" s="55">
        <v>1</v>
      </c>
      <c r="F3637">
        <f t="shared" si="56"/>
        <v>1</v>
      </c>
    </row>
    <row r="3638" spans="1:6" x14ac:dyDescent="0.25">
      <c r="B3638">
        <v>201907201</v>
      </c>
      <c r="C3638" s="63">
        <v>35309</v>
      </c>
      <c r="D3638" s="63">
        <v>35309</v>
      </c>
      <c r="E3638" s="55">
        <v>1</v>
      </c>
      <c r="F3638">
        <f t="shared" si="56"/>
        <v>1</v>
      </c>
    </row>
    <row r="3639" spans="1:6" x14ac:dyDescent="0.25">
      <c r="A3639" t="s">
        <v>1321</v>
      </c>
      <c r="B3639">
        <v>201705720</v>
      </c>
      <c r="C3639" s="63">
        <v>35310</v>
      </c>
      <c r="D3639" s="63">
        <v>35310</v>
      </c>
      <c r="E3639" s="55">
        <v>1</v>
      </c>
      <c r="F3639">
        <f t="shared" si="56"/>
        <v>1</v>
      </c>
    </row>
    <row r="3640" spans="1:6" x14ac:dyDescent="0.25">
      <c r="A3640" t="s">
        <v>2140</v>
      </c>
      <c r="B3640">
        <v>202007028</v>
      </c>
      <c r="C3640" s="63">
        <v>35514</v>
      </c>
      <c r="D3640" s="63">
        <v>35514</v>
      </c>
      <c r="E3640" s="55">
        <v>1</v>
      </c>
      <c r="F3640">
        <f t="shared" si="56"/>
        <v>1</v>
      </c>
    </row>
    <row r="3641" spans="1:6" x14ac:dyDescent="0.25">
      <c r="A3641" t="s">
        <v>4941</v>
      </c>
      <c r="B3641">
        <v>202004186</v>
      </c>
      <c r="C3641" s="63">
        <v>35310</v>
      </c>
      <c r="D3641" s="63">
        <v>35310</v>
      </c>
      <c r="E3641" s="55">
        <v>1</v>
      </c>
      <c r="F3641">
        <f t="shared" si="56"/>
        <v>1</v>
      </c>
    </row>
    <row r="3642" spans="1:6" x14ac:dyDescent="0.25">
      <c r="A3642" t="s">
        <v>4599</v>
      </c>
      <c r="B3642">
        <v>201407896</v>
      </c>
      <c r="C3642" s="63">
        <v>35309</v>
      </c>
      <c r="D3642" s="63">
        <v>35309</v>
      </c>
      <c r="E3642" s="55">
        <v>1</v>
      </c>
      <c r="F3642">
        <f t="shared" si="56"/>
        <v>1</v>
      </c>
    </row>
    <row r="3643" spans="1:6" x14ac:dyDescent="0.25">
      <c r="A3643" t="s">
        <v>3917</v>
      </c>
      <c r="B3643">
        <v>201907859</v>
      </c>
      <c r="C3643" s="63">
        <v>35309</v>
      </c>
      <c r="D3643" s="63">
        <v>35310</v>
      </c>
      <c r="E3643" s="55">
        <v>1</v>
      </c>
      <c r="F3643">
        <f t="shared" si="56"/>
        <v>2</v>
      </c>
    </row>
    <row r="3644" spans="1:6" x14ac:dyDescent="0.25">
      <c r="B3644">
        <v>202005845</v>
      </c>
      <c r="C3644" s="63">
        <v>35310</v>
      </c>
      <c r="D3644" s="63">
        <v>35310</v>
      </c>
      <c r="E3644" s="55">
        <v>1</v>
      </c>
      <c r="F3644">
        <f t="shared" si="56"/>
        <v>1</v>
      </c>
    </row>
    <row r="3645" spans="1:6" x14ac:dyDescent="0.25">
      <c r="A3645" t="s">
        <v>4310</v>
      </c>
      <c r="B3645">
        <v>202007031</v>
      </c>
      <c r="C3645" s="63">
        <v>35310</v>
      </c>
      <c r="D3645" s="63">
        <v>35311</v>
      </c>
      <c r="E3645" s="55">
        <v>1</v>
      </c>
      <c r="F3645">
        <f t="shared" si="56"/>
        <v>2</v>
      </c>
    </row>
    <row r="3646" spans="1:6" x14ac:dyDescent="0.25">
      <c r="A3646" t="s">
        <v>4598</v>
      </c>
      <c r="B3646">
        <v>202005303</v>
      </c>
      <c r="C3646" s="63">
        <v>35309</v>
      </c>
      <c r="D3646" s="63">
        <v>35310</v>
      </c>
      <c r="E3646" s="55">
        <v>1</v>
      </c>
      <c r="F3646">
        <f t="shared" si="56"/>
        <v>2</v>
      </c>
    </row>
    <row r="3647" spans="1:6" x14ac:dyDescent="0.25">
      <c r="A3647" t="s">
        <v>5723</v>
      </c>
      <c r="B3647">
        <v>201909935</v>
      </c>
      <c r="C3647" s="63">
        <v>35513</v>
      </c>
      <c r="D3647" s="63">
        <v>35513</v>
      </c>
      <c r="E3647" s="55">
        <v>1</v>
      </c>
      <c r="F3647">
        <f t="shared" si="56"/>
        <v>1</v>
      </c>
    </row>
    <row r="3648" spans="1:6" x14ac:dyDescent="0.25">
      <c r="A3648" t="s">
        <v>4904</v>
      </c>
      <c r="B3648">
        <v>201706117</v>
      </c>
      <c r="C3648" s="63">
        <v>35310</v>
      </c>
      <c r="D3648" s="63">
        <v>35310</v>
      </c>
      <c r="E3648" s="55">
        <v>1</v>
      </c>
      <c r="F3648">
        <f t="shared" si="56"/>
        <v>1</v>
      </c>
    </row>
    <row r="3649" spans="1:6" x14ac:dyDescent="0.25">
      <c r="A3649" t="s">
        <v>2139</v>
      </c>
      <c r="B3649">
        <v>201805203</v>
      </c>
      <c r="C3649" s="63">
        <v>35513</v>
      </c>
      <c r="D3649" s="63">
        <v>35514</v>
      </c>
      <c r="E3649" s="55">
        <v>1</v>
      </c>
      <c r="F3649">
        <f t="shared" si="56"/>
        <v>2</v>
      </c>
    </row>
    <row r="3650" spans="1:6" x14ac:dyDescent="0.25">
      <c r="A3650" t="s">
        <v>4549</v>
      </c>
      <c r="B3650">
        <v>201404459</v>
      </c>
      <c r="C3650" s="63">
        <v>35310</v>
      </c>
      <c r="D3650" s="63">
        <v>35310</v>
      </c>
      <c r="E3650" s="55">
        <v>1</v>
      </c>
      <c r="F3650">
        <f t="shared" si="56"/>
        <v>1</v>
      </c>
    </row>
    <row r="3651" spans="1:6" x14ac:dyDescent="0.25">
      <c r="B3651">
        <v>201905166</v>
      </c>
      <c r="C3651" s="63">
        <v>35310</v>
      </c>
      <c r="D3651" s="63">
        <v>35310</v>
      </c>
      <c r="E3651" s="55">
        <v>1</v>
      </c>
      <c r="F3651">
        <f t="shared" si="56"/>
        <v>1</v>
      </c>
    </row>
    <row r="3652" spans="1:6" x14ac:dyDescent="0.25">
      <c r="B3652">
        <v>202004395</v>
      </c>
      <c r="C3652" s="63">
        <v>35310</v>
      </c>
      <c r="D3652" s="63">
        <v>35310</v>
      </c>
      <c r="E3652" s="55">
        <v>1</v>
      </c>
      <c r="F3652">
        <f t="shared" si="56"/>
        <v>1</v>
      </c>
    </row>
    <row r="3653" spans="1:6" x14ac:dyDescent="0.25">
      <c r="A3653" t="s">
        <v>1341</v>
      </c>
      <c r="B3653">
        <v>201806787</v>
      </c>
      <c r="C3653" s="63">
        <v>35310</v>
      </c>
      <c r="D3653" s="63">
        <v>35310</v>
      </c>
      <c r="E3653" s="55">
        <v>1</v>
      </c>
      <c r="F3653">
        <f t="shared" si="56"/>
        <v>1</v>
      </c>
    </row>
    <row r="3654" spans="1:6" x14ac:dyDescent="0.25">
      <c r="A3654" t="s">
        <v>1467</v>
      </c>
      <c r="B3654">
        <v>201405811</v>
      </c>
      <c r="C3654" s="63">
        <v>35310</v>
      </c>
      <c r="D3654" s="63">
        <v>35311</v>
      </c>
      <c r="E3654" s="55">
        <v>1</v>
      </c>
      <c r="F3654">
        <f t="shared" ref="F3654:F3717" si="57">IFERROR(D3654-C3654+1, 0)</f>
        <v>2</v>
      </c>
    </row>
    <row r="3655" spans="1:6" x14ac:dyDescent="0.25">
      <c r="A3655" t="s">
        <v>4309</v>
      </c>
      <c r="B3655">
        <v>201703964</v>
      </c>
      <c r="C3655" s="63">
        <v>35310</v>
      </c>
      <c r="D3655" s="63">
        <v>35310</v>
      </c>
      <c r="E3655" s="55">
        <v>1</v>
      </c>
      <c r="F3655">
        <f t="shared" si="57"/>
        <v>1</v>
      </c>
    </row>
    <row r="3656" spans="1:6" x14ac:dyDescent="0.25">
      <c r="B3656">
        <v>201900198</v>
      </c>
      <c r="C3656" s="63">
        <v>35310</v>
      </c>
      <c r="D3656" s="63">
        <v>35310</v>
      </c>
      <c r="E3656" s="55">
        <v>1</v>
      </c>
      <c r="F3656">
        <f t="shared" si="57"/>
        <v>1</v>
      </c>
    </row>
    <row r="3657" spans="1:6" x14ac:dyDescent="0.25">
      <c r="B3657">
        <v>202006923</v>
      </c>
      <c r="C3657" s="63">
        <v>35310</v>
      </c>
      <c r="D3657" s="63">
        <v>35310</v>
      </c>
      <c r="E3657" s="55">
        <v>1</v>
      </c>
      <c r="F3657">
        <f t="shared" si="57"/>
        <v>1</v>
      </c>
    </row>
    <row r="3658" spans="1:6" x14ac:dyDescent="0.25">
      <c r="A3658" t="s">
        <v>4722</v>
      </c>
      <c r="B3658">
        <v>201806155</v>
      </c>
      <c r="C3658" s="63">
        <v>35310</v>
      </c>
      <c r="D3658" s="63">
        <v>35310</v>
      </c>
      <c r="E3658" s="55">
        <v>1</v>
      </c>
      <c r="F3658">
        <f t="shared" si="57"/>
        <v>1</v>
      </c>
    </row>
    <row r="3659" spans="1:6" x14ac:dyDescent="0.25">
      <c r="A3659" t="s">
        <v>1259</v>
      </c>
      <c r="B3659">
        <v>202004558</v>
      </c>
      <c r="C3659" s="63">
        <v>35311</v>
      </c>
      <c r="D3659" s="63">
        <v>35311</v>
      </c>
      <c r="E3659" s="55">
        <v>1</v>
      </c>
      <c r="F3659">
        <f t="shared" si="57"/>
        <v>1</v>
      </c>
    </row>
    <row r="3660" spans="1:6" x14ac:dyDescent="0.25">
      <c r="A3660" t="s">
        <v>4228</v>
      </c>
      <c r="B3660">
        <v>201907316</v>
      </c>
      <c r="C3660" s="63">
        <v>35310</v>
      </c>
      <c r="D3660" s="63">
        <v>35310</v>
      </c>
      <c r="E3660" s="55">
        <v>1</v>
      </c>
      <c r="F3660">
        <f t="shared" si="57"/>
        <v>1</v>
      </c>
    </row>
    <row r="3661" spans="1:6" x14ac:dyDescent="0.25">
      <c r="B3661">
        <v>201907321</v>
      </c>
      <c r="C3661" s="63">
        <v>35310</v>
      </c>
      <c r="D3661" s="63">
        <v>35310</v>
      </c>
      <c r="E3661" s="55">
        <v>1</v>
      </c>
      <c r="F3661">
        <f t="shared" si="57"/>
        <v>1</v>
      </c>
    </row>
    <row r="3662" spans="1:6" x14ac:dyDescent="0.25">
      <c r="A3662" t="s">
        <v>1257</v>
      </c>
      <c r="B3662">
        <v>201705457</v>
      </c>
      <c r="C3662" s="63">
        <v>35311</v>
      </c>
      <c r="D3662" s="63">
        <v>35311</v>
      </c>
      <c r="E3662" s="55">
        <v>1</v>
      </c>
      <c r="F3662">
        <f t="shared" si="57"/>
        <v>1</v>
      </c>
    </row>
    <row r="3663" spans="1:6" x14ac:dyDescent="0.25">
      <c r="B3663">
        <v>201908050</v>
      </c>
      <c r="C3663" s="63">
        <v>35310</v>
      </c>
      <c r="D3663" s="63">
        <v>35311</v>
      </c>
      <c r="E3663" s="55">
        <v>1</v>
      </c>
      <c r="F3663">
        <f t="shared" si="57"/>
        <v>2</v>
      </c>
    </row>
    <row r="3664" spans="1:6" x14ac:dyDescent="0.25">
      <c r="B3664">
        <v>202004293</v>
      </c>
      <c r="C3664" s="63">
        <v>35311</v>
      </c>
      <c r="D3664" s="63">
        <v>35311</v>
      </c>
      <c r="E3664" s="55">
        <v>1</v>
      </c>
      <c r="F3664">
        <f t="shared" si="57"/>
        <v>1</v>
      </c>
    </row>
    <row r="3665" spans="1:6" x14ac:dyDescent="0.25">
      <c r="B3665">
        <v>202009360</v>
      </c>
      <c r="C3665" s="63">
        <v>35311</v>
      </c>
      <c r="D3665" s="63">
        <v>35311</v>
      </c>
      <c r="E3665" s="55">
        <v>1</v>
      </c>
      <c r="F3665">
        <f t="shared" si="57"/>
        <v>1</v>
      </c>
    </row>
    <row r="3666" spans="1:6" x14ac:dyDescent="0.25">
      <c r="A3666" t="s">
        <v>1102</v>
      </c>
      <c r="B3666">
        <v>202004225</v>
      </c>
      <c r="C3666" s="63">
        <v>35311</v>
      </c>
      <c r="D3666" s="63">
        <v>35311</v>
      </c>
      <c r="E3666" s="55">
        <v>1</v>
      </c>
      <c r="F3666">
        <f t="shared" si="57"/>
        <v>1</v>
      </c>
    </row>
    <row r="3667" spans="1:6" x14ac:dyDescent="0.25">
      <c r="A3667" t="s">
        <v>3915</v>
      </c>
      <c r="B3667">
        <v>202008401</v>
      </c>
      <c r="C3667" s="63">
        <v>35310</v>
      </c>
      <c r="D3667" s="63">
        <v>35310</v>
      </c>
      <c r="E3667" s="55">
        <v>1</v>
      </c>
      <c r="F3667">
        <f t="shared" si="57"/>
        <v>1</v>
      </c>
    </row>
    <row r="3668" spans="1:6" x14ac:dyDescent="0.25">
      <c r="A3668" t="s">
        <v>4597</v>
      </c>
      <c r="B3668">
        <v>201407776</v>
      </c>
      <c r="C3668" s="63">
        <v>35311</v>
      </c>
      <c r="D3668" s="63">
        <v>35311</v>
      </c>
      <c r="E3668" s="55">
        <v>1</v>
      </c>
      <c r="F3668">
        <f t="shared" si="57"/>
        <v>1</v>
      </c>
    </row>
    <row r="3669" spans="1:6" x14ac:dyDescent="0.25">
      <c r="B3669">
        <v>201706910</v>
      </c>
      <c r="C3669" s="63">
        <v>35311</v>
      </c>
      <c r="D3669" s="63">
        <v>35311</v>
      </c>
      <c r="E3669" s="55">
        <v>1</v>
      </c>
      <c r="F3669">
        <f t="shared" si="57"/>
        <v>1</v>
      </c>
    </row>
    <row r="3670" spans="1:6" x14ac:dyDescent="0.25">
      <c r="A3670" t="s">
        <v>4368</v>
      </c>
      <c r="B3670">
        <v>201407779</v>
      </c>
      <c r="C3670" s="63">
        <v>35311</v>
      </c>
      <c r="D3670" s="63">
        <v>35311</v>
      </c>
      <c r="E3670" s="55">
        <v>1</v>
      </c>
      <c r="F3670">
        <f t="shared" si="57"/>
        <v>1</v>
      </c>
    </row>
    <row r="3671" spans="1:6" x14ac:dyDescent="0.25">
      <c r="B3671">
        <v>201700493</v>
      </c>
      <c r="C3671" s="63">
        <v>35310</v>
      </c>
      <c r="D3671" s="63">
        <v>35310</v>
      </c>
      <c r="E3671" s="55">
        <v>1</v>
      </c>
      <c r="F3671">
        <f t="shared" si="57"/>
        <v>1</v>
      </c>
    </row>
    <row r="3672" spans="1:6" x14ac:dyDescent="0.25">
      <c r="B3672">
        <v>201706412</v>
      </c>
      <c r="C3672" s="63">
        <v>35310</v>
      </c>
      <c r="D3672" s="63">
        <v>35310</v>
      </c>
      <c r="E3672" s="55">
        <v>1</v>
      </c>
      <c r="F3672">
        <f t="shared" si="57"/>
        <v>1</v>
      </c>
    </row>
    <row r="3673" spans="1:6" x14ac:dyDescent="0.25">
      <c r="B3673">
        <v>201906750</v>
      </c>
      <c r="C3673" s="63">
        <v>35311</v>
      </c>
      <c r="D3673" s="63">
        <v>35311</v>
      </c>
      <c r="E3673" s="55">
        <v>1</v>
      </c>
      <c r="F3673">
        <f t="shared" si="57"/>
        <v>1</v>
      </c>
    </row>
    <row r="3674" spans="1:6" x14ac:dyDescent="0.25">
      <c r="B3674">
        <v>201906961</v>
      </c>
      <c r="C3674" s="63">
        <v>35311</v>
      </c>
      <c r="D3674" s="63">
        <v>35311</v>
      </c>
      <c r="E3674" s="55">
        <v>1</v>
      </c>
      <c r="F3674">
        <f t="shared" si="57"/>
        <v>1</v>
      </c>
    </row>
    <row r="3675" spans="1:6" x14ac:dyDescent="0.25">
      <c r="B3675">
        <v>201907601</v>
      </c>
      <c r="C3675" s="63">
        <v>35310</v>
      </c>
      <c r="D3675" s="63">
        <v>35310</v>
      </c>
      <c r="E3675" s="55">
        <v>1</v>
      </c>
      <c r="F3675">
        <f t="shared" si="57"/>
        <v>1</v>
      </c>
    </row>
    <row r="3676" spans="1:6" x14ac:dyDescent="0.25">
      <c r="A3676" t="s">
        <v>4367</v>
      </c>
      <c r="B3676">
        <v>201804514</v>
      </c>
      <c r="C3676" s="63">
        <v>35311</v>
      </c>
      <c r="D3676" s="63">
        <v>35311</v>
      </c>
      <c r="E3676" s="55">
        <v>1</v>
      </c>
      <c r="F3676">
        <f t="shared" si="57"/>
        <v>1</v>
      </c>
    </row>
    <row r="3677" spans="1:6" x14ac:dyDescent="0.25">
      <c r="B3677">
        <v>201906108</v>
      </c>
      <c r="C3677" s="63">
        <v>35312</v>
      </c>
      <c r="D3677" s="63">
        <v>35312</v>
      </c>
      <c r="E3677" s="55">
        <v>1</v>
      </c>
      <c r="F3677">
        <f t="shared" si="57"/>
        <v>1</v>
      </c>
    </row>
    <row r="3678" spans="1:6" x14ac:dyDescent="0.25">
      <c r="B3678">
        <v>201909653</v>
      </c>
      <c r="C3678" s="63">
        <v>35310</v>
      </c>
      <c r="D3678" s="63">
        <v>35310</v>
      </c>
      <c r="E3678" s="55">
        <v>1</v>
      </c>
      <c r="F3678">
        <f t="shared" si="57"/>
        <v>1</v>
      </c>
    </row>
    <row r="3679" spans="1:6" x14ac:dyDescent="0.25">
      <c r="B3679">
        <v>202008076</v>
      </c>
      <c r="C3679" s="63">
        <v>35311</v>
      </c>
      <c r="D3679" s="63">
        <v>35311</v>
      </c>
      <c r="E3679" s="55">
        <v>1</v>
      </c>
      <c r="F3679">
        <f t="shared" si="57"/>
        <v>1</v>
      </c>
    </row>
    <row r="3680" spans="1:6" x14ac:dyDescent="0.25">
      <c r="A3680" t="s">
        <v>4596</v>
      </c>
      <c r="B3680">
        <v>202000138</v>
      </c>
      <c r="C3680" s="63">
        <v>35310</v>
      </c>
      <c r="D3680" s="63">
        <v>35311</v>
      </c>
      <c r="E3680" s="55">
        <v>1</v>
      </c>
      <c r="F3680">
        <f t="shared" si="57"/>
        <v>2</v>
      </c>
    </row>
    <row r="3681" spans="1:6" x14ac:dyDescent="0.25">
      <c r="A3681" t="s">
        <v>4366</v>
      </c>
      <c r="B3681">
        <v>201705580</v>
      </c>
      <c r="C3681" s="63">
        <v>35309</v>
      </c>
      <c r="D3681" s="63">
        <v>35309</v>
      </c>
      <c r="E3681" s="55">
        <v>1</v>
      </c>
      <c r="F3681">
        <f t="shared" si="57"/>
        <v>1</v>
      </c>
    </row>
    <row r="3682" spans="1:6" x14ac:dyDescent="0.25">
      <c r="A3682" t="s">
        <v>4721</v>
      </c>
      <c r="B3682">
        <v>201905587</v>
      </c>
      <c r="C3682" s="63">
        <v>35311</v>
      </c>
      <c r="D3682" s="63">
        <v>35311</v>
      </c>
      <c r="E3682" s="55">
        <v>1</v>
      </c>
      <c r="F3682">
        <f t="shared" si="57"/>
        <v>1</v>
      </c>
    </row>
    <row r="3683" spans="1:6" x14ac:dyDescent="0.25">
      <c r="A3683" t="s">
        <v>4365</v>
      </c>
      <c r="B3683">
        <v>201806416</v>
      </c>
      <c r="C3683" s="63">
        <v>35312</v>
      </c>
      <c r="D3683" s="63">
        <v>35312</v>
      </c>
      <c r="E3683" s="55">
        <v>1</v>
      </c>
      <c r="F3683">
        <f t="shared" si="57"/>
        <v>1</v>
      </c>
    </row>
    <row r="3684" spans="1:6" x14ac:dyDescent="0.25">
      <c r="B3684">
        <v>201905634</v>
      </c>
      <c r="C3684" s="63">
        <v>35311</v>
      </c>
      <c r="D3684" s="63">
        <v>35311</v>
      </c>
      <c r="E3684" s="55">
        <v>1</v>
      </c>
      <c r="F3684">
        <f t="shared" si="57"/>
        <v>1</v>
      </c>
    </row>
    <row r="3685" spans="1:6" x14ac:dyDescent="0.25">
      <c r="B3685">
        <v>201907007</v>
      </c>
      <c r="C3685" s="63">
        <v>35312</v>
      </c>
      <c r="D3685" s="63">
        <v>35312</v>
      </c>
      <c r="E3685" s="55">
        <v>1</v>
      </c>
      <c r="F3685">
        <f t="shared" si="57"/>
        <v>1</v>
      </c>
    </row>
    <row r="3686" spans="1:6" x14ac:dyDescent="0.25">
      <c r="B3686">
        <v>202006767</v>
      </c>
      <c r="C3686" s="63">
        <v>35311</v>
      </c>
      <c r="D3686" s="63">
        <v>35311</v>
      </c>
      <c r="E3686" s="55">
        <v>1</v>
      </c>
      <c r="F3686">
        <f t="shared" si="57"/>
        <v>1</v>
      </c>
    </row>
    <row r="3687" spans="1:6" x14ac:dyDescent="0.25">
      <c r="A3687" t="s">
        <v>1409</v>
      </c>
      <c r="B3687">
        <v>202004325</v>
      </c>
      <c r="C3687" s="63">
        <v>35312</v>
      </c>
      <c r="D3687" s="63">
        <v>35312</v>
      </c>
      <c r="E3687" s="55">
        <v>1</v>
      </c>
      <c r="F3687">
        <f t="shared" si="57"/>
        <v>1</v>
      </c>
    </row>
    <row r="3688" spans="1:6" x14ac:dyDescent="0.25">
      <c r="A3688" t="s">
        <v>4364</v>
      </c>
      <c r="B3688">
        <v>201905793</v>
      </c>
      <c r="C3688" s="63">
        <v>35312</v>
      </c>
      <c r="D3688" s="63">
        <v>35312</v>
      </c>
      <c r="E3688" s="55">
        <v>1</v>
      </c>
      <c r="F3688">
        <f t="shared" si="57"/>
        <v>1</v>
      </c>
    </row>
    <row r="3689" spans="1:6" x14ac:dyDescent="0.25">
      <c r="B3689">
        <v>201907915</v>
      </c>
      <c r="C3689" s="63">
        <v>35311</v>
      </c>
      <c r="D3689" s="63">
        <v>35311</v>
      </c>
      <c r="E3689" s="55">
        <v>1</v>
      </c>
      <c r="F3689">
        <f t="shared" si="57"/>
        <v>1</v>
      </c>
    </row>
    <row r="3690" spans="1:6" x14ac:dyDescent="0.25">
      <c r="B3690">
        <v>202004159</v>
      </c>
      <c r="C3690" s="63">
        <v>35311</v>
      </c>
      <c r="D3690" s="63">
        <v>35311</v>
      </c>
      <c r="E3690" s="55">
        <v>1</v>
      </c>
      <c r="F3690">
        <f t="shared" si="57"/>
        <v>1</v>
      </c>
    </row>
    <row r="3691" spans="1:6" x14ac:dyDescent="0.25">
      <c r="B3691">
        <v>202005592</v>
      </c>
      <c r="C3691" s="63">
        <v>35312</v>
      </c>
      <c r="D3691" s="63">
        <v>35312</v>
      </c>
      <c r="E3691" s="55">
        <v>1</v>
      </c>
      <c r="F3691">
        <f t="shared" si="57"/>
        <v>1</v>
      </c>
    </row>
    <row r="3692" spans="1:6" x14ac:dyDescent="0.25">
      <c r="A3692" t="s">
        <v>3914</v>
      </c>
      <c r="B3692">
        <v>201806673</v>
      </c>
      <c r="C3692" s="63">
        <v>35311</v>
      </c>
      <c r="D3692" s="63">
        <v>35311</v>
      </c>
      <c r="E3692" s="55">
        <v>1</v>
      </c>
      <c r="F3692">
        <f t="shared" si="57"/>
        <v>1</v>
      </c>
    </row>
    <row r="3693" spans="1:6" x14ac:dyDescent="0.25">
      <c r="B3693">
        <v>201806691</v>
      </c>
      <c r="C3693" s="63">
        <v>35312</v>
      </c>
      <c r="D3693" s="63">
        <v>35312</v>
      </c>
      <c r="E3693" s="55">
        <v>1</v>
      </c>
      <c r="F3693">
        <f t="shared" si="57"/>
        <v>1</v>
      </c>
    </row>
    <row r="3694" spans="1:6" x14ac:dyDescent="0.25">
      <c r="B3694">
        <v>202009549</v>
      </c>
      <c r="C3694" s="63">
        <v>35311</v>
      </c>
      <c r="D3694" s="63">
        <v>35311</v>
      </c>
      <c r="E3694" s="55">
        <v>1</v>
      </c>
      <c r="F3694">
        <f t="shared" si="57"/>
        <v>1</v>
      </c>
    </row>
    <row r="3695" spans="1:6" x14ac:dyDescent="0.25">
      <c r="A3695" t="s">
        <v>2138</v>
      </c>
      <c r="B3695">
        <v>202004907</v>
      </c>
      <c r="C3695" s="63">
        <v>35514</v>
      </c>
      <c r="D3695" s="63">
        <v>35514</v>
      </c>
      <c r="E3695" s="55">
        <v>1</v>
      </c>
      <c r="F3695">
        <f t="shared" si="57"/>
        <v>1</v>
      </c>
    </row>
    <row r="3696" spans="1:6" x14ac:dyDescent="0.25">
      <c r="A3696" t="s">
        <v>1447</v>
      </c>
      <c r="B3696">
        <v>201404459</v>
      </c>
      <c r="C3696" s="63">
        <v>35311</v>
      </c>
      <c r="D3696" s="63">
        <v>35311</v>
      </c>
      <c r="E3696" s="55">
        <v>1</v>
      </c>
      <c r="F3696">
        <f t="shared" si="57"/>
        <v>1</v>
      </c>
    </row>
    <row r="3697" spans="1:6" x14ac:dyDescent="0.25">
      <c r="A3697" t="s">
        <v>1255</v>
      </c>
      <c r="B3697">
        <v>201705312</v>
      </c>
      <c r="C3697" s="63">
        <v>35312</v>
      </c>
      <c r="D3697" s="63">
        <v>35312</v>
      </c>
      <c r="E3697" s="55">
        <v>1</v>
      </c>
      <c r="F3697">
        <f t="shared" si="57"/>
        <v>1</v>
      </c>
    </row>
    <row r="3698" spans="1:6" x14ac:dyDescent="0.25">
      <c r="A3698" t="s">
        <v>939</v>
      </c>
      <c r="B3698">
        <v>201504395</v>
      </c>
      <c r="C3698" s="63">
        <v>35313</v>
      </c>
      <c r="D3698" s="63">
        <v>35313</v>
      </c>
      <c r="E3698" s="55">
        <v>1</v>
      </c>
      <c r="F3698">
        <f t="shared" si="57"/>
        <v>1</v>
      </c>
    </row>
    <row r="3699" spans="1:6" x14ac:dyDescent="0.25">
      <c r="B3699">
        <v>201907329</v>
      </c>
      <c r="C3699" s="63">
        <v>35312</v>
      </c>
      <c r="D3699" s="63">
        <v>35312</v>
      </c>
      <c r="E3699" s="55">
        <v>1</v>
      </c>
      <c r="F3699">
        <f t="shared" si="57"/>
        <v>1</v>
      </c>
    </row>
    <row r="3700" spans="1:6" x14ac:dyDescent="0.25">
      <c r="A3700" t="s">
        <v>937</v>
      </c>
      <c r="B3700">
        <v>202004554</v>
      </c>
      <c r="C3700" s="63">
        <v>35312</v>
      </c>
      <c r="D3700" s="63">
        <v>35312</v>
      </c>
      <c r="E3700" s="55">
        <v>1</v>
      </c>
      <c r="F3700">
        <f t="shared" si="57"/>
        <v>1</v>
      </c>
    </row>
    <row r="3701" spans="1:6" x14ac:dyDescent="0.25">
      <c r="A3701" t="s">
        <v>1466</v>
      </c>
      <c r="B3701">
        <v>201703591</v>
      </c>
      <c r="C3701" s="63">
        <v>35311</v>
      </c>
      <c r="D3701" s="63">
        <v>35311</v>
      </c>
      <c r="E3701" s="55">
        <v>1</v>
      </c>
      <c r="F3701">
        <f t="shared" si="57"/>
        <v>1</v>
      </c>
    </row>
    <row r="3702" spans="1:6" x14ac:dyDescent="0.25">
      <c r="A3702" t="s">
        <v>4825</v>
      </c>
      <c r="B3702">
        <v>201907337</v>
      </c>
      <c r="C3702" s="63">
        <v>35311</v>
      </c>
      <c r="D3702" s="63">
        <v>35311</v>
      </c>
      <c r="E3702" s="55">
        <v>1</v>
      </c>
      <c r="F3702">
        <f t="shared" si="57"/>
        <v>1</v>
      </c>
    </row>
    <row r="3703" spans="1:6" x14ac:dyDescent="0.25">
      <c r="A3703" t="s">
        <v>4595</v>
      </c>
      <c r="B3703">
        <v>202007398</v>
      </c>
      <c r="C3703" s="63">
        <v>35311</v>
      </c>
      <c r="D3703" s="63">
        <v>35311</v>
      </c>
      <c r="E3703" s="55">
        <v>1</v>
      </c>
      <c r="F3703">
        <f t="shared" si="57"/>
        <v>1</v>
      </c>
    </row>
    <row r="3704" spans="1:6" x14ac:dyDescent="0.25">
      <c r="A3704" t="s">
        <v>4761</v>
      </c>
      <c r="B3704">
        <v>201704093</v>
      </c>
      <c r="C3704" s="63">
        <v>35311</v>
      </c>
      <c r="D3704" s="63">
        <v>35311</v>
      </c>
      <c r="E3704" s="55">
        <v>1</v>
      </c>
      <c r="F3704">
        <f t="shared" si="57"/>
        <v>1</v>
      </c>
    </row>
    <row r="3705" spans="1:6" x14ac:dyDescent="0.25">
      <c r="A3705" t="s">
        <v>1465</v>
      </c>
      <c r="B3705">
        <v>201706403</v>
      </c>
      <c r="C3705" s="63">
        <v>35311</v>
      </c>
      <c r="D3705" s="63">
        <v>35311</v>
      </c>
      <c r="E3705" s="55">
        <v>1</v>
      </c>
      <c r="F3705">
        <f t="shared" si="57"/>
        <v>1</v>
      </c>
    </row>
    <row r="3706" spans="1:6" x14ac:dyDescent="0.25">
      <c r="A3706" t="s">
        <v>4594</v>
      </c>
      <c r="B3706">
        <v>201904499</v>
      </c>
      <c r="C3706" s="63">
        <v>35311</v>
      </c>
      <c r="D3706" s="63">
        <v>35311</v>
      </c>
      <c r="E3706" s="55">
        <v>1</v>
      </c>
      <c r="F3706">
        <f t="shared" si="57"/>
        <v>1</v>
      </c>
    </row>
    <row r="3707" spans="1:6" x14ac:dyDescent="0.25">
      <c r="A3707" t="s">
        <v>1234</v>
      </c>
      <c r="B3707">
        <v>201407779</v>
      </c>
      <c r="C3707" s="63">
        <v>35311</v>
      </c>
      <c r="D3707" s="63">
        <v>35311</v>
      </c>
      <c r="E3707" s="55">
        <v>1</v>
      </c>
      <c r="F3707">
        <f t="shared" si="57"/>
        <v>1</v>
      </c>
    </row>
    <row r="3708" spans="1:6" x14ac:dyDescent="0.25">
      <c r="B3708">
        <v>201906648</v>
      </c>
      <c r="C3708" s="63">
        <v>35311</v>
      </c>
      <c r="D3708" s="63">
        <v>35311</v>
      </c>
      <c r="E3708" s="55">
        <v>1</v>
      </c>
      <c r="F3708">
        <f t="shared" si="57"/>
        <v>1</v>
      </c>
    </row>
    <row r="3709" spans="1:6" x14ac:dyDescent="0.25">
      <c r="A3709" t="s">
        <v>4227</v>
      </c>
      <c r="B3709">
        <v>201905948</v>
      </c>
      <c r="C3709" s="63">
        <v>35311</v>
      </c>
      <c r="D3709" s="63">
        <v>35311</v>
      </c>
      <c r="E3709" s="55">
        <v>1</v>
      </c>
      <c r="F3709">
        <f t="shared" si="57"/>
        <v>1</v>
      </c>
    </row>
    <row r="3710" spans="1:6" x14ac:dyDescent="0.25">
      <c r="A3710" t="s">
        <v>5722</v>
      </c>
      <c r="B3710">
        <v>201700494</v>
      </c>
      <c r="C3710" s="63">
        <v>35513</v>
      </c>
      <c r="D3710" s="63">
        <v>35514</v>
      </c>
      <c r="E3710" s="55">
        <v>1</v>
      </c>
      <c r="F3710">
        <f t="shared" si="57"/>
        <v>2</v>
      </c>
    </row>
    <row r="3711" spans="1:6" x14ac:dyDescent="0.25">
      <c r="A3711" t="s">
        <v>1254</v>
      </c>
      <c r="B3711">
        <v>201706412</v>
      </c>
      <c r="C3711" s="63">
        <v>35312</v>
      </c>
      <c r="D3711" s="63">
        <v>35312</v>
      </c>
      <c r="E3711" s="55">
        <v>1</v>
      </c>
      <c r="F3711">
        <f t="shared" si="57"/>
        <v>1</v>
      </c>
    </row>
    <row r="3712" spans="1:6" x14ac:dyDescent="0.25">
      <c r="A3712" t="s">
        <v>936</v>
      </c>
      <c r="B3712">
        <v>201905129</v>
      </c>
      <c r="C3712" s="63">
        <v>35311</v>
      </c>
      <c r="D3712" s="63">
        <v>35312</v>
      </c>
      <c r="E3712" s="55">
        <v>1</v>
      </c>
      <c r="F3712">
        <f t="shared" si="57"/>
        <v>2</v>
      </c>
    </row>
    <row r="3713" spans="1:6" x14ac:dyDescent="0.25">
      <c r="A3713" t="s">
        <v>1216</v>
      </c>
      <c r="B3713">
        <v>201506449</v>
      </c>
      <c r="C3713" s="63">
        <v>35312</v>
      </c>
      <c r="D3713" s="63">
        <v>35312</v>
      </c>
      <c r="E3713" s="55">
        <v>1</v>
      </c>
      <c r="F3713">
        <f t="shared" si="57"/>
        <v>1</v>
      </c>
    </row>
    <row r="3714" spans="1:6" x14ac:dyDescent="0.25">
      <c r="B3714">
        <v>201806780</v>
      </c>
      <c r="C3714" s="63">
        <v>35313</v>
      </c>
      <c r="D3714" s="63">
        <v>35313</v>
      </c>
      <c r="E3714" s="55">
        <v>1</v>
      </c>
      <c r="F3714">
        <f t="shared" si="57"/>
        <v>1</v>
      </c>
    </row>
    <row r="3715" spans="1:6" x14ac:dyDescent="0.25">
      <c r="B3715">
        <v>201906961</v>
      </c>
      <c r="C3715" s="63">
        <v>35312</v>
      </c>
      <c r="D3715" s="63">
        <v>35312</v>
      </c>
      <c r="E3715" s="55">
        <v>1</v>
      </c>
      <c r="F3715">
        <f t="shared" si="57"/>
        <v>1</v>
      </c>
    </row>
    <row r="3716" spans="1:6" x14ac:dyDescent="0.25">
      <c r="B3716">
        <v>202007629</v>
      </c>
      <c r="C3716" s="63">
        <v>35312</v>
      </c>
      <c r="D3716" s="63">
        <v>35312</v>
      </c>
      <c r="E3716" s="55">
        <v>1</v>
      </c>
      <c r="F3716">
        <f t="shared" si="57"/>
        <v>1</v>
      </c>
    </row>
    <row r="3717" spans="1:6" x14ac:dyDescent="0.25">
      <c r="B3717">
        <v>202007888</v>
      </c>
      <c r="C3717" s="63">
        <v>35313</v>
      </c>
      <c r="D3717" s="63">
        <v>35313</v>
      </c>
      <c r="E3717" s="55">
        <v>1</v>
      </c>
      <c r="F3717">
        <f t="shared" si="57"/>
        <v>1</v>
      </c>
    </row>
    <row r="3718" spans="1:6" x14ac:dyDescent="0.25">
      <c r="A3718" t="s">
        <v>934</v>
      </c>
      <c r="B3718">
        <v>202005148</v>
      </c>
      <c r="C3718" s="63">
        <v>35314</v>
      </c>
      <c r="D3718" s="63">
        <v>35314</v>
      </c>
      <c r="E3718" s="55">
        <v>1</v>
      </c>
      <c r="F3718">
        <f t="shared" ref="F3718:F3781" si="58">IFERROR(D3718-C3718+1, 0)</f>
        <v>1</v>
      </c>
    </row>
    <row r="3719" spans="1:6" x14ac:dyDescent="0.25">
      <c r="A3719" t="s">
        <v>1320</v>
      </c>
      <c r="B3719">
        <v>202005428</v>
      </c>
      <c r="C3719" s="63">
        <v>35312</v>
      </c>
      <c r="D3719" s="63">
        <v>35312</v>
      </c>
      <c r="E3719" s="55">
        <v>1</v>
      </c>
      <c r="F3719">
        <f t="shared" si="58"/>
        <v>1</v>
      </c>
    </row>
    <row r="3720" spans="1:6" x14ac:dyDescent="0.25">
      <c r="A3720" t="s">
        <v>932</v>
      </c>
      <c r="B3720">
        <v>201907424</v>
      </c>
      <c r="C3720" s="63">
        <v>35312</v>
      </c>
      <c r="D3720" s="63">
        <v>35313</v>
      </c>
      <c r="E3720" s="55">
        <v>1</v>
      </c>
      <c r="F3720">
        <f t="shared" si="58"/>
        <v>2</v>
      </c>
    </row>
    <row r="3721" spans="1:6" x14ac:dyDescent="0.25">
      <c r="A3721" t="s">
        <v>4593</v>
      </c>
      <c r="B3721">
        <v>201710579</v>
      </c>
      <c r="C3721" s="63">
        <v>35312</v>
      </c>
      <c r="D3721" s="63">
        <v>35312</v>
      </c>
      <c r="E3721" s="55">
        <v>1</v>
      </c>
      <c r="F3721">
        <f t="shared" si="58"/>
        <v>1</v>
      </c>
    </row>
    <row r="3722" spans="1:6" x14ac:dyDescent="0.25">
      <c r="A3722" t="s">
        <v>929</v>
      </c>
      <c r="B3722">
        <v>201808541</v>
      </c>
      <c r="C3722" s="63">
        <v>35314</v>
      </c>
      <c r="D3722" s="63">
        <v>35314</v>
      </c>
      <c r="E3722" s="55">
        <v>1</v>
      </c>
      <c r="F3722">
        <f t="shared" si="58"/>
        <v>1</v>
      </c>
    </row>
    <row r="3723" spans="1:6" x14ac:dyDescent="0.25">
      <c r="B3723">
        <v>201910371</v>
      </c>
      <c r="C3723" s="63">
        <v>35313</v>
      </c>
      <c r="D3723" s="63">
        <v>35313</v>
      </c>
      <c r="E3723" s="55">
        <v>1</v>
      </c>
      <c r="F3723">
        <f t="shared" si="58"/>
        <v>1</v>
      </c>
    </row>
    <row r="3724" spans="1:6" x14ac:dyDescent="0.25">
      <c r="B3724">
        <v>202004461</v>
      </c>
      <c r="C3724" s="63">
        <v>35313</v>
      </c>
      <c r="D3724" s="63">
        <v>35313</v>
      </c>
      <c r="E3724" s="55">
        <v>1</v>
      </c>
      <c r="F3724">
        <f t="shared" si="58"/>
        <v>1</v>
      </c>
    </row>
    <row r="3725" spans="1:6" x14ac:dyDescent="0.25">
      <c r="A3725" t="s">
        <v>2137</v>
      </c>
      <c r="B3725">
        <v>202008581</v>
      </c>
      <c r="C3725" s="63">
        <v>35517</v>
      </c>
      <c r="D3725" s="63">
        <v>35517</v>
      </c>
      <c r="E3725" s="55">
        <v>1</v>
      </c>
      <c r="F3725">
        <f t="shared" si="58"/>
        <v>1</v>
      </c>
    </row>
    <row r="3726" spans="1:6" x14ac:dyDescent="0.25">
      <c r="A3726" t="s">
        <v>1446</v>
      </c>
      <c r="B3726">
        <v>201907601</v>
      </c>
      <c r="C3726" s="63">
        <v>35312</v>
      </c>
      <c r="D3726" s="63">
        <v>35312</v>
      </c>
      <c r="E3726" s="55">
        <v>1</v>
      </c>
      <c r="F3726">
        <f t="shared" si="58"/>
        <v>1</v>
      </c>
    </row>
    <row r="3727" spans="1:6" x14ac:dyDescent="0.25">
      <c r="A3727" t="s">
        <v>1161</v>
      </c>
      <c r="B3727">
        <v>201908253</v>
      </c>
      <c r="C3727" s="63">
        <v>35313</v>
      </c>
      <c r="D3727" s="63">
        <v>35313</v>
      </c>
      <c r="E3727" s="55">
        <v>1</v>
      </c>
      <c r="F3727">
        <f t="shared" si="58"/>
        <v>1</v>
      </c>
    </row>
    <row r="3728" spans="1:6" x14ac:dyDescent="0.25">
      <c r="A3728" t="s">
        <v>4847</v>
      </c>
      <c r="B3728">
        <v>201104122</v>
      </c>
      <c r="C3728" s="63">
        <v>35313</v>
      </c>
      <c r="D3728" s="63">
        <v>35313</v>
      </c>
      <c r="E3728" s="55">
        <v>1</v>
      </c>
      <c r="F3728">
        <f t="shared" si="58"/>
        <v>1</v>
      </c>
    </row>
    <row r="3729" spans="1:6" x14ac:dyDescent="0.25">
      <c r="A3729" t="s">
        <v>1159</v>
      </c>
      <c r="B3729">
        <v>202006837</v>
      </c>
      <c r="C3729" s="63">
        <v>35314</v>
      </c>
      <c r="D3729" s="63">
        <v>35314</v>
      </c>
      <c r="E3729" s="55">
        <v>1</v>
      </c>
      <c r="F3729">
        <f t="shared" si="58"/>
        <v>1</v>
      </c>
    </row>
    <row r="3730" spans="1:6" x14ac:dyDescent="0.25">
      <c r="A3730" t="s">
        <v>4075</v>
      </c>
      <c r="B3730">
        <v>201503738</v>
      </c>
      <c r="C3730" s="63">
        <v>35312</v>
      </c>
      <c r="D3730" s="63">
        <v>35312</v>
      </c>
      <c r="E3730" s="55">
        <v>1</v>
      </c>
      <c r="F3730">
        <f t="shared" si="58"/>
        <v>1</v>
      </c>
    </row>
    <row r="3731" spans="1:6" x14ac:dyDescent="0.25">
      <c r="B3731">
        <v>201704136</v>
      </c>
      <c r="C3731" s="63">
        <v>35314</v>
      </c>
      <c r="D3731" s="63">
        <v>35314</v>
      </c>
      <c r="E3731" s="55">
        <v>1</v>
      </c>
      <c r="F3731">
        <f t="shared" si="58"/>
        <v>1</v>
      </c>
    </row>
    <row r="3732" spans="1:6" x14ac:dyDescent="0.25">
      <c r="B3732">
        <v>201806340</v>
      </c>
      <c r="C3732" s="63">
        <v>35315</v>
      </c>
      <c r="D3732" s="63">
        <v>35315</v>
      </c>
      <c r="E3732" s="55">
        <v>1</v>
      </c>
      <c r="F3732">
        <f t="shared" si="58"/>
        <v>1</v>
      </c>
    </row>
    <row r="3733" spans="1:6" x14ac:dyDescent="0.25">
      <c r="B3733">
        <v>201906104</v>
      </c>
      <c r="C3733" s="63">
        <v>35313</v>
      </c>
      <c r="D3733" s="63">
        <v>35313</v>
      </c>
      <c r="E3733" s="55">
        <v>1</v>
      </c>
      <c r="F3733">
        <f t="shared" si="58"/>
        <v>1</v>
      </c>
    </row>
    <row r="3734" spans="1:6" x14ac:dyDescent="0.25">
      <c r="B3734">
        <v>202007122</v>
      </c>
      <c r="C3734" s="63">
        <v>35315</v>
      </c>
      <c r="D3734" s="63">
        <v>35315</v>
      </c>
      <c r="E3734" s="55">
        <v>1</v>
      </c>
      <c r="F3734">
        <f t="shared" si="58"/>
        <v>1</v>
      </c>
    </row>
    <row r="3735" spans="1:6" x14ac:dyDescent="0.25">
      <c r="A3735" t="s">
        <v>2135</v>
      </c>
      <c r="B3735">
        <v>201704335</v>
      </c>
      <c r="C3735" s="63">
        <v>35514</v>
      </c>
      <c r="D3735" s="63">
        <v>35514</v>
      </c>
      <c r="E3735" s="55">
        <v>1</v>
      </c>
      <c r="F3735">
        <f t="shared" si="58"/>
        <v>1</v>
      </c>
    </row>
    <row r="3736" spans="1:6" x14ac:dyDescent="0.25">
      <c r="A3736" t="s">
        <v>927</v>
      </c>
      <c r="B3736">
        <v>201806406</v>
      </c>
      <c r="C3736" s="63">
        <v>35313</v>
      </c>
      <c r="D3736" s="63">
        <v>35313</v>
      </c>
      <c r="E3736" s="55">
        <v>1</v>
      </c>
      <c r="F3736">
        <f t="shared" si="58"/>
        <v>1</v>
      </c>
    </row>
    <row r="3737" spans="1:6" x14ac:dyDescent="0.25">
      <c r="B3737">
        <v>201905483</v>
      </c>
      <c r="C3737" s="63">
        <v>35313</v>
      </c>
      <c r="D3737" s="63">
        <v>35313</v>
      </c>
      <c r="E3737" s="55">
        <v>1</v>
      </c>
      <c r="F3737">
        <f t="shared" si="58"/>
        <v>1</v>
      </c>
    </row>
    <row r="3738" spans="1:6" x14ac:dyDescent="0.25">
      <c r="B3738">
        <v>201906777</v>
      </c>
      <c r="C3738" s="63">
        <v>35313</v>
      </c>
      <c r="D3738" s="63">
        <v>35313</v>
      </c>
      <c r="E3738" s="55">
        <v>1</v>
      </c>
      <c r="F3738">
        <f t="shared" si="58"/>
        <v>1</v>
      </c>
    </row>
    <row r="3739" spans="1:6" x14ac:dyDescent="0.25">
      <c r="A3739" t="s">
        <v>1253</v>
      </c>
      <c r="B3739">
        <v>201906108</v>
      </c>
      <c r="C3739" s="63">
        <v>35313</v>
      </c>
      <c r="D3739" s="63">
        <v>35313</v>
      </c>
      <c r="E3739" s="55">
        <v>1</v>
      </c>
      <c r="F3739">
        <f t="shared" si="58"/>
        <v>1</v>
      </c>
    </row>
    <row r="3740" spans="1:6" x14ac:dyDescent="0.25">
      <c r="B3740">
        <v>201909653</v>
      </c>
      <c r="C3740" s="63">
        <v>35313</v>
      </c>
      <c r="D3740" s="63">
        <v>35313</v>
      </c>
      <c r="E3740" s="55">
        <v>1</v>
      </c>
      <c r="F3740">
        <f t="shared" si="58"/>
        <v>1</v>
      </c>
    </row>
    <row r="3741" spans="1:6" x14ac:dyDescent="0.25">
      <c r="B3741">
        <v>202003072</v>
      </c>
      <c r="C3741" s="63">
        <v>35313</v>
      </c>
      <c r="D3741" s="63">
        <v>35313</v>
      </c>
      <c r="E3741" s="55">
        <v>1</v>
      </c>
      <c r="F3741">
        <f t="shared" si="58"/>
        <v>1</v>
      </c>
    </row>
    <row r="3742" spans="1:6" x14ac:dyDescent="0.25">
      <c r="A3742" t="s">
        <v>4363</v>
      </c>
      <c r="B3742">
        <v>201805000</v>
      </c>
      <c r="C3742" s="63">
        <v>35313</v>
      </c>
      <c r="D3742" s="63">
        <v>35314</v>
      </c>
      <c r="E3742" s="55">
        <v>1</v>
      </c>
      <c r="F3742">
        <f t="shared" si="58"/>
        <v>2</v>
      </c>
    </row>
    <row r="3743" spans="1:6" x14ac:dyDescent="0.25">
      <c r="A3743" t="s">
        <v>1445</v>
      </c>
      <c r="B3743">
        <v>202000772</v>
      </c>
      <c r="C3743" s="63">
        <v>35313</v>
      </c>
      <c r="D3743" s="63">
        <v>35314</v>
      </c>
      <c r="E3743" s="55">
        <v>1</v>
      </c>
      <c r="F3743">
        <f t="shared" si="58"/>
        <v>2</v>
      </c>
    </row>
    <row r="3744" spans="1:6" x14ac:dyDescent="0.25">
      <c r="A3744" t="s">
        <v>1340</v>
      </c>
      <c r="B3744">
        <v>201905705</v>
      </c>
      <c r="C3744" s="63">
        <v>35313</v>
      </c>
      <c r="D3744" s="63">
        <v>35313</v>
      </c>
      <c r="E3744" s="55">
        <v>1</v>
      </c>
      <c r="F3744">
        <f t="shared" si="58"/>
        <v>1</v>
      </c>
    </row>
    <row r="3745" spans="1:6" x14ac:dyDescent="0.25">
      <c r="B3745">
        <v>201907287</v>
      </c>
      <c r="C3745" s="63">
        <v>35313</v>
      </c>
      <c r="D3745" s="63">
        <v>35313</v>
      </c>
      <c r="E3745" s="55">
        <v>1</v>
      </c>
      <c r="F3745">
        <f t="shared" si="58"/>
        <v>1</v>
      </c>
    </row>
    <row r="3746" spans="1:6" x14ac:dyDescent="0.25">
      <c r="A3746" t="s">
        <v>4362</v>
      </c>
      <c r="B3746">
        <v>202004258</v>
      </c>
      <c r="C3746" s="63">
        <v>35313</v>
      </c>
      <c r="D3746" s="63">
        <v>35313</v>
      </c>
      <c r="E3746" s="55">
        <v>1</v>
      </c>
      <c r="F3746">
        <f t="shared" si="58"/>
        <v>1</v>
      </c>
    </row>
    <row r="3747" spans="1:6" x14ac:dyDescent="0.25">
      <c r="B3747">
        <v>202007216</v>
      </c>
      <c r="C3747" s="63">
        <v>35313</v>
      </c>
      <c r="D3747" s="63">
        <v>35313</v>
      </c>
      <c r="E3747" s="55">
        <v>1</v>
      </c>
      <c r="F3747">
        <f t="shared" si="58"/>
        <v>1</v>
      </c>
    </row>
    <row r="3748" spans="1:6" x14ac:dyDescent="0.25">
      <c r="A3748" t="s">
        <v>1339</v>
      </c>
      <c r="B3748">
        <v>202004893</v>
      </c>
      <c r="C3748" s="63">
        <v>35313</v>
      </c>
      <c r="D3748" s="63">
        <v>35313</v>
      </c>
      <c r="E3748" s="55">
        <v>1</v>
      </c>
      <c r="F3748">
        <f t="shared" si="58"/>
        <v>1</v>
      </c>
    </row>
    <row r="3749" spans="1:6" x14ac:dyDescent="0.25">
      <c r="A3749" t="s">
        <v>3912</v>
      </c>
      <c r="B3749">
        <v>201802653</v>
      </c>
      <c r="C3749" s="63">
        <v>35314</v>
      </c>
      <c r="D3749" s="63">
        <v>35314</v>
      </c>
      <c r="E3749" s="55">
        <v>1</v>
      </c>
      <c r="F3749">
        <f t="shared" si="58"/>
        <v>1</v>
      </c>
    </row>
    <row r="3750" spans="1:6" x14ac:dyDescent="0.25">
      <c r="B3750">
        <v>202004244</v>
      </c>
      <c r="C3750" s="63">
        <v>35315</v>
      </c>
      <c r="D3750" s="63">
        <v>35316</v>
      </c>
      <c r="E3750" s="55">
        <v>1</v>
      </c>
      <c r="F3750">
        <f t="shared" si="58"/>
        <v>2</v>
      </c>
    </row>
    <row r="3751" spans="1:6" x14ac:dyDescent="0.25">
      <c r="A3751" t="s">
        <v>4074</v>
      </c>
      <c r="B3751">
        <v>201705577</v>
      </c>
      <c r="C3751" s="63">
        <v>35315</v>
      </c>
      <c r="D3751" s="63">
        <v>35315</v>
      </c>
      <c r="E3751" s="55">
        <v>1</v>
      </c>
      <c r="F3751">
        <f t="shared" si="58"/>
        <v>1</v>
      </c>
    </row>
    <row r="3752" spans="1:6" x14ac:dyDescent="0.25">
      <c r="B3752">
        <v>201806360</v>
      </c>
      <c r="C3752" s="63">
        <v>35316</v>
      </c>
      <c r="D3752" s="63">
        <v>35316</v>
      </c>
      <c r="E3752" s="55">
        <v>1</v>
      </c>
      <c r="F3752">
        <f t="shared" si="58"/>
        <v>1</v>
      </c>
    </row>
    <row r="3753" spans="1:6" x14ac:dyDescent="0.25">
      <c r="B3753">
        <v>202006280</v>
      </c>
      <c r="C3753" s="63">
        <v>35317</v>
      </c>
      <c r="D3753" s="63">
        <v>35317</v>
      </c>
      <c r="E3753" s="55">
        <v>1</v>
      </c>
      <c r="F3753">
        <f t="shared" si="58"/>
        <v>1</v>
      </c>
    </row>
    <row r="3754" spans="1:6" x14ac:dyDescent="0.25">
      <c r="A3754" t="s">
        <v>4226</v>
      </c>
      <c r="B3754">
        <v>202008444</v>
      </c>
      <c r="C3754" s="63">
        <v>35315</v>
      </c>
      <c r="D3754" s="63">
        <v>35315</v>
      </c>
      <c r="E3754" s="55">
        <v>1</v>
      </c>
      <c r="F3754">
        <f t="shared" si="58"/>
        <v>1</v>
      </c>
    </row>
    <row r="3755" spans="1:6" x14ac:dyDescent="0.25">
      <c r="A3755" t="s">
        <v>924</v>
      </c>
      <c r="B3755">
        <v>201705580</v>
      </c>
      <c r="C3755" s="63">
        <v>35318</v>
      </c>
      <c r="D3755" s="63">
        <v>35319</v>
      </c>
      <c r="E3755" s="55">
        <v>1</v>
      </c>
      <c r="F3755">
        <f t="shared" si="58"/>
        <v>2</v>
      </c>
    </row>
    <row r="3756" spans="1:6" x14ac:dyDescent="0.25">
      <c r="B3756">
        <v>201804514</v>
      </c>
      <c r="C3756" s="63">
        <v>35317</v>
      </c>
      <c r="D3756" s="63">
        <v>35317</v>
      </c>
      <c r="E3756" s="55">
        <v>1</v>
      </c>
      <c r="F3756">
        <f t="shared" si="58"/>
        <v>1</v>
      </c>
    </row>
    <row r="3757" spans="1:6" x14ac:dyDescent="0.25">
      <c r="B3757">
        <v>201809896</v>
      </c>
      <c r="C3757" s="63">
        <v>35319</v>
      </c>
      <c r="D3757" s="63">
        <v>35319</v>
      </c>
      <c r="E3757" s="55">
        <v>1</v>
      </c>
      <c r="F3757">
        <f t="shared" si="58"/>
        <v>1</v>
      </c>
    </row>
    <row r="3758" spans="1:6" x14ac:dyDescent="0.25">
      <c r="B3758">
        <v>201900198</v>
      </c>
      <c r="C3758" s="63">
        <v>35315</v>
      </c>
      <c r="D3758" s="63">
        <v>35315</v>
      </c>
      <c r="E3758" s="55">
        <v>1</v>
      </c>
      <c r="F3758">
        <f t="shared" si="58"/>
        <v>1</v>
      </c>
    </row>
    <row r="3759" spans="1:6" x14ac:dyDescent="0.25">
      <c r="B3759">
        <v>201907580</v>
      </c>
      <c r="C3759" s="63">
        <v>35316</v>
      </c>
      <c r="D3759" s="63">
        <v>35316</v>
      </c>
      <c r="E3759" s="55">
        <v>1</v>
      </c>
      <c r="F3759">
        <f t="shared" si="58"/>
        <v>1</v>
      </c>
    </row>
    <row r="3760" spans="1:6" x14ac:dyDescent="0.25">
      <c r="A3760" t="s">
        <v>1587</v>
      </c>
      <c r="B3760">
        <v>201906792</v>
      </c>
      <c r="C3760" s="63">
        <v>35315</v>
      </c>
      <c r="D3760" s="63">
        <v>35316</v>
      </c>
      <c r="E3760" s="55">
        <v>1</v>
      </c>
      <c r="F3760">
        <f t="shared" si="58"/>
        <v>2</v>
      </c>
    </row>
    <row r="3761" spans="1:6" x14ac:dyDescent="0.25">
      <c r="A3761" t="s">
        <v>4072</v>
      </c>
      <c r="B3761">
        <v>201806151</v>
      </c>
      <c r="C3761" s="63">
        <v>35315</v>
      </c>
      <c r="D3761" s="63">
        <v>35315</v>
      </c>
      <c r="E3761" s="55">
        <v>1</v>
      </c>
      <c r="F3761">
        <f t="shared" si="58"/>
        <v>1</v>
      </c>
    </row>
    <row r="3762" spans="1:6" x14ac:dyDescent="0.25">
      <c r="A3762" t="s">
        <v>4361</v>
      </c>
      <c r="B3762">
        <v>201606703</v>
      </c>
      <c r="C3762" s="63">
        <v>35315</v>
      </c>
      <c r="D3762" s="63">
        <v>35315</v>
      </c>
      <c r="E3762" s="55">
        <v>1</v>
      </c>
      <c r="F3762">
        <f t="shared" si="58"/>
        <v>1</v>
      </c>
    </row>
    <row r="3763" spans="1:6" x14ac:dyDescent="0.25">
      <c r="B3763">
        <v>201608551</v>
      </c>
      <c r="C3763" s="63">
        <v>35315</v>
      </c>
      <c r="D3763" s="63">
        <v>35315</v>
      </c>
      <c r="E3763" s="55">
        <v>1</v>
      </c>
      <c r="F3763">
        <f t="shared" si="58"/>
        <v>1</v>
      </c>
    </row>
    <row r="3764" spans="1:6" x14ac:dyDescent="0.25">
      <c r="A3764" t="s">
        <v>4071</v>
      </c>
      <c r="B3764">
        <v>201101522</v>
      </c>
      <c r="C3764" s="63">
        <v>35316</v>
      </c>
      <c r="D3764" s="63">
        <v>35316</v>
      </c>
      <c r="E3764" s="55">
        <v>1</v>
      </c>
      <c r="F3764">
        <f t="shared" si="58"/>
        <v>1</v>
      </c>
    </row>
    <row r="3765" spans="1:6" x14ac:dyDescent="0.25">
      <c r="B3765">
        <v>201504441</v>
      </c>
      <c r="C3765" s="63">
        <v>35319</v>
      </c>
      <c r="D3765" s="63">
        <v>35319</v>
      </c>
      <c r="E3765" s="55">
        <v>1</v>
      </c>
      <c r="F3765">
        <f t="shared" si="58"/>
        <v>1</v>
      </c>
    </row>
    <row r="3766" spans="1:6" x14ac:dyDescent="0.25">
      <c r="B3766">
        <v>201507838</v>
      </c>
      <c r="C3766" s="63">
        <v>35318</v>
      </c>
      <c r="D3766" s="63">
        <v>35318</v>
      </c>
      <c r="E3766" s="55">
        <v>1</v>
      </c>
      <c r="F3766">
        <f t="shared" si="58"/>
        <v>1</v>
      </c>
    </row>
    <row r="3767" spans="1:6" x14ac:dyDescent="0.25">
      <c r="B3767">
        <v>201704797</v>
      </c>
      <c r="C3767" s="63">
        <v>35318</v>
      </c>
      <c r="D3767" s="63">
        <v>35318</v>
      </c>
      <c r="E3767" s="55">
        <v>1</v>
      </c>
      <c r="F3767">
        <f t="shared" si="58"/>
        <v>1</v>
      </c>
    </row>
    <row r="3768" spans="1:6" x14ac:dyDescent="0.25">
      <c r="B3768">
        <v>201706828</v>
      </c>
      <c r="C3768" s="63">
        <v>35320</v>
      </c>
      <c r="D3768" s="63">
        <v>35320</v>
      </c>
      <c r="E3768" s="55">
        <v>1</v>
      </c>
      <c r="F3768">
        <f t="shared" si="58"/>
        <v>1</v>
      </c>
    </row>
    <row r="3769" spans="1:6" x14ac:dyDescent="0.25">
      <c r="B3769">
        <v>201806780</v>
      </c>
      <c r="C3769" s="63">
        <v>35315</v>
      </c>
      <c r="D3769" s="63">
        <v>35316</v>
      </c>
      <c r="E3769" s="55">
        <v>1</v>
      </c>
      <c r="F3769">
        <f t="shared" si="58"/>
        <v>2</v>
      </c>
    </row>
    <row r="3770" spans="1:6" x14ac:dyDescent="0.25">
      <c r="B3770">
        <v>201806927</v>
      </c>
      <c r="C3770" s="63">
        <v>35317</v>
      </c>
      <c r="D3770" s="63">
        <v>35317</v>
      </c>
      <c r="E3770" s="55">
        <v>1</v>
      </c>
      <c r="F3770">
        <f t="shared" si="58"/>
        <v>1</v>
      </c>
    </row>
    <row r="3771" spans="1:6" x14ac:dyDescent="0.25">
      <c r="B3771">
        <v>201905034</v>
      </c>
      <c r="C3771" s="63">
        <v>35320</v>
      </c>
      <c r="D3771" s="63">
        <v>35320</v>
      </c>
      <c r="E3771" s="55">
        <v>1</v>
      </c>
      <c r="F3771">
        <f t="shared" si="58"/>
        <v>1</v>
      </c>
    </row>
    <row r="3772" spans="1:6" x14ac:dyDescent="0.25">
      <c r="B3772">
        <v>201907477</v>
      </c>
      <c r="C3772" s="63">
        <v>35320</v>
      </c>
      <c r="D3772" s="63">
        <v>35320</v>
      </c>
      <c r="E3772" s="55">
        <v>1</v>
      </c>
      <c r="F3772">
        <f t="shared" si="58"/>
        <v>1</v>
      </c>
    </row>
    <row r="3773" spans="1:6" x14ac:dyDescent="0.25">
      <c r="B3773">
        <v>202007797</v>
      </c>
      <c r="C3773" s="63">
        <v>35318</v>
      </c>
      <c r="D3773" s="63">
        <v>35318</v>
      </c>
      <c r="E3773" s="55">
        <v>1</v>
      </c>
      <c r="F3773">
        <f t="shared" si="58"/>
        <v>1</v>
      </c>
    </row>
    <row r="3774" spans="1:6" x14ac:dyDescent="0.25">
      <c r="A3774" t="s">
        <v>4592</v>
      </c>
      <c r="B3774">
        <v>201704289</v>
      </c>
      <c r="C3774" s="63">
        <v>35316</v>
      </c>
      <c r="D3774" s="63">
        <v>35316</v>
      </c>
      <c r="E3774" s="55">
        <v>1</v>
      </c>
      <c r="F3774">
        <f t="shared" si="58"/>
        <v>1</v>
      </c>
    </row>
    <row r="3775" spans="1:6" x14ac:dyDescent="0.25">
      <c r="A3775" t="s">
        <v>1252</v>
      </c>
      <c r="B3775">
        <v>201604257</v>
      </c>
      <c r="C3775" s="63">
        <v>35317</v>
      </c>
      <c r="D3775" s="63">
        <v>35318</v>
      </c>
      <c r="E3775" s="55">
        <v>1</v>
      </c>
      <c r="F3775">
        <f t="shared" si="58"/>
        <v>2</v>
      </c>
    </row>
    <row r="3776" spans="1:6" x14ac:dyDescent="0.25">
      <c r="B3776">
        <v>201604666</v>
      </c>
      <c r="C3776" s="63">
        <v>35316</v>
      </c>
      <c r="D3776" s="63">
        <v>35316</v>
      </c>
      <c r="E3776" s="55">
        <v>1</v>
      </c>
      <c r="F3776">
        <f t="shared" si="58"/>
        <v>1</v>
      </c>
    </row>
    <row r="3777" spans="1:6" x14ac:dyDescent="0.25">
      <c r="B3777">
        <v>201806416</v>
      </c>
      <c r="C3777" s="63">
        <v>35318</v>
      </c>
      <c r="D3777" s="63">
        <v>35318</v>
      </c>
      <c r="E3777" s="55">
        <v>1</v>
      </c>
      <c r="F3777">
        <f t="shared" si="58"/>
        <v>1</v>
      </c>
    </row>
    <row r="3778" spans="1:6" x14ac:dyDescent="0.25">
      <c r="A3778" t="s">
        <v>4720</v>
      </c>
      <c r="B3778">
        <v>201606166</v>
      </c>
      <c r="C3778" s="63">
        <v>35315</v>
      </c>
      <c r="D3778" s="63">
        <v>35315</v>
      </c>
      <c r="E3778" s="55">
        <v>1</v>
      </c>
      <c r="F3778">
        <f t="shared" si="58"/>
        <v>1</v>
      </c>
    </row>
    <row r="3779" spans="1:6" x14ac:dyDescent="0.25">
      <c r="B3779">
        <v>201907580</v>
      </c>
      <c r="C3779" s="63">
        <v>35315</v>
      </c>
      <c r="D3779" s="63">
        <v>35315</v>
      </c>
      <c r="E3779" s="55">
        <v>1</v>
      </c>
      <c r="F3779">
        <f t="shared" si="58"/>
        <v>1</v>
      </c>
    </row>
    <row r="3780" spans="1:6" x14ac:dyDescent="0.25">
      <c r="A3780" t="s">
        <v>1251</v>
      </c>
      <c r="B3780">
        <v>201806798</v>
      </c>
      <c r="C3780" s="63">
        <v>35318</v>
      </c>
      <c r="D3780" s="63">
        <v>35318</v>
      </c>
      <c r="E3780" s="55">
        <v>1</v>
      </c>
      <c r="F3780">
        <f t="shared" si="58"/>
        <v>1</v>
      </c>
    </row>
    <row r="3781" spans="1:6" x14ac:dyDescent="0.25">
      <c r="B3781">
        <v>201907007</v>
      </c>
      <c r="C3781" s="63">
        <v>35318</v>
      </c>
      <c r="D3781" s="63">
        <v>35318</v>
      </c>
      <c r="E3781" s="55">
        <v>1</v>
      </c>
      <c r="F3781">
        <f t="shared" si="58"/>
        <v>1</v>
      </c>
    </row>
    <row r="3782" spans="1:6" x14ac:dyDescent="0.25">
      <c r="B3782">
        <v>201907915</v>
      </c>
      <c r="C3782" s="63">
        <v>35316</v>
      </c>
      <c r="D3782" s="63">
        <v>35316</v>
      </c>
      <c r="E3782" s="55">
        <v>1</v>
      </c>
      <c r="F3782">
        <f t="shared" ref="F3782:F3845" si="59">IFERROR(D3782-C3782+1, 0)</f>
        <v>1</v>
      </c>
    </row>
    <row r="3783" spans="1:6" x14ac:dyDescent="0.25">
      <c r="A3783" t="s">
        <v>922</v>
      </c>
      <c r="B3783">
        <v>201707165</v>
      </c>
      <c r="C3783" s="63">
        <v>35316</v>
      </c>
      <c r="D3783" s="63">
        <v>35316</v>
      </c>
      <c r="E3783" s="55">
        <v>1</v>
      </c>
      <c r="F3783">
        <f t="shared" si="59"/>
        <v>1</v>
      </c>
    </row>
    <row r="3784" spans="1:6" x14ac:dyDescent="0.25">
      <c r="A3784" t="s">
        <v>4308</v>
      </c>
      <c r="B3784">
        <v>201906117</v>
      </c>
      <c r="C3784" s="63">
        <v>35316</v>
      </c>
      <c r="D3784" s="63">
        <v>35316</v>
      </c>
      <c r="E3784" s="55">
        <v>1</v>
      </c>
      <c r="F3784">
        <f t="shared" si="59"/>
        <v>1</v>
      </c>
    </row>
    <row r="3785" spans="1:6" x14ac:dyDescent="0.25">
      <c r="B3785">
        <v>202008116</v>
      </c>
      <c r="C3785" s="63">
        <v>35318</v>
      </c>
      <c r="D3785" s="63">
        <v>35318</v>
      </c>
      <c r="E3785" s="55">
        <v>1</v>
      </c>
      <c r="F3785">
        <f t="shared" si="59"/>
        <v>1</v>
      </c>
    </row>
    <row r="3786" spans="1:6" x14ac:dyDescent="0.25">
      <c r="A3786" t="s">
        <v>1214</v>
      </c>
      <c r="B3786">
        <v>202006388</v>
      </c>
      <c r="C3786" s="63">
        <v>35317</v>
      </c>
      <c r="D3786" s="63">
        <v>35317</v>
      </c>
      <c r="E3786" s="55">
        <v>1</v>
      </c>
      <c r="F3786">
        <f t="shared" si="59"/>
        <v>1</v>
      </c>
    </row>
    <row r="3787" spans="1:6" x14ac:dyDescent="0.25">
      <c r="A3787" t="s">
        <v>1319</v>
      </c>
      <c r="B3787">
        <v>201907619</v>
      </c>
      <c r="C3787" s="63">
        <v>35317</v>
      </c>
      <c r="D3787" s="63">
        <v>35317</v>
      </c>
      <c r="E3787" s="55">
        <v>1</v>
      </c>
      <c r="F3787">
        <f t="shared" si="59"/>
        <v>1</v>
      </c>
    </row>
    <row r="3788" spans="1:6" x14ac:dyDescent="0.25">
      <c r="A3788" t="s">
        <v>1157</v>
      </c>
      <c r="B3788">
        <v>200904191</v>
      </c>
      <c r="C3788" s="63">
        <v>35318</v>
      </c>
      <c r="D3788" s="63">
        <v>35318</v>
      </c>
      <c r="E3788" s="55">
        <v>1</v>
      </c>
      <c r="F3788">
        <f t="shared" si="59"/>
        <v>1</v>
      </c>
    </row>
    <row r="3789" spans="1:6" x14ac:dyDescent="0.25">
      <c r="B3789">
        <v>201308099</v>
      </c>
      <c r="C3789" s="63">
        <v>35318</v>
      </c>
      <c r="D3789" s="63">
        <v>35318</v>
      </c>
      <c r="E3789" s="55">
        <v>1</v>
      </c>
      <c r="F3789">
        <f t="shared" si="59"/>
        <v>1</v>
      </c>
    </row>
    <row r="3790" spans="1:6" x14ac:dyDescent="0.25">
      <c r="B3790">
        <v>201505519</v>
      </c>
      <c r="C3790" s="63">
        <v>35316</v>
      </c>
      <c r="D3790" s="63">
        <v>35316</v>
      </c>
      <c r="E3790" s="55">
        <v>1</v>
      </c>
      <c r="F3790">
        <f t="shared" si="59"/>
        <v>1</v>
      </c>
    </row>
    <row r="3791" spans="1:6" x14ac:dyDescent="0.25">
      <c r="B3791">
        <v>201806673</v>
      </c>
      <c r="C3791" s="63">
        <v>35316</v>
      </c>
      <c r="D3791" s="63">
        <v>35316</v>
      </c>
      <c r="E3791" s="55">
        <v>1</v>
      </c>
      <c r="F3791">
        <f t="shared" si="59"/>
        <v>1</v>
      </c>
    </row>
    <row r="3792" spans="1:6" x14ac:dyDescent="0.25">
      <c r="B3792">
        <v>201905723</v>
      </c>
      <c r="C3792" s="63">
        <v>35318</v>
      </c>
      <c r="D3792" s="63">
        <v>35318</v>
      </c>
      <c r="E3792" s="55">
        <v>1</v>
      </c>
      <c r="F3792">
        <f t="shared" si="59"/>
        <v>1</v>
      </c>
    </row>
    <row r="3793" spans="1:6" x14ac:dyDescent="0.25">
      <c r="B3793">
        <v>202007911</v>
      </c>
      <c r="C3793" s="63">
        <v>35318</v>
      </c>
      <c r="D3793" s="63">
        <v>35318</v>
      </c>
      <c r="E3793" s="55">
        <v>1</v>
      </c>
      <c r="F3793">
        <f t="shared" si="59"/>
        <v>1</v>
      </c>
    </row>
    <row r="3794" spans="1:6" x14ac:dyDescent="0.25">
      <c r="A3794" t="s">
        <v>3910</v>
      </c>
      <c r="B3794">
        <v>202004849</v>
      </c>
      <c r="C3794" s="63">
        <v>35317</v>
      </c>
      <c r="D3794" s="63">
        <v>35317</v>
      </c>
      <c r="E3794" s="55">
        <v>1</v>
      </c>
      <c r="F3794">
        <f t="shared" si="59"/>
        <v>1</v>
      </c>
    </row>
    <row r="3795" spans="1:6" x14ac:dyDescent="0.25">
      <c r="A3795" t="s">
        <v>1338</v>
      </c>
      <c r="B3795">
        <v>201700122</v>
      </c>
      <c r="C3795" s="63">
        <v>35317</v>
      </c>
      <c r="D3795" s="63">
        <v>35317</v>
      </c>
      <c r="E3795" s="55">
        <v>1</v>
      </c>
      <c r="F3795">
        <f t="shared" si="59"/>
        <v>1</v>
      </c>
    </row>
    <row r="3796" spans="1:6" x14ac:dyDescent="0.25">
      <c r="B3796">
        <v>202006582</v>
      </c>
      <c r="C3796" s="63">
        <v>35316</v>
      </c>
      <c r="D3796" s="63">
        <v>35316</v>
      </c>
      <c r="E3796" s="55">
        <v>1</v>
      </c>
      <c r="F3796">
        <f t="shared" si="59"/>
        <v>1</v>
      </c>
    </row>
    <row r="3797" spans="1:6" x14ac:dyDescent="0.25">
      <c r="A3797" t="s">
        <v>920</v>
      </c>
      <c r="B3797">
        <v>202003574</v>
      </c>
      <c r="C3797" s="63">
        <v>35317</v>
      </c>
      <c r="D3797" s="63">
        <v>35317</v>
      </c>
      <c r="E3797" s="55">
        <v>1</v>
      </c>
      <c r="F3797">
        <f t="shared" si="59"/>
        <v>1</v>
      </c>
    </row>
    <row r="3798" spans="1:6" x14ac:dyDescent="0.25">
      <c r="A3798" t="s">
        <v>1514</v>
      </c>
      <c r="B3798">
        <v>202005303</v>
      </c>
      <c r="C3798" s="63">
        <v>35316</v>
      </c>
      <c r="D3798" s="63">
        <v>35316</v>
      </c>
      <c r="E3798" s="55">
        <v>1</v>
      </c>
      <c r="F3798">
        <f t="shared" si="59"/>
        <v>1</v>
      </c>
    </row>
    <row r="3799" spans="1:6" x14ac:dyDescent="0.25">
      <c r="A3799" t="s">
        <v>918</v>
      </c>
      <c r="B3799">
        <v>201407691</v>
      </c>
      <c r="C3799" s="63">
        <v>35317</v>
      </c>
      <c r="D3799" s="63">
        <v>35317</v>
      </c>
      <c r="E3799" s="55">
        <v>1</v>
      </c>
      <c r="F3799">
        <f t="shared" si="59"/>
        <v>1</v>
      </c>
    </row>
    <row r="3800" spans="1:6" x14ac:dyDescent="0.25">
      <c r="B3800">
        <v>201809988</v>
      </c>
      <c r="C3800" s="63">
        <v>35316</v>
      </c>
      <c r="D3800" s="63">
        <v>35316</v>
      </c>
      <c r="E3800" s="55">
        <v>1</v>
      </c>
      <c r="F3800">
        <f t="shared" si="59"/>
        <v>1</v>
      </c>
    </row>
    <row r="3801" spans="1:6" x14ac:dyDescent="0.25">
      <c r="A3801" t="s">
        <v>916</v>
      </c>
      <c r="B3801">
        <v>201800698</v>
      </c>
      <c r="C3801" s="63">
        <v>35317</v>
      </c>
      <c r="D3801" s="63">
        <v>35317</v>
      </c>
      <c r="E3801" s="55">
        <v>1</v>
      </c>
      <c r="F3801">
        <f t="shared" si="59"/>
        <v>1</v>
      </c>
    </row>
    <row r="3802" spans="1:6" x14ac:dyDescent="0.25">
      <c r="A3802" t="s">
        <v>4719</v>
      </c>
      <c r="B3802">
        <v>202006388</v>
      </c>
      <c r="C3802" s="63">
        <v>35318</v>
      </c>
      <c r="D3802" s="63">
        <v>35318</v>
      </c>
      <c r="E3802" s="55">
        <v>1</v>
      </c>
      <c r="F3802">
        <f t="shared" si="59"/>
        <v>1</v>
      </c>
    </row>
    <row r="3803" spans="1:6" x14ac:dyDescent="0.25">
      <c r="A3803" t="s">
        <v>1464</v>
      </c>
      <c r="B3803">
        <v>201806846</v>
      </c>
      <c r="C3803" s="63">
        <v>35319</v>
      </c>
      <c r="D3803" s="63">
        <v>35319</v>
      </c>
      <c r="E3803" s="55">
        <v>1</v>
      </c>
      <c r="F3803">
        <f t="shared" si="59"/>
        <v>1</v>
      </c>
    </row>
    <row r="3804" spans="1:6" x14ac:dyDescent="0.25">
      <c r="B3804">
        <v>201905948</v>
      </c>
      <c r="C3804" s="63">
        <v>35317</v>
      </c>
      <c r="D3804" s="63">
        <v>35317</v>
      </c>
      <c r="E3804" s="55">
        <v>1</v>
      </c>
      <c r="F3804">
        <f t="shared" si="59"/>
        <v>1</v>
      </c>
    </row>
    <row r="3805" spans="1:6" x14ac:dyDescent="0.25">
      <c r="A3805" t="s">
        <v>5721</v>
      </c>
      <c r="B3805">
        <v>201706083</v>
      </c>
      <c r="C3805" s="63">
        <v>35515</v>
      </c>
      <c r="D3805" s="63">
        <v>35515</v>
      </c>
      <c r="E3805" s="55">
        <v>1</v>
      </c>
      <c r="F3805">
        <f t="shared" si="59"/>
        <v>1</v>
      </c>
    </row>
    <row r="3806" spans="1:6" x14ac:dyDescent="0.25">
      <c r="A3806" t="s">
        <v>3909</v>
      </c>
      <c r="B3806">
        <v>201900565</v>
      </c>
      <c r="C3806" s="63">
        <v>35317</v>
      </c>
      <c r="D3806" s="63">
        <v>35317</v>
      </c>
      <c r="E3806" s="55">
        <v>1</v>
      </c>
      <c r="F3806">
        <f t="shared" si="59"/>
        <v>1</v>
      </c>
    </row>
    <row r="3807" spans="1:6" x14ac:dyDescent="0.25">
      <c r="B3807">
        <v>202008418</v>
      </c>
      <c r="C3807" s="63">
        <v>35317</v>
      </c>
      <c r="D3807" s="63">
        <v>35317</v>
      </c>
      <c r="E3807" s="55">
        <v>1</v>
      </c>
      <c r="F3807">
        <f t="shared" si="59"/>
        <v>1</v>
      </c>
    </row>
    <row r="3808" spans="1:6" x14ac:dyDescent="0.25">
      <c r="A3808" t="s">
        <v>4360</v>
      </c>
      <c r="B3808">
        <v>201604360</v>
      </c>
      <c r="C3808" s="63">
        <v>35317</v>
      </c>
      <c r="D3808" s="63">
        <v>35317</v>
      </c>
      <c r="E3808" s="55">
        <v>1</v>
      </c>
      <c r="F3808">
        <f t="shared" si="59"/>
        <v>1</v>
      </c>
    </row>
    <row r="3809" spans="1:6" x14ac:dyDescent="0.25">
      <c r="B3809">
        <v>201705227</v>
      </c>
      <c r="C3809" s="63">
        <v>35318</v>
      </c>
      <c r="D3809" s="63">
        <v>35318</v>
      </c>
      <c r="E3809" s="55">
        <v>1</v>
      </c>
      <c r="F3809">
        <f t="shared" si="59"/>
        <v>1</v>
      </c>
    </row>
    <row r="3810" spans="1:6" x14ac:dyDescent="0.25">
      <c r="B3810">
        <v>201802646</v>
      </c>
      <c r="C3810" s="63">
        <v>35318</v>
      </c>
      <c r="D3810" s="63">
        <v>35318</v>
      </c>
      <c r="E3810" s="55">
        <v>1</v>
      </c>
      <c r="F3810">
        <f t="shared" si="59"/>
        <v>1</v>
      </c>
    </row>
    <row r="3811" spans="1:6" x14ac:dyDescent="0.25">
      <c r="B3811">
        <v>201806246</v>
      </c>
      <c r="C3811" s="63">
        <v>35318</v>
      </c>
      <c r="D3811" s="63">
        <v>35318</v>
      </c>
      <c r="E3811" s="55">
        <v>1</v>
      </c>
      <c r="F3811">
        <f t="shared" si="59"/>
        <v>1</v>
      </c>
    </row>
    <row r="3812" spans="1:6" x14ac:dyDescent="0.25">
      <c r="B3812">
        <v>201806629</v>
      </c>
      <c r="C3812" s="63">
        <v>35318</v>
      </c>
      <c r="D3812" s="63">
        <v>35318</v>
      </c>
      <c r="E3812" s="55">
        <v>1</v>
      </c>
      <c r="F3812">
        <f t="shared" si="59"/>
        <v>1</v>
      </c>
    </row>
    <row r="3813" spans="1:6" x14ac:dyDescent="0.25">
      <c r="B3813">
        <v>201900181</v>
      </c>
      <c r="C3813" s="63">
        <v>35318</v>
      </c>
      <c r="D3813" s="63">
        <v>35318</v>
      </c>
      <c r="E3813" s="55">
        <v>1</v>
      </c>
      <c r="F3813">
        <f t="shared" si="59"/>
        <v>1</v>
      </c>
    </row>
    <row r="3814" spans="1:6" x14ac:dyDescent="0.25">
      <c r="B3814">
        <v>201904634</v>
      </c>
      <c r="C3814" s="63">
        <v>35317</v>
      </c>
      <c r="D3814" s="63">
        <v>35317</v>
      </c>
      <c r="E3814" s="55">
        <v>1</v>
      </c>
      <c r="F3814">
        <f t="shared" si="59"/>
        <v>1</v>
      </c>
    </row>
    <row r="3815" spans="1:6" x14ac:dyDescent="0.25">
      <c r="B3815">
        <v>201906648</v>
      </c>
      <c r="C3815" s="63">
        <v>35316</v>
      </c>
      <c r="D3815" s="63">
        <v>35316</v>
      </c>
      <c r="E3815" s="55">
        <v>1</v>
      </c>
      <c r="F3815">
        <f t="shared" si="59"/>
        <v>1</v>
      </c>
    </row>
    <row r="3816" spans="1:6" x14ac:dyDescent="0.25">
      <c r="B3816">
        <v>201908143</v>
      </c>
      <c r="C3816" s="63">
        <v>35317</v>
      </c>
      <c r="D3816" s="63">
        <v>35317</v>
      </c>
      <c r="E3816" s="55">
        <v>1</v>
      </c>
      <c r="F3816">
        <f t="shared" si="59"/>
        <v>1</v>
      </c>
    </row>
    <row r="3817" spans="1:6" x14ac:dyDescent="0.25">
      <c r="B3817">
        <v>202003529</v>
      </c>
      <c r="C3817" s="63">
        <v>35318</v>
      </c>
      <c r="D3817" s="63">
        <v>35318</v>
      </c>
      <c r="E3817" s="55">
        <v>1</v>
      </c>
      <c r="F3817">
        <f t="shared" si="59"/>
        <v>1</v>
      </c>
    </row>
    <row r="3818" spans="1:6" x14ac:dyDescent="0.25">
      <c r="B3818">
        <v>202007969</v>
      </c>
      <c r="C3818" s="63">
        <v>35318</v>
      </c>
      <c r="D3818" s="63">
        <v>35318</v>
      </c>
      <c r="E3818" s="55">
        <v>1</v>
      </c>
      <c r="F3818">
        <f t="shared" si="59"/>
        <v>1</v>
      </c>
    </row>
    <row r="3819" spans="1:6" x14ac:dyDescent="0.25">
      <c r="A3819" t="s">
        <v>4070</v>
      </c>
      <c r="B3819">
        <v>201605373</v>
      </c>
      <c r="C3819" s="63">
        <v>35318</v>
      </c>
      <c r="D3819" s="63">
        <v>35318</v>
      </c>
      <c r="E3819" s="55">
        <v>1</v>
      </c>
      <c r="F3819">
        <f t="shared" si="59"/>
        <v>1</v>
      </c>
    </row>
    <row r="3820" spans="1:6" x14ac:dyDescent="0.25">
      <c r="B3820">
        <v>201704066</v>
      </c>
      <c r="C3820" s="63">
        <v>35318</v>
      </c>
      <c r="D3820" s="63">
        <v>35318</v>
      </c>
      <c r="E3820" s="55">
        <v>1</v>
      </c>
      <c r="F3820">
        <f t="shared" si="59"/>
        <v>1</v>
      </c>
    </row>
    <row r="3821" spans="1:6" x14ac:dyDescent="0.25">
      <c r="B3821">
        <v>201904573</v>
      </c>
      <c r="C3821" s="63">
        <v>35319</v>
      </c>
      <c r="D3821" s="63">
        <v>35319</v>
      </c>
      <c r="E3821" s="55">
        <v>1</v>
      </c>
      <c r="F3821">
        <f t="shared" si="59"/>
        <v>1</v>
      </c>
    </row>
    <row r="3822" spans="1:6" x14ac:dyDescent="0.25">
      <c r="B3822">
        <v>201905723</v>
      </c>
      <c r="C3822" s="63">
        <v>35317</v>
      </c>
      <c r="D3822" s="63">
        <v>35317</v>
      </c>
      <c r="E3822" s="55">
        <v>1</v>
      </c>
      <c r="F3822">
        <f t="shared" si="59"/>
        <v>1</v>
      </c>
    </row>
    <row r="3823" spans="1:6" x14ac:dyDescent="0.25">
      <c r="B3823">
        <v>202007602</v>
      </c>
      <c r="C3823" s="63">
        <v>35317</v>
      </c>
      <c r="D3823" s="63">
        <v>35317</v>
      </c>
      <c r="E3823" s="55">
        <v>1</v>
      </c>
      <c r="F3823">
        <f t="shared" si="59"/>
        <v>1</v>
      </c>
    </row>
    <row r="3824" spans="1:6" x14ac:dyDescent="0.25">
      <c r="B3824">
        <v>202102702</v>
      </c>
      <c r="C3824" s="63">
        <v>35319</v>
      </c>
      <c r="D3824" s="63">
        <v>35319</v>
      </c>
      <c r="E3824" s="55">
        <v>1</v>
      </c>
      <c r="F3824">
        <f t="shared" si="59"/>
        <v>1</v>
      </c>
    </row>
    <row r="3825" spans="1:6" x14ac:dyDescent="0.25">
      <c r="A3825" t="s">
        <v>1212</v>
      </c>
      <c r="B3825">
        <v>202004810</v>
      </c>
      <c r="C3825" s="63">
        <v>35318</v>
      </c>
      <c r="D3825" s="63">
        <v>35318</v>
      </c>
      <c r="E3825" s="55">
        <v>1</v>
      </c>
      <c r="F3825">
        <f t="shared" si="59"/>
        <v>1</v>
      </c>
    </row>
    <row r="3826" spans="1:6" x14ac:dyDescent="0.25">
      <c r="A3826" t="s">
        <v>4358</v>
      </c>
      <c r="B3826">
        <v>202000145</v>
      </c>
      <c r="C3826" s="63">
        <v>35318</v>
      </c>
      <c r="D3826" s="63">
        <v>35318</v>
      </c>
      <c r="E3826" s="55">
        <v>1</v>
      </c>
      <c r="F3826">
        <f t="shared" si="59"/>
        <v>1</v>
      </c>
    </row>
    <row r="3827" spans="1:6" x14ac:dyDescent="0.25">
      <c r="B3827">
        <v>202004682</v>
      </c>
      <c r="C3827" s="63">
        <v>35317</v>
      </c>
      <c r="D3827" s="63">
        <v>35317</v>
      </c>
      <c r="E3827" s="55">
        <v>1</v>
      </c>
      <c r="F3827">
        <f t="shared" si="59"/>
        <v>1</v>
      </c>
    </row>
    <row r="3828" spans="1:6" x14ac:dyDescent="0.25">
      <c r="B3828">
        <v>202007145</v>
      </c>
      <c r="C3828" s="63">
        <v>35317</v>
      </c>
      <c r="D3828" s="63">
        <v>35317</v>
      </c>
      <c r="E3828" s="55">
        <v>1</v>
      </c>
      <c r="F3828">
        <f t="shared" si="59"/>
        <v>1</v>
      </c>
    </row>
    <row r="3829" spans="1:6" x14ac:dyDescent="0.25">
      <c r="A3829" t="s">
        <v>4225</v>
      </c>
      <c r="B3829">
        <v>201906638</v>
      </c>
      <c r="C3829" s="63">
        <v>35317</v>
      </c>
      <c r="D3829" s="63">
        <v>35317</v>
      </c>
      <c r="E3829" s="55">
        <v>1</v>
      </c>
      <c r="F3829">
        <f t="shared" si="59"/>
        <v>1</v>
      </c>
    </row>
    <row r="3830" spans="1:6" x14ac:dyDescent="0.25">
      <c r="A3830" t="s">
        <v>4069</v>
      </c>
      <c r="B3830">
        <v>201603173</v>
      </c>
      <c r="C3830" s="63">
        <v>35317</v>
      </c>
      <c r="D3830" s="63">
        <v>35317</v>
      </c>
      <c r="E3830" s="55">
        <v>1</v>
      </c>
      <c r="F3830">
        <f t="shared" si="59"/>
        <v>1</v>
      </c>
    </row>
    <row r="3831" spans="1:6" x14ac:dyDescent="0.25">
      <c r="A3831" t="s">
        <v>1249</v>
      </c>
      <c r="B3831">
        <v>201303517</v>
      </c>
      <c r="C3831" s="63">
        <v>35317</v>
      </c>
      <c r="D3831" s="63">
        <v>35317</v>
      </c>
      <c r="E3831" s="55">
        <v>1</v>
      </c>
      <c r="F3831">
        <f t="shared" si="59"/>
        <v>1</v>
      </c>
    </row>
    <row r="3832" spans="1:6" x14ac:dyDescent="0.25">
      <c r="B3832">
        <v>201805000</v>
      </c>
      <c r="C3832" s="63">
        <v>35318</v>
      </c>
      <c r="D3832" s="63">
        <v>35318</v>
      </c>
      <c r="E3832" s="55">
        <v>1</v>
      </c>
      <c r="F3832">
        <f t="shared" si="59"/>
        <v>1</v>
      </c>
    </row>
    <row r="3833" spans="1:6" x14ac:dyDescent="0.25">
      <c r="B3833">
        <v>202005485</v>
      </c>
      <c r="C3833" s="63">
        <v>35317</v>
      </c>
      <c r="D3833" s="63">
        <v>35317</v>
      </c>
      <c r="E3833" s="55">
        <v>1</v>
      </c>
      <c r="F3833">
        <f t="shared" si="59"/>
        <v>1</v>
      </c>
    </row>
    <row r="3834" spans="1:6" x14ac:dyDescent="0.25">
      <c r="B3834">
        <v>202102717</v>
      </c>
      <c r="C3834" s="63">
        <v>35319</v>
      </c>
      <c r="D3834" s="63">
        <v>35319</v>
      </c>
      <c r="E3834" s="55">
        <v>1</v>
      </c>
      <c r="F3834">
        <f t="shared" si="59"/>
        <v>1</v>
      </c>
    </row>
    <row r="3835" spans="1:6" x14ac:dyDescent="0.25">
      <c r="A3835" t="s">
        <v>4357</v>
      </c>
      <c r="B3835">
        <v>201905727</v>
      </c>
      <c r="C3835" s="63">
        <v>35317</v>
      </c>
      <c r="D3835" s="63">
        <v>35317</v>
      </c>
      <c r="E3835" s="55">
        <v>1</v>
      </c>
      <c r="F3835">
        <f t="shared" si="59"/>
        <v>1</v>
      </c>
    </row>
    <row r="3836" spans="1:6" x14ac:dyDescent="0.25">
      <c r="A3836" t="s">
        <v>2133</v>
      </c>
      <c r="B3836">
        <v>201900174</v>
      </c>
      <c r="C3836" s="63">
        <v>35515</v>
      </c>
      <c r="D3836" s="63">
        <v>35515</v>
      </c>
      <c r="E3836" s="55">
        <v>1</v>
      </c>
      <c r="F3836">
        <f t="shared" si="59"/>
        <v>1</v>
      </c>
    </row>
    <row r="3837" spans="1:6" x14ac:dyDescent="0.25">
      <c r="A3837" t="s">
        <v>4591</v>
      </c>
      <c r="B3837">
        <v>201606201</v>
      </c>
      <c r="C3837" s="63">
        <v>35317</v>
      </c>
      <c r="D3837" s="63">
        <v>35317</v>
      </c>
      <c r="E3837" s="55">
        <v>1</v>
      </c>
      <c r="F3837">
        <f t="shared" si="59"/>
        <v>1</v>
      </c>
    </row>
    <row r="3838" spans="1:6" x14ac:dyDescent="0.25">
      <c r="B3838">
        <v>201706083</v>
      </c>
      <c r="C3838" s="63">
        <v>35318</v>
      </c>
      <c r="D3838" s="63">
        <v>35318</v>
      </c>
      <c r="E3838" s="55">
        <v>1</v>
      </c>
      <c r="F3838">
        <f t="shared" si="59"/>
        <v>1</v>
      </c>
    </row>
    <row r="3839" spans="1:6" x14ac:dyDescent="0.25">
      <c r="B3839">
        <v>201906031</v>
      </c>
      <c r="C3839" s="63">
        <v>35318</v>
      </c>
      <c r="D3839" s="63">
        <v>35318</v>
      </c>
      <c r="E3839" s="55">
        <v>1</v>
      </c>
      <c r="F3839">
        <f t="shared" si="59"/>
        <v>1</v>
      </c>
    </row>
    <row r="3840" spans="1:6" x14ac:dyDescent="0.25">
      <c r="B3840">
        <v>201906454</v>
      </c>
      <c r="C3840" s="63">
        <v>35317</v>
      </c>
      <c r="D3840" s="63">
        <v>35317</v>
      </c>
      <c r="E3840" s="55">
        <v>1</v>
      </c>
      <c r="F3840">
        <f t="shared" si="59"/>
        <v>1</v>
      </c>
    </row>
    <row r="3841" spans="1:6" x14ac:dyDescent="0.25">
      <c r="A3841" t="s">
        <v>3834</v>
      </c>
      <c r="B3841">
        <v>201900564</v>
      </c>
      <c r="C3841" s="63">
        <v>35319</v>
      </c>
      <c r="D3841" s="63">
        <v>35319</v>
      </c>
      <c r="E3841" s="55">
        <v>1</v>
      </c>
      <c r="F3841">
        <f t="shared" si="59"/>
        <v>1</v>
      </c>
    </row>
    <row r="3842" spans="1:6" x14ac:dyDescent="0.25">
      <c r="B3842">
        <v>201904881</v>
      </c>
      <c r="C3842" s="63">
        <v>35318</v>
      </c>
      <c r="D3842" s="63">
        <v>35318</v>
      </c>
      <c r="E3842" s="55">
        <v>1</v>
      </c>
      <c r="F3842">
        <f t="shared" si="59"/>
        <v>1</v>
      </c>
    </row>
    <row r="3843" spans="1:6" x14ac:dyDescent="0.25">
      <c r="B3843">
        <v>201905175</v>
      </c>
      <c r="C3843" s="63">
        <v>35319</v>
      </c>
      <c r="D3843" s="63">
        <v>35319</v>
      </c>
      <c r="E3843" s="55">
        <v>1</v>
      </c>
      <c r="F3843">
        <f t="shared" si="59"/>
        <v>1</v>
      </c>
    </row>
    <row r="3844" spans="1:6" x14ac:dyDescent="0.25">
      <c r="B3844">
        <v>202006241</v>
      </c>
      <c r="C3844" s="63">
        <v>35319</v>
      </c>
      <c r="D3844" s="63">
        <v>35319</v>
      </c>
      <c r="E3844" s="55">
        <v>1</v>
      </c>
      <c r="F3844">
        <f t="shared" si="59"/>
        <v>1</v>
      </c>
    </row>
    <row r="3845" spans="1:6" x14ac:dyDescent="0.25">
      <c r="B3845">
        <v>202008126</v>
      </c>
      <c r="C3845" s="63">
        <v>35317</v>
      </c>
      <c r="D3845" s="63">
        <v>35317</v>
      </c>
      <c r="E3845" s="55">
        <v>1</v>
      </c>
      <c r="F3845">
        <f t="shared" si="59"/>
        <v>1</v>
      </c>
    </row>
    <row r="3846" spans="1:6" x14ac:dyDescent="0.25">
      <c r="A3846" t="s">
        <v>913</v>
      </c>
      <c r="B3846">
        <v>201603694</v>
      </c>
      <c r="C3846" s="63">
        <v>35318</v>
      </c>
      <c r="D3846" s="63">
        <v>35318</v>
      </c>
      <c r="E3846" s="55">
        <v>1</v>
      </c>
      <c r="F3846">
        <f t="shared" ref="F3846:F3909" si="60">IFERROR(D3846-C3846+1, 0)</f>
        <v>1</v>
      </c>
    </row>
    <row r="3847" spans="1:6" x14ac:dyDescent="0.25">
      <c r="A3847" t="s">
        <v>3908</v>
      </c>
      <c r="B3847">
        <v>201908126</v>
      </c>
      <c r="C3847" s="63">
        <v>35317</v>
      </c>
      <c r="D3847" s="63">
        <v>35317</v>
      </c>
      <c r="E3847" s="55">
        <v>1</v>
      </c>
      <c r="F3847">
        <f t="shared" si="60"/>
        <v>1</v>
      </c>
    </row>
    <row r="3848" spans="1:6" x14ac:dyDescent="0.25">
      <c r="A3848" t="s">
        <v>4356</v>
      </c>
      <c r="B3848">
        <v>201904660</v>
      </c>
      <c r="C3848" s="63">
        <v>35318</v>
      </c>
      <c r="D3848" s="63">
        <v>35318</v>
      </c>
      <c r="E3848" s="55">
        <v>1</v>
      </c>
      <c r="F3848">
        <f t="shared" si="60"/>
        <v>1</v>
      </c>
    </row>
    <row r="3849" spans="1:6" x14ac:dyDescent="0.25">
      <c r="B3849">
        <v>201905228</v>
      </c>
      <c r="C3849" s="63">
        <v>35318</v>
      </c>
      <c r="D3849" s="63">
        <v>35318</v>
      </c>
      <c r="E3849" s="55">
        <v>1</v>
      </c>
      <c r="F3849">
        <f t="shared" si="60"/>
        <v>1</v>
      </c>
    </row>
    <row r="3850" spans="1:6" x14ac:dyDescent="0.25">
      <c r="B3850">
        <v>202006059</v>
      </c>
      <c r="C3850" s="63">
        <v>35317</v>
      </c>
      <c r="D3850" s="63">
        <v>35317</v>
      </c>
      <c r="E3850" s="55">
        <v>1</v>
      </c>
      <c r="F3850">
        <f t="shared" si="60"/>
        <v>1</v>
      </c>
    </row>
    <row r="3851" spans="1:6" x14ac:dyDescent="0.25">
      <c r="A3851" t="s">
        <v>4969</v>
      </c>
      <c r="B3851">
        <v>201906648</v>
      </c>
      <c r="C3851" s="63">
        <v>35317</v>
      </c>
      <c r="D3851" s="63">
        <v>35318</v>
      </c>
      <c r="E3851" s="55">
        <v>1</v>
      </c>
      <c r="F3851">
        <f t="shared" si="60"/>
        <v>2</v>
      </c>
    </row>
    <row r="3852" spans="1:6" x14ac:dyDescent="0.25">
      <c r="A3852" t="s">
        <v>4857</v>
      </c>
      <c r="B3852">
        <v>201707165</v>
      </c>
      <c r="C3852" s="63">
        <v>35319</v>
      </c>
      <c r="D3852" s="63">
        <v>35319</v>
      </c>
      <c r="E3852" s="55">
        <v>1</v>
      </c>
      <c r="F3852">
        <f t="shared" si="60"/>
        <v>1</v>
      </c>
    </row>
    <row r="3853" spans="1:6" x14ac:dyDescent="0.25">
      <c r="B3853">
        <v>201906576</v>
      </c>
      <c r="C3853" s="63">
        <v>35318</v>
      </c>
      <c r="D3853" s="63">
        <v>35318</v>
      </c>
      <c r="E3853" s="55">
        <v>1</v>
      </c>
      <c r="F3853">
        <f t="shared" si="60"/>
        <v>1</v>
      </c>
    </row>
    <row r="3854" spans="1:6" x14ac:dyDescent="0.25">
      <c r="B3854">
        <v>202006770</v>
      </c>
      <c r="C3854" s="63">
        <v>35320</v>
      </c>
      <c r="D3854" s="63">
        <v>35321</v>
      </c>
      <c r="E3854" s="55">
        <v>1</v>
      </c>
      <c r="F3854">
        <f t="shared" si="60"/>
        <v>2</v>
      </c>
    </row>
    <row r="3855" spans="1:6" x14ac:dyDescent="0.25">
      <c r="A3855" t="s">
        <v>1247</v>
      </c>
      <c r="B3855">
        <v>202004258</v>
      </c>
      <c r="C3855" s="63">
        <v>35318</v>
      </c>
      <c r="D3855" s="63">
        <v>35318</v>
      </c>
      <c r="E3855" s="55">
        <v>1</v>
      </c>
      <c r="F3855">
        <f t="shared" si="60"/>
        <v>1</v>
      </c>
    </row>
    <row r="3856" spans="1:6" x14ac:dyDescent="0.25">
      <c r="A3856" t="s">
        <v>4224</v>
      </c>
      <c r="B3856">
        <v>201907035</v>
      </c>
      <c r="C3856" s="63">
        <v>35319</v>
      </c>
      <c r="D3856" s="63">
        <v>35319</v>
      </c>
      <c r="E3856" s="55">
        <v>1</v>
      </c>
      <c r="F3856">
        <f t="shared" si="60"/>
        <v>1</v>
      </c>
    </row>
    <row r="3857" spans="1:6" x14ac:dyDescent="0.25">
      <c r="B3857">
        <v>202103628</v>
      </c>
      <c r="C3857" s="63">
        <v>35318</v>
      </c>
      <c r="D3857" s="63">
        <v>35318</v>
      </c>
      <c r="E3857" s="55">
        <v>1</v>
      </c>
      <c r="F3857">
        <f t="shared" si="60"/>
        <v>1</v>
      </c>
    </row>
    <row r="3858" spans="1:6" x14ac:dyDescent="0.25">
      <c r="A3858" t="s">
        <v>4760</v>
      </c>
      <c r="B3858">
        <v>202004816</v>
      </c>
      <c r="C3858" s="63">
        <v>35317</v>
      </c>
      <c r="D3858" s="63">
        <v>35317</v>
      </c>
      <c r="E3858" s="55">
        <v>1</v>
      </c>
      <c r="F3858">
        <f t="shared" si="60"/>
        <v>1</v>
      </c>
    </row>
    <row r="3859" spans="1:6" x14ac:dyDescent="0.25">
      <c r="A3859" t="s">
        <v>1519</v>
      </c>
      <c r="B3859">
        <v>202008856</v>
      </c>
      <c r="C3859" s="63">
        <v>35317</v>
      </c>
      <c r="D3859" s="63">
        <v>35317</v>
      </c>
      <c r="E3859" s="55">
        <v>1</v>
      </c>
      <c r="F3859">
        <f t="shared" si="60"/>
        <v>1</v>
      </c>
    </row>
    <row r="3860" spans="1:6" x14ac:dyDescent="0.25">
      <c r="A3860" t="s">
        <v>4590</v>
      </c>
      <c r="B3860">
        <v>201905097</v>
      </c>
      <c r="C3860" s="63">
        <v>35318</v>
      </c>
      <c r="D3860" s="63">
        <v>35318</v>
      </c>
      <c r="E3860" s="55">
        <v>1</v>
      </c>
      <c r="F3860">
        <f t="shared" si="60"/>
        <v>1</v>
      </c>
    </row>
    <row r="3861" spans="1:6" x14ac:dyDescent="0.25">
      <c r="A3861" t="s">
        <v>3833</v>
      </c>
      <c r="B3861">
        <v>202006094</v>
      </c>
      <c r="C3861" s="63">
        <v>35318</v>
      </c>
      <c r="D3861" s="63">
        <v>35318</v>
      </c>
      <c r="E3861" s="55">
        <v>1</v>
      </c>
      <c r="F3861">
        <f t="shared" si="60"/>
        <v>1</v>
      </c>
    </row>
    <row r="3862" spans="1:6" x14ac:dyDescent="0.25">
      <c r="A3862" t="s">
        <v>4589</v>
      </c>
      <c r="B3862">
        <v>201302823</v>
      </c>
      <c r="C3862" s="63">
        <v>35317</v>
      </c>
      <c r="D3862" s="63">
        <v>35318</v>
      </c>
      <c r="E3862" s="55">
        <v>1</v>
      </c>
      <c r="F3862">
        <f t="shared" si="60"/>
        <v>2</v>
      </c>
    </row>
    <row r="3863" spans="1:6" x14ac:dyDescent="0.25">
      <c r="B3863">
        <v>201704851</v>
      </c>
      <c r="C3863" s="63">
        <v>35318</v>
      </c>
      <c r="D3863" s="63">
        <v>35318</v>
      </c>
      <c r="E3863" s="55">
        <v>1</v>
      </c>
      <c r="F3863">
        <f t="shared" si="60"/>
        <v>1</v>
      </c>
    </row>
    <row r="3864" spans="1:6" x14ac:dyDescent="0.25">
      <c r="B3864">
        <v>201707122</v>
      </c>
      <c r="C3864" s="63">
        <v>35318</v>
      </c>
      <c r="D3864" s="63">
        <v>35319</v>
      </c>
      <c r="E3864" s="55">
        <v>1</v>
      </c>
      <c r="F3864">
        <f t="shared" si="60"/>
        <v>2</v>
      </c>
    </row>
    <row r="3865" spans="1:6" x14ac:dyDescent="0.25">
      <c r="B3865">
        <v>202004343</v>
      </c>
      <c r="C3865" s="63">
        <v>35317</v>
      </c>
      <c r="D3865" s="63">
        <v>35317</v>
      </c>
      <c r="E3865" s="55">
        <v>1</v>
      </c>
      <c r="F3865">
        <f t="shared" si="60"/>
        <v>1</v>
      </c>
    </row>
    <row r="3866" spans="1:6" x14ac:dyDescent="0.25">
      <c r="A3866" t="s">
        <v>1155</v>
      </c>
      <c r="B3866">
        <v>201603268</v>
      </c>
      <c r="C3866" s="63">
        <v>35318</v>
      </c>
      <c r="D3866" s="63">
        <v>35318</v>
      </c>
      <c r="E3866" s="55">
        <v>1</v>
      </c>
      <c r="F3866">
        <f t="shared" si="60"/>
        <v>1</v>
      </c>
    </row>
    <row r="3867" spans="1:6" x14ac:dyDescent="0.25">
      <c r="B3867">
        <v>202006533</v>
      </c>
      <c r="C3867" s="63">
        <v>35318</v>
      </c>
      <c r="D3867" s="63">
        <v>35318</v>
      </c>
      <c r="E3867" s="55">
        <v>1</v>
      </c>
      <c r="F3867">
        <f t="shared" si="60"/>
        <v>1</v>
      </c>
    </row>
    <row r="3868" spans="1:6" x14ac:dyDescent="0.25">
      <c r="A3868" t="s">
        <v>3907</v>
      </c>
      <c r="B3868">
        <v>201806787</v>
      </c>
      <c r="C3868" s="63">
        <v>35317</v>
      </c>
      <c r="D3868" s="63">
        <v>35317</v>
      </c>
      <c r="E3868" s="55">
        <v>1</v>
      </c>
      <c r="F3868">
        <f t="shared" si="60"/>
        <v>1</v>
      </c>
    </row>
    <row r="3869" spans="1:6" x14ac:dyDescent="0.25">
      <c r="A3869" t="s">
        <v>4355</v>
      </c>
      <c r="B3869">
        <v>201806161</v>
      </c>
      <c r="C3869" s="63">
        <v>35318</v>
      </c>
      <c r="D3869" s="63">
        <v>35318</v>
      </c>
      <c r="E3869" s="55">
        <v>1</v>
      </c>
      <c r="F3869">
        <f t="shared" si="60"/>
        <v>1</v>
      </c>
    </row>
    <row r="3870" spans="1:6" x14ac:dyDescent="0.25">
      <c r="B3870">
        <v>201907063</v>
      </c>
      <c r="C3870" s="63">
        <v>35318</v>
      </c>
      <c r="D3870" s="63">
        <v>35318</v>
      </c>
      <c r="E3870" s="55">
        <v>1</v>
      </c>
      <c r="F3870">
        <f t="shared" si="60"/>
        <v>1</v>
      </c>
    </row>
    <row r="3871" spans="1:6" x14ac:dyDescent="0.25">
      <c r="B3871">
        <v>201907594</v>
      </c>
      <c r="C3871" s="63">
        <v>35318</v>
      </c>
      <c r="D3871" s="63">
        <v>35318</v>
      </c>
      <c r="E3871" s="55">
        <v>1</v>
      </c>
      <c r="F3871">
        <f t="shared" si="60"/>
        <v>1</v>
      </c>
    </row>
    <row r="3872" spans="1:6" x14ac:dyDescent="0.25">
      <c r="B3872">
        <v>202003574</v>
      </c>
      <c r="C3872" s="63">
        <v>35318</v>
      </c>
      <c r="D3872" s="63">
        <v>35318</v>
      </c>
      <c r="E3872" s="55">
        <v>1</v>
      </c>
      <c r="F3872">
        <f t="shared" si="60"/>
        <v>1</v>
      </c>
    </row>
    <row r="3873" spans="1:6" x14ac:dyDescent="0.25">
      <c r="B3873">
        <v>202005042</v>
      </c>
      <c r="C3873" s="63">
        <v>35318</v>
      </c>
      <c r="D3873" s="63">
        <v>35318</v>
      </c>
      <c r="E3873" s="55">
        <v>1</v>
      </c>
      <c r="F3873">
        <f t="shared" si="60"/>
        <v>1</v>
      </c>
    </row>
    <row r="3874" spans="1:6" x14ac:dyDescent="0.25">
      <c r="B3874">
        <v>202007460</v>
      </c>
      <c r="C3874" s="63">
        <v>35318</v>
      </c>
      <c r="D3874" s="63">
        <v>35318</v>
      </c>
      <c r="E3874" s="55">
        <v>1</v>
      </c>
      <c r="F3874">
        <f t="shared" si="60"/>
        <v>1</v>
      </c>
    </row>
    <row r="3875" spans="1:6" x14ac:dyDescent="0.25">
      <c r="B3875">
        <v>202008413</v>
      </c>
      <c r="C3875" s="63">
        <v>35318</v>
      </c>
      <c r="D3875" s="63">
        <v>35318</v>
      </c>
      <c r="E3875" s="55">
        <v>1</v>
      </c>
      <c r="F3875">
        <f t="shared" si="60"/>
        <v>1</v>
      </c>
    </row>
    <row r="3876" spans="1:6" x14ac:dyDescent="0.25">
      <c r="A3876" t="s">
        <v>3906</v>
      </c>
      <c r="B3876">
        <v>201605240</v>
      </c>
      <c r="C3876" s="63">
        <v>35321</v>
      </c>
      <c r="D3876" s="63">
        <v>35321</v>
      </c>
      <c r="E3876" s="55">
        <v>1</v>
      </c>
      <c r="F3876">
        <f t="shared" si="60"/>
        <v>1</v>
      </c>
    </row>
    <row r="3877" spans="1:6" x14ac:dyDescent="0.25">
      <c r="B3877">
        <v>201906777</v>
      </c>
      <c r="C3877" s="63">
        <v>35320</v>
      </c>
      <c r="D3877" s="63">
        <v>35320</v>
      </c>
      <c r="E3877" s="55">
        <v>1</v>
      </c>
      <c r="F3877">
        <f t="shared" si="60"/>
        <v>1</v>
      </c>
    </row>
    <row r="3878" spans="1:6" x14ac:dyDescent="0.25">
      <c r="B3878">
        <v>201907198</v>
      </c>
      <c r="C3878" s="63">
        <v>35318</v>
      </c>
      <c r="D3878" s="63">
        <v>35318</v>
      </c>
      <c r="E3878" s="55">
        <v>1</v>
      </c>
      <c r="F3878">
        <f t="shared" si="60"/>
        <v>1</v>
      </c>
    </row>
    <row r="3879" spans="1:6" x14ac:dyDescent="0.25">
      <c r="B3879">
        <v>201907281</v>
      </c>
      <c r="C3879" s="63">
        <v>35318</v>
      </c>
      <c r="D3879" s="63">
        <v>35318</v>
      </c>
      <c r="E3879" s="55">
        <v>1</v>
      </c>
      <c r="F3879">
        <f t="shared" si="60"/>
        <v>1</v>
      </c>
    </row>
    <row r="3880" spans="1:6" x14ac:dyDescent="0.25">
      <c r="B3880">
        <v>202008484</v>
      </c>
      <c r="C3880" s="63">
        <v>35319</v>
      </c>
      <c r="D3880" s="63">
        <v>35319</v>
      </c>
      <c r="E3880" s="55">
        <v>1</v>
      </c>
      <c r="F3880">
        <f t="shared" si="60"/>
        <v>1</v>
      </c>
    </row>
    <row r="3881" spans="1:6" x14ac:dyDescent="0.25">
      <c r="A3881" t="s">
        <v>3832</v>
      </c>
      <c r="B3881">
        <v>200703548</v>
      </c>
      <c r="C3881" s="63">
        <v>35316</v>
      </c>
      <c r="D3881" s="63">
        <v>35317</v>
      </c>
      <c r="E3881" s="55">
        <v>1</v>
      </c>
      <c r="F3881">
        <f t="shared" si="60"/>
        <v>2</v>
      </c>
    </row>
    <row r="3882" spans="1:6" x14ac:dyDescent="0.25">
      <c r="A3882" t="s">
        <v>4555</v>
      </c>
      <c r="B3882">
        <v>201908119</v>
      </c>
      <c r="C3882" s="63">
        <v>35318</v>
      </c>
      <c r="D3882" s="63">
        <v>35318</v>
      </c>
      <c r="E3882" s="55">
        <v>1</v>
      </c>
      <c r="F3882">
        <f t="shared" si="60"/>
        <v>1</v>
      </c>
    </row>
    <row r="3883" spans="1:6" x14ac:dyDescent="0.25">
      <c r="B3883">
        <v>202007629</v>
      </c>
      <c r="C3883" s="63">
        <v>35318</v>
      </c>
      <c r="D3883" s="63">
        <v>35318</v>
      </c>
      <c r="E3883" s="55">
        <v>1</v>
      </c>
      <c r="F3883">
        <f t="shared" si="60"/>
        <v>1</v>
      </c>
    </row>
    <row r="3884" spans="1:6" x14ac:dyDescent="0.25">
      <c r="A3884" t="s">
        <v>1324</v>
      </c>
      <c r="B3884">
        <v>201907264</v>
      </c>
      <c r="C3884" s="63">
        <v>35318</v>
      </c>
      <c r="D3884" s="63">
        <v>35318</v>
      </c>
      <c r="E3884" s="55">
        <v>1</v>
      </c>
      <c r="F3884">
        <f t="shared" si="60"/>
        <v>1</v>
      </c>
    </row>
    <row r="3885" spans="1:6" x14ac:dyDescent="0.25">
      <c r="A3885" t="s">
        <v>2132</v>
      </c>
      <c r="B3885">
        <v>201504395</v>
      </c>
      <c r="C3885" s="63">
        <v>35517</v>
      </c>
      <c r="D3885" s="63">
        <v>35517</v>
      </c>
      <c r="E3885" s="55">
        <v>1</v>
      </c>
      <c r="F3885">
        <f t="shared" si="60"/>
        <v>1</v>
      </c>
    </row>
    <row r="3886" spans="1:6" x14ac:dyDescent="0.25">
      <c r="B3886">
        <v>201704067</v>
      </c>
      <c r="C3886" s="63">
        <v>35516</v>
      </c>
      <c r="D3886" s="63">
        <v>35516</v>
      </c>
      <c r="E3886" s="55">
        <v>1</v>
      </c>
      <c r="F3886">
        <f t="shared" si="60"/>
        <v>1</v>
      </c>
    </row>
    <row r="3887" spans="1:6" x14ac:dyDescent="0.25">
      <c r="B3887">
        <v>201900573</v>
      </c>
      <c r="C3887" s="63">
        <v>35517</v>
      </c>
      <c r="D3887" s="63">
        <v>35517</v>
      </c>
      <c r="E3887" s="55">
        <v>1</v>
      </c>
      <c r="F3887">
        <f t="shared" si="60"/>
        <v>1</v>
      </c>
    </row>
    <row r="3888" spans="1:6" x14ac:dyDescent="0.25">
      <c r="B3888">
        <v>201907445</v>
      </c>
      <c r="C3888" s="63">
        <v>35516</v>
      </c>
      <c r="D3888" s="63">
        <v>35516</v>
      </c>
      <c r="E3888" s="55">
        <v>1</v>
      </c>
      <c r="F3888">
        <f t="shared" si="60"/>
        <v>1</v>
      </c>
    </row>
    <row r="3889" spans="1:6" x14ac:dyDescent="0.25">
      <c r="B3889">
        <v>201908253</v>
      </c>
      <c r="C3889" s="63">
        <v>35518</v>
      </c>
      <c r="D3889" s="63">
        <v>35518</v>
      </c>
      <c r="E3889" s="55">
        <v>1</v>
      </c>
      <c r="F3889">
        <f t="shared" si="60"/>
        <v>1</v>
      </c>
    </row>
    <row r="3890" spans="1:6" x14ac:dyDescent="0.25">
      <c r="B3890">
        <v>202000140</v>
      </c>
      <c r="C3890" s="63">
        <v>35516</v>
      </c>
      <c r="D3890" s="63">
        <v>35516</v>
      </c>
      <c r="E3890" s="55">
        <v>1</v>
      </c>
      <c r="F3890">
        <f t="shared" si="60"/>
        <v>1</v>
      </c>
    </row>
    <row r="3891" spans="1:6" x14ac:dyDescent="0.25">
      <c r="A3891" t="s">
        <v>4353</v>
      </c>
      <c r="B3891">
        <v>201005457</v>
      </c>
      <c r="C3891" s="63">
        <v>35319</v>
      </c>
      <c r="D3891" s="63">
        <v>35319</v>
      </c>
      <c r="E3891" s="55">
        <v>1</v>
      </c>
      <c r="F3891">
        <f t="shared" si="60"/>
        <v>1</v>
      </c>
    </row>
    <row r="3892" spans="1:6" x14ac:dyDescent="0.25">
      <c r="B3892">
        <v>201304154</v>
      </c>
      <c r="C3892" s="63">
        <v>35319</v>
      </c>
      <c r="D3892" s="63">
        <v>35319</v>
      </c>
      <c r="E3892" s="55">
        <v>1</v>
      </c>
      <c r="F3892">
        <f t="shared" si="60"/>
        <v>1</v>
      </c>
    </row>
    <row r="3893" spans="1:6" x14ac:dyDescent="0.25">
      <c r="B3893">
        <v>201906108</v>
      </c>
      <c r="C3893" s="63">
        <v>35318</v>
      </c>
      <c r="D3893" s="63">
        <v>35318</v>
      </c>
      <c r="E3893" s="55">
        <v>1</v>
      </c>
      <c r="F3893">
        <f t="shared" si="60"/>
        <v>1</v>
      </c>
    </row>
    <row r="3894" spans="1:6" x14ac:dyDescent="0.25">
      <c r="B3894">
        <v>201909927</v>
      </c>
      <c r="C3894" s="63">
        <v>35318</v>
      </c>
      <c r="D3894" s="63">
        <v>35318</v>
      </c>
      <c r="E3894" s="55">
        <v>1</v>
      </c>
      <c r="F3894">
        <f t="shared" si="60"/>
        <v>1</v>
      </c>
    </row>
    <row r="3895" spans="1:6" x14ac:dyDescent="0.25">
      <c r="B3895">
        <v>202004155</v>
      </c>
      <c r="C3895" s="63">
        <v>35320</v>
      </c>
      <c r="D3895" s="63">
        <v>35320</v>
      </c>
      <c r="E3895" s="55">
        <v>1</v>
      </c>
      <c r="F3895">
        <f t="shared" si="60"/>
        <v>1</v>
      </c>
    </row>
    <row r="3896" spans="1:6" x14ac:dyDescent="0.25">
      <c r="B3896">
        <v>202004810</v>
      </c>
      <c r="C3896" s="63">
        <v>35319</v>
      </c>
      <c r="D3896" s="63">
        <v>35319</v>
      </c>
      <c r="E3896" s="55">
        <v>1</v>
      </c>
      <c r="F3896">
        <f t="shared" si="60"/>
        <v>1</v>
      </c>
    </row>
    <row r="3897" spans="1:6" x14ac:dyDescent="0.25">
      <c r="B3897">
        <v>202008410</v>
      </c>
      <c r="C3897" s="63">
        <v>35317</v>
      </c>
      <c r="D3897" s="63">
        <v>35318</v>
      </c>
      <c r="E3897" s="55">
        <v>1</v>
      </c>
      <c r="F3897">
        <f t="shared" si="60"/>
        <v>2</v>
      </c>
    </row>
    <row r="3898" spans="1:6" x14ac:dyDescent="0.25">
      <c r="B3898">
        <v>202009538</v>
      </c>
      <c r="C3898" s="63">
        <v>35320</v>
      </c>
      <c r="D3898" s="63">
        <v>35320</v>
      </c>
      <c r="E3898" s="55">
        <v>1</v>
      </c>
      <c r="F3898">
        <f t="shared" si="60"/>
        <v>1</v>
      </c>
    </row>
    <row r="3899" spans="1:6" x14ac:dyDescent="0.25">
      <c r="B3899">
        <v>202109456</v>
      </c>
      <c r="C3899" s="63">
        <v>35319</v>
      </c>
      <c r="D3899" s="63">
        <v>35319</v>
      </c>
      <c r="E3899" s="55">
        <v>1</v>
      </c>
      <c r="F3899">
        <f t="shared" si="60"/>
        <v>1</v>
      </c>
    </row>
    <row r="3900" spans="1:6" x14ac:dyDescent="0.25">
      <c r="A3900" t="s">
        <v>4068</v>
      </c>
      <c r="B3900">
        <v>201809221</v>
      </c>
      <c r="C3900" s="63">
        <v>35317</v>
      </c>
      <c r="D3900" s="63">
        <v>35317</v>
      </c>
      <c r="E3900" s="55">
        <v>1</v>
      </c>
      <c r="F3900">
        <f t="shared" si="60"/>
        <v>1</v>
      </c>
    </row>
    <row r="3901" spans="1:6" x14ac:dyDescent="0.25">
      <c r="B3901">
        <v>201904810</v>
      </c>
      <c r="C3901" s="63">
        <v>35318</v>
      </c>
      <c r="D3901" s="63">
        <v>35318</v>
      </c>
      <c r="E3901" s="55">
        <v>1</v>
      </c>
      <c r="F3901">
        <f t="shared" si="60"/>
        <v>1</v>
      </c>
    </row>
    <row r="3902" spans="1:6" x14ac:dyDescent="0.25">
      <c r="A3902" t="s">
        <v>4067</v>
      </c>
      <c r="B3902">
        <v>201704684</v>
      </c>
      <c r="C3902" s="63">
        <v>35318</v>
      </c>
      <c r="D3902" s="63">
        <v>35318</v>
      </c>
      <c r="E3902" s="55">
        <v>1</v>
      </c>
      <c r="F3902">
        <f t="shared" si="60"/>
        <v>1</v>
      </c>
    </row>
    <row r="3903" spans="1:6" x14ac:dyDescent="0.25">
      <c r="B3903">
        <v>201809988</v>
      </c>
      <c r="C3903" s="63">
        <v>35319</v>
      </c>
      <c r="D3903" s="63">
        <v>35319</v>
      </c>
      <c r="E3903" s="55">
        <v>1</v>
      </c>
      <c r="F3903">
        <f t="shared" si="60"/>
        <v>1</v>
      </c>
    </row>
    <row r="3904" spans="1:6" x14ac:dyDescent="0.25">
      <c r="B3904">
        <v>202005388</v>
      </c>
      <c r="C3904" s="63">
        <v>35319</v>
      </c>
      <c r="D3904" s="63">
        <v>35319</v>
      </c>
      <c r="E3904" s="55">
        <v>1</v>
      </c>
      <c r="F3904">
        <f t="shared" si="60"/>
        <v>1</v>
      </c>
    </row>
    <row r="3905" spans="1:6" x14ac:dyDescent="0.25">
      <c r="B3905">
        <v>202005536</v>
      </c>
      <c r="C3905" s="63">
        <v>35318</v>
      </c>
      <c r="D3905" s="63">
        <v>35318</v>
      </c>
      <c r="E3905" s="55">
        <v>1</v>
      </c>
      <c r="F3905">
        <f t="shared" si="60"/>
        <v>1</v>
      </c>
    </row>
    <row r="3906" spans="1:6" x14ac:dyDescent="0.25">
      <c r="A3906" t="s">
        <v>2131</v>
      </c>
      <c r="B3906">
        <v>202006837</v>
      </c>
      <c r="C3906" s="63">
        <v>35515</v>
      </c>
      <c r="D3906" s="63">
        <v>35515</v>
      </c>
      <c r="E3906" s="55">
        <v>1</v>
      </c>
      <c r="F3906">
        <f t="shared" si="60"/>
        <v>1</v>
      </c>
    </row>
    <row r="3907" spans="1:6" x14ac:dyDescent="0.25">
      <c r="A3907" t="s">
        <v>911</v>
      </c>
      <c r="B3907">
        <v>201703602</v>
      </c>
      <c r="C3907" s="63">
        <v>35318</v>
      </c>
      <c r="D3907" s="63">
        <v>35318</v>
      </c>
      <c r="E3907" s="55">
        <v>1</v>
      </c>
      <c r="F3907">
        <f t="shared" si="60"/>
        <v>1</v>
      </c>
    </row>
    <row r="3908" spans="1:6" x14ac:dyDescent="0.25">
      <c r="B3908">
        <v>201806849</v>
      </c>
      <c r="C3908" s="63">
        <v>35320</v>
      </c>
      <c r="D3908" s="63">
        <v>35320</v>
      </c>
      <c r="E3908" s="55">
        <v>1</v>
      </c>
      <c r="F3908">
        <f t="shared" si="60"/>
        <v>1</v>
      </c>
    </row>
    <row r="3909" spans="1:6" x14ac:dyDescent="0.25">
      <c r="A3909" t="s">
        <v>3905</v>
      </c>
      <c r="B3909">
        <v>201308099</v>
      </c>
      <c r="C3909" s="63">
        <v>35320</v>
      </c>
      <c r="D3909" s="63">
        <v>35320</v>
      </c>
      <c r="E3909" s="55">
        <v>1</v>
      </c>
      <c r="F3909">
        <f t="shared" si="60"/>
        <v>1</v>
      </c>
    </row>
    <row r="3910" spans="1:6" x14ac:dyDescent="0.25">
      <c r="B3910">
        <v>201403695</v>
      </c>
      <c r="C3910" s="63">
        <v>35318</v>
      </c>
      <c r="D3910" s="63">
        <v>35318</v>
      </c>
      <c r="E3910" s="55">
        <v>1</v>
      </c>
      <c r="F3910">
        <f t="shared" ref="F3910:F3973" si="61">IFERROR(D3910-C3910+1, 0)</f>
        <v>1</v>
      </c>
    </row>
    <row r="3911" spans="1:6" x14ac:dyDescent="0.25">
      <c r="B3911">
        <v>201800698</v>
      </c>
      <c r="C3911" s="63">
        <v>35320</v>
      </c>
      <c r="D3911" s="63">
        <v>35320</v>
      </c>
      <c r="E3911" s="55">
        <v>1</v>
      </c>
      <c r="F3911">
        <f t="shared" si="61"/>
        <v>1</v>
      </c>
    </row>
    <row r="3912" spans="1:6" x14ac:dyDescent="0.25">
      <c r="B3912">
        <v>201800700</v>
      </c>
      <c r="C3912" s="63">
        <v>35321</v>
      </c>
      <c r="D3912" s="63">
        <v>35321</v>
      </c>
      <c r="E3912" s="55">
        <v>1</v>
      </c>
      <c r="F3912">
        <f t="shared" si="61"/>
        <v>1</v>
      </c>
    </row>
    <row r="3913" spans="1:6" x14ac:dyDescent="0.25">
      <c r="B3913">
        <v>201905451</v>
      </c>
      <c r="C3913" s="63">
        <v>35319</v>
      </c>
      <c r="D3913" s="63">
        <v>35319</v>
      </c>
      <c r="E3913" s="55">
        <v>1</v>
      </c>
      <c r="F3913">
        <f t="shared" si="61"/>
        <v>1</v>
      </c>
    </row>
    <row r="3914" spans="1:6" x14ac:dyDescent="0.25">
      <c r="B3914">
        <v>201907425</v>
      </c>
      <c r="C3914" s="63">
        <v>35319</v>
      </c>
      <c r="D3914" s="63">
        <v>35319</v>
      </c>
      <c r="E3914" s="55">
        <v>1</v>
      </c>
      <c r="F3914">
        <f t="shared" si="61"/>
        <v>1</v>
      </c>
    </row>
    <row r="3915" spans="1:6" x14ac:dyDescent="0.25">
      <c r="B3915">
        <v>201908047</v>
      </c>
      <c r="C3915" s="63">
        <v>35321</v>
      </c>
      <c r="D3915" s="63">
        <v>35321</v>
      </c>
      <c r="E3915" s="55">
        <v>1</v>
      </c>
      <c r="F3915">
        <f t="shared" si="61"/>
        <v>1</v>
      </c>
    </row>
    <row r="3916" spans="1:6" x14ac:dyDescent="0.25">
      <c r="B3916">
        <v>202003072</v>
      </c>
      <c r="C3916" s="63">
        <v>35317</v>
      </c>
      <c r="D3916" s="63">
        <v>35317</v>
      </c>
      <c r="E3916" s="55">
        <v>1</v>
      </c>
      <c r="F3916">
        <f t="shared" si="61"/>
        <v>1</v>
      </c>
    </row>
    <row r="3917" spans="1:6" x14ac:dyDescent="0.25">
      <c r="B3917">
        <v>202110057</v>
      </c>
      <c r="C3917" s="63">
        <v>35320</v>
      </c>
      <c r="D3917" s="63">
        <v>35320</v>
      </c>
      <c r="E3917" s="55">
        <v>1</v>
      </c>
      <c r="F3917">
        <f t="shared" si="61"/>
        <v>1</v>
      </c>
    </row>
    <row r="3918" spans="1:6" x14ac:dyDescent="0.25">
      <c r="A3918" t="s">
        <v>5720</v>
      </c>
      <c r="B3918">
        <v>201907538</v>
      </c>
      <c r="C3918" s="63">
        <v>35515</v>
      </c>
      <c r="D3918" s="63">
        <v>35515</v>
      </c>
      <c r="E3918" s="55">
        <v>1</v>
      </c>
      <c r="F3918">
        <f t="shared" si="61"/>
        <v>1</v>
      </c>
    </row>
    <row r="3919" spans="1:6" x14ac:dyDescent="0.25">
      <c r="A3919" t="s">
        <v>4588</v>
      </c>
      <c r="B3919">
        <v>201603694</v>
      </c>
      <c r="C3919" s="63">
        <v>35318</v>
      </c>
      <c r="D3919" s="63">
        <v>35318</v>
      </c>
      <c r="E3919" s="55">
        <v>1</v>
      </c>
      <c r="F3919">
        <f t="shared" si="61"/>
        <v>1</v>
      </c>
    </row>
    <row r="3920" spans="1:6" x14ac:dyDescent="0.25">
      <c r="B3920">
        <v>202006613</v>
      </c>
      <c r="C3920" s="63">
        <v>35318</v>
      </c>
      <c r="D3920" s="63">
        <v>35318</v>
      </c>
      <c r="E3920" s="55">
        <v>1</v>
      </c>
      <c r="F3920">
        <f t="shared" si="61"/>
        <v>1</v>
      </c>
    </row>
    <row r="3921" spans="1:6" x14ac:dyDescent="0.25">
      <c r="B3921">
        <v>202109484</v>
      </c>
      <c r="C3921" s="63">
        <v>35318</v>
      </c>
      <c r="D3921" s="63">
        <v>35318</v>
      </c>
      <c r="E3921" s="55">
        <v>1</v>
      </c>
      <c r="F3921">
        <f t="shared" si="61"/>
        <v>1</v>
      </c>
    </row>
    <row r="3922" spans="1:6" x14ac:dyDescent="0.25">
      <c r="A3922" t="s">
        <v>3903</v>
      </c>
      <c r="B3922">
        <v>201905705</v>
      </c>
      <c r="C3922" s="63">
        <v>35318</v>
      </c>
      <c r="D3922" s="63">
        <v>35318</v>
      </c>
      <c r="E3922" s="55">
        <v>1</v>
      </c>
      <c r="F3922">
        <f t="shared" si="61"/>
        <v>1</v>
      </c>
    </row>
    <row r="3923" spans="1:6" x14ac:dyDescent="0.25">
      <c r="B3923">
        <v>201906837</v>
      </c>
      <c r="C3923" s="63">
        <v>35318</v>
      </c>
      <c r="D3923" s="63">
        <v>35318</v>
      </c>
      <c r="E3923" s="55">
        <v>1</v>
      </c>
      <c r="F3923">
        <f t="shared" si="61"/>
        <v>1</v>
      </c>
    </row>
    <row r="3924" spans="1:6" x14ac:dyDescent="0.25">
      <c r="B3924">
        <v>202003142</v>
      </c>
      <c r="C3924" s="63">
        <v>35318</v>
      </c>
      <c r="D3924" s="63">
        <v>35318</v>
      </c>
      <c r="E3924" s="55">
        <v>1</v>
      </c>
      <c r="F3924">
        <f t="shared" si="61"/>
        <v>1</v>
      </c>
    </row>
    <row r="3925" spans="1:6" x14ac:dyDescent="0.25">
      <c r="A3925" t="s">
        <v>1153</v>
      </c>
      <c r="B3925">
        <v>202007723</v>
      </c>
      <c r="C3925" s="63">
        <v>35318</v>
      </c>
      <c r="D3925" s="63">
        <v>35318</v>
      </c>
      <c r="E3925" s="55">
        <v>1</v>
      </c>
      <c r="F3925">
        <f t="shared" si="61"/>
        <v>1</v>
      </c>
    </row>
    <row r="3926" spans="1:6" x14ac:dyDescent="0.25">
      <c r="A3926" t="s">
        <v>4718</v>
      </c>
      <c r="B3926">
        <v>201806278</v>
      </c>
      <c r="C3926" s="63">
        <v>35318</v>
      </c>
      <c r="D3926" s="63">
        <v>35318</v>
      </c>
      <c r="E3926" s="55">
        <v>1</v>
      </c>
      <c r="F3926">
        <f t="shared" si="61"/>
        <v>1</v>
      </c>
    </row>
    <row r="3927" spans="1:6" x14ac:dyDescent="0.25">
      <c r="B3927">
        <v>201806849</v>
      </c>
      <c r="C3927" s="63">
        <v>35318</v>
      </c>
      <c r="D3927" s="63">
        <v>35318</v>
      </c>
      <c r="E3927" s="55">
        <v>1</v>
      </c>
      <c r="F3927">
        <f t="shared" si="61"/>
        <v>1</v>
      </c>
    </row>
    <row r="3928" spans="1:6" x14ac:dyDescent="0.25">
      <c r="A3928" t="s">
        <v>1323</v>
      </c>
      <c r="B3928">
        <v>201906942</v>
      </c>
      <c r="C3928" s="63">
        <v>35319</v>
      </c>
      <c r="D3928" s="63">
        <v>35319</v>
      </c>
      <c r="E3928" s="55">
        <v>1</v>
      </c>
      <c r="F3928">
        <f t="shared" si="61"/>
        <v>1</v>
      </c>
    </row>
    <row r="3929" spans="1:6" x14ac:dyDescent="0.25">
      <c r="A3929" t="s">
        <v>4759</v>
      </c>
      <c r="B3929">
        <v>201700150</v>
      </c>
      <c r="C3929" s="63">
        <v>35319</v>
      </c>
      <c r="D3929" s="63">
        <v>35319</v>
      </c>
      <c r="E3929" s="55">
        <v>1</v>
      </c>
      <c r="F3929">
        <f t="shared" si="61"/>
        <v>1</v>
      </c>
    </row>
    <row r="3930" spans="1:6" x14ac:dyDescent="0.25">
      <c r="B3930">
        <v>201703602</v>
      </c>
      <c r="C3930" s="63">
        <v>35318</v>
      </c>
      <c r="D3930" s="63">
        <v>35318</v>
      </c>
      <c r="E3930" s="55">
        <v>1</v>
      </c>
      <c r="F3930">
        <f t="shared" si="61"/>
        <v>1</v>
      </c>
    </row>
    <row r="3931" spans="1:6" x14ac:dyDescent="0.25">
      <c r="A3931" t="s">
        <v>4903</v>
      </c>
      <c r="B3931">
        <v>201808541</v>
      </c>
      <c r="C3931" s="63">
        <v>35318</v>
      </c>
      <c r="D3931" s="63">
        <v>35318</v>
      </c>
      <c r="E3931" s="55">
        <v>1</v>
      </c>
      <c r="F3931">
        <f t="shared" si="61"/>
        <v>1</v>
      </c>
    </row>
    <row r="3932" spans="1:6" x14ac:dyDescent="0.25">
      <c r="A3932" t="s">
        <v>5719</v>
      </c>
      <c r="B3932">
        <v>201705812</v>
      </c>
      <c r="C3932" s="63">
        <v>35517</v>
      </c>
      <c r="D3932" s="63">
        <v>35517</v>
      </c>
      <c r="E3932" s="55">
        <v>1</v>
      </c>
      <c r="F3932">
        <f t="shared" si="61"/>
        <v>1</v>
      </c>
    </row>
    <row r="3933" spans="1:6" x14ac:dyDescent="0.25">
      <c r="A3933" t="s">
        <v>3902</v>
      </c>
      <c r="B3933">
        <v>201706907</v>
      </c>
      <c r="C3933" s="63">
        <v>35320</v>
      </c>
      <c r="D3933" s="63">
        <v>35320</v>
      </c>
      <c r="E3933" s="55">
        <v>1</v>
      </c>
      <c r="F3933">
        <f t="shared" si="61"/>
        <v>1</v>
      </c>
    </row>
    <row r="3934" spans="1:6" x14ac:dyDescent="0.25">
      <c r="B3934">
        <v>202004893</v>
      </c>
      <c r="C3934" s="63">
        <v>35318</v>
      </c>
      <c r="D3934" s="63">
        <v>35319</v>
      </c>
      <c r="E3934" s="55">
        <v>1</v>
      </c>
      <c r="F3934">
        <f t="shared" si="61"/>
        <v>2</v>
      </c>
    </row>
    <row r="3935" spans="1:6" x14ac:dyDescent="0.25">
      <c r="B3935">
        <v>202006582</v>
      </c>
      <c r="C3935" s="63">
        <v>35318</v>
      </c>
      <c r="D3935" s="63">
        <v>35318</v>
      </c>
      <c r="E3935" s="55">
        <v>1</v>
      </c>
      <c r="F3935">
        <f t="shared" si="61"/>
        <v>1</v>
      </c>
    </row>
    <row r="3936" spans="1:6" x14ac:dyDescent="0.25">
      <c r="A3936" t="s">
        <v>1152</v>
      </c>
      <c r="B3936">
        <v>201605335</v>
      </c>
      <c r="C3936" s="63">
        <v>35318</v>
      </c>
      <c r="D3936" s="63">
        <v>35318</v>
      </c>
      <c r="E3936" s="55">
        <v>1</v>
      </c>
      <c r="F3936">
        <f t="shared" si="61"/>
        <v>1</v>
      </c>
    </row>
    <row r="3937" spans="1:6" x14ac:dyDescent="0.25">
      <c r="B3937">
        <v>201906235</v>
      </c>
      <c r="C3937" s="63">
        <v>35318</v>
      </c>
      <c r="D3937" s="63">
        <v>35318</v>
      </c>
      <c r="E3937" s="55">
        <v>1</v>
      </c>
      <c r="F3937">
        <f t="shared" si="61"/>
        <v>1</v>
      </c>
    </row>
    <row r="3938" spans="1:6" x14ac:dyDescent="0.25">
      <c r="A3938" t="s">
        <v>4066</v>
      </c>
      <c r="B3938">
        <v>201603270</v>
      </c>
      <c r="C3938" s="63">
        <v>35318</v>
      </c>
      <c r="D3938" s="63">
        <v>35318</v>
      </c>
      <c r="E3938" s="55">
        <v>1</v>
      </c>
      <c r="F3938">
        <f t="shared" si="61"/>
        <v>1</v>
      </c>
    </row>
    <row r="3939" spans="1:6" x14ac:dyDescent="0.25">
      <c r="A3939" t="s">
        <v>3901</v>
      </c>
      <c r="B3939">
        <v>201900178</v>
      </c>
      <c r="C3939" s="63">
        <v>35320</v>
      </c>
      <c r="D3939" s="63">
        <v>35320</v>
      </c>
      <c r="E3939" s="55">
        <v>1</v>
      </c>
      <c r="F3939">
        <f t="shared" si="61"/>
        <v>1</v>
      </c>
    </row>
    <row r="3940" spans="1:6" x14ac:dyDescent="0.25">
      <c r="B3940">
        <v>202003044</v>
      </c>
      <c r="C3940" s="63">
        <v>35319</v>
      </c>
      <c r="D3940" s="63">
        <v>35319</v>
      </c>
      <c r="E3940" s="55">
        <v>1</v>
      </c>
      <c r="F3940">
        <f t="shared" si="61"/>
        <v>1</v>
      </c>
    </row>
    <row r="3941" spans="1:6" x14ac:dyDescent="0.25">
      <c r="B3941">
        <v>202006792</v>
      </c>
      <c r="C3941" s="63">
        <v>35318</v>
      </c>
      <c r="D3941" s="63">
        <v>35318</v>
      </c>
      <c r="E3941" s="55">
        <v>1</v>
      </c>
      <c r="F3941">
        <f t="shared" si="61"/>
        <v>1</v>
      </c>
    </row>
    <row r="3942" spans="1:6" x14ac:dyDescent="0.25">
      <c r="A3942" t="s">
        <v>3900</v>
      </c>
      <c r="B3942">
        <v>201907351</v>
      </c>
      <c r="C3942" s="63">
        <v>35318</v>
      </c>
      <c r="D3942" s="63">
        <v>35318</v>
      </c>
      <c r="E3942" s="55">
        <v>1</v>
      </c>
      <c r="F3942">
        <f t="shared" si="61"/>
        <v>1</v>
      </c>
    </row>
    <row r="3943" spans="1:6" x14ac:dyDescent="0.25">
      <c r="B3943">
        <v>202009548</v>
      </c>
      <c r="C3943" s="63">
        <v>35318</v>
      </c>
      <c r="D3943" s="63">
        <v>35318</v>
      </c>
      <c r="E3943" s="55">
        <v>1</v>
      </c>
      <c r="F3943">
        <f t="shared" si="61"/>
        <v>1</v>
      </c>
    </row>
    <row r="3944" spans="1:6" x14ac:dyDescent="0.25">
      <c r="A3944" t="s">
        <v>4758</v>
      </c>
      <c r="B3944">
        <v>201706583</v>
      </c>
      <c r="C3944" s="63">
        <v>35319</v>
      </c>
      <c r="D3944" s="63">
        <v>35319</v>
      </c>
      <c r="E3944" s="55">
        <v>1</v>
      </c>
      <c r="F3944">
        <f t="shared" si="61"/>
        <v>1</v>
      </c>
    </row>
    <row r="3945" spans="1:6" x14ac:dyDescent="0.25">
      <c r="A3945" t="s">
        <v>3899</v>
      </c>
      <c r="B3945">
        <v>201605775</v>
      </c>
      <c r="C3945" s="63">
        <v>35318</v>
      </c>
      <c r="D3945" s="63">
        <v>35318</v>
      </c>
      <c r="E3945" s="55">
        <v>1</v>
      </c>
      <c r="F3945">
        <f t="shared" si="61"/>
        <v>1</v>
      </c>
    </row>
    <row r="3946" spans="1:6" x14ac:dyDescent="0.25">
      <c r="B3946">
        <v>202103631</v>
      </c>
      <c r="C3946" s="63">
        <v>35318</v>
      </c>
      <c r="D3946" s="63">
        <v>35319</v>
      </c>
      <c r="E3946" s="55">
        <v>1</v>
      </c>
      <c r="F3946">
        <f t="shared" si="61"/>
        <v>2</v>
      </c>
    </row>
    <row r="3947" spans="1:6" x14ac:dyDescent="0.25">
      <c r="A3947" t="s">
        <v>1337</v>
      </c>
      <c r="B3947">
        <v>202006792</v>
      </c>
      <c r="C3947" s="63">
        <v>35319</v>
      </c>
      <c r="D3947" s="63">
        <v>35319</v>
      </c>
      <c r="E3947" s="55">
        <v>1</v>
      </c>
      <c r="F3947">
        <f t="shared" si="61"/>
        <v>1</v>
      </c>
    </row>
    <row r="3948" spans="1:6" x14ac:dyDescent="0.25">
      <c r="A3948" t="s">
        <v>4587</v>
      </c>
      <c r="B3948">
        <v>201909162</v>
      </c>
      <c r="C3948" s="63">
        <v>35319</v>
      </c>
      <c r="D3948" s="63">
        <v>35319</v>
      </c>
      <c r="E3948" s="55">
        <v>1</v>
      </c>
      <c r="F3948">
        <f t="shared" si="61"/>
        <v>1</v>
      </c>
    </row>
    <row r="3949" spans="1:6" x14ac:dyDescent="0.25">
      <c r="B3949">
        <v>202005942</v>
      </c>
      <c r="C3949" s="63">
        <v>35318</v>
      </c>
      <c r="D3949" s="63">
        <v>35318</v>
      </c>
      <c r="E3949" s="55">
        <v>1</v>
      </c>
      <c r="F3949">
        <f t="shared" si="61"/>
        <v>1</v>
      </c>
    </row>
    <row r="3950" spans="1:6" x14ac:dyDescent="0.25">
      <c r="A3950" t="s">
        <v>3898</v>
      </c>
      <c r="B3950">
        <v>201907506</v>
      </c>
      <c r="C3950" s="63">
        <v>35321</v>
      </c>
      <c r="D3950" s="63">
        <v>35321</v>
      </c>
      <c r="E3950" s="55">
        <v>1</v>
      </c>
      <c r="F3950">
        <f t="shared" si="61"/>
        <v>1</v>
      </c>
    </row>
    <row r="3951" spans="1:6" x14ac:dyDescent="0.25">
      <c r="B3951">
        <v>201907507</v>
      </c>
      <c r="C3951" s="63">
        <v>35319</v>
      </c>
      <c r="D3951" s="63">
        <v>35319</v>
      </c>
      <c r="E3951" s="55">
        <v>1</v>
      </c>
      <c r="F3951">
        <f t="shared" si="61"/>
        <v>1</v>
      </c>
    </row>
    <row r="3952" spans="1:6" x14ac:dyDescent="0.25">
      <c r="B3952">
        <v>202004753</v>
      </c>
      <c r="C3952" s="63">
        <v>35321</v>
      </c>
      <c r="D3952" s="63">
        <v>35321</v>
      </c>
      <c r="E3952" s="55">
        <v>1</v>
      </c>
      <c r="F3952">
        <f t="shared" si="61"/>
        <v>1</v>
      </c>
    </row>
    <row r="3953" spans="1:6" x14ac:dyDescent="0.25">
      <c r="B3953">
        <v>202007344</v>
      </c>
      <c r="C3953" s="63">
        <v>35320</v>
      </c>
      <c r="D3953" s="63">
        <v>35320</v>
      </c>
      <c r="E3953" s="55">
        <v>1</v>
      </c>
      <c r="F3953">
        <f t="shared" si="61"/>
        <v>1</v>
      </c>
    </row>
    <row r="3954" spans="1:6" x14ac:dyDescent="0.25">
      <c r="A3954" t="s">
        <v>4352</v>
      </c>
      <c r="B3954">
        <v>201806175</v>
      </c>
      <c r="C3954" s="63">
        <v>35318</v>
      </c>
      <c r="D3954" s="63">
        <v>35318</v>
      </c>
      <c r="E3954" s="55">
        <v>1</v>
      </c>
      <c r="F3954">
        <f t="shared" si="61"/>
        <v>1</v>
      </c>
    </row>
    <row r="3955" spans="1:6" x14ac:dyDescent="0.25">
      <c r="A3955" t="s">
        <v>909</v>
      </c>
      <c r="B3955">
        <v>202005319</v>
      </c>
      <c r="C3955" s="63">
        <v>35318</v>
      </c>
      <c r="D3955" s="63">
        <v>35318</v>
      </c>
      <c r="E3955" s="55">
        <v>1</v>
      </c>
      <c r="F3955">
        <f t="shared" si="61"/>
        <v>1</v>
      </c>
    </row>
    <row r="3956" spans="1:6" x14ac:dyDescent="0.25">
      <c r="A3956" t="s">
        <v>4064</v>
      </c>
      <c r="B3956">
        <v>201707001</v>
      </c>
      <c r="C3956" s="63">
        <v>35319</v>
      </c>
      <c r="D3956" s="63">
        <v>35319</v>
      </c>
      <c r="E3956" s="55">
        <v>1</v>
      </c>
      <c r="F3956">
        <f t="shared" si="61"/>
        <v>1</v>
      </c>
    </row>
    <row r="3957" spans="1:6" x14ac:dyDescent="0.25">
      <c r="A3957" t="s">
        <v>907</v>
      </c>
      <c r="B3957">
        <v>202007042</v>
      </c>
      <c r="C3957" s="63">
        <v>35319</v>
      </c>
      <c r="D3957" s="63">
        <v>35319</v>
      </c>
      <c r="E3957" s="55">
        <v>1</v>
      </c>
      <c r="F3957">
        <f t="shared" si="61"/>
        <v>1</v>
      </c>
    </row>
    <row r="3958" spans="1:6" x14ac:dyDescent="0.25">
      <c r="A3958" t="s">
        <v>1336</v>
      </c>
      <c r="B3958">
        <v>202009548</v>
      </c>
      <c r="C3958" s="63">
        <v>35318</v>
      </c>
      <c r="D3958" s="63">
        <v>35318</v>
      </c>
      <c r="E3958" s="55">
        <v>1</v>
      </c>
      <c r="F3958">
        <f t="shared" si="61"/>
        <v>1</v>
      </c>
    </row>
    <row r="3959" spans="1:6" x14ac:dyDescent="0.25">
      <c r="A3959" t="s">
        <v>4222</v>
      </c>
      <c r="B3959">
        <v>202004968</v>
      </c>
      <c r="C3959" s="63">
        <v>35318</v>
      </c>
      <c r="D3959" s="63">
        <v>35318</v>
      </c>
      <c r="E3959" s="55">
        <v>1</v>
      </c>
      <c r="F3959">
        <f t="shared" si="61"/>
        <v>1</v>
      </c>
    </row>
    <row r="3960" spans="1:6" x14ac:dyDescent="0.25">
      <c r="A3960" t="s">
        <v>1211</v>
      </c>
      <c r="B3960">
        <v>201403695</v>
      </c>
      <c r="C3960" s="63">
        <v>35319</v>
      </c>
      <c r="D3960" s="63">
        <v>35319</v>
      </c>
      <c r="E3960" s="55">
        <v>1</v>
      </c>
      <c r="F3960">
        <f t="shared" si="61"/>
        <v>1</v>
      </c>
    </row>
    <row r="3961" spans="1:6" x14ac:dyDescent="0.25">
      <c r="A3961" t="s">
        <v>4716</v>
      </c>
      <c r="B3961">
        <v>201505519</v>
      </c>
      <c r="C3961" s="63">
        <v>35318</v>
      </c>
      <c r="D3961" s="63">
        <v>35318</v>
      </c>
      <c r="E3961" s="55">
        <v>1</v>
      </c>
      <c r="F3961">
        <f t="shared" si="61"/>
        <v>1</v>
      </c>
    </row>
    <row r="3962" spans="1:6" x14ac:dyDescent="0.25">
      <c r="B3962">
        <v>201806345</v>
      </c>
      <c r="C3962" s="63">
        <v>35318</v>
      </c>
      <c r="D3962" s="63">
        <v>35318</v>
      </c>
      <c r="E3962" s="55">
        <v>1</v>
      </c>
      <c r="F3962">
        <f t="shared" si="61"/>
        <v>1</v>
      </c>
    </row>
    <row r="3963" spans="1:6" x14ac:dyDescent="0.25">
      <c r="A3963" t="s">
        <v>4062</v>
      </c>
      <c r="B3963">
        <v>201806095</v>
      </c>
      <c r="C3963" s="63">
        <v>35319</v>
      </c>
      <c r="D3963" s="63">
        <v>35319</v>
      </c>
      <c r="E3963" s="55">
        <v>1</v>
      </c>
      <c r="F3963">
        <f t="shared" si="61"/>
        <v>1</v>
      </c>
    </row>
    <row r="3964" spans="1:6" x14ac:dyDescent="0.25">
      <c r="A3964" t="s">
        <v>2130</v>
      </c>
      <c r="B3964">
        <v>201809896</v>
      </c>
      <c r="C3964" s="63">
        <v>35515</v>
      </c>
      <c r="D3964" s="63">
        <v>35515</v>
      </c>
      <c r="E3964" s="55">
        <v>1</v>
      </c>
      <c r="F3964">
        <f t="shared" si="61"/>
        <v>1</v>
      </c>
    </row>
    <row r="3965" spans="1:6" x14ac:dyDescent="0.25">
      <c r="A3965" t="s">
        <v>5718</v>
      </c>
      <c r="B3965">
        <v>200900568</v>
      </c>
      <c r="C3965" s="63">
        <v>35515</v>
      </c>
      <c r="D3965" s="63">
        <v>35515</v>
      </c>
      <c r="E3965" s="55">
        <v>1</v>
      </c>
      <c r="F3965">
        <f t="shared" si="61"/>
        <v>1</v>
      </c>
    </row>
    <row r="3966" spans="1:6" x14ac:dyDescent="0.25">
      <c r="A3966" t="s">
        <v>3829</v>
      </c>
      <c r="B3966">
        <v>201706910</v>
      </c>
      <c r="C3966" s="63">
        <v>35318</v>
      </c>
      <c r="D3966" s="63">
        <v>35319</v>
      </c>
      <c r="E3966" s="55">
        <v>1</v>
      </c>
      <c r="F3966">
        <f t="shared" si="61"/>
        <v>2</v>
      </c>
    </row>
    <row r="3967" spans="1:6" x14ac:dyDescent="0.25">
      <c r="B3967">
        <v>201806846</v>
      </c>
      <c r="C3967" s="63">
        <v>35319</v>
      </c>
      <c r="D3967" s="63">
        <v>35319</v>
      </c>
      <c r="E3967" s="55">
        <v>1</v>
      </c>
      <c r="F3967">
        <f t="shared" si="61"/>
        <v>1</v>
      </c>
    </row>
    <row r="3968" spans="1:6" x14ac:dyDescent="0.25">
      <c r="A3968" t="s">
        <v>4757</v>
      </c>
      <c r="B3968">
        <v>201705255</v>
      </c>
      <c r="C3968" s="63">
        <v>35318</v>
      </c>
      <c r="D3968" s="63">
        <v>35318</v>
      </c>
      <c r="E3968" s="55">
        <v>1</v>
      </c>
      <c r="F3968">
        <f t="shared" si="61"/>
        <v>1</v>
      </c>
    </row>
    <row r="3969" spans="1:6" x14ac:dyDescent="0.25">
      <c r="A3969" t="s">
        <v>4586</v>
      </c>
      <c r="B3969">
        <v>201604526</v>
      </c>
      <c r="C3969" s="63">
        <v>35319</v>
      </c>
      <c r="D3969" s="63">
        <v>35319</v>
      </c>
      <c r="E3969" s="55">
        <v>1</v>
      </c>
      <c r="F3969">
        <f t="shared" si="61"/>
        <v>1</v>
      </c>
    </row>
    <row r="3970" spans="1:6" x14ac:dyDescent="0.25">
      <c r="A3970" t="s">
        <v>4221</v>
      </c>
      <c r="B3970">
        <v>201907771</v>
      </c>
      <c r="C3970" s="63">
        <v>35318</v>
      </c>
      <c r="D3970" s="63">
        <v>35318</v>
      </c>
      <c r="E3970" s="55">
        <v>1</v>
      </c>
      <c r="F3970">
        <f t="shared" si="61"/>
        <v>1</v>
      </c>
    </row>
    <row r="3971" spans="1:6" x14ac:dyDescent="0.25">
      <c r="A3971" t="s">
        <v>1100</v>
      </c>
      <c r="B3971">
        <v>201405015</v>
      </c>
      <c r="C3971" s="63">
        <v>35319</v>
      </c>
      <c r="D3971" s="63">
        <v>35319</v>
      </c>
      <c r="E3971" s="55">
        <v>1</v>
      </c>
      <c r="F3971">
        <f t="shared" si="61"/>
        <v>1</v>
      </c>
    </row>
    <row r="3972" spans="1:6" x14ac:dyDescent="0.25">
      <c r="A3972" t="s">
        <v>4824</v>
      </c>
      <c r="B3972">
        <v>201604686</v>
      </c>
      <c r="C3972" s="63">
        <v>35318</v>
      </c>
      <c r="D3972" s="63">
        <v>35318</v>
      </c>
      <c r="E3972" s="55">
        <v>1</v>
      </c>
      <c r="F3972">
        <f t="shared" si="61"/>
        <v>1</v>
      </c>
    </row>
    <row r="3973" spans="1:6" x14ac:dyDescent="0.25">
      <c r="A3973" t="s">
        <v>4756</v>
      </c>
      <c r="B3973">
        <v>202008062</v>
      </c>
      <c r="C3973" s="63">
        <v>35318</v>
      </c>
      <c r="D3973" s="63">
        <v>35318</v>
      </c>
      <c r="E3973" s="55">
        <v>1</v>
      </c>
      <c r="F3973">
        <f t="shared" si="61"/>
        <v>1</v>
      </c>
    </row>
    <row r="3974" spans="1:6" x14ac:dyDescent="0.25">
      <c r="A3974" t="s">
        <v>1593</v>
      </c>
      <c r="B3974">
        <v>201806411</v>
      </c>
      <c r="C3974" s="63">
        <v>35319</v>
      </c>
      <c r="D3974" s="63">
        <v>35319</v>
      </c>
      <c r="E3974" s="55">
        <v>1</v>
      </c>
      <c r="F3974">
        <f t="shared" ref="F3974:F4037" si="62">IFERROR(D3974-C3974+1, 0)</f>
        <v>1</v>
      </c>
    </row>
    <row r="3975" spans="1:6" x14ac:dyDescent="0.25">
      <c r="A3975" t="s">
        <v>5717</v>
      </c>
      <c r="B3975">
        <v>201900131</v>
      </c>
      <c r="C3975" s="63">
        <v>35519</v>
      </c>
      <c r="D3975" s="63">
        <v>35519</v>
      </c>
      <c r="E3975" s="55">
        <v>1</v>
      </c>
      <c r="F3975">
        <f t="shared" si="62"/>
        <v>1</v>
      </c>
    </row>
    <row r="3976" spans="1:6" x14ac:dyDescent="0.25">
      <c r="A3976" t="s">
        <v>4915</v>
      </c>
      <c r="B3976">
        <v>201909653</v>
      </c>
      <c r="C3976" s="63">
        <v>35319</v>
      </c>
      <c r="D3976" s="63">
        <v>35319</v>
      </c>
      <c r="E3976" s="55">
        <v>1</v>
      </c>
      <c r="F3976">
        <f t="shared" si="62"/>
        <v>1</v>
      </c>
    </row>
    <row r="3977" spans="1:6" x14ac:dyDescent="0.25">
      <c r="B3977">
        <v>202004225</v>
      </c>
      <c r="C3977" s="63">
        <v>35319</v>
      </c>
      <c r="D3977" s="63">
        <v>35319</v>
      </c>
      <c r="E3977" s="55">
        <v>1</v>
      </c>
      <c r="F3977">
        <f t="shared" si="62"/>
        <v>1</v>
      </c>
    </row>
    <row r="3978" spans="1:6" x14ac:dyDescent="0.25">
      <c r="A3978" t="s">
        <v>4564</v>
      </c>
      <c r="B3978">
        <v>202109486</v>
      </c>
      <c r="C3978" s="63">
        <v>35319</v>
      </c>
      <c r="D3978" s="63">
        <v>35319</v>
      </c>
      <c r="E3978" s="55">
        <v>1</v>
      </c>
      <c r="F3978">
        <f t="shared" si="62"/>
        <v>1</v>
      </c>
    </row>
    <row r="3979" spans="1:6" x14ac:dyDescent="0.25">
      <c r="A3979" t="s">
        <v>4351</v>
      </c>
      <c r="B3979">
        <v>201907872</v>
      </c>
      <c r="C3979" s="63">
        <v>35318</v>
      </c>
      <c r="D3979" s="63">
        <v>35318</v>
      </c>
      <c r="E3979" s="55">
        <v>1</v>
      </c>
      <c r="F3979">
        <f t="shared" si="62"/>
        <v>1</v>
      </c>
    </row>
    <row r="3980" spans="1:6" x14ac:dyDescent="0.25">
      <c r="A3980" t="s">
        <v>3896</v>
      </c>
      <c r="B3980">
        <v>201906945</v>
      </c>
      <c r="C3980" s="63">
        <v>35318</v>
      </c>
      <c r="D3980" s="63">
        <v>35318</v>
      </c>
      <c r="E3980" s="55">
        <v>1</v>
      </c>
      <c r="F3980">
        <f t="shared" si="62"/>
        <v>1</v>
      </c>
    </row>
    <row r="3981" spans="1:6" x14ac:dyDescent="0.25">
      <c r="A3981" t="s">
        <v>4755</v>
      </c>
      <c r="B3981">
        <v>201605497</v>
      </c>
      <c r="C3981" s="63">
        <v>35319</v>
      </c>
      <c r="D3981" s="63">
        <v>35319</v>
      </c>
      <c r="E3981" s="55">
        <v>1</v>
      </c>
      <c r="F3981">
        <f t="shared" si="62"/>
        <v>1</v>
      </c>
    </row>
    <row r="3982" spans="1:6" x14ac:dyDescent="0.25">
      <c r="A3982" t="s">
        <v>4715</v>
      </c>
      <c r="B3982">
        <v>201705591</v>
      </c>
      <c r="C3982" s="63">
        <v>35319</v>
      </c>
      <c r="D3982" s="63">
        <v>35319</v>
      </c>
      <c r="E3982" s="55">
        <v>1</v>
      </c>
      <c r="F3982">
        <f t="shared" si="62"/>
        <v>1</v>
      </c>
    </row>
    <row r="3983" spans="1:6" x14ac:dyDescent="0.25">
      <c r="B3983">
        <v>201907783</v>
      </c>
      <c r="C3983" s="63">
        <v>35321</v>
      </c>
      <c r="D3983" s="63">
        <v>35321</v>
      </c>
      <c r="E3983" s="55">
        <v>1</v>
      </c>
      <c r="F3983">
        <f t="shared" si="62"/>
        <v>1</v>
      </c>
    </row>
    <row r="3984" spans="1:6" x14ac:dyDescent="0.25">
      <c r="A3984" t="s">
        <v>4060</v>
      </c>
      <c r="B3984">
        <v>201605976</v>
      </c>
      <c r="C3984" s="63">
        <v>35319</v>
      </c>
      <c r="D3984" s="63">
        <v>35319</v>
      </c>
      <c r="E3984" s="55">
        <v>1</v>
      </c>
      <c r="F3984">
        <f t="shared" si="62"/>
        <v>1</v>
      </c>
    </row>
    <row r="3985" spans="1:6" x14ac:dyDescent="0.25">
      <c r="B3985">
        <v>201806508</v>
      </c>
      <c r="C3985" s="63">
        <v>35319</v>
      </c>
      <c r="D3985" s="63">
        <v>35319</v>
      </c>
      <c r="E3985" s="55">
        <v>1</v>
      </c>
      <c r="F3985">
        <f t="shared" si="62"/>
        <v>1</v>
      </c>
    </row>
    <row r="3986" spans="1:6" x14ac:dyDescent="0.25">
      <c r="B3986">
        <v>202006677</v>
      </c>
      <c r="C3986" s="63">
        <v>35319</v>
      </c>
      <c r="D3986" s="63">
        <v>35319</v>
      </c>
      <c r="E3986" s="55">
        <v>1</v>
      </c>
      <c r="F3986">
        <f t="shared" si="62"/>
        <v>1</v>
      </c>
    </row>
    <row r="3987" spans="1:6" x14ac:dyDescent="0.25">
      <c r="A3987" t="s">
        <v>4856</v>
      </c>
      <c r="B3987">
        <v>202005319</v>
      </c>
      <c r="C3987" s="63">
        <v>35319</v>
      </c>
      <c r="D3987" s="63">
        <v>35320</v>
      </c>
      <c r="E3987" s="55">
        <v>1</v>
      </c>
      <c r="F3987">
        <f t="shared" si="62"/>
        <v>2</v>
      </c>
    </row>
    <row r="3988" spans="1:6" x14ac:dyDescent="0.25">
      <c r="A3988" t="s">
        <v>4913</v>
      </c>
      <c r="B3988">
        <v>201405015</v>
      </c>
      <c r="C3988" s="63">
        <v>35317</v>
      </c>
      <c r="D3988" s="63">
        <v>35317</v>
      </c>
      <c r="E3988" s="55">
        <v>1</v>
      </c>
      <c r="F3988">
        <f t="shared" si="62"/>
        <v>1</v>
      </c>
    </row>
    <row r="3989" spans="1:6" x14ac:dyDescent="0.25">
      <c r="B3989">
        <v>201705580</v>
      </c>
      <c r="C3989" s="63">
        <v>35316</v>
      </c>
      <c r="D3989" s="63">
        <v>35316</v>
      </c>
      <c r="E3989" s="55">
        <v>1</v>
      </c>
      <c r="F3989">
        <f t="shared" si="62"/>
        <v>1</v>
      </c>
    </row>
    <row r="3990" spans="1:6" x14ac:dyDescent="0.25">
      <c r="B3990">
        <v>202007769</v>
      </c>
      <c r="C3990" s="63">
        <v>35320</v>
      </c>
      <c r="D3990" s="63">
        <v>35320</v>
      </c>
      <c r="E3990" s="55">
        <v>1</v>
      </c>
      <c r="F3990">
        <f t="shared" si="62"/>
        <v>1</v>
      </c>
    </row>
    <row r="3991" spans="1:6" x14ac:dyDescent="0.25">
      <c r="A3991" t="s">
        <v>4350</v>
      </c>
      <c r="B3991">
        <v>201905119</v>
      </c>
      <c r="C3991" s="63">
        <v>35319</v>
      </c>
      <c r="D3991" s="63">
        <v>35320</v>
      </c>
      <c r="E3991" s="55">
        <v>1</v>
      </c>
      <c r="F3991">
        <f t="shared" si="62"/>
        <v>2</v>
      </c>
    </row>
    <row r="3992" spans="1:6" x14ac:dyDescent="0.25">
      <c r="A3992" t="s">
        <v>4714</v>
      </c>
      <c r="B3992">
        <v>202000162</v>
      </c>
      <c r="C3992" s="63">
        <v>35319</v>
      </c>
      <c r="D3992" s="63">
        <v>35319</v>
      </c>
      <c r="E3992" s="55">
        <v>1</v>
      </c>
      <c r="F3992">
        <f t="shared" si="62"/>
        <v>1</v>
      </c>
    </row>
    <row r="3993" spans="1:6" x14ac:dyDescent="0.25">
      <c r="A3993" t="s">
        <v>4754</v>
      </c>
      <c r="B3993">
        <v>200700267</v>
      </c>
      <c r="C3993" s="63">
        <v>35319</v>
      </c>
      <c r="D3993" s="63">
        <v>35319</v>
      </c>
      <c r="E3993" s="55">
        <v>1</v>
      </c>
      <c r="F3993">
        <f t="shared" si="62"/>
        <v>1</v>
      </c>
    </row>
    <row r="3994" spans="1:6" x14ac:dyDescent="0.25">
      <c r="B3994">
        <v>202005827</v>
      </c>
      <c r="C3994" s="63">
        <v>35320</v>
      </c>
      <c r="D3994" s="63">
        <v>35320</v>
      </c>
      <c r="E3994" s="55">
        <v>1</v>
      </c>
      <c r="F3994">
        <f t="shared" si="62"/>
        <v>1</v>
      </c>
    </row>
    <row r="3995" spans="1:6" x14ac:dyDescent="0.25">
      <c r="A3995" t="s">
        <v>1420</v>
      </c>
      <c r="B3995">
        <v>201604686</v>
      </c>
      <c r="C3995" s="63">
        <v>35318</v>
      </c>
      <c r="D3995" s="63">
        <v>35319</v>
      </c>
      <c r="E3995" s="55">
        <v>1</v>
      </c>
      <c r="F3995">
        <f t="shared" si="62"/>
        <v>2</v>
      </c>
    </row>
    <row r="3996" spans="1:6" x14ac:dyDescent="0.25">
      <c r="A3996" t="s">
        <v>4912</v>
      </c>
      <c r="B3996">
        <v>201604257</v>
      </c>
      <c r="C3996" s="63">
        <v>35319</v>
      </c>
      <c r="D3996" s="63">
        <v>35319</v>
      </c>
      <c r="E3996" s="55">
        <v>1</v>
      </c>
      <c r="F3996">
        <f t="shared" si="62"/>
        <v>1</v>
      </c>
    </row>
    <row r="3997" spans="1:6" x14ac:dyDescent="0.25">
      <c r="A3997" t="s">
        <v>1210</v>
      </c>
      <c r="B3997">
        <v>201806278</v>
      </c>
      <c r="C3997" s="63">
        <v>35319</v>
      </c>
      <c r="D3997" s="63">
        <v>35319</v>
      </c>
      <c r="E3997" s="55">
        <v>1</v>
      </c>
      <c r="F3997">
        <f t="shared" si="62"/>
        <v>1</v>
      </c>
    </row>
    <row r="3998" spans="1:6" x14ac:dyDescent="0.25">
      <c r="A3998" t="s">
        <v>904</v>
      </c>
      <c r="B3998">
        <v>201909873</v>
      </c>
      <c r="C3998" s="63">
        <v>35321</v>
      </c>
      <c r="D3998" s="63">
        <v>35322</v>
      </c>
      <c r="E3998" s="55">
        <v>1</v>
      </c>
      <c r="F3998">
        <f t="shared" si="62"/>
        <v>2</v>
      </c>
    </row>
    <row r="3999" spans="1:6" x14ac:dyDescent="0.25">
      <c r="B3999">
        <v>202005358</v>
      </c>
      <c r="C3999" s="63">
        <v>35319</v>
      </c>
      <c r="D3999" s="63">
        <v>35319</v>
      </c>
      <c r="E3999" s="55">
        <v>1</v>
      </c>
      <c r="F3999">
        <f t="shared" si="62"/>
        <v>1</v>
      </c>
    </row>
    <row r="4000" spans="1:6" x14ac:dyDescent="0.25">
      <c r="B4000">
        <v>202007769</v>
      </c>
      <c r="C4000" s="63">
        <v>35323</v>
      </c>
      <c r="D4000" s="63">
        <v>35323</v>
      </c>
      <c r="E4000" s="55">
        <v>1</v>
      </c>
      <c r="F4000">
        <f t="shared" si="62"/>
        <v>1</v>
      </c>
    </row>
    <row r="4001" spans="1:6" x14ac:dyDescent="0.25">
      <c r="A4001" t="s">
        <v>1463</v>
      </c>
      <c r="B4001">
        <v>202004395</v>
      </c>
      <c r="C4001" s="63">
        <v>35319</v>
      </c>
      <c r="D4001" s="63">
        <v>35319</v>
      </c>
      <c r="E4001" s="55">
        <v>1</v>
      </c>
      <c r="F4001">
        <f t="shared" si="62"/>
        <v>1</v>
      </c>
    </row>
    <row r="4002" spans="1:6" x14ac:dyDescent="0.25">
      <c r="A4002" t="s">
        <v>1246</v>
      </c>
      <c r="B4002">
        <v>202007216</v>
      </c>
      <c r="C4002" s="63">
        <v>35319</v>
      </c>
      <c r="D4002" s="63">
        <v>35319</v>
      </c>
      <c r="E4002" s="55">
        <v>1</v>
      </c>
      <c r="F4002">
        <f t="shared" si="62"/>
        <v>1</v>
      </c>
    </row>
    <row r="4003" spans="1:6" x14ac:dyDescent="0.25">
      <c r="A4003" t="s">
        <v>4059</v>
      </c>
      <c r="B4003">
        <v>201504108</v>
      </c>
      <c r="C4003" s="63">
        <v>35319</v>
      </c>
      <c r="D4003" s="63">
        <v>35319</v>
      </c>
      <c r="E4003" s="55">
        <v>1</v>
      </c>
      <c r="F4003">
        <f t="shared" si="62"/>
        <v>1</v>
      </c>
    </row>
    <row r="4004" spans="1:6" x14ac:dyDescent="0.25">
      <c r="B4004">
        <v>201909920</v>
      </c>
      <c r="C4004" s="63">
        <v>35319</v>
      </c>
      <c r="D4004" s="63">
        <v>35319</v>
      </c>
      <c r="E4004" s="55">
        <v>1</v>
      </c>
      <c r="F4004">
        <f t="shared" si="62"/>
        <v>1</v>
      </c>
    </row>
    <row r="4005" spans="1:6" x14ac:dyDescent="0.25">
      <c r="B4005">
        <v>202005950</v>
      </c>
      <c r="C4005" s="63">
        <v>35319</v>
      </c>
      <c r="D4005" s="63">
        <v>35319</v>
      </c>
      <c r="E4005" s="55">
        <v>1</v>
      </c>
      <c r="F4005">
        <f t="shared" si="62"/>
        <v>1</v>
      </c>
    </row>
    <row r="4006" spans="1:6" x14ac:dyDescent="0.25">
      <c r="A4006" t="s">
        <v>3826</v>
      </c>
      <c r="B4006">
        <v>201303517</v>
      </c>
      <c r="C4006" s="63">
        <v>35319</v>
      </c>
      <c r="D4006" s="63">
        <v>35319</v>
      </c>
      <c r="E4006" s="55">
        <v>1</v>
      </c>
      <c r="F4006">
        <f t="shared" si="62"/>
        <v>1</v>
      </c>
    </row>
    <row r="4007" spans="1:6" x14ac:dyDescent="0.25">
      <c r="B4007">
        <v>201704317</v>
      </c>
      <c r="C4007" s="63">
        <v>35321</v>
      </c>
      <c r="D4007" s="63">
        <v>35321</v>
      </c>
      <c r="E4007" s="55">
        <v>1</v>
      </c>
      <c r="F4007">
        <f t="shared" si="62"/>
        <v>1</v>
      </c>
    </row>
    <row r="4008" spans="1:6" x14ac:dyDescent="0.25">
      <c r="B4008">
        <v>201906750</v>
      </c>
      <c r="C4008" s="63">
        <v>35319</v>
      </c>
      <c r="D4008" s="63">
        <v>35319</v>
      </c>
      <c r="E4008" s="55">
        <v>1</v>
      </c>
      <c r="F4008">
        <f t="shared" si="62"/>
        <v>1</v>
      </c>
    </row>
    <row r="4009" spans="1:6" x14ac:dyDescent="0.25">
      <c r="A4009" t="s">
        <v>4058</v>
      </c>
      <c r="B4009">
        <v>201405742</v>
      </c>
      <c r="C4009" s="63">
        <v>35323</v>
      </c>
      <c r="D4009" s="63">
        <v>35323</v>
      </c>
      <c r="E4009" s="55">
        <v>1</v>
      </c>
      <c r="F4009">
        <f t="shared" si="62"/>
        <v>1</v>
      </c>
    </row>
    <row r="4010" spans="1:6" x14ac:dyDescent="0.25">
      <c r="B4010">
        <v>201503727</v>
      </c>
      <c r="C4010" s="63">
        <v>35320</v>
      </c>
      <c r="D4010" s="63">
        <v>35320</v>
      </c>
      <c r="E4010" s="55">
        <v>1</v>
      </c>
      <c r="F4010">
        <f t="shared" si="62"/>
        <v>1</v>
      </c>
    </row>
    <row r="4011" spans="1:6" x14ac:dyDescent="0.25">
      <c r="B4011">
        <v>201705127</v>
      </c>
      <c r="C4011" s="63">
        <v>35321</v>
      </c>
      <c r="D4011" s="63">
        <v>35321</v>
      </c>
      <c r="E4011" s="55">
        <v>1</v>
      </c>
      <c r="F4011">
        <f t="shared" si="62"/>
        <v>1</v>
      </c>
    </row>
    <row r="4012" spans="1:6" x14ac:dyDescent="0.25">
      <c r="B4012">
        <v>201806155</v>
      </c>
      <c r="C4012" s="63">
        <v>35320</v>
      </c>
      <c r="D4012" s="63">
        <v>35320</v>
      </c>
      <c r="E4012" s="55">
        <v>1</v>
      </c>
      <c r="F4012">
        <f t="shared" si="62"/>
        <v>1</v>
      </c>
    </row>
    <row r="4013" spans="1:6" x14ac:dyDescent="0.25">
      <c r="B4013">
        <v>202000416</v>
      </c>
      <c r="C4013" s="63">
        <v>35322</v>
      </c>
      <c r="D4013" s="63">
        <v>35322</v>
      </c>
      <c r="E4013" s="55">
        <v>1</v>
      </c>
      <c r="F4013">
        <f t="shared" si="62"/>
        <v>1</v>
      </c>
    </row>
    <row r="4014" spans="1:6" x14ac:dyDescent="0.25">
      <c r="B4014">
        <v>202006814</v>
      </c>
      <c r="C4014" s="63">
        <v>35319</v>
      </c>
      <c r="D4014" s="63">
        <v>35319</v>
      </c>
      <c r="E4014" s="55">
        <v>1</v>
      </c>
      <c r="F4014">
        <f t="shared" si="62"/>
        <v>1</v>
      </c>
    </row>
    <row r="4015" spans="1:6" x14ac:dyDescent="0.25">
      <c r="B4015">
        <v>202007539</v>
      </c>
      <c r="C4015" s="63">
        <v>35323</v>
      </c>
      <c r="D4015" s="63">
        <v>35323</v>
      </c>
      <c r="E4015" s="55">
        <v>1</v>
      </c>
      <c r="F4015">
        <f t="shared" si="62"/>
        <v>1</v>
      </c>
    </row>
    <row r="4016" spans="1:6" x14ac:dyDescent="0.25">
      <c r="B4016">
        <v>202103344</v>
      </c>
      <c r="C4016" s="63">
        <v>35319</v>
      </c>
      <c r="D4016" s="63">
        <v>35319</v>
      </c>
      <c r="E4016" s="55">
        <v>1</v>
      </c>
      <c r="F4016">
        <f t="shared" si="62"/>
        <v>1</v>
      </c>
    </row>
    <row r="4017" spans="1:6" x14ac:dyDescent="0.25">
      <c r="B4017">
        <v>202110018</v>
      </c>
      <c r="C4017" s="63">
        <v>35322</v>
      </c>
      <c r="D4017" s="63">
        <v>35322</v>
      </c>
      <c r="E4017" s="55">
        <v>1</v>
      </c>
      <c r="F4017">
        <f t="shared" si="62"/>
        <v>1</v>
      </c>
    </row>
    <row r="4018" spans="1:6" x14ac:dyDescent="0.25">
      <c r="A4018" t="s">
        <v>4713</v>
      </c>
      <c r="B4018">
        <v>201900177</v>
      </c>
      <c r="C4018" s="63">
        <v>35320</v>
      </c>
      <c r="D4018" s="63">
        <v>35321</v>
      </c>
      <c r="E4018" s="55">
        <v>1</v>
      </c>
      <c r="F4018">
        <f t="shared" si="62"/>
        <v>2</v>
      </c>
    </row>
    <row r="4019" spans="1:6" x14ac:dyDescent="0.25">
      <c r="B4019">
        <v>201906576</v>
      </c>
      <c r="C4019" s="63">
        <v>35319</v>
      </c>
      <c r="D4019" s="63">
        <v>35319</v>
      </c>
      <c r="E4019" s="55">
        <v>1</v>
      </c>
      <c r="F4019">
        <f t="shared" si="62"/>
        <v>1</v>
      </c>
    </row>
    <row r="4020" spans="1:6" x14ac:dyDescent="0.25">
      <c r="A4020" t="s">
        <v>4563</v>
      </c>
      <c r="B4020">
        <v>201104122</v>
      </c>
      <c r="C4020" s="63">
        <v>35319</v>
      </c>
      <c r="D4020" s="63">
        <v>35319</v>
      </c>
      <c r="E4020" s="55">
        <v>1</v>
      </c>
      <c r="F4020">
        <f t="shared" si="62"/>
        <v>1</v>
      </c>
    </row>
    <row r="4021" spans="1:6" x14ac:dyDescent="0.25">
      <c r="A4021" t="s">
        <v>4057</v>
      </c>
      <c r="B4021">
        <v>201204970</v>
      </c>
      <c r="C4021" s="63">
        <v>35319</v>
      </c>
      <c r="D4021" s="63">
        <v>35320</v>
      </c>
      <c r="E4021" s="55">
        <v>1</v>
      </c>
      <c r="F4021">
        <f t="shared" si="62"/>
        <v>2</v>
      </c>
    </row>
    <row r="4022" spans="1:6" x14ac:dyDescent="0.25">
      <c r="B4022">
        <v>201904969</v>
      </c>
      <c r="C4022" s="63">
        <v>35319</v>
      </c>
      <c r="D4022" s="63">
        <v>35320</v>
      </c>
      <c r="E4022" s="55">
        <v>1</v>
      </c>
      <c r="F4022">
        <f t="shared" si="62"/>
        <v>2</v>
      </c>
    </row>
    <row r="4023" spans="1:6" x14ac:dyDescent="0.25">
      <c r="B4023">
        <v>202003529</v>
      </c>
      <c r="C4023" s="63">
        <v>35320</v>
      </c>
      <c r="D4023" s="63">
        <v>35320</v>
      </c>
      <c r="E4023" s="55">
        <v>1</v>
      </c>
      <c r="F4023">
        <f t="shared" si="62"/>
        <v>1</v>
      </c>
    </row>
    <row r="4024" spans="1:6" x14ac:dyDescent="0.25">
      <c r="B4024">
        <v>202008076</v>
      </c>
      <c r="C4024" s="63">
        <v>35320</v>
      </c>
      <c r="D4024" s="63">
        <v>35320</v>
      </c>
      <c r="E4024" s="55">
        <v>1</v>
      </c>
      <c r="F4024">
        <f t="shared" si="62"/>
        <v>1</v>
      </c>
    </row>
    <row r="4025" spans="1:6" x14ac:dyDescent="0.25">
      <c r="A4025" t="s">
        <v>4823</v>
      </c>
      <c r="B4025">
        <v>201908633</v>
      </c>
      <c r="C4025" s="63">
        <v>35320</v>
      </c>
      <c r="D4025" s="63">
        <v>35320</v>
      </c>
      <c r="E4025" s="55">
        <v>1</v>
      </c>
      <c r="F4025">
        <f t="shared" si="62"/>
        <v>1</v>
      </c>
    </row>
    <row r="4026" spans="1:6" x14ac:dyDescent="0.25">
      <c r="A4026" t="s">
        <v>5716</v>
      </c>
      <c r="B4026">
        <v>201900188</v>
      </c>
      <c r="C4026" s="63">
        <v>35516</v>
      </c>
      <c r="D4026" s="63">
        <v>35516</v>
      </c>
      <c r="E4026" s="55">
        <v>1</v>
      </c>
      <c r="F4026">
        <f t="shared" si="62"/>
        <v>1</v>
      </c>
    </row>
    <row r="4027" spans="1:6" x14ac:dyDescent="0.25">
      <c r="B4027">
        <v>201907321</v>
      </c>
      <c r="C4027" s="63">
        <v>35517</v>
      </c>
      <c r="D4027" s="63">
        <v>35517</v>
      </c>
      <c r="E4027" s="55">
        <v>1</v>
      </c>
      <c r="F4027">
        <f t="shared" si="62"/>
        <v>1</v>
      </c>
    </row>
    <row r="4028" spans="1:6" x14ac:dyDescent="0.25">
      <c r="B4028">
        <v>202102694</v>
      </c>
      <c r="C4028" s="63">
        <v>35517</v>
      </c>
      <c r="D4028" s="63">
        <v>35517</v>
      </c>
      <c r="E4028" s="55">
        <v>1</v>
      </c>
      <c r="F4028">
        <f t="shared" si="62"/>
        <v>1</v>
      </c>
    </row>
    <row r="4029" spans="1:6" x14ac:dyDescent="0.25">
      <c r="A4029" t="s">
        <v>1099</v>
      </c>
      <c r="B4029">
        <v>201604257</v>
      </c>
      <c r="C4029" s="63">
        <v>35319</v>
      </c>
      <c r="D4029" s="63">
        <v>35319</v>
      </c>
      <c r="E4029" s="55">
        <v>1</v>
      </c>
      <c r="F4029">
        <f t="shared" si="62"/>
        <v>1</v>
      </c>
    </row>
    <row r="4030" spans="1:6" x14ac:dyDescent="0.25">
      <c r="B4030">
        <v>202109486</v>
      </c>
      <c r="C4030" s="63">
        <v>35320</v>
      </c>
      <c r="D4030" s="63">
        <v>35320</v>
      </c>
      <c r="E4030" s="55">
        <v>1</v>
      </c>
      <c r="F4030">
        <f t="shared" si="62"/>
        <v>1</v>
      </c>
    </row>
    <row r="4031" spans="1:6" x14ac:dyDescent="0.25">
      <c r="A4031" t="s">
        <v>1461</v>
      </c>
      <c r="B4031">
        <v>201104122</v>
      </c>
      <c r="C4031" s="63">
        <v>35320</v>
      </c>
      <c r="D4031" s="63">
        <v>35320</v>
      </c>
      <c r="E4031" s="55">
        <v>1</v>
      </c>
      <c r="F4031">
        <f t="shared" si="62"/>
        <v>1</v>
      </c>
    </row>
    <row r="4032" spans="1:6" x14ac:dyDescent="0.25">
      <c r="A4032" t="s">
        <v>4349</v>
      </c>
      <c r="B4032">
        <v>201905587</v>
      </c>
      <c r="C4032" s="63">
        <v>35319</v>
      </c>
      <c r="D4032" s="63">
        <v>35319</v>
      </c>
      <c r="E4032" s="55">
        <v>1</v>
      </c>
      <c r="F4032">
        <f t="shared" si="62"/>
        <v>1</v>
      </c>
    </row>
    <row r="4033" spans="1:6" x14ac:dyDescent="0.25">
      <c r="A4033" t="s">
        <v>4220</v>
      </c>
      <c r="B4033">
        <v>201706966</v>
      </c>
      <c r="C4033" s="63">
        <v>35319</v>
      </c>
      <c r="D4033" s="63">
        <v>35319</v>
      </c>
      <c r="E4033" s="55">
        <v>1</v>
      </c>
      <c r="F4033">
        <f t="shared" si="62"/>
        <v>1</v>
      </c>
    </row>
    <row r="4034" spans="1:6" x14ac:dyDescent="0.25">
      <c r="A4034" t="s">
        <v>2129</v>
      </c>
      <c r="B4034">
        <v>200904191</v>
      </c>
      <c r="C4034" s="63">
        <v>35517</v>
      </c>
      <c r="D4034" s="63">
        <v>35517</v>
      </c>
      <c r="E4034" s="55">
        <v>1</v>
      </c>
      <c r="F4034">
        <f t="shared" si="62"/>
        <v>1</v>
      </c>
    </row>
    <row r="4035" spans="1:6" x14ac:dyDescent="0.25">
      <c r="A4035" t="s">
        <v>1245</v>
      </c>
      <c r="B4035">
        <v>202004244</v>
      </c>
      <c r="C4035" s="63">
        <v>35320</v>
      </c>
      <c r="D4035" s="63">
        <v>35320</v>
      </c>
      <c r="E4035" s="55">
        <v>1</v>
      </c>
      <c r="F4035">
        <f t="shared" si="62"/>
        <v>1</v>
      </c>
    </row>
    <row r="4036" spans="1:6" x14ac:dyDescent="0.25">
      <c r="A4036" t="s">
        <v>3894</v>
      </c>
      <c r="B4036">
        <v>201704515</v>
      </c>
      <c r="C4036" s="63">
        <v>35319</v>
      </c>
      <c r="D4036" s="63">
        <v>35319</v>
      </c>
      <c r="E4036" s="55">
        <v>1</v>
      </c>
      <c r="F4036">
        <f t="shared" si="62"/>
        <v>1</v>
      </c>
    </row>
    <row r="4037" spans="1:6" x14ac:dyDescent="0.25">
      <c r="B4037">
        <v>201808533</v>
      </c>
      <c r="C4037" s="63">
        <v>35319</v>
      </c>
      <c r="D4037" s="63">
        <v>35319</v>
      </c>
      <c r="E4037" s="55">
        <v>1</v>
      </c>
      <c r="F4037">
        <f t="shared" si="62"/>
        <v>1</v>
      </c>
    </row>
    <row r="4038" spans="1:6" x14ac:dyDescent="0.25">
      <c r="A4038" t="s">
        <v>1335</v>
      </c>
      <c r="B4038">
        <v>201605775</v>
      </c>
      <c r="C4038" s="63">
        <v>35319</v>
      </c>
      <c r="D4038" s="63">
        <v>35319</v>
      </c>
      <c r="E4038" s="55">
        <v>1</v>
      </c>
      <c r="F4038">
        <f t="shared" ref="F4038:F4101" si="63">IFERROR(D4038-C4038+1, 0)</f>
        <v>1</v>
      </c>
    </row>
    <row r="4039" spans="1:6" x14ac:dyDescent="0.25">
      <c r="A4039" t="s">
        <v>3892</v>
      </c>
      <c r="B4039">
        <v>201904908</v>
      </c>
      <c r="C4039" s="63">
        <v>35320</v>
      </c>
      <c r="D4039" s="63">
        <v>35320</v>
      </c>
      <c r="E4039" s="55">
        <v>1</v>
      </c>
      <c r="F4039">
        <f t="shared" si="63"/>
        <v>1</v>
      </c>
    </row>
    <row r="4040" spans="1:6" x14ac:dyDescent="0.25">
      <c r="B4040">
        <v>202000161</v>
      </c>
      <c r="C4040" s="63">
        <v>35322</v>
      </c>
      <c r="D4040" s="63">
        <v>35322</v>
      </c>
      <c r="E4040" s="55">
        <v>1</v>
      </c>
      <c r="F4040">
        <f t="shared" si="63"/>
        <v>1</v>
      </c>
    </row>
    <row r="4041" spans="1:6" x14ac:dyDescent="0.25">
      <c r="B4041">
        <v>202008397</v>
      </c>
      <c r="C4041" s="63">
        <v>35320</v>
      </c>
      <c r="D4041" s="63">
        <v>35320</v>
      </c>
      <c r="E4041" s="55">
        <v>1</v>
      </c>
      <c r="F4041">
        <f t="shared" si="63"/>
        <v>1</v>
      </c>
    </row>
    <row r="4042" spans="1:6" x14ac:dyDescent="0.25">
      <c r="A4042" t="s">
        <v>4348</v>
      </c>
      <c r="B4042">
        <v>201906104</v>
      </c>
      <c r="C4042" s="63">
        <v>35320</v>
      </c>
      <c r="D4042" s="63">
        <v>35320</v>
      </c>
      <c r="E4042" s="55">
        <v>1</v>
      </c>
      <c r="F4042">
        <f t="shared" si="63"/>
        <v>1</v>
      </c>
    </row>
    <row r="4043" spans="1:6" x14ac:dyDescent="0.25">
      <c r="A4043" t="s">
        <v>4055</v>
      </c>
      <c r="B4043">
        <v>201806780</v>
      </c>
      <c r="C4043" s="63">
        <v>35320</v>
      </c>
      <c r="D4043" s="63">
        <v>35320</v>
      </c>
      <c r="E4043" s="55">
        <v>1</v>
      </c>
      <c r="F4043">
        <f t="shared" si="63"/>
        <v>1</v>
      </c>
    </row>
    <row r="4044" spans="1:6" x14ac:dyDescent="0.25">
      <c r="B4044">
        <v>202005108</v>
      </c>
      <c r="C4044" s="63">
        <v>35320</v>
      </c>
      <c r="D4044" s="63">
        <v>35320</v>
      </c>
      <c r="E4044" s="55">
        <v>1</v>
      </c>
      <c r="F4044">
        <f t="shared" si="63"/>
        <v>1</v>
      </c>
    </row>
    <row r="4045" spans="1:6" x14ac:dyDescent="0.25">
      <c r="B4045">
        <v>202007122</v>
      </c>
      <c r="C4045" s="63">
        <v>35320</v>
      </c>
      <c r="D4045" s="63">
        <v>35320</v>
      </c>
      <c r="E4045" s="55">
        <v>1</v>
      </c>
      <c r="F4045">
        <f t="shared" si="63"/>
        <v>1</v>
      </c>
    </row>
    <row r="4046" spans="1:6" x14ac:dyDescent="0.25">
      <c r="B4046">
        <v>202102705</v>
      </c>
      <c r="C4046" s="63">
        <v>35321</v>
      </c>
      <c r="D4046" s="63">
        <v>35321</v>
      </c>
      <c r="E4046" s="55">
        <v>1</v>
      </c>
      <c r="F4046">
        <f t="shared" si="63"/>
        <v>1</v>
      </c>
    </row>
    <row r="4047" spans="1:6" x14ac:dyDescent="0.25">
      <c r="A4047" t="s">
        <v>4346</v>
      </c>
      <c r="B4047">
        <v>201907580</v>
      </c>
      <c r="C4047" s="63">
        <v>35319</v>
      </c>
      <c r="D4047" s="63">
        <v>35319</v>
      </c>
      <c r="E4047" s="55">
        <v>1</v>
      </c>
      <c r="F4047">
        <f t="shared" si="63"/>
        <v>1</v>
      </c>
    </row>
    <row r="4048" spans="1:6" x14ac:dyDescent="0.25">
      <c r="A4048" t="s">
        <v>902</v>
      </c>
      <c r="B4048">
        <v>201906665</v>
      </c>
      <c r="C4048" s="63">
        <v>35320</v>
      </c>
      <c r="D4048" s="63">
        <v>35320</v>
      </c>
      <c r="E4048" s="55">
        <v>1</v>
      </c>
      <c r="F4048">
        <f t="shared" si="63"/>
        <v>1</v>
      </c>
    </row>
    <row r="4049" spans="1:6" x14ac:dyDescent="0.25">
      <c r="A4049" t="s">
        <v>1150</v>
      </c>
      <c r="B4049">
        <v>201704560</v>
      </c>
      <c r="C4049" s="63">
        <v>35320</v>
      </c>
      <c r="D4049" s="63">
        <v>35320</v>
      </c>
      <c r="E4049" s="55">
        <v>1</v>
      </c>
      <c r="F4049">
        <f t="shared" si="63"/>
        <v>1</v>
      </c>
    </row>
    <row r="4050" spans="1:6" x14ac:dyDescent="0.25">
      <c r="A4050" t="s">
        <v>4219</v>
      </c>
      <c r="B4050">
        <v>201905810</v>
      </c>
      <c r="C4050" s="63">
        <v>35320</v>
      </c>
      <c r="D4050" s="63">
        <v>35320</v>
      </c>
      <c r="E4050" s="55">
        <v>1</v>
      </c>
      <c r="F4050">
        <f t="shared" si="63"/>
        <v>1</v>
      </c>
    </row>
    <row r="4051" spans="1:6" x14ac:dyDescent="0.25">
      <c r="A4051" t="s">
        <v>4345</v>
      </c>
      <c r="B4051">
        <v>202006388</v>
      </c>
      <c r="C4051" s="63">
        <v>35320</v>
      </c>
      <c r="D4051" s="63">
        <v>35320</v>
      </c>
      <c r="E4051" s="55">
        <v>1</v>
      </c>
      <c r="F4051">
        <f t="shared" si="63"/>
        <v>1</v>
      </c>
    </row>
    <row r="4052" spans="1:6" x14ac:dyDescent="0.25">
      <c r="A4052" t="s">
        <v>4054</v>
      </c>
      <c r="B4052">
        <v>201905129</v>
      </c>
      <c r="C4052" s="63">
        <v>35321</v>
      </c>
      <c r="D4052" s="63">
        <v>35321</v>
      </c>
      <c r="E4052" s="55">
        <v>1</v>
      </c>
      <c r="F4052">
        <f t="shared" si="63"/>
        <v>1</v>
      </c>
    </row>
    <row r="4053" spans="1:6" x14ac:dyDescent="0.25">
      <c r="B4053">
        <v>201907329</v>
      </c>
      <c r="C4053" s="63">
        <v>35321</v>
      </c>
      <c r="D4053" s="63">
        <v>35321</v>
      </c>
      <c r="E4053" s="55">
        <v>1</v>
      </c>
      <c r="F4053">
        <f t="shared" si="63"/>
        <v>1</v>
      </c>
    </row>
    <row r="4054" spans="1:6" x14ac:dyDescent="0.25">
      <c r="B4054">
        <v>202004554</v>
      </c>
      <c r="C4054" s="63">
        <v>35320</v>
      </c>
      <c r="D4054" s="63">
        <v>35320</v>
      </c>
      <c r="E4054" s="55">
        <v>1</v>
      </c>
      <c r="F4054">
        <f t="shared" si="63"/>
        <v>1</v>
      </c>
    </row>
    <row r="4055" spans="1:6" x14ac:dyDescent="0.25">
      <c r="B4055">
        <v>202005107</v>
      </c>
      <c r="C4055" s="63">
        <v>35321</v>
      </c>
      <c r="D4055" s="63">
        <v>35321</v>
      </c>
      <c r="E4055" s="55">
        <v>1</v>
      </c>
      <c r="F4055">
        <f t="shared" si="63"/>
        <v>1</v>
      </c>
    </row>
    <row r="4056" spans="1:6" x14ac:dyDescent="0.25">
      <c r="B4056">
        <v>202007042</v>
      </c>
      <c r="C4056" s="63">
        <v>35321</v>
      </c>
      <c r="D4056" s="63">
        <v>35321</v>
      </c>
      <c r="E4056" s="55">
        <v>1</v>
      </c>
      <c r="F4056">
        <f t="shared" si="63"/>
        <v>1</v>
      </c>
    </row>
    <row r="4057" spans="1:6" x14ac:dyDescent="0.25">
      <c r="A4057" t="s">
        <v>4753</v>
      </c>
      <c r="B4057">
        <v>201908014</v>
      </c>
      <c r="C4057" s="63">
        <v>35320</v>
      </c>
      <c r="D4057" s="63">
        <v>35320</v>
      </c>
      <c r="E4057" s="55">
        <v>1</v>
      </c>
      <c r="F4057">
        <f t="shared" si="63"/>
        <v>1</v>
      </c>
    </row>
    <row r="4058" spans="1:6" x14ac:dyDescent="0.25">
      <c r="A4058" t="s">
        <v>4306</v>
      </c>
      <c r="B4058">
        <v>201208089</v>
      </c>
      <c r="C4058" s="63">
        <v>35321</v>
      </c>
      <c r="D4058" s="63">
        <v>35321</v>
      </c>
      <c r="E4058" s="55">
        <v>1</v>
      </c>
      <c r="F4058">
        <f t="shared" si="63"/>
        <v>1</v>
      </c>
    </row>
    <row r="4059" spans="1:6" x14ac:dyDescent="0.25">
      <c r="B4059">
        <v>201709916</v>
      </c>
      <c r="C4059" s="63">
        <v>35320</v>
      </c>
      <c r="D4059" s="63">
        <v>35320</v>
      </c>
      <c r="E4059" s="55">
        <v>1</v>
      </c>
      <c r="F4059">
        <f t="shared" si="63"/>
        <v>1</v>
      </c>
    </row>
    <row r="4060" spans="1:6" x14ac:dyDescent="0.25">
      <c r="B4060">
        <v>201906116</v>
      </c>
      <c r="C4060" s="63">
        <v>35320</v>
      </c>
      <c r="D4060" s="63">
        <v>35320</v>
      </c>
      <c r="E4060" s="55">
        <v>1</v>
      </c>
      <c r="F4060">
        <f t="shared" si="63"/>
        <v>1</v>
      </c>
    </row>
    <row r="4061" spans="1:6" x14ac:dyDescent="0.25">
      <c r="B4061">
        <v>202005148</v>
      </c>
      <c r="C4061" s="63">
        <v>35320</v>
      </c>
      <c r="D4061" s="63">
        <v>35320</v>
      </c>
      <c r="E4061" s="55">
        <v>1</v>
      </c>
      <c r="F4061">
        <f t="shared" si="63"/>
        <v>1</v>
      </c>
    </row>
    <row r="4062" spans="1:6" x14ac:dyDescent="0.25">
      <c r="A4062" t="s">
        <v>4053</v>
      </c>
      <c r="B4062">
        <v>201806128</v>
      </c>
      <c r="C4062" s="63">
        <v>35320</v>
      </c>
      <c r="D4062" s="63">
        <v>35320</v>
      </c>
      <c r="E4062" s="55">
        <v>1</v>
      </c>
      <c r="F4062">
        <f t="shared" si="63"/>
        <v>1</v>
      </c>
    </row>
    <row r="4063" spans="1:6" x14ac:dyDescent="0.25">
      <c r="B4063">
        <v>201905723</v>
      </c>
      <c r="C4063" s="63">
        <v>35321</v>
      </c>
      <c r="D4063" s="63">
        <v>35321</v>
      </c>
      <c r="E4063" s="55">
        <v>1</v>
      </c>
      <c r="F4063">
        <f t="shared" si="63"/>
        <v>1</v>
      </c>
    </row>
    <row r="4064" spans="1:6" x14ac:dyDescent="0.25">
      <c r="A4064" t="s">
        <v>4343</v>
      </c>
      <c r="B4064">
        <v>202004810</v>
      </c>
      <c r="C4064" s="63">
        <v>35320</v>
      </c>
      <c r="D4064" s="63">
        <v>35320</v>
      </c>
      <c r="E4064" s="55">
        <v>1</v>
      </c>
      <c r="F4064">
        <f t="shared" si="63"/>
        <v>1</v>
      </c>
    </row>
    <row r="4065" spans="1:6" x14ac:dyDescent="0.25">
      <c r="A4065" t="s">
        <v>4752</v>
      </c>
      <c r="B4065">
        <v>201905451</v>
      </c>
      <c r="C4065" s="63">
        <v>35320</v>
      </c>
      <c r="D4065" s="63">
        <v>35320</v>
      </c>
      <c r="E4065" s="55">
        <v>1</v>
      </c>
      <c r="F4065">
        <f t="shared" si="63"/>
        <v>1</v>
      </c>
    </row>
    <row r="4066" spans="1:6" x14ac:dyDescent="0.25">
      <c r="A4066" t="s">
        <v>5715</v>
      </c>
      <c r="B4066">
        <v>201704136</v>
      </c>
      <c r="C4066" s="63">
        <v>35526</v>
      </c>
      <c r="D4066" s="63">
        <v>35526</v>
      </c>
      <c r="E4066" s="55">
        <v>1</v>
      </c>
      <c r="F4066">
        <f t="shared" si="63"/>
        <v>1</v>
      </c>
    </row>
    <row r="4067" spans="1:6" x14ac:dyDescent="0.25">
      <c r="B4067">
        <v>201905948</v>
      </c>
      <c r="C4067" s="63">
        <v>35526</v>
      </c>
      <c r="D4067" s="63">
        <v>35526</v>
      </c>
      <c r="E4067" s="55">
        <v>1</v>
      </c>
      <c r="F4067">
        <f t="shared" si="63"/>
        <v>1</v>
      </c>
    </row>
    <row r="4068" spans="1:6" x14ac:dyDescent="0.25">
      <c r="A4068" t="s">
        <v>900</v>
      </c>
      <c r="B4068">
        <v>201700493</v>
      </c>
      <c r="C4068" s="63">
        <v>35322</v>
      </c>
      <c r="D4068" s="63">
        <v>35322</v>
      </c>
      <c r="E4068" s="55">
        <v>1</v>
      </c>
      <c r="F4068">
        <f t="shared" si="63"/>
        <v>1</v>
      </c>
    </row>
    <row r="4069" spans="1:6" x14ac:dyDescent="0.25">
      <c r="B4069">
        <v>201705577</v>
      </c>
      <c r="C4069" s="63">
        <v>35320</v>
      </c>
      <c r="D4069" s="63">
        <v>35320</v>
      </c>
      <c r="E4069" s="55">
        <v>1</v>
      </c>
      <c r="F4069">
        <f t="shared" si="63"/>
        <v>1</v>
      </c>
    </row>
    <row r="4070" spans="1:6" x14ac:dyDescent="0.25">
      <c r="B4070">
        <v>201905325</v>
      </c>
      <c r="C4070" s="63">
        <v>35323</v>
      </c>
      <c r="D4070" s="63">
        <v>35323</v>
      </c>
      <c r="E4070" s="55">
        <v>1</v>
      </c>
      <c r="F4070">
        <f t="shared" si="63"/>
        <v>1</v>
      </c>
    </row>
    <row r="4071" spans="1:6" x14ac:dyDescent="0.25">
      <c r="B4071">
        <v>202004304</v>
      </c>
      <c r="C4071" s="63">
        <v>35323</v>
      </c>
      <c r="D4071" s="63">
        <v>35323</v>
      </c>
      <c r="E4071" s="55">
        <v>1</v>
      </c>
      <c r="F4071">
        <f t="shared" si="63"/>
        <v>1</v>
      </c>
    </row>
    <row r="4072" spans="1:6" x14ac:dyDescent="0.25">
      <c r="B4072">
        <v>202005026</v>
      </c>
      <c r="C4072" s="63">
        <v>35323</v>
      </c>
      <c r="D4072" s="63">
        <v>35323</v>
      </c>
      <c r="E4072" s="55">
        <v>1</v>
      </c>
      <c r="F4072">
        <f t="shared" si="63"/>
        <v>1</v>
      </c>
    </row>
    <row r="4073" spans="1:6" x14ac:dyDescent="0.25">
      <c r="B4073">
        <v>202005146</v>
      </c>
      <c r="C4073" s="63">
        <v>35321</v>
      </c>
      <c r="D4073" s="63">
        <v>35321</v>
      </c>
      <c r="E4073" s="55">
        <v>1</v>
      </c>
      <c r="F4073">
        <f t="shared" si="63"/>
        <v>1</v>
      </c>
    </row>
    <row r="4074" spans="1:6" x14ac:dyDescent="0.25">
      <c r="A4074" t="s">
        <v>5714</v>
      </c>
      <c r="B4074">
        <v>202008444</v>
      </c>
      <c r="C4074" s="63">
        <v>35518</v>
      </c>
      <c r="D4074" s="63">
        <v>35518</v>
      </c>
      <c r="E4074" s="55">
        <v>1</v>
      </c>
      <c r="F4074">
        <f t="shared" si="63"/>
        <v>1</v>
      </c>
    </row>
    <row r="4075" spans="1:6" x14ac:dyDescent="0.25">
      <c r="A4075" t="s">
        <v>3890</v>
      </c>
      <c r="B4075">
        <v>202006471</v>
      </c>
      <c r="C4075" s="63">
        <v>35320</v>
      </c>
      <c r="D4075" s="63">
        <v>35320</v>
      </c>
      <c r="E4075" s="55">
        <v>1</v>
      </c>
      <c r="F4075">
        <f t="shared" si="63"/>
        <v>1</v>
      </c>
    </row>
    <row r="4076" spans="1:6" x14ac:dyDescent="0.25">
      <c r="A4076" t="s">
        <v>1518</v>
      </c>
      <c r="B4076">
        <v>201907106</v>
      </c>
      <c r="C4076" s="63">
        <v>35320</v>
      </c>
      <c r="D4076" s="63">
        <v>35320</v>
      </c>
      <c r="E4076" s="55">
        <v>1</v>
      </c>
      <c r="F4076">
        <f t="shared" si="63"/>
        <v>1</v>
      </c>
    </row>
    <row r="4077" spans="1:6" x14ac:dyDescent="0.25">
      <c r="A4077" t="s">
        <v>4548</v>
      </c>
      <c r="B4077">
        <v>201806406</v>
      </c>
      <c r="C4077" s="63">
        <v>35320</v>
      </c>
      <c r="D4077" s="63">
        <v>35320</v>
      </c>
      <c r="E4077" s="55">
        <v>1</v>
      </c>
      <c r="F4077">
        <f t="shared" si="63"/>
        <v>1</v>
      </c>
    </row>
    <row r="4078" spans="1:6" x14ac:dyDescent="0.25">
      <c r="B4078">
        <v>202000163</v>
      </c>
      <c r="C4078" s="63">
        <v>35321</v>
      </c>
      <c r="D4078" s="63">
        <v>35321</v>
      </c>
      <c r="E4078" s="55">
        <v>1</v>
      </c>
      <c r="F4078">
        <f t="shared" si="63"/>
        <v>1</v>
      </c>
    </row>
    <row r="4079" spans="1:6" x14ac:dyDescent="0.25">
      <c r="A4079" t="s">
        <v>4342</v>
      </c>
      <c r="B4079">
        <v>201403695</v>
      </c>
      <c r="C4079" s="63">
        <v>35320</v>
      </c>
      <c r="D4079" s="63">
        <v>35320</v>
      </c>
      <c r="E4079" s="55">
        <v>1</v>
      </c>
      <c r="F4079">
        <f t="shared" si="63"/>
        <v>1</v>
      </c>
    </row>
    <row r="4080" spans="1:6" x14ac:dyDescent="0.25">
      <c r="B4080">
        <v>202005358</v>
      </c>
      <c r="C4080" s="63">
        <v>35321</v>
      </c>
      <c r="D4080" s="63">
        <v>35321</v>
      </c>
      <c r="E4080" s="55">
        <v>1</v>
      </c>
      <c r="F4080">
        <f t="shared" si="63"/>
        <v>1</v>
      </c>
    </row>
    <row r="4081" spans="1:6" x14ac:dyDescent="0.25">
      <c r="A4081" t="s">
        <v>4712</v>
      </c>
      <c r="B4081">
        <v>201206120</v>
      </c>
      <c r="C4081" s="63">
        <v>35321</v>
      </c>
      <c r="D4081" s="63">
        <v>35321</v>
      </c>
      <c r="E4081" s="55">
        <v>1</v>
      </c>
      <c r="F4081">
        <f t="shared" si="63"/>
        <v>1</v>
      </c>
    </row>
    <row r="4082" spans="1:6" x14ac:dyDescent="0.25">
      <c r="B4082">
        <v>202000707</v>
      </c>
      <c r="C4082" s="63">
        <v>35322</v>
      </c>
      <c r="D4082" s="63">
        <v>35322</v>
      </c>
      <c r="E4082" s="55">
        <v>1</v>
      </c>
      <c r="F4082">
        <f t="shared" si="63"/>
        <v>1</v>
      </c>
    </row>
    <row r="4083" spans="1:6" x14ac:dyDescent="0.25">
      <c r="A4083" t="s">
        <v>4218</v>
      </c>
      <c r="B4083">
        <v>201907693</v>
      </c>
      <c r="C4083" s="63">
        <v>35320</v>
      </c>
      <c r="D4083" s="63">
        <v>35320</v>
      </c>
      <c r="E4083" s="55">
        <v>1</v>
      </c>
      <c r="F4083">
        <f t="shared" si="63"/>
        <v>1</v>
      </c>
    </row>
    <row r="4084" spans="1:6" x14ac:dyDescent="0.25">
      <c r="A4084" t="s">
        <v>1333</v>
      </c>
      <c r="B4084">
        <v>202007344</v>
      </c>
      <c r="C4084" s="63">
        <v>35321</v>
      </c>
      <c r="D4084" s="63">
        <v>35321</v>
      </c>
      <c r="E4084" s="55">
        <v>1</v>
      </c>
      <c r="F4084">
        <f t="shared" si="63"/>
        <v>1</v>
      </c>
    </row>
    <row r="4085" spans="1:6" x14ac:dyDescent="0.25">
      <c r="A4085" t="s">
        <v>4305</v>
      </c>
      <c r="B4085">
        <v>201705971</v>
      </c>
      <c r="C4085" s="63">
        <v>35321</v>
      </c>
      <c r="D4085" s="63">
        <v>35321</v>
      </c>
      <c r="E4085" s="55">
        <v>1</v>
      </c>
      <c r="F4085">
        <f t="shared" si="63"/>
        <v>1</v>
      </c>
    </row>
    <row r="4086" spans="1:6" x14ac:dyDescent="0.25">
      <c r="A4086" t="s">
        <v>4750</v>
      </c>
      <c r="B4086">
        <v>202004823</v>
      </c>
      <c r="C4086" s="63">
        <v>35322</v>
      </c>
      <c r="D4086" s="63">
        <v>35322</v>
      </c>
      <c r="E4086" s="55">
        <v>1</v>
      </c>
      <c r="F4086">
        <f t="shared" si="63"/>
        <v>1</v>
      </c>
    </row>
    <row r="4087" spans="1:6" x14ac:dyDescent="0.25">
      <c r="B4087">
        <v>202005035</v>
      </c>
      <c r="C4087" s="63">
        <v>35322</v>
      </c>
      <c r="D4087" s="63">
        <v>35322</v>
      </c>
      <c r="E4087" s="55">
        <v>1</v>
      </c>
      <c r="F4087">
        <f t="shared" si="63"/>
        <v>1</v>
      </c>
    </row>
    <row r="4088" spans="1:6" x14ac:dyDescent="0.25">
      <c r="A4088" t="s">
        <v>5713</v>
      </c>
      <c r="B4088">
        <v>201706828</v>
      </c>
      <c r="C4088" s="63">
        <v>35526</v>
      </c>
      <c r="D4088" s="63">
        <v>35526</v>
      </c>
      <c r="E4088" s="55">
        <v>1</v>
      </c>
      <c r="F4088">
        <f t="shared" si="63"/>
        <v>1</v>
      </c>
    </row>
    <row r="4089" spans="1:6" x14ac:dyDescent="0.25">
      <c r="A4089" t="s">
        <v>1098</v>
      </c>
      <c r="B4089">
        <v>201405742</v>
      </c>
      <c r="C4089" s="63">
        <v>35321</v>
      </c>
      <c r="D4089" s="63">
        <v>35321</v>
      </c>
      <c r="E4089" s="55">
        <v>1</v>
      </c>
      <c r="F4089">
        <f t="shared" si="63"/>
        <v>1</v>
      </c>
    </row>
    <row r="4090" spans="1:6" x14ac:dyDescent="0.25">
      <c r="B4090">
        <v>201704136</v>
      </c>
      <c r="C4090" s="63">
        <v>35321</v>
      </c>
      <c r="D4090" s="63">
        <v>35322</v>
      </c>
      <c r="E4090" s="55">
        <v>1</v>
      </c>
      <c r="F4090">
        <f t="shared" si="63"/>
        <v>2</v>
      </c>
    </row>
    <row r="4091" spans="1:6" x14ac:dyDescent="0.25">
      <c r="B4091">
        <v>201905328</v>
      </c>
      <c r="C4091" s="63">
        <v>35322</v>
      </c>
      <c r="D4091" s="63">
        <v>35322</v>
      </c>
      <c r="E4091" s="55">
        <v>1</v>
      </c>
      <c r="F4091">
        <f t="shared" si="63"/>
        <v>1</v>
      </c>
    </row>
    <row r="4092" spans="1:6" x14ac:dyDescent="0.25">
      <c r="A4092" t="s">
        <v>4304</v>
      </c>
      <c r="B4092">
        <v>201504936</v>
      </c>
      <c r="C4092" s="63">
        <v>35321</v>
      </c>
      <c r="D4092" s="63">
        <v>35321</v>
      </c>
      <c r="E4092" s="55">
        <v>1</v>
      </c>
      <c r="F4092">
        <f t="shared" si="63"/>
        <v>1</v>
      </c>
    </row>
    <row r="4093" spans="1:6" x14ac:dyDescent="0.25">
      <c r="B4093">
        <v>201806278</v>
      </c>
      <c r="C4093" s="63">
        <v>35321</v>
      </c>
      <c r="D4093" s="63">
        <v>35321</v>
      </c>
      <c r="E4093" s="55">
        <v>1</v>
      </c>
      <c r="F4093">
        <f t="shared" si="63"/>
        <v>1</v>
      </c>
    </row>
    <row r="4094" spans="1:6" x14ac:dyDescent="0.25">
      <c r="A4094" t="s">
        <v>1332</v>
      </c>
      <c r="B4094">
        <v>201907507</v>
      </c>
      <c r="C4094" s="63">
        <v>35321</v>
      </c>
      <c r="D4094" s="63">
        <v>35321</v>
      </c>
      <c r="E4094" s="55">
        <v>1</v>
      </c>
      <c r="F4094">
        <f t="shared" si="63"/>
        <v>1</v>
      </c>
    </row>
    <row r="4095" spans="1:6" x14ac:dyDescent="0.25">
      <c r="A4095" t="s">
        <v>1243</v>
      </c>
      <c r="B4095">
        <v>202006280</v>
      </c>
      <c r="C4095" s="63">
        <v>35322</v>
      </c>
      <c r="D4095" s="63">
        <v>35322</v>
      </c>
      <c r="E4095" s="55">
        <v>1</v>
      </c>
      <c r="F4095">
        <f t="shared" si="63"/>
        <v>1</v>
      </c>
    </row>
    <row r="4096" spans="1:6" x14ac:dyDescent="0.25">
      <c r="A4096" t="s">
        <v>4585</v>
      </c>
      <c r="B4096">
        <v>201907424</v>
      </c>
      <c r="C4096" s="63">
        <v>35321</v>
      </c>
      <c r="D4096" s="63">
        <v>35322</v>
      </c>
      <c r="E4096" s="55">
        <v>1</v>
      </c>
      <c r="F4096">
        <f t="shared" si="63"/>
        <v>2</v>
      </c>
    </row>
    <row r="4097" spans="1:6" x14ac:dyDescent="0.25">
      <c r="B4097">
        <v>202005096</v>
      </c>
      <c r="C4097" s="63">
        <v>35321</v>
      </c>
      <c r="D4097" s="63">
        <v>35321</v>
      </c>
      <c r="E4097" s="55">
        <v>1</v>
      </c>
      <c r="F4097">
        <f t="shared" si="63"/>
        <v>1</v>
      </c>
    </row>
    <row r="4098" spans="1:6" x14ac:dyDescent="0.25">
      <c r="A4098" t="s">
        <v>3823</v>
      </c>
      <c r="B4098">
        <v>201308512</v>
      </c>
      <c r="C4098" s="63">
        <v>35321</v>
      </c>
      <c r="D4098" s="63">
        <v>35321</v>
      </c>
      <c r="E4098" s="55">
        <v>1</v>
      </c>
      <c r="F4098">
        <f t="shared" si="63"/>
        <v>1</v>
      </c>
    </row>
    <row r="4099" spans="1:6" x14ac:dyDescent="0.25">
      <c r="B4099">
        <v>201802646</v>
      </c>
      <c r="C4099" s="63">
        <v>35322</v>
      </c>
      <c r="D4099" s="63">
        <v>35322</v>
      </c>
      <c r="E4099" s="55">
        <v>1</v>
      </c>
      <c r="F4099">
        <f t="shared" si="63"/>
        <v>1</v>
      </c>
    </row>
    <row r="4100" spans="1:6" x14ac:dyDescent="0.25">
      <c r="B4100">
        <v>202005592</v>
      </c>
      <c r="C4100" s="63">
        <v>35321</v>
      </c>
      <c r="D4100" s="63">
        <v>35321</v>
      </c>
      <c r="E4100" s="55">
        <v>1</v>
      </c>
      <c r="F4100">
        <f t="shared" si="63"/>
        <v>1</v>
      </c>
    </row>
    <row r="4101" spans="1:6" x14ac:dyDescent="0.25">
      <c r="A4101" t="s">
        <v>4584</v>
      </c>
      <c r="B4101">
        <v>202004461</v>
      </c>
      <c r="C4101" s="63">
        <v>35321</v>
      </c>
      <c r="D4101" s="63">
        <v>35322</v>
      </c>
      <c r="E4101" s="55">
        <v>1</v>
      </c>
      <c r="F4101">
        <f t="shared" si="63"/>
        <v>2</v>
      </c>
    </row>
    <row r="4102" spans="1:6" x14ac:dyDescent="0.25">
      <c r="A4102" t="s">
        <v>4341</v>
      </c>
      <c r="B4102">
        <v>201806345</v>
      </c>
      <c r="C4102" s="63">
        <v>35322</v>
      </c>
      <c r="D4102" s="63">
        <v>35322</v>
      </c>
      <c r="E4102" s="55">
        <v>1</v>
      </c>
      <c r="F4102">
        <f t="shared" ref="F4102:F4165" si="64">IFERROR(D4102-C4102+1, 0)</f>
        <v>1</v>
      </c>
    </row>
    <row r="4103" spans="1:6" x14ac:dyDescent="0.25">
      <c r="A4103" t="s">
        <v>5712</v>
      </c>
      <c r="B4103">
        <v>201101522</v>
      </c>
      <c r="C4103" s="63">
        <v>35517</v>
      </c>
      <c r="D4103" s="63">
        <v>35517</v>
      </c>
      <c r="E4103" s="55">
        <v>1</v>
      </c>
      <c r="F4103">
        <f t="shared" si="64"/>
        <v>1</v>
      </c>
    </row>
    <row r="4104" spans="1:6" x14ac:dyDescent="0.25">
      <c r="A4104" t="s">
        <v>1517</v>
      </c>
      <c r="B4104">
        <v>201706430</v>
      </c>
      <c r="C4104" s="63">
        <v>35322</v>
      </c>
      <c r="D4104" s="63">
        <v>35323</v>
      </c>
      <c r="E4104" s="55">
        <v>1</v>
      </c>
      <c r="F4104">
        <f t="shared" si="64"/>
        <v>2</v>
      </c>
    </row>
    <row r="4105" spans="1:6" x14ac:dyDescent="0.25">
      <c r="A4105" t="s">
        <v>4339</v>
      </c>
      <c r="B4105">
        <v>201804514</v>
      </c>
      <c r="C4105" s="63">
        <v>35323</v>
      </c>
      <c r="D4105" s="63">
        <v>35323</v>
      </c>
      <c r="E4105" s="55">
        <v>1</v>
      </c>
      <c r="F4105">
        <f t="shared" si="64"/>
        <v>1</v>
      </c>
    </row>
    <row r="4106" spans="1:6" x14ac:dyDescent="0.25">
      <c r="B4106">
        <v>201900177</v>
      </c>
      <c r="C4106" s="63">
        <v>35322</v>
      </c>
      <c r="D4106" s="63">
        <v>35322</v>
      </c>
      <c r="E4106" s="55">
        <v>1</v>
      </c>
      <c r="F4106">
        <f t="shared" si="64"/>
        <v>1</v>
      </c>
    </row>
    <row r="4107" spans="1:6" x14ac:dyDescent="0.25">
      <c r="B4107">
        <v>201905483</v>
      </c>
      <c r="C4107" s="63">
        <v>35323</v>
      </c>
      <c r="D4107" s="63">
        <v>35323</v>
      </c>
      <c r="E4107" s="55">
        <v>1</v>
      </c>
      <c r="F4107">
        <f t="shared" si="64"/>
        <v>1</v>
      </c>
    </row>
    <row r="4108" spans="1:6" x14ac:dyDescent="0.25">
      <c r="B4108">
        <v>201907783</v>
      </c>
      <c r="C4108" s="63">
        <v>35321</v>
      </c>
      <c r="D4108" s="63">
        <v>35322</v>
      </c>
      <c r="E4108" s="55">
        <v>1</v>
      </c>
      <c r="F4108">
        <f t="shared" si="64"/>
        <v>2</v>
      </c>
    </row>
    <row r="4109" spans="1:6" x14ac:dyDescent="0.25">
      <c r="B4109">
        <v>202000162</v>
      </c>
      <c r="C4109" s="63">
        <v>35322</v>
      </c>
      <c r="D4109" s="63">
        <v>35322</v>
      </c>
      <c r="E4109" s="55">
        <v>1</v>
      </c>
      <c r="F4109">
        <f t="shared" si="64"/>
        <v>1</v>
      </c>
    </row>
    <row r="4110" spans="1:6" x14ac:dyDescent="0.25">
      <c r="A4110" t="s">
        <v>4338</v>
      </c>
      <c r="B4110">
        <v>202000161</v>
      </c>
      <c r="C4110" s="63">
        <v>35322</v>
      </c>
      <c r="D4110" s="63">
        <v>35322</v>
      </c>
      <c r="E4110" s="55">
        <v>1</v>
      </c>
      <c r="F4110">
        <f t="shared" si="64"/>
        <v>1</v>
      </c>
    </row>
    <row r="4111" spans="1:6" x14ac:dyDescent="0.25">
      <c r="A4111" t="s">
        <v>3820</v>
      </c>
      <c r="B4111">
        <v>201704093</v>
      </c>
      <c r="C4111" s="63">
        <v>35322</v>
      </c>
      <c r="D4111" s="63">
        <v>35322</v>
      </c>
      <c r="E4111" s="55">
        <v>1</v>
      </c>
      <c r="F4111">
        <f t="shared" si="64"/>
        <v>1</v>
      </c>
    </row>
    <row r="4112" spans="1:6" x14ac:dyDescent="0.25">
      <c r="A4112" t="s">
        <v>1556</v>
      </c>
      <c r="B4112">
        <v>202008444</v>
      </c>
      <c r="C4112" s="63">
        <v>35322</v>
      </c>
      <c r="D4112" s="63">
        <v>35322</v>
      </c>
      <c r="E4112" s="55">
        <v>1</v>
      </c>
      <c r="F4112">
        <f t="shared" si="64"/>
        <v>1</v>
      </c>
    </row>
    <row r="4113" spans="1:6" x14ac:dyDescent="0.25">
      <c r="A4113" t="s">
        <v>897</v>
      </c>
      <c r="B4113">
        <v>201208138</v>
      </c>
      <c r="C4113" s="63">
        <v>35322</v>
      </c>
      <c r="D4113" s="63">
        <v>35322</v>
      </c>
      <c r="E4113" s="55">
        <v>1</v>
      </c>
      <c r="F4113">
        <f t="shared" si="64"/>
        <v>1</v>
      </c>
    </row>
    <row r="4114" spans="1:6" x14ac:dyDescent="0.25">
      <c r="A4114" t="s">
        <v>4583</v>
      </c>
      <c r="B4114">
        <v>201707165</v>
      </c>
      <c r="C4114" s="63">
        <v>35322</v>
      </c>
      <c r="D4114" s="63">
        <v>35322</v>
      </c>
      <c r="E4114" s="55">
        <v>1</v>
      </c>
      <c r="F4114">
        <f t="shared" si="64"/>
        <v>1</v>
      </c>
    </row>
    <row r="4115" spans="1:6" x14ac:dyDescent="0.25">
      <c r="A4115" t="s">
        <v>4749</v>
      </c>
      <c r="B4115">
        <v>201706421</v>
      </c>
      <c r="C4115" s="63">
        <v>35323</v>
      </c>
      <c r="D4115" s="63">
        <v>35323</v>
      </c>
      <c r="E4115" s="55">
        <v>1</v>
      </c>
      <c r="F4115">
        <f t="shared" si="64"/>
        <v>1</v>
      </c>
    </row>
    <row r="4116" spans="1:6" x14ac:dyDescent="0.25">
      <c r="A4116" t="s">
        <v>4979</v>
      </c>
      <c r="B4116">
        <v>201900148</v>
      </c>
      <c r="C4116" s="63">
        <v>35322</v>
      </c>
      <c r="D4116" s="63">
        <v>35322</v>
      </c>
      <c r="E4116" s="55">
        <v>1</v>
      </c>
      <c r="F4116">
        <f t="shared" si="64"/>
        <v>1</v>
      </c>
    </row>
    <row r="4117" spans="1:6" x14ac:dyDescent="0.25">
      <c r="A4117" t="s">
        <v>895</v>
      </c>
      <c r="B4117">
        <v>201604605</v>
      </c>
      <c r="C4117" s="63">
        <v>35322</v>
      </c>
      <c r="D4117" s="63">
        <v>35322</v>
      </c>
      <c r="E4117" s="55">
        <v>1</v>
      </c>
      <c r="F4117">
        <f t="shared" si="64"/>
        <v>1</v>
      </c>
    </row>
    <row r="4118" spans="1:6" x14ac:dyDescent="0.25">
      <c r="A4118" t="s">
        <v>1096</v>
      </c>
      <c r="B4118">
        <v>201704991</v>
      </c>
      <c r="C4118" s="63">
        <v>35323</v>
      </c>
      <c r="D4118" s="63">
        <v>35323</v>
      </c>
      <c r="E4118" s="55">
        <v>1</v>
      </c>
      <c r="F4118">
        <f t="shared" si="64"/>
        <v>1</v>
      </c>
    </row>
    <row r="4119" spans="1:6" x14ac:dyDescent="0.25">
      <c r="B4119">
        <v>202003466</v>
      </c>
      <c r="C4119" s="63">
        <v>35323</v>
      </c>
      <c r="D4119" s="63">
        <v>35323</v>
      </c>
      <c r="E4119" s="55">
        <v>1</v>
      </c>
      <c r="F4119">
        <f t="shared" si="64"/>
        <v>1</v>
      </c>
    </row>
    <row r="4120" spans="1:6" x14ac:dyDescent="0.25">
      <c r="B4120">
        <v>202005845</v>
      </c>
      <c r="C4120" s="63">
        <v>35323</v>
      </c>
      <c r="D4120" s="63">
        <v>35323</v>
      </c>
      <c r="E4120" s="55">
        <v>1</v>
      </c>
      <c r="F4120">
        <f t="shared" si="64"/>
        <v>1</v>
      </c>
    </row>
    <row r="4121" spans="1:6" x14ac:dyDescent="0.25">
      <c r="A4121" t="s">
        <v>1516</v>
      </c>
      <c r="B4121">
        <v>201806860</v>
      </c>
      <c r="C4121" s="63">
        <v>35322</v>
      </c>
      <c r="D4121" s="63">
        <v>35323</v>
      </c>
      <c r="E4121" s="55">
        <v>1</v>
      </c>
      <c r="F4121">
        <f t="shared" si="64"/>
        <v>2</v>
      </c>
    </row>
    <row r="4122" spans="1:6" x14ac:dyDescent="0.25">
      <c r="A4122" t="s">
        <v>4336</v>
      </c>
      <c r="B4122">
        <v>202000707</v>
      </c>
      <c r="C4122" s="63">
        <v>35323</v>
      </c>
      <c r="D4122" s="63">
        <v>35323</v>
      </c>
      <c r="E4122" s="55">
        <v>1</v>
      </c>
      <c r="F4122">
        <f t="shared" si="64"/>
        <v>1</v>
      </c>
    </row>
    <row r="4123" spans="1:6" x14ac:dyDescent="0.25">
      <c r="A4123" t="s">
        <v>4334</v>
      </c>
      <c r="B4123">
        <v>201802646</v>
      </c>
      <c r="C4123" s="63">
        <v>35323</v>
      </c>
      <c r="D4123" s="63">
        <v>35323</v>
      </c>
      <c r="E4123" s="55">
        <v>1</v>
      </c>
      <c r="F4123">
        <f t="shared" si="64"/>
        <v>1</v>
      </c>
    </row>
    <row r="4124" spans="1:6" x14ac:dyDescent="0.25">
      <c r="A4124" t="s">
        <v>4582</v>
      </c>
      <c r="B4124">
        <v>202003574</v>
      </c>
      <c r="C4124" s="63">
        <v>35323</v>
      </c>
      <c r="D4124" s="63">
        <v>35323</v>
      </c>
      <c r="E4124" s="55">
        <v>1</v>
      </c>
      <c r="F4124">
        <f t="shared" si="64"/>
        <v>1</v>
      </c>
    </row>
    <row r="4125" spans="1:6" x14ac:dyDescent="0.25">
      <c r="B4125">
        <v>202102704</v>
      </c>
      <c r="C4125" s="63">
        <v>35324</v>
      </c>
      <c r="D4125" s="63">
        <v>35324</v>
      </c>
      <c r="E4125" s="55">
        <v>1</v>
      </c>
      <c r="F4125">
        <f t="shared" si="64"/>
        <v>1</v>
      </c>
    </row>
    <row r="4126" spans="1:6" x14ac:dyDescent="0.25">
      <c r="A4126" t="s">
        <v>4332</v>
      </c>
      <c r="B4126">
        <v>201908143</v>
      </c>
      <c r="C4126" s="63">
        <v>35323</v>
      </c>
      <c r="D4126" s="63">
        <v>35323</v>
      </c>
      <c r="E4126" s="55">
        <v>1</v>
      </c>
      <c r="F4126">
        <f t="shared" si="64"/>
        <v>1</v>
      </c>
    </row>
    <row r="4127" spans="1:6" x14ac:dyDescent="0.25">
      <c r="A4127" t="s">
        <v>1442</v>
      </c>
      <c r="B4127">
        <v>201806691</v>
      </c>
      <c r="C4127" s="63">
        <v>35322</v>
      </c>
      <c r="D4127" s="63">
        <v>35322</v>
      </c>
      <c r="E4127" s="55">
        <v>1</v>
      </c>
      <c r="F4127">
        <f t="shared" si="64"/>
        <v>1</v>
      </c>
    </row>
    <row r="4128" spans="1:6" x14ac:dyDescent="0.25">
      <c r="A4128" t="s">
        <v>4581</v>
      </c>
      <c r="B4128">
        <v>201800698</v>
      </c>
      <c r="C4128" s="63">
        <v>35323</v>
      </c>
      <c r="D4128" s="63">
        <v>35323</v>
      </c>
      <c r="E4128" s="55">
        <v>1</v>
      </c>
      <c r="F4128">
        <f t="shared" si="64"/>
        <v>1</v>
      </c>
    </row>
    <row r="4129" spans="1:6" x14ac:dyDescent="0.25">
      <c r="B4129">
        <v>201809988</v>
      </c>
      <c r="C4129" s="63">
        <v>35324</v>
      </c>
      <c r="D4129" s="63">
        <v>35324</v>
      </c>
      <c r="E4129" s="55">
        <v>1</v>
      </c>
      <c r="F4129">
        <f t="shared" si="64"/>
        <v>1</v>
      </c>
    </row>
    <row r="4130" spans="1:6" x14ac:dyDescent="0.25">
      <c r="A4130" t="s">
        <v>1567</v>
      </c>
      <c r="B4130">
        <v>202006562</v>
      </c>
      <c r="C4130" s="63">
        <v>35324</v>
      </c>
      <c r="D4130" s="63">
        <v>35324</v>
      </c>
      <c r="E4130" s="55">
        <v>1</v>
      </c>
      <c r="F4130">
        <f t="shared" si="64"/>
        <v>1</v>
      </c>
    </row>
    <row r="4131" spans="1:6" x14ac:dyDescent="0.25">
      <c r="A4131" t="s">
        <v>3888</v>
      </c>
      <c r="B4131">
        <v>201603694</v>
      </c>
      <c r="C4131" s="63">
        <v>35324</v>
      </c>
      <c r="D4131" s="63">
        <v>35324</v>
      </c>
      <c r="E4131" s="55">
        <v>1</v>
      </c>
      <c r="F4131">
        <f t="shared" si="64"/>
        <v>1</v>
      </c>
    </row>
    <row r="4132" spans="1:6" x14ac:dyDescent="0.25">
      <c r="B4132">
        <v>201908014</v>
      </c>
      <c r="C4132" s="63">
        <v>35323</v>
      </c>
      <c r="D4132" s="63">
        <v>35323</v>
      </c>
      <c r="E4132" s="55">
        <v>1</v>
      </c>
      <c r="F4132">
        <f t="shared" si="64"/>
        <v>1</v>
      </c>
    </row>
    <row r="4133" spans="1:6" x14ac:dyDescent="0.25">
      <c r="B4133">
        <v>202008396</v>
      </c>
      <c r="C4133" s="63">
        <v>35323</v>
      </c>
      <c r="D4133" s="63">
        <v>35324</v>
      </c>
      <c r="E4133" s="55">
        <v>1</v>
      </c>
      <c r="F4133">
        <f t="shared" si="64"/>
        <v>2</v>
      </c>
    </row>
    <row r="4134" spans="1:6" x14ac:dyDescent="0.25">
      <c r="A4134" t="s">
        <v>4331</v>
      </c>
      <c r="B4134">
        <v>201703602</v>
      </c>
      <c r="C4134" s="63">
        <v>35322</v>
      </c>
      <c r="D4134" s="63">
        <v>35322</v>
      </c>
      <c r="E4134" s="55">
        <v>1</v>
      </c>
      <c r="F4134">
        <f t="shared" si="64"/>
        <v>1</v>
      </c>
    </row>
    <row r="4135" spans="1:6" x14ac:dyDescent="0.25">
      <c r="B4135">
        <v>202006770</v>
      </c>
      <c r="C4135" s="63">
        <v>35323</v>
      </c>
      <c r="D4135" s="63">
        <v>35323</v>
      </c>
      <c r="E4135" s="55">
        <v>1</v>
      </c>
      <c r="F4135">
        <f t="shared" si="64"/>
        <v>1</v>
      </c>
    </row>
    <row r="4136" spans="1:6" x14ac:dyDescent="0.25">
      <c r="A4136" t="s">
        <v>4051</v>
      </c>
      <c r="B4136">
        <v>201800318</v>
      </c>
      <c r="C4136" s="63">
        <v>35323</v>
      </c>
      <c r="D4136" s="63">
        <v>35323</v>
      </c>
      <c r="E4136" s="55">
        <v>1</v>
      </c>
      <c r="F4136">
        <f t="shared" si="64"/>
        <v>1</v>
      </c>
    </row>
    <row r="4137" spans="1:6" x14ac:dyDescent="0.25">
      <c r="B4137">
        <v>202005319</v>
      </c>
      <c r="C4137" s="63">
        <v>35322</v>
      </c>
      <c r="D4137" s="63">
        <v>35322</v>
      </c>
      <c r="E4137" s="55">
        <v>1</v>
      </c>
      <c r="F4137">
        <f t="shared" si="64"/>
        <v>1</v>
      </c>
    </row>
    <row r="4138" spans="1:6" x14ac:dyDescent="0.25">
      <c r="A4138" t="s">
        <v>4579</v>
      </c>
      <c r="B4138">
        <v>202007042</v>
      </c>
      <c r="C4138" s="63">
        <v>35323</v>
      </c>
      <c r="D4138" s="63">
        <v>35323</v>
      </c>
      <c r="E4138" s="55">
        <v>1</v>
      </c>
      <c r="F4138">
        <f t="shared" si="64"/>
        <v>1</v>
      </c>
    </row>
    <row r="4139" spans="1:6" x14ac:dyDescent="0.25">
      <c r="A4139" t="s">
        <v>4711</v>
      </c>
      <c r="B4139">
        <v>201606590</v>
      </c>
      <c r="C4139" s="63">
        <v>35323</v>
      </c>
      <c r="D4139" s="63">
        <v>35323</v>
      </c>
      <c r="E4139" s="55">
        <v>1</v>
      </c>
      <c r="F4139">
        <f t="shared" si="64"/>
        <v>1</v>
      </c>
    </row>
    <row r="4140" spans="1:6" x14ac:dyDescent="0.25">
      <c r="B4140">
        <v>201906937</v>
      </c>
      <c r="C4140" s="63">
        <v>35323</v>
      </c>
      <c r="D4140" s="63">
        <v>35323</v>
      </c>
      <c r="E4140" s="55">
        <v>1</v>
      </c>
      <c r="F4140">
        <f t="shared" si="64"/>
        <v>1</v>
      </c>
    </row>
    <row r="4141" spans="1:6" x14ac:dyDescent="0.25">
      <c r="B4141">
        <v>201908143</v>
      </c>
      <c r="C4141" s="63">
        <v>35324</v>
      </c>
      <c r="D4141" s="63">
        <v>35324</v>
      </c>
      <c r="E4141" s="55">
        <v>1</v>
      </c>
      <c r="F4141">
        <f t="shared" si="64"/>
        <v>1</v>
      </c>
    </row>
    <row r="4142" spans="1:6" x14ac:dyDescent="0.25">
      <c r="A4142" t="s">
        <v>4748</v>
      </c>
      <c r="B4142">
        <v>201709436</v>
      </c>
      <c r="C4142" s="63">
        <v>35322</v>
      </c>
      <c r="D4142" s="63">
        <v>35322</v>
      </c>
      <c r="E4142" s="55">
        <v>1</v>
      </c>
      <c r="F4142">
        <f t="shared" si="64"/>
        <v>1</v>
      </c>
    </row>
    <row r="4143" spans="1:6" x14ac:dyDescent="0.25">
      <c r="A4143" t="s">
        <v>4578</v>
      </c>
      <c r="B4143">
        <v>202005358</v>
      </c>
      <c r="C4143" s="63">
        <v>35323</v>
      </c>
      <c r="D4143" s="63">
        <v>35323</v>
      </c>
      <c r="E4143" s="55">
        <v>1</v>
      </c>
      <c r="F4143">
        <f t="shared" si="64"/>
        <v>1</v>
      </c>
    </row>
    <row r="4144" spans="1:6" x14ac:dyDescent="0.25">
      <c r="A4144" t="s">
        <v>3886</v>
      </c>
      <c r="B4144">
        <v>201806798</v>
      </c>
      <c r="C4144" s="63">
        <v>35323</v>
      </c>
      <c r="D4144" s="63">
        <v>35324</v>
      </c>
      <c r="E4144" s="55">
        <v>1</v>
      </c>
      <c r="F4144">
        <f t="shared" si="64"/>
        <v>2</v>
      </c>
    </row>
    <row r="4145" spans="1:6" x14ac:dyDescent="0.25">
      <c r="A4145" t="s">
        <v>1241</v>
      </c>
      <c r="B4145">
        <v>201608551</v>
      </c>
      <c r="C4145" s="63">
        <v>35323</v>
      </c>
      <c r="D4145" s="63">
        <v>35323</v>
      </c>
      <c r="E4145" s="55">
        <v>1</v>
      </c>
      <c r="F4145">
        <f t="shared" si="64"/>
        <v>1</v>
      </c>
    </row>
    <row r="4146" spans="1:6" x14ac:dyDescent="0.25">
      <c r="A4146" t="s">
        <v>4747</v>
      </c>
      <c r="B4146">
        <v>201705754</v>
      </c>
      <c r="C4146" s="63">
        <v>35323</v>
      </c>
      <c r="D4146" s="63">
        <v>35323</v>
      </c>
      <c r="E4146" s="55">
        <v>1</v>
      </c>
      <c r="F4146">
        <f t="shared" si="64"/>
        <v>1</v>
      </c>
    </row>
    <row r="4147" spans="1:6" x14ac:dyDescent="0.25">
      <c r="A4147" t="s">
        <v>4048</v>
      </c>
      <c r="B4147">
        <v>201904531</v>
      </c>
      <c r="C4147" s="63">
        <v>35323</v>
      </c>
      <c r="D4147" s="63">
        <v>35323</v>
      </c>
      <c r="E4147" s="55">
        <v>1</v>
      </c>
      <c r="F4147">
        <f t="shared" si="64"/>
        <v>1</v>
      </c>
    </row>
    <row r="4148" spans="1:6" x14ac:dyDescent="0.25">
      <c r="A4148" t="s">
        <v>4330</v>
      </c>
      <c r="B4148">
        <v>202004343</v>
      </c>
      <c r="C4148" s="63">
        <v>35324</v>
      </c>
      <c r="D4148" s="63">
        <v>35324</v>
      </c>
      <c r="E4148" s="55">
        <v>1</v>
      </c>
      <c r="F4148">
        <f t="shared" si="64"/>
        <v>1</v>
      </c>
    </row>
    <row r="4149" spans="1:6" x14ac:dyDescent="0.25">
      <c r="B4149">
        <v>202102704</v>
      </c>
      <c r="C4149" s="63">
        <v>35323</v>
      </c>
      <c r="D4149" s="63">
        <v>35323</v>
      </c>
      <c r="E4149" s="55">
        <v>1</v>
      </c>
      <c r="F4149">
        <f t="shared" si="64"/>
        <v>1</v>
      </c>
    </row>
    <row r="4150" spans="1:6" x14ac:dyDescent="0.25">
      <c r="A4150" t="s">
        <v>4909</v>
      </c>
      <c r="B4150">
        <v>201804904</v>
      </c>
      <c r="C4150" s="63">
        <v>35324</v>
      </c>
      <c r="D4150" s="63">
        <v>35324</v>
      </c>
      <c r="E4150" s="55">
        <v>1</v>
      </c>
      <c r="F4150">
        <f t="shared" si="64"/>
        <v>1</v>
      </c>
    </row>
    <row r="4151" spans="1:6" x14ac:dyDescent="0.25">
      <c r="A4151" t="s">
        <v>5711</v>
      </c>
      <c r="B4151">
        <v>201904573</v>
      </c>
      <c r="C4151" s="63">
        <v>35517</v>
      </c>
      <c r="D4151" s="63">
        <v>35518</v>
      </c>
      <c r="E4151" s="55">
        <v>1</v>
      </c>
      <c r="F4151">
        <f t="shared" si="64"/>
        <v>2</v>
      </c>
    </row>
    <row r="4152" spans="1:6" x14ac:dyDescent="0.25">
      <c r="B4152">
        <v>201906638</v>
      </c>
      <c r="C4152" s="63">
        <v>35518</v>
      </c>
      <c r="D4152" s="63">
        <v>35518</v>
      </c>
      <c r="E4152" s="55">
        <v>1</v>
      </c>
      <c r="F4152">
        <f t="shared" si="64"/>
        <v>1</v>
      </c>
    </row>
    <row r="4153" spans="1:6" x14ac:dyDescent="0.25">
      <c r="A4153" t="s">
        <v>1095</v>
      </c>
      <c r="B4153">
        <v>201806321</v>
      </c>
      <c r="C4153" s="63">
        <v>35324</v>
      </c>
      <c r="D4153" s="63">
        <v>35324</v>
      </c>
      <c r="E4153" s="55">
        <v>1</v>
      </c>
      <c r="F4153">
        <f t="shared" si="64"/>
        <v>1</v>
      </c>
    </row>
    <row r="4154" spans="1:6" x14ac:dyDescent="0.25">
      <c r="A4154" t="s">
        <v>1148</v>
      </c>
      <c r="B4154">
        <v>201706200</v>
      </c>
      <c r="C4154" s="63">
        <v>35323</v>
      </c>
      <c r="D4154" s="63">
        <v>35323</v>
      </c>
      <c r="E4154" s="55">
        <v>1</v>
      </c>
      <c r="F4154">
        <f t="shared" si="64"/>
        <v>1</v>
      </c>
    </row>
    <row r="4155" spans="1:6" x14ac:dyDescent="0.25">
      <c r="A4155" t="s">
        <v>4710</v>
      </c>
      <c r="B4155">
        <v>202004343</v>
      </c>
      <c r="C4155" s="63">
        <v>35323</v>
      </c>
      <c r="D4155" s="63">
        <v>35323</v>
      </c>
      <c r="E4155" s="55">
        <v>1</v>
      </c>
      <c r="F4155">
        <f t="shared" si="64"/>
        <v>1</v>
      </c>
    </row>
    <row r="4156" spans="1:6" x14ac:dyDescent="0.25">
      <c r="B4156">
        <v>202006770</v>
      </c>
      <c r="C4156" s="63">
        <v>35324</v>
      </c>
      <c r="D4156" s="63">
        <v>35324</v>
      </c>
      <c r="E4156" s="55">
        <v>1</v>
      </c>
      <c r="F4156">
        <f t="shared" si="64"/>
        <v>1</v>
      </c>
    </row>
    <row r="4157" spans="1:6" x14ac:dyDescent="0.25">
      <c r="B4157">
        <v>202007525</v>
      </c>
      <c r="C4157" s="63">
        <v>35324</v>
      </c>
      <c r="D4157" s="63">
        <v>35324</v>
      </c>
      <c r="E4157" s="55">
        <v>1</v>
      </c>
      <c r="F4157">
        <f t="shared" si="64"/>
        <v>1</v>
      </c>
    </row>
    <row r="4158" spans="1:6" x14ac:dyDescent="0.25">
      <c r="A4158" t="s">
        <v>4577</v>
      </c>
      <c r="B4158">
        <v>201906665</v>
      </c>
      <c r="C4158" s="63">
        <v>35324</v>
      </c>
      <c r="D4158" s="63">
        <v>35324</v>
      </c>
      <c r="E4158" s="55">
        <v>1</v>
      </c>
      <c r="F4158">
        <f t="shared" si="64"/>
        <v>1</v>
      </c>
    </row>
    <row r="4159" spans="1:6" x14ac:dyDescent="0.25">
      <c r="A4159" t="s">
        <v>5709</v>
      </c>
      <c r="B4159">
        <v>201907425</v>
      </c>
      <c r="C4159" s="63">
        <v>35519</v>
      </c>
      <c r="D4159" s="63">
        <v>35519</v>
      </c>
      <c r="E4159" s="55">
        <v>1</v>
      </c>
      <c r="F4159">
        <f t="shared" si="64"/>
        <v>1</v>
      </c>
    </row>
    <row r="4160" spans="1:6" x14ac:dyDescent="0.25">
      <c r="B4160">
        <v>202005536</v>
      </c>
      <c r="C4160" s="63">
        <v>35517</v>
      </c>
      <c r="D4160" s="63">
        <v>35517</v>
      </c>
      <c r="E4160" s="55">
        <v>1</v>
      </c>
      <c r="F4160">
        <f t="shared" si="64"/>
        <v>1</v>
      </c>
    </row>
    <row r="4161" spans="1:6" x14ac:dyDescent="0.25">
      <c r="B4161">
        <v>202103628</v>
      </c>
      <c r="C4161" s="63">
        <v>35516</v>
      </c>
      <c r="D4161" s="63">
        <v>35517</v>
      </c>
      <c r="E4161" s="55">
        <v>1</v>
      </c>
      <c r="F4161">
        <f t="shared" si="64"/>
        <v>2</v>
      </c>
    </row>
    <row r="4162" spans="1:6" x14ac:dyDescent="0.25">
      <c r="A4162" t="s">
        <v>3883</v>
      </c>
      <c r="B4162">
        <v>201603268</v>
      </c>
      <c r="C4162" s="63">
        <v>35324</v>
      </c>
      <c r="D4162" s="63">
        <v>35324</v>
      </c>
      <c r="E4162" s="55">
        <v>1</v>
      </c>
      <c r="F4162">
        <f t="shared" si="64"/>
        <v>1</v>
      </c>
    </row>
    <row r="4163" spans="1:6" x14ac:dyDescent="0.25">
      <c r="A4163" t="s">
        <v>5708</v>
      </c>
      <c r="B4163">
        <v>202110057</v>
      </c>
      <c r="C4163" s="63">
        <v>35517</v>
      </c>
      <c r="D4163" s="63">
        <v>35517</v>
      </c>
      <c r="E4163" s="55">
        <v>1</v>
      </c>
      <c r="F4163">
        <f t="shared" si="64"/>
        <v>1</v>
      </c>
    </row>
    <row r="4164" spans="1:6" x14ac:dyDescent="0.25">
      <c r="A4164" t="s">
        <v>4746</v>
      </c>
      <c r="B4164">
        <v>201907581</v>
      </c>
      <c r="C4164" s="63">
        <v>35324</v>
      </c>
      <c r="D4164" s="63">
        <v>35324</v>
      </c>
      <c r="E4164" s="55">
        <v>1</v>
      </c>
      <c r="F4164">
        <f t="shared" si="64"/>
        <v>1</v>
      </c>
    </row>
    <row r="4165" spans="1:6" x14ac:dyDescent="0.25">
      <c r="A4165" t="s">
        <v>3881</v>
      </c>
      <c r="B4165">
        <v>201907264</v>
      </c>
      <c r="C4165" s="63">
        <v>35324</v>
      </c>
      <c r="D4165" s="63">
        <v>35324</v>
      </c>
      <c r="E4165" s="55">
        <v>1</v>
      </c>
      <c r="F4165">
        <f t="shared" si="64"/>
        <v>1</v>
      </c>
    </row>
    <row r="4166" spans="1:6" x14ac:dyDescent="0.25">
      <c r="A4166" t="s">
        <v>1577</v>
      </c>
      <c r="B4166">
        <v>201405742</v>
      </c>
      <c r="C4166" s="63">
        <v>35337</v>
      </c>
      <c r="D4166" s="63">
        <v>35337</v>
      </c>
      <c r="E4166" s="55">
        <v>1</v>
      </c>
      <c r="F4166">
        <f t="shared" ref="F4166:F4229" si="65">IFERROR(D4166-C4166+1, 0)</f>
        <v>1</v>
      </c>
    </row>
    <row r="4167" spans="1:6" x14ac:dyDescent="0.25">
      <c r="A4167" t="s">
        <v>1331</v>
      </c>
      <c r="B4167">
        <v>201907506</v>
      </c>
      <c r="C4167" s="63">
        <v>35338</v>
      </c>
      <c r="D4167" s="63">
        <v>35338</v>
      </c>
      <c r="E4167" s="55">
        <v>1</v>
      </c>
      <c r="F4167">
        <f t="shared" si="65"/>
        <v>1</v>
      </c>
    </row>
    <row r="4168" spans="1:6" x14ac:dyDescent="0.25">
      <c r="A4168" t="s">
        <v>894</v>
      </c>
      <c r="B4168">
        <v>202008323</v>
      </c>
      <c r="C4168" s="63">
        <v>35342</v>
      </c>
      <c r="D4168" s="63">
        <v>35342</v>
      </c>
      <c r="E4168" s="55">
        <v>1</v>
      </c>
      <c r="F4168">
        <f t="shared" si="65"/>
        <v>1</v>
      </c>
    </row>
    <row r="4169" spans="1:6" x14ac:dyDescent="0.25">
      <c r="A4169" t="s">
        <v>4047</v>
      </c>
      <c r="B4169">
        <v>201704991</v>
      </c>
      <c r="C4169" s="63">
        <v>35344</v>
      </c>
      <c r="D4169" s="63">
        <v>35344</v>
      </c>
      <c r="E4169" s="55">
        <v>1</v>
      </c>
      <c r="F4169">
        <f t="shared" si="65"/>
        <v>1</v>
      </c>
    </row>
    <row r="4170" spans="1:6" x14ac:dyDescent="0.25">
      <c r="B4170">
        <v>202005216</v>
      </c>
      <c r="C4170" s="63">
        <v>35343</v>
      </c>
      <c r="D4170" s="63">
        <v>35343</v>
      </c>
      <c r="E4170" s="55">
        <v>1</v>
      </c>
      <c r="F4170">
        <f t="shared" si="65"/>
        <v>1</v>
      </c>
    </row>
    <row r="4171" spans="1:6" x14ac:dyDescent="0.25">
      <c r="A4171" t="s">
        <v>4045</v>
      </c>
      <c r="B4171">
        <v>202004269</v>
      </c>
      <c r="C4171" s="63">
        <v>35344</v>
      </c>
      <c r="D4171" s="63">
        <v>35344</v>
      </c>
      <c r="E4171" s="55">
        <v>1</v>
      </c>
      <c r="F4171">
        <f t="shared" si="65"/>
        <v>1</v>
      </c>
    </row>
    <row r="4172" spans="1:6" x14ac:dyDescent="0.25">
      <c r="B4172">
        <v>202006814</v>
      </c>
      <c r="C4172" s="63">
        <v>35343</v>
      </c>
      <c r="D4172" s="63">
        <v>35343</v>
      </c>
      <c r="E4172" s="55">
        <v>1</v>
      </c>
      <c r="F4172">
        <f t="shared" si="65"/>
        <v>1</v>
      </c>
    </row>
    <row r="4173" spans="1:6" x14ac:dyDescent="0.25">
      <c r="A4173" t="s">
        <v>892</v>
      </c>
      <c r="B4173">
        <v>202008703</v>
      </c>
      <c r="C4173" s="63">
        <v>35344</v>
      </c>
      <c r="D4173" s="63">
        <v>35344</v>
      </c>
      <c r="E4173" s="55">
        <v>1</v>
      </c>
      <c r="F4173">
        <f t="shared" si="65"/>
        <v>1</v>
      </c>
    </row>
    <row r="4174" spans="1:6" x14ac:dyDescent="0.25">
      <c r="A4174" t="s">
        <v>4576</v>
      </c>
      <c r="B4174">
        <v>202004304</v>
      </c>
      <c r="C4174" s="63">
        <v>35343</v>
      </c>
      <c r="D4174" s="63">
        <v>35343</v>
      </c>
      <c r="E4174" s="55">
        <v>1</v>
      </c>
      <c r="F4174">
        <f t="shared" si="65"/>
        <v>1</v>
      </c>
    </row>
    <row r="4175" spans="1:6" x14ac:dyDescent="0.25">
      <c r="A4175" t="s">
        <v>4575</v>
      </c>
      <c r="B4175">
        <v>201208138</v>
      </c>
      <c r="C4175" s="63">
        <v>35344</v>
      </c>
      <c r="D4175" s="63">
        <v>35344</v>
      </c>
      <c r="E4175" s="55">
        <v>1</v>
      </c>
      <c r="F4175">
        <f t="shared" si="65"/>
        <v>1</v>
      </c>
    </row>
    <row r="4176" spans="1:6" x14ac:dyDescent="0.25">
      <c r="A4176" t="s">
        <v>4547</v>
      </c>
      <c r="B4176">
        <v>202000772</v>
      </c>
      <c r="C4176" s="63">
        <v>35345</v>
      </c>
      <c r="D4176" s="63">
        <v>35345</v>
      </c>
      <c r="E4176" s="55">
        <v>1</v>
      </c>
      <c r="F4176">
        <f t="shared" si="65"/>
        <v>1</v>
      </c>
    </row>
    <row r="4177" spans="1:6" x14ac:dyDescent="0.25">
      <c r="A4177" t="s">
        <v>4329</v>
      </c>
      <c r="B4177">
        <v>202006814</v>
      </c>
      <c r="C4177" s="63">
        <v>35345</v>
      </c>
      <c r="D4177" s="63">
        <v>35345</v>
      </c>
      <c r="E4177" s="55">
        <v>1</v>
      </c>
      <c r="F4177">
        <f t="shared" si="65"/>
        <v>1</v>
      </c>
    </row>
    <row r="4178" spans="1:6" x14ac:dyDescent="0.25">
      <c r="A4178" t="s">
        <v>890</v>
      </c>
      <c r="B4178">
        <v>202007519</v>
      </c>
      <c r="C4178" s="63">
        <v>35346</v>
      </c>
      <c r="D4178" s="63">
        <v>35346</v>
      </c>
      <c r="E4178" s="55">
        <v>1</v>
      </c>
      <c r="F4178">
        <f t="shared" si="65"/>
        <v>1</v>
      </c>
    </row>
    <row r="4179" spans="1:6" x14ac:dyDescent="0.25">
      <c r="A4179" t="s">
        <v>1419</v>
      </c>
      <c r="B4179">
        <v>202110018</v>
      </c>
      <c r="C4179" s="63">
        <v>35347</v>
      </c>
      <c r="D4179" s="63">
        <v>35347</v>
      </c>
      <c r="E4179" s="55">
        <v>1</v>
      </c>
      <c r="F4179">
        <f t="shared" si="65"/>
        <v>1</v>
      </c>
    </row>
    <row r="4180" spans="1:6" x14ac:dyDescent="0.25">
      <c r="A4180" t="s">
        <v>886</v>
      </c>
      <c r="B4180">
        <v>202112345</v>
      </c>
      <c r="C4180" s="63">
        <v>35348</v>
      </c>
      <c r="D4180" s="63">
        <v>35348</v>
      </c>
      <c r="E4180" s="55">
        <v>1</v>
      </c>
      <c r="F4180">
        <f t="shared" si="65"/>
        <v>1</v>
      </c>
    </row>
    <row r="4181" spans="1:6" x14ac:dyDescent="0.25">
      <c r="A4181" t="s">
        <v>5707</v>
      </c>
      <c r="B4181">
        <v>201706966</v>
      </c>
      <c r="C4181" s="63">
        <v>35519</v>
      </c>
      <c r="D4181" s="63">
        <v>35519</v>
      </c>
      <c r="E4181" s="55">
        <v>1</v>
      </c>
      <c r="F4181">
        <f t="shared" si="65"/>
        <v>1</v>
      </c>
    </row>
    <row r="4182" spans="1:6" x14ac:dyDescent="0.25">
      <c r="B4182">
        <v>201907771</v>
      </c>
      <c r="C4182" s="63">
        <v>35518</v>
      </c>
      <c r="D4182" s="63">
        <v>35518</v>
      </c>
      <c r="E4182" s="55">
        <v>1</v>
      </c>
      <c r="F4182">
        <f t="shared" si="65"/>
        <v>1</v>
      </c>
    </row>
    <row r="4183" spans="1:6" x14ac:dyDescent="0.25">
      <c r="B4183">
        <v>202004968</v>
      </c>
      <c r="C4183" s="63">
        <v>35517</v>
      </c>
      <c r="D4183" s="63">
        <v>35517</v>
      </c>
      <c r="E4183" s="55">
        <v>1</v>
      </c>
      <c r="F4183">
        <f t="shared" si="65"/>
        <v>1</v>
      </c>
    </row>
    <row r="4184" spans="1:6" x14ac:dyDescent="0.25">
      <c r="A4184" t="s">
        <v>4043</v>
      </c>
      <c r="B4184">
        <v>201508246</v>
      </c>
      <c r="C4184" s="63">
        <v>35359</v>
      </c>
      <c r="D4184" s="63">
        <v>35359</v>
      </c>
      <c r="E4184" s="55">
        <v>1</v>
      </c>
      <c r="F4184">
        <f t="shared" si="65"/>
        <v>1</v>
      </c>
    </row>
    <row r="4185" spans="1:6" x14ac:dyDescent="0.25">
      <c r="A4185" t="s">
        <v>4706</v>
      </c>
      <c r="B4185">
        <v>201707046</v>
      </c>
      <c r="C4185" s="63">
        <v>35361</v>
      </c>
      <c r="D4185" s="63">
        <v>35361</v>
      </c>
      <c r="E4185" s="55">
        <v>1</v>
      </c>
      <c r="F4185">
        <f t="shared" si="65"/>
        <v>1</v>
      </c>
    </row>
    <row r="4186" spans="1:6" x14ac:dyDescent="0.25">
      <c r="A4186" t="s">
        <v>4574</v>
      </c>
      <c r="B4186">
        <v>201604605</v>
      </c>
      <c r="C4186" s="63">
        <v>35370</v>
      </c>
      <c r="D4186" s="63">
        <v>35370</v>
      </c>
      <c r="E4186" s="55">
        <v>1</v>
      </c>
      <c r="F4186">
        <f t="shared" si="65"/>
        <v>1</v>
      </c>
    </row>
    <row r="4187" spans="1:6" x14ac:dyDescent="0.25">
      <c r="A4187" t="s">
        <v>5706</v>
      </c>
      <c r="B4187">
        <v>201905810</v>
      </c>
      <c r="C4187" s="63">
        <v>35517</v>
      </c>
      <c r="D4187" s="63">
        <v>35517</v>
      </c>
      <c r="E4187" s="55">
        <v>1</v>
      </c>
      <c r="F4187">
        <f t="shared" si="65"/>
        <v>1</v>
      </c>
    </row>
    <row r="4188" spans="1:6" x14ac:dyDescent="0.25">
      <c r="A4188" t="s">
        <v>5705</v>
      </c>
      <c r="B4188">
        <v>201907693</v>
      </c>
      <c r="C4188" s="63">
        <v>35518</v>
      </c>
      <c r="D4188" s="63">
        <v>35518</v>
      </c>
      <c r="E4188" s="55">
        <v>1</v>
      </c>
      <c r="F4188">
        <f t="shared" si="65"/>
        <v>1</v>
      </c>
    </row>
    <row r="4189" spans="1:6" x14ac:dyDescent="0.25">
      <c r="A4189" t="s">
        <v>5704</v>
      </c>
      <c r="B4189">
        <v>201706405</v>
      </c>
      <c r="C4189" s="63">
        <v>35517</v>
      </c>
      <c r="D4189" s="63">
        <v>35518</v>
      </c>
      <c r="E4189" s="55">
        <v>1</v>
      </c>
      <c r="F4189">
        <f t="shared" si="65"/>
        <v>2</v>
      </c>
    </row>
    <row r="4190" spans="1:6" x14ac:dyDescent="0.25">
      <c r="A4190" t="s">
        <v>5703</v>
      </c>
      <c r="B4190">
        <v>199803795</v>
      </c>
      <c r="C4190" s="63">
        <v>35518</v>
      </c>
      <c r="D4190" s="63">
        <v>35518</v>
      </c>
      <c r="E4190" s="55">
        <v>1</v>
      </c>
      <c r="F4190">
        <f t="shared" si="65"/>
        <v>1</v>
      </c>
    </row>
    <row r="4191" spans="1:6" x14ac:dyDescent="0.25">
      <c r="A4191" t="s">
        <v>5702</v>
      </c>
      <c r="B4191">
        <v>201705341</v>
      </c>
      <c r="C4191" s="63">
        <v>35518</v>
      </c>
      <c r="D4191" s="63">
        <v>35518</v>
      </c>
      <c r="E4191" s="55">
        <v>1</v>
      </c>
      <c r="F4191">
        <f t="shared" si="65"/>
        <v>1</v>
      </c>
    </row>
    <row r="4192" spans="1:6" x14ac:dyDescent="0.25">
      <c r="A4192" t="s">
        <v>5701</v>
      </c>
      <c r="B4192">
        <v>201708804</v>
      </c>
      <c r="C4192" s="63">
        <v>35518</v>
      </c>
      <c r="D4192" s="63">
        <v>35518</v>
      </c>
      <c r="E4192" s="55">
        <v>1</v>
      </c>
      <c r="F4192">
        <f t="shared" si="65"/>
        <v>1</v>
      </c>
    </row>
    <row r="4193" spans="1:6" x14ac:dyDescent="0.25">
      <c r="A4193" t="s">
        <v>5700</v>
      </c>
      <c r="B4193">
        <v>201907768</v>
      </c>
      <c r="C4193" s="63">
        <v>35518</v>
      </c>
      <c r="D4193" s="63">
        <v>35518</v>
      </c>
      <c r="E4193" s="55">
        <v>1</v>
      </c>
      <c r="F4193">
        <f t="shared" si="65"/>
        <v>1</v>
      </c>
    </row>
    <row r="4194" spans="1:6" x14ac:dyDescent="0.25">
      <c r="B4194">
        <v>202005954</v>
      </c>
      <c r="C4194" s="63">
        <v>35518</v>
      </c>
      <c r="D4194" s="63">
        <v>35518</v>
      </c>
      <c r="E4194" s="55">
        <v>1</v>
      </c>
      <c r="F4194">
        <f t="shared" si="65"/>
        <v>1</v>
      </c>
    </row>
    <row r="4195" spans="1:6" x14ac:dyDescent="0.25">
      <c r="A4195" t="s">
        <v>2127</v>
      </c>
      <c r="B4195">
        <v>202007911</v>
      </c>
      <c r="C4195" s="63">
        <v>35518</v>
      </c>
      <c r="D4195" s="63">
        <v>35518</v>
      </c>
      <c r="E4195" s="55">
        <v>1</v>
      </c>
      <c r="F4195">
        <f t="shared" si="65"/>
        <v>1</v>
      </c>
    </row>
    <row r="4196" spans="1:6" x14ac:dyDescent="0.25">
      <c r="A4196" t="s">
        <v>5699</v>
      </c>
      <c r="B4196">
        <v>201004304</v>
      </c>
      <c r="C4196" s="63">
        <v>35518</v>
      </c>
      <c r="D4196" s="63">
        <v>35518</v>
      </c>
      <c r="E4196" s="55">
        <v>1</v>
      </c>
      <c r="F4196">
        <f t="shared" si="65"/>
        <v>1</v>
      </c>
    </row>
    <row r="4197" spans="1:6" x14ac:dyDescent="0.25">
      <c r="A4197" t="s">
        <v>5698</v>
      </c>
      <c r="B4197">
        <v>201904798</v>
      </c>
      <c r="C4197" s="63">
        <v>35520</v>
      </c>
      <c r="D4197" s="63">
        <v>35520</v>
      </c>
      <c r="E4197" s="55">
        <v>1</v>
      </c>
      <c r="F4197">
        <f t="shared" si="65"/>
        <v>1</v>
      </c>
    </row>
    <row r="4198" spans="1:6" x14ac:dyDescent="0.25">
      <c r="B4198">
        <v>201907942</v>
      </c>
      <c r="C4198" s="63">
        <v>35519</v>
      </c>
      <c r="D4198" s="63">
        <v>35519</v>
      </c>
      <c r="E4198" s="55">
        <v>1</v>
      </c>
      <c r="F4198">
        <f t="shared" si="65"/>
        <v>1</v>
      </c>
    </row>
    <row r="4199" spans="1:6" x14ac:dyDescent="0.25">
      <c r="A4199" t="s">
        <v>2126</v>
      </c>
      <c r="B4199">
        <v>202006533</v>
      </c>
      <c r="C4199" s="63">
        <v>35518</v>
      </c>
      <c r="D4199" s="63">
        <v>35518</v>
      </c>
      <c r="E4199" s="55">
        <v>1</v>
      </c>
      <c r="F4199">
        <f t="shared" si="65"/>
        <v>1</v>
      </c>
    </row>
    <row r="4200" spans="1:6" x14ac:dyDescent="0.25">
      <c r="A4200" t="s">
        <v>5696</v>
      </c>
      <c r="B4200">
        <v>201806305</v>
      </c>
      <c r="C4200" s="63">
        <v>35518</v>
      </c>
      <c r="D4200" s="63">
        <v>35518</v>
      </c>
      <c r="E4200" s="55">
        <v>1</v>
      </c>
      <c r="F4200">
        <f t="shared" si="65"/>
        <v>1</v>
      </c>
    </row>
    <row r="4201" spans="1:6" x14ac:dyDescent="0.25">
      <c r="A4201" t="s">
        <v>5695</v>
      </c>
      <c r="B4201">
        <v>201908178</v>
      </c>
      <c r="C4201" s="63">
        <v>35519</v>
      </c>
      <c r="D4201" s="63">
        <v>35519</v>
      </c>
      <c r="E4201" s="55">
        <v>1</v>
      </c>
      <c r="F4201">
        <f t="shared" si="65"/>
        <v>1</v>
      </c>
    </row>
    <row r="4202" spans="1:6" x14ac:dyDescent="0.25">
      <c r="A4202" t="s">
        <v>5694</v>
      </c>
      <c r="B4202">
        <v>201706044</v>
      </c>
      <c r="C4202" s="63">
        <v>35519</v>
      </c>
      <c r="D4202" s="63">
        <v>35519</v>
      </c>
      <c r="E4202" s="55">
        <v>1</v>
      </c>
      <c r="F4202">
        <f t="shared" si="65"/>
        <v>1</v>
      </c>
    </row>
    <row r="4203" spans="1:6" x14ac:dyDescent="0.25">
      <c r="B4203">
        <v>202102693</v>
      </c>
      <c r="C4203" s="63">
        <v>35519</v>
      </c>
      <c r="D4203" s="63">
        <v>35519</v>
      </c>
      <c r="E4203" s="55">
        <v>1</v>
      </c>
      <c r="F4203">
        <f t="shared" si="65"/>
        <v>1</v>
      </c>
    </row>
    <row r="4204" spans="1:6" x14ac:dyDescent="0.25">
      <c r="A4204" t="s">
        <v>2124</v>
      </c>
      <c r="B4204">
        <v>202007723</v>
      </c>
      <c r="C4204" s="63">
        <v>35519</v>
      </c>
      <c r="D4204" s="63">
        <v>35519</v>
      </c>
      <c r="E4204" s="55">
        <v>1</v>
      </c>
      <c r="F4204">
        <f t="shared" si="65"/>
        <v>1</v>
      </c>
    </row>
    <row r="4205" spans="1:6" x14ac:dyDescent="0.25">
      <c r="A4205" t="s">
        <v>5693</v>
      </c>
      <c r="B4205">
        <v>200707284</v>
      </c>
      <c r="C4205" s="63">
        <v>35525</v>
      </c>
      <c r="D4205" s="63">
        <v>35525</v>
      </c>
      <c r="E4205" s="55">
        <v>1</v>
      </c>
      <c r="F4205">
        <f t="shared" si="65"/>
        <v>1</v>
      </c>
    </row>
    <row r="4206" spans="1:6" x14ac:dyDescent="0.25">
      <c r="B4206">
        <v>201905604</v>
      </c>
      <c r="C4206" s="63">
        <v>35526</v>
      </c>
      <c r="D4206" s="63">
        <v>35526</v>
      </c>
      <c r="E4206" s="55">
        <v>1</v>
      </c>
      <c r="F4206">
        <f t="shared" si="65"/>
        <v>1</v>
      </c>
    </row>
    <row r="4207" spans="1:6" x14ac:dyDescent="0.25">
      <c r="A4207" t="s">
        <v>5692</v>
      </c>
      <c r="B4207">
        <v>201800328</v>
      </c>
      <c r="C4207" s="63">
        <v>35519</v>
      </c>
      <c r="D4207" s="63">
        <v>35519</v>
      </c>
      <c r="E4207" s="55">
        <v>1</v>
      </c>
      <c r="F4207">
        <f t="shared" si="65"/>
        <v>1</v>
      </c>
    </row>
    <row r="4208" spans="1:6" x14ac:dyDescent="0.25">
      <c r="B4208">
        <v>201900728</v>
      </c>
      <c r="C4208" s="63">
        <v>35519</v>
      </c>
      <c r="D4208" s="63">
        <v>35519</v>
      </c>
      <c r="E4208" s="55">
        <v>1</v>
      </c>
      <c r="F4208">
        <f t="shared" si="65"/>
        <v>1</v>
      </c>
    </row>
    <row r="4209" spans="1:6" x14ac:dyDescent="0.25">
      <c r="A4209" t="s">
        <v>5691</v>
      </c>
      <c r="B4209">
        <v>201907474</v>
      </c>
      <c r="C4209" s="63">
        <v>35519</v>
      </c>
      <c r="D4209" s="63">
        <v>35519</v>
      </c>
      <c r="E4209" s="55">
        <v>1</v>
      </c>
      <c r="F4209">
        <f t="shared" si="65"/>
        <v>1</v>
      </c>
    </row>
    <row r="4210" spans="1:6" x14ac:dyDescent="0.25">
      <c r="A4210" t="s">
        <v>5690</v>
      </c>
      <c r="B4210">
        <v>201906634</v>
      </c>
      <c r="C4210" s="63">
        <v>35520</v>
      </c>
      <c r="D4210" s="63">
        <v>35520</v>
      </c>
      <c r="E4210" s="55">
        <v>1</v>
      </c>
      <c r="F4210">
        <f t="shared" si="65"/>
        <v>1</v>
      </c>
    </row>
    <row r="4211" spans="1:6" x14ac:dyDescent="0.25">
      <c r="A4211" t="s">
        <v>5689</v>
      </c>
      <c r="B4211">
        <v>202006012</v>
      </c>
      <c r="C4211" s="63">
        <v>35519</v>
      </c>
      <c r="D4211" s="63">
        <v>35519</v>
      </c>
      <c r="E4211" s="55">
        <v>1</v>
      </c>
      <c r="F4211">
        <f t="shared" si="65"/>
        <v>1</v>
      </c>
    </row>
    <row r="4212" spans="1:6" x14ac:dyDescent="0.25">
      <c r="A4212" t="s">
        <v>5687</v>
      </c>
      <c r="B4212">
        <v>201706534</v>
      </c>
      <c r="C4212" s="63">
        <v>35520</v>
      </c>
      <c r="D4212" s="63">
        <v>35520</v>
      </c>
      <c r="E4212" s="55">
        <v>1</v>
      </c>
      <c r="F4212">
        <f t="shared" si="65"/>
        <v>1</v>
      </c>
    </row>
    <row r="4213" spans="1:6" x14ac:dyDescent="0.25">
      <c r="A4213" t="s">
        <v>5686</v>
      </c>
      <c r="B4213">
        <v>201907297</v>
      </c>
      <c r="C4213" s="63">
        <v>35519</v>
      </c>
      <c r="D4213" s="63">
        <v>35519</v>
      </c>
      <c r="E4213" s="55">
        <v>1</v>
      </c>
      <c r="F4213">
        <f t="shared" si="65"/>
        <v>1</v>
      </c>
    </row>
    <row r="4214" spans="1:6" x14ac:dyDescent="0.25">
      <c r="A4214" t="s">
        <v>2122</v>
      </c>
      <c r="B4214">
        <v>201906235</v>
      </c>
      <c r="C4214" s="63">
        <v>35519</v>
      </c>
      <c r="D4214" s="63">
        <v>35519</v>
      </c>
      <c r="E4214" s="55">
        <v>1</v>
      </c>
      <c r="F4214">
        <f t="shared" si="65"/>
        <v>1</v>
      </c>
    </row>
    <row r="4215" spans="1:6" x14ac:dyDescent="0.25">
      <c r="A4215" t="s">
        <v>5685</v>
      </c>
      <c r="B4215">
        <v>201909521</v>
      </c>
      <c r="C4215" s="63">
        <v>35520</v>
      </c>
      <c r="D4215" s="63">
        <v>35520</v>
      </c>
      <c r="E4215" s="55">
        <v>1</v>
      </c>
      <c r="F4215">
        <f t="shared" si="65"/>
        <v>1</v>
      </c>
    </row>
    <row r="4216" spans="1:6" x14ac:dyDescent="0.25">
      <c r="A4216" t="s">
        <v>5684</v>
      </c>
      <c r="B4216">
        <v>201806581</v>
      </c>
      <c r="C4216" s="63">
        <v>35519</v>
      </c>
      <c r="D4216" s="63">
        <v>35519</v>
      </c>
      <c r="E4216" s="55">
        <v>1</v>
      </c>
      <c r="F4216">
        <f t="shared" si="65"/>
        <v>1</v>
      </c>
    </row>
    <row r="4217" spans="1:6" x14ac:dyDescent="0.25">
      <c r="A4217" t="s">
        <v>5683</v>
      </c>
      <c r="B4217">
        <v>201505640</v>
      </c>
      <c r="C4217" s="63">
        <v>35519</v>
      </c>
      <c r="D4217" s="63">
        <v>35519</v>
      </c>
      <c r="E4217" s="55">
        <v>1</v>
      </c>
      <c r="F4217">
        <f t="shared" si="65"/>
        <v>1</v>
      </c>
    </row>
    <row r="4218" spans="1:6" x14ac:dyDescent="0.25">
      <c r="A4218" t="s">
        <v>5682</v>
      </c>
      <c r="B4218">
        <v>201806776</v>
      </c>
      <c r="C4218" s="63">
        <v>35519</v>
      </c>
      <c r="D4218" s="63">
        <v>35519</v>
      </c>
      <c r="E4218" s="55">
        <v>1</v>
      </c>
      <c r="F4218">
        <f t="shared" si="65"/>
        <v>1</v>
      </c>
    </row>
    <row r="4219" spans="1:6" x14ac:dyDescent="0.25">
      <c r="A4219" t="s">
        <v>2121</v>
      </c>
      <c r="B4219">
        <v>201704560</v>
      </c>
      <c r="C4219" s="63">
        <v>35520</v>
      </c>
      <c r="D4219" s="63">
        <v>35520</v>
      </c>
      <c r="E4219" s="55">
        <v>1</v>
      </c>
      <c r="F4219">
        <f t="shared" si="65"/>
        <v>1</v>
      </c>
    </row>
    <row r="4220" spans="1:6" x14ac:dyDescent="0.25">
      <c r="A4220" t="s">
        <v>2120</v>
      </c>
      <c r="B4220">
        <v>201706200</v>
      </c>
      <c r="C4220" s="63">
        <v>35520</v>
      </c>
      <c r="D4220" s="63">
        <v>35520</v>
      </c>
      <c r="E4220" s="55">
        <v>1</v>
      </c>
      <c r="F4220">
        <f t="shared" si="65"/>
        <v>1</v>
      </c>
    </row>
    <row r="4221" spans="1:6" x14ac:dyDescent="0.25">
      <c r="A4221" t="s">
        <v>5681</v>
      </c>
      <c r="B4221">
        <v>201705641</v>
      </c>
      <c r="C4221" s="63">
        <v>35519</v>
      </c>
      <c r="D4221" s="63">
        <v>35519</v>
      </c>
      <c r="E4221" s="55">
        <v>1</v>
      </c>
      <c r="F4221">
        <f t="shared" si="65"/>
        <v>1</v>
      </c>
    </row>
    <row r="4222" spans="1:6" x14ac:dyDescent="0.25">
      <c r="A4222" t="s">
        <v>5680</v>
      </c>
      <c r="B4222">
        <v>201806178</v>
      </c>
      <c r="C4222" s="63">
        <v>35520</v>
      </c>
      <c r="D4222" s="63">
        <v>35520</v>
      </c>
      <c r="E4222" s="55">
        <v>1</v>
      </c>
      <c r="F4222">
        <f t="shared" si="65"/>
        <v>1</v>
      </c>
    </row>
    <row r="4223" spans="1:6" x14ac:dyDescent="0.25">
      <c r="B4223">
        <v>201900139</v>
      </c>
      <c r="C4223" s="63">
        <v>35519</v>
      </c>
      <c r="D4223" s="63">
        <v>35519</v>
      </c>
      <c r="E4223" s="55">
        <v>1</v>
      </c>
      <c r="F4223">
        <f t="shared" si="65"/>
        <v>1</v>
      </c>
    </row>
    <row r="4224" spans="1:6" x14ac:dyDescent="0.25">
      <c r="B4224">
        <v>202007163</v>
      </c>
      <c r="C4224" s="63">
        <v>35520</v>
      </c>
      <c r="D4224" s="63">
        <v>35520</v>
      </c>
      <c r="E4224" s="55">
        <v>1</v>
      </c>
      <c r="F4224">
        <f t="shared" si="65"/>
        <v>1</v>
      </c>
    </row>
    <row r="4225" spans="1:6" x14ac:dyDescent="0.25">
      <c r="A4225" t="s">
        <v>2118</v>
      </c>
      <c r="B4225">
        <v>201704790</v>
      </c>
      <c r="C4225" s="63">
        <v>35520</v>
      </c>
      <c r="D4225" s="63">
        <v>35520</v>
      </c>
      <c r="E4225" s="55">
        <v>1</v>
      </c>
      <c r="F4225">
        <f t="shared" si="65"/>
        <v>1</v>
      </c>
    </row>
    <row r="4226" spans="1:6" x14ac:dyDescent="0.25">
      <c r="A4226" t="s">
        <v>2117</v>
      </c>
      <c r="B4226">
        <v>202102699</v>
      </c>
      <c r="C4226" s="63">
        <v>35520</v>
      </c>
      <c r="D4226" s="63">
        <v>35520</v>
      </c>
      <c r="E4226" s="55">
        <v>1</v>
      </c>
      <c r="F4226">
        <f t="shared" si="65"/>
        <v>1</v>
      </c>
    </row>
    <row r="4227" spans="1:6" x14ac:dyDescent="0.25">
      <c r="A4227" t="s">
        <v>5679</v>
      </c>
      <c r="B4227">
        <v>201705783</v>
      </c>
      <c r="C4227" s="63">
        <v>35519</v>
      </c>
      <c r="D4227" s="63">
        <v>35520</v>
      </c>
      <c r="E4227" s="55">
        <v>1</v>
      </c>
      <c r="F4227">
        <f t="shared" si="65"/>
        <v>2</v>
      </c>
    </row>
    <row r="4228" spans="1:6" x14ac:dyDescent="0.25">
      <c r="B4228">
        <v>201806092</v>
      </c>
      <c r="C4228" s="63">
        <v>35519</v>
      </c>
      <c r="D4228" s="63">
        <v>35519</v>
      </c>
      <c r="E4228" s="55">
        <v>1</v>
      </c>
      <c r="F4228">
        <f t="shared" si="65"/>
        <v>1</v>
      </c>
    </row>
    <row r="4229" spans="1:6" x14ac:dyDescent="0.25">
      <c r="B4229">
        <v>201806544</v>
      </c>
      <c r="C4229" s="63">
        <v>35520</v>
      </c>
      <c r="D4229" s="63">
        <v>35520</v>
      </c>
      <c r="E4229" s="55">
        <v>1</v>
      </c>
      <c r="F4229">
        <f t="shared" si="65"/>
        <v>1</v>
      </c>
    </row>
    <row r="4230" spans="1:6" x14ac:dyDescent="0.25">
      <c r="A4230" t="s">
        <v>5678</v>
      </c>
      <c r="B4230">
        <v>202004735</v>
      </c>
      <c r="C4230" s="63">
        <v>35520</v>
      </c>
      <c r="D4230" s="63">
        <v>35520</v>
      </c>
      <c r="E4230" s="55">
        <v>1</v>
      </c>
      <c r="F4230">
        <f t="shared" ref="F4230:F4293" si="66">IFERROR(D4230-C4230+1, 0)</f>
        <v>1</v>
      </c>
    </row>
    <row r="4231" spans="1:6" x14ac:dyDescent="0.25">
      <c r="A4231" t="s">
        <v>2116</v>
      </c>
      <c r="B4231">
        <v>201806326</v>
      </c>
      <c r="C4231" s="63">
        <v>35520</v>
      </c>
      <c r="D4231" s="63">
        <v>35520</v>
      </c>
      <c r="E4231" s="55">
        <v>1</v>
      </c>
      <c r="F4231">
        <f t="shared" si="66"/>
        <v>1</v>
      </c>
    </row>
    <row r="4232" spans="1:6" x14ac:dyDescent="0.25">
      <c r="A4232" t="s">
        <v>5677</v>
      </c>
      <c r="B4232">
        <v>201907288</v>
      </c>
      <c r="C4232" s="63">
        <v>35520</v>
      </c>
      <c r="D4232" s="63">
        <v>35520</v>
      </c>
      <c r="E4232" s="55">
        <v>1</v>
      </c>
      <c r="F4232">
        <f t="shared" si="66"/>
        <v>1</v>
      </c>
    </row>
    <row r="4233" spans="1:6" x14ac:dyDescent="0.25">
      <c r="A4233" t="s">
        <v>5676</v>
      </c>
      <c r="B4233">
        <v>202000705</v>
      </c>
      <c r="C4233" s="63">
        <v>35520</v>
      </c>
      <c r="D4233" s="63">
        <v>35520</v>
      </c>
      <c r="E4233" s="55">
        <v>1</v>
      </c>
      <c r="F4233">
        <f t="shared" si="66"/>
        <v>1</v>
      </c>
    </row>
    <row r="4234" spans="1:6" x14ac:dyDescent="0.25">
      <c r="B4234">
        <v>202008021</v>
      </c>
      <c r="C4234" s="63">
        <v>35520</v>
      </c>
      <c r="D4234" s="63">
        <v>35520</v>
      </c>
      <c r="E4234" s="55">
        <v>1</v>
      </c>
      <c r="F4234">
        <f t="shared" si="66"/>
        <v>1</v>
      </c>
    </row>
    <row r="4235" spans="1:6" x14ac:dyDescent="0.25">
      <c r="A4235" t="s">
        <v>2115</v>
      </c>
      <c r="B4235">
        <v>200806079</v>
      </c>
      <c r="C4235" s="63">
        <v>35520</v>
      </c>
      <c r="D4235" s="63">
        <v>35520</v>
      </c>
      <c r="E4235" s="55">
        <v>1</v>
      </c>
      <c r="F4235">
        <f t="shared" si="66"/>
        <v>1</v>
      </c>
    </row>
    <row r="4236" spans="1:6" x14ac:dyDescent="0.25">
      <c r="A4236" t="s">
        <v>5675</v>
      </c>
      <c r="B4236">
        <v>201907287</v>
      </c>
      <c r="C4236" s="63">
        <v>35520</v>
      </c>
      <c r="D4236" s="63">
        <v>35520</v>
      </c>
      <c r="E4236" s="55">
        <v>1</v>
      </c>
      <c r="F4236">
        <f t="shared" si="66"/>
        <v>1</v>
      </c>
    </row>
    <row r="4237" spans="1:6" x14ac:dyDescent="0.25">
      <c r="A4237" t="s">
        <v>5674</v>
      </c>
      <c r="B4237">
        <v>201407691</v>
      </c>
      <c r="C4237" s="63">
        <v>35520</v>
      </c>
      <c r="D4237" s="63">
        <v>35520</v>
      </c>
      <c r="E4237" s="55">
        <v>1</v>
      </c>
      <c r="F4237">
        <f t="shared" si="66"/>
        <v>1</v>
      </c>
    </row>
    <row r="4238" spans="1:6" x14ac:dyDescent="0.25">
      <c r="A4238" t="s">
        <v>5673</v>
      </c>
      <c r="B4238">
        <v>202008856</v>
      </c>
      <c r="C4238" s="63">
        <v>35520</v>
      </c>
      <c r="D4238" s="63">
        <v>35520</v>
      </c>
      <c r="E4238" s="55">
        <v>1</v>
      </c>
      <c r="F4238">
        <f t="shared" si="66"/>
        <v>1</v>
      </c>
    </row>
    <row r="4239" spans="1:6" x14ac:dyDescent="0.25">
      <c r="A4239" t="s">
        <v>2114</v>
      </c>
      <c r="B4239">
        <v>202006381</v>
      </c>
      <c r="C4239" s="63">
        <v>35520</v>
      </c>
      <c r="D4239" s="63">
        <v>35520</v>
      </c>
      <c r="E4239" s="55">
        <v>1</v>
      </c>
      <c r="F4239">
        <f t="shared" si="66"/>
        <v>1</v>
      </c>
    </row>
    <row r="4240" spans="1:6" x14ac:dyDescent="0.25">
      <c r="A4240" t="s">
        <v>5672</v>
      </c>
      <c r="B4240">
        <v>201907106</v>
      </c>
      <c r="C4240" s="63">
        <v>35521</v>
      </c>
      <c r="D4240" s="63">
        <v>35521</v>
      </c>
      <c r="E4240" s="55">
        <v>1</v>
      </c>
      <c r="F4240">
        <f t="shared" si="66"/>
        <v>1</v>
      </c>
    </row>
    <row r="4241" spans="1:6" x14ac:dyDescent="0.25">
      <c r="A4241" t="s">
        <v>2113</v>
      </c>
      <c r="B4241">
        <v>202004864</v>
      </c>
      <c r="C4241" s="63">
        <v>35521</v>
      </c>
      <c r="D4241" s="63">
        <v>35521</v>
      </c>
      <c r="E4241" s="55">
        <v>1</v>
      </c>
      <c r="F4241">
        <f t="shared" si="66"/>
        <v>1</v>
      </c>
    </row>
    <row r="4242" spans="1:6" x14ac:dyDescent="0.25">
      <c r="B4242">
        <v>202008029</v>
      </c>
      <c r="C4242" s="63">
        <v>35521</v>
      </c>
      <c r="D4242" s="63">
        <v>35521</v>
      </c>
      <c r="E4242" s="55">
        <v>1</v>
      </c>
      <c r="F4242">
        <f t="shared" si="66"/>
        <v>1</v>
      </c>
    </row>
    <row r="4243" spans="1:6" x14ac:dyDescent="0.25">
      <c r="A4243" t="s">
        <v>5671</v>
      </c>
      <c r="B4243">
        <v>201706430</v>
      </c>
      <c r="C4243" s="63">
        <v>35521</v>
      </c>
      <c r="D4243" s="63">
        <v>35521</v>
      </c>
      <c r="E4243" s="55">
        <v>1</v>
      </c>
      <c r="F4243">
        <f t="shared" si="66"/>
        <v>1</v>
      </c>
    </row>
    <row r="4244" spans="1:6" x14ac:dyDescent="0.25">
      <c r="A4244" t="s">
        <v>5670</v>
      </c>
      <c r="B4244">
        <v>202003466</v>
      </c>
      <c r="C4244" s="63">
        <v>35521</v>
      </c>
      <c r="D4244" s="63">
        <v>35521</v>
      </c>
      <c r="E4244" s="55">
        <v>1</v>
      </c>
      <c r="F4244">
        <f t="shared" si="66"/>
        <v>1</v>
      </c>
    </row>
    <row r="4245" spans="1:6" x14ac:dyDescent="0.25">
      <c r="A4245" t="s">
        <v>5669</v>
      </c>
      <c r="B4245">
        <v>201806860</v>
      </c>
      <c r="C4245" s="63">
        <v>35521</v>
      </c>
      <c r="D4245" s="63">
        <v>35521</v>
      </c>
      <c r="E4245" s="55">
        <v>1</v>
      </c>
      <c r="F4245">
        <f t="shared" si="66"/>
        <v>1</v>
      </c>
    </row>
    <row r="4246" spans="1:6" x14ac:dyDescent="0.25">
      <c r="A4246" t="s">
        <v>5668</v>
      </c>
      <c r="B4246">
        <v>201407776</v>
      </c>
      <c r="C4246" s="63">
        <v>35524</v>
      </c>
      <c r="D4246" s="63">
        <v>35524</v>
      </c>
      <c r="E4246" s="55">
        <v>1</v>
      </c>
      <c r="F4246">
        <f t="shared" si="66"/>
        <v>1</v>
      </c>
    </row>
    <row r="4247" spans="1:6" x14ac:dyDescent="0.25">
      <c r="B4247">
        <v>201407896</v>
      </c>
      <c r="C4247" s="63">
        <v>35523</v>
      </c>
      <c r="D4247" s="63">
        <v>35523</v>
      </c>
      <c r="E4247" s="55">
        <v>1</v>
      </c>
      <c r="F4247">
        <f t="shared" si="66"/>
        <v>1</v>
      </c>
    </row>
    <row r="4248" spans="1:6" x14ac:dyDescent="0.25">
      <c r="B4248">
        <v>201700493</v>
      </c>
      <c r="C4248" s="63">
        <v>35525</v>
      </c>
      <c r="D4248" s="63">
        <v>35525</v>
      </c>
      <c r="E4248" s="55">
        <v>1</v>
      </c>
      <c r="F4248">
        <f t="shared" si="66"/>
        <v>1</v>
      </c>
    </row>
    <row r="4249" spans="1:6" x14ac:dyDescent="0.25">
      <c r="B4249">
        <v>201707056</v>
      </c>
      <c r="C4249" s="63">
        <v>35522</v>
      </c>
      <c r="D4249" s="63">
        <v>35522</v>
      </c>
      <c r="E4249" s="55">
        <v>1</v>
      </c>
      <c r="F4249">
        <f t="shared" si="66"/>
        <v>1</v>
      </c>
    </row>
    <row r="4250" spans="1:6" x14ac:dyDescent="0.25">
      <c r="B4250">
        <v>201905634</v>
      </c>
      <c r="C4250" s="63">
        <v>35529</v>
      </c>
      <c r="D4250" s="63">
        <v>35529</v>
      </c>
      <c r="E4250" s="55">
        <v>1</v>
      </c>
      <c r="F4250">
        <f t="shared" si="66"/>
        <v>1</v>
      </c>
    </row>
    <row r="4251" spans="1:6" x14ac:dyDescent="0.25">
      <c r="B4251">
        <v>202000138</v>
      </c>
      <c r="C4251" s="63">
        <v>35526</v>
      </c>
      <c r="D4251" s="63">
        <v>35526</v>
      </c>
      <c r="E4251" s="55">
        <v>1</v>
      </c>
      <c r="F4251">
        <f t="shared" si="66"/>
        <v>1</v>
      </c>
    </row>
    <row r="4252" spans="1:6" x14ac:dyDescent="0.25">
      <c r="B4252">
        <v>202004159</v>
      </c>
      <c r="C4252" s="63">
        <v>35529</v>
      </c>
      <c r="D4252" s="63">
        <v>35529</v>
      </c>
      <c r="E4252" s="55">
        <v>1</v>
      </c>
      <c r="F4252">
        <f t="shared" si="66"/>
        <v>1</v>
      </c>
    </row>
    <row r="4253" spans="1:6" x14ac:dyDescent="0.25">
      <c r="B4253">
        <v>202005303</v>
      </c>
      <c r="C4253" s="63">
        <v>35524</v>
      </c>
      <c r="D4253" s="63">
        <v>35524</v>
      </c>
      <c r="E4253" s="55">
        <v>1</v>
      </c>
      <c r="F4253">
        <f t="shared" si="66"/>
        <v>1</v>
      </c>
    </row>
    <row r="4254" spans="1:6" x14ac:dyDescent="0.25">
      <c r="B4254">
        <v>202006767</v>
      </c>
      <c r="C4254" s="63">
        <v>35527</v>
      </c>
      <c r="D4254" s="63">
        <v>35527</v>
      </c>
      <c r="E4254" s="55">
        <v>1</v>
      </c>
      <c r="F4254">
        <f t="shared" si="66"/>
        <v>1</v>
      </c>
    </row>
    <row r="4255" spans="1:6" x14ac:dyDescent="0.25">
      <c r="A4255" t="s">
        <v>2112</v>
      </c>
      <c r="B4255">
        <v>202005140</v>
      </c>
      <c r="C4255" s="63">
        <v>35628</v>
      </c>
      <c r="D4255" s="63">
        <v>35628</v>
      </c>
      <c r="E4255" s="55">
        <v>1</v>
      </c>
      <c r="F4255">
        <f t="shared" si="66"/>
        <v>1</v>
      </c>
    </row>
    <row r="4256" spans="1:6" x14ac:dyDescent="0.25">
      <c r="A4256" t="s">
        <v>5667</v>
      </c>
      <c r="B4256">
        <v>202007398</v>
      </c>
      <c r="C4256" s="63">
        <v>35521</v>
      </c>
      <c r="D4256" s="63">
        <v>35521</v>
      </c>
      <c r="E4256" s="55">
        <v>1</v>
      </c>
      <c r="F4256">
        <f t="shared" si="66"/>
        <v>1</v>
      </c>
    </row>
    <row r="4257" spans="1:6" x14ac:dyDescent="0.25">
      <c r="A4257" t="s">
        <v>5666</v>
      </c>
      <c r="B4257">
        <v>201904499</v>
      </c>
      <c r="C4257" s="63">
        <v>35521</v>
      </c>
      <c r="D4257" s="63">
        <v>35521</v>
      </c>
      <c r="E4257" s="55">
        <v>1</v>
      </c>
      <c r="F4257">
        <f t="shared" si="66"/>
        <v>1</v>
      </c>
    </row>
    <row r="4258" spans="1:6" x14ac:dyDescent="0.25">
      <c r="A4258" t="s">
        <v>5665</v>
      </c>
      <c r="B4258">
        <v>201710579</v>
      </c>
      <c r="C4258" s="63">
        <v>35522</v>
      </c>
      <c r="D4258" s="63">
        <v>35522</v>
      </c>
      <c r="E4258" s="55">
        <v>1</v>
      </c>
      <c r="F4258">
        <f t="shared" si="66"/>
        <v>1</v>
      </c>
    </row>
    <row r="4259" spans="1:6" x14ac:dyDescent="0.25">
      <c r="A4259" t="s">
        <v>5664</v>
      </c>
      <c r="B4259">
        <v>201606703</v>
      </c>
      <c r="C4259" s="63">
        <v>35522</v>
      </c>
      <c r="D4259" s="63">
        <v>35522</v>
      </c>
      <c r="E4259" s="55">
        <v>1</v>
      </c>
      <c r="F4259">
        <f t="shared" si="66"/>
        <v>1</v>
      </c>
    </row>
    <row r="4260" spans="1:6" x14ac:dyDescent="0.25">
      <c r="B4260">
        <v>201704289</v>
      </c>
      <c r="C4260" s="63">
        <v>35523</v>
      </c>
      <c r="D4260" s="63">
        <v>35523</v>
      </c>
      <c r="E4260" s="55">
        <v>1</v>
      </c>
      <c r="F4260">
        <f t="shared" si="66"/>
        <v>1</v>
      </c>
    </row>
    <row r="4261" spans="1:6" x14ac:dyDescent="0.25">
      <c r="A4261" t="s">
        <v>2110</v>
      </c>
      <c r="B4261">
        <v>202006753</v>
      </c>
      <c r="C4261" s="63">
        <v>35522</v>
      </c>
      <c r="D4261" s="63">
        <v>35522</v>
      </c>
      <c r="E4261" s="55">
        <v>1</v>
      </c>
      <c r="F4261">
        <f t="shared" si="66"/>
        <v>1</v>
      </c>
    </row>
    <row r="4262" spans="1:6" x14ac:dyDescent="0.25">
      <c r="A4262" t="s">
        <v>2109</v>
      </c>
      <c r="B4262">
        <v>201905861</v>
      </c>
      <c r="C4262" s="63">
        <v>35522</v>
      </c>
      <c r="D4262" s="63">
        <v>35522</v>
      </c>
      <c r="E4262" s="55">
        <v>1</v>
      </c>
      <c r="F4262">
        <f t="shared" si="66"/>
        <v>1</v>
      </c>
    </row>
    <row r="4263" spans="1:6" x14ac:dyDescent="0.25">
      <c r="A4263" t="s">
        <v>5663</v>
      </c>
      <c r="B4263">
        <v>201806629</v>
      </c>
      <c r="C4263" s="63">
        <v>35522</v>
      </c>
      <c r="D4263" s="63">
        <v>35522</v>
      </c>
      <c r="E4263" s="55">
        <v>1</v>
      </c>
      <c r="F4263">
        <f t="shared" si="66"/>
        <v>1</v>
      </c>
    </row>
    <row r="4264" spans="1:6" x14ac:dyDescent="0.25">
      <c r="B4264">
        <v>202008418</v>
      </c>
      <c r="C4264" s="63">
        <v>35522</v>
      </c>
      <c r="D4264" s="63">
        <v>35522</v>
      </c>
      <c r="E4264" s="55">
        <v>1</v>
      </c>
      <c r="F4264">
        <f t="shared" si="66"/>
        <v>1</v>
      </c>
    </row>
    <row r="4265" spans="1:6" x14ac:dyDescent="0.25">
      <c r="A4265" t="s">
        <v>2108</v>
      </c>
      <c r="B4265">
        <v>202004229</v>
      </c>
      <c r="C4265" s="63">
        <v>35522</v>
      </c>
      <c r="D4265" s="63">
        <v>35522</v>
      </c>
      <c r="E4265" s="55">
        <v>1</v>
      </c>
      <c r="F4265">
        <f t="shared" si="66"/>
        <v>1</v>
      </c>
    </row>
    <row r="4266" spans="1:6" x14ac:dyDescent="0.25">
      <c r="A4266" t="s">
        <v>5662</v>
      </c>
      <c r="B4266">
        <v>201905097</v>
      </c>
      <c r="C4266" s="63">
        <v>35523</v>
      </c>
      <c r="D4266" s="63">
        <v>35523</v>
      </c>
      <c r="E4266" s="55">
        <v>1</v>
      </c>
      <c r="F4266">
        <f t="shared" si="66"/>
        <v>1</v>
      </c>
    </row>
    <row r="4267" spans="1:6" x14ac:dyDescent="0.25">
      <c r="B4267">
        <v>201906031</v>
      </c>
      <c r="C4267" s="63">
        <v>35523</v>
      </c>
      <c r="D4267" s="63">
        <v>35523</v>
      </c>
      <c r="E4267" s="55">
        <v>1</v>
      </c>
      <c r="F4267">
        <f t="shared" si="66"/>
        <v>1</v>
      </c>
    </row>
    <row r="4268" spans="1:6" x14ac:dyDescent="0.25">
      <c r="B4268">
        <v>202007602</v>
      </c>
      <c r="C4268" s="63">
        <v>35522</v>
      </c>
      <c r="D4268" s="63">
        <v>35523</v>
      </c>
      <c r="E4268" s="55">
        <v>1</v>
      </c>
      <c r="F4268">
        <f t="shared" si="66"/>
        <v>2</v>
      </c>
    </row>
    <row r="4269" spans="1:6" x14ac:dyDescent="0.25">
      <c r="A4269" t="s">
        <v>5661</v>
      </c>
      <c r="B4269">
        <v>201302823</v>
      </c>
      <c r="C4269" s="63">
        <v>35522</v>
      </c>
      <c r="D4269" s="63">
        <v>35522</v>
      </c>
      <c r="E4269" s="55">
        <v>1</v>
      </c>
      <c r="F4269">
        <f t="shared" si="66"/>
        <v>1</v>
      </c>
    </row>
    <row r="4270" spans="1:6" x14ac:dyDescent="0.25">
      <c r="A4270" t="s">
        <v>5660</v>
      </c>
      <c r="B4270">
        <v>201707122</v>
      </c>
      <c r="C4270" s="63">
        <v>35531</v>
      </c>
      <c r="D4270" s="63">
        <v>35531</v>
      </c>
      <c r="E4270" s="55">
        <v>1</v>
      </c>
      <c r="F4270">
        <f t="shared" si="66"/>
        <v>1</v>
      </c>
    </row>
    <row r="4271" spans="1:6" x14ac:dyDescent="0.25">
      <c r="A4271" t="s">
        <v>2107</v>
      </c>
      <c r="B4271">
        <v>201503093</v>
      </c>
      <c r="C4271" s="63">
        <v>35522</v>
      </c>
      <c r="D4271" s="63">
        <v>35522</v>
      </c>
      <c r="E4271" s="55">
        <v>1</v>
      </c>
      <c r="F4271">
        <f t="shared" si="66"/>
        <v>1</v>
      </c>
    </row>
    <row r="4272" spans="1:6" x14ac:dyDescent="0.25">
      <c r="A4272" t="s">
        <v>5659</v>
      </c>
      <c r="B4272">
        <v>202008413</v>
      </c>
      <c r="C4272" s="63">
        <v>35523</v>
      </c>
      <c r="D4272" s="63">
        <v>35523</v>
      </c>
      <c r="E4272" s="55">
        <v>1</v>
      </c>
      <c r="F4272">
        <f t="shared" si="66"/>
        <v>1</v>
      </c>
    </row>
    <row r="4273" spans="1:6" x14ac:dyDescent="0.25">
      <c r="A4273" t="s">
        <v>5658</v>
      </c>
      <c r="B4273">
        <v>201605240</v>
      </c>
      <c r="C4273" s="63">
        <v>35523</v>
      </c>
      <c r="D4273" s="63">
        <v>35523</v>
      </c>
      <c r="E4273" s="55">
        <v>1</v>
      </c>
      <c r="F4273">
        <f t="shared" si="66"/>
        <v>1</v>
      </c>
    </row>
    <row r="4274" spans="1:6" x14ac:dyDescent="0.25">
      <c r="A4274" t="s">
        <v>5657</v>
      </c>
      <c r="B4274">
        <v>202008410</v>
      </c>
      <c r="C4274" s="63">
        <v>35523</v>
      </c>
      <c r="D4274" s="63">
        <v>35523</v>
      </c>
      <c r="E4274" s="55">
        <v>1</v>
      </c>
      <c r="F4274">
        <f t="shared" si="66"/>
        <v>1</v>
      </c>
    </row>
    <row r="4275" spans="1:6" x14ac:dyDescent="0.25">
      <c r="A4275" t="s">
        <v>5656</v>
      </c>
      <c r="B4275">
        <v>202004155</v>
      </c>
      <c r="C4275" s="63">
        <v>35523</v>
      </c>
      <c r="D4275" s="63">
        <v>35523</v>
      </c>
      <c r="E4275" s="55">
        <v>1</v>
      </c>
      <c r="F4275">
        <f t="shared" si="66"/>
        <v>1</v>
      </c>
    </row>
    <row r="4276" spans="1:6" x14ac:dyDescent="0.25">
      <c r="A4276" t="s">
        <v>2106</v>
      </c>
      <c r="B4276">
        <v>201905376</v>
      </c>
      <c r="C4276" s="63">
        <v>35523</v>
      </c>
      <c r="D4276" s="63">
        <v>35523</v>
      </c>
      <c r="E4276" s="55">
        <v>1</v>
      </c>
      <c r="F4276">
        <f t="shared" si="66"/>
        <v>1</v>
      </c>
    </row>
    <row r="4277" spans="1:6" x14ac:dyDescent="0.25">
      <c r="A4277" t="s">
        <v>5655</v>
      </c>
      <c r="B4277">
        <v>202109456</v>
      </c>
      <c r="C4277" s="63">
        <v>35523</v>
      </c>
      <c r="D4277" s="63">
        <v>35523</v>
      </c>
      <c r="E4277" s="55">
        <v>1</v>
      </c>
      <c r="F4277">
        <f t="shared" si="66"/>
        <v>1</v>
      </c>
    </row>
    <row r="4278" spans="1:6" x14ac:dyDescent="0.25">
      <c r="A4278" t="s">
        <v>5654</v>
      </c>
      <c r="B4278">
        <v>202009538</v>
      </c>
      <c r="C4278" s="63">
        <v>35524</v>
      </c>
      <c r="D4278" s="63">
        <v>35524</v>
      </c>
      <c r="E4278" s="55">
        <v>1</v>
      </c>
      <c r="F4278">
        <f t="shared" si="66"/>
        <v>1</v>
      </c>
    </row>
    <row r="4279" spans="1:6" x14ac:dyDescent="0.25">
      <c r="A4279" t="s">
        <v>5653</v>
      </c>
      <c r="B4279">
        <v>202006613</v>
      </c>
      <c r="C4279" s="63">
        <v>35523</v>
      </c>
      <c r="D4279" s="63">
        <v>35523</v>
      </c>
      <c r="E4279" s="55">
        <v>1</v>
      </c>
      <c r="F4279">
        <f t="shared" si="66"/>
        <v>1</v>
      </c>
    </row>
    <row r="4280" spans="1:6" x14ac:dyDescent="0.25">
      <c r="A4280" t="s">
        <v>5652</v>
      </c>
      <c r="B4280">
        <v>201906837</v>
      </c>
      <c r="C4280" s="63">
        <v>35524</v>
      </c>
      <c r="D4280" s="63">
        <v>35524</v>
      </c>
      <c r="E4280" s="55">
        <v>1</v>
      </c>
      <c r="F4280">
        <f t="shared" si="66"/>
        <v>1</v>
      </c>
    </row>
    <row r="4281" spans="1:6" x14ac:dyDescent="0.25">
      <c r="A4281" t="s">
        <v>5651</v>
      </c>
      <c r="B4281">
        <v>201909162</v>
      </c>
      <c r="C4281" s="63">
        <v>35524</v>
      </c>
      <c r="D4281" s="63">
        <v>35524</v>
      </c>
      <c r="E4281" s="55">
        <v>1</v>
      </c>
      <c r="F4281">
        <f t="shared" si="66"/>
        <v>1</v>
      </c>
    </row>
    <row r="4282" spans="1:6" x14ac:dyDescent="0.25">
      <c r="B4282">
        <v>202004753</v>
      </c>
      <c r="C4282" s="63">
        <v>35526</v>
      </c>
      <c r="D4282" s="63">
        <v>35526</v>
      </c>
      <c r="E4282" s="55">
        <v>1</v>
      </c>
      <c r="F4282">
        <f t="shared" si="66"/>
        <v>1</v>
      </c>
    </row>
    <row r="4283" spans="1:6" x14ac:dyDescent="0.25">
      <c r="A4283" t="s">
        <v>2105</v>
      </c>
      <c r="B4283">
        <v>201509918</v>
      </c>
      <c r="C4283" s="63">
        <v>35526</v>
      </c>
      <c r="D4283" s="63">
        <v>35526</v>
      </c>
      <c r="E4283" s="55">
        <v>1</v>
      </c>
      <c r="F4283">
        <f t="shared" si="66"/>
        <v>1</v>
      </c>
    </row>
    <row r="4284" spans="1:6" x14ac:dyDescent="0.25">
      <c r="B4284">
        <v>201907107</v>
      </c>
      <c r="C4284" s="63">
        <v>35525</v>
      </c>
      <c r="D4284" s="63">
        <v>35525</v>
      </c>
      <c r="E4284" s="55">
        <v>1</v>
      </c>
      <c r="F4284">
        <f t="shared" si="66"/>
        <v>1</v>
      </c>
    </row>
    <row r="4285" spans="1:6" x14ac:dyDescent="0.25">
      <c r="A4285" t="s">
        <v>5650</v>
      </c>
      <c r="B4285">
        <v>201503727</v>
      </c>
      <c r="C4285" s="63">
        <v>35525</v>
      </c>
      <c r="D4285" s="63">
        <v>35525</v>
      </c>
      <c r="E4285" s="55">
        <v>1</v>
      </c>
      <c r="F4285">
        <f t="shared" si="66"/>
        <v>1</v>
      </c>
    </row>
    <row r="4286" spans="1:6" x14ac:dyDescent="0.25">
      <c r="B4286">
        <v>201504108</v>
      </c>
      <c r="C4286" s="63">
        <v>35524</v>
      </c>
      <c r="D4286" s="63">
        <v>35524</v>
      </c>
      <c r="E4286" s="55">
        <v>1</v>
      </c>
      <c r="F4286">
        <f t="shared" si="66"/>
        <v>1</v>
      </c>
    </row>
    <row r="4287" spans="1:6" x14ac:dyDescent="0.25">
      <c r="B4287">
        <v>201604526</v>
      </c>
      <c r="C4287" s="63">
        <v>35524</v>
      </c>
      <c r="D4287" s="63">
        <v>35524</v>
      </c>
      <c r="E4287" s="55">
        <v>1</v>
      </c>
      <c r="F4287">
        <f t="shared" si="66"/>
        <v>1</v>
      </c>
    </row>
    <row r="4288" spans="1:6" x14ac:dyDescent="0.25">
      <c r="B4288">
        <v>201904969</v>
      </c>
      <c r="C4288" s="63">
        <v>35525</v>
      </c>
      <c r="D4288" s="63">
        <v>35525</v>
      </c>
      <c r="E4288" s="55">
        <v>1</v>
      </c>
      <c r="F4288">
        <f t="shared" si="66"/>
        <v>1</v>
      </c>
    </row>
    <row r="4289" spans="1:6" x14ac:dyDescent="0.25">
      <c r="A4289" t="s">
        <v>5649</v>
      </c>
      <c r="B4289">
        <v>201905129</v>
      </c>
      <c r="C4289" s="63">
        <v>35525</v>
      </c>
      <c r="D4289" s="63">
        <v>35525</v>
      </c>
      <c r="E4289" s="55">
        <v>1</v>
      </c>
      <c r="F4289">
        <f t="shared" si="66"/>
        <v>1</v>
      </c>
    </row>
    <row r="4290" spans="1:6" x14ac:dyDescent="0.25">
      <c r="B4290">
        <v>201907329</v>
      </c>
      <c r="C4290" s="63">
        <v>35524</v>
      </c>
      <c r="D4290" s="63">
        <v>35524</v>
      </c>
      <c r="E4290" s="55">
        <v>1</v>
      </c>
      <c r="F4290">
        <f t="shared" si="66"/>
        <v>1</v>
      </c>
    </row>
    <row r="4291" spans="1:6" x14ac:dyDescent="0.25">
      <c r="B4291">
        <v>202004554</v>
      </c>
      <c r="C4291" s="63">
        <v>35525</v>
      </c>
      <c r="D4291" s="63">
        <v>35525</v>
      </c>
      <c r="E4291" s="55">
        <v>1</v>
      </c>
      <c r="F4291">
        <f t="shared" si="66"/>
        <v>1</v>
      </c>
    </row>
    <row r="4292" spans="1:6" x14ac:dyDescent="0.25">
      <c r="A4292" t="s">
        <v>5648</v>
      </c>
      <c r="B4292">
        <v>202005148</v>
      </c>
      <c r="C4292" s="63">
        <v>35524</v>
      </c>
      <c r="D4292" s="63">
        <v>35524</v>
      </c>
      <c r="E4292" s="55">
        <v>1</v>
      </c>
      <c r="F4292">
        <f t="shared" si="66"/>
        <v>1</v>
      </c>
    </row>
    <row r="4293" spans="1:6" x14ac:dyDescent="0.25">
      <c r="A4293" t="s">
        <v>5646</v>
      </c>
      <c r="B4293">
        <v>201907424</v>
      </c>
      <c r="C4293" s="63">
        <v>35524</v>
      </c>
      <c r="D4293" s="63">
        <v>35524</v>
      </c>
      <c r="E4293" s="55">
        <v>1</v>
      </c>
      <c r="F4293">
        <f t="shared" si="66"/>
        <v>1</v>
      </c>
    </row>
    <row r="4294" spans="1:6" x14ac:dyDescent="0.25">
      <c r="A4294" t="s">
        <v>5645</v>
      </c>
      <c r="B4294">
        <v>202004461</v>
      </c>
      <c r="C4294" s="63">
        <v>35524</v>
      </c>
      <c r="D4294" s="63">
        <v>35524</v>
      </c>
      <c r="E4294" s="55">
        <v>1</v>
      </c>
      <c r="F4294">
        <f t="shared" ref="F4294:F4357" si="67">IFERROR(D4294-C4294+1, 0)</f>
        <v>1</v>
      </c>
    </row>
    <row r="4295" spans="1:6" x14ac:dyDescent="0.25">
      <c r="A4295" t="s">
        <v>5644</v>
      </c>
      <c r="B4295">
        <v>201905483</v>
      </c>
      <c r="C4295" s="63">
        <v>35525</v>
      </c>
      <c r="D4295" s="63">
        <v>35525</v>
      </c>
      <c r="E4295" s="55">
        <v>1</v>
      </c>
      <c r="F4295">
        <f t="shared" si="67"/>
        <v>1</v>
      </c>
    </row>
    <row r="4296" spans="1:6" x14ac:dyDescent="0.25">
      <c r="A4296" t="s">
        <v>5643</v>
      </c>
      <c r="B4296">
        <v>201804514</v>
      </c>
      <c r="C4296" s="63">
        <v>35524</v>
      </c>
      <c r="D4296" s="63">
        <v>35524</v>
      </c>
      <c r="E4296" s="55">
        <v>1</v>
      </c>
      <c r="F4296">
        <f t="shared" si="67"/>
        <v>1</v>
      </c>
    </row>
    <row r="4297" spans="1:6" x14ac:dyDescent="0.25">
      <c r="A4297" t="s">
        <v>5642</v>
      </c>
      <c r="B4297">
        <v>201707165</v>
      </c>
      <c r="C4297" s="63">
        <v>35524</v>
      </c>
      <c r="D4297" s="63">
        <v>35524</v>
      </c>
      <c r="E4297" s="55">
        <v>1</v>
      </c>
      <c r="F4297">
        <f t="shared" si="67"/>
        <v>1</v>
      </c>
    </row>
    <row r="4298" spans="1:6" x14ac:dyDescent="0.25">
      <c r="A4298" t="s">
        <v>5641</v>
      </c>
      <c r="B4298">
        <v>202003574</v>
      </c>
      <c r="C4298" s="63">
        <v>35524</v>
      </c>
      <c r="D4298" s="63">
        <v>35524</v>
      </c>
      <c r="E4298" s="55">
        <v>1</v>
      </c>
      <c r="F4298">
        <f t="shared" si="67"/>
        <v>1</v>
      </c>
    </row>
    <row r="4299" spans="1:6" x14ac:dyDescent="0.25">
      <c r="A4299" t="s">
        <v>5640</v>
      </c>
      <c r="B4299">
        <v>201800698</v>
      </c>
      <c r="C4299" s="63">
        <v>35524</v>
      </c>
      <c r="D4299" s="63">
        <v>35524</v>
      </c>
      <c r="E4299" s="55">
        <v>1</v>
      </c>
      <c r="F4299">
        <f t="shared" si="67"/>
        <v>1</v>
      </c>
    </row>
    <row r="4300" spans="1:6" x14ac:dyDescent="0.25">
      <c r="B4300">
        <v>201809988</v>
      </c>
      <c r="C4300" s="63">
        <v>35524</v>
      </c>
      <c r="D4300" s="63">
        <v>35524</v>
      </c>
      <c r="E4300" s="55">
        <v>1</v>
      </c>
      <c r="F4300">
        <f t="shared" si="67"/>
        <v>1</v>
      </c>
    </row>
    <row r="4301" spans="1:6" x14ac:dyDescent="0.25">
      <c r="A4301" t="s">
        <v>5639</v>
      </c>
      <c r="B4301">
        <v>201603694</v>
      </c>
      <c r="C4301" s="63">
        <v>35524</v>
      </c>
      <c r="D4301" s="63">
        <v>35524</v>
      </c>
      <c r="E4301" s="55">
        <v>1</v>
      </c>
      <c r="F4301">
        <f t="shared" si="67"/>
        <v>1</v>
      </c>
    </row>
    <row r="4302" spans="1:6" x14ac:dyDescent="0.25">
      <c r="A4302" t="s">
        <v>5638</v>
      </c>
      <c r="B4302">
        <v>201703602</v>
      </c>
      <c r="C4302" s="63">
        <v>35524</v>
      </c>
      <c r="D4302" s="63">
        <v>35524</v>
      </c>
      <c r="E4302" s="55">
        <v>1</v>
      </c>
      <c r="F4302">
        <f t="shared" si="67"/>
        <v>1</v>
      </c>
    </row>
    <row r="4303" spans="1:6" x14ac:dyDescent="0.25">
      <c r="B4303">
        <v>202005319</v>
      </c>
      <c r="C4303" s="63">
        <v>35525</v>
      </c>
      <c r="D4303" s="63">
        <v>35525</v>
      </c>
      <c r="E4303" s="55">
        <v>1</v>
      </c>
      <c r="F4303">
        <f t="shared" si="67"/>
        <v>1</v>
      </c>
    </row>
    <row r="4304" spans="1:6" x14ac:dyDescent="0.25">
      <c r="B4304">
        <v>202007042</v>
      </c>
      <c r="C4304" s="63">
        <v>35525</v>
      </c>
      <c r="D4304" s="63">
        <v>35525</v>
      </c>
      <c r="E4304" s="55">
        <v>1</v>
      </c>
      <c r="F4304">
        <f t="shared" si="67"/>
        <v>1</v>
      </c>
    </row>
    <row r="4305" spans="1:6" x14ac:dyDescent="0.25">
      <c r="A4305" t="s">
        <v>2103</v>
      </c>
      <c r="B4305">
        <v>201904507</v>
      </c>
      <c r="C4305" s="63">
        <v>35524</v>
      </c>
      <c r="D4305" s="63">
        <v>35524</v>
      </c>
      <c r="E4305" s="55">
        <v>1</v>
      </c>
      <c r="F4305">
        <f t="shared" si="67"/>
        <v>1</v>
      </c>
    </row>
    <row r="4306" spans="1:6" x14ac:dyDescent="0.25">
      <c r="A4306" t="s">
        <v>2102</v>
      </c>
      <c r="B4306">
        <v>201806411</v>
      </c>
      <c r="C4306" s="63">
        <v>35525</v>
      </c>
      <c r="D4306" s="63">
        <v>35525</v>
      </c>
      <c r="E4306" s="55">
        <v>1</v>
      </c>
      <c r="F4306">
        <f t="shared" si="67"/>
        <v>1</v>
      </c>
    </row>
    <row r="4307" spans="1:6" x14ac:dyDescent="0.25">
      <c r="A4307" t="s">
        <v>5637</v>
      </c>
      <c r="B4307">
        <v>202005358</v>
      </c>
      <c r="C4307" s="63">
        <v>35524</v>
      </c>
      <c r="D4307" s="63">
        <v>35524</v>
      </c>
      <c r="E4307" s="55">
        <v>1</v>
      </c>
      <c r="F4307">
        <f t="shared" si="67"/>
        <v>1</v>
      </c>
    </row>
    <row r="4308" spans="1:6" x14ac:dyDescent="0.25">
      <c r="A4308" t="s">
        <v>2101</v>
      </c>
      <c r="B4308">
        <v>201005231</v>
      </c>
      <c r="C4308" s="63">
        <v>35526</v>
      </c>
      <c r="D4308" s="63">
        <v>35526</v>
      </c>
      <c r="E4308" s="55">
        <v>1</v>
      </c>
      <c r="F4308">
        <f t="shared" si="67"/>
        <v>1</v>
      </c>
    </row>
    <row r="4309" spans="1:6" x14ac:dyDescent="0.25">
      <c r="B4309">
        <v>201403686</v>
      </c>
      <c r="C4309" s="63">
        <v>35524</v>
      </c>
      <c r="D4309" s="63">
        <v>35524</v>
      </c>
      <c r="E4309" s="55">
        <v>1</v>
      </c>
      <c r="F4309">
        <f t="shared" si="67"/>
        <v>1</v>
      </c>
    </row>
    <row r="4310" spans="1:6" x14ac:dyDescent="0.25">
      <c r="B4310">
        <v>202003320</v>
      </c>
      <c r="C4310" s="63">
        <v>35524</v>
      </c>
      <c r="D4310" s="63">
        <v>35524</v>
      </c>
      <c r="E4310" s="55">
        <v>1</v>
      </c>
      <c r="F4310">
        <f t="shared" si="67"/>
        <v>1</v>
      </c>
    </row>
    <row r="4311" spans="1:6" x14ac:dyDescent="0.25">
      <c r="B4311">
        <v>202005026</v>
      </c>
      <c r="C4311" s="63">
        <v>35524</v>
      </c>
      <c r="D4311" s="63">
        <v>35524</v>
      </c>
      <c r="E4311" s="55">
        <v>1</v>
      </c>
      <c r="F4311">
        <f t="shared" si="67"/>
        <v>1</v>
      </c>
    </row>
    <row r="4312" spans="1:6" x14ac:dyDescent="0.25">
      <c r="A4312" t="s">
        <v>5636</v>
      </c>
      <c r="B4312">
        <v>201906665</v>
      </c>
      <c r="C4312" s="63">
        <v>35525</v>
      </c>
      <c r="D4312" s="63">
        <v>35525</v>
      </c>
      <c r="E4312" s="55">
        <v>1</v>
      </c>
      <c r="F4312">
        <f t="shared" si="67"/>
        <v>1</v>
      </c>
    </row>
    <row r="4313" spans="1:6" x14ac:dyDescent="0.25">
      <c r="B4313">
        <v>202004304</v>
      </c>
      <c r="C4313" s="63">
        <v>35526</v>
      </c>
      <c r="D4313" s="63">
        <v>35526</v>
      </c>
      <c r="E4313" s="55">
        <v>1</v>
      </c>
      <c r="F4313">
        <f t="shared" si="67"/>
        <v>1</v>
      </c>
    </row>
    <row r="4314" spans="1:6" x14ac:dyDescent="0.25">
      <c r="A4314" t="s">
        <v>5635</v>
      </c>
      <c r="B4314">
        <v>201208138</v>
      </c>
      <c r="C4314" s="63">
        <v>35524</v>
      </c>
      <c r="D4314" s="63">
        <v>35524</v>
      </c>
      <c r="E4314" s="55">
        <v>1</v>
      </c>
      <c r="F4314">
        <f t="shared" si="67"/>
        <v>1</v>
      </c>
    </row>
    <row r="4315" spans="1:6" x14ac:dyDescent="0.25">
      <c r="A4315" t="s">
        <v>5634</v>
      </c>
      <c r="B4315">
        <v>201604605</v>
      </c>
      <c r="C4315" s="63">
        <v>35525</v>
      </c>
      <c r="D4315" s="63">
        <v>35525</v>
      </c>
      <c r="E4315" s="55">
        <v>1</v>
      </c>
      <c r="F4315">
        <f t="shared" si="67"/>
        <v>1</v>
      </c>
    </row>
    <row r="4316" spans="1:6" x14ac:dyDescent="0.25">
      <c r="B4316">
        <v>202008323</v>
      </c>
      <c r="C4316" s="63">
        <v>35525</v>
      </c>
      <c r="D4316" s="63">
        <v>35525</v>
      </c>
      <c r="E4316" s="55">
        <v>1</v>
      </c>
      <c r="F4316">
        <f t="shared" si="67"/>
        <v>1</v>
      </c>
    </row>
    <row r="4317" spans="1:6" x14ac:dyDescent="0.25">
      <c r="A4317" t="s">
        <v>5633</v>
      </c>
      <c r="B4317">
        <v>201205991</v>
      </c>
      <c r="C4317" s="63">
        <v>35527</v>
      </c>
      <c r="D4317" s="63">
        <v>35527</v>
      </c>
      <c r="E4317" s="55">
        <v>1</v>
      </c>
      <c r="F4317">
        <f t="shared" si="67"/>
        <v>1</v>
      </c>
    </row>
    <row r="4318" spans="1:6" x14ac:dyDescent="0.25">
      <c r="B4318">
        <v>202005528</v>
      </c>
      <c r="C4318" s="63">
        <v>35527</v>
      </c>
      <c r="D4318" s="63">
        <v>35528</v>
      </c>
      <c r="E4318" s="55">
        <v>1</v>
      </c>
      <c r="F4318">
        <f t="shared" si="67"/>
        <v>2</v>
      </c>
    </row>
    <row r="4319" spans="1:6" x14ac:dyDescent="0.25">
      <c r="B4319">
        <v>202007519</v>
      </c>
      <c r="C4319" s="63">
        <v>35525</v>
      </c>
      <c r="D4319" s="63">
        <v>35525</v>
      </c>
      <c r="E4319" s="55">
        <v>1</v>
      </c>
      <c r="F4319">
        <f t="shared" si="67"/>
        <v>1</v>
      </c>
    </row>
    <row r="4320" spans="1:6" x14ac:dyDescent="0.25">
      <c r="B4320">
        <v>202008703</v>
      </c>
      <c r="C4320" s="63">
        <v>35525</v>
      </c>
      <c r="D4320" s="63">
        <v>35525</v>
      </c>
      <c r="E4320" s="55">
        <v>1</v>
      </c>
      <c r="F4320">
        <f t="shared" si="67"/>
        <v>1</v>
      </c>
    </row>
    <row r="4321" spans="1:6" x14ac:dyDescent="0.25">
      <c r="B4321">
        <v>202112345</v>
      </c>
      <c r="C4321" s="63">
        <v>35526</v>
      </c>
      <c r="D4321" s="63">
        <v>35526</v>
      </c>
      <c r="E4321" s="55">
        <v>1</v>
      </c>
      <c r="F4321">
        <f t="shared" si="67"/>
        <v>1</v>
      </c>
    </row>
    <row r="4322" spans="1:6" x14ac:dyDescent="0.25">
      <c r="A4322" t="s">
        <v>5632</v>
      </c>
      <c r="B4322">
        <v>201405811</v>
      </c>
      <c r="C4322" s="63">
        <v>35526</v>
      </c>
      <c r="D4322" s="63">
        <v>35526</v>
      </c>
      <c r="E4322" s="55">
        <v>1</v>
      </c>
      <c r="F4322">
        <f t="shared" si="67"/>
        <v>1</v>
      </c>
    </row>
    <row r="4323" spans="1:6" x14ac:dyDescent="0.25">
      <c r="B4323">
        <v>201703591</v>
      </c>
      <c r="C4323" s="63">
        <v>35527</v>
      </c>
      <c r="D4323" s="63">
        <v>35527</v>
      </c>
      <c r="E4323" s="55">
        <v>1</v>
      </c>
      <c r="F4323">
        <f t="shared" si="67"/>
        <v>1</v>
      </c>
    </row>
    <row r="4324" spans="1:6" x14ac:dyDescent="0.25">
      <c r="B4324">
        <v>201706403</v>
      </c>
      <c r="C4324" s="63">
        <v>35528</v>
      </c>
      <c r="D4324" s="63">
        <v>35528</v>
      </c>
      <c r="E4324" s="55">
        <v>1</v>
      </c>
      <c r="F4324">
        <f t="shared" si="67"/>
        <v>1</v>
      </c>
    </row>
    <row r="4325" spans="1:6" x14ac:dyDescent="0.25">
      <c r="B4325">
        <v>202007888</v>
      </c>
      <c r="C4325" s="63">
        <v>35528</v>
      </c>
      <c r="D4325" s="63">
        <v>35528</v>
      </c>
      <c r="E4325" s="55">
        <v>1</v>
      </c>
      <c r="F4325">
        <f t="shared" si="67"/>
        <v>1</v>
      </c>
    </row>
    <row r="4326" spans="1:6" x14ac:dyDescent="0.25">
      <c r="A4326" t="s">
        <v>5631</v>
      </c>
      <c r="B4326">
        <v>201900198</v>
      </c>
      <c r="C4326" s="63">
        <v>35524</v>
      </c>
      <c r="D4326" s="63">
        <v>35525</v>
      </c>
      <c r="E4326" s="55">
        <v>1</v>
      </c>
      <c r="F4326">
        <f t="shared" si="67"/>
        <v>2</v>
      </c>
    </row>
    <row r="4327" spans="1:6" x14ac:dyDescent="0.25">
      <c r="A4327" t="s">
        <v>5630</v>
      </c>
      <c r="B4327">
        <v>201505519</v>
      </c>
      <c r="C4327" s="63">
        <v>35524</v>
      </c>
      <c r="D4327" s="63">
        <v>35524</v>
      </c>
      <c r="E4327" s="55">
        <v>1</v>
      </c>
      <c r="F4327">
        <f t="shared" si="67"/>
        <v>1</v>
      </c>
    </row>
    <row r="4328" spans="1:6" x14ac:dyDescent="0.25">
      <c r="A4328" t="s">
        <v>5629</v>
      </c>
      <c r="B4328">
        <v>201303517</v>
      </c>
      <c r="C4328" s="63">
        <v>35525</v>
      </c>
      <c r="D4328" s="63">
        <v>35525</v>
      </c>
      <c r="E4328" s="55">
        <v>1</v>
      </c>
      <c r="F4328">
        <f t="shared" si="67"/>
        <v>1</v>
      </c>
    </row>
    <row r="4329" spans="1:6" x14ac:dyDescent="0.25">
      <c r="B4329">
        <v>201806846</v>
      </c>
      <c r="C4329" s="63">
        <v>35524</v>
      </c>
      <c r="D4329" s="63">
        <v>35525</v>
      </c>
      <c r="E4329" s="55">
        <v>1</v>
      </c>
      <c r="F4329">
        <f t="shared" si="67"/>
        <v>2</v>
      </c>
    </row>
    <row r="4330" spans="1:6" x14ac:dyDescent="0.25">
      <c r="B4330">
        <v>202102717</v>
      </c>
      <c r="C4330" s="63">
        <v>35525</v>
      </c>
      <c r="D4330" s="63">
        <v>35525</v>
      </c>
      <c r="E4330" s="55">
        <v>1</v>
      </c>
      <c r="F4330">
        <f t="shared" si="67"/>
        <v>1</v>
      </c>
    </row>
    <row r="4331" spans="1:6" x14ac:dyDescent="0.25">
      <c r="A4331" t="s">
        <v>5628</v>
      </c>
      <c r="B4331">
        <v>202004395</v>
      </c>
      <c r="C4331" s="63">
        <v>35525</v>
      </c>
      <c r="D4331" s="63">
        <v>35525</v>
      </c>
      <c r="E4331" s="55">
        <v>1</v>
      </c>
      <c r="F4331">
        <f t="shared" si="67"/>
        <v>1</v>
      </c>
    </row>
    <row r="4332" spans="1:6" x14ac:dyDescent="0.25">
      <c r="A4332" t="s">
        <v>5627</v>
      </c>
      <c r="B4332">
        <v>202109486</v>
      </c>
      <c r="C4332" s="63">
        <v>35525</v>
      </c>
      <c r="D4332" s="63">
        <v>35525</v>
      </c>
      <c r="E4332" s="55">
        <v>1</v>
      </c>
      <c r="F4332">
        <f t="shared" si="67"/>
        <v>1</v>
      </c>
    </row>
    <row r="4333" spans="1:6" x14ac:dyDescent="0.25">
      <c r="A4333" t="s">
        <v>5626</v>
      </c>
      <c r="B4333">
        <v>201104122</v>
      </c>
      <c r="C4333" s="63">
        <v>35525</v>
      </c>
      <c r="D4333" s="63">
        <v>35525</v>
      </c>
      <c r="E4333" s="55">
        <v>1</v>
      </c>
      <c r="F4333">
        <f t="shared" si="67"/>
        <v>1</v>
      </c>
    </row>
    <row r="4334" spans="1:6" x14ac:dyDescent="0.25">
      <c r="B4334">
        <v>202005146</v>
      </c>
      <c r="C4334" s="63">
        <v>35526</v>
      </c>
      <c r="D4334" s="63">
        <v>35526</v>
      </c>
      <c r="E4334" s="55">
        <v>1</v>
      </c>
      <c r="F4334">
        <f t="shared" si="67"/>
        <v>1</v>
      </c>
    </row>
    <row r="4335" spans="1:6" x14ac:dyDescent="0.25">
      <c r="A4335" t="s">
        <v>5625</v>
      </c>
      <c r="B4335">
        <v>201704976</v>
      </c>
      <c r="C4335" s="63">
        <v>35526</v>
      </c>
      <c r="D4335" s="63">
        <v>35526</v>
      </c>
      <c r="E4335" s="55">
        <v>1</v>
      </c>
      <c r="F4335">
        <f t="shared" si="67"/>
        <v>1</v>
      </c>
    </row>
    <row r="4336" spans="1:6" x14ac:dyDescent="0.25">
      <c r="B4336">
        <v>201800165</v>
      </c>
      <c r="C4336" s="63">
        <v>35525</v>
      </c>
      <c r="D4336" s="63">
        <v>35525</v>
      </c>
      <c r="E4336" s="55">
        <v>1</v>
      </c>
      <c r="F4336">
        <f t="shared" si="67"/>
        <v>1</v>
      </c>
    </row>
    <row r="4337" spans="1:6" x14ac:dyDescent="0.25">
      <c r="B4337">
        <v>201905325</v>
      </c>
      <c r="C4337" s="63">
        <v>35525</v>
      </c>
      <c r="D4337" s="63">
        <v>35525</v>
      </c>
      <c r="E4337" s="55">
        <v>1</v>
      </c>
      <c r="F4337">
        <f t="shared" si="67"/>
        <v>1</v>
      </c>
    </row>
    <row r="4338" spans="1:6" x14ac:dyDescent="0.25">
      <c r="B4338">
        <v>201905682</v>
      </c>
      <c r="C4338" s="63">
        <v>35526</v>
      </c>
      <c r="D4338" s="63">
        <v>35526</v>
      </c>
      <c r="E4338" s="55">
        <v>1</v>
      </c>
      <c r="F4338">
        <f t="shared" si="67"/>
        <v>1</v>
      </c>
    </row>
    <row r="4339" spans="1:6" x14ac:dyDescent="0.25">
      <c r="B4339">
        <v>201907483</v>
      </c>
      <c r="C4339" s="63">
        <v>35525</v>
      </c>
      <c r="D4339" s="63">
        <v>35525</v>
      </c>
      <c r="E4339" s="55">
        <v>1</v>
      </c>
      <c r="F4339">
        <f t="shared" si="67"/>
        <v>1</v>
      </c>
    </row>
    <row r="4340" spans="1:6" x14ac:dyDescent="0.25">
      <c r="B4340">
        <v>202003219</v>
      </c>
      <c r="C4340" s="63">
        <v>35525</v>
      </c>
      <c r="D4340" s="63">
        <v>35525</v>
      </c>
      <c r="E4340" s="55">
        <v>1</v>
      </c>
      <c r="F4340">
        <f t="shared" si="67"/>
        <v>1</v>
      </c>
    </row>
    <row r="4341" spans="1:6" x14ac:dyDescent="0.25">
      <c r="B4341">
        <v>202004393</v>
      </c>
      <c r="C4341" s="63">
        <v>35525</v>
      </c>
      <c r="D4341" s="63">
        <v>35525</v>
      </c>
      <c r="E4341" s="55">
        <v>1</v>
      </c>
      <c r="F4341">
        <f t="shared" si="67"/>
        <v>1</v>
      </c>
    </row>
    <row r="4342" spans="1:6" x14ac:dyDescent="0.25">
      <c r="B4342">
        <v>202007590</v>
      </c>
      <c r="C4342" s="63">
        <v>35527</v>
      </c>
      <c r="D4342" s="63">
        <v>35527</v>
      </c>
      <c r="E4342" s="55">
        <v>1</v>
      </c>
      <c r="F4342">
        <f t="shared" si="67"/>
        <v>1</v>
      </c>
    </row>
    <row r="4343" spans="1:6" x14ac:dyDescent="0.25">
      <c r="B4343">
        <v>202008319</v>
      </c>
      <c r="C4343" s="63">
        <v>35525</v>
      </c>
      <c r="D4343" s="63">
        <v>35525</v>
      </c>
      <c r="E4343" s="55">
        <v>1</v>
      </c>
      <c r="F4343">
        <f t="shared" si="67"/>
        <v>1</v>
      </c>
    </row>
    <row r="4344" spans="1:6" x14ac:dyDescent="0.25">
      <c r="B4344">
        <v>202008551</v>
      </c>
      <c r="C4344" s="63">
        <v>35527</v>
      </c>
      <c r="D4344" s="63">
        <v>35527</v>
      </c>
      <c r="E4344" s="55">
        <v>1</v>
      </c>
      <c r="F4344">
        <f t="shared" si="67"/>
        <v>1</v>
      </c>
    </row>
    <row r="4345" spans="1:6" x14ac:dyDescent="0.25">
      <c r="A4345" t="s">
        <v>5624</v>
      </c>
      <c r="B4345">
        <v>202005356</v>
      </c>
      <c r="C4345" s="63">
        <v>35525</v>
      </c>
      <c r="D4345" s="63">
        <v>35525</v>
      </c>
      <c r="E4345" s="55">
        <v>1</v>
      </c>
      <c r="F4345">
        <f t="shared" si="67"/>
        <v>1</v>
      </c>
    </row>
    <row r="4346" spans="1:6" x14ac:dyDescent="0.25">
      <c r="B4346">
        <v>202006641</v>
      </c>
      <c r="C4346" s="63">
        <v>35525</v>
      </c>
      <c r="D4346" s="63">
        <v>35525</v>
      </c>
      <c r="E4346" s="55">
        <v>1</v>
      </c>
      <c r="F4346">
        <f t="shared" si="67"/>
        <v>1</v>
      </c>
    </row>
    <row r="4347" spans="1:6" x14ac:dyDescent="0.25">
      <c r="A4347" t="s">
        <v>5623</v>
      </c>
      <c r="B4347">
        <v>201603822</v>
      </c>
      <c r="C4347" s="63">
        <v>35638</v>
      </c>
      <c r="D4347" s="63">
        <v>35638</v>
      </c>
      <c r="E4347" s="55">
        <v>1</v>
      </c>
      <c r="F4347">
        <f t="shared" si="67"/>
        <v>1</v>
      </c>
    </row>
    <row r="4348" spans="1:6" x14ac:dyDescent="0.25">
      <c r="A4348" t="s">
        <v>5622</v>
      </c>
      <c r="B4348">
        <v>201908119</v>
      </c>
      <c r="C4348" s="63">
        <v>35525</v>
      </c>
      <c r="D4348" s="63">
        <v>35525</v>
      </c>
      <c r="E4348" s="55">
        <v>1</v>
      </c>
      <c r="F4348">
        <f t="shared" si="67"/>
        <v>1</v>
      </c>
    </row>
    <row r="4349" spans="1:6" x14ac:dyDescent="0.25">
      <c r="A4349" t="s">
        <v>2100</v>
      </c>
      <c r="B4349">
        <v>201607944</v>
      </c>
      <c r="C4349" s="63">
        <v>35525</v>
      </c>
      <c r="D4349" s="63">
        <v>35525</v>
      </c>
      <c r="E4349" s="55">
        <v>1</v>
      </c>
      <c r="F4349">
        <f t="shared" si="67"/>
        <v>1</v>
      </c>
    </row>
    <row r="4350" spans="1:6" x14ac:dyDescent="0.25">
      <c r="A4350" t="s">
        <v>2098</v>
      </c>
      <c r="B4350">
        <v>201906792</v>
      </c>
      <c r="C4350" s="63">
        <v>35526</v>
      </c>
      <c r="D4350" s="63">
        <v>35526</v>
      </c>
      <c r="E4350" s="55">
        <v>1</v>
      </c>
      <c r="F4350">
        <f t="shared" si="67"/>
        <v>1</v>
      </c>
    </row>
    <row r="4351" spans="1:6" x14ac:dyDescent="0.25">
      <c r="B4351">
        <v>201907737</v>
      </c>
      <c r="C4351" s="63">
        <v>35525</v>
      </c>
      <c r="D4351" s="63">
        <v>35525</v>
      </c>
      <c r="E4351" s="55">
        <v>1</v>
      </c>
      <c r="F4351">
        <f t="shared" si="67"/>
        <v>1</v>
      </c>
    </row>
    <row r="4352" spans="1:6" x14ac:dyDescent="0.25">
      <c r="B4352">
        <v>202005485</v>
      </c>
      <c r="C4352" s="63">
        <v>35527</v>
      </c>
      <c r="D4352" s="63">
        <v>35527</v>
      </c>
      <c r="E4352" s="55">
        <v>1</v>
      </c>
      <c r="F4352">
        <f t="shared" si="67"/>
        <v>1</v>
      </c>
    </row>
    <row r="4353" spans="1:6" x14ac:dyDescent="0.25">
      <c r="A4353" t="s">
        <v>5621</v>
      </c>
      <c r="B4353">
        <v>201800700</v>
      </c>
      <c r="C4353" s="63">
        <v>35525</v>
      </c>
      <c r="D4353" s="63">
        <v>35525</v>
      </c>
      <c r="E4353" s="55">
        <v>1</v>
      </c>
      <c r="F4353">
        <f t="shared" si="67"/>
        <v>1</v>
      </c>
    </row>
    <row r="4354" spans="1:6" x14ac:dyDescent="0.25">
      <c r="A4354" t="s">
        <v>5620</v>
      </c>
      <c r="B4354">
        <v>201907351</v>
      </c>
      <c r="C4354" s="63">
        <v>35526</v>
      </c>
      <c r="D4354" s="63">
        <v>35526</v>
      </c>
      <c r="E4354" s="55">
        <v>1</v>
      </c>
      <c r="F4354">
        <f t="shared" si="67"/>
        <v>1</v>
      </c>
    </row>
    <row r="4355" spans="1:6" x14ac:dyDescent="0.25">
      <c r="A4355" t="s">
        <v>5619</v>
      </c>
      <c r="B4355">
        <v>201706780</v>
      </c>
      <c r="C4355" s="63">
        <v>35525</v>
      </c>
      <c r="D4355" s="63">
        <v>35525</v>
      </c>
      <c r="E4355" s="55">
        <v>1</v>
      </c>
      <c r="F4355">
        <f t="shared" si="67"/>
        <v>1</v>
      </c>
    </row>
    <row r="4356" spans="1:6" x14ac:dyDescent="0.25">
      <c r="B4356">
        <v>202004996</v>
      </c>
      <c r="C4356" s="63">
        <v>35525</v>
      </c>
      <c r="D4356" s="63">
        <v>35525</v>
      </c>
      <c r="E4356" s="55">
        <v>1</v>
      </c>
      <c r="F4356">
        <f t="shared" si="67"/>
        <v>1</v>
      </c>
    </row>
    <row r="4357" spans="1:6" x14ac:dyDescent="0.25">
      <c r="B4357">
        <v>202005567</v>
      </c>
      <c r="C4357" s="63">
        <v>35525</v>
      </c>
      <c r="D4357" s="63">
        <v>35525</v>
      </c>
      <c r="E4357" s="55">
        <v>1</v>
      </c>
      <c r="F4357">
        <f t="shared" si="67"/>
        <v>1</v>
      </c>
    </row>
    <row r="4358" spans="1:6" x14ac:dyDescent="0.25">
      <c r="A4358" t="s">
        <v>5618</v>
      </c>
      <c r="B4358">
        <v>201705985</v>
      </c>
      <c r="C4358" s="63">
        <v>35525</v>
      </c>
      <c r="D4358" s="63">
        <v>35525</v>
      </c>
      <c r="E4358" s="55">
        <v>1</v>
      </c>
      <c r="F4358">
        <f t="shared" ref="F4358:F4421" si="68">IFERROR(D4358-C4358+1, 0)</f>
        <v>1</v>
      </c>
    </row>
    <row r="4359" spans="1:6" x14ac:dyDescent="0.25">
      <c r="B4359">
        <v>201905179</v>
      </c>
      <c r="C4359" s="63">
        <v>35525</v>
      </c>
      <c r="D4359" s="63">
        <v>35525</v>
      </c>
      <c r="E4359" s="55">
        <v>1</v>
      </c>
      <c r="F4359">
        <f t="shared" si="68"/>
        <v>1</v>
      </c>
    </row>
    <row r="4360" spans="1:6" x14ac:dyDescent="0.25">
      <c r="A4360" t="s">
        <v>5617</v>
      </c>
      <c r="B4360">
        <v>202004926</v>
      </c>
      <c r="C4360" s="63">
        <v>35525</v>
      </c>
      <c r="D4360" s="63">
        <v>35525</v>
      </c>
      <c r="E4360" s="55">
        <v>1</v>
      </c>
      <c r="F4360">
        <f t="shared" si="68"/>
        <v>1</v>
      </c>
    </row>
    <row r="4361" spans="1:6" x14ac:dyDescent="0.25">
      <c r="A4361" t="s">
        <v>5616</v>
      </c>
      <c r="B4361">
        <v>201704003</v>
      </c>
      <c r="C4361" s="63">
        <v>35527</v>
      </c>
      <c r="D4361" s="63">
        <v>35527</v>
      </c>
      <c r="E4361" s="55">
        <v>1</v>
      </c>
      <c r="F4361">
        <f t="shared" si="68"/>
        <v>1</v>
      </c>
    </row>
    <row r="4362" spans="1:6" x14ac:dyDescent="0.25">
      <c r="B4362">
        <v>201904639</v>
      </c>
      <c r="C4362" s="63">
        <v>35525</v>
      </c>
      <c r="D4362" s="63">
        <v>35525</v>
      </c>
      <c r="E4362" s="55">
        <v>1</v>
      </c>
      <c r="F4362">
        <f t="shared" si="68"/>
        <v>1</v>
      </c>
    </row>
    <row r="4363" spans="1:6" x14ac:dyDescent="0.25">
      <c r="B4363">
        <v>201905354</v>
      </c>
      <c r="C4363" s="63">
        <v>35526</v>
      </c>
      <c r="D4363" s="63">
        <v>35526</v>
      </c>
      <c r="E4363" s="55">
        <v>1</v>
      </c>
      <c r="F4363">
        <f t="shared" si="68"/>
        <v>1</v>
      </c>
    </row>
    <row r="4364" spans="1:6" x14ac:dyDescent="0.25">
      <c r="B4364">
        <v>202004374</v>
      </c>
      <c r="C4364" s="63">
        <v>35528</v>
      </c>
      <c r="D4364" s="63">
        <v>35528</v>
      </c>
      <c r="E4364" s="55">
        <v>1</v>
      </c>
      <c r="F4364">
        <f t="shared" si="68"/>
        <v>1</v>
      </c>
    </row>
    <row r="4365" spans="1:6" x14ac:dyDescent="0.25">
      <c r="A4365" t="s">
        <v>5615</v>
      </c>
      <c r="B4365">
        <v>202005418</v>
      </c>
      <c r="C4365" s="63">
        <v>35525</v>
      </c>
      <c r="D4365" s="63">
        <v>35525</v>
      </c>
      <c r="E4365" s="55">
        <v>1</v>
      </c>
      <c r="F4365">
        <f t="shared" si="68"/>
        <v>1</v>
      </c>
    </row>
    <row r="4366" spans="1:6" x14ac:dyDescent="0.25">
      <c r="A4366" t="s">
        <v>5614</v>
      </c>
      <c r="B4366">
        <v>202009533</v>
      </c>
      <c r="C4366" s="63">
        <v>35525</v>
      </c>
      <c r="D4366" s="63">
        <v>35526</v>
      </c>
      <c r="E4366" s="55">
        <v>1</v>
      </c>
      <c r="F4366">
        <f t="shared" si="68"/>
        <v>2</v>
      </c>
    </row>
    <row r="4367" spans="1:6" x14ac:dyDescent="0.25">
      <c r="A4367" t="s">
        <v>5613</v>
      </c>
      <c r="B4367">
        <v>201905831</v>
      </c>
      <c r="C4367" s="63">
        <v>35526</v>
      </c>
      <c r="D4367" s="63">
        <v>35526</v>
      </c>
      <c r="E4367" s="55">
        <v>1</v>
      </c>
      <c r="F4367">
        <f t="shared" si="68"/>
        <v>1</v>
      </c>
    </row>
    <row r="4368" spans="1:6" x14ac:dyDescent="0.25">
      <c r="A4368" t="s">
        <v>2097</v>
      </c>
      <c r="B4368">
        <v>201605389</v>
      </c>
      <c r="C4368" s="63">
        <v>35526</v>
      </c>
      <c r="D4368" s="63">
        <v>35526</v>
      </c>
      <c r="E4368" s="55">
        <v>1</v>
      </c>
      <c r="F4368">
        <f t="shared" si="68"/>
        <v>1</v>
      </c>
    </row>
    <row r="4369" spans="1:6" x14ac:dyDescent="0.25">
      <c r="A4369" t="s">
        <v>5612</v>
      </c>
      <c r="B4369">
        <v>202004852</v>
      </c>
      <c r="C4369" s="63">
        <v>35525</v>
      </c>
      <c r="D4369" s="63">
        <v>35525</v>
      </c>
      <c r="E4369" s="55">
        <v>1</v>
      </c>
      <c r="F4369">
        <f t="shared" si="68"/>
        <v>1</v>
      </c>
    </row>
    <row r="4370" spans="1:6" x14ac:dyDescent="0.25">
      <c r="A4370" t="s">
        <v>2095</v>
      </c>
      <c r="B4370">
        <v>201704961</v>
      </c>
      <c r="C4370" s="63">
        <v>35525</v>
      </c>
      <c r="D4370" s="63">
        <v>35525</v>
      </c>
      <c r="E4370" s="55">
        <v>1</v>
      </c>
      <c r="F4370">
        <f t="shared" si="68"/>
        <v>1</v>
      </c>
    </row>
    <row r="4371" spans="1:6" x14ac:dyDescent="0.25">
      <c r="A4371" t="s">
        <v>2093</v>
      </c>
      <c r="B4371">
        <v>201909914</v>
      </c>
      <c r="C4371" s="63">
        <v>35525</v>
      </c>
      <c r="D4371" s="63">
        <v>35525</v>
      </c>
      <c r="E4371" s="55">
        <v>1</v>
      </c>
      <c r="F4371">
        <f t="shared" si="68"/>
        <v>1</v>
      </c>
    </row>
    <row r="4372" spans="1:6" x14ac:dyDescent="0.25">
      <c r="B4372">
        <v>202007009</v>
      </c>
      <c r="C4372" s="63">
        <v>35525</v>
      </c>
      <c r="D4372" s="63">
        <v>35525</v>
      </c>
      <c r="E4372" s="55">
        <v>1</v>
      </c>
      <c r="F4372">
        <f t="shared" si="68"/>
        <v>1</v>
      </c>
    </row>
    <row r="4373" spans="1:6" x14ac:dyDescent="0.25">
      <c r="A4373" t="s">
        <v>5611</v>
      </c>
      <c r="B4373">
        <v>201404459</v>
      </c>
      <c r="C4373" s="63">
        <v>35525</v>
      </c>
      <c r="D4373" s="63">
        <v>35525</v>
      </c>
      <c r="E4373" s="55">
        <v>1</v>
      </c>
      <c r="F4373">
        <f t="shared" si="68"/>
        <v>1</v>
      </c>
    </row>
    <row r="4374" spans="1:6" x14ac:dyDescent="0.25">
      <c r="A4374" t="s">
        <v>5610</v>
      </c>
      <c r="B4374">
        <v>201906961</v>
      </c>
      <c r="C4374" s="63">
        <v>35525</v>
      </c>
      <c r="D4374" s="63">
        <v>35525</v>
      </c>
      <c r="E4374" s="55">
        <v>1</v>
      </c>
      <c r="F4374">
        <f t="shared" si="68"/>
        <v>1</v>
      </c>
    </row>
    <row r="4375" spans="1:6" x14ac:dyDescent="0.25">
      <c r="B4375">
        <v>201907601</v>
      </c>
      <c r="C4375" s="63">
        <v>35526</v>
      </c>
      <c r="D4375" s="63">
        <v>35526</v>
      </c>
      <c r="E4375" s="55">
        <v>1</v>
      </c>
      <c r="F4375">
        <f t="shared" si="68"/>
        <v>1</v>
      </c>
    </row>
    <row r="4376" spans="1:6" x14ac:dyDescent="0.25">
      <c r="A4376" t="s">
        <v>5609</v>
      </c>
      <c r="B4376">
        <v>201806406</v>
      </c>
      <c r="C4376" s="63">
        <v>35525</v>
      </c>
      <c r="D4376" s="63">
        <v>35525</v>
      </c>
      <c r="E4376" s="55">
        <v>1</v>
      </c>
      <c r="F4376">
        <f t="shared" si="68"/>
        <v>1</v>
      </c>
    </row>
    <row r="4377" spans="1:6" x14ac:dyDescent="0.25">
      <c r="A4377" t="s">
        <v>5608</v>
      </c>
      <c r="B4377">
        <v>202000772</v>
      </c>
      <c r="C4377" s="63">
        <v>35525</v>
      </c>
      <c r="D4377" s="63">
        <v>35525</v>
      </c>
      <c r="E4377" s="55">
        <v>1</v>
      </c>
      <c r="F4377">
        <f t="shared" si="68"/>
        <v>1</v>
      </c>
    </row>
    <row r="4378" spans="1:6" x14ac:dyDescent="0.25">
      <c r="A4378" t="s">
        <v>5607</v>
      </c>
      <c r="B4378">
        <v>201808543</v>
      </c>
      <c r="C4378" s="63">
        <v>35525</v>
      </c>
      <c r="D4378" s="63">
        <v>35525</v>
      </c>
      <c r="E4378" s="55">
        <v>1</v>
      </c>
      <c r="F4378">
        <f t="shared" si="68"/>
        <v>1</v>
      </c>
    </row>
    <row r="4379" spans="1:6" x14ac:dyDescent="0.25">
      <c r="B4379">
        <v>201909873</v>
      </c>
      <c r="C4379" s="63">
        <v>35525</v>
      </c>
      <c r="D4379" s="63">
        <v>35525</v>
      </c>
      <c r="E4379" s="55">
        <v>1</v>
      </c>
      <c r="F4379">
        <f t="shared" si="68"/>
        <v>1</v>
      </c>
    </row>
    <row r="4380" spans="1:6" x14ac:dyDescent="0.25">
      <c r="A4380" t="s">
        <v>2092</v>
      </c>
      <c r="B4380">
        <v>201905443</v>
      </c>
      <c r="C4380" s="63">
        <v>35526</v>
      </c>
      <c r="D4380" s="63">
        <v>35527</v>
      </c>
      <c r="E4380" s="55">
        <v>1</v>
      </c>
      <c r="F4380">
        <f t="shared" si="68"/>
        <v>2</v>
      </c>
    </row>
    <row r="4381" spans="1:6" x14ac:dyDescent="0.25">
      <c r="B4381">
        <v>202003218</v>
      </c>
      <c r="C4381" s="63">
        <v>35526</v>
      </c>
      <c r="D4381" s="63">
        <v>35526</v>
      </c>
      <c r="E4381" s="55">
        <v>1</v>
      </c>
      <c r="F4381">
        <f t="shared" si="68"/>
        <v>1</v>
      </c>
    </row>
    <row r="4382" spans="1:6" x14ac:dyDescent="0.25">
      <c r="A4382" t="s">
        <v>5606</v>
      </c>
      <c r="B4382">
        <v>201606499</v>
      </c>
      <c r="C4382" s="63">
        <v>35525</v>
      </c>
      <c r="D4382" s="63">
        <v>35525</v>
      </c>
      <c r="E4382" s="55">
        <v>1</v>
      </c>
      <c r="F4382">
        <f t="shared" si="68"/>
        <v>1</v>
      </c>
    </row>
    <row r="4383" spans="1:6" x14ac:dyDescent="0.25">
      <c r="A4383" t="s">
        <v>2091</v>
      </c>
      <c r="B4383">
        <v>202005283</v>
      </c>
      <c r="C4383" s="63">
        <v>35525</v>
      </c>
      <c r="D4383" s="63">
        <v>35525</v>
      </c>
      <c r="E4383" s="55">
        <v>1</v>
      </c>
      <c r="F4383">
        <f t="shared" si="68"/>
        <v>1</v>
      </c>
    </row>
    <row r="4384" spans="1:6" x14ac:dyDescent="0.25">
      <c r="A4384" t="s">
        <v>5605</v>
      </c>
      <c r="B4384">
        <v>201907201</v>
      </c>
      <c r="C4384" s="63">
        <v>35526</v>
      </c>
      <c r="D4384" s="63">
        <v>35526</v>
      </c>
      <c r="E4384" s="55">
        <v>1</v>
      </c>
      <c r="F4384">
        <f t="shared" si="68"/>
        <v>1</v>
      </c>
    </row>
    <row r="4385" spans="1:6" x14ac:dyDescent="0.25">
      <c r="B4385">
        <v>202005845</v>
      </c>
      <c r="C4385" s="63">
        <v>35526</v>
      </c>
      <c r="D4385" s="63">
        <v>35526</v>
      </c>
      <c r="E4385" s="55">
        <v>1</v>
      </c>
      <c r="F4385">
        <f t="shared" si="68"/>
        <v>1</v>
      </c>
    </row>
    <row r="4386" spans="1:6" x14ac:dyDescent="0.25">
      <c r="A4386" t="s">
        <v>5604</v>
      </c>
      <c r="B4386">
        <v>201503738</v>
      </c>
      <c r="C4386" s="63">
        <v>35525</v>
      </c>
      <c r="D4386" s="63">
        <v>35525</v>
      </c>
      <c r="E4386" s="55">
        <v>1</v>
      </c>
      <c r="F4386">
        <f t="shared" si="68"/>
        <v>1</v>
      </c>
    </row>
    <row r="4387" spans="1:6" x14ac:dyDescent="0.25">
      <c r="B4387">
        <v>201806151</v>
      </c>
      <c r="C4387" s="63">
        <v>35525</v>
      </c>
      <c r="D4387" s="63">
        <v>35525</v>
      </c>
      <c r="E4387" s="55">
        <v>1</v>
      </c>
      <c r="F4387">
        <f t="shared" si="68"/>
        <v>1</v>
      </c>
    </row>
    <row r="4388" spans="1:6" x14ac:dyDescent="0.25">
      <c r="B4388">
        <v>201806360</v>
      </c>
      <c r="C4388" s="63">
        <v>35525</v>
      </c>
      <c r="D4388" s="63">
        <v>35525</v>
      </c>
      <c r="E4388" s="55">
        <v>1</v>
      </c>
      <c r="F4388">
        <f t="shared" si="68"/>
        <v>1</v>
      </c>
    </row>
    <row r="4389" spans="1:6" x14ac:dyDescent="0.25">
      <c r="B4389">
        <v>201806691</v>
      </c>
      <c r="C4389" s="63">
        <v>35525</v>
      </c>
      <c r="D4389" s="63">
        <v>35525</v>
      </c>
      <c r="E4389" s="55">
        <v>1</v>
      </c>
      <c r="F4389">
        <f t="shared" si="68"/>
        <v>1</v>
      </c>
    </row>
    <row r="4390" spans="1:6" x14ac:dyDescent="0.25">
      <c r="A4390" t="s">
        <v>5603</v>
      </c>
      <c r="B4390">
        <v>201905034</v>
      </c>
      <c r="C4390" s="63">
        <v>35525</v>
      </c>
      <c r="D4390" s="63">
        <v>35525</v>
      </c>
      <c r="E4390" s="55">
        <v>1</v>
      </c>
      <c r="F4390">
        <f t="shared" si="68"/>
        <v>1</v>
      </c>
    </row>
    <row r="4391" spans="1:6" x14ac:dyDescent="0.25">
      <c r="A4391" t="s">
        <v>5602</v>
      </c>
      <c r="B4391">
        <v>201704066</v>
      </c>
      <c r="C4391" s="63">
        <v>35525</v>
      </c>
      <c r="D4391" s="63">
        <v>35525</v>
      </c>
      <c r="E4391" s="55">
        <v>1</v>
      </c>
      <c r="F4391">
        <f t="shared" si="68"/>
        <v>1</v>
      </c>
    </row>
    <row r="4392" spans="1:6" x14ac:dyDescent="0.25">
      <c r="A4392" t="s">
        <v>5601</v>
      </c>
      <c r="B4392">
        <v>201603173</v>
      </c>
      <c r="C4392" s="63">
        <v>35525</v>
      </c>
      <c r="D4392" s="63">
        <v>35525</v>
      </c>
      <c r="E4392" s="55">
        <v>1</v>
      </c>
      <c r="F4392">
        <f t="shared" si="68"/>
        <v>1</v>
      </c>
    </row>
    <row r="4393" spans="1:6" x14ac:dyDescent="0.25">
      <c r="B4393">
        <v>201809221</v>
      </c>
      <c r="C4393" s="63">
        <v>35527</v>
      </c>
      <c r="D4393" s="63">
        <v>35527</v>
      </c>
      <c r="E4393" s="55">
        <v>1</v>
      </c>
      <c r="F4393">
        <f t="shared" si="68"/>
        <v>1</v>
      </c>
    </row>
    <row r="4394" spans="1:6" x14ac:dyDescent="0.25">
      <c r="B4394">
        <v>201907198</v>
      </c>
      <c r="C4394" s="63">
        <v>35525</v>
      </c>
      <c r="D4394" s="63">
        <v>35525</v>
      </c>
      <c r="E4394" s="55">
        <v>1</v>
      </c>
      <c r="F4394">
        <f t="shared" si="68"/>
        <v>1</v>
      </c>
    </row>
    <row r="4395" spans="1:6" x14ac:dyDescent="0.25">
      <c r="B4395">
        <v>202008484</v>
      </c>
      <c r="C4395" s="63">
        <v>35526</v>
      </c>
      <c r="D4395" s="63">
        <v>35526</v>
      </c>
      <c r="E4395" s="55">
        <v>1</v>
      </c>
      <c r="F4395">
        <f t="shared" si="68"/>
        <v>1</v>
      </c>
    </row>
    <row r="4396" spans="1:6" x14ac:dyDescent="0.25">
      <c r="A4396" t="s">
        <v>5600</v>
      </c>
      <c r="B4396">
        <v>201704684</v>
      </c>
      <c r="C4396" s="63">
        <v>35526</v>
      </c>
      <c r="D4396" s="63">
        <v>35526</v>
      </c>
      <c r="E4396" s="55">
        <v>1</v>
      </c>
      <c r="F4396">
        <f t="shared" si="68"/>
        <v>1</v>
      </c>
    </row>
    <row r="4397" spans="1:6" x14ac:dyDescent="0.25">
      <c r="A4397" t="s">
        <v>5599</v>
      </c>
      <c r="B4397">
        <v>202005388</v>
      </c>
      <c r="C4397" s="63">
        <v>35525</v>
      </c>
      <c r="D4397" s="63">
        <v>35525</v>
      </c>
      <c r="E4397" s="55">
        <v>1</v>
      </c>
      <c r="F4397">
        <f t="shared" si="68"/>
        <v>1</v>
      </c>
    </row>
    <row r="4398" spans="1:6" x14ac:dyDescent="0.25">
      <c r="A4398" t="s">
        <v>5598</v>
      </c>
      <c r="B4398">
        <v>202003142</v>
      </c>
      <c r="C4398" s="63">
        <v>35525</v>
      </c>
      <c r="D4398" s="63">
        <v>35526</v>
      </c>
      <c r="E4398" s="55">
        <v>1</v>
      </c>
      <c r="F4398">
        <f t="shared" si="68"/>
        <v>2</v>
      </c>
    </row>
    <row r="4399" spans="1:6" x14ac:dyDescent="0.25">
      <c r="A4399" t="s">
        <v>5597</v>
      </c>
      <c r="B4399">
        <v>201603270</v>
      </c>
      <c r="C4399" s="63">
        <v>35525</v>
      </c>
      <c r="D4399" s="63">
        <v>35525</v>
      </c>
      <c r="E4399" s="55">
        <v>1</v>
      </c>
      <c r="F4399">
        <f t="shared" si="68"/>
        <v>1</v>
      </c>
    </row>
    <row r="4400" spans="1:6" x14ac:dyDescent="0.25">
      <c r="A4400" t="s">
        <v>5596</v>
      </c>
      <c r="B4400">
        <v>202103631</v>
      </c>
      <c r="C4400" s="63">
        <v>35526</v>
      </c>
      <c r="D4400" s="63">
        <v>35526</v>
      </c>
      <c r="E4400" s="55">
        <v>1</v>
      </c>
      <c r="F4400">
        <f t="shared" si="68"/>
        <v>1</v>
      </c>
    </row>
    <row r="4401" spans="1:6" x14ac:dyDescent="0.25">
      <c r="A4401" t="s">
        <v>5595</v>
      </c>
      <c r="B4401">
        <v>201707001</v>
      </c>
      <c r="C4401" s="63">
        <v>35526</v>
      </c>
      <c r="D4401" s="63">
        <v>35526</v>
      </c>
      <c r="E4401" s="55">
        <v>1</v>
      </c>
      <c r="F4401">
        <f t="shared" si="68"/>
        <v>1</v>
      </c>
    </row>
    <row r="4402" spans="1:6" x14ac:dyDescent="0.25">
      <c r="A4402" t="s">
        <v>5594</v>
      </c>
      <c r="B4402">
        <v>201806095</v>
      </c>
      <c r="C4402" s="63">
        <v>35529</v>
      </c>
      <c r="D4402" s="63">
        <v>35529</v>
      </c>
      <c r="E4402" s="55">
        <v>1</v>
      </c>
      <c r="F4402">
        <f t="shared" si="68"/>
        <v>1</v>
      </c>
    </row>
    <row r="4403" spans="1:6" x14ac:dyDescent="0.25">
      <c r="A4403" t="s">
        <v>5593</v>
      </c>
      <c r="B4403">
        <v>201806508</v>
      </c>
      <c r="C4403" s="63">
        <v>35526</v>
      </c>
      <c r="D4403" s="63">
        <v>35526</v>
      </c>
      <c r="E4403" s="55">
        <v>1</v>
      </c>
      <c r="F4403">
        <f t="shared" si="68"/>
        <v>1</v>
      </c>
    </row>
    <row r="4404" spans="1:6" x14ac:dyDescent="0.25">
      <c r="B4404">
        <v>202005950</v>
      </c>
      <c r="C4404" s="63">
        <v>35527</v>
      </c>
      <c r="D4404" s="63">
        <v>35527</v>
      </c>
      <c r="E4404" s="55">
        <v>1</v>
      </c>
      <c r="F4404">
        <f t="shared" si="68"/>
        <v>1</v>
      </c>
    </row>
    <row r="4405" spans="1:6" x14ac:dyDescent="0.25">
      <c r="A4405" t="s">
        <v>5592</v>
      </c>
      <c r="B4405">
        <v>201909920</v>
      </c>
      <c r="C4405" s="63">
        <v>35525</v>
      </c>
      <c r="D4405" s="63">
        <v>35526</v>
      </c>
      <c r="E4405" s="55">
        <v>1</v>
      </c>
      <c r="F4405">
        <f t="shared" si="68"/>
        <v>2</v>
      </c>
    </row>
    <row r="4406" spans="1:6" x14ac:dyDescent="0.25">
      <c r="A4406" t="s">
        <v>2089</v>
      </c>
      <c r="B4406">
        <v>202004999</v>
      </c>
      <c r="C4406" s="63">
        <v>35525</v>
      </c>
      <c r="D4406" s="63">
        <v>35526</v>
      </c>
      <c r="E4406" s="55">
        <v>1</v>
      </c>
      <c r="F4406">
        <f t="shared" si="68"/>
        <v>2</v>
      </c>
    </row>
    <row r="4407" spans="1:6" x14ac:dyDescent="0.25">
      <c r="A4407" t="s">
        <v>5591</v>
      </c>
      <c r="B4407">
        <v>202007539</v>
      </c>
      <c r="C4407" s="63">
        <v>35526</v>
      </c>
      <c r="D4407" s="63">
        <v>35526</v>
      </c>
      <c r="E4407" s="55">
        <v>1</v>
      </c>
      <c r="F4407">
        <f t="shared" si="68"/>
        <v>1</v>
      </c>
    </row>
    <row r="4408" spans="1:6" x14ac:dyDescent="0.25">
      <c r="A4408" t="s">
        <v>5590</v>
      </c>
      <c r="B4408">
        <v>201204970</v>
      </c>
      <c r="C4408" s="63">
        <v>35526</v>
      </c>
      <c r="D4408" s="63">
        <v>35526</v>
      </c>
      <c r="E4408" s="55">
        <v>1</v>
      </c>
      <c r="F4408">
        <f t="shared" si="68"/>
        <v>1</v>
      </c>
    </row>
    <row r="4409" spans="1:6" x14ac:dyDescent="0.25">
      <c r="A4409" t="s">
        <v>5589</v>
      </c>
      <c r="B4409">
        <v>202005108</v>
      </c>
      <c r="C4409" s="63">
        <v>35525</v>
      </c>
      <c r="D4409" s="63">
        <v>35525</v>
      </c>
      <c r="E4409" s="55">
        <v>1</v>
      </c>
      <c r="F4409">
        <f t="shared" si="68"/>
        <v>1</v>
      </c>
    </row>
    <row r="4410" spans="1:6" x14ac:dyDescent="0.25">
      <c r="A4410" t="s">
        <v>2088</v>
      </c>
      <c r="B4410">
        <v>201905061</v>
      </c>
      <c r="C4410" s="63">
        <v>35528</v>
      </c>
      <c r="D4410" s="63">
        <v>35528</v>
      </c>
      <c r="E4410" s="55">
        <v>1</v>
      </c>
      <c r="F4410">
        <f t="shared" si="68"/>
        <v>1</v>
      </c>
    </row>
    <row r="4411" spans="1:6" x14ac:dyDescent="0.25">
      <c r="B4411">
        <v>202004377</v>
      </c>
      <c r="C4411" s="63">
        <v>35529</v>
      </c>
      <c r="D4411" s="63">
        <v>35529</v>
      </c>
      <c r="E4411" s="55">
        <v>1</v>
      </c>
      <c r="F4411">
        <f t="shared" si="68"/>
        <v>1</v>
      </c>
    </row>
    <row r="4412" spans="1:6" x14ac:dyDescent="0.25">
      <c r="A4412" t="s">
        <v>5588</v>
      </c>
      <c r="B4412">
        <v>201806128</v>
      </c>
      <c r="C4412" s="63">
        <v>35526</v>
      </c>
      <c r="D4412" s="63">
        <v>35527</v>
      </c>
      <c r="E4412" s="55">
        <v>1</v>
      </c>
      <c r="F4412">
        <f t="shared" si="68"/>
        <v>2</v>
      </c>
    </row>
    <row r="4413" spans="1:6" x14ac:dyDescent="0.25">
      <c r="B4413">
        <v>202005107</v>
      </c>
      <c r="C4413" s="63">
        <v>35526</v>
      </c>
      <c r="D4413" s="63">
        <v>35526</v>
      </c>
      <c r="E4413" s="55">
        <v>1</v>
      </c>
      <c r="F4413">
        <f t="shared" si="68"/>
        <v>1</v>
      </c>
    </row>
    <row r="4414" spans="1:6" x14ac:dyDescent="0.25">
      <c r="A4414" t="s">
        <v>5587</v>
      </c>
      <c r="B4414">
        <v>201800318</v>
      </c>
      <c r="C4414" s="63">
        <v>35526</v>
      </c>
      <c r="D4414" s="63">
        <v>35526</v>
      </c>
      <c r="E4414" s="55">
        <v>1</v>
      </c>
      <c r="F4414">
        <f t="shared" si="68"/>
        <v>1</v>
      </c>
    </row>
    <row r="4415" spans="1:6" x14ac:dyDescent="0.25">
      <c r="A4415" t="s">
        <v>5586</v>
      </c>
      <c r="B4415">
        <v>201904531</v>
      </c>
      <c r="C4415" s="63">
        <v>35526</v>
      </c>
      <c r="D4415" s="63">
        <v>35526</v>
      </c>
      <c r="E4415" s="55">
        <v>1</v>
      </c>
      <c r="F4415">
        <f t="shared" si="68"/>
        <v>1</v>
      </c>
    </row>
    <row r="4416" spans="1:6" x14ac:dyDescent="0.25">
      <c r="B4416">
        <v>202004269</v>
      </c>
      <c r="C4416" s="63">
        <v>35527</v>
      </c>
      <c r="D4416" s="63">
        <v>35527</v>
      </c>
      <c r="E4416" s="55">
        <v>1</v>
      </c>
      <c r="F4416">
        <f t="shared" si="68"/>
        <v>1</v>
      </c>
    </row>
    <row r="4417" spans="1:6" x14ac:dyDescent="0.25">
      <c r="B4417">
        <v>202005216</v>
      </c>
      <c r="C4417" s="63">
        <v>35526</v>
      </c>
      <c r="D4417" s="63">
        <v>35526</v>
      </c>
      <c r="E4417" s="55">
        <v>1</v>
      </c>
      <c r="F4417">
        <f t="shared" si="68"/>
        <v>1</v>
      </c>
    </row>
    <row r="4418" spans="1:6" x14ac:dyDescent="0.25">
      <c r="A4418" t="s">
        <v>5585</v>
      </c>
      <c r="B4418">
        <v>201508246</v>
      </c>
      <c r="C4418" s="63">
        <v>35526</v>
      </c>
      <c r="D4418" s="63">
        <v>35526</v>
      </c>
      <c r="E4418" s="55">
        <v>1</v>
      </c>
      <c r="F4418">
        <f t="shared" si="68"/>
        <v>1</v>
      </c>
    </row>
    <row r="4419" spans="1:6" x14ac:dyDescent="0.25">
      <c r="A4419" t="s">
        <v>5584</v>
      </c>
      <c r="B4419">
        <v>201905308</v>
      </c>
      <c r="C4419" s="63">
        <v>35527</v>
      </c>
      <c r="D4419" s="63">
        <v>35527</v>
      </c>
      <c r="E4419" s="55">
        <v>1</v>
      </c>
      <c r="F4419">
        <f t="shared" si="68"/>
        <v>1</v>
      </c>
    </row>
    <row r="4420" spans="1:6" x14ac:dyDescent="0.25">
      <c r="A4420" t="s">
        <v>5583</v>
      </c>
      <c r="B4420">
        <v>201900359</v>
      </c>
      <c r="C4420" s="63">
        <v>35526</v>
      </c>
      <c r="D4420" s="63">
        <v>35526</v>
      </c>
      <c r="E4420" s="55">
        <v>1</v>
      </c>
      <c r="F4420">
        <f t="shared" si="68"/>
        <v>1</v>
      </c>
    </row>
    <row r="4421" spans="1:6" x14ac:dyDescent="0.25">
      <c r="A4421" t="s">
        <v>2087</v>
      </c>
      <c r="B4421">
        <v>201706052</v>
      </c>
      <c r="C4421" s="63">
        <v>35526</v>
      </c>
      <c r="D4421" s="63">
        <v>35526</v>
      </c>
      <c r="E4421" s="55">
        <v>1</v>
      </c>
      <c r="F4421">
        <f t="shared" si="68"/>
        <v>1</v>
      </c>
    </row>
    <row r="4422" spans="1:6" x14ac:dyDescent="0.25">
      <c r="A4422" t="s">
        <v>5582</v>
      </c>
      <c r="B4422">
        <v>202006773</v>
      </c>
      <c r="C4422" s="63">
        <v>35526</v>
      </c>
      <c r="D4422" s="63">
        <v>35526</v>
      </c>
      <c r="E4422" s="55">
        <v>1</v>
      </c>
      <c r="F4422">
        <f t="shared" ref="F4422:F4485" si="69">IFERROR(D4422-C4422+1, 0)</f>
        <v>1</v>
      </c>
    </row>
    <row r="4423" spans="1:6" x14ac:dyDescent="0.25">
      <c r="A4423" t="s">
        <v>2086</v>
      </c>
      <c r="B4423">
        <v>202102698</v>
      </c>
      <c r="C4423" s="63">
        <v>35526</v>
      </c>
      <c r="D4423" s="63">
        <v>35526</v>
      </c>
      <c r="E4423" s="55">
        <v>1</v>
      </c>
      <c r="F4423">
        <f t="shared" si="69"/>
        <v>1</v>
      </c>
    </row>
    <row r="4424" spans="1:6" x14ac:dyDescent="0.25">
      <c r="A4424" t="s">
        <v>5581</v>
      </c>
      <c r="B4424">
        <v>201703964</v>
      </c>
      <c r="C4424" s="63">
        <v>35526</v>
      </c>
      <c r="D4424" s="63">
        <v>35526</v>
      </c>
      <c r="E4424" s="55">
        <v>1</v>
      </c>
      <c r="F4424">
        <f t="shared" si="69"/>
        <v>1</v>
      </c>
    </row>
    <row r="4425" spans="1:6" x14ac:dyDescent="0.25">
      <c r="B4425">
        <v>201905793</v>
      </c>
      <c r="C4425" s="63">
        <v>35526</v>
      </c>
      <c r="D4425" s="63">
        <v>35527</v>
      </c>
      <c r="E4425" s="55">
        <v>1</v>
      </c>
      <c r="F4425">
        <f t="shared" si="69"/>
        <v>2</v>
      </c>
    </row>
    <row r="4426" spans="1:6" x14ac:dyDescent="0.25">
      <c r="A4426" t="s">
        <v>5580</v>
      </c>
      <c r="B4426">
        <v>201907337</v>
      </c>
      <c r="C4426" s="63">
        <v>35526</v>
      </c>
      <c r="D4426" s="63">
        <v>35526</v>
      </c>
      <c r="E4426" s="55">
        <v>1</v>
      </c>
      <c r="F4426">
        <f t="shared" si="69"/>
        <v>1</v>
      </c>
    </row>
    <row r="4427" spans="1:6" x14ac:dyDescent="0.25">
      <c r="A4427" t="s">
        <v>5579</v>
      </c>
      <c r="B4427">
        <v>201906454</v>
      </c>
      <c r="C4427" s="63">
        <v>35526</v>
      </c>
      <c r="D4427" s="63">
        <v>35526</v>
      </c>
      <c r="E4427" s="55">
        <v>1</v>
      </c>
      <c r="F4427">
        <f t="shared" si="69"/>
        <v>1</v>
      </c>
    </row>
    <row r="4428" spans="1:6" x14ac:dyDescent="0.25">
      <c r="A4428" t="s">
        <v>2085</v>
      </c>
      <c r="B4428">
        <v>201905200</v>
      </c>
      <c r="C4428" s="63">
        <v>35526</v>
      </c>
      <c r="D4428" s="63">
        <v>35526</v>
      </c>
      <c r="E4428" s="55">
        <v>1</v>
      </c>
      <c r="F4428">
        <f t="shared" si="69"/>
        <v>1</v>
      </c>
    </row>
    <row r="4429" spans="1:6" x14ac:dyDescent="0.25">
      <c r="B4429">
        <v>202102204</v>
      </c>
      <c r="C4429" s="63">
        <v>35526</v>
      </c>
      <c r="D4429" s="63">
        <v>35526</v>
      </c>
      <c r="E4429" s="55">
        <v>1</v>
      </c>
      <c r="F4429">
        <f t="shared" si="69"/>
        <v>1</v>
      </c>
    </row>
    <row r="4430" spans="1:6" x14ac:dyDescent="0.25">
      <c r="A4430" t="s">
        <v>2084</v>
      </c>
      <c r="B4430">
        <v>201905166</v>
      </c>
      <c r="C4430" s="63">
        <v>35526</v>
      </c>
      <c r="D4430" s="63">
        <v>35526</v>
      </c>
      <c r="E4430" s="55">
        <v>1</v>
      </c>
      <c r="F4430">
        <f t="shared" si="69"/>
        <v>1</v>
      </c>
    </row>
    <row r="4431" spans="1:6" x14ac:dyDescent="0.25">
      <c r="A4431" t="s">
        <v>5578</v>
      </c>
      <c r="B4431">
        <v>201905228</v>
      </c>
      <c r="C4431" s="63">
        <v>35526</v>
      </c>
      <c r="D4431" s="63">
        <v>35526</v>
      </c>
      <c r="E4431" s="55">
        <v>1</v>
      </c>
      <c r="F4431">
        <f t="shared" si="69"/>
        <v>1</v>
      </c>
    </row>
    <row r="4432" spans="1:6" x14ac:dyDescent="0.25">
      <c r="A4432" t="s">
        <v>2082</v>
      </c>
      <c r="B4432">
        <v>201606166</v>
      </c>
      <c r="C4432" s="63">
        <v>35526</v>
      </c>
      <c r="D4432" s="63">
        <v>35527</v>
      </c>
      <c r="E4432" s="55">
        <v>1</v>
      </c>
      <c r="F4432">
        <f t="shared" si="69"/>
        <v>2</v>
      </c>
    </row>
    <row r="4433" spans="1:6" x14ac:dyDescent="0.25">
      <c r="A4433" t="s">
        <v>5577</v>
      </c>
      <c r="B4433">
        <v>201907035</v>
      </c>
      <c r="C4433" s="63">
        <v>35526</v>
      </c>
      <c r="D4433" s="63">
        <v>35526</v>
      </c>
      <c r="E4433" s="55">
        <v>1</v>
      </c>
      <c r="F4433">
        <f t="shared" si="69"/>
        <v>1</v>
      </c>
    </row>
    <row r="4434" spans="1:6" x14ac:dyDescent="0.25">
      <c r="B4434">
        <v>201907594</v>
      </c>
      <c r="C4434" s="63">
        <v>35526</v>
      </c>
      <c r="D4434" s="63">
        <v>35526</v>
      </c>
      <c r="E4434" s="55">
        <v>1</v>
      </c>
      <c r="F4434">
        <f t="shared" si="69"/>
        <v>1</v>
      </c>
    </row>
    <row r="4435" spans="1:6" x14ac:dyDescent="0.25">
      <c r="A4435" t="s">
        <v>5576</v>
      </c>
      <c r="B4435">
        <v>201907281</v>
      </c>
      <c r="C4435" s="63">
        <v>35527</v>
      </c>
      <c r="D4435" s="63">
        <v>35527</v>
      </c>
      <c r="E4435" s="55">
        <v>1</v>
      </c>
      <c r="F4435">
        <f t="shared" si="69"/>
        <v>1</v>
      </c>
    </row>
    <row r="4436" spans="1:6" x14ac:dyDescent="0.25">
      <c r="A4436" t="s">
        <v>5575</v>
      </c>
      <c r="B4436">
        <v>201308099</v>
      </c>
      <c r="C4436" s="63">
        <v>35527</v>
      </c>
      <c r="D4436" s="63">
        <v>35527</v>
      </c>
      <c r="E4436" s="55">
        <v>1</v>
      </c>
      <c r="F4436">
        <f t="shared" si="69"/>
        <v>1</v>
      </c>
    </row>
    <row r="4437" spans="1:6" x14ac:dyDescent="0.25">
      <c r="B4437">
        <v>202007629</v>
      </c>
      <c r="C4437" s="63">
        <v>35527</v>
      </c>
      <c r="D4437" s="63">
        <v>35527</v>
      </c>
      <c r="E4437" s="55">
        <v>1</v>
      </c>
      <c r="F4437">
        <f t="shared" si="69"/>
        <v>1</v>
      </c>
    </row>
    <row r="4438" spans="1:6" x14ac:dyDescent="0.25">
      <c r="A4438" t="s">
        <v>5574</v>
      </c>
      <c r="B4438">
        <v>201806849</v>
      </c>
      <c r="C4438" s="63">
        <v>35527</v>
      </c>
      <c r="D4438" s="63">
        <v>35527</v>
      </c>
      <c r="E4438" s="55">
        <v>1</v>
      </c>
      <c r="F4438">
        <f t="shared" si="69"/>
        <v>1</v>
      </c>
    </row>
    <row r="4439" spans="1:6" x14ac:dyDescent="0.25">
      <c r="A4439" t="s">
        <v>4810</v>
      </c>
      <c r="B4439">
        <v>201504772</v>
      </c>
      <c r="C4439" s="63">
        <v>35259</v>
      </c>
      <c r="D4439" s="63">
        <v>35259</v>
      </c>
      <c r="E4439" s="55">
        <v>1</v>
      </c>
      <c r="F4439">
        <f t="shared" si="69"/>
        <v>1</v>
      </c>
    </row>
    <row r="4440" spans="1:6" x14ac:dyDescent="0.25">
      <c r="A4440" t="s">
        <v>4745</v>
      </c>
      <c r="B4440">
        <v>201908075</v>
      </c>
      <c r="C4440" s="63">
        <v>35293</v>
      </c>
      <c r="D4440" s="63">
        <v>35294</v>
      </c>
      <c r="E4440" s="55">
        <v>1</v>
      </c>
      <c r="F4440">
        <f t="shared" si="69"/>
        <v>2</v>
      </c>
    </row>
    <row r="4441" spans="1:6" x14ac:dyDescent="0.25">
      <c r="A4441" t="s">
        <v>5573</v>
      </c>
      <c r="B4441">
        <v>201604686</v>
      </c>
      <c r="C4441" s="63">
        <v>35527</v>
      </c>
      <c r="D4441" s="63">
        <v>35527</v>
      </c>
      <c r="E4441" s="55">
        <v>1</v>
      </c>
      <c r="F4441">
        <f t="shared" si="69"/>
        <v>1</v>
      </c>
    </row>
    <row r="4442" spans="1:6" x14ac:dyDescent="0.25">
      <c r="A4442" t="s">
        <v>2081</v>
      </c>
      <c r="B4442">
        <v>202006059</v>
      </c>
      <c r="C4442" s="63">
        <v>35527</v>
      </c>
      <c r="D4442" s="63">
        <v>35527</v>
      </c>
      <c r="E4442" s="55">
        <v>1</v>
      </c>
      <c r="F4442">
        <f t="shared" si="69"/>
        <v>1</v>
      </c>
    </row>
    <row r="4443" spans="1:6" x14ac:dyDescent="0.25">
      <c r="A4443" t="s">
        <v>5572</v>
      </c>
      <c r="B4443">
        <v>201908633</v>
      </c>
      <c r="C4443" s="63">
        <v>35527</v>
      </c>
      <c r="D4443" s="63">
        <v>35527</v>
      </c>
      <c r="E4443" s="55">
        <v>1</v>
      </c>
      <c r="F4443">
        <f t="shared" si="69"/>
        <v>1</v>
      </c>
    </row>
    <row r="4444" spans="1:6" x14ac:dyDescent="0.25">
      <c r="B4444">
        <v>202110018</v>
      </c>
      <c r="C4444" s="63">
        <v>35527</v>
      </c>
      <c r="D4444" s="63">
        <v>35527</v>
      </c>
      <c r="E4444" s="55">
        <v>1</v>
      </c>
      <c r="F4444">
        <f t="shared" si="69"/>
        <v>1</v>
      </c>
    </row>
    <row r="4445" spans="1:6" x14ac:dyDescent="0.25">
      <c r="A4445" t="s">
        <v>2080</v>
      </c>
      <c r="B4445">
        <v>202004225</v>
      </c>
      <c r="C4445" s="63">
        <v>35527</v>
      </c>
      <c r="D4445" s="63">
        <v>35527</v>
      </c>
      <c r="E4445" s="55">
        <v>1</v>
      </c>
      <c r="F4445">
        <f t="shared" si="69"/>
        <v>1</v>
      </c>
    </row>
    <row r="4446" spans="1:6" x14ac:dyDescent="0.25">
      <c r="A4446" t="s">
        <v>5571</v>
      </c>
      <c r="B4446">
        <v>201904908</v>
      </c>
      <c r="C4446" s="63">
        <v>35528</v>
      </c>
      <c r="D4446" s="63">
        <v>35528</v>
      </c>
      <c r="E4446" s="55">
        <v>1</v>
      </c>
      <c r="F4446">
        <f t="shared" si="69"/>
        <v>1</v>
      </c>
    </row>
    <row r="4447" spans="1:6" x14ac:dyDescent="0.25">
      <c r="A4447" t="s">
        <v>5569</v>
      </c>
      <c r="B4447">
        <v>201208089</v>
      </c>
      <c r="C4447" s="63">
        <v>35528</v>
      </c>
      <c r="D4447" s="63">
        <v>35528</v>
      </c>
      <c r="E4447" s="55">
        <v>1</v>
      </c>
      <c r="F4447">
        <f t="shared" si="69"/>
        <v>1</v>
      </c>
    </row>
    <row r="4448" spans="1:6" x14ac:dyDescent="0.25">
      <c r="A4448" t="s">
        <v>5567</v>
      </c>
      <c r="B4448">
        <v>201906937</v>
      </c>
      <c r="C4448" s="63">
        <v>35528</v>
      </c>
      <c r="D4448" s="63">
        <v>35528</v>
      </c>
      <c r="E4448" s="55">
        <v>1</v>
      </c>
      <c r="F4448">
        <f t="shared" si="69"/>
        <v>1</v>
      </c>
    </row>
    <row r="4449" spans="1:6" x14ac:dyDescent="0.25">
      <c r="A4449" t="s">
        <v>2079</v>
      </c>
      <c r="B4449">
        <v>201405015</v>
      </c>
      <c r="C4449" s="63">
        <v>35528</v>
      </c>
      <c r="D4449" s="63">
        <v>35528</v>
      </c>
      <c r="E4449" s="55">
        <v>1</v>
      </c>
      <c r="F4449">
        <f t="shared" si="69"/>
        <v>1</v>
      </c>
    </row>
    <row r="4450" spans="1:6" x14ac:dyDescent="0.25">
      <c r="A4450" t="s">
        <v>2078</v>
      </c>
      <c r="B4450">
        <v>202007769</v>
      </c>
      <c r="C4450" s="63">
        <v>35528</v>
      </c>
      <c r="D4450" s="63">
        <v>35528</v>
      </c>
      <c r="E4450" s="55">
        <v>1</v>
      </c>
      <c r="F4450">
        <f t="shared" si="69"/>
        <v>1</v>
      </c>
    </row>
    <row r="4451" spans="1:6" x14ac:dyDescent="0.25">
      <c r="A4451" t="s">
        <v>5566</v>
      </c>
      <c r="B4451">
        <v>201806757</v>
      </c>
      <c r="C4451" s="63">
        <v>35529</v>
      </c>
      <c r="D4451" s="63">
        <v>35529</v>
      </c>
      <c r="E4451" s="55">
        <v>1</v>
      </c>
      <c r="F4451">
        <f t="shared" si="69"/>
        <v>1</v>
      </c>
    </row>
    <row r="4452" spans="1:6" x14ac:dyDescent="0.25">
      <c r="A4452" t="s">
        <v>5565</v>
      </c>
      <c r="B4452">
        <v>201608611</v>
      </c>
      <c r="C4452" s="63">
        <v>35533</v>
      </c>
      <c r="D4452" s="63">
        <v>35533</v>
      </c>
      <c r="E4452" s="55">
        <v>1</v>
      </c>
      <c r="F4452">
        <f t="shared" si="69"/>
        <v>1</v>
      </c>
    </row>
    <row r="4453" spans="1:6" x14ac:dyDescent="0.25">
      <c r="B4453">
        <v>201707235</v>
      </c>
      <c r="C4453" s="63">
        <v>35534</v>
      </c>
      <c r="D4453" s="63">
        <v>35534</v>
      </c>
      <c r="E4453" s="55">
        <v>1</v>
      </c>
      <c r="F4453">
        <f t="shared" si="69"/>
        <v>1</v>
      </c>
    </row>
    <row r="4454" spans="1:6" x14ac:dyDescent="0.25">
      <c r="B4454">
        <v>202005330</v>
      </c>
      <c r="C4454" s="63">
        <v>35532</v>
      </c>
      <c r="D4454" s="63">
        <v>35532</v>
      </c>
      <c r="E4454" s="55">
        <v>1</v>
      </c>
      <c r="F4454">
        <f t="shared" si="69"/>
        <v>1</v>
      </c>
    </row>
    <row r="4455" spans="1:6" x14ac:dyDescent="0.25">
      <c r="B4455">
        <v>202006757</v>
      </c>
      <c r="C4455" s="63">
        <v>35534</v>
      </c>
      <c r="D4455" s="63">
        <v>35534</v>
      </c>
      <c r="E4455" s="55">
        <v>1</v>
      </c>
      <c r="F4455">
        <f t="shared" si="69"/>
        <v>1</v>
      </c>
    </row>
    <row r="4456" spans="1:6" x14ac:dyDescent="0.25">
      <c r="B4456">
        <v>202102714</v>
      </c>
      <c r="C4456" s="63">
        <v>35534</v>
      </c>
      <c r="D4456" s="63">
        <v>35534</v>
      </c>
      <c r="E4456" s="55">
        <v>1</v>
      </c>
      <c r="F4456">
        <f t="shared" si="69"/>
        <v>1</v>
      </c>
    </row>
    <row r="4457" spans="1:6" x14ac:dyDescent="0.25">
      <c r="A4457" t="s">
        <v>2076</v>
      </c>
      <c r="B4457">
        <v>201604257</v>
      </c>
      <c r="C4457" s="63">
        <v>35529</v>
      </c>
      <c r="D4457" s="63">
        <v>35530</v>
      </c>
      <c r="E4457" s="55">
        <v>1</v>
      </c>
      <c r="F4457">
        <f t="shared" si="69"/>
        <v>2</v>
      </c>
    </row>
    <row r="4458" spans="1:6" x14ac:dyDescent="0.25">
      <c r="A4458" t="s">
        <v>5564</v>
      </c>
      <c r="B4458">
        <v>202006427</v>
      </c>
      <c r="C4458" s="63">
        <v>35637</v>
      </c>
      <c r="D4458" s="63">
        <v>35637</v>
      </c>
      <c r="E4458" s="55">
        <v>1</v>
      </c>
      <c r="F4458">
        <f t="shared" si="69"/>
        <v>1</v>
      </c>
    </row>
    <row r="4459" spans="1:6" x14ac:dyDescent="0.25">
      <c r="A4459" t="s">
        <v>5563</v>
      </c>
      <c r="B4459">
        <v>201506449</v>
      </c>
      <c r="C4459" s="63">
        <v>35530</v>
      </c>
      <c r="D4459" s="63">
        <v>35530</v>
      </c>
      <c r="E4459" s="55">
        <v>1</v>
      </c>
      <c r="F4459">
        <f t="shared" si="69"/>
        <v>1</v>
      </c>
    </row>
    <row r="4460" spans="1:6" x14ac:dyDescent="0.25">
      <c r="B4460">
        <v>201700122</v>
      </c>
      <c r="C4460" s="63">
        <v>35530</v>
      </c>
      <c r="D4460" s="63">
        <v>35530</v>
      </c>
      <c r="E4460" s="55">
        <v>1</v>
      </c>
      <c r="F4460">
        <f t="shared" si="69"/>
        <v>1</v>
      </c>
    </row>
    <row r="4461" spans="1:6" x14ac:dyDescent="0.25">
      <c r="B4461">
        <v>202000166</v>
      </c>
      <c r="C4461" s="63">
        <v>35529</v>
      </c>
      <c r="D4461" s="63">
        <v>35529</v>
      </c>
      <c r="E4461" s="55">
        <v>1</v>
      </c>
      <c r="F4461">
        <f t="shared" si="69"/>
        <v>1</v>
      </c>
    </row>
    <row r="4462" spans="1:6" x14ac:dyDescent="0.25">
      <c r="B4462">
        <v>202004325</v>
      </c>
      <c r="C4462" s="63">
        <v>35531</v>
      </c>
      <c r="D4462" s="63">
        <v>35531</v>
      </c>
      <c r="E4462" s="55">
        <v>1</v>
      </c>
      <c r="F4462">
        <f t="shared" si="69"/>
        <v>1</v>
      </c>
    </row>
    <row r="4463" spans="1:6" x14ac:dyDescent="0.25">
      <c r="A4463" t="s">
        <v>2075</v>
      </c>
      <c r="B4463">
        <v>201405742</v>
      </c>
      <c r="C4463" s="63">
        <v>35530</v>
      </c>
      <c r="D4463" s="63">
        <v>35530</v>
      </c>
      <c r="E4463" s="55">
        <v>1</v>
      </c>
      <c r="F4463">
        <f t="shared" si="69"/>
        <v>1</v>
      </c>
    </row>
    <row r="4464" spans="1:6" x14ac:dyDescent="0.25">
      <c r="B4464">
        <v>201704991</v>
      </c>
      <c r="C4464" s="63">
        <v>35530</v>
      </c>
      <c r="D4464" s="63">
        <v>35531</v>
      </c>
      <c r="E4464" s="55">
        <v>1</v>
      </c>
      <c r="F4464">
        <f t="shared" si="69"/>
        <v>2</v>
      </c>
    </row>
    <row r="4465" spans="1:6" x14ac:dyDescent="0.25">
      <c r="B4465">
        <v>201806321</v>
      </c>
      <c r="C4465" s="63">
        <v>35531</v>
      </c>
      <c r="D4465" s="63">
        <v>35531</v>
      </c>
      <c r="E4465" s="55">
        <v>1</v>
      </c>
      <c r="F4465">
        <f t="shared" si="69"/>
        <v>1</v>
      </c>
    </row>
    <row r="4466" spans="1:6" x14ac:dyDescent="0.25">
      <c r="A4466" t="s">
        <v>5562</v>
      </c>
      <c r="B4466">
        <v>202102713</v>
      </c>
      <c r="C4466" s="63">
        <v>35530</v>
      </c>
      <c r="D4466" s="63">
        <v>35530</v>
      </c>
      <c r="E4466" s="55">
        <v>1</v>
      </c>
      <c r="F4466">
        <f t="shared" si="69"/>
        <v>1</v>
      </c>
    </row>
    <row r="4467" spans="1:6" x14ac:dyDescent="0.25">
      <c r="A4467" t="s">
        <v>5561</v>
      </c>
      <c r="B4467">
        <v>202007531</v>
      </c>
      <c r="C4467" s="63">
        <v>35531</v>
      </c>
      <c r="D4467" s="63">
        <v>35531</v>
      </c>
      <c r="E4467" s="55">
        <v>1</v>
      </c>
      <c r="F4467">
        <f t="shared" si="69"/>
        <v>1</v>
      </c>
    </row>
    <row r="4468" spans="1:6" x14ac:dyDescent="0.25">
      <c r="A4468" t="s">
        <v>2074</v>
      </c>
      <c r="B4468">
        <v>201806636</v>
      </c>
      <c r="C4468" s="63">
        <v>35532</v>
      </c>
      <c r="D4468" s="63">
        <v>35532</v>
      </c>
      <c r="E4468" s="55">
        <v>1</v>
      </c>
      <c r="F4468">
        <f t="shared" si="69"/>
        <v>1</v>
      </c>
    </row>
    <row r="4469" spans="1:6" x14ac:dyDescent="0.25">
      <c r="A4469" t="s">
        <v>2073</v>
      </c>
      <c r="B4469">
        <v>201606201</v>
      </c>
      <c r="C4469" s="63">
        <v>35530</v>
      </c>
      <c r="D4469" s="63">
        <v>35530</v>
      </c>
      <c r="E4469" s="55">
        <v>1</v>
      </c>
      <c r="F4469">
        <f t="shared" si="69"/>
        <v>1</v>
      </c>
    </row>
    <row r="4470" spans="1:6" x14ac:dyDescent="0.25">
      <c r="B4470">
        <v>202004288</v>
      </c>
      <c r="C4470" s="63">
        <v>35531</v>
      </c>
      <c r="D4470" s="63">
        <v>35531</v>
      </c>
      <c r="E4470" s="55">
        <v>1</v>
      </c>
      <c r="F4470">
        <f t="shared" si="69"/>
        <v>1</v>
      </c>
    </row>
    <row r="4471" spans="1:6" x14ac:dyDescent="0.25">
      <c r="B4471">
        <v>202006407</v>
      </c>
      <c r="C4471" s="63">
        <v>35530</v>
      </c>
      <c r="D4471" s="63">
        <v>35530</v>
      </c>
      <c r="E4471" s="55">
        <v>1</v>
      </c>
      <c r="F4471">
        <f t="shared" si="69"/>
        <v>1</v>
      </c>
    </row>
    <row r="4472" spans="1:6" x14ac:dyDescent="0.25">
      <c r="A4472" t="s">
        <v>5560</v>
      </c>
      <c r="B4472">
        <v>201904952</v>
      </c>
      <c r="C4472" s="63">
        <v>35531</v>
      </c>
      <c r="D4472" s="63">
        <v>35531</v>
      </c>
      <c r="E4472" s="55">
        <v>1</v>
      </c>
      <c r="F4472">
        <f t="shared" si="69"/>
        <v>1</v>
      </c>
    </row>
    <row r="4473" spans="1:6" x14ac:dyDescent="0.25">
      <c r="A4473" t="s">
        <v>2072</v>
      </c>
      <c r="B4473">
        <v>202003484</v>
      </c>
      <c r="C4473" s="63">
        <v>35532</v>
      </c>
      <c r="D4473" s="63">
        <v>35532</v>
      </c>
      <c r="E4473" s="55">
        <v>1</v>
      </c>
      <c r="F4473">
        <f t="shared" si="69"/>
        <v>1</v>
      </c>
    </row>
    <row r="4474" spans="1:6" x14ac:dyDescent="0.25">
      <c r="B4474">
        <v>202007895</v>
      </c>
      <c r="C4474" s="63">
        <v>35531</v>
      </c>
      <c r="D4474" s="63">
        <v>35531</v>
      </c>
      <c r="E4474" s="55">
        <v>1</v>
      </c>
      <c r="F4474">
        <f t="shared" si="69"/>
        <v>1</v>
      </c>
    </row>
    <row r="4475" spans="1:6" x14ac:dyDescent="0.25">
      <c r="B4475">
        <v>202103629</v>
      </c>
      <c r="C4475" s="63">
        <v>35533</v>
      </c>
      <c r="D4475" s="63">
        <v>35533</v>
      </c>
      <c r="E4475" s="55">
        <v>1</v>
      </c>
      <c r="F4475">
        <f t="shared" si="69"/>
        <v>1</v>
      </c>
    </row>
    <row r="4476" spans="1:6" x14ac:dyDescent="0.25">
      <c r="A4476" t="s">
        <v>5559</v>
      </c>
      <c r="B4476">
        <v>201704658</v>
      </c>
      <c r="C4476" s="63">
        <v>35531</v>
      </c>
      <c r="D4476" s="63">
        <v>35532</v>
      </c>
      <c r="E4476" s="55">
        <v>1</v>
      </c>
      <c r="F4476">
        <f t="shared" si="69"/>
        <v>2</v>
      </c>
    </row>
    <row r="4477" spans="1:6" x14ac:dyDescent="0.25">
      <c r="A4477" t="s">
        <v>5558</v>
      </c>
      <c r="B4477">
        <v>201707234</v>
      </c>
      <c r="C4477" s="63">
        <v>35531</v>
      </c>
      <c r="D4477" s="63">
        <v>35531</v>
      </c>
      <c r="E4477" s="55">
        <v>1</v>
      </c>
      <c r="F4477">
        <f t="shared" si="69"/>
        <v>1</v>
      </c>
    </row>
    <row r="4478" spans="1:6" x14ac:dyDescent="0.25">
      <c r="B4478">
        <v>201806802</v>
      </c>
      <c r="C4478" s="63">
        <v>35531</v>
      </c>
      <c r="D4478" s="63">
        <v>35531</v>
      </c>
      <c r="E4478" s="55">
        <v>1</v>
      </c>
      <c r="F4478">
        <f t="shared" si="69"/>
        <v>1</v>
      </c>
    </row>
    <row r="4479" spans="1:6" x14ac:dyDescent="0.25">
      <c r="A4479" t="s">
        <v>5557</v>
      </c>
      <c r="B4479">
        <v>201904529</v>
      </c>
      <c r="C4479" s="63">
        <v>35532</v>
      </c>
      <c r="D4479" s="63">
        <v>35532</v>
      </c>
      <c r="E4479" s="55">
        <v>1</v>
      </c>
      <c r="F4479">
        <f t="shared" si="69"/>
        <v>1</v>
      </c>
    </row>
    <row r="4480" spans="1:6" x14ac:dyDescent="0.25">
      <c r="A4480" t="s">
        <v>5556</v>
      </c>
      <c r="B4480">
        <v>201705208</v>
      </c>
      <c r="C4480" s="63">
        <v>35531</v>
      </c>
      <c r="D4480" s="63">
        <v>35531</v>
      </c>
      <c r="E4480" s="55">
        <v>1</v>
      </c>
      <c r="F4480">
        <f t="shared" si="69"/>
        <v>1</v>
      </c>
    </row>
    <row r="4481" spans="1:6" x14ac:dyDescent="0.25">
      <c r="A4481" t="s">
        <v>5555</v>
      </c>
      <c r="B4481">
        <v>201904649</v>
      </c>
      <c r="C4481" s="63">
        <v>35531</v>
      </c>
      <c r="D4481" s="63">
        <v>35531</v>
      </c>
      <c r="E4481" s="55">
        <v>1</v>
      </c>
      <c r="F4481">
        <f t="shared" si="69"/>
        <v>1</v>
      </c>
    </row>
    <row r="4482" spans="1:6" x14ac:dyDescent="0.25">
      <c r="A4482" t="s">
        <v>5553</v>
      </c>
      <c r="B4482">
        <v>201003016</v>
      </c>
      <c r="C4482" s="63">
        <v>35531</v>
      </c>
      <c r="D4482" s="63">
        <v>35531</v>
      </c>
      <c r="E4482" s="55">
        <v>1</v>
      </c>
      <c r="F4482">
        <f t="shared" si="69"/>
        <v>1</v>
      </c>
    </row>
    <row r="4483" spans="1:6" x14ac:dyDescent="0.25">
      <c r="B4483">
        <v>201700101</v>
      </c>
      <c r="C4483" s="63">
        <v>35532</v>
      </c>
      <c r="D4483" s="63">
        <v>35532</v>
      </c>
      <c r="E4483" s="55">
        <v>1</v>
      </c>
      <c r="F4483">
        <f t="shared" si="69"/>
        <v>1</v>
      </c>
    </row>
    <row r="4484" spans="1:6" x14ac:dyDescent="0.25">
      <c r="B4484">
        <v>201806507</v>
      </c>
      <c r="C4484" s="63">
        <v>35532</v>
      </c>
      <c r="D4484" s="63">
        <v>35532</v>
      </c>
      <c r="E4484" s="55">
        <v>1</v>
      </c>
      <c r="F4484">
        <f t="shared" si="69"/>
        <v>1</v>
      </c>
    </row>
    <row r="4485" spans="1:6" x14ac:dyDescent="0.25">
      <c r="B4485">
        <v>201907254</v>
      </c>
      <c r="C4485" s="63">
        <v>35532</v>
      </c>
      <c r="D4485" s="63">
        <v>35532</v>
      </c>
      <c r="E4485" s="55">
        <v>1</v>
      </c>
      <c r="F4485">
        <f t="shared" si="69"/>
        <v>1</v>
      </c>
    </row>
    <row r="4486" spans="1:6" x14ac:dyDescent="0.25">
      <c r="A4486" t="s">
        <v>5552</v>
      </c>
      <c r="B4486">
        <v>201806082</v>
      </c>
      <c r="C4486" s="63">
        <v>35532</v>
      </c>
      <c r="D4486" s="63">
        <v>35532</v>
      </c>
      <c r="E4486" s="55">
        <v>1</v>
      </c>
      <c r="F4486">
        <f t="shared" ref="F4486:F4549" si="70">IFERROR(D4486-C4486+1, 0)</f>
        <v>1</v>
      </c>
    </row>
    <row r="4487" spans="1:6" x14ac:dyDescent="0.25">
      <c r="B4487">
        <v>202004324</v>
      </c>
      <c r="C4487" s="63">
        <v>35532</v>
      </c>
      <c r="D4487" s="63">
        <v>35532</v>
      </c>
      <c r="E4487" s="55">
        <v>1</v>
      </c>
      <c r="F4487">
        <f t="shared" si="70"/>
        <v>1</v>
      </c>
    </row>
    <row r="4488" spans="1:6" x14ac:dyDescent="0.25">
      <c r="B4488">
        <v>202005097</v>
      </c>
      <c r="C4488" s="63">
        <v>35531</v>
      </c>
      <c r="D4488" s="63">
        <v>35531</v>
      </c>
      <c r="E4488" s="55">
        <v>1</v>
      </c>
      <c r="F4488">
        <f t="shared" si="70"/>
        <v>1</v>
      </c>
    </row>
    <row r="4489" spans="1:6" x14ac:dyDescent="0.25">
      <c r="A4489" t="s">
        <v>2070</v>
      </c>
      <c r="B4489">
        <v>201804904</v>
      </c>
      <c r="C4489" s="63">
        <v>35531</v>
      </c>
      <c r="D4489" s="63">
        <v>35531</v>
      </c>
      <c r="E4489" s="55">
        <v>1</v>
      </c>
      <c r="F4489">
        <f t="shared" si="70"/>
        <v>1</v>
      </c>
    </row>
    <row r="4490" spans="1:6" x14ac:dyDescent="0.25">
      <c r="A4490" t="s">
        <v>5551</v>
      </c>
      <c r="B4490">
        <v>201905711</v>
      </c>
      <c r="C4490" s="63">
        <v>35531</v>
      </c>
      <c r="D4490" s="63">
        <v>35532</v>
      </c>
      <c r="E4490" s="55">
        <v>1</v>
      </c>
      <c r="F4490">
        <f t="shared" si="70"/>
        <v>2</v>
      </c>
    </row>
    <row r="4491" spans="1:6" x14ac:dyDescent="0.25">
      <c r="A4491" t="s">
        <v>5550</v>
      </c>
      <c r="B4491">
        <v>201904865</v>
      </c>
      <c r="C4491" s="63">
        <v>35531</v>
      </c>
      <c r="D4491" s="63">
        <v>35531</v>
      </c>
      <c r="E4491" s="55">
        <v>1</v>
      </c>
      <c r="F4491">
        <f t="shared" si="70"/>
        <v>1</v>
      </c>
    </row>
    <row r="4492" spans="1:6" x14ac:dyDescent="0.25">
      <c r="B4492">
        <v>201907316</v>
      </c>
      <c r="C4492" s="63">
        <v>35533</v>
      </c>
      <c r="D4492" s="63">
        <v>35533</v>
      </c>
      <c r="E4492" s="55">
        <v>1</v>
      </c>
      <c r="F4492">
        <f t="shared" si="70"/>
        <v>1</v>
      </c>
    </row>
    <row r="4493" spans="1:6" x14ac:dyDescent="0.25">
      <c r="A4493" t="s">
        <v>5549</v>
      </c>
      <c r="B4493">
        <v>201507838</v>
      </c>
      <c r="C4493" s="63">
        <v>35531</v>
      </c>
      <c r="D4493" s="63">
        <v>35531</v>
      </c>
      <c r="E4493" s="55">
        <v>1</v>
      </c>
      <c r="F4493">
        <f t="shared" si="70"/>
        <v>1</v>
      </c>
    </row>
    <row r="4494" spans="1:6" x14ac:dyDescent="0.25">
      <c r="A4494" t="s">
        <v>5548</v>
      </c>
      <c r="B4494">
        <v>201604360</v>
      </c>
      <c r="C4494" s="63">
        <v>35533</v>
      </c>
      <c r="D4494" s="63">
        <v>35533</v>
      </c>
      <c r="E4494" s="55">
        <v>1</v>
      </c>
      <c r="F4494">
        <f t="shared" si="70"/>
        <v>1</v>
      </c>
    </row>
    <row r="4495" spans="1:6" x14ac:dyDescent="0.25">
      <c r="B4495">
        <v>201806246</v>
      </c>
      <c r="C4495" s="63">
        <v>35532</v>
      </c>
      <c r="D4495" s="63">
        <v>35532</v>
      </c>
      <c r="E4495" s="55">
        <v>1</v>
      </c>
      <c r="F4495">
        <f t="shared" si="70"/>
        <v>1</v>
      </c>
    </row>
    <row r="4496" spans="1:6" x14ac:dyDescent="0.25">
      <c r="A4496" t="s">
        <v>2068</v>
      </c>
      <c r="B4496">
        <v>202004499</v>
      </c>
      <c r="C4496" s="63">
        <v>35532</v>
      </c>
      <c r="D4496" s="63">
        <v>35532</v>
      </c>
      <c r="E4496" s="55">
        <v>1</v>
      </c>
      <c r="F4496">
        <f t="shared" si="70"/>
        <v>1</v>
      </c>
    </row>
    <row r="4497" spans="1:6" x14ac:dyDescent="0.25">
      <c r="B4497">
        <v>202103312</v>
      </c>
      <c r="C4497" s="63">
        <v>35532</v>
      </c>
      <c r="D4497" s="63">
        <v>35532</v>
      </c>
      <c r="E4497" s="55">
        <v>1</v>
      </c>
      <c r="F4497">
        <f t="shared" si="70"/>
        <v>1</v>
      </c>
    </row>
    <row r="4498" spans="1:6" x14ac:dyDescent="0.25">
      <c r="A4498" t="s">
        <v>2067</v>
      </c>
      <c r="B4498">
        <v>201907347</v>
      </c>
      <c r="C4498" s="63">
        <v>35535</v>
      </c>
      <c r="D4498" s="63">
        <v>35535</v>
      </c>
      <c r="E4498" s="55">
        <v>1</v>
      </c>
      <c r="F4498">
        <f t="shared" si="70"/>
        <v>1</v>
      </c>
    </row>
    <row r="4499" spans="1:6" x14ac:dyDescent="0.25">
      <c r="A4499" t="s">
        <v>5547</v>
      </c>
      <c r="B4499">
        <v>202005942</v>
      </c>
      <c r="C4499" s="63">
        <v>35533</v>
      </c>
      <c r="D4499" s="63">
        <v>35533</v>
      </c>
      <c r="E4499" s="55">
        <v>1</v>
      </c>
      <c r="F4499">
        <f t="shared" si="70"/>
        <v>1</v>
      </c>
    </row>
    <row r="4500" spans="1:6" x14ac:dyDescent="0.25">
      <c r="A4500" t="s">
        <v>5546</v>
      </c>
      <c r="B4500">
        <v>202005096</v>
      </c>
      <c r="C4500" s="63">
        <v>35532</v>
      </c>
      <c r="D4500" s="63">
        <v>35532</v>
      </c>
      <c r="E4500" s="55">
        <v>1</v>
      </c>
      <c r="F4500">
        <f t="shared" si="70"/>
        <v>1</v>
      </c>
    </row>
    <row r="4501" spans="1:6" x14ac:dyDescent="0.25">
      <c r="A4501" t="s">
        <v>5545</v>
      </c>
      <c r="B4501">
        <v>202007525</v>
      </c>
      <c r="C4501" s="63">
        <v>35533</v>
      </c>
      <c r="D4501" s="63">
        <v>35533</v>
      </c>
      <c r="E4501" s="55">
        <v>1</v>
      </c>
      <c r="F4501">
        <f t="shared" si="70"/>
        <v>1</v>
      </c>
    </row>
    <row r="4502" spans="1:6" x14ac:dyDescent="0.25">
      <c r="A4502" t="s">
        <v>5544</v>
      </c>
      <c r="B4502">
        <v>201504772</v>
      </c>
      <c r="C4502" s="63">
        <v>35532</v>
      </c>
      <c r="D4502" s="63">
        <v>35532</v>
      </c>
      <c r="E4502" s="55">
        <v>1</v>
      </c>
      <c r="F4502">
        <f t="shared" si="70"/>
        <v>1</v>
      </c>
    </row>
    <row r="4503" spans="1:6" x14ac:dyDescent="0.25">
      <c r="A4503" t="s">
        <v>5543</v>
      </c>
      <c r="B4503">
        <v>200700267</v>
      </c>
      <c r="C4503" s="63">
        <v>35533</v>
      </c>
      <c r="D4503" s="63">
        <v>35533</v>
      </c>
      <c r="E4503" s="55">
        <v>1</v>
      </c>
      <c r="F4503">
        <f t="shared" si="70"/>
        <v>1</v>
      </c>
    </row>
    <row r="4504" spans="1:6" x14ac:dyDescent="0.25">
      <c r="A4504" t="s">
        <v>2066</v>
      </c>
      <c r="B4504">
        <v>201911913</v>
      </c>
      <c r="C4504" s="63">
        <v>35533</v>
      </c>
      <c r="D4504" s="63">
        <v>35534</v>
      </c>
      <c r="E4504" s="55">
        <v>1</v>
      </c>
      <c r="F4504">
        <f t="shared" si="70"/>
        <v>2</v>
      </c>
    </row>
    <row r="4505" spans="1:6" x14ac:dyDescent="0.25">
      <c r="A4505" t="s">
        <v>5542</v>
      </c>
      <c r="B4505">
        <v>200802871</v>
      </c>
      <c r="C4505" s="63">
        <v>35533</v>
      </c>
      <c r="D4505" s="63">
        <v>35533</v>
      </c>
      <c r="E4505" s="55">
        <v>1</v>
      </c>
      <c r="F4505">
        <f t="shared" si="70"/>
        <v>1</v>
      </c>
    </row>
    <row r="4506" spans="1:6" x14ac:dyDescent="0.25">
      <c r="A4506" t="s">
        <v>5541</v>
      </c>
      <c r="B4506">
        <v>201705616</v>
      </c>
      <c r="C4506" s="63">
        <v>35533</v>
      </c>
      <c r="D4506" s="63">
        <v>35533</v>
      </c>
      <c r="E4506" s="55">
        <v>1</v>
      </c>
      <c r="F4506">
        <f t="shared" si="70"/>
        <v>1</v>
      </c>
    </row>
    <row r="4507" spans="1:6" x14ac:dyDescent="0.25">
      <c r="A4507" t="s">
        <v>2065</v>
      </c>
      <c r="B4507">
        <v>201503392</v>
      </c>
      <c r="C4507" s="63">
        <v>35533</v>
      </c>
      <c r="D4507" s="63">
        <v>35533</v>
      </c>
      <c r="E4507" s="55">
        <v>1</v>
      </c>
      <c r="F4507">
        <f t="shared" si="70"/>
        <v>1</v>
      </c>
    </row>
    <row r="4508" spans="1:6" x14ac:dyDescent="0.25">
      <c r="A4508" t="s">
        <v>2064</v>
      </c>
      <c r="B4508">
        <v>201706766</v>
      </c>
      <c r="C4508" s="63">
        <v>35533</v>
      </c>
      <c r="D4508" s="63">
        <v>35533</v>
      </c>
      <c r="E4508" s="55">
        <v>1</v>
      </c>
      <c r="F4508">
        <f t="shared" si="70"/>
        <v>1</v>
      </c>
    </row>
    <row r="4509" spans="1:6" x14ac:dyDescent="0.25">
      <c r="B4509">
        <v>202102696</v>
      </c>
      <c r="C4509" s="63">
        <v>35533</v>
      </c>
      <c r="D4509" s="63">
        <v>35533</v>
      </c>
      <c r="E4509" s="55">
        <v>1</v>
      </c>
      <c r="F4509">
        <f t="shared" si="70"/>
        <v>1</v>
      </c>
    </row>
    <row r="4510" spans="1:6" x14ac:dyDescent="0.25">
      <c r="A4510" t="s">
        <v>5540</v>
      </c>
      <c r="B4510">
        <v>201506045</v>
      </c>
      <c r="C4510" s="63">
        <v>35533</v>
      </c>
      <c r="D4510" s="63">
        <v>35533</v>
      </c>
      <c r="E4510" s="55">
        <v>1</v>
      </c>
      <c r="F4510">
        <f t="shared" si="70"/>
        <v>1</v>
      </c>
    </row>
    <row r="4511" spans="1:6" x14ac:dyDescent="0.25">
      <c r="B4511">
        <v>201704710</v>
      </c>
      <c r="C4511" s="63">
        <v>35533</v>
      </c>
      <c r="D4511" s="63">
        <v>35533</v>
      </c>
      <c r="E4511" s="55">
        <v>1</v>
      </c>
      <c r="F4511">
        <f t="shared" si="70"/>
        <v>1</v>
      </c>
    </row>
    <row r="4512" spans="1:6" x14ac:dyDescent="0.25">
      <c r="A4512" t="s">
        <v>2063</v>
      </c>
      <c r="B4512">
        <v>202006302</v>
      </c>
      <c r="C4512" s="63">
        <v>35533</v>
      </c>
      <c r="D4512" s="63">
        <v>35533</v>
      </c>
      <c r="E4512" s="55">
        <v>1</v>
      </c>
      <c r="F4512">
        <f t="shared" si="70"/>
        <v>1</v>
      </c>
    </row>
    <row r="4513" spans="1:6" x14ac:dyDescent="0.25">
      <c r="A4513" t="s">
        <v>5539</v>
      </c>
      <c r="B4513">
        <v>201904692</v>
      </c>
      <c r="C4513" s="63">
        <v>35533</v>
      </c>
      <c r="D4513" s="63">
        <v>35533</v>
      </c>
      <c r="E4513" s="55">
        <v>1</v>
      </c>
      <c r="F4513">
        <f t="shared" si="70"/>
        <v>1</v>
      </c>
    </row>
    <row r="4514" spans="1:6" x14ac:dyDescent="0.25">
      <c r="A4514" t="s">
        <v>5538</v>
      </c>
      <c r="B4514">
        <v>201706415</v>
      </c>
      <c r="C4514" s="63">
        <v>35533</v>
      </c>
      <c r="D4514" s="63">
        <v>35533</v>
      </c>
      <c r="E4514" s="55">
        <v>1</v>
      </c>
      <c r="F4514">
        <f t="shared" si="70"/>
        <v>1</v>
      </c>
    </row>
    <row r="4515" spans="1:6" x14ac:dyDescent="0.25">
      <c r="A4515" t="s">
        <v>2062</v>
      </c>
      <c r="B4515">
        <v>202102695</v>
      </c>
      <c r="C4515" s="63">
        <v>35534</v>
      </c>
      <c r="D4515" s="63">
        <v>35534</v>
      </c>
      <c r="E4515" s="55">
        <v>1</v>
      </c>
      <c r="F4515">
        <f t="shared" si="70"/>
        <v>1</v>
      </c>
    </row>
    <row r="4516" spans="1:6" x14ac:dyDescent="0.25">
      <c r="A4516" t="s">
        <v>5537</v>
      </c>
      <c r="B4516">
        <v>201900135</v>
      </c>
      <c r="C4516" s="63">
        <v>35534</v>
      </c>
      <c r="D4516" s="63">
        <v>35534</v>
      </c>
      <c r="E4516" s="55">
        <v>1</v>
      </c>
      <c r="F4516">
        <f t="shared" si="70"/>
        <v>1</v>
      </c>
    </row>
    <row r="4517" spans="1:6" x14ac:dyDescent="0.25">
      <c r="B4517">
        <v>202008902</v>
      </c>
      <c r="C4517" s="63">
        <v>35534</v>
      </c>
      <c r="D4517" s="63">
        <v>35534</v>
      </c>
      <c r="E4517" s="55">
        <v>1</v>
      </c>
      <c r="F4517">
        <f t="shared" si="70"/>
        <v>1</v>
      </c>
    </row>
    <row r="4518" spans="1:6" x14ac:dyDescent="0.25">
      <c r="A4518" t="s">
        <v>5536</v>
      </c>
      <c r="B4518">
        <v>201805238</v>
      </c>
      <c r="C4518" s="63">
        <v>35533</v>
      </c>
      <c r="D4518" s="63">
        <v>35533</v>
      </c>
      <c r="E4518" s="55">
        <v>1</v>
      </c>
      <c r="F4518">
        <f t="shared" si="70"/>
        <v>1</v>
      </c>
    </row>
    <row r="4519" spans="1:6" x14ac:dyDescent="0.25">
      <c r="A4519" t="s">
        <v>5535</v>
      </c>
      <c r="B4519">
        <v>202007866</v>
      </c>
      <c r="C4519" s="63">
        <v>35534</v>
      </c>
      <c r="D4519" s="63">
        <v>35534</v>
      </c>
      <c r="E4519" s="55">
        <v>1</v>
      </c>
      <c r="F4519">
        <f t="shared" si="70"/>
        <v>1</v>
      </c>
    </row>
    <row r="4520" spans="1:6" x14ac:dyDescent="0.25">
      <c r="A4520" t="s">
        <v>5534</v>
      </c>
      <c r="B4520">
        <v>201404676</v>
      </c>
      <c r="C4520" s="63">
        <v>35536</v>
      </c>
      <c r="D4520" s="63">
        <v>35536</v>
      </c>
      <c r="E4520" s="55">
        <v>1</v>
      </c>
      <c r="F4520">
        <f t="shared" si="70"/>
        <v>1</v>
      </c>
    </row>
    <row r="4521" spans="1:6" x14ac:dyDescent="0.25">
      <c r="B4521">
        <v>201706162</v>
      </c>
      <c r="C4521" s="63">
        <v>35536</v>
      </c>
      <c r="D4521" s="63">
        <v>35536</v>
      </c>
      <c r="E4521" s="55">
        <v>1</v>
      </c>
      <c r="F4521">
        <f t="shared" si="70"/>
        <v>1</v>
      </c>
    </row>
    <row r="4522" spans="1:6" x14ac:dyDescent="0.25">
      <c r="B4522">
        <v>201906834</v>
      </c>
      <c r="C4522" s="63">
        <v>35533</v>
      </c>
      <c r="D4522" s="63">
        <v>35533</v>
      </c>
      <c r="E4522" s="55">
        <v>1</v>
      </c>
      <c r="F4522">
        <f t="shared" si="70"/>
        <v>1</v>
      </c>
    </row>
    <row r="4523" spans="1:6" x14ac:dyDescent="0.25">
      <c r="B4523">
        <v>202008227</v>
      </c>
      <c r="C4523" s="63">
        <v>35534</v>
      </c>
      <c r="D4523" s="63">
        <v>35534</v>
      </c>
      <c r="E4523" s="55">
        <v>1</v>
      </c>
      <c r="F4523">
        <f t="shared" si="70"/>
        <v>1</v>
      </c>
    </row>
    <row r="4524" spans="1:6" x14ac:dyDescent="0.25">
      <c r="A4524" t="s">
        <v>5533</v>
      </c>
      <c r="B4524">
        <v>201603619</v>
      </c>
      <c r="C4524" s="63">
        <v>35534</v>
      </c>
      <c r="D4524" s="63">
        <v>35534</v>
      </c>
      <c r="E4524" s="55">
        <v>1</v>
      </c>
      <c r="F4524">
        <f t="shared" si="70"/>
        <v>1</v>
      </c>
    </row>
    <row r="4525" spans="1:6" x14ac:dyDescent="0.25">
      <c r="A4525" t="s">
        <v>5532</v>
      </c>
      <c r="B4525">
        <v>201907457</v>
      </c>
      <c r="C4525" s="63">
        <v>35533</v>
      </c>
      <c r="D4525" s="63">
        <v>35533</v>
      </c>
      <c r="E4525" s="55">
        <v>1</v>
      </c>
      <c r="F4525">
        <f t="shared" si="70"/>
        <v>1</v>
      </c>
    </row>
    <row r="4526" spans="1:6" x14ac:dyDescent="0.25">
      <c r="A4526" t="s">
        <v>5531</v>
      </c>
      <c r="B4526">
        <v>199703280</v>
      </c>
      <c r="C4526" s="63">
        <v>35534</v>
      </c>
      <c r="D4526" s="63">
        <v>35534</v>
      </c>
      <c r="E4526" s="55">
        <v>1</v>
      </c>
      <c r="F4526">
        <f t="shared" si="70"/>
        <v>1</v>
      </c>
    </row>
    <row r="4527" spans="1:6" x14ac:dyDescent="0.25">
      <c r="B4527">
        <v>201505938</v>
      </c>
      <c r="C4527" s="63">
        <v>35533</v>
      </c>
      <c r="D4527" s="63">
        <v>35533</v>
      </c>
      <c r="E4527" s="55">
        <v>1</v>
      </c>
      <c r="F4527">
        <f t="shared" si="70"/>
        <v>1</v>
      </c>
    </row>
    <row r="4528" spans="1:6" x14ac:dyDescent="0.25">
      <c r="B4528">
        <v>201808613</v>
      </c>
      <c r="C4528" s="63">
        <v>35534</v>
      </c>
      <c r="D4528" s="63">
        <v>35534</v>
      </c>
      <c r="E4528" s="55">
        <v>1</v>
      </c>
      <c r="F4528">
        <f t="shared" si="70"/>
        <v>1</v>
      </c>
    </row>
    <row r="4529" spans="1:6" x14ac:dyDescent="0.25">
      <c r="B4529">
        <v>201906051</v>
      </c>
      <c r="C4529" s="63">
        <v>35533</v>
      </c>
      <c r="D4529" s="63">
        <v>35533</v>
      </c>
      <c r="E4529" s="55">
        <v>1</v>
      </c>
      <c r="F4529">
        <f t="shared" si="70"/>
        <v>1</v>
      </c>
    </row>
    <row r="4530" spans="1:6" x14ac:dyDescent="0.25">
      <c r="B4530">
        <v>201907345</v>
      </c>
      <c r="C4530" s="63">
        <v>35533</v>
      </c>
      <c r="D4530" s="63">
        <v>35533</v>
      </c>
      <c r="E4530" s="55">
        <v>1</v>
      </c>
      <c r="F4530">
        <f t="shared" si="70"/>
        <v>1</v>
      </c>
    </row>
    <row r="4531" spans="1:6" x14ac:dyDescent="0.25">
      <c r="A4531" t="s">
        <v>2061</v>
      </c>
      <c r="B4531">
        <v>201908687</v>
      </c>
      <c r="C4531" s="63">
        <v>35534</v>
      </c>
      <c r="D4531" s="63">
        <v>35534</v>
      </c>
      <c r="E4531" s="55">
        <v>1</v>
      </c>
      <c r="F4531">
        <f t="shared" si="70"/>
        <v>1</v>
      </c>
    </row>
    <row r="4532" spans="1:6" x14ac:dyDescent="0.25">
      <c r="A4532" t="s">
        <v>5529</v>
      </c>
      <c r="B4532">
        <v>202005209</v>
      </c>
      <c r="C4532" s="63">
        <v>35534</v>
      </c>
      <c r="D4532" s="63">
        <v>35534</v>
      </c>
      <c r="E4532" s="55">
        <v>1</v>
      </c>
      <c r="F4532">
        <f t="shared" si="70"/>
        <v>1</v>
      </c>
    </row>
    <row r="4533" spans="1:6" x14ac:dyDescent="0.25">
      <c r="A4533" t="s">
        <v>5528</v>
      </c>
      <c r="B4533">
        <v>201707329</v>
      </c>
      <c r="C4533" s="63">
        <v>35534</v>
      </c>
      <c r="D4533" s="63">
        <v>35534</v>
      </c>
      <c r="E4533" s="55">
        <v>1</v>
      </c>
      <c r="F4533">
        <f t="shared" si="70"/>
        <v>1</v>
      </c>
    </row>
    <row r="4534" spans="1:6" x14ac:dyDescent="0.25">
      <c r="A4534" t="s">
        <v>2060</v>
      </c>
      <c r="B4534">
        <v>201706117</v>
      </c>
      <c r="C4534" s="63">
        <v>35534</v>
      </c>
      <c r="D4534" s="63">
        <v>35534</v>
      </c>
      <c r="E4534" s="55">
        <v>1</v>
      </c>
      <c r="F4534">
        <f t="shared" si="70"/>
        <v>1</v>
      </c>
    </row>
    <row r="4535" spans="1:6" x14ac:dyDescent="0.25">
      <c r="A4535" t="s">
        <v>2059</v>
      </c>
      <c r="B4535">
        <v>201904810</v>
      </c>
      <c r="C4535" s="63">
        <v>35534</v>
      </c>
      <c r="D4535" s="63">
        <v>35534</v>
      </c>
      <c r="E4535" s="55">
        <v>1</v>
      </c>
      <c r="F4535">
        <f t="shared" si="70"/>
        <v>1</v>
      </c>
    </row>
    <row r="4536" spans="1:6" x14ac:dyDescent="0.25">
      <c r="A4536" t="s">
        <v>5527</v>
      </c>
      <c r="B4536">
        <v>202008862</v>
      </c>
      <c r="C4536" s="63">
        <v>35534</v>
      </c>
      <c r="D4536" s="63">
        <v>35534</v>
      </c>
      <c r="E4536" s="55">
        <v>1</v>
      </c>
      <c r="F4536">
        <f t="shared" si="70"/>
        <v>1</v>
      </c>
    </row>
    <row r="4537" spans="1:6" x14ac:dyDescent="0.25">
      <c r="A4537" t="s">
        <v>2058</v>
      </c>
      <c r="B4537">
        <v>201604666</v>
      </c>
      <c r="C4537" s="63">
        <v>35536</v>
      </c>
      <c r="D4537" s="63">
        <v>35536</v>
      </c>
      <c r="E4537" s="55">
        <v>1</v>
      </c>
      <c r="F4537">
        <f t="shared" si="70"/>
        <v>1</v>
      </c>
    </row>
    <row r="4538" spans="1:6" x14ac:dyDescent="0.25">
      <c r="B4538">
        <v>201808541</v>
      </c>
      <c r="C4538" s="63">
        <v>35534</v>
      </c>
      <c r="D4538" s="63">
        <v>35534</v>
      </c>
      <c r="E4538" s="55">
        <v>1</v>
      </c>
      <c r="F4538">
        <f t="shared" si="70"/>
        <v>1</v>
      </c>
    </row>
    <row r="4539" spans="1:6" x14ac:dyDescent="0.25">
      <c r="B4539">
        <v>201905328</v>
      </c>
      <c r="C4539" s="63">
        <v>35536</v>
      </c>
      <c r="D4539" s="63">
        <v>35536</v>
      </c>
      <c r="E4539" s="55">
        <v>1</v>
      </c>
      <c r="F4539">
        <f t="shared" si="70"/>
        <v>1</v>
      </c>
    </row>
    <row r="4540" spans="1:6" x14ac:dyDescent="0.25">
      <c r="B4540">
        <v>201910371</v>
      </c>
      <c r="C4540" s="63">
        <v>35534</v>
      </c>
      <c r="D4540" s="63">
        <v>35534</v>
      </c>
      <c r="E4540" s="55">
        <v>1</v>
      </c>
      <c r="F4540">
        <f t="shared" si="70"/>
        <v>1</v>
      </c>
    </row>
    <row r="4541" spans="1:6" x14ac:dyDescent="0.25">
      <c r="A4541" t="s">
        <v>5526</v>
      </c>
      <c r="B4541">
        <v>201504403</v>
      </c>
      <c r="C4541" s="63">
        <v>35534</v>
      </c>
      <c r="D4541" s="63">
        <v>35534</v>
      </c>
      <c r="E4541" s="55">
        <v>1</v>
      </c>
      <c r="F4541">
        <f t="shared" si="70"/>
        <v>1</v>
      </c>
    </row>
    <row r="4542" spans="1:6" x14ac:dyDescent="0.25">
      <c r="B4542">
        <v>201706956</v>
      </c>
      <c r="C4542" s="63">
        <v>35534</v>
      </c>
      <c r="D4542" s="63">
        <v>35534</v>
      </c>
      <c r="E4542" s="55">
        <v>1</v>
      </c>
      <c r="F4542">
        <f t="shared" si="70"/>
        <v>1</v>
      </c>
    </row>
    <row r="4543" spans="1:6" x14ac:dyDescent="0.25">
      <c r="A4543" t="s">
        <v>2057</v>
      </c>
      <c r="B4543">
        <v>202006562</v>
      </c>
      <c r="C4543" s="63">
        <v>35535</v>
      </c>
      <c r="D4543" s="63">
        <v>35535</v>
      </c>
      <c r="E4543" s="55">
        <v>1</v>
      </c>
      <c r="F4543">
        <f t="shared" si="70"/>
        <v>1</v>
      </c>
    </row>
    <row r="4544" spans="1:6" x14ac:dyDescent="0.25">
      <c r="A4544" t="s">
        <v>5525</v>
      </c>
      <c r="B4544">
        <v>201907089</v>
      </c>
      <c r="C4544" s="63">
        <v>35534</v>
      </c>
      <c r="D4544" s="63">
        <v>35534</v>
      </c>
      <c r="E4544" s="55">
        <v>1</v>
      </c>
      <c r="F4544">
        <f t="shared" si="70"/>
        <v>1</v>
      </c>
    </row>
    <row r="4545" spans="1:6" x14ac:dyDescent="0.25">
      <c r="A4545" t="s">
        <v>5524</v>
      </c>
      <c r="B4545">
        <v>202006670</v>
      </c>
      <c r="C4545" s="63">
        <v>35534</v>
      </c>
      <c r="D4545" s="63">
        <v>35534</v>
      </c>
      <c r="E4545" s="55">
        <v>1</v>
      </c>
      <c r="F4545">
        <f t="shared" si="70"/>
        <v>1</v>
      </c>
    </row>
    <row r="4546" spans="1:6" x14ac:dyDescent="0.25">
      <c r="A4546" t="s">
        <v>2056</v>
      </c>
      <c r="B4546">
        <v>201806306</v>
      </c>
      <c r="C4546" s="63">
        <v>35535</v>
      </c>
      <c r="D4546" s="63">
        <v>35535</v>
      </c>
      <c r="E4546" s="55">
        <v>1</v>
      </c>
      <c r="F4546">
        <f t="shared" si="70"/>
        <v>1</v>
      </c>
    </row>
    <row r="4547" spans="1:6" x14ac:dyDescent="0.25">
      <c r="A4547" t="s">
        <v>2055</v>
      </c>
      <c r="B4547">
        <v>201909935</v>
      </c>
      <c r="C4547" s="63">
        <v>35635</v>
      </c>
      <c r="D4547" s="63">
        <v>35635</v>
      </c>
      <c r="E4547" s="55">
        <v>1</v>
      </c>
      <c r="F4547">
        <f t="shared" si="70"/>
        <v>1</v>
      </c>
    </row>
    <row r="4548" spans="1:6" x14ac:dyDescent="0.25">
      <c r="A4548" t="s">
        <v>5523</v>
      </c>
      <c r="B4548">
        <v>202103369</v>
      </c>
      <c r="C4548" s="63">
        <v>35535</v>
      </c>
      <c r="D4548" s="63">
        <v>35535</v>
      </c>
      <c r="E4548" s="55">
        <v>1</v>
      </c>
      <c r="F4548">
        <f t="shared" si="70"/>
        <v>1</v>
      </c>
    </row>
    <row r="4549" spans="1:6" x14ac:dyDescent="0.25">
      <c r="A4549" t="s">
        <v>2054</v>
      </c>
      <c r="B4549">
        <v>201700494</v>
      </c>
      <c r="C4549" s="63">
        <v>35535</v>
      </c>
      <c r="D4549" s="63">
        <v>35535</v>
      </c>
      <c r="E4549" s="55">
        <v>1</v>
      </c>
      <c r="F4549">
        <f t="shared" si="70"/>
        <v>1</v>
      </c>
    </row>
    <row r="4550" spans="1:6" x14ac:dyDescent="0.25">
      <c r="A4550" t="s">
        <v>5522</v>
      </c>
      <c r="B4550">
        <v>201307032</v>
      </c>
      <c r="C4550" s="63">
        <v>35535</v>
      </c>
      <c r="D4550" s="63">
        <v>35535</v>
      </c>
      <c r="E4550" s="55">
        <v>1</v>
      </c>
      <c r="F4550">
        <f t="shared" ref="F4550:F4613" si="71">IFERROR(D4550-C4550+1, 0)</f>
        <v>1</v>
      </c>
    </row>
    <row r="4551" spans="1:6" x14ac:dyDescent="0.25">
      <c r="B4551">
        <v>201605380</v>
      </c>
      <c r="C4551" s="63">
        <v>35535</v>
      </c>
      <c r="D4551" s="63">
        <v>35535</v>
      </c>
      <c r="E4551" s="55">
        <v>1</v>
      </c>
      <c r="F4551">
        <f t="shared" si="71"/>
        <v>1</v>
      </c>
    </row>
    <row r="4552" spans="1:6" x14ac:dyDescent="0.25">
      <c r="B4552">
        <v>201806627</v>
      </c>
      <c r="C4552" s="63">
        <v>35535</v>
      </c>
      <c r="D4552" s="63">
        <v>35535</v>
      </c>
      <c r="E4552" s="55">
        <v>1</v>
      </c>
      <c r="F4552">
        <f t="shared" si="71"/>
        <v>1</v>
      </c>
    </row>
    <row r="4553" spans="1:6" x14ac:dyDescent="0.25">
      <c r="A4553" t="s">
        <v>2053</v>
      </c>
      <c r="B4553">
        <v>201706083</v>
      </c>
      <c r="C4553" s="63">
        <v>35535</v>
      </c>
      <c r="D4553" s="63">
        <v>35535</v>
      </c>
      <c r="E4553" s="55">
        <v>1</v>
      </c>
      <c r="F4553">
        <f t="shared" si="71"/>
        <v>1</v>
      </c>
    </row>
    <row r="4554" spans="1:6" x14ac:dyDescent="0.25">
      <c r="A4554" t="s">
        <v>5521</v>
      </c>
      <c r="B4554">
        <v>201705206</v>
      </c>
      <c r="C4554" s="63">
        <v>35535</v>
      </c>
      <c r="D4554" s="63">
        <v>35535</v>
      </c>
      <c r="E4554" s="55">
        <v>1</v>
      </c>
      <c r="F4554">
        <f t="shared" si="71"/>
        <v>1</v>
      </c>
    </row>
    <row r="4555" spans="1:6" x14ac:dyDescent="0.25">
      <c r="A4555" t="s">
        <v>2052</v>
      </c>
      <c r="B4555">
        <v>201907538</v>
      </c>
      <c r="C4555" s="63">
        <v>35535</v>
      </c>
      <c r="D4555" s="63">
        <v>35535</v>
      </c>
      <c r="E4555" s="55">
        <v>1</v>
      </c>
      <c r="F4555">
        <f t="shared" si="71"/>
        <v>1</v>
      </c>
    </row>
    <row r="4556" spans="1:6" x14ac:dyDescent="0.25">
      <c r="A4556" t="s">
        <v>5520</v>
      </c>
      <c r="B4556">
        <v>201708809</v>
      </c>
      <c r="C4556" s="63">
        <v>35535</v>
      </c>
      <c r="D4556" s="63">
        <v>35535</v>
      </c>
      <c r="E4556" s="55">
        <v>1</v>
      </c>
      <c r="F4556">
        <f t="shared" si="71"/>
        <v>1</v>
      </c>
    </row>
    <row r="4557" spans="1:6" x14ac:dyDescent="0.25">
      <c r="A4557" t="s">
        <v>2051</v>
      </c>
      <c r="B4557">
        <v>200900568</v>
      </c>
      <c r="C4557" s="63">
        <v>35535</v>
      </c>
      <c r="D4557" s="63">
        <v>35535</v>
      </c>
      <c r="E4557" s="55">
        <v>1</v>
      </c>
      <c r="F4557">
        <f t="shared" si="71"/>
        <v>1</v>
      </c>
    </row>
    <row r="4558" spans="1:6" x14ac:dyDescent="0.25">
      <c r="B4558">
        <v>201705812</v>
      </c>
      <c r="C4558" s="63">
        <v>35535</v>
      </c>
      <c r="D4558" s="63">
        <v>35535</v>
      </c>
      <c r="E4558" s="55">
        <v>1</v>
      </c>
      <c r="F4558">
        <f t="shared" si="71"/>
        <v>1</v>
      </c>
    </row>
    <row r="4559" spans="1:6" x14ac:dyDescent="0.25">
      <c r="A4559" t="s">
        <v>2050</v>
      </c>
      <c r="B4559">
        <v>201900131</v>
      </c>
      <c r="C4559" s="63">
        <v>35535</v>
      </c>
      <c r="D4559" s="63">
        <v>35535</v>
      </c>
      <c r="E4559" s="55">
        <v>1</v>
      </c>
      <c r="F4559">
        <f t="shared" si="71"/>
        <v>1</v>
      </c>
    </row>
    <row r="4560" spans="1:6" x14ac:dyDescent="0.25">
      <c r="A4560" t="s">
        <v>2049</v>
      </c>
      <c r="B4560">
        <v>201900188</v>
      </c>
      <c r="C4560" s="63">
        <v>35536</v>
      </c>
      <c r="D4560" s="63">
        <v>35536</v>
      </c>
      <c r="E4560" s="55">
        <v>1</v>
      </c>
      <c r="F4560">
        <f t="shared" si="71"/>
        <v>1</v>
      </c>
    </row>
    <row r="4561" spans="1:6" x14ac:dyDescent="0.25">
      <c r="A4561" t="s">
        <v>5519</v>
      </c>
      <c r="B4561">
        <v>202007516</v>
      </c>
      <c r="C4561" s="63">
        <v>35551</v>
      </c>
      <c r="D4561" s="63">
        <v>35551</v>
      </c>
      <c r="E4561" s="55">
        <v>1</v>
      </c>
      <c r="F4561">
        <f t="shared" si="71"/>
        <v>1</v>
      </c>
    </row>
    <row r="4562" spans="1:6" x14ac:dyDescent="0.25">
      <c r="A4562" t="s">
        <v>5518</v>
      </c>
      <c r="B4562">
        <v>200304815</v>
      </c>
      <c r="C4562" s="63">
        <v>35501</v>
      </c>
      <c r="D4562" s="63">
        <v>35501</v>
      </c>
      <c r="E4562" s="55">
        <v>1</v>
      </c>
      <c r="F4562">
        <f t="shared" si="71"/>
        <v>1</v>
      </c>
    </row>
    <row r="4563" spans="1:6" x14ac:dyDescent="0.25">
      <c r="A4563" t="s">
        <v>5517</v>
      </c>
      <c r="B4563">
        <v>201907455</v>
      </c>
      <c r="C4563" s="63">
        <v>35536</v>
      </c>
      <c r="D4563" s="63">
        <v>35536</v>
      </c>
      <c r="E4563" s="55">
        <v>1</v>
      </c>
      <c r="F4563">
        <f t="shared" si="71"/>
        <v>1</v>
      </c>
    </row>
    <row r="4564" spans="1:6" x14ac:dyDescent="0.25">
      <c r="A4564" t="s">
        <v>5516</v>
      </c>
      <c r="B4564">
        <v>202002811</v>
      </c>
      <c r="C4564" s="63">
        <v>35536</v>
      </c>
      <c r="D4564" s="63">
        <v>35536</v>
      </c>
      <c r="E4564" s="55">
        <v>1</v>
      </c>
      <c r="F4564">
        <f t="shared" si="71"/>
        <v>1</v>
      </c>
    </row>
    <row r="4565" spans="1:6" x14ac:dyDescent="0.25">
      <c r="B4565">
        <v>202103636</v>
      </c>
      <c r="C4565" s="63">
        <v>35536</v>
      </c>
      <c r="D4565" s="63">
        <v>35536</v>
      </c>
      <c r="E4565" s="55">
        <v>1</v>
      </c>
      <c r="F4565">
        <f t="shared" si="71"/>
        <v>1</v>
      </c>
    </row>
    <row r="4566" spans="1:6" x14ac:dyDescent="0.25">
      <c r="A4566" t="s">
        <v>5515</v>
      </c>
      <c r="B4566">
        <v>201904803</v>
      </c>
      <c r="C4566" s="63">
        <v>35622</v>
      </c>
      <c r="D4566" s="63">
        <v>35622</v>
      </c>
      <c r="E4566" s="55">
        <v>1</v>
      </c>
      <c r="F4566">
        <f t="shared" si="71"/>
        <v>1</v>
      </c>
    </row>
    <row r="4567" spans="1:6" x14ac:dyDescent="0.25">
      <c r="B4567">
        <v>202005208</v>
      </c>
      <c r="C4567" s="63">
        <v>35536</v>
      </c>
      <c r="D4567" s="63">
        <v>35536</v>
      </c>
      <c r="E4567" s="55">
        <v>1</v>
      </c>
      <c r="F4567">
        <f t="shared" si="71"/>
        <v>1</v>
      </c>
    </row>
    <row r="4568" spans="1:6" x14ac:dyDescent="0.25">
      <c r="B4568">
        <v>202007623</v>
      </c>
      <c r="C4568" s="63">
        <v>35622</v>
      </c>
      <c r="D4568" s="63">
        <v>35622</v>
      </c>
      <c r="E4568" s="55">
        <v>1</v>
      </c>
      <c r="F4568">
        <f t="shared" si="71"/>
        <v>1</v>
      </c>
    </row>
    <row r="4569" spans="1:6" x14ac:dyDescent="0.25">
      <c r="A4569" t="s">
        <v>2048</v>
      </c>
      <c r="B4569">
        <v>202102694</v>
      </c>
      <c r="C4569" s="63">
        <v>35536</v>
      </c>
      <c r="D4569" s="63">
        <v>35536</v>
      </c>
      <c r="E4569" s="55">
        <v>1</v>
      </c>
      <c r="F4569">
        <f t="shared" si="71"/>
        <v>1</v>
      </c>
    </row>
    <row r="4570" spans="1:6" x14ac:dyDescent="0.25">
      <c r="A4570" t="s">
        <v>2047</v>
      </c>
      <c r="B4570">
        <v>201907321</v>
      </c>
      <c r="C4570" s="63">
        <v>35536</v>
      </c>
      <c r="D4570" s="63">
        <v>35536</v>
      </c>
      <c r="E4570" s="55">
        <v>1</v>
      </c>
      <c r="F4570">
        <f t="shared" si="71"/>
        <v>1</v>
      </c>
    </row>
    <row r="4571" spans="1:6" x14ac:dyDescent="0.25">
      <c r="A4571" t="s">
        <v>2046</v>
      </c>
      <c r="B4571">
        <v>201704136</v>
      </c>
      <c r="C4571" s="63">
        <v>35550</v>
      </c>
      <c r="D4571" s="63">
        <v>35550</v>
      </c>
      <c r="E4571" s="55">
        <v>1</v>
      </c>
      <c r="F4571">
        <f t="shared" si="71"/>
        <v>1</v>
      </c>
    </row>
    <row r="4572" spans="1:6" x14ac:dyDescent="0.25">
      <c r="B4572">
        <v>201905948</v>
      </c>
      <c r="C4572" s="63">
        <v>35550</v>
      </c>
      <c r="D4572" s="63">
        <v>35550</v>
      </c>
      <c r="E4572" s="55">
        <v>1</v>
      </c>
      <c r="F4572">
        <f t="shared" si="71"/>
        <v>1</v>
      </c>
    </row>
    <row r="4573" spans="1:6" x14ac:dyDescent="0.25">
      <c r="A4573" t="s">
        <v>5513</v>
      </c>
      <c r="B4573">
        <v>201906200</v>
      </c>
      <c r="C4573" s="63">
        <v>35551</v>
      </c>
      <c r="D4573" s="63">
        <v>35551</v>
      </c>
      <c r="E4573" s="55">
        <v>1</v>
      </c>
      <c r="F4573">
        <f t="shared" si="71"/>
        <v>1</v>
      </c>
    </row>
    <row r="4574" spans="1:6" x14ac:dyDescent="0.25">
      <c r="A4574" t="s">
        <v>5512</v>
      </c>
      <c r="B4574">
        <v>201705205</v>
      </c>
      <c r="C4574" s="63">
        <v>35628</v>
      </c>
      <c r="D4574" s="63">
        <v>35628</v>
      </c>
      <c r="E4574" s="55">
        <v>1</v>
      </c>
      <c r="F4574">
        <f t="shared" si="71"/>
        <v>1</v>
      </c>
    </row>
    <row r="4575" spans="1:6" x14ac:dyDescent="0.25">
      <c r="B4575">
        <v>201800990</v>
      </c>
      <c r="C4575" s="63">
        <v>35552</v>
      </c>
      <c r="D4575" s="63">
        <v>35552</v>
      </c>
      <c r="E4575" s="55">
        <v>1</v>
      </c>
      <c r="F4575">
        <f t="shared" si="71"/>
        <v>1</v>
      </c>
    </row>
    <row r="4576" spans="1:6" x14ac:dyDescent="0.25">
      <c r="B4576">
        <v>202004421</v>
      </c>
      <c r="C4576" s="63">
        <v>35563</v>
      </c>
      <c r="D4576" s="63">
        <v>35563</v>
      </c>
      <c r="E4576" s="55">
        <v>1</v>
      </c>
      <c r="F4576">
        <f t="shared" si="71"/>
        <v>1</v>
      </c>
    </row>
    <row r="4577" spans="1:6" x14ac:dyDescent="0.25">
      <c r="B4577">
        <v>202007667</v>
      </c>
      <c r="C4577" s="63">
        <v>35551</v>
      </c>
      <c r="D4577" s="63">
        <v>35552</v>
      </c>
      <c r="E4577" s="55">
        <v>1</v>
      </c>
      <c r="F4577">
        <f t="shared" si="71"/>
        <v>2</v>
      </c>
    </row>
    <row r="4578" spans="1:6" x14ac:dyDescent="0.25">
      <c r="A4578" t="s">
        <v>2044</v>
      </c>
      <c r="B4578">
        <v>202008444</v>
      </c>
      <c r="C4578" s="63">
        <v>35551</v>
      </c>
      <c r="D4578" s="63">
        <v>35551</v>
      </c>
      <c r="E4578" s="55">
        <v>1</v>
      </c>
      <c r="F4578">
        <f t="shared" si="71"/>
        <v>1</v>
      </c>
    </row>
    <row r="4579" spans="1:6" x14ac:dyDescent="0.25">
      <c r="A4579" t="s">
        <v>2042</v>
      </c>
      <c r="B4579">
        <v>201706828</v>
      </c>
      <c r="C4579" s="63">
        <v>35553</v>
      </c>
      <c r="D4579" s="63">
        <v>35553</v>
      </c>
      <c r="E4579" s="55">
        <v>1</v>
      </c>
      <c r="F4579">
        <f t="shared" si="71"/>
        <v>1</v>
      </c>
    </row>
    <row r="4580" spans="1:6" x14ac:dyDescent="0.25">
      <c r="A4580" t="s">
        <v>5511</v>
      </c>
      <c r="B4580">
        <v>201907859</v>
      </c>
      <c r="C4580" s="63">
        <v>35619</v>
      </c>
      <c r="D4580" s="63">
        <v>35619</v>
      </c>
      <c r="E4580" s="55">
        <v>1</v>
      </c>
      <c r="F4580">
        <f t="shared" si="71"/>
        <v>1</v>
      </c>
    </row>
    <row r="4581" spans="1:6" x14ac:dyDescent="0.25">
      <c r="B4581">
        <v>202006289</v>
      </c>
      <c r="C4581" s="63">
        <v>35618</v>
      </c>
      <c r="D4581" s="63">
        <v>35618</v>
      </c>
      <c r="E4581" s="55">
        <v>1</v>
      </c>
      <c r="F4581">
        <f t="shared" si="71"/>
        <v>1</v>
      </c>
    </row>
    <row r="4582" spans="1:6" x14ac:dyDescent="0.25">
      <c r="A4582" t="s">
        <v>5510</v>
      </c>
      <c r="B4582">
        <v>202008401</v>
      </c>
      <c r="C4582" s="63">
        <v>35609</v>
      </c>
      <c r="D4582" s="63">
        <v>35609</v>
      </c>
      <c r="E4582" s="55">
        <v>1</v>
      </c>
      <c r="F4582">
        <f t="shared" si="71"/>
        <v>1</v>
      </c>
    </row>
    <row r="4583" spans="1:6" x14ac:dyDescent="0.25">
      <c r="A4583" t="s">
        <v>5509</v>
      </c>
      <c r="B4583">
        <v>202009549</v>
      </c>
      <c r="C4583" s="63">
        <v>35609</v>
      </c>
      <c r="D4583" s="63">
        <v>35609</v>
      </c>
      <c r="E4583" s="55">
        <v>1</v>
      </c>
      <c r="F4583">
        <f t="shared" si="71"/>
        <v>1</v>
      </c>
    </row>
    <row r="4584" spans="1:6" x14ac:dyDescent="0.25">
      <c r="A4584" t="s">
        <v>5508</v>
      </c>
      <c r="B4584">
        <v>201802653</v>
      </c>
      <c r="C4584" s="63">
        <v>35610</v>
      </c>
      <c r="D4584" s="63">
        <v>35610</v>
      </c>
      <c r="E4584" s="55">
        <v>1</v>
      </c>
      <c r="F4584">
        <f t="shared" si="71"/>
        <v>1</v>
      </c>
    </row>
    <row r="4585" spans="1:6" x14ac:dyDescent="0.25">
      <c r="A4585" t="s">
        <v>5507</v>
      </c>
      <c r="B4585">
        <v>202004849</v>
      </c>
      <c r="C4585" s="63">
        <v>35611</v>
      </c>
      <c r="D4585" s="63">
        <v>35611</v>
      </c>
      <c r="E4585" s="55">
        <v>1</v>
      </c>
      <c r="F4585">
        <f t="shared" si="71"/>
        <v>1</v>
      </c>
    </row>
    <row r="4586" spans="1:6" x14ac:dyDescent="0.25">
      <c r="A4586" t="s">
        <v>5506</v>
      </c>
      <c r="B4586">
        <v>201900565</v>
      </c>
      <c r="C4586" s="63">
        <v>35635</v>
      </c>
      <c r="D4586" s="63">
        <v>35635</v>
      </c>
      <c r="E4586" s="55">
        <v>1</v>
      </c>
      <c r="F4586">
        <f t="shared" si="71"/>
        <v>1</v>
      </c>
    </row>
    <row r="4587" spans="1:6" x14ac:dyDescent="0.25">
      <c r="A4587" t="s">
        <v>5505</v>
      </c>
      <c r="B4587">
        <v>201908126</v>
      </c>
      <c r="C4587" s="63">
        <v>35613</v>
      </c>
      <c r="D4587" s="63">
        <v>35613</v>
      </c>
      <c r="E4587" s="55">
        <v>1</v>
      </c>
      <c r="F4587">
        <f t="shared" si="71"/>
        <v>1</v>
      </c>
    </row>
    <row r="4588" spans="1:6" x14ac:dyDescent="0.25">
      <c r="A4588" t="s">
        <v>5504</v>
      </c>
      <c r="B4588">
        <v>201806787</v>
      </c>
      <c r="C4588" s="63">
        <v>35654</v>
      </c>
      <c r="D4588" s="63">
        <v>35654</v>
      </c>
      <c r="E4588" s="55">
        <v>1</v>
      </c>
      <c r="F4588">
        <f t="shared" si="71"/>
        <v>1</v>
      </c>
    </row>
    <row r="4589" spans="1:6" x14ac:dyDescent="0.25">
      <c r="B4589">
        <v>201906777</v>
      </c>
      <c r="C4589" s="63">
        <v>35654</v>
      </c>
      <c r="D4589" s="63">
        <v>35654</v>
      </c>
      <c r="E4589" s="55">
        <v>1</v>
      </c>
      <c r="F4589">
        <f t="shared" si="71"/>
        <v>1</v>
      </c>
    </row>
    <row r="4590" spans="1:6" x14ac:dyDescent="0.25">
      <c r="A4590" t="s">
        <v>5503</v>
      </c>
      <c r="B4590">
        <v>201905705</v>
      </c>
      <c r="C4590" s="63">
        <v>35613</v>
      </c>
      <c r="D4590" s="63">
        <v>35613</v>
      </c>
      <c r="E4590" s="55">
        <v>1</v>
      </c>
      <c r="F4590">
        <f t="shared" si="71"/>
        <v>1</v>
      </c>
    </row>
    <row r="4591" spans="1:6" x14ac:dyDescent="0.25">
      <c r="B4591">
        <v>202003072</v>
      </c>
      <c r="C4591" s="63">
        <v>35613</v>
      </c>
      <c r="D4591" s="63">
        <v>35613</v>
      </c>
      <c r="E4591" s="55">
        <v>1</v>
      </c>
      <c r="F4591">
        <f t="shared" si="71"/>
        <v>1</v>
      </c>
    </row>
    <row r="4592" spans="1:6" x14ac:dyDescent="0.25">
      <c r="B4592">
        <v>202004893</v>
      </c>
      <c r="C4592" s="63">
        <v>35614</v>
      </c>
      <c r="D4592" s="63">
        <v>35614</v>
      </c>
      <c r="E4592" s="55">
        <v>1</v>
      </c>
      <c r="F4592">
        <f t="shared" si="71"/>
        <v>1</v>
      </c>
    </row>
    <row r="4593" spans="1:6" x14ac:dyDescent="0.25">
      <c r="A4593" t="s">
        <v>5502</v>
      </c>
      <c r="B4593">
        <v>202006582</v>
      </c>
      <c r="C4593" s="63">
        <v>35614</v>
      </c>
      <c r="D4593" s="63">
        <v>35614</v>
      </c>
      <c r="E4593" s="55">
        <v>1</v>
      </c>
      <c r="F4593">
        <f t="shared" si="71"/>
        <v>1</v>
      </c>
    </row>
    <row r="4594" spans="1:6" x14ac:dyDescent="0.25">
      <c r="A4594" t="s">
        <v>5501</v>
      </c>
      <c r="B4594">
        <v>202006792</v>
      </c>
      <c r="C4594" s="63">
        <v>35614</v>
      </c>
      <c r="D4594" s="63">
        <v>35614</v>
      </c>
      <c r="E4594" s="55">
        <v>1</v>
      </c>
      <c r="F4594">
        <f t="shared" si="71"/>
        <v>1</v>
      </c>
    </row>
    <row r="4595" spans="1:6" x14ac:dyDescent="0.25">
      <c r="A4595" t="s">
        <v>5500</v>
      </c>
      <c r="B4595">
        <v>202009548</v>
      </c>
      <c r="C4595" s="63">
        <v>35615</v>
      </c>
      <c r="D4595" s="63">
        <v>35615</v>
      </c>
      <c r="E4595" s="55">
        <v>1</v>
      </c>
      <c r="F4595">
        <f t="shared" si="71"/>
        <v>1</v>
      </c>
    </row>
    <row r="4596" spans="1:6" x14ac:dyDescent="0.25">
      <c r="A4596" t="s">
        <v>5499</v>
      </c>
      <c r="B4596">
        <v>201605775</v>
      </c>
      <c r="C4596" s="63">
        <v>35638</v>
      </c>
      <c r="D4596" s="63">
        <v>35638</v>
      </c>
      <c r="E4596" s="55">
        <v>1</v>
      </c>
      <c r="F4596">
        <f t="shared" si="71"/>
        <v>1</v>
      </c>
    </row>
    <row r="4597" spans="1:6" x14ac:dyDescent="0.25">
      <c r="A4597" t="s">
        <v>5498</v>
      </c>
      <c r="B4597">
        <v>202007344</v>
      </c>
      <c r="C4597" s="63">
        <v>35616</v>
      </c>
      <c r="D4597" s="63">
        <v>35616</v>
      </c>
      <c r="E4597" s="55">
        <v>1</v>
      </c>
      <c r="F4597">
        <f t="shared" si="71"/>
        <v>1</v>
      </c>
    </row>
    <row r="4598" spans="1:6" x14ac:dyDescent="0.25">
      <c r="A4598" t="s">
        <v>5497</v>
      </c>
      <c r="B4598">
        <v>201906945</v>
      </c>
      <c r="C4598" s="63">
        <v>35631</v>
      </c>
      <c r="D4598" s="63">
        <v>35631</v>
      </c>
      <c r="E4598" s="55">
        <v>1</v>
      </c>
      <c r="F4598">
        <f t="shared" si="71"/>
        <v>1</v>
      </c>
    </row>
    <row r="4599" spans="1:6" x14ac:dyDescent="0.25">
      <c r="B4599">
        <v>201907506</v>
      </c>
      <c r="C4599" s="63">
        <v>35617</v>
      </c>
      <c r="D4599" s="63">
        <v>35617</v>
      </c>
      <c r="E4599" s="55">
        <v>1</v>
      </c>
      <c r="F4599">
        <f t="shared" si="71"/>
        <v>1</v>
      </c>
    </row>
    <row r="4600" spans="1:6" x14ac:dyDescent="0.25">
      <c r="B4600">
        <v>201907507</v>
      </c>
      <c r="C4600" s="63">
        <v>35617</v>
      </c>
      <c r="D4600" s="63">
        <v>35617</v>
      </c>
      <c r="E4600" s="55">
        <v>1</v>
      </c>
      <c r="F4600">
        <f t="shared" si="71"/>
        <v>1</v>
      </c>
    </row>
    <row r="4601" spans="1:6" x14ac:dyDescent="0.25">
      <c r="A4601" t="s">
        <v>2041</v>
      </c>
      <c r="B4601">
        <v>201101522</v>
      </c>
      <c r="C4601" s="63">
        <v>35616</v>
      </c>
      <c r="D4601" s="63">
        <v>35616</v>
      </c>
      <c r="E4601" s="55">
        <v>1</v>
      </c>
      <c r="F4601">
        <f t="shared" si="71"/>
        <v>1</v>
      </c>
    </row>
    <row r="4602" spans="1:6" x14ac:dyDescent="0.25">
      <c r="B4602">
        <v>201904573</v>
      </c>
      <c r="C4602" s="63">
        <v>35617</v>
      </c>
      <c r="D4602" s="63">
        <v>35617</v>
      </c>
      <c r="E4602" s="55">
        <v>1</v>
      </c>
      <c r="F4602">
        <f t="shared" si="71"/>
        <v>1</v>
      </c>
    </row>
    <row r="4603" spans="1:6" x14ac:dyDescent="0.25">
      <c r="A4603" t="s">
        <v>5496</v>
      </c>
      <c r="B4603">
        <v>201704515</v>
      </c>
      <c r="C4603" s="63">
        <v>35616</v>
      </c>
      <c r="D4603" s="63">
        <v>35617</v>
      </c>
      <c r="E4603" s="55">
        <v>1</v>
      </c>
      <c r="F4603">
        <f t="shared" si="71"/>
        <v>2</v>
      </c>
    </row>
    <row r="4604" spans="1:6" x14ac:dyDescent="0.25">
      <c r="A4604" t="s">
        <v>5494</v>
      </c>
      <c r="B4604">
        <v>201808533</v>
      </c>
      <c r="C4604" s="63">
        <v>35617</v>
      </c>
      <c r="D4604" s="63">
        <v>35617</v>
      </c>
      <c r="E4604" s="55">
        <v>1</v>
      </c>
      <c r="F4604">
        <f t="shared" si="71"/>
        <v>1</v>
      </c>
    </row>
    <row r="4605" spans="1:6" x14ac:dyDescent="0.25">
      <c r="B4605">
        <v>202008397</v>
      </c>
      <c r="C4605" s="63">
        <v>35618</v>
      </c>
      <c r="D4605" s="63">
        <v>35618</v>
      </c>
      <c r="E4605" s="55">
        <v>1</v>
      </c>
      <c r="F4605">
        <f t="shared" si="71"/>
        <v>1</v>
      </c>
    </row>
    <row r="4606" spans="1:6" x14ac:dyDescent="0.25">
      <c r="A4606" t="s">
        <v>5493</v>
      </c>
      <c r="B4606">
        <v>201308512</v>
      </c>
      <c r="C4606" s="63">
        <v>35622</v>
      </c>
      <c r="D4606" s="63">
        <v>35623</v>
      </c>
      <c r="E4606" s="55">
        <v>1</v>
      </c>
      <c r="F4606">
        <f t="shared" si="71"/>
        <v>2</v>
      </c>
    </row>
    <row r="4607" spans="1:6" x14ac:dyDescent="0.25">
      <c r="B4607">
        <v>202006471</v>
      </c>
      <c r="C4607" s="63">
        <v>35617</v>
      </c>
      <c r="D4607" s="63">
        <v>35617</v>
      </c>
      <c r="E4607" s="55">
        <v>1</v>
      </c>
      <c r="F4607">
        <f t="shared" si="71"/>
        <v>1</v>
      </c>
    </row>
    <row r="4608" spans="1:6" x14ac:dyDescent="0.25">
      <c r="A4608" t="s">
        <v>5492</v>
      </c>
      <c r="B4608">
        <v>202008396</v>
      </c>
      <c r="C4608" s="63">
        <v>35616</v>
      </c>
      <c r="D4608" s="63">
        <v>35616</v>
      </c>
      <c r="E4608" s="55">
        <v>1</v>
      </c>
      <c r="F4608">
        <f t="shared" si="71"/>
        <v>1</v>
      </c>
    </row>
    <row r="4609" spans="1:6" x14ac:dyDescent="0.25">
      <c r="A4609" t="s">
        <v>5491</v>
      </c>
      <c r="B4609">
        <v>201603268</v>
      </c>
      <c r="C4609" s="63">
        <v>35618</v>
      </c>
      <c r="D4609" s="63">
        <v>35618</v>
      </c>
      <c r="E4609" s="55">
        <v>1</v>
      </c>
      <c r="F4609">
        <f t="shared" si="71"/>
        <v>1</v>
      </c>
    </row>
    <row r="4610" spans="1:6" x14ac:dyDescent="0.25">
      <c r="B4610">
        <v>201806798</v>
      </c>
      <c r="C4610" s="63">
        <v>35617</v>
      </c>
      <c r="D4610" s="63">
        <v>35617</v>
      </c>
      <c r="E4610" s="55">
        <v>1</v>
      </c>
      <c r="F4610">
        <f t="shared" si="71"/>
        <v>1</v>
      </c>
    </row>
    <row r="4611" spans="1:6" x14ac:dyDescent="0.25">
      <c r="B4611">
        <v>201907264</v>
      </c>
      <c r="C4611" s="63">
        <v>35619</v>
      </c>
      <c r="D4611" s="63">
        <v>35619</v>
      </c>
      <c r="E4611" s="55">
        <v>1</v>
      </c>
      <c r="F4611">
        <f t="shared" si="71"/>
        <v>1</v>
      </c>
    </row>
    <row r="4612" spans="1:6" x14ac:dyDescent="0.25">
      <c r="A4612" t="s">
        <v>5490</v>
      </c>
      <c r="B4612">
        <v>201906942</v>
      </c>
      <c r="C4612" s="63">
        <v>35617</v>
      </c>
      <c r="D4612" s="63">
        <v>35617</v>
      </c>
      <c r="E4612" s="55">
        <v>1</v>
      </c>
      <c r="F4612">
        <f t="shared" si="71"/>
        <v>1</v>
      </c>
    </row>
    <row r="4613" spans="1:6" x14ac:dyDescent="0.25">
      <c r="A4613" t="s">
        <v>5489</v>
      </c>
      <c r="B4613">
        <v>201605335</v>
      </c>
      <c r="C4613" s="63">
        <v>35617</v>
      </c>
      <c r="D4613" s="63">
        <v>35618</v>
      </c>
      <c r="E4613" s="55">
        <v>1</v>
      </c>
      <c r="F4613">
        <f t="shared" si="71"/>
        <v>2</v>
      </c>
    </row>
    <row r="4614" spans="1:6" x14ac:dyDescent="0.25">
      <c r="A4614" t="s">
        <v>5487</v>
      </c>
      <c r="B4614">
        <v>201704507</v>
      </c>
      <c r="C4614" s="63">
        <v>35617</v>
      </c>
      <c r="D4614" s="63">
        <v>35617</v>
      </c>
      <c r="E4614" s="55">
        <v>1</v>
      </c>
      <c r="F4614">
        <f t="shared" ref="F4614:F4677" si="72">IFERROR(D4614-C4614+1, 0)</f>
        <v>1</v>
      </c>
    </row>
    <row r="4615" spans="1:6" x14ac:dyDescent="0.25">
      <c r="B4615">
        <v>202005692</v>
      </c>
      <c r="C4615" s="63">
        <v>35617</v>
      </c>
      <c r="D4615" s="63">
        <v>35617</v>
      </c>
      <c r="E4615" s="55">
        <v>1</v>
      </c>
      <c r="F4615">
        <f t="shared" si="72"/>
        <v>1</v>
      </c>
    </row>
    <row r="4616" spans="1:6" x14ac:dyDescent="0.25">
      <c r="A4616" t="s">
        <v>5486</v>
      </c>
      <c r="B4616">
        <v>202000130</v>
      </c>
      <c r="C4616" s="63">
        <v>35617</v>
      </c>
      <c r="D4616" s="63">
        <v>35617</v>
      </c>
      <c r="E4616" s="55">
        <v>1</v>
      </c>
      <c r="F4616">
        <f t="shared" si="72"/>
        <v>1</v>
      </c>
    </row>
    <row r="4617" spans="1:6" x14ac:dyDescent="0.25">
      <c r="A4617" t="s">
        <v>2040</v>
      </c>
      <c r="B4617">
        <v>201906638</v>
      </c>
      <c r="C4617" s="63">
        <v>35617</v>
      </c>
      <c r="D4617" s="63">
        <v>35617</v>
      </c>
      <c r="E4617" s="55">
        <v>1</v>
      </c>
      <c r="F4617">
        <f t="shared" si="72"/>
        <v>1</v>
      </c>
    </row>
    <row r="4618" spans="1:6" x14ac:dyDescent="0.25">
      <c r="A4618" t="s">
        <v>5485</v>
      </c>
      <c r="B4618">
        <v>201806820</v>
      </c>
      <c r="C4618" s="63">
        <v>35626</v>
      </c>
      <c r="D4618" s="63">
        <v>35626</v>
      </c>
      <c r="E4618" s="55">
        <v>1</v>
      </c>
      <c r="F4618">
        <f t="shared" si="72"/>
        <v>1</v>
      </c>
    </row>
    <row r="4619" spans="1:6" x14ac:dyDescent="0.25">
      <c r="B4619">
        <v>202007463</v>
      </c>
      <c r="C4619" s="63">
        <v>35618</v>
      </c>
      <c r="D4619" s="63">
        <v>35618</v>
      </c>
      <c r="E4619" s="55">
        <v>1</v>
      </c>
      <c r="F4619">
        <f t="shared" si="72"/>
        <v>1</v>
      </c>
    </row>
    <row r="4620" spans="1:6" x14ac:dyDescent="0.25">
      <c r="B4620">
        <v>202103367</v>
      </c>
      <c r="C4620" s="63">
        <v>35625</v>
      </c>
      <c r="D4620" s="63">
        <v>35626</v>
      </c>
      <c r="E4620" s="55">
        <v>1</v>
      </c>
      <c r="F4620">
        <f t="shared" si="72"/>
        <v>2</v>
      </c>
    </row>
    <row r="4621" spans="1:6" x14ac:dyDescent="0.25">
      <c r="A4621" t="s">
        <v>5484</v>
      </c>
      <c r="B4621">
        <v>201704532</v>
      </c>
      <c r="C4621" s="63">
        <v>35617</v>
      </c>
      <c r="D4621" s="63">
        <v>35617</v>
      </c>
      <c r="E4621" s="55">
        <v>1</v>
      </c>
      <c r="F4621">
        <f t="shared" si="72"/>
        <v>1</v>
      </c>
    </row>
    <row r="4622" spans="1:6" x14ac:dyDescent="0.25">
      <c r="A4622" t="s">
        <v>5483</v>
      </c>
      <c r="B4622">
        <v>201705720</v>
      </c>
      <c r="C4622" s="63">
        <v>35618</v>
      </c>
      <c r="D4622" s="63">
        <v>35618</v>
      </c>
      <c r="E4622" s="55">
        <v>1</v>
      </c>
      <c r="F4622">
        <f t="shared" si="72"/>
        <v>1</v>
      </c>
    </row>
    <row r="4623" spans="1:6" x14ac:dyDescent="0.25">
      <c r="A4623" t="s">
        <v>2038</v>
      </c>
      <c r="B4623">
        <v>202103628</v>
      </c>
      <c r="C4623" s="63">
        <v>35621</v>
      </c>
      <c r="D4623" s="63">
        <v>35621</v>
      </c>
      <c r="E4623" s="55">
        <v>1</v>
      </c>
      <c r="F4623">
        <f t="shared" si="72"/>
        <v>1</v>
      </c>
    </row>
    <row r="4624" spans="1:6" x14ac:dyDescent="0.25">
      <c r="A4624" t="s">
        <v>2037</v>
      </c>
      <c r="B4624">
        <v>202005536</v>
      </c>
      <c r="C4624" s="63">
        <v>35618</v>
      </c>
      <c r="D4624" s="63">
        <v>35618</v>
      </c>
      <c r="E4624" s="55">
        <v>1</v>
      </c>
      <c r="F4624">
        <f t="shared" si="72"/>
        <v>1</v>
      </c>
    </row>
    <row r="4625" spans="1:6" x14ac:dyDescent="0.25">
      <c r="A4625" t="s">
        <v>5482</v>
      </c>
      <c r="B4625">
        <v>202005428</v>
      </c>
      <c r="C4625" s="63">
        <v>35624</v>
      </c>
      <c r="D4625" s="63">
        <v>35624</v>
      </c>
      <c r="E4625" s="55">
        <v>1</v>
      </c>
      <c r="F4625">
        <f t="shared" si="72"/>
        <v>1</v>
      </c>
    </row>
    <row r="4626" spans="1:6" x14ac:dyDescent="0.25">
      <c r="A4626" t="s">
        <v>5481</v>
      </c>
      <c r="B4626">
        <v>201907619</v>
      </c>
      <c r="C4626" s="63">
        <v>35617</v>
      </c>
      <c r="D4626" s="63">
        <v>35617</v>
      </c>
      <c r="E4626" s="55">
        <v>1</v>
      </c>
      <c r="F4626">
        <f t="shared" si="72"/>
        <v>1</v>
      </c>
    </row>
    <row r="4627" spans="1:6" x14ac:dyDescent="0.25">
      <c r="A4627" t="s">
        <v>5480</v>
      </c>
      <c r="B4627">
        <v>201704951</v>
      </c>
      <c r="C4627" s="63">
        <v>35638</v>
      </c>
      <c r="D4627" s="63">
        <v>35638</v>
      </c>
      <c r="E4627" s="55">
        <v>1</v>
      </c>
      <c r="F4627">
        <f t="shared" si="72"/>
        <v>1</v>
      </c>
    </row>
    <row r="4628" spans="1:6" x14ac:dyDescent="0.25">
      <c r="A4628" t="s">
        <v>5479</v>
      </c>
      <c r="B4628">
        <v>201909858</v>
      </c>
      <c r="C4628" s="63">
        <v>35618</v>
      </c>
      <c r="D4628" s="63">
        <v>35618</v>
      </c>
      <c r="E4628" s="55">
        <v>1</v>
      </c>
      <c r="F4628">
        <f t="shared" si="72"/>
        <v>1</v>
      </c>
    </row>
    <row r="4629" spans="1:6" x14ac:dyDescent="0.25">
      <c r="A4629" t="s">
        <v>5478</v>
      </c>
      <c r="B4629">
        <v>201709304</v>
      </c>
      <c r="C4629" s="63">
        <v>35618</v>
      </c>
      <c r="D4629" s="63">
        <v>35618</v>
      </c>
      <c r="E4629" s="55">
        <v>1</v>
      </c>
      <c r="F4629">
        <f t="shared" si="72"/>
        <v>1</v>
      </c>
    </row>
    <row r="4630" spans="1:6" x14ac:dyDescent="0.25">
      <c r="B4630">
        <v>202008206</v>
      </c>
      <c r="C4630" s="63">
        <v>35618</v>
      </c>
      <c r="D4630" s="63">
        <v>35618</v>
      </c>
      <c r="E4630" s="55">
        <v>1</v>
      </c>
      <c r="F4630">
        <f t="shared" si="72"/>
        <v>1</v>
      </c>
    </row>
    <row r="4631" spans="1:6" x14ac:dyDescent="0.25">
      <c r="A4631" t="s">
        <v>5477</v>
      </c>
      <c r="B4631">
        <v>201908209</v>
      </c>
      <c r="C4631" s="63">
        <v>35643</v>
      </c>
      <c r="D4631" s="63">
        <v>35643</v>
      </c>
      <c r="E4631" s="55">
        <v>1</v>
      </c>
      <c r="F4631">
        <f t="shared" si="72"/>
        <v>1</v>
      </c>
    </row>
    <row r="4632" spans="1:6" x14ac:dyDescent="0.25">
      <c r="A4632" t="s">
        <v>5476</v>
      </c>
      <c r="B4632">
        <v>202007751</v>
      </c>
      <c r="C4632" s="63">
        <v>35619</v>
      </c>
      <c r="D4632" s="63">
        <v>35619</v>
      </c>
      <c r="E4632" s="55">
        <v>1</v>
      </c>
      <c r="F4632">
        <f t="shared" si="72"/>
        <v>1</v>
      </c>
    </row>
    <row r="4633" spans="1:6" x14ac:dyDescent="0.25">
      <c r="B4633">
        <v>202008094</v>
      </c>
      <c r="C4633" s="63">
        <v>35620</v>
      </c>
      <c r="D4633" s="63">
        <v>35620</v>
      </c>
      <c r="E4633" s="55">
        <v>1</v>
      </c>
      <c r="F4633">
        <f t="shared" si="72"/>
        <v>1</v>
      </c>
    </row>
    <row r="4634" spans="1:6" x14ac:dyDescent="0.25">
      <c r="A4634" t="s">
        <v>2036</v>
      </c>
      <c r="B4634">
        <v>201907425</v>
      </c>
      <c r="C4634" s="63">
        <v>35619</v>
      </c>
      <c r="D4634" s="63">
        <v>35619</v>
      </c>
      <c r="E4634" s="55">
        <v>1</v>
      </c>
      <c r="F4634">
        <f t="shared" si="72"/>
        <v>1</v>
      </c>
    </row>
    <row r="4635" spans="1:6" x14ac:dyDescent="0.25">
      <c r="A4635" t="s">
        <v>5475</v>
      </c>
      <c r="B4635">
        <v>202004298</v>
      </c>
      <c r="C4635" s="63">
        <v>35619</v>
      </c>
      <c r="D4635" s="63">
        <v>35619</v>
      </c>
      <c r="E4635" s="55">
        <v>1</v>
      </c>
      <c r="F4635">
        <f t="shared" si="72"/>
        <v>1</v>
      </c>
    </row>
    <row r="4636" spans="1:6" x14ac:dyDescent="0.25">
      <c r="A4636" t="s">
        <v>5474</v>
      </c>
      <c r="B4636">
        <v>201704599</v>
      </c>
      <c r="C4636" s="63">
        <v>35619</v>
      </c>
      <c r="D4636" s="63">
        <v>35619</v>
      </c>
      <c r="E4636" s="55">
        <v>1</v>
      </c>
      <c r="F4636">
        <f t="shared" si="72"/>
        <v>1</v>
      </c>
    </row>
    <row r="4637" spans="1:6" x14ac:dyDescent="0.25">
      <c r="A4637" t="s">
        <v>5473</v>
      </c>
      <c r="B4637">
        <v>201706065</v>
      </c>
      <c r="C4637" s="63">
        <v>35620</v>
      </c>
      <c r="D4637" s="63">
        <v>35620</v>
      </c>
      <c r="E4637" s="55">
        <v>1</v>
      </c>
      <c r="F4637">
        <f t="shared" si="72"/>
        <v>1</v>
      </c>
    </row>
    <row r="4638" spans="1:6" x14ac:dyDescent="0.25">
      <c r="B4638">
        <v>201806392</v>
      </c>
      <c r="C4638" s="63">
        <v>35620</v>
      </c>
      <c r="D4638" s="63">
        <v>35620</v>
      </c>
      <c r="E4638" s="55">
        <v>1</v>
      </c>
      <c r="F4638">
        <f t="shared" si="72"/>
        <v>1</v>
      </c>
    </row>
    <row r="4639" spans="1:6" x14ac:dyDescent="0.25">
      <c r="B4639">
        <v>201807575</v>
      </c>
      <c r="C4639" s="63">
        <v>35619</v>
      </c>
      <c r="D4639" s="63">
        <v>35619</v>
      </c>
      <c r="E4639" s="55">
        <v>1</v>
      </c>
      <c r="F4639">
        <f t="shared" si="72"/>
        <v>1</v>
      </c>
    </row>
    <row r="4640" spans="1:6" x14ac:dyDescent="0.25">
      <c r="B4640">
        <v>202004891</v>
      </c>
      <c r="C4640" s="63">
        <v>35619</v>
      </c>
      <c r="D4640" s="63">
        <v>35619</v>
      </c>
      <c r="E4640" s="55">
        <v>1</v>
      </c>
      <c r="F4640">
        <f t="shared" si="72"/>
        <v>1</v>
      </c>
    </row>
    <row r="4641" spans="1:6" x14ac:dyDescent="0.25">
      <c r="A4641" t="s">
        <v>5472</v>
      </c>
      <c r="B4641">
        <v>201603903</v>
      </c>
      <c r="C4641" s="63">
        <v>35620</v>
      </c>
      <c r="D4641" s="63">
        <v>35620</v>
      </c>
      <c r="E4641" s="55">
        <v>1</v>
      </c>
      <c r="F4641">
        <f t="shared" si="72"/>
        <v>1</v>
      </c>
    </row>
    <row r="4642" spans="1:6" x14ac:dyDescent="0.25">
      <c r="B4642">
        <v>201904493</v>
      </c>
      <c r="C4642" s="63">
        <v>35620</v>
      </c>
      <c r="D4642" s="63">
        <v>35620</v>
      </c>
      <c r="E4642" s="55">
        <v>1</v>
      </c>
      <c r="F4642">
        <f t="shared" si="72"/>
        <v>1</v>
      </c>
    </row>
    <row r="4643" spans="1:6" x14ac:dyDescent="0.25">
      <c r="A4643" t="s">
        <v>5471</v>
      </c>
      <c r="B4643">
        <v>202101913</v>
      </c>
      <c r="C4643" s="63">
        <v>35620</v>
      </c>
      <c r="D4643" s="63">
        <v>35620</v>
      </c>
      <c r="E4643" s="55">
        <v>1</v>
      </c>
      <c r="F4643">
        <f t="shared" si="72"/>
        <v>1</v>
      </c>
    </row>
    <row r="4644" spans="1:6" x14ac:dyDescent="0.25">
      <c r="A4644" t="s">
        <v>5470</v>
      </c>
      <c r="B4644">
        <v>202007323</v>
      </c>
      <c r="C4644" s="63">
        <v>35620</v>
      </c>
      <c r="D4644" s="63">
        <v>35620</v>
      </c>
      <c r="E4644" s="55">
        <v>1</v>
      </c>
      <c r="F4644">
        <f t="shared" si="72"/>
        <v>1</v>
      </c>
    </row>
    <row r="4645" spans="1:6" x14ac:dyDescent="0.25">
      <c r="A4645" t="s">
        <v>5469</v>
      </c>
      <c r="B4645">
        <v>201906883</v>
      </c>
      <c r="C4645" s="63">
        <v>35620</v>
      </c>
      <c r="D4645" s="63">
        <v>35620</v>
      </c>
      <c r="E4645" s="55">
        <v>1</v>
      </c>
      <c r="F4645">
        <f t="shared" si="72"/>
        <v>1</v>
      </c>
    </row>
    <row r="4646" spans="1:6" x14ac:dyDescent="0.25">
      <c r="A4646" t="s">
        <v>5468</v>
      </c>
      <c r="B4646">
        <v>201906014</v>
      </c>
      <c r="C4646" s="63">
        <v>35621</v>
      </c>
      <c r="D4646" s="63">
        <v>35621</v>
      </c>
      <c r="E4646" s="55">
        <v>1</v>
      </c>
      <c r="F4646">
        <f t="shared" si="72"/>
        <v>1</v>
      </c>
    </row>
    <row r="4647" spans="1:6" x14ac:dyDescent="0.25">
      <c r="A4647" t="s">
        <v>2035</v>
      </c>
      <c r="B4647">
        <v>202110057</v>
      </c>
      <c r="C4647" s="63">
        <v>35621</v>
      </c>
      <c r="D4647" s="63">
        <v>35621</v>
      </c>
      <c r="E4647" s="55">
        <v>1</v>
      </c>
      <c r="F4647">
        <f t="shared" si="72"/>
        <v>1</v>
      </c>
    </row>
    <row r="4648" spans="1:6" x14ac:dyDescent="0.25">
      <c r="A4648" t="s">
        <v>5467</v>
      </c>
      <c r="B4648">
        <v>201806391</v>
      </c>
      <c r="C4648" s="63">
        <v>35621</v>
      </c>
      <c r="D4648" s="63">
        <v>35621</v>
      </c>
      <c r="E4648" s="55">
        <v>1</v>
      </c>
      <c r="F4648">
        <f t="shared" si="72"/>
        <v>1</v>
      </c>
    </row>
    <row r="4649" spans="1:6" x14ac:dyDescent="0.25">
      <c r="B4649">
        <v>202007485</v>
      </c>
      <c r="C4649" s="63">
        <v>35621</v>
      </c>
      <c r="D4649" s="63">
        <v>35621</v>
      </c>
      <c r="E4649" s="55">
        <v>1</v>
      </c>
      <c r="F4649">
        <f t="shared" si="72"/>
        <v>1</v>
      </c>
    </row>
    <row r="4650" spans="1:6" x14ac:dyDescent="0.25">
      <c r="A4650" t="s">
        <v>5466</v>
      </c>
      <c r="B4650">
        <v>201402718</v>
      </c>
      <c r="C4650" s="63">
        <v>35621</v>
      </c>
      <c r="D4650" s="63">
        <v>35621</v>
      </c>
      <c r="E4650" s="55">
        <v>1</v>
      </c>
      <c r="F4650">
        <f t="shared" si="72"/>
        <v>1</v>
      </c>
    </row>
    <row r="4651" spans="1:6" x14ac:dyDescent="0.25">
      <c r="B4651">
        <v>201805273</v>
      </c>
      <c r="C4651" s="63">
        <v>35621</v>
      </c>
      <c r="D4651" s="63">
        <v>35621</v>
      </c>
      <c r="E4651" s="55">
        <v>1</v>
      </c>
      <c r="F4651">
        <f t="shared" si="72"/>
        <v>1</v>
      </c>
    </row>
    <row r="4652" spans="1:6" x14ac:dyDescent="0.25">
      <c r="B4652">
        <v>201906910</v>
      </c>
      <c r="C4652" s="63">
        <v>35621</v>
      </c>
      <c r="D4652" s="63">
        <v>35621</v>
      </c>
      <c r="E4652" s="55">
        <v>1</v>
      </c>
      <c r="F4652">
        <f t="shared" si="72"/>
        <v>1</v>
      </c>
    </row>
    <row r="4653" spans="1:6" x14ac:dyDescent="0.25">
      <c r="A4653" t="s">
        <v>5465</v>
      </c>
      <c r="B4653">
        <v>202007568</v>
      </c>
      <c r="C4653" s="63">
        <v>35621</v>
      </c>
      <c r="D4653" s="63">
        <v>35621</v>
      </c>
      <c r="E4653" s="55">
        <v>1</v>
      </c>
      <c r="F4653">
        <f t="shared" si="72"/>
        <v>1</v>
      </c>
    </row>
    <row r="4654" spans="1:6" x14ac:dyDescent="0.25">
      <c r="A4654" t="s">
        <v>5464</v>
      </c>
      <c r="B4654">
        <v>202008127</v>
      </c>
      <c r="C4654" s="63">
        <v>35637</v>
      </c>
      <c r="D4654" s="63">
        <v>35637</v>
      </c>
      <c r="E4654" s="55">
        <v>1</v>
      </c>
      <c r="F4654">
        <f t="shared" si="72"/>
        <v>1</v>
      </c>
    </row>
    <row r="4655" spans="1:6" x14ac:dyDescent="0.25">
      <c r="A4655" t="s">
        <v>5463</v>
      </c>
      <c r="B4655">
        <v>201807609</v>
      </c>
      <c r="C4655" s="63">
        <v>35622</v>
      </c>
      <c r="D4655" s="63">
        <v>35622</v>
      </c>
      <c r="E4655" s="55">
        <v>1</v>
      </c>
      <c r="F4655">
        <f t="shared" si="72"/>
        <v>1</v>
      </c>
    </row>
    <row r="4656" spans="1:6" x14ac:dyDescent="0.25">
      <c r="A4656" t="s">
        <v>5462</v>
      </c>
      <c r="B4656">
        <v>201406189</v>
      </c>
      <c r="C4656" s="63">
        <v>35623</v>
      </c>
      <c r="D4656" s="63">
        <v>35623</v>
      </c>
      <c r="E4656" s="55">
        <v>1</v>
      </c>
      <c r="F4656">
        <f t="shared" si="72"/>
        <v>1</v>
      </c>
    </row>
    <row r="4657" spans="1:6" x14ac:dyDescent="0.25">
      <c r="A4657" t="s">
        <v>2034</v>
      </c>
      <c r="B4657">
        <v>202004968</v>
      </c>
      <c r="C4657" s="63">
        <v>35659</v>
      </c>
      <c r="D4657" s="63">
        <v>35659</v>
      </c>
      <c r="E4657" s="55">
        <v>1</v>
      </c>
      <c r="F4657">
        <f t="shared" si="72"/>
        <v>1</v>
      </c>
    </row>
    <row r="4658" spans="1:6" x14ac:dyDescent="0.25">
      <c r="A4658" t="s">
        <v>5461</v>
      </c>
      <c r="B4658">
        <v>201306340</v>
      </c>
      <c r="C4658" s="63">
        <v>35623</v>
      </c>
      <c r="D4658" s="63">
        <v>35623</v>
      </c>
      <c r="E4658" s="55">
        <v>1</v>
      </c>
      <c r="F4658">
        <f t="shared" si="72"/>
        <v>1</v>
      </c>
    </row>
    <row r="4659" spans="1:6" x14ac:dyDescent="0.25">
      <c r="B4659">
        <v>201706253</v>
      </c>
      <c r="C4659" s="63">
        <v>35622</v>
      </c>
      <c r="D4659" s="63">
        <v>35622</v>
      </c>
      <c r="E4659" s="55">
        <v>1</v>
      </c>
      <c r="F4659">
        <f t="shared" si="72"/>
        <v>1</v>
      </c>
    </row>
    <row r="4660" spans="1:6" x14ac:dyDescent="0.25">
      <c r="A4660" t="s">
        <v>5460</v>
      </c>
      <c r="B4660">
        <v>201806167</v>
      </c>
      <c r="C4660" s="63">
        <v>35623</v>
      </c>
      <c r="D4660" s="63">
        <v>35623</v>
      </c>
      <c r="E4660" s="55">
        <v>1</v>
      </c>
      <c r="F4660">
        <f t="shared" si="72"/>
        <v>1</v>
      </c>
    </row>
    <row r="4661" spans="1:6" x14ac:dyDescent="0.25">
      <c r="B4661">
        <v>202008126</v>
      </c>
      <c r="C4661" s="63">
        <v>35663</v>
      </c>
      <c r="D4661" s="63">
        <v>35663</v>
      </c>
      <c r="E4661" s="55">
        <v>1</v>
      </c>
      <c r="F4661">
        <f t="shared" si="72"/>
        <v>1</v>
      </c>
    </row>
    <row r="4662" spans="1:6" x14ac:dyDescent="0.25">
      <c r="A4662" t="s">
        <v>5459</v>
      </c>
      <c r="B4662">
        <v>200703548</v>
      </c>
      <c r="C4662" s="63">
        <v>35624</v>
      </c>
      <c r="D4662" s="63">
        <v>35624</v>
      </c>
      <c r="E4662" s="55">
        <v>1</v>
      </c>
      <c r="F4662">
        <f t="shared" si="72"/>
        <v>1</v>
      </c>
    </row>
    <row r="4663" spans="1:6" x14ac:dyDescent="0.25">
      <c r="B4663">
        <v>201706910</v>
      </c>
      <c r="C4663" s="63">
        <v>35624</v>
      </c>
      <c r="D4663" s="63">
        <v>35624</v>
      </c>
      <c r="E4663" s="55">
        <v>1</v>
      </c>
      <c r="F4663">
        <f t="shared" si="72"/>
        <v>1</v>
      </c>
    </row>
    <row r="4664" spans="1:6" x14ac:dyDescent="0.25">
      <c r="B4664">
        <v>201906750</v>
      </c>
      <c r="C4664" s="63">
        <v>35637</v>
      </c>
      <c r="D4664" s="63">
        <v>35637</v>
      </c>
      <c r="E4664" s="55">
        <v>1</v>
      </c>
      <c r="F4664">
        <f t="shared" si="72"/>
        <v>1</v>
      </c>
    </row>
    <row r="4665" spans="1:6" x14ac:dyDescent="0.25">
      <c r="B4665">
        <v>202006094</v>
      </c>
      <c r="C4665" s="63">
        <v>35623</v>
      </c>
      <c r="D4665" s="63">
        <v>35623</v>
      </c>
      <c r="E4665" s="55">
        <v>1</v>
      </c>
      <c r="F4665">
        <f t="shared" si="72"/>
        <v>1</v>
      </c>
    </row>
    <row r="4666" spans="1:6" x14ac:dyDescent="0.25">
      <c r="A4666" t="s">
        <v>5458</v>
      </c>
      <c r="B4666">
        <v>202005592</v>
      </c>
      <c r="C4666" s="63">
        <v>35623</v>
      </c>
      <c r="D4666" s="63">
        <v>35623</v>
      </c>
      <c r="E4666" s="55">
        <v>1</v>
      </c>
      <c r="F4666">
        <f t="shared" si="72"/>
        <v>1</v>
      </c>
    </row>
    <row r="4667" spans="1:6" x14ac:dyDescent="0.25">
      <c r="A4667" t="s">
        <v>5457</v>
      </c>
      <c r="B4667">
        <v>201504441</v>
      </c>
      <c r="C4667" s="63">
        <v>35623</v>
      </c>
      <c r="D4667" s="63">
        <v>35623</v>
      </c>
      <c r="E4667" s="55">
        <v>1</v>
      </c>
      <c r="F4667">
        <f t="shared" si="72"/>
        <v>1</v>
      </c>
    </row>
    <row r="4668" spans="1:6" x14ac:dyDescent="0.25">
      <c r="B4668">
        <v>201704093</v>
      </c>
      <c r="C4668" s="63">
        <v>35622</v>
      </c>
      <c r="D4668" s="63">
        <v>35622</v>
      </c>
      <c r="E4668" s="55">
        <v>1</v>
      </c>
      <c r="F4668">
        <f t="shared" si="72"/>
        <v>1</v>
      </c>
    </row>
    <row r="4669" spans="1:6" x14ac:dyDescent="0.25">
      <c r="B4669">
        <v>201806340</v>
      </c>
      <c r="C4669" s="63">
        <v>35622</v>
      </c>
      <c r="D4669" s="63">
        <v>35623</v>
      </c>
      <c r="E4669" s="55">
        <v>1</v>
      </c>
      <c r="F4669">
        <f t="shared" si="72"/>
        <v>2</v>
      </c>
    </row>
    <row r="4670" spans="1:6" x14ac:dyDescent="0.25">
      <c r="A4670" t="s">
        <v>2033</v>
      </c>
      <c r="B4670">
        <v>201706966</v>
      </c>
      <c r="C4670" s="63">
        <v>35624</v>
      </c>
      <c r="D4670" s="63">
        <v>35624</v>
      </c>
      <c r="E4670" s="55">
        <v>1</v>
      </c>
      <c r="F4670">
        <f t="shared" si="72"/>
        <v>1</v>
      </c>
    </row>
    <row r="4671" spans="1:6" x14ac:dyDescent="0.25">
      <c r="B4671">
        <v>201905810</v>
      </c>
      <c r="C4671" s="63">
        <v>35624</v>
      </c>
      <c r="D4671" s="63">
        <v>35624</v>
      </c>
      <c r="E4671" s="55">
        <v>1</v>
      </c>
      <c r="F4671">
        <f t="shared" si="72"/>
        <v>1</v>
      </c>
    </row>
    <row r="4672" spans="1:6" x14ac:dyDescent="0.25">
      <c r="B4672">
        <v>201907771</v>
      </c>
      <c r="C4672" s="63">
        <v>35623</v>
      </c>
      <c r="D4672" s="63">
        <v>35623</v>
      </c>
      <c r="E4672" s="55">
        <v>1</v>
      </c>
      <c r="F4672">
        <f t="shared" si="72"/>
        <v>1</v>
      </c>
    </row>
    <row r="4673" spans="1:6" x14ac:dyDescent="0.25">
      <c r="A4673" t="s">
        <v>5456</v>
      </c>
      <c r="B4673">
        <v>201806927</v>
      </c>
      <c r="C4673" s="63">
        <v>35623</v>
      </c>
      <c r="D4673" s="63">
        <v>35623</v>
      </c>
      <c r="E4673" s="55">
        <v>1</v>
      </c>
      <c r="F4673">
        <f t="shared" si="72"/>
        <v>1</v>
      </c>
    </row>
    <row r="4674" spans="1:6" x14ac:dyDescent="0.25">
      <c r="A4674" t="s">
        <v>2032</v>
      </c>
      <c r="B4674">
        <v>201907693</v>
      </c>
      <c r="C4674" s="63">
        <v>35623</v>
      </c>
      <c r="D4674" s="63">
        <v>35623</v>
      </c>
      <c r="E4674" s="55">
        <v>1</v>
      </c>
      <c r="F4674">
        <f t="shared" si="72"/>
        <v>1</v>
      </c>
    </row>
    <row r="4675" spans="1:6" x14ac:dyDescent="0.25">
      <c r="A4675" t="s">
        <v>5455</v>
      </c>
      <c r="B4675">
        <v>201705227</v>
      </c>
      <c r="C4675" s="63">
        <v>35687</v>
      </c>
      <c r="D4675" s="63">
        <v>35687</v>
      </c>
      <c r="E4675" s="55">
        <v>1</v>
      </c>
      <c r="F4675">
        <f t="shared" si="72"/>
        <v>1</v>
      </c>
    </row>
    <row r="4676" spans="1:6" x14ac:dyDescent="0.25">
      <c r="B4676">
        <v>201900181</v>
      </c>
      <c r="C4676" s="63">
        <v>35624</v>
      </c>
      <c r="D4676" s="63">
        <v>35624</v>
      </c>
      <c r="E4676" s="55">
        <v>1</v>
      </c>
      <c r="F4676">
        <f t="shared" si="72"/>
        <v>1</v>
      </c>
    </row>
    <row r="4677" spans="1:6" x14ac:dyDescent="0.25">
      <c r="B4677">
        <v>202004682</v>
      </c>
      <c r="C4677" s="63">
        <v>35687</v>
      </c>
      <c r="D4677" s="63">
        <v>35687</v>
      </c>
      <c r="E4677" s="55">
        <v>1</v>
      </c>
      <c r="F4677">
        <f t="shared" si="72"/>
        <v>1</v>
      </c>
    </row>
    <row r="4678" spans="1:6" x14ac:dyDescent="0.25">
      <c r="A4678" t="s">
        <v>5454</v>
      </c>
      <c r="B4678">
        <v>202000145</v>
      </c>
      <c r="C4678" s="63">
        <v>35623</v>
      </c>
      <c r="D4678" s="63">
        <v>35623</v>
      </c>
      <c r="E4678" s="55">
        <v>1</v>
      </c>
      <c r="F4678">
        <f t="shared" ref="F4678:F4741" si="73">IFERROR(D4678-C4678+1, 0)</f>
        <v>1</v>
      </c>
    </row>
    <row r="4679" spans="1:6" x14ac:dyDescent="0.25">
      <c r="A4679" t="s">
        <v>5452</v>
      </c>
      <c r="B4679">
        <v>201900564</v>
      </c>
      <c r="C4679" s="63">
        <v>35623</v>
      </c>
      <c r="D4679" s="63">
        <v>35623</v>
      </c>
      <c r="E4679" s="55">
        <v>1</v>
      </c>
      <c r="F4679">
        <f t="shared" si="73"/>
        <v>1</v>
      </c>
    </row>
    <row r="4680" spans="1:6" x14ac:dyDescent="0.25">
      <c r="A4680" t="s">
        <v>2030</v>
      </c>
      <c r="B4680">
        <v>201706405</v>
      </c>
      <c r="C4680" s="63">
        <v>35517</v>
      </c>
      <c r="D4680" s="63">
        <v>35517</v>
      </c>
      <c r="E4680" s="55">
        <v>1</v>
      </c>
      <c r="F4680">
        <f t="shared" si="73"/>
        <v>1</v>
      </c>
    </row>
    <row r="4681" spans="1:6" x14ac:dyDescent="0.25">
      <c r="A4681" t="s">
        <v>2029</v>
      </c>
      <c r="B4681">
        <v>199803795</v>
      </c>
      <c r="C4681" s="63">
        <v>35624</v>
      </c>
      <c r="D4681" s="63">
        <v>35624</v>
      </c>
      <c r="E4681" s="55">
        <v>1</v>
      </c>
      <c r="F4681">
        <f t="shared" si="73"/>
        <v>1</v>
      </c>
    </row>
    <row r="4682" spans="1:6" x14ac:dyDescent="0.25">
      <c r="B4682">
        <v>201705341</v>
      </c>
      <c r="C4682" s="63">
        <v>35624</v>
      </c>
      <c r="D4682" s="63">
        <v>35624</v>
      </c>
      <c r="E4682" s="55">
        <v>1</v>
      </c>
      <c r="F4682">
        <f t="shared" si="73"/>
        <v>1</v>
      </c>
    </row>
    <row r="4683" spans="1:6" x14ac:dyDescent="0.25">
      <c r="A4683" t="s">
        <v>2028</v>
      </c>
      <c r="B4683">
        <v>201708804</v>
      </c>
      <c r="C4683" s="63">
        <v>35624</v>
      </c>
      <c r="D4683" s="63">
        <v>35624</v>
      </c>
      <c r="E4683" s="55">
        <v>1</v>
      </c>
      <c r="F4683">
        <f t="shared" si="73"/>
        <v>1</v>
      </c>
    </row>
    <row r="4684" spans="1:6" x14ac:dyDescent="0.25">
      <c r="A4684" t="s">
        <v>5451</v>
      </c>
      <c r="B4684">
        <v>202004816</v>
      </c>
      <c r="C4684" s="63">
        <v>35637</v>
      </c>
      <c r="D4684" s="63">
        <v>35637</v>
      </c>
      <c r="E4684" s="55">
        <v>1</v>
      </c>
      <c r="F4684">
        <f t="shared" si="73"/>
        <v>1</v>
      </c>
    </row>
    <row r="4685" spans="1:6" x14ac:dyDescent="0.25">
      <c r="A4685" t="s">
        <v>5450</v>
      </c>
      <c r="B4685">
        <v>201907063</v>
      </c>
      <c r="C4685" s="63">
        <v>35625</v>
      </c>
      <c r="D4685" s="63">
        <v>35625</v>
      </c>
      <c r="E4685" s="55">
        <v>1</v>
      </c>
      <c r="F4685">
        <f t="shared" si="73"/>
        <v>1</v>
      </c>
    </row>
    <row r="4686" spans="1:6" x14ac:dyDescent="0.25">
      <c r="A4686" t="s">
        <v>5449</v>
      </c>
      <c r="B4686">
        <v>202005042</v>
      </c>
      <c r="C4686" s="63">
        <v>35624</v>
      </c>
      <c r="D4686" s="63">
        <v>35624</v>
      </c>
      <c r="E4686" s="55">
        <v>1</v>
      </c>
      <c r="F4686">
        <f t="shared" si="73"/>
        <v>1</v>
      </c>
    </row>
    <row r="4687" spans="1:6" x14ac:dyDescent="0.25">
      <c r="A4687" t="s">
        <v>5448</v>
      </c>
      <c r="B4687">
        <v>201909927</v>
      </c>
      <c r="C4687" s="63">
        <v>35625</v>
      </c>
      <c r="D4687" s="63">
        <v>35625</v>
      </c>
      <c r="E4687" s="55">
        <v>1</v>
      </c>
      <c r="F4687">
        <f t="shared" si="73"/>
        <v>1</v>
      </c>
    </row>
    <row r="4688" spans="1:6" x14ac:dyDescent="0.25">
      <c r="B4688">
        <v>202007460</v>
      </c>
      <c r="C4688" s="63">
        <v>35625</v>
      </c>
      <c r="D4688" s="63">
        <v>35625</v>
      </c>
      <c r="E4688" s="55">
        <v>1</v>
      </c>
      <c r="F4688">
        <f t="shared" si="73"/>
        <v>1</v>
      </c>
    </row>
    <row r="4689" spans="1:6" x14ac:dyDescent="0.25">
      <c r="A4689" t="s">
        <v>2027</v>
      </c>
      <c r="B4689">
        <v>201907768</v>
      </c>
      <c r="C4689" s="63">
        <v>35624</v>
      </c>
      <c r="D4689" s="63">
        <v>35625</v>
      </c>
      <c r="E4689" s="55">
        <v>1</v>
      </c>
      <c r="F4689">
        <f t="shared" si="73"/>
        <v>2</v>
      </c>
    </row>
    <row r="4690" spans="1:6" x14ac:dyDescent="0.25">
      <c r="A4690" t="s">
        <v>2026</v>
      </c>
      <c r="B4690">
        <v>202005954</v>
      </c>
      <c r="C4690" s="63">
        <v>35625</v>
      </c>
      <c r="D4690" s="63">
        <v>35625</v>
      </c>
      <c r="E4690" s="55">
        <v>1</v>
      </c>
      <c r="F4690">
        <f t="shared" si="73"/>
        <v>1</v>
      </c>
    </row>
    <row r="4691" spans="1:6" x14ac:dyDescent="0.25">
      <c r="A4691" t="s">
        <v>5447</v>
      </c>
      <c r="B4691">
        <v>202109484</v>
      </c>
      <c r="C4691" s="63">
        <v>35625</v>
      </c>
      <c r="D4691" s="63">
        <v>35625</v>
      </c>
      <c r="E4691" s="55">
        <v>1</v>
      </c>
      <c r="F4691">
        <f t="shared" si="73"/>
        <v>1</v>
      </c>
    </row>
    <row r="4692" spans="1:6" x14ac:dyDescent="0.25">
      <c r="A4692" t="s">
        <v>5446</v>
      </c>
      <c r="B4692">
        <v>201700150</v>
      </c>
      <c r="C4692" s="63">
        <v>35625</v>
      </c>
      <c r="D4692" s="63">
        <v>35625</v>
      </c>
      <c r="E4692" s="55">
        <v>1</v>
      </c>
      <c r="F4692">
        <f t="shared" si="73"/>
        <v>1</v>
      </c>
    </row>
    <row r="4693" spans="1:6" x14ac:dyDescent="0.25">
      <c r="A4693" t="s">
        <v>5445</v>
      </c>
      <c r="B4693">
        <v>201706907</v>
      </c>
      <c r="C4693" s="63">
        <v>35625</v>
      </c>
      <c r="D4693" s="63">
        <v>35625</v>
      </c>
      <c r="E4693" s="55">
        <v>1</v>
      </c>
      <c r="F4693">
        <f t="shared" si="73"/>
        <v>1</v>
      </c>
    </row>
    <row r="4694" spans="1:6" x14ac:dyDescent="0.25">
      <c r="A4694" t="s">
        <v>2025</v>
      </c>
      <c r="B4694">
        <v>201004304</v>
      </c>
      <c r="C4694" s="63">
        <v>35636</v>
      </c>
      <c r="D4694" s="63">
        <v>35636</v>
      </c>
      <c r="E4694" s="55">
        <v>1</v>
      </c>
      <c r="F4694">
        <f t="shared" si="73"/>
        <v>1</v>
      </c>
    </row>
    <row r="4695" spans="1:6" x14ac:dyDescent="0.25">
      <c r="A4695" t="s">
        <v>5444</v>
      </c>
      <c r="B4695">
        <v>202003044</v>
      </c>
      <c r="C4695" s="63">
        <v>35691</v>
      </c>
      <c r="D4695" s="63">
        <v>35692</v>
      </c>
      <c r="E4695" s="55">
        <v>1</v>
      </c>
      <c r="F4695">
        <f t="shared" si="73"/>
        <v>2</v>
      </c>
    </row>
    <row r="4696" spans="1:6" x14ac:dyDescent="0.25">
      <c r="A4696" t="s">
        <v>5443</v>
      </c>
      <c r="B4696">
        <v>201900178</v>
      </c>
      <c r="C4696" s="63">
        <v>35628</v>
      </c>
      <c r="D4696" s="63">
        <v>35628</v>
      </c>
      <c r="E4696" s="55">
        <v>1</v>
      </c>
      <c r="F4696">
        <f t="shared" si="73"/>
        <v>1</v>
      </c>
    </row>
    <row r="4697" spans="1:6" x14ac:dyDescent="0.25">
      <c r="A4697" t="s">
        <v>5442</v>
      </c>
      <c r="B4697">
        <v>201706583</v>
      </c>
      <c r="C4697" s="63">
        <v>35630</v>
      </c>
      <c r="D4697" s="63">
        <v>35630</v>
      </c>
      <c r="E4697" s="55">
        <v>1</v>
      </c>
      <c r="F4697">
        <f t="shared" si="73"/>
        <v>1</v>
      </c>
    </row>
    <row r="4698" spans="1:6" x14ac:dyDescent="0.25">
      <c r="A4698" t="s">
        <v>5441</v>
      </c>
      <c r="B4698">
        <v>201705255</v>
      </c>
      <c r="C4698" s="63">
        <v>35628</v>
      </c>
      <c r="D4698" s="63">
        <v>35628</v>
      </c>
      <c r="E4698" s="55">
        <v>1</v>
      </c>
      <c r="F4698">
        <f t="shared" si="73"/>
        <v>1</v>
      </c>
    </row>
    <row r="4699" spans="1:6" x14ac:dyDescent="0.25">
      <c r="A4699" t="s">
        <v>5440</v>
      </c>
      <c r="B4699">
        <v>201605497</v>
      </c>
      <c r="C4699" s="63">
        <v>35631</v>
      </c>
      <c r="D4699" s="63">
        <v>35631</v>
      </c>
      <c r="E4699" s="55">
        <v>1</v>
      </c>
      <c r="F4699">
        <f t="shared" si="73"/>
        <v>1</v>
      </c>
    </row>
    <row r="4700" spans="1:6" x14ac:dyDescent="0.25">
      <c r="B4700">
        <v>201705591</v>
      </c>
      <c r="C4700" s="63">
        <v>35632</v>
      </c>
      <c r="D4700" s="63">
        <v>35632</v>
      </c>
      <c r="E4700" s="55">
        <v>1</v>
      </c>
      <c r="F4700">
        <f t="shared" si="73"/>
        <v>1</v>
      </c>
    </row>
    <row r="4701" spans="1:6" x14ac:dyDescent="0.25">
      <c r="B4701">
        <v>202008062</v>
      </c>
      <c r="C4701" s="63">
        <v>35630</v>
      </c>
      <c r="D4701" s="63">
        <v>35630</v>
      </c>
      <c r="E4701" s="55">
        <v>1</v>
      </c>
      <c r="F4701">
        <f t="shared" si="73"/>
        <v>1</v>
      </c>
    </row>
    <row r="4702" spans="1:6" x14ac:dyDescent="0.25">
      <c r="A4702" t="s">
        <v>2024</v>
      </c>
      <c r="B4702">
        <v>201907942</v>
      </c>
      <c r="C4702" s="63">
        <v>35630</v>
      </c>
      <c r="D4702" s="63">
        <v>35630</v>
      </c>
      <c r="E4702" s="55">
        <v>1</v>
      </c>
      <c r="F4702">
        <f t="shared" si="73"/>
        <v>1</v>
      </c>
    </row>
    <row r="4703" spans="1:6" x14ac:dyDescent="0.25">
      <c r="A4703" t="s">
        <v>5439</v>
      </c>
      <c r="B4703">
        <v>201605976</v>
      </c>
      <c r="C4703" s="63">
        <v>35630</v>
      </c>
      <c r="D4703" s="63">
        <v>35630</v>
      </c>
      <c r="E4703" s="55">
        <v>1</v>
      </c>
      <c r="F4703">
        <f t="shared" si="73"/>
        <v>1</v>
      </c>
    </row>
    <row r="4704" spans="1:6" x14ac:dyDescent="0.25">
      <c r="A4704" t="s">
        <v>5438</v>
      </c>
      <c r="B4704">
        <v>201704317</v>
      </c>
      <c r="C4704" s="63">
        <v>35644</v>
      </c>
      <c r="D4704" s="63">
        <v>35644</v>
      </c>
      <c r="E4704" s="55">
        <v>1</v>
      </c>
      <c r="F4704">
        <f t="shared" si="73"/>
        <v>1</v>
      </c>
    </row>
    <row r="4705" spans="1:6" x14ac:dyDescent="0.25">
      <c r="B4705">
        <v>202005827</v>
      </c>
      <c r="C4705" s="63">
        <v>35642</v>
      </c>
      <c r="D4705" s="63">
        <v>35642</v>
      </c>
      <c r="E4705" s="55">
        <v>1</v>
      </c>
      <c r="F4705">
        <f t="shared" si="73"/>
        <v>1</v>
      </c>
    </row>
    <row r="4706" spans="1:6" x14ac:dyDescent="0.25">
      <c r="A4706" t="s">
        <v>2023</v>
      </c>
      <c r="B4706">
        <v>201806305</v>
      </c>
      <c r="C4706" s="63">
        <v>35646</v>
      </c>
      <c r="D4706" s="63">
        <v>35646</v>
      </c>
      <c r="E4706" s="55">
        <v>1</v>
      </c>
      <c r="F4706">
        <f t="shared" si="73"/>
        <v>1</v>
      </c>
    </row>
    <row r="4707" spans="1:6" x14ac:dyDescent="0.25">
      <c r="B4707">
        <v>201904798</v>
      </c>
      <c r="C4707" s="63">
        <v>35643</v>
      </c>
      <c r="D4707" s="63">
        <v>35643</v>
      </c>
      <c r="E4707" s="55">
        <v>1</v>
      </c>
      <c r="F4707">
        <f t="shared" si="73"/>
        <v>1</v>
      </c>
    </row>
    <row r="4708" spans="1:6" x14ac:dyDescent="0.25">
      <c r="A4708" t="s">
        <v>2022</v>
      </c>
      <c r="B4708">
        <v>201908178</v>
      </c>
      <c r="C4708" s="63">
        <v>35640</v>
      </c>
      <c r="D4708" s="63">
        <v>35641</v>
      </c>
      <c r="E4708" s="55">
        <v>1</v>
      </c>
      <c r="F4708">
        <f t="shared" si="73"/>
        <v>2</v>
      </c>
    </row>
    <row r="4709" spans="1:6" x14ac:dyDescent="0.25">
      <c r="A4709" t="s">
        <v>5437</v>
      </c>
      <c r="B4709">
        <v>202103344</v>
      </c>
      <c r="C4709" s="63">
        <v>35630</v>
      </c>
      <c r="D4709" s="63">
        <v>35631</v>
      </c>
      <c r="E4709" s="55">
        <v>1</v>
      </c>
      <c r="F4709">
        <f t="shared" si="73"/>
        <v>2</v>
      </c>
    </row>
    <row r="4710" spans="1:6" x14ac:dyDescent="0.25">
      <c r="A4710" t="s">
        <v>5436</v>
      </c>
      <c r="B4710">
        <v>201906576</v>
      </c>
      <c r="C4710" s="63">
        <v>35677</v>
      </c>
      <c r="D4710" s="63">
        <v>35677</v>
      </c>
      <c r="E4710" s="55">
        <v>1</v>
      </c>
      <c r="F4710">
        <f t="shared" si="73"/>
        <v>1</v>
      </c>
    </row>
    <row r="4711" spans="1:6" x14ac:dyDescent="0.25">
      <c r="B4711">
        <v>202003529</v>
      </c>
      <c r="C4711" s="63">
        <v>35706</v>
      </c>
      <c r="D4711" s="63">
        <v>35706</v>
      </c>
      <c r="E4711" s="55">
        <v>1</v>
      </c>
      <c r="F4711">
        <f t="shared" si="73"/>
        <v>1</v>
      </c>
    </row>
    <row r="4712" spans="1:6" x14ac:dyDescent="0.25">
      <c r="A4712" t="s">
        <v>5435</v>
      </c>
      <c r="B4712">
        <v>202102705</v>
      </c>
      <c r="C4712" s="63">
        <v>35630</v>
      </c>
      <c r="D4712" s="63">
        <v>35630</v>
      </c>
      <c r="E4712" s="55">
        <v>1</v>
      </c>
      <c r="F4712">
        <f t="shared" si="73"/>
        <v>1</v>
      </c>
    </row>
    <row r="4713" spans="1:6" x14ac:dyDescent="0.25">
      <c r="A4713" t="s">
        <v>5434</v>
      </c>
      <c r="B4713">
        <v>201908014</v>
      </c>
      <c r="C4713" s="63">
        <v>35631</v>
      </c>
      <c r="D4713" s="63">
        <v>35631</v>
      </c>
      <c r="E4713" s="55">
        <v>1</v>
      </c>
      <c r="F4713">
        <f t="shared" si="73"/>
        <v>1</v>
      </c>
    </row>
    <row r="4714" spans="1:6" x14ac:dyDescent="0.25">
      <c r="A4714" t="s">
        <v>5433</v>
      </c>
      <c r="B4714">
        <v>201905451</v>
      </c>
      <c r="C4714" s="63">
        <v>35631</v>
      </c>
      <c r="D4714" s="63">
        <v>35631</v>
      </c>
      <c r="E4714" s="55">
        <v>1</v>
      </c>
      <c r="F4714">
        <f t="shared" si="73"/>
        <v>1</v>
      </c>
    </row>
    <row r="4715" spans="1:6" x14ac:dyDescent="0.25">
      <c r="A4715" t="s">
        <v>2021</v>
      </c>
      <c r="B4715">
        <v>201706044</v>
      </c>
      <c r="C4715" s="63">
        <v>35631</v>
      </c>
      <c r="D4715" s="63">
        <v>35631</v>
      </c>
      <c r="E4715" s="55">
        <v>1</v>
      </c>
      <c r="F4715">
        <f t="shared" si="73"/>
        <v>1</v>
      </c>
    </row>
    <row r="4716" spans="1:6" x14ac:dyDescent="0.25">
      <c r="A4716" t="s">
        <v>2020</v>
      </c>
      <c r="B4716">
        <v>202102693</v>
      </c>
      <c r="C4716" s="63">
        <v>35631</v>
      </c>
      <c r="D4716" s="63">
        <v>35631</v>
      </c>
      <c r="E4716" s="55">
        <v>1</v>
      </c>
      <c r="F4716">
        <f t="shared" si="73"/>
        <v>1</v>
      </c>
    </row>
    <row r="4717" spans="1:6" x14ac:dyDescent="0.25">
      <c r="A4717" t="s">
        <v>5432</v>
      </c>
      <c r="B4717">
        <v>201206120</v>
      </c>
      <c r="C4717" s="63">
        <v>35631</v>
      </c>
      <c r="D4717" s="63">
        <v>35631</v>
      </c>
      <c r="E4717" s="55">
        <v>1</v>
      </c>
      <c r="F4717">
        <f t="shared" si="73"/>
        <v>1</v>
      </c>
    </row>
    <row r="4718" spans="1:6" x14ac:dyDescent="0.25">
      <c r="B4718">
        <v>202000163</v>
      </c>
      <c r="C4718" s="63">
        <v>35631</v>
      </c>
      <c r="D4718" s="63">
        <v>35631</v>
      </c>
      <c r="E4718" s="55">
        <v>1</v>
      </c>
      <c r="F4718">
        <f t="shared" si="73"/>
        <v>1</v>
      </c>
    </row>
    <row r="4719" spans="1:6" x14ac:dyDescent="0.25">
      <c r="B4719">
        <v>202004823</v>
      </c>
      <c r="C4719" s="63">
        <v>35637</v>
      </c>
      <c r="D4719" s="63">
        <v>35638</v>
      </c>
      <c r="E4719" s="55">
        <v>1</v>
      </c>
      <c r="F4719">
        <f t="shared" si="73"/>
        <v>2</v>
      </c>
    </row>
    <row r="4720" spans="1:6" x14ac:dyDescent="0.25">
      <c r="A4720" t="s">
        <v>5431</v>
      </c>
      <c r="B4720">
        <v>201606590</v>
      </c>
      <c r="C4720" s="63">
        <v>35631</v>
      </c>
      <c r="D4720" s="63">
        <v>35632</v>
      </c>
      <c r="E4720" s="55">
        <v>1</v>
      </c>
      <c r="F4720">
        <f t="shared" si="73"/>
        <v>2</v>
      </c>
    </row>
    <row r="4721" spans="1:6" x14ac:dyDescent="0.25">
      <c r="B4721">
        <v>201706421</v>
      </c>
      <c r="C4721" s="63">
        <v>35631</v>
      </c>
      <c r="D4721" s="63">
        <v>35631</v>
      </c>
      <c r="E4721" s="55">
        <v>1</v>
      </c>
      <c r="F4721">
        <f t="shared" si="73"/>
        <v>1</v>
      </c>
    </row>
    <row r="4722" spans="1:6" x14ac:dyDescent="0.25">
      <c r="A4722" t="s">
        <v>2018</v>
      </c>
      <c r="B4722">
        <v>200707284</v>
      </c>
      <c r="C4722" s="63">
        <v>35663</v>
      </c>
      <c r="D4722" s="63">
        <v>35663</v>
      </c>
      <c r="E4722" s="55">
        <v>1</v>
      </c>
      <c r="F4722">
        <f t="shared" si="73"/>
        <v>1</v>
      </c>
    </row>
    <row r="4723" spans="1:6" x14ac:dyDescent="0.25">
      <c r="A4723" t="s">
        <v>2017</v>
      </c>
      <c r="B4723">
        <v>201900728</v>
      </c>
      <c r="C4723" s="63">
        <v>35639</v>
      </c>
      <c r="D4723" s="63">
        <v>35640</v>
      </c>
      <c r="E4723" s="55">
        <v>1</v>
      </c>
      <c r="F4723">
        <f t="shared" si="73"/>
        <v>2</v>
      </c>
    </row>
    <row r="4724" spans="1:6" x14ac:dyDescent="0.25">
      <c r="B4724">
        <v>201905604</v>
      </c>
      <c r="C4724" s="63">
        <v>35638</v>
      </c>
      <c r="D4724" s="63">
        <v>35638</v>
      </c>
      <c r="E4724" s="55">
        <v>1</v>
      </c>
      <c r="F4724">
        <f t="shared" si="73"/>
        <v>1</v>
      </c>
    </row>
    <row r="4725" spans="1:6" x14ac:dyDescent="0.25">
      <c r="A4725" t="s">
        <v>5430</v>
      </c>
      <c r="B4725">
        <v>201705754</v>
      </c>
      <c r="C4725" s="63">
        <v>35631</v>
      </c>
      <c r="D4725" s="63">
        <v>35632</v>
      </c>
      <c r="E4725" s="55">
        <v>1</v>
      </c>
      <c r="F4725">
        <f t="shared" si="73"/>
        <v>2</v>
      </c>
    </row>
    <row r="4726" spans="1:6" x14ac:dyDescent="0.25">
      <c r="B4726">
        <v>201709436</v>
      </c>
      <c r="C4726" s="63">
        <v>35631</v>
      </c>
      <c r="D4726" s="63">
        <v>35631</v>
      </c>
      <c r="E4726" s="55">
        <v>1</v>
      </c>
      <c r="F4726">
        <f t="shared" si="73"/>
        <v>1</v>
      </c>
    </row>
    <row r="4727" spans="1:6" x14ac:dyDescent="0.25">
      <c r="A4727" t="s">
        <v>5429</v>
      </c>
      <c r="B4727">
        <v>202102704</v>
      </c>
      <c r="C4727" s="63">
        <v>35631</v>
      </c>
      <c r="D4727" s="63">
        <v>35631</v>
      </c>
      <c r="E4727" s="55">
        <v>1</v>
      </c>
      <c r="F4727">
        <f t="shared" si="73"/>
        <v>1</v>
      </c>
    </row>
    <row r="4728" spans="1:6" x14ac:dyDescent="0.25">
      <c r="A4728" t="s">
        <v>5428</v>
      </c>
      <c r="B4728">
        <v>201907581</v>
      </c>
      <c r="C4728" s="63">
        <v>35631</v>
      </c>
      <c r="D4728" s="63">
        <v>35631</v>
      </c>
      <c r="E4728" s="55">
        <v>1</v>
      </c>
      <c r="F4728">
        <f t="shared" si="73"/>
        <v>1</v>
      </c>
    </row>
    <row r="4729" spans="1:6" x14ac:dyDescent="0.25">
      <c r="A4729" t="s">
        <v>5427</v>
      </c>
      <c r="B4729">
        <v>201908075</v>
      </c>
      <c r="C4729" s="63">
        <v>35637</v>
      </c>
      <c r="D4729" s="63">
        <v>35638</v>
      </c>
      <c r="E4729" s="55">
        <v>1</v>
      </c>
      <c r="F4729">
        <f t="shared" si="73"/>
        <v>2</v>
      </c>
    </row>
    <row r="4730" spans="1:6" x14ac:dyDescent="0.25">
      <c r="A4730" t="s">
        <v>5425</v>
      </c>
      <c r="B4730">
        <v>202000416</v>
      </c>
      <c r="C4730" s="63">
        <v>35637</v>
      </c>
      <c r="D4730" s="63">
        <v>35637</v>
      </c>
      <c r="E4730" s="55">
        <v>1</v>
      </c>
      <c r="F4730">
        <f t="shared" si="73"/>
        <v>1</v>
      </c>
    </row>
    <row r="4731" spans="1:6" x14ac:dyDescent="0.25">
      <c r="B4731">
        <v>202008867</v>
      </c>
      <c r="C4731" s="63">
        <v>35637</v>
      </c>
      <c r="D4731" s="63">
        <v>35637</v>
      </c>
      <c r="E4731" s="55">
        <v>1</v>
      </c>
      <c r="F4731">
        <f t="shared" si="73"/>
        <v>1</v>
      </c>
    </row>
    <row r="4732" spans="1:6" x14ac:dyDescent="0.25">
      <c r="A4732" t="s">
        <v>2016</v>
      </c>
      <c r="B4732">
        <v>201800328</v>
      </c>
      <c r="C4732" s="63">
        <v>35633</v>
      </c>
      <c r="D4732" s="63">
        <v>35633</v>
      </c>
      <c r="E4732" s="55">
        <v>1</v>
      </c>
      <c r="F4732">
        <f t="shared" si="73"/>
        <v>1</v>
      </c>
    </row>
    <row r="4733" spans="1:6" x14ac:dyDescent="0.25">
      <c r="A4733" t="s">
        <v>5424</v>
      </c>
      <c r="B4733">
        <v>201705149</v>
      </c>
      <c r="C4733" s="63">
        <v>35638</v>
      </c>
      <c r="D4733" s="63">
        <v>35638</v>
      </c>
      <c r="E4733" s="55">
        <v>1</v>
      </c>
      <c r="F4733">
        <f t="shared" si="73"/>
        <v>1</v>
      </c>
    </row>
    <row r="4734" spans="1:6" x14ac:dyDescent="0.25">
      <c r="A4734" t="s">
        <v>5423</v>
      </c>
      <c r="B4734">
        <v>202007614</v>
      </c>
      <c r="C4734" s="63">
        <v>35635</v>
      </c>
      <c r="D4734" s="63">
        <v>35635</v>
      </c>
      <c r="E4734" s="55">
        <v>1</v>
      </c>
      <c r="F4734">
        <f t="shared" si="73"/>
        <v>1</v>
      </c>
    </row>
    <row r="4735" spans="1:6" x14ac:dyDescent="0.25">
      <c r="A4735" t="s">
        <v>5422</v>
      </c>
      <c r="B4735">
        <v>201601879</v>
      </c>
      <c r="C4735" s="63">
        <v>35636</v>
      </c>
      <c r="D4735" s="63">
        <v>35636</v>
      </c>
      <c r="E4735" s="55">
        <v>1</v>
      </c>
      <c r="F4735">
        <f t="shared" si="73"/>
        <v>1</v>
      </c>
    </row>
    <row r="4736" spans="1:6" x14ac:dyDescent="0.25">
      <c r="B4736">
        <v>201704851</v>
      </c>
      <c r="C4736" s="63">
        <v>35636</v>
      </c>
      <c r="D4736" s="63">
        <v>35636</v>
      </c>
      <c r="E4736" s="55">
        <v>1</v>
      </c>
      <c r="F4736">
        <f t="shared" si="73"/>
        <v>1</v>
      </c>
    </row>
    <row r="4737" spans="1:6" x14ac:dyDescent="0.25">
      <c r="B4737">
        <v>201705254</v>
      </c>
      <c r="C4737" s="63">
        <v>35636</v>
      </c>
      <c r="D4737" s="63">
        <v>35636</v>
      </c>
      <c r="E4737" s="55">
        <v>1</v>
      </c>
      <c r="F4737">
        <f t="shared" si="73"/>
        <v>1</v>
      </c>
    </row>
    <row r="4738" spans="1:6" x14ac:dyDescent="0.25">
      <c r="B4738">
        <v>201706072</v>
      </c>
      <c r="C4738" s="63">
        <v>35635</v>
      </c>
      <c r="D4738" s="63">
        <v>35635</v>
      </c>
      <c r="E4738" s="55">
        <v>1</v>
      </c>
      <c r="F4738">
        <f t="shared" si="73"/>
        <v>1</v>
      </c>
    </row>
    <row r="4739" spans="1:6" x14ac:dyDescent="0.25">
      <c r="B4739">
        <v>201907357</v>
      </c>
      <c r="C4739" s="63">
        <v>35635</v>
      </c>
      <c r="D4739" s="63">
        <v>35636</v>
      </c>
      <c r="E4739" s="55">
        <v>1</v>
      </c>
      <c r="F4739">
        <f t="shared" si="73"/>
        <v>2</v>
      </c>
    </row>
    <row r="4740" spans="1:6" x14ac:dyDescent="0.25">
      <c r="B4740">
        <v>202005035</v>
      </c>
      <c r="C4740" s="63">
        <v>35636</v>
      </c>
      <c r="D4740" s="63">
        <v>35636</v>
      </c>
      <c r="E4740" s="55">
        <v>1</v>
      </c>
      <c r="F4740">
        <f t="shared" si="73"/>
        <v>1</v>
      </c>
    </row>
    <row r="4741" spans="1:6" x14ac:dyDescent="0.25">
      <c r="B4741">
        <v>202006607</v>
      </c>
      <c r="C4741" s="63">
        <v>35636</v>
      </c>
      <c r="D4741" s="63">
        <v>35636</v>
      </c>
      <c r="E4741" s="55">
        <v>1</v>
      </c>
      <c r="F4741">
        <f t="shared" si="73"/>
        <v>1</v>
      </c>
    </row>
    <row r="4742" spans="1:6" x14ac:dyDescent="0.25">
      <c r="B4742">
        <v>202007855</v>
      </c>
      <c r="C4742" s="63">
        <v>35636</v>
      </c>
      <c r="D4742" s="63">
        <v>35636</v>
      </c>
      <c r="E4742" s="55">
        <v>1</v>
      </c>
      <c r="F4742">
        <f t="shared" ref="F4742:F4805" si="74">IFERROR(D4742-C4742+1, 0)</f>
        <v>1</v>
      </c>
    </row>
    <row r="4743" spans="1:6" x14ac:dyDescent="0.25">
      <c r="A4743" t="s">
        <v>5421</v>
      </c>
      <c r="B4743">
        <v>201900148</v>
      </c>
      <c r="C4743" s="63">
        <v>35636</v>
      </c>
      <c r="D4743" s="63">
        <v>35636</v>
      </c>
      <c r="E4743" s="55">
        <v>1</v>
      </c>
      <c r="F4743">
        <f t="shared" si="74"/>
        <v>1</v>
      </c>
    </row>
    <row r="4744" spans="1:6" x14ac:dyDescent="0.25">
      <c r="B4744">
        <v>201906465</v>
      </c>
      <c r="C4744" s="63">
        <v>35656</v>
      </c>
      <c r="D4744" s="63">
        <v>35656</v>
      </c>
      <c r="E4744" s="55">
        <v>1</v>
      </c>
      <c r="F4744">
        <f t="shared" si="74"/>
        <v>1</v>
      </c>
    </row>
    <row r="4745" spans="1:6" x14ac:dyDescent="0.25">
      <c r="A4745" t="s">
        <v>5420</v>
      </c>
      <c r="B4745">
        <v>202004558</v>
      </c>
      <c r="C4745" s="63">
        <v>35636</v>
      </c>
      <c r="D4745" s="63">
        <v>35636</v>
      </c>
      <c r="E4745" s="55">
        <v>1</v>
      </c>
      <c r="F4745">
        <f t="shared" si="74"/>
        <v>1</v>
      </c>
    </row>
    <row r="4746" spans="1:6" x14ac:dyDescent="0.25">
      <c r="A4746" t="s">
        <v>5419</v>
      </c>
      <c r="B4746">
        <v>201705457</v>
      </c>
      <c r="C4746" s="63">
        <v>35637</v>
      </c>
      <c r="D4746" s="63">
        <v>35637</v>
      </c>
      <c r="E4746" s="55">
        <v>1</v>
      </c>
      <c r="F4746">
        <f t="shared" si="74"/>
        <v>1</v>
      </c>
    </row>
    <row r="4747" spans="1:6" x14ac:dyDescent="0.25">
      <c r="B4747">
        <v>201908050</v>
      </c>
      <c r="C4747" s="63">
        <v>35636</v>
      </c>
      <c r="D4747" s="63">
        <v>35636</v>
      </c>
      <c r="E4747" s="55">
        <v>1</v>
      </c>
      <c r="F4747">
        <f t="shared" si="74"/>
        <v>1</v>
      </c>
    </row>
    <row r="4748" spans="1:6" x14ac:dyDescent="0.25">
      <c r="B4748">
        <v>202004293</v>
      </c>
      <c r="C4748" s="63">
        <v>35637</v>
      </c>
      <c r="D4748" s="63">
        <v>35637</v>
      </c>
      <c r="E4748" s="55">
        <v>1</v>
      </c>
      <c r="F4748">
        <f t="shared" si="74"/>
        <v>1</v>
      </c>
    </row>
    <row r="4749" spans="1:6" x14ac:dyDescent="0.25">
      <c r="B4749">
        <v>202009360</v>
      </c>
      <c r="C4749" s="63">
        <v>35636</v>
      </c>
      <c r="D4749" s="63">
        <v>35636</v>
      </c>
      <c r="E4749" s="55">
        <v>1</v>
      </c>
      <c r="F4749">
        <f t="shared" si="74"/>
        <v>1</v>
      </c>
    </row>
    <row r="4750" spans="1:6" x14ac:dyDescent="0.25">
      <c r="A4750" t="s">
        <v>5418</v>
      </c>
      <c r="B4750">
        <v>201705312</v>
      </c>
      <c r="C4750" s="63">
        <v>35636</v>
      </c>
      <c r="D4750" s="63">
        <v>35636</v>
      </c>
      <c r="E4750" s="55">
        <v>1</v>
      </c>
      <c r="F4750">
        <f t="shared" si="74"/>
        <v>1</v>
      </c>
    </row>
    <row r="4751" spans="1:6" x14ac:dyDescent="0.25">
      <c r="A4751" t="s">
        <v>2015</v>
      </c>
      <c r="B4751">
        <v>201907474</v>
      </c>
      <c r="C4751" s="63">
        <v>35636</v>
      </c>
      <c r="D4751" s="63">
        <v>35636</v>
      </c>
      <c r="E4751" s="55">
        <v>1</v>
      </c>
      <c r="F4751">
        <f t="shared" si="74"/>
        <v>1</v>
      </c>
    </row>
    <row r="4752" spans="1:6" x14ac:dyDescent="0.25">
      <c r="A4752" t="s">
        <v>5417</v>
      </c>
      <c r="B4752">
        <v>201407779</v>
      </c>
      <c r="C4752" s="63">
        <v>35637</v>
      </c>
      <c r="D4752" s="63">
        <v>35637</v>
      </c>
      <c r="E4752" s="55">
        <v>1</v>
      </c>
      <c r="F4752">
        <f t="shared" si="74"/>
        <v>1</v>
      </c>
    </row>
    <row r="4753" spans="1:6" x14ac:dyDescent="0.25">
      <c r="A4753" t="s">
        <v>5416</v>
      </c>
      <c r="B4753">
        <v>201706412</v>
      </c>
      <c r="C4753" s="63">
        <v>35636</v>
      </c>
      <c r="D4753" s="63">
        <v>35636</v>
      </c>
      <c r="E4753" s="55">
        <v>1</v>
      </c>
      <c r="F4753">
        <f t="shared" si="74"/>
        <v>1</v>
      </c>
    </row>
    <row r="4754" spans="1:6" x14ac:dyDescent="0.25">
      <c r="A4754" t="s">
        <v>5415</v>
      </c>
      <c r="B4754">
        <v>201906108</v>
      </c>
      <c r="C4754" s="63">
        <v>35636</v>
      </c>
      <c r="D4754" s="63">
        <v>35636</v>
      </c>
      <c r="E4754" s="55">
        <v>1</v>
      </c>
      <c r="F4754">
        <f t="shared" si="74"/>
        <v>1</v>
      </c>
    </row>
    <row r="4755" spans="1:6" x14ac:dyDescent="0.25">
      <c r="A4755" t="s">
        <v>5414</v>
      </c>
      <c r="B4755">
        <v>201705580</v>
      </c>
      <c r="C4755" s="63">
        <v>35637</v>
      </c>
      <c r="D4755" s="63">
        <v>35637</v>
      </c>
      <c r="E4755" s="55">
        <v>1</v>
      </c>
      <c r="F4755">
        <f t="shared" si="74"/>
        <v>1</v>
      </c>
    </row>
    <row r="4756" spans="1:6" x14ac:dyDescent="0.25">
      <c r="B4756">
        <v>201909653</v>
      </c>
      <c r="C4756" s="63">
        <v>35637</v>
      </c>
      <c r="D4756" s="63">
        <v>35637</v>
      </c>
      <c r="E4756" s="55">
        <v>1</v>
      </c>
      <c r="F4756">
        <f t="shared" si="74"/>
        <v>1</v>
      </c>
    </row>
    <row r="4757" spans="1:6" x14ac:dyDescent="0.25">
      <c r="A4757" t="s">
        <v>2014</v>
      </c>
      <c r="B4757">
        <v>201906634</v>
      </c>
      <c r="C4757" s="63">
        <v>35638</v>
      </c>
      <c r="D4757" s="63">
        <v>35638</v>
      </c>
      <c r="E4757" s="55">
        <v>1</v>
      </c>
      <c r="F4757">
        <f t="shared" si="74"/>
        <v>1</v>
      </c>
    </row>
    <row r="4758" spans="1:6" x14ac:dyDescent="0.25">
      <c r="A4758" t="s">
        <v>5413</v>
      </c>
      <c r="B4758">
        <v>201806416</v>
      </c>
      <c r="C4758" s="63">
        <v>35637</v>
      </c>
      <c r="D4758" s="63">
        <v>35637</v>
      </c>
      <c r="E4758" s="55">
        <v>1</v>
      </c>
      <c r="F4758">
        <f t="shared" si="74"/>
        <v>1</v>
      </c>
    </row>
    <row r="4759" spans="1:6" x14ac:dyDescent="0.25">
      <c r="A4759" t="s">
        <v>2013</v>
      </c>
      <c r="B4759">
        <v>202006012</v>
      </c>
      <c r="C4759" s="63">
        <v>35676</v>
      </c>
      <c r="D4759" s="63">
        <v>35676</v>
      </c>
      <c r="E4759" s="55">
        <v>1</v>
      </c>
      <c r="F4759">
        <f t="shared" si="74"/>
        <v>1</v>
      </c>
    </row>
    <row r="4760" spans="1:6" x14ac:dyDescent="0.25">
      <c r="A4760" t="s">
        <v>5412</v>
      </c>
      <c r="B4760">
        <v>201907007</v>
      </c>
      <c r="C4760" s="63">
        <v>35637</v>
      </c>
      <c r="D4760" s="63">
        <v>35637</v>
      </c>
      <c r="E4760" s="55">
        <v>1</v>
      </c>
      <c r="F4760">
        <f t="shared" si="74"/>
        <v>1</v>
      </c>
    </row>
    <row r="4761" spans="1:6" x14ac:dyDescent="0.25">
      <c r="B4761">
        <v>201907915</v>
      </c>
      <c r="C4761" s="63">
        <v>35637</v>
      </c>
      <c r="D4761" s="63">
        <v>35637</v>
      </c>
      <c r="E4761" s="55">
        <v>1</v>
      </c>
      <c r="F4761">
        <f t="shared" si="74"/>
        <v>1</v>
      </c>
    </row>
    <row r="4762" spans="1:6" x14ac:dyDescent="0.25">
      <c r="A4762" t="s">
        <v>2012</v>
      </c>
      <c r="B4762">
        <v>201706534</v>
      </c>
      <c r="C4762" s="63">
        <v>35637</v>
      </c>
      <c r="D4762" s="63">
        <v>35637</v>
      </c>
      <c r="E4762" s="55">
        <v>1</v>
      </c>
      <c r="F4762">
        <f t="shared" si="74"/>
        <v>1</v>
      </c>
    </row>
    <row r="4763" spans="1:6" x14ac:dyDescent="0.25">
      <c r="A4763" t="s">
        <v>2011</v>
      </c>
      <c r="B4763">
        <v>201907297</v>
      </c>
      <c r="C4763" s="63">
        <v>35638</v>
      </c>
      <c r="D4763" s="63">
        <v>35639</v>
      </c>
      <c r="E4763" s="55">
        <v>1</v>
      </c>
      <c r="F4763">
        <f t="shared" si="74"/>
        <v>2</v>
      </c>
    </row>
    <row r="4764" spans="1:6" x14ac:dyDescent="0.25">
      <c r="A4764" t="s">
        <v>5411</v>
      </c>
      <c r="B4764">
        <v>201806673</v>
      </c>
      <c r="C4764" s="63">
        <v>35637</v>
      </c>
      <c r="D4764" s="63">
        <v>35637</v>
      </c>
      <c r="E4764" s="55">
        <v>1</v>
      </c>
      <c r="F4764">
        <f t="shared" si="74"/>
        <v>1</v>
      </c>
    </row>
    <row r="4765" spans="1:6" x14ac:dyDescent="0.25">
      <c r="A4765" t="s">
        <v>5410</v>
      </c>
      <c r="B4765">
        <v>201805000</v>
      </c>
      <c r="C4765" s="63">
        <v>35637</v>
      </c>
      <c r="D4765" s="63">
        <v>35637</v>
      </c>
      <c r="E4765" s="55">
        <v>1</v>
      </c>
      <c r="F4765">
        <f t="shared" si="74"/>
        <v>1</v>
      </c>
    </row>
    <row r="4766" spans="1:6" x14ac:dyDescent="0.25">
      <c r="B4766">
        <v>202004258</v>
      </c>
      <c r="C4766" s="63">
        <v>35637</v>
      </c>
      <c r="D4766" s="63">
        <v>35637</v>
      </c>
      <c r="E4766" s="55">
        <v>1</v>
      </c>
      <c r="F4766">
        <f t="shared" si="74"/>
        <v>1</v>
      </c>
    </row>
    <row r="4767" spans="1:6" x14ac:dyDescent="0.25">
      <c r="A4767" t="s">
        <v>2010</v>
      </c>
      <c r="B4767">
        <v>201909521</v>
      </c>
      <c r="C4767" s="63">
        <v>35637</v>
      </c>
      <c r="D4767" s="63">
        <v>35637</v>
      </c>
      <c r="E4767" s="55">
        <v>1</v>
      </c>
      <c r="F4767">
        <f t="shared" si="74"/>
        <v>1</v>
      </c>
    </row>
    <row r="4768" spans="1:6" x14ac:dyDescent="0.25">
      <c r="A4768" t="s">
        <v>5409</v>
      </c>
      <c r="B4768">
        <v>202007216</v>
      </c>
      <c r="C4768" s="63">
        <v>35637</v>
      </c>
      <c r="D4768" s="63">
        <v>35637</v>
      </c>
      <c r="E4768" s="55">
        <v>1</v>
      </c>
      <c r="F4768">
        <f t="shared" si="74"/>
        <v>1</v>
      </c>
    </row>
    <row r="4769" spans="1:6" x14ac:dyDescent="0.25">
      <c r="A4769" t="s">
        <v>2009</v>
      </c>
      <c r="B4769">
        <v>201806581</v>
      </c>
      <c r="C4769" s="63">
        <v>35637</v>
      </c>
      <c r="D4769" s="63">
        <v>35637</v>
      </c>
      <c r="E4769" s="55">
        <v>1</v>
      </c>
      <c r="F4769">
        <f t="shared" si="74"/>
        <v>1</v>
      </c>
    </row>
    <row r="4770" spans="1:6" x14ac:dyDescent="0.25">
      <c r="A4770" t="s">
        <v>5408</v>
      </c>
      <c r="B4770">
        <v>202004244</v>
      </c>
      <c r="C4770" s="63">
        <v>35637</v>
      </c>
      <c r="D4770" s="63">
        <v>35637</v>
      </c>
      <c r="E4770" s="55">
        <v>1</v>
      </c>
      <c r="F4770">
        <f t="shared" si="74"/>
        <v>1</v>
      </c>
    </row>
    <row r="4771" spans="1:6" x14ac:dyDescent="0.25">
      <c r="A4771" t="s">
        <v>5407</v>
      </c>
      <c r="B4771">
        <v>201705577</v>
      </c>
      <c r="C4771" s="63">
        <v>35637</v>
      </c>
      <c r="D4771" s="63">
        <v>35637</v>
      </c>
      <c r="E4771" s="55">
        <v>1</v>
      </c>
      <c r="F4771">
        <f t="shared" si="74"/>
        <v>1</v>
      </c>
    </row>
    <row r="4772" spans="1:6" x14ac:dyDescent="0.25">
      <c r="A4772" t="s">
        <v>2008</v>
      </c>
      <c r="B4772">
        <v>201505640</v>
      </c>
      <c r="C4772" s="63">
        <v>35638</v>
      </c>
      <c r="D4772" s="63">
        <v>35638</v>
      </c>
      <c r="E4772" s="55">
        <v>1</v>
      </c>
      <c r="F4772">
        <f t="shared" si="74"/>
        <v>1</v>
      </c>
    </row>
    <row r="4773" spans="1:6" x14ac:dyDescent="0.25">
      <c r="A4773" t="s">
        <v>5406</v>
      </c>
      <c r="B4773">
        <v>202006280</v>
      </c>
      <c r="C4773" s="63">
        <v>35504</v>
      </c>
      <c r="D4773" s="63">
        <v>35504</v>
      </c>
      <c r="E4773" s="55">
        <v>1</v>
      </c>
      <c r="F4773">
        <f t="shared" si="74"/>
        <v>1</v>
      </c>
    </row>
    <row r="4774" spans="1:6" x14ac:dyDescent="0.25">
      <c r="A4774" t="s">
        <v>5405</v>
      </c>
      <c r="B4774">
        <v>201608551</v>
      </c>
      <c r="C4774" s="63">
        <v>35637</v>
      </c>
      <c r="D4774" s="63">
        <v>35637</v>
      </c>
      <c r="E4774" s="55">
        <v>1</v>
      </c>
      <c r="F4774">
        <f t="shared" si="74"/>
        <v>1</v>
      </c>
    </row>
    <row r="4775" spans="1:6" x14ac:dyDescent="0.25">
      <c r="A4775" t="s">
        <v>5404</v>
      </c>
      <c r="B4775">
        <v>201704797</v>
      </c>
      <c r="C4775" s="63">
        <v>35638</v>
      </c>
      <c r="D4775" s="63">
        <v>35638</v>
      </c>
      <c r="E4775" s="55">
        <v>1</v>
      </c>
      <c r="F4775">
        <f t="shared" si="74"/>
        <v>1</v>
      </c>
    </row>
    <row r="4776" spans="1:6" x14ac:dyDescent="0.25">
      <c r="B4776">
        <v>201907477</v>
      </c>
      <c r="C4776" s="63">
        <v>35638</v>
      </c>
      <c r="D4776" s="63">
        <v>35638</v>
      </c>
      <c r="E4776" s="55">
        <v>1</v>
      </c>
      <c r="F4776">
        <f t="shared" si="74"/>
        <v>1</v>
      </c>
    </row>
    <row r="4777" spans="1:6" x14ac:dyDescent="0.25">
      <c r="B4777">
        <v>202007797</v>
      </c>
      <c r="C4777" s="63">
        <v>35638</v>
      </c>
      <c r="D4777" s="63">
        <v>35638</v>
      </c>
      <c r="E4777" s="55">
        <v>1</v>
      </c>
      <c r="F4777">
        <f t="shared" si="74"/>
        <v>1</v>
      </c>
    </row>
    <row r="4778" spans="1:6" x14ac:dyDescent="0.25">
      <c r="A4778" t="s">
        <v>2006</v>
      </c>
      <c r="B4778">
        <v>201806776</v>
      </c>
      <c r="C4778" s="63">
        <v>35638</v>
      </c>
      <c r="D4778" s="63">
        <v>35638</v>
      </c>
      <c r="E4778" s="55">
        <v>1</v>
      </c>
      <c r="F4778">
        <f t="shared" si="74"/>
        <v>1</v>
      </c>
    </row>
    <row r="4779" spans="1:6" x14ac:dyDescent="0.25">
      <c r="A4779" t="s">
        <v>2005</v>
      </c>
      <c r="B4779">
        <v>201705641</v>
      </c>
      <c r="C4779" s="63">
        <v>35639</v>
      </c>
      <c r="D4779" s="63">
        <v>35639</v>
      </c>
      <c r="E4779" s="55">
        <v>1</v>
      </c>
      <c r="F4779">
        <f t="shared" si="74"/>
        <v>1</v>
      </c>
    </row>
    <row r="4780" spans="1:6" x14ac:dyDescent="0.25">
      <c r="A4780" t="s">
        <v>5402</v>
      </c>
      <c r="B4780">
        <v>201904634</v>
      </c>
      <c r="C4780" s="63">
        <v>35638</v>
      </c>
      <c r="D4780" s="63">
        <v>35638</v>
      </c>
      <c r="E4780" s="55">
        <v>1</v>
      </c>
      <c r="F4780">
        <f t="shared" si="74"/>
        <v>1</v>
      </c>
    </row>
    <row r="4781" spans="1:6" x14ac:dyDescent="0.25">
      <c r="B4781">
        <v>202008116</v>
      </c>
      <c r="C4781" s="63">
        <v>35638</v>
      </c>
      <c r="D4781" s="63">
        <v>35638</v>
      </c>
      <c r="E4781" s="55">
        <v>1</v>
      </c>
      <c r="F4781">
        <f t="shared" si="74"/>
        <v>1</v>
      </c>
    </row>
    <row r="4782" spans="1:6" x14ac:dyDescent="0.25">
      <c r="A4782" t="s">
        <v>5401</v>
      </c>
      <c r="B4782">
        <v>201906648</v>
      </c>
      <c r="C4782" s="63">
        <v>35638</v>
      </c>
      <c r="D4782" s="63">
        <v>35638</v>
      </c>
      <c r="E4782" s="55">
        <v>1</v>
      </c>
      <c r="F4782">
        <f t="shared" si="74"/>
        <v>1</v>
      </c>
    </row>
    <row r="4783" spans="1:6" x14ac:dyDescent="0.25">
      <c r="B4783">
        <v>202007969</v>
      </c>
      <c r="C4783" s="63">
        <v>35638</v>
      </c>
      <c r="D4783" s="63">
        <v>35638</v>
      </c>
      <c r="E4783" s="55">
        <v>1</v>
      </c>
      <c r="F4783">
        <f t="shared" si="74"/>
        <v>1</v>
      </c>
    </row>
    <row r="4784" spans="1:6" x14ac:dyDescent="0.25">
      <c r="A4784" t="s">
        <v>5400</v>
      </c>
      <c r="B4784">
        <v>201605373</v>
      </c>
      <c r="C4784" s="63">
        <v>35638</v>
      </c>
      <c r="D4784" s="63">
        <v>35638</v>
      </c>
      <c r="E4784" s="55">
        <v>1</v>
      </c>
      <c r="F4784">
        <f t="shared" si="74"/>
        <v>1</v>
      </c>
    </row>
    <row r="4785" spans="1:6" x14ac:dyDescent="0.25">
      <c r="A4785" t="s">
        <v>5398</v>
      </c>
      <c r="B4785">
        <v>202102702</v>
      </c>
      <c r="C4785" s="63">
        <v>35638</v>
      </c>
      <c r="D4785" s="63">
        <v>35638</v>
      </c>
      <c r="E4785" s="55">
        <v>1</v>
      </c>
      <c r="F4785">
        <f t="shared" si="74"/>
        <v>1</v>
      </c>
    </row>
    <row r="4786" spans="1:6" x14ac:dyDescent="0.25">
      <c r="A4786" t="s">
        <v>5397</v>
      </c>
      <c r="B4786">
        <v>202007145</v>
      </c>
      <c r="C4786" s="63">
        <v>35638</v>
      </c>
      <c r="D4786" s="63">
        <v>35638</v>
      </c>
      <c r="E4786" s="55">
        <v>1</v>
      </c>
      <c r="F4786">
        <f t="shared" si="74"/>
        <v>1</v>
      </c>
    </row>
    <row r="4787" spans="1:6" x14ac:dyDescent="0.25">
      <c r="A4787" t="s">
        <v>5396</v>
      </c>
      <c r="B4787">
        <v>201905727</v>
      </c>
      <c r="C4787" s="63">
        <v>35638</v>
      </c>
      <c r="D4787" s="63">
        <v>35638</v>
      </c>
      <c r="E4787" s="55">
        <v>1</v>
      </c>
      <c r="F4787">
        <f t="shared" si="74"/>
        <v>1</v>
      </c>
    </row>
    <row r="4788" spans="1:6" x14ac:dyDescent="0.25">
      <c r="A4788" t="s">
        <v>5395</v>
      </c>
      <c r="B4788">
        <v>201904881</v>
      </c>
      <c r="C4788" s="63">
        <v>35638</v>
      </c>
      <c r="D4788" s="63">
        <v>35638</v>
      </c>
      <c r="E4788" s="55">
        <v>1</v>
      </c>
      <c r="F4788">
        <f t="shared" si="74"/>
        <v>1</v>
      </c>
    </row>
    <row r="4789" spans="1:6" x14ac:dyDescent="0.25">
      <c r="A4789" t="s">
        <v>5394</v>
      </c>
      <c r="B4789">
        <v>201905175</v>
      </c>
      <c r="C4789" s="63">
        <v>35639</v>
      </c>
      <c r="D4789" s="63">
        <v>35639</v>
      </c>
      <c r="E4789" s="55">
        <v>1</v>
      </c>
      <c r="F4789">
        <f t="shared" si="74"/>
        <v>1</v>
      </c>
    </row>
    <row r="4790" spans="1:6" x14ac:dyDescent="0.25">
      <c r="A4790" t="s">
        <v>2004</v>
      </c>
      <c r="B4790">
        <v>201806178</v>
      </c>
      <c r="C4790" s="63">
        <v>35640</v>
      </c>
      <c r="D4790" s="63">
        <v>35641</v>
      </c>
      <c r="E4790" s="55">
        <v>1</v>
      </c>
      <c r="F4790">
        <f t="shared" si="74"/>
        <v>2</v>
      </c>
    </row>
    <row r="4791" spans="1:6" x14ac:dyDescent="0.25">
      <c r="B4791">
        <v>201900139</v>
      </c>
      <c r="C4791" s="63">
        <v>35639</v>
      </c>
      <c r="D4791" s="63">
        <v>35640</v>
      </c>
      <c r="E4791" s="55">
        <v>1</v>
      </c>
      <c r="F4791">
        <f t="shared" si="74"/>
        <v>2</v>
      </c>
    </row>
    <row r="4792" spans="1:6" x14ac:dyDescent="0.25">
      <c r="A4792" t="s">
        <v>5393</v>
      </c>
      <c r="B4792">
        <v>202006241</v>
      </c>
      <c r="C4792" s="63">
        <v>35639</v>
      </c>
      <c r="D4792" s="63">
        <v>35640</v>
      </c>
      <c r="E4792" s="55">
        <v>1</v>
      </c>
      <c r="F4792">
        <f t="shared" si="74"/>
        <v>2</v>
      </c>
    </row>
    <row r="4793" spans="1:6" x14ac:dyDescent="0.25">
      <c r="A4793" t="s">
        <v>2003</v>
      </c>
      <c r="B4793">
        <v>202007163</v>
      </c>
      <c r="C4793" s="63">
        <v>35671</v>
      </c>
      <c r="D4793" s="63">
        <v>35671</v>
      </c>
      <c r="E4793" s="55">
        <v>1</v>
      </c>
      <c r="F4793">
        <f t="shared" si="74"/>
        <v>1</v>
      </c>
    </row>
    <row r="4794" spans="1:6" x14ac:dyDescent="0.25">
      <c r="A4794" t="s">
        <v>5392</v>
      </c>
      <c r="B4794">
        <v>201904660</v>
      </c>
      <c r="C4794" s="63">
        <v>35639</v>
      </c>
      <c r="D4794" s="63">
        <v>35639</v>
      </c>
      <c r="E4794" s="55">
        <v>1</v>
      </c>
      <c r="F4794">
        <f t="shared" si="74"/>
        <v>1</v>
      </c>
    </row>
    <row r="4795" spans="1:6" x14ac:dyDescent="0.25">
      <c r="A4795" t="s">
        <v>5391</v>
      </c>
      <c r="B4795">
        <v>201806161</v>
      </c>
      <c r="C4795" s="63">
        <v>35639</v>
      </c>
      <c r="D4795" s="63">
        <v>35639</v>
      </c>
      <c r="E4795" s="55">
        <v>1</v>
      </c>
      <c r="F4795">
        <f t="shared" si="74"/>
        <v>1</v>
      </c>
    </row>
    <row r="4796" spans="1:6" x14ac:dyDescent="0.25">
      <c r="A4796" t="s">
        <v>2001</v>
      </c>
      <c r="B4796">
        <v>201806092</v>
      </c>
      <c r="C4796" s="63">
        <v>35639</v>
      </c>
      <c r="D4796" s="63">
        <v>35639</v>
      </c>
      <c r="E4796" s="55">
        <v>1</v>
      </c>
      <c r="F4796">
        <f t="shared" si="74"/>
        <v>1</v>
      </c>
    </row>
    <row r="4797" spans="1:6" x14ac:dyDescent="0.25">
      <c r="A4797" t="s">
        <v>2000</v>
      </c>
      <c r="B4797">
        <v>201705783</v>
      </c>
      <c r="C4797" s="63">
        <v>35639</v>
      </c>
      <c r="D4797" s="63">
        <v>35639</v>
      </c>
      <c r="E4797" s="55">
        <v>1</v>
      </c>
      <c r="F4797">
        <f t="shared" si="74"/>
        <v>1</v>
      </c>
    </row>
    <row r="4798" spans="1:6" x14ac:dyDescent="0.25">
      <c r="A4798" t="s">
        <v>5390</v>
      </c>
      <c r="B4798">
        <v>201005457</v>
      </c>
      <c r="C4798" s="63">
        <v>35639</v>
      </c>
      <c r="D4798" s="63">
        <v>35639</v>
      </c>
      <c r="E4798" s="55">
        <v>1</v>
      </c>
      <c r="F4798">
        <f t="shared" si="74"/>
        <v>1</v>
      </c>
    </row>
    <row r="4799" spans="1:6" x14ac:dyDescent="0.25">
      <c r="B4799">
        <v>201304154</v>
      </c>
      <c r="C4799" s="63">
        <v>35639</v>
      </c>
      <c r="D4799" s="63">
        <v>35639</v>
      </c>
      <c r="E4799" s="55">
        <v>1</v>
      </c>
      <c r="F4799">
        <f t="shared" si="74"/>
        <v>1</v>
      </c>
    </row>
    <row r="4800" spans="1:6" x14ac:dyDescent="0.25">
      <c r="A4800" t="s">
        <v>1999</v>
      </c>
      <c r="B4800">
        <v>201806544</v>
      </c>
      <c r="C4800" s="63">
        <v>35639</v>
      </c>
      <c r="D4800" s="63">
        <v>35639</v>
      </c>
      <c r="E4800" s="55">
        <v>1</v>
      </c>
      <c r="F4800">
        <f t="shared" si="74"/>
        <v>1</v>
      </c>
    </row>
    <row r="4801" spans="1:6" x14ac:dyDescent="0.25">
      <c r="A4801" t="s">
        <v>5389</v>
      </c>
      <c r="B4801">
        <v>201806175</v>
      </c>
      <c r="C4801" s="63">
        <v>35641</v>
      </c>
      <c r="D4801" s="63">
        <v>35641</v>
      </c>
      <c r="E4801" s="55">
        <v>1</v>
      </c>
      <c r="F4801">
        <f t="shared" si="74"/>
        <v>1</v>
      </c>
    </row>
    <row r="4802" spans="1:6" x14ac:dyDescent="0.25">
      <c r="B4802">
        <v>201908047</v>
      </c>
      <c r="C4802" s="63">
        <v>35640</v>
      </c>
      <c r="D4802" s="63">
        <v>35640</v>
      </c>
      <c r="E4802" s="55">
        <v>1</v>
      </c>
      <c r="F4802">
        <f t="shared" si="74"/>
        <v>1</v>
      </c>
    </row>
    <row r="4803" spans="1:6" x14ac:dyDescent="0.25">
      <c r="A4803" t="s">
        <v>5388</v>
      </c>
      <c r="B4803">
        <v>201907872</v>
      </c>
      <c r="C4803" s="63">
        <v>35640</v>
      </c>
      <c r="D4803" s="63">
        <v>35640</v>
      </c>
      <c r="E4803" s="55">
        <v>1</v>
      </c>
      <c r="F4803">
        <f t="shared" si="74"/>
        <v>1</v>
      </c>
    </row>
    <row r="4804" spans="1:6" x14ac:dyDescent="0.25">
      <c r="A4804" t="s">
        <v>5387</v>
      </c>
      <c r="B4804">
        <v>202006677</v>
      </c>
      <c r="C4804" s="63">
        <v>35645</v>
      </c>
      <c r="D4804" s="63">
        <v>35645</v>
      </c>
      <c r="E4804" s="55">
        <v>1</v>
      </c>
      <c r="F4804">
        <f t="shared" si="74"/>
        <v>1</v>
      </c>
    </row>
    <row r="4805" spans="1:6" x14ac:dyDescent="0.25">
      <c r="A4805" t="s">
        <v>5386</v>
      </c>
      <c r="B4805">
        <v>201705127</v>
      </c>
      <c r="C4805" s="63">
        <v>35641</v>
      </c>
      <c r="D4805" s="63">
        <v>35641</v>
      </c>
      <c r="E4805" s="55">
        <v>1</v>
      </c>
      <c r="F4805">
        <f t="shared" si="74"/>
        <v>1</v>
      </c>
    </row>
    <row r="4806" spans="1:6" x14ac:dyDescent="0.25">
      <c r="B4806">
        <v>201806155</v>
      </c>
      <c r="C4806" s="63">
        <v>35642</v>
      </c>
      <c r="D4806" s="63">
        <v>35642</v>
      </c>
      <c r="E4806" s="55">
        <v>1</v>
      </c>
      <c r="F4806">
        <f t="shared" ref="F4806:F4869" si="75">IFERROR(D4806-C4806+1, 0)</f>
        <v>1</v>
      </c>
    </row>
    <row r="4807" spans="1:6" x14ac:dyDescent="0.25">
      <c r="B4807">
        <v>201905119</v>
      </c>
      <c r="C4807" s="63">
        <v>35640</v>
      </c>
      <c r="D4807" s="63">
        <v>35641</v>
      </c>
      <c r="E4807" s="55">
        <v>1</v>
      </c>
      <c r="F4807">
        <f t="shared" si="75"/>
        <v>2</v>
      </c>
    </row>
    <row r="4808" spans="1:6" x14ac:dyDescent="0.25">
      <c r="A4808" t="s">
        <v>5385</v>
      </c>
      <c r="B4808">
        <v>202008076</v>
      </c>
      <c r="C4808" s="63">
        <v>35641</v>
      </c>
      <c r="D4808" s="63">
        <v>35641</v>
      </c>
      <c r="E4808" s="55">
        <v>1</v>
      </c>
      <c r="F4808">
        <f t="shared" si="75"/>
        <v>1</v>
      </c>
    </row>
    <row r="4809" spans="1:6" x14ac:dyDescent="0.25">
      <c r="A4809" t="s">
        <v>5384</v>
      </c>
      <c r="B4809">
        <v>201806780</v>
      </c>
      <c r="C4809" s="63">
        <v>35643</v>
      </c>
      <c r="D4809" s="63">
        <v>35643</v>
      </c>
      <c r="E4809" s="55">
        <v>1</v>
      </c>
      <c r="F4809">
        <f t="shared" si="75"/>
        <v>1</v>
      </c>
    </row>
    <row r="4810" spans="1:6" x14ac:dyDescent="0.25">
      <c r="B4810">
        <v>201905587</v>
      </c>
      <c r="C4810" s="63">
        <v>35641</v>
      </c>
      <c r="D4810" s="63">
        <v>35641</v>
      </c>
      <c r="E4810" s="55">
        <v>1</v>
      </c>
      <c r="F4810">
        <f t="shared" si="75"/>
        <v>1</v>
      </c>
    </row>
    <row r="4811" spans="1:6" x14ac:dyDescent="0.25">
      <c r="B4811">
        <v>201905723</v>
      </c>
      <c r="C4811" s="63">
        <v>35643</v>
      </c>
      <c r="D4811" s="63">
        <v>35643</v>
      </c>
      <c r="E4811" s="55">
        <v>1</v>
      </c>
      <c r="F4811">
        <f t="shared" si="75"/>
        <v>1</v>
      </c>
    </row>
    <row r="4812" spans="1:6" x14ac:dyDescent="0.25">
      <c r="B4812">
        <v>201906104</v>
      </c>
      <c r="C4812" s="63">
        <v>35642</v>
      </c>
      <c r="D4812" s="63">
        <v>35642</v>
      </c>
      <c r="E4812" s="55">
        <v>1</v>
      </c>
      <c r="F4812">
        <f t="shared" si="75"/>
        <v>1</v>
      </c>
    </row>
    <row r="4813" spans="1:6" x14ac:dyDescent="0.25">
      <c r="B4813">
        <v>201907580</v>
      </c>
      <c r="C4813" s="63">
        <v>35643</v>
      </c>
      <c r="D4813" s="63">
        <v>35643</v>
      </c>
      <c r="E4813" s="55">
        <v>1</v>
      </c>
      <c r="F4813">
        <f t="shared" si="75"/>
        <v>1</v>
      </c>
    </row>
    <row r="4814" spans="1:6" x14ac:dyDescent="0.25">
      <c r="B4814">
        <v>202004810</v>
      </c>
      <c r="C4814" s="63">
        <v>35644</v>
      </c>
      <c r="D4814" s="63">
        <v>35644</v>
      </c>
      <c r="E4814" s="55">
        <v>1</v>
      </c>
      <c r="F4814">
        <f t="shared" si="75"/>
        <v>1</v>
      </c>
    </row>
    <row r="4815" spans="1:6" x14ac:dyDescent="0.25">
      <c r="B4815">
        <v>202006388</v>
      </c>
      <c r="C4815" s="63">
        <v>35643</v>
      </c>
      <c r="D4815" s="63">
        <v>35644</v>
      </c>
      <c r="E4815" s="55">
        <v>1</v>
      </c>
      <c r="F4815">
        <f t="shared" si="75"/>
        <v>2</v>
      </c>
    </row>
    <row r="4816" spans="1:6" x14ac:dyDescent="0.25">
      <c r="B4816">
        <v>202007122</v>
      </c>
      <c r="C4816" s="63">
        <v>35643</v>
      </c>
      <c r="D4816" s="63">
        <v>35643</v>
      </c>
      <c r="E4816" s="55">
        <v>1</v>
      </c>
      <c r="F4816">
        <f t="shared" si="75"/>
        <v>1</v>
      </c>
    </row>
    <row r="4817" spans="1:6" x14ac:dyDescent="0.25">
      <c r="A4817" t="s">
        <v>5383</v>
      </c>
      <c r="B4817">
        <v>201403695</v>
      </c>
      <c r="C4817" s="63">
        <v>35641</v>
      </c>
      <c r="D4817" s="63">
        <v>35642</v>
      </c>
      <c r="E4817" s="55">
        <v>1</v>
      </c>
      <c r="F4817">
        <f t="shared" si="75"/>
        <v>2</v>
      </c>
    </row>
    <row r="4818" spans="1:6" x14ac:dyDescent="0.25">
      <c r="A4818" t="s">
        <v>5382</v>
      </c>
      <c r="B4818">
        <v>201806278</v>
      </c>
      <c r="C4818" s="63">
        <v>35641</v>
      </c>
      <c r="D4818" s="63">
        <v>35641</v>
      </c>
      <c r="E4818" s="55">
        <v>1</v>
      </c>
      <c r="F4818">
        <f t="shared" si="75"/>
        <v>1</v>
      </c>
    </row>
    <row r="4819" spans="1:6" x14ac:dyDescent="0.25">
      <c r="A4819" t="s">
        <v>5381</v>
      </c>
      <c r="B4819">
        <v>201806345</v>
      </c>
      <c r="C4819" s="63">
        <v>35641</v>
      </c>
      <c r="D4819" s="63">
        <v>35641</v>
      </c>
      <c r="E4819" s="55">
        <v>1</v>
      </c>
      <c r="F4819">
        <f t="shared" si="75"/>
        <v>1</v>
      </c>
    </row>
    <row r="4820" spans="1:6" x14ac:dyDescent="0.25">
      <c r="B4820">
        <v>201900177</v>
      </c>
      <c r="C4820" s="63">
        <v>35642</v>
      </c>
      <c r="D4820" s="63">
        <v>35642</v>
      </c>
      <c r="E4820" s="55">
        <v>1</v>
      </c>
      <c r="F4820">
        <f t="shared" si="75"/>
        <v>1</v>
      </c>
    </row>
    <row r="4821" spans="1:6" x14ac:dyDescent="0.25">
      <c r="B4821">
        <v>201907783</v>
      </c>
      <c r="C4821" s="63">
        <v>35642</v>
      </c>
      <c r="D4821" s="63">
        <v>35642</v>
      </c>
      <c r="E4821" s="55">
        <v>1</v>
      </c>
      <c r="F4821">
        <f t="shared" si="75"/>
        <v>1</v>
      </c>
    </row>
    <row r="4822" spans="1:6" x14ac:dyDescent="0.25">
      <c r="B4822">
        <v>202000161</v>
      </c>
      <c r="C4822" s="63">
        <v>35644</v>
      </c>
      <c r="D4822" s="63">
        <v>35644</v>
      </c>
      <c r="E4822" s="55">
        <v>1</v>
      </c>
      <c r="F4822">
        <f t="shared" si="75"/>
        <v>1</v>
      </c>
    </row>
    <row r="4823" spans="1:6" x14ac:dyDescent="0.25">
      <c r="B4823">
        <v>202000162</v>
      </c>
      <c r="C4823" s="63">
        <v>35642</v>
      </c>
      <c r="D4823" s="63">
        <v>35642</v>
      </c>
      <c r="E4823" s="55">
        <v>1</v>
      </c>
      <c r="F4823">
        <f t="shared" si="75"/>
        <v>1</v>
      </c>
    </row>
    <row r="4824" spans="1:6" x14ac:dyDescent="0.25">
      <c r="A4824" t="s">
        <v>5380</v>
      </c>
      <c r="B4824">
        <v>201802646</v>
      </c>
      <c r="C4824" s="63">
        <v>35641</v>
      </c>
      <c r="D4824" s="63">
        <v>35641</v>
      </c>
      <c r="E4824" s="55">
        <v>1</v>
      </c>
      <c r="F4824">
        <f t="shared" si="75"/>
        <v>1</v>
      </c>
    </row>
    <row r="4825" spans="1:6" x14ac:dyDescent="0.25">
      <c r="B4825">
        <v>201908143</v>
      </c>
      <c r="C4825" s="63">
        <v>35641</v>
      </c>
      <c r="D4825" s="63">
        <v>35641</v>
      </c>
      <c r="E4825" s="55">
        <v>1</v>
      </c>
      <c r="F4825">
        <f t="shared" si="75"/>
        <v>1</v>
      </c>
    </row>
    <row r="4826" spans="1:6" x14ac:dyDescent="0.25">
      <c r="B4826">
        <v>202000707</v>
      </c>
      <c r="C4826" s="63">
        <v>35641</v>
      </c>
      <c r="D4826" s="63">
        <v>35641</v>
      </c>
      <c r="E4826" s="55">
        <v>1</v>
      </c>
      <c r="F4826">
        <f t="shared" si="75"/>
        <v>1</v>
      </c>
    </row>
    <row r="4827" spans="1:6" x14ac:dyDescent="0.25">
      <c r="B4827">
        <v>202006770</v>
      </c>
      <c r="C4827" s="63">
        <v>35641</v>
      </c>
      <c r="D4827" s="63">
        <v>35641</v>
      </c>
      <c r="E4827" s="55">
        <v>1</v>
      </c>
      <c r="F4827">
        <f t="shared" si="75"/>
        <v>1</v>
      </c>
    </row>
    <row r="4828" spans="1:6" x14ac:dyDescent="0.25">
      <c r="A4828" t="s">
        <v>5379</v>
      </c>
      <c r="B4828">
        <v>202004343</v>
      </c>
      <c r="C4828" s="63">
        <v>35641</v>
      </c>
      <c r="D4828" s="63">
        <v>35641</v>
      </c>
      <c r="E4828" s="55">
        <v>1</v>
      </c>
      <c r="F4828">
        <f t="shared" si="75"/>
        <v>1</v>
      </c>
    </row>
    <row r="4829" spans="1:6" x14ac:dyDescent="0.25">
      <c r="A4829" t="s">
        <v>1998</v>
      </c>
      <c r="B4829">
        <v>201907287</v>
      </c>
      <c r="C4829" s="63">
        <v>35642</v>
      </c>
      <c r="D4829" s="63">
        <v>35642</v>
      </c>
      <c r="E4829" s="55">
        <v>1</v>
      </c>
      <c r="F4829">
        <f t="shared" si="75"/>
        <v>1</v>
      </c>
    </row>
    <row r="4830" spans="1:6" x14ac:dyDescent="0.25">
      <c r="B4830">
        <v>201907288</v>
      </c>
      <c r="C4830" s="63">
        <v>35641</v>
      </c>
      <c r="D4830" s="63">
        <v>35641</v>
      </c>
      <c r="E4830" s="55">
        <v>1</v>
      </c>
      <c r="F4830">
        <f t="shared" si="75"/>
        <v>1</v>
      </c>
    </row>
    <row r="4831" spans="1:6" x14ac:dyDescent="0.25">
      <c r="B4831">
        <v>202000705</v>
      </c>
      <c r="C4831" s="63">
        <v>35642</v>
      </c>
      <c r="D4831" s="63">
        <v>35642</v>
      </c>
      <c r="E4831" s="55">
        <v>1</v>
      </c>
      <c r="F4831">
        <f t="shared" si="75"/>
        <v>1</v>
      </c>
    </row>
    <row r="4832" spans="1:6" x14ac:dyDescent="0.25">
      <c r="B4832">
        <v>202004735</v>
      </c>
      <c r="C4832" s="63">
        <v>35641</v>
      </c>
      <c r="D4832" s="63">
        <v>35641</v>
      </c>
      <c r="E4832" s="55">
        <v>1</v>
      </c>
      <c r="F4832">
        <f t="shared" si="75"/>
        <v>1</v>
      </c>
    </row>
    <row r="4833" spans="1:6" x14ac:dyDescent="0.25">
      <c r="B4833">
        <v>202008021</v>
      </c>
      <c r="C4833" s="63">
        <v>35642</v>
      </c>
      <c r="D4833" s="63">
        <v>35642</v>
      </c>
      <c r="E4833" s="55">
        <v>1</v>
      </c>
      <c r="F4833">
        <f t="shared" si="75"/>
        <v>1</v>
      </c>
    </row>
    <row r="4834" spans="1:6" x14ac:dyDescent="0.25">
      <c r="A4834" t="s">
        <v>5378</v>
      </c>
      <c r="B4834">
        <v>202006814</v>
      </c>
      <c r="C4834" s="63">
        <v>35641</v>
      </c>
      <c r="D4834" s="63">
        <v>35641</v>
      </c>
      <c r="E4834" s="55">
        <v>1</v>
      </c>
      <c r="F4834">
        <f t="shared" si="75"/>
        <v>1</v>
      </c>
    </row>
    <row r="4835" spans="1:6" x14ac:dyDescent="0.25">
      <c r="A4835" t="s">
        <v>5377</v>
      </c>
      <c r="B4835">
        <v>201504870</v>
      </c>
      <c r="C4835" s="63">
        <v>35643</v>
      </c>
      <c r="D4835" s="63">
        <v>35643</v>
      </c>
      <c r="E4835" s="55">
        <v>1</v>
      </c>
      <c r="F4835">
        <f t="shared" si="75"/>
        <v>1</v>
      </c>
    </row>
    <row r="4836" spans="1:6" x14ac:dyDescent="0.25">
      <c r="B4836">
        <v>201709916</v>
      </c>
      <c r="C4836" s="63">
        <v>35642</v>
      </c>
      <c r="D4836" s="63">
        <v>35642</v>
      </c>
      <c r="E4836" s="55">
        <v>1</v>
      </c>
      <c r="F4836">
        <f t="shared" si="75"/>
        <v>1</v>
      </c>
    </row>
    <row r="4837" spans="1:6" x14ac:dyDescent="0.25">
      <c r="A4837" t="s">
        <v>5376</v>
      </c>
      <c r="B4837">
        <v>201907664</v>
      </c>
      <c r="C4837" s="63">
        <v>35642</v>
      </c>
      <c r="D4837" s="63">
        <v>35642</v>
      </c>
      <c r="E4837" s="55">
        <v>1</v>
      </c>
      <c r="F4837">
        <f t="shared" si="75"/>
        <v>1</v>
      </c>
    </row>
    <row r="4838" spans="1:6" x14ac:dyDescent="0.25">
      <c r="A4838" t="s">
        <v>1997</v>
      </c>
      <c r="B4838">
        <v>201407691</v>
      </c>
      <c r="C4838" s="63">
        <v>35641</v>
      </c>
      <c r="D4838" s="63">
        <v>35641</v>
      </c>
      <c r="E4838" s="55">
        <v>1</v>
      </c>
      <c r="F4838">
        <f t="shared" si="75"/>
        <v>1</v>
      </c>
    </row>
    <row r="4839" spans="1:6" x14ac:dyDescent="0.25">
      <c r="A4839" t="s">
        <v>5375</v>
      </c>
      <c r="B4839">
        <v>201706898</v>
      </c>
      <c r="C4839" s="63">
        <v>35644</v>
      </c>
      <c r="D4839" s="63">
        <v>35644</v>
      </c>
      <c r="E4839" s="55">
        <v>1</v>
      </c>
      <c r="F4839">
        <f t="shared" si="75"/>
        <v>1</v>
      </c>
    </row>
    <row r="4840" spans="1:6" x14ac:dyDescent="0.25">
      <c r="B4840">
        <v>201707046</v>
      </c>
      <c r="C4840" s="63">
        <v>35643</v>
      </c>
      <c r="D4840" s="63">
        <v>35643</v>
      </c>
      <c r="E4840" s="55">
        <v>1</v>
      </c>
      <c r="F4840">
        <f t="shared" si="75"/>
        <v>1</v>
      </c>
    </row>
    <row r="4841" spans="1:6" x14ac:dyDescent="0.25">
      <c r="B4841">
        <v>202006450</v>
      </c>
      <c r="C4841" s="63">
        <v>35642</v>
      </c>
      <c r="D4841" s="63">
        <v>35642</v>
      </c>
      <c r="E4841" s="55">
        <v>1</v>
      </c>
      <c r="F4841">
        <f t="shared" si="75"/>
        <v>1</v>
      </c>
    </row>
    <row r="4842" spans="1:6" x14ac:dyDescent="0.25">
      <c r="B4842">
        <v>202007044</v>
      </c>
      <c r="C4842" s="63">
        <v>35642</v>
      </c>
      <c r="D4842" s="63">
        <v>35642</v>
      </c>
      <c r="E4842" s="55">
        <v>1</v>
      </c>
      <c r="F4842">
        <f t="shared" si="75"/>
        <v>1</v>
      </c>
    </row>
    <row r="4843" spans="1:6" x14ac:dyDescent="0.25">
      <c r="B4843">
        <v>202007242</v>
      </c>
      <c r="C4843" s="63">
        <v>35643</v>
      </c>
      <c r="D4843" s="63">
        <v>35643</v>
      </c>
      <c r="E4843" s="55">
        <v>1</v>
      </c>
      <c r="F4843">
        <f t="shared" si="75"/>
        <v>1</v>
      </c>
    </row>
    <row r="4844" spans="1:6" x14ac:dyDescent="0.25">
      <c r="B4844">
        <v>202007459</v>
      </c>
      <c r="C4844" s="63">
        <v>35642</v>
      </c>
      <c r="D4844" s="63">
        <v>35642</v>
      </c>
      <c r="E4844" s="55">
        <v>1</v>
      </c>
      <c r="F4844">
        <f t="shared" si="75"/>
        <v>1</v>
      </c>
    </row>
    <row r="4845" spans="1:6" x14ac:dyDescent="0.25">
      <c r="A4845" t="s">
        <v>5374</v>
      </c>
      <c r="B4845">
        <v>202005321</v>
      </c>
      <c r="C4845" s="63">
        <v>35642</v>
      </c>
      <c r="D4845" s="63">
        <v>35642</v>
      </c>
      <c r="E4845" s="55">
        <v>1</v>
      </c>
      <c r="F4845">
        <f t="shared" si="75"/>
        <v>1</v>
      </c>
    </row>
    <row r="4846" spans="1:6" x14ac:dyDescent="0.25">
      <c r="A4846" t="s">
        <v>5373</v>
      </c>
      <c r="B4846">
        <v>201706264</v>
      </c>
      <c r="C4846" s="63">
        <v>35642</v>
      </c>
      <c r="D4846" s="63">
        <v>35642</v>
      </c>
      <c r="E4846" s="55">
        <v>1</v>
      </c>
      <c r="F4846">
        <f t="shared" si="75"/>
        <v>1</v>
      </c>
    </row>
    <row r="4847" spans="1:6" x14ac:dyDescent="0.25">
      <c r="A4847" t="s">
        <v>5372</v>
      </c>
      <c r="B4847">
        <v>202005242</v>
      </c>
      <c r="C4847" s="63">
        <v>35643</v>
      </c>
      <c r="D4847" s="63">
        <v>35643</v>
      </c>
      <c r="E4847" s="55">
        <v>1</v>
      </c>
      <c r="F4847">
        <f t="shared" si="75"/>
        <v>1</v>
      </c>
    </row>
    <row r="4848" spans="1:6" x14ac:dyDescent="0.25">
      <c r="A4848" t="s">
        <v>1995</v>
      </c>
      <c r="B4848">
        <v>202008856</v>
      </c>
      <c r="C4848" s="63">
        <v>35642</v>
      </c>
      <c r="D4848" s="63">
        <v>35642</v>
      </c>
      <c r="E4848" s="55">
        <v>1</v>
      </c>
      <c r="F4848">
        <f t="shared" si="75"/>
        <v>1</v>
      </c>
    </row>
    <row r="4849" spans="1:6" x14ac:dyDescent="0.25">
      <c r="A4849" t="s">
        <v>5371</v>
      </c>
      <c r="B4849">
        <v>201404947</v>
      </c>
      <c r="C4849" s="63">
        <v>35642</v>
      </c>
      <c r="D4849" s="63">
        <v>35642</v>
      </c>
      <c r="E4849" s="55">
        <v>1</v>
      </c>
      <c r="F4849">
        <f t="shared" si="75"/>
        <v>1</v>
      </c>
    </row>
    <row r="4850" spans="1:6" x14ac:dyDescent="0.25">
      <c r="A4850" t="s">
        <v>1993</v>
      </c>
      <c r="B4850">
        <v>201706430</v>
      </c>
      <c r="C4850" s="63">
        <v>35643</v>
      </c>
      <c r="D4850" s="63">
        <v>35643</v>
      </c>
      <c r="E4850" s="55">
        <v>1</v>
      </c>
      <c r="F4850">
        <f t="shared" si="75"/>
        <v>1</v>
      </c>
    </row>
    <row r="4851" spans="1:6" x14ac:dyDescent="0.25">
      <c r="B4851">
        <v>201907106</v>
      </c>
      <c r="C4851" s="63">
        <v>35642</v>
      </c>
      <c r="D4851" s="63">
        <v>35642</v>
      </c>
      <c r="E4851" s="55">
        <v>1</v>
      </c>
      <c r="F4851">
        <f t="shared" si="75"/>
        <v>1</v>
      </c>
    </row>
    <row r="4852" spans="1:6" x14ac:dyDescent="0.25">
      <c r="B4852">
        <v>202003466</v>
      </c>
      <c r="C4852" s="63">
        <v>35664</v>
      </c>
      <c r="D4852" s="63">
        <v>35665</v>
      </c>
      <c r="E4852" s="55">
        <v>1</v>
      </c>
      <c r="F4852">
        <f t="shared" si="75"/>
        <v>2</v>
      </c>
    </row>
    <row r="4853" spans="1:6" x14ac:dyDescent="0.25">
      <c r="A4853" t="s">
        <v>5370</v>
      </c>
      <c r="B4853">
        <v>201800301</v>
      </c>
      <c r="C4853" s="63">
        <v>35642</v>
      </c>
      <c r="D4853" s="63">
        <v>35642</v>
      </c>
      <c r="E4853" s="55">
        <v>1</v>
      </c>
      <c r="F4853">
        <f t="shared" si="75"/>
        <v>1</v>
      </c>
    </row>
    <row r="4854" spans="1:6" x14ac:dyDescent="0.25">
      <c r="A4854" t="s">
        <v>5369</v>
      </c>
      <c r="B4854">
        <v>201705072</v>
      </c>
      <c r="C4854" s="63">
        <v>35642</v>
      </c>
      <c r="D4854" s="63">
        <v>35642</v>
      </c>
      <c r="E4854" s="55">
        <v>1</v>
      </c>
      <c r="F4854">
        <f t="shared" si="75"/>
        <v>1</v>
      </c>
    </row>
    <row r="4855" spans="1:6" x14ac:dyDescent="0.25">
      <c r="B4855">
        <v>201800185</v>
      </c>
      <c r="C4855" s="63">
        <v>35642</v>
      </c>
      <c r="D4855" s="63">
        <v>35642</v>
      </c>
      <c r="E4855" s="55">
        <v>1</v>
      </c>
      <c r="F4855">
        <f t="shared" si="75"/>
        <v>1</v>
      </c>
    </row>
    <row r="4856" spans="1:6" x14ac:dyDescent="0.25">
      <c r="A4856" t="s">
        <v>5368</v>
      </c>
      <c r="B4856">
        <v>202004186</v>
      </c>
      <c r="C4856" s="63">
        <v>35642</v>
      </c>
      <c r="D4856" s="63">
        <v>35642</v>
      </c>
      <c r="E4856" s="55">
        <v>1</v>
      </c>
      <c r="F4856">
        <f t="shared" si="75"/>
        <v>1</v>
      </c>
    </row>
    <row r="4857" spans="1:6" x14ac:dyDescent="0.25">
      <c r="B4857">
        <v>202007036</v>
      </c>
      <c r="C4857" s="63">
        <v>35643</v>
      </c>
      <c r="D4857" s="63">
        <v>35643</v>
      </c>
      <c r="E4857" s="55">
        <v>1</v>
      </c>
      <c r="F4857">
        <f t="shared" si="75"/>
        <v>1</v>
      </c>
    </row>
    <row r="4858" spans="1:6" x14ac:dyDescent="0.25">
      <c r="B4858">
        <v>202008110</v>
      </c>
      <c r="C4858" s="63">
        <v>35643</v>
      </c>
      <c r="D4858" s="63">
        <v>35643</v>
      </c>
      <c r="E4858" s="55">
        <v>1</v>
      </c>
      <c r="F4858">
        <f t="shared" si="75"/>
        <v>1</v>
      </c>
    </row>
    <row r="4859" spans="1:6" x14ac:dyDescent="0.25">
      <c r="A4859" t="s">
        <v>5367</v>
      </c>
      <c r="B4859">
        <v>202005599</v>
      </c>
      <c r="C4859" s="63">
        <v>35642</v>
      </c>
      <c r="D4859" s="63">
        <v>35642</v>
      </c>
      <c r="E4859" s="55">
        <v>1</v>
      </c>
      <c r="F4859">
        <f t="shared" si="75"/>
        <v>1</v>
      </c>
    </row>
    <row r="4860" spans="1:6" x14ac:dyDescent="0.25">
      <c r="B4860">
        <v>202005986</v>
      </c>
      <c r="C4860" s="63">
        <v>35642</v>
      </c>
      <c r="D4860" s="63">
        <v>35643</v>
      </c>
      <c r="E4860" s="55">
        <v>1</v>
      </c>
      <c r="F4860">
        <f t="shared" si="75"/>
        <v>2</v>
      </c>
    </row>
    <row r="4861" spans="1:6" x14ac:dyDescent="0.25">
      <c r="A4861" t="s">
        <v>5366</v>
      </c>
      <c r="B4861">
        <v>202007375</v>
      </c>
      <c r="C4861" s="63">
        <v>35642</v>
      </c>
      <c r="D4861" s="63">
        <v>35642</v>
      </c>
      <c r="E4861" s="55">
        <v>1</v>
      </c>
      <c r="F4861">
        <f t="shared" si="75"/>
        <v>1</v>
      </c>
    </row>
    <row r="4862" spans="1:6" x14ac:dyDescent="0.25">
      <c r="B4862">
        <v>202008866</v>
      </c>
      <c r="C4862" s="63">
        <v>35643</v>
      </c>
      <c r="D4862" s="63">
        <v>35643</v>
      </c>
      <c r="E4862" s="55">
        <v>1</v>
      </c>
      <c r="F4862">
        <f t="shared" si="75"/>
        <v>1</v>
      </c>
    </row>
    <row r="4863" spans="1:6" x14ac:dyDescent="0.25">
      <c r="A4863" t="s">
        <v>5365</v>
      </c>
      <c r="B4863">
        <v>201909929</v>
      </c>
      <c r="C4863" s="63">
        <v>35642</v>
      </c>
      <c r="D4863" s="63">
        <v>35642</v>
      </c>
      <c r="E4863" s="55">
        <v>1</v>
      </c>
      <c r="F4863">
        <f t="shared" si="75"/>
        <v>1</v>
      </c>
    </row>
    <row r="4864" spans="1:6" x14ac:dyDescent="0.25">
      <c r="A4864" t="s">
        <v>5364</v>
      </c>
      <c r="B4864">
        <v>201801012</v>
      </c>
      <c r="C4864" s="63">
        <v>35643</v>
      </c>
      <c r="D4864" s="63">
        <v>35643</v>
      </c>
      <c r="E4864" s="55">
        <v>1</v>
      </c>
      <c r="F4864">
        <f t="shared" si="75"/>
        <v>1</v>
      </c>
    </row>
    <row r="4865" spans="1:6" x14ac:dyDescent="0.25">
      <c r="A4865" t="s">
        <v>5363</v>
      </c>
      <c r="B4865">
        <v>202005285</v>
      </c>
      <c r="C4865" s="63">
        <v>35645</v>
      </c>
      <c r="D4865" s="63">
        <v>35645</v>
      </c>
      <c r="E4865" s="55">
        <v>1</v>
      </c>
      <c r="F4865">
        <f t="shared" si="75"/>
        <v>1</v>
      </c>
    </row>
    <row r="4866" spans="1:6" x14ac:dyDescent="0.25">
      <c r="A4866" t="s">
        <v>5362</v>
      </c>
      <c r="B4866">
        <v>201907058</v>
      </c>
      <c r="C4866" s="63">
        <v>35642</v>
      </c>
      <c r="D4866" s="63">
        <v>35643</v>
      </c>
      <c r="E4866" s="55">
        <v>1</v>
      </c>
      <c r="F4866">
        <f t="shared" si="75"/>
        <v>2</v>
      </c>
    </row>
    <row r="4867" spans="1:6" x14ac:dyDescent="0.25">
      <c r="A4867" t="s">
        <v>5361</v>
      </c>
      <c r="B4867">
        <v>201806836</v>
      </c>
      <c r="C4867" s="63">
        <v>35643</v>
      </c>
      <c r="D4867" s="63">
        <v>35643</v>
      </c>
      <c r="E4867" s="55">
        <v>1</v>
      </c>
      <c r="F4867">
        <f t="shared" si="75"/>
        <v>1</v>
      </c>
    </row>
    <row r="4868" spans="1:6" x14ac:dyDescent="0.25">
      <c r="A4868" t="s">
        <v>1992</v>
      </c>
      <c r="B4868">
        <v>201806860</v>
      </c>
      <c r="C4868" s="63">
        <v>35643</v>
      </c>
      <c r="D4868" s="63">
        <v>35643</v>
      </c>
      <c r="E4868" s="55">
        <v>1</v>
      </c>
      <c r="F4868">
        <f t="shared" si="75"/>
        <v>1</v>
      </c>
    </row>
    <row r="4869" spans="1:6" x14ac:dyDescent="0.25">
      <c r="A4869" t="s">
        <v>5360</v>
      </c>
      <c r="B4869">
        <v>201508216</v>
      </c>
      <c r="C4869" s="63">
        <v>35644</v>
      </c>
      <c r="D4869" s="63">
        <v>35644</v>
      </c>
      <c r="E4869" s="55">
        <v>1</v>
      </c>
      <c r="F4869">
        <f t="shared" si="75"/>
        <v>1</v>
      </c>
    </row>
    <row r="4870" spans="1:6" x14ac:dyDescent="0.25">
      <c r="B4870">
        <v>201705494</v>
      </c>
      <c r="C4870" s="63">
        <v>35644</v>
      </c>
      <c r="D4870" s="63">
        <v>35644</v>
      </c>
      <c r="E4870" s="55">
        <v>1</v>
      </c>
      <c r="F4870">
        <f t="shared" ref="F4870:F4933" si="76">IFERROR(D4870-C4870+1, 0)</f>
        <v>1</v>
      </c>
    </row>
    <row r="4871" spans="1:6" x14ac:dyDescent="0.25">
      <c r="B4871">
        <v>201907396</v>
      </c>
      <c r="C4871" s="63">
        <v>35643</v>
      </c>
      <c r="D4871" s="63">
        <v>35643</v>
      </c>
      <c r="E4871" s="55">
        <v>1</v>
      </c>
      <c r="F4871">
        <f t="shared" si="76"/>
        <v>1</v>
      </c>
    </row>
    <row r="4872" spans="1:6" x14ac:dyDescent="0.25">
      <c r="A4872" t="s">
        <v>5359</v>
      </c>
      <c r="B4872">
        <v>201905130</v>
      </c>
      <c r="C4872" s="63">
        <v>35643</v>
      </c>
      <c r="D4872" s="63">
        <v>35643</v>
      </c>
      <c r="E4872" s="55">
        <v>1</v>
      </c>
      <c r="F4872">
        <f t="shared" si="76"/>
        <v>1</v>
      </c>
    </row>
    <row r="4873" spans="1:6" x14ac:dyDescent="0.25">
      <c r="B4873">
        <v>202006923</v>
      </c>
      <c r="C4873" s="63">
        <v>35646</v>
      </c>
      <c r="D4873" s="63">
        <v>35646</v>
      </c>
      <c r="E4873" s="55">
        <v>1</v>
      </c>
      <c r="F4873">
        <f t="shared" si="76"/>
        <v>1</v>
      </c>
    </row>
    <row r="4874" spans="1:6" x14ac:dyDescent="0.25">
      <c r="B4874">
        <v>202007031</v>
      </c>
      <c r="C4874" s="63">
        <v>35645</v>
      </c>
      <c r="D4874" s="63">
        <v>35645</v>
      </c>
      <c r="E4874" s="55">
        <v>1</v>
      </c>
      <c r="F4874">
        <f t="shared" si="76"/>
        <v>1</v>
      </c>
    </row>
    <row r="4875" spans="1:6" x14ac:dyDescent="0.25">
      <c r="B4875">
        <v>202008107</v>
      </c>
      <c r="C4875" s="63">
        <v>35644</v>
      </c>
      <c r="D4875" s="63">
        <v>35644</v>
      </c>
      <c r="E4875" s="55">
        <v>1</v>
      </c>
      <c r="F4875">
        <f t="shared" si="76"/>
        <v>1</v>
      </c>
    </row>
    <row r="4876" spans="1:6" x14ac:dyDescent="0.25">
      <c r="A4876" t="s">
        <v>5358</v>
      </c>
      <c r="B4876">
        <v>201906116</v>
      </c>
      <c r="C4876" s="63">
        <v>35643</v>
      </c>
      <c r="D4876" s="63">
        <v>35643</v>
      </c>
      <c r="E4876" s="55">
        <v>1</v>
      </c>
      <c r="F4876">
        <f t="shared" si="76"/>
        <v>1</v>
      </c>
    </row>
    <row r="4877" spans="1:6" x14ac:dyDescent="0.25">
      <c r="B4877">
        <v>201906117</v>
      </c>
      <c r="C4877" s="63">
        <v>35643</v>
      </c>
      <c r="D4877" s="63">
        <v>35643</v>
      </c>
      <c r="E4877" s="55">
        <v>1</v>
      </c>
      <c r="F4877">
        <f t="shared" si="76"/>
        <v>1</v>
      </c>
    </row>
    <row r="4878" spans="1:6" x14ac:dyDescent="0.25">
      <c r="A4878" t="s">
        <v>5357</v>
      </c>
      <c r="B4878">
        <v>201504936</v>
      </c>
      <c r="C4878" s="63">
        <v>35643</v>
      </c>
      <c r="D4878" s="63">
        <v>35643</v>
      </c>
      <c r="E4878" s="55">
        <v>1</v>
      </c>
      <c r="F4878">
        <f t="shared" si="76"/>
        <v>1</v>
      </c>
    </row>
    <row r="4879" spans="1:6" x14ac:dyDescent="0.25">
      <c r="B4879">
        <v>201705971</v>
      </c>
      <c r="C4879" s="63">
        <v>35643</v>
      </c>
      <c r="D4879" s="63">
        <v>35643</v>
      </c>
      <c r="E4879" s="55">
        <v>1</v>
      </c>
      <c r="F4879">
        <f t="shared" si="76"/>
        <v>1</v>
      </c>
    </row>
    <row r="4880" spans="1:6" x14ac:dyDescent="0.25">
      <c r="B4880">
        <v>201907779</v>
      </c>
      <c r="C4880" s="63">
        <v>35643</v>
      </c>
      <c r="D4880" s="63">
        <v>35644</v>
      </c>
      <c r="E4880" s="55">
        <v>1</v>
      </c>
      <c r="F4880">
        <f t="shared" si="76"/>
        <v>2</v>
      </c>
    </row>
    <row r="4881" spans="1:6" x14ac:dyDescent="0.25">
      <c r="B4881">
        <v>202006867</v>
      </c>
      <c r="C4881" s="63">
        <v>35644</v>
      </c>
      <c r="D4881" s="63">
        <v>35644</v>
      </c>
      <c r="E4881" s="55">
        <v>1</v>
      </c>
      <c r="F4881">
        <f t="shared" si="76"/>
        <v>1</v>
      </c>
    </row>
    <row r="4882" spans="1:6" x14ac:dyDescent="0.25">
      <c r="A4882" t="s">
        <v>1991</v>
      </c>
      <c r="B4882">
        <v>201407776</v>
      </c>
      <c r="C4882" s="63">
        <v>35644</v>
      </c>
      <c r="D4882" s="63">
        <v>35645</v>
      </c>
      <c r="E4882" s="55">
        <v>1</v>
      </c>
      <c r="F4882">
        <f t="shared" si="76"/>
        <v>2</v>
      </c>
    </row>
    <row r="4883" spans="1:6" x14ac:dyDescent="0.25">
      <c r="B4883">
        <v>201407896</v>
      </c>
      <c r="C4883" s="63">
        <v>35644</v>
      </c>
      <c r="D4883" s="63">
        <v>35644</v>
      </c>
      <c r="E4883" s="55">
        <v>1</v>
      </c>
      <c r="F4883">
        <f t="shared" si="76"/>
        <v>1</v>
      </c>
    </row>
    <row r="4884" spans="1:6" x14ac:dyDescent="0.25">
      <c r="B4884">
        <v>201707056</v>
      </c>
      <c r="C4884" s="63">
        <v>35643</v>
      </c>
      <c r="D4884" s="63">
        <v>35643</v>
      </c>
      <c r="E4884" s="55">
        <v>1</v>
      </c>
      <c r="F4884">
        <f t="shared" si="76"/>
        <v>1</v>
      </c>
    </row>
    <row r="4885" spans="1:6" x14ac:dyDescent="0.25">
      <c r="B4885">
        <v>202005303</v>
      </c>
      <c r="C4885" s="63">
        <v>35644</v>
      </c>
      <c r="D4885" s="63">
        <v>35644</v>
      </c>
      <c r="E4885" s="55">
        <v>1</v>
      </c>
      <c r="F4885">
        <f t="shared" si="76"/>
        <v>1</v>
      </c>
    </row>
    <row r="4886" spans="1:6" x14ac:dyDescent="0.25">
      <c r="A4886" t="s">
        <v>5356</v>
      </c>
      <c r="B4886">
        <v>201805203</v>
      </c>
      <c r="C4886" s="63">
        <v>35644</v>
      </c>
      <c r="D4886" s="63">
        <v>35644</v>
      </c>
      <c r="E4886" s="55">
        <v>1</v>
      </c>
      <c r="F4886">
        <f t="shared" si="76"/>
        <v>1</v>
      </c>
    </row>
    <row r="4887" spans="1:6" x14ac:dyDescent="0.25">
      <c r="B4887">
        <v>202007028</v>
      </c>
      <c r="C4887" s="63">
        <v>35644</v>
      </c>
      <c r="D4887" s="63">
        <v>35644</v>
      </c>
      <c r="E4887" s="55">
        <v>1</v>
      </c>
      <c r="F4887">
        <f t="shared" si="76"/>
        <v>1</v>
      </c>
    </row>
    <row r="4888" spans="1:6" x14ac:dyDescent="0.25">
      <c r="A4888" t="s">
        <v>1989</v>
      </c>
      <c r="B4888">
        <v>201700493</v>
      </c>
      <c r="C4888" s="63">
        <v>35644</v>
      </c>
      <c r="D4888" s="63">
        <v>35644</v>
      </c>
      <c r="E4888" s="55">
        <v>1</v>
      </c>
      <c r="F4888">
        <f t="shared" si="76"/>
        <v>1</v>
      </c>
    </row>
    <row r="4889" spans="1:6" x14ac:dyDescent="0.25">
      <c r="B4889">
        <v>202000138</v>
      </c>
      <c r="C4889" s="63">
        <v>35645</v>
      </c>
      <c r="D4889" s="63">
        <v>35645</v>
      </c>
      <c r="E4889" s="55">
        <v>1</v>
      </c>
      <c r="F4889">
        <f t="shared" si="76"/>
        <v>1</v>
      </c>
    </row>
    <row r="4890" spans="1:6" x14ac:dyDescent="0.25">
      <c r="A4890" t="s">
        <v>5355</v>
      </c>
      <c r="B4890">
        <v>202004907</v>
      </c>
      <c r="C4890" s="63">
        <v>35643</v>
      </c>
      <c r="D4890" s="63">
        <v>35643</v>
      </c>
      <c r="E4890" s="55">
        <v>1</v>
      </c>
      <c r="F4890">
        <f t="shared" si="76"/>
        <v>1</v>
      </c>
    </row>
    <row r="4891" spans="1:6" x14ac:dyDescent="0.25">
      <c r="A4891" t="s">
        <v>5354</v>
      </c>
      <c r="B4891">
        <v>202008581</v>
      </c>
      <c r="C4891" s="63">
        <v>35643</v>
      </c>
      <c r="D4891" s="63">
        <v>35643</v>
      </c>
      <c r="E4891" s="55">
        <v>1</v>
      </c>
      <c r="F4891">
        <f t="shared" si="76"/>
        <v>1</v>
      </c>
    </row>
    <row r="4892" spans="1:6" x14ac:dyDescent="0.25">
      <c r="A4892" t="s">
        <v>5353</v>
      </c>
      <c r="B4892">
        <v>201504395</v>
      </c>
      <c r="C4892" s="63">
        <v>35646</v>
      </c>
      <c r="D4892" s="63">
        <v>35646</v>
      </c>
      <c r="E4892" s="55">
        <v>1</v>
      </c>
      <c r="F4892">
        <f t="shared" si="76"/>
        <v>1</v>
      </c>
    </row>
    <row r="4893" spans="1:6" x14ac:dyDescent="0.25">
      <c r="B4893">
        <v>201704067</v>
      </c>
      <c r="C4893" s="63">
        <v>35645</v>
      </c>
      <c r="D4893" s="63">
        <v>35645</v>
      </c>
      <c r="E4893" s="55">
        <v>1</v>
      </c>
      <c r="F4893">
        <f t="shared" si="76"/>
        <v>1</v>
      </c>
    </row>
    <row r="4894" spans="1:6" x14ac:dyDescent="0.25">
      <c r="B4894">
        <v>201704335</v>
      </c>
      <c r="C4894" s="63">
        <v>35643</v>
      </c>
      <c r="D4894" s="63">
        <v>35643</v>
      </c>
      <c r="E4894" s="55">
        <v>1</v>
      </c>
      <c r="F4894">
        <f t="shared" si="76"/>
        <v>1</v>
      </c>
    </row>
    <row r="4895" spans="1:6" x14ac:dyDescent="0.25">
      <c r="B4895">
        <v>201900174</v>
      </c>
      <c r="C4895" s="63">
        <v>35644</v>
      </c>
      <c r="D4895" s="63">
        <v>35644</v>
      </c>
      <c r="E4895" s="55">
        <v>1</v>
      </c>
      <c r="F4895">
        <f t="shared" si="76"/>
        <v>1</v>
      </c>
    </row>
    <row r="4896" spans="1:6" x14ac:dyDescent="0.25">
      <c r="B4896">
        <v>201900573</v>
      </c>
      <c r="C4896" s="63">
        <v>35645</v>
      </c>
      <c r="D4896" s="63">
        <v>35646</v>
      </c>
      <c r="E4896" s="55">
        <v>1</v>
      </c>
      <c r="F4896">
        <f t="shared" si="76"/>
        <v>2</v>
      </c>
    </row>
    <row r="4897" spans="1:6" x14ac:dyDescent="0.25">
      <c r="B4897">
        <v>201907445</v>
      </c>
      <c r="C4897" s="63">
        <v>35645</v>
      </c>
      <c r="D4897" s="63">
        <v>35645</v>
      </c>
      <c r="E4897" s="55">
        <v>1</v>
      </c>
      <c r="F4897">
        <f t="shared" si="76"/>
        <v>1</v>
      </c>
    </row>
    <row r="4898" spans="1:6" x14ac:dyDescent="0.25">
      <c r="B4898">
        <v>201908253</v>
      </c>
      <c r="C4898" s="63">
        <v>35646</v>
      </c>
      <c r="D4898" s="63">
        <v>35646</v>
      </c>
      <c r="E4898" s="55">
        <v>1</v>
      </c>
      <c r="F4898">
        <f t="shared" si="76"/>
        <v>1</v>
      </c>
    </row>
    <row r="4899" spans="1:6" x14ac:dyDescent="0.25">
      <c r="B4899">
        <v>202000140</v>
      </c>
      <c r="C4899" s="63">
        <v>35645</v>
      </c>
      <c r="D4899" s="63">
        <v>35645</v>
      </c>
      <c r="E4899" s="55">
        <v>1</v>
      </c>
      <c r="F4899">
        <f t="shared" si="76"/>
        <v>1</v>
      </c>
    </row>
    <row r="4900" spans="1:6" x14ac:dyDescent="0.25">
      <c r="A4900" t="s">
        <v>5352</v>
      </c>
      <c r="B4900">
        <v>202006837</v>
      </c>
      <c r="C4900" s="63">
        <v>35644</v>
      </c>
      <c r="D4900" s="63">
        <v>35644</v>
      </c>
      <c r="E4900" s="55">
        <v>1</v>
      </c>
      <c r="F4900">
        <f t="shared" si="76"/>
        <v>1</v>
      </c>
    </row>
    <row r="4901" spans="1:6" x14ac:dyDescent="0.25">
      <c r="A4901" t="s">
        <v>1988</v>
      </c>
      <c r="B4901">
        <v>202006767</v>
      </c>
      <c r="C4901" s="63">
        <v>35643</v>
      </c>
      <c r="D4901" s="63">
        <v>35643</v>
      </c>
      <c r="E4901" s="55">
        <v>1</v>
      </c>
      <c r="F4901">
        <f t="shared" si="76"/>
        <v>1</v>
      </c>
    </row>
    <row r="4902" spans="1:6" x14ac:dyDescent="0.25">
      <c r="A4902" t="s">
        <v>1987</v>
      </c>
      <c r="B4902">
        <v>201905634</v>
      </c>
      <c r="C4902" s="63">
        <v>35643</v>
      </c>
      <c r="D4902" s="63">
        <v>35643</v>
      </c>
      <c r="E4902" s="55">
        <v>1</v>
      </c>
      <c r="F4902">
        <f t="shared" si="76"/>
        <v>1</v>
      </c>
    </row>
    <row r="4903" spans="1:6" x14ac:dyDescent="0.25">
      <c r="A4903" t="s">
        <v>1985</v>
      </c>
      <c r="B4903">
        <v>202004159</v>
      </c>
      <c r="C4903" s="63">
        <v>35643</v>
      </c>
      <c r="D4903" s="63">
        <v>35643</v>
      </c>
      <c r="E4903" s="55">
        <v>1</v>
      </c>
      <c r="F4903">
        <f t="shared" si="76"/>
        <v>1</v>
      </c>
    </row>
    <row r="4904" spans="1:6" x14ac:dyDescent="0.25">
      <c r="A4904" t="s">
        <v>1984</v>
      </c>
      <c r="B4904">
        <v>201606703</v>
      </c>
      <c r="C4904" s="63">
        <v>35645</v>
      </c>
      <c r="D4904" s="63">
        <v>35645</v>
      </c>
      <c r="E4904" s="55">
        <v>1</v>
      </c>
      <c r="F4904">
        <f t="shared" si="76"/>
        <v>1</v>
      </c>
    </row>
    <row r="4905" spans="1:6" x14ac:dyDescent="0.25">
      <c r="B4905">
        <v>201704289</v>
      </c>
      <c r="C4905" s="63">
        <v>35645</v>
      </c>
      <c r="D4905" s="63">
        <v>35645</v>
      </c>
      <c r="E4905" s="55">
        <v>1</v>
      </c>
      <c r="F4905">
        <f t="shared" si="76"/>
        <v>1</v>
      </c>
    </row>
    <row r="4906" spans="1:6" x14ac:dyDescent="0.25">
      <c r="B4906">
        <v>201710579</v>
      </c>
      <c r="C4906" s="63">
        <v>35644</v>
      </c>
      <c r="D4906" s="63">
        <v>35644</v>
      </c>
      <c r="E4906" s="55">
        <v>1</v>
      </c>
      <c r="F4906">
        <f t="shared" si="76"/>
        <v>1</v>
      </c>
    </row>
    <row r="4907" spans="1:6" x14ac:dyDescent="0.25">
      <c r="B4907">
        <v>201904499</v>
      </c>
      <c r="C4907" s="63">
        <v>35644</v>
      </c>
      <c r="D4907" s="63">
        <v>35644</v>
      </c>
      <c r="E4907" s="55">
        <v>1</v>
      </c>
      <c r="F4907">
        <f t="shared" si="76"/>
        <v>1</v>
      </c>
    </row>
    <row r="4908" spans="1:6" x14ac:dyDescent="0.25">
      <c r="B4908">
        <v>202007398</v>
      </c>
      <c r="C4908" s="63">
        <v>35644</v>
      </c>
      <c r="D4908" s="63">
        <v>35644</v>
      </c>
      <c r="E4908" s="55">
        <v>1</v>
      </c>
      <c r="F4908">
        <f t="shared" si="76"/>
        <v>1</v>
      </c>
    </row>
    <row r="4909" spans="1:6" x14ac:dyDescent="0.25">
      <c r="A4909" t="s">
        <v>5351</v>
      </c>
      <c r="B4909">
        <v>201809896</v>
      </c>
      <c r="C4909" s="63">
        <v>35644</v>
      </c>
      <c r="D4909" s="63">
        <v>35644</v>
      </c>
      <c r="E4909" s="55">
        <v>1</v>
      </c>
      <c r="F4909">
        <f t="shared" si="76"/>
        <v>1</v>
      </c>
    </row>
    <row r="4910" spans="1:6" x14ac:dyDescent="0.25">
      <c r="A4910" t="s">
        <v>1983</v>
      </c>
      <c r="B4910">
        <v>202008418</v>
      </c>
      <c r="C4910" s="63">
        <v>35646</v>
      </c>
      <c r="D4910" s="63">
        <v>35646</v>
      </c>
      <c r="E4910" s="55">
        <v>1</v>
      </c>
      <c r="F4910">
        <f t="shared" si="76"/>
        <v>1</v>
      </c>
    </row>
    <row r="4911" spans="1:6" x14ac:dyDescent="0.25">
      <c r="A4911" t="s">
        <v>5350</v>
      </c>
      <c r="B4911">
        <v>200904191</v>
      </c>
      <c r="C4911" s="63">
        <v>35644</v>
      </c>
      <c r="D4911" s="63">
        <v>35644</v>
      </c>
      <c r="E4911" s="55">
        <v>1</v>
      </c>
      <c r="F4911">
        <f t="shared" si="76"/>
        <v>1</v>
      </c>
    </row>
    <row r="4912" spans="1:6" x14ac:dyDescent="0.25">
      <c r="A4912" t="s">
        <v>5349</v>
      </c>
      <c r="B4912">
        <v>202006533</v>
      </c>
      <c r="C4912" s="63">
        <v>35645</v>
      </c>
      <c r="D4912" s="63">
        <v>35645</v>
      </c>
      <c r="E4912" s="55">
        <v>1</v>
      </c>
      <c r="F4912">
        <f t="shared" si="76"/>
        <v>1</v>
      </c>
    </row>
    <row r="4913" spans="1:6" x14ac:dyDescent="0.25">
      <c r="B4913">
        <v>202007911</v>
      </c>
      <c r="C4913" s="63">
        <v>35644</v>
      </c>
      <c r="D4913" s="63">
        <v>35644</v>
      </c>
      <c r="E4913" s="55">
        <v>1</v>
      </c>
      <c r="F4913">
        <f t="shared" si="76"/>
        <v>1</v>
      </c>
    </row>
    <row r="4914" spans="1:6" x14ac:dyDescent="0.25">
      <c r="A4914" t="s">
        <v>1982</v>
      </c>
      <c r="B4914">
        <v>201806629</v>
      </c>
      <c r="C4914" s="63">
        <v>35644</v>
      </c>
      <c r="D4914" s="63">
        <v>35644</v>
      </c>
      <c r="E4914" s="55">
        <v>1</v>
      </c>
      <c r="F4914">
        <f t="shared" si="76"/>
        <v>1</v>
      </c>
    </row>
    <row r="4915" spans="1:6" x14ac:dyDescent="0.25">
      <c r="B4915">
        <v>202007602</v>
      </c>
      <c r="C4915" s="63">
        <v>35644</v>
      </c>
      <c r="D4915" s="63">
        <v>35644</v>
      </c>
      <c r="E4915" s="55">
        <v>1</v>
      </c>
      <c r="F4915">
        <f t="shared" si="76"/>
        <v>1</v>
      </c>
    </row>
    <row r="4916" spans="1:6" x14ac:dyDescent="0.25">
      <c r="A4916" t="s">
        <v>5348</v>
      </c>
      <c r="B4916">
        <v>202007723</v>
      </c>
      <c r="C4916" s="63">
        <v>35651</v>
      </c>
      <c r="D4916" s="63">
        <v>35651</v>
      </c>
      <c r="E4916" s="55">
        <v>1</v>
      </c>
      <c r="F4916">
        <f t="shared" si="76"/>
        <v>1</v>
      </c>
    </row>
    <row r="4917" spans="1:6" x14ac:dyDescent="0.25">
      <c r="A4917" t="s">
        <v>5347</v>
      </c>
      <c r="B4917">
        <v>201704560</v>
      </c>
      <c r="C4917" s="63">
        <v>35646</v>
      </c>
      <c r="D4917" s="63">
        <v>35646</v>
      </c>
      <c r="E4917" s="55">
        <v>1</v>
      </c>
      <c r="F4917">
        <f t="shared" si="76"/>
        <v>1</v>
      </c>
    </row>
    <row r="4918" spans="1:6" x14ac:dyDescent="0.25">
      <c r="B4918">
        <v>201706200</v>
      </c>
      <c r="C4918" s="63">
        <v>35647</v>
      </c>
      <c r="D4918" s="63">
        <v>35647</v>
      </c>
      <c r="E4918" s="55">
        <v>1</v>
      </c>
      <c r="F4918">
        <f t="shared" si="76"/>
        <v>1</v>
      </c>
    </row>
    <row r="4919" spans="1:6" x14ac:dyDescent="0.25">
      <c r="B4919">
        <v>201906235</v>
      </c>
      <c r="C4919" s="63">
        <v>35645</v>
      </c>
      <c r="D4919" s="63">
        <v>35645</v>
      </c>
      <c r="E4919" s="55">
        <v>1</v>
      </c>
      <c r="F4919">
        <f t="shared" si="76"/>
        <v>1</v>
      </c>
    </row>
    <row r="4920" spans="1:6" x14ac:dyDescent="0.25">
      <c r="A4920" t="s">
        <v>1981</v>
      </c>
      <c r="B4920">
        <v>201302823</v>
      </c>
      <c r="C4920" s="63">
        <v>35644</v>
      </c>
      <c r="D4920" s="63">
        <v>35645</v>
      </c>
      <c r="E4920" s="55">
        <v>1</v>
      </c>
      <c r="F4920">
        <f t="shared" si="76"/>
        <v>2</v>
      </c>
    </row>
    <row r="4921" spans="1:6" x14ac:dyDescent="0.25">
      <c r="B4921">
        <v>201905097</v>
      </c>
      <c r="C4921" s="63">
        <v>35644</v>
      </c>
      <c r="D4921" s="63">
        <v>35644</v>
      </c>
      <c r="E4921" s="55">
        <v>1</v>
      </c>
      <c r="F4921">
        <f t="shared" si="76"/>
        <v>1</v>
      </c>
    </row>
    <row r="4922" spans="1:6" x14ac:dyDescent="0.25">
      <c r="B4922">
        <v>201906031</v>
      </c>
      <c r="C4922" s="63">
        <v>35644</v>
      </c>
      <c r="D4922" s="63">
        <v>35644</v>
      </c>
      <c r="E4922" s="55">
        <v>1</v>
      </c>
      <c r="F4922">
        <f t="shared" si="76"/>
        <v>1</v>
      </c>
    </row>
    <row r="4923" spans="1:6" x14ac:dyDescent="0.25">
      <c r="A4923" t="s">
        <v>1980</v>
      </c>
      <c r="B4923">
        <v>201707122</v>
      </c>
      <c r="C4923" s="63">
        <v>35645</v>
      </c>
      <c r="D4923" s="63">
        <v>35645</v>
      </c>
      <c r="E4923" s="55">
        <v>1</v>
      </c>
      <c r="F4923">
        <f t="shared" si="76"/>
        <v>1</v>
      </c>
    </row>
    <row r="4924" spans="1:6" x14ac:dyDescent="0.25">
      <c r="A4924" t="s">
        <v>1979</v>
      </c>
      <c r="B4924">
        <v>202008413</v>
      </c>
      <c r="C4924" s="63">
        <v>35647</v>
      </c>
      <c r="D4924" s="63">
        <v>35647</v>
      </c>
      <c r="E4924" s="55">
        <v>1</v>
      </c>
      <c r="F4924">
        <f t="shared" si="76"/>
        <v>1</v>
      </c>
    </row>
    <row r="4925" spans="1:6" x14ac:dyDescent="0.25">
      <c r="A4925" t="s">
        <v>5346</v>
      </c>
      <c r="B4925">
        <v>201704790</v>
      </c>
      <c r="C4925" s="63">
        <v>35644</v>
      </c>
      <c r="D4925" s="63">
        <v>35644</v>
      </c>
      <c r="E4925" s="55">
        <v>1</v>
      </c>
      <c r="F4925">
        <f t="shared" si="76"/>
        <v>1</v>
      </c>
    </row>
    <row r="4926" spans="1:6" x14ac:dyDescent="0.25">
      <c r="A4926" t="s">
        <v>1978</v>
      </c>
      <c r="B4926">
        <v>201605240</v>
      </c>
      <c r="C4926" s="63">
        <v>35645</v>
      </c>
      <c r="D4926" s="63">
        <v>35645</v>
      </c>
      <c r="E4926" s="55">
        <v>1</v>
      </c>
      <c r="F4926">
        <f t="shared" si="76"/>
        <v>1</v>
      </c>
    </row>
    <row r="4927" spans="1:6" x14ac:dyDescent="0.25">
      <c r="A4927" t="s">
        <v>5345</v>
      </c>
      <c r="B4927">
        <v>202102699</v>
      </c>
      <c r="C4927" s="63">
        <v>35644</v>
      </c>
      <c r="D4927" s="63">
        <v>35644</v>
      </c>
      <c r="E4927" s="55">
        <v>1</v>
      </c>
      <c r="F4927">
        <f t="shared" si="76"/>
        <v>1</v>
      </c>
    </row>
    <row r="4928" spans="1:6" x14ac:dyDescent="0.25">
      <c r="A4928" t="s">
        <v>5344</v>
      </c>
      <c r="B4928">
        <v>201806326</v>
      </c>
      <c r="C4928" s="63">
        <v>35645</v>
      </c>
      <c r="D4928" s="63">
        <v>35645</v>
      </c>
      <c r="E4928" s="55">
        <v>1</v>
      </c>
      <c r="F4928">
        <f t="shared" si="76"/>
        <v>1</v>
      </c>
    </row>
    <row r="4929" spans="1:6" x14ac:dyDescent="0.25">
      <c r="A4929" t="s">
        <v>5343</v>
      </c>
      <c r="B4929">
        <v>200806079</v>
      </c>
      <c r="C4929" s="63">
        <v>35645</v>
      </c>
      <c r="D4929" s="63">
        <v>35645</v>
      </c>
      <c r="E4929" s="55">
        <v>1</v>
      </c>
      <c r="F4929">
        <f t="shared" si="76"/>
        <v>1</v>
      </c>
    </row>
    <row r="4930" spans="1:6" x14ac:dyDescent="0.25">
      <c r="B4930">
        <v>202006381</v>
      </c>
      <c r="C4930" s="63">
        <v>35645</v>
      </c>
      <c r="D4930" s="63">
        <v>35645</v>
      </c>
      <c r="E4930" s="55">
        <v>1</v>
      </c>
      <c r="F4930">
        <f t="shared" si="76"/>
        <v>1</v>
      </c>
    </row>
    <row r="4931" spans="1:6" x14ac:dyDescent="0.25">
      <c r="A4931" t="s">
        <v>1977</v>
      </c>
      <c r="B4931">
        <v>202008410</v>
      </c>
      <c r="C4931" s="63">
        <v>35667</v>
      </c>
      <c r="D4931" s="63">
        <v>35667</v>
      </c>
      <c r="E4931" s="55">
        <v>1</v>
      </c>
      <c r="F4931">
        <f t="shared" si="76"/>
        <v>1</v>
      </c>
    </row>
    <row r="4932" spans="1:6" x14ac:dyDescent="0.25">
      <c r="A4932" t="s">
        <v>5342</v>
      </c>
      <c r="B4932">
        <v>202004864</v>
      </c>
      <c r="C4932" s="63">
        <v>35645</v>
      </c>
      <c r="D4932" s="63">
        <v>35645</v>
      </c>
      <c r="E4932" s="55">
        <v>1</v>
      </c>
      <c r="F4932">
        <f t="shared" si="76"/>
        <v>1</v>
      </c>
    </row>
    <row r="4933" spans="1:6" x14ac:dyDescent="0.25">
      <c r="A4933" t="s">
        <v>1975</v>
      </c>
      <c r="B4933">
        <v>202004155</v>
      </c>
      <c r="C4933" s="63">
        <v>35644</v>
      </c>
      <c r="D4933" s="63">
        <v>35644</v>
      </c>
      <c r="E4933" s="55">
        <v>1</v>
      </c>
      <c r="F4933">
        <f t="shared" si="76"/>
        <v>1</v>
      </c>
    </row>
    <row r="4934" spans="1:6" x14ac:dyDescent="0.25">
      <c r="A4934" t="s">
        <v>1974</v>
      </c>
      <c r="B4934">
        <v>202109456</v>
      </c>
      <c r="C4934" s="63">
        <v>35644</v>
      </c>
      <c r="D4934" s="63">
        <v>35644</v>
      </c>
      <c r="E4934" s="55">
        <v>1</v>
      </c>
      <c r="F4934">
        <f t="shared" ref="F4934:F4997" si="77">IFERROR(D4934-C4934+1, 0)</f>
        <v>1</v>
      </c>
    </row>
    <row r="4935" spans="1:6" x14ac:dyDescent="0.25">
      <c r="A4935" t="s">
        <v>5341</v>
      </c>
      <c r="B4935">
        <v>202008029</v>
      </c>
      <c r="C4935" s="63">
        <v>35645</v>
      </c>
      <c r="D4935" s="63">
        <v>35645</v>
      </c>
      <c r="E4935" s="55">
        <v>1</v>
      </c>
      <c r="F4935">
        <f t="shared" si="77"/>
        <v>1</v>
      </c>
    </row>
    <row r="4936" spans="1:6" x14ac:dyDescent="0.25">
      <c r="A4936" t="s">
        <v>5340</v>
      </c>
      <c r="B4936">
        <v>202005140</v>
      </c>
      <c r="C4936" s="63">
        <v>35644</v>
      </c>
      <c r="D4936" s="63">
        <v>35644</v>
      </c>
      <c r="E4936" s="55">
        <v>1</v>
      </c>
      <c r="F4936">
        <f t="shared" si="77"/>
        <v>1</v>
      </c>
    </row>
    <row r="4937" spans="1:6" x14ac:dyDescent="0.25">
      <c r="A4937" t="s">
        <v>5339</v>
      </c>
      <c r="B4937">
        <v>202006753</v>
      </c>
      <c r="C4937" s="63">
        <v>35644</v>
      </c>
      <c r="D4937" s="63">
        <v>35645</v>
      </c>
      <c r="E4937" s="55">
        <v>1</v>
      </c>
      <c r="F4937">
        <f t="shared" si="77"/>
        <v>2</v>
      </c>
    </row>
    <row r="4938" spans="1:6" x14ac:dyDescent="0.25">
      <c r="A4938" t="s">
        <v>5338</v>
      </c>
      <c r="B4938">
        <v>201905861</v>
      </c>
      <c r="C4938" s="63">
        <v>35644</v>
      </c>
      <c r="D4938" s="63">
        <v>35644</v>
      </c>
      <c r="E4938" s="55">
        <v>1</v>
      </c>
      <c r="F4938">
        <f t="shared" si="77"/>
        <v>1</v>
      </c>
    </row>
    <row r="4939" spans="1:6" x14ac:dyDescent="0.25">
      <c r="A4939" t="s">
        <v>5337</v>
      </c>
      <c r="B4939">
        <v>201503093</v>
      </c>
      <c r="C4939" s="63">
        <v>35645</v>
      </c>
      <c r="D4939" s="63">
        <v>35645</v>
      </c>
      <c r="E4939" s="55">
        <v>1</v>
      </c>
      <c r="F4939">
        <f t="shared" si="77"/>
        <v>1</v>
      </c>
    </row>
    <row r="4940" spans="1:6" x14ac:dyDescent="0.25">
      <c r="B4940">
        <v>202004229</v>
      </c>
      <c r="C4940" s="63">
        <v>35645</v>
      </c>
      <c r="D4940" s="63">
        <v>35645</v>
      </c>
      <c r="E4940" s="55">
        <v>1</v>
      </c>
      <c r="F4940">
        <f t="shared" si="77"/>
        <v>1</v>
      </c>
    </row>
    <row r="4941" spans="1:6" x14ac:dyDescent="0.25">
      <c r="A4941" t="s">
        <v>5336</v>
      </c>
      <c r="B4941">
        <v>201905376</v>
      </c>
      <c r="C4941" s="63">
        <v>35658</v>
      </c>
      <c r="D4941" s="63">
        <v>35658</v>
      </c>
      <c r="E4941" s="55">
        <v>1</v>
      </c>
      <c r="F4941">
        <f t="shared" si="77"/>
        <v>1</v>
      </c>
    </row>
    <row r="4942" spans="1:6" x14ac:dyDescent="0.25">
      <c r="A4942" t="s">
        <v>5335</v>
      </c>
      <c r="B4942">
        <v>201907107</v>
      </c>
      <c r="C4942" s="63">
        <v>35645</v>
      </c>
      <c r="D4942" s="63">
        <v>35645</v>
      </c>
      <c r="E4942" s="55">
        <v>1</v>
      </c>
      <c r="F4942">
        <f t="shared" si="77"/>
        <v>1</v>
      </c>
    </row>
    <row r="4943" spans="1:6" x14ac:dyDescent="0.25">
      <c r="A4943" t="s">
        <v>865</v>
      </c>
      <c r="B4943">
        <v>201509918</v>
      </c>
      <c r="C4943" s="63">
        <v>35645</v>
      </c>
      <c r="D4943" s="63">
        <v>35645</v>
      </c>
      <c r="E4943" s="55">
        <v>1</v>
      </c>
      <c r="F4943">
        <f t="shared" si="77"/>
        <v>1</v>
      </c>
    </row>
    <row r="4944" spans="1:6" x14ac:dyDescent="0.25">
      <c r="B4944">
        <v>201806411</v>
      </c>
      <c r="C4944" s="63">
        <v>35646</v>
      </c>
      <c r="D4944" s="63">
        <v>35646</v>
      </c>
      <c r="E4944" s="55">
        <v>1</v>
      </c>
      <c r="F4944">
        <f t="shared" si="77"/>
        <v>1</v>
      </c>
    </row>
    <row r="4945" spans="1:6" x14ac:dyDescent="0.25">
      <c r="B4945">
        <v>201904507</v>
      </c>
      <c r="C4945" s="63">
        <v>35645</v>
      </c>
      <c r="D4945" s="63">
        <v>35645</v>
      </c>
      <c r="E4945" s="55">
        <v>1</v>
      </c>
      <c r="F4945">
        <f t="shared" si="77"/>
        <v>1</v>
      </c>
    </row>
    <row r="4946" spans="1:6" x14ac:dyDescent="0.25">
      <c r="A4946" t="s">
        <v>868</v>
      </c>
      <c r="B4946">
        <v>202006613</v>
      </c>
      <c r="C4946" s="63">
        <v>35645</v>
      </c>
      <c r="D4946" s="63">
        <v>35645</v>
      </c>
      <c r="E4946" s="55">
        <v>1</v>
      </c>
      <c r="F4946">
        <f t="shared" si="77"/>
        <v>1</v>
      </c>
    </row>
    <row r="4947" spans="1:6" x14ac:dyDescent="0.25">
      <c r="B4947">
        <v>202009538</v>
      </c>
      <c r="C4947" s="63">
        <v>35645</v>
      </c>
      <c r="D4947" s="63">
        <v>35645</v>
      </c>
      <c r="E4947" s="55">
        <v>1</v>
      </c>
      <c r="F4947">
        <f t="shared" si="77"/>
        <v>1</v>
      </c>
    </row>
    <row r="4948" spans="1:6" x14ac:dyDescent="0.25">
      <c r="A4948" t="s">
        <v>863</v>
      </c>
      <c r="B4948">
        <v>201906837</v>
      </c>
      <c r="C4948" s="63">
        <v>35645</v>
      </c>
      <c r="D4948" s="63">
        <v>35645</v>
      </c>
      <c r="E4948" s="55">
        <v>1</v>
      </c>
      <c r="F4948">
        <f t="shared" si="77"/>
        <v>1</v>
      </c>
    </row>
    <row r="4949" spans="1:6" x14ac:dyDescent="0.25">
      <c r="A4949" t="s">
        <v>870</v>
      </c>
      <c r="B4949">
        <v>202005026</v>
      </c>
      <c r="C4949" s="63">
        <v>35645</v>
      </c>
      <c r="D4949" s="63">
        <v>35645</v>
      </c>
      <c r="E4949" s="55">
        <v>1</v>
      </c>
      <c r="F4949">
        <f t="shared" si="77"/>
        <v>1</v>
      </c>
    </row>
    <row r="4950" spans="1:6" x14ac:dyDescent="0.25">
      <c r="A4950" t="s">
        <v>5334</v>
      </c>
      <c r="B4950">
        <v>201005231</v>
      </c>
      <c r="C4950" s="63">
        <v>35646</v>
      </c>
      <c r="D4950" s="63">
        <v>35646</v>
      </c>
      <c r="E4950" s="55">
        <v>1</v>
      </c>
      <c r="F4950">
        <f t="shared" si="77"/>
        <v>1</v>
      </c>
    </row>
    <row r="4951" spans="1:6" x14ac:dyDescent="0.25">
      <c r="B4951">
        <v>201403686</v>
      </c>
      <c r="C4951" s="63">
        <v>35645</v>
      </c>
      <c r="D4951" s="63">
        <v>35645</v>
      </c>
      <c r="E4951" s="55">
        <v>1</v>
      </c>
      <c r="F4951">
        <f t="shared" si="77"/>
        <v>1</v>
      </c>
    </row>
    <row r="4952" spans="1:6" x14ac:dyDescent="0.25">
      <c r="B4952">
        <v>202003320</v>
      </c>
      <c r="C4952" s="63">
        <v>35645</v>
      </c>
      <c r="D4952" s="63">
        <v>35645</v>
      </c>
      <c r="E4952" s="55">
        <v>1</v>
      </c>
      <c r="F4952">
        <f t="shared" si="77"/>
        <v>1</v>
      </c>
    </row>
    <row r="4953" spans="1:6" x14ac:dyDescent="0.25">
      <c r="A4953" t="s">
        <v>1971</v>
      </c>
      <c r="B4953">
        <v>201909162</v>
      </c>
      <c r="C4953" s="63">
        <v>35645</v>
      </c>
      <c r="D4953" s="63">
        <v>35645</v>
      </c>
      <c r="E4953" s="55">
        <v>1</v>
      </c>
      <c r="F4953">
        <f t="shared" si="77"/>
        <v>1</v>
      </c>
    </row>
    <row r="4954" spans="1:6" x14ac:dyDescent="0.25">
      <c r="A4954" t="s">
        <v>5333</v>
      </c>
      <c r="B4954">
        <v>201607944</v>
      </c>
      <c r="C4954" s="63">
        <v>35645</v>
      </c>
      <c r="D4954" s="63">
        <v>35645</v>
      </c>
      <c r="E4954" s="55">
        <v>1</v>
      </c>
      <c r="F4954">
        <f t="shared" si="77"/>
        <v>1</v>
      </c>
    </row>
    <row r="4955" spans="1:6" x14ac:dyDescent="0.25">
      <c r="B4955">
        <v>201907737</v>
      </c>
      <c r="C4955" s="63">
        <v>35645</v>
      </c>
      <c r="D4955" s="63">
        <v>35645</v>
      </c>
      <c r="E4955" s="55">
        <v>1</v>
      </c>
      <c r="F4955">
        <f t="shared" si="77"/>
        <v>1</v>
      </c>
    </row>
    <row r="4956" spans="1:6" x14ac:dyDescent="0.25">
      <c r="A4956" t="s">
        <v>5332</v>
      </c>
      <c r="B4956">
        <v>201906792</v>
      </c>
      <c r="C4956" s="63">
        <v>35646</v>
      </c>
      <c r="D4956" s="63">
        <v>35646</v>
      </c>
      <c r="E4956" s="55">
        <v>1</v>
      </c>
      <c r="F4956">
        <f t="shared" si="77"/>
        <v>1</v>
      </c>
    </row>
    <row r="4957" spans="1:6" x14ac:dyDescent="0.25">
      <c r="A4957" t="s">
        <v>1970</v>
      </c>
      <c r="B4957">
        <v>202004753</v>
      </c>
      <c r="C4957" s="63">
        <v>35645</v>
      </c>
      <c r="D4957" s="63">
        <v>35645</v>
      </c>
      <c r="E4957" s="55">
        <v>1</v>
      </c>
      <c r="F4957">
        <f t="shared" si="77"/>
        <v>1</v>
      </c>
    </row>
    <row r="4958" spans="1:6" x14ac:dyDescent="0.25">
      <c r="A4958" t="s">
        <v>1968</v>
      </c>
      <c r="B4958">
        <v>201604526</v>
      </c>
      <c r="C4958" s="63">
        <v>35646</v>
      </c>
      <c r="D4958" s="63">
        <v>35646</v>
      </c>
      <c r="E4958" s="55">
        <v>1</v>
      </c>
      <c r="F4958">
        <f t="shared" si="77"/>
        <v>1</v>
      </c>
    </row>
    <row r="4959" spans="1:6" x14ac:dyDescent="0.25">
      <c r="A4959" t="s">
        <v>1967</v>
      </c>
      <c r="B4959">
        <v>201504108</v>
      </c>
      <c r="C4959" s="63">
        <v>35646</v>
      </c>
      <c r="D4959" s="63">
        <v>35646</v>
      </c>
      <c r="E4959" s="55">
        <v>1</v>
      </c>
      <c r="F4959">
        <f t="shared" si="77"/>
        <v>1</v>
      </c>
    </row>
    <row r="4960" spans="1:6" x14ac:dyDescent="0.25">
      <c r="A4960" t="s">
        <v>5331</v>
      </c>
      <c r="B4960">
        <v>201605389</v>
      </c>
      <c r="C4960" s="63">
        <v>35645</v>
      </c>
      <c r="D4960" s="63">
        <v>35645</v>
      </c>
      <c r="E4960" s="55">
        <v>1</v>
      </c>
      <c r="F4960">
        <f t="shared" si="77"/>
        <v>1</v>
      </c>
    </row>
    <row r="4961" spans="1:6" x14ac:dyDescent="0.25">
      <c r="B4961">
        <v>202005485</v>
      </c>
      <c r="C4961" s="63">
        <v>35645</v>
      </c>
      <c r="D4961" s="63">
        <v>35645</v>
      </c>
      <c r="E4961" s="55">
        <v>1</v>
      </c>
      <c r="F4961">
        <f t="shared" si="77"/>
        <v>1</v>
      </c>
    </row>
    <row r="4962" spans="1:6" x14ac:dyDescent="0.25">
      <c r="A4962" t="s">
        <v>1966</v>
      </c>
      <c r="B4962">
        <v>201503727</v>
      </c>
      <c r="C4962" s="63">
        <v>35645</v>
      </c>
      <c r="D4962" s="63">
        <v>35645</v>
      </c>
      <c r="E4962" s="55">
        <v>1</v>
      </c>
      <c r="F4962">
        <f t="shared" si="77"/>
        <v>1</v>
      </c>
    </row>
    <row r="4963" spans="1:6" x14ac:dyDescent="0.25">
      <c r="A4963" t="s">
        <v>5330</v>
      </c>
      <c r="B4963">
        <v>201704961</v>
      </c>
      <c r="C4963" s="63">
        <v>35645</v>
      </c>
      <c r="D4963" s="63">
        <v>35645</v>
      </c>
      <c r="E4963" s="55">
        <v>1</v>
      </c>
      <c r="F4963">
        <f t="shared" si="77"/>
        <v>1</v>
      </c>
    </row>
    <row r="4964" spans="1:6" x14ac:dyDescent="0.25">
      <c r="A4964" t="s">
        <v>5329</v>
      </c>
      <c r="B4964">
        <v>201909914</v>
      </c>
      <c r="C4964" s="63">
        <v>35646</v>
      </c>
      <c r="D4964" s="63">
        <v>35646</v>
      </c>
      <c r="E4964" s="55">
        <v>1</v>
      </c>
      <c r="F4964">
        <f t="shared" si="77"/>
        <v>1</v>
      </c>
    </row>
    <row r="4965" spans="1:6" x14ac:dyDescent="0.25">
      <c r="B4965">
        <v>202007009</v>
      </c>
      <c r="C4965" s="63">
        <v>35646</v>
      </c>
      <c r="D4965" s="63">
        <v>35646</v>
      </c>
      <c r="E4965" s="55">
        <v>1</v>
      </c>
      <c r="F4965">
        <f t="shared" si="77"/>
        <v>1</v>
      </c>
    </row>
    <row r="4966" spans="1:6" x14ac:dyDescent="0.25">
      <c r="A4966" t="s">
        <v>5328</v>
      </c>
      <c r="B4966">
        <v>202003218</v>
      </c>
      <c r="C4966" s="63">
        <v>35645</v>
      </c>
      <c r="D4966" s="63">
        <v>35645</v>
      </c>
      <c r="E4966" s="55">
        <v>1</v>
      </c>
      <c r="F4966">
        <f t="shared" si="77"/>
        <v>1</v>
      </c>
    </row>
    <row r="4967" spans="1:6" x14ac:dyDescent="0.25">
      <c r="A4967" t="s">
        <v>5327</v>
      </c>
      <c r="B4967">
        <v>201905443</v>
      </c>
      <c r="C4967" s="63">
        <v>35645</v>
      </c>
      <c r="D4967" s="63">
        <v>35646</v>
      </c>
      <c r="E4967" s="55">
        <v>1</v>
      </c>
      <c r="F4967">
        <f t="shared" si="77"/>
        <v>2</v>
      </c>
    </row>
    <row r="4968" spans="1:6" x14ac:dyDescent="0.25">
      <c r="A4968" t="s">
        <v>5326</v>
      </c>
      <c r="B4968">
        <v>202005283</v>
      </c>
      <c r="C4968" s="63">
        <v>35647</v>
      </c>
      <c r="D4968" s="63">
        <v>35647</v>
      </c>
      <c r="E4968" s="55">
        <v>1</v>
      </c>
      <c r="F4968">
        <f t="shared" si="77"/>
        <v>1</v>
      </c>
    </row>
    <row r="4969" spans="1:6" x14ac:dyDescent="0.25">
      <c r="A4969" t="s">
        <v>1965</v>
      </c>
      <c r="B4969">
        <v>201904969</v>
      </c>
      <c r="C4969" s="63">
        <v>35646</v>
      </c>
      <c r="D4969" s="63">
        <v>35646</v>
      </c>
      <c r="E4969" s="55">
        <v>1</v>
      </c>
      <c r="F4969">
        <f t="shared" si="77"/>
        <v>1</v>
      </c>
    </row>
    <row r="4970" spans="1:6" x14ac:dyDescent="0.25">
      <c r="B4970">
        <v>201907329</v>
      </c>
      <c r="C4970" s="63">
        <v>35646</v>
      </c>
      <c r="D4970" s="63">
        <v>35646</v>
      </c>
      <c r="E4970" s="55">
        <v>1</v>
      </c>
      <c r="F4970">
        <f t="shared" si="77"/>
        <v>1</v>
      </c>
    </row>
    <row r="4971" spans="1:6" x14ac:dyDescent="0.25">
      <c r="A4971" t="s">
        <v>5325</v>
      </c>
      <c r="B4971">
        <v>201905061</v>
      </c>
      <c r="C4971" s="63">
        <v>35646</v>
      </c>
      <c r="D4971" s="63">
        <v>35647</v>
      </c>
      <c r="E4971" s="55">
        <v>1</v>
      </c>
      <c r="F4971">
        <f t="shared" si="77"/>
        <v>2</v>
      </c>
    </row>
    <row r="4972" spans="1:6" x14ac:dyDescent="0.25">
      <c r="B4972">
        <v>202004377</v>
      </c>
      <c r="C4972" s="63">
        <v>35647</v>
      </c>
      <c r="D4972" s="63">
        <v>35647</v>
      </c>
      <c r="E4972" s="55">
        <v>1</v>
      </c>
      <c r="F4972">
        <f t="shared" si="77"/>
        <v>1</v>
      </c>
    </row>
    <row r="4973" spans="1:6" x14ac:dyDescent="0.25">
      <c r="B4973">
        <v>202004999</v>
      </c>
      <c r="C4973" s="63">
        <v>35646</v>
      </c>
      <c r="D4973" s="63">
        <v>35646</v>
      </c>
      <c r="E4973" s="55">
        <v>1</v>
      </c>
      <c r="F4973">
        <f t="shared" si="77"/>
        <v>1</v>
      </c>
    </row>
    <row r="4974" spans="1:6" x14ac:dyDescent="0.25">
      <c r="A4974" t="s">
        <v>1964</v>
      </c>
      <c r="B4974">
        <v>201905129</v>
      </c>
      <c r="C4974" s="63">
        <v>35680</v>
      </c>
      <c r="D4974" s="63">
        <v>35680</v>
      </c>
      <c r="E4974" s="55">
        <v>1</v>
      </c>
      <c r="F4974">
        <f t="shared" si="77"/>
        <v>1</v>
      </c>
    </row>
    <row r="4975" spans="1:6" x14ac:dyDescent="0.25">
      <c r="B4975">
        <v>202004554</v>
      </c>
      <c r="C4975" s="63">
        <v>35646</v>
      </c>
      <c r="D4975" s="63">
        <v>35646</v>
      </c>
      <c r="E4975" s="55">
        <v>1</v>
      </c>
      <c r="F4975">
        <f t="shared" si="77"/>
        <v>1</v>
      </c>
    </row>
    <row r="4976" spans="1:6" x14ac:dyDescent="0.25">
      <c r="A4976" t="s">
        <v>5324</v>
      </c>
      <c r="B4976">
        <v>201706052</v>
      </c>
      <c r="C4976" s="63">
        <v>35646</v>
      </c>
      <c r="D4976" s="63">
        <v>35646</v>
      </c>
      <c r="E4976" s="55">
        <v>1</v>
      </c>
      <c r="F4976">
        <f t="shared" si="77"/>
        <v>1</v>
      </c>
    </row>
    <row r="4977" spans="1:6" x14ac:dyDescent="0.25">
      <c r="B4977">
        <v>202102698</v>
      </c>
      <c r="C4977" s="63">
        <v>35647</v>
      </c>
      <c r="D4977" s="63">
        <v>35647</v>
      </c>
      <c r="E4977" s="55">
        <v>1</v>
      </c>
      <c r="F4977">
        <f t="shared" si="77"/>
        <v>1</v>
      </c>
    </row>
    <row r="4978" spans="1:6" x14ac:dyDescent="0.25">
      <c r="A4978" t="s">
        <v>5323</v>
      </c>
      <c r="B4978">
        <v>201905200</v>
      </c>
      <c r="C4978" s="63">
        <v>35647</v>
      </c>
      <c r="D4978" s="63">
        <v>35647</v>
      </c>
      <c r="E4978" s="55">
        <v>1</v>
      </c>
      <c r="F4978">
        <f t="shared" si="77"/>
        <v>1</v>
      </c>
    </row>
    <row r="4979" spans="1:6" x14ac:dyDescent="0.25">
      <c r="A4979" t="s">
        <v>5322</v>
      </c>
      <c r="B4979">
        <v>202102204</v>
      </c>
      <c r="C4979" s="63">
        <v>35646</v>
      </c>
      <c r="D4979" s="63">
        <v>35646</v>
      </c>
      <c r="E4979" s="55">
        <v>1</v>
      </c>
      <c r="F4979">
        <f t="shared" si="77"/>
        <v>1</v>
      </c>
    </row>
    <row r="4980" spans="1:6" x14ac:dyDescent="0.25">
      <c r="A4980" t="s">
        <v>5321</v>
      </c>
      <c r="B4980">
        <v>201905166</v>
      </c>
      <c r="C4980" s="63">
        <v>35647</v>
      </c>
      <c r="D4980" s="63">
        <v>35647</v>
      </c>
      <c r="E4980" s="55">
        <v>1</v>
      </c>
      <c r="F4980">
        <f t="shared" si="77"/>
        <v>1</v>
      </c>
    </row>
    <row r="4981" spans="1:6" x14ac:dyDescent="0.25">
      <c r="A4981" t="s">
        <v>1963</v>
      </c>
      <c r="B4981">
        <v>202005148</v>
      </c>
      <c r="C4981" s="63">
        <v>35646</v>
      </c>
      <c r="D4981" s="63">
        <v>35647</v>
      </c>
      <c r="E4981" s="55">
        <v>1</v>
      </c>
      <c r="F4981">
        <f t="shared" si="77"/>
        <v>2</v>
      </c>
    </row>
    <row r="4982" spans="1:6" x14ac:dyDescent="0.25">
      <c r="A4982" t="s">
        <v>5320</v>
      </c>
      <c r="B4982">
        <v>201606166</v>
      </c>
      <c r="C4982" s="63">
        <v>35646</v>
      </c>
      <c r="D4982" s="63">
        <v>35646</v>
      </c>
      <c r="E4982" s="55">
        <v>1</v>
      </c>
      <c r="F4982">
        <f t="shared" si="77"/>
        <v>1</v>
      </c>
    </row>
    <row r="4983" spans="1:6" x14ac:dyDescent="0.25">
      <c r="A4983" t="s">
        <v>5319</v>
      </c>
      <c r="B4983">
        <v>201405015</v>
      </c>
      <c r="C4983" s="63">
        <v>35647</v>
      </c>
      <c r="D4983" s="63">
        <v>35647</v>
      </c>
      <c r="E4983" s="55">
        <v>1</v>
      </c>
      <c r="F4983">
        <f t="shared" si="77"/>
        <v>1</v>
      </c>
    </row>
    <row r="4984" spans="1:6" x14ac:dyDescent="0.25">
      <c r="B4984">
        <v>202004225</v>
      </c>
      <c r="C4984" s="63">
        <v>35646</v>
      </c>
      <c r="D4984" s="63">
        <v>35646</v>
      </c>
      <c r="E4984" s="55">
        <v>1</v>
      </c>
      <c r="F4984">
        <f t="shared" si="77"/>
        <v>1</v>
      </c>
    </row>
    <row r="4985" spans="1:6" x14ac:dyDescent="0.25">
      <c r="B4985">
        <v>202006059</v>
      </c>
      <c r="C4985" s="63">
        <v>35646</v>
      </c>
      <c r="D4985" s="63">
        <v>35646</v>
      </c>
      <c r="E4985" s="55">
        <v>1</v>
      </c>
      <c r="F4985">
        <f t="shared" si="77"/>
        <v>1</v>
      </c>
    </row>
    <row r="4986" spans="1:6" x14ac:dyDescent="0.25">
      <c r="A4986" t="s">
        <v>5318</v>
      </c>
      <c r="B4986">
        <v>201405742</v>
      </c>
      <c r="C4986" s="63">
        <v>35647</v>
      </c>
      <c r="D4986" s="63">
        <v>35647</v>
      </c>
      <c r="E4986" s="55">
        <v>1</v>
      </c>
      <c r="F4986">
        <f t="shared" si="77"/>
        <v>1</v>
      </c>
    </row>
    <row r="4987" spans="1:6" x14ac:dyDescent="0.25">
      <c r="B4987">
        <v>201604257</v>
      </c>
      <c r="C4987" s="63">
        <v>35647</v>
      </c>
      <c r="D4987" s="63">
        <v>35647</v>
      </c>
      <c r="E4987" s="55">
        <v>1</v>
      </c>
      <c r="F4987">
        <f t="shared" si="77"/>
        <v>1</v>
      </c>
    </row>
    <row r="4988" spans="1:6" x14ac:dyDescent="0.25">
      <c r="B4988">
        <v>201704991</v>
      </c>
      <c r="C4988" s="63">
        <v>35648</v>
      </c>
      <c r="D4988" s="63">
        <v>35648</v>
      </c>
      <c r="E4988" s="55">
        <v>1</v>
      </c>
      <c r="F4988">
        <f t="shared" si="77"/>
        <v>1</v>
      </c>
    </row>
    <row r="4989" spans="1:6" x14ac:dyDescent="0.25">
      <c r="B4989">
        <v>202007769</v>
      </c>
      <c r="C4989" s="63">
        <v>35646</v>
      </c>
      <c r="D4989" s="63">
        <v>35647</v>
      </c>
      <c r="E4989" s="55">
        <v>1</v>
      </c>
      <c r="F4989">
        <f t="shared" si="77"/>
        <v>2</v>
      </c>
    </row>
    <row r="4990" spans="1:6" x14ac:dyDescent="0.25">
      <c r="A4990" t="s">
        <v>1962</v>
      </c>
      <c r="B4990">
        <v>201907424</v>
      </c>
      <c r="C4990" s="63">
        <v>35647</v>
      </c>
      <c r="D4990" s="63">
        <v>35647</v>
      </c>
      <c r="E4990" s="55">
        <v>1</v>
      </c>
      <c r="F4990">
        <f t="shared" si="77"/>
        <v>1</v>
      </c>
    </row>
    <row r="4991" spans="1:6" x14ac:dyDescent="0.25">
      <c r="A4991" t="s">
        <v>5317</v>
      </c>
      <c r="B4991">
        <v>201806321</v>
      </c>
      <c r="C4991" s="63">
        <v>35647</v>
      </c>
      <c r="D4991" s="63">
        <v>35647</v>
      </c>
      <c r="E4991" s="55">
        <v>1</v>
      </c>
      <c r="F4991">
        <f t="shared" si="77"/>
        <v>1</v>
      </c>
    </row>
    <row r="4992" spans="1:6" x14ac:dyDescent="0.25">
      <c r="A4992" t="s">
        <v>5316</v>
      </c>
      <c r="B4992">
        <v>201806636</v>
      </c>
      <c r="C4992" s="63">
        <v>35497</v>
      </c>
      <c r="D4992" s="63">
        <v>35498</v>
      </c>
      <c r="E4992" s="55">
        <v>1</v>
      </c>
      <c r="F4992">
        <f t="shared" si="77"/>
        <v>2</v>
      </c>
    </row>
    <row r="4993" spans="1:6" x14ac:dyDescent="0.25">
      <c r="A4993" t="s">
        <v>1961</v>
      </c>
      <c r="B4993">
        <v>201804514</v>
      </c>
      <c r="C4993" s="63">
        <v>35649</v>
      </c>
      <c r="D4993" s="63">
        <v>35649</v>
      </c>
      <c r="E4993" s="55">
        <v>1</v>
      </c>
      <c r="F4993">
        <f t="shared" si="77"/>
        <v>1</v>
      </c>
    </row>
    <row r="4994" spans="1:6" x14ac:dyDescent="0.25">
      <c r="B4994">
        <v>201905483</v>
      </c>
      <c r="C4994" s="63">
        <v>35648</v>
      </c>
      <c r="D4994" s="63">
        <v>35648</v>
      </c>
      <c r="E4994" s="55">
        <v>1</v>
      </c>
      <c r="F4994">
        <f t="shared" si="77"/>
        <v>1</v>
      </c>
    </row>
    <row r="4995" spans="1:6" x14ac:dyDescent="0.25">
      <c r="B4995">
        <v>202004461</v>
      </c>
      <c r="C4995" s="63">
        <v>35647</v>
      </c>
      <c r="D4995" s="63">
        <v>35647</v>
      </c>
      <c r="E4995" s="55">
        <v>1</v>
      </c>
      <c r="F4995">
        <f t="shared" si="77"/>
        <v>1</v>
      </c>
    </row>
    <row r="4996" spans="1:6" x14ac:dyDescent="0.25">
      <c r="A4996" t="s">
        <v>1960</v>
      </c>
      <c r="B4996">
        <v>201707165</v>
      </c>
      <c r="C4996" s="63">
        <v>35647</v>
      </c>
      <c r="D4996" s="63">
        <v>35647</v>
      </c>
      <c r="E4996" s="55">
        <v>1</v>
      </c>
      <c r="F4996">
        <f t="shared" si="77"/>
        <v>1</v>
      </c>
    </row>
    <row r="4997" spans="1:6" x14ac:dyDescent="0.25">
      <c r="B4997">
        <v>202003574</v>
      </c>
      <c r="C4997" s="63">
        <v>35647</v>
      </c>
      <c r="D4997" s="63">
        <v>35648</v>
      </c>
      <c r="E4997" s="55">
        <v>1</v>
      </c>
      <c r="F4997">
        <f t="shared" si="77"/>
        <v>2</v>
      </c>
    </row>
    <row r="4998" spans="1:6" x14ac:dyDescent="0.25">
      <c r="A4998" t="s">
        <v>1959</v>
      </c>
      <c r="B4998">
        <v>201809988</v>
      </c>
      <c r="C4998" s="63">
        <v>35647</v>
      </c>
      <c r="D4998" s="63">
        <v>35647</v>
      </c>
      <c r="E4998" s="55">
        <v>1</v>
      </c>
      <c r="F4998">
        <f t="shared" ref="F4998:F5061" si="78">IFERROR(D4998-C4998+1, 0)</f>
        <v>1</v>
      </c>
    </row>
    <row r="4999" spans="1:6" x14ac:dyDescent="0.25">
      <c r="A4999" t="s">
        <v>5315</v>
      </c>
      <c r="B4999">
        <v>201606201</v>
      </c>
      <c r="C4999" s="63">
        <v>35647</v>
      </c>
      <c r="D4999" s="63">
        <v>35647</v>
      </c>
      <c r="E4999" s="55">
        <v>1</v>
      </c>
      <c r="F4999">
        <f t="shared" si="78"/>
        <v>1</v>
      </c>
    </row>
    <row r="5000" spans="1:6" x14ac:dyDescent="0.25">
      <c r="B5000">
        <v>202006407</v>
      </c>
      <c r="C5000" s="63">
        <v>35647</v>
      </c>
      <c r="D5000" s="63">
        <v>35647</v>
      </c>
      <c r="E5000" s="55">
        <v>1</v>
      </c>
      <c r="F5000">
        <f t="shared" si="78"/>
        <v>1</v>
      </c>
    </row>
    <row r="5001" spans="1:6" x14ac:dyDescent="0.25">
      <c r="A5001" t="s">
        <v>5314</v>
      </c>
      <c r="B5001">
        <v>202004288</v>
      </c>
      <c r="C5001" s="63">
        <v>35647</v>
      </c>
      <c r="D5001" s="63">
        <v>35647</v>
      </c>
      <c r="E5001" s="55">
        <v>1</v>
      </c>
      <c r="F5001">
        <f t="shared" si="78"/>
        <v>1</v>
      </c>
    </row>
    <row r="5002" spans="1:6" x14ac:dyDescent="0.25">
      <c r="B5002">
        <v>202007895</v>
      </c>
      <c r="C5002" s="63">
        <v>35648</v>
      </c>
      <c r="D5002" s="63">
        <v>35648</v>
      </c>
      <c r="E5002" s="55">
        <v>1</v>
      </c>
      <c r="F5002">
        <f t="shared" si="78"/>
        <v>1</v>
      </c>
    </row>
    <row r="5003" spans="1:6" x14ac:dyDescent="0.25">
      <c r="A5003" t="s">
        <v>1958</v>
      </c>
      <c r="B5003">
        <v>201800698</v>
      </c>
      <c r="C5003" s="63">
        <v>35647</v>
      </c>
      <c r="D5003" s="63">
        <v>35647</v>
      </c>
      <c r="E5003" s="55">
        <v>1</v>
      </c>
      <c r="F5003">
        <f t="shared" si="78"/>
        <v>1</v>
      </c>
    </row>
    <row r="5004" spans="1:6" x14ac:dyDescent="0.25">
      <c r="A5004" t="s">
        <v>5313</v>
      </c>
      <c r="B5004">
        <v>202003484</v>
      </c>
      <c r="C5004" s="63">
        <v>35648</v>
      </c>
      <c r="D5004" s="63">
        <v>35648</v>
      </c>
      <c r="E5004" s="55">
        <v>1</v>
      </c>
      <c r="F5004">
        <f t="shared" si="78"/>
        <v>1</v>
      </c>
    </row>
    <row r="5005" spans="1:6" x14ac:dyDescent="0.25">
      <c r="A5005" t="s">
        <v>5312</v>
      </c>
      <c r="B5005">
        <v>201804904</v>
      </c>
      <c r="C5005" s="63">
        <v>35650</v>
      </c>
      <c r="D5005" s="63">
        <v>35650</v>
      </c>
      <c r="E5005" s="55">
        <v>1</v>
      </c>
      <c r="F5005">
        <f t="shared" si="78"/>
        <v>1</v>
      </c>
    </row>
    <row r="5006" spans="1:6" x14ac:dyDescent="0.25">
      <c r="B5006">
        <v>202103629</v>
      </c>
      <c r="C5006" s="63">
        <v>35650</v>
      </c>
      <c r="D5006" s="63">
        <v>35650</v>
      </c>
      <c r="E5006" s="55">
        <v>1</v>
      </c>
      <c r="F5006">
        <f t="shared" si="78"/>
        <v>1</v>
      </c>
    </row>
    <row r="5007" spans="1:6" x14ac:dyDescent="0.25">
      <c r="A5007" t="s">
        <v>5311</v>
      </c>
      <c r="B5007">
        <v>202004499</v>
      </c>
      <c r="C5007" s="63">
        <v>35661</v>
      </c>
      <c r="D5007" s="63">
        <v>35661</v>
      </c>
      <c r="E5007" s="55">
        <v>1</v>
      </c>
      <c r="F5007">
        <f t="shared" si="78"/>
        <v>1</v>
      </c>
    </row>
    <row r="5008" spans="1:6" x14ac:dyDescent="0.25">
      <c r="A5008" t="s">
        <v>5310</v>
      </c>
      <c r="B5008">
        <v>202103312</v>
      </c>
      <c r="C5008" s="63">
        <v>35650</v>
      </c>
      <c r="D5008" s="63">
        <v>35650</v>
      </c>
      <c r="E5008" s="55">
        <v>1</v>
      </c>
      <c r="F5008">
        <f t="shared" si="78"/>
        <v>1</v>
      </c>
    </row>
    <row r="5009" spans="1:6" x14ac:dyDescent="0.25">
      <c r="A5009" t="s">
        <v>5308</v>
      </c>
      <c r="B5009">
        <v>201907347</v>
      </c>
      <c r="C5009" s="63">
        <v>35654</v>
      </c>
      <c r="D5009" s="63">
        <v>35654</v>
      </c>
      <c r="E5009" s="55">
        <v>1</v>
      </c>
      <c r="F5009">
        <f t="shared" si="78"/>
        <v>1</v>
      </c>
    </row>
    <row r="5010" spans="1:6" x14ac:dyDescent="0.25">
      <c r="A5010" t="s">
        <v>1957</v>
      </c>
      <c r="B5010">
        <v>201603694</v>
      </c>
      <c r="C5010" s="63">
        <v>35651</v>
      </c>
      <c r="D5010" s="63">
        <v>35651</v>
      </c>
      <c r="E5010" s="55">
        <v>1</v>
      </c>
      <c r="F5010">
        <f t="shared" si="78"/>
        <v>1</v>
      </c>
    </row>
    <row r="5011" spans="1:6" x14ac:dyDescent="0.25">
      <c r="A5011" t="s">
        <v>5307</v>
      </c>
      <c r="B5011">
        <v>201911913</v>
      </c>
      <c r="C5011" s="63">
        <v>35653</v>
      </c>
      <c r="D5011" s="63">
        <v>35653</v>
      </c>
      <c r="E5011" s="55">
        <v>1</v>
      </c>
      <c r="F5011">
        <f t="shared" si="78"/>
        <v>1</v>
      </c>
    </row>
    <row r="5012" spans="1:6" x14ac:dyDescent="0.25">
      <c r="A5012" t="s">
        <v>5306</v>
      </c>
      <c r="B5012">
        <v>201503392</v>
      </c>
      <c r="C5012" s="63">
        <v>35655</v>
      </c>
      <c r="D5012" s="63">
        <v>35655</v>
      </c>
      <c r="E5012" s="55">
        <v>1</v>
      </c>
      <c r="F5012">
        <f t="shared" si="78"/>
        <v>1</v>
      </c>
    </row>
    <row r="5013" spans="1:6" x14ac:dyDescent="0.25">
      <c r="A5013" t="s">
        <v>5305</v>
      </c>
      <c r="B5013">
        <v>201706766</v>
      </c>
      <c r="C5013" s="63">
        <v>35653</v>
      </c>
      <c r="D5013" s="63">
        <v>35653</v>
      </c>
      <c r="E5013" s="55">
        <v>1</v>
      </c>
      <c r="F5013">
        <f t="shared" si="78"/>
        <v>1</v>
      </c>
    </row>
    <row r="5014" spans="1:6" x14ac:dyDescent="0.25">
      <c r="A5014" t="s">
        <v>5304</v>
      </c>
      <c r="B5014">
        <v>202102696</v>
      </c>
      <c r="C5014" s="63">
        <v>35672</v>
      </c>
      <c r="D5014" s="63">
        <v>35672</v>
      </c>
      <c r="E5014" s="55">
        <v>1</v>
      </c>
      <c r="F5014">
        <f t="shared" si="78"/>
        <v>1</v>
      </c>
    </row>
    <row r="5015" spans="1:6" x14ac:dyDescent="0.25">
      <c r="A5015" t="s">
        <v>1956</v>
      </c>
      <c r="B5015">
        <v>201703602</v>
      </c>
      <c r="C5015" s="63">
        <v>35653</v>
      </c>
      <c r="D5015" s="63">
        <v>35653</v>
      </c>
      <c r="E5015" s="55">
        <v>1</v>
      </c>
      <c r="F5015">
        <f t="shared" si="78"/>
        <v>1</v>
      </c>
    </row>
    <row r="5016" spans="1:6" x14ac:dyDescent="0.25">
      <c r="A5016" t="s">
        <v>5303</v>
      </c>
      <c r="B5016">
        <v>201706117</v>
      </c>
      <c r="C5016" s="63">
        <v>35655</v>
      </c>
      <c r="D5016" s="63">
        <v>35655</v>
      </c>
      <c r="E5016" s="55">
        <v>1</v>
      </c>
      <c r="F5016">
        <f t="shared" si="78"/>
        <v>1</v>
      </c>
    </row>
    <row r="5017" spans="1:6" x14ac:dyDescent="0.25">
      <c r="B5017">
        <v>201904810</v>
      </c>
      <c r="C5017" s="63">
        <v>35655</v>
      </c>
      <c r="D5017" s="63">
        <v>35655</v>
      </c>
      <c r="E5017" s="55">
        <v>1</v>
      </c>
      <c r="F5017">
        <f t="shared" si="78"/>
        <v>1</v>
      </c>
    </row>
    <row r="5018" spans="1:6" x14ac:dyDescent="0.25">
      <c r="B5018">
        <v>201908687</v>
      </c>
      <c r="C5018" s="63">
        <v>35654</v>
      </c>
      <c r="D5018" s="63">
        <v>35654</v>
      </c>
      <c r="E5018" s="55">
        <v>1</v>
      </c>
      <c r="F5018">
        <f t="shared" si="78"/>
        <v>1</v>
      </c>
    </row>
    <row r="5019" spans="1:6" x14ac:dyDescent="0.25">
      <c r="B5019">
        <v>202006302</v>
      </c>
      <c r="C5019" s="63">
        <v>35653</v>
      </c>
      <c r="D5019" s="63">
        <v>35653</v>
      </c>
      <c r="E5019" s="55">
        <v>1</v>
      </c>
      <c r="F5019">
        <f t="shared" si="78"/>
        <v>1</v>
      </c>
    </row>
    <row r="5020" spans="1:6" x14ac:dyDescent="0.25">
      <c r="B5020">
        <v>202102695</v>
      </c>
      <c r="C5020" s="63">
        <v>35654</v>
      </c>
      <c r="D5020" s="63">
        <v>35654</v>
      </c>
      <c r="E5020" s="55">
        <v>1</v>
      </c>
      <c r="F5020">
        <f t="shared" si="78"/>
        <v>1</v>
      </c>
    </row>
    <row r="5021" spans="1:6" x14ac:dyDescent="0.25">
      <c r="A5021" t="s">
        <v>5301</v>
      </c>
      <c r="B5021">
        <v>201808541</v>
      </c>
      <c r="C5021" s="63">
        <v>35497</v>
      </c>
      <c r="D5021" s="63">
        <v>35497</v>
      </c>
      <c r="E5021" s="55">
        <v>1</v>
      </c>
      <c r="F5021">
        <f t="shared" si="78"/>
        <v>1</v>
      </c>
    </row>
    <row r="5022" spans="1:6" x14ac:dyDescent="0.25">
      <c r="A5022" t="s">
        <v>5300</v>
      </c>
      <c r="B5022">
        <v>201910371</v>
      </c>
      <c r="C5022" s="63">
        <v>35654</v>
      </c>
      <c r="D5022" s="63">
        <v>35654</v>
      </c>
      <c r="E5022" s="55">
        <v>1</v>
      </c>
      <c r="F5022">
        <f t="shared" si="78"/>
        <v>1</v>
      </c>
    </row>
    <row r="5023" spans="1:6" x14ac:dyDescent="0.25">
      <c r="A5023" t="s">
        <v>5299</v>
      </c>
      <c r="B5023">
        <v>201604666</v>
      </c>
      <c r="C5023" s="63">
        <v>35654</v>
      </c>
      <c r="D5023" s="63">
        <v>35654</v>
      </c>
      <c r="E5023" s="55">
        <v>1</v>
      </c>
      <c r="F5023">
        <f t="shared" si="78"/>
        <v>1</v>
      </c>
    </row>
    <row r="5024" spans="1:6" x14ac:dyDescent="0.25">
      <c r="A5024" t="s">
        <v>5298</v>
      </c>
      <c r="B5024">
        <v>201905328</v>
      </c>
      <c r="C5024" s="63">
        <v>35654</v>
      </c>
      <c r="D5024" s="63">
        <v>35654</v>
      </c>
      <c r="E5024" s="55">
        <v>1</v>
      </c>
      <c r="F5024">
        <f t="shared" si="78"/>
        <v>1</v>
      </c>
    </row>
    <row r="5025" spans="1:6" x14ac:dyDescent="0.25">
      <c r="B5025">
        <v>202006562</v>
      </c>
      <c r="C5025" s="63">
        <v>35654</v>
      </c>
      <c r="D5025" s="63">
        <v>35654</v>
      </c>
      <c r="E5025" s="55">
        <v>1</v>
      </c>
      <c r="F5025">
        <f t="shared" si="78"/>
        <v>1</v>
      </c>
    </row>
    <row r="5026" spans="1:6" x14ac:dyDescent="0.25">
      <c r="A5026" t="s">
        <v>5297</v>
      </c>
      <c r="B5026">
        <v>201806306</v>
      </c>
      <c r="C5026" s="63">
        <v>35654</v>
      </c>
      <c r="D5026" s="63">
        <v>35654</v>
      </c>
      <c r="E5026" s="55">
        <v>1</v>
      </c>
      <c r="F5026">
        <f t="shared" si="78"/>
        <v>1</v>
      </c>
    </row>
    <row r="5027" spans="1:6" x14ac:dyDescent="0.25">
      <c r="A5027" t="s">
        <v>5296</v>
      </c>
      <c r="B5027">
        <v>201700494</v>
      </c>
      <c r="C5027" s="63">
        <v>35655</v>
      </c>
      <c r="D5027" s="63">
        <v>35655</v>
      </c>
      <c r="E5027" s="55">
        <v>1</v>
      </c>
      <c r="F5027">
        <f t="shared" si="78"/>
        <v>1</v>
      </c>
    </row>
    <row r="5028" spans="1:6" x14ac:dyDescent="0.25">
      <c r="B5028">
        <v>201909935</v>
      </c>
      <c r="C5028" s="63">
        <v>35654</v>
      </c>
      <c r="D5028" s="63">
        <v>35654</v>
      </c>
      <c r="E5028" s="55">
        <v>1</v>
      </c>
      <c r="F5028">
        <f t="shared" si="78"/>
        <v>1</v>
      </c>
    </row>
    <row r="5029" spans="1:6" x14ac:dyDescent="0.25">
      <c r="A5029" t="s">
        <v>1955</v>
      </c>
      <c r="B5029">
        <v>202005319</v>
      </c>
      <c r="C5029" s="63">
        <v>35658</v>
      </c>
      <c r="D5029" s="63">
        <v>35658</v>
      </c>
      <c r="E5029" s="55">
        <v>1</v>
      </c>
      <c r="F5029">
        <f t="shared" si="78"/>
        <v>1</v>
      </c>
    </row>
    <row r="5030" spans="1:6" x14ac:dyDescent="0.25">
      <c r="A5030" t="s">
        <v>5295</v>
      </c>
      <c r="B5030">
        <v>201706083</v>
      </c>
      <c r="C5030" s="63">
        <v>35655</v>
      </c>
      <c r="D5030" s="63">
        <v>35655</v>
      </c>
      <c r="E5030" s="55">
        <v>1</v>
      </c>
      <c r="F5030">
        <f t="shared" si="78"/>
        <v>1</v>
      </c>
    </row>
    <row r="5031" spans="1:6" x14ac:dyDescent="0.25">
      <c r="B5031">
        <v>201907538</v>
      </c>
      <c r="C5031" s="63">
        <v>35655</v>
      </c>
      <c r="D5031" s="63">
        <v>35656</v>
      </c>
      <c r="E5031" s="55">
        <v>1</v>
      </c>
      <c r="F5031">
        <f t="shared" si="78"/>
        <v>2</v>
      </c>
    </row>
    <row r="5032" spans="1:6" x14ac:dyDescent="0.25">
      <c r="A5032" t="s">
        <v>5294</v>
      </c>
      <c r="B5032">
        <v>200900568</v>
      </c>
      <c r="C5032" s="63">
        <v>35655</v>
      </c>
      <c r="D5032" s="63">
        <v>35655</v>
      </c>
      <c r="E5032" s="55">
        <v>1</v>
      </c>
      <c r="F5032">
        <f t="shared" si="78"/>
        <v>1</v>
      </c>
    </row>
    <row r="5033" spans="1:6" x14ac:dyDescent="0.25">
      <c r="B5033">
        <v>201705812</v>
      </c>
      <c r="C5033" s="63">
        <v>35655</v>
      </c>
      <c r="D5033" s="63">
        <v>35655</v>
      </c>
      <c r="E5033" s="55">
        <v>1</v>
      </c>
      <c r="F5033">
        <f t="shared" si="78"/>
        <v>1</v>
      </c>
    </row>
    <row r="5034" spans="1:6" x14ac:dyDescent="0.25">
      <c r="A5034" t="s">
        <v>5293</v>
      </c>
      <c r="B5034">
        <v>201900131</v>
      </c>
      <c r="C5034" s="63">
        <v>35655</v>
      </c>
      <c r="D5034" s="63">
        <v>35655</v>
      </c>
      <c r="E5034" s="55">
        <v>1</v>
      </c>
      <c r="F5034">
        <f t="shared" si="78"/>
        <v>1</v>
      </c>
    </row>
    <row r="5035" spans="1:6" x14ac:dyDescent="0.25">
      <c r="A5035" t="s">
        <v>5292</v>
      </c>
      <c r="B5035">
        <v>201900188</v>
      </c>
      <c r="C5035" s="63">
        <v>35655</v>
      </c>
      <c r="D5035" s="63">
        <v>35655</v>
      </c>
      <c r="E5035" s="55">
        <v>1</v>
      </c>
      <c r="F5035">
        <f t="shared" si="78"/>
        <v>1</v>
      </c>
    </row>
    <row r="5036" spans="1:6" x14ac:dyDescent="0.25">
      <c r="A5036" t="s">
        <v>5291</v>
      </c>
      <c r="B5036">
        <v>202102694</v>
      </c>
      <c r="C5036" s="63">
        <v>35687</v>
      </c>
      <c r="D5036" s="63">
        <v>35687</v>
      </c>
      <c r="E5036" s="55">
        <v>1</v>
      </c>
      <c r="F5036">
        <f t="shared" si="78"/>
        <v>1</v>
      </c>
    </row>
    <row r="5037" spans="1:6" x14ac:dyDescent="0.25">
      <c r="A5037" t="s">
        <v>5290</v>
      </c>
      <c r="B5037">
        <v>201907321</v>
      </c>
      <c r="C5037" s="63">
        <v>35655</v>
      </c>
      <c r="D5037" s="63">
        <v>35655</v>
      </c>
      <c r="E5037" s="55">
        <v>1</v>
      </c>
      <c r="F5037">
        <f t="shared" si="78"/>
        <v>1</v>
      </c>
    </row>
    <row r="5038" spans="1:6" x14ac:dyDescent="0.25">
      <c r="A5038" t="s">
        <v>5289</v>
      </c>
      <c r="B5038">
        <v>201905948</v>
      </c>
      <c r="C5038" s="63">
        <v>35664</v>
      </c>
      <c r="D5038" s="63">
        <v>35664</v>
      </c>
      <c r="E5038" s="55">
        <v>1</v>
      </c>
      <c r="F5038">
        <f t="shared" si="78"/>
        <v>1</v>
      </c>
    </row>
    <row r="5039" spans="1:6" x14ac:dyDescent="0.25">
      <c r="A5039" t="s">
        <v>5288</v>
      </c>
      <c r="B5039">
        <v>201704136</v>
      </c>
      <c r="C5039" s="63">
        <v>35655</v>
      </c>
      <c r="D5039" s="63">
        <v>35656</v>
      </c>
      <c r="E5039" s="55">
        <v>1</v>
      </c>
      <c r="F5039">
        <f t="shared" si="78"/>
        <v>2</v>
      </c>
    </row>
    <row r="5040" spans="1:6" x14ac:dyDescent="0.25">
      <c r="A5040" t="s">
        <v>5287</v>
      </c>
      <c r="B5040">
        <v>202008444</v>
      </c>
      <c r="C5040" s="63">
        <v>35656</v>
      </c>
      <c r="D5040" s="63">
        <v>35656</v>
      </c>
      <c r="E5040" s="55">
        <v>1</v>
      </c>
      <c r="F5040">
        <f t="shared" si="78"/>
        <v>1</v>
      </c>
    </row>
    <row r="5041" spans="1:6" x14ac:dyDescent="0.25">
      <c r="A5041" t="s">
        <v>5286</v>
      </c>
      <c r="B5041">
        <v>201101522</v>
      </c>
      <c r="C5041" s="63">
        <v>35656</v>
      </c>
      <c r="D5041" s="63">
        <v>35656</v>
      </c>
      <c r="E5041" s="55">
        <v>1</v>
      </c>
      <c r="F5041">
        <f t="shared" si="78"/>
        <v>1</v>
      </c>
    </row>
    <row r="5042" spans="1:6" x14ac:dyDescent="0.25">
      <c r="B5042">
        <v>201706828</v>
      </c>
      <c r="C5042" s="63">
        <v>35656</v>
      </c>
      <c r="D5042" s="63">
        <v>35656</v>
      </c>
      <c r="E5042" s="55">
        <v>1</v>
      </c>
      <c r="F5042">
        <f t="shared" si="78"/>
        <v>1</v>
      </c>
    </row>
    <row r="5043" spans="1:6" x14ac:dyDescent="0.25">
      <c r="B5043">
        <v>201904573</v>
      </c>
      <c r="C5043" s="63">
        <v>35656</v>
      </c>
      <c r="D5043" s="63">
        <v>35656</v>
      </c>
      <c r="E5043" s="55">
        <v>1</v>
      </c>
      <c r="F5043">
        <f t="shared" si="78"/>
        <v>1</v>
      </c>
    </row>
    <row r="5044" spans="1:6" x14ac:dyDescent="0.25">
      <c r="A5044" t="s">
        <v>5285</v>
      </c>
      <c r="B5044">
        <v>201906638</v>
      </c>
      <c r="C5044" s="63">
        <v>35656</v>
      </c>
      <c r="D5044" s="63">
        <v>35656</v>
      </c>
      <c r="E5044" s="55">
        <v>1</v>
      </c>
      <c r="F5044">
        <f t="shared" si="78"/>
        <v>1</v>
      </c>
    </row>
    <row r="5045" spans="1:6" x14ac:dyDescent="0.25">
      <c r="A5045" t="s">
        <v>5284</v>
      </c>
      <c r="B5045">
        <v>201907425</v>
      </c>
      <c r="C5045" s="63">
        <v>35657</v>
      </c>
      <c r="D5045" s="63">
        <v>35657</v>
      </c>
      <c r="E5045" s="55">
        <v>1</v>
      </c>
      <c r="F5045">
        <f t="shared" si="78"/>
        <v>1</v>
      </c>
    </row>
    <row r="5046" spans="1:6" x14ac:dyDescent="0.25">
      <c r="B5046">
        <v>202005536</v>
      </c>
      <c r="C5046" s="63">
        <v>35657</v>
      </c>
      <c r="D5046" s="63">
        <v>35657</v>
      </c>
      <c r="E5046" s="55">
        <v>1</v>
      </c>
      <c r="F5046">
        <f t="shared" si="78"/>
        <v>1</v>
      </c>
    </row>
    <row r="5047" spans="1:6" x14ac:dyDescent="0.25">
      <c r="B5047">
        <v>202103628</v>
      </c>
      <c r="C5047" s="63">
        <v>35657</v>
      </c>
      <c r="D5047" s="63">
        <v>35657</v>
      </c>
      <c r="E5047" s="55">
        <v>1</v>
      </c>
      <c r="F5047">
        <f t="shared" si="78"/>
        <v>1</v>
      </c>
    </row>
    <row r="5048" spans="1:6" x14ac:dyDescent="0.25">
      <c r="A5048" t="s">
        <v>1954</v>
      </c>
      <c r="B5048">
        <v>201208138</v>
      </c>
      <c r="C5048" s="63">
        <v>35660</v>
      </c>
      <c r="D5048" s="63">
        <v>35660</v>
      </c>
      <c r="E5048" s="55">
        <v>1</v>
      </c>
      <c r="F5048">
        <f t="shared" si="78"/>
        <v>1</v>
      </c>
    </row>
    <row r="5049" spans="1:6" x14ac:dyDescent="0.25">
      <c r="B5049">
        <v>201604605</v>
      </c>
      <c r="C5049" s="63">
        <v>35660</v>
      </c>
      <c r="D5049" s="63">
        <v>35660</v>
      </c>
      <c r="E5049" s="55">
        <v>1</v>
      </c>
      <c r="F5049">
        <f t="shared" si="78"/>
        <v>1</v>
      </c>
    </row>
    <row r="5050" spans="1:6" x14ac:dyDescent="0.25">
      <c r="B5050">
        <v>201906665</v>
      </c>
      <c r="C5050" s="63">
        <v>35659</v>
      </c>
      <c r="D5050" s="63">
        <v>35659</v>
      </c>
      <c r="E5050" s="55">
        <v>1</v>
      </c>
      <c r="F5050">
        <f t="shared" si="78"/>
        <v>1</v>
      </c>
    </row>
    <row r="5051" spans="1:6" x14ac:dyDescent="0.25">
      <c r="B5051">
        <v>202004304</v>
      </c>
      <c r="C5051" s="63">
        <v>35659</v>
      </c>
      <c r="D5051" s="63">
        <v>35659</v>
      </c>
      <c r="E5051" s="55">
        <v>1</v>
      </c>
      <c r="F5051">
        <f t="shared" si="78"/>
        <v>1</v>
      </c>
    </row>
    <row r="5052" spans="1:6" x14ac:dyDescent="0.25">
      <c r="B5052">
        <v>202005358</v>
      </c>
      <c r="C5052" s="63">
        <v>35658</v>
      </c>
      <c r="D5052" s="63">
        <v>35658</v>
      </c>
      <c r="E5052" s="55">
        <v>1</v>
      </c>
      <c r="F5052">
        <f t="shared" si="78"/>
        <v>1</v>
      </c>
    </row>
    <row r="5053" spans="1:6" x14ac:dyDescent="0.25">
      <c r="B5053">
        <v>202007042</v>
      </c>
      <c r="C5053" s="63">
        <v>35657</v>
      </c>
      <c r="D5053" s="63">
        <v>35657</v>
      </c>
      <c r="E5053" s="55">
        <v>1</v>
      </c>
      <c r="F5053">
        <f t="shared" si="78"/>
        <v>1</v>
      </c>
    </row>
    <row r="5054" spans="1:6" x14ac:dyDescent="0.25">
      <c r="A5054" t="s">
        <v>1953</v>
      </c>
      <c r="B5054">
        <v>202008323</v>
      </c>
      <c r="C5054" s="63">
        <v>35657</v>
      </c>
      <c r="D5054" s="63">
        <v>35657</v>
      </c>
      <c r="E5054" s="55">
        <v>1</v>
      </c>
      <c r="F5054">
        <f t="shared" si="78"/>
        <v>1</v>
      </c>
    </row>
    <row r="5055" spans="1:6" x14ac:dyDescent="0.25">
      <c r="A5055" t="s">
        <v>5283</v>
      </c>
      <c r="B5055">
        <v>202110057</v>
      </c>
      <c r="C5055" s="63">
        <v>35657</v>
      </c>
      <c r="D5055" s="63">
        <v>35657</v>
      </c>
      <c r="E5055" s="55">
        <v>1</v>
      </c>
      <c r="F5055">
        <f t="shared" si="78"/>
        <v>1</v>
      </c>
    </row>
    <row r="5056" spans="1:6" x14ac:dyDescent="0.25">
      <c r="A5056" t="s">
        <v>1951</v>
      </c>
      <c r="B5056">
        <v>202008703</v>
      </c>
      <c r="C5056" s="63">
        <v>35657</v>
      </c>
      <c r="D5056" s="63">
        <v>35657</v>
      </c>
      <c r="E5056" s="55">
        <v>1</v>
      </c>
      <c r="F5056">
        <f t="shared" si="78"/>
        <v>1</v>
      </c>
    </row>
    <row r="5057" spans="1:6" x14ac:dyDescent="0.25">
      <c r="A5057" t="s">
        <v>5282</v>
      </c>
      <c r="B5057">
        <v>202004968</v>
      </c>
      <c r="C5057" s="63">
        <v>35687</v>
      </c>
      <c r="D5057" s="63">
        <v>35687</v>
      </c>
      <c r="E5057" s="55">
        <v>1</v>
      </c>
      <c r="F5057">
        <f t="shared" si="78"/>
        <v>1</v>
      </c>
    </row>
    <row r="5058" spans="1:6" x14ac:dyDescent="0.25">
      <c r="A5058" t="s">
        <v>5281</v>
      </c>
      <c r="B5058">
        <v>201907771</v>
      </c>
      <c r="C5058" s="63">
        <v>35661</v>
      </c>
      <c r="D5058" s="63">
        <v>35661</v>
      </c>
      <c r="E5058" s="55">
        <v>1</v>
      </c>
      <c r="F5058">
        <f t="shared" si="78"/>
        <v>1</v>
      </c>
    </row>
    <row r="5059" spans="1:6" x14ac:dyDescent="0.25">
      <c r="A5059" t="s">
        <v>1950</v>
      </c>
      <c r="B5059">
        <v>202007519</v>
      </c>
      <c r="C5059" s="63">
        <v>35658</v>
      </c>
      <c r="D5059" s="63">
        <v>35658</v>
      </c>
      <c r="E5059" s="55">
        <v>1</v>
      </c>
      <c r="F5059">
        <f t="shared" si="78"/>
        <v>1</v>
      </c>
    </row>
    <row r="5060" spans="1:6" x14ac:dyDescent="0.25">
      <c r="A5060" t="s">
        <v>5280</v>
      </c>
      <c r="B5060">
        <v>201706966</v>
      </c>
      <c r="C5060" s="63">
        <v>35483</v>
      </c>
      <c r="D5060" s="63">
        <v>35483</v>
      </c>
      <c r="E5060" s="55">
        <v>1</v>
      </c>
      <c r="F5060">
        <f t="shared" si="78"/>
        <v>1</v>
      </c>
    </row>
    <row r="5061" spans="1:6" x14ac:dyDescent="0.25">
      <c r="B5061">
        <v>201905810</v>
      </c>
      <c r="C5061" s="63">
        <v>35488</v>
      </c>
      <c r="D5061" s="63">
        <v>35488</v>
      </c>
      <c r="E5061" s="55">
        <v>1</v>
      </c>
      <c r="F5061">
        <f t="shared" si="78"/>
        <v>1</v>
      </c>
    </row>
    <row r="5062" spans="1:6" x14ac:dyDescent="0.25">
      <c r="A5062" t="s">
        <v>5279</v>
      </c>
      <c r="B5062">
        <v>201706405</v>
      </c>
      <c r="C5062" s="63">
        <v>35659</v>
      </c>
      <c r="D5062" s="63">
        <v>35659</v>
      </c>
      <c r="E5062" s="55">
        <v>1</v>
      </c>
      <c r="F5062">
        <f t="shared" ref="F5062:F5125" si="79">IFERROR(D5062-C5062+1, 0)</f>
        <v>1</v>
      </c>
    </row>
    <row r="5063" spans="1:6" x14ac:dyDescent="0.25">
      <c r="B5063">
        <v>201907693</v>
      </c>
      <c r="C5063" s="63">
        <v>35659</v>
      </c>
      <c r="D5063" s="63">
        <v>35659</v>
      </c>
      <c r="E5063" s="55">
        <v>1</v>
      </c>
      <c r="F5063">
        <f t="shared" si="79"/>
        <v>1</v>
      </c>
    </row>
    <row r="5064" spans="1:6" x14ac:dyDescent="0.25">
      <c r="A5064" t="s">
        <v>5278</v>
      </c>
      <c r="B5064">
        <v>199803795</v>
      </c>
      <c r="C5064" s="63">
        <v>35658</v>
      </c>
      <c r="D5064" s="63">
        <v>35658</v>
      </c>
      <c r="E5064" s="55">
        <v>1</v>
      </c>
      <c r="F5064">
        <f t="shared" si="79"/>
        <v>1</v>
      </c>
    </row>
    <row r="5065" spans="1:6" x14ac:dyDescent="0.25">
      <c r="B5065">
        <v>201705341</v>
      </c>
      <c r="C5065" s="63">
        <v>35659</v>
      </c>
      <c r="D5065" s="63">
        <v>35659</v>
      </c>
      <c r="E5065" s="55">
        <v>1</v>
      </c>
      <c r="F5065">
        <f t="shared" si="79"/>
        <v>1</v>
      </c>
    </row>
    <row r="5066" spans="1:6" x14ac:dyDescent="0.25">
      <c r="A5066" t="s">
        <v>1949</v>
      </c>
      <c r="B5066">
        <v>202112345</v>
      </c>
      <c r="C5066" s="63">
        <v>35659</v>
      </c>
      <c r="D5066" s="63">
        <v>35659</v>
      </c>
      <c r="E5066" s="55">
        <v>1</v>
      </c>
      <c r="F5066">
        <f t="shared" si="79"/>
        <v>1</v>
      </c>
    </row>
    <row r="5067" spans="1:6" x14ac:dyDescent="0.25">
      <c r="A5067" t="s">
        <v>1948</v>
      </c>
      <c r="B5067">
        <v>201205991</v>
      </c>
      <c r="C5067" s="63">
        <v>35658</v>
      </c>
      <c r="D5067" s="63">
        <v>35658</v>
      </c>
      <c r="E5067" s="55">
        <v>1</v>
      </c>
      <c r="F5067">
        <f t="shared" si="79"/>
        <v>1</v>
      </c>
    </row>
    <row r="5068" spans="1:6" x14ac:dyDescent="0.25">
      <c r="A5068" t="s">
        <v>5277</v>
      </c>
      <c r="B5068">
        <v>201708804</v>
      </c>
      <c r="C5068" s="63">
        <v>35667</v>
      </c>
      <c r="D5068" s="63">
        <v>35668</v>
      </c>
      <c r="E5068" s="55">
        <v>1</v>
      </c>
      <c r="F5068">
        <f t="shared" si="79"/>
        <v>2</v>
      </c>
    </row>
    <row r="5069" spans="1:6" x14ac:dyDescent="0.25">
      <c r="A5069" t="s">
        <v>1947</v>
      </c>
      <c r="B5069">
        <v>201405811</v>
      </c>
      <c r="C5069" s="63">
        <v>35660</v>
      </c>
      <c r="D5069" s="63">
        <v>35660</v>
      </c>
      <c r="E5069" s="55">
        <v>1</v>
      </c>
      <c r="F5069">
        <f t="shared" si="79"/>
        <v>1</v>
      </c>
    </row>
    <row r="5070" spans="1:6" x14ac:dyDescent="0.25">
      <c r="B5070">
        <v>202005528</v>
      </c>
      <c r="C5070" s="63">
        <v>35659</v>
      </c>
      <c r="D5070" s="63">
        <v>35659</v>
      </c>
      <c r="E5070" s="55">
        <v>1</v>
      </c>
      <c r="F5070">
        <f t="shared" si="79"/>
        <v>1</v>
      </c>
    </row>
    <row r="5071" spans="1:6" x14ac:dyDescent="0.25">
      <c r="A5071" t="s">
        <v>1946</v>
      </c>
      <c r="B5071">
        <v>201703591</v>
      </c>
      <c r="C5071" s="63">
        <v>35681</v>
      </c>
      <c r="D5071" s="63">
        <v>35681</v>
      </c>
      <c r="E5071" s="55">
        <v>1</v>
      </c>
      <c r="F5071">
        <f t="shared" si="79"/>
        <v>1</v>
      </c>
    </row>
    <row r="5072" spans="1:6" x14ac:dyDescent="0.25">
      <c r="A5072" t="s">
        <v>5276</v>
      </c>
      <c r="B5072">
        <v>201907768</v>
      </c>
      <c r="C5072" s="63">
        <v>35659</v>
      </c>
      <c r="D5072" s="63">
        <v>35659</v>
      </c>
      <c r="E5072" s="55">
        <v>1</v>
      </c>
      <c r="F5072">
        <f t="shared" si="79"/>
        <v>1</v>
      </c>
    </row>
    <row r="5073" spans="1:6" x14ac:dyDescent="0.25">
      <c r="B5073">
        <v>202005954</v>
      </c>
      <c r="C5073" s="63">
        <v>35660</v>
      </c>
      <c r="D5073" s="63">
        <v>35660</v>
      </c>
      <c r="E5073" s="55">
        <v>1</v>
      </c>
      <c r="F5073">
        <f t="shared" si="79"/>
        <v>1</v>
      </c>
    </row>
    <row r="5074" spans="1:6" x14ac:dyDescent="0.25">
      <c r="A5074" t="s">
        <v>1945</v>
      </c>
      <c r="B5074">
        <v>201706403</v>
      </c>
      <c r="C5074" s="63">
        <v>35660</v>
      </c>
      <c r="D5074" s="63">
        <v>35660</v>
      </c>
      <c r="E5074" s="55">
        <v>1</v>
      </c>
      <c r="F5074">
        <f t="shared" si="79"/>
        <v>1</v>
      </c>
    </row>
    <row r="5075" spans="1:6" x14ac:dyDescent="0.25">
      <c r="B5075">
        <v>202007888</v>
      </c>
      <c r="C5075" s="63">
        <v>35661</v>
      </c>
      <c r="D5075" s="63">
        <v>35661</v>
      </c>
      <c r="E5075" s="55">
        <v>1</v>
      </c>
      <c r="F5075">
        <f t="shared" si="79"/>
        <v>1</v>
      </c>
    </row>
    <row r="5076" spans="1:6" x14ac:dyDescent="0.25">
      <c r="A5076" t="s">
        <v>5275</v>
      </c>
      <c r="B5076">
        <v>201004304</v>
      </c>
      <c r="C5076" s="63">
        <v>35659</v>
      </c>
      <c r="D5076" s="63">
        <v>35659</v>
      </c>
      <c r="E5076" s="55">
        <v>1</v>
      </c>
      <c r="F5076">
        <f t="shared" si="79"/>
        <v>1</v>
      </c>
    </row>
    <row r="5077" spans="1:6" x14ac:dyDescent="0.25">
      <c r="A5077" t="s">
        <v>5274</v>
      </c>
      <c r="B5077">
        <v>201907942</v>
      </c>
      <c r="C5077" s="63">
        <v>35659</v>
      </c>
      <c r="D5077" s="63">
        <v>35659</v>
      </c>
      <c r="E5077" s="55">
        <v>1</v>
      </c>
      <c r="F5077">
        <f t="shared" si="79"/>
        <v>1</v>
      </c>
    </row>
    <row r="5078" spans="1:6" x14ac:dyDescent="0.25">
      <c r="A5078" t="s">
        <v>5273</v>
      </c>
      <c r="B5078">
        <v>201904798</v>
      </c>
      <c r="C5078" s="63">
        <v>35659</v>
      </c>
      <c r="D5078" s="63">
        <v>35659</v>
      </c>
      <c r="E5078" s="55">
        <v>1</v>
      </c>
      <c r="F5078">
        <f t="shared" si="79"/>
        <v>1</v>
      </c>
    </row>
    <row r="5079" spans="1:6" x14ac:dyDescent="0.25">
      <c r="A5079" t="s">
        <v>1943</v>
      </c>
      <c r="B5079">
        <v>201505519</v>
      </c>
      <c r="C5079" s="63">
        <v>35660</v>
      </c>
      <c r="D5079" s="63">
        <v>35660</v>
      </c>
      <c r="E5079" s="55">
        <v>1</v>
      </c>
      <c r="F5079">
        <f t="shared" si="79"/>
        <v>1</v>
      </c>
    </row>
    <row r="5080" spans="1:6" x14ac:dyDescent="0.25">
      <c r="B5080">
        <v>201806846</v>
      </c>
      <c r="C5080" s="63">
        <v>35660</v>
      </c>
      <c r="D5080" s="63">
        <v>35660</v>
      </c>
      <c r="E5080" s="55">
        <v>1</v>
      </c>
      <c r="F5080">
        <f t="shared" si="79"/>
        <v>1</v>
      </c>
    </row>
    <row r="5081" spans="1:6" x14ac:dyDescent="0.25">
      <c r="B5081">
        <v>201900198</v>
      </c>
      <c r="C5081" s="63">
        <v>35659</v>
      </c>
      <c r="D5081" s="63">
        <v>35659</v>
      </c>
      <c r="E5081" s="55">
        <v>1</v>
      </c>
      <c r="F5081">
        <f t="shared" si="79"/>
        <v>1</v>
      </c>
    </row>
    <row r="5082" spans="1:6" x14ac:dyDescent="0.25">
      <c r="A5082" t="s">
        <v>5272</v>
      </c>
      <c r="B5082">
        <v>201806305</v>
      </c>
      <c r="C5082" s="63">
        <v>35638</v>
      </c>
      <c r="D5082" s="63">
        <v>35638</v>
      </c>
      <c r="E5082" s="55">
        <v>1</v>
      </c>
      <c r="F5082">
        <f t="shared" si="79"/>
        <v>1</v>
      </c>
    </row>
    <row r="5083" spans="1:6" x14ac:dyDescent="0.25">
      <c r="A5083" t="s">
        <v>1942</v>
      </c>
      <c r="B5083">
        <v>201303517</v>
      </c>
      <c r="C5083" s="63">
        <v>35660</v>
      </c>
      <c r="D5083" s="63">
        <v>35660</v>
      </c>
      <c r="E5083" s="55">
        <v>1</v>
      </c>
      <c r="F5083">
        <f t="shared" si="79"/>
        <v>1</v>
      </c>
    </row>
    <row r="5084" spans="1:6" x14ac:dyDescent="0.25">
      <c r="B5084">
        <v>202004395</v>
      </c>
      <c r="C5084" s="63">
        <v>35662</v>
      </c>
      <c r="D5084" s="63">
        <v>35662</v>
      </c>
      <c r="E5084" s="55">
        <v>1</v>
      </c>
      <c r="F5084">
        <f t="shared" si="79"/>
        <v>1</v>
      </c>
    </row>
    <row r="5085" spans="1:6" x14ac:dyDescent="0.25">
      <c r="B5085">
        <v>202102717</v>
      </c>
      <c r="C5085" s="63">
        <v>35661</v>
      </c>
      <c r="D5085" s="63">
        <v>35661</v>
      </c>
      <c r="E5085" s="55">
        <v>1</v>
      </c>
      <c r="F5085">
        <f t="shared" si="79"/>
        <v>1</v>
      </c>
    </row>
    <row r="5086" spans="1:6" x14ac:dyDescent="0.25">
      <c r="A5086" t="s">
        <v>1941</v>
      </c>
      <c r="B5086">
        <v>202109486</v>
      </c>
      <c r="C5086" s="63">
        <v>35661</v>
      </c>
      <c r="D5086" s="63">
        <v>35662</v>
      </c>
      <c r="E5086" s="55">
        <v>1</v>
      </c>
      <c r="F5086">
        <f t="shared" si="79"/>
        <v>2</v>
      </c>
    </row>
    <row r="5087" spans="1:6" x14ac:dyDescent="0.25">
      <c r="A5087" t="s">
        <v>1940</v>
      </c>
      <c r="B5087">
        <v>201104122</v>
      </c>
      <c r="C5087" s="63">
        <v>35687</v>
      </c>
      <c r="D5087" s="63">
        <v>35688</v>
      </c>
      <c r="E5087" s="55">
        <v>1</v>
      </c>
      <c r="F5087">
        <f t="shared" si="79"/>
        <v>2</v>
      </c>
    </row>
    <row r="5088" spans="1:6" x14ac:dyDescent="0.25">
      <c r="A5088" t="s">
        <v>5271</v>
      </c>
      <c r="B5088">
        <v>201908178</v>
      </c>
      <c r="C5088" s="63">
        <v>35660</v>
      </c>
      <c r="D5088" s="63">
        <v>35660</v>
      </c>
      <c r="E5088" s="55">
        <v>1</v>
      </c>
      <c r="F5088">
        <f t="shared" si="79"/>
        <v>1</v>
      </c>
    </row>
    <row r="5089" spans="1:6" x14ac:dyDescent="0.25">
      <c r="A5089" t="s">
        <v>5270</v>
      </c>
      <c r="B5089">
        <v>201706044</v>
      </c>
      <c r="C5089" s="63">
        <v>35660</v>
      </c>
      <c r="D5089" s="63">
        <v>35660</v>
      </c>
      <c r="E5089" s="55">
        <v>1</v>
      </c>
      <c r="F5089">
        <f t="shared" si="79"/>
        <v>1</v>
      </c>
    </row>
    <row r="5090" spans="1:6" x14ac:dyDescent="0.25">
      <c r="A5090" t="s">
        <v>1939</v>
      </c>
      <c r="B5090">
        <v>201800165</v>
      </c>
      <c r="C5090" s="63">
        <v>35662</v>
      </c>
      <c r="D5090" s="63">
        <v>35662</v>
      </c>
      <c r="E5090" s="55">
        <v>1</v>
      </c>
      <c r="F5090">
        <f t="shared" si="79"/>
        <v>1</v>
      </c>
    </row>
    <row r="5091" spans="1:6" x14ac:dyDescent="0.25">
      <c r="B5091">
        <v>201905325</v>
      </c>
      <c r="C5091" s="63">
        <v>35661</v>
      </c>
      <c r="D5091" s="63">
        <v>35661</v>
      </c>
      <c r="E5091" s="55">
        <v>1</v>
      </c>
      <c r="F5091">
        <f t="shared" si="79"/>
        <v>1</v>
      </c>
    </row>
    <row r="5092" spans="1:6" x14ac:dyDescent="0.25">
      <c r="B5092">
        <v>201907483</v>
      </c>
      <c r="C5092" s="63">
        <v>35661</v>
      </c>
      <c r="D5092" s="63">
        <v>35661</v>
      </c>
      <c r="E5092" s="55">
        <v>1</v>
      </c>
      <c r="F5092">
        <f t="shared" si="79"/>
        <v>1</v>
      </c>
    </row>
    <row r="5093" spans="1:6" x14ac:dyDescent="0.25">
      <c r="B5093">
        <v>202005146</v>
      </c>
      <c r="C5093" s="63">
        <v>35660</v>
      </c>
      <c r="D5093" s="63">
        <v>35660</v>
      </c>
      <c r="E5093" s="55">
        <v>1</v>
      </c>
      <c r="F5093">
        <f t="shared" si="79"/>
        <v>1</v>
      </c>
    </row>
    <row r="5094" spans="1:6" x14ac:dyDescent="0.25">
      <c r="A5094" t="s">
        <v>5269</v>
      </c>
      <c r="B5094">
        <v>202102693</v>
      </c>
      <c r="C5094" s="63">
        <v>35661</v>
      </c>
      <c r="D5094" s="63">
        <v>35661</v>
      </c>
      <c r="E5094" s="55">
        <v>1</v>
      </c>
      <c r="F5094">
        <f t="shared" si="79"/>
        <v>1</v>
      </c>
    </row>
    <row r="5095" spans="1:6" x14ac:dyDescent="0.25">
      <c r="A5095" t="s">
        <v>1938</v>
      </c>
      <c r="B5095">
        <v>202004393</v>
      </c>
      <c r="C5095" s="63">
        <v>35661</v>
      </c>
      <c r="D5095" s="63">
        <v>35661</v>
      </c>
      <c r="E5095" s="55">
        <v>1</v>
      </c>
      <c r="F5095">
        <f t="shared" si="79"/>
        <v>1</v>
      </c>
    </row>
    <row r="5096" spans="1:6" x14ac:dyDescent="0.25">
      <c r="A5096" t="s">
        <v>5268</v>
      </c>
      <c r="B5096">
        <v>200707284</v>
      </c>
      <c r="C5096" s="63">
        <v>35660</v>
      </c>
      <c r="D5096" s="63">
        <v>35660</v>
      </c>
      <c r="E5096" s="55">
        <v>1</v>
      </c>
      <c r="F5096">
        <f t="shared" si="79"/>
        <v>1</v>
      </c>
    </row>
    <row r="5097" spans="1:6" x14ac:dyDescent="0.25">
      <c r="A5097" t="s">
        <v>5267</v>
      </c>
      <c r="B5097">
        <v>201905604</v>
      </c>
      <c r="C5097" s="63">
        <v>35661</v>
      </c>
      <c r="D5097" s="63">
        <v>35661</v>
      </c>
      <c r="E5097" s="55">
        <v>1</v>
      </c>
      <c r="F5097">
        <f t="shared" si="79"/>
        <v>1</v>
      </c>
    </row>
    <row r="5098" spans="1:6" x14ac:dyDescent="0.25">
      <c r="A5098" t="s">
        <v>1937</v>
      </c>
      <c r="B5098">
        <v>202008319</v>
      </c>
      <c r="C5098" s="63">
        <v>35660</v>
      </c>
      <c r="D5098" s="63">
        <v>35660</v>
      </c>
      <c r="E5098" s="55">
        <v>1</v>
      </c>
      <c r="F5098">
        <f t="shared" si="79"/>
        <v>1</v>
      </c>
    </row>
    <row r="5099" spans="1:6" x14ac:dyDescent="0.25">
      <c r="A5099" t="s">
        <v>1935</v>
      </c>
      <c r="B5099">
        <v>202003219</v>
      </c>
      <c r="C5099" s="63">
        <v>35661</v>
      </c>
      <c r="D5099" s="63">
        <v>35661</v>
      </c>
      <c r="E5099" s="55">
        <v>1</v>
      </c>
      <c r="F5099">
        <f t="shared" si="79"/>
        <v>1</v>
      </c>
    </row>
    <row r="5100" spans="1:6" x14ac:dyDescent="0.25">
      <c r="A5100" t="s">
        <v>5266</v>
      </c>
      <c r="B5100">
        <v>201900728</v>
      </c>
      <c r="C5100" s="63">
        <v>35661</v>
      </c>
      <c r="D5100" s="63">
        <v>35661</v>
      </c>
      <c r="E5100" s="55">
        <v>1</v>
      </c>
      <c r="F5100">
        <f t="shared" si="79"/>
        <v>1</v>
      </c>
    </row>
    <row r="5101" spans="1:6" x14ac:dyDescent="0.25">
      <c r="A5101" t="s">
        <v>1934</v>
      </c>
      <c r="B5101">
        <v>201704976</v>
      </c>
      <c r="C5101" s="63">
        <v>35661</v>
      </c>
      <c r="D5101" s="63">
        <v>35662</v>
      </c>
      <c r="E5101" s="55">
        <v>1</v>
      </c>
      <c r="F5101">
        <f t="shared" si="79"/>
        <v>2</v>
      </c>
    </row>
    <row r="5102" spans="1:6" x14ac:dyDescent="0.25">
      <c r="B5102">
        <v>201905682</v>
      </c>
      <c r="C5102" s="63">
        <v>35661</v>
      </c>
      <c r="D5102" s="63">
        <v>35661</v>
      </c>
      <c r="E5102" s="55">
        <v>1</v>
      </c>
      <c r="F5102">
        <f t="shared" si="79"/>
        <v>1</v>
      </c>
    </row>
    <row r="5103" spans="1:6" x14ac:dyDescent="0.25">
      <c r="A5103" t="s">
        <v>1932</v>
      </c>
      <c r="B5103">
        <v>202007590</v>
      </c>
      <c r="C5103" s="63">
        <v>35662</v>
      </c>
      <c r="D5103" s="63">
        <v>35662</v>
      </c>
      <c r="E5103" s="55">
        <v>1</v>
      </c>
      <c r="F5103">
        <f t="shared" si="79"/>
        <v>1</v>
      </c>
    </row>
    <row r="5104" spans="1:6" x14ac:dyDescent="0.25">
      <c r="A5104" t="s">
        <v>5265</v>
      </c>
      <c r="B5104">
        <v>201800328</v>
      </c>
      <c r="C5104" s="63">
        <v>35661</v>
      </c>
      <c r="D5104" s="63">
        <v>35662</v>
      </c>
      <c r="E5104" s="55">
        <v>1</v>
      </c>
      <c r="F5104">
        <f t="shared" si="79"/>
        <v>2</v>
      </c>
    </row>
    <row r="5105" spans="1:6" x14ac:dyDescent="0.25">
      <c r="B5105">
        <v>201907474</v>
      </c>
      <c r="C5105" s="63">
        <v>35662</v>
      </c>
      <c r="D5105" s="63">
        <v>35662</v>
      </c>
      <c r="E5105" s="55">
        <v>1</v>
      </c>
      <c r="F5105">
        <f t="shared" si="79"/>
        <v>1</v>
      </c>
    </row>
    <row r="5106" spans="1:6" x14ac:dyDescent="0.25">
      <c r="A5106" t="s">
        <v>1931</v>
      </c>
      <c r="B5106">
        <v>202005356</v>
      </c>
      <c r="C5106" s="63">
        <v>35664</v>
      </c>
      <c r="D5106" s="63">
        <v>35664</v>
      </c>
      <c r="E5106" s="55">
        <v>1</v>
      </c>
      <c r="F5106">
        <f t="shared" si="79"/>
        <v>1</v>
      </c>
    </row>
    <row r="5107" spans="1:6" x14ac:dyDescent="0.25">
      <c r="B5107">
        <v>202006641</v>
      </c>
      <c r="C5107" s="63">
        <v>35664</v>
      </c>
      <c r="D5107" s="63">
        <v>35665</v>
      </c>
      <c r="E5107" s="55">
        <v>1</v>
      </c>
      <c r="F5107">
        <f t="shared" si="79"/>
        <v>2</v>
      </c>
    </row>
    <row r="5108" spans="1:6" x14ac:dyDescent="0.25">
      <c r="B5108">
        <v>202008551</v>
      </c>
      <c r="C5108" s="63">
        <v>35663</v>
      </c>
      <c r="D5108" s="63">
        <v>35663</v>
      </c>
      <c r="E5108" s="55">
        <v>1</v>
      </c>
      <c r="F5108">
        <f t="shared" si="79"/>
        <v>1</v>
      </c>
    </row>
    <row r="5109" spans="1:6" x14ac:dyDescent="0.25">
      <c r="A5109" t="s">
        <v>5264</v>
      </c>
      <c r="B5109">
        <v>201906634</v>
      </c>
      <c r="C5109" s="63">
        <v>35662</v>
      </c>
      <c r="D5109" s="63">
        <v>35662</v>
      </c>
      <c r="E5109" s="55">
        <v>1</v>
      </c>
      <c r="F5109">
        <f t="shared" si="79"/>
        <v>1</v>
      </c>
    </row>
    <row r="5110" spans="1:6" x14ac:dyDescent="0.25">
      <c r="A5110" t="s">
        <v>1930</v>
      </c>
      <c r="B5110">
        <v>201603822</v>
      </c>
      <c r="C5110" s="63">
        <v>35662</v>
      </c>
      <c r="D5110" s="63">
        <v>35662</v>
      </c>
      <c r="E5110" s="55">
        <v>1</v>
      </c>
      <c r="F5110">
        <f t="shared" si="79"/>
        <v>1</v>
      </c>
    </row>
    <row r="5111" spans="1:6" x14ac:dyDescent="0.25">
      <c r="A5111" t="s">
        <v>5263</v>
      </c>
      <c r="B5111">
        <v>202006012</v>
      </c>
      <c r="C5111" s="63">
        <v>35662</v>
      </c>
      <c r="D5111" s="63">
        <v>35662</v>
      </c>
      <c r="E5111" s="55">
        <v>1</v>
      </c>
      <c r="F5111">
        <f t="shared" si="79"/>
        <v>1</v>
      </c>
    </row>
    <row r="5112" spans="1:6" x14ac:dyDescent="0.25">
      <c r="A5112" t="s">
        <v>1929</v>
      </c>
      <c r="B5112">
        <v>201908119</v>
      </c>
      <c r="C5112" s="63">
        <v>35662</v>
      </c>
      <c r="D5112" s="63">
        <v>35662</v>
      </c>
      <c r="E5112" s="55">
        <v>1</v>
      </c>
      <c r="F5112">
        <f t="shared" si="79"/>
        <v>1</v>
      </c>
    </row>
    <row r="5113" spans="1:6" x14ac:dyDescent="0.25">
      <c r="A5113" t="s">
        <v>5262</v>
      </c>
      <c r="B5113">
        <v>201706534</v>
      </c>
      <c r="C5113" s="63">
        <v>35662</v>
      </c>
      <c r="D5113" s="63">
        <v>35662</v>
      </c>
      <c r="E5113" s="55">
        <v>1</v>
      </c>
      <c r="F5113">
        <f t="shared" si="79"/>
        <v>1</v>
      </c>
    </row>
    <row r="5114" spans="1:6" x14ac:dyDescent="0.25">
      <c r="A5114" t="s">
        <v>1927</v>
      </c>
      <c r="B5114">
        <v>201800700</v>
      </c>
      <c r="C5114" s="63">
        <v>35663</v>
      </c>
      <c r="D5114" s="63">
        <v>35663</v>
      </c>
      <c r="E5114" s="55">
        <v>1</v>
      </c>
      <c r="F5114">
        <f t="shared" si="79"/>
        <v>1</v>
      </c>
    </row>
    <row r="5115" spans="1:6" x14ac:dyDescent="0.25">
      <c r="B5115">
        <v>201907351</v>
      </c>
      <c r="C5115" s="63">
        <v>35663</v>
      </c>
      <c r="D5115" s="63">
        <v>35663</v>
      </c>
      <c r="E5115" s="55">
        <v>1</v>
      </c>
      <c r="F5115">
        <f t="shared" si="79"/>
        <v>1</v>
      </c>
    </row>
    <row r="5116" spans="1:6" x14ac:dyDescent="0.25">
      <c r="A5116" t="s">
        <v>5261</v>
      </c>
      <c r="B5116">
        <v>201907297</v>
      </c>
      <c r="C5116" s="63">
        <v>35662</v>
      </c>
      <c r="D5116" s="63">
        <v>35662</v>
      </c>
      <c r="E5116" s="55">
        <v>1</v>
      </c>
      <c r="F5116">
        <f t="shared" si="79"/>
        <v>1</v>
      </c>
    </row>
    <row r="5117" spans="1:6" x14ac:dyDescent="0.25">
      <c r="B5117">
        <v>201909521</v>
      </c>
      <c r="C5117" s="63">
        <v>35662</v>
      </c>
      <c r="D5117" s="63">
        <v>35662</v>
      </c>
      <c r="E5117" s="55">
        <v>1</v>
      </c>
      <c r="F5117">
        <f t="shared" si="79"/>
        <v>1</v>
      </c>
    </row>
    <row r="5118" spans="1:6" x14ac:dyDescent="0.25">
      <c r="A5118" t="s">
        <v>1926</v>
      </c>
      <c r="B5118">
        <v>202005567</v>
      </c>
      <c r="C5118" s="63">
        <v>35662</v>
      </c>
      <c r="D5118" s="63">
        <v>35662</v>
      </c>
      <c r="E5118" s="55">
        <v>1</v>
      </c>
      <c r="F5118">
        <f t="shared" si="79"/>
        <v>1</v>
      </c>
    </row>
    <row r="5119" spans="1:6" x14ac:dyDescent="0.25">
      <c r="A5119" t="s">
        <v>1925</v>
      </c>
      <c r="B5119">
        <v>201706780</v>
      </c>
      <c r="C5119" s="63">
        <v>35662</v>
      </c>
      <c r="D5119" s="63">
        <v>35662</v>
      </c>
      <c r="E5119" s="55">
        <v>1</v>
      </c>
      <c r="F5119">
        <f t="shared" si="79"/>
        <v>1</v>
      </c>
    </row>
    <row r="5120" spans="1:6" x14ac:dyDescent="0.25">
      <c r="B5120">
        <v>201905179</v>
      </c>
      <c r="C5120" s="63">
        <v>35663</v>
      </c>
      <c r="D5120" s="63">
        <v>35663</v>
      </c>
      <c r="E5120" s="55">
        <v>1</v>
      </c>
      <c r="F5120">
        <f t="shared" si="79"/>
        <v>1</v>
      </c>
    </row>
    <row r="5121" spans="1:6" x14ac:dyDescent="0.25">
      <c r="B5121">
        <v>202004996</v>
      </c>
      <c r="C5121" s="63">
        <v>35663</v>
      </c>
      <c r="D5121" s="63">
        <v>35663</v>
      </c>
      <c r="E5121" s="55">
        <v>1</v>
      </c>
      <c r="F5121">
        <f t="shared" si="79"/>
        <v>1</v>
      </c>
    </row>
    <row r="5122" spans="1:6" x14ac:dyDescent="0.25">
      <c r="A5122" t="s">
        <v>1924</v>
      </c>
      <c r="B5122">
        <v>201705985</v>
      </c>
      <c r="C5122" s="63">
        <v>35513</v>
      </c>
      <c r="D5122" s="63">
        <v>35513</v>
      </c>
      <c r="E5122" s="55">
        <v>1</v>
      </c>
      <c r="F5122">
        <f t="shared" si="79"/>
        <v>1</v>
      </c>
    </row>
    <row r="5123" spans="1:6" x14ac:dyDescent="0.25">
      <c r="A5123" t="s">
        <v>5259</v>
      </c>
      <c r="B5123">
        <v>201806581</v>
      </c>
      <c r="C5123" s="63">
        <v>35495</v>
      </c>
      <c r="D5123" s="63">
        <v>35495</v>
      </c>
      <c r="E5123" s="55">
        <v>1</v>
      </c>
      <c r="F5123">
        <f t="shared" si="79"/>
        <v>1</v>
      </c>
    </row>
    <row r="5124" spans="1:6" x14ac:dyDescent="0.25">
      <c r="A5124" t="s">
        <v>5258</v>
      </c>
      <c r="B5124">
        <v>201505640</v>
      </c>
      <c r="C5124" s="63">
        <v>35662</v>
      </c>
      <c r="D5124" s="63">
        <v>35662</v>
      </c>
      <c r="E5124" s="55">
        <v>1</v>
      </c>
      <c r="F5124">
        <f t="shared" si="79"/>
        <v>1</v>
      </c>
    </row>
    <row r="5125" spans="1:6" x14ac:dyDescent="0.25">
      <c r="B5125">
        <v>201806776</v>
      </c>
      <c r="C5125" s="63">
        <v>35663</v>
      </c>
      <c r="D5125" s="63">
        <v>35663</v>
      </c>
      <c r="E5125" s="55">
        <v>1</v>
      </c>
      <c r="F5125">
        <f t="shared" si="79"/>
        <v>1</v>
      </c>
    </row>
    <row r="5126" spans="1:6" x14ac:dyDescent="0.25">
      <c r="A5126" t="s">
        <v>1923</v>
      </c>
      <c r="B5126">
        <v>202004926</v>
      </c>
      <c r="C5126" s="63">
        <v>35663</v>
      </c>
      <c r="D5126" s="63">
        <v>35663</v>
      </c>
      <c r="E5126" s="55">
        <v>1</v>
      </c>
      <c r="F5126">
        <f t="shared" ref="F5126:F5189" si="80">IFERROR(D5126-C5126+1, 0)</f>
        <v>1</v>
      </c>
    </row>
    <row r="5127" spans="1:6" x14ac:dyDescent="0.25">
      <c r="A5127" t="s">
        <v>5257</v>
      </c>
      <c r="B5127">
        <v>201705641</v>
      </c>
      <c r="C5127" s="63">
        <v>35662</v>
      </c>
      <c r="D5127" s="63">
        <v>35662</v>
      </c>
      <c r="E5127" s="55">
        <v>1</v>
      </c>
      <c r="F5127">
        <f t="shared" si="80"/>
        <v>1</v>
      </c>
    </row>
    <row r="5128" spans="1:6" x14ac:dyDescent="0.25">
      <c r="A5128" t="s">
        <v>5256</v>
      </c>
      <c r="B5128">
        <v>201900139</v>
      </c>
      <c r="C5128" s="63">
        <v>35663</v>
      </c>
      <c r="D5128" s="63">
        <v>35663</v>
      </c>
      <c r="E5128" s="55">
        <v>1</v>
      </c>
      <c r="F5128">
        <f t="shared" si="80"/>
        <v>1</v>
      </c>
    </row>
    <row r="5129" spans="1:6" x14ac:dyDescent="0.25">
      <c r="A5129" t="s">
        <v>5255</v>
      </c>
      <c r="B5129">
        <v>201806092</v>
      </c>
      <c r="C5129" s="63">
        <v>35666</v>
      </c>
      <c r="D5129" s="63">
        <v>35666</v>
      </c>
      <c r="E5129" s="55">
        <v>1</v>
      </c>
      <c r="F5129">
        <f t="shared" si="80"/>
        <v>1</v>
      </c>
    </row>
    <row r="5130" spans="1:6" x14ac:dyDescent="0.25">
      <c r="B5130">
        <v>201806178</v>
      </c>
      <c r="C5130" s="63">
        <v>35664</v>
      </c>
      <c r="D5130" s="63">
        <v>35664</v>
      </c>
      <c r="E5130" s="55">
        <v>1</v>
      </c>
      <c r="F5130">
        <f t="shared" si="80"/>
        <v>1</v>
      </c>
    </row>
    <row r="5131" spans="1:6" x14ac:dyDescent="0.25">
      <c r="B5131">
        <v>202007163</v>
      </c>
      <c r="C5131" s="63">
        <v>35665</v>
      </c>
      <c r="D5131" s="63">
        <v>35665</v>
      </c>
      <c r="E5131" s="55">
        <v>1</v>
      </c>
      <c r="F5131">
        <f t="shared" si="80"/>
        <v>1</v>
      </c>
    </row>
    <row r="5132" spans="1:6" x14ac:dyDescent="0.25">
      <c r="A5132" t="s">
        <v>1922</v>
      </c>
      <c r="B5132">
        <v>201704003</v>
      </c>
      <c r="C5132" s="63">
        <v>35664</v>
      </c>
      <c r="D5132" s="63">
        <v>35664</v>
      </c>
      <c r="E5132" s="55">
        <v>1</v>
      </c>
      <c r="F5132">
        <f t="shared" si="80"/>
        <v>1</v>
      </c>
    </row>
    <row r="5133" spans="1:6" x14ac:dyDescent="0.25">
      <c r="B5133">
        <v>201904639</v>
      </c>
      <c r="C5133" s="63">
        <v>35664</v>
      </c>
      <c r="D5133" s="63">
        <v>35664</v>
      </c>
      <c r="E5133" s="55">
        <v>1</v>
      </c>
      <c r="F5133">
        <f t="shared" si="80"/>
        <v>1</v>
      </c>
    </row>
    <row r="5134" spans="1:6" x14ac:dyDescent="0.25">
      <c r="B5134">
        <v>201905354</v>
      </c>
      <c r="C5134" s="63">
        <v>35664</v>
      </c>
      <c r="D5134" s="63">
        <v>35664</v>
      </c>
      <c r="E5134" s="55">
        <v>1</v>
      </c>
      <c r="F5134">
        <f t="shared" si="80"/>
        <v>1</v>
      </c>
    </row>
    <row r="5135" spans="1:6" x14ac:dyDescent="0.25">
      <c r="A5135" t="s">
        <v>5254</v>
      </c>
      <c r="B5135">
        <v>201705783</v>
      </c>
      <c r="C5135" s="63">
        <v>35666</v>
      </c>
      <c r="D5135" s="63">
        <v>35666</v>
      </c>
      <c r="E5135" s="55">
        <v>1</v>
      </c>
      <c r="F5135">
        <f t="shared" si="80"/>
        <v>1</v>
      </c>
    </row>
    <row r="5136" spans="1:6" x14ac:dyDescent="0.25">
      <c r="B5136">
        <v>201806544</v>
      </c>
      <c r="C5136" s="63">
        <v>35666</v>
      </c>
      <c r="D5136" s="63">
        <v>35666</v>
      </c>
      <c r="E5136" s="55">
        <v>1</v>
      </c>
      <c r="F5136">
        <f t="shared" si="80"/>
        <v>1</v>
      </c>
    </row>
    <row r="5137" spans="1:6" x14ac:dyDescent="0.25">
      <c r="A5137" t="s">
        <v>5253</v>
      </c>
      <c r="B5137">
        <v>202004735</v>
      </c>
      <c r="C5137" s="63">
        <v>35663</v>
      </c>
      <c r="D5137" s="63">
        <v>35663</v>
      </c>
      <c r="E5137" s="55">
        <v>1</v>
      </c>
      <c r="F5137">
        <f t="shared" si="80"/>
        <v>1</v>
      </c>
    </row>
    <row r="5138" spans="1:6" x14ac:dyDescent="0.25">
      <c r="A5138" t="s">
        <v>5252</v>
      </c>
      <c r="B5138">
        <v>201907288</v>
      </c>
      <c r="C5138" s="63">
        <v>35501</v>
      </c>
      <c r="D5138" s="63">
        <v>35501</v>
      </c>
      <c r="E5138" s="55">
        <v>1</v>
      </c>
      <c r="F5138">
        <f t="shared" si="80"/>
        <v>1</v>
      </c>
    </row>
    <row r="5139" spans="1:6" x14ac:dyDescent="0.25">
      <c r="B5139">
        <v>202008021</v>
      </c>
      <c r="C5139" s="63">
        <v>35502</v>
      </c>
      <c r="D5139" s="63">
        <v>35502</v>
      </c>
      <c r="E5139" s="55">
        <v>1</v>
      </c>
      <c r="F5139">
        <f t="shared" si="80"/>
        <v>1</v>
      </c>
    </row>
    <row r="5140" spans="1:6" x14ac:dyDescent="0.25">
      <c r="A5140" t="s">
        <v>1921</v>
      </c>
      <c r="B5140">
        <v>202004374</v>
      </c>
      <c r="C5140" s="63">
        <v>35664</v>
      </c>
      <c r="D5140" s="63">
        <v>35664</v>
      </c>
      <c r="E5140" s="55">
        <v>1</v>
      </c>
      <c r="F5140">
        <f t="shared" si="80"/>
        <v>1</v>
      </c>
    </row>
    <row r="5141" spans="1:6" x14ac:dyDescent="0.25">
      <c r="A5141" t="s">
        <v>1919</v>
      </c>
      <c r="B5141">
        <v>202005418</v>
      </c>
      <c r="C5141" s="63">
        <v>35664</v>
      </c>
      <c r="D5141" s="63">
        <v>35664</v>
      </c>
      <c r="E5141" s="55">
        <v>1</v>
      </c>
      <c r="F5141">
        <f t="shared" si="80"/>
        <v>1</v>
      </c>
    </row>
    <row r="5142" spans="1:6" x14ac:dyDescent="0.25">
      <c r="A5142" t="s">
        <v>1918</v>
      </c>
      <c r="B5142">
        <v>202009533</v>
      </c>
      <c r="C5142" s="63">
        <v>35664</v>
      </c>
      <c r="D5142" s="63">
        <v>35664</v>
      </c>
      <c r="E5142" s="55">
        <v>1</v>
      </c>
      <c r="F5142">
        <f t="shared" si="80"/>
        <v>1</v>
      </c>
    </row>
    <row r="5143" spans="1:6" x14ac:dyDescent="0.25">
      <c r="A5143" t="s">
        <v>1916</v>
      </c>
      <c r="B5143">
        <v>201905831</v>
      </c>
      <c r="C5143" s="63">
        <v>35664</v>
      </c>
      <c r="D5143" s="63">
        <v>35664</v>
      </c>
      <c r="E5143" s="55">
        <v>1</v>
      </c>
      <c r="F5143">
        <f t="shared" si="80"/>
        <v>1</v>
      </c>
    </row>
    <row r="5144" spans="1:6" x14ac:dyDescent="0.25">
      <c r="A5144" t="s">
        <v>1915</v>
      </c>
      <c r="B5144">
        <v>202004852</v>
      </c>
      <c r="C5144" s="63">
        <v>35664</v>
      </c>
      <c r="D5144" s="63">
        <v>35665</v>
      </c>
      <c r="E5144" s="55">
        <v>1</v>
      </c>
      <c r="F5144">
        <f t="shared" si="80"/>
        <v>2</v>
      </c>
    </row>
    <row r="5145" spans="1:6" x14ac:dyDescent="0.25">
      <c r="A5145" t="s">
        <v>5251</v>
      </c>
      <c r="B5145">
        <v>202000705</v>
      </c>
      <c r="C5145" s="63">
        <v>35663</v>
      </c>
      <c r="D5145" s="63">
        <v>35663</v>
      </c>
      <c r="E5145" s="55">
        <v>1</v>
      </c>
      <c r="F5145">
        <f t="shared" si="80"/>
        <v>1</v>
      </c>
    </row>
    <row r="5146" spans="1:6" x14ac:dyDescent="0.25">
      <c r="A5146" t="s">
        <v>5250</v>
      </c>
      <c r="B5146">
        <v>201907287</v>
      </c>
      <c r="C5146" s="63">
        <v>35663</v>
      </c>
      <c r="D5146" s="63">
        <v>35663</v>
      </c>
      <c r="E5146" s="55">
        <v>1</v>
      </c>
      <c r="F5146">
        <f t="shared" si="80"/>
        <v>1</v>
      </c>
    </row>
    <row r="5147" spans="1:6" x14ac:dyDescent="0.25">
      <c r="A5147" t="s">
        <v>1914</v>
      </c>
      <c r="B5147">
        <v>201404459</v>
      </c>
      <c r="C5147" s="63">
        <v>35663</v>
      </c>
      <c r="D5147" s="63">
        <v>35663</v>
      </c>
      <c r="E5147" s="55">
        <v>1</v>
      </c>
      <c r="F5147">
        <f t="shared" si="80"/>
        <v>1</v>
      </c>
    </row>
    <row r="5148" spans="1:6" x14ac:dyDescent="0.25">
      <c r="A5148" t="s">
        <v>5249</v>
      </c>
      <c r="B5148">
        <v>201407691</v>
      </c>
      <c r="C5148" s="63">
        <v>35663</v>
      </c>
      <c r="D5148" s="63">
        <v>35663</v>
      </c>
      <c r="E5148" s="55">
        <v>1</v>
      </c>
      <c r="F5148">
        <f t="shared" si="80"/>
        <v>1</v>
      </c>
    </row>
    <row r="5149" spans="1:6" x14ac:dyDescent="0.25">
      <c r="B5149">
        <v>201706430</v>
      </c>
      <c r="C5149" s="63">
        <v>35664</v>
      </c>
      <c r="D5149" s="63">
        <v>35664</v>
      </c>
      <c r="E5149" s="55">
        <v>1</v>
      </c>
      <c r="F5149">
        <f t="shared" si="80"/>
        <v>1</v>
      </c>
    </row>
    <row r="5150" spans="1:6" x14ac:dyDescent="0.25">
      <c r="B5150">
        <v>201907106</v>
      </c>
      <c r="C5150" s="63">
        <v>35664</v>
      </c>
      <c r="D5150" s="63">
        <v>35664</v>
      </c>
      <c r="E5150" s="55">
        <v>1</v>
      </c>
      <c r="F5150">
        <f t="shared" si="80"/>
        <v>1</v>
      </c>
    </row>
    <row r="5151" spans="1:6" x14ac:dyDescent="0.25">
      <c r="B5151">
        <v>202008856</v>
      </c>
      <c r="C5151" s="63">
        <v>35663</v>
      </c>
      <c r="D5151" s="63">
        <v>35663</v>
      </c>
      <c r="E5151" s="55">
        <v>1</v>
      </c>
      <c r="F5151">
        <f t="shared" si="80"/>
        <v>1</v>
      </c>
    </row>
    <row r="5152" spans="1:6" x14ac:dyDescent="0.25">
      <c r="A5152" t="s">
        <v>5248</v>
      </c>
      <c r="B5152">
        <v>202003466</v>
      </c>
      <c r="C5152" s="63">
        <v>35663</v>
      </c>
      <c r="D5152" s="63">
        <v>35663</v>
      </c>
      <c r="E5152" s="55">
        <v>1</v>
      </c>
      <c r="F5152">
        <f t="shared" si="80"/>
        <v>1</v>
      </c>
    </row>
    <row r="5153" spans="1:6" x14ac:dyDescent="0.25">
      <c r="A5153" t="s">
        <v>5247</v>
      </c>
      <c r="B5153">
        <v>201806860</v>
      </c>
      <c r="C5153" s="63">
        <v>35663</v>
      </c>
      <c r="D5153" s="63">
        <v>35663</v>
      </c>
      <c r="E5153" s="55">
        <v>1</v>
      </c>
      <c r="F5153">
        <f t="shared" si="80"/>
        <v>1</v>
      </c>
    </row>
    <row r="5154" spans="1:6" x14ac:dyDescent="0.25">
      <c r="A5154" t="s">
        <v>1913</v>
      </c>
      <c r="B5154">
        <v>201806406</v>
      </c>
      <c r="C5154" s="63">
        <v>35682</v>
      </c>
      <c r="D5154" s="63">
        <v>35682</v>
      </c>
      <c r="E5154" s="55">
        <v>1</v>
      </c>
      <c r="F5154">
        <f t="shared" si="80"/>
        <v>1</v>
      </c>
    </row>
    <row r="5155" spans="1:6" x14ac:dyDescent="0.25">
      <c r="B5155">
        <v>201906961</v>
      </c>
      <c r="C5155" s="63">
        <v>35680</v>
      </c>
      <c r="D5155" s="63">
        <v>35680</v>
      </c>
      <c r="E5155" s="55">
        <v>1</v>
      </c>
      <c r="F5155">
        <f t="shared" si="80"/>
        <v>1</v>
      </c>
    </row>
    <row r="5156" spans="1:6" x14ac:dyDescent="0.25">
      <c r="B5156">
        <v>201907601</v>
      </c>
      <c r="C5156" s="63">
        <v>35681</v>
      </c>
      <c r="D5156" s="63">
        <v>35681</v>
      </c>
      <c r="E5156" s="55">
        <v>1</v>
      </c>
      <c r="F5156">
        <f t="shared" si="80"/>
        <v>1</v>
      </c>
    </row>
    <row r="5157" spans="1:6" x14ac:dyDescent="0.25">
      <c r="B5157">
        <v>202000772</v>
      </c>
      <c r="C5157" s="63">
        <v>35683</v>
      </c>
      <c r="D5157" s="63">
        <v>35683</v>
      </c>
      <c r="E5157" s="55">
        <v>1</v>
      </c>
      <c r="F5157">
        <f t="shared" si="80"/>
        <v>1</v>
      </c>
    </row>
    <row r="5158" spans="1:6" x14ac:dyDescent="0.25">
      <c r="A5158" t="s">
        <v>5246</v>
      </c>
      <c r="B5158">
        <v>201407896</v>
      </c>
      <c r="C5158" s="63">
        <v>35665</v>
      </c>
      <c r="D5158" s="63">
        <v>35665</v>
      </c>
      <c r="E5158" s="55">
        <v>1</v>
      </c>
      <c r="F5158">
        <f t="shared" si="80"/>
        <v>1</v>
      </c>
    </row>
    <row r="5159" spans="1:6" x14ac:dyDescent="0.25">
      <c r="B5159">
        <v>201707056</v>
      </c>
      <c r="C5159" s="63">
        <v>35664</v>
      </c>
      <c r="D5159" s="63">
        <v>35664</v>
      </c>
      <c r="E5159" s="55">
        <v>1</v>
      </c>
      <c r="F5159">
        <f t="shared" si="80"/>
        <v>1</v>
      </c>
    </row>
    <row r="5160" spans="1:6" x14ac:dyDescent="0.25">
      <c r="B5160">
        <v>202005303</v>
      </c>
      <c r="C5160" s="63">
        <v>35666</v>
      </c>
      <c r="D5160" s="63">
        <v>35666</v>
      </c>
      <c r="E5160" s="55">
        <v>1</v>
      </c>
      <c r="F5160">
        <f t="shared" si="80"/>
        <v>1</v>
      </c>
    </row>
    <row r="5161" spans="1:6" x14ac:dyDescent="0.25">
      <c r="A5161" t="s">
        <v>5245</v>
      </c>
      <c r="B5161">
        <v>201407776</v>
      </c>
      <c r="C5161" s="63">
        <v>35664</v>
      </c>
      <c r="D5161" s="63">
        <v>35664</v>
      </c>
      <c r="E5161" s="55">
        <v>1</v>
      </c>
      <c r="F5161">
        <f t="shared" si="80"/>
        <v>1</v>
      </c>
    </row>
    <row r="5162" spans="1:6" x14ac:dyDescent="0.25">
      <c r="A5162" t="s">
        <v>1912</v>
      </c>
      <c r="B5162">
        <v>201909873</v>
      </c>
      <c r="C5162" s="63">
        <v>35664</v>
      </c>
      <c r="D5162" s="63">
        <v>35664</v>
      </c>
      <c r="E5162" s="55">
        <v>1</v>
      </c>
      <c r="F5162">
        <f t="shared" si="80"/>
        <v>1</v>
      </c>
    </row>
    <row r="5163" spans="1:6" x14ac:dyDescent="0.25">
      <c r="A5163" t="s">
        <v>1911</v>
      </c>
      <c r="B5163">
        <v>201606499</v>
      </c>
      <c r="C5163" s="63">
        <v>35664</v>
      </c>
      <c r="D5163" s="63">
        <v>35664</v>
      </c>
      <c r="E5163" s="55">
        <v>1</v>
      </c>
      <c r="F5163">
        <f t="shared" si="80"/>
        <v>1</v>
      </c>
    </row>
    <row r="5164" spans="1:6" x14ac:dyDescent="0.25">
      <c r="B5164">
        <v>201808543</v>
      </c>
      <c r="C5164" s="63">
        <v>35664</v>
      </c>
      <c r="D5164" s="63">
        <v>35664</v>
      </c>
      <c r="E5164" s="55">
        <v>1</v>
      </c>
      <c r="F5164">
        <f t="shared" si="80"/>
        <v>1</v>
      </c>
    </row>
    <row r="5165" spans="1:6" x14ac:dyDescent="0.25">
      <c r="A5165" t="s">
        <v>5244</v>
      </c>
      <c r="B5165">
        <v>201700493</v>
      </c>
      <c r="C5165" s="63">
        <v>35664</v>
      </c>
      <c r="D5165" s="63">
        <v>35664</v>
      </c>
      <c r="E5165" s="55">
        <v>1</v>
      </c>
      <c r="F5165">
        <f t="shared" si="80"/>
        <v>1</v>
      </c>
    </row>
    <row r="5166" spans="1:6" x14ac:dyDescent="0.25">
      <c r="A5166" t="s">
        <v>5243</v>
      </c>
      <c r="B5166">
        <v>202000138</v>
      </c>
      <c r="C5166" s="63">
        <v>35665</v>
      </c>
      <c r="D5166" s="63">
        <v>35665</v>
      </c>
      <c r="E5166" s="55">
        <v>1</v>
      </c>
      <c r="F5166">
        <f t="shared" si="80"/>
        <v>1</v>
      </c>
    </row>
    <row r="5167" spans="1:6" x14ac:dyDescent="0.25">
      <c r="A5167" t="s">
        <v>1910</v>
      </c>
      <c r="B5167">
        <v>201907201</v>
      </c>
      <c r="C5167" s="63">
        <v>35665</v>
      </c>
      <c r="D5167" s="63">
        <v>35665</v>
      </c>
      <c r="E5167" s="55">
        <v>1</v>
      </c>
      <c r="F5167">
        <f t="shared" si="80"/>
        <v>1</v>
      </c>
    </row>
    <row r="5168" spans="1:6" x14ac:dyDescent="0.25">
      <c r="A5168" t="s">
        <v>5242</v>
      </c>
      <c r="B5168">
        <v>202006767</v>
      </c>
      <c r="C5168" s="63">
        <v>35665</v>
      </c>
      <c r="D5168" s="63">
        <v>35665</v>
      </c>
      <c r="E5168" s="55">
        <v>1</v>
      </c>
      <c r="F5168">
        <f t="shared" si="80"/>
        <v>1</v>
      </c>
    </row>
    <row r="5169" spans="1:6" x14ac:dyDescent="0.25">
      <c r="A5169" t="s">
        <v>1909</v>
      </c>
      <c r="B5169">
        <v>202005845</v>
      </c>
      <c r="C5169" s="63">
        <v>35664</v>
      </c>
      <c r="D5169" s="63">
        <v>35664</v>
      </c>
      <c r="E5169" s="55">
        <v>1</v>
      </c>
      <c r="F5169">
        <f t="shared" si="80"/>
        <v>1</v>
      </c>
    </row>
    <row r="5170" spans="1:6" x14ac:dyDescent="0.25">
      <c r="A5170" t="s">
        <v>5241</v>
      </c>
      <c r="B5170">
        <v>201905634</v>
      </c>
      <c r="C5170" s="63">
        <v>35664</v>
      </c>
      <c r="D5170" s="63">
        <v>35664</v>
      </c>
      <c r="E5170" s="55">
        <v>1</v>
      </c>
      <c r="F5170">
        <f t="shared" si="80"/>
        <v>1</v>
      </c>
    </row>
    <row r="5171" spans="1:6" x14ac:dyDescent="0.25">
      <c r="A5171" t="s">
        <v>5240</v>
      </c>
      <c r="B5171">
        <v>202004159</v>
      </c>
      <c r="C5171" s="63">
        <v>35664</v>
      </c>
      <c r="D5171" s="63">
        <v>35664</v>
      </c>
      <c r="E5171" s="55">
        <v>1</v>
      </c>
      <c r="F5171">
        <f t="shared" si="80"/>
        <v>1</v>
      </c>
    </row>
    <row r="5172" spans="1:6" x14ac:dyDescent="0.25">
      <c r="A5172" t="s">
        <v>1908</v>
      </c>
      <c r="B5172">
        <v>201503738</v>
      </c>
      <c r="C5172" s="63">
        <v>35666</v>
      </c>
      <c r="D5172" s="63">
        <v>35666</v>
      </c>
      <c r="E5172" s="55">
        <v>1</v>
      </c>
      <c r="F5172">
        <f t="shared" si="80"/>
        <v>1</v>
      </c>
    </row>
    <row r="5173" spans="1:6" x14ac:dyDescent="0.25">
      <c r="B5173">
        <v>201806691</v>
      </c>
      <c r="C5173" s="63">
        <v>35665</v>
      </c>
      <c r="D5173" s="63">
        <v>35665</v>
      </c>
      <c r="E5173" s="55">
        <v>1</v>
      </c>
      <c r="F5173">
        <f t="shared" si="80"/>
        <v>1</v>
      </c>
    </row>
    <row r="5174" spans="1:6" x14ac:dyDescent="0.25">
      <c r="A5174" t="s">
        <v>5238</v>
      </c>
      <c r="B5174">
        <v>202007398</v>
      </c>
      <c r="C5174" s="63">
        <v>35665</v>
      </c>
      <c r="D5174" s="63">
        <v>35665</v>
      </c>
      <c r="E5174" s="55">
        <v>1</v>
      </c>
      <c r="F5174">
        <f t="shared" si="80"/>
        <v>1</v>
      </c>
    </row>
    <row r="5175" spans="1:6" x14ac:dyDescent="0.25">
      <c r="A5175" t="s">
        <v>1907</v>
      </c>
      <c r="B5175">
        <v>201806360</v>
      </c>
      <c r="C5175" s="63">
        <v>35665</v>
      </c>
      <c r="D5175" s="63">
        <v>35665</v>
      </c>
      <c r="E5175" s="55">
        <v>1</v>
      </c>
      <c r="F5175">
        <f t="shared" si="80"/>
        <v>1</v>
      </c>
    </row>
    <row r="5176" spans="1:6" x14ac:dyDescent="0.25">
      <c r="A5176" t="s">
        <v>5236</v>
      </c>
      <c r="B5176">
        <v>201710579</v>
      </c>
      <c r="C5176" s="63">
        <v>35665</v>
      </c>
      <c r="D5176" s="63">
        <v>35665</v>
      </c>
      <c r="E5176" s="55">
        <v>1</v>
      </c>
      <c r="F5176">
        <f t="shared" si="80"/>
        <v>1</v>
      </c>
    </row>
    <row r="5177" spans="1:6" x14ac:dyDescent="0.25">
      <c r="B5177">
        <v>201904499</v>
      </c>
      <c r="C5177" s="63">
        <v>35664</v>
      </c>
      <c r="D5177" s="63">
        <v>35664</v>
      </c>
      <c r="E5177" s="55">
        <v>1</v>
      </c>
      <c r="F5177">
        <f t="shared" si="80"/>
        <v>1</v>
      </c>
    </row>
    <row r="5178" spans="1:6" x14ac:dyDescent="0.25">
      <c r="A5178" t="s">
        <v>5234</v>
      </c>
      <c r="B5178">
        <v>201606703</v>
      </c>
      <c r="C5178" s="63">
        <v>35664</v>
      </c>
      <c r="D5178" s="63">
        <v>35665</v>
      </c>
      <c r="E5178" s="55">
        <v>1</v>
      </c>
      <c r="F5178">
        <f t="shared" si="80"/>
        <v>2</v>
      </c>
    </row>
    <row r="5179" spans="1:6" x14ac:dyDescent="0.25">
      <c r="A5179" t="s">
        <v>1906</v>
      </c>
      <c r="B5179">
        <v>201806151</v>
      </c>
      <c r="C5179" s="63">
        <v>35665</v>
      </c>
      <c r="D5179" s="63">
        <v>35665</v>
      </c>
      <c r="E5179" s="55">
        <v>1</v>
      </c>
      <c r="F5179">
        <f t="shared" si="80"/>
        <v>1</v>
      </c>
    </row>
    <row r="5180" spans="1:6" x14ac:dyDescent="0.25">
      <c r="B5180">
        <v>201905034</v>
      </c>
      <c r="C5180" s="63">
        <v>35666</v>
      </c>
      <c r="D5180" s="63">
        <v>35666</v>
      </c>
      <c r="E5180" s="55">
        <v>1</v>
      </c>
      <c r="F5180">
        <f t="shared" si="80"/>
        <v>1</v>
      </c>
    </row>
    <row r="5181" spans="1:6" x14ac:dyDescent="0.25">
      <c r="A5181" t="s">
        <v>1905</v>
      </c>
      <c r="B5181">
        <v>201704066</v>
      </c>
      <c r="C5181" s="63">
        <v>35665</v>
      </c>
      <c r="D5181" s="63">
        <v>35665</v>
      </c>
      <c r="E5181" s="55">
        <v>1</v>
      </c>
      <c r="F5181">
        <f t="shared" si="80"/>
        <v>1</v>
      </c>
    </row>
    <row r="5182" spans="1:6" x14ac:dyDescent="0.25">
      <c r="A5182" t="s">
        <v>5233</v>
      </c>
      <c r="B5182">
        <v>201704289</v>
      </c>
      <c r="C5182" s="63">
        <v>35665</v>
      </c>
      <c r="D5182" s="63">
        <v>35665</v>
      </c>
      <c r="E5182" s="55">
        <v>1</v>
      </c>
      <c r="F5182">
        <f t="shared" si="80"/>
        <v>1</v>
      </c>
    </row>
    <row r="5183" spans="1:6" x14ac:dyDescent="0.25">
      <c r="B5183">
        <v>201806629</v>
      </c>
      <c r="C5183" s="63">
        <v>35666</v>
      </c>
      <c r="D5183" s="63">
        <v>35666</v>
      </c>
      <c r="E5183" s="55">
        <v>1</v>
      </c>
      <c r="F5183">
        <f t="shared" si="80"/>
        <v>1</v>
      </c>
    </row>
    <row r="5184" spans="1:6" x14ac:dyDescent="0.25">
      <c r="B5184">
        <v>201905097</v>
      </c>
      <c r="C5184" s="63">
        <v>35676</v>
      </c>
      <c r="D5184" s="63">
        <v>35676</v>
      </c>
      <c r="E5184" s="55">
        <v>1</v>
      </c>
      <c r="F5184">
        <f t="shared" si="80"/>
        <v>1</v>
      </c>
    </row>
    <row r="5185" spans="1:6" x14ac:dyDescent="0.25">
      <c r="B5185">
        <v>201906031</v>
      </c>
      <c r="C5185" s="63">
        <v>35672</v>
      </c>
      <c r="D5185" s="63">
        <v>35672</v>
      </c>
      <c r="E5185" s="55">
        <v>1</v>
      </c>
      <c r="F5185">
        <f t="shared" si="80"/>
        <v>1</v>
      </c>
    </row>
    <row r="5186" spans="1:6" x14ac:dyDescent="0.25">
      <c r="B5186">
        <v>202007602</v>
      </c>
      <c r="C5186" s="63">
        <v>35671</v>
      </c>
      <c r="D5186" s="63">
        <v>35671</v>
      </c>
      <c r="E5186" s="55">
        <v>1</v>
      </c>
      <c r="F5186">
        <f t="shared" si="80"/>
        <v>1</v>
      </c>
    </row>
    <row r="5187" spans="1:6" x14ac:dyDescent="0.25">
      <c r="B5187">
        <v>202008418</v>
      </c>
      <c r="C5187" s="63">
        <v>35666</v>
      </c>
      <c r="D5187" s="63">
        <v>35666</v>
      </c>
      <c r="E5187" s="55">
        <v>1</v>
      </c>
      <c r="F5187">
        <f t="shared" si="80"/>
        <v>1</v>
      </c>
    </row>
    <row r="5188" spans="1:6" x14ac:dyDescent="0.25">
      <c r="A5188" t="s">
        <v>1904</v>
      </c>
      <c r="B5188">
        <v>201603173</v>
      </c>
      <c r="C5188" s="63">
        <v>35664</v>
      </c>
      <c r="D5188" s="63">
        <v>35665</v>
      </c>
      <c r="E5188" s="55">
        <v>1</v>
      </c>
      <c r="F5188">
        <f t="shared" si="80"/>
        <v>2</v>
      </c>
    </row>
    <row r="5189" spans="1:6" x14ac:dyDescent="0.25">
      <c r="B5189">
        <v>201809221</v>
      </c>
      <c r="C5189" s="63">
        <v>35689</v>
      </c>
      <c r="D5189" s="63">
        <v>35689</v>
      </c>
      <c r="E5189" s="55">
        <v>1</v>
      </c>
      <c r="F5189">
        <f t="shared" si="80"/>
        <v>1</v>
      </c>
    </row>
    <row r="5190" spans="1:6" x14ac:dyDescent="0.25">
      <c r="B5190">
        <v>201907198</v>
      </c>
      <c r="C5190" s="63">
        <v>35665</v>
      </c>
      <c r="D5190" s="63">
        <v>35665</v>
      </c>
      <c r="E5190" s="55">
        <v>1</v>
      </c>
      <c r="F5190">
        <f t="shared" ref="F5190:F5253" si="81">IFERROR(D5190-C5190+1, 0)</f>
        <v>1</v>
      </c>
    </row>
    <row r="5191" spans="1:6" x14ac:dyDescent="0.25">
      <c r="B5191">
        <v>202008484</v>
      </c>
      <c r="C5191" s="63">
        <v>35688</v>
      </c>
      <c r="D5191" s="63">
        <v>35688</v>
      </c>
      <c r="E5191" s="55">
        <v>1</v>
      </c>
      <c r="F5191">
        <f t="shared" si="81"/>
        <v>1</v>
      </c>
    </row>
    <row r="5192" spans="1:6" x14ac:dyDescent="0.25">
      <c r="A5192" t="s">
        <v>5232</v>
      </c>
      <c r="B5192">
        <v>201302823</v>
      </c>
      <c r="C5192" s="63">
        <v>35665</v>
      </c>
      <c r="D5192" s="63">
        <v>35665</v>
      </c>
      <c r="E5192" s="55">
        <v>1</v>
      </c>
      <c r="F5192">
        <f t="shared" si="81"/>
        <v>1</v>
      </c>
    </row>
    <row r="5193" spans="1:6" x14ac:dyDescent="0.25">
      <c r="A5193" t="s">
        <v>1903</v>
      </c>
      <c r="B5193">
        <v>201704684</v>
      </c>
      <c r="C5193" s="63">
        <v>35665</v>
      </c>
      <c r="D5193" s="63">
        <v>35665</v>
      </c>
      <c r="E5193" s="55">
        <v>1</v>
      </c>
      <c r="F5193">
        <f t="shared" si="81"/>
        <v>1</v>
      </c>
    </row>
    <row r="5194" spans="1:6" x14ac:dyDescent="0.25">
      <c r="A5194" t="s">
        <v>5231</v>
      </c>
      <c r="B5194">
        <v>201707122</v>
      </c>
      <c r="C5194" s="63">
        <v>35665</v>
      </c>
      <c r="D5194" s="63">
        <v>35665</v>
      </c>
      <c r="E5194" s="55">
        <v>1</v>
      </c>
      <c r="F5194">
        <f t="shared" si="81"/>
        <v>1</v>
      </c>
    </row>
    <row r="5195" spans="1:6" x14ac:dyDescent="0.25">
      <c r="A5195" t="s">
        <v>1901</v>
      </c>
      <c r="B5195">
        <v>202005388</v>
      </c>
      <c r="C5195" s="63">
        <v>35666</v>
      </c>
      <c r="D5195" s="63">
        <v>35666</v>
      </c>
      <c r="E5195" s="55">
        <v>1</v>
      </c>
      <c r="F5195">
        <f t="shared" si="81"/>
        <v>1</v>
      </c>
    </row>
    <row r="5196" spans="1:6" x14ac:dyDescent="0.25">
      <c r="A5196" t="s">
        <v>5230</v>
      </c>
      <c r="B5196">
        <v>202008413</v>
      </c>
      <c r="C5196" s="63">
        <v>35665</v>
      </c>
      <c r="D5196" s="63">
        <v>35665</v>
      </c>
      <c r="E5196" s="55">
        <v>1</v>
      </c>
      <c r="F5196">
        <f t="shared" si="81"/>
        <v>1</v>
      </c>
    </row>
    <row r="5197" spans="1:6" x14ac:dyDescent="0.25">
      <c r="A5197" t="s">
        <v>5229</v>
      </c>
      <c r="B5197">
        <v>201605240</v>
      </c>
      <c r="C5197" s="63">
        <v>35665</v>
      </c>
      <c r="D5197" s="63">
        <v>35665</v>
      </c>
      <c r="E5197" s="55">
        <v>1</v>
      </c>
      <c r="F5197">
        <f t="shared" si="81"/>
        <v>1</v>
      </c>
    </row>
    <row r="5198" spans="1:6" x14ac:dyDescent="0.25">
      <c r="B5198">
        <v>202008410</v>
      </c>
      <c r="C5198" s="63">
        <v>35687</v>
      </c>
      <c r="D5198" s="63">
        <v>35687</v>
      </c>
      <c r="E5198" s="55">
        <v>1</v>
      </c>
      <c r="F5198">
        <f t="shared" si="81"/>
        <v>1</v>
      </c>
    </row>
    <row r="5199" spans="1:6" x14ac:dyDescent="0.25">
      <c r="A5199" t="s">
        <v>1900</v>
      </c>
      <c r="B5199">
        <v>201603270</v>
      </c>
      <c r="C5199" s="63">
        <v>35667</v>
      </c>
      <c r="D5199" s="63">
        <v>35667</v>
      </c>
      <c r="E5199" s="55">
        <v>1</v>
      </c>
      <c r="F5199">
        <f t="shared" si="81"/>
        <v>1</v>
      </c>
    </row>
    <row r="5200" spans="1:6" x14ac:dyDescent="0.25">
      <c r="B5200">
        <v>202003142</v>
      </c>
      <c r="C5200" s="63">
        <v>35666</v>
      </c>
      <c r="D5200" s="63">
        <v>35666</v>
      </c>
      <c r="E5200" s="55">
        <v>1</v>
      </c>
      <c r="F5200">
        <f t="shared" si="81"/>
        <v>1</v>
      </c>
    </row>
    <row r="5201" spans="1:6" x14ac:dyDescent="0.25">
      <c r="A5201" t="s">
        <v>5228</v>
      </c>
      <c r="B5201">
        <v>202004155</v>
      </c>
      <c r="C5201" s="63">
        <v>35676</v>
      </c>
      <c r="D5201" s="63">
        <v>35676</v>
      </c>
      <c r="E5201" s="55">
        <v>1</v>
      </c>
      <c r="F5201">
        <f t="shared" si="81"/>
        <v>1</v>
      </c>
    </row>
    <row r="5202" spans="1:6" x14ac:dyDescent="0.25">
      <c r="A5202" t="s">
        <v>1899</v>
      </c>
      <c r="B5202">
        <v>202103631</v>
      </c>
      <c r="C5202" s="63">
        <v>35666</v>
      </c>
      <c r="D5202" s="63">
        <v>35666</v>
      </c>
      <c r="E5202" s="55">
        <v>1</v>
      </c>
      <c r="F5202">
        <f t="shared" si="81"/>
        <v>1</v>
      </c>
    </row>
    <row r="5203" spans="1:6" x14ac:dyDescent="0.25">
      <c r="A5203" t="s">
        <v>1898</v>
      </c>
      <c r="B5203">
        <v>201707001</v>
      </c>
      <c r="C5203" s="63">
        <v>35666</v>
      </c>
      <c r="D5203" s="63">
        <v>35666</v>
      </c>
      <c r="E5203" s="55">
        <v>1</v>
      </c>
      <c r="F5203">
        <f t="shared" si="81"/>
        <v>1</v>
      </c>
    </row>
    <row r="5204" spans="1:6" x14ac:dyDescent="0.25">
      <c r="A5204" t="s">
        <v>5227</v>
      </c>
      <c r="B5204">
        <v>202009538</v>
      </c>
      <c r="C5204" s="63">
        <v>35666</v>
      </c>
      <c r="D5204" s="63">
        <v>35666</v>
      </c>
      <c r="E5204" s="55">
        <v>1</v>
      </c>
      <c r="F5204">
        <f t="shared" si="81"/>
        <v>1</v>
      </c>
    </row>
    <row r="5205" spans="1:6" x14ac:dyDescent="0.25">
      <c r="B5205">
        <v>202109456</v>
      </c>
      <c r="C5205" s="63">
        <v>35666</v>
      </c>
      <c r="D5205" s="63">
        <v>35666</v>
      </c>
      <c r="E5205" s="55">
        <v>1</v>
      </c>
      <c r="F5205">
        <f t="shared" si="81"/>
        <v>1</v>
      </c>
    </row>
    <row r="5206" spans="1:6" x14ac:dyDescent="0.25">
      <c r="A5206" t="s">
        <v>1896</v>
      </c>
      <c r="B5206">
        <v>201806095</v>
      </c>
      <c r="C5206" s="63">
        <v>35666</v>
      </c>
      <c r="D5206" s="63">
        <v>35666</v>
      </c>
      <c r="E5206" s="55">
        <v>1</v>
      </c>
      <c r="F5206">
        <f t="shared" si="81"/>
        <v>1</v>
      </c>
    </row>
    <row r="5207" spans="1:6" x14ac:dyDescent="0.25">
      <c r="A5207" t="s">
        <v>1895</v>
      </c>
      <c r="B5207">
        <v>201806508</v>
      </c>
      <c r="C5207" s="63">
        <v>35666</v>
      </c>
      <c r="D5207" s="63">
        <v>35666</v>
      </c>
      <c r="E5207" s="55">
        <v>1</v>
      </c>
      <c r="F5207">
        <f t="shared" si="81"/>
        <v>1</v>
      </c>
    </row>
    <row r="5208" spans="1:6" x14ac:dyDescent="0.25">
      <c r="B5208">
        <v>201909920</v>
      </c>
      <c r="C5208" s="63">
        <v>35667</v>
      </c>
      <c r="D5208" s="63">
        <v>35667</v>
      </c>
      <c r="E5208" s="55">
        <v>1</v>
      </c>
      <c r="F5208">
        <f t="shared" si="81"/>
        <v>1</v>
      </c>
    </row>
    <row r="5209" spans="1:6" x14ac:dyDescent="0.25">
      <c r="B5209">
        <v>202005950</v>
      </c>
      <c r="C5209" s="63">
        <v>35666</v>
      </c>
      <c r="D5209" s="63">
        <v>35666</v>
      </c>
      <c r="E5209" s="55">
        <v>1</v>
      </c>
      <c r="F5209">
        <f t="shared" si="81"/>
        <v>1</v>
      </c>
    </row>
    <row r="5210" spans="1:6" x14ac:dyDescent="0.25">
      <c r="A5210" t="s">
        <v>5226</v>
      </c>
      <c r="B5210">
        <v>202006613</v>
      </c>
      <c r="C5210" s="63">
        <v>35666</v>
      </c>
      <c r="D5210" s="63">
        <v>35666</v>
      </c>
      <c r="E5210" s="55">
        <v>1</v>
      </c>
      <c r="F5210">
        <f t="shared" si="81"/>
        <v>1</v>
      </c>
    </row>
    <row r="5211" spans="1:6" x14ac:dyDescent="0.25">
      <c r="A5211" t="s">
        <v>1894</v>
      </c>
      <c r="B5211">
        <v>201204970</v>
      </c>
      <c r="C5211" s="63">
        <v>35666</v>
      </c>
      <c r="D5211" s="63">
        <v>35666</v>
      </c>
      <c r="E5211" s="55">
        <v>1</v>
      </c>
      <c r="F5211">
        <f t="shared" si="81"/>
        <v>1</v>
      </c>
    </row>
    <row r="5212" spans="1:6" x14ac:dyDescent="0.25">
      <c r="B5212">
        <v>202007539</v>
      </c>
      <c r="C5212" s="63">
        <v>35666</v>
      </c>
      <c r="D5212" s="63">
        <v>35666</v>
      </c>
      <c r="E5212" s="55">
        <v>1</v>
      </c>
      <c r="F5212">
        <f t="shared" si="81"/>
        <v>1</v>
      </c>
    </row>
    <row r="5213" spans="1:6" x14ac:dyDescent="0.25">
      <c r="A5213" t="s">
        <v>5225</v>
      </c>
      <c r="B5213">
        <v>201906837</v>
      </c>
      <c r="C5213" s="63">
        <v>35667</v>
      </c>
      <c r="D5213" s="63">
        <v>35667</v>
      </c>
      <c r="E5213" s="55">
        <v>1</v>
      </c>
      <c r="F5213">
        <f t="shared" si="81"/>
        <v>1</v>
      </c>
    </row>
    <row r="5214" spans="1:6" x14ac:dyDescent="0.25">
      <c r="A5214" t="s">
        <v>5224</v>
      </c>
      <c r="B5214">
        <v>201604526</v>
      </c>
      <c r="C5214" s="63">
        <v>35667</v>
      </c>
      <c r="D5214" s="63">
        <v>35667</v>
      </c>
      <c r="E5214" s="55">
        <v>1</v>
      </c>
      <c r="F5214">
        <f t="shared" si="81"/>
        <v>1</v>
      </c>
    </row>
    <row r="5215" spans="1:6" x14ac:dyDescent="0.25">
      <c r="B5215">
        <v>201909162</v>
      </c>
      <c r="C5215" s="63">
        <v>35666</v>
      </c>
      <c r="D5215" s="63">
        <v>35666</v>
      </c>
      <c r="E5215" s="55">
        <v>1</v>
      </c>
      <c r="F5215">
        <f t="shared" si="81"/>
        <v>1</v>
      </c>
    </row>
    <row r="5216" spans="1:6" x14ac:dyDescent="0.25">
      <c r="B5216">
        <v>202004753</v>
      </c>
      <c r="C5216" s="63">
        <v>35666</v>
      </c>
      <c r="D5216" s="63">
        <v>35666</v>
      </c>
      <c r="E5216" s="55">
        <v>1</v>
      </c>
      <c r="F5216">
        <f t="shared" si="81"/>
        <v>1</v>
      </c>
    </row>
    <row r="5217" spans="1:6" x14ac:dyDescent="0.25">
      <c r="A5217" t="s">
        <v>5223</v>
      </c>
      <c r="B5217">
        <v>201504108</v>
      </c>
      <c r="C5217" s="63">
        <v>35666</v>
      </c>
      <c r="D5217" s="63">
        <v>35666</v>
      </c>
      <c r="E5217" s="55">
        <v>1</v>
      </c>
      <c r="F5217">
        <f t="shared" si="81"/>
        <v>1</v>
      </c>
    </row>
    <row r="5218" spans="1:6" x14ac:dyDescent="0.25">
      <c r="A5218" t="s">
        <v>5222</v>
      </c>
      <c r="B5218">
        <v>201503727</v>
      </c>
      <c r="C5218" s="63">
        <v>35668</v>
      </c>
      <c r="D5218" s="63">
        <v>35668</v>
      </c>
      <c r="E5218" s="55">
        <v>1</v>
      </c>
      <c r="F5218">
        <f t="shared" si="81"/>
        <v>1</v>
      </c>
    </row>
    <row r="5219" spans="1:6" x14ac:dyDescent="0.25">
      <c r="A5219" t="s">
        <v>1893</v>
      </c>
      <c r="B5219">
        <v>202005108</v>
      </c>
      <c r="C5219" s="63">
        <v>35666</v>
      </c>
      <c r="D5219" s="63">
        <v>35666</v>
      </c>
      <c r="E5219" s="55">
        <v>1</v>
      </c>
      <c r="F5219">
        <f t="shared" si="81"/>
        <v>1</v>
      </c>
    </row>
    <row r="5220" spans="1:6" x14ac:dyDescent="0.25">
      <c r="A5220" t="s">
        <v>5220</v>
      </c>
      <c r="B5220">
        <v>201904969</v>
      </c>
      <c r="C5220" s="63">
        <v>35666</v>
      </c>
      <c r="D5220" s="63">
        <v>35666</v>
      </c>
      <c r="E5220" s="55">
        <v>1</v>
      </c>
      <c r="F5220">
        <f t="shared" si="81"/>
        <v>1</v>
      </c>
    </row>
    <row r="5221" spans="1:6" x14ac:dyDescent="0.25">
      <c r="B5221">
        <v>201907329</v>
      </c>
      <c r="C5221" s="63">
        <v>35666</v>
      </c>
      <c r="D5221" s="63">
        <v>35666</v>
      </c>
      <c r="E5221" s="55">
        <v>1</v>
      </c>
      <c r="F5221">
        <f t="shared" si="81"/>
        <v>1</v>
      </c>
    </row>
    <row r="5222" spans="1:6" x14ac:dyDescent="0.25">
      <c r="B5222">
        <v>202004554</v>
      </c>
      <c r="C5222" s="63">
        <v>35667</v>
      </c>
      <c r="D5222" s="63">
        <v>35667</v>
      </c>
      <c r="E5222" s="55">
        <v>1</v>
      </c>
      <c r="F5222">
        <f t="shared" si="81"/>
        <v>1</v>
      </c>
    </row>
    <row r="5223" spans="1:6" x14ac:dyDescent="0.25">
      <c r="A5223" t="s">
        <v>1892</v>
      </c>
      <c r="B5223">
        <v>201806128</v>
      </c>
      <c r="C5223" s="63">
        <v>35667</v>
      </c>
      <c r="D5223" s="63">
        <v>35667</v>
      </c>
      <c r="E5223" s="55">
        <v>1</v>
      </c>
      <c r="F5223">
        <f t="shared" si="81"/>
        <v>1</v>
      </c>
    </row>
    <row r="5224" spans="1:6" x14ac:dyDescent="0.25">
      <c r="B5224">
        <v>202005107</v>
      </c>
      <c r="C5224" s="63">
        <v>35666</v>
      </c>
      <c r="D5224" s="63">
        <v>35666</v>
      </c>
      <c r="E5224" s="55">
        <v>1</v>
      </c>
      <c r="F5224">
        <f t="shared" si="81"/>
        <v>1</v>
      </c>
    </row>
    <row r="5225" spans="1:6" x14ac:dyDescent="0.25">
      <c r="A5225" t="s">
        <v>5219</v>
      </c>
      <c r="B5225">
        <v>201905129</v>
      </c>
      <c r="C5225" s="63">
        <v>35666</v>
      </c>
      <c r="D5225" s="63">
        <v>35666</v>
      </c>
      <c r="E5225" s="55">
        <v>1</v>
      </c>
      <c r="F5225">
        <f t="shared" si="81"/>
        <v>1</v>
      </c>
    </row>
    <row r="5226" spans="1:6" x14ac:dyDescent="0.25">
      <c r="B5226">
        <v>202005148</v>
      </c>
      <c r="C5226" s="63">
        <v>35667</v>
      </c>
      <c r="D5226" s="63">
        <v>35667</v>
      </c>
      <c r="E5226" s="55">
        <v>1</v>
      </c>
      <c r="F5226">
        <f t="shared" si="81"/>
        <v>1</v>
      </c>
    </row>
    <row r="5227" spans="1:6" x14ac:dyDescent="0.25">
      <c r="A5227" t="s">
        <v>1891</v>
      </c>
      <c r="B5227">
        <v>201800318</v>
      </c>
      <c r="C5227" s="63">
        <v>35666</v>
      </c>
      <c r="D5227" s="63">
        <v>35666</v>
      </c>
      <c r="E5227" s="55">
        <v>1</v>
      </c>
      <c r="F5227">
        <f t="shared" si="81"/>
        <v>1</v>
      </c>
    </row>
    <row r="5228" spans="1:6" x14ac:dyDescent="0.25">
      <c r="A5228" t="s">
        <v>1890</v>
      </c>
      <c r="B5228">
        <v>201904531</v>
      </c>
      <c r="C5228" s="63">
        <v>35667</v>
      </c>
      <c r="D5228" s="63">
        <v>35667</v>
      </c>
      <c r="E5228" s="55">
        <v>1</v>
      </c>
      <c r="F5228">
        <f t="shared" si="81"/>
        <v>1</v>
      </c>
    </row>
    <row r="5229" spans="1:6" x14ac:dyDescent="0.25">
      <c r="A5229" t="s">
        <v>1889</v>
      </c>
      <c r="B5229">
        <v>202005216</v>
      </c>
      <c r="C5229" s="63">
        <v>35666</v>
      </c>
      <c r="D5229" s="63">
        <v>35666</v>
      </c>
      <c r="E5229" s="55">
        <v>1</v>
      </c>
      <c r="F5229">
        <f t="shared" si="81"/>
        <v>1</v>
      </c>
    </row>
    <row r="5230" spans="1:6" x14ac:dyDescent="0.25">
      <c r="A5230" t="s">
        <v>1888</v>
      </c>
      <c r="B5230">
        <v>202004269</v>
      </c>
      <c r="C5230" s="63">
        <v>35667</v>
      </c>
      <c r="D5230" s="63">
        <v>35667</v>
      </c>
      <c r="E5230" s="55">
        <v>1</v>
      </c>
      <c r="F5230">
        <f t="shared" si="81"/>
        <v>1</v>
      </c>
    </row>
    <row r="5231" spans="1:6" x14ac:dyDescent="0.25">
      <c r="A5231" t="s">
        <v>5218</v>
      </c>
      <c r="B5231">
        <v>201907424</v>
      </c>
      <c r="C5231" s="63">
        <v>35668</v>
      </c>
      <c r="D5231" s="63">
        <v>35668</v>
      </c>
      <c r="E5231" s="55">
        <v>1</v>
      </c>
      <c r="F5231">
        <f t="shared" si="81"/>
        <v>1</v>
      </c>
    </row>
    <row r="5232" spans="1:6" x14ac:dyDescent="0.25">
      <c r="A5232" t="s">
        <v>5217</v>
      </c>
      <c r="B5232">
        <v>202004461</v>
      </c>
      <c r="C5232" s="63">
        <v>35666</v>
      </c>
      <c r="D5232" s="63">
        <v>35666</v>
      </c>
      <c r="E5232" s="55">
        <v>1</v>
      </c>
      <c r="F5232">
        <f t="shared" si="81"/>
        <v>1</v>
      </c>
    </row>
    <row r="5233" spans="1:6" x14ac:dyDescent="0.25">
      <c r="A5233" t="s">
        <v>5216</v>
      </c>
      <c r="B5233">
        <v>201905483</v>
      </c>
      <c r="C5233" s="63">
        <v>35667</v>
      </c>
      <c r="D5233" s="63">
        <v>35667</v>
      </c>
      <c r="E5233" s="55">
        <v>1</v>
      </c>
      <c r="F5233">
        <f t="shared" si="81"/>
        <v>1</v>
      </c>
    </row>
    <row r="5234" spans="1:6" x14ac:dyDescent="0.25">
      <c r="A5234" t="s">
        <v>5215</v>
      </c>
      <c r="B5234">
        <v>201707165</v>
      </c>
      <c r="C5234" s="63">
        <v>35667</v>
      </c>
      <c r="D5234" s="63">
        <v>35667</v>
      </c>
      <c r="E5234" s="55">
        <v>1</v>
      </c>
      <c r="F5234">
        <f t="shared" si="81"/>
        <v>1</v>
      </c>
    </row>
    <row r="5235" spans="1:6" x14ac:dyDescent="0.25">
      <c r="B5235">
        <v>201804514</v>
      </c>
      <c r="C5235" s="63">
        <v>35667</v>
      </c>
      <c r="D5235" s="63">
        <v>35667</v>
      </c>
      <c r="E5235" s="55">
        <v>1</v>
      </c>
      <c r="F5235">
        <f t="shared" si="81"/>
        <v>1</v>
      </c>
    </row>
    <row r="5236" spans="1:6" x14ac:dyDescent="0.25">
      <c r="B5236">
        <v>201809988</v>
      </c>
      <c r="C5236" s="63">
        <v>35667</v>
      </c>
      <c r="D5236" s="63">
        <v>35667</v>
      </c>
      <c r="E5236" s="55">
        <v>1</v>
      </c>
      <c r="F5236">
        <f t="shared" si="81"/>
        <v>1</v>
      </c>
    </row>
    <row r="5237" spans="1:6" x14ac:dyDescent="0.25">
      <c r="B5237">
        <v>202003574</v>
      </c>
      <c r="C5237" s="63">
        <v>35667</v>
      </c>
      <c r="D5237" s="63">
        <v>35667</v>
      </c>
      <c r="E5237" s="55">
        <v>1</v>
      </c>
      <c r="F5237">
        <f t="shared" si="81"/>
        <v>1</v>
      </c>
    </row>
    <row r="5238" spans="1:6" x14ac:dyDescent="0.25">
      <c r="A5238" t="s">
        <v>5214</v>
      </c>
      <c r="B5238">
        <v>201800698</v>
      </c>
      <c r="C5238" s="63">
        <v>35667</v>
      </c>
      <c r="D5238" s="63">
        <v>35667</v>
      </c>
      <c r="E5238" s="55">
        <v>1</v>
      </c>
      <c r="F5238">
        <f t="shared" si="81"/>
        <v>1</v>
      </c>
    </row>
    <row r="5239" spans="1:6" x14ac:dyDescent="0.25">
      <c r="A5239" t="s">
        <v>1887</v>
      </c>
      <c r="B5239">
        <v>201508246</v>
      </c>
      <c r="C5239" s="63">
        <v>35667</v>
      </c>
      <c r="D5239" s="63">
        <v>35667</v>
      </c>
      <c r="E5239" s="55">
        <v>1</v>
      </c>
      <c r="F5239">
        <f t="shared" si="81"/>
        <v>1</v>
      </c>
    </row>
    <row r="5240" spans="1:6" x14ac:dyDescent="0.25">
      <c r="A5240" t="s">
        <v>1886</v>
      </c>
      <c r="B5240">
        <v>201905308</v>
      </c>
      <c r="C5240" s="63">
        <v>35667</v>
      </c>
      <c r="D5240" s="63">
        <v>35667</v>
      </c>
      <c r="E5240" s="55">
        <v>1</v>
      </c>
      <c r="F5240">
        <f t="shared" si="81"/>
        <v>1</v>
      </c>
    </row>
    <row r="5241" spans="1:6" x14ac:dyDescent="0.25">
      <c r="A5241" t="s">
        <v>1885</v>
      </c>
      <c r="B5241">
        <v>201900359</v>
      </c>
      <c r="C5241" s="63">
        <v>35667</v>
      </c>
      <c r="D5241" s="63">
        <v>35667</v>
      </c>
      <c r="E5241" s="55">
        <v>1</v>
      </c>
      <c r="F5241">
        <f t="shared" si="81"/>
        <v>1</v>
      </c>
    </row>
    <row r="5242" spans="1:6" x14ac:dyDescent="0.25">
      <c r="A5242" t="s">
        <v>5212</v>
      </c>
      <c r="B5242">
        <v>201603694</v>
      </c>
      <c r="C5242" s="63">
        <v>35667</v>
      </c>
      <c r="D5242" s="63">
        <v>35667</v>
      </c>
      <c r="E5242" s="55">
        <v>1</v>
      </c>
      <c r="F5242">
        <f t="shared" si="81"/>
        <v>1</v>
      </c>
    </row>
    <row r="5243" spans="1:6" x14ac:dyDescent="0.25">
      <c r="B5243">
        <v>201703602</v>
      </c>
      <c r="C5243" s="63">
        <v>35667</v>
      </c>
      <c r="D5243" s="63">
        <v>35667</v>
      </c>
      <c r="E5243" s="55">
        <v>1</v>
      </c>
      <c r="F5243">
        <f t="shared" si="81"/>
        <v>1</v>
      </c>
    </row>
    <row r="5244" spans="1:6" x14ac:dyDescent="0.25">
      <c r="A5244" t="s">
        <v>1884</v>
      </c>
      <c r="B5244">
        <v>202006773</v>
      </c>
      <c r="C5244" s="63">
        <v>35668</v>
      </c>
      <c r="D5244" s="63">
        <v>35668</v>
      </c>
      <c r="E5244" s="55">
        <v>1</v>
      </c>
      <c r="F5244">
        <f t="shared" si="81"/>
        <v>1</v>
      </c>
    </row>
    <row r="5245" spans="1:6" x14ac:dyDescent="0.25">
      <c r="A5245" t="s">
        <v>1882</v>
      </c>
      <c r="B5245">
        <v>201703964</v>
      </c>
      <c r="C5245" s="63">
        <v>35667</v>
      </c>
      <c r="D5245" s="63">
        <v>35667</v>
      </c>
      <c r="E5245" s="55">
        <v>1</v>
      </c>
      <c r="F5245">
        <f t="shared" si="81"/>
        <v>1</v>
      </c>
    </row>
    <row r="5246" spans="1:6" x14ac:dyDescent="0.25">
      <c r="B5246">
        <v>201905793</v>
      </c>
      <c r="C5246" s="63">
        <v>35667</v>
      </c>
      <c r="D5246" s="63">
        <v>35667</v>
      </c>
      <c r="E5246" s="55">
        <v>1</v>
      </c>
      <c r="F5246">
        <f t="shared" si="81"/>
        <v>1</v>
      </c>
    </row>
    <row r="5247" spans="1:6" x14ac:dyDescent="0.25">
      <c r="A5247" t="s">
        <v>1881</v>
      </c>
      <c r="B5247">
        <v>201907337</v>
      </c>
      <c r="C5247" s="63">
        <v>35667</v>
      </c>
      <c r="D5247" s="63">
        <v>35667</v>
      </c>
      <c r="E5247" s="55">
        <v>1</v>
      </c>
      <c r="F5247">
        <f t="shared" si="81"/>
        <v>1</v>
      </c>
    </row>
    <row r="5248" spans="1:6" x14ac:dyDescent="0.25">
      <c r="A5248" t="s">
        <v>5210</v>
      </c>
      <c r="B5248">
        <v>202005319</v>
      </c>
      <c r="C5248" s="63">
        <v>35687</v>
      </c>
      <c r="D5248" s="63">
        <v>35687</v>
      </c>
      <c r="E5248" s="55">
        <v>1</v>
      </c>
      <c r="F5248">
        <f t="shared" si="81"/>
        <v>1</v>
      </c>
    </row>
    <row r="5249" spans="1:6" x14ac:dyDescent="0.25">
      <c r="A5249" t="s">
        <v>5209</v>
      </c>
      <c r="B5249">
        <v>202007042</v>
      </c>
      <c r="C5249" s="63">
        <v>35668</v>
      </c>
      <c r="D5249" s="63">
        <v>35668</v>
      </c>
      <c r="E5249" s="55">
        <v>1</v>
      </c>
      <c r="F5249">
        <f t="shared" si="81"/>
        <v>1</v>
      </c>
    </row>
    <row r="5250" spans="1:6" x14ac:dyDescent="0.25">
      <c r="A5250" t="s">
        <v>5208</v>
      </c>
      <c r="B5250">
        <v>202005358</v>
      </c>
      <c r="C5250" s="63">
        <v>35667</v>
      </c>
      <c r="D5250" s="63">
        <v>35667</v>
      </c>
      <c r="E5250" s="55">
        <v>1</v>
      </c>
      <c r="F5250">
        <f t="shared" si="81"/>
        <v>1</v>
      </c>
    </row>
    <row r="5251" spans="1:6" x14ac:dyDescent="0.25">
      <c r="A5251" t="s">
        <v>1880</v>
      </c>
      <c r="B5251">
        <v>201906454</v>
      </c>
      <c r="C5251" s="63">
        <v>35668</v>
      </c>
      <c r="D5251" s="63">
        <v>35668</v>
      </c>
      <c r="E5251" s="55">
        <v>1</v>
      </c>
      <c r="F5251">
        <f t="shared" si="81"/>
        <v>1</v>
      </c>
    </row>
    <row r="5252" spans="1:6" x14ac:dyDescent="0.25">
      <c r="A5252" t="s">
        <v>5207</v>
      </c>
      <c r="B5252">
        <v>201906665</v>
      </c>
      <c r="C5252" s="63">
        <v>35668</v>
      </c>
      <c r="D5252" s="63">
        <v>35668</v>
      </c>
      <c r="E5252" s="55">
        <v>1</v>
      </c>
      <c r="F5252">
        <f t="shared" si="81"/>
        <v>1</v>
      </c>
    </row>
    <row r="5253" spans="1:6" x14ac:dyDescent="0.25">
      <c r="A5253" t="s">
        <v>5206</v>
      </c>
      <c r="B5253">
        <v>202004304</v>
      </c>
      <c r="C5253" s="63">
        <v>35668</v>
      </c>
      <c r="D5253" s="63">
        <v>35668</v>
      </c>
      <c r="E5253" s="55">
        <v>1</v>
      </c>
      <c r="F5253">
        <f t="shared" si="81"/>
        <v>1</v>
      </c>
    </row>
    <row r="5254" spans="1:6" x14ac:dyDescent="0.25">
      <c r="A5254" t="s">
        <v>1879</v>
      </c>
      <c r="B5254">
        <v>201905228</v>
      </c>
      <c r="C5254" s="63">
        <v>35668</v>
      </c>
      <c r="D5254" s="63">
        <v>35668</v>
      </c>
      <c r="E5254" s="55">
        <v>1</v>
      </c>
      <c r="F5254">
        <f t="shared" ref="F5254:F5317" si="82">IFERROR(D5254-C5254+1, 0)</f>
        <v>1</v>
      </c>
    </row>
    <row r="5255" spans="1:6" x14ac:dyDescent="0.25">
      <c r="A5255" t="s">
        <v>5205</v>
      </c>
      <c r="B5255">
        <v>201208138</v>
      </c>
      <c r="C5255" s="63">
        <v>35498</v>
      </c>
      <c r="D5255" s="63">
        <v>35499</v>
      </c>
      <c r="E5255" s="55">
        <v>1</v>
      </c>
      <c r="F5255">
        <f t="shared" si="82"/>
        <v>2</v>
      </c>
    </row>
    <row r="5256" spans="1:6" x14ac:dyDescent="0.25">
      <c r="A5256" t="s">
        <v>1878</v>
      </c>
      <c r="B5256">
        <v>201907035</v>
      </c>
      <c r="C5256" s="63">
        <v>35672</v>
      </c>
      <c r="D5256" s="63">
        <v>35672</v>
      </c>
      <c r="E5256" s="55">
        <v>1</v>
      </c>
      <c r="F5256">
        <f t="shared" si="82"/>
        <v>1</v>
      </c>
    </row>
    <row r="5257" spans="1:6" x14ac:dyDescent="0.25">
      <c r="A5257" t="s">
        <v>1877</v>
      </c>
      <c r="B5257">
        <v>201907594</v>
      </c>
      <c r="C5257" s="63">
        <v>35680</v>
      </c>
      <c r="D5257" s="63">
        <v>35680</v>
      </c>
      <c r="E5257" s="55">
        <v>1</v>
      </c>
      <c r="F5257">
        <f t="shared" si="82"/>
        <v>1</v>
      </c>
    </row>
    <row r="5258" spans="1:6" x14ac:dyDescent="0.25">
      <c r="A5258" t="s">
        <v>1876</v>
      </c>
      <c r="B5258">
        <v>201907281</v>
      </c>
      <c r="C5258" s="63">
        <v>35679</v>
      </c>
      <c r="D5258" s="63">
        <v>35679</v>
      </c>
      <c r="E5258" s="55">
        <v>1</v>
      </c>
      <c r="F5258">
        <f t="shared" si="82"/>
        <v>1</v>
      </c>
    </row>
    <row r="5259" spans="1:6" x14ac:dyDescent="0.25">
      <c r="A5259" t="s">
        <v>5204</v>
      </c>
      <c r="B5259">
        <v>201604605</v>
      </c>
      <c r="C5259" s="63">
        <v>35680</v>
      </c>
      <c r="D5259" s="63">
        <v>35680</v>
      </c>
      <c r="E5259" s="55">
        <v>1</v>
      </c>
      <c r="F5259">
        <f t="shared" si="82"/>
        <v>1</v>
      </c>
    </row>
    <row r="5260" spans="1:6" x14ac:dyDescent="0.25">
      <c r="A5260" t="s">
        <v>1875</v>
      </c>
      <c r="B5260">
        <v>201308099</v>
      </c>
      <c r="C5260" s="63">
        <v>35672</v>
      </c>
      <c r="D5260" s="63">
        <v>35672</v>
      </c>
      <c r="E5260" s="55">
        <v>1</v>
      </c>
      <c r="F5260">
        <f t="shared" si="82"/>
        <v>1</v>
      </c>
    </row>
    <row r="5261" spans="1:6" x14ac:dyDescent="0.25">
      <c r="B5261">
        <v>202007629</v>
      </c>
      <c r="C5261" s="63">
        <v>35671</v>
      </c>
      <c r="D5261" s="63">
        <v>35671</v>
      </c>
      <c r="E5261" s="55">
        <v>1</v>
      </c>
      <c r="F5261">
        <f t="shared" si="82"/>
        <v>1</v>
      </c>
    </row>
    <row r="5262" spans="1:6" x14ac:dyDescent="0.25">
      <c r="A5262" t="s">
        <v>5203</v>
      </c>
      <c r="B5262">
        <v>202008323</v>
      </c>
      <c r="C5262" s="63">
        <v>35672</v>
      </c>
      <c r="D5262" s="63">
        <v>35672</v>
      </c>
      <c r="E5262" s="55">
        <v>1</v>
      </c>
      <c r="F5262">
        <f t="shared" si="82"/>
        <v>1</v>
      </c>
    </row>
    <row r="5263" spans="1:6" x14ac:dyDescent="0.25">
      <c r="A5263" t="s">
        <v>1874</v>
      </c>
      <c r="B5263">
        <v>201806849</v>
      </c>
      <c r="C5263" s="63">
        <v>35672</v>
      </c>
      <c r="D5263" s="63">
        <v>35672</v>
      </c>
      <c r="E5263" s="55">
        <v>1</v>
      </c>
      <c r="F5263">
        <f t="shared" si="82"/>
        <v>1</v>
      </c>
    </row>
    <row r="5264" spans="1:6" x14ac:dyDescent="0.25">
      <c r="A5264" t="s">
        <v>1873</v>
      </c>
      <c r="B5264">
        <v>201604686</v>
      </c>
      <c r="C5264" s="63">
        <v>35674</v>
      </c>
      <c r="D5264" s="63">
        <v>35674</v>
      </c>
      <c r="E5264" s="55">
        <v>1</v>
      </c>
      <c r="F5264">
        <f t="shared" si="82"/>
        <v>1</v>
      </c>
    </row>
    <row r="5265" spans="1:6" x14ac:dyDescent="0.25">
      <c r="A5265" t="s">
        <v>1872</v>
      </c>
      <c r="B5265">
        <v>202110018</v>
      </c>
      <c r="C5265" s="63">
        <v>35674</v>
      </c>
      <c r="D5265" s="63">
        <v>35674</v>
      </c>
      <c r="E5265" s="55">
        <v>1</v>
      </c>
      <c r="F5265">
        <f t="shared" si="82"/>
        <v>1</v>
      </c>
    </row>
    <row r="5266" spans="1:6" x14ac:dyDescent="0.25">
      <c r="A5266" t="s">
        <v>1871</v>
      </c>
      <c r="B5266">
        <v>201908633</v>
      </c>
      <c r="C5266" s="63">
        <v>35675</v>
      </c>
      <c r="D5266" s="63">
        <v>35675</v>
      </c>
      <c r="E5266" s="55">
        <v>1</v>
      </c>
      <c r="F5266">
        <f t="shared" si="82"/>
        <v>1</v>
      </c>
    </row>
    <row r="5267" spans="1:6" x14ac:dyDescent="0.25">
      <c r="A5267" t="s">
        <v>1870</v>
      </c>
      <c r="B5267">
        <v>201904908</v>
      </c>
      <c r="C5267" s="63">
        <v>35675</v>
      </c>
      <c r="D5267" s="63">
        <v>35675</v>
      </c>
      <c r="E5267" s="55">
        <v>1</v>
      </c>
      <c r="F5267">
        <f t="shared" si="82"/>
        <v>1</v>
      </c>
    </row>
    <row r="5268" spans="1:6" x14ac:dyDescent="0.25">
      <c r="A5268" t="s">
        <v>5202</v>
      </c>
      <c r="B5268">
        <v>202007519</v>
      </c>
      <c r="C5268" s="63">
        <v>35675</v>
      </c>
      <c r="D5268" s="63">
        <v>35675</v>
      </c>
      <c r="E5268" s="55">
        <v>1</v>
      </c>
      <c r="F5268">
        <f t="shared" si="82"/>
        <v>1</v>
      </c>
    </row>
    <row r="5269" spans="1:6" x14ac:dyDescent="0.25">
      <c r="B5269">
        <v>202008703</v>
      </c>
      <c r="C5269" s="63">
        <v>35675</v>
      </c>
      <c r="D5269" s="63">
        <v>35675</v>
      </c>
      <c r="E5269" s="55">
        <v>1</v>
      </c>
      <c r="F5269">
        <f t="shared" si="82"/>
        <v>1</v>
      </c>
    </row>
    <row r="5270" spans="1:6" x14ac:dyDescent="0.25">
      <c r="A5270" t="s">
        <v>1869</v>
      </c>
      <c r="B5270">
        <v>201208089</v>
      </c>
      <c r="C5270" s="63">
        <v>35677</v>
      </c>
      <c r="D5270" s="63">
        <v>35677</v>
      </c>
      <c r="E5270" s="55">
        <v>1</v>
      </c>
      <c r="F5270">
        <f t="shared" si="82"/>
        <v>1</v>
      </c>
    </row>
    <row r="5271" spans="1:6" x14ac:dyDescent="0.25">
      <c r="B5271">
        <v>201906937</v>
      </c>
      <c r="C5271" s="63">
        <v>35679</v>
      </c>
      <c r="D5271" s="63">
        <v>35679</v>
      </c>
      <c r="E5271" s="55">
        <v>1</v>
      </c>
      <c r="F5271">
        <f t="shared" si="82"/>
        <v>1</v>
      </c>
    </row>
    <row r="5272" spans="1:6" x14ac:dyDescent="0.25">
      <c r="A5272" t="s">
        <v>5201</v>
      </c>
      <c r="B5272">
        <v>202112345</v>
      </c>
      <c r="C5272" s="63">
        <v>35675</v>
      </c>
      <c r="D5272" s="63">
        <v>35675</v>
      </c>
      <c r="E5272" s="55">
        <v>1</v>
      </c>
      <c r="F5272">
        <f t="shared" si="82"/>
        <v>1</v>
      </c>
    </row>
    <row r="5273" spans="1:6" x14ac:dyDescent="0.25">
      <c r="A5273" t="s">
        <v>5200</v>
      </c>
      <c r="B5273">
        <v>201205991</v>
      </c>
      <c r="C5273" s="63">
        <v>35681</v>
      </c>
      <c r="D5273" s="63">
        <v>35681</v>
      </c>
      <c r="E5273" s="55">
        <v>1</v>
      </c>
      <c r="F5273">
        <f t="shared" si="82"/>
        <v>1</v>
      </c>
    </row>
    <row r="5274" spans="1:6" x14ac:dyDescent="0.25">
      <c r="A5274" t="s">
        <v>1868</v>
      </c>
      <c r="B5274">
        <v>201806757</v>
      </c>
      <c r="C5274" s="63">
        <v>35676</v>
      </c>
      <c r="D5274" s="63">
        <v>35676</v>
      </c>
      <c r="E5274" s="55">
        <v>1</v>
      </c>
      <c r="F5274">
        <f t="shared" si="82"/>
        <v>1</v>
      </c>
    </row>
    <row r="5275" spans="1:6" x14ac:dyDescent="0.25">
      <c r="B5275">
        <v>202005330</v>
      </c>
      <c r="C5275" s="63">
        <v>35676</v>
      </c>
      <c r="D5275" s="63">
        <v>35676</v>
      </c>
      <c r="E5275" s="55">
        <v>1</v>
      </c>
      <c r="F5275">
        <f t="shared" si="82"/>
        <v>1</v>
      </c>
    </row>
    <row r="5276" spans="1:6" x14ac:dyDescent="0.25">
      <c r="A5276" t="s">
        <v>5199</v>
      </c>
      <c r="B5276">
        <v>202005528</v>
      </c>
      <c r="C5276" s="63">
        <v>35676</v>
      </c>
      <c r="D5276" s="63">
        <v>35676</v>
      </c>
      <c r="E5276" s="55">
        <v>1</v>
      </c>
      <c r="F5276">
        <f t="shared" si="82"/>
        <v>1</v>
      </c>
    </row>
    <row r="5277" spans="1:6" x14ac:dyDescent="0.25">
      <c r="A5277" t="s">
        <v>1867</v>
      </c>
      <c r="B5277">
        <v>201608611</v>
      </c>
      <c r="C5277" s="63">
        <v>35675</v>
      </c>
      <c r="D5277" s="63">
        <v>35675</v>
      </c>
      <c r="E5277" s="55">
        <v>1</v>
      </c>
      <c r="F5277">
        <f t="shared" si="82"/>
        <v>1</v>
      </c>
    </row>
    <row r="5278" spans="1:6" x14ac:dyDescent="0.25">
      <c r="A5278" t="s">
        <v>5198</v>
      </c>
      <c r="B5278">
        <v>201405811</v>
      </c>
      <c r="C5278" s="63">
        <v>35676</v>
      </c>
      <c r="D5278" s="63">
        <v>35676</v>
      </c>
      <c r="E5278" s="55">
        <v>1</v>
      </c>
      <c r="F5278">
        <f t="shared" si="82"/>
        <v>1</v>
      </c>
    </row>
    <row r="5279" spans="1:6" x14ac:dyDescent="0.25">
      <c r="A5279" t="s">
        <v>1866</v>
      </c>
      <c r="B5279">
        <v>202006757</v>
      </c>
      <c r="C5279" s="63">
        <v>35676</v>
      </c>
      <c r="D5279" s="63">
        <v>35676</v>
      </c>
      <c r="E5279" s="55">
        <v>1</v>
      </c>
      <c r="F5279">
        <f t="shared" si="82"/>
        <v>1</v>
      </c>
    </row>
    <row r="5280" spans="1:6" x14ac:dyDescent="0.25">
      <c r="B5280">
        <v>202102714</v>
      </c>
      <c r="C5280" s="63">
        <v>35676</v>
      </c>
      <c r="D5280" s="63">
        <v>35676</v>
      </c>
      <c r="E5280" s="55">
        <v>1</v>
      </c>
      <c r="F5280">
        <f t="shared" si="82"/>
        <v>1</v>
      </c>
    </row>
    <row r="5281" spans="1:6" x14ac:dyDescent="0.25">
      <c r="A5281" t="s">
        <v>5197</v>
      </c>
      <c r="B5281">
        <v>201703591</v>
      </c>
      <c r="C5281" s="63">
        <v>35680</v>
      </c>
      <c r="D5281" s="63">
        <v>35680</v>
      </c>
      <c r="E5281" s="55">
        <v>1</v>
      </c>
      <c r="F5281">
        <f t="shared" si="82"/>
        <v>1</v>
      </c>
    </row>
    <row r="5282" spans="1:6" x14ac:dyDescent="0.25">
      <c r="A5282" t="s">
        <v>1865</v>
      </c>
      <c r="B5282">
        <v>201707235</v>
      </c>
      <c r="C5282" s="63">
        <v>35676</v>
      </c>
      <c r="D5282" s="63">
        <v>35676</v>
      </c>
      <c r="E5282" s="55">
        <v>1</v>
      </c>
      <c r="F5282">
        <f t="shared" si="82"/>
        <v>1</v>
      </c>
    </row>
    <row r="5283" spans="1:6" x14ac:dyDescent="0.25">
      <c r="B5283">
        <v>202000166</v>
      </c>
      <c r="C5283" s="63">
        <v>35676</v>
      </c>
      <c r="D5283" s="63">
        <v>35677</v>
      </c>
      <c r="E5283" s="55">
        <v>1</v>
      </c>
      <c r="F5283">
        <f t="shared" si="82"/>
        <v>2</v>
      </c>
    </row>
    <row r="5284" spans="1:6" x14ac:dyDescent="0.25">
      <c r="B5284">
        <v>202006427</v>
      </c>
      <c r="C5284" s="63">
        <v>35676</v>
      </c>
      <c r="D5284" s="63">
        <v>35676</v>
      </c>
      <c r="E5284" s="55">
        <v>1</v>
      </c>
      <c r="F5284">
        <f t="shared" si="82"/>
        <v>1</v>
      </c>
    </row>
    <row r="5285" spans="1:6" x14ac:dyDescent="0.25">
      <c r="A5285" t="s">
        <v>1864</v>
      </c>
      <c r="B5285">
        <v>201506449</v>
      </c>
      <c r="C5285" s="63">
        <v>35676</v>
      </c>
      <c r="D5285" s="63">
        <v>35676</v>
      </c>
      <c r="E5285" s="55">
        <v>1</v>
      </c>
      <c r="F5285">
        <f t="shared" si="82"/>
        <v>1</v>
      </c>
    </row>
    <row r="5286" spans="1:6" x14ac:dyDescent="0.25">
      <c r="B5286">
        <v>201700122</v>
      </c>
      <c r="C5286" s="63">
        <v>35676</v>
      </c>
      <c r="D5286" s="63">
        <v>35676</v>
      </c>
      <c r="E5286" s="55">
        <v>1</v>
      </c>
      <c r="F5286">
        <f t="shared" si="82"/>
        <v>1</v>
      </c>
    </row>
    <row r="5287" spans="1:6" x14ac:dyDescent="0.25">
      <c r="A5287" t="s">
        <v>1863</v>
      </c>
      <c r="B5287">
        <v>202004325</v>
      </c>
      <c r="C5287" s="63">
        <v>35677</v>
      </c>
      <c r="D5287" s="63">
        <v>35677</v>
      </c>
      <c r="E5287" s="55">
        <v>1</v>
      </c>
      <c r="F5287">
        <f t="shared" si="82"/>
        <v>1</v>
      </c>
    </row>
    <row r="5288" spans="1:6" x14ac:dyDescent="0.25">
      <c r="B5288">
        <v>202102713</v>
      </c>
      <c r="C5288" s="63">
        <v>35677</v>
      </c>
      <c r="D5288" s="63">
        <v>35677</v>
      </c>
      <c r="E5288" s="55">
        <v>1</v>
      </c>
      <c r="F5288">
        <f t="shared" si="82"/>
        <v>1</v>
      </c>
    </row>
    <row r="5289" spans="1:6" x14ac:dyDescent="0.25">
      <c r="A5289" t="s">
        <v>1861</v>
      </c>
      <c r="B5289">
        <v>202007531</v>
      </c>
      <c r="C5289" s="63">
        <v>35677</v>
      </c>
      <c r="D5289" s="63">
        <v>35677</v>
      </c>
      <c r="E5289" s="55">
        <v>1</v>
      </c>
      <c r="F5289">
        <f t="shared" si="82"/>
        <v>1</v>
      </c>
    </row>
    <row r="5290" spans="1:6" x14ac:dyDescent="0.25">
      <c r="A5290" t="s">
        <v>1860</v>
      </c>
      <c r="B5290">
        <v>201904952</v>
      </c>
      <c r="C5290" s="63">
        <v>35676</v>
      </c>
      <c r="D5290" s="63">
        <v>35676</v>
      </c>
      <c r="E5290" s="55">
        <v>1</v>
      </c>
      <c r="F5290">
        <f t="shared" si="82"/>
        <v>1</v>
      </c>
    </row>
    <row r="5291" spans="1:6" x14ac:dyDescent="0.25">
      <c r="A5291" t="s">
        <v>1859</v>
      </c>
      <c r="B5291">
        <v>201704658</v>
      </c>
      <c r="C5291" s="63">
        <v>35677</v>
      </c>
      <c r="D5291" s="63">
        <v>35677</v>
      </c>
      <c r="E5291" s="55">
        <v>1</v>
      </c>
      <c r="F5291">
        <f t="shared" si="82"/>
        <v>1</v>
      </c>
    </row>
    <row r="5292" spans="1:6" x14ac:dyDescent="0.25">
      <c r="A5292" t="s">
        <v>1858</v>
      </c>
      <c r="B5292">
        <v>201705208</v>
      </c>
      <c r="C5292" s="63">
        <v>35679</v>
      </c>
      <c r="D5292" s="63">
        <v>35679</v>
      </c>
      <c r="E5292" s="55">
        <v>1</v>
      </c>
      <c r="F5292">
        <f t="shared" si="82"/>
        <v>1</v>
      </c>
    </row>
    <row r="5293" spans="1:6" x14ac:dyDescent="0.25">
      <c r="B5293">
        <v>201707234</v>
      </c>
      <c r="C5293" s="63">
        <v>35677</v>
      </c>
      <c r="D5293" s="63">
        <v>35677</v>
      </c>
      <c r="E5293" s="55">
        <v>1</v>
      </c>
      <c r="F5293">
        <f t="shared" si="82"/>
        <v>1</v>
      </c>
    </row>
    <row r="5294" spans="1:6" x14ac:dyDescent="0.25">
      <c r="B5294">
        <v>201806802</v>
      </c>
      <c r="C5294" s="63">
        <v>35678</v>
      </c>
      <c r="D5294" s="63">
        <v>35678</v>
      </c>
      <c r="E5294" s="55">
        <v>1</v>
      </c>
      <c r="F5294">
        <f t="shared" si="82"/>
        <v>1</v>
      </c>
    </row>
    <row r="5295" spans="1:6" x14ac:dyDescent="0.25">
      <c r="B5295">
        <v>201904529</v>
      </c>
      <c r="C5295" s="63">
        <v>35679</v>
      </c>
      <c r="D5295" s="63">
        <v>35679</v>
      </c>
      <c r="E5295" s="55">
        <v>1</v>
      </c>
      <c r="F5295">
        <f t="shared" si="82"/>
        <v>1</v>
      </c>
    </row>
    <row r="5296" spans="1:6" x14ac:dyDescent="0.25">
      <c r="A5296" t="s">
        <v>1856</v>
      </c>
      <c r="B5296">
        <v>201904649</v>
      </c>
      <c r="C5296" s="63">
        <v>35678</v>
      </c>
      <c r="D5296" s="63">
        <v>35678</v>
      </c>
      <c r="E5296" s="55">
        <v>1</v>
      </c>
      <c r="F5296">
        <f t="shared" si="82"/>
        <v>1</v>
      </c>
    </row>
    <row r="5297" spans="1:6" x14ac:dyDescent="0.25">
      <c r="A5297" t="s">
        <v>1855</v>
      </c>
      <c r="B5297">
        <v>201003016</v>
      </c>
      <c r="C5297" s="63">
        <v>35677</v>
      </c>
      <c r="D5297" s="63">
        <v>35677</v>
      </c>
      <c r="E5297" s="55">
        <v>1</v>
      </c>
      <c r="F5297">
        <f t="shared" si="82"/>
        <v>1</v>
      </c>
    </row>
    <row r="5298" spans="1:6" x14ac:dyDescent="0.25">
      <c r="A5298" t="s">
        <v>1854</v>
      </c>
      <c r="B5298">
        <v>201700101</v>
      </c>
      <c r="C5298" s="63">
        <v>35683</v>
      </c>
      <c r="D5298" s="63">
        <v>35683</v>
      </c>
      <c r="E5298" s="55">
        <v>1</v>
      </c>
      <c r="F5298">
        <f t="shared" si="82"/>
        <v>1</v>
      </c>
    </row>
    <row r="5299" spans="1:6" x14ac:dyDescent="0.25">
      <c r="A5299" t="s">
        <v>5196</v>
      </c>
      <c r="B5299">
        <v>201706403</v>
      </c>
      <c r="C5299" s="63">
        <v>35679</v>
      </c>
      <c r="D5299" s="63">
        <v>35679</v>
      </c>
      <c r="E5299" s="55">
        <v>1</v>
      </c>
      <c r="F5299">
        <f t="shared" si="82"/>
        <v>1</v>
      </c>
    </row>
    <row r="5300" spans="1:6" x14ac:dyDescent="0.25">
      <c r="A5300" t="s">
        <v>1853</v>
      </c>
      <c r="B5300">
        <v>201907254</v>
      </c>
      <c r="C5300" s="63">
        <v>35677</v>
      </c>
      <c r="D5300" s="63">
        <v>35677</v>
      </c>
      <c r="E5300" s="55">
        <v>1</v>
      </c>
      <c r="F5300">
        <f t="shared" si="82"/>
        <v>1</v>
      </c>
    </row>
    <row r="5301" spans="1:6" x14ac:dyDescent="0.25">
      <c r="A5301" t="s">
        <v>5195</v>
      </c>
      <c r="B5301">
        <v>201900198</v>
      </c>
      <c r="C5301" s="63">
        <v>35679</v>
      </c>
      <c r="D5301" s="63">
        <v>35679</v>
      </c>
      <c r="E5301" s="55">
        <v>1</v>
      </c>
      <c r="F5301">
        <f t="shared" si="82"/>
        <v>1</v>
      </c>
    </row>
    <row r="5302" spans="1:6" x14ac:dyDescent="0.25">
      <c r="B5302">
        <v>202007888</v>
      </c>
      <c r="C5302" s="63">
        <v>35679</v>
      </c>
      <c r="D5302" s="63">
        <v>35679</v>
      </c>
      <c r="E5302" s="55">
        <v>1</v>
      </c>
      <c r="F5302">
        <f t="shared" si="82"/>
        <v>1</v>
      </c>
    </row>
    <row r="5303" spans="1:6" x14ac:dyDescent="0.25">
      <c r="A5303" t="s">
        <v>5194</v>
      </c>
      <c r="B5303">
        <v>201505519</v>
      </c>
      <c r="C5303" s="63">
        <v>35680</v>
      </c>
      <c r="D5303" s="63">
        <v>35680</v>
      </c>
      <c r="E5303" s="55">
        <v>1</v>
      </c>
      <c r="F5303">
        <f t="shared" si="82"/>
        <v>1</v>
      </c>
    </row>
    <row r="5304" spans="1:6" x14ac:dyDescent="0.25">
      <c r="A5304" t="s">
        <v>1852</v>
      </c>
      <c r="B5304">
        <v>201806507</v>
      </c>
      <c r="C5304" s="63">
        <v>35680</v>
      </c>
      <c r="D5304" s="63">
        <v>35680</v>
      </c>
      <c r="E5304" s="55">
        <v>1</v>
      </c>
      <c r="F5304">
        <f t="shared" si="82"/>
        <v>1</v>
      </c>
    </row>
    <row r="5305" spans="1:6" x14ac:dyDescent="0.25">
      <c r="B5305">
        <v>202005097</v>
      </c>
      <c r="C5305" s="63">
        <v>35681</v>
      </c>
      <c r="D5305" s="63">
        <v>35681</v>
      </c>
      <c r="E5305" s="55">
        <v>1</v>
      </c>
      <c r="F5305">
        <f t="shared" si="82"/>
        <v>1</v>
      </c>
    </row>
    <row r="5306" spans="1:6" x14ac:dyDescent="0.25">
      <c r="A5306" t="s">
        <v>1851</v>
      </c>
      <c r="B5306">
        <v>201806082</v>
      </c>
      <c r="C5306" s="63">
        <v>35679</v>
      </c>
      <c r="D5306" s="63">
        <v>35679</v>
      </c>
      <c r="E5306" s="55">
        <v>1</v>
      </c>
      <c r="F5306">
        <f t="shared" si="82"/>
        <v>1</v>
      </c>
    </row>
    <row r="5307" spans="1:6" x14ac:dyDescent="0.25">
      <c r="A5307" t="s">
        <v>5193</v>
      </c>
      <c r="B5307">
        <v>201303517</v>
      </c>
      <c r="C5307" s="63">
        <v>35680</v>
      </c>
      <c r="D5307" s="63">
        <v>35680</v>
      </c>
      <c r="E5307" s="55">
        <v>1</v>
      </c>
      <c r="F5307">
        <f t="shared" si="82"/>
        <v>1</v>
      </c>
    </row>
    <row r="5308" spans="1:6" x14ac:dyDescent="0.25">
      <c r="B5308">
        <v>201806846</v>
      </c>
      <c r="C5308" s="63">
        <v>35680</v>
      </c>
      <c r="D5308" s="63">
        <v>35680</v>
      </c>
      <c r="E5308" s="55">
        <v>1</v>
      </c>
      <c r="F5308">
        <f t="shared" si="82"/>
        <v>1</v>
      </c>
    </row>
    <row r="5309" spans="1:6" x14ac:dyDescent="0.25">
      <c r="B5309">
        <v>202102717</v>
      </c>
      <c r="C5309" s="63">
        <v>35680</v>
      </c>
      <c r="D5309" s="63">
        <v>35680</v>
      </c>
      <c r="E5309" s="55">
        <v>1</v>
      </c>
      <c r="F5309">
        <f t="shared" si="82"/>
        <v>1</v>
      </c>
    </row>
    <row r="5310" spans="1:6" x14ac:dyDescent="0.25">
      <c r="A5310" t="s">
        <v>1850</v>
      </c>
      <c r="B5310">
        <v>201905711</v>
      </c>
      <c r="C5310" s="63">
        <v>35681</v>
      </c>
      <c r="D5310" s="63">
        <v>35681</v>
      </c>
      <c r="E5310" s="55">
        <v>1</v>
      </c>
      <c r="F5310">
        <f t="shared" si="82"/>
        <v>1</v>
      </c>
    </row>
    <row r="5311" spans="1:6" x14ac:dyDescent="0.25">
      <c r="B5311">
        <v>202004324</v>
      </c>
      <c r="C5311" s="63">
        <v>35680</v>
      </c>
      <c r="D5311" s="63">
        <v>35680</v>
      </c>
      <c r="E5311" s="55">
        <v>1</v>
      </c>
      <c r="F5311">
        <f t="shared" si="82"/>
        <v>1</v>
      </c>
    </row>
    <row r="5312" spans="1:6" x14ac:dyDescent="0.25">
      <c r="A5312" t="s">
        <v>1849</v>
      </c>
      <c r="B5312">
        <v>201904865</v>
      </c>
      <c r="C5312" s="63">
        <v>35680</v>
      </c>
      <c r="D5312" s="63">
        <v>35680</v>
      </c>
      <c r="E5312" s="55">
        <v>1</v>
      </c>
      <c r="F5312">
        <f t="shared" si="82"/>
        <v>1</v>
      </c>
    </row>
    <row r="5313" spans="1:6" x14ac:dyDescent="0.25">
      <c r="B5313">
        <v>201907316</v>
      </c>
      <c r="C5313" s="63">
        <v>35681</v>
      </c>
      <c r="D5313" s="63">
        <v>35682</v>
      </c>
      <c r="E5313" s="55">
        <v>1</v>
      </c>
      <c r="F5313">
        <f t="shared" si="82"/>
        <v>2</v>
      </c>
    </row>
    <row r="5314" spans="1:6" x14ac:dyDescent="0.25">
      <c r="A5314" t="s">
        <v>5192</v>
      </c>
      <c r="B5314">
        <v>202004395</v>
      </c>
      <c r="C5314" s="63">
        <v>35679</v>
      </c>
      <c r="D5314" s="63">
        <v>35679</v>
      </c>
      <c r="E5314" s="55">
        <v>1</v>
      </c>
      <c r="F5314">
        <f t="shared" si="82"/>
        <v>1</v>
      </c>
    </row>
    <row r="5315" spans="1:6" x14ac:dyDescent="0.25">
      <c r="B5315">
        <v>202109486</v>
      </c>
      <c r="C5315" s="63">
        <v>35680</v>
      </c>
      <c r="D5315" s="63">
        <v>35680</v>
      </c>
      <c r="E5315" s="55">
        <v>1</v>
      </c>
      <c r="F5315">
        <f t="shared" si="82"/>
        <v>1</v>
      </c>
    </row>
    <row r="5316" spans="1:6" x14ac:dyDescent="0.25">
      <c r="A5316" t="s">
        <v>5191</v>
      </c>
      <c r="B5316">
        <v>201104122</v>
      </c>
      <c r="C5316" s="63">
        <v>35680</v>
      </c>
      <c r="D5316" s="63">
        <v>35680</v>
      </c>
      <c r="E5316" s="55">
        <v>1</v>
      </c>
      <c r="F5316">
        <f t="shared" si="82"/>
        <v>1</v>
      </c>
    </row>
    <row r="5317" spans="1:6" x14ac:dyDescent="0.25">
      <c r="A5317" t="s">
        <v>5190</v>
      </c>
      <c r="B5317">
        <v>202005146</v>
      </c>
      <c r="C5317" s="63">
        <v>35680</v>
      </c>
      <c r="D5317" s="63">
        <v>35680</v>
      </c>
      <c r="E5317" s="55">
        <v>1</v>
      </c>
      <c r="F5317">
        <f t="shared" si="82"/>
        <v>1</v>
      </c>
    </row>
    <row r="5318" spans="1:6" x14ac:dyDescent="0.25">
      <c r="A5318" t="s">
        <v>1848</v>
      </c>
      <c r="B5318">
        <v>201507838</v>
      </c>
      <c r="C5318" s="63">
        <v>35680</v>
      </c>
      <c r="D5318" s="63">
        <v>35680</v>
      </c>
      <c r="E5318" s="55">
        <v>1</v>
      </c>
      <c r="F5318">
        <f t="shared" ref="F5318:F5381" si="83">IFERROR(D5318-C5318+1, 0)</f>
        <v>1</v>
      </c>
    </row>
    <row r="5319" spans="1:6" x14ac:dyDescent="0.25">
      <c r="B5319">
        <v>201604360</v>
      </c>
      <c r="C5319" s="63">
        <v>35680</v>
      </c>
      <c r="D5319" s="63">
        <v>35681</v>
      </c>
      <c r="E5319" s="55">
        <v>1</v>
      </c>
      <c r="F5319">
        <f t="shared" si="83"/>
        <v>2</v>
      </c>
    </row>
    <row r="5320" spans="1:6" x14ac:dyDescent="0.25">
      <c r="B5320">
        <v>201806246</v>
      </c>
      <c r="C5320" s="63">
        <v>35680</v>
      </c>
      <c r="D5320" s="63">
        <v>35680</v>
      </c>
      <c r="E5320" s="55">
        <v>1</v>
      </c>
      <c r="F5320">
        <f t="shared" si="83"/>
        <v>1</v>
      </c>
    </row>
    <row r="5321" spans="1:6" x14ac:dyDescent="0.25">
      <c r="A5321" t="s">
        <v>1847</v>
      </c>
      <c r="B5321">
        <v>202005942</v>
      </c>
      <c r="C5321" s="63">
        <v>35679</v>
      </c>
      <c r="D5321" s="63">
        <v>35679</v>
      </c>
      <c r="E5321" s="55">
        <v>1</v>
      </c>
      <c r="F5321">
        <f t="shared" si="83"/>
        <v>1</v>
      </c>
    </row>
    <row r="5322" spans="1:6" x14ac:dyDescent="0.25">
      <c r="A5322" t="s">
        <v>5189</v>
      </c>
      <c r="B5322">
        <v>201905325</v>
      </c>
      <c r="C5322" s="63">
        <v>35679</v>
      </c>
      <c r="D5322" s="63">
        <v>35679</v>
      </c>
      <c r="E5322" s="55">
        <v>1</v>
      </c>
      <c r="F5322">
        <f t="shared" si="83"/>
        <v>1</v>
      </c>
    </row>
    <row r="5323" spans="1:6" x14ac:dyDescent="0.25">
      <c r="A5323" t="s">
        <v>1846</v>
      </c>
      <c r="B5323">
        <v>202005096</v>
      </c>
      <c r="C5323" s="63">
        <v>35680</v>
      </c>
      <c r="D5323" s="63">
        <v>35680</v>
      </c>
      <c r="E5323" s="55">
        <v>1</v>
      </c>
      <c r="F5323">
        <f t="shared" si="83"/>
        <v>1</v>
      </c>
    </row>
    <row r="5324" spans="1:6" x14ac:dyDescent="0.25">
      <c r="A5324" t="s">
        <v>1845</v>
      </c>
      <c r="B5324">
        <v>202007525</v>
      </c>
      <c r="C5324" s="63">
        <v>35680</v>
      </c>
      <c r="D5324" s="63">
        <v>35680</v>
      </c>
      <c r="E5324" s="55">
        <v>1</v>
      </c>
      <c r="F5324">
        <f t="shared" si="83"/>
        <v>1</v>
      </c>
    </row>
    <row r="5325" spans="1:6" x14ac:dyDescent="0.25">
      <c r="A5325" t="s">
        <v>1844</v>
      </c>
      <c r="B5325">
        <v>200700267</v>
      </c>
      <c r="C5325" s="63">
        <v>35681</v>
      </c>
      <c r="D5325" s="63">
        <v>35681</v>
      </c>
      <c r="E5325" s="55">
        <v>1</v>
      </c>
      <c r="F5325">
        <f t="shared" si="83"/>
        <v>1</v>
      </c>
    </row>
    <row r="5326" spans="1:6" x14ac:dyDescent="0.25">
      <c r="B5326">
        <v>201504772</v>
      </c>
      <c r="C5326" s="63">
        <v>35680</v>
      </c>
      <c r="D5326" s="63">
        <v>35680</v>
      </c>
      <c r="E5326" s="55">
        <v>1</v>
      </c>
      <c r="F5326">
        <f t="shared" si="83"/>
        <v>1</v>
      </c>
    </row>
    <row r="5327" spans="1:6" x14ac:dyDescent="0.25">
      <c r="A5327" t="s">
        <v>1843</v>
      </c>
      <c r="B5327">
        <v>200802871</v>
      </c>
      <c r="C5327" s="63">
        <v>35680</v>
      </c>
      <c r="D5327" s="63">
        <v>35680</v>
      </c>
      <c r="E5327" s="55">
        <v>1</v>
      </c>
      <c r="F5327">
        <f t="shared" si="83"/>
        <v>1</v>
      </c>
    </row>
    <row r="5328" spans="1:6" x14ac:dyDescent="0.25">
      <c r="B5328">
        <v>201704710</v>
      </c>
      <c r="C5328" s="63">
        <v>35685</v>
      </c>
      <c r="D5328" s="63">
        <v>35685</v>
      </c>
      <c r="E5328" s="55">
        <v>1</v>
      </c>
      <c r="F5328">
        <f t="shared" si="83"/>
        <v>1</v>
      </c>
    </row>
    <row r="5329" spans="1:6" x14ac:dyDescent="0.25">
      <c r="B5329">
        <v>201705616</v>
      </c>
      <c r="C5329" s="63">
        <v>35681</v>
      </c>
      <c r="D5329" s="63">
        <v>35681</v>
      </c>
      <c r="E5329" s="55">
        <v>1</v>
      </c>
      <c r="F5329">
        <f t="shared" si="83"/>
        <v>1</v>
      </c>
    </row>
    <row r="5330" spans="1:6" x14ac:dyDescent="0.25">
      <c r="A5330" t="s">
        <v>5188</v>
      </c>
      <c r="B5330">
        <v>201800165</v>
      </c>
      <c r="C5330" s="63">
        <v>35680</v>
      </c>
      <c r="D5330" s="63">
        <v>35680</v>
      </c>
      <c r="E5330" s="55">
        <v>1</v>
      </c>
      <c r="F5330">
        <f t="shared" si="83"/>
        <v>1</v>
      </c>
    </row>
    <row r="5331" spans="1:6" x14ac:dyDescent="0.25">
      <c r="B5331">
        <v>201907483</v>
      </c>
      <c r="C5331" s="63">
        <v>35680</v>
      </c>
      <c r="D5331" s="63">
        <v>35680</v>
      </c>
      <c r="E5331" s="55">
        <v>1</v>
      </c>
      <c r="F5331">
        <f t="shared" si="83"/>
        <v>1</v>
      </c>
    </row>
    <row r="5332" spans="1:6" x14ac:dyDescent="0.25">
      <c r="A5332" t="s">
        <v>5187</v>
      </c>
      <c r="B5332">
        <v>202004393</v>
      </c>
      <c r="C5332" s="63">
        <v>35680</v>
      </c>
      <c r="D5332" s="63">
        <v>35680</v>
      </c>
      <c r="E5332" s="55">
        <v>1</v>
      </c>
      <c r="F5332">
        <f t="shared" si="83"/>
        <v>1</v>
      </c>
    </row>
    <row r="5333" spans="1:6" x14ac:dyDescent="0.25">
      <c r="A5333" t="s">
        <v>1842</v>
      </c>
      <c r="B5333">
        <v>201506045</v>
      </c>
      <c r="C5333" s="63">
        <v>35686</v>
      </c>
      <c r="D5333" s="63">
        <v>35686</v>
      </c>
      <c r="E5333" s="55">
        <v>1</v>
      </c>
      <c r="F5333">
        <f t="shared" si="83"/>
        <v>1</v>
      </c>
    </row>
    <row r="5334" spans="1:6" x14ac:dyDescent="0.25">
      <c r="B5334">
        <v>201706415</v>
      </c>
      <c r="C5334" s="63">
        <v>35687</v>
      </c>
      <c r="D5334" s="63">
        <v>35687</v>
      </c>
      <c r="E5334" s="55">
        <v>1</v>
      </c>
      <c r="F5334">
        <f t="shared" si="83"/>
        <v>1</v>
      </c>
    </row>
    <row r="5335" spans="1:6" x14ac:dyDescent="0.25">
      <c r="B5335">
        <v>201904692</v>
      </c>
      <c r="C5335" s="63">
        <v>35687</v>
      </c>
      <c r="D5335" s="63">
        <v>35687</v>
      </c>
      <c r="E5335" s="55">
        <v>1</v>
      </c>
      <c r="F5335">
        <f t="shared" si="83"/>
        <v>1</v>
      </c>
    </row>
    <row r="5336" spans="1:6" x14ac:dyDescent="0.25">
      <c r="A5336" t="s">
        <v>1841</v>
      </c>
      <c r="B5336">
        <v>201900135</v>
      </c>
      <c r="C5336" s="63">
        <v>35681</v>
      </c>
      <c r="D5336" s="63">
        <v>35682</v>
      </c>
      <c r="E5336" s="55">
        <v>1</v>
      </c>
      <c r="F5336">
        <f t="shared" si="83"/>
        <v>2</v>
      </c>
    </row>
    <row r="5337" spans="1:6" x14ac:dyDescent="0.25">
      <c r="A5337" t="s">
        <v>1839</v>
      </c>
      <c r="B5337">
        <v>202008902</v>
      </c>
      <c r="C5337" s="63">
        <v>35680</v>
      </c>
      <c r="D5337" s="63">
        <v>35680</v>
      </c>
      <c r="E5337" s="55">
        <v>1</v>
      </c>
      <c r="F5337">
        <f t="shared" si="83"/>
        <v>1</v>
      </c>
    </row>
    <row r="5338" spans="1:6" x14ac:dyDescent="0.25">
      <c r="A5338" t="s">
        <v>5186</v>
      </c>
      <c r="B5338">
        <v>202008319</v>
      </c>
      <c r="C5338" s="63">
        <v>35680</v>
      </c>
      <c r="D5338" s="63">
        <v>35680</v>
      </c>
      <c r="E5338" s="55">
        <v>1</v>
      </c>
      <c r="F5338">
        <f t="shared" si="83"/>
        <v>1</v>
      </c>
    </row>
    <row r="5339" spans="1:6" x14ac:dyDescent="0.25">
      <c r="A5339" t="s">
        <v>5185</v>
      </c>
      <c r="B5339">
        <v>201704976</v>
      </c>
      <c r="C5339" s="63">
        <v>35680</v>
      </c>
      <c r="D5339" s="63">
        <v>35680</v>
      </c>
      <c r="E5339" s="55">
        <v>1</v>
      </c>
      <c r="F5339">
        <f t="shared" si="83"/>
        <v>1</v>
      </c>
    </row>
    <row r="5340" spans="1:6" x14ac:dyDescent="0.25">
      <c r="B5340">
        <v>201905682</v>
      </c>
      <c r="C5340" s="63">
        <v>35680</v>
      </c>
      <c r="D5340" s="63">
        <v>35680</v>
      </c>
      <c r="E5340" s="55">
        <v>1</v>
      </c>
      <c r="F5340">
        <f t="shared" si="83"/>
        <v>1</v>
      </c>
    </row>
    <row r="5341" spans="1:6" x14ac:dyDescent="0.25">
      <c r="B5341">
        <v>202003219</v>
      </c>
      <c r="C5341" s="63">
        <v>35680</v>
      </c>
      <c r="D5341" s="63">
        <v>35680</v>
      </c>
      <c r="E5341" s="55">
        <v>1</v>
      </c>
      <c r="F5341">
        <f t="shared" si="83"/>
        <v>1</v>
      </c>
    </row>
    <row r="5342" spans="1:6" x14ac:dyDescent="0.25">
      <c r="A5342" t="s">
        <v>1838</v>
      </c>
      <c r="B5342">
        <v>201805238</v>
      </c>
      <c r="C5342" s="63">
        <v>35681</v>
      </c>
      <c r="D5342" s="63">
        <v>35681</v>
      </c>
      <c r="E5342" s="55">
        <v>1</v>
      </c>
      <c r="F5342">
        <f t="shared" si="83"/>
        <v>1</v>
      </c>
    </row>
    <row r="5343" spans="1:6" x14ac:dyDescent="0.25">
      <c r="A5343" t="s">
        <v>5184</v>
      </c>
      <c r="B5343">
        <v>202007590</v>
      </c>
      <c r="C5343" s="63">
        <v>35687</v>
      </c>
      <c r="D5343" s="63">
        <v>35687</v>
      </c>
      <c r="E5343" s="55">
        <v>1</v>
      </c>
      <c r="F5343">
        <f t="shared" si="83"/>
        <v>1</v>
      </c>
    </row>
    <row r="5344" spans="1:6" x14ac:dyDescent="0.25">
      <c r="A5344" t="s">
        <v>1837</v>
      </c>
      <c r="B5344">
        <v>202007866</v>
      </c>
      <c r="C5344" s="63">
        <v>35680</v>
      </c>
      <c r="D5344" s="63">
        <v>35680</v>
      </c>
      <c r="E5344" s="55">
        <v>1</v>
      </c>
      <c r="F5344">
        <f t="shared" si="83"/>
        <v>1</v>
      </c>
    </row>
    <row r="5345" spans="1:6" x14ac:dyDescent="0.25">
      <c r="A5345" t="s">
        <v>5183</v>
      </c>
      <c r="B5345">
        <v>202005356</v>
      </c>
      <c r="C5345" s="63">
        <v>35680</v>
      </c>
      <c r="D5345" s="63">
        <v>35681</v>
      </c>
      <c r="E5345" s="55">
        <v>1</v>
      </c>
      <c r="F5345">
        <f t="shared" si="83"/>
        <v>2</v>
      </c>
    </row>
    <row r="5346" spans="1:6" x14ac:dyDescent="0.25">
      <c r="B5346">
        <v>202006641</v>
      </c>
      <c r="C5346" s="63">
        <v>35681</v>
      </c>
      <c r="D5346" s="63">
        <v>35681</v>
      </c>
      <c r="E5346" s="55">
        <v>1</v>
      </c>
      <c r="F5346">
        <f t="shared" si="83"/>
        <v>1</v>
      </c>
    </row>
    <row r="5347" spans="1:6" x14ac:dyDescent="0.25">
      <c r="B5347">
        <v>202008551</v>
      </c>
      <c r="C5347" s="63">
        <v>35680</v>
      </c>
      <c r="D5347" s="63">
        <v>35680</v>
      </c>
      <c r="E5347" s="55">
        <v>1</v>
      </c>
      <c r="F5347">
        <f t="shared" si="83"/>
        <v>1</v>
      </c>
    </row>
    <row r="5348" spans="1:6" x14ac:dyDescent="0.25">
      <c r="A5348" t="s">
        <v>1836</v>
      </c>
      <c r="B5348">
        <v>201906834</v>
      </c>
      <c r="C5348" s="63">
        <v>35680</v>
      </c>
      <c r="D5348" s="63">
        <v>35680</v>
      </c>
      <c r="E5348" s="55">
        <v>1</v>
      </c>
      <c r="F5348">
        <f t="shared" si="83"/>
        <v>1</v>
      </c>
    </row>
    <row r="5349" spans="1:6" x14ac:dyDescent="0.25">
      <c r="B5349">
        <v>202008227</v>
      </c>
      <c r="C5349" s="63">
        <v>35681</v>
      </c>
      <c r="D5349" s="63">
        <v>35681</v>
      </c>
      <c r="E5349" s="55">
        <v>1</v>
      </c>
      <c r="F5349">
        <f t="shared" si="83"/>
        <v>1</v>
      </c>
    </row>
    <row r="5350" spans="1:6" x14ac:dyDescent="0.25">
      <c r="A5350" t="s">
        <v>1834</v>
      </c>
      <c r="B5350">
        <v>201404676</v>
      </c>
      <c r="C5350" s="63">
        <v>35681</v>
      </c>
      <c r="D5350" s="63">
        <v>35681</v>
      </c>
      <c r="E5350" s="55">
        <v>1</v>
      </c>
      <c r="F5350">
        <f t="shared" si="83"/>
        <v>1</v>
      </c>
    </row>
    <row r="5351" spans="1:6" x14ac:dyDescent="0.25">
      <c r="B5351">
        <v>201706162</v>
      </c>
      <c r="C5351" s="63">
        <v>35682</v>
      </c>
      <c r="D5351" s="63">
        <v>35682</v>
      </c>
      <c r="E5351" s="55">
        <v>1</v>
      </c>
      <c r="F5351">
        <f t="shared" si="83"/>
        <v>1</v>
      </c>
    </row>
    <row r="5352" spans="1:6" x14ac:dyDescent="0.25">
      <c r="A5352" t="s">
        <v>5182</v>
      </c>
      <c r="B5352">
        <v>201603822</v>
      </c>
      <c r="C5352" s="63">
        <v>35680</v>
      </c>
      <c r="D5352" s="63">
        <v>35681</v>
      </c>
      <c r="E5352" s="55">
        <v>1</v>
      </c>
      <c r="F5352">
        <f t="shared" si="83"/>
        <v>2</v>
      </c>
    </row>
    <row r="5353" spans="1:6" x14ac:dyDescent="0.25">
      <c r="A5353" t="s">
        <v>5181</v>
      </c>
      <c r="B5353">
        <v>201800700</v>
      </c>
      <c r="C5353" s="63">
        <v>35687</v>
      </c>
      <c r="D5353" s="63">
        <v>35687</v>
      </c>
      <c r="E5353" s="55">
        <v>1</v>
      </c>
      <c r="F5353">
        <f t="shared" si="83"/>
        <v>1</v>
      </c>
    </row>
    <row r="5354" spans="1:6" x14ac:dyDescent="0.25">
      <c r="B5354">
        <v>201908119</v>
      </c>
      <c r="C5354" s="63">
        <v>35680</v>
      </c>
      <c r="D5354" s="63">
        <v>35680</v>
      </c>
      <c r="E5354" s="55">
        <v>1</v>
      </c>
      <c r="F5354">
        <f t="shared" si="83"/>
        <v>1</v>
      </c>
    </row>
    <row r="5355" spans="1:6" x14ac:dyDescent="0.25">
      <c r="A5355" t="s">
        <v>5180</v>
      </c>
      <c r="B5355">
        <v>201907351</v>
      </c>
      <c r="C5355" s="63">
        <v>35680</v>
      </c>
      <c r="D5355" s="63">
        <v>35680</v>
      </c>
      <c r="E5355" s="55">
        <v>1</v>
      </c>
      <c r="F5355">
        <f t="shared" si="83"/>
        <v>1</v>
      </c>
    </row>
    <row r="5356" spans="1:6" x14ac:dyDescent="0.25">
      <c r="B5356">
        <v>202005567</v>
      </c>
      <c r="C5356" s="63">
        <v>35680</v>
      </c>
      <c r="D5356" s="63">
        <v>35680</v>
      </c>
      <c r="E5356" s="55">
        <v>1</v>
      </c>
      <c r="F5356">
        <f t="shared" si="83"/>
        <v>1</v>
      </c>
    </row>
    <row r="5357" spans="1:6" x14ac:dyDescent="0.25">
      <c r="A5357" t="s">
        <v>5179</v>
      </c>
      <c r="B5357">
        <v>201706780</v>
      </c>
      <c r="C5357" s="63">
        <v>35680</v>
      </c>
      <c r="D5357" s="63">
        <v>35680</v>
      </c>
      <c r="E5357" s="55">
        <v>1</v>
      </c>
      <c r="F5357">
        <f t="shared" si="83"/>
        <v>1</v>
      </c>
    </row>
    <row r="5358" spans="1:6" x14ac:dyDescent="0.25">
      <c r="A5358" t="s">
        <v>5178</v>
      </c>
      <c r="B5358">
        <v>202004996</v>
      </c>
      <c r="C5358" s="63">
        <v>35680</v>
      </c>
      <c r="D5358" s="63">
        <v>35680</v>
      </c>
      <c r="E5358" s="55">
        <v>1</v>
      </c>
      <c r="F5358">
        <f t="shared" si="83"/>
        <v>1</v>
      </c>
    </row>
    <row r="5359" spans="1:6" x14ac:dyDescent="0.25">
      <c r="A5359" t="s">
        <v>1832</v>
      </c>
      <c r="B5359">
        <v>201603619</v>
      </c>
      <c r="C5359" s="63">
        <v>35681</v>
      </c>
      <c r="D5359" s="63">
        <v>35681</v>
      </c>
      <c r="E5359" s="55">
        <v>1</v>
      </c>
      <c r="F5359">
        <f t="shared" si="83"/>
        <v>1</v>
      </c>
    </row>
    <row r="5360" spans="1:6" x14ac:dyDescent="0.25">
      <c r="B5360">
        <v>201907457</v>
      </c>
      <c r="C5360" s="63">
        <v>35682</v>
      </c>
      <c r="D5360" s="63">
        <v>35682</v>
      </c>
      <c r="E5360" s="55">
        <v>1</v>
      </c>
      <c r="F5360">
        <f t="shared" si="83"/>
        <v>1</v>
      </c>
    </row>
    <row r="5361" spans="1:6" x14ac:dyDescent="0.25">
      <c r="A5361" t="s">
        <v>5177</v>
      </c>
      <c r="B5361">
        <v>201705985</v>
      </c>
      <c r="C5361" s="63">
        <v>35680</v>
      </c>
      <c r="D5361" s="63">
        <v>35680</v>
      </c>
      <c r="E5361" s="55">
        <v>1</v>
      </c>
      <c r="F5361">
        <f t="shared" si="83"/>
        <v>1</v>
      </c>
    </row>
    <row r="5362" spans="1:6" x14ac:dyDescent="0.25">
      <c r="B5362">
        <v>201905179</v>
      </c>
      <c r="C5362" s="63">
        <v>35680</v>
      </c>
      <c r="D5362" s="63">
        <v>35680</v>
      </c>
      <c r="E5362" s="55">
        <v>1</v>
      </c>
      <c r="F5362">
        <f t="shared" si="83"/>
        <v>1</v>
      </c>
    </row>
    <row r="5363" spans="1:6" x14ac:dyDescent="0.25">
      <c r="A5363" t="s">
        <v>5176</v>
      </c>
      <c r="B5363">
        <v>202004926</v>
      </c>
      <c r="C5363" s="63">
        <v>35681</v>
      </c>
      <c r="D5363" s="63">
        <v>35681</v>
      </c>
      <c r="E5363" s="55">
        <v>1</v>
      </c>
      <c r="F5363">
        <f t="shared" si="83"/>
        <v>1</v>
      </c>
    </row>
    <row r="5364" spans="1:6" x14ac:dyDescent="0.25">
      <c r="A5364" t="s">
        <v>1831</v>
      </c>
      <c r="B5364">
        <v>201906051</v>
      </c>
      <c r="C5364" s="63">
        <v>35682</v>
      </c>
      <c r="D5364" s="63">
        <v>35682</v>
      </c>
      <c r="E5364" s="55">
        <v>1</v>
      </c>
      <c r="F5364">
        <f t="shared" si="83"/>
        <v>1</v>
      </c>
    </row>
    <row r="5365" spans="1:6" x14ac:dyDescent="0.25">
      <c r="A5365" t="s">
        <v>5175</v>
      </c>
      <c r="B5365">
        <v>201704003</v>
      </c>
      <c r="C5365" s="63">
        <v>35681</v>
      </c>
      <c r="D5365" s="63">
        <v>35681</v>
      </c>
      <c r="E5365" s="55">
        <v>1</v>
      </c>
      <c r="F5365">
        <f t="shared" si="83"/>
        <v>1</v>
      </c>
    </row>
    <row r="5366" spans="1:6" x14ac:dyDescent="0.25">
      <c r="B5366">
        <v>201904639</v>
      </c>
      <c r="C5366" s="63">
        <v>35680</v>
      </c>
      <c r="D5366" s="63">
        <v>35680</v>
      </c>
      <c r="E5366" s="55">
        <v>1</v>
      </c>
      <c r="F5366">
        <f t="shared" si="83"/>
        <v>1</v>
      </c>
    </row>
    <row r="5367" spans="1:6" x14ac:dyDescent="0.25">
      <c r="B5367">
        <v>201905354</v>
      </c>
      <c r="C5367" s="63">
        <v>35680</v>
      </c>
      <c r="D5367" s="63">
        <v>35680</v>
      </c>
      <c r="E5367" s="55">
        <v>1</v>
      </c>
      <c r="F5367">
        <f t="shared" si="83"/>
        <v>1</v>
      </c>
    </row>
    <row r="5368" spans="1:6" x14ac:dyDescent="0.25">
      <c r="B5368">
        <v>202004374</v>
      </c>
      <c r="C5368" s="63">
        <v>35682</v>
      </c>
      <c r="D5368" s="63">
        <v>35682</v>
      </c>
      <c r="E5368" s="55">
        <v>1</v>
      </c>
      <c r="F5368">
        <f t="shared" si="83"/>
        <v>1</v>
      </c>
    </row>
    <row r="5369" spans="1:6" x14ac:dyDescent="0.25">
      <c r="A5369" t="s">
        <v>5174</v>
      </c>
      <c r="B5369">
        <v>202005418</v>
      </c>
      <c r="C5369" s="63">
        <v>35680</v>
      </c>
      <c r="D5369" s="63">
        <v>35680</v>
      </c>
      <c r="E5369" s="55">
        <v>1</v>
      </c>
      <c r="F5369">
        <f t="shared" si="83"/>
        <v>1</v>
      </c>
    </row>
    <row r="5370" spans="1:6" x14ac:dyDescent="0.25">
      <c r="A5370" t="s">
        <v>5173</v>
      </c>
      <c r="B5370">
        <v>202009533</v>
      </c>
      <c r="C5370" s="63">
        <v>35694</v>
      </c>
      <c r="D5370" s="63">
        <v>35694</v>
      </c>
      <c r="E5370" s="55">
        <v>1</v>
      </c>
      <c r="F5370">
        <f t="shared" si="83"/>
        <v>1</v>
      </c>
    </row>
    <row r="5371" spans="1:6" x14ac:dyDescent="0.25">
      <c r="A5371" t="s">
        <v>1829</v>
      </c>
      <c r="B5371">
        <v>201505938</v>
      </c>
      <c r="C5371" s="63">
        <v>35681</v>
      </c>
      <c r="D5371" s="63">
        <v>35681</v>
      </c>
      <c r="E5371" s="55">
        <v>1</v>
      </c>
      <c r="F5371">
        <f t="shared" si="83"/>
        <v>1</v>
      </c>
    </row>
    <row r="5372" spans="1:6" x14ac:dyDescent="0.25">
      <c r="A5372" t="s">
        <v>5172</v>
      </c>
      <c r="B5372">
        <v>201905831</v>
      </c>
      <c r="C5372" s="63">
        <v>35680</v>
      </c>
      <c r="D5372" s="63">
        <v>35680</v>
      </c>
      <c r="E5372" s="55">
        <v>1</v>
      </c>
      <c r="F5372">
        <f t="shared" si="83"/>
        <v>1</v>
      </c>
    </row>
    <row r="5373" spans="1:6" x14ac:dyDescent="0.25">
      <c r="A5373" t="s">
        <v>5171</v>
      </c>
      <c r="B5373">
        <v>201404459</v>
      </c>
      <c r="C5373" s="63">
        <v>35681</v>
      </c>
      <c r="D5373" s="63">
        <v>35681</v>
      </c>
      <c r="E5373" s="55">
        <v>1</v>
      </c>
      <c r="F5373">
        <f t="shared" si="83"/>
        <v>1</v>
      </c>
    </row>
    <row r="5374" spans="1:6" x14ac:dyDescent="0.25">
      <c r="B5374">
        <v>201906961</v>
      </c>
      <c r="C5374" s="63">
        <v>35682</v>
      </c>
      <c r="D5374" s="63">
        <v>35683</v>
      </c>
      <c r="E5374" s="55">
        <v>1</v>
      </c>
      <c r="F5374">
        <f t="shared" si="83"/>
        <v>2</v>
      </c>
    </row>
    <row r="5375" spans="1:6" x14ac:dyDescent="0.25">
      <c r="B5375">
        <v>201907601</v>
      </c>
      <c r="C5375" s="63">
        <v>35683</v>
      </c>
      <c r="D5375" s="63">
        <v>35683</v>
      </c>
      <c r="E5375" s="55">
        <v>1</v>
      </c>
      <c r="F5375">
        <f t="shared" si="83"/>
        <v>1</v>
      </c>
    </row>
    <row r="5376" spans="1:6" x14ac:dyDescent="0.25">
      <c r="B5376">
        <v>202004852</v>
      </c>
      <c r="C5376" s="63">
        <v>35680</v>
      </c>
      <c r="D5376" s="63">
        <v>35681</v>
      </c>
      <c r="E5376" s="55">
        <v>1</v>
      </c>
      <c r="F5376">
        <f t="shared" si="83"/>
        <v>2</v>
      </c>
    </row>
    <row r="5377" spans="1:6" x14ac:dyDescent="0.25">
      <c r="A5377" t="s">
        <v>1827</v>
      </c>
      <c r="B5377">
        <v>199703280</v>
      </c>
      <c r="C5377" s="63">
        <v>35681</v>
      </c>
      <c r="D5377" s="63">
        <v>35681</v>
      </c>
      <c r="E5377" s="55">
        <v>1</v>
      </c>
      <c r="F5377">
        <f t="shared" si="83"/>
        <v>1</v>
      </c>
    </row>
    <row r="5378" spans="1:6" x14ac:dyDescent="0.25">
      <c r="B5378">
        <v>201808613</v>
      </c>
      <c r="C5378" s="63">
        <v>35681</v>
      </c>
      <c r="D5378" s="63">
        <v>35681</v>
      </c>
      <c r="E5378" s="55">
        <v>1</v>
      </c>
      <c r="F5378">
        <f t="shared" si="83"/>
        <v>1</v>
      </c>
    </row>
    <row r="5379" spans="1:6" x14ac:dyDescent="0.25">
      <c r="B5379">
        <v>201907345</v>
      </c>
      <c r="C5379" s="63">
        <v>35681</v>
      </c>
      <c r="D5379" s="63">
        <v>35681</v>
      </c>
      <c r="E5379" s="55">
        <v>1</v>
      </c>
      <c r="F5379">
        <f t="shared" si="83"/>
        <v>1</v>
      </c>
    </row>
    <row r="5380" spans="1:6" x14ac:dyDescent="0.25">
      <c r="B5380">
        <v>202005209</v>
      </c>
      <c r="C5380" s="63">
        <v>35682</v>
      </c>
      <c r="D5380" s="63">
        <v>35682</v>
      </c>
      <c r="E5380" s="55">
        <v>1</v>
      </c>
      <c r="F5380">
        <f t="shared" si="83"/>
        <v>1</v>
      </c>
    </row>
    <row r="5381" spans="1:6" x14ac:dyDescent="0.25">
      <c r="A5381" t="s">
        <v>5170</v>
      </c>
      <c r="B5381">
        <v>201806406</v>
      </c>
      <c r="C5381" s="63">
        <v>35681</v>
      </c>
      <c r="D5381" s="63">
        <v>35681</v>
      </c>
      <c r="E5381" s="55">
        <v>1</v>
      </c>
      <c r="F5381">
        <f t="shared" si="83"/>
        <v>1</v>
      </c>
    </row>
    <row r="5382" spans="1:6" x14ac:dyDescent="0.25">
      <c r="B5382">
        <v>202000772</v>
      </c>
      <c r="C5382" s="63">
        <v>35681</v>
      </c>
      <c r="D5382" s="63">
        <v>35681</v>
      </c>
      <c r="E5382" s="55">
        <v>1</v>
      </c>
      <c r="F5382">
        <f t="shared" ref="F5382:F5445" si="84">IFERROR(D5382-C5382+1, 0)</f>
        <v>1</v>
      </c>
    </row>
    <row r="5383" spans="1:6" x14ac:dyDescent="0.25">
      <c r="A5383" t="s">
        <v>5169</v>
      </c>
      <c r="B5383">
        <v>201909873</v>
      </c>
      <c r="C5383" s="63">
        <v>35681</v>
      </c>
      <c r="D5383" s="63">
        <v>35681</v>
      </c>
      <c r="E5383" s="55">
        <v>1</v>
      </c>
      <c r="F5383">
        <f t="shared" si="84"/>
        <v>1</v>
      </c>
    </row>
    <row r="5384" spans="1:6" x14ac:dyDescent="0.25">
      <c r="A5384" t="s">
        <v>5168</v>
      </c>
      <c r="B5384">
        <v>201808543</v>
      </c>
      <c r="C5384" s="63">
        <v>35681</v>
      </c>
      <c r="D5384" s="63">
        <v>35681</v>
      </c>
      <c r="E5384" s="55">
        <v>1</v>
      </c>
      <c r="F5384">
        <f t="shared" si="84"/>
        <v>1</v>
      </c>
    </row>
    <row r="5385" spans="1:6" x14ac:dyDescent="0.25">
      <c r="A5385" t="s">
        <v>5167</v>
      </c>
      <c r="B5385">
        <v>201606499</v>
      </c>
      <c r="C5385" s="63">
        <v>35681</v>
      </c>
      <c r="D5385" s="63">
        <v>35681</v>
      </c>
      <c r="E5385" s="55">
        <v>1</v>
      </c>
      <c r="F5385">
        <f t="shared" si="84"/>
        <v>1</v>
      </c>
    </row>
    <row r="5386" spans="1:6" x14ac:dyDescent="0.25">
      <c r="A5386" t="s">
        <v>5166</v>
      </c>
      <c r="B5386">
        <v>201907201</v>
      </c>
      <c r="C5386" s="63">
        <v>35681</v>
      </c>
      <c r="D5386" s="63">
        <v>35681</v>
      </c>
      <c r="E5386" s="55">
        <v>1</v>
      </c>
      <c r="F5386">
        <f t="shared" si="84"/>
        <v>1</v>
      </c>
    </row>
    <row r="5387" spans="1:6" x14ac:dyDescent="0.25">
      <c r="B5387">
        <v>202005845</v>
      </c>
      <c r="C5387" s="63">
        <v>35681</v>
      </c>
      <c r="D5387" s="63">
        <v>35681</v>
      </c>
      <c r="E5387" s="55">
        <v>1</v>
      </c>
      <c r="F5387">
        <f t="shared" si="84"/>
        <v>1</v>
      </c>
    </row>
    <row r="5388" spans="1:6" x14ac:dyDescent="0.25">
      <c r="A5388" t="s">
        <v>5165</v>
      </c>
      <c r="B5388">
        <v>201806691</v>
      </c>
      <c r="C5388" s="63">
        <v>35681</v>
      </c>
      <c r="D5388" s="63">
        <v>35681</v>
      </c>
      <c r="E5388" s="55">
        <v>1</v>
      </c>
      <c r="F5388">
        <f t="shared" si="84"/>
        <v>1</v>
      </c>
    </row>
    <row r="5389" spans="1:6" x14ac:dyDescent="0.25">
      <c r="A5389" t="s">
        <v>5164</v>
      </c>
      <c r="B5389">
        <v>201503738</v>
      </c>
      <c r="C5389" s="63">
        <v>35681</v>
      </c>
      <c r="D5389" s="63">
        <v>35681</v>
      </c>
      <c r="E5389" s="55">
        <v>1</v>
      </c>
      <c r="F5389">
        <f t="shared" si="84"/>
        <v>1</v>
      </c>
    </row>
    <row r="5390" spans="1:6" x14ac:dyDescent="0.25">
      <c r="B5390">
        <v>201806360</v>
      </c>
      <c r="C5390" s="63">
        <v>35681</v>
      </c>
      <c r="D5390" s="63">
        <v>35681</v>
      </c>
      <c r="E5390" s="55">
        <v>1</v>
      </c>
      <c r="F5390">
        <f t="shared" si="84"/>
        <v>1</v>
      </c>
    </row>
    <row r="5391" spans="1:6" x14ac:dyDescent="0.25">
      <c r="A5391" t="s">
        <v>1826</v>
      </c>
      <c r="B5391">
        <v>201707329</v>
      </c>
      <c r="C5391" s="63">
        <v>35681</v>
      </c>
      <c r="D5391" s="63">
        <v>35681</v>
      </c>
      <c r="E5391" s="55">
        <v>1</v>
      </c>
      <c r="F5391">
        <f t="shared" si="84"/>
        <v>1</v>
      </c>
    </row>
    <row r="5392" spans="1:6" x14ac:dyDescent="0.25">
      <c r="A5392" t="s">
        <v>1825</v>
      </c>
      <c r="B5392">
        <v>202008862</v>
      </c>
      <c r="C5392" s="63">
        <v>35682</v>
      </c>
      <c r="D5392" s="63">
        <v>35682</v>
      </c>
      <c r="E5392" s="55">
        <v>1</v>
      </c>
      <c r="F5392">
        <f t="shared" si="84"/>
        <v>1</v>
      </c>
    </row>
    <row r="5393" spans="1:6" x14ac:dyDescent="0.25">
      <c r="A5393" t="s">
        <v>5163</v>
      </c>
      <c r="B5393">
        <v>201806151</v>
      </c>
      <c r="C5393" s="63">
        <v>35681</v>
      </c>
      <c r="D5393" s="63">
        <v>35681</v>
      </c>
      <c r="E5393" s="55">
        <v>1</v>
      </c>
      <c r="F5393">
        <f t="shared" si="84"/>
        <v>1</v>
      </c>
    </row>
    <row r="5394" spans="1:6" x14ac:dyDescent="0.25">
      <c r="A5394" t="s">
        <v>1824</v>
      </c>
      <c r="B5394">
        <v>201706956</v>
      </c>
      <c r="C5394" s="63">
        <v>35681</v>
      </c>
      <c r="D5394" s="63">
        <v>35681</v>
      </c>
      <c r="E5394" s="55">
        <v>1</v>
      </c>
      <c r="F5394">
        <f t="shared" si="84"/>
        <v>1</v>
      </c>
    </row>
    <row r="5395" spans="1:6" x14ac:dyDescent="0.25">
      <c r="A5395" t="s">
        <v>5162</v>
      </c>
      <c r="B5395">
        <v>201905034</v>
      </c>
      <c r="C5395" s="63">
        <v>35707</v>
      </c>
      <c r="D5395" s="63">
        <v>35707</v>
      </c>
      <c r="E5395" s="55">
        <v>1</v>
      </c>
      <c r="F5395">
        <f t="shared" si="84"/>
        <v>1</v>
      </c>
    </row>
    <row r="5396" spans="1:6" x14ac:dyDescent="0.25">
      <c r="A5396" t="s">
        <v>5161</v>
      </c>
      <c r="B5396">
        <v>201704066</v>
      </c>
      <c r="C5396" s="63">
        <v>35681</v>
      </c>
      <c r="D5396" s="63">
        <v>35681</v>
      </c>
      <c r="E5396" s="55">
        <v>1</v>
      </c>
      <c r="F5396">
        <f t="shared" si="84"/>
        <v>1</v>
      </c>
    </row>
    <row r="5397" spans="1:6" x14ac:dyDescent="0.25">
      <c r="A5397" t="s">
        <v>5159</v>
      </c>
      <c r="B5397">
        <v>201603173</v>
      </c>
      <c r="C5397" s="63">
        <v>35681</v>
      </c>
      <c r="D5397" s="63">
        <v>35681</v>
      </c>
      <c r="E5397" s="55">
        <v>1</v>
      </c>
      <c r="F5397">
        <f t="shared" si="84"/>
        <v>1</v>
      </c>
    </row>
    <row r="5398" spans="1:6" x14ac:dyDescent="0.25">
      <c r="A5398" t="s">
        <v>1822</v>
      </c>
      <c r="B5398">
        <v>201504403</v>
      </c>
      <c r="C5398" s="63">
        <v>35682</v>
      </c>
      <c r="D5398" s="63">
        <v>35682</v>
      </c>
      <c r="E5398" s="55">
        <v>1</v>
      </c>
      <c r="F5398">
        <f t="shared" si="84"/>
        <v>1</v>
      </c>
    </row>
    <row r="5399" spans="1:6" x14ac:dyDescent="0.25">
      <c r="A5399" t="s">
        <v>1821</v>
      </c>
      <c r="B5399">
        <v>201907089</v>
      </c>
      <c r="C5399" s="63">
        <v>35682</v>
      </c>
      <c r="D5399" s="63">
        <v>35682</v>
      </c>
      <c r="E5399" s="55">
        <v>1</v>
      </c>
      <c r="F5399">
        <f t="shared" si="84"/>
        <v>1</v>
      </c>
    </row>
    <row r="5400" spans="1:6" x14ac:dyDescent="0.25">
      <c r="A5400" t="s">
        <v>1820</v>
      </c>
      <c r="B5400">
        <v>202006670</v>
      </c>
      <c r="C5400" s="63">
        <v>35682</v>
      </c>
      <c r="D5400" s="63">
        <v>35682</v>
      </c>
      <c r="E5400" s="55">
        <v>1</v>
      </c>
      <c r="F5400">
        <f t="shared" si="84"/>
        <v>1</v>
      </c>
    </row>
    <row r="5401" spans="1:6" x14ac:dyDescent="0.25">
      <c r="A5401" t="s">
        <v>5158</v>
      </c>
      <c r="B5401">
        <v>201809221</v>
      </c>
      <c r="C5401" s="63">
        <v>35687</v>
      </c>
      <c r="D5401" s="63">
        <v>35687</v>
      </c>
      <c r="E5401" s="55">
        <v>1</v>
      </c>
      <c r="F5401">
        <f t="shared" si="84"/>
        <v>1</v>
      </c>
    </row>
    <row r="5402" spans="1:6" x14ac:dyDescent="0.25">
      <c r="B5402">
        <v>201907198</v>
      </c>
      <c r="C5402" s="63">
        <v>35687</v>
      </c>
      <c r="D5402" s="63">
        <v>35687</v>
      </c>
      <c r="E5402" s="55">
        <v>1</v>
      </c>
      <c r="F5402">
        <f t="shared" si="84"/>
        <v>1</v>
      </c>
    </row>
    <row r="5403" spans="1:6" x14ac:dyDescent="0.25">
      <c r="B5403">
        <v>202008484</v>
      </c>
      <c r="C5403" s="63">
        <v>35687</v>
      </c>
      <c r="D5403" s="63">
        <v>35687</v>
      </c>
      <c r="E5403" s="55">
        <v>1</v>
      </c>
      <c r="F5403">
        <f t="shared" si="84"/>
        <v>1</v>
      </c>
    </row>
    <row r="5404" spans="1:6" x14ac:dyDescent="0.25">
      <c r="A5404" t="s">
        <v>1819</v>
      </c>
      <c r="B5404">
        <v>202103369</v>
      </c>
      <c r="C5404" s="63">
        <v>35682</v>
      </c>
      <c r="D5404" s="63">
        <v>35682</v>
      </c>
      <c r="E5404" s="55">
        <v>1</v>
      </c>
      <c r="F5404">
        <f t="shared" si="84"/>
        <v>1</v>
      </c>
    </row>
    <row r="5405" spans="1:6" x14ac:dyDescent="0.25">
      <c r="A5405" t="s">
        <v>1818</v>
      </c>
      <c r="B5405">
        <v>201605380</v>
      </c>
      <c r="C5405" s="63">
        <v>35682</v>
      </c>
      <c r="D5405" s="63">
        <v>35682</v>
      </c>
      <c r="E5405" s="55">
        <v>1</v>
      </c>
      <c r="F5405">
        <f t="shared" si="84"/>
        <v>1</v>
      </c>
    </row>
    <row r="5406" spans="1:6" x14ac:dyDescent="0.25">
      <c r="B5406">
        <v>201806627</v>
      </c>
      <c r="C5406" s="63">
        <v>35683</v>
      </c>
      <c r="D5406" s="63">
        <v>35683</v>
      </c>
      <c r="E5406" s="55">
        <v>1</v>
      </c>
      <c r="F5406">
        <f t="shared" si="84"/>
        <v>1</v>
      </c>
    </row>
    <row r="5407" spans="1:6" x14ac:dyDescent="0.25">
      <c r="A5407" t="s">
        <v>1816</v>
      </c>
      <c r="B5407">
        <v>201307032</v>
      </c>
      <c r="C5407" s="63">
        <v>35682</v>
      </c>
      <c r="D5407" s="63">
        <v>35682</v>
      </c>
      <c r="E5407" s="55">
        <v>1</v>
      </c>
      <c r="F5407">
        <f t="shared" si="84"/>
        <v>1</v>
      </c>
    </row>
    <row r="5408" spans="1:6" x14ac:dyDescent="0.25">
      <c r="B5408">
        <v>201705206</v>
      </c>
      <c r="C5408" s="63">
        <v>35683</v>
      </c>
      <c r="D5408" s="63">
        <v>35683</v>
      </c>
      <c r="E5408" s="55">
        <v>1</v>
      </c>
      <c r="F5408">
        <f t="shared" si="84"/>
        <v>1</v>
      </c>
    </row>
    <row r="5409" spans="1:6" x14ac:dyDescent="0.25">
      <c r="B5409">
        <v>201708809</v>
      </c>
      <c r="C5409" s="63">
        <v>35683</v>
      </c>
      <c r="D5409" s="63">
        <v>35683</v>
      </c>
      <c r="E5409" s="55">
        <v>1</v>
      </c>
      <c r="F5409">
        <f t="shared" si="84"/>
        <v>1</v>
      </c>
    </row>
    <row r="5410" spans="1:6" x14ac:dyDescent="0.25">
      <c r="A5410" t="s">
        <v>1815</v>
      </c>
      <c r="B5410">
        <v>202007516</v>
      </c>
      <c r="C5410" s="63">
        <v>35683</v>
      </c>
      <c r="D5410" s="63">
        <v>35683</v>
      </c>
      <c r="E5410" s="55">
        <v>1</v>
      </c>
      <c r="F5410">
        <f t="shared" si="84"/>
        <v>1</v>
      </c>
    </row>
    <row r="5411" spans="1:6" x14ac:dyDescent="0.25">
      <c r="A5411" t="s">
        <v>1814</v>
      </c>
      <c r="B5411">
        <v>200304815</v>
      </c>
      <c r="C5411" s="63">
        <v>35682</v>
      </c>
      <c r="D5411" s="63">
        <v>35682</v>
      </c>
      <c r="E5411" s="55">
        <v>1</v>
      </c>
      <c r="F5411">
        <f t="shared" si="84"/>
        <v>1</v>
      </c>
    </row>
    <row r="5412" spans="1:6" x14ac:dyDescent="0.25">
      <c r="A5412" t="s">
        <v>1813</v>
      </c>
      <c r="B5412">
        <v>201907455</v>
      </c>
      <c r="C5412" s="63">
        <v>35684</v>
      </c>
      <c r="D5412" s="63">
        <v>35684</v>
      </c>
      <c r="E5412" s="55">
        <v>1</v>
      </c>
      <c r="F5412">
        <f t="shared" si="84"/>
        <v>1</v>
      </c>
    </row>
    <row r="5413" spans="1:6" x14ac:dyDescent="0.25">
      <c r="B5413">
        <v>202103636</v>
      </c>
      <c r="C5413" s="63">
        <v>35684</v>
      </c>
      <c r="D5413" s="63">
        <v>35685</v>
      </c>
      <c r="E5413" s="55">
        <v>1</v>
      </c>
      <c r="F5413">
        <f t="shared" si="84"/>
        <v>2</v>
      </c>
    </row>
    <row r="5414" spans="1:6" x14ac:dyDescent="0.25">
      <c r="A5414" t="s">
        <v>1812</v>
      </c>
      <c r="B5414">
        <v>202002811</v>
      </c>
      <c r="C5414" s="63">
        <v>35683</v>
      </c>
      <c r="D5414" s="63">
        <v>35683</v>
      </c>
      <c r="E5414" s="55">
        <v>1</v>
      </c>
      <c r="F5414">
        <f t="shared" si="84"/>
        <v>1</v>
      </c>
    </row>
    <row r="5415" spans="1:6" x14ac:dyDescent="0.25">
      <c r="A5415" t="s">
        <v>1811</v>
      </c>
      <c r="B5415">
        <v>201904803</v>
      </c>
      <c r="C5415" s="63">
        <v>35683</v>
      </c>
      <c r="D5415" s="63">
        <v>35683</v>
      </c>
      <c r="E5415" s="55">
        <v>1</v>
      </c>
      <c r="F5415">
        <f t="shared" si="84"/>
        <v>1</v>
      </c>
    </row>
    <row r="5416" spans="1:6" x14ac:dyDescent="0.25">
      <c r="B5416">
        <v>202005208</v>
      </c>
      <c r="C5416" s="63">
        <v>35683</v>
      </c>
      <c r="D5416" s="63">
        <v>35683</v>
      </c>
      <c r="E5416" s="55">
        <v>1</v>
      </c>
      <c r="F5416">
        <f t="shared" si="84"/>
        <v>1</v>
      </c>
    </row>
    <row r="5417" spans="1:6" x14ac:dyDescent="0.25">
      <c r="A5417" t="s">
        <v>5157</v>
      </c>
      <c r="B5417">
        <v>201704684</v>
      </c>
      <c r="C5417" s="63">
        <v>35683</v>
      </c>
      <c r="D5417" s="63">
        <v>35683</v>
      </c>
      <c r="E5417" s="55">
        <v>1</v>
      </c>
      <c r="F5417">
        <f t="shared" si="84"/>
        <v>1</v>
      </c>
    </row>
    <row r="5418" spans="1:6" x14ac:dyDescent="0.25">
      <c r="B5418">
        <v>202005388</v>
      </c>
      <c r="C5418" s="63">
        <v>35683</v>
      </c>
      <c r="D5418" s="63">
        <v>35683</v>
      </c>
      <c r="E5418" s="55">
        <v>1</v>
      </c>
      <c r="F5418">
        <f t="shared" si="84"/>
        <v>1</v>
      </c>
    </row>
    <row r="5419" spans="1:6" x14ac:dyDescent="0.25">
      <c r="A5419" t="s">
        <v>1810</v>
      </c>
      <c r="B5419">
        <v>202007623</v>
      </c>
      <c r="C5419" s="63">
        <v>35684</v>
      </c>
      <c r="D5419" s="63">
        <v>35684</v>
      </c>
      <c r="E5419" s="55">
        <v>1</v>
      </c>
      <c r="F5419">
        <f t="shared" si="84"/>
        <v>1</v>
      </c>
    </row>
    <row r="5420" spans="1:6" x14ac:dyDescent="0.25">
      <c r="A5420" t="s">
        <v>1809</v>
      </c>
      <c r="B5420">
        <v>201906200</v>
      </c>
      <c r="C5420" s="63">
        <v>35684</v>
      </c>
      <c r="D5420" s="63">
        <v>35684</v>
      </c>
      <c r="E5420" s="55">
        <v>1</v>
      </c>
      <c r="F5420">
        <f t="shared" si="84"/>
        <v>1</v>
      </c>
    </row>
    <row r="5421" spans="1:6" x14ac:dyDescent="0.25">
      <c r="A5421" t="s">
        <v>1808</v>
      </c>
      <c r="B5421">
        <v>202007667</v>
      </c>
      <c r="C5421" s="63">
        <v>35684</v>
      </c>
      <c r="D5421" s="63">
        <v>35684</v>
      </c>
      <c r="E5421" s="55">
        <v>1</v>
      </c>
      <c r="F5421">
        <f t="shared" si="84"/>
        <v>1</v>
      </c>
    </row>
    <row r="5422" spans="1:6" x14ac:dyDescent="0.25">
      <c r="A5422" t="s">
        <v>1807</v>
      </c>
      <c r="B5422">
        <v>201800990</v>
      </c>
      <c r="C5422" s="63">
        <v>35684</v>
      </c>
      <c r="D5422" s="63">
        <v>35684</v>
      </c>
      <c r="E5422" s="55">
        <v>1</v>
      </c>
      <c r="F5422">
        <f t="shared" si="84"/>
        <v>1</v>
      </c>
    </row>
    <row r="5423" spans="1:6" x14ac:dyDescent="0.25">
      <c r="A5423" t="s">
        <v>1806</v>
      </c>
      <c r="B5423">
        <v>202004421</v>
      </c>
      <c r="C5423" s="63">
        <v>35684</v>
      </c>
      <c r="D5423" s="63">
        <v>35684</v>
      </c>
      <c r="E5423" s="55">
        <v>1</v>
      </c>
      <c r="F5423">
        <f t="shared" si="84"/>
        <v>1</v>
      </c>
    </row>
    <row r="5424" spans="1:6" x14ac:dyDescent="0.25">
      <c r="A5424" t="s">
        <v>1805</v>
      </c>
      <c r="B5424">
        <v>201705205</v>
      </c>
      <c r="C5424" s="63">
        <v>35685</v>
      </c>
      <c r="D5424" s="63">
        <v>35685</v>
      </c>
      <c r="E5424" s="55">
        <v>1</v>
      </c>
      <c r="F5424">
        <f t="shared" si="84"/>
        <v>1</v>
      </c>
    </row>
    <row r="5425" spans="1:6" x14ac:dyDescent="0.25">
      <c r="B5425">
        <v>201802653</v>
      </c>
      <c r="C5425" s="63">
        <v>35689</v>
      </c>
      <c r="D5425" s="63">
        <v>35689</v>
      </c>
      <c r="E5425" s="55">
        <v>1</v>
      </c>
      <c r="F5425">
        <f t="shared" si="84"/>
        <v>1</v>
      </c>
    </row>
    <row r="5426" spans="1:6" x14ac:dyDescent="0.25">
      <c r="B5426">
        <v>201907859</v>
      </c>
      <c r="C5426" s="63">
        <v>35686</v>
      </c>
      <c r="D5426" s="63">
        <v>35686</v>
      </c>
      <c r="E5426" s="55">
        <v>1</v>
      </c>
      <c r="F5426">
        <f t="shared" si="84"/>
        <v>1</v>
      </c>
    </row>
    <row r="5427" spans="1:6" x14ac:dyDescent="0.25">
      <c r="B5427">
        <v>202006289</v>
      </c>
      <c r="C5427" s="63">
        <v>35685</v>
      </c>
      <c r="D5427" s="63">
        <v>35685</v>
      </c>
      <c r="E5427" s="55">
        <v>1</v>
      </c>
      <c r="F5427">
        <f t="shared" si="84"/>
        <v>1</v>
      </c>
    </row>
    <row r="5428" spans="1:6" x14ac:dyDescent="0.25">
      <c r="B5428">
        <v>202008401</v>
      </c>
      <c r="C5428" s="63">
        <v>35687</v>
      </c>
      <c r="D5428" s="63">
        <v>35687</v>
      </c>
      <c r="E5428" s="55">
        <v>1</v>
      </c>
      <c r="F5428">
        <f t="shared" si="84"/>
        <v>1</v>
      </c>
    </row>
    <row r="5429" spans="1:6" x14ac:dyDescent="0.25">
      <c r="B5429">
        <v>202009549</v>
      </c>
      <c r="C5429" s="63">
        <v>35688</v>
      </c>
      <c r="D5429" s="63">
        <v>35688</v>
      </c>
      <c r="E5429" s="55">
        <v>1</v>
      </c>
      <c r="F5429">
        <f t="shared" si="84"/>
        <v>1</v>
      </c>
    </row>
    <row r="5430" spans="1:6" x14ac:dyDescent="0.25">
      <c r="A5430" t="s">
        <v>1804</v>
      </c>
      <c r="B5430">
        <v>202004849</v>
      </c>
      <c r="C5430" s="63">
        <v>35686</v>
      </c>
      <c r="D5430" s="63">
        <v>35686</v>
      </c>
      <c r="E5430" s="55">
        <v>1</v>
      </c>
      <c r="F5430">
        <f t="shared" si="84"/>
        <v>1</v>
      </c>
    </row>
    <row r="5431" spans="1:6" x14ac:dyDescent="0.25">
      <c r="A5431" t="s">
        <v>5156</v>
      </c>
      <c r="B5431">
        <v>201603270</v>
      </c>
      <c r="C5431" s="63">
        <v>35687</v>
      </c>
      <c r="D5431" s="63">
        <v>35687</v>
      </c>
      <c r="E5431" s="55">
        <v>1</v>
      </c>
      <c r="F5431">
        <f t="shared" si="84"/>
        <v>1</v>
      </c>
    </row>
    <row r="5432" spans="1:6" x14ac:dyDescent="0.25">
      <c r="B5432">
        <v>202003142</v>
      </c>
      <c r="C5432" s="63">
        <v>35684</v>
      </c>
      <c r="D5432" s="63">
        <v>35684</v>
      </c>
      <c r="E5432" s="55">
        <v>1</v>
      </c>
      <c r="F5432">
        <f t="shared" si="84"/>
        <v>1</v>
      </c>
    </row>
    <row r="5433" spans="1:6" x14ac:dyDescent="0.25">
      <c r="A5433" t="s">
        <v>5155</v>
      </c>
      <c r="B5433">
        <v>202103631</v>
      </c>
      <c r="C5433" s="63">
        <v>35687</v>
      </c>
      <c r="D5433" s="63">
        <v>35687</v>
      </c>
      <c r="E5433" s="55">
        <v>1</v>
      </c>
      <c r="F5433">
        <f t="shared" si="84"/>
        <v>1</v>
      </c>
    </row>
    <row r="5434" spans="1:6" x14ac:dyDescent="0.25">
      <c r="A5434" t="s">
        <v>5154</v>
      </c>
      <c r="B5434">
        <v>201707001</v>
      </c>
      <c r="C5434" s="63">
        <v>35685</v>
      </c>
      <c r="D5434" s="63">
        <v>35685</v>
      </c>
      <c r="E5434" s="55">
        <v>1</v>
      </c>
      <c r="F5434">
        <f t="shared" si="84"/>
        <v>1</v>
      </c>
    </row>
    <row r="5435" spans="1:6" x14ac:dyDescent="0.25">
      <c r="B5435">
        <v>201806095</v>
      </c>
      <c r="C5435" s="63">
        <v>35686</v>
      </c>
      <c r="D5435" s="63">
        <v>35686</v>
      </c>
      <c r="E5435" s="55">
        <v>1</v>
      </c>
      <c r="F5435">
        <f t="shared" si="84"/>
        <v>1</v>
      </c>
    </row>
    <row r="5436" spans="1:6" x14ac:dyDescent="0.25">
      <c r="A5436" t="s">
        <v>1803</v>
      </c>
      <c r="B5436">
        <v>201900565</v>
      </c>
      <c r="C5436" s="63">
        <v>35685</v>
      </c>
      <c r="D5436" s="63">
        <v>35685</v>
      </c>
      <c r="E5436" s="55">
        <v>1</v>
      </c>
      <c r="F5436">
        <f t="shared" si="84"/>
        <v>1</v>
      </c>
    </row>
    <row r="5437" spans="1:6" x14ac:dyDescent="0.25">
      <c r="B5437">
        <v>201908126</v>
      </c>
      <c r="C5437" s="63">
        <v>35693</v>
      </c>
      <c r="D5437" s="63">
        <v>35693</v>
      </c>
      <c r="E5437" s="55">
        <v>1</v>
      </c>
      <c r="F5437">
        <f t="shared" si="84"/>
        <v>1</v>
      </c>
    </row>
    <row r="5438" spans="1:6" x14ac:dyDescent="0.25">
      <c r="A5438" t="s">
        <v>1802</v>
      </c>
      <c r="B5438">
        <v>201806787</v>
      </c>
      <c r="C5438" s="63">
        <v>35685</v>
      </c>
      <c r="D5438" s="63">
        <v>35685</v>
      </c>
      <c r="E5438" s="55">
        <v>1</v>
      </c>
      <c r="F5438">
        <f t="shared" si="84"/>
        <v>1</v>
      </c>
    </row>
    <row r="5439" spans="1:6" x14ac:dyDescent="0.25">
      <c r="B5439">
        <v>201906777</v>
      </c>
      <c r="C5439" s="63">
        <v>35686</v>
      </c>
      <c r="D5439" s="63">
        <v>35686</v>
      </c>
      <c r="E5439" s="55">
        <v>1</v>
      </c>
      <c r="F5439">
        <f t="shared" si="84"/>
        <v>1</v>
      </c>
    </row>
    <row r="5440" spans="1:6" x14ac:dyDescent="0.25">
      <c r="A5440" t="s">
        <v>5153</v>
      </c>
      <c r="B5440">
        <v>201806508</v>
      </c>
      <c r="C5440" s="63">
        <v>35687</v>
      </c>
      <c r="D5440" s="63">
        <v>35687</v>
      </c>
      <c r="E5440" s="55">
        <v>1</v>
      </c>
      <c r="F5440">
        <f t="shared" si="84"/>
        <v>1</v>
      </c>
    </row>
    <row r="5441" spans="1:6" x14ac:dyDescent="0.25">
      <c r="A5441" t="s">
        <v>5152</v>
      </c>
      <c r="B5441">
        <v>202005950</v>
      </c>
      <c r="C5441" s="63">
        <v>35685</v>
      </c>
      <c r="D5441" s="63">
        <v>35685</v>
      </c>
      <c r="E5441" s="55">
        <v>1</v>
      </c>
      <c r="F5441">
        <f t="shared" si="84"/>
        <v>1</v>
      </c>
    </row>
    <row r="5442" spans="1:6" x14ac:dyDescent="0.25">
      <c r="A5442" t="s">
        <v>5151</v>
      </c>
      <c r="B5442">
        <v>201909920</v>
      </c>
      <c r="C5442" s="63">
        <v>35685</v>
      </c>
      <c r="D5442" s="63">
        <v>35685</v>
      </c>
      <c r="E5442" s="55">
        <v>1</v>
      </c>
      <c r="F5442">
        <f t="shared" si="84"/>
        <v>1</v>
      </c>
    </row>
    <row r="5443" spans="1:6" x14ac:dyDescent="0.25">
      <c r="B5443">
        <v>202007539</v>
      </c>
      <c r="C5443" s="63">
        <v>35685</v>
      </c>
      <c r="D5443" s="63">
        <v>35685</v>
      </c>
      <c r="E5443" s="55">
        <v>1</v>
      </c>
      <c r="F5443">
        <f t="shared" si="84"/>
        <v>1</v>
      </c>
    </row>
    <row r="5444" spans="1:6" x14ac:dyDescent="0.25">
      <c r="A5444" t="s">
        <v>1801</v>
      </c>
      <c r="B5444">
        <v>202003072</v>
      </c>
      <c r="C5444" s="63">
        <v>35686</v>
      </c>
      <c r="D5444" s="63">
        <v>35686</v>
      </c>
      <c r="E5444" s="55">
        <v>1</v>
      </c>
      <c r="F5444">
        <f t="shared" si="84"/>
        <v>1</v>
      </c>
    </row>
    <row r="5445" spans="1:6" x14ac:dyDescent="0.25">
      <c r="A5445" t="s">
        <v>5150</v>
      </c>
      <c r="B5445">
        <v>201204970</v>
      </c>
      <c r="C5445" s="63">
        <v>35685</v>
      </c>
      <c r="D5445" s="63">
        <v>35685</v>
      </c>
      <c r="E5445" s="55">
        <v>1</v>
      </c>
      <c r="F5445">
        <f t="shared" si="84"/>
        <v>1</v>
      </c>
    </row>
    <row r="5446" spans="1:6" x14ac:dyDescent="0.25">
      <c r="A5446" t="s">
        <v>5149</v>
      </c>
      <c r="B5446">
        <v>202005108</v>
      </c>
      <c r="C5446" s="63">
        <v>35707</v>
      </c>
      <c r="D5446" s="63">
        <v>35707</v>
      </c>
      <c r="E5446" s="55">
        <v>1</v>
      </c>
      <c r="F5446">
        <f t="shared" ref="F5446:F5509" si="85">IFERROR(D5446-C5446+1, 0)</f>
        <v>1</v>
      </c>
    </row>
    <row r="5447" spans="1:6" x14ac:dyDescent="0.25">
      <c r="A5447" t="s">
        <v>1800</v>
      </c>
      <c r="B5447">
        <v>201905705</v>
      </c>
      <c r="C5447" s="63">
        <v>35686</v>
      </c>
      <c r="D5447" s="63">
        <v>35686</v>
      </c>
      <c r="E5447" s="55">
        <v>1</v>
      </c>
      <c r="F5447">
        <f t="shared" si="85"/>
        <v>1</v>
      </c>
    </row>
    <row r="5448" spans="1:6" x14ac:dyDescent="0.25">
      <c r="B5448">
        <v>202004893</v>
      </c>
      <c r="C5448" s="63">
        <v>35687</v>
      </c>
      <c r="D5448" s="63">
        <v>35687</v>
      </c>
      <c r="E5448" s="55">
        <v>1</v>
      </c>
      <c r="F5448">
        <f t="shared" si="85"/>
        <v>1</v>
      </c>
    </row>
    <row r="5449" spans="1:6" x14ac:dyDescent="0.25">
      <c r="B5449">
        <v>202006582</v>
      </c>
      <c r="C5449" s="63">
        <v>35687</v>
      </c>
      <c r="D5449" s="63">
        <v>35687</v>
      </c>
      <c r="E5449" s="55">
        <v>1</v>
      </c>
      <c r="F5449">
        <f t="shared" si="85"/>
        <v>1</v>
      </c>
    </row>
    <row r="5450" spans="1:6" x14ac:dyDescent="0.25">
      <c r="A5450" t="s">
        <v>5148</v>
      </c>
      <c r="B5450">
        <v>201806128</v>
      </c>
      <c r="C5450" s="63">
        <v>35687</v>
      </c>
      <c r="D5450" s="63">
        <v>35687</v>
      </c>
      <c r="E5450" s="55">
        <v>1</v>
      </c>
      <c r="F5450">
        <f t="shared" si="85"/>
        <v>1</v>
      </c>
    </row>
    <row r="5451" spans="1:6" x14ac:dyDescent="0.25">
      <c r="B5451">
        <v>202005107</v>
      </c>
      <c r="C5451" s="63">
        <v>35686</v>
      </c>
      <c r="D5451" s="63">
        <v>35686</v>
      </c>
      <c r="E5451" s="55">
        <v>1</v>
      </c>
      <c r="F5451">
        <f t="shared" si="85"/>
        <v>1</v>
      </c>
    </row>
    <row r="5452" spans="1:6" x14ac:dyDescent="0.25">
      <c r="A5452" t="s">
        <v>1798</v>
      </c>
      <c r="B5452">
        <v>201605775</v>
      </c>
      <c r="C5452" s="63">
        <v>35687</v>
      </c>
      <c r="D5452" s="63">
        <v>35687</v>
      </c>
      <c r="E5452" s="55">
        <v>1</v>
      </c>
      <c r="F5452">
        <f t="shared" si="85"/>
        <v>1</v>
      </c>
    </row>
    <row r="5453" spans="1:6" x14ac:dyDescent="0.25">
      <c r="B5453">
        <v>202006792</v>
      </c>
      <c r="C5453" s="63">
        <v>35686</v>
      </c>
      <c r="D5453" s="63">
        <v>35686</v>
      </c>
      <c r="E5453" s="55">
        <v>1</v>
      </c>
      <c r="F5453">
        <f t="shared" si="85"/>
        <v>1</v>
      </c>
    </row>
    <row r="5454" spans="1:6" x14ac:dyDescent="0.25">
      <c r="B5454">
        <v>202009548</v>
      </c>
      <c r="C5454" s="63">
        <v>35686</v>
      </c>
      <c r="D5454" s="63">
        <v>35686</v>
      </c>
      <c r="E5454" s="55">
        <v>1</v>
      </c>
      <c r="F5454">
        <f t="shared" si="85"/>
        <v>1</v>
      </c>
    </row>
    <row r="5455" spans="1:6" x14ac:dyDescent="0.25">
      <c r="A5455" t="s">
        <v>1797</v>
      </c>
      <c r="B5455">
        <v>201704515</v>
      </c>
      <c r="C5455" s="63">
        <v>35687</v>
      </c>
      <c r="D5455" s="63">
        <v>35687</v>
      </c>
      <c r="E5455" s="55">
        <v>1</v>
      </c>
      <c r="F5455">
        <f t="shared" si="85"/>
        <v>1</v>
      </c>
    </row>
    <row r="5456" spans="1:6" x14ac:dyDescent="0.25">
      <c r="B5456">
        <v>201906945</v>
      </c>
      <c r="C5456" s="63">
        <v>35687</v>
      </c>
      <c r="D5456" s="63">
        <v>35687</v>
      </c>
      <c r="E5456" s="55">
        <v>1</v>
      </c>
      <c r="F5456">
        <f t="shared" si="85"/>
        <v>1</v>
      </c>
    </row>
    <row r="5457" spans="1:6" x14ac:dyDescent="0.25">
      <c r="B5457">
        <v>201907506</v>
      </c>
      <c r="C5457" s="63">
        <v>35687</v>
      </c>
      <c r="D5457" s="63">
        <v>35687</v>
      </c>
      <c r="E5457" s="55">
        <v>1</v>
      </c>
      <c r="F5457">
        <f t="shared" si="85"/>
        <v>1</v>
      </c>
    </row>
    <row r="5458" spans="1:6" x14ac:dyDescent="0.25">
      <c r="B5458">
        <v>201907507</v>
      </c>
      <c r="C5458" s="63">
        <v>35686</v>
      </c>
      <c r="D5458" s="63">
        <v>35687</v>
      </c>
      <c r="E5458" s="55">
        <v>1</v>
      </c>
      <c r="F5458">
        <f t="shared" si="85"/>
        <v>2</v>
      </c>
    </row>
    <row r="5459" spans="1:6" x14ac:dyDescent="0.25">
      <c r="B5459">
        <v>202007344</v>
      </c>
      <c r="C5459" s="63">
        <v>35686</v>
      </c>
      <c r="D5459" s="63">
        <v>35686</v>
      </c>
      <c r="E5459" s="55">
        <v>1</v>
      </c>
      <c r="F5459">
        <f t="shared" si="85"/>
        <v>1</v>
      </c>
    </row>
    <row r="5460" spans="1:6" x14ac:dyDescent="0.25">
      <c r="A5460" t="s">
        <v>1795</v>
      </c>
      <c r="B5460">
        <v>201808533</v>
      </c>
      <c r="C5460" s="63">
        <v>35687</v>
      </c>
      <c r="D5460" s="63">
        <v>35687</v>
      </c>
      <c r="E5460" s="55">
        <v>1</v>
      </c>
      <c r="F5460">
        <f t="shared" si="85"/>
        <v>1</v>
      </c>
    </row>
    <row r="5461" spans="1:6" x14ac:dyDescent="0.25">
      <c r="B5461">
        <v>202008397</v>
      </c>
      <c r="C5461" s="63">
        <v>35707</v>
      </c>
      <c r="D5461" s="63">
        <v>35707</v>
      </c>
      <c r="E5461" s="55">
        <v>1</v>
      </c>
      <c r="F5461">
        <f t="shared" si="85"/>
        <v>1</v>
      </c>
    </row>
    <row r="5462" spans="1:6" x14ac:dyDescent="0.25">
      <c r="A5462" t="s">
        <v>1794</v>
      </c>
      <c r="B5462">
        <v>201308512</v>
      </c>
      <c r="C5462" s="63">
        <v>35687</v>
      </c>
      <c r="D5462" s="63">
        <v>35688</v>
      </c>
      <c r="E5462" s="55">
        <v>1</v>
      </c>
      <c r="F5462">
        <f t="shared" si="85"/>
        <v>2</v>
      </c>
    </row>
    <row r="5463" spans="1:6" x14ac:dyDescent="0.25">
      <c r="B5463">
        <v>202006471</v>
      </c>
      <c r="C5463" s="63">
        <v>35686</v>
      </c>
      <c r="D5463" s="63">
        <v>35687</v>
      </c>
      <c r="E5463" s="55">
        <v>1</v>
      </c>
      <c r="F5463">
        <f t="shared" si="85"/>
        <v>2</v>
      </c>
    </row>
    <row r="5464" spans="1:6" x14ac:dyDescent="0.25">
      <c r="A5464" t="s">
        <v>1793</v>
      </c>
      <c r="B5464">
        <v>202008396</v>
      </c>
      <c r="C5464" s="63">
        <v>35687</v>
      </c>
      <c r="D5464" s="63">
        <v>35687</v>
      </c>
      <c r="E5464" s="55">
        <v>1</v>
      </c>
      <c r="F5464">
        <f t="shared" si="85"/>
        <v>1</v>
      </c>
    </row>
    <row r="5465" spans="1:6" x14ac:dyDescent="0.25">
      <c r="A5465" t="s">
        <v>1792</v>
      </c>
      <c r="B5465">
        <v>201806798</v>
      </c>
      <c r="C5465" s="63">
        <v>35686</v>
      </c>
      <c r="D5465" s="63">
        <v>35686</v>
      </c>
      <c r="E5465" s="55">
        <v>1</v>
      </c>
      <c r="F5465">
        <f t="shared" si="85"/>
        <v>1</v>
      </c>
    </row>
    <row r="5466" spans="1:6" x14ac:dyDescent="0.25">
      <c r="A5466" t="s">
        <v>5146</v>
      </c>
      <c r="B5466">
        <v>201800318</v>
      </c>
      <c r="C5466" s="63">
        <v>35687</v>
      </c>
      <c r="D5466" s="63">
        <v>35687</v>
      </c>
      <c r="E5466" s="55">
        <v>1</v>
      </c>
      <c r="F5466">
        <f t="shared" si="85"/>
        <v>1</v>
      </c>
    </row>
    <row r="5467" spans="1:6" x14ac:dyDescent="0.25">
      <c r="A5467" t="s">
        <v>5145</v>
      </c>
      <c r="B5467">
        <v>201904531</v>
      </c>
      <c r="C5467" s="63">
        <v>35687</v>
      </c>
      <c r="D5467" s="63">
        <v>35687</v>
      </c>
      <c r="E5467" s="55">
        <v>1</v>
      </c>
      <c r="F5467">
        <f t="shared" si="85"/>
        <v>1</v>
      </c>
    </row>
    <row r="5468" spans="1:6" x14ac:dyDescent="0.25">
      <c r="A5468" t="s">
        <v>5144</v>
      </c>
      <c r="B5468">
        <v>202005216</v>
      </c>
      <c r="C5468" s="63">
        <v>35687</v>
      </c>
      <c r="D5468" s="63">
        <v>35687</v>
      </c>
      <c r="E5468" s="55">
        <v>1</v>
      </c>
      <c r="F5468">
        <f t="shared" si="85"/>
        <v>1</v>
      </c>
    </row>
    <row r="5469" spans="1:6" x14ac:dyDescent="0.25">
      <c r="A5469" t="s">
        <v>5143</v>
      </c>
      <c r="B5469">
        <v>202004269</v>
      </c>
      <c r="C5469" s="63">
        <v>35687</v>
      </c>
      <c r="D5469" s="63">
        <v>35687</v>
      </c>
      <c r="E5469" s="55">
        <v>1</v>
      </c>
      <c r="F5469">
        <f t="shared" si="85"/>
        <v>1</v>
      </c>
    </row>
    <row r="5470" spans="1:6" x14ac:dyDescent="0.25">
      <c r="A5470" t="s">
        <v>1791</v>
      </c>
      <c r="B5470">
        <v>201603268</v>
      </c>
      <c r="C5470" s="63">
        <v>35687</v>
      </c>
      <c r="D5470" s="63">
        <v>35687</v>
      </c>
      <c r="E5470" s="55">
        <v>1</v>
      </c>
      <c r="F5470">
        <f t="shared" si="85"/>
        <v>1</v>
      </c>
    </row>
    <row r="5471" spans="1:6" x14ac:dyDescent="0.25">
      <c r="A5471" t="s">
        <v>5142</v>
      </c>
      <c r="B5471">
        <v>201508246</v>
      </c>
      <c r="C5471" s="63">
        <v>35687</v>
      </c>
      <c r="D5471" s="63">
        <v>35687</v>
      </c>
      <c r="E5471" s="55">
        <v>1</v>
      </c>
      <c r="F5471">
        <f t="shared" si="85"/>
        <v>1</v>
      </c>
    </row>
    <row r="5472" spans="1:6" x14ac:dyDescent="0.25">
      <c r="A5472" t="s">
        <v>5141</v>
      </c>
      <c r="B5472">
        <v>201900359</v>
      </c>
      <c r="C5472" s="63">
        <v>35499</v>
      </c>
      <c r="D5472" s="63">
        <v>35499</v>
      </c>
      <c r="E5472" s="55">
        <v>1</v>
      </c>
      <c r="F5472">
        <f t="shared" si="85"/>
        <v>1</v>
      </c>
    </row>
    <row r="5473" spans="1:6" x14ac:dyDescent="0.25">
      <c r="B5473">
        <v>201905308</v>
      </c>
      <c r="C5473" s="63">
        <v>35496</v>
      </c>
      <c r="D5473" s="63">
        <v>35496</v>
      </c>
      <c r="E5473" s="55">
        <v>1</v>
      </c>
      <c r="F5473">
        <f t="shared" si="85"/>
        <v>1</v>
      </c>
    </row>
    <row r="5474" spans="1:6" x14ac:dyDescent="0.25">
      <c r="A5474" t="s">
        <v>5140</v>
      </c>
      <c r="B5474">
        <v>201703964</v>
      </c>
      <c r="C5474" s="63">
        <v>35687</v>
      </c>
      <c r="D5474" s="63">
        <v>35687</v>
      </c>
      <c r="E5474" s="55">
        <v>1</v>
      </c>
      <c r="F5474">
        <f t="shared" si="85"/>
        <v>1</v>
      </c>
    </row>
    <row r="5475" spans="1:6" x14ac:dyDescent="0.25">
      <c r="B5475">
        <v>201905793</v>
      </c>
      <c r="C5475" s="63">
        <v>35687</v>
      </c>
      <c r="D5475" s="63">
        <v>35687</v>
      </c>
      <c r="E5475" s="55">
        <v>1</v>
      </c>
      <c r="F5475">
        <f t="shared" si="85"/>
        <v>1</v>
      </c>
    </row>
    <row r="5476" spans="1:6" x14ac:dyDescent="0.25">
      <c r="B5476">
        <v>202006773</v>
      </c>
      <c r="C5476" s="63">
        <v>35687</v>
      </c>
      <c r="D5476" s="63">
        <v>35687</v>
      </c>
      <c r="E5476" s="55">
        <v>1</v>
      </c>
      <c r="F5476">
        <f t="shared" si="85"/>
        <v>1</v>
      </c>
    </row>
    <row r="5477" spans="1:6" x14ac:dyDescent="0.25">
      <c r="A5477" t="s">
        <v>5139</v>
      </c>
      <c r="B5477">
        <v>201907337</v>
      </c>
      <c r="C5477" s="63">
        <v>35687</v>
      </c>
      <c r="D5477" s="63">
        <v>35687</v>
      </c>
      <c r="E5477" s="55">
        <v>1</v>
      </c>
      <c r="F5477">
        <f t="shared" si="85"/>
        <v>1</v>
      </c>
    </row>
    <row r="5478" spans="1:6" x14ac:dyDescent="0.25">
      <c r="A5478" t="s">
        <v>5138</v>
      </c>
      <c r="B5478">
        <v>201906454</v>
      </c>
      <c r="C5478" s="63">
        <v>35687</v>
      </c>
      <c r="D5478" s="63">
        <v>35687</v>
      </c>
      <c r="E5478" s="55">
        <v>1</v>
      </c>
      <c r="F5478">
        <f t="shared" si="85"/>
        <v>1</v>
      </c>
    </row>
    <row r="5479" spans="1:6" x14ac:dyDescent="0.25">
      <c r="A5479" t="s">
        <v>5137</v>
      </c>
      <c r="B5479">
        <v>201905228</v>
      </c>
      <c r="C5479" s="63">
        <v>35687</v>
      </c>
      <c r="D5479" s="63">
        <v>35687</v>
      </c>
      <c r="E5479" s="55">
        <v>1</v>
      </c>
      <c r="F5479">
        <f t="shared" si="85"/>
        <v>1</v>
      </c>
    </row>
    <row r="5480" spans="1:6" x14ac:dyDescent="0.25">
      <c r="A5480" t="s">
        <v>1790</v>
      </c>
      <c r="B5480">
        <v>201605335</v>
      </c>
      <c r="C5480" s="63">
        <v>35687</v>
      </c>
      <c r="D5480" s="63">
        <v>35687</v>
      </c>
      <c r="E5480" s="55">
        <v>1</v>
      </c>
      <c r="F5480">
        <f t="shared" si="85"/>
        <v>1</v>
      </c>
    </row>
    <row r="5481" spans="1:6" x14ac:dyDescent="0.25">
      <c r="B5481">
        <v>201704507</v>
      </c>
      <c r="C5481" s="63">
        <v>35687</v>
      </c>
      <c r="D5481" s="63">
        <v>35687</v>
      </c>
      <c r="E5481" s="55">
        <v>1</v>
      </c>
      <c r="F5481">
        <f t="shared" si="85"/>
        <v>1</v>
      </c>
    </row>
    <row r="5482" spans="1:6" x14ac:dyDescent="0.25">
      <c r="B5482">
        <v>201806820</v>
      </c>
      <c r="C5482" s="63">
        <v>35690</v>
      </c>
      <c r="D5482" s="63">
        <v>35690</v>
      </c>
      <c r="E5482" s="55">
        <v>1</v>
      </c>
      <c r="F5482">
        <f t="shared" si="85"/>
        <v>1</v>
      </c>
    </row>
    <row r="5483" spans="1:6" x14ac:dyDescent="0.25">
      <c r="B5483">
        <v>201906942</v>
      </c>
      <c r="C5483" s="63">
        <v>35687</v>
      </c>
      <c r="D5483" s="63">
        <v>35687</v>
      </c>
      <c r="E5483" s="55">
        <v>1</v>
      </c>
      <c r="F5483">
        <f t="shared" si="85"/>
        <v>1</v>
      </c>
    </row>
    <row r="5484" spans="1:6" x14ac:dyDescent="0.25">
      <c r="B5484">
        <v>201907264</v>
      </c>
      <c r="C5484" s="63">
        <v>35687</v>
      </c>
      <c r="D5484" s="63">
        <v>35687</v>
      </c>
      <c r="E5484" s="55">
        <v>1</v>
      </c>
      <c r="F5484">
        <f t="shared" si="85"/>
        <v>1</v>
      </c>
    </row>
    <row r="5485" spans="1:6" x14ac:dyDescent="0.25">
      <c r="B5485">
        <v>202000130</v>
      </c>
      <c r="C5485" s="63">
        <v>35689</v>
      </c>
      <c r="D5485" s="63">
        <v>35689</v>
      </c>
      <c r="E5485" s="55">
        <v>1</v>
      </c>
      <c r="F5485">
        <f t="shared" si="85"/>
        <v>1</v>
      </c>
    </row>
    <row r="5486" spans="1:6" x14ac:dyDescent="0.25">
      <c r="B5486">
        <v>202005692</v>
      </c>
      <c r="C5486" s="63">
        <v>35688</v>
      </c>
      <c r="D5486" s="63">
        <v>35688</v>
      </c>
      <c r="E5486" s="55">
        <v>1</v>
      </c>
      <c r="F5486">
        <f t="shared" si="85"/>
        <v>1</v>
      </c>
    </row>
    <row r="5487" spans="1:6" x14ac:dyDescent="0.25">
      <c r="B5487">
        <v>202007463</v>
      </c>
      <c r="C5487" s="63">
        <v>35689</v>
      </c>
      <c r="D5487" s="63">
        <v>35689</v>
      </c>
      <c r="E5487" s="55">
        <v>1</v>
      </c>
      <c r="F5487">
        <f t="shared" si="85"/>
        <v>1</v>
      </c>
    </row>
    <row r="5488" spans="1:6" x14ac:dyDescent="0.25">
      <c r="B5488">
        <v>202103367</v>
      </c>
      <c r="C5488" s="63">
        <v>35689</v>
      </c>
      <c r="D5488" s="63">
        <v>35689</v>
      </c>
      <c r="E5488" s="55">
        <v>1</v>
      </c>
      <c r="F5488">
        <f t="shared" si="85"/>
        <v>1</v>
      </c>
    </row>
    <row r="5489" spans="1:6" x14ac:dyDescent="0.25">
      <c r="A5489" t="s">
        <v>5136</v>
      </c>
      <c r="B5489">
        <v>201907035</v>
      </c>
      <c r="C5489" s="63">
        <v>35687</v>
      </c>
      <c r="D5489" s="63">
        <v>35687</v>
      </c>
      <c r="E5489" s="55">
        <v>1</v>
      </c>
      <c r="F5489">
        <f t="shared" si="85"/>
        <v>1</v>
      </c>
    </row>
    <row r="5490" spans="1:6" x14ac:dyDescent="0.25">
      <c r="A5490" t="s">
        <v>5134</v>
      </c>
      <c r="B5490">
        <v>201907594</v>
      </c>
      <c r="C5490" s="63">
        <v>35693</v>
      </c>
      <c r="D5490" s="63">
        <v>35693</v>
      </c>
      <c r="E5490" s="55">
        <v>1</v>
      </c>
      <c r="F5490">
        <f t="shared" si="85"/>
        <v>1</v>
      </c>
    </row>
    <row r="5491" spans="1:6" x14ac:dyDescent="0.25">
      <c r="A5491" t="s">
        <v>1789</v>
      </c>
      <c r="B5491">
        <v>201704532</v>
      </c>
      <c r="C5491" s="63">
        <v>35687</v>
      </c>
      <c r="D5491" s="63">
        <v>35687</v>
      </c>
      <c r="E5491" s="55">
        <v>1</v>
      </c>
      <c r="F5491">
        <f t="shared" si="85"/>
        <v>1</v>
      </c>
    </row>
    <row r="5492" spans="1:6" x14ac:dyDescent="0.25">
      <c r="A5492" t="s">
        <v>5133</v>
      </c>
      <c r="B5492">
        <v>201308099</v>
      </c>
      <c r="C5492" s="63">
        <v>35687</v>
      </c>
      <c r="D5492" s="63">
        <v>35687</v>
      </c>
      <c r="E5492" s="55">
        <v>1</v>
      </c>
      <c r="F5492">
        <f t="shared" si="85"/>
        <v>1</v>
      </c>
    </row>
    <row r="5493" spans="1:6" x14ac:dyDescent="0.25">
      <c r="B5493">
        <v>201907281</v>
      </c>
      <c r="C5493" s="63">
        <v>35687</v>
      </c>
      <c r="D5493" s="63">
        <v>35687</v>
      </c>
      <c r="E5493" s="55">
        <v>1</v>
      </c>
      <c r="F5493">
        <f t="shared" si="85"/>
        <v>1</v>
      </c>
    </row>
    <row r="5494" spans="1:6" x14ac:dyDescent="0.25">
      <c r="B5494">
        <v>202007629</v>
      </c>
      <c r="C5494" s="63">
        <v>35687</v>
      </c>
      <c r="D5494" s="63">
        <v>35687</v>
      </c>
      <c r="E5494" s="55">
        <v>1</v>
      </c>
      <c r="F5494">
        <f t="shared" si="85"/>
        <v>1</v>
      </c>
    </row>
    <row r="5495" spans="1:6" x14ac:dyDescent="0.25">
      <c r="A5495" t="s">
        <v>5132</v>
      </c>
      <c r="B5495">
        <v>201604686</v>
      </c>
      <c r="C5495" s="63">
        <v>35687</v>
      </c>
      <c r="D5495" s="63">
        <v>35687</v>
      </c>
      <c r="E5495" s="55">
        <v>1</v>
      </c>
      <c r="F5495">
        <f t="shared" si="85"/>
        <v>1</v>
      </c>
    </row>
    <row r="5496" spans="1:6" x14ac:dyDescent="0.25">
      <c r="B5496">
        <v>201806849</v>
      </c>
      <c r="C5496" s="63">
        <v>35687</v>
      </c>
      <c r="D5496" s="63">
        <v>35687</v>
      </c>
      <c r="E5496" s="55">
        <v>1</v>
      </c>
      <c r="F5496">
        <f t="shared" si="85"/>
        <v>1</v>
      </c>
    </row>
    <row r="5497" spans="1:6" x14ac:dyDescent="0.25">
      <c r="A5497" t="s">
        <v>1788</v>
      </c>
      <c r="B5497">
        <v>201705720</v>
      </c>
      <c r="C5497" s="63">
        <v>35687</v>
      </c>
      <c r="D5497" s="63">
        <v>35687</v>
      </c>
      <c r="E5497" s="55">
        <v>1</v>
      </c>
      <c r="F5497">
        <f t="shared" si="85"/>
        <v>1</v>
      </c>
    </row>
    <row r="5498" spans="1:6" x14ac:dyDescent="0.25">
      <c r="A5498" t="s">
        <v>1787</v>
      </c>
      <c r="B5498">
        <v>202005428</v>
      </c>
      <c r="C5498" s="63">
        <v>35689</v>
      </c>
      <c r="D5498" s="63">
        <v>35689</v>
      </c>
      <c r="E5498" s="55">
        <v>1</v>
      </c>
      <c r="F5498">
        <f t="shared" si="85"/>
        <v>1</v>
      </c>
    </row>
    <row r="5499" spans="1:6" x14ac:dyDescent="0.25">
      <c r="A5499" t="s">
        <v>5131</v>
      </c>
      <c r="B5499">
        <v>201208089</v>
      </c>
      <c r="C5499" s="63">
        <v>35502</v>
      </c>
      <c r="D5499" s="63">
        <v>35502</v>
      </c>
      <c r="E5499" s="55">
        <v>1</v>
      </c>
      <c r="F5499">
        <f t="shared" si="85"/>
        <v>1</v>
      </c>
    </row>
    <row r="5500" spans="1:6" x14ac:dyDescent="0.25">
      <c r="B5500">
        <v>201904908</v>
      </c>
      <c r="C5500" s="63">
        <v>35501</v>
      </c>
      <c r="D5500" s="63">
        <v>35501</v>
      </c>
      <c r="E5500" s="55">
        <v>1</v>
      </c>
      <c r="F5500">
        <f t="shared" si="85"/>
        <v>1</v>
      </c>
    </row>
    <row r="5501" spans="1:6" x14ac:dyDescent="0.25">
      <c r="B5501">
        <v>201908633</v>
      </c>
      <c r="C5501" s="63">
        <v>35497</v>
      </c>
      <c r="D5501" s="63">
        <v>35497</v>
      </c>
      <c r="E5501" s="55">
        <v>1</v>
      </c>
      <c r="F5501">
        <f t="shared" si="85"/>
        <v>1</v>
      </c>
    </row>
    <row r="5502" spans="1:6" x14ac:dyDescent="0.25">
      <c r="B5502">
        <v>202110018</v>
      </c>
      <c r="C5502" s="63">
        <v>35497</v>
      </c>
      <c r="D5502" s="63">
        <v>35497</v>
      </c>
      <c r="E5502" s="55">
        <v>1</v>
      </c>
      <c r="F5502">
        <f t="shared" si="85"/>
        <v>1</v>
      </c>
    </row>
    <row r="5503" spans="1:6" x14ac:dyDescent="0.25">
      <c r="A5503" t="s">
        <v>5130</v>
      </c>
      <c r="B5503">
        <v>201906937</v>
      </c>
      <c r="C5503" s="63">
        <v>35687</v>
      </c>
      <c r="D5503" s="63">
        <v>35687</v>
      </c>
      <c r="E5503" s="55">
        <v>1</v>
      </c>
      <c r="F5503">
        <f t="shared" si="85"/>
        <v>1</v>
      </c>
    </row>
    <row r="5504" spans="1:6" x14ac:dyDescent="0.25">
      <c r="A5504" t="s">
        <v>1786</v>
      </c>
      <c r="B5504">
        <v>201907619</v>
      </c>
      <c r="C5504" s="63">
        <v>35689</v>
      </c>
      <c r="D5504" s="63">
        <v>35689</v>
      </c>
      <c r="E5504" s="55">
        <v>1</v>
      </c>
      <c r="F5504">
        <f t="shared" si="85"/>
        <v>1</v>
      </c>
    </row>
    <row r="5505" spans="1:6" x14ac:dyDescent="0.25">
      <c r="A5505" t="s">
        <v>1785</v>
      </c>
      <c r="B5505">
        <v>201704951</v>
      </c>
      <c r="C5505" s="63">
        <v>35687</v>
      </c>
      <c r="D5505" s="63">
        <v>35687</v>
      </c>
      <c r="E5505" s="55">
        <v>1</v>
      </c>
      <c r="F5505">
        <f t="shared" si="85"/>
        <v>1</v>
      </c>
    </row>
    <row r="5506" spans="1:6" x14ac:dyDescent="0.25">
      <c r="B5506">
        <v>201909858</v>
      </c>
      <c r="C5506" s="63">
        <v>35688</v>
      </c>
      <c r="D5506" s="63">
        <v>35688</v>
      </c>
      <c r="E5506" s="55">
        <v>1</v>
      </c>
      <c r="F5506">
        <f t="shared" si="85"/>
        <v>1</v>
      </c>
    </row>
    <row r="5507" spans="1:6" x14ac:dyDescent="0.25">
      <c r="A5507" t="s">
        <v>5129</v>
      </c>
      <c r="B5507">
        <v>201806757</v>
      </c>
      <c r="C5507" s="63">
        <v>35687</v>
      </c>
      <c r="D5507" s="63">
        <v>35687</v>
      </c>
      <c r="E5507" s="55">
        <v>1</v>
      </c>
      <c r="F5507">
        <f t="shared" si="85"/>
        <v>1</v>
      </c>
    </row>
    <row r="5508" spans="1:6" x14ac:dyDescent="0.25">
      <c r="A5508" t="s">
        <v>5128</v>
      </c>
      <c r="B5508">
        <v>202005330</v>
      </c>
      <c r="C5508" s="63">
        <v>35687</v>
      </c>
      <c r="D5508" s="63">
        <v>35688</v>
      </c>
      <c r="E5508" s="55">
        <v>1</v>
      </c>
      <c r="F5508">
        <f t="shared" si="85"/>
        <v>2</v>
      </c>
    </row>
    <row r="5509" spans="1:6" x14ac:dyDescent="0.25">
      <c r="A5509" t="s">
        <v>5127</v>
      </c>
      <c r="B5509">
        <v>201608611</v>
      </c>
      <c r="C5509" s="63">
        <v>35687</v>
      </c>
      <c r="D5509" s="63">
        <v>35687</v>
      </c>
      <c r="E5509" s="55">
        <v>1</v>
      </c>
      <c r="F5509">
        <f t="shared" si="85"/>
        <v>1</v>
      </c>
    </row>
    <row r="5510" spans="1:6" x14ac:dyDescent="0.25">
      <c r="A5510" t="s">
        <v>1784</v>
      </c>
      <c r="B5510">
        <v>201709304</v>
      </c>
      <c r="C5510" s="63">
        <v>35688</v>
      </c>
      <c r="D5510" s="63">
        <v>35688</v>
      </c>
      <c r="E5510" s="55">
        <v>1</v>
      </c>
      <c r="F5510">
        <f t="shared" ref="F5510:F5573" si="86">IFERROR(D5510-C5510+1, 0)</f>
        <v>1</v>
      </c>
    </row>
    <row r="5511" spans="1:6" x14ac:dyDescent="0.25">
      <c r="B5511">
        <v>201908209</v>
      </c>
      <c r="C5511" s="63">
        <v>35689</v>
      </c>
      <c r="D5511" s="63">
        <v>35689</v>
      </c>
      <c r="E5511" s="55">
        <v>1</v>
      </c>
      <c r="F5511">
        <f t="shared" si="86"/>
        <v>1</v>
      </c>
    </row>
    <row r="5512" spans="1:6" x14ac:dyDescent="0.25">
      <c r="B5512">
        <v>202008206</v>
      </c>
      <c r="C5512" s="63">
        <v>35688</v>
      </c>
      <c r="D5512" s="63">
        <v>35688</v>
      </c>
      <c r="E5512" s="55">
        <v>1</v>
      </c>
      <c r="F5512">
        <f t="shared" si="86"/>
        <v>1</v>
      </c>
    </row>
    <row r="5513" spans="1:6" x14ac:dyDescent="0.25">
      <c r="A5513" t="s">
        <v>5126</v>
      </c>
      <c r="B5513">
        <v>202102714</v>
      </c>
      <c r="C5513" s="63">
        <v>35693</v>
      </c>
      <c r="D5513" s="63">
        <v>35693</v>
      </c>
      <c r="E5513" s="55">
        <v>1</v>
      </c>
      <c r="F5513">
        <f t="shared" si="86"/>
        <v>1</v>
      </c>
    </row>
    <row r="5514" spans="1:6" x14ac:dyDescent="0.25">
      <c r="A5514" t="s">
        <v>1783</v>
      </c>
      <c r="B5514">
        <v>202007751</v>
      </c>
      <c r="C5514" s="63">
        <v>35688</v>
      </c>
      <c r="D5514" s="63">
        <v>35688</v>
      </c>
      <c r="E5514" s="55">
        <v>1</v>
      </c>
      <c r="F5514">
        <f t="shared" si="86"/>
        <v>1</v>
      </c>
    </row>
    <row r="5515" spans="1:6" x14ac:dyDescent="0.25">
      <c r="A5515" t="s">
        <v>1782</v>
      </c>
      <c r="B5515">
        <v>202004298</v>
      </c>
      <c r="C5515" s="63">
        <v>35688</v>
      </c>
      <c r="D5515" s="63">
        <v>35688</v>
      </c>
      <c r="E5515" s="55">
        <v>1</v>
      </c>
      <c r="F5515">
        <f t="shared" si="86"/>
        <v>1</v>
      </c>
    </row>
    <row r="5516" spans="1:6" x14ac:dyDescent="0.25">
      <c r="B5516">
        <v>202008094</v>
      </c>
      <c r="C5516" s="63">
        <v>35687</v>
      </c>
      <c r="D5516" s="63">
        <v>35687</v>
      </c>
      <c r="E5516" s="55">
        <v>1</v>
      </c>
      <c r="F5516">
        <f t="shared" si="86"/>
        <v>1</v>
      </c>
    </row>
    <row r="5517" spans="1:6" x14ac:dyDescent="0.25">
      <c r="A5517" t="s">
        <v>5125</v>
      </c>
      <c r="B5517">
        <v>202006757</v>
      </c>
      <c r="C5517" s="63">
        <v>35687</v>
      </c>
      <c r="D5517" s="63">
        <v>35687</v>
      </c>
      <c r="E5517" s="55">
        <v>1</v>
      </c>
      <c r="F5517">
        <f t="shared" si="86"/>
        <v>1</v>
      </c>
    </row>
    <row r="5518" spans="1:6" x14ac:dyDescent="0.25">
      <c r="A5518" t="s">
        <v>1781</v>
      </c>
      <c r="B5518">
        <v>201704599</v>
      </c>
      <c r="C5518" s="63">
        <v>35692</v>
      </c>
      <c r="D5518" s="63">
        <v>35692</v>
      </c>
      <c r="E5518" s="55">
        <v>1</v>
      </c>
      <c r="F5518">
        <f t="shared" si="86"/>
        <v>1</v>
      </c>
    </row>
    <row r="5519" spans="1:6" x14ac:dyDescent="0.25">
      <c r="A5519" t="s">
        <v>1780</v>
      </c>
      <c r="B5519">
        <v>201806392</v>
      </c>
      <c r="C5519" s="63">
        <v>35689</v>
      </c>
      <c r="D5519" s="63">
        <v>35690</v>
      </c>
      <c r="E5519" s="55">
        <v>1</v>
      </c>
      <c r="F5519">
        <f t="shared" si="86"/>
        <v>2</v>
      </c>
    </row>
    <row r="5520" spans="1:6" x14ac:dyDescent="0.25">
      <c r="B5520">
        <v>201807575</v>
      </c>
      <c r="C5520" s="63">
        <v>35688</v>
      </c>
      <c r="D5520" s="63">
        <v>35688</v>
      </c>
      <c r="E5520" s="55">
        <v>1</v>
      </c>
      <c r="F5520">
        <f t="shared" si="86"/>
        <v>1</v>
      </c>
    </row>
    <row r="5521" spans="1:6" x14ac:dyDescent="0.25">
      <c r="B5521">
        <v>202004891</v>
      </c>
      <c r="C5521" s="63">
        <v>35688</v>
      </c>
      <c r="D5521" s="63">
        <v>35689</v>
      </c>
      <c r="E5521" s="55">
        <v>1</v>
      </c>
      <c r="F5521">
        <f t="shared" si="86"/>
        <v>2</v>
      </c>
    </row>
    <row r="5522" spans="1:6" x14ac:dyDescent="0.25">
      <c r="A5522" t="s">
        <v>1779</v>
      </c>
      <c r="B5522">
        <v>201706065</v>
      </c>
      <c r="C5522" s="63">
        <v>35689</v>
      </c>
      <c r="D5522" s="63">
        <v>35689</v>
      </c>
      <c r="E5522" s="55">
        <v>1</v>
      </c>
      <c r="F5522">
        <f t="shared" si="86"/>
        <v>1</v>
      </c>
    </row>
    <row r="5523" spans="1:6" x14ac:dyDescent="0.25">
      <c r="A5523" t="s">
        <v>5124</v>
      </c>
      <c r="B5523">
        <v>201707235</v>
      </c>
      <c r="C5523" s="63">
        <v>35688</v>
      </c>
      <c r="D5523" s="63">
        <v>35688</v>
      </c>
      <c r="E5523" s="55">
        <v>1</v>
      </c>
      <c r="F5523">
        <f t="shared" si="86"/>
        <v>1</v>
      </c>
    </row>
    <row r="5524" spans="1:6" x14ac:dyDescent="0.25">
      <c r="A5524" t="s">
        <v>5123</v>
      </c>
      <c r="B5524">
        <v>202000166</v>
      </c>
      <c r="C5524" s="63">
        <v>35689</v>
      </c>
      <c r="D5524" s="63">
        <v>35689</v>
      </c>
      <c r="E5524" s="55">
        <v>1</v>
      </c>
      <c r="F5524">
        <f t="shared" si="86"/>
        <v>1</v>
      </c>
    </row>
    <row r="5525" spans="1:6" x14ac:dyDescent="0.25">
      <c r="B5525">
        <v>202006427</v>
      </c>
      <c r="C5525" s="63">
        <v>35688</v>
      </c>
      <c r="D5525" s="63">
        <v>35688</v>
      </c>
      <c r="E5525" s="55">
        <v>1</v>
      </c>
      <c r="F5525">
        <f t="shared" si="86"/>
        <v>1</v>
      </c>
    </row>
    <row r="5526" spans="1:6" x14ac:dyDescent="0.25">
      <c r="A5526" t="s">
        <v>1778</v>
      </c>
      <c r="B5526">
        <v>201904493</v>
      </c>
      <c r="C5526" s="63">
        <v>35689</v>
      </c>
      <c r="D5526" s="63">
        <v>35689</v>
      </c>
      <c r="E5526" s="55">
        <v>1</v>
      </c>
      <c r="F5526">
        <f t="shared" si="86"/>
        <v>1</v>
      </c>
    </row>
    <row r="5527" spans="1:6" x14ac:dyDescent="0.25">
      <c r="A5527" t="s">
        <v>1777</v>
      </c>
      <c r="B5527">
        <v>201603903</v>
      </c>
      <c r="C5527" s="63">
        <v>35689</v>
      </c>
      <c r="D5527" s="63">
        <v>35689</v>
      </c>
      <c r="E5527" s="55">
        <v>1</v>
      </c>
      <c r="F5527">
        <f t="shared" si="86"/>
        <v>1</v>
      </c>
    </row>
    <row r="5528" spans="1:6" x14ac:dyDescent="0.25">
      <c r="A5528" t="s">
        <v>1776</v>
      </c>
      <c r="B5528">
        <v>202101913</v>
      </c>
      <c r="C5528" s="63">
        <v>35688</v>
      </c>
      <c r="D5528" s="63">
        <v>35688</v>
      </c>
      <c r="E5528" s="55">
        <v>1</v>
      </c>
      <c r="F5528">
        <f t="shared" si="86"/>
        <v>1</v>
      </c>
    </row>
    <row r="5529" spans="1:6" x14ac:dyDescent="0.25">
      <c r="A5529" t="s">
        <v>1775</v>
      </c>
      <c r="B5529">
        <v>202007323</v>
      </c>
      <c r="C5529" s="63">
        <v>35689</v>
      </c>
      <c r="D5529" s="63">
        <v>35689</v>
      </c>
      <c r="E5529" s="55">
        <v>1</v>
      </c>
      <c r="F5529">
        <f t="shared" si="86"/>
        <v>1</v>
      </c>
    </row>
    <row r="5530" spans="1:6" x14ac:dyDescent="0.25">
      <c r="A5530" t="s">
        <v>5122</v>
      </c>
      <c r="B5530">
        <v>201506449</v>
      </c>
      <c r="C5530" s="63">
        <v>35689</v>
      </c>
      <c r="D5530" s="63">
        <v>35689</v>
      </c>
      <c r="E5530" s="55">
        <v>1</v>
      </c>
      <c r="F5530">
        <f t="shared" si="86"/>
        <v>1</v>
      </c>
    </row>
    <row r="5531" spans="1:6" x14ac:dyDescent="0.25">
      <c r="A5531" t="s">
        <v>5121</v>
      </c>
      <c r="B5531">
        <v>201700122</v>
      </c>
      <c r="C5531" s="63">
        <v>35689</v>
      </c>
      <c r="D5531" s="63">
        <v>35689</v>
      </c>
      <c r="E5531" s="55">
        <v>1</v>
      </c>
      <c r="F5531">
        <f t="shared" si="86"/>
        <v>1</v>
      </c>
    </row>
    <row r="5532" spans="1:6" x14ac:dyDescent="0.25">
      <c r="B5532">
        <v>202004325</v>
      </c>
      <c r="C5532" s="63">
        <v>35691</v>
      </c>
      <c r="D5532" s="63">
        <v>35692</v>
      </c>
      <c r="E5532" s="55">
        <v>1</v>
      </c>
      <c r="F5532">
        <f t="shared" si="86"/>
        <v>2</v>
      </c>
    </row>
    <row r="5533" spans="1:6" x14ac:dyDescent="0.25">
      <c r="A5533" t="s">
        <v>1774</v>
      </c>
      <c r="B5533">
        <v>201906883</v>
      </c>
      <c r="C5533" s="63">
        <v>35689</v>
      </c>
      <c r="D5533" s="63">
        <v>35689</v>
      </c>
      <c r="E5533" s="55">
        <v>1</v>
      </c>
      <c r="F5533">
        <f t="shared" si="86"/>
        <v>1</v>
      </c>
    </row>
    <row r="5534" spans="1:6" x14ac:dyDescent="0.25">
      <c r="A5534" t="s">
        <v>1773</v>
      </c>
      <c r="B5534">
        <v>201805273</v>
      </c>
      <c r="C5534" s="63">
        <v>35692</v>
      </c>
      <c r="D5534" s="63">
        <v>35692</v>
      </c>
      <c r="E5534" s="55">
        <v>1</v>
      </c>
      <c r="F5534">
        <f t="shared" si="86"/>
        <v>1</v>
      </c>
    </row>
    <row r="5535" spans="1:6" x14ac:dyDescent="0.25">
      <c r="B5535">
        <v>201806391</v>
      </c>
      <c r="C5535" s="63">
        <v>35690</v>
      </c>
      <c r="D5535" s="63">
        <v>35690</v>
      </c>
      <c r="E5535" s="55">
        <v>1</v>
      </c>
      <c r="F5535">
        <f t="shared" si="86"/>
        <v>1</v>
      </c>
    </row>
    <row r="5536" spans="1:6" x14ac:dyDescent="0.25">
      <c r="B5536">
        <v>201906014</v>
      </c>
      <c r="C5536" s="63">
        <v>35689</v>
      </c>
      <c r="D5536" s="63">
        <v>35689</v>
      </c>
      <c r="E5536" s="55">
        <v>1</v>
      </c>
      <c r="F5536">
        <f t="shared" si="86"/>
        <v>1</v>
      </c>
    </row>
    <row r="5537" spans="1:6" x14ac:dyDescent="0.25">
      <c r="B5537">
        <v>202007485</v>
      </c>
      <c r="C5537" s="63">
        <v>35690</v>
      </c>
      <c r="D5537" s="63">
        <v>35690</v>
      </c>
      <c r="E5537" s="55">
        <v>1</v>
      </c>
      <c r="F5537">
        <f t="shared" si="86"/>
        <v>1</v>
      </c>
    </row>
    <row r="5538" spans="1:6" x14ac:dyDescent="0.25">
      <c r="A5538" t="s">
        <v>5120</v>
      </c>
      <c r="B5538">
        <v>202102713</v>
      </c>
      <c r="C5538" s="63">
        <v>35689</v>
      </c>
      <c r="D5538" s="63">
        <v>35689</v>
      </c>
      <c r="E5538" s="55">
        <v>1</v>
      </c>
      <c r="F5538">
        <f t="shared" si="86"/>
        <v>1</v>
      </c>
    </row>
    <row r="5539" spans="1:6" x14ac:dyDescent="0.25">
      <c r="A5539" t="s">
        <v>5119</v>
      </c>
      <c r="B5539">
        <v>202007531</v>
      </c>
      <c r="C5539" s="63">
        <v>35690</v>
      </c>
      <c r="D5539" s="63">
        <v>35690</v>
      </c>
      <c r="E5539" s="55">
        <v>1</v>
      </c>
      <c r="F5539">
        <f t="shared" si="86"/>
        <v>1</v>
      </c>
    </row>
    <row r="5540" spans="1:6" x14ac:dyDescent="0.25">
      <c r="A5540" t="s">
        <v>5118</v>
      </c>
      <c r="B5540">
        <v>201704658</v>
      </c>
      <c r="C5540" s="63">
        <v>35690</v>
      </c>
      <c r="D5540" s="63">
        <v>35690</v>
      </c>
      <c r="E5540" s="55">
        <v>1</v>
      </c>
      <c r="F5540">
        <f t="shared" si="86"/>
        <v>1</v>
      </c>
    </row>
    <row r="5541" spans="1:6" x14ac:dyDescent="0.25">
      <c r="B5541">
        <v>201904952</v>
      </c>
      <c r="C5541" s="63">
        <v>35689</v>
      </c>
      <c r="D5541" s="63">
        <v>35689</v>
      </c>
      <c r="E5541" s="55">
        <v>1</v>
      </c>
      <c r="F5541">
        <f t="shared" si="86"/>
        <v>1</v>
      </c>
    </row>
    <row r="5542" spans="1:6" x14ac:dyDescent="0.25">
      <c r="A5542" t="s">
        <v>1772</v>
      </c>
      <c r="B5542">
        <v>201906910</v>
      </c>
      <c r="C5542" s="63">
        <v>35690</v>
      </c>
      <c r="D5542" s="63">
        <v>35690</v>
      </c>
      <c r="E5542" s="55">
        <v>1</v>
      </c>
      <c r="F5542">
        <f t="shared" si="86"/>
        <v>1</v>
      </c>
    </row>
    <row r="5543" spans="1:6" x14ac:dyDescent="0.25">
      <c r="A5543" t="s">
        <v>1771</v>
      </c>
      <c r="B5543">
        <v>201402718</v>
      </c>
      <c r="C5543" s="63">
        <v>35708</v>
      </c>
      <c r="D5543" s="63">
        <v>35708</v>
      </c>
      <c r="E5543" s="55">
        <v>1</v>
      </c>
      <c r="F5543">
        <f t="shared" si="86"/>
        <v>1</v>
      </c>
    </row>
    <row r="5544" spans="1:6" x14ac:dyDescent="0.25">
      <c r="A5544" t="s">
        <v>5117</v>
      </c>
      <c r="B5544">
        <v>201707234</v>
      </c>
      <c r="C5544" s="63">
        <v>35689</v>
      </c>
      <c r="D5544" s="63">
        <v>35689</v>
      </c>
      <c r="E5544" s="55">
        <v>1</v>
      </c>
      <c r="F5544">
        <f t="shared" si="86"/>
        <v>1</v>
      </c>
    </row>
    <row r="5545" spans="1:6" x14ac:dyDescent="0.25">
      <c r="A5545" t="s">
        <v>1769</v>
      </c>
      <c r="B5545">
        <v>202007568</v>
      </c>
      <c r="C5545" s="63">
        <v>35690</v>
      </c>
      <c r="D5545" s="63">
        <v>35690</v>
      </c>
      <c r="E5545" s="55">
        <v>1</v>
      </c>
      <c r="F5545">
        <f t="shared" si="86"/>
        <v>1</v>
      </c>
    </row>
    <row r="5546" spans="1:6" x14ac:dyDescent="0.25">
      <c r="B5546">
        <v>202008127</v>
      </c>
      <c r="C5546" s="63">
        <v>35691</v>
      </c>
      <c r="D5546" s="63">
        <v>35691</v>
      </c>
      <c r="E5546" s="55">
        <v>1</v>
      </c>
      <c r="F5546">
        <f t="shared" si="86"/>
        <v>1</v>
      </c>
    </row>
    <row r="5547" spans="1:6" x14ac:dyDescent="0.25">
      <c r="A5547" t="s">
        <v>1768</v>
      </c>
      <c r="B5547">
        <v>201406189</v>
      </c>
      <c r="C5547" s="63">
        <v>35690</v>
      </c>
      <c r="D5547" s="63">
        <v>35690</v>
      </c>
      <c r="E5547" s="55">
        <v>1</v>
      </c>
      <c r="F5547">
        <f t="shared" si="86"/>
        <v>1</v>
      </c>
    </row>
    <row r="5548" spans="1:6" x14ac:dyDescent="0.25">
      <c r="B5548">
        <v>201706253</v>
      </c>
      <c r="C5548" s="63">
        <v>35691</v>
      </c>
      <c r="D5548" s="63">
        <v>35691</v>
      </c>
      <c r="E5548" s="55">
        <v>1</v>
      </c>
      <c r="F5548">
        <f t="shared" si="86"/>
        <v>1</v>
      </c>
    </row>
    <row r="5549" spans="1:6" x14ac:dyDescent="0.25">
      <c r="B5549">
        <v>201807609</v>
      </c>
      <c r="C5549" s="63">
        <v>35689</v>
      </c>
      <c r="D5549" s="63">
        <v>35689</v>
      </c>
      <c r="E5549" s="55">
        <v>1</v>
      </c>
      <c r="F5549">
        <f t="shared" si="86"/>
        <v>1</v>
      </c>
    </row>
    <row r="5550" spans="1:6" x14ac:dyDescent="0.25">
      <c r="A5550" t="s">
        <v>5116</v>
      </c>
      <c r="B5550">
        <v>201806802</v>
      </c>
      <c r="C5550" s="63">
        <v>35689</v>
      </c>
      <c r="D5550" s="63">
        <v>35690</v>
      </c>
      <c r="E5550" s="55">
        <v>1</v>
      </c>
      <c r="F5550">
        <f t="shared" si="86"/>
        <v>2</v>
      </c>
    </row>
    <row r="5551" spans="1:6" x14ac:dyDescent="0.25">
      <c r="A5551" t="s">
        <v>5115</v>
      </c>
      <c r="B5551">
        <v>201705208</v>
      </c>
      <c r="C5551" s="63">
        <v>35694</v>
      </c>
      <c r="D5551" s="63">
        <v>35694</v>
      </c>
      <c r="E5551" s="55">
        <v>1</v>
      </c>
      <c r="F5551">
        <f t="shared" si="86"/>
        <v>1</v>
      </c>
    </row>
    <row r="5552" spans="1:6" x14ac:dyDescent="0.25">
      <c r="B5552">
        <v>201904529</v>
      </c>
      <c r="C5552" s="63">
        <v>35694</v>
      </c>
      <c r="D5552" s="63">
        <v>35694</v>
      </c>
      <c r="E5552" s="55">
        <v>1</v>
      </c>
      <c r="F5552">
        <f t="shared" si="86"/>
        <v>1</v>
      </c>
    </row>
    <row r="5553" spans="1:6" x14ac:dyDescent="0.25">
      <c r="A5553" t="s">
        <v>1767</v>
      </c>
      <c r="B5553">
        <v>201306340</v>
      </c>
      <c r="C5553" s="63">
        <v>35689</v>
      </c>
      <c r="D5553" s="63">
        <v>35689</v>
      </c>
      <c r="E5553" s="55">
        <v>1</v>
      </c>
      <c r="F5553">
        <f t="shared" si="86"/>
        <v>1</v>
      </c>
    </row>
    <row r="5554" spans="1:6" x14ac:dyDescent="0.25">
      <c r="A5554" t="s">
        <v>1766</v>
      </c>
      <c r="B5554">
        <v>201806167</v>
      </c>
      <c r="C5554" s="63">
        <v>35690</v>
      </c>
      <c r="D5554" s="63">
        <v>35690</v>
      </c>
      <c r="E5554" s="55">
        <v>1</v>
      </c>
      <c r="F5554">
        <f t="shared" si="86"/>
        <v>1</v>
      </c>
    </row>
    <row r="5555" spans="1:6" x14ac:dyDescent="0.25">
      <c r="B5555">
        <v>202006094</v>
      </c>
      <c r="C5555" s="63">
        <v>35690</v>
      </c>
      <c r="D5555" s="63">
        <v>35691</v>
      </c>
      <c r="E5555" s="55">
        <v>1</v>
      </c>
      <c r="F5555">
        <f t="shared" si="86"/>
        <v>2</v>
      </c>
    </row>
    <row r="5556" spans="1:6" x14ac:dyDescent="0.25">
      <c r="B5556">
        <v>202008126</v>
      </c>
      <c r="C5556" s="63">
        <v>35690</v>
      </c>
      <c r="D5556" s="63">
        <v>35690</v>
      </c>
      <c r="E5556" s="55">
        <v>1</v>
      </c>
      <c r="F5556">
        <f t="shared" si="86"/>
        <v>1</v>
      </c>
    </row>
    <row r="5557" spans="1:6" x14ac:dyDescent="0.25">
      <c r="A5557" t="s">
        <v>1765</v>
      </c>
      <c r="B5557">
        <v>200703548</v>
      </c>
      <c r="C5557" s="63">
        <v>35690</v>
      </c>
      <c r="D5557" s="63">
        <v>35690</v>
      </c>
      <c r="E5557" s="55">
        <v>1</v>
      </c>
      <c r="F5557">
        <f t="shared" si="86"/>
        <v>1</v>
      </c>
    </row>
    <row r="5558" spans="1:6" x14ac:dyDescent="0.25">
      <c r="A5558" t="s">
        <v>1763</v>
      </c>
      <c r="B5558">
        <v>201706910</v>
      </c>
      <c r="C5558" s="63">
        <v>35515</v>
      </c>
      <c r="D5558" s="63">
        <v>35515</v>
      </c>
      <c r="E5558" s="55">
        <v>1</v>
      </c>
      <c r="F5558">
        <f t="shared" si="86"/>
        <v>1</v>
      </c>
    </row>
    <row r="5559" spans="1:6" x14ac:dyDescent="0.25">
      <c r="A5559" t="s">
        <v>5114</v>
      </c>
      <c r="B5559">
        <v>201904649</v>
      </c>
      <c r="C5559" s="63">
        <v>35690</v>
      </c>
      <c r="D5559" s="63">
        <v>35690</v>
      </c>
      <c r="E5559" s="55">
        <v>1</v>
      </c>
      <c r="F5559">
        <f t="shared" si="86"/>
        <v>1</v>
      </c>
    </row>
    <row r="5560" spans="1:6" x14ac:dyDescent="0.25">
      <c r="A5560" t="s">
        <v>1761</v>
      </c>
      <c r="B5560">
        <v>201906750</v>
      </c>
      <c r="C5560" s="63">
        <v>35690</v>
      </c>
      <c r="D5560" s="63">
        <v>35690</v>
      </c>
      <c r="E5560" s="55">
        <v>1</v>
      </c>
      <c r="F5560">
        <f t="shared" si="86"/>
        <v>1</v>
      </c>
    </row>
    <row r="5561" spans="1:6" x14ac:dyDescent="0.25">
      <c r="A5561" t="s">
        <v>1760</v>
      </c>
      <c r="B5561">
        <v>202005592</v>
      </c>
      <c r="C5561" s="63">
        <v>35694</v>
      </c>
      <c r="D5561" s="63">
        <v>35694</v>
      </c>
      <c r="E5561" s="55">
        <v>1</v>
      </c>
      <c r="F5561">
        <f t="shared" si="86"/>
        <v>1</v>
      </c>
    </row>
    <row r="5562" spans="1:6" x14ac:dyDescent="0.25">
      <c r="A5562" t="s">
        <v>1759</v>
      </c>
      <c r="B5562">
        <v>201704093</v>
      </c>
      <c r="C5562" s="63">
        <v>35691</v>
      </c>
      <c r="D5562" s="63">
        <v>35692</v>
      </c>
      <c r="E5562" s="55">
        <v>1</v>
      </c>
      <c r="F5562">
        <f t="shared" si="86"/>
        <v>2</v>
      </c>
    </row>
    <row r="5563" spans="1:6" x14ac:dyDescent="0.25">
      <c r="A5563" t="s">
        <v>5113</v>
      </c>
      <c r="B5563">
        <v>201003016</v>
      </c>
      <c r="C5563" s="63">
        <v>35690</v>
      </c>
      <c r="D5563" s="63">
        <v>35690</v>
      </c>
      <c r="E5563" s="55">
        <v>1</v>
      </c>
      <c r="F5563">
        <f t="shared" si="86"/>
        <v>1</v>
      </c>
    </row>
    <row r="5564" spans="1:6" x14ac:dyDescent="0.25">
      <c r="B5564">
        <v>201700101</v>
      </c>
      <c r="C5564" s="63">
        <v>35690</v>
      </c>
      <c r="D5564" s="63">
        <v>35690</v>
      </c>
      <c r="E5564" s="55">
        <v>1</v>
      </c>
      <c r="F5564">
        <f t="shared" si="86"/>
        <v>1</v>
      </c>
    </row>
    <row r="5565" spans="1:6" x14ac:dyDescent="0.25">
      <c r="A5565" t="s">
        <v>5112</v>
      </c>
      <c r="B5565">
        <v>201907254</v>
      </c>
      <c r="C5565" s="63">
        <v>35691</v>
      </c>
      <c r="D5565" s="63">
        <v>35691</v>
      </c>
      <c r="E5565" s="55">
        <v>1</v>
      </c>
      <c r="F5565">
        <f t="shared" si="86"/>
        <v>1</v>
      </c>
    </row>
    <row r="5566" spans="1:6" x14ac:dyDescent="0.25">
      <c r="A5566" t="s">
        <v>1757</v>
      </c>
      <c r="B5566">
        <v>201806340</v>
      </c>
      <c r="C5566" s="63">
        <v>35691</v>
      </c>
      <c r="D5566" s="63">
        <v>35691</v>
      </c>
      <c r="E5566" s="55">
        <v>1</v>
      </c>
      <c r="F5566">
        <f t="shared" si="86"/>
        <v>1</v>
      </c>
    </row>
    <row r="5567" spans="1:6" x14ac:dyDescent="0.25">
      <c r="A5567" t="s">
        <v>5110</v>
      </c>
      <c r="B5567">
        <v>201806507</v>
      </c>
      <c r="C5567" s="63">
        <v>35691</v>
      </c>
      <c r="D5567" s="63">
        <v>35691</v>
      </c>
      <c r="E5567" s="55">
        <v>1</v>
      </c>
      <c r="F5567">
        <f t="shared" si="86"/>
        <v>1</v>
      </c>
    </row>
    <row r="5568" spans="1:6" x14ac:dyDescent="0.25">
      <c r="A5568" t="s">
        <v>5109</v>
      </c>
      <c r="B5568">
        <v>202005097</v>
      </c>
      <c r="C5568" s="63">
        <v>35691</v>
      </c>
      <c r="D5568" s="63">
        <v>35691</v>
      </c>
      <c r="E5568" s="55">
        <v>1</v>
      </c>
      <c r="F5568">
        <f t="shared" si="86"/>
        <v>1</v>
      </c>
    </row>
    <row r="5569" spans="1:6" x14ac:dyDescent="0.25">
      <c r="A5569" t="s">
        <v>5108</v>
      </c>
      <c r="B5569">
        <v>201806082</v>
      </c>
      <c r="C5569" s="63">
        <v>35690</v>
      </c>
      <c r="D5569" s="63">
        <v>35690</v>
      </c>
      <c r="E5569" s="55">
        <v>1</v>
      </c>
      <c r="F5569">
        <f t="shared" si="86"/>
        <v>1</v>
      </c>
    </row>
    <row r="5570" spans="1:6" x14ac:dyDescent="0.25">
      <c r="A5570" t="s">
        <v>1756</v>
      </c>
      <c r="B5570">
        <v>201504441</v>
      </c>
      <c r="C5570" s="63">
        <v>35694</v>
      </c>
      <c r="D5570" s="63">
        <v>35694</v>
      </c>
      <c r="E5570" s="55">
        <v>1</v>
      </c>
      <c r="F5570">
        <f t="shared" si="86"/>
        <v>1</v>
      </c>
    </row>
    <row r="5571" spans="1:6" x14ac:dyDescent="0.25">
      <c r="B5571">
        <v>201806927</v>
      </c>
      <c r="C5571" s="63">
        <v>35695</v>
      </c>
      <c r="D5571" s="63">
        <v>35695</v>
      </c>
      <c r="E5571" s="55">
        <v>1</v>
      </c>
      <c r="F5571">
        <f t="shared" si="86"/>
        <v>1</v>
      </c>
    </row>
    <row r="5572" spans="1:6" x14ac:dyDescent="0.25">
      <c r="A5572" t="s">
        <v>1755</v>
      </c>
      <c r="B5572">
        <v>201705227</v>
      </c>
      <c r="C5572" s="63">
        <v>35667</v>
      </c>
      <c r="D5572" s="63">
        <v>35667</v>
      </c>
      <c r="E5572" s="55">
        <v>1</v>
      </c>
      <c r="F5572">
        <f t="shared" si="86"/>
        <v>1</v>
      </c>
    </row>
    <row r="5573" spans="1:6" x14ac:dyDescent="0.25">
      <c r="B5573">
        <v>201900181</v>
      </c>
      <c r="C5573" s="63">
        <v>35667</v>
      </c>
      <c r="D5573" s="63">
        <v>35667</v>
      </c>
      <c r="E5573" s="55">
        <v>1</v>
      </c>
      <c r="F5573">
        <f t="shared" si="86"/>
        <v>1</v>
      </c>
    </row>
    <row r="5574" spans="1:6" x14ac:dyDescent="0.25">
      <c r="A5574" t="s">
        <v>5107</v>
      </c>
      <c r="B5574">
        <v>202004324</v>
      </c>
      <c r="C5574" s="63">
        <v>35691</v>
      </c>
      <c r="D5574" s="63">
        <v>35691</v>
      </c>
      <c r="E5574" s="55">
        <v>1</v>
      </c>
      <c r="F5574">
        <f t="shared" ref="F5574:F5637" si="87">IFERROR(D5574-C5574+1, 0)</f>
        <v>1</v>
      </c>
    </row>
    <row r="5575" spans="1:6" x14ac:dyDescent="0.25">
      <c r="A5575" t="s">
        <v>5106</v>
      </c>
      <c r="B5575">
        <v>201904865</v>
      </c>
      <c r="C5575" s="63">
        <v>35691</v>
      </c>
      <c r="D5575" s="63">
        <v>35691</v>
      </c>
      <c r="E5575" s="55">
        <v>1</v>
      </c>
      <c r="F5575">
        <f t="shared" si="87"/>
        <v>1</v>
      </c>
    </row>
    <row r="5576" spans="1:6" x14ac:dyDescent="0.25">
      <c r="B5576">
        <v>201905711</v>
      </c>
      <c r="C5576" s="63">
        <v>35691</v>
      </c>
      <c r="D5576" s="63">
        <v>35691</v>
      </c>
      <c r="E5576" s="55">
        <v>1</v>
      </c>
      <c r="F5576">
        <f t="shared" si="87"/>
        <v>1</v>
      </c>
    </row>
    <row r="5577" spans="1:6" x14ac:dyDescent="0.25">
      <c r="B5577">
        <v>201907316</v>
      </c>
      <c r="C5577" s="63">
        <v>35692</v>
      </c>
      <c r="D5577" s="63">
        <v>35692</v>
      </c>
      <c r="E5577" s="55">
        <v>1</v>
      </c>
      <c r="F5577">
        <f t="shared" si="87"/>
        <v>1</v>
      </c>
    </row>
    <row r="5578" spans="1:6" x14ac:dyDescent="0.25">
      <c r="A5578" t="s">
        <v>5105</v>
      </c>
      <c r="B5578">
        <v>201507838</v>
      </c>
      <c r="C5578" s="63">
        <v>35691</v>
      </c>
      <c r="D5578" s="63">
        <v>35691</v>
      </c>
      <c r="E5578" s="55">
        <v>1</v>
      </c>
      <c r="F5578">
        <f t="shared" si="87"/>
        <v>1</v>
      </c>
    </row>
    <row r="5579" spans="1:6" x14ac:dyDescent="0.25">
      <c r="A5579" t="s">
        <v>5104</v>
      </c>
      <c r="B5579">
        <v>201604360</v>
      </c>
      <c r="C5579" s="63">
        <v>35692</v>
      </c>
      <c r="D5579" s="63">
        <v>35692</v>
      </c>
      <c r="E5579" s="55">
        <v>1</v>
      </c>
      <c r="F5579">
        <f t="shared" si="87"/>
        <v>1</v>
      </c>
    </row>
    <row r="5580" spans="1:6" x14ac:dyDescent="0.25">
      <c r="B5580">
        <v>201806246</v>
      </c>
      <c r="C5580" s="63">
        <v>35691</v>
      </c>
      <c r="D5580" s="63">
        <v>35691</v>
      </c>
      <c r="E5580" s="55">
        <v>1</v>
      </c>
      <c r="F5580">
        <f t="shared" si="87"/>
        <v>1</v>
      </c>
    </row>
    <row r="5581" spans="1:6" x14ac:dyDescent="0.25">
      <c r="B5581">
        <v>202005942</v>
      </c>
      <c r="C5581" s="63">
        <v>35692</v>
      </c>
      <c r="D5581" s="63">
        <v>35692</v>
      </c>
      <c r="E5581" s="55">
        <v>1</v>
      </c>
      <c r="F5581">
        <f t="shared" si="87"/>
        <v>1</v>
      </c>
    </row>
    <row r="5582" spans="1:6" x14ac:dyDescent="0.25">
      <c r="A5582" t="s">
        <v>1754</v>
      </c>
      <c r="B5582">
        <v>202000145</v>
      </c>
      <c r="C5582" s="63">
        <v>35691</v>
      </c>
      <c r="D5582" s="63">
        <v>35691</v>
      </c>
      <c r="E5582" s="55">
        <v>1</v>
      </c>
      <c r="F5582">
        <f t="shared" si="87"/>
        <v>1</v>
      </c>
    </row>
    <row r="5583" spans="1:6" x14ac:dyDescent="0.25">
      <c r="B5583">
        <v>202004682</v>
      </c>
      <c r="C5583" s="63">
        <v>35691</v>
      </c>
      <c r="D5583" s="63">
        <v>35691</v>
      </c>
      <c r="E5583" s="55">
        <v>1</v>
      </c>
      <c r="F5583">
        <f t="shared" si="87"/>
        <v>1</v>
      </c>
    </row>
    <row r="5584" spans="1:6" x14ac:dyDescent="0.25">
      <c r="A5584" t="s">
        <v>1752</v>
      </c>
      <c r="B5584">
        <v>201900564</v>
      </c>
      <c r="C5584" s="63">
        <v>35691</v>
      </c>
      <c r="D5584" s="63">
        <v>35691</v>
      </c>
      <c r="E5584" s="55">
        <v>1</v>
      </c>
      <c r="F5584">
        <f t="shared" si="87"/>
        <v>1</v>
      </c>
    </row>
    <row r="5585" spans="1:6" x14ac:dyDescent="0.25">
      <c r="A5585" t="s">
        <v>5103</v>
      </c>
      <c r="B5585">
        <v>201504772</v>
      </c>
      <c r="C5585" s="63">
        <v>35691</v>
      </c>
      <c r="D5585" s="63">
        <v>35691</v>
      </c>
      <c r="E5585" s="55">
        <v>1</v>
      </c>
      <c r="F5585">
        <f t="shared" si="87"/>
        <v>1</v>
      </c>
    </row>
    <row r="5586" spans="1:6" x14ac:dyDescent="0.25">
      <c r="B5586">
        <v>202005096</v>
      </c>
      <c r="C5586" s="63">
        <v>35691</v>
      </c>
      <c r="D5586" s="63">
        <v>35691</v>
      </c>
      <c r="E5586" s="55">
        <v>1</v>
      </c>
      <c r="F5586">
        <f t="shared" si="87"/>
        <v>1</v>
      </c>
    </row>
    <row r="5587" spans="1:6" x14ac:dyDescent="0.25">
      <c r="B5587">
        <v>202007525</v>
      </c>
      <c r="C5587" s="63">
        <v>35691</v>
      </c>
      <c r="D5587" s="63">
        <v>35691</v>
      </c>
      <c r="E5587" s="55">
        <v>1</v>
      </c>
      <c r="F5587">
        <f t="shared" si="87"/>
        <v>1</v>
      </c>
    </row>
    <row r="5588" spans="1:6" x14ac:dyDescent="0.25">
      <c r="A5588" t="s">
        <v>5102</v>
      </c>
      <c r="B5588">
        <v>200700267</v>
      </c>
      <c r="C5588" s="63">
        <v>35691</v>
      </c>
      <c r="D5588" s="63">
        <v>35691</v>
      </c>
      <c r="E5588" s="55">
        <v>1</v>
      </c>
      <c r="F5588">
        <f t="shared" si="87"/>
        <v>1</v>
      </c>
    </row>
    <row r="5589" spans="1:6" x14ac:dyDescent="0.25">
      <c r="A5589" t="s">
        <v>1751</v>
      </c>
      <c r="B5589">
        <v>201907063</v>
      </c>
      <c r="C5589" s="63">
        <v>35692</v>
      </c>
      <c r="D5589" s="63">
        <v>35692</v>
      </c>
      <c r="E5589" s="55">
        <v>1</v>
      </c>
      <c r="F5589">
        <f t="shared" si="87"/>
        <v>1</v>
      </c>
    </row>
    <row r="5590" spans="1:6" x14ac:dyDescent="0.25">
      <c r="B5590">
        <v>202004816</v>
      </c>
      <c r="C5590" s="63">
        <v>35691</v>
      </c>
      <c r="D5590" s="63">
        <v>35691</v>
      </c>
      <c r="E5590" s="55">
        <v>1</v>
      </c>
      <c r="F5590">
        <f t="shared" si="87"/>
        <v>1</v>
      </c>
    </row>
    <row r="5591" spans="1:6" x14ac:dyDescent="0.25">
      <c r="B5591">
        <v>202005042</v>
      </c>
      <c r="C5591" s="63">
        <v>35697</v>
      </c>
      <c r="D5591" s="63">
        <v>35697</v>
      </c>
      <c r="E5591" s="55">
        <v>1</v>
      </c>
      <c r="F5591">
        <f t="shared" si="87"/>
        <v>1</v>
      </c>
    </row>
    <row r="5592" spans="1:6" x14ac:dyDescent="0.25">
      <c r="A5592" t="s">
        <v>1750</v>
      </c>
      <c r="B5592">
        <v>202007460</v>
      </c>
      <c r="C5592" s="63">
        <v>35691</v>
      </c>
      <c r="D5592" s="63">
        <v>35691</v>
      </c>
      <c r="E5592" s="55">
        <v>1</v>
      </c>
      <c r="F5592">
        <f t="shared" si="87"/>
        <v>1</v>
      </c>
    </row>
    <row r="5593" spans="1:6" x14ac:dyDescent="0.25">
      <c r="A5593" t="s">
        <v>1748</v>
      </c>
      <c r="B5593">
        <v>201909927</v>
      </c>
      <c r="C5593" s="63">
        <v>35691</v>
      </c>
      <c r="D5593" s="63">
        <v>35691</v>
      </c>
      <c r="E5593" s="55">
        <v>1</v>
      </c>
      <c r="F5593">
        <f t="shared" si="87"/>
        <v>1</v>
      </c>
    </row>
    <row r="5594" spans="1:6" x14ac:dyDescent="0.25">
      <c r="A5594" t="s">
        <v>1747</v>
      </c>
      <c r="B5594">
        <v>202109484</v>
      </c>
      <c r="C5594" s="63">
        <v>35691</v>
      </c>
      <c r="D5594" s="63">
        <v>35691</v>
      </c>
      <c r="E5594" s="55">
        <v>1</v>
      </c>
      <c r="F5594">
        <f t="shared" si="87"/>
        <v>1</v>
      </c>
    </row>
    <row r="5595" spans="1:6" x14ac:dyDescent="0.25">
      <c r="A5595" t="s">
        <v>5101</v>
      </c>
      <c r="B5595">
        <v>200802871</v>
      </c>
      <c r="C5595" s="63">
        <v>35692</v>
      </c>
      <c r="D5595" s="63">
        <v>35692</v>
      </c>
      <c r="E5595" s="55">
        <v>1</v>
      </c>
      <c r="F5595">
        <f t="shared" si="87"/>
        <v>1</v>
      </c>
    </row>
    <row r="5596" spans="1:6" x14ac:dyDescent="0.25">
      <c r="A5596" t="s">
        <v>1746</v>
      </c>
      <c r="B5596">
        <v>201700150</v>
      </c>
      <c r="C5596" s="63">
        <v>35691</v>
      </c>
      <c r="D5596" s="63">
        <v>35691</v>
      </c>
      <c r="E5596" s="55">
        <v>1</v>
      </c>
      <c r="F5596">
        <f t="shared" si="87"/>
        <v>1</v>
      </c>
    </row>
    <row r="5597" spans="1:6" x14ac:dyDescent="0.25">
      <c r="A5597" t="s">
        <v>1745</v>
      </c>
      <c r="B5597">
        <v>201706907</v>
      </c>
      <c r="C5597" s="63">
        <v>35692</v>
      </c>
      <c r="D5597" s="63">
        <v>35692</v>
      </c>
      <c r="E5597" s="55">
        <v>1</v>
      </c>
      <c r="F5597">
        <f t="shared" si="87"/>
        <v>1</v>
      </c>
    </row>
    <row r="5598" spans="1:6" x14ac:dyDescent="0.25">
      <c r="A5598" t="s">
        <v>5100</v>
      </c>
      <c r="B5598">
        <v>201705616</v>
      </c>
      <c r="C5598" s="63">
        <v>35692</v>
      </c>
      <c r="D5598" s="63">
        <v>35692</v>
      </c>
      <c r="E5598" s="55">
        <v>1</v>
      </c>
      <c r="F5598">
        <f t="shared" si="87"/>
        <v>1</v>
      </c>
    </row>
    <row r="5599" spans="1:6" x14ac:dyDescent="0.25">
      <c r="A5599" t="s">
        <v>1744</v>
      </c>
      <c r="B5599">
        <v>201900178</v>
      </c>
      <c r="C5599" s="63">
        <v>35693</v>
      </c>
      <c r="D5599" s="63">
        <v>35693</v>
      </c>
      <c r="E5599" s="55">
        <v>1</v>
      </c>
      <c r="F5599">
        <f t="shared" si="87"/>
        <v>1</v>
      </c>
    </row>
    <row r="5600" spans="1:6" x14ac:dyDescent="0.25">
      <c r="B5600">
        <v>202003044</v>
      </c>
      <c r="C5600" s="63">
        <v>35692</v>
      </c>
      <c r="D5600" s="63">
        <v>35693</v>
      </c>
      <c r="E5600" s="55">
        <v>1</v>
      </c>
      <c r="F5600">
        <f t="shared" si="87"/>
        <v>2</v>
      </c>
    </row>
    <row r="5601" spans="1:6" x14ac:dyDescent="0.25">
      <c r="A5601" t="s">
        <v>1743</v>
      </c>
      <c r="B5601">
        <v>201706583</v>
      </c>
      <c r="C5601" s="63">
        <v>35692</v>
      </c>
      <c r="D5601" s="63">
        <v>35692</v>
      </c>
      <c r="E5601" s="55">
        <v>1</v>
      </c>
      <c r="F5601">
        <f t="shared" si="87"/>
        <v>1</v>
      </c>
    </row>
    <row r="5602" spans="1:6" x14ac:dyDescent="0.25">
      <c r="A5602" t="s">
        <v>5099</v>
      </c>
      <c r="B5602">
        <v>201506045</v>
      </c>
      <c r="C5602" s="63">
        <v>35693</v>
      </c>
      <c r="D5602" s="63">
        <v>35693</v>
      </c>
      <c r="E5602" s="55">
        <v>1</v>
      </c>
      <c r="F5602">
        <f t="shared" si="87"/>
        <v>1</v>
      </c>
    </row>
    <row r="5603" spans="1:6" x14ac:dyDescent="0.25">
      <c r="B5603">
        <v>201704710</v>
      </c>
      <c r="C5603" s="63">
        <v>35692</v>
      </c>
      <c r="D5603" s="63">
        <v>35692</v>
      </c>
      <c r="E5603" s="55">
        <v>1</v>
      </c>
      <c r="F5603">
        <f t="shared" si="87"/>
        <v>1</v>
      </c>
    </row>
    <row r="5604" spans="1:6" x14ac:dyDescent="0.25">
      <c r="B5604">
        <v>201706415</v>
      </c>
      <c r="C5604" s="63">
        <v>35693</v>
      </c>
      <c r="D5604" s="63">
        <v>35693</v>
      </c>
      <c r="E5604" s="55">
        <v>1</v>
      </c>
      <c r="F5604">
        <f t="shared" si="87"/>
        <v>1</v>
      </c>
    </row>
    <row r="5605" spans="1:6" x14ac:dyDescent="0.25">
      <c r="B5605">
        <v>201904692</v>
      </c>
      <c r="C5605" s="63">
        <v>35693</v>
      </c>
      <c r="D5605" s="63">
        <v>35693</v>
      </c>
      <c r="E5605" s="55">
        <v>1</v>
      </c>
      <c r="F5605">
        <f t="shared" si="87"/>
        <v>1</v>
      </c>
    </row>
    <row r="5606" spans="1:6" x14ac:dyDescent="0.25">
      <c r="A5606" t="s">
        <v>1742</v>
      </c>
      <c r="B5606">
        <v>201705255</v>
      </c>
      <c r="C5606" s="63">
        <v>35692</v>
      </c>
      <c r="D5606" s="63">
        <v>35692</v>
      </c>
      <c r="E5606" s="55">
        <v>1</v>
      </c>
      <c r="F5606">
        <f t="shared" si="87"/>
        <v>1</v>
      </c>
    </row>
    <row r="5607" spans="1:6" x14ac:dyDescent="0.25">
      <c r="A5607" t="s">
        <v>1740</v>
      </c>
      <c r="B5607">
        <v>201605497</v>
      </c>
      <c r="C5607" s="63">
        <v>35693</v>
      </c>
      <c r="D5607" s="63">
        <v>35693</v>
      </c>
      <c r="E5607" s="55">
        <v>1</v>
      </c>
      <c r="F5607">
        <f t="shared" si="87"/>
        <v>1</v>
      </c>
    </row>
    <row r="5608" spans="1:6" x14ac:dyDescent="0.25">
      <c r="B5608">
        <v>202008062</v>
      </c>
      <c r="C5608" s="63">
        <v>35692</v>
      </c>
      <c r="D5608" s="63">
        <v>35692</v>
      </c>
      <c r="E5608" s="55">
        <v>1</v>
      </c>
      <c r="F5608">
        <f t="shared" si="87"/>
        <v>1</v>
      </c>
    </row>
    <row r="5609" spans="1:6" x14ac:dyDescent="0.25">
      <c r="A5609" t="s">
        <v>1738</v>
      </c>
      <c r="B5609">
        <v>201705591</v>
      </c>
      <c r="C5609" s="63">
        <v>35692</v>
      </c>
      <c r="D5609" s="63">
        <v>35692</v>
      </c>
      <c r="E5609" s="55">
        <v>1</v>
      </c>
      <c r="F5609">
        <f t="shared" si="87"/>
        <v>1</v>
      </c>
    </row>
    <row r="5610" spans="1:6" x14ac:dyDescent="0.25">
      <c r="A5610" t="s">
        <v>1737</v>
      </c>
      <c r="B5610">
        <v>201605976</v>
      </c>
      <c r="C5610" s="63">
        <v>35693</v>
      </c>
      <c r="D5610" s="63">
        <v>35693</v>
      </c>
      <c r="E5610" s="55">
        <v>1</v>
      </c>
      <c r="F5610">
        <f t="shared" si="87"/>
        <v>1</v>
      </c>
    </row>
    <row r="5611" spans="1:6" x14ac:dyDescent="0.25">
      <c r="B5611">
        <v>202005827</v>
      </c>
      <c r="C5611" s="63">
        <v>35703</v>
      </c>
      <c r="D5611" s="63">
        <v>35703</v>
      </c>
      <c r="E5611" s="55">
        <v>1</v>
      </c>
      <c r="F5611">
        <f t="shared" si="87"/>
        <v>1</v>
      </c>
    </row>
    <row r="5612" spans="1:6" x14ac:dyDescent="0.25">
      <c r="A5612" t="s">
        <v>5097</v>
      </c>
      <c r="B5612">
        <v>201900135</v>
      </c>
      <c r="C5612" s="63">
        <v>35694</v>
      </c>
      <c r="D5612" s="63">
        <v>35694</v>
      </c>
      <c r="E5612" s="55">
        <v>1</v>
      </c>
      <c r="F5612">
        <f t="shared" si="87"/>
        <v>1</v>
      </c>
    </row>
    <row r="5613" spans="1:6" x14ac:dyDescent="0.25">
      <c r="A5613" t="s">
        <v>5096</v>
      </c>
      <c r="B5613">
        <v>202008902</v>
      </c>
      <c r="C5613" s="63">
        <v>35693</v>
      </c>
      <c r="D5613" s="63">
        <v>35693</v>
      </c>
      <c r="E5613" s="55">
        <v>1</v>
      </c>
      <c r="F5613">
        <f t="shared" si="87"/>
        <v>1</v>
      </c>
    </row>
    <row r="5614" spans="1:6" x14ac:dyDescent="0.25">
      <c r="A5614" t="s">
        <v>1736</v>
      </c>
      <c r="B5614">
        <v>201704317</v>
      </c>
      <c r="C5614" s="63">
        <v>35693</v>
      </c>
      <c r="D5614" s="63">
        <v>35693</v>
      </c>
      <c r="E5614" s="55">
        <v>1</v>
      </c>
      <c r="F5614">
        <f t="shared" si="87"/>
        <v>1</v>
      </c>
    </row>
    <row r="5615" spans="1:6" x14ac:dyDescent="0.25">
      <c r="B5615">
        <v>202103344</v>
      </c>
      <c r="C5615" s="63">
        <v>35695</v>
      </c>
      <c r="D5615" s="63">
        <v>35695</v>
      </c>
      <c r="E5615" s="55">
        <v>1</v>
      </c>
      <c r="F5615">
        <f t="shared" si="87"/>
        <v>1</v>
      </c>
    </row>
    <row r="5616" spans="1:6" x14ac:dyDescent="0.25">
      <c r="A5616" t="s">
        <v>1735</v>
      </c>
      <c r="B5616">
        <v>201906576</v>
      </c>
      <c r="C5616" s="63">
        <v>35694</v>
      </c>
      <c r="D5616" s="63">
        <v>35694</v>
      </c>
      <c r="E5616" s="55">
        <v>1</v>
      </c>
      <c r="F5616">
        <f t="shared" si="87"/>
        <v>1</v>
      </c>
    </row>
    <row r="5617" spans="1:6" x14ac:dyDescent="0.25">
      <c r="B5617">
        <v>201908014</v>
      </c>
      <c r="C5617" s="63">
        <v>35696</v>
      </c>
      <c r="D5617" s="63">
        <v>35696</v>
      </c>
      <c r="E5617" s="55">
        <v>1</v>
      </c>
      <c r="F5617">
        <f t="shared" si="87"/>
        <v>1</v>
      </c>
    </row>
    <row r="5618" spans="1:6" x14ac:dyDescent="0.25">
      <c r="B5618">
        <v>202003529</v>
      </c>
      <c r="C5618" s="63">
        <v>35695</v>
      </c>
      <c r="D5618" s="63">
        <v>35695</v>
      </c>
      <c r="E5618" s="55">
        <v>1</v>
      </c>
      <c r="F5618">
        <f t="shared" si="87"/>
        <v>1</v>
      </c>
    </row>
    <row r="5619" spans="1:6" x14ac:dyDescent="0.25">
      <c r="B5619">
        <v>202102705</v>
      </c>
      <c r="C5619" s="63">
        <v>35695</v>
      </c>
      <c r="D5619" s="63">
        <v>35696</v>
      </c>
      <c r="E5619" s="55">
        <v>1</v>
      </c>
      <c r="F5619">
        <f t="shared" si="87"/>
        <v>2</v>
      </c>
    </row>
    <row r="5620" spans="1:6" x14ac:dyDescent="0.25">
      <c r="A5620" t="s">
        <v>5095</v>
      </c>
      <c r="B5620">
        <v>201805238</v>
      </c>
      <c r="C5620" s="63">
        <v>35693</v>
      </c>
      <c r="D5620" s="63">
        <v>35693</v>
      </c>
      <c r="E5620" s="55">
        <v>1</v>
      </c>
      <c r="F5620">
        <f t="shared" si="87"/>
        <v>1</v>
      </c>
    </row>
    <row r="5621" spans="1:6" x14ac:dyDescent="0.25">
      <c r="A5621" t="s">
        <v>1734</v>
      </c>
      <c r="B5621">
        <v>201905451</v>
      </c>
      <c r="C5621" s="63">
        <v>35693</v>
      </c>
      <c r="D5621" s="63">
        <v>35693</v>
      </c>
      <c r="E5621" s="55">
        <v>1</v>
      </c>
      <c r="F5621">
        <f t="shared" si="87"/>
        <v>1</v>
      </c>
    </row>
    <row r="5622" spans="1:6" x14ac:dyDescent="0.25">
      <c r="A5622" t="s">
        <v>1733</v>
      </c>
      <c r="B5622">
        <v>202000163</v>
      </c>
      <c r="C5622" s="63">
        <v>35693</v>
      </c>
      <c r="D5622" s="63">
        <v>35694</v>
      </c>
      <c r="E5622" s="55">
        <v>1</v>
      </c>
      <c r="F5622">
        <f t="shared" si="87"/>
        <v>2</v>
      </c>
    </row>
    <row r="5623" spans="1:6" x14ac:dyDescent="0.25">
      <c r="A5623" t="s">
        <v>1732</v>
      </c>
      <c r="B5623">
        <v>201206120</v>
      </c>
      <c r="C5623" s="63">
        <v>35694</v>
      </c>
      <c r="D5623" s="63">
        <v>35694</v>
      </c>
      <c r="E5623" s="55">
        <v>1</v>
      </c>
      <c r="F5623">
        <f t="shared" si="87"/>
        <v>1</v>
      </c>
    </row>
    <row r="5624" spans="1:6" x14ac:dyDescent="0.25">
      <c r="B5624">
        <v>201606590</v>
      </c>
      <c r="C5624" s="63">
        <v>35702</v>
      </c>
      <c r="D5624" s="63">
        <v>35702</v>
      </c>
      <c r="E5624" s="55">
        <v>1</v>
      </c>
      <c r="F5624">
        <f t="shared" si="87"/>
        <v>1</v>
      </c>
    </row>
    <row r="5625" spans="1:6" x14ac:dyDescent="0.25">
      <c r="B5625">
        <v>201706421</v>
      </c>
      <c r="C5625" s="63">
        <v>35696</v>
      </c>
      <c r="D5625" s="63">
        <v>35696</v>
      </c>
      <c r="E5625" s="55">
        <v>1</v>
      </c>
      <c r="F5625">
        <f t="shared" si="87"/>
        <v>1</v>
      </c>
    </row>
    <row r="5626" spans="1:6" x14ac:dyDescent="0.25">
      <c r="B5626">
        <v>202004823</v>
      </c>
      <c r="C5626" s="63">
        <v>35695</v>
      </c>
      <c r="D5626" s="63">
        <v>35695</v>
      </c>
      <c r="E5626" s="55">
        <v>1</v>
      </c>
      <c r="F5626">
        <f t="shared" si="87"/>
        <v>1</v>
      </c>
    </row>
    <row r="5627" spans="1:6" x14ac:dyDescent="0.25">
      <c r="A5627" t="s">
        <v>1731</v>
      </c>
      <c r="B5627">
        <v>201705754</v>
      </c>
      <c r="C5627" s="63">
        <v>35694</v>
      </c>
      <c r="D5627" s="63">
        <v>35694</v>
      </c>
      <c r="E5627" s="55">
        <v>1</v>
      </c>
      <c r="F5627">
        <f t="shared" si="87"/>
        <v>1</v>
      </c>
    </row>
    <row r="5628" spans="1:6" x14ac:dyDescent="0.25">
      <c r="B5628">
        <v>201709436</v>
      </c>
      <c r="C5628" s="63">
        <v>35693</v>
      </c>
      <c r="D5628" s="63">
        <v>35693</v>
      </c>
      <c r="E5628" s="55">
        <v>1</v>
      </c>
      <c r="F5628">
        <f t="shared" si="87"/>
        <v>1</v>
      </c>
    </row>
    <row r="5629" spans="1:6" x14ac:dyDescent="0.25">
      <c r="A5629" t="s">
        <v>5094</v>
      </c>
      <c r="B5629">
        <v>201906834</v>
      </c>
      <c r="C5629" s="63">
        <v>35702</v>
      </c>
      <c r="D5629" s="63">
        <v>35702</v>
      </c>
      <c r="E5629" s="55">
        <v>1</v>
      </c>
      <c r="F5629">
        <f t="shared" si="87"/>
        <v>1</v>
      </c>
    </row>
    <row r="5630" spans="1:6" x14ac:dyDescent="0.25">
      <c r="B5630">
        <v>202007866</v>
      </c>
      <c r="C5630" s="63">
        <v>35694</v>
      </c>
      <c r="D5630" s="63">
        <v>35694</v>
      </c>
      <c r="E5630" s="55">
        <v>1</v>
      </c>
      <c r="F5630">
        <f t="shared" si="87"/>
        <v>1</v>
      </c>
    </row>
    <row r="5631" spans="1:6" x14ac:dyDescent="0.25">
      <c r="A5631" t="s">
        <v>5093</v>
      </c>
      <c r="B5631">
        <v>201404676</v>
      </c>
      <c r="C5631" s="63">
        <v>35694</v>
      </c>
      <c r="D5631" s="63">
        <v>35694</v>
      </c>
      <c r="E5631" s="55">
        <v>1</v>
      </c>
      <c r="F5631">
        <f t="shared" si="87"/>
        <v>1</v>
      </c>
    </row>
    <row r="5632" spans="1:6" x14ac:dyDescent="0.25">
      <c r="B5632">
        <v>202008227</v>
      </c>
      <c r="C5632" s="63">
        <v>35693</v>
      </c>
      <c r="D5632" s="63">
        <v>35693</v>
      </c>
      <c r="E5632" s="55">
        <v>1</v>
      </c>
      <c r="F5632">
        <f t="shared" si="87"/>
        <v>1</v>
      </c>
    </row>
    <row r="5633" spans="1:6" x14ac:dyDescent="0.25">
      <c r="A5633" t="s">
        <v>1730</v>
      </c>
      <c r="B5633">
        <v>201907581</v>
      </c>
      <c r="C5633" s="63">
        <v>35630</v>
      </c>
      <c r="D5633" s="63">
        <v>35630</v>
      </c>
      <c r="E5633" s="55">
        <v>1</v>
      </c>
      <c r="F5633">
        <f t="shared" si="87"/>
        <v>1</v>
      </c>
    </row>
    <row r="5634" spans="1:6" x14ac:dyDescent="0.25">
      <c r="B5634">
        <v>201908075</v>
      </c>
      <c r="C5634" s="63">
        <v>35630</v>
      </c>
      <c r="D5634" s="63">
        <v>35630</v>
      </c>
      <c r="E5634" s="55">
        <v>1</v>
      </c>
      <c r="F5634">
        <f t="shared" si="87"/>
        <v>1</v>
      </c>
    </row>
    <row r="5635" spans="1:6" x14ac:dyDescent="0.25">
      <c r="B5635">
        <v>202000416</v>
      </c>
      <c r="C5635" s="63">
        <v>35630</v>
      </c>
      <c r="D5635" s="63">
        <v>35630</v>
      </c>
      <c r="E5635" s="55">
        <v>1</v>
      </c>
      <c r="F5635">
        <f t="shared" si="87"/>
        <v>1</v>
      </c>
    </row>
    <row r="5636" spans="1:6" x14ac:dyDescent="0.25">
      <c r="B5636">
        <v>202008867</v>
      </c>
      <c r="C5636" s="63">
        <v>35644</v>
      </c>
      <c r="D5636" s="63">
        <v>35644</v>
      </c>
      <c r="E5636" s="55">
        <v>1</v>
      </c>
      <c r="F5636">
        <f t="shared" si="87"/>
        <v>1</v>
      </c>
    </row>
    <row r="5637" spans="1:6" x14ac:dyDescent="0.25">
      <c r="B5637">
        <v>202102704</v>
      </c>
      <c r="C5637" s="63">
        <v>35694</v>
      </c>
      <c r="D5637" s="63">
        <v>35694</v>
      </c>
      <c r="E5637" s="55">
        <v>1</v>
      </c>
      <c r="F5637">
        <f t="shared" si="87"/>
        <v>1</v>
      </c>
    </row>
    <row r="5638" spans="1:6" x14ac:dyDescent="0.25">
      <c r="A5638" t="s">
        <v>5092</v>
      </c>
      <c r="B5638">
        <v>201706162</v>
      </c>
      <c r="C5638" s="63">
        <v>35694</v>
      </c>
      <c r="D5638" s="63">
        <v>35694</v>
      </c>
      <c r="E5638" s="55">
        <v>1</v>
      </c>
      <c r="F5638">
        <f t="shared" ref="F5638:F5701" si="88">IFERROR(D5638-C5638+1, 0)</f>
        <v>1</v>
      </c>
    </row>
    <row r="5639" spans="1:6" x14ac:dyDescent="0.25">
      <c r="A5639" t="s">
        <v>1728</v>
      </c>
      <c r="B5639">
        <v>201705149</v>
      </c>
      <c r="C5639" s="63">
        <v>35694</v>
      </c>
      <c r="D5639" s="63">
        <v>35694</v>
      </c>
      <c r="E5639" s="55">
        <v>1</v>
      </c>
      <c r="F5639">
        <f t="shared" si="88"/>
        <v>1</v>
      </c>
    </row>
    <row r="5640" spans="1:6" x14ac:dyDescent="0.25">
      <c r="A5640" t="s">
        <v>5091</v>
      </c>
      <c r="B5640">
        <v>201603619</v>
      </c>
      <c r="C5640" s="63">
        <v>35504</v>
      </c>
      <c r="D5640" s="63">
        <v>35504</v>
      </c>
      <c r="E5640" s="55">
        <v>1</v>
      </c>
      <c r="F5640">
        <f t="shared" si="88"/>
        <v>1</v>
      </c>
    </row>
    <row r="5641" spans="1:6" x14ac:dyDescent="0.25">
      <c r="A5641" t="s">
        <v>5090</v>
      </c>
      <c r="B5641">
        <v>201907457</v>
      </c>
      <c r="C5641" s="63">
        <v>35694</v>
      </c>
      <c r="D5641" s="63">
        <v>35694</v>
      </c>
      <c r="E5641" s="55">
        <v>1</v>
      </c>
      <c r="F5641">
        <f t="shared" si="88"/>
        <v>1</v>
      </c>
    </row>
    <row r="5642" spans="1:6" x14ac:dyDescent="0.25">
      <c r="A5642" t="s">
        <v>5089</v>
      </c>
      <c r="B5642">
        <v>201906051</v>
      </c>
      <c r="C5642" s="63">
        <v>35494</v>
      </c>
      <c r="D5642" s="63">
        <v>35494</v>
      </c>
      <c r="E5642" s="55">
        <v>1</v>
      </c>
      <c r="F5642">
        <f t="shared" si="88"/>
        <v>1</v>
      </c>
    </row>
    <row r="5643" spans="1:6" x14ac:dyDescent="0.25">
      <c r="A5643" t="s">
        <v>5088</v>
      </c>
      <c r="B5643">
        <v>201505938</v>
      </c>
      <c r="C5643" s="63">
        <v>35693</v>
      </c>
      <c r="D5643" s="63">
        <v>35694</v>
      </c>
      <c r="E5643" s="55">
        <v>1</v>
      </c>
      <c r="F5643">
        <f t="shared" si="88"/>
        <v>2</v>
      </c>
    </row>
    <row r="5644" spans="1:6" x14ac:dyDescent="0.25">
      <c r="A5644" t="s">
        <v>1727</v>
      </c>
      <c r="B5644">
        <v>202007614</v>
      </c>
      <c r="C5644" s="63">
        <v>35695</v>
      </c>
      <c r="D5644" s="63">
        <v>35695</v>
      </c>
      <c r="E5644" s="55">
        <v>1</v>
      </c>
      <c r="F5644">
        <f t="shared" si="88"/>
        <v>1</v>
      </c>
    </row>
    <row r="5645" spans="1:6" x14ac:dyDescent="0.25">
      <c r="A5645" t="s">
        <v>5087</v>
      </c>
      <c r="B5645">
        <v>199703280</v>
      </c>
      <c r="C5645" s="63">
        <v>35701</v>
      </c>
      <c r="D5645" s="63">
        <v>35701</v>
      </c>
      <c r="E5645" s="55">
        <v>1</v>
      </c>
      <c r="F5645">
        <f t="shared" si="88"/>
        <v>1</v>
      </c>
    </row>
    <row r="5646" spans="1:6" x14ac:dyDescent="0.25">
      <c r="B5646">
        <v>201907345</v>
      </c>
      <c r="C5646" s="63">
        <v>35694</v>
      </c>
      <c r="D5646" s="63">
        <v>35694</v>
      </c>
      <c r="E5646" s="55">
        <v>1</v>
      </c>
      <c r="F5646">
        <f t="shared" si="88"/>
        <v>1</v>
      </c>
    </row>
    <row r="5647" spans="1:6" x14ac:dyDescent="0.25">
      <c r="A5647" t="s">
        <v>5086</v>
      </c>
      <c r="B5647">
        <v>201808613</v>
      </c>
      <c r="C5647" s="63">
        <v>35694</v>
      </c>
      <c r="D5647" s="63">
        <v>35694</v>
      </c>
      <c r="E5647" s="55">
        <v>1</v>
      </c>
      <c r="F5647">
        <f t="shared" si="88"/>
        <v>1</v>
      </c>
    </row>
    <row r="5648" spans="1:6" x14ac:dyDescent="0.25">
      <c r="A5648" t="s">
        <v>1726</v>
      </c>
      <c r="B5648">
        <v>201706072</v>
      </c>
      <c r="C5648" s="63">
        <v>35695</v>
      </c>
      <c r="D5648" s="63">
        <v>35695</v>
      </c>
      <c r="E5648" s="55">
        <v>1</v>
      </c>
      <c r="F5648">
        <f t="shared" si="88"/>
        <v>1</v>
      </c>
    </row>
    <row r="5649" spans="1:6" x14ac:dyDescent="0.25">
      <c r="A5649" t="s">
        <v>5085</v>
      </c>
      <c r="B5649">
        <v>202005209</v>
      </c>
      <c r="C5649" s="63">
        <v>35694</v>
      </c>
      <c r="D5649" s="63">
        <v>35694</v>
      </c>
      <c r="E5649" s="55">
        <v>1</v>
      </c>
      <c r="F5649">
        <f t="shared" si="88"/>
        <v>1</v>
      </c>
    </row>
    <row r="5650" spans="1:6" x14ac:dyDescent="0.25">
      <c r="A5650" t="s">
        <v>5084</v>
      </c>
      <c r="B5650">
        <v>201707329</v>
      </c>
      <c r="C5650" s="63">
        <v>35694</v>
      </c>
      <c r="D5650" s="63">
        <v>35694</v>
      </c>
      <c r="E5650" s="55">
        <v>1</v>
      </c>
      <c r="F5650">
        <f t="shared" si="88"/>
        <v>1</v>
      </c>
    </row>
    <row r="5651" spans="1:6" x14ac:dyDescent="0.25">
      <c r="B5651">
        <v>202008862</v>
      </c>
      <c r="C5651" s="63">
        <v>35694</v>
      </c>
      <c r="D5651" s="63">
        <v>35694</v>
      </c>
      <c r="E5651" s="55">
        <v>1</v>
      </c>
      <c r="F5651">
        <f t="shared" si="88"/>
        <v>1</v>
      </c>
    </row>
    <row r="5652" spans="1:6" x14ac:dyDescent="0.25">
      <c r="A5652" t="s">
        <v>5083</v>
      </c>
      <c r="B5652">
        <v>201706956</v>
      </c>
      <c r="C5652" s="63">
        <v>35708</v>
      </c>
      <c r="D5652" s="63">
        <v>35708</v>
      </c>
      <c r="E5652" s="55">
        <v>1</v>
      </c>
      <c r="F5652">
        <f t="shared" si="88"/>
        <v>1</v>
      </c>
    </row>
    <row r="5653" spans="1:6" x14ac:dyDescent="0.25">
      <c r="A5653" t="s">
        <v>5082</v>
      </c>
      <c r="B5653">
        <v>201504403</v>
      </c>
      <c r="C5653" s="63">
        <v>35694</v>
      </c>
      <c r="D5653" s="63">
        <v>35694</v>
      </c>
      <c r="E5653" s="55">
        <v>1</v>
      </c>
      <c r="F5653">
        <f t="shared" si="88"/>
        <v>1</v>
      </c>
    </row>
    <row r="5654" spans="1:6" x14ac:dyDescent="0.25">
      <c r="A5654" t="s">
        <v>1725</v>
      </c>
      <c r="B5654">
        <v>201705254</v>
      </c>
      <c r="C5654" s="63">
        <v>35695</v>
      </c>
      <c r="D5654" s="63">
        <v>35695</v>
      </c>
      <c r="E5654" s="55">
        <v>1</v>
      </c>
      <c r="F5654">
        <f t="shared" si="88"/>
        <v>1</v>
      </c>
    </row>
    <row r="5655" spans="1:6" x14ac:dyDescent="0.25">
      <c r="B5655">
        <v>201907357</v>
      </c>
      <c r="C5655" s="63">
        <v>35695</v>
      </c>
      <c r="D5655" s="63">
        <v>35695</v>
      </c>
      <c r="E5655" s="55">
        <v>1</v>
      </c>
      <c r="F5655">
        <f t="shared" si="88"/>
        <v>1</v>
      </c>
    </row>
    <row r="5656" spans="1:6" x14ac:dyDescent="0.25">
      <c r="B5656">
        <v>202006607</v>
      </c>
      <c r="C5656" s="63">
        <v>35695</v>
      </c>
      <c r="D5656" s="63">
        <v>35695</v>
      </c>
      <c r="E5656" s="55">
        <v>1</v>
      </c>
      <c r="F5656">
        <f t="shared" si="88"/>
        <v>1</v>
      </c>
    </row>
    <row r="5657" spans="1:6" x14ac:dyDescent="0.25">
      <c r="B5657">
        <v>202007855</v>
      </c>
      <c r="C5657" s="63">
        <v>35695</v>
      </c>
      <c r="D5657" s="63">
        <v>35695</v>
      </c>
      <c r="E5657" s="55">
        <v>1</v>
      </c>
      <c r="F5657">
        <f t="shared" si="88"/>
        <v>1</v>
      </c>
    </row>
    <row r="5658" spans="1:6" x14ac:dyDescent="0.25">
      <c r="A5658" t="s">
        <v>5081</v>
      </c>
      <c r="B5658">
        <v>201907089</v>
      </c>
      <c r="C5658" s="63">
        <v>35694</v>
      </c>
      <c r="D5658" s="63">
        <v>35695</v>
      </c>
      <c r="E5658" s="55">
        <v>1</v>
      </c>
      <c r="F5658">
        <f t="shared" si="88"/>
        <v>2</v>
      </c>
    </row>
    <row r="5659" spans="1:6" x14ac:dyDescent="0.25">
      <c r="A5659" t="s">
        <v>5080</v>
      </c>
      <c r="B5659">
        <v>202006670</v>
      </c>
      <c r="C5659" s="63">
        <v>35695</v>
      </c>
      <c r="D5659" s="63">
        <v>35695</v>
      </c>
      <c r="E5659" s="55">
        <v>1</v>
      </c>
      <c r="F5659">
        <f t="shared" si="88"/>
        <v>1</v>
      </c>
    </row>
    <row r="5660" spans="1:6" x14ac:dyDescent="0.25">
      <c r="A5660" t="s">
        <v>1724</v>
      </c>
      <c r="B5660">
        <v>201601879</v>
      </c>
      <c r="C5660" s="63">
        <v>35695</v>
      </c>
      <c r="D5660" s="63">
        <v>35695</v>
      </c>
      <c r="E5660" s="55">
        <v>1</v>
      </c>
      <c r="F5660">
        <f t="shared" si="88"/>
        <v>1</v>
      </c>
    </row>
    <row r="5661" spans="1:6" x14ac:dyDescent="0.25">
      <c r="B5661">
        <v>201704851</v>
      </c>
      <c r="C5661" s="63">
        <v>35695</v>
      </c>
      <c r="D5661" s="63">
        <v>35695</v>
      </c>
      <c r="E5661" s="55">
        <v>1</v>
      </c>
      <c r="F5661">
        <f t="shared" si="88"/>
        <v>1</v>
      </c>
    </row>
    <row r="5662" spans="1:6" x14ac:dyDescent="0.25">
      <c r="A5662" t="s">
        <v>1723</v>
      </c>
      <c r="B5662">
        <v>201900148</v>
      </c>
      <c r="C5662" s="63">
        <v>35695</v>
      </c>
      <c r="D5662" s="63">
        <v>35695</v>
      </c>
      <c r="E5662" s="55">
        <v>1</v>
      </c>
      <c r="F5662">
        <f t="shared" si="88"/>
        <v>1</v>
      </c>
    </row>
    <row r="5663" spans="1:6" x14ac:dyDescent="0.25">
      <c r="B5663">
        <v>202005035</v>
      </c>
      <c r="C5663" s="63">
        <v>35695</v>
      </c>
      <c r="D5663" s="63">
        <v>35695</v>
      </c>
      <c r="E5663" s="55">
        <v>1</v>
      </c>
      <c r="F5663">
        <f t="shared" si="88"/>
        <v>1</v>
      </c>
    </row>
    <row r="5664" spans="1:6" x14ac:dyDescent="0.25">
      <c r="A5664" t="s">
        <v>5079</v>
      </c>
      <c r="B5664">
        <v>202103369</v>
      </c>
      <c r="C5664" s="63">
        <v>35707</v>
      </c>
      <c r="D5664" s="63">
        <v>35707</v>
      </c>
      <c r="E5664" s="55">
        <v>1</v>
      </c>
      <c r="F5664">
        <f t="shared" si="88"/>
        <v>1</v>
      </c>
    </row>
    <row r="5665" spans="1:6" x14ac:dyDescent="0.25">
      <c r="A5665" t="s">
        <v>5078</v>
      </c>
      <c r="B5665">
        <v>201307032</v>
      </c>
      <c r="C5665" s="63">
        <v>35702</v>
      </c>
      <c r="D5665" s="63">
        <v>35702</v>
      </c>
      <c r="E5665" s="55">
        <v>1</v>
      </c>
      <c r="F5665">
        <f t="shared" si="88"/>
        <v>1</v>
      </c>
    </row>
    <row r="5666" spans="1:6" x14ac:dyDescent="0.25">
      <c r="B5666">
        <v>201605380</v>
      </c>
      <c r="C5666" s="63">
        <v>35695</v>
      </c>
      <c r="D5666" s="63">
        <v>35695</v>
      </c>
      <c r="E5666" s="55">
        <v>1</v>
      </c>
      <c r="F5666">
        <f t="shared" si="88"/>
        <v>1</v>
      </c>
    </row>
    <row r="5667" spans="1:6" x14ac:dyDescent="0.25">
      <c r="B5667">
        <v>201806627</v>
      </c>
      <c r="C5667" s="63">
        <v>35695</v>
      </c>
      <c r="D5667" s="63">
        <v>35695</v>
      </c>
      <c r="E5667" s="55">
        <v>1</v>
      </c>
      <c r="F5667">
        <f t="shared" si="88"/>
        <v>1</v>
      </c>
    </row>
    <row r="5668" spans="1:6" x14ac:dyDescent="0.25">
      <c r="A5668" t="s">
        <v>1722</v>
      </c>
      <c r="B5668">
        <v>201906465</v>
      </c>
      <c r="C5668" s="63">
        <v>35695</v>
      </c>
      <c r="D5668" s="63">
        <v>35695</v>
      </c>
      <c r="E5668" s="55">
        <v>1</v>
      </c>
      <c r="F5668">
        <f t="shared" si="88"/>
        <v>1</v>
      </c>
    </row>
    <row r="5669" spans="1:6" x14ac:dyDescent="0.25">
      <c r="B5669">
        <v>201908050</v>
      </c>
      <c r="C5669" s="63">
        <v>35696</v>
      </c>
      <c r="D5669" s="63">
        <v>35696</v>
      </c>
      <c r="E5669" s="55">
        <v>1</v>
      </c>
      <c r="F5669">
        <f t="shared" si="88"/>
        <v>1</v>
      </c>
    </row>
    <row r="5670" spans="1:6" x14ac:dyDescent="0.25">
      <c r="B5670">
        <v>202004558</v>
      </c>
      <c r="C5670" s="63">
        <v>35695</v>
      </c>
      <c r="D5670" s="63">
        <v>35695</v>
      </c>
      <c r="E5670" s="55">
        <v>1</v>
      </c>
      <c r="F5670">
        <f t="shared" si="88"/>
        <v>1</v>
      </c>
    </row>
    <row r="5671" spans="1:6" x14ac:dyDescent="0.25">
      <c r="A5671" t="s">
        <v>1720</v>
      </c>
      <c r="B5671">
        <v>201705457</v>
      </c>
      <c r="C5671" s="63">
        <v>35695</v>
      </c>
      <c r="D5671" s="63">
        <v>35695</v>
      </c>
      <c r="E5671" s="55">
        <v>1</v>
      </c>
      <c r="F5671">
        <f t="shared" si="88"/>
        <v>1</v>
      </c>
    </row>
    <row r="5672" spans="1:6" x14ac:dyDescent="0.25">
      <c r="B5672">
        <v>202009360</v>
      </c>
      <c r="C5672" s="63">
        <v>35695</v>
      </c>
      <c r="D5672" s="63">
        <v>35695</v>
      </c>
      <c r="E5672" s="55">
        <v>1</v>
      </c>
      <c r="F5672">
        <f t="shared" si="88"/>
        <v>1</v>
      </c>
    </row>
    <row r="5673" spans="1:6" x14ac:dyDescent="0.25">
      <c r="A5673" t="s">
        <v>1719</v>
      </c>
      <c r="B5673">
        <v>202004293</v>
      </c>
      <c r="C5673" s="63">
        <v>35695</v>
      </c>
      <c r="D5673" s="63">
        <v>35695</v>
      </c>
      <c r="E5673" s="55">
        <v>1</v>
      </c>
      <c r="F5673">
        <f t="shared" si="88"/>
        <v>1</v>
      </c>
    </row>
    <row r="5674" spans="1:6" x14ac:dyDescent="0.25">
      <c r="A5674" t="s">
        <v>1718</v>
      </c>
      <c r="B5674">
        <v>201407779</v>
      </c>
      <c r="C5674" s="63">
        <v>35696</v>
      </c>
      <c r="D5674" s="63">
        <v>35696</v>
      </c>
      <c r="E5674" s="55">
        <v>1</v>
      </c>
      <c r="F5674">
        <f t="shared" si="88"/>
        <v>1</v>
      </c>
    </row>
    <row r="5675" spans="1:6" x14ac:dyDescent="0.25">
      <c r="B5675">
        <v>201705312</v>
      </c>
      <c r="C5675" s="63">
        <v>35695</v>
      </c>
      <c r="D5675" s="63">
        <v>35695</v>
      </c>
      <c r="E5675" s="55">
        <v>1</v>
      </c>
      <c r="F5675">
        <f t="shared" si="88"/>
        <v>1</v>
      </c>
    </row>
    <row r="5676" spans="1:6" x14ac:dyDescent="0.25">
      <c r="A5676" t="s">
        <v>1716</v>
      </c>
      <c r="B5676">
        <v>201706412</v>
      </c>
      <c r="C5676" s="63">
        <v>35695</v>
      </c>
      <c r="D5676" s="63">
        <v>35695</v>
      </c>
      <c r="E5676" s="55">
        <v>1</v>
      </c>
      <c r="F5676">
        <f t="shared" si="88"/>
        <v>1</v>
      </c>
    </row>
    <row r="5677" spans="1:6" x14ac:dyDescent="0.25">
      <c r="A5677" t="s">
        <v>5076</v>
      </c>
      <c r="B5677">
        <v>200304815</v>
      </c>
      <c r="C5677" s="63">
        <v>35697</v>
      </c>
      <c r="D5677" s="63">
        <v>35697</v>
      </c>
      <c r="E5677" s="55">
        <v>1</v>
      </c>
      <c r="F5677">
        <f t="shared" si="88"/>
        <v>1</v>
      </c>
    </row>
    <row r="5678" spans="1:6" x14ac:dyDescent="0.25">
      <c r="B5678">
        <v>201705206</v>
      </c>
      <c r="C5678" s="63">
        <v>35695</v>
      </c>
      <c r="D5678" s="63">
        <v>35695</v>
      </c>
      <c r="E5678" s="55">
        <v>1</v>
      </c>
      <c r="F5678">
        <f t="shared" si="88"/>
        <v>1</v>
      </c>
    </row>
    <row r="5679" spans="1:6" x14ac:dyDescent="0.25">
      <c r="B5679">
        <v>201708809</v>
      </c>
      <c r="C5679" s="63">
        <v>35696</v>
      </c>
      <c r="D5679" s="63">
        <v>35696</v>
      </c>
      <c r="E5679" s="55">
        <v>1</v>
      </c>
      <c r="F5679">
        <f t="shared" si="88"/>
        <v>1</v>
      </c>
    </row>
    <row r="5680" spans="1:6" x14ac:dyDescent="0.25">
      <c r="B5680">
        <v>201907455</v>
      </c>
      <c r="C5680" s="63">
        <v>35698</v>
      </c>
      <c r="D5680" s="63">
        <v>35698</v>
      </c>
      <c r="E5680" s="55">
        <v>1</v>
      </c>
      <c r="F5680">
        <f t="shared" si="88"/>
        <v>1</v>
      </c>
    </row>
    <row r="5681" spans="1:6" x14ac:dyDescent="0.25">
      <c r="B5681">
        <v>202007516</v>
      </c>
      <c r="C5681" s="63">
        <v>35697</v>
      </c>
      <c r="D5681" s="63">
        <v>35697</v>
      </c>
      <c r="E5681" s="55">
        <v>1</v>
      </c>
      <c r="F5681">
        <f t="shared" si="88"/>
        <v>1</v>
      </c>
    </row>
    <row r="5682" spans="1:6" x14ac:dyDescent="0.25">
      <c r="B5682">
        <v>202103636</v>
      </c>
      <c r="C5682" s="63">
        <v>35699</v>
      </c>
      <c r="D5682" s="63">
        <v>35699</v>
      </c>
      <c r="E5682" s="55">
        <v>1</v>
      </c>
      <c r="F5682">
        <f t="shared" si="88"/>
        <v>1</v>
      </c>
    </row>
    <row r="5683" spans="1:6" x14ac:dyDescent="0.25">
      <c r="A5683" t="s">
        <v>1715</v>
      </c>
      <c r="B5683">
        <v>201906108</v>
      </c>
      <c r="C5683" s="63">
        <v>35695</v>
      </c>
      <c r="D5683" s="63">
        <v>35695</v>
      </c>
      <c r="E5683" s="55">
        <v>1</v>
      </c>
      <c r="F5683">
        <f t="shared" si="88"/>
        <v>1</v>
      </c>
    </row>
    <row r="5684" spans="1:6" x14ac:dyDescent="0.25">
      <c r="A5684" t="s">
        <v>1714</v>
      </c>
      <c r="B5684">
        <v>201909653</v>
      </c>
      <c r="C5684" s="63">
        <v>35696</v>
      </c>
      <c r="D5684" s="63">
        <v>35696</v>
      </c>
      <c r="E5684" s="55">
        <v>1</v>
      </c>
      <c r="F5684">
        <f t="shared" si="88"/>
        <v>1</v>
      </c>
    </row>
    <row r="5685" spans="1:6" x14ac:dyDescent="0.25">
      <c r="A5685" t="s">
        <v>1713</v>
      </c>
      <c r="B5685">
        <v>201705580</v>
      </c>
      <c r="C5685" s="63">
        <v>35696</v>
      </c>
      <c r="D5685" s="63">
        <v>35696</v>
      </c>
      <c r="E5685" s="55">
        <v>1</v>
      </c>
      <c r="F5685">
        <f t="shared" si="88"/>
        <v>1</v>
      </c>
    </row>
    <row r="5686" spans="1:6" x14ac:dyDescent="0.25">
      <c r="B5686">
        <v>201806416</v>
      </c>
      <c r="C5686" s="63">
        <v>35696</v>
      </c>
      <c r="D5686" s="63">
        <v>35696</v>
      </c>
      <c r="E5686" s="55">
        <v>1</v>
      </c>
      <c r="F5686">
        <f t="shared" si="88"/>
        <v>1</v>
      </c>
    </row>
    <row r="5687" spans="1:6" x14ac:dyDescent="0.25">
      <c r="B5687">
        <v>201907007</v>
      </c>
      <c r="C5687" s="63">
        <v>35696</v>
      </c>
      <c r="D5687" s="63">
        <v>35696</v>
      </c>
      <c r="E5687" s="55">
        <v>1</v>
      </c>
      <c r="F5687">
        <f t="shared" si="88"/>
        <v>1</v>
      </c>
    </row>
    <row r="5688" spans="1:6" x14ac:dyDescent="0.25">
      <c r="B5688">
        <v>201907915</v>
      </c>
      <c r="C5688" s="63">
        <v>35696</v>
      </c>
      <c r="D5688" s="63">
        <v>35697</v>
      </c>
      <c r="E5688" s="55">
        <v>1</v>
      </c>
      <c r="F5688">
        <f t="shared" si="88"/>
        <v>2</v>
      </c>
    </row>
    <row r="5689" spans="1:6" x14ac:dyDescent="0.25">
      <c r="A5689" t="s">
        <v>1711</v>
      </c>
      <c r="B5689">
        <v>201806673</v>
      </c>
      <c r="C5689" s="63">
        <v>35696</v>
      </c>
      <c r="D5689" s="63">
        <v>35696</v>
      </c>
      <c r="E5689" s="55">
        <v>1</v>
      </c>
      <c r="F5689">
        <f t="shared" si="88"/>
        <v>1</v>
      </c>
    </row>
    <row r="5690" spans="1:6" x14ac:dyDescent="0.25">
      <c r="A5690" t="s">
        <v>1709</v>
      </c>
      <c r="B5690">
        <v>201805000</v>
      </c>
      <c r="C5690" s="63">
        <v>35696</v>
      </c>
      <c r="D5690" s="63">
        <v>35696</v>
      </c>
      <c r="E5690" s="55">
        <v>1</v>
      </c>
      <c r="F5690">
        <f t="shared" si="88"/>
        <v>1</v>
      </c>
    </row>
    <row r="5691" spans="1:6" x14ac:dyDescent="0.25">
      <c r="B5691">
        <v>202004258</v>
      </c>
      <c r="C5691" s="63">
        <v>35697</v>
      </c>
      <c r="D5691" s="63">
        <v>35697</v>
      </c>
      <c r="E5691" s="55">
        <v>1</v>
      </c>
      <c r="F5691">
        <f t="shared" si="88"/>
        <v>1</v>
      </c>
    </row>
    <row r="5692" spans="1:6" x14ac:dyDescent="0.25">
      <c r="A5692" t="s">
        <v>1708</v>
      </c>
      <c r="B5692">
        <v>202007216</v>
      </c>
      <c r="C5692" s="63">
        <v>35696</v>
      </c>
      <c r="D5692" s="63">
        <v>35696</v>
      </c>
      <c r="E5692" s="55">
        <v>1</v>
      </c>
      <c r="F5692">
        <f t="shared" si="88"/>
        <v>1</v>
      </c>
    </row>
    <row r="5693" spans="1:6" x14ac:dyDescent="0.25">
      <c r="A5693" t="s">
        <v>1706</v>
      </c>
      <c r="B5693">
        <v>202004244</v>
      </c>
      <c r="C5693" s="63">
        <v>35696</v>
      </c>
      <c r="D5693" s="63">
        <v>35696</v>
      </c>
      <c r="E5693" s="55">
        <v>1</v>
      </c>
      <c r="F5693">
        <f t="shared" si="88"/>
        <v>1</v>
      </c>
    </row>
    <row r="5694" spans="1:6" x14ac:dyDescent="0.25">
      <c r="A5694" t="s">
        <v>5075</v>
      </c>
      <c r="B5694">
        <v>202002811</v>
      </c>
      <c r="C5694" s="63">
        <v>35499</v>
      </c>
      <c r="D5694" s="63">
        <v>35499</v>
      </c>
      <c r="E5694" s="55">
        <v>1</v>
      </c>
      <c r="F5694">
        <f t="shared" si="88"/>
        <v>1</v>
      </c>
    </row>
    <row r="5695" spans="1:6" x14ac:dyDescent="0.25">
      <c r="A5695" t="s">
        <v>5074</v>
      </c>
      <c r="B5695">
        <v>201904803</v>
      </c>
      <c r="C5695" s="63">
        <v>35699</v>
      </c>
      <c r="D5695" s="63">
        <v>35699</v>
      </c>
      <c r="E5695" s="55">
        <v>1</v>
      </c>
      <c r="F5695">
        <f t="shared" si="88"/>
        <v>1</v>
      </c>
    </row>
    <row r="5696" spans="1:6" x14ac:dyDescent="0.25">
      <c r="B5696">
        <v>202005208</v>
      </c>
      <c r="C5696" s="63">
        <v>35696</v>
      </c>
      <c r="D5696" s="63">
        <v>35696</v>
      </c>
      <c r="E5696" s="55">
        <v>1</v>
      </c>
      <c r="F5696">
        <f t="shared" si="88"/>
        <v>1</v>
      </c>
    </row>
    <row r="5697" spans="1:6" x14ac:dyDescent="0.25">
      <c r="B5697">
        <v>202007623</v>
      </c>
      <c r="C5697" s="63">
        <v>35699</v>
      </c>
      <c r="D5697" s="63">
        <v>35700</v>
      </c>
      <c r="E5697" s="55">
        <v>1</v>
      </c>
      <c r="F5697">
        <f t="shared" si="88"/>
        <v>2</v>
      </c>
    </row>
    <row r="5698" spans="1:6" x14ac:dyDescent="0.25">
      <c r="A5698" t="s">
        <v>1705</v>
      </c>
      <c r="B5698">
        <v>201705577</v>
      </c>
      <c r="C5698" s="63">
        <v>35696</v>
      </c>
      <c r="D5698" s="63">
        <v>35696</v>
      </c>
      <c r="E5698" s="55">
        <v>1</v>
      </c>
      <c r="F5698">
        <f t="shared" si="88"/>
        <v>1</v>
      </c>
    </row>
    <row r="5699" spans="1:6" x14ac:dyDescent="0.25">
      <c r="A5699" t="s">
        <v>1704</v>
      </c>
      <c r="B5699">
        <v>202006280</v>
      </c>
      <c r="C5699" s="63">
        <v>35697</v>
      </c>
      <c r="D5699" s="63">
        <v>35697</v>
      </c>
      <c r="E5699" s="55">
        <v>1</v>
      </c>
      <c r="F5699">
        <f t="shared" si="88"/>
        <v>1</v>
      </c>
    </row>
    <row r="5700" spans="1:6" x14ac:dyDescent="0.25">
      <c r="A5700" t="s">
        <v>5072</v>
      </c>
      <c r="B5700">
        <v>201705205</v>
      </c>
      <c r="C5700" s="63">
        <v>35700</v>
      </c>
      <c r="D5700" s="63">
        <v>35700</v>
      </c>
      <c r="E5700" s="55">
        <v>1</v>
      </c>
      <c r="F5700">
        <f t="shared" si="88"/>
        <v>1</v>
      </c>
    </row>
    <row r="5701" spans="1:6" x14ac:dyDescent="0.25">
      <c r="B5701">
        <v>201800990</v>
      </c>
      <c r="C5701" s="63">
        <v>35700</v>
      </c>
      <c r="D5701" s="63">
        <v>35700</v>
      </c>
      <c r="E5701" s="55">
        <v>1</v>
      </c>
      <c r="F5701">
        <f t="shared" si="88"/>
        <v>1</v>
      </c>
    </row>
    <row r="5702" spans="1:6" x14ac:dyDescent="0.25">
      <c r="B5702">
        <v>201906200</v>
      </c>
      <c r="C5702" s="63">
        <v>35696</v>
      </c>
      <c r="D5702" s="63">
        <v>35696</v>
      </c>
      <c r="E5702" s="55">
        <v>1</v>
      </c>
      <c r="F5702">
        <f t="shared" ref="F5702:F5765" si="89">IFERROR(D5702-C5702+1, 0)</f>
        <v>1</v>
      </c>
    </row>
    <row r="5703" spans="1:6" x14ac:dyDescent="0.25">
      <c r="B5703">
        <v>202004421</v>
      </c>
      <c r="C5703" s="63">
        <v>35700</v>
      </c>
      <c r="D5703" s="63">
        <v>35700</v>
      </c>
      <c r="E5703" s="55">
        <v>1</v>
      </c>
      <c r="F5703">
        <f t="shared" si="89"/>
        <v>1</v>
      </c>
    </row>
    <row r="5704" spans="1:6" x14ac:dyDescent="0.25">
      <c r="B5704">
        <v>202007667</v>
      </c>
      <c r="C5704" s="63">
        <v>35696</v>
      </c>
      <c r="D5704" s="63">
        <v>35697</v>
      </c>
      <c r="E5704" s="55">
        <v>1</v>
      </c>
      <c r="F5704">
        <f t="shared" si="89"/>
        <v>2</v>
      </c>
    </row>
    <row r="5705" spans="1:6" x14ac:dyDescent="0.25">
      <c r="A5705" t="s">
        <v>1703</v>
      </c>
      <c r="B5705">
        <v>201608551</v>
      </c>
      <c r="C5705" s="63">
        <v>35697</v>
      </c>
      <c r="D5705" s="63">
        <v>35697</v>
      </c>
      <c r="E5705" s="55">
        <v>1</v>
      </c>
      <c r="F5705">
        <f t="shared" si="89"/>
        <v>1</v>
      </c>
    </row>
    <row r="5706" spans="1:6" x14ac:dyDescent="0.25">
      <c r="B5706">
        <v>202007797</v>
      </c>
      <c r="C5706" s="63">
        <v>35697</v>
      </c>
      <c r="D5706" s="63">
        <v>35697</v>
      </c>
      <c r="E5706" s="55">
        <v>1</v>
      </c>
      <c r="F5706">
        <f t="shared" si="89"/>
        <v>1</v>
      </c>
    </row>
    <row r="5707" spans="1:6" x14ac:dyDescent="0.25">
      <c r="A5707" t="s">
        <v>5071</v>
      </c>
      <c r="B5707">
        <v>201907859</v>
      </c>
      <c r="C5707" s="63">
        <v>35697</v>
      </c>
      <c r="D5707" s="63">
        <v>35697</v>
      </c>
      <c r="E5707" s="55">
        <v>1</v>
      </c>
      <c r="F5707">
        <f t="shared" si="89"/>
        <v>1</v>
      </c>
    </row>
    <row r="5708" spans="1:6" x14ac:dyDescent="0.25">
      <c r="B5708">
        <v>202006289</v>
      </c>
      <c r="C5708" s="63">
        <v>35697</v>
      </c>
      <c r="D5708" s="63">
        <v>35697</v>
      </c>
      <c r="E5708" s="55">
        <v>1</v>
      </c>
      <c r="F5708">
        <f t="shared" si="89"/>
        <v>1</v>
      </c>
    </row>
    <row r="5709" spans="1:6" x14ac:dyDescent="0.25">
      <c r="A5709" t="s">
        <v>1702</v>
      </c>
      <c r="B5709">
        <v>201907477</v>
      </c>
      <c r="C5709" s="63">
        <v>35697</v>
      </c>
      <c r="D5709" s="63">
        <v>35697</v>
      </c>
      <c r="E5709" s="55">
        <v>1</v>
      </c>
      <c r="F5709">
        <f t="shared" si="89"/>
        <v>1</v>
      </c>
    </row>
    <row r="5710" spans="1:6" x14ac:dyDescent="0.25">
      <c r="A5710" t="s">
        <v>1701</v>
      </c>
      <c r="B5710">
        <v>201704797</v>
      </c>
      <c r="C5710" s="63">
        <v>35697</v>
      </c>
      <c r="D5710" s="63">
        <v>35697</v>
      </c>
      <c r="E5710" s="55">
        <v>1</v>
      </c>
      <c r="F5710">
        <f t="shared" si="89"/>
        <v>1</v>
      </c>
    </row>
    <row r="5711" spans="1:6" x14ac:dyDescent="0.25">
      <c r="A5711" t="s">
        <v>5070</v>
      </c>
      <c r="B5711">
        <v>202008401</v>
      </c>
      <c r="C5711" s="63">
        <v>35697</v>
      </c>
      <c r="D5711" s="63">
        <v>35697</v>
      </c>
      <c r="E5711" s="55">
        <v>1</v>
      </c>
      <c r="F5711">
        <f t="shared" si="89"/>
        <v>1</v>
      </c>
    </row>
    <row r="5712" spans="1:6" x14ac:dyDescent="0.25">
      <c r="A5712" t="s">
        <v>1700</v>
      </c>
      <c r="B5712">
        <v>201904634</v>
      </c>
      <c r="C5712" s="63">
        <v>35698</v>
      </c>
      <c r="D5712" s="63">
        <v>35698</v>
      </c>
      <c r="E5712" s="55">
        <v>1</v>
      </c>
      <c r="F5712">
        <f t="shared" si="89"/>
        <v>1</v>
      </c>
    </row>
    <row r="5713" spans="1:6" x14ac:dyDescent="0.25">
      <c r="B5713">
        <v>201906648</v>
      </c>
      <c r="C5713" s="63">
        <v>35698</v>
      </c>
      <c r="D5713" s="63">
        <v>35699</v>
      </c>
      <c r="E5713" s="55">
        <v>1</v>
      </c>
      <c r="F5713">
        <f t="shared" si="89"/>
        <v>2</v>
      </c>
    </row>
    <row r="5714" spans="1:6" x14ac:dyDescent="0.25">
      <c r="B5714">
        <v>202008116</v>
      </c>
      <c r="C5714" s="63">
        <v>35697</v>
      </c>
      <c r="D5714" s="63">
        <v>35697</v>
      </c>
      <c r="E5714" s="55">
        <v>1</v>
      </c>
      <c r="F5714">
        <f t="shared" si="89"/>
        <v>1</v>
      </c>
    </row>
    <row r="5715" spans="1:6" x14ac:dyDescent="0.25">
      <c r="A5715" t="s">
        <v>1699</v>
      </c>
      <c r="B5715">
        <v>202007969</v>
      </c>
      <c r="C5715" s="63">
        <v>35698</v>
      </c>
      <c r="D5715" s="63">
        <v>35698</v>
      </c>
      <c r="E5715" s="55">
        <v>1</v>
      </c>
      <c r="F5715">
        <f t="shared" si="89"/>
        <v>1</v>
      </c>
    </row>
    <row r="5716" spans="1:6" x14ac:dyDescent="0.25">
      <c r="A5716" t="s">
        <v>5068</v>
      </c>
      <c r="B5716">
        <v>202009549</v>
      </c>
      <c r="C5716" s="63">
        <v>35699</v>
      </c>
      <c r="D5716" s="63">
        <v>35699</v>
      </c>
      <c r="E5716" s="55">
        <v>1</v>
      </c>
      <c r="F5716">
        <f t="shared" si="89"/>
        <v>1</v>
      </c>
    </row>
    <row r="5717" spans="1:6" x14ac:dyDescent="0.25">
      <c r="A5717" t="s">
        <v>1697</v>
      </c>
      <c r="B5717">
        <v>201605373</v>
      </c>
      <c r="C5717" s="63">
        <v>35697</v>
      </c>
      <c r="D5717" s="63">
        <v>35697</v>
      </c>
      <c r="E5717" s="55">
        <v>1</v>
      </c>
      <c r="F5717">
        <f t="shared" si="89"/>
        <v>1</v>
      </c>
    </row>
    <row r="5718" spans="1:6" x14ac:dyDescent="0.25">
      <c r="A5718" t="s">
        <v>5067</v>
      </c>
      <c r="B5718">
        <v>201802653</v>
      </c>
      <c r="C5718" s="63">
        <v>35699</v>
      </c>
      <c r="D5718" s="63">
        <v>35699</v>
      </c>
      <c r="E5718" s="55">
        <v>1</v>
      </c>
      <c r="F5718">
        <f t="shared" si="89"/>
        <v>1</v>
      </c>
    </row>
    <row r="5719" spans="1:6" x14ac:dyDescent="0.25">
      <c r="B5719">
        <v>202004849</v>
      </c>
      <c r="C5719" s="63">
        <v>35699</v>
      </c>
      <c r="D5719" s="63">
        <v>35699</v>
      </c>
      <c r="E5719" s="55">
        <v>1</v>
      </c>
      <c r="F5719">
        <f t="shared" si="89"/>
        <v>1</v>
      </c>
    </row>
    <row r="5720" spans="1:6" x14ac:dyDescent="0.25">
      <c r="A5720" t="s">
        <v>1696</v>
      </c>
      <c r="B5720">
        <v>202102702</v>
      </c>
      <c r="C5720" s="63">
        <v>35699</v>
      </c>
      <c r="D5720" s="63">
        <v>35699</v>
      </c>
      <c r="E5720" s="55">
        <v>1</v>
      </c>
      <c r="F5720">
        <f t="shared" si="89"/>
        <v>1</v>
      </c>
    </row>
    <row r="5721" spans="1:6" x14ac:dyDescent="0.25">
      <c r="A5721" t="s">
        <v>5066</v>
      </c>
      <c r="B5721">
        <v>201900565</v>
      </c>
      <c r="C5721" s="63">
        <v>35699</v>
      </c>
      <c r="D5721" s="63">
        <v>35699</v>
      </c>
      <c r="E5721" s="55">
        <v>1</v>
      </c>
      <c r="F5721">
        <f t="shared" si="89"/>
        <v>1</v>
      </c>
    </row>
    <row r="5722" spans="1:6" x14ac:dyDescent="0.25">
      <c r="A5722" t="s">
        <v>1694</v>
      </c>
      <c r="B5722">
        <v>202007145</v>
      </c>
      <c r="C5722" s="63">
        <v>35702</v>
      </c>
      <c r="D5722" s="63">
        <v>35702</v>
      </c>
      <c r="E5722" s="55">
        <v>1</v>
      </c>
      <c r="F5722">
        <f t="shared" si="89"/>
        <v>1</v>
      </c>
    </row>
    <row r="5723" spans="1:6" x14ac:dyDescent="0.25">
      <c r="A5723" t="s">
        <v>1693</v>
      </c>
      <c r="B5723">
        <v>201905727</v>
      </c>
      <c r="C5723" s="63">
        <v>35701</v>
      </c>
      <c r="D5723" s="63">
        <v>35701</v>
      </c>
      <c r="E5723" s="55">
        <v>1</v>
      </c>
      <c r="F5723">
        <f t="shared" si="89"/>
        <v>1</v>
      </c>
    </row>
    <row r="5724" spans="1:6" x14ac:dyDescent="0.25">
      <c r="A5724" t="s">
        <v>1691</v>
      </c>
      <c r="B5724">
        <v>201904881</v>
      </c>
      <c r="C5724" s="63">
        <v>35703</v>
      </c>
      <c r="D5724" s="63">
        <v>35703</v>
      </c>
      <c r="E5724" s="55">
        <v>1</v>
      </c>
      <c r="F5724">
        <f t="shared" si="89"/>
        <v>1</v>
      </c>
    </row>
    <row r="5725" spans="1:6" x14ac:dyDescent="0.25">
      <c r="A5725" t="s">
        <v>5065</v>
      </c>
      <c r="B5725">
        <v>201908126</v>
      </c>
      <c r="C5725" s="63">
        <v>35701</v>
      </c>
      <c r="D5725" s="63">
        <v>35701</v>
      </c>
      <c r="E5725" s="55">
        <v>1</v>
      </c>
      <c r="F5725">
        <f t="shared" si="89"/>
        <v>1</v>
      </c>
    </row>
    <row r="5726" spans="1:6" x14ac:dyDescent="0.25">
      <c r="A5726" t="s">
        <v>5064</v>
      </c>
      <c r="B5726">
        <v>201806787</v>
      </c>
      <c r="C5726" s="63">
        <v>35701</v>
      </c>
      <c r="D5726" s="63">
        <v>35701</v>
      </c>
      <c r="E5726" s="55">
        <v>1</v>
      </c>
      <c r="F5726">
        <f t="shared" si="89"/>
        <v>1</v>
      </c>
    </row>
    <row r="5727" spans="1:6" x14ac:dyDescent="0.25">
      <c r="A5727" t="s">
        <v>1690</v>
      </c>
      <c r="B5727">
        <v>201905175</v>
      </c>
      <c r="C5727" s="63">
        <v>35702</v>
      </c>
      <c r="D5727" s="63">
        <v>35702</v>
      </c>
      <c r="E5727" s="55">
        <v>1</v>
      </c>
      <c r="F5727">
        <f t="shared" si="89"/>
        <v>1</v>
      </c>
    </row>
    <row r="5728" spans="1:6" x14ac:dyDescent="0.25">
      <c r="B5728">
        <v>202006241</v>
      </c>
      <c r="C5728" s="63">
        <v>35702</v>
      </c>
      <c r="D5728" s="63">
        <v>35702</v>
      </c>
      <c r="E5728" s="55">
        <v>1</v>
      </c>
      <c r="F5728">
        <f t="shared" si="89"/>
        <v>1</v>
      </c>
    </row>
    <row r="5729" spans="1:6" x14ac:dyDescent="0.25">
      <c r="A5729" t="s">
        <v>5063</v>
      </c>
      <c r="B5729">
        <v>201906777</v>
      </c>
      <c r="C5729" s="63">
        <v>35701</v>
      </c>
      <c r="D5729" s="63">
        <v>35701</v>
      </c>
      <c r="E5729" s="55">
        <v>1</v>
      </c>
      <c r="F5729">
        <f t="shared" si="89"/>
        <v>1</v>
      </c>
    </row>
    <row r="5730" spans="1:6" x14ac:dyDescent="0.25">
      <c r="A5730" t="s">
        <v>1689</v>
      </c>
      <c r="B5730">
        <v>201904660</v>
      </c>
      <c r="C5730" s="63">
        <v>35702</v>
      </c>
      <c r="D5730" s="63">
        <v>35702</v>
      </c>
      <c r="E5730" s="55">
        <v>1</v>
      </c>
      <c r="F5730">
        <f t="shared" si="89"/>
        <v>1</v>
      </c>
    </row>
    <row r="5731" spans="1:6" x14ac:dyDescent="0.25">
      <c r="A5731" t="s">
        <v>1688</v>
      </c>
      <c r="B5731">
        <v>201806161</v>
      </c>
      <c r="C5731" s="63">
        <v>35703</v>
      </c>
      <c r="D5731" s="63">
        <v>35703</v>
      </c>
      <c r="E5731" s="55">
        <v>1</v>
      </c>
      <c r="F5731">
        <f t="shared" si="89"/>
        <v>1</v>
      </c>
    </row>
    <row r="5732" spans="1:6" x14ac:dyDescent="0.25">
      <c r="A5732" t="s">
        <v>1687</v>
      </c>
      <c r="B5732">
        <v>201005457</v>
      </c>
      <c r="C5732" s="63">
        <v>35702</v>
      </c>
      <c r="D5732" s="63">
        <v>35702</v>
      </c>
      <c r="E5732" s="55">
        <v>1</v>
      </c>
      <c r="F5732">
        <f t="shared" si="89"/>
        <v>1</v>
      </c>
    </row>
    <row r="5733" spans="1:6" x14ac:dyDescent="0.25">
      <c r="A5733" t="s">
        <v>1686</v>
      </c>
      <c r="B5733">
        <v>201304154</v>
      </c>
      <c r="C5733" s="63">
        <v>35702</v>
      </c>
      <c r="D5733" s="63">
        <v>35702</v>
      </c>
      <c r="E5733" s="55">
        <v>1</v>
      </c>
      <c r="F5733">
        <f t="shared" si="89"/>
        <v>1</v>
      </c>
    </row>
    <row r="5734" spans="1:6" x14ac:dyDescent="0.25">
      <c r="A5734" t="s">
        <v>5061</v>
      </c>
      <c r="B5734">
        <v>202003072</v>
      </c>
      <c r="C5734" s="63">
        <v>35702</v>
      </c>
      <c r="D5734" s="63">
        <v>35702</v>
      </c>
      <c r="E5734" s="55">
        <v>1</v>
      </c>
      <c r="F5734">
        <f t="shared" si="89"/>
        <v>1</v>
      </c>
    </row>
    <row r="5735" spans="1:6" x14ac:dyDescent="0.25">
      <c r="A5735" t="s">
        <v>1685</v>
      </c>
      <c r="B5735">
        <v>201806175</v>
      </c>
      <c r="C5735" s="63">
        <v>35702</v>
      </c>
      <c r="D5735" s="63">
        <v>35702</v>
      </c>
      <c r="E5735" s="55">
        <v>1</v>
      </c>
      <c r="F5735">
        <f t="shared" si="89"/>
        <v>1</v>
      </c>
    </row>
    <row r="5736" spans="1:6" x14ac:dyDescent="0.25">
      <c r="B5736">
        <v>201908047</v>
      </c>
      <c r="C5736" s="63">
        <v>35702</v>
      </c>
      <c r="D5736" s="63">
        <v>35702</v>
      </c>
      <c r="E5736" s="55">
        <v>1</v>
      </c>
      <c r="F5736">
        <f t="shared" si="89"/>
        <v>1</v>
      </c>
    </row>
    <row r="5737" spans="1:6" x14ac:dyDescent="0.25">
      <c r="A5737" t="s">
        <v>5060</v>
      </c>
      <c r="B5737">
        <v>201905705</v>
      </c>
      <c r="C5737" s="63">
        <v>35702</v>
      </c>
      <c r="D5737" s="63">
        <v>35702</v>
      </c>
      <c r="E5737" s="55">
        <v>1</v>
      </c>
      <c r="F5737">
        <f t="shared" si="89"/>
        <v>1</v>
      </c>
    </row>
    <row r="5738" spans="1:6" x14ac:dyDescent="0.25">
      <c r="B5738">
        <v>202004893</v>
      </c>
      <c r="C5738" s="63">
        <v>35702</v>
      </c>
      <c r="D5738" s="63">
        <v>35702</v>
      </c>
      <c r="E5738" s="55">
        <v>1</v>
      </c>
      <c r="F5738">
        <f t="shared" si="89"/>
        <v>1</v>
      </c>
    </row>
    <row r="5739" spans="1:6" x14ac:dyDescent="0.25">
      <c r="A5739" t="s">
        <v>5059</v>
      </c>
      <c r="B5739">
        <v>202006582</v>
      </c>
      <c r="C5739" s="63">
        <v>35704</v>
      </c>
      <c r="D5739" s="63">
        <v>35704</v>
      </c>
      <c r="E5739" s="55">
        <v>1</v>
      </c>
      <c r="F5739">
        <f t="shared" si="89"/>
        <v>1</v>
      </c>
    </row>
    <row r="5740" spans="1:6" x14ac:dyDescent="0.25">
      <c r="A5740" t="s">
        <v>5058</v>
      </c>
      <c r="B5740">
        <v>202006792</v>
      </c>
      <c r="C5740" s="63">
        <v>35703</v>
      </c>
      <c r="D5740" s="63">
        <v>35703</v>
      </c>
      <c r="E5740" s="55">
        <v>1</v>
      </c>
      <c r="F5740">
        <f t="shared" si="89"/>
        <v>1</v>
      </c>
    </row>
    <row r="5741" spans="1:6" x14ac:dyDescent="0.25">
      <c r="A5741" t="s">
        <v>1684</v>
      </c>
      <c r="B5741">
        <v>201907872</v>
      </c>
      <c r="C5741" s="63">
        <v>35702</v>
      </c>
      <c r="D5741" s="63">
        <v>35702</v>
      </c>
      <c r="E5741" s="55">
        <v>1</v>
      </c>
      <c r="F5741">
        <f t="shared" si="89"/>
        <v>1</v>
      </c>
    </row>
    <row r="5742" spans="1:6" x14ac:dyDescent="0.25">
      <c r="A5742" t="s">
        <v>1682</v>
      </c>
      <c r="B5742">
        <v>202006677</v>
      </c>
      <c r="C5742" s="63">
        <v>35703</v>
      </c>
      <c r="D5742" s="63">
        <v>35703</v>
      </c>
      <c r="E5742" s="55">
        <v>1</v>
      </c>
      <c r="F5742">
        <f t="shared" si="89"/>
        <v>1</v>
      </c>
    </row>
    <row r="5743" spans="1:6" x14ac:dyDescent="0.25">
      <c r="A5743" t="s">
        <v>1681</v>
      </c>
      <c r="B5743">
        <v>201905119</v>
      </c>
      <c r="C5743" s="63">
        <v>35702</v>
      </c>
      <c r="D5743" s="63">
        <v>35702</v>
      </c>
      <c r="E5743" s="55">
        <v>1</v>
      </c>
      <c r="F5743">
        <f t="shared" si="89"/>
        <v>1</v>
      </c>
    </row>
    <row r="5744" spans="1:6" x14ac:dyDescent="0.25">
      <c r="A5744" t="s">
        <v>5057</v>
      </c>
      <c r="B5744">
        <v>202009548</v>
      </c>
      <c r="C5744" s="63">
        <v>35703</v>
      </c>
      <c r="D5744" s="63">
        <v>35703</v>
      </c>
      <c r="E5744" s="55">
        <v>1</v>
      </c>
      <c r="F5744">
        <f t="shared" si="89"/>
        <v>1</v>
      </c>
    </row>
    <row r="5745" spans="1:6" x14ac:dyDescent="0.25">
      <c r="A5745" t="s">
        <v>5056</v>
      </c>
      <c r="B5745">
        <v>201605775</v>
      </c>
      <c r="C5745" s="63">
        <v>35504</v>
      </c>
      <c r="D5745" s="63">
        <v>35504</v>
      </c>
      <c r="E5745" s="55">
        <v>1</v>
      </c>
      <c r="F5745">
        <f t="shared" si="89"/>
        <v>1</v>
      </c>
    </row>
    <row r="5746" spans="1:6" x14ac:dyDescent="0.25">
      <c r="A5746" t="s">
        <v>5055</v>
      </c>
      <c r="B5746">
        <v>202007344</v>
      </c>
      <c r="C5746" s="63">
        <v>35497</v>
      </c>
      <c r="D5746" s="63">
        <v>35497</v>
      </c>
      <c r="E5746" s="55">
        <v>1</v>
      </c>
      <c r="F5746">
        <f t="shared" si="89"/>
        <v>1</v>
      </c>
    </row>
    <row r="5747" spans="1:6" x14ac:dyDescent="0.25">
      <c r="A5747" t="s">
        <v>1680</v>
      </c>
      <c r="B5747">
        <v>201705127</v>
      </c>
      <c r="C5747" s="63">
        <v>35703</v>
      </c>
      <c r="D5747" s="63">
        <v>35703</v>
      </c>
      <c r="E5747" s="55">
        <v>1</v>
      </c>
      <c r="F5747">
        <f t="shared" si="89"/>
        <v>1</v>
      </c>
    </row>
    <row r="5748" spans="1:6" x14ac:dyDescent="0.25">
      <c r="B5748">
        <v>201806155</v>
      </c>
      <c r="C5748" s="63">
        <v>35703</v>
      </c>
      <c r="D5748" s="63">
        <v>35703</v>
      </c>
      <c r="E5748" s="55">
        <v>1</v>
      </c>
      <c r="F5748">
        <f t="shared" si="89"/>
        <v>1</v>
      </c>
    </row>
    <row r="5749" spans="1:6" x14ac:dyDescent="0.25">
      <c r="A5749" t="s">
        <v>1679</v>
      </c>
      <c r="B5749">
        <v>202008076</v>
      </c>
      <c r="C5749" s="63">
        <v>35702</v>
      </c>
      <c r="D5749" s="63">
        <v>35703</v>
      </c>
      <c r="E5749" s="55">
        <v>1</v>
      </c>
      <c r="F5749">
        <f t="shared" si="89"/>
        <v>2</v>
      </c>
    </row>
    <row r="5750" spans="1:6" x14ac:dyDescent="0.25">
      <c r="A5750" t="s">
        <v>1677</v>
      </c>
      <c r="B5750">
        <v>201905587</v>
      </c>
      <c r="C5750" s="63">
        <v>35703</v>
      </c>
      <c r="D5750" s="63">
        <v>35703</v>
      </c>
      <c r="E5750" s="55">
        <v>1</v>
      </c>
      <c r="F5750">
        <f t="shared" si="89"/>
        <v>1</v>
      </c>
    </row>
    <row r="5751" spans="1:6" x14ac:dyDescent="0.25">
      <c r="A5751" t="s">
        <v>1675</v>
      </c>
      <c r="B5751">
        <v>201906104</v>
      </c>
      <c r="C5751" s="63">
        <v>35703</v>
      </c>
      <c r="D5751" s="63">
        <v>35703</v>
      </c>
      <c r="E5751" s="55">
        <v>1</v>
      </c>
      <c r="F5751">
        <f t="shared" si="89"/>
        <v>1</v>
      </c>
    </row>
    <row r="5752" spans="1:6" x14ac:dyDescent="0.25">
      <c r="A5752" t="s">
        <v>5054</v>
      </c>
      <c r="B5752">
        <v>201907507</v>
      </c>
      <c r="C5752" s="63">
        <v>35703</v>
      </c>
      <c r="D5752" s="63">
        <v>35703</v>
      </c>
      <c r="E5752" s="55">
        <v>1</v>
      </c>
      <c r="F5752">
        <f t="shared" si="89"/>
        <v>1</v>
      </c>
    </row>
    <row r="5753" spans="1:6" x14ac:dyDescent="0.25">
      <c r="A5753" t="s">
        <v>5053</v>
      </c>
      <c r="B5753">
        <v>201907506</v>
      </c>
      <c r="C5753" s="63">
        <v>35703</v>
      </c>
      <c r="D5753" s="63">
        <v>35703</v>
      </c>
      <c r="E5753" s="55">
        <v>1</v>
      </c>
      <c r="F5753">
        <f t="shared" si="89"/>
        <v>1</v>
      </c>
    </row>
    <row r="5754" spans="1:6" x14ac:dyDescent="0.25">
      <c r="A5754" t="s">
        <v>5052</v>
      </c>
      <c r="B5754">
        <v>201906945</v>
      </c>
      <c r="C5754" s="63">
        <v>35703</v>
      </c>
      <c r="D5754" s="63">
        <v>35703</v>
      </c>
      <c r="E5754" s="55">
        <v>1</v>
      </c>
      <c r="F5754">
        <f t="shared" si="89"/>
        <v>1</v>
      </c>
    </row>
    <row r="5755" spans="1:6" x14ac:dyDescent="0.25">
      <c r="A5755" t="s">
        <v>1674</v>
      </c>
      <c r="B5755">
        <v>201806780</v>
      </c>
      <c r="C5755" s="63">
        <v>35703</v>
      </c>
      <c r="D5755" s="63">
        <v>35704</v>
      </c>
      <c r="E5755" s="55">
        <v>1</v>
      </c>
      <c r="F5755">
        <f t="shared" si="89"/>
        <v>2</v>
      </c>
    </row>
    <row r="5756" spans="1:6" x14ac:dyDescent="0.25">
      <c r="B5756">
        <v>202007122</v>
      </c>
      <c r="C5756" s="63">
        <v>35703</v>
      </c>
      <c r="D5756" s="63">
        <v>35703</v>
      </c>
      <c r="E5756" s="55">
        <v>1</v>
      </c>
      <c r="F5756">
        <f t="shared" si="89"/>
        <v>1</v>
      </c>
    </row>
    <row r="5757" spans="1:6" x14ac:dyDescent="0.25">
      <c r="A5757" t="s">
        <v>5051</v>
      </c>
      <c r="B5757">
        <v>201704515</v>
      </c>
      <c r="C5757" s="63">
        <v>35703</v>
      </c>
      <c r="D5757" s="63">
        <v>35703</v>
      </c>
      <c r="E5757" s="55">
        <v>1</v>
      </c>
      <c r="F5757">
        <f t="shared" si="89"/>
        <v>1</v>
      </c>
    </row>
    <row r="5758" spans="1:6" x14ac:dyDescent="0.25">
      <c r="A5758" t="s">
        <v>1673</v>
      </c>
      <c r="B5758">
        <v>201907580</v>
      </c>
      <c r="C5758" s="63">
        <v>35704</v>
      </c>
      <c r="D5758" s="63">
        <v>35704</v>
      </c>
      <c r="E5758" s="55">
        <v>1</v>
      </c>
      <c r="F5758">
        <f t="shared" si="89"/>
        <v>1</v>
      </c>
    </row>
    <row r="5759" spans="1:6" x14ac:dyDescent="0.25">
      <c r="B5759">
        <v>202006388</v>
      </c>
      <c r="C5759" s="63">
        <v>35705</v>
      </c>
      <c r="D5759" s="63">
        <v>35705</v>
      </c>
      <c r="E5759" s="55">
        <v>1</v>
      </c>
      <c r="F5759">
        <f t="shared" si="89"/>
        <v>1</v>
      </c>
    </row>
    <row r="5760" spans="1:6" x14ac:dyDescent="0.25">
      <c r="A5760" t="s">
        <v>1672</v>
      </c>
      <c r="B5760">
        <v>201905723</v>
      </c>
      <c r="C5760" s="63">
        <v>35703</v>
      </c>
      <c r="D5760" s="63">
        <v>35703</v>
      </c>
      <c r="E5760" s="55">
        <v>1</v>
      </c>
      <c r="F5760">
        <f t="shared" si="89"/>
        <v>1</v>
      </c>
    </row>
    <row r="5761" spans="1:6" x14ac:dyDescent="0.25">
      <c r="A5761" t="s">
        <v>5050</v>
      </c>
      <c r="B5761">
        <v>201808533</v>
      </c>
      <c r="C5761" s="63">
        <v>35703</v>
      </c>
      <c r="D5761" s="63">
        <v>35703</v>
      </c>
      <c r="E5761" s="55">
        <v>1</v>
      </c>
      <c r="F5761">
        <f t="shared" si="89"/>
        <v>1</v>
      </c>
    </row>
    <row r="5762" spans="1:6" x14ac:dyDescent="0.25">
      <c r="A5762" t="s">
        <v>1671</v>
      </c>
      <c r="B5762">
        <v>202004810</v>
      </c>
      <c r="C5762" s="63">
        <v>35703</v>
      </c>
      <c r="D5762" s="63">
        <v>35703</v>
      </c>
      <c r="E5762" s="55">
        <v>1</v>
      </c>
      <c r="F5762">
        <f t="shared" si="89"/>
        <v>1</v>
      </c>
    </row>
    <row r="5763" spans="1:6" x14ac:dyDescent="0.25">
      <c r="A5763" t="s">
        <v>5049</v>
      </c>
      <c r="B5763">
        <v>202008397</v>
      </c>
      <c r="C5763" s="63">
        <v>35703</v>
      </c>
      <c r="D5763" s="63">
        <v>35703</v>
      </c>
      <c r="E5763" s="55">
        <v>1</v>
      </c>
      <c r="F5763">
        <f t="shared" si="89"/>
        <v>1</v>
      </c>
    </row>
    <row r="5764" spans="1:6" x14ac:dyDescent="0.25">
      <c r="A5764" t="s">
        <v>5048</v>
      </c>
      <c r="B5764">
        <v>202006471</v>
      </c>
      <c r="C5764" s="63">
        <v>35703</v>
      </c>
      <c r="D5764" s="63">
        <v>35704</v>
      </c>
      <c r="E5764" s="55">
        <v>1</v>
      </c>
      <c r="F5764">
        <f t="shared" si="89"/>
        <v>2</v>
      </c>
    </row>
    <row r="5765" spans="1:6" x14ac:dyDescent="0.25">
      <c r="A5765" t="s">
        <v>5047</v>
      </c>
      <c r="B5765">
        <v>201308512</v>
      </c>
      <c r="C5765" s="63">
        <v>35703</v>
      </c>
      <c r="D5765" s="63">
        <v>35703</v>
      </c>
      <c r="E5765" s="55">
        <v>1</v>
      </c>
      <c r="F5765">
        <f t="shared" si="89"/>
        <v>1</v>
      </c>
    </row>
    <row r="5766" spans="1:6" x14ac:dyDescent="0.25">
      <c r="A5766" t="s">
        <v>5046</v>
      </c>
      <c r="B5766">
        <v>202008396</v>
      </c>
      <c r="C5766" s="63">
        <v>35497</v>
      </c>
      <c r="D5766" s="63">
        <v>35497</v>
      </c>
      <c r="E5766" s="55">
        <v>1</v>
      </c>
      <c r="F5766">
        <f t="shared" ref="F5766:F5829" si="90">IFERROR(D5766-C5766+1, 0)</f>
        <v>1</v>
      </c>
    </row>
    <row r="5767" spans="1:6" x14ac:dyDescent="0.25">
      <c r="A5767" t="s">
        <v>5045</v>
      </c>
      <c r="B5767">
        <v>201806798</v>
      </c>
      <c r="C5767" s="63">
        <v>35499</v>
      </c>
      <c r="D5767" s="63">
        <v>35499</v>
      </c>
      <c r="E5767" s="55">
        <v>1</v>
      </c>
      <c r="F5767">
        <f t="shared" si="90"/>
        <v>1</v>
      </c>
    </row>
    <row r="5768" spans="1:6" x14ac:dyDescent="0.25">
      <c r="A5768" t="s">
        <v>1670</v>
      </c>
      <c r="B5768">
        <v>201403695</v>
      </c>
      <c r="C5768" s="63">
        <v>35703</v>
      </c>
      <c r="D5768" s="63">
        <v>35703</v>
      </c>
      <c r="E5768" s="55">
        <v>1</v>
      </c>
      <c r="F5768">
        <f t="shared" si="90"/>
        <v>1</v>
      </c>
    </row>
    <row r="5769" spans="1:6" x14ac:dyDescent="0.25">
      <c r="A5769" t="s">
        <v>5044</v>
      </c>
      <c r="B5769">
        <v>201603268</v>
      </c>
      <c r="C5769" s="63">
        <v>35704</v>
      </c>
      <c r="D5769" s="63">
        <v>35704</v>
      </c>
      <c r="E5769" s="55">
        <v>1</v>
      </c>
      <c r="F5769">
        <f t="shared" si="90"/>
        <v>1</v>
      </c>
    </row>
    <row r="5770" spans="1:6" x14ac:dyDescent="0.25">
      <c r="B5770">
        <v>201906942</v>
      </c>
      <c r="C5770" s="63">
        <v>35704</v>
      </c>
      <c r="D5770" s="63">
        <v>35704</v>
      </c>
      <c r="E5770" s="55">
        <v>1</v>
      </c>
      <c r="F5770">
        <f t="shared" si="90"/>
        <v>1</v>
      </c>
    </row>
    <row r="5771" spans="1:6" x14ac:dyDescent="0.25">
      <c r="B5771">
        <v>201907264</v>
      </c>
      <c r="C5771" s="63">
        <v>35704</v>
      </c>
      <c r="D5771" s="63">
        <v>35704</v>
      </c>
      <c r="E5771" s="55">
        <v>1</v>
      </c>
      <c r="F5771">
        <f t="shared" si="90"/>
        <v>1</v>
      </c>
    </row>
    <row r="5772" spans="1:6" x14ac:dyDescent="0.25">
      <c r="A5772" t="s">
        <v>1669</v>
      </c>
      <c r="B5772">
        <v>201806278</v>
      </c>
      <c r="C5772" s="63">
        <v>35704</v>
      </c>
      <c r="D5772" s="63">
        <v>35704</v>
      </c>
      <c r="E5772" s="55">
        <v>1</v>
      </c>
      <c r="F5772">
        <f t="shared" si="90"/>
        <v>1</v>
      </c>
    </row>
    <row r="5773" spans="1:6" x14ac:dyDescent="0.25">
      <c r="A5773" t="s">
        <v>5043</v>
      </c>
      <c r="B5773">
        <v>201605335</v>
      </c>
      <c r="C5773" s="63">
        <v>35704</v>
      </c>
      <c r="D5773" s="63">
        <v>35704</v>
      </c>
      <c r="E5773" s="55">
        <v>1</v>
      </c>
      <c r="F5773">
        <f t="shared" si="90"/>
        <v>1</v>
      </c>
    </row>
    <row r="5774" spans="1:6" x14ac:dyDescent="0.25">
      <c r="A5774" t="s">
        <v>1668</v>
      </c>
      <c r="B5774">
        <v>201806345</v>
      </c>
      <c r="C5774" s="63">
        <v>35704</v>
      </c>
      <c r="D5774" s="63">
        <v>35704</v>
      </c>
      <c r="E5774" s="55">
        <v>1</v>
      </c>
      <c r="F5774">
        <f t="shared" si="90"/>
        <v>1</v>
      </c>
    </row>
    <row r="5775" spans="1:6" x14ac:dyDescent="0.25">
      <c r="A5775" t="s">
        <v>1667</v>
      </c>
      <c r="B5775">
        <v>201907783</v>
      </c>
      <c r="C5775" s="63">
        <v>35704</v>
      </c>
      <c r="D5775" s="63">
        <v>35704</v>
      </c>
      <c r="E5775" s="55">
        <v>1</v>
      </c>
      <c r="F5775">
        <f t="shared" si="90"/>
        <v>1</v>
      </c>
    </row>
    <row r="5776" spans="1:6" x14ac:dyDescent="0.25">
      <c r="B5776">
        <v>202000162</v>
      </c>
      <c r="C5776" s="63">
        <v>35705</v>
      </c>
      <c r="D5776" s="63">
        <v>35705</v>
      </c>
      <c r="E5776" s="55">
        <v>1</v>
      </c>
      <c r="F5776">
        <f t="shared" si="90"/>
        <v>1</v>
      </c>
    </row>
    <row r="5777" spans="1:6" x14ac:dyDescent="0.25">
      <c r="A5777" t="s">
        <v>1665</v>
      </c>
      <c r="B5777">
        <v>201900177</v>
      </c>
      <c r="C5777" s="63">
        <v>35704</v>
      </c>
      <c r="D5777" s="63">
        <v>35704</v>
      </c>
      <c r="E5777" s="55">
        <v>1</v>
      </c>
      <c r="F5777">
        <f t="shared" si="90"/>
        <v>1</v>
      </c>
    </row>
    <row r="5778" spans="1:6" x14ac:dyDescent="0.25">
      <c r="A5778" t="s">
        <v>1663</v>
      </c>
      <c r="B5778">
        <v>202000161</v>
      </c>
      <c r="C5778" s="63">
        <v>35704</v>
      </c>
      <c r="D5778" s="63">
        <v>35704</v>
      </c>
      <c r="E5778" s="55">
        <v>1</v>
      </c>
      <c r="F5778">
        <f t="shared" si="90"/>
        <v>1</v>
      </c>
    </row>
    <row r="5779" spans="1:6" x14ac:dyDescent="0.25">
      <c r="B5779">
        <v>202000707</v>
      </c>
      <c r="C5779" s="63">
        <v>35706</v>
      </c>
      <c r="D5779" s="63">
        <v>35706</v>
      </c>
      <c r="E5779" s="55">
        <v>1</v>
      </c>
      <c r="F5779">
        <f t="shared" si="90"/>
        <v>1</v>
      </c>
    </row>
    <row r="5780" spans="1:6" x14ac:dyDescent="0.25">
      <c r="A5780" t="s">
        <v>5042</v>
      </c>
      <c r="B5780">
        <v>201704507</v>
      </c>
      <c r="C5780" s="63">
        <v>35704</v>
      </c>
      <c r="D5780" s="63">
        <v>35704</v>
      </c>
      <c r="E5780" s="55">
        <v>1</v>
      </c>
      <c r="F5780">
        <f t="shared" si="90"/>
        <v>1</v>
      </c>
    </row>
    <row r="5781" spans="1:6" x14ac:dyDescent="0.25">
      <c r="A5781" t="s">
        <v>5041</v>
      </c>
      <c r="B5781">
        <v>202005692</v>
      </c>
      <c r="C5781" s="63">
        <v>35491</v>
      </c>
      <c r="D5781" s="63">
        <v>35491</v>
      </c>
      <c r="E5781" s="55">
        <v>1</v>
      </c>
      <c r="F5781">
        <f t="shared" si="90"/>
        <v>1</v>
      </c>
    </row>
    <row r="5782" spans="1:6" x14ac:dyDescent="0.25">
      <c r="A5782" t="s">
        <v>5040</v>
      </c>
      <c r="B5782">
        <v>202000130</v>
      </c>
      <c r="C5782" s="63">
        <v>35706</v>
      </c>
      <c r="D5782" s="63">
        <v>35706</v>
      </c>
      <c r="E5782" s="55">
        <v>1</v>
      </c>
      <c r="F5782">
        <f t="shared" si="90"/>
        <v>1</v>
      </c>
    </row>
    <row r="5783" spans="1:6" x14ac:dyDescent="0.25">
      <c r="A5783" t="s">
        <v>5039</v>
      </c>
      <c r="B5783">
        <v>202007463</v>
      </c>
      <c r="C5783" s="63">
        <v>35705</v>
      </c>
      <c r="D5783" s="63">
        <v>35705</v>
      </c>
      <c r="E5783" s="55">
        <v>1</v>
      </c>
      <c r="F5783">
        <f t="shared" si="90"/>
        <v>1</v>
      </c>
    </row>
    <row r="5784" spans="1:6" x14ac:dyDescent="0.25">
      <c r="A5784" t="s">
        <v>5038</v>
      </c>
      <c r="B5784">
        <v>202103367</v>
      </c>
      <c r="C5784" s="63">
        <v>35705</v>
      </c>
      <c r="D5784" s="63">
        <v>35705</v>
      </c>
      <c r="E5784" s="55">
        <v>1</v>
      </c>
      <c r="F5784">
        <f t="shared" si="90"/>
        <v>1</v>
      </c>
    </row>
    <row r="5785" spans="1:6" x14ac:dyDescent="0.25">
      <c r="A5785" t="s">
        <v>5037</v>
      </c>
      <c r="B5785">
        <v>201704532</v>
      </c>
      <c r="C5785" s="63">
        <v>35706</v>
      </c>
      <c r="D5785" s="63">
        <v>35706</v>
      </c>
      <c r="E5785" s="55">
        <v>1</v>
      </c>
      <c r="F5785">
        <f t="shared" si="90"/>
        <v>1</v>
      </c>
    </row>
    <row r="5786" spans="1:6" x14ac:dyDescent="0.25">
      <c r="B5786">
        <v>201806820</v>
      </c>
      <c r="C5786" s="63">
        <v>35706</v>
      </c>
      <c r="D5786" s="63">
        <v>35706</v>
      </c>
      <c r="E5786" s="55">
        <v>1</v>
      </c>
      <c r="F5786">
        <f t="shared" si="90"/>
        <v>1</v>
      </c>
    </row>
    <row r="5787" spans="1:6" x14ac:dyDescent="0.25">
      <c r="A5787" t="s">
        <v>5036</v>
      </c>
      <c r="B5787">
        <v>201705720</v>
      </c>
      <c r="C5787" s="63">
        <v>35705</v>
      </c>
      <c r="D5787" s="63">
        <v>35705</v>
      </c>
      <c r="E5787" s="55">
        <v>1</v>
      </c>
      <c r="F5787">
        <f t="shared" si="90"/>
        <v>1</v>
      </c>
    </row>
    <row r="5788" spans="1:6" x14ac:dyDescent="0.25">
      <c r="A5788" t="s">
        <v>1662</v>
      </c>
      <c r="B5788">
        <v>201802646</v>
      </c>
      <c r="C5788" s="63">
        <v>35705</v>
      </c>
      <c r="D5788" s="63">
        <v>35706</v>
      </c>
      <c r="E5788" s="55">
        <v>1</v>
      </c>
      <c r="F5788">
        <f t="shared" si="90"/>
        <v>2</v>
      </c>
    </row>
    <row r="5789" spans="1:6" x14ac:dyDescent="0.25">
      <c r="B5789">
        <v>201908143</v>
      </c>
      <c r="C5789" s="63">
        <v>35706</v>
      </c>
      <c r="D5789" s="63">
        <v>35706</v>
      </c>
      <c r="E5789" s="55">
        <v>1</v>
      </c>
      <c r="F5789">
        <f t="shared" si="90"/>
        <v>1</v>
      </c>
    </row>
    <row r="5790" spans="1:6" x14ac:dyDescent="0.25">
      <c r="B5790">
        <v>202006770</v>
      </c>
      <c r="C5790" s="63">
        <v>35706</v>
      </c>
      <c r="D5790" s="63">
        <v>35706</v>
      </c>
      <c r="E5790" s="55">
        <v>1</v>
      </c>
      <c r="F5790">
        <f t="shared" si="90"/>
        <v>1</v>
      </c>
    </row>
    <row r="5791" spans="1:6" x14ac:dyDescent="0.25">
      <c r="A5791" t="s">
        <v>5035</v>
      </c>
      <c r="B5791">
        <v>202005428</v>
      </c>
      <c r="C5791" s="63">
        <v>35705</v>
      </c>
      <c r="D5791" s="63">
        <v>35705</v>
      </c>
      <c r="E5791" s="55">
        <v>1</v>
      </c>
      <c r="F5791">
        <f t="shared" si="90"/>
        <v>1</v>
      </c>
    </row>
    <row r="5792" spans="1:6" x14ac:dyDescent="0.25">
      <c r="A5792" t="s">
        <v>5034</v>
      </c>
      <c r="B5792">
        <v>201704951</v>
      </c>
      <c r="C5792" s="63">
        <v>35706</v>
      </c>
      <c r="D5792" s="63">
        <v>35706</v>
      </c>
      <c r="E5792" s="55">
        <v>1</v>
      </c>
      <c r="F5792">
        <f t="shared" si="90"/>
        <v>1</v>
      </c>
    </row>
    <row r="5793" spans="1:6" x14ac:dyDescent="0.25">
      <c r="B5793">
        <v>201907619</v>
      </c>
      <c r="C5793" s="63">
        <v>35706</v>
      </c>
      <c r="D5793" s="63">
        <v>35706</v>
      </c>
      <c r="E5793" s="55">
        <v>1</v>
      </c>
      <c r="F5793">
        <f t="shared" si="90"/>
        <v>1</v>
      </c>
    </row>
    <row r="5794" spans="1:6" x14ac:dyDescent="0.25">
      <c r="A5794" t="s">
        <v>1661</v>
      </c>
      <c r="B5794">
        <v>201709916</v>
      </c>
      <c r="C5794" s="63">
        <v>35708</v>
      </c>
      <c r="D5794" s="63">
        <v>35708</v>
      </c>
      <c r="E5794" s="55">
        <v>1</v>
      </c>
      <c r="F5794">
        <f t="shared" si="90"/>
        <v>1</v>
      </c>
    </row>
    <row r="5795" spans="1:6" x14ac:dyDescent="0.25">
      <c r="B5795">
        <v>202004343</v>
      </c>
      <c r="C5795" s="63">
        <v>35706</v>
      </c>
      <c r="D5795" s="63">
        <v>35707</v>
      </c>
      <c r="E5795" s="55">
        <v>1</v>
      </c>
      <c r="F5795">
        <f t="shared" si="90"/>
        <v>2</v>
      </c>
    </row>
    <row r="5796" spans="1:6" x14ac:dyDescent="0.25">
      <c r="B5796">
        <v>202006814</v>
      </c>
      <c r="C5796" s="63">
        <v>35707</v>
      </c>
      <c r="D5796" s="63">
        <v>35707</v>
      </c>
      <c r="E5796" s="55">
        <v>1</v>
      </c>
      <c r="F5796">
        <f t="shared" si="90"/>
        <v>1</v>
      </c>
    </row>
    <row r="5797" spans="1:6" x14ac:dyDescent="0.25">
      <c r="A5797" t="s">
        <v>5033</v>
      </c>
      <c r="B5797">
        <v>201909858</v>
      </c>
      <c r="C5797" s="63">
        <v>35705</v>
      </c>
      <c r="D5797" s="63">
        <v>35705</v>
      </c>
      <c r="E5797" s="55">
        <v>1</v>
      </c>
      <c r="F5797">
        <f t="shared" si="90"/>
        <v>1</v>
      </c>
    </row>
    <row r="5798" spans="1:6" x14ac:dyDescent="0.25">
      <c r="A5798" t="s">
        <v>5031</v>
      </c>
      <c r="B5798">
        <v>201709304</v>
      </c>
      <c r="C5798" s="63">
        <v>35706</v>
      </c>
      <c r="D5798" s="63">
        <v>35706</v>
      </c>
      <c r="E5798" s="55">
        <v>1</v>
      </c>
      <c r="F5798">
        <f t="shared" si="90"/>
        <v>1</v>
      </c>
    </row>
    <row r="5799" spans="1:6" x14ac:dyDescent="0.25">
      <c r="B5799">
        <v>202008206</v>
      </c>
      <c r="C5799" s="63">
        <v>35705</v>
      </c>
      <c r="D5799" s="63">
        <v>35705</v>
      </c>
      <c r="E5799" s="55">
        <v>1</v>
      </c>
      <c r="F5799">
        <f t="shared" si="90"/>
        <v>1</v>
      </c>
    </row>
    <row r="5800" spans="1:6" x14ac:dyDescent="0.25">
      <c r="A5800" t="s">
        <v>1660</v>
      </c>
      <c r="B5800">
        <v>201504870</v>
      </c>
      <c r="C5800" s="63">
        <v>35705</v>
      </c>
      <c r="D5800" s="63">
        <v>35706</v>
      </c>
      <c r="E5800" s="55">
        <v>1</v>
      </c>
      <c r="F5800">
        <f t="shared" si="90"/>
        <v>2</v>
      </c>
    </row>
    <row r="5801" spans="1:6" x14ac:dyDescent="0.25">
      <c r="A5801" t="s">
        <v>1659</v>
      </c>
      <c r="B5801">
        <v>201907664</v>
      </c>
      <c r="C5801" s="63">
        <v>35706</v>
      </c>
      <c r="D5801" s="63">
        <v>35706</v>
      </c>
      <c r="E5801" s="55">
        <v>1</v>
      </c>
      <c r="F5801">
        <f t="shared" si="90"/>
        <v>1</v>
      </c>
    </row>
    <row r="5802" spans="1:6" x14ac:dyDescent="0.25">
      <c r="A5802" t="s">
        <v>1658</v>
      </c>
      <c r="B5802">
        <v>202007044</v>
      </c>
      <c r="C5802" s="63">
        <v>35705</v>
      </c>
      <c r="D5802" s="63">
        <v>35705</v>
      </c>
      <c r="E5802" s="55">
        <v>1</v>
      </c>
      <c r="F5802">
        <f t="shared" si="90"/>
        <v>1</v>
      </c>
    </row>
    <row r="5803" spans="1:6" x14ac:dyDescent="0.25">
      <c r="B5803">
        <v>202007459</v>
      </c>
      <c r="C5803" s="63">
        <v>35706</v>
      </c>
      <c r="D5803" s="63">
        <v>35706</v>
      </c>
      <c r="E5803" s="55">
        <v>1</v>
      </c>
      <c r="F5803">
        <f t="shared" si="90"/>
        <v>1</v>
      </c>
    </row>
    <row r="5804" spans="1:6" x14ac:dyDescent="0.25">
      <c r="A5804" t="s">
        <v>5030</v>
      </c>
      <c r="B5804">
        <v>201908209</v>
      </c>
      <c r="C5804" s="63">
        <v>35706</v>
      </c>
      <c r="D5804" s="63">
        <v>35706</v>
      </c>
      <c r="E5804" s="55">
        <v>1</v>
      </c>
      <c r="F5804">
        <f t="shared" si="90"/>
        <v>1</v>
      </c>
    </row>
    <row r="5805" spans="1:6" x14ac:dyDescent="0.25">
      <c r="A5805" t="s">
        <v>5029</v>
      </c>
      <c r="B5805">
        <v>202007751</v>
      </c>
      <c r="C5805" s="63">
        <v>35706</v>
      </c>
      <c r="D5805" s="63">
        <v>35706</v>
      </c>
      <c r="E5805" s="55">
        <v>1</v>
      </c>
      <c r="F5805">
        <f t="shared" si="90"/>
        <v>1</v>
      </c>
    </row>
    <row r="5806" spans="1:6" x14ac:dyDescent="0.25">
      <c r="B5806">
        <v>202008094</v>
      </c>
      <c r="C5806" s="63">
        <v>35707</v>
      </c>
      <c r="D5806" s="63">
        <v>35707</v>
      </c>
      <c r="E5806" s="55">
        <v>1</v>
      </c>
      <c r="F5806">
        <f t="shared" si="90"/>
        <v>1</v>
      </c>
    </row>
    <row r="5807" spans="1:6" x14ac:dyDescent="0.25">
      <c r="A5807" t="s">
        <v>5027</v>
      </c>
      <c r="B5807">
        <v>201704599</v>
      </c>
      <c r="C5807" s="63">
        <v>35707</v>
      </c>
      <c r="D5807" s="63">
        <v>35707</v>
      </c>
      <c r="E5807" s="55">
        <v>1</v>
      </c>
      <c r="F5807">
        <f t="shared" si="90"/>
        <v>1</v>
      </c>
    </row>
    <row r="5808" spans="1:6" x14ac:dyDescent="0.25">
      <c r="B5808">
        <v>201807575</v>
      </c>
      <c r="C5808" s="63">
        <v>35707</v>
      </c>
      <c r="D5808" s="63">
        <v>35707</v>
      </c>
      <c r="E5808" s="55">
        <v>1</v>
      </c>
      <c r="F5808">
        <f t="shared" si="90"/>
        <v>1</v>
      </c>
    </row>
    <row r="5809" spans="1:6" x14ac:dyDescent="0.25">
      <c r="B5809">
        <v>202004298</v>
      </c>
      <c r="C5809" s="63">
        <v>35706</v>
      </c>
      <c r="D5809" s="63">
        <v>35706</v>
      </c>
      <c r="E5809" s="55">
        <v>1</v>
      </c>
      <c r="F5809">
        <f t="shared" si="90"/>
        <v>1</v>
      </c>
    </row>
    <row r="5810" spans="1:6" x14ac:dyDescent="0.25">
      <c r="A5810" t="s">
        <v>5026</v>
      </c>
      <c r="B5810">
        <v>201706065</v>
      </c>
      <c r="C5810" s="63">
        <v>35708</v>
      </c>
      <c r="D5810" s="63">
        <v>35708</v>
      </c>
      <c r="E5810" s="55">
        <v>1</v>
      </c>
      <c r="F5810">
        <f t="shared" si="90"/>
        <v>1</v>
      </c>
    </row>
    <row r="5811" spans="1:6" x14ac:dyDescent="0.25">
      <c r="B5811">
        <v>201806392</v>
      </c>
      <c r="C5811" s="63">
        <v>35707</v>
      </c>
      <c r="D5811" s="63">
        <v>35708</v>
      </c>
      <c r="E5811" s="55">
        <v>1</v>
      </c>
      <c r="F5811">
        <f t="shared" si="90"/>
        <v>2</v>
      </c>
    </row>
    <row r="5812" spans="1:6" x14ac:dyDescent="0.25">
      <c r="B5812">
        <v>202004891</v>
      </c>
      <c r="C5812" s="63">
        <v>35706</v>
      </c>
      <c r="D5812" s="63">
        <v>35706</v>
      </c>
      <c r="E5812" s="55">
        <v>1</v>
      </c>
      <c r="F5812">
        <f t="shared" si="90"/>
        <v>1</v>
      </c>
    </row>
    <row r="5813" spans="1:6" x14ac:dyDescent="0.25">
      <c r="A5813" t="s">
        <v>1657</v>
      </c>
      <c r="B5813">
        <v>202006450</v>
      </c>
      <c r="C5813" s="63">
        <v>35706</v>
      </c>
      <c r="D5813" s="63">
        <v>35706</v>
      </c>
      <c r="E5813" s="55">
        <v>1</v>
      </c>
      <c r="F5813">
        <f t="shared" si="90"/>
        <v>1</v>
      </c>
    </row>
    <row r="5814" spans="1:6" x14ac:dyDescent="0.25">
      <c r="B5814">
        <v>202007242</v>
      </c>
      <c r="C5814" s="63">
        <v>35706</v>
      </c>
      <c r="D5814" s="63">
        <v>35706</v>
      </c>
      <c r="E5814" s="55">
        <v>1</v>
      </c>
      <c r="F5814">
        <f t="shared" si="90"/>
        <v>1</v>
      </c>
    </row>
    <row r="5815" spans="1:6" x14ac:dyDescent="0.25">
      <c r="A5815" t="s">
        <v>1656</v>
      </c>
      <c r="B5815">
        <v>201707046</v>
      </c>
      <c r="C5815" s="63">
        <v>35706</v>
      </c>
      <c r="D5815" s="63">
        <v>35706</v>
      </c>
      <c r="E5815" s="55">
        <v>1</v>
      </c>
      <c r="F5815">
        <f t="shared" si="90"/>
        <v>1</v>
      </c>
    </row>
    <row r="5816" spans="1:6" x14ac:dyDescent="0.25">
      <c r="A5816" t="s">
        <v>1655</v>
      </c>
      <c r="B5816">
        <v>201706898</v>
      </c>
      <c r="C5816" s="63">
        <v>35708</v>
      </c>
      <c r="D5816" s="63">
        <v>35708</v>
      </c>
      <c r="E5816" s="55">
        <v>1</v>
      </c>
      <c r="F5816">
        <f t="shared" si="90"/>
        <v>1</v>
      </c>
    </row>
    <row r="5817" spans="1:6" x14ac:dyDescent="0.25">
      <c r="A5817" t="s">
        <v>5025</v>
      </c>
      <c r="B5817">
        <v>201904493</v>
      </c>
      <c r="C5817" s="63">
        <v>35707</v>
      </c>
      <c r="D5817" s="63">
        <v>35707</v>
      </c>
      <c r="E5817" s="55">
        <v>1</v>
      </c>
      <c r="F5817">
        <f t="shared" si="90"/>
        <v>1</v>
      </c>
    </row>
    <row r="5818" spans="1:6" x14ac:dyDescent="0.25">
      <c r="A5818" t="s">
        <v>5024</v>
      </c>
      <c r="B5818">
        <v>201603903</v>
      </c>
      <c r="C5818" s="63">
        <v>35706</v>
      </c>
      <c r="D5818" s="63">
        <v>35706</v>
      </c>
      <c r="E5818" s="55">
        <v>1</v>
      </c>
      <c r="F5818">
        <f t="shared" si="90"/>
        <v>1</v>
      </c>
    </row>
    <row r="5819" spans="1:6" x14ac:dyDescent="0.25">
      <c r="B5819">
        <v>202101913</v>
      </c>
      <c r="C5819" s="63">
        <v>35707</v>
      </c>
      <c r="D5819" s="63">
        <v>35707</v>
      </c>
      <c r="E5819" s="55">
        <v>1</v>
      </c>
      <c r="F5819">
        <f t="shared" si="90"/>
        <v>1</v>
      </c>
    </row>
    <row r="5820" spans="1:6" x14ac:dyDescent="0.25">
      <c r="A5820" t="s">
        <v>1653</v>
      </c>
      <c r="B5820">
        <v>202005321</v>
      </c>
      <c r="C5820" s="63">
        <v>35706</v>
      </c>
      <c r="D5820" s="63">
        <v>35706</v>
      </c>
      <c r="E5820" s="55">
        <v>1</v>
      </c>
      <c r="F5820">
        <f t="shared" si="90"/>
        <v>1</v>
      </c>
    </row>
    <row r="5821" spans="1:6" x14ac:dyDescent="0.25">
      <c r="A5821" t="s">
        <v>1652</v>
      </c>
      <c r="B5821">
        <v>201404947</v>
      </c>
      <c r="C5821" s="63">
        <v>35707</v>
      </c>
      <c r="D5821" s="63">
        <v>35707</v>
      </c>
      <c r="E5821" s="55">
        <v>1</v>
      </c>
      <c r="F5821">
        <f t="shared" si="90"/>
        <v>1</v>
      </c>
    </row>
    <row r="5822" spans="1:6" x14ac:dyDescent="0.25">
      <c r="B5822">
        <v>201706264</v>
      </c>
      <c r="C5822" s="63">
        <v>35706</v>
      </c>
      <c r="D5822" s="63">
        <v>35706</v>
      </c>
      <c r="E5822" s="55">
        <v>1</v>
      </c>
      <c r="F5822">
        <f t="shared" si="90"/>
        <v>1</v>
      </c>
    </row>
    <row r="5823" spans="1:6" x14ac:dyDescent="0.25">
      <c r="B5823">
        <v>202005242</v>
      </c>
      <c r="C5823" s="63">
        <v>35706</v>
      </c>
      <c r="D5823" s="63">
        <v>35706</v>
      </c>
      <c r="E5823" s="55">
        <v>1</v>
      </c>
      <c r="F5823">
        <f t="shared" si="90"/>
        <v>1</v>
      </c>
    </row>
    <row r="5824" spans="1:6" x14ac:dyDescent="0.25">
      <c r="A5824" t="s">
        <v>5023</v>
      </c>
      <c r="B5824">
        <v>202007323</v>
      </c>
      <c r="C5824" s="63">
        <v>35707</v>
      </c>
      <c r="D5824" s="63">
        <v>35707</v>
      </c>
      <c r="E5824" s="55">
        <v>1</v>
      </c>
      <c r="F5824">
        <f t="shared" si="90"/>
        <v>1</v>
      </c>
    </row>
    <row r="5825" spans="1:6" x14ac:dyDescent="0.25">
      <c r="A5825" t="s">
        <v>5022</v>
      </c>
      <c r="B5825">
        <v>201906883</v>
      </c>
      <c r="C5825" s="63">
        <v>35706</v>
      </c>
      <c r="D5825" s="63">
        <v>35706</v>
      </c>
      <c r="E5825" s="55">
        <v>1</v>
      </c>
      <c r="F5825">
        <f t="shared" si="90"/>
        <v>1</v>
      </c>
    </row>
    <row r="5826" spans="1:6" x14ac:dyDescent="0.25">
      <c r="A5826" t="s">
        <v>5021</v>
      </c>
      <c r="B5826">
        <v>201906014</v>
      </c>
      <c r="C5826" s="63">
        <v>35706</v>
      </c>
      <c r="D5826" s="63">
        <v>35706</v>
      </c>
      <c r="E5826" s="55">
        <v>1</v>
      </c>
      <c r="F5826">
        <f t="shared" si="90"/>
        <v>1</v>
      </c>
    </row>
    <row r="5827" spans="1:6" x14ac:dyDescent="0.25">
      <c r="A5827" t="s">
        <v>5020</v>
      </c>
      <c r="B5827">
        <v>201806391</v>
      </c>
      <c r="C5827" s="63">
        <v>35706</v>
      </c>
      <c r="D5827" s="63">
        <v>35706</v>
      </c>
      <c r="E5827" s="55">
        <v>1</v>
      </c>
      <c r="F5827">
        <f t="shared" si="90"/>
        <v>1</v>
      </c>
    </row>
    <row r="5828" spans="1:6" x14ac:dyDescent="0.25">
      <c r="B5828">
        <v>202007485</v>
      </c>
      <c r="C5828" s="63">
        <v>35706</v>
      </c>
      <c r="D5828" s="63">
        <v>35707</v>
      </c>
      <c r="E5828" s="55">
        <v>1</v>
      </c>
      <c r="F5828">
        <f t="shared" si="90"/>
        <v>2</v>
      </c>
    </row>
    <row r="5829" spans="1:6" x14ac:dyDescent="0.25">
      <c r="A5829" t="s">
        <v>5019</v>
      </c>
      <c r="B5829">
        <v>201805273</v>
      </c>
      <c r="C5829" s="63">
        <v>35707</v>
      </c>
      <c r="D5829" s="63">
        <v>35707</v>
      </c>
      <c r="E5829" s="55">
        <v>1</v>
      </c>
      <c r="F5829">
        <f t="shared" si="90"/>
        <v>1</v>
      </c>
    </row>
    <row r="5830" spans="1:6" x14ac:dyDescent="0.25">
      <c r="A5830" t="s">
        <v>5017</v>
      </c>
      <c r="B5830">
        <v>201906910</v>
      </c>
      <c r="C5830" s="63">
        <v>35505</v>
      </c>
      <c r="D5830" s="63">
        <v>35505</v>
      </c>
      <c r="E5830" s="55">
        <v>1</v>
      </c>
      <c r="F5830">
        <f t="shared" ref="F5830:F5893" si="91">IFERROR(D5830-C5830+1, 0)</f>
        <v>1</v>
      </c>
    </row>
    <row r="5831" spans="1:6" x14ac:dyDescent="0.25">
      <c r="A5831" t="s">
        <v>1651</v>
      </c>
      <c r="B5831">
        <v>201800301</v>
      </c>
      <c r="C5831" s="63">
        <v>35706</v>
      </c>
      <c r="D5831" s="63">
        <v>35706</v>
      </c>
      <c r="E5831" s="55">
        <v>1</v>
      </c>
      <c r="F5831">
        <f t="shared" si="91"/>
        <v>1</v>
      </c>
    </row>
    <row r="5832" spans="1:6" x14ac:dyDescent="0.25">
      <c r="A5832" t="s">
        <v>1648</v>
      </c>
      <c r="B5832">
        <v>201705072</v>
      </c>
      <c r="C5832" s="63">
        <v>35709</v>
      </c>
      <c r="D5832" s="63">
        <v>35709</v>
      </c>
      <c r="E5832" s="55">
        <v>1</v>
      </c>
      <c r="F5832">
        <f t="shared" si="91"/>
        <v>1</v>
      </c>
    </row>
    <row r="5833" spans="1:6" x14ac:dyDescent="0.25">
      <c r="B5833">
        <v>201800185</v>
      </c>
      <c r="C5833" s="63">
        <v>35533</v>
      </c>
      <c r="D5833" s="63">
        <v>35533</v>
      </c>
      <c r="E5833" s="55">
        <v>1</v>
      </c>
      <c r="F5833">
        <f t="shared" si="91"/>
        <v>1</v>
      </c>
    </row>
    <row r="5834" spans="1:6" x14ac:dyDescent="0.25">
      <c r="B5834">
        <v>202004186</v>
      </c>
      <c r="C5834" s="63">
        <v>35533</v>
      </c>
      <c r="D5834" s="63">
        <v>35533</v>
      </c>
      <c r="E5834" s="55">
        <v>1</v>
      </c>
      <c r="F5834">
        <f t="shared" si="91"/>
        <v>1</v>
      </c>
    </row>
    <row r="5835" spans="1:6" x14ac:dyDescent="0.25">
      <c r="B5835">
        <v>202005599</v>
      </c>
      <c r="C5835" s="63">
        <v>35534</v>
      </c>
      <c r="D5835" s="63">
        <v>35534</v>
      </c>
      <c r="E5835" s="55">
        <v>1</v>
      </c>
      <c r="F5835">
        <f t="shared" si="91"/>
        <v>1</v>
      </c>
    </row>
    <row r="5836" spans="1:6" x14ac:dyDescent="0.25">
      <c r="B5836">
        <v>202005986</v>
      </c>
      <c r="C5836" s="63">
        <v>35534</v>
      </c>
      <c r="D5836" s="63">
        <v>35534</v>
      </c>
      <c r="E5836" s="55">
        <v>1</v>
      </c>
      <c r="F5836">
        <f t="shared" si="91"/>
        <v>1</v>
      </c>
    </row>
    <row r="5837" spans="1:6" x14ac:dyDescent="0.25">
      <c r="B5837">
        <v>202007036</v>
      </c>
      <c r="C5837" s="63">
        <v>35533</v>
      </c>
      <c r="D5837" s="63">
        <v>35533</v>
      </c>
      <c r="E5837" s="55">
        <v>1</v>
      </c>
      <c r="F5837">
        <f t="shared" si="91"/>
        <v>1</v>
      </c>
    </row>
    <row r="5838" spans="1:6" x14ac:dyDescent="0.25">
      <c r="B5838">
        <v>202008110</v>
      </c>
      <c r="C5838" s="63">
        <v>35533</v>
      </c>
      <c r="D5838" s="63">
        <v>35533</v>
      </c>
      <c r="E5838" s="55">
        <v>1</v>
      </c>
      <c r="F5838">
        <f t="shared" si="91"/>
        <v>1</v>
      </c>
    </row>
    <row r="5839" spans="1:6" x14ac:dyDescent="0.25">
      <c r="A5839" t="s">
        <v>1647</v>
      </c>
      <c r="B5839">
        <v>202007375</v>
      </c>
      <c r="C5839" s="63">
        <v>35707</v>
      </c>
      <c r="D5839" s="63">
        <v>35707</v>
      </c>
      <c r="E5839" s="55">
        <v>1</v>
      </c>
      <c r="F5839">
        <f t="shared" si="91"/>
        <v>1</v>
      </c>
    </row>
    <row r="5840" spans="1:6" x14ac:dyDescent="0.25">
      <c r="A5840" t="s">
        <v>1646</v>
      </c>
      <c r="B5840">
        <v>202008866</v>
      </c>
      <c r="C5840" s="63">
        <v>35707</v>
      </c>
      <c r="D5840" s="63">
        <v>35707</v>
      </c>
      <c r="E5840" s="55">
        <v>1</v>
      </c>
      <c r="F5840">
        <f t="shared" si="91"/>
        <v>1</v>
      </c>
    </row>
    <row r="5841" spans="1:6" x14ac:dyDescent="0.25">
      <c r="A5841" t="s">
        <v>5016</v>
      </c>
      <c r="B5841">
        <v>201402718</v>
      </c>
      <c r="C5841" s="63">
        <v>35707</v>
      </c>
      <c r="D5841" s="63">
        <v>35707</v>
      </c>
      <c r="E5841" s="55">
        <v>1</v>
      </c>
      <c r="F5841">
        <f t="shared" si="91"/>
        <v>1</v>
      </c>
    </row>
    <row r="5842" spans="1:6" x14ac:dyDescent="0.25">
      <c r="B5842">
        <v>202007568</v>
      </c>
      <c r="C5842" s="63">
        <v>35707</v>
      </c>
      <c r="D5842" s="63">
        <v>35707</v>
      </c>
      <c r="E5842" s="55">
        <v>1</v>
      </c>
      <c r="F5842">
        <f t="shared" si="91"/>
        <v>1</v>
      </c>
    </row>
    <row r="5843" spans="1:6" x14ac:dyDescent="0.25">
      <c r="A5843" t="s">
        <v>1644</v>
      </c>
      <c r="B5843">
        <v>201909929</v>
      </c>
      <c r="C5843" s="63">
        <v>35707</v>
      </c>
      <c r="D5843" s="63">
        <v>35707</v>
      </c>
      <c r="E5843" s="55">
        <v>1</v>
      </c>
      <c r="F5843">
        <f t="shared" si="91"/>
        <v>1</v>
      </c>
    </row>
    <row r="5844" spans="1:6" x14ac:dyDescent="0.25">
      <c r="A5844" t="s">
        <v>1642</v>
      </c>
      <c r="B5844">
        <v>201801012</v>
      </c>
      <c r="C5844" s="63">
        <v>35708</v>
      </c>
      <c r="D5844" s="63">
        <v>35708</v>
      </c>
      <c r="E5844" s="55">
        <v>1</v>
      </c>
      <c r="F5844">
        <f t="shared" si="91"/>
        <v>1</v>
      </c>
    </row>
    <row r="5845" spans="1:6" x14ac:dyDescent="0.25">
      <c r="A5845" t="s">
        <v>1640</v>
      </c>
      <c r="B5845">
        <v>202005285</v>
      </c>
      <c r="C5845" s="63">
        <v>35707</v>
      </c>
      <c r="D5845" s="63">
        <v>35707</v>
      </c>
      <c r="E5845" s="55">
        <v>1</v>
      </c>
      <c r="F5845">
        <f t="shared" si="91"/>
        <v>1</v>
      </c>
    </row>
    <row r="5846" spans="1:6" x14ac:dyDescent="0.25">
      <c r="A5846" t="s">
        <v>1639</v>
      </c>
      <c r="B5846">
        <v>201907058</v>
      </c>
      <c r="C5846" s="63">
        <v>35707</v>
      </c>
      <c r="D5846" s="63">
        <v>35707</v>
      </c>
      <c r="E5846" s="55">
        <v>1</v>
      </c>
      <c r="F5846">
        <f t="shared" si="91"/>
        <v>1</v>
      </c>
    </row>
    <row r="5847" spans="1:6" x14ac:dyDescent="0.25">
      <c r="A5847" t="s">
        <v>1638</v>
      </c>
      <c r="B5847">
        <v>201806836</v>
      </c>
      <c r="C5847" s="63">
        <v>35707</v>
      </c>
      <c r="D5847" s="63">
        <v>35708</v>
      </c>
      <c r="E5847" s="55">
        <v>1</v>
      </c>
      <c r="F5847">
        <f t="shared" si="91"/>
        <v>2</v>
      </c>
    </row>
    <row r="5848" spans="1:6" x14ac:dyDescent="0.25">
      <c r="A5848" t="s">
        <v>1637</v>
      </c>
      <c r="B5848">
        <v>201907396</v>
      </c>
      <c r="C5848" s="63">
        <v>35707</v>
      </c>
      <c r="D5848" s="63">
        <v>35708</v>
      </c>
      <c r="E5848" s="55">
        <v>1</v>
      </c>
      <c r="F5848">
        <f t="shared" si="91"/>
        <v>2</v>
      </c>
    </row>
    <row r="5849" spans="1:6" x14ac:dyDescent="0.25">
      <c r="A5849" t="s">
        <v>1635</v>
      </c>
      <c r="B5849">
        <v>201508216</v>
      </c>
      <c r="C5849" s="63">
        <v>35707</v>
      </c>
      <c r="D5849" s="63">
        <v>35707</v>
      </c>
      <c r="E5849" s="55">
        <v>1</v>
      </c>
      <c r="F5849">
        <f t="shared" si="91"/>
        <v>1</v>
      </c>
    </row>
    <row r="5850" spans="1:6" x14ac:dyDescent="0.25">
      <c r="A5850" t="s">
        <v>1633</v>
      </c>
      <c r="B5850">
        <v>201705494</v>
      </c>
      <c r="C5850" s="63">
        <v>35707</v>
      </c>
      <c r="D5850" s="63">
        <v>35707</v>
      </c>
      <c r="E5850" s="55">
        <v>1</v>
      </c>
      <c r="F5850">
        <f t="shared" si="91"/>
        <v>1</v>
      </c>
    </row>
    <row r="5851" spans="1:6" x14ac:dyDescent="0.25">
      <c r="B5851">
        <v>201905130</v>
      </c>
      <c r="C5851" s="63">
        <v>35707</v>
      </c>
      <c r="D5851" s="63">
        <v>35708</v>
      </c>
      <c r="E5851" s="55">
        <v>1</v>
      </c>
      <c r="F5851">
        <f t="shared" si="91"/>
        <v>2</v>
      </c>
    </row>
    <row r="5852" spans="1:6" x14ac:dyDescent="0.25">
      <c r="B5852">
        <v>202007031</v>
      </c>
      <c r="C5852" s="63">
        <v>35708</v>
      </c>
      <c r="D5852" s="63">
        <v>35708</v>
      </c>
      <c r="E5852" s="55">
        <v>1</v>
      </c>
      <c r="F5852">
        <f t="shared" si="91"/>
        <v>1</v>
      </c>
    </row>
    <row r="5853" spans="1:6" x14ac:dyDescent="0.25">
      <c r="B5853">
        <v>202008107</v>
      </c>
      <c r="C5853" s="63">
        <v>35708</v>
      </c>
      <c r="D5853" s="63">
        <v>35708</v>
      </c>
      <c r="E5853" s="55">
        <v>1</v>
      </c>
      <c r="F5853">
        <f t="shared" si="91"/>
        <v>1</v>
      </c>
    </row>
    <row r="5854" spans="1:6" x14ac:dyDescent="0.25">
      <c r="A5854" t="s">
        <v>1631</v>
      </c>
      <c r="B5854">
        <v>201906117</v>
      </c>
      <c r="C5854" s="63">
        <v>35640</v>
      </c>
      <c r="D5854" s="63">
        <v>35640</v>
      </c>
      <c r="E5854" s="55">
        <v>1</v>
      </c>
      <c r="F5854">
        <f t="shared" si="91"/>
        <v>1</v>
      </c>
    </row>
    <row r="5855" spans="1:6" x14ac:dyDescent="0.25">
      <c r="B5855">
        <v>202006923</v>
      </c>
      <c r="C5855" s="63">
        <v>35708</v>
      </c>
      <c r="D5855" s="63">
        <v>35708</v>
      </c>
      <c r="E5855" s="55">
        <v>1</v>
      </c>
      <c r="F5855">
        <f t="shared" si="91"/>
        <v>1</v>
      </c>
    </row>
    <row r="5856" spans="1:6" x14ac:dyDescent="0.25">
      <c r="A5856" t="s">
        <v>1630</v>
      </c>
      <c r="B5856">
        <v>201504936</v>
      </c>
      <c r="C5856" s="63">
        <v>35708</v>
      </c>
      <c r="D5856" s="63">
        <v>35708</v>
      </c>
      <c r="E5856" s="55">
        <v>1</v>
      </c>
      <c r="F5856">
        <f t="shared" si="91"/>
        <v>1</v>
      </c>
    </row>
    <row r="5857" spans="1:6" x14ac:dyDescent="0.25">
      <c r="B5857">
        <v>201705971</v>
      </c>
      <c r="C5857" s="63">
        <v>35708</v>
      </c>
      <c r="D5857" s="63">
        <v>35708</v>
      </c>
      <c r="E5857" s="55">
        <v>1</v>
      </c>
      <c r="F5857">
        <f t="shared" si="91"/>
        <v>1</v>
      </c>
    </row>
    <row r="5858" spans="1:6" x14ac:dyDescent="0.25">
      <c r="B5858">
        <v>201906116</v>
      </c>
      <c r="C5858" s="63">
        <v>35707</v>
      </c>
      <c r="D5858" s="63">
        <v>35707</v>
      </c>
      <c r="E5858" s="55">
        <v>1</v>
      </c>
      <c r="F5858">
        <f t="shared" si="91"/>
        <v>1</v>
      </c>
    </row>
    <row r="5859" spans="1:6" x14ac:dyDescent="0.25">
      <c r="A5859" t="s">
        <v>5014</v>
      </c>
      <c r="B5859">
        <v>201406189</v>
      </c>
      <c r="C5859" s="63">
        <v>35709</v>
      </c>
      <c r="D5859" s="63">
        <v>35709</v>
      </c>
      <c r="E5859" s="55">
        <v>1</v>
      </c>
      <c r="F5859">
        <f t="shared" si="91"/>
        <v>1</v>
      </c>
    </row>
    <row r="5860" spans="1:6" x14ac:dyDescent="0.25">
      <c r="B5860">
        <v>201807609</v>
      </c>
      <c r="C5860" s="63">
        <v>35708</v>
      </c>
      <c r="D5860" s="63">
        <v>35708</v>
      </c>
      <c r="E5860" s="55">
        <v>1</v>
      </c>
      <c r="F5860">
        <f t="shared" si="91"/>
        <v>1</v>
      </c>
    </row>
    <row r="5861" spans="1:6" x14ac:dyDescent="0.25">
      <c r="B5861">
        <v>202008127</v>
      </c>
      <c r="C5861" s="63">
        <v>35707</v>
      </c>
      <c r="D5861" s="63">
        <v>35707</v>
      </c>
      <c r="E5861" s="55">
        <v>1</v>
      </c>
      <c r="F5861">
        <f t="shared" si="91"/>
        <v>1</v>
      </c>
    </row>
    <row r="5862" spans="1:6" x14ac:dyDescent="0.25">
      <c r="A5862" t="s">
        <v>1628</v>
      </c>
      <c r="B5862">
        <v>201907779</v>
      </c>
      <c r="C5862" s="63">
        <v>35646</v>
      </c>
      <c r="D5862" s="63">
        <v>35646</v>
      </c>
      <c r="E5862" s="55">
        <v>1</v>
      </c>
      <c r="F5862">
        <f t="shared" si="91"/>
        <v>1</v>
      </c>
    </row>
    <row r="5863" spans="1:6" x14ac:dyDescent="0.25">
      <c r="B5863">
        <v>202006867</v>
      </c>
      <c r="C5863" s="63">
        <v>35494</v>
      </c>
      <c r="D5863" s="63">
        <v>35494</v>
      </c>
      <c r="E5863" s="55">
        <v>1</v>
      </c>
      <c r="F5863">
        <f t="shared" si="91"/>
        <v>1</v>
      </c>
    </row>
    <row r="5864" spans="1:6" x14ac:dyDescent="0.25">
      <c r="A5864" t="s">
        <v>5012</v>
      </c>
      <c r="B5864">
        <v>201706253</v>
      </c>
      <c r="C5864" s="63">
        <v>35708</v>
      </c>
      <c r="D5864" s="63">
        <v>35708</v>
      </c>
      <c r="E5864" s="55">
        <v>1</v>
      </c>
      <c r="F5864">
        <f t="shared" si="91"/>
        <v>1</v>
      </c>
    </row>
    <row r="5865" spans="1:6" x14ac:dyDescent="0.25">
      <c r="A5865" t="s">
        <v>1627</v>
      </c>
      <c r="B5865">
        <v>202007028</v>
      </c>
      <c r="C5865" s="63">
        <v>35708</v>
      </c>
      <c r="D5865" s="63">
        <v>35708</v>
      </c>
      <c r="E5865" s="55">
        <v>1</v>
      </c>
      <c r="F5865">
        <f t="shared" si="91"/>
        <v>1</v>
      </c>
    </row>
    <row r="5866" spans="1:6" x14ac:dyDescent="0.25">
      <c r="A5866" t="s">
        <v>5011</v>
      </c>
      <c r="B5866">
        <v>201306340</v>
      </c>
      <c r="C5866" s="63">
        <v>35707</v>
      </c>
      <c r="D5866" s="63">
        <v>35707</v>
      </c>
      <c r="E5866" s="55">
        <v>1</v>
      </c>
      <c r="F5866">
        <f t="shared" si="91"/>
        <v>1</v>
      </c>
    </row>
    <row r="5867" spans="1:6" x14ac:dyDescent="0.25">
      <c r="B5867">
        <v>201806167</v>
      </c>
      <c r="C5867" s="63">
        <v>35708</v>
      </c>
      <c r="D5867" s="63">
        <v>35708</v>
      </c>
      <c r="E5867" s="55">
        <v>1</v>
      </c>
      <c r="F5867">
        <f t="shared" si="91"/>
        <v>1</v>
      </c>
    </row>
    <row r="5868" spans="1:6" x14ac:dyDescent="0.25">
      <c r="B5868">
        <v>202008126</v>
      </c>
      <c r="C5868" s="63">
        <v>35710</v>
      </c>
      <c r="D5868" s="63">
        <v>35710</v>
      </c>
      <c r="E5868" s="55">
        <v>1</v>
      </c>
      <c r="F5868">
        <f t="shared" si="91"/>
        <v>1</v>
      </c>
    </row>
    <row r="5869" spans="1:6" x14ac:dyDescent="0.25">
      <c r="A5869" t="s">
        <v>1626</v>
      </c>
      <c r="B5869">
        <v>201805203</v>
      </c>
      <c r="C5869" s="63">
        <v>35708</v>
      </c>
      <c r="D5869" s="63">
        <v>35708</v>
      </c>
      <c r="E5869" s="55">
        <v>1</v>
      </c>
      <c r="F5869">
        <f t="shared" si="91"/>
        <v>1</v>
      </c>
    </row>
    <row r="5870" spans="1:6" x14ac:dyDescent="0.25">
      <c r="B5870">
        <v>202004907</v>
      </c>
      <c r="C5870" s="63">
        <v>35708</v>
      </c>
      <c r="D5870" s="63">
        <v>35708</v>
      </c>
      <c r="E5870" s="55">
        <v>1</v>
      </c>
      <c r="F5870">
        <f t="shared" si="91"/>
        <v>1</v>
      </c>
    </row>
    <row r="5871" spans="1:6" x14ac:dyDescent="0.25">
      <c r="A5871" t="s">
        <v>1624</v>
      </c>
      <c r="B5871">
        <v>202008581</v>
      </c>
      <c r="C5871" s="63">
        <v>35707</v>
      </c>
      <c r="D5871" s="63">
        <v>35708</v>
      </c>
      <c r="E5871" s="55">
        <v>1</v>
      </c>
      <c r="F5871">
        <f t="shared" si="91"/>
        <v>2</v>
      </c>
    </row>
    <row r="5872" spans="1:6" x14ac:dyDescent="0.25">
      <c r="A5872" t="s">
        <v>1623</v>
      </c>
      <c r="B5872">
        <v>201704335</v>
      </c>
      <c r="C5872" s="63">
        <v>35707</v>
      </c>
      <c r="D5872" s="63">
        <v>35707</v>
      </c>
      <c r="E5872" s="55">
        <v>1</v>
      </c>
      <c r="F5872">
        <f t="shared" si="91"/>
        <v>1</v>
      </c>
    </row>
    <row r="5873" spans="1:6" x14ac:dyDescent="0.25">
      <c r="A5873" t="s">
        <v>1621</v>
      </c>
      <c r="B5873">
        <v>201900174</v>
      </c>
      <c r="C5873" s="63">
        <v>35706</v>
      </c>
      <c r="D5873" s="63">
        <v>35707</v>
      </c>
      <c r="E5873" s="55">
        <v>1</v>
      </c>
      <c r="F5873">
        <f t="shared" si="91"/>
        <v>2</v>
      </c>
    </row>
    <row r="5874" spans="1:6" x14ac:dyDescent="0.25">
      <c r="A5874" t="s">
        <v>1620</v>
      </c>
      <c r="B5874">
        <v>201704067</v>
      </c>
      <c r="C5874" s="63">
        <v>35517</v>
      </c>
      <c r="D5874" s="63">
        <v>35517</v>
      </c>
      <c r="E5874" s="55">
        <v>1</v>
      </c>
      <c r="F5874">
        <f t="shared" si="91"/>
        <v>1</v>
      </c>
    </row>
    <row r="5875" spans="1:6" x14ac:dyDescent="0.25">
      <c r="B5875">
        <v>201907445</v>
      </c>
      <c r="C5875" s="63">
        <v>35707</v>
      </c>
      <c r="D5875" s="63">
        <v>35708</v>
      </c>
      <c r="E5875" s="55">
        <v>1</v>
      </c>
      <c r="F5875">
        <f t="shared" si="91"/>
        <v>2</v>
      </c>
    </row>
    <row r="5876" spans="1:6" x14ac:dyDescent="0.25">
      <c r="A5876" t="s">
        <v>1619</v>
      </c>
      <c r="B5876">
        <v>202000140</v>
      </c>
      <c r="C5876" s="63">
        <v>35707</v>
      </c>
      <c r="D5876" s="63">
        <v>35707</v>
      </c>
      <c r="E5876" s="55">
        <v>1</v>
      </c>
      <c r="F5876">
        <f t="shared" si="91"/>
        <v>1</v>
      </c>
    </row>
    <row r="5877" spans="1:6" x14ac:dyDescent="0.25">
      <c r="A5877" t="s">
        <v>5009</v>
      </c>
      <c r="B5877">
        <v>200703548</v>
      </c>
      <c r="C5877" s="63">
        <v>35708</v>
      </c>
      <c r="D5877" s="63">
        <v>35708</v>
      </c>
      <c r="E5877" s="55">
        <v>1</v>
      </c>
      <c r="F5877">
        <f t="shared" si="91"/>
        <v>1</v>
      </c>
    </row>
    <row r="5878" spans="1:6" x14ac:dyDescent="0.25">
      <c r="B5878">
        <v>202006094</v>
      </c>
      <c r="C5878" s="63">
        <v>35708</v>
      </c>
      <c r="D5878" s="63">
        <v>35708</v>
      </c>
      <c r="E5878" s="55">
        <v>1</v>
      </c>
      <c r="F5878">
        <f t="shared" si="91"/>
        <v>1</v>
      </c>
    </row>
    <row r="5879" spans="1:6" x14ac:dyDescent="0.25">
      <c r="A5879" t="s">
        <v>1618</v>
      </c>
      <c r="B5879">
        <v>201900573</v>
      </c>
      <c r="C5879" s="63">
        <v>35707</v>
      </c>
      <c r="D5879" s="63">
        <v>35708</v>
      </c>
      <c r="E5879" s="55">
        <v>1</v>
      </c>
      <c r="F5879">
        <f t="shared" si="91"/>
        <v>2</v>
      </c>
    </row>
    <row r="5880" spans="1:6" x14ac:dyDescent="0.25">
      <c r="A5880" t="s">
        <v>5007</v>
      </c>
      <c r="B5880">
        <v>201706910</v>
      </c>
      <c r="C5880" s="63">
        <v>35709</v>
      </c>
      <c r="D5880" s="63">
        <v>35710</v>
      </c>
      <c r="E5880" s="55">
        <v>1</v>
      </c>
      <c r="F5880">
        <f t="shared" si="91"/>
        <v>2</v>
      </c>
    </row>
    <row r="5881" spans="1:6" x14ac:dyDescent="0.25">
      <c r="A5881" t="s">
        <v>5006</v>
      </c>
      <c r="B5881">
        <v>201906750</v>
      </c>
      <c r="C5881" s="63">
        <v>35504</v>
      </c>
      <c r="D5881" s="63">
        <v>35504</v>
      </c>
      <c r="E5881" s="55">
        <v>1</v>
      </c>
      <c r="F5881">
        <f t="shared" si="91"/>
        <v>1</v>
      </c>
    </row>
    <row r="5882" spans="1:6" x14ac:dyDescent="0.25">
      <c r="A5882" t="s">
        <v>1617</v>
      </c>
      <c r="B5882">
        <v>201504395</v>
      </c>
      <c r="C5882" s="63">
        <v>35530</v>
      </c>
      <c r="D5882" s="63">
        <v>35530</v>
      </c>
      <c r="E5882" s="55">
        <v>1</v>
      </c>
      <c r="F5882">
        <f t="shared" si="91"/>
        <v>1</v>
      </c>
    </row>
    <row r="5883" spans="1:6" x14ac:dyDescent="0.25">
      <c r="A5883" t="s">
        <v>5005</v>
      </c>
      <c r="B5883">
        <v>202005592</v>
      </c>
      <c r="C5883" s="63">
        <v>35708</v>
      </c>
      <c r="D5883" s="63">
        <v>35708</v>
      </c>
      <c r="E5883" s="55">
        <v>1</v>
      </c>
      <c r="F5883">
        <f t="shared" si="91"/>
        <v>1</v>
      </c>
    </row>
    <row r="5884" spans="1:6" x14ac:dyDescent="0.25">
      <c r="A5884" t="s">
        <v>5004</v>
      </c>
      <c r="B5884">
        <v>201704093</v>
      </c>
      <c r="C5884" s="63">
        <v>35708</v>
      </c>
      <c r="D5884" s="63">
        <v>35708</v>
      </c>
      <c r="E5884" s="55">
        <v>1</v>
      </c>
      <c r="F5884">
        <f t="shared" si="91"/>
        <v>1</v>
      </c>
    </row>
    <row r="5885" spans="1:6" x14ac:dyDescent="0.25">
      <c r="B5885">
        <v>201806340</v>
      </c>
      <c r="C5885" s="63">
        <v>35708</v>
      </c>
      <c r="D5885" s="63">
        <v>35708</v>
      </c>
      <c r="E5885" s="55">
        <v>1</v>
      </c>
      <c r="F5885">
        <f t="shared" si="91"/>
        <v>1</v>
      </c>
    </row>
    <row r="5886" spans="1:6" x14ac:dyDescent="0.25">
      <c r="A5886" t="s">
        <v>5003</v>
      </c>
      <c r="B5886">
        <v>201504441</v>
      </c>
      <c r="C5886" s="63">
        <v>35720</v>
      </c>
      <c r="D5886" s="63">
        <v>35720</v>
      </c>
      <c r="E5886" s="55">
        <v>1</v>
      </c>
      <c r="F5886">
        <f t="shared" si="91"/>
        <v>1</v>
      </c>
    </row>
    <row r="5887" spans="1:6" x14ac:dyDescent="0.25">
      <c r="A5887" t="s">
        <v>1615</v>
      </c>
      <c r="B5887">
        <v>201908253</v>
      </c>
      <c r="C5887" s="63">
        <v>35708</v>
      </c>
      <c r="D5887" s="63">
        <v>35709</v>
      </c>
      <c r="E5887" s="55">
        <v>1</v>
      </c>
      <c r="F5887">
        <f t="shared" si="91"/>
        <v>2</v>
      </c>
    </row>
    <row r="5888" spans="1:6" x14ac:dyDescent="0.25">
      <c r="B5888">
        <v>202006837</v>
      </c>
      <c r="C5888" s="63">
        <v>35709</v>
      </c>
      <c r="D5888" s="63">
        <v>35709</v>
      </c>
      <c r="E5888" s="55">
        <v>1</v>
      </c>
      <c r="F5888">
        <f t="shared" si="91"/>
        <v>1</v>
      </c>
    </row>
    <row r="5889" spans="1:6" x14ac:dyDescent="0.25">
      <c r="A5889" t="s">
        <v>5002</v>
      </c>
      <c r="B5889">
        <v>201705227</v>
      </c>
      <c r="C5889" s="63">
        <v>35709</v>
      </c>
      <c r="D5889" s="63">
        <v>35709</v>
      </c>
      <c r="E5889" s="55">
        <v>1</v>
      </c>
      <c r="F5889">
        <f t="shared" si="91"/>
        <v>1</v>
      </c>
    </row>
    <row r="5890" spans="1:6" x14ac:dyDescent="0.25">
      <c r="B5890">
        <v>201806927</v>
      </c>
      <c r="C5890" s="63">
        <v>35708</v>
      </c>
      <c r="D5890" s="63">
        <v>35708</v>
      </c>
      <c r="E5890" s="55">
        <v>1</v>
      </c>
      <c r="F5890">
        <f t="shared" si="91"/>
        <v>1</v>
      </c>
    </row>
    <row r="5891" spans="1:6" x14ac:dyDescent="0.25">
      <c r="B5891">
        <v>201900181</v>
      </c>
      <c r="C5891" s="63">
        <v>35708</v>
      </c>
      <c r="D5891" s="63">
        <v>35708</v>
      </c>
      <c r="E5891" s="55">
        <v>1</v>
      </c>
      <c r="F5891">
        <f t="shared" si="91"/>
        <v>1</v>
      </c>
    </row>
    <row r="5892" spans="1:6" x14ac:dyDescent="0.25">
      <c r="A5892" t="s">
        <v>1614</v>
      </c>
      <c r="B5892">
        <v>201809896</v>
      </c>
      <c r="C5892" s="63">
        <v>35708</v>
      </c>
      <c r="D5892" s="63">
        <v>35708</v>
      </c>
      <c r="E5892" s="55">
        <v>1</v>
      </c>
      <c r="F5892">
        <f t="shared" si="91"/>
        <v>1</v>
      </c>
    </row>
    <row r="5893" spans="1:6" x14ac:dyDescent="0.25">
      <c r="A5893" t="s">
        <v>5001</v>
      </c>
      <c r="B5893">
        <v>202004682</v>
      </c>
      <c r="C5893" s="63">
        <v>35645</v>
      </c>
      <c r="D5893" s="63">
        <v>35645</v>
      </c>
      <c r="E5893" s="55">
        <v>1</v>
      </c>
      <c r="F5893">
        <f t="shared" si="91"/>
        <v>1</v>
      </c>
    </row>
    <row r="5894" spans="1:6" x14ac:dyDescent="0.25">
      <c r="A5894" t="s">
        <v>1613</v>
      </c>
      <c r="B5894">
        <v>200904191</v>
      </c>
      <c r="C5894" s="63">
        <v>35708</v>
      </c>
      <c r="D5894" s="63">
        <v>35708</v>
      </c>
      <c r="E5894" s="55">
        <v>1</v>
      </c>
      <c r="F5894">
        <f t="shared" ref="F5894:F5957" si="92">IFERROR(D5894-C5894+1, 0)</f>
        <v>1</v>
      </c>
    </row>
    <row r="5895" spans="1:6" x14ac:dyDescent="0.25">
      <c r="B5895">
        <v>202007911</v>
      </c>
      <c r="C5895" s="63">
        <v>35708</v>
      </c>
      <c r="D5895" s="63">
        <v>35708</v>
      </c>
      <c r="E5895" s="55">
        <v>1</v>
      </c>
      <c r="F5895">
        <f t="shared" si="92"/>
        <v>1</v>
      </c>
    </row>
    <row r="5896" spans="1:6" x14ac:dyDescent="0.25">
      <c r="A5896" t="s">
        <v>5000</v>
      </c>
      <c r="B5896">
        <v>202000145</v>
      </c>
      <c r="C5896" s="63">
        <v>35708</v>
      </c>
      <c r="D5896" s="63">
        <v>35708</v>
      </c>
      <c r="E5896" s="55">
        <v>1</v>
      </c>
      <c r="F5896">
        <f t="shared" si="92"/>
        <v>1</v>
      </c>
    </row>
    <row r="5897" spans="1:6" x14ac:dyDescent="0.25">
      <c r="A5897" t="s">
        <v>1612</v>
      </c>
      <c r="B5897">
        <v>202006533</v>
      </c>
      <c r="C5897" s="63">
        <v>35708</v>
      </c>
      <c r="D5897" s="63">
        <v>35708</v>
      </c>
      <c r="E5897" s="55">
        <v>1</v>
      </c>
      <c r="F5897">
        <f t="shared" si="92"/>
        <v>1</v>
      </c>
    </row>
    <row r="5898" spans="1:6" x14ac:dyDescent="0.25">
      <c r="A5898" t="s">
        <v>4999</v>
      </c>
      <c r="B5898">
        <v>201900564</v>
      </c>
      <c r="C5898" s="63">
        <v>35708</v>
      </c>
      <c r="D5898" s="63">
        <v>35708</v>
      </c>
      <c r="E5898" s="55">
        <v>1</v>
      </c>
      <c r="F5898">
        <f t="shared" si="92"/>
        <v>1</v>
      </c>
    </row>
    <row r="5899" spans="1:6" x14ac:dyDescent="0.25">
      <c r="A5899" t="s">
        <v>1611</v>
      </c>
      <c r="B5899">
        <v>202007723</v>
      </c>
      <c r="C5899" s="63">
        <v>35709</v>
      </c>
      <c r="D5899" s="63">
        <v>35709</v>
      </c>
      <c r="E5899" s="55">
        <v>1</v>
      </c>
      <c r="F5899">
        <f t="shared" si="92"/>
        <v>1</v>
      </c>
    </row>
    <row r="5900" spans="1:6" x14ac:dyDescent="0.25">
      <c r="A5900" t="s">
        <v>1609</v>
      </c>
      <c r="B5900">
        <v>201906235</v>
      </c>
      <c r="C5900" s="63">
        <v>35708</v>
      </c>
      <c r="D5900" s="63">
        <v>35708</v>
      </c>
      <c r="E5900" s="55">
        <v>1</v>
      </c>
      <c r="F5900">
        <f t="shared" si="92"/>
        <v>1</v>
      </c>
    </row>
    <row r="5901" spans="1:6" x14ac:dyDescent="0.25">
      <c r="A5901" t="s">
        <v>1608</v>
      </c>
      <c r="B5901">
        <v>201704560</v>
      </c>
      <c r="C5901" s="63">
        <v>35708</v>
      </c>
      <c r="D5901" s="63">
        <v>35708</v>
      </c>
      <c r="E5901" s="55">
        <v>1</v>
      </c>
      <c r="F5901">
        <f t="shared" si="92"/>
        <v>1</v>
      </c>
    </row>
    <row r="5902" spans="1:6" x14ac:dyDescent="0.25">
      <c r="A5902" t="s">
        <v>1606</v>
      </c>
      <c r="B5902">
        <v>201706200</v>
      </c>
      <c r="C5902" s="63">
        <v>35709</v>
      </c>
      <c r="D5902" s="63">
        <v>35709</v>
      </c>
      <c r="E5902" s="55">
        <v>1</v>
      </c>
      <c r="F5902">
        <f t="shared" si="92"/>
        <v>1</v>
      </c>
    </row>
    <row r="5903" spans="1:6" x14ac:dyDescent="0.25">
      <c r="A5903" t="s">
        <v>4998</v>
      </c>
      <c r="B5903">
        <v>202004816</v>
      </c>
      <c r="C5903" s="63">
        <v>35709</v>
      </c>
      <c r="D5903" s="63">
        <v>35709</v>
      </c>
      <c r="E5903" s="55">
        <v>1</v>
      </c>
      <c r="F5903">
        <f t="shared" si="92"/>
        <v>1</v>
      </c>
    </row>
    <row r="5904" spans="1:6" x14ac:dyDescent="0.25">
      <c r="A5904" t="s">
        <v>4997</v>
      </c>
      <c r="B5904">
        <v>201907063</v>
      </c>
      <c r="C5904" s="63">
        <v>35497</v>
      </c>
      <c r="D5904" s="63">
        <v>35497</v>
      </c>
      <c r="E5904" s="55">
        <v>1</v>
      </c>
      <c r="F5904">
        <f t="shared" si="92"/>
        <v>1</v>
      </c>
    </row>
    <row r="5905" spans="1:6" x14ac:dyDescent="0.25">
      <c r="A5905" t="s">
        <v>1604</v>
      </c>
      <c r="B5905">
        <v>201704790</v>
      </c>
      <c r="C5905" s="63">
        <v>35708</v>
      </c>
      <c r="D5905" s="63">
        <v>35708</v>
      </c>
      <c r="E5905" s="55">
        <v>1</v>
      </c>
      <c r="F5905">
        <f t="shared" si="92"/>
        <v>1</v>
      </c>
    </row>
    <row r="5906" spans="1:6" x14ac:dyDescent="0.25">
      <c r="A5906" t="s">
        <v>4996</v>
      </c>
      <c r="B5906">
        <v>202005042</v>
      </c>
      <c r="C5906" s="63">
        <v>35483</v>
      </c>
      <c r="D5906" s="63">
        <v>35483</v>
      </c>
      <c r="E5906" s="55">
        <v>1</v>
      </c>
      <c r="F5906">
        <f t="shared" si="92"/>
        <v>1</v>
      </c>
    </row>
    <row r="5907" spans="1:6" x14ac:dyDescent="0.25">
      <c r="A5907" t="s">
        <v>4995</v>
      </c>
      <c r="B5907">
        <v>202007460</v>
      </c>
      <c r="C5907" s="63">
        <v>35492</v>
      </c>
      <c r="D5907" s="63">
        <v>35493</v>
      </c>
      <c r="E5907" s="55">
        <v>1</v>
      </c>
      <c r="F5907">
        <f t="shared" si="92"/>
        <v>2</v>
      </c>
    </row>
    <row r="5908" spans="1:6" x14ac:dyDescent="0.25">
      <c r="A5908" t="s">
        <v>1603</v>
      </c>
      <c r="B5908">
        <v>202102699</v>
      </c>
      <c r="C5908" s="63">
        <v>35709</v>
      </c>
      <c r="D5908" s="63">
        <v>35709</v>
      </c>
      <c r="E5908" s="55">
        <v>1</v>
      </c>
      <c r="F5908">
        <f t="shared" si="92"/>
        <v>1</v>
      </c>
    </row>
    <row r="5909" spans="1:6" x14ac:dyDescent="0.25">
      <c r="A5909" t="s">
        <v>4994</v>
      </c>
      <c r="B5909">
        <v>201909927</v>
      </c>
      <c r="C5909" s="63">
        <v>35709</v>
      </c>
      <c r="D5909" s="63">
        <v>35709</v>
      </c>
      <c r="E5909" s="55">
        <v>1</v>
      </c>
      <c r="F5909">
        <f t="shared" si="92"/>
        <v>1</v>
      </c>
    </row>
    <row r="5910" spans="1:6" x14ac:dyDescent="0.25">
      <c r="A5910" t="s">
        <v>4993</v>
      </c>
      <c r="B5910">
        <v>201700150</v>
      </c>
      <c r="C5910" s="63">
        <v>35711</v>
      </c>
      <c r="D5910" s="63">
        <v>35711</v>
      </c>
      <c r="E5910" s="55">
        <v>1</v>
      </c>
      <c r="F5910">
        <f t="shared" si="92"/>
        <v>1</v>
      </c>
    </row>
    <row r="5911" spans="1:6" x14ac:dyDescent="0.25">
      <c r="B5911">
        <v>202109484</v>
      </c>
      <c r="C5911" s="63">
        <v>35709</v>
      </c>
      <c r="D5911" s="63">
        <v>35709</v>
      </c>
      <c r="E5911" s="55">
        <v>1</v>
      </c>
      <c r="F5911">
        <f t="shared" si="92"/>
        <v>1</v>
      </c>
    </row>
    <row r="5912" spans="1:6" x14ac:dyDescent="0.25">
      <c r="A5912" t="s">
        <v>4992</v>
      </c>
      <c r="B5912">
        <v>201706907</v>
      </c>
      <c r="C5912" s="63">
        <v>35709</v>
      </c>
      <c r="D5912" s="63">
        <v>35709</v>
      </c>
      <c r="E5912" s="55">
        <v>1</v>
      </c>
      <c r="F5912">
        <f t="shared" si="92"/>
        <v>1</v>
      </c>
    </row>
    <row r="5913" spans="1:6" x14ac:dyDescent="0.25">
      <c r="A5913" t="s">
        <v>4991</v>
      </c>
      <c r="B5913">
        <v>202003044</v>
      </c>
      <c r="C5913" s="63">
        <v>35710</v>
      </c>
      <c r="D5913" s="63">
        <v>35710</v>
      </c>
      <c r="E5913" s="55">
        <v>1</v>
      </c>
      <c r="F5913">
        <f t="shared" si="92"/>
        <v>1</v>
      </c>
    </row>
    <row r="5914" spans="1:6" x14ac:dyDescent="0.25">
      <c r="A5914" t="s">
        <v>4990</v>
      </c>
      <c r="B5914">
        <v>201900178</v>
      </c>
      <c r="C5914" s="63">
        <v>35709</v>
      </c>
      <c r="D5914" s="63">
        <v>35709</v>
      </c>
      <c r="E5914" s="55">
        <v>1</v>
      </c>
      <c r="F5914">
        <f t="shared" si="92"/>
        <v>1</v>
      </c>
    </row>
    <row r="5915" spans="1:6" x14ac:dyDescent="0.25">
      <c r="A5915" t="s">
        <v>1601</v>
      </c>
      <c r="B5915">
        <v>201806326</v>
      </c>
      <c r="C5915" s="63">
        <v>35710</v>
      </c>
      <c r="D5915" s="63">
        <v>35710</v>
      </c>
      <c r="E5915" s="55">
        <v>1</v>
      </c>
      <c r="F5915">
        <f t="shared" si="92"/>
        <v>1</v>
      </c>
    </row>
    <row r="5916" spans="1:6" x14ac:dyDescent="0.25">
      <c r="A5916" t="s">
        <v>4989</v>
      </c>
      <c r="B5916">
        <v>201706583</v>
      </c>
      <c r="C5916" s="63">
        <v>35710</v>
      </c>
      <c r="D5916" s="63">
        <v>35710</v>
      </c>
      <c r="E5916" s="55">
        <v>1</v>
      </c>
      <c r="F5916">
        <f t="shared" si="92"/>
        <v>1</v>
      </c>
    </row>
    <row r="5917" spans="1:6" x14ac:dyDescent="0.25">
      <c r="A5917" t="s">
        <v>4987</v>
      </c>
      <c r="B5917">
        <v>201705255</v>
      </c>
      <c r="C5917" s="63">
        <v>35637</v>
      </c>
      <c r="D5917" s="63">
        <v>35637</v>
      </c>
      <c r="E5917" s="55">
        <v>1</v>
      </c>
      <c r="F5917">
        <f t="shared" si="92"/>
        <v>1</v>
      </c>
    </row>
    <row r="5918" spans="1:6" x14ac:dyDescent="0.25">
      <c r="A5918" t="s">
        <v>1600</v>
      </c>
      <c r="B5918">
        <v>200806079</v>
      </c>
      <c r="C5918" s="63">
        <v>35531</v>
      </c>
      <c r="D5918" s="63">
        <v>35531</v>
      </c>
      <c r="E5918" s="55">
        <v>1</v>
      </c>
      <c r="F5918">
        <f t="shared" si="92"/>
        <v>1</v>
      </c>
    </row>
    <row r="5919" spans="1:6" x14ac:dyDescent="0.25">
      <c r="B5919">
        <v>202004864</v>
      </c>
      <c r="C5919" s="63">
        <v>35535</v>
      </c>
      <c r="D5919" s="63">
        <v>35535</v>
      </c>
      <c r="E5919" s="55">
        <v>1</v>
      </c>
      <c r="F5919">
        <f t="shared" si="92"/>
        <v>1</v>
      </c>
    </row>
    <row r="5920" spans="1:6" x14ac:dyDescent="0.25">
      <c r="B5920">
        <v>202006381</v>
      </c>
      <c r="C5920" s="63">
        <v>35532</v>
      </c>
      <c r="D5920" s="63">
        <v>35532</v>
      </c>
      <c r="E5920" s="55">
        <v>1</v>
      </c>
      <c r="F5920">
        <f t="shared" si="92"/>
        <v>1</v>
      </c>
    </row>
    <row r="5921" spans="1:6" x14ac:dyDescent="0.25">
      <c r="A5921" t="s">
        <v>4986</v>
      </c>
      <c r="B5921">
        <v>202008062</v>
      </c>
      <c r="C5921" s="63">
        <v>35720</v>
      </c>
      <c r="D5921" s="63">
        <v>35721</v>
      </c>
      <c r="E5921" s="55">
        <v>1</v>
      </c>
      <c r="F5921">
        <f t="shared" si="92"/>
        <v>2</v>
      </c>
    </row>
    <row r="5922" spans="1:6" x14ac:dyDescent="0.25">
      <c r="A5922" t="s">
        <v>4985</v>
      </c>
      <c r="B5922">
        <v>201605497</v>
      </c>
      <c r="C5922" s="63">
        <v>35721</v>
      </c>
      <c r="D5922" s="63">
        <v>35721</v>
      </c>
      <c r="E5922" s="55">
        <v>1</v>
      </c>
      <c r="F5922">
        <f t="shared" si="92"/>
        <v>1</v>
      </c>
    </row>
    <row r="5923" spans="1:6" x14ac:dyDescent="0.25">
      <c r="A5923" t="s">
        <v>4984</v>
      </c>
      <c r="B5923">
        <v>201705591</v>
      </c>
      <c r="C5923" s="63">
        <v>35498</v>
      </c>
      <c r="D5923" s="63">
        <v>35498</v>
      </c>
      <c r="E5923" s="55">
        <v>1</v>
      </c>
      <c r="F5923">
        <f t="shared" si="92"/>
        <v>1</v>
      </c>
    </row>
    <row r="5924" spans="1:6" x14ac:dyDescent="0.25">
      <c r="A5924" t="s">
        <v>4983</v>
      </c>
      <c r="B5924">
        <v>201605976</v>
      </c>
      <c r="C5924" s="63">
        <v>35720</v>
      </c>
      <c r="D5924" s="63">
        <v>35720</v>
      </c>
      <c r="E5924" s="55">
        <v>1</v>
      </c>
      <c r="F5924">
        <f t="shared" si="92"/>
        <v>1</v>
      </c>
    </row>
    <row r="5925" spans="1:6" x14ac:dyDescent="0.25">
      <c r="B5925">
        <v>202005827</v>
      </c>
      <c r="C5925" s="63">
        <v>35721</v>
      </c>
      <c r="D5925" s="63">
        <v>35721</v>
      </c>
      <c r="E5925" s="55">
        <v>1</v>
      </c>
      <c r="F5925">
        <f t="shared" si="92"/>
        <v>1</v>
      </c>
    </row>
    <row r="5926" spans="1:6" x14ac:dyDescent="0.25">
      <c r="A5926" t="s">
        <v>1599</v>
      </c>
      <c r="B5926">
        <v>202008029</v>
      </c>
      <c r="C5926" s="63">
        <v>35530</v>
      </c>
      <c r="D5926" s="63">
        <v>35531</v>
      </c>
      <c r="E5926" s="55">
        <v>1</v>
      </c>
      <c r="F5926">
        <f t="shared" si="92"/>
        <v>2</v>
      </c>
    </row>
    <row r="5927" spans="1:6" x14ac:dyDescent="0.25">
      <c r="A5927" t="s">
        <v>1598</v>
      </c>
      <c r="B5927">
        <v>202005140</v>
      </c>
      <c r="C5927" s="63">
        <v>35720</v>
      </c>
      <c r="D5927" s="63">
        <v>35720</v>
      </c>
      <c r="E5927" s="55">
        <v>1</v>
      </c>
      <c r="F5927">
        <f t="shared" si="92"/>
        <v>1</v>
      </c>
    </row>
    <row r="5928" spans="1:6" x14ac:dyDescent="0.25">
      <c r="A5928" t="s">
        <v>4982</v>
      </c>
      <c r="B5928">
        <v>201704317</v>
      </c>
      <c r="C5928" s="63">
        <v>35721</v>
      </c>
      <c r="D5928" s="63">
        <v>35721</v>
      </c>
      <c r="E5928" s="55">
        <v>1</v>
      </c>
      <c r="F5928">
        <f t="shared" si="92"/>
        <v>1</v>
      </c>
    </row>
    <row r="5929" spans="1:6" x14ac:dyDescent="0.25">
      <c r="A5929" t="s">
        <v>2195</v>
      </c>
      <c r="B5929">
        <v>202004810</v>
      </c>
      <c r="C5929" s="63">
        <v>36746</v>
      </c>
      <c r="D5929" s="63">
        <v>36747</v>
      </c>
      <c r="E5929" s="55">
        <v>1</v>
      </c>
      <c r="F5929">
        <f t="shared" si="92"/>
        <v>2</v>
      </c>
    </row>
    <row r="5930" spans="1:6" x14ac:dyDescent="0.25">
      <c r="A5930" t="s">
        <v>2182</v>
      </c>
      <c r="B5930">
        <v>202006770</v>
      </c>
      <c r="C5930" s="63">
        <v>36774</v>
      </c>
      <c r="D5930" s="63">
        <v>36774</v>
      </c>
      <c r="E5930" s="55">
        <v>1</v>
      </c>
      <c r="F5930">
        <f t="shared" si="92"/>
        <v>1</v>
      </c>
    </row>
    <row r="5931" spans="1:6" x14ac:dyDescent="0.25">
      <c r="A5931" t="s">
        <v>2194</v>
      </c>
      <c r="B5931">
        <v>201403695</v>
      </c>
      <c r="C5931" s="63">
        <v>36750</v>
      </c>
      <c r="D5931" s="63">
        <v>36750</v>
      </c>
      <c r="E5931" s="55">
        <v>1</v>
      </c>
      <c r="F5931">
        <f t="shared" si="92"/>
        <v>1</v>
      </c>
    </row>
    <row r="5932" spans="1:6" x14ac:dyDescent="0.25">
      <c r="A5932" t="s">
        <v>2176</v>
      </c>
      <c r="B5932">
        <v>201907664</v>
      </c>
      <c r="C5932" s="63">
        <v>36783</v>
      </c>
      <c r="D5932" s="63">
        <v>36783</v>
      </c>
      <c r="E5932" s="55">
        <v>1</v>
      </c>
      <c r="F5932">
        <f t="shared" si="92"/>
        <v>1</v>
      </c>
    </row>
    <row r="5933" spans="1:6" x14ac:dyDescent="0.25">
      <c r="A5933" t="s">
        <v>2203</v>
      </c>
      <c r="B5933">
        <v>201906104</v>
      </c>
      <c r="C5933" s="63">
        <v>36737</v>
      </c>
      <c r="D5933" s="63">
        <v>36737</v>
      </c>
      <c r="E5933" s="55">
        <v>1</v>
      </c>
      <c r="F5933">
        <f t="shared" si="92"/>
        <v>1</v>
      </c>
    </row>
    <row r="5934" spans="1:6" x14ac:dyDescent="0.25">
      <c r="A5934" t="s">
        <v>2187</v>
      </c>
      <c r="B5934">
        <v>202000161</v>
      </c>
      <c r="C5934" s="63">
        <v>36765</v>
      </c>
      <c r="D5934" s="63">
        <v>36765</v>
      </c>
      <c r="E5934" s="55">
        <v>1</v>
      </c>
      <c r="F5934">
        <f t="shared" si="92"/>
        <v>1</v>
      </c>
    </row>
    <row r="5935" spans="1:6" x14ac:dyDescent="0.25">
      <c r="A5935" t="s">
        <v>2204</v>
      </c>
      <c r="B5935">
        <v>201905587</v>
      </c>
      <c r="C5935" s="63">
        <v>36736</v>
      </c>
      <c r="D5935" s="63">
        <v>36736</v>
      </c>
      <c r="E5935" s="55">
        <v>1</v>
      </c>
      <c r="F5935">
        <f t="shared" si="92"/>
        <v>1</v>
      </c>
    </row>
    <row r="5936" spans="1:6" x14ac:dyDescent="0.25">
      <c r="A5936" t="s">
        <v>2200</v>
      </c>
      <c r="B5936">
        <v>201806780</v>
      </c>
      <c r="C5936" s="63">
        <v>36741</v>
      </c>
      <c r="D5936" s="63">
        <v>36741</v>
      </c>
      <c r="E5936" s="55">
        <v>1</v>
      </c>
      <c r="F5936">
        <f t="shared" si="92"/>
        <v>1</v>
      </c>
    </row>
    <row r="5937" spans="1:6" x14ac:dyDescent="0.25">
      <c r="A5937" t="s">
        <v>2179</v>
      </c>
      <c r="B5937">
        <v>202006814</v>
      </c>
      <c r="C5937" s="63">
        <v>36778</v>
      </c>
      <c r="D5937" s="63">
        <v>36778</v>
      </c>
      <c r="E5937" s="55">
        <v>1</v>
      </c>
      <c r="F5937">
        <f t="shared" si="92"/>
        <v>1</v>
      </c>
    </row>
    <row r="5938" spans="1:6" x14ac:dyDescent="0.25">
      <c r="A5938" t="s">
        <v>2196</v>
      </c>
      <c r="B5938">
        <v>201905723</v>
      </c>
      <c r="C5938" s="63">
        <v>36745</v>
      </c>
      <c r="D5938" s="63">
        <v>36745</v>
      </c>
      <c r="E5938" s="55">
        <v>1</v>
      </c>
      <c r="F5938">
        <f t="shared" si="92"/>
        <v>1</v>
      </c>
    </row>
    <row r="5939" spans="1:6" x14ac:dyDescent="0.25">
      <c r="A5939" t="s">
        <v>2167</v>
      </c>
      <c r="B5939">
        <v>201706264</v>
      </c>
      <c r="C5939" s="63">
        <v>36765</v>
      </c>
      <c r="D5939" s="63">
        <v>36765</v>
      </c>
      <c r="E5939" s="55">
        <v>1</v>
      </c>
      <c r="F5939">
        <f t="shared" si="92"/>
        <v>1</v>
      </c>
    </row>
    <row r="5940" spans="1:6" x14ac:dyDescent="0.25">
      <c r="A5940" t="s">
        <v>2184</v>
      </c>
      <c r="B5940">
        <v>201908143</v>
      </c>
      <c r="C5940" s="63">
        <v>36772</v>
      </c>
      <c r="D5940" s="63">
        <v>36772</v>
      </c>
      <c r="E5940" s="55">
        <v>1</v>
      </c>
      <c r="F5940">
        <f t="shared" si="92"/>
        <v>1</v>
      </c>
    </row>
    <row r="5941" spans="1:6" x14ac:dyDescent="0.25">
      <c r="A5941" t="s">
        <v>2219</v>
      </c>
      <c r="B5941">
        <v>202006241</v>
      </c>
      <c r="C5941" s="63">
        <v>36773</v>
      </c>
      <c r="D5941" s="63">
        <v>36773</v>
      </c>
      <c r="E5941" s="55">
        <v>1</v>
      </c>
      <c r="F5941">
        <f t="shared" si="92"/>
        <v>1</v>
      </c>
    </row>
    <row r="5942" spans="1:6" x14ac:dyDescent="0.25">
      <c r="A5942" t="s">
        <v>2199</v>
      </c>
      <c r="B5942">
        <v>201907580</v>
      </c>
      <c r="C5942" s="63">
        <v>36743</v>
      </c>
      <c r="D5942" s="63">
        <v>36743</v>
      </c>
      <c r="E5942" s="55">
        <v>1</v>
      </c>
      <c r="F5942">
        <f t="shared" si="92"/>
        <v>1</v>
      </c>
    </row>
    <row r="5943" spans="1:6" x14ac:dyDescent="0.25">
      <c r="A5943" t="s">
        <v>2198</v>
      </c>
      <c r="B5943">
        <v>202006388</v>
      </c>
      <c r="C5943" s="63">
        <v>36744</v>
      </c>
      <c r="D5943" s="63">
        <v>36744</v>
      </c>
      <c r="E5943" s="55">
        <v>1</v>
      </c>
      <c r="F5943">
        <f t="shared" si="92"/>
        <v>1</v>
      </c>
    </row>
    <row r="5944" spans="1:6" x14ac:dyDescent="0.25">
      <c r="A5944" t="s">
        <v>2209</v>
      </c>
      <c r="B5944">
        <v>202006677</v>
      </c>
      <c r="C5944" s="63">
        <v>36706</v>
      </c>
      <c r="D5944" s="63">
        <v>36706</v>
      </c>
      <c r="E5944" s="55">
        <v>1</v>
      </c>
      <c r="F5944">
        <f t="shared" si="92"/>
        <v>1</v>
      </c>
    </row>
    <row r="5945" spans="1:6" x14ac:dyDescent="0.25">
      <c r="A5945" t="s">
        <v>2185</v>
      </c>
      <c r="B5945">
        <v>201802646</v>
      </c>
      <c r="C5945" s="63">
        <v>36771</v>
      </c>
      <c r="D5945" s="63">
        <v>36771</v>
      </c>
      <c r="E5945" s="55">
        <v>1</v>
      </c>
      <c r="F5945">
        <f t="shared" si="92"/>
        <v>1</v>
      </c>
    </row>
    <row r="5946" spans="1:6" x14ac:dyDescent="0.25">
      <c r="A5946" t="s">
        <v>2177</v>
      </c>
      <c r="B5946">
        <v>201504870</v>
      </c>
      <c r="C5946" s="63">
        <v>36782</v>
      </c>
      <c r="D5946" s="63">
        <v>36783</v>
      </c>
      <c r="E5946" s="55">
        <v>1</v>
      </c>
      <c r="F5946">
        <f t="shared" si="92"/>
        <v>2</v>
      </c>
    </row>
    <row r="5947" spans="1:6" x14ac:dyDescent="0.25">
      <c r="A5947" t="s">
        <v>2213</v>
      </c>
      <c r="B5947">
        <v>201908047</v>
      </c>
      <c r="C5947" s="63">
        <v>36690</v>
      </c>
      <c r="D5947" s="63">
        <v>36690</v>
      </c>
      <c r="E5947" s="55">
        <v>1</v>
      </c>
      <c r="F5947">
        <f t="shared" si="92"/>
        <v>1</v>
      </c>
    </row>
    <row r="5948" spans="1:6" x14ac:dyDescent="0.25">
      <c r="A5948" t="s">
        <v>2171</v>
      </c>
      <c r="B5948">
        <v>202007242</v>
      </c>
      <c r="C5948" s="63">
        <v>36720</v>
      </c>
      <c r="D5948" s="63">
        <v>36720</v>
      </c>
      <c r="E5948" s="55">
        <v>1</v>
      </c>
      <c r="F5948">
        <f t="shared" si="92"/>
        <v>1</v>
      </c>
    </row>
    <row r="5949" spans="1:6" x14ac:dyDescent="0.25">
      <c r="A5949" t="s">
        <v>2169</v>
      </c>
      <c r="B5949">
        <v>201706898</v>
      </c>
      <c r="C5949" s="63">
        <v>36748</v>
      </c>
      <c r="D5949" s="63">
        <v>36748</v>
      </c>
      <c r="E5949" s="55">
        <v>1</v>
      </c>
      <c r="F5949">
        <f t="shared" si="92"/>
        <v>1</v>
      </c>
    </row>
    <row r="5950" spans="1:6" x14ac:dyDescent="0.25">
      <c r="A5950" t="s">
        <v>2221</v>
      </c>
      <c r="B5950">
        <v>201904881</v>
      </c>
      <c r="C5950" s="63">
        <v>36755</v>
      </c>
      <c r="D5950" s="63">
        <v>36756</v>
      </c>
      <c r="E5950" s="55">
        <v>1</v>
      </c>
      <c r="F5950">
        <f t="shared" si="92"/>
        <v>2</v>
      </c>
    </row>
    <row r="5951" spans="1:6" x14ac:dyDescent="0.25">
      <c r="A5951" t="s">
        <v>2212</v>
      </c>
      <c r="B5951">
        <v>201806175</v>
      </c>
      <c r="C5951" s="63">
        <v>36605</v>
      </c>
      <c r="D5951" s="63">
        <v>36605</v>
      </c>
      <c r="E5951" s="55">
        <v>1</v>
      </c>
      <c r="F5951">
        <f t="shared" si="92"/>
        <v>1</v>
      </c>
    </row>
    <row r="5952" spans="1:6" x14ac:dyDescent="0.25">
      <c r="A5952" t="s">
        <v>2168</v>
      </c>
      <c r="B5952">
        <v>202005321</v>
      </c>
      <c r="C5952" s="63">
        <v>36753</v>
      </c>
      <c r="D5952" s="63">
        <v>36753</v>
      </c>
      <c r="E5952" s="55">
        <v>1</v>
      </c>
      <c r="F5952">
        <f t="shared" si="92"/>
        <v>1</v>
      </c>
    </row>
    <row r="5953" spans="1:6" x14ac:dyDescent="0.25">
      <c r="A5953" t="s">
        <v>2216</v>
      </c>
      <c r="B5953">
        <v>201806161</v>
      </c>
      <c r="C5953" s="63">
        <v>36777</v>
      </c>
      <c r="D5953" s="63">
        <v>36777</v>
      </c>
      <c r="E5953" s="55">
        <v>1</v>
      </c>
      <c r="F5953">
        <f t="shared" si="92"/>
        <v>1</v>
      </c>
    </row>
    <row r="5954" spans="1:6" x14ac:dyDescent="0.25">
      <c r="A5954" t="s">
        <v>2193</v>
      </c>
      <c r="B5954">
        <v>201806278</v>
      </c>
      <c r="C5954" s="63">
        <v>36751</v>
      </c>
      <c r="D5954" s="63">
        <v>36751</v>
      </c>
      <c r="E5954" s="55">
        <v>1</v>
      </c>
      <c r="F5954">
        <f t="shared" si="92"/>
        <v>1</v>
      </c>
    </row>
    <row r="5955" spans="1:6" x14ac:dyDescent="0.25">
      <c r="A5955" t="s">
        <v>2220</v>
      </c>
      <c r="B5955">
        <v>201905175</v>
      </c>
      <c r="C5955" s="63">
        <v>36759</v>
      </c>
      <c r="D5955" s="63">
        <v>36759</v>
      </c>
      <c r="E5955" s="55">
        <v>1</v>
      </c>
      <c r="F5955">
        <f t="shared" si="92"/>
        <v>1</v>
      </c>
    </row>
    <row r="5956" spans="1:6" x14ac:dyDescent="0.25">
      <c r="A5956" t="s">
        <v>2228</v>
      </c>
      <c r="B5956">
        <v>201906648</v>
      </c>
      <c r="C5956" s="63">
        <v>36721</v>
      </c>
      <c r="D5956" s="63">
        <v>36721</v>
      </c>
      <c r="E5956" s="55">
        <v>1</v>
      </c>
      <c r="F5956">
        <f t="shared" si="92"/>
        <v>1</v>
      </c>
    </row>
    <row r="5957" spans="1:6" x14ac:dyDescent="0.25">
      <c r="A5957" t="s">
        <v>2222</v>
      </c>
      <c r="B5957">
        <v>201905727</v>
      </c>
      <c r="C5957" s="63">
        <v>36694</v>
      </c>
      <c r="D5957" s="63">
        <v>36694</v>
      </c>
      <c r="E5957" s="55">
        <v>1</v>
      </c>
      <c r="F5957">
        <f t="shared" si="92"/>
        <v>1</v>
      </c>
    </row>
    <row r="5958" spans="1:6" x14ac:dyDescent="0.25">
      <c r="A5958" t="s">
        <v>2226</v>
      </c>
      <c r="B5958">
        <v>201605373</v>
      </c>
      <c r="C5958" s="63">
        <v>36723</v>
      </c>
      <c r="D5958" s="63">
        <v>36723</v>
      </c>
      <c r="E5958" s="55">
        <v>1</v>
      </c>
      <c r="F5958">
        <f t="shared" ref="F5958:F6021" si="93">IFERROR(D5958-C5958+1, 0)</f>
        <v>1</v>
      </c>
    </row>
    <row r="5959" spans="1:6" x14ac:dyDescent="0.25">
      <c r="A5959" t="s">
        <v>2214</v>
      </c>
      <c r="B5959">
        <v>201304154</v>
      </c>
      <c r="C5959" s="63">
        <v>36778</v>
      </c>
      <c r="D5959" s="63">
        <v>36778</v>
      </c>
      <c r="E5959" s="55">
        <v>1</v>
      </c>
      <c r="F5959">
        <f t="shared" si="93"/>
        <v>1</v>
      </c>
    </row>
    <row r="5960" spans="1:6" x14ac:dyDescent="0.25">
      <c r="A5960" t="s">
        <v>2186</v>
      </c>
      <c r="B5960">
        <v>202000707</v>
      </c>
      <c r="C5960" s="63">
        <v>36768</v>
      </c>
      <c r="D5960" s="63">
        <v>36768</v>
      </c>
      <c r="E5960" s="55">
        <v>1</v>
      </c>
      <c r="F5960">
        <f t="shared" si="93"/>
        <v>1</v>
      </c>
    </row>
    <row r="5961" spans="1:6" x14ac:dyDescent="0.25">
      <c r="A5961" t="s">
        <v>2178</v>
      </c>
      <c r="B5961">
        <v>201709916</v>
      </c>
      <c r="C5961" s="63">
        <v>36779</v>
      </c>
      <c r="D5961" s="63">
        <v>36779</v>
      </c>
      <c r="E5961" s="55">
        <v>1</v>
      </c>
      <c r="F5961">
        <f t="shared" si="93"/>
        <v>1</v>
      </c>
    </row>
    <row r="5962" spans="1:6" x14ac:dyDescent="0.25">
      <c r="A5962" t="s">
        <v>2175</v>
      </c>
      <c r="B5962">
        <v>202007044</v>
      </c>
      <c r="C5962" s="63">
        <v>36783</v>
      </c>
      <c r="D5962" s="63">
        <v>36783</v>
      </c>
      <c r="E5962" s="55">
        <v>1</v>
      </c>
      <c r="F5962">
        <f t="shared" si="93"/>
        <v>1</v>
      </c>
    </row>
    <row r="5963" spans="1:6" x14ac:dyDescent="0.25">
      <c r="A5963" t="s">
        <v>2205</v>
      </c>
      <c r="B5963">
        <v>202008076</v>
      </c>
      <c r="C5963" s="63">
        <v>36725</v>
      </c>
      <c r="D5963" s="63">
        <v>36726</v>
      </c>
      <c r="E5963" s="55">
        <v>1</v>
      </c>
      <c r="F5963">
        <f t="shared" si="93"/>
        <v>2</v>
      </c>
    </row>
    <row r="5964" spans="1:6" x14ac:dyDescent="0.25">
      <c r="A5964" t="s">
        <v>2207</v>
      </c>
      <c r="B5964">
        <v>201705127</v>
      </c>
      <c r="C5964" s="63">
        <v>36724</v>
      </c>
      <c r="D5964" s="63">
        <v>36724</v>
      </c>
      <c r="E5964" s="55">
        <v>1</v>
      </c>
      <c r="F5964">
        <f t="shared" si="93"/>
        <v>1</v>
      </c>
    </row>
    <row r="5965" spans="1:6" x14ac:dyDescent="0.25">
      <c r="A5965" t="s">
        <v>2206</v>
      </c>
      <c r="B5965">
        <v>201806155</v>
      </c>
      <c r="C5965" s="63">
        <v>36724</v>
      </c>
      <c r="D5965" s="63">
        <v>36724</v>
      </c>
      <c r="E5965" s="55">
        <v>1</v>
      </c>
      <c r="F5965">
        <f t="shared" si="93"/>
        <v>1</v>
      </c>
    </row>
    <row r="5966" spans="1:6" x14ac:dyDescent="0.25">
      <c r="A5966" t="s">
        <v>2192</v>
      </c>
      <c r="B5966">
        <v>201806345</v>
      </c>
      <c r="C5966" s="63">
        <v>36751</v>
      </c>
      <c r="D5966" s="63">
        <v>36751</v>
      </c>
      <c r="E5966" s="55">
        <v>1</v>
      </c>
      <c r="F5966">
        <f t="shared" si="93"/>
        <v>1</v>
      </c>
    </row>
    <row r="5967" spans="1:6" x14ac:dyDescent="0.25">
      <c r="A5967" t="s">
        <v>2172</v>
      </c>
      <c r="B5967">
        <v>202006450</v>
      </c>
      <c r="C5967" s="63">
        <v>36787</v>
      </c>
      <c r="D5967" s="63">
        <v>36787</v>
      </c>
      <c r="E5967" s="55">
        <v>1</v>
      </c>
      <c r="F5967">
        <f t="shared" si="93"/>
        <v>1</v>
      </c>
    </row>
    <row r="5968" spans="1:6" x14ac:dyDescent="0.25">
      <c r="A5968" t="s">
        <v>2224</v>
      </c>
      <c r="B5968">
        <v>202102702</v>
      </c>
      <c r="C5968" s="63">
        <v>36737</v>
      </c>
      <c r="D5968" s="63">
        <v>36737</v>
      </c>
      <c r="E5968" s="55">
        <v>1</v>
      </c>
      <c r="F5968">
        <f t="shared" si="93"/>
        <v>1</v>
      </c>
    </row>
    <row r="5969" spans="1:6" x14ac:dyDescent="0.25">
      <c r="A5969" t="s">
        <v>2165</v>
      </c>
      <c r="B5969">
        <v>201404947</v>
      </c>
      <c r="C5969" s="63">
        <v>36769</v>
      </c>
      <c r="D5969" s="63">
        <v>36769</v>
      </c>
      <c r="E5969" s="55">
        <v>1</v>
      </c>
      <c r="F5969">
        <f t="shared" si="93"/>
        <v>1</v>
      </c>
    </row>
    <row r="5970" spans="1:6" x14ac:dyDescent="0.25">
      <c r="A5970" t="s">
        <v>2190</v>
      </c>
      <c r="B5970">
        <v>201907783</v>
      </c>
      <c r="C5970" s="63">
        <v>36694</v>
      </c>
      <c r="D5970" s="63">
        <v>36694</v>
      </c>
      <c r="E5970" s="55">
        <v>1</v>
      </c>
      <c r="F5970">
        <f t="shared" si="93"/>
        <v>1</v>
      </c>
    </row>
    <row r="5971" spans="1:6" x14ac:dyDescent="0.25">
      <c r="A5971" t="s">
        <v>2229</v>
      </c>
      <c r="B5971">
        <v>201904634</v>
      </c>
      <c r="C5971" s="63">
        <v>36707</v>
      </c>
      <c r="D5971" s="63">
        <v>36707</v>
      </c>
      <c r="E5971" s="55">
        <v>1</v>
      </c>
      <c r="F5971">
        <f t="shared" si="93"/>
        <v>1</v>
      </c>
    </row>
    <row r="5972" spans="1:6" x14ac:dyDescent="0.25">
      <c r="A5972" t="s">
        <v>2208</v>
      </c>
      <c r="B5972">
        <v>201905119</v>
      </c>
      <c r="C5972" s="63">
        <v>36723</v>
      </c>
      <c r="D5972" s="63">
        <v>36723</v>
      </c>
      <c r="E5972" s="55">
        <v>1</v>
      </c>
      <c r="F5972">
        <f t="shared" si="93"/>
        <v>1</v>
      </c>
    </row>
    <row r="5973" spans="1:6" x14ac:dyDescent="0.25">
      <c r="A5973" t="s">
        <v>2227</v>
      </c>
      <c r="B5973">
        <v>202007969</v>
      </c>
      <c r="C5973" s="63">
        <v>36722</v>
      </c>
      <c r="D5973" s="63">
        <v>36722</v>
      </c>
      <c r="E5973" s="55">
        <v>1</v>
      </c>
      <c r="F5973">
        <f t="shared" si="93"/>
        <v>1</v>
      </c>
    </row>
    <row r="5974" spans="1:6" x14ac:dyDescent="0.25">
      <c r="A5974" t="s">
        <v>2215</v>
      </c>
      <c r="B5974">
        <v>201005457</v>
      </c>
      <c r="C5974" s="63">
        <v>36777</v>
      </c>
      <c r="D5974" s="63">
        <v>36777</v>
      </c>
      <c r="E5974" s="55">
        <v>1</v>
      </c>
      <c r="F5974">
        <f t="shared" si="93"/>
        <v>1</v>
      </c>
    </row>
    <row r="5975" spans="1:6" x14ac:dyDescent="0.25">
      <c r="A5975" t="s">
        <v>2181</v>
      </c>
      <c r="B5975">
        <v>202004343</v>
      </c>
      <c r="C5975" s="63">
        <v>36775</v>
      </c>
      <c r="D5975" s="63">
        <v>36777</v>
      </c>
      <c r="E5975" s="55">
        <v>1</v>
      </c>
      <c r="F5975">
        <f t="shared" si="93"/>
        <v>3</v>
      </c>
    </row>
    <row r="5976" spans="1:6" x14ac:dyDescent="0.25">
      <c r="A5976" t="s">
        <v>2174</v>
      </c>
      <c r="B5976">
        <v>202007459</v>
      </c>
      <c r="C5976" s="63">
        <v>36783</v>
      </c>
      <c r="D5976" s="63">
        <v>36783</v>
      </c>
      <c r="E5976" s="55">
        <v>1</v>
      </c>
      <c r="F5976">
        <f t="shared" si="93"/>
        <v>1</v>
      </c>
    </row>
    <row r="5977" spans="1:6" x14ac:dyDescent="0.25">
      <c r="A5977" t="s">
        <v>2223</v>
      </c>
      <c r="B5977">
        <v>202007145</v>
      </c>
      <c r="C5977" s="63">
        <v>36744</v>
      </c>
      <c r="D5977" s="63">
        <v>36744</v>
      </c>
      <c r="E5977" s="55">
        <v>1</v>
      </c>
      <c r="F5977">
        <f t="shared" si="93"/>
        <v>1</v>
      </c>
    </row>
    <row r="5978" spans="1:6" x14ac:dyDescent="0.25">
      <c r="A5978" t="s">
        <v>2217</v>
      </c>
      <c r="B5978">
        <v>201904660</v>
      </c>
      <c r="C5978" s="63">
        <v>36776</v>
      </c>
      <c r="D5978" s="63">
        <v>36777</v>
      </c>
      <c r="E5978" s="55">
        <v>1</v>
      </c>
      <c r="F5978">
        <f t="shared" si="93"/>
        <v>2</v>
      </c>
    </row>
    <row r="5979" spans="1:6" x14ac:dyDescent="0.25">
      <c r="A5979" t="s">
        <v>2188</v>
      </c>
      <c r="B5979">
        <v>201900177</v>
      </c>
      <c r="C5979" s="63">
        <v>36757</v>
      </c>
      <c r="D5979" s="63">
        <v>36757</v>
      </c>
      <c r="E5979" s="55">
        <v>1</v>
      </c>
      <c r="F5979">
        <f t="shared" si="93"/>
        <v>1</v>
      </c>
    </row>
    <row r="5980" spans="1:6" x14ac:dyDescent="0.25">
      <c r="A5980" t="s">
        <v>2166</v>
      </c>
      <c r="B5980">
        <v>202005242</v>
      </c>
      <c r="C5980" s="63">
        <v>36765</v>
      </c>
      <c r="D5980" s="63">
        <v>36765</v>
      </c>
      <c r="E5980" s="55">
        <v>1</v>
      </c>
      <c r="F5980">
        <f t="shared" si="93"/>
        <v>1</v>
      </c>
    </row>
    <row r="5981" spans="1:6" x14ac:dyDescent="0.25">
      <c r="A5981" t="s">
        <v>2170</v>
      </c>
      <c r="B5981">
        <v>201707046</v>
      </c>
      <c r="C5981" s="63">
        <v>36725</v>
      </c>
      <c r="D5981" s="63">
        <v>36725</v>
      </c>
      <c r="E5981" s="55">
        <v>1</v>
      </c>
      <c r="F5981">
        <f t="shared" si="93"/>
        <v>1</v>
      </c>
    </row>
    <row r="5982" spans="1:6" x14ac:dyDescent="0.25">
      <c r="A5982" t="s">
        <v>2189</v>
      </c>
      <c r="B5982">
        <v>202000162</v>
      </c>
      <c r="C5982" s="63">
        <v>36754</v>
      </c>
      <c r="D5982" s="63">
        <v>36755</v>
      </c>
      <c r="E5982" s="55">
        <v>1</v>
      </c>
      <c r="F5982">
        <f t="shared" si="93"/>
        <v>2</v>
      </c>
    </row>
    <row r="5983" spans="1:6" x14ac:dyDescent="0.25">
      <c r="A5983" t="s">
        <v>2164</v>
      </c>
      <c r="B5983">
        <v>201800301</v>
      </c>
      <c r="C5983" s="63">
        <v>36605</v>
      </c>
      <c r="D5983" s="63">
        <v>36605</v>
      </c>
      <c r="E5983" s="55">
        <v>1</v>
      </c>
      <c r="F5983">
        <f t="shared" si="93"/>
        <v>1</v>
      </c>
    </row>
    <row r="5984" spans="1:6" x14ac:dyDescent="0.25">
      <c r="A5984" t="s">
        <v>2210</v>
      </c>
      <c r="B5984">
        <v>201907872</v>
      </c>
      <c r="C5984" s="63">
        <v>36603</v>
      </c>
      <c r="D5984" s="63">
        <v>36603</v>
      </c>
      <c r="E5984" s="55">
        <v>1</v>
      </c>
      <c r="F5984">
        <f t="shared" si="93"/>
        <v>1</v>
      </c>
    </row>
    <row r="5985" spans="1:6" x14ac:dyDescent="0.25">
      <c r="A5985" t="s">
        <v>2162</v>
      </c>
      <c r="B5985">
        <v>201705072</v>
      </c>
      <c r="C5985" s="63">
        <v>36602</v>
      </c>
      <c r="D5985" s="63">
        <v>36602</v>
      </c>
      <c r="E5985" s="55">
        <v>1</v>
      </c>
      <c r="F5985">
        <f t="shared" si="93"/>
        <v>1</v>
      </c>
    </row>
    <row r="5986" spans="1:6" x14ac:dyDescent="0.25">
      <c r="A5986" t="s">
        <v>2202</v>
      </c>
      <c r="B5986">
        <v>202007122</v>
      </c>
      <c r="C5986" s="63">
        <v>36740</v>
      </c>
      <c r="D5986" s="63">
        <v>36740</v>
      </c>
      <c r="E5986" s="55">
        <v>1</v>
      </c>
      <c r="F5986">
        <f t="shared" si="93"/>
        <v>1</v>
      </c>
    </row>
    <row r="5987" spans="1:6" x14ac:dyDescent="0.25">
      <c r="A5987" t="s">
        <v>5798</v>
      </c>
      <c r="B5987">
        <v>201907445</v>
      </c>
      <c r="C5987" s="63">
        <v>36721</v>
      </c>
      <c r="D5987" s="63">
        <v>36721</v>
      </c>
      <c r="E5987" s="55">
        <v>1</v>
      </c>
      <c r="F5987">
        <f t="shared" si="93"/>
        <v>1</v>
      </c>
    </row>
    <row r="5988" spans="1:6" x14ac:dyDescent="0.25">
      <c r="A5988" t="s">
        <v>5801</v>
      </c>
      <c r="B5988">
        <v>201704335</v>
      </c>
      <c r="C5988" s="63">
        <v>36579</v>
      </c>
      <c r="D5988" s="63">
        <v>36579</v>
      </c>
      <c r="E5988" s="55">
        <v>1</v>
      </c>
      <c r="F5988">
        <f t="shared" si="93"/>
        <v>1</v>
      </c>
    </row>
    <row r="5989" spans="1:6" x14ac:dyDescent="0.25">
      <c r="A5989" t="s">
        <v>5806</v>
      </c>
      <c r="B5989">
        <v>202007028</v>
      </c>
      <c r="C5989" s="63">
        <v>36755</v>
      </c>
      <c r="D5989" s="63">
        <v>36755</v>
      </c>
      <c r="E5989" s="55">
        <v>1</v>
      </c>
      <c r="F5989">
        <f t="shared" si="93"/>
        <v>1</v>
      </c>
    </row>
    <row r="5990" spans="1:6" x14ac:dyDescent="0.25">
      <c r="A5990" t="s">
        <v>5790</v>
      </c>
      <c r="B5990">
        <v>200904191</v>
      </c>
      <c r="C5990" s="63">
        <v>36779</v>
      </c>
      <c r="D5990" s="63">
        <v>36779</v>
      </c>
      <c r="E5990" s="55">
        <v>1</v>
      </c>
      <c r="F5990">
        <f t="shared" si="93"/>
        <v>1</v>
      </c>
    </row>
    <row r="5991" spans="1:6" x14ac:dyDescent="0.25">
      <c r="A5991" t="s">
        <v>5795</v>
      </c>
      <c r="B5991">
        <v>201900573</v>
      </c>
      <c r="C5991" s="63">
        <v>36740</v>
      </c>
      <c r="D5991" s="63">
        <v>36740</v>
      </c>
      <c r="E5991" s="55">
        <v>1</v>
      </c>
      <c r="F5991">
        <f t="shared" si="93"/>
        <v>1</v>
      </c>
    </row>
    <row r="5992" spans="1:6" x14ac:dyDescent="0.25">
      <c r="A5992" t="s">
        <v>5809</v>
      </c>
      <c r="B5992">
        <v>201504936</v>
      </c>
      <c r="C5992" s="63">
        <v>36742</v>
      </c>
      <c r="D5992" s="63">
        <v>36742</v>
      </c>
      <c r="E5992" s="55">
        <v>1</v>
      </c>
      <c r="F5992">
        <f t="shared" si="93"/>
        <v>1</v>
      </c>
    </row>
    <row r="5993" spans="1:6" x14ac:dyDescent="0.25">
      <c r="A5993" t="s">
        <v>5782</v>
      </c>
      <c r="B5993">
        <v>202102699</v>
      </c>
      <c r="C5993" s="63">
        <v>36777</v>
      </c>
      <c r="D5993" s="63">
        <v>36777</v>
      </c>
      <c r="E5993" s="55">
        <v>1</v>
      </c>
      <c r="F5993">
        <f t="shared" si="93"/>
        <v>1</v>
      </c>
    </row>
    <row r="5994" spans="1:6" x14ac:dyDescent="0.25">
      <c r="A5994" t="s">
        <v>5791</v>
      </c>
      <c r="B5994">
        <v>201809896</v>
      </c>
      <c r="C5994" s="63">
        <v>36760</v>
      </c>
      <c r="D5994" s="63">
        <v>36760</v>
      </c>
      <c r="E5994" s="55">
        <v>1</v>
      </c>
      <c r="F5994">
        <f t="shared" si="93"/>
        <v>1</v>
      </c>
    </row>
    <row r="5995" spans="1:6" x14ac:dyDescent="0.25">
      <c r="A5995" t="s">
        <v>5799</v>
      </c>
      <c r="B5995">
        <v>201900174</v>
      </c>
      <c r="C5995" s="63">
        <v>36716</v>
      </c>
      <c r="D5995" s="63">
        <v>36716</v>
      </c>
      <c r="E5995" s="55">
        <v>1</v>
      </c>
      <c r="F5995">
        <f t="shared" si="93"/>
        <v>1</v>
      </c>
    </row>
    <row r="5996" spans="1:6" x14ac:dyDescent="0.25">
      <c r="A5996" t="s">
        <v>5783</v>
      </c>
      <c r="B5996">
        <v>201704790</v>
      </c>
      <c r="C5996" s="63">
        <v>36770</v>
      </c>
      <c r="D5996" s="63">
        <v>36771</v>
      </c>
      <c r="E5996" s="55">
        <v>1</v>
      </c>
      <c r="F5996">
        <f t="shared" si="93"/>
        <v>2</v>
      </c>
    </row>
    <row r="5997" spans="1:6" x14ac:dyDescent="0.25">
      <c r="A5997" t="s">
        <v>5794</v>
      </c>
      <c r="B5997">
        <v>201504395</v>
      </c>
      <c r="C5997" s="63">
        <v>36745</v>
      </c>
      <c r="D5997" s="63">
        <v>36745</v>
      </c>
      <c r="E5997" s="55">
        <v>1</v>
      </c>
      <c r="F5997">
        <f t="shared" si="93"/>
        <v>1</v>
      </c>
    </row>
    <row r="5998" spans="1:6" x14ac:dyDescent="0.25">
      <c r="A5998" t="s">
        <v>5797</v>
      </c>
      <c r="B5998">
        <v>201704067</v>
      </c>
      <c r="C5998" s="63">
        <v>36728</v>
      </c>
      <c r="D5998" s="63">
        <v>36728</v>
      </c>
      <c r="E5998" s="55">
        <v>1</v>
      </c>
      <c r="F5998">
        <f t="shared" si="93"/>
        <v>1</v>
      </c>
    </row>
    <row r="5999" spans="1:6" x14ac:dyDescent="0.25">
      <c r="A5999" t="s">
        <v>5796</v>
      </c>
      <c r="B5999">
        <v>202000140</v>
      </c>
      <c r="C5999" s="63">
        <v>36739</v>
      </c>
      <c r="D5999" s="63">
        <v>36739</v>
      </c>
      <c r="E5999" s="55">
        <v>1</v>
      </c>
      <c r="F5999">
        <f t="shared" si="93"/>
        <v>1</v>
      </c>
    </row>
    <row r="6000" spans="1:6" x14ac:dyDescent="0.25">
      <c r="A6000" t="s">
        <v>5802</v>
      </c>
      <c r="B6000">
        <v>202008581</v>
      </c>
      <c r="C6000" s="63">
        <v>36613</v>
      </c>
      <c r="D6000" s="63">
        <v>36613</v>
      </c>
      <c r="E6000" s="55">
        <v>1</v>
      </c>
      <c r="F6000">
        <f t="shared" si="93"/>
        <v>1</v>
      </c>
    </row>
    <row r="6001" spans="1:6" x14ac:dyDescent="0.25">
      <c r="A6001" t="s">
        <v>5808</v>
      </c>
      <c r="B6001">
        <v>201907779</v>
      </c>
      <c r="C6001" s="63">
        <v>36744</v>
      </c>
      <c r="D6001" s="63">
        <v>36744</v>
      </c>
      <c r="E6001" s="55">
        <v>1</v>
      </c>
      <c r="F6001">
        <f t="shared" si="93"/>
        <v>1</v>
      </c>
    </row>
    <row r="6002" spans="1:6" x14ac:dyDescent="0.25">
      <c r="A6002" t="s">
        <v>5793</v>
      </c>
      <c r="B6002">
        <v>201908253</v>
      </c>
      <c r="C6002" s="63">
        <v>36745</v>
      </c>
      <c r="D6002" s="63">
        <v>36745</v>
      </c>
      <c r="E6002" s="55">
        <v>1</v>
      </c>
      <c r="F6002">
        <f t="shared" si="93"/>
        <v>1</v>
      </c>
    </row>
    <row r="6003" spans="1:6" x14ac:dyDescent="0.25">
      <c r="A6003" t="s">
        <v>5792</v>
      </c>
      <c r="B6003">
        <v>202006837</v>
      </c>
      <c r="C6003" s="63">
        <v>36758</v>
      </c>
      <c r="D6003" s="63">
        <v>36758</v>
      </c>
      <c r="E6003" s="55">
        <v>1</v>
      </c>
      <c r="F6003">
        <f t="shared" si="93"/>
        <v>1</v>
      </c>
    </row>
    <row r="6004" spans="1:6" x14ac:dyDescent="0.25">
      <c r="A6004" t="s">
        <v>5807</v>
      </c>
      <c r="B6004">
        <v>202006867</v>
      </c>
      <c r="C6004" s="63">
        <v>36744</v>
      </c>
      <c r="D6004" s="63">
        <v>36744</v>
      </c>
      <c r="E6004" s="55">
        <v>1</v>
      </c>
      <c r="F6004">
        <f t="shared" si="93"/>
        <v>1</v>
      </c>
    </row>
    <row r="6005" spans="1:6" x14ac:dyDescent="0.25">
      <c r="A6005" t="s">
        <v>5804</v>
      </c>
      <c r="B6005">
        <v>201805203</v>
      </c>
      <c r="C6005" s="63">
        <v>36758</v>
      </c>
      <c r="D6005" s="63">
        <v>36758</v>
      </c>
      <c r="E6005" s="55">
        <v>1</v>
      </c>
      <c r="F6005">
        <f t="shared" si="93"/>
        <v>1</v>
      </c>
    </row>
    <row r="6006" spans="1:6" x14ac:dyDescent="0.25">
      <c r="A6006" t="s">
        <v>5781</v>
      </c>
      <c r="B6006">
        <v>201806326</v>
      </c>
      <c r="C6006" s="63">
        <v>36786</v>
      </c>
      <c r="D6006" s="63">
        <v>36786</v>
      </c>
      <c r="E6006" s="55">
        <v>1</v>
      </c>
      <c r="F6006">
        <f t="shared" si="93"/>
        <v>1</v>
      </c>
    </row>
    <row r="6007" spans="1:6" x14ac:dyDescent="0.25">
      <c r="A6007" t="s">
        <v>5789</v>
      </c>
      <c r="B6007">
        <v>202007911</v>
      </c>
      <c r="C6007" s="63">
        <v>36603</v>
      </c>
      <c r="D6007" s="63">
        <v>36603</v>
      </c>
      <c r="E6007" s="55">
        <v>1</v>
      </c>
      <c r="F6007">
        <f t="shared" si="93"/>
        <v>1</v>
      </c>
    </row>
    <row r="6008" spans="1:6" x14ac:dyDescent="0.25">
      <c r="A6008" t="s">
        <v>5810</v>
      </c>
      <c r="B6008">
        <v>201705971</v>
      </c>
      <c r="C6008" s="63">
        <v>36741</v>
      </c>
      <c r="D6008" s="63">
        <v>36741</v>
      </c>
      <c r="E6008" s="55">
        <v>1</v>
      </c>
      <c r="F6008">
        <f t="shared" si="93"/>
        <v>1</v>
      </c>
    </row>
    <row r="6009" spans="1:6" x14ac:dyDescent="0.25">
      <c r="A6009" t="s">
        <v>5811</v>
      </c>
      <c r="B6009">
        <v>201906116</v>
      </c>
      <c r="C6009" s="63">
        <v>36722</v>
      </c>
      <c r="D6009" s="63">
        <v>36722</v>
      </c>
      <c r="E6009" s="55">
        <v>1</v>
      </c>
      <c r="F6009">
        <f t="shared" si="93"/>
        <v>1</v>
      </c>
    </row>
    <row r="6010" spans="1:6" x14ac:dyDescent="0.25">
      <c r="A6010" t="s">
        <v>5787</v>
      </c>
      <c r="B6010">
        <v>202007723</v>
      </c>
      <c r="C6010" s="63">
        <v>36737</v>
      </c>
      <c r="D6010" s="63">
        <v>36737</v>
      </c>
      <c r="E6010" s="55">
        <v>1</v>
      </c>
      <c r="F6010">
        <f t="shared" si="93"/>
        <v>1</v>
      </c>
    </row>
    <row r="6011" spans="1:6" x14ac:dyDescent="0.25">
      <c r="A6011" t="s">
        <v>5803</v>
      </c>
      <c r="B6011">
        <v>202004907</v>
      </c>
      <c r="C6011" s="63">
        <v>36779</v>
      </c>
      <c r="D6011" s="63">
        <v>36779</v>
      </c>
      <c r="E6011" s="55">
        <v>1</v>
      </c>
      <c r="F6011">
        <f t="shared" si="93"/>
        <v>1</v>
      </c>
    </row>
    <row r="6012" spans="1:6" x14ac:dyDescent="0.25">
      <c r="A6012" t="s">
        <v>5785</v>
      </c>
      <c r="B6012">
        <v>201704560</v>
      </c>
      <c r="C6012" s="63">
        <v>36743</v>
      </c>
      <c r="D6012" s="63">
        <v>36743</v>
      </c>
      <c r="E6012" s="55">
        <v>1</v>
      </c>
      <c r="F6012">
        <f t="shared" si="93"/>
        <v>1</v>
      </c>
    </row>
    <row r="6013" spans="1:6" x14ac:dyDescent="0.25">
      <c r="A6013" t="s">
        <v>5788</v>
      </c>
      <c r="B6013">
        <v>202006533</v>
      </c>
      <c r="C6013" s="63">
        <v>36701</v>
      </c>
      <c r="D6013" s="63">
        <v>36701</v>
      </c>
      <c r="E6013" s="55">
        <v>1</v>
      </c>
      <c r="F6013">
        <f t="shared" si="93"/>
        <v>1</v>
      </c>
    </row>
    <row r="6014" spans="1:6" x14ac:dyDescent="0.25">
      <c r="A6014" t="s">
        <v>5786</v>
      </c>
      <c r="B6014">
        <v>201906235</v>
      </c>
      <c r="C6014" s="63">
        <v>36739</v>
      </c>
      <c r="D6014" s="63">
        <v>36739</v>
      </c>
      <c r="E6014" s="55">
        <v>1</v>
      </c>
      <c r="F6014">
        <f t="shared" si="93"/>
        <v>1</v>
      </c>
    </row>
    <row r="6015" spans="1:6" x14ac:dyDescent="0.25">
      <c r="A6015" t="s">
        <v>5784</v>
      </c>
      <c r="B6015">
        <v>201706200</v>
      </c>
      <c r="C6015" s="63">
        <v>36747</v>
      </c>
      <c r="D6015" s="63">
        <v>36748</v>
      </c>
      <c r="E6015" s="55">
        <v>1</v>
      </c>
      <c r="F6015">
        <f t="shared" si="93"/>
        <v>2</v>
      </c>
    </row>
    <row r="6016" spans="1:6" x14ac:dyDescent="0.25">
      <c r="A6016" t="s">
        <v>3751</v>
      </c>
      <c r="B6016">
        <v>201704851</v>
      </c>
      <c r="C6016" s="63">
        <v>36727</v>
      </c>
      <c r="D6016" s="63">
        <v>36727</v>
      </c>
      <c r="E6016" s="55">
        <v>1</v>
      </c>
      <c r="F6016">
        <f t="shared" si="93"/>
        <v>1</v>
      </c>
    </row>
    <row r="6017" spans="1:6" x14ac:dyDescent="0.25">
      <c r="A6017" t="s">
        <v>3748</v>
      </c>
      <c r="B6017">
        <v>201906465</v>
      </c>
      <c r="C6017" s="63">
        <v>36729</v>
      </c>
      <c r="D6017" s="63">
        <v>36729</v>
      </c>
      <c r="E6017" s="55">
        <v>1</v>
      </c>
      <c r="F6017">
        <f t="shared" si="93"/>
        <v>1</v>
      </c>
    </row>
    <row r="6018" spans="1:6" x14ac:dyDescent="0.25">
      <c r="A6018" t="s">
        <v>3770</v>
      </c>
      <c r="B6018">
        <v>201705754</v>
      </c>
      <c r="C6018" s="63">
        <v>36720</v>
      </c>
      <c r="D6018" s="63">
        <v>36720</v>
      </c>
      <c r="E6018" s="55">
        <v>1</v>
      </c>
      <c r="F6018">
        <f t="shared" si="93"/>
        <v>1</v>
      </c>
    </row>
    <row r="6019" spans="1:6" x14ac:dyDescent="0.25">
      <c r="A6019" t="s">
        <v>3750</v>
      </c>
      <c r="B6019">
        <v>202005035</v>
      </c>
      <c r="C6019" s="63">
        <v>36728</v>
      </c>
      <c r="D6019" s="63">
        <v>36728</v>
      </c>
      <c r="E6019" s="55">
        <v>1</v>
      </c>
      <c r="F6019">
        <f t="shared" si="93"/>
        <v>1</v>
      </c>
    </row>
    <row r="6020" spans="1:6" x14ac:dyDescent="0.25">
      <c r="A6020" t="s">
        <v>3749</v>
      </c>
      <c r="B6020">
        <v>201900148</v>
      </c>
      <c r="C6020" s="63">
        <v>36728</v>
      </c>
      <c r="D6020" s="63">
        <v>36728</v>
      </c>
      <c r="E6020" s="55">
        <v>1</v>
      </c>
      <c r="F6020">
        <f t="shared" si="93"/>
        <v>1</v>
      </c>
    </row>
    <row r="6021" spans="1:6" x14ac:dyDescent="0.25">
      <c r="A6021" t="s">
        <v>3784</v>
      </c>
      <c r="B6021">
        <v>202003529</v>
      </c>
      <c r="C6021" s="63">
        <v>36714</v>
      </c>
      <c r="D6021" s="63">
        <v>36714</v>
      </c>
      <c r="E6021" s="55">
        <v>1</v>
      </c>
      <c r="F6021">
        <f t="shared" si="93"/>
        <v>1</v>
      </c>
    </row>
    <row r="6022" spans="1:6" x14ac:dyDescent="0.25">
      <c r="A6022" t="s">
        <v>3746</v>
      </c>
      <c r="B6022">
        <v>202004558</v>
      </c>
      <c r="C6022" s="63">
        <v>36730</v>
      </c>
      <c r="D6022" s="63">
        <v>36730</v>
      </c>
      <c r="E6022" s="55">
        <v>1</v>
      </c>
      <c r="F6022">
        <f t="shared" ref="F6022:F6085" si="94">IFERROR(D6022-C6022+1, 0)</f>
        <v>1</v>
      </c>
    </row>
    <row r="6023" spans="1:6" x14ac:dyDescent="0.25">
      <c r="A6023" t="s">
        <v>3745</v>
      </c>
      <c r="B6023">
        <v>201908050</v>
      </c>
      <c r="C6023" s="63">
        <v>36730</v>
      </c>
      <c r="D6023" s="63">
        <v>36730</v>
      </c>
      <c r="E6023" s="55">
        <v>1</v>
      </c>
      <c r="F6023">
        <f t="shared" si="94"/>
        <v>1</v>
      </c>
    </row>
    <row r="6024" spans="1:6" x14ac:dyDescent="0.25">
      <c r="A6024" t="s">
        <v>3763</v>
      </c>
      <c r="B6024">
        <v>202008867</v>
      </c>
      <c r="C6024" s="63">
        <v>36722</v>
      </c>
      <c r="D6024" s="63">
        <v>36722</v>
      </c>
      <c r="E6024" s="55">
        <v>1</v>
      </c>
      <c r="F6024">
        <f t="shared" si="94"/>
        <v>1</v>
      </c>
    </row>
    <row r="6025" spans="1:6" x14ac:dyDescent="0.25">
      <c r="A6025" t="s">
        <v>3783</v>
      </c>
      <c r="B6025">
        <v>202102705</v>
      </c>
      <c r="C6025" s="63">
        <v>36714</v>
      </c>
      <c r="D6025" s="63">
        <v>36714</v>
      </c>
      <c r="E6025" s="55">
        <v>1</v>
      </c>
      <c r="F6025">
        <f t="shared" si="94"/>
        <v>1</v>
      </c>
    </row>
    <row r="6026" spans="1:6" x14ac:dyDescent="0.25">
      <c r="A6026" t="s">
        <v>3781</v>
      </c>
      <c r="B6026">
        <v>201908014</v>
      </c>
      <c r="C6026" s="63">
        <v>36715</v>
      </c>
      <c r="D6026" s="63">
        <v>36715</v>
      </c>
      <c r="E6026" s="55">
        <v>1</v>
      </c>
      <c r="F6026">
        <f t="shared" si="94"/>
        <v>1</v>
      </c>
    </row>
    <row r="6027" spans="1:6" x14ac:dyDescent="0.25">
      <c r="A6027" t="s">
        <v>3815</v>
      </c>
      <c r="B6027">
        <v>202004682</v>
      </c>
      <c r="C6027" s="63">
        <v>36769</v>
      </c>
      <c r="D6027" s="63">
        <v>36769</v>
      </c>
      <c r="E6027" s="55">
        <v>1</v>
      </c>
      <c r="F6027">
        <f t="shared" si="94"/>
        <v>1</v>
      </c>
    </row>
    <row r="6028" spans="1:6" x14ac:dyDescent="0.25">
      <c r="A6028" t="s">
        <v>3804</v>
      </c>
      <c r="B6028">
        <v>201909927</v>
      </c>
      <c r="C6028" s="63">
        <v>36735</v>
      </c>
      <c r="D6028" s="63">
        <v>36735</v>
      </c>
      <c r="E6028" s="55">
        <v>1</v>
      </c>
      <c r="F6028">
        <f t="shared" si="94"/>
        <v>1</v>
      </c>
    </row>
    <row r="6029" spans="1:6" x14ac:dyDescent="0.25">
      <c r="A6029" t="s">
        <v>3803</v>
      </c>
      <c r="B6029">
        <v>202109484</v>
      </c>
      <c r="C6029" s="63">
        <v>36735</v>
      </c>
      <c r="D6029" s="63">
        <v>36735</v>
      </c>
      <c r="E6029" s="55">
        <v>1</v>
      </c>
      <c r="F6029">
        <f t="shared" si="94"/>
        <v>1</v>
      </c>
    </row>
    <row r="6030" spans="1:6" x14ac:dyDescent="0.25">
      <c r="A6030" t="s">
        <v>3776</v>
      </c>
      <c r="B6030">
        <v>202004823</v>
      </c>
      <c r="C6030" s="63">
        <v>36719</v>
      </c>
      <c r="D6030" s="63">
        <v>36719</v>
      </c>
      <c r="E6030" s="55">
        <v>1</v>
      </c>
      <c r="F6030">
        <f t="shared" si="94"/>
        <v>1</v>
      </c>
    </row>
    <row r="6031" spans="1:6" x14ac:dyDescent="0.25">
      <c r="A6031" t="s">
        <v>3778</v>
      </c>
      <c r="B6031">
        <v>201206120</v>
      </c>
      <c r="C6031" s="63">
        <v>36717</v>
      </c>
      <c r="D6031" s="63">
        <v>36717</v>
      </c>
      <c r="E6031" s="55">
        <v>1</v>
      </c>
      <c r="F6031">
        <f t="shared" si="94"/>
        <v>1</v>
      </c>
    </row>
    <row r="6032" spans="1:6" x14ac:dyDescent="0.25">
      <c r="A6032" t="s">
        <v>3802</v>
      </c>
      <c r="B6032">
        <v>201700150</v>
      </c>
      <c r="C6032" s="63">
        <v>36736</v>
      </c>
      <c r="D6032" s="63">
        <v>36736</v>
      </c>
      <c r="E6032" s="55">
        <v>1</v>
      </c>
      <c r="F6032">
        <f t="shared" si="94"/>
        <v>1</v>
      </c>
    </row>
    <row r="6033" spans="1:6" x14ac:dyDescent="0.25">
      <c r="A6033" t="s">
        <v>3760</v>
      </c>
      <c r="B6033">
        <v>201706072</v>
      </c>
      <c r="C6033" s="63">
        <v>36723</v>
      </c>
      <c r="D6033" s="63">
        <v>36723</v>
      </c>
      <c r="E6033" s="55">
        <v>1</v>
      </c>
      <c r="F6033">
        <f t="shared" si="94"/>
        <v>1</v>
      </c>
    </row>
    <row r="6034" spans="1:6" x14ac:dyDescent="0.25">
      <c r="A6034" t="s">
        <v>3755</v>
      </c>
      <c r="B6034">
        <v>201705254</v>
      </c>
      <c r="C6034" s="63">
        <v>36724</v>
      </c>
      <c r="D6034" s="63">
        <v>36724</v>
      </c>
      <c r="E6034" s="55">
        <v>1</v>
      </c>
      <c r="F6034">
        <f t="shared" si="94"/>
        <v>1</v>
      </c>
    </row>
    <row r="6035" spans="1:6" x14ac:dyDescent="0.25">
      <c r="A6035" t="s">
        <v>3753</v>
      </c>
      <c r="B6035">
        <v>202007855</v>
      </c>
      <c r="C6035" s="63">
        <v>36725</v>
      </c>
      <c r="D6035" s="63">
        <v>36725</v>
      </c>
      <c r="E6035" s="55">
        <v>1</v>
      </c>
      <c r="F6035">
        <f t="shared" si="94"/>
        <v>1</v>
      </c>
    </row>
    <row r="6036" spans="1:6" x14ac:dyDescent="0.25">
      <c r="A6036" t="s">
        <v>3742</v>
      </c>
      <c r="B6036">
        <v>201705457</v>
      </c>
      <c r="C6036" s="63">
        <v>36737</v>
      </c>
      <c r="D6036" s="63">
        <v>36737</v>
      </c>
      <c r="E6036" s="55">
        <v>1</v>
      </c>
      <c r="F6036">
        <f t="shared" si="94"/>
        <v>1</v>
      </c>
    </row>
    <row r="6037" spans="1:6" x14ac:dyDescent="0.25">
      <c r="A6037" t="s">
        <v>3741</v>
      </c>
      <c r="B6037">
        <v>202004293</v>
      </c>
      <c r="C6037" s="63">
        <v>36737</v>
      </c>
      <c r="D6037" s="63">
        <v>36737</v>
      </c>
      <c r="E6037" s="55">
        <v>1</v>
      </c>
      <c r="F6037">
        <f t="shared" si="94"/>
        <v>1</v>
      </c>
    </row>
    <row r="6038" spans="1:6" x14ac:dyDescent="0.25">
      <c r="A6038" t="s">
        <v>3801</v>
      </c>
      <c r="B6038">
        <v>201706907</v>
      </c>
      <c r="C6038" s="63">
        <v>36738</v>
      </c>
      <c r="D6038" s="63">
        <v>36738</v>
      </c>
      <c r="E6038" s="55">
        <v>1</v>
      </c>
      <c r="F6038">
        <f t="shared" si="94"/>
        <v>1</v>
      </c>
    </row>
    <row r="6039" spans="1:6" x14ac:dyDescent="0.25">
      <c r="A6039" t="s">
        <v>3737</v>
      </c>
      <c r="B6039">
        <v>201407779</v>
      </c>
      <c r="C6039" s="63">
        <v>36738</v>
      </c>
      <c r="D6039" s="63">
        <v>36738</v>
      </c>
      <c r="E6039" s="55">
        <v>1</v>
      </c>
      <c r="F6039">
        <f t="shared" si="94"/>
        <v>1</v>
      </c>
    </row>
    <row r="6040" spans="1:6" x14ac:dyDescent="0.25">
      <c r="A6040" t="s">
        <v>3780</v>
      </c>
      <c r="B6040">
        <v>201905451</v>
      </c>
      <c r="C6040" s="63">
        <v>36715</v>
      </c>
      <c r="D6040" s="63">
        <v>36715</v>
      </c>
      <c r="E6040" s="55">
        <v>1</v>
      </c>
      <c r="F6040">
        <f t="shared" si="94"/>
        <v>1</v>
      </c>
    </row>
    <row r="6041" spans="1:6" x14ac:dyDescent="0.25">
      <c r="A6041" t="s">
        <v>3712</v>
      </c>
      <c r="B6041">
        <v>201608551</v>
      </c>
      <c r="C6041" s="63">
        <v>36744</v>
      </c>
      <c r="D6041" s="63">
        <v>36744</v>
      </c>
      <c r="E6041" s="55">
        <v>1</v>
      </c>
      <c r="F6041">
        <f t="shared" si="94"/>
        <v>1</v>
      </c>
    </row>
    <row r="6042" spans="1:6" x14ac:dyDescent="0.25">
      <c r="A6042" t="s">
        <v>3733</v>
      </c>
      <c r="B6042">
        <v>201906108</v>
      </c>
      <c r="C6042" s="63">
        <v>36740</v>
      </c>
      <c r="D6042" s="63">
        <v>36740</v>
      </c>
      <c r="E6042" s="55">
        <v>1</v>
      </c>
      <c r="F6042">
        <f t="shared" si="94"/>
        <v>1</v>
      </c>
    </row>
    <row r="6043" spans="1:6" x14ac:dyDescent="0.25">
      <c r="A6043" t="s">
        <v>3799</v>
      </c>
      <c r="B6043">
        <v>202003044</v>
      </c>
      <c r="C6043" s="63">
        <v>36742</v>
      </c>
      <c r="D6043" s="63">
        <v>36742</v>
      </c>
      <c r="E6043" s="55">
        <v>1</v>
      </c>
      <c r="F6043">
        <f t="shared" si="94"/>
        <v>1</v>
      </c>
    </row>
    <row r="6044" spans="1:6" x14ac:dyDescent="0.25">
      <c r="A6044" t="s">
        <v>3797</v>
      </c>
      <c r="B6044">
        <v>201900178</v>
      </c>
      <c r="C6044" s="63">
        <v>36742</v>
      </c>
      <c r="D6044" s="63">
        <v>36742</v>
      </c>
      <c r="E6044" s="55">
        <v>1</v>
      </c>
      <c r="F6044">
        <f t="shared" si="94"/>
        <v>1</v>
      </c>
    </row>
    <row r="6045" spans="1:6" x14ac:dyDescent="0.25">
      <c r="A6045" t="s">
        <v>3725</v>
      </c>
      <c r="B6045">
        <v>201907007</v>
      </c>
      <c r="C6045" s="63">
        <v>36743</v>
      </c>
      <c r="D6045" s="63">
        <v>36743</v>
      </c>
      <c r="E6045" s="55">
        <v>1</v>
      </c>
      <c r="F6045">
        <f t="shared" si="94"/>
        <v>1</v>
      </c>
    </row>
    <row r="6046" spans="1:6" x14ac:dyDescent="0.25">
      <c r="A6046" t="s">
        <v>3731</v>
      </c>
      <c r="B6046">
        <v>201909653</v>
      </c>
      <c r="C6046" s="63">
        <v>36742</v>
      </c>
      <c r="D6046" s="63">
        <v>36742</v>
      </c>
      <c r="E6046" s="55">
        <v>1</v>
      </c>
      <c r="F6046">
        <f t="shared" si="94"/>
        <v>1</v>
      </c>
    </row>
    <row r="6047" spans="1:6" x14ac:dyDescent="0.25">
      <c r="A6047" t="s">
        <v>3729</v>
      </c>
      <c r="B6047">
        <v>201705580</v>
      </c>
      <c r="C6047" s="63">
        <v>36742</v>
      </c>
      <c r="D6047" s="63">
        <v>36742</v>
      </c>
      <c r="E6047" s="55">
        <v>1</v>
      </c>
      <c r="F6047">
        <f t="shared" si="94"/>
        <v>1</v>
      </c>
    </row>
    <row r="6048" spans="1:6" x14ac:dyDescent="0.25">
      <c r="A6048" t="s">
        <v>3727</v>
      </c>
      <c r="B6048">
        <v>201806416</v>
      </c>
      <c r="C6048" s="63">
        <v>36742</v>
      </c>
      <c r="D6048" s="63">
        <v>36742</v>
      </c>
      <c r="E6048" s="55">
        <v>1</v>
      </c>
      <c r="F6048">
        <f t="shared" si="94"/>
        <v>1</v>
      </c>
    </row>
    <row r="6049" spans="1:6" x14ac:dyDescent="0.25">
      <c r="A6049" t="s">
        <v>3723</v>
      </c>
      <c r="B6049">
        <v>201907915</v>
      </c>
      <c r="C6049" s="63">
        <v>36743</v>
      </c>
      <c r="D6049" s="63">
        <v>36743</v>
      </c>
      <c r="E6049" s="55">
        <v>1</v>
      </c>
      <c r="F6049">
        <f t="shared" si="94"/>
        <v>1</v>
      </c>
    </row>
    <row r="6050" spans="1:6" x14ac:dyDescent="0.25">
      <c r="A6050" t="s">
        <v>3722</v>
      </c>
      <c r="B6050">
        <v>201806673</v>
      </c>
      <c r="C6050" s="63">
        <v>36743</v>
      </c>
      <c r="D6050" s="63">
        <v>36743</v>
      </c>
      <c r="E6050" s="55">
        <v>1</v>
      </c>
      <c r="F6050">
        <f t="shared" si="94"/>
        <v>1</v>
      </c>
    </row>
    <row r="6051" spans="1:6" x14ac:dyDescent="0.25">
      <c r="A6051" t="s">
        <v>3721</v>
      </c>
      <c r="B6051">
        <v>201805000</v>
      </c>
      <c r="C6051" s="63">
        <v>36743</v>
      </c>
      <c r="D6051" s="63">
        <v>36743</v>
      </c>
      <c r="E6051" s="55">
        <v>1</v>
      </c>
      <c r="F6051">
        <f t="shared" si="94"/>
        <v>1</v>
      </c>
    </row>
    <row r="6052" spans="1:6" x14ac:dyDescent="0.25">
      <c r="A6052" t="s">
        <v>3719</v>
      </c>
      <c r="B6052">
        <v>202004258</v>
      </c>
      <c r="C6052" s="63">
        <v>36743</v>
      </c>
      <c r="D6052" s="63">
        <v>36743</v>
      </c>
      <c r="E6052" s="55">
        <v>1</v>
      </c>
      <c r="F6052">
        <f t="shared" si="94"/>
        <v>1</v>
      </c>
    </row>
    <row r="6053" spans="1:6" x14ac:dyDescent="0.25">
      <c r="A6053" t="s">
        <v>3717</v>
      </c>
      <c r="B6053">
        <v>202007216</v>
      </c>
      <c r="C6053" s="63">
        <v>36743</v>
      </c>
      <c r="D6053" s="63">
        <v>36743</v>
      </c>
      <c r="E6053" s="55">
        <v>1</v>
      </c>
      <c r="F6053">
        <f t="shared" si="94"/>
        <v>1</v>
      </c>
    </row>
    <row r="6054" spans="1:6" x14ac:dyDescent="0.25">
      <c r="A6054" t="s">
        <v>3716</v>
      </c>
      <c r="B6054">
        <v>202004244</v>
      </c>
      <c r="C6054" s="63">
        <v>36743</v>
      </c>
      <c r="D6054" s="63">
        <v>36743</v>
      </c>
      <c r="E6054" s="55">
        <v>1</v>
      </c>
      <c r="F6054">
        <f t="shared" si="94"/>
        <v>1</v>
      </c>
    </row>
    <row r="6055" spans="1:6" x14ac:dyDescent="0.25">
      <c r="A6055" t="s">
        <v>3715</v>
      </c>
      <c r="B6055">
        <v>201705577</v>
      </c>
      <c r="C6055" s="63">
        <v>36743</v>
      </c>
      <c r="D6055" s="63">
        <v>36743</v>
      </c>
      <c r="E6055" s="55">
        <v>1</v>
      </c>
      <c r="F6055">
        <f t="shared" si="94"/>
        <v>1</v>
      </c>
    </row>
    <row r="6056" spans="1:6" x14ac:dyDescent="0.25">
      <c r="A6056" t="s">
        <v>3713</v>
      </c>
      <c r="B6056">
        <v>202006280</v>
      </c>
      <c r="C6056" s="63">
        <v>36743</v>
      </c>
      <c r="D6056" s="63">
        <v>36743</v>
      </c>
      <c r="E6056" s="55">
        <v>1</v>
      </c>
      <c r="F6056">
        <f t="shared" si="94"/>
        <v>1</v>
      </c>
    </row>
    <row r="6057" spans="1:6" x14ac:dyDescent="0.25">
      <c r="A6057" t="s">
        <v>3794</v>
      </c>
      <c r="B6057">
        <v>201705255</v>
      </c>
      <c r="C6057" s="63">
        <v>36708</v>
      </c>
      <c r="D6057" s="63">
        <v>36708</v>
      </c>
      <c r="E6057" s="55">
        <v>1</v>
      </c>
      <c r="F6057">
        <f t="shared" si="94"/>
        <v>1</v>
      </c>
    </row>
    <row r="6058" spans="1:6" x14ac:dyDescent="0.25">
      <c r="A6058" t="s">
        <v>3710</v>
      </c>
      <c r="B6058">
        <v>202007797</v>
      </c>
      <c r="C6058" s="63">
        <v>36745</v>
      </c>
      <c r="D6058" s="63">
        <v>36745</v>
      </c>
      <c r="E6058" s="55">
        <v>1</v>
      </c>
      <c r="F6058">
        <f t="shared" si="94"/>
        <v>1</v>
      </c>
    </row>
    <row r="6059" spans="1:6" x14ac:dyDescent="0.25">
      <c r="A6059" t="s">
        <v>3708</v>
      </c>
      <c r="B6059">
        <v>201907477</v>
      </c>
      <c r="C6059" s="63">
        <v>36745</v>
      </c>
      <c r="D6059" s="63">
        <v>36745</v>
      </c>
      <c r="E6059" s="55">
        <v>1</v>
      </c>
      <c r="F6059">
        <f t="shared" si="94"/>
        <v>1</v>
      </c>
    </row>
    <row r="6060" spans="1:6" x14ac:dyDescent="0.25">
      <c r="A6060" t="s">
        <v>3707</v>
      </c>
      <c r="B6060">
        <v>201704797</v>
      </c>
      <c r="C6060" s="63">
        <v>36745</v>
      </c>
      <c r="D6060" s="63">
        <v>36745</v>
      </c>
      <c r="E6060" s="55">
        <v>1</v>
      </c>
      <c r="F6060">
        <f t="shared" si="94"/>
        <v>1</v>
      </c>
    </row>
    <row r="6061" spans="1:6" x14ac:dyDescent="0.25">
      <c r="B6061">
        <v>201806340</v>
      </c>
      <c r="C6061" s="63">
        <v>36745</v>
      </c>
      <c r="D6061" s="63">
        <v>36745</v>
      </c>
      <c r="E6061" s="55">
        <v>1</v>
      </c>
      <c r="F6061">
        <f t="shared" si="94"/>
        <v>1</v>
      </c>
    </row>
    <row r="6062" spans="1:6" x14ac:dyDescent="0.25">
      <c r="A6062" t="s">
        <v>3704</v>
      </c>
      <c r="B6062">
        <v>202008116</v>
      </c>
      <c r="C6062" s="63">
        <v>36745</v>
      </c>
      <c r="D6062" s="63">
        <v>36745</v>
      </c>
      <c r="E6062" s="55">
        <v>1</v>
      </c>
      <c r="F6062">
        <f t="shared" si="94"/>
        <v>1</v>
      </c>
    </row>
    <row r="6063" spans="1:6" x14ac:dyDescent="0.25">
      <c r="A6063" t="s">
        <v>3690</v>
      </c>
      <c r="B6063">
        <v>202007145</v>
      </c>
      <c r="C6063" s="63">
        <v>36343</v>
      </c>
      <c r="D6063" s="63">
        <v>36343</v>
      </c>
      <c r="E6063" s="55">
        <v>1</v>
      </c>
      <c r="F6063">
        <f t="shared" si="94"/>
        <v>1</v>
      </c>
    </row>
    <row r="6064" spans="1:6" x14ac:dyDescent="0.25">
      <c r="A6064" t="s">
        <v>3701</v>
      </c>
      <c r="B6064">
        <v>201904634</v>
      </c>
      <c r="C6064" s="63">
        <v>36746</v>
      </c>
      <c r="D6064" s="63">
        <v>36746</v>
      </c>
      <c r="E6064" s="55">
        <v>1</v>
      </c>
      <c r="F6064">
        <f t="shared" si="94"/>
        <v>1</v>
      </c>
    </row>
    <row r="6065" spans="1:6" x14ac:dyDescent="0.25">
      <c r="A6065" t="s">
        <v>3699</v>
      </c>
      <c r="B6065">
        <v>201906648</v>
      </c>
      <c r="C6065" s="63">
        <v>36746</v>
      </c>
      <c r="D6065" s="63">
        <v>36746</v>
      </c>
      <c r="E6065" s="55">
        <v>1</v>
      </c>
      <c r="F6065">
        <f t="shared" si="94"/>
        <v>1</v>
      </c>
    </row>
    <row r="6066" spans="1:6" x14ac:dyDescent="0.25">
      <c r="A6066" t="s">
        <v>3818</v>
      </c>
      <c r="B6066">
        <v>201806927</v>
      </c>
      <c r="C6066" s="63">
        <v>36747</v>
      </c>
      <c r="D6066" s="63">
        <v>36750</v>
      </c>
      <c r="E6066" s="55">
        <v>1</v>
      </c>
      <c r="F6066">
        <f t="shared" si="94"/>
        <v>4</v>
      </c>
    </row>
    <row r="6067" spans="1:6" x14ac:dyDescent="0.25">
      <c r="A6067" t="s">
        <v>3696</v>
      </c>
      <c r="B6067">
        <v>202007969</v>
      </c>
      <c r="C6067" s="63">
        <v>36747</v>
      </c>
      <c r="D6067" s="63">
        <v>36747</v>
      </c>
      <c r="E6067" s="55">
        <v>1</v>
      </c>
      <c r="F6067">
        <f t="shared" si="94"/>
        <v>1</v>
      </c>
    </row>
    <row r="6068" spans="1:6" x14ac:dyDescent="0.25">
      <c r="A6068" t="s">
        <v>3817</v>
      </c>
      <c r="B6068">
        <v>201900181</v>
      </c>
      <c r="C6068" s="63">
        <v>36748</v>
      </c>
      <c r="D6068" s="63">
        <v>36748</v>
      </c>
      <c r="E6068" s="55">
        <v>1</v>
      </c>
      <c r="F6068">
        <f t="shared" si="94"/>
        <v>1</v>
      </c>
    </row>
    <row r="6069" spans="1:6" x14ac:dyDescent="0.25">
      <c r="A6069" t="s">
        <v>3793</v>
      </c>
      <c r="B6069">
        <v>202008062</v>
      </c>
      <c r="C6069" s="63">
        <v>36708</v>
      </c>
      <c r="D6069" s="63">
        <v>36708</v>
      </c>
      <c r="E6069" s="55">
        <v>1</v>
      </c>
      <c r="F6069">
        <f t="shared" si="94"/>
        <v>1</v>
      </c>
    </row>
    <row r="6070" spans="1:6" x14ac:dyDescent="0.25">
      <c r="A6070" t="s">
        <v>3814</v>
      </c>
      <c r="B6070">
        <v>202000145</v>
      </c>
      <c r="C6070" s="63">
        <v>36679</v>
      </c>
      <c r="D6070" s="63">
        <v>36679</v>
      </c>
      <c r="E6070" s="55">
        <v>1</v>
      </c>
      <c r="F6070">
        <f t="shared" si="94"/>
        <v>1</v>
      </c>
    </row>
    <row r="6071" spans="1:6" x14ac:dyDescent="0.25">
      <c r="A6071" t="s">
        <v>3811</v>
      </c>
      <c r="B6071">
        <v>202004816</v>
      </c>
      <c r="C6071" s="63">
        <v>36700</v>
      </c>
      <c r="D6071" s="63">
        <v>36700</v>
      </c>
      <c r="E6071" s="55">
        <v>1</v>
      </c>
      <c r="F6071">
        <f t="shared" si="94"/>
        <v>1</v>
      </c>
    </row>
    <row r="6072" spans="1:6" x14ac:dyDescent="0.25">
      <c r="A6072" t="s">
        <v>3810</v>
      </c>
      <c r="B6072">
        <v>201907063</v>
      </c>
      <c r="C6072" s="63">
        <v>36701</v>
      </c>
      <c r="D6072" s="63">
        <v>36701</v>
      </c>
      <c r="E6072" s="55">
        <v>1</v>
      </c>
      <c r="F6072">
        <f t="shared" si="94"/>
        <v>1</v>
      </c>
    </row>
    <row r="6073" spans="1:6" x14ac:dyDescent="0.25">
      <c r="A6073" t="s">
        <v>3573</v>
      </c>
      <c r="B6073">
        <v>201704067</v>
      </c>
      <c r="C6073" s="63">
        <v>35255</v>
      </c>
      <c r="D6073" s="63">
        <v>35255</v>
      </c>
      <c r="E6073" s="55">
        <v>1</v>
      </c>
      <c r="F6073">
        <f t="shared" si="94"/>
        <v>1</v>
      </c>
    </row>
    <row r="6074" spans="1:6" x14ac:dyDescent="0.25">
      <c r="A6074" t="s">
        <v>3615</v>
      </c>
      <c r="B6074">
        <v>202007375</v>
      </c>
      <c r="C6074" s="63">
        <v>35264</v>
      </c>
      <c r="D6074" s="63">
        <v>35264</v>
      </c>
      <c r="E6074" s="55">
        <v>1</v>
      </c>
      <c r="F6074">
        <f t="shared" si="94"/>
        <v>1</v>
      </c>
    </row>
    <row r="6075" spans="1:6" x14ac:dyDescent="0.25">
      <c r="A6075" t="s">
        <v>3589</v>
      </c>
      <c r="B6075">
        <v>202007028</v>
      </c>
      <c r="C6075" s="63">
        <v>35279</v>
      </c>
      <c r="D6075" s="63">
        <v>35279</v>
      </c>
      <c r="E6075" s="55">
        <v>1</v>
      </c>
      <c r="F6075">
        <f t="shared" si="94"/>
        <v>1</v>
      </c>
    </row>
    <row r="6076" spans="1:6" x14ac:dyDescent="0.25">
      <c r="A6076" t="s">
        <v>3795</v>
      </c>
      <c r="B6076">
        <v>201706583</v>
      </c>
      <c r="C6076" s="63">
        <v>36754</v>
      </c>
      <c r="D6076" s="63">
        <v>36754</v>
      </c>
      <c r="E6076" s="55">
        <v>1</v>
      </c>
      <c r="F6076">
        <f t="shared" si="94"/>
        <v>1</v>
      </c>
    </row>
    <row r="6077" spans="1:6" x14ac:dyDescent="0.25">
      <c r="A6077" t="s">
        <v>3791</v>
      </c>
      <c r="B6077">
        <v>201705591</v>
      </c>
      <c r="C6077" s="63">
        <v>36710</v>
      </c>
      <c r="D6077" s="63">
        <v>36710</v>
      </c>
      <c r="E6077" s="55">
        <v>1</v>
      </c>
      <c r="F6077">
        <f t="shared" si="94"/>
        <v>1</v>
      </c>
    </row>
    <row r="6078" spans="1:6" x14ac:dyDescent="0.25">
      <c r="A6078" t="s">
        <v>3808</v>
      </c>
      <c r="B6078">
        <v>202005042</v>
      </c>
      <c r="C6078" s="63">
        <v>36719</v>
      </c>
      <c r="D6078" s="63">
        <v>36719</v>
      </c>
      <c r="E6078" s="55">
        <v>1</v>
      </c>
      <c r="F6078">
        <f t="shared" si="94"/>
        <v>1</v>
      </c>
    </row>
    <row r="6079" spans="1:6" x14ac:dyDescent="0.25">
      <c r="A6079" t="s">
        <v>3775</v>
      </c>
      <c r="B6079">
        <v>201706421</v>
      </c>
      <c r="C6079" s="63">
        <v>36719</v>
      </c>
      <c r="D6079" s="63">
        <v>36719</v>
      </c>
      <c r="E6079" s="55">
        <v>1</v>
      </c>
      <c r="F6079">
        <f t="shared" si="94"/>
        <v>1</v>
      </c>
    </row>
    <row r="6080" spans="1:6" x14ac:dyDescent="0.25">
      <c r="A6080" t="s">
        <v>3739</v>
      </c>
      <c r="B6080">
        <v>201705312</v>
      </c>
      <c r="C6080" s="63">
        <v>36737</v>
      </c>
      <c r="D6080" s="63">
        <v>36737</v>
      </c>
      <c r="E6080" s="55">
        <v>1</v>
      </c>
      <c r="F6080">
        <f t="shared" si="94"/>
        <v>1</v>
      </c>
    </row>
    <row r="6081" spans="1:6" x14ac:dyDescent="0.25">
      <c r="A6081" t="s">
        <v>3788</v>
      </c>
      <c r="B6081">
        <v>201704317</v>
      </c>
      <c r="C6081" s="63">
        <v>36712</v>
      </c>
      <c r="D6081" s="63">
        <v>36712</v>
      </c>
      <c r="E6081" s="55">
        <v>1</v>
      </c>
      <c r="F6081">
        <f t="shared" si="94"/>
        <v>1</v>
      </c>
    </row>
    <row r="6082" spans="1:6" x14ac:dyDescent="0.25">
      <c r="A6082" t="s">
        <v>3787</v>
      </c>
      <c r="B6082">
        <v>202103344</v>
      </c>
      <c r="C6082" s="63">
        <v>36712</v>
      </c>
      <c r="D6082" s="63">
        <v>36712</v>
      </c>
      <c r="E6082" s="55">
        <v>1</v>
      </c>
      <c r="F6082">
        <f t="shared" si="94"/>
        <v>1</v>
      </c>
    </row>
    <row r="6083" spans="1:6" x14ac:dyDescent="0.25">
      <c r="A6083" t="s">
        <v>3790</v>
      </c>
      <c r="B6083">
        <v>201605976</v>
      </c>
      <c r="C6083" s="63">
        <v>36711</v>
      </c>
      <c r="D6083" s="63">
        <v>36711</v>
      </c>
      <c r="E6083" s="55">
        <v>1</v>
      </c>
      <c r="F6083">
        <f t="shared" si="94"/>
        <v>1</v>
      </c>
    </row>
    <row r="6084" spans="1:6" x14ac:dyDescent="0.25">
      <c r="A6084" t="s">
        <v>3604</v>
      </c>
      <c r="B6084">
        <v>201806836</v>
      </c>
      <c r="C6084" s="63">
        <v>35235</v>
      </c>
      <c r="D6084" s="63">
        <v>35235</v>
      </c>
      <c r="E6084" s="55">
        <v>1</v>
      </c>
      <c r="F6084">
        <f t="shared" si="94"/>
        <v>1</v>
      </c>
    </row>
    <row r="6085" spans="1:6" x14ac:dyDescent="0.25">
      <c r="A6085" t="s">
        <v>3789</v>
      </c>
      <c r="B6085">
        <v>202005827</v>
      </c>
      <c r="C6085" s="63">
        <v>36711</v>
      </c>
      <c r="D6085" s="63">
        <v>36711</v>
      </c>
      <c r="E6085" s="55">
        <v>1</v>
      </c>
      <c r="F6085">
        <f t="shared" si="94"/>
        <v>1</v>
      </c>
    </row>
    <row r="6086" spans="1:6" x14ac:dyDescent="0.25">
      <c r="A6086" t="s">
        <v>3813</v>
      </c>
      <c r="B6086">
        <v>201900564</v>
      </c>
      <c r="C6086" s="63">
        <v>36582</v>
      </c>
      <c r="D6086" s="63">
        <v>36582</v>
      </c>
      <c r="E6086" s="55">
        <v>1</v>
      </c>
      <c r="F6086">
        <f t="shared" ref="F6086:F6149" si="95">IFERROR(D6086-C6086+1, 0)</f>
        <v>1</v>
      </c>
    </row>
    <row r="6087" spans="1:6" x14ac:dyDescent="0.25">
      <c r="A6087" t="s">
        <v>3689</v>
      </c>
      <c r="B6087">
        <v>201905727</v>
      </c>
      <c r="C6087" s="63">
        <v>36346</v>
      </c>
      <c r="D6087" s="63">
        <v>36346</v>
      </c>
      <c r="E6087" s="55">
        <v>1</v>
      </c>
      <c r="F6087">
        <f t="shared" si="95"/>
        <v>1</v>
      </c>
    </row>
    <row r="6088" spans="1:6" x14ac:dyDescent="0.25">
      <c r="A6088" t="s">
        <v>3575</v>
      </c>
      <c r="B6088">
        <v>201907445</v>
      </c>
      <c r="C6088" s="63">
        <v>35249</v>
      </c>
      <c r="D6088" s="63">
        <v>35249</v>
      </c>
      <c r="E6088" s="55">
        <v>1</v>
      </c>
      <c r="F6088">
        <f t="shared" si="95"/>
        <v>1</v>
      </c>
    </row>
    <row r="6089" spans="1:6" x14ac:dyDescent="0.25">
      <c r="A6089" t="s">
        <v>3606</v>
      </c>
      <c r="B6089">
        <v>201907058</v>
      </c>
      <c r="C6089" s="63">
        <v>35263</v>
      </c>
      <c r="D6089" s="63">
        <v>35263</v>
      </c>
      <c r="E6089" s="55">
        <v>1</v>
      </c>
      <c r="F6089">
        <f t="shared" si="95"/>
        <v>1</v>
      </c>
    </row>
    <row r="6090" spans="1:6" x14ac:dyDescent="0.25">
      <c r="A6090" t="s">
        <v>3792</v>
      </c>
      <c r="B6090">
        <v>201605497</v>
      </c>
      <c r="C6090" s="63">
        <v>36708</v>
      </c>
      <c r="D6090" s="63">
        <v>36708</v>
      </c>
      <c r="E6090" s="55">
        <v>1</v>
      </c>
      <c r="F6090">
        <f t="shared" si="95"/>
        <v>1</v>
      </c>
    </row>
    <row r="6091" spans="1:6" x14ac:dyDescent="0.25">
      <c r="A6091" t="s">
        <v>3580</v>
      </c>
      <c r="B6091">
        <v>201704335</v>
      </c>
      <c r="C6091" s="63">
        <v>35287</v>
      </c>
      <c r="D6091" s="63">
        <v>35287</v>
      </c>
      <c r="E6091" s="55">
        <v>1</v>
      </c>
      <c r="F6091">
        <f t="shared" si="95"/>
        <v>1</v>
      </c>
    </row>
    <row r="6092" spans="1:6" x14ac:dyDescent="0.25">
      <c r="A6092" t="s">
        <v>3816</v>
      </c>
      <c r="B6092">
        <v>201705227</v>
      </c>
      <c r="C6092" s="63">
        <v>36768</v>
      </c>
      <c r="D6092" s="63">
        <v>36769</v>
      </c>
      <c r="E6092" s="55">
        <v>1</v>
      </c>
      <c r="F6092">
        <f t="shared" si="95"/>
        <v>2</v>
      </c>
    </row>
    <row r="6093" spans="1:6" x14ac:dyDescent="0.25">
      <c r="A6093" t="s">
        <v>3694</v>
      </c>
      <c r="B6093">
        <v>201605373</v>
      </c>
      <c r="C6093" s="63">
        <v>36768</v>
      </c>
      <c r="D6093" s="63">
        <v>36768</v>
      </c>
      <c r="E6093" s="55">
        <v>1</v>
      </c>
      <c r="F6093">
        <f t="shared" si="95"/>
        <v>1</v>
      </c>
    </row>
    <row r="6094" spans="1:6" x14ac:dyDescent="0.25">
      <c r="A6094" t="s">
        <v>3582</v>
      </c>
      <c r="B6094">
        <v>202008581</v>
      </c>
      <c r="C6094" s="63">
        <v>35303</v>
      </c>
      <c r="D6094" s="63">
        <v>35303</v>
      </c>
      <c r="E6094" s="55">
        <v>1</v>
      </c>
      <c r="F6094">
        <f t="shared" si="95"/>
        <v>1</v>
      </c>
    </row>
    <row r="6095" spans="1:6" x14ac:dyDescent="0.25">
      <c r="A6095" t="s">
        <v>3610</v>
      </c>
      <c r="B6095">
        <v>201801012</v>
      </c>
      <c r="C6095" s="63">
        <v>35305</v>
      </c>
      <c r="D6095" s="63">
        <v>35305</v>
      </c>
      <c r="E6095" s="55">
        <v>1</v>
      </c>
      <c r="F6095">
        <f t="shared" si="95"/>
        <v>1</v>
      </c>
    </row>
    <row r="6096" spans="1:6" x14ac:dyDescent="0.25">
      <c r="A6096" t="s">
        <v>3601</v>
      </c>
      <c r="B6096">
        <v>201508216</v>
      </c>
      <c r="C6096" s="63">
        <v>35308</v>
      </c>
      <c r="D6096" s="63">
        <v>35308</v>
      </c>
      <c r="E6096" s="55">
        <v>1</v>
      </c>
      <c r="F6096">
        <f t="shared" si="95"/>
        <v>1</v>
      </c>
    </row>
    <row r="6097" spans="1:6" x14ac:dyDescent="0.25">
      <c r="B6097">
        <v>201705494</v>
      </c>
      <c r="C6097" s="63">
        <v>35308</v>
      </c>
      <c r="D6097" s="63">
        <v>35308</v>
      </c>
      <c r="E6097" s="55">
        <v>1</v>
      </c>
      <c r="F6097">
        <f t="shared" si="95"/>
        <v>1</v>
      </c>
    </row>
    <row r="6098" spans="1:6" x14ac:dyDescent="0.25">
      <c r="B6098">
        <v>201905130</v>
      </c>
      <c r="C6098" s="63">
        <v>35308</v>
      </c>
      <c r="D6098" s="63">
        <v>35308</v>
      </c>
      <c r="E6098" s="55">
        <v>1</v>
      </c>
      <c r="F6098">
        <f t="shared" si="95"/>
        <v>1</v>
      </c>
    </row>
    <row r="6099" spans="1:6" x14ac:dyDescent="0.25">
      <c r="B6099">
        <v>201906116</v>
      </c>
      <c r="C6099" s="63">
        <v>35306</v>
      </c>
      <c r="D6099" s="63">
        <v>35307</v>
      </c>
      <c r="E6099" s="55">
        <v>1</v>
      </c>
      <c r="F6099">
        <f t="shared" si="95"/>
        <v>2</v>
      </c>
    </row>
    <row r="6100" spans="1:6" x14ac:dyDescent="0.25">
      <c r="B6100">
        <v>201906117</v>
      </c>
      <c r="C6100" s="63">
        <v>35307</v>
      </c>
      <c r="D6100" s="63">
        <v>35307</v>
      </c>
      <c r="E6100" s="55">
        <v>1</v>
      </c>
      <c r="F6100">
        <f t="shared" si="95"/>
        <v>1</v>
      </c>
    </row>
    <row r="6101" spans="1:6" x14ac:dyDescent="0.25">
      <c r="B6101">
        <v>201907396</v>
      </c>
      <c r="C6101" s="63">
        <v>35309</v>
      </c>
      <c r="D6101" s="63">
        <v>35309</v>
      </c>
      <c r="E6101" s="55">
        <v>1</v>
      </c>
      <c r="F6101">
        <f t="shared" si="95"/>
        <v>1</v>
      </c>
    </row>
    <row r="6102" spans="1:6" x14ac:dyDescent="0.25">
      <c r="B6102">
        <v>202006923</v>
      </c>
      <c r="C6102" s="63">
        <v>35307</v>
      </c>
      <c r="D6102" s="63">
        <v>35307</v>
      </c>
      <c r="E6102" s="55">
        <v>1</v>
      </c>
      <c r="F6102">
        <f t="shared" si="95"/>
        <v>1</v>
      </c>
    </row>
    <row r="6103" spans="1:6" x14ac:dyDescent="0.25">
      <c r="B6103">
        <v>202007031</v>
      </c>
      <c r="C6103" s="63">
        <v>35307</v>
      </c>
      <c r="D6103" s="63">
        <v>35307</v>
      </c>
      <c r="E6103" s="55">
        <v>1</v>
      </c>
      <c r="F6103">
        <f t="shared" si="95"/>
        <v>1</v>
      </c>
    </row>
    <row r="6104" spans="1:6" x14ac:dyDescent="0.25">
      <c r="A6104" t="s">
        <v>3767</v>
      </c>
      <c r="B6104">
        <v>202102704</v>
      </c>
      <c r="C6104" s="63">
        <v>36720</v>
      </c>
      <c r="D6104" s="63">
        <v>36720</v>
      </c>
      <c r="E6104" s="55">
        <v>1</v>
      </c>
      <c r="F6104">
        <f t="shared" si="95"/>
        <v>1</v>
      </c>
    </row>
    <row r="6105" spans="1:6" x14ac:dyDescent="0.25">
      <c r="A6105" t="s">
        <v>3766</v>
      </c>
      <c r="B6105">
        <v>201907581</v>
      </c>
      <c r="C6105" s="63">
        <v>36720</v>
      </c>
      <c r="D6105" s="63">
        <v>36720</v>
      </c>
      <c r="E6105" s="55">
        <v>1</v>
      </c>
      <c r="F6105">
        <f t="shared" si="95"/>
        <v>1</v>
      </c>
    </row>
    <row r="6106" spans="1:6" x14ac:dyDescent="0.25">
      <c r="A6106" t="s">
        <v>3765</v>
      </c>
      <c r="B6106">
        <v>201908075</v>
      </c>
      <c r="C6106" s="63">
        <v>36720</v>
      </c>
      <c r="D6106" s="63">
        <v>36720</v>
      </c>
      <c r="E6106" s="55">
        <v>1</v>
      </c>
      <c r="F6106">
        <f t="shared" si="95"/>
        <v>1</v>
      </c>
    </row>
    <row r="6107" spans="1:6" x14ac:dyDescent="0.25">
      <c r="A6107" t="s">
        <v>3774</v>
      </c>
      <c r="B6107">
        <v>201606590</v>
      </c>
      <c r="C6107" s="63">
        <v>36719</v>
      </c>
      <c r="D6107" s="63">
        <v>36719</v>
      </c>
      <c r="E6107" s="55">
        <v>1</v>
      </c>
      <c r="F6107">
        <f t="shared" si="95"/>
        <v>1</v>
      </c>
    </row>
    <row r="6108" spans="1:6" x14ac:dyDescent="0.25">
      <c r="A6108" t="s">
        <v>3806</v>
      </c>
      <c r="B6108">
        <v>202007460</v>
      </c>
      <c r="C6108" s="63">
        <v>36721</v>
      </c>
      <c r="D6108" s="63">
        <v>36721</v>
      </c>
      <c r="E6108" s="55">
        <v>1</v>
      </c>
      <c r="F6108">
        <f t="shared" si="95"/>
        <v>1</v>
      </c>
    </row>
    <row r="6109" spans="1:6" x14ac:dyDescent="0.25">
      <c r="A6109" t="s">
        <v>3611</v>
      </c>
      <c r="B6109">
        <v>201909929</v>
      </c>
      <c r="C6109" s="63">
        <v>35285</v>
      </c>
      <c r="D6109" s="63">
        <v>35285</v>
      </c>
      <c r="E6109" s="55">
        <v>1</v>
      </c>
      <c r="F6109">
        <f t="shared" si="95"/>
        <v>1</v>
      </c>
    </row>
    <row r="6110" spans="1:6" x14ac:dyDescent="0.25">
      <c r="A6110" t="s">
        <v>3779</v>
      </c>
      <c r="B6110">
        <v>202000163</v>
      </c>
      <c r="C6110" s="63">
        <v>36715</v>
      </c>
      <c r="D6110" s="63">
        <v>36715</v>
      </c>
      <c r="E6110" s="55">
        <v>1</v>
      </c>
      <c r="F6110">
        <f t="shared" si="95"/>
        <v>1</v>
      </c>
    </row>
    <row r="6111" spans="1:6" x14ac:dyDescent="0.25">
      <c r="A6111" t="s">
        <v>3773</v>
      </c>
      <c r="B6111">
        <v>201709436</v>
      </c>
      <c r="C6111" s="63">
        <v>36719</v>
      </c>
      <c r="D6111" s="63">
        <v>36719</v>
      </c>
      <c r="E6111" s="55">
        <v>1</v>
      </c>
      <c r="F6111">
        <f t="shared" si="95"/>
        <v>1</v>
      </c>
    </row>
    <row r="6112" spans="1:6" x14ac:dyDescent="0.25">
      <c r="A6112" t="s">
        <v>3735</v>
      </c>
      <c r="B6112">
        <v>201706412</v>
      </c>
      <c r="C6112" s="63">
        <v>36738</v>
      </c>
      <c r="D6112" s="63">
        <v>36738</v>
      </c>
      <c r="E6112" s="55">
        <v>1</v>
      </c>
      <c r="F6112">
        <f t="shared" si="95"/>
        <v>1</v>
      </c>
    </row>
    <row r="6113" spans="1:6" x14ac:dyDescent="0.25">
      <c r="A6113" t="s">
        <v>3762</v>
      </c>
      <c r="B6113">
        <v>201705149</v>
      </c>
      <c r="C6113" s="63">
        <v>36722</v>
      </c>
      <c r="D6113" s="63">
        <v>36722</v>
      </c>
      <c r="E6113" s="55">
        <v>1</v>
      </c>
      <c r="F6113">
        <f t="shared" si="95"/>
        <v>1</v>
      </c>
    </row>
    <row r="6114" spans="1:6" x14ac:dyDescent="0.25">
      <c r="A6114" t="s">
        <v>3761</v>
      </c>
      <c r="B6114">
        <v>202007614</v>
      </c>
      <c r="C6114" s="63">
        <v>36722</v>
      </c>
      <c r="D6114" s="63">
        <v>36722</v>
      </c>
      <c r="E6114" s="55">
        <v>1</v>
      </c>
      <c r="F6114">
        <f t="shared" si="95"/>
        <v>1</v>
      </c>
    </row>
    <row r="6115" spans="1:6" x14ac:dyDescent="0.25">
      <c r="A6115" t="s">
        <v>3785</v>
      </c>
      <c r="B6115">
        <v>201906576</v>
      </c>
      <c r="C6115" s="63">
        <v>36712</v>
      </c>
      <c r="D6115" s="63">
        <v>36712</v>
      </c>
      <c r="E6115" s="55">
        <v>1</v>
      </c>
      <c r="F6115">
        <f t="shared" si="95"/>
        <v>1</v>
      </c>
    </row>
    <row r="6116" spans="1:6" x14ac:dyDescent="0.25">
      <c r="A6116" t="s">
        <v>3758</v>
      </c>
      <c r="B6116">
        <v>201907357</v>
      </c>
      <c r="C6116" s="63">
        <v>36723</v>
      </c>
      <c r="D6116" s="63">
        <v>36723</v>
      </c>
      <c r="E6116" s="55">
        <v>1</v>
      </c>
      <c r="F6116">
        <f t="shared" si="95"/>
        <v>1</v>
      </c>
    </row>
    <row r="6117" spans="1:6" x14ac:dyDescent="0.25">
      <c r="A6117" t="s">
        <v>3614</v>
      </c>
      <c r="B6117">
        <v>202008866</v>
      </c>
      <c r="C6117" s="63">
        <v>35302</v>
      </c>
      <c r="D6117" s="63">
        <v>35302</v>
      </c>
      <c r="E6117" s="55">
        <v>1</v>
      </c>
      <c r="F6117">
        <f t="shared" si="95"/>
        <v>1</v>
      </c>
    </row>
    <row r="6118" spans="1:6" x14ac:dyDescent="0.25">
      <c r="A6118" t="s">
        <v>3757</v>
      </c>
      <c r="B6118">
        <v>202006607</v>
      </c>
      <c r="C6118" s="63">
        <v>36723</v>
      </c>
      <c r="D6118" s="63">
        <v>36723</v>
      </c>
      <c r="E6118" s="55">
        <v>1</v>
      </c>
      <c r="F6118">
        <f t="shared" si="95"/>
        <v>1</v>
      </c>
    </row>
    <row r="6119" spans="1:6" x14ac:dyDescent="0.25">
      <c r="A6119" t="s">
        <v>3743</v>
      </c>
      <c r="B6119">
        <v>202009360</v>
      </c>
      <c r="C6119" s="63">
        <v>36734</v>
      </c>
      <c r="D6119" s="63">
        <v>36734</v>
      </c>
      <c r="E6119" s="55">
        <v>1</v>
      </c>
      <c r="F6119">
        <f t="shared" si="95"/>
        <v>1</v>
      </c>
    </row>
    <row r="6120" spans="1:6" x14ac:dyDescent="0.25">
      <c r="A6120" t="s">
        <v>3764</v>
      </c>
      <c r="B6120">
        <v>202000416</v>
      </c>
      <c r="C6120" s="63">
        <v>36721</v>
      </c>
      <c r="D6120" s="63">
        <v>36721</v>
      </c>
      <c r="E6120" s="55">
        <v>1</v>
      </c>
      <c r="F6120">
        <f t="shared" si="95"/>
        <v>1</v>
      </c>
    </row>
    <row r="6121" spans="1:6" x14ac:dyDescent="0.25">
      <c r="A6121" t="s">
        <v>3752</v>
      </c>
      <c r="B6121">
        <v>201601879</v>
      </c>
      <c r="C6121" s="63">
        <v>36725</v>
      </c>
      <c r="D6121" s="63">
        <v>36725</v>
      </c>
      <c r="E6121" s="55">
        <v>1</v>
      </c>
      <c r="F6121">
        <f t="shared" si="95"/>
        <v>1</v>
      </c>
    </row>
    <row r="6122" spans="1:6" x14ac:dyDescent="0.25">
      <c r="A6122" t="s">
        <v>3819</v>
      </c>
      <c r="B6122">
        <v>201504441</v>
      </c>
      <c r="C6122" s="63">
        <v>36735</v>
      </c>
      <c r="D6122" s="63">
        <v>36735</v>
      </c>
      <c r="E6122" s="55">
        <v>1</v>
      </c>
      <c r="F6122">
        <f t="shared" si="95"/>
        <v>1</v>
      </c>
    </row>
    <row r="6123" spans="1:6" x14ac:dyDescent="0.25">
      <c r="A6123" t="s">
        <v>3644</v>
      </c>
      <c r="B6123">
        <v>201504870</v>
      </c>
      <c r="C6123" s="63">
        <v>35623</v>
      </c>
      <c r="D6123" s="63">
        <v>35623</v>
      </c>
      <c r="E6123" s="55">
        <v>1</v>
      </c>
      <c r="F6123">
        <f t="shared" si="95"/>
        <v>1</v>
      </c>
    </row>
    <row r="6124" spans="1:6" x14ac:dyDescent="0.25">
      <c r="B6124">
        <v>201904881</v>
      </c>
      <c r="C6124" s="63">
        <v>36355</v>
      </c>
      <c r="D6124" s="63">
        <v>36355</v>
      </c>
      <c r="E6124" s="55">
        <v>1</v>
      </c>
      <c r="F6124">
        <f t="shared" si="95"/>
        <v>1</v>
      </c>
    </row>
    <row r="6125" spans="1:6" x14ac:dyDescent="0.25">
      <c r="A6125" t="s">
        <v>3592</v>
      </c>
      <c r="B6125">
        <v>202006867</v>
      </c>
      <c r="C6125" s="63">
        <v>35254</v>
      </c>
      <c r="D6125" s="63">
        <v>35254</v>
      </c>
      <c r="E6125" s="55">
        <v>1</v>
      </c>
      <c r="F6125">
        <f t="shared" si="95"/>
        <v>1</v>
      </c>
    </row>
    <row r="6126" spans="1:6" x14ac:dyDescent="0.25">
      <c r="A6126" t="s">
        <v>3568</v>
      </c>
      <c r="B6126">
        <v>201900573</v>
      </c>
      <c r="C6126" s="63">
        <v>35269</v>
      </c>
      <c r="D6126" s="63">
        <v>35269</v>
      </c>
      <c r="E6126" s="55">
        <v>1</v>
      </c>
      <c r="F6126">
        <f t="shared" si="95"/>
        <v>1</v>
      </c>
    </row>
    <row r="6127" spans="1:6" x14ac:dyDescent="0.25">
      <c r="A6127" t="s">
        <v>3597</v>
      </c>
      <c r="B6127">
        <v>201504936</v>
      </c>
      <c r="C6127" s="63">
        <v>35274</v>
      </c>
      <c r="D6127" s="63">
        <v>35274</v>
      </c>
      <c r="E6127" s="55">
        <v>1</v>
      </c>
      <c r="F6127">
        <f t="shared" si="95"/>
        <v>1</v>
      </c>
    </row>
    <row r="6128" spans="1:6" x14ac:dyDescent="0.25">
      <c r="A6128" t="s">
        <v>3595</v>
      </c>
      <c r="B6128">
        <v>201907779</v>
      </c>
      <c r="C6128" s="63">
        <v>35274</v>
      </c>
      <c r="D6128" s="63">
        <v>35274</v>
      </c>
      <c r="E6128" s="55">
        <v>1</v>
      </c>
      <c r="F6128">
        <f t="shared" si="95"/>
        <v>1</v>
      </c>
    </row>
    <row r="6129" spans="1:6" x14ac:dyDescent="0.25">
      <c r="A6129" t="s">
        <v>3599</v>
      </c>
      <c r="B6129">
        <v>201705971</v>
      </c>
      <c r="C6129" s="63">
        <v>35275</v>
      </c>
      <c r="D6129" s="63">
        <v>35275</v>
      </c>
      <c r="E6129" s="55">
        <v>1</v>
      </c>
      <c r="F6129">
        <f t="shared" si="95"/>
        <v>1</v>
      </c>
    </row>
    <row r="6130" spans="1:6" x14ac:dyDescent="0.25">
      <c r="A6130" t="s">
        <v>3686</v>
      </c>
      <c r="B6130">
        <v>201905175</v>
      </c>
      <c r="C6130" s="63">
        <v>36359</v>
      </c>
      <c r="D6130" s="63">
        <v>36359</v>
      </c>
      <c r="E6130" s="55">
        <v>1</v>
      </c>
      <c r="F6130">
        <f t="shared" si="95"/>
        <v>1</v>
      </c>
    </row>
    <row r="6131" spans="1:6" x14ac:dyDescent="0.25">
      <c r="A6131" t="s">
        <v>3572</v>
      </c>
      <c r="B6131">
        <v>202000140</v>
      </c>
      <c r="C6131" s="63">
        <v>35307</v>
      </c>
      <c r="D6131" s="63">
        <v>35307</v>
      </c>
      <c r="E6131" s="55">
        <v>1</v>
      </c>
      <c r="F6131">
        <f t="shared" si="95"/>
        <v>1</v>
      </c>
    </row>
    <row r="6132" spans="1:6" x14ac:dyDescent="0.25">
      <c r="A6132" t="s">
        <v>3603</v>
      </c>
      <c r="B6132">
        <v>202008107</v>
      </c>
      <c r="C6132" s="63">
        <v>35307</v>
      </c>
      <c r="D6132" s="63">
        <v>35307</v>
      </c>
      <c r="E6132" s="55">
        <v>1</v>
      </c>
      <c r="F6132">
        <f t="shared" si="95"/>
        <v>1</v>
      </c>
    </row>
    <row r="6133" spans="1:6" x14ac:dyDescent="0.25">
      <c r="A6133" t="s">
        <v>3685</v>
      </c>
      <c r="B6133">
        <v>202006241</v>
      </c>
      <c r="C6133" s="63">
        <v>36364</v>
      </c>
      <c r="D6133" s="63">
        <v>36364</v>
      </c>
      <c r="E6133" s="55">
        <v>1</v>
      </c>
      <c r="F6133">
        <f t="shared" si="95"/>
        <v>1</v>
      </c>
    </row>
    <row r="6134" spans="1:6" x14ac:dyDescent="0.25">
      <c r="A6134" t="s">
        <v>3578</v>
      </c>
      <c r="B6134">
        <v>201900174</v>
      </c>
      <c r="C6134" s="63">
        <v>35264</v>
      </c>
      <c r="D6134" s="63">
        <v>35264</v>
      </c>
      <c r="E6134" s="55">
        <v>1</v>
      </c>
      <c r="F6134">
        <f t="shared" si="95"/>
        <v>1</v>
      </c>
    </row>
    <row r="6135" spans="1:6" x14ac:dyDescent="0.25">
      <c r="A6135" t="s">
        <v>3608</v>
      </c>
      <c r="B6135">
        <v>202005285</v>
      </c>
      <c r="C6135" s="63">
        <v>35272</v>
      </c>
      <c r="D6135" s="63">
        <v>35272</v>
      </c>
      <c r="E6135" s="55">
        <v>1</v>
      </c>
      <c r="F6135">
        <f t="shared" si="95"/>
        <v>1</v>
      </c>
    </row>
    <row r="6136" spans="1:6" x14ac:dyDescent="0.25">
      <c r="A6136" t="s">
        <v>3586</v>
      </c>
      <c r="B6136">
        <v>201805203</v>
      </c>
      <c r="C6136" s="63">
        <v>35275</v>
      </c>
      <c r="D6136" s="63">
        <v>35275</v>
      </c>
      <c r="E6136" s="55">
        <v>1</v>
      </c>
      <c r="F6136">
        <f t="shared" si="95"/>
        <v>1</v>
      </c>
    </row>
    <row r="6137" spans="1:6" x14ac:dyDescent="0.25">
      <c r="A6137" t="s">
        <v>3618</v>
      </c>
      <c r="B6137">
        <v>202005599</v>
      </c>
      <c r="C6137" s="63">
        <v>35665</v>
      </c>
      <c r="D6137" s="63">
        <v>35665</v>
      </c>
      <c r="E6137" s="55">
        <v>1</v>
      </c>
      <c r="F6137">
        <f t="shared" si="95"/>
        <v>1</v>
      </c>
    </row>
    <row r="6138" spans="1:6" x14ac:dyDescent="0.25">
      <c r="B6138">
        <v>202005986</v>
      </c>
      <c r="C6138" s="63">
        <v>35665</v>
      </c>
      <c r="D6138" s="63">
        <v>35665</v>
      </c>
      <c r="E6138" s="55">
        <v>1</v>
      </c>
      <c r="F6138">
        <f t="shared" si="95"/>
        <v>1</v>
      </c>
    </row>
    <row r="6139" spans="1:6" x14ac:dyDescent="0.25">
      <c r="A6139" t="s">
        <v>3684</v>
      </c>
      <c r="B6139">
        <v>201904660</v>
      </c>
      <c r="C6139" s="63">
        <v>36369</v>
      </c>
      <c r="D6139" s="63">
        <v>36369</v>
      </c>
      <c r="E6139" s="55">
        <v>1</v>
      </c>
      <c r="F6139">
        <f t="shared" si="95"/>
        <v>1</v>
      </c>
    </row>
    <row r="6140" spans="1:6" x14ac:dyDescent="0.25">
      <c r="A6140" t="s">
        <v>3682</v>
      </c>
      <c r="B6140">
        <v>201806161</v>
      </c>
      <c r="C6140" s="63">
        <v>36370</v>
      </c>
      <c r="D6140" s="63">
        <v>36370</v>
      </c>
      <c r="E6140" s="55">
        <v>1</v>
      </c>
      <c r="F6140">
        <f t="shared" si="95"/>
        <v>1</v>
      </c>
    </row>
    <row r="6141" spans="1:6" x14ac:dyDescent="0.25">
      <c r="B6141">
        <v>201908047</v>
      </c>
      <c r="C6141" s="63">
        <v>36371</v>
      </c>
      <c r="D6141" s="63">
        <v>36371</v>
      </c>
      <c r="E6141" s="55">
        <v>1</v>
      </c>
      <c r="F6141">
        <f t="shared" si="95"/>
        <v>1</v>
      </c>
    </row>
    <row r="6142" spans="1:6" x14ac:dyDescent="0.25">
      <c r="A6142" t="s">
        <v>3681</v>
      </c>
      <c r="B6142">
        <v>201005457</v>
      </c>
      <c r="C6142" s="63">
        <v>36370</v>
      </c>
      <c r="D6142" s="63">
        <v>36370</v>
      </c>
      <c r="E6142" s="55">
        <v>1</v>
      </c>
      <c r="F6142">
        <f t="shared" si="95"/>
        <v>1</v>
      </c>
    </row>
    <row r="6143" spans="1:6" x14ac:dyDescent="0.25">
      <c r="B6143">
        <v>201304154</v>
      </c>
      <c r="C6143" s="63">
        <v>36370</v>
      </c>
      <c r="D6143" s="63">
        <v>36370</v>
      </c>
      <c r="E6143" s="55">
        <v>1</v>
      </c>
      <c r="F6143">
        <f t="shared" si="95"/>
        <v>1</v>
      </c>
    </row>
    <row r="6144" spans="1:6" x14ac:dyDescent="0.25">
      <c r="B6144">
        <v>201806175</v>
      </c>
      <c r="C6144" s="63">
        <v>36373</v>
      </c>
      <c r="D6144" s="63">
        <v>36373</v>
      </c>
      <c r="E6144" s="55">
        <v>1</v>
      </c>
      <c r="F6144">
        <f t="shared" si="95"/>
        <v>1</v>
      </c>
    </row>
    <row r="6145" spans="1:6" x14ac:dyDescent="0.25">
      <c r="A6145" t="s">
        <v>3622</v>
      </c>
      <c r="B6145">
        <v>202007036</v>
      </c>
      <c r="C6145" s="63">
        <v>35674</v>
      </c>
      <c r="D6145" s="63">
        <v>35674</v>
      </c>
      <c r="E6145" s="55">
        <v>1</v>
      </c>
      <c r="F6145">
        <f t="shared" si="95"/>
        <v>1</v>
      </c>
    </row>
    <row r="6146" spans="1:6" x14ac:dyDescent="0.25">
      <c r="A6146" t="s">
        <v>3584</v>
      </c>
      <c r="B6146">
        <v>202004907</v>
      </c>
      <c r="C6146" s="63">
        <v>35312</v>
      </c>
      <c r="D6146" s="63">
        <v>35312</v>
      </c>
      <c r="E6146" s="55">
        <v>1</v>
      </c>
      <c r="F6146">
        <f t="shared" si="95"/>
        <v>1</v>
      </c>
    </row>
    <row r="6147" spans="1:6" x14ac:dyDescent="0.25">
      <c r="A6147" t="s">
        <v>3638</v>
      </c>
      <c r="B6147">
        <v>202006450</v>
      </c>
      <c r="C6147" s="63">
        <v>35683</v>
      </c>
      <c r="D6147" s="63">
        <v>35683</v>
      </c>
      <c r="E6147" s="55">
        <v>1</v>
      </c>
      <c r="F6147">
        <f t="shared" si="95"/>
        <v>1</v>
      </c>
    </row>
    <row r="6148" spans="1:6" x14ac:dyDescent="0.25">
      <c r="A6148" t="s">
        <v>3692</v>
      </c>
      <c r="B6148">
        <v>202102702</v>
      </c>
      <c r="C6148" s="63">
        <v>36258</v>
      </c>
      <c r="D6148" s="63">
        <v>36258</v>
      </c>
      <c r="E6148" s="55">
        <v>1</v>
      </c>
      <c r="F6148">
        <f t="shared" si="95"/>
        <v>1</v>
      </c>
    </row>
    <row r="6149" spans="1:6" x14ac:dyDescent="0.25">
      <c r="A6149" t="s">
        <v>3631</v>
      </c>
      <c r="B6149">
        <v>202005321</v>
      </c>
      <c r="C6149" s="63">
        <v>35685</v>
      </c>
      <c r="D6149" s="63">
        <v>35685</v>
      </c>
      <c r="E6149" s="55">
        <v>1</v>
      </c>
      <c r="F6149">
        <f t="shared" si="95"/>
        <v>1</v>
      </c>
    </row>
    <row r="6150" spans="1:6" x14ac:dyDescent="0.25">
      <c r="A6150" t="s">
        <v>3621</v>
      </c>
      <c r="B6150">
        <v>202008110</v>
      </c>
      <c r="C6150" s="63">
        <v>35684</v>
      </c>
      <c r="D6150" s="63">
        <v>35685</v>
      </c>
      <c r="E6150" s="55">
        <v>1</v>
      </c>
      <c r="F6150">
        <f t="shared" ref="F6150:F6191" si="96">IFERROR(D6150-C6150+1, 0)</f>
        <v>2</v>
      </c>
    </row>
    <row r="6151" spans="1:6" x14ac:dyDescent="0.25">
      <c r="A6151" t="s">
        <v>3626</v>
      </c>
      <c r="B6151">
        <v>201404947</v>
      </c>
      <c r="C6151" s="63">
        <v>35693</v>
      </c>
      <c r="D6151" s="63">
        <v>35693</v>
      </c>
      <c r="E6151" s="55">
        <v>1</v>
      </c>
      <c r="F6151">
        <f t="shared" si="96"/>
        <v>1</v>
      </c>
    </row>
    <row r="6152" spans="1:6" x14ac:dyDescent="0.25">
      <c r="B6152">
        <v>201800301</v>
      </c>
      <c r="C6152" s="63">
        <v>35693</v>
      </c>
      <c r="D6152" s="63">
        <v>35693</v>
      </c>
      <c r="E6152" s="55">
        <v>1</v>
      </c>
      <c r="F6152">
        <f t="shared" si="96"/>
        <v>1</v>
      </c>
    </row>
    <row r="6153" spans="1:6" x14ac:dyDescent="0.25">
      <c r="A6153" t="s">
        <v>3679</v>
      </c>
      <c r="B6153">
        <v>201907872</v>
      </c>
      <c r="C6153" s="63">
        <v>36383</v>
      </c>
      <c r="D6153" s="63">
        <v>36383</v>
      </c>
      <c r="E6153" s="55">
        <v>1</v>
      </c>
      <c r="F6153">
        <f t="shared" si="96"/>
        <v>1</v>
      </c>
    </row>
    <row r="6154" spans="1:6" x14ac:dyDescent="0.25">
      <c r="A6154" t="s">
        <v>3643</v>
      </c>
      <c r="B6154">
        <v>201907664</v>
      </c>
      <c r="C6154" s="63">
        <v>35696</v>
      </c>
      <c r="D6154" s="63">
        <v>35696</v>
      </c>
      <c r="E6154" s="55">
        <v>1</v>
      </c>
      <c r="F6154">
        <f t="shared" si="96"/>
        <v>1</v>
      </c>
    </row>
    <row r="6155" spans="1:6" x14ac:dyDescent="0.25">
      <c r="A6155" t="s">
        <v>3625</v>
      </c>
      <c r="B6155">
        <v>201705072</v>
      </c>
      <c r="C6155" s="63">
        <v>35695</v>
      </c>
      <c r="D6155" s="63">
        <v>35695</v>
      </c>
      <c r="E6155" s="55">
        <v>1</v>
      </c>
      <c r="F6155">
        <f t="shared" si="96"/>
        <v>1</v>
      </c>
    </row>
    <row r="6156" spans="1:6" x14ac:dyDescent="0.25">
      <c r="B6156">
        <v>201800185</v>
      </c>
      <c r="C6156" s="63">
        <v>35696</v>
      </c>
      <c r="D6156" s="63">
        <v>35696</v>
      </c>
      <c r="E6156" s="55">
        <v>1</v>
      </c>
      <c r="F6156">
        <f t="shared" si="96"/>
        <v>1</v>
      </c>
    </row>
    <row r="6157" spans="1:6" x14ac:dyDescent="0.25">
      <c r="A6157" t="s">
        <v>3624</v>
      </c>
      <c r="B6157">
        <v>202004186</v>
      </c>
      <c r="C6157" s="63">
        <v>35696</v>
      </c>
      <c r="D6157" s="63">
        <v>35697</v>
      </c>
      <c r="E6157" s="55">
        <v>1</v>
      </c>
      <c r="F6157">
        <f t="shared" si="96"/>
        <v>2</v>
      </c>
    </row>
    <row r="6158" spans="1:6" x14ac:dyDescent="0.25">
      <c r="A6158" t="s">
        <v>3627</v>
      </c>
      <c r="B6158">
        <v>202005242</v>
      </c>
      <c r="C6158" s="63">
        <v>35696</v>
      </c>
      <c r="D6158" s="63">
        <v>35696</v>
      </c>
      <c r="E6158" s="55">
        <v>1</v>
      </c>
      <c r="F6158">
        <f t="shared" si="96"/>
        <v>1</v>
      </c>
    </row>
    <row r="6159" spans="1:6" x14ac:dyDescent="0.25">
      <c r="A6159" t="s">
        <v>3677</v>
      </c>
      <c r="B6159">
        <v>202006677</v>
      </c>
      <c r="C6159" s="63">
        <v>36384</v>
      </c>
      <c r="D6159" s="63">
        <v>36384</v>
      </c>
      <c r="E6159" s="55">
        <v>1</v>
      </c>
      <c r="F6159">
        <f t="shared" si="96"/>
        <v>1</v>
      </c>
    </row>
    <row r="6160" spans="1:6" x14ac:dyDescent="0.25">
      <c r="A6160" t="s">
        <v>3629</v>
      </c>
      <c r="B6160">
        <v>201706264</v>
      </c>
      <c r="C6160" s="63">
        <v>35697</v>
      </c>
      <c r="D6160" s="63">
        <v>35697</v>
      </c>
      <c r="E6160" s="55">
        <v>1</v>
      </c>
      <c r="F6160">
        <f t="shared" si="96"/>
        <v>1</v>
      </c>
    </row>
    <row r="6161" spans="1:6" x14ac:dyDescent="0.25">
      <c r="A6161" t="s">
        <v>3635</v>
      </c>
      <c r="B6161">
        <v>202007242</v>
      </c>
      <c r="C6161" s="63">
        <v>35698</v>
      </c>
      <c r="D6161" s="63">
        <v>35698</v>
      </c>
      <c r="E6161" s="55">
        <v>1</v>
      </c>
      <c r="F6161">
        <f t="shared" si="96"/>
        <v>1</v>
      </c>
    </row>
    <row r="6162" spans="1:6" x14ac:dyDescent="0.25">
      <c r="A6162" t="s">
        <v>3673</v>
      </c>
      <c r="B6162">
        <v>201705127</v>
      </c>
      <c r="C6162" s="63">
        <v>36386</v>
      </c>
      <c r="D6162" s="63">
        <v>36386</v>
      </c>
      <c r="E6162" s="55">
        <v>1</v>
      </c>
      <c r="F6162">
        <f t="shared" si="96"/>
        <v>1</v>
      </c>
    </row>
    <row r="6163" spans="1:6" x14ac:dyDescent="0.25">
      <c r="B6163">
        <v>201806155</v>
      </c>
      <c r="C6163" s="63">
        <v>36386</v>
      </c>
      <c r="D6163" s="63">
        <v>36386</v>
      </c>
      <c r="E6163" s="55">
        <v>1</v>
      </c>
      <c r="F6163">
        <f t="shared" si="96"/>
        <v>1</v>
      </c>
    </row>
    <row r="6164" spans="1:6" x14ac:dyDescent="0.25">
      <c r="B6164">
        <v>201806780</v>
      </c>
      <c r="C6164" s="63">
        <v>36387</v>
      </c>
      <c r="D6164" s="63">
        <v>36388</v>
      </c>
      <c r="E6164" s="55">
        <v>1</v>
      </c>
      <c r="F6164">
        <f t="shared" si="96"/>
        <v>2</v>
      </c>
    </row>
    <row r="6165" spans="1:6" x14ac:dyDescent="0.25">
      <c r="B6165">
        <v>201905119</v>
      </c>
      <c r="C6165" s="63">
        <v>36385</v>
      </c>
      <c r="D6165" s="63">
        <v>36386</v>
      </c>
      <c r="E6165" s="55">
        <v>1</v>
      </c>
      <c r="F6165">
        <f t="shared" si="96"/>
        <v>2</v>
      </c>
    </row>
    <row r="6166" spans="1:6" x14ac:dyDescent="0.25">
      <c r="B6166">
        <v>202007122</v>
      </c>
      <c r="C6166" s="63">
        <v>36387</v>
      </c>
      <c r="D6166" s="63">
        <v>36387</v>
      </c>
      <c r="E6166" s="55">
        <v>1</v>
      </c>
      <c r="F6166">
        <f t="shared" si="96"/>
        <v>1</v>
      </c>
    </row>
    <row r="6167" spans="1:6" x14ac:dyDescent="0.25">
      <c r="A6167" t="s">
        <v>3676</v>
      </c>
      <c r="B6167">
        <v>202008076</v>
      </c>
      <c r="C6167" s="63">
        <v>36386</v>
      </c>
      <c r="D6167" s="63">
        <v>36386</v>
      </c>
      <c r="E6167" s="55">
        <v>1</v>
      </c>
      <c r="F6167">
        <f t="shared" si="96"/>
        <v>1</v>
      </c>
    </row>
    <row r="6168" spans="1:6" x14ac:dyDescent="0.25">
      <c r="A6168" t="s">
        <v>3675</v>
      </c>
      <c r="B6168">
        <v>201905587</v>
      </c>
      <c r="C6168" s="63">
        <v>36386</v>
      </c>
      <c r="D6168" s="63">
        <v>36386</v>
      </c>
      <c r="E6168" s="55">
        <v>1</v>
      </c>
      <c r="F6168">
        <f t="shared" si="96"/>
        <v>1</v>
      </c>
    </row>
    <row r="6169" spans="1:6" x14ac:dyDescent="0.25">
      <c r="A6169" t="s">
        <v>3674</v>
      </c>
      <c r="B6169">
        <v>201906104</v>
      </c>
      <c r="C6169" s="63">
        <v>36386</v>
      </c>
      <c r="D6169" s="63">
        <v>36386</v>
      </c>
      <c r="E6169" s="55">
        <v>1</v>
      </c>
      <c r="F6169">
        <f t="shared" si="96"/>
        <v>1</v>
      </c>
    </row>
    <row r="6170" spans="1:6" x14ac:dyDescent="0.25">
      <c r="A6170" t="s">
        <v>3672</v>
      </c>
      <c r="B6170">
        <v>201907580</v>
      </c>
      <c r="C6170" s="63">
        <v>36388</v>
      </c>
      <c r="D6170" s="63">
        <v>36388</v>
      </c>
      <c r="E6170" s="55">
        <v>1</v>
      </c>
      <c r="F6170">
        <f t="shared" si="96"/>
        <v>1</v>
      </c>
    </row>
    <row r="6171" spans="1:6" x14ac:dyDescent="0.25">
      <c r="A6171" t="s">
        <v>3671</v>
      </c>
      <c r="B6171">
        <v>201905723</v>
      </c>
      <c r="C6171" s="63">
        <v>36390</v>
      </c>
      <c r="D6171" s="63">
        <v>36390</v>
      </c>
      <c r="E6171" s="55">
        <v>1</v>
      </c>
      <c r="F6171">
        <f t="shared" si="96"/>
        <v>1</v>
      </c>
    </row>
    <row r="6172" spans="1:6" x14ac:dyDescent="0.25">
      <c r="B6172">
        <v>202006388</v>
      </c>
      <c r="C6172" s="63">
        <v>36389</v>
      </c>
      <c r="D6172" s="63">
        <v>36389</v>
      </c>
      <c r="E6172" s="55">
        <v>1</v>
      </c>
      <c r="F6172">
        <f t="shared" si="96"/>
        <v>1</v>
      </c>
    </row>
    <row r="6173" spans="1:6" x14ac:dyDescent="0.25">
      <c r="A6173" t="s">
        <v>3670</v>
      </c>
      <c r="B6173">
        <v>202004810</v>
      </c>
      <c r="C6173" s="63">
        <v>36390</v>
      </c>
      <c r="D6173" s="63">
        <v>36391</v>
      </c>
      <c r="E6173" s="55">
        <v>1</v>
      </c>
      <c r="F6173">
        <f t="shared" si="96"/>
        <v>2</v>
      </c>
    </row>
    <row r="6174" spans="1:6" x14ac:dyDescent="0.25">
      <c r="A6174" t="s">
        <v>3669</v>
      </c>
      <c r="B6174">
        <v>201403695</v>
      </c>
      <c r="C6174" s="63">
        <v>36391</v>
      </c>
      <c r="D6174" s="63">
        <v>36391</v>
      </c>
      <c r="E6174" s="55">
        <v>1</v>
      </c>
      <c r="F6174">
        <f t="shared" si="96"/>
        <v>1</v>
      </c>
    </row>
    <row r="6175" spans="1:6" x14ac:dyDescent="0.25">
      <c r="A6175" t="s">
        <v>3633</v>
      </c>
      <c r="B6175">
        <v>201707046</v>
      </c>
      <c r="C6175" s="63">
        <v>35711</v>
      </c>
      <c r="D6175" s="63">
        <v>35711</v>
      </c>
      <c r="E6175" s="55">
        <v>1</v>
      </c>
      <c r="F6175">
        <f t="shared" si="96"/>
        <v>1</v>
      </c>
    </row>
    <row r="6176" spans="1:6" x14ac:dyDescent="0.25">
      <c r="A6176" t="s">
        <v>3639</v>
      </c>
      <c r="B6176">
        <v>202007459</v>
      </c>
      <c r="C6176" s="63">
        <v>35711</v>
      </c>
      <c r="D6176" s="63">
        <v>35711</v>
      </c>
      <c r="E6176" s="55">
        <v>1</v>
      </c>
      <c r="F6176">
        <f t="shared" si="96"/>
        <v>1</v>
      </c>
    </row>
    <row r="6177" spans="1:6" x14ac:dyDescent="0.25">
      <c r="A6177" t="s">
        <v>3632</v>
      </c>
      <c r="B6177">
        <v>201706898</v>
      </c>
      <c r="C6177" s="63">
        <v>35712</v>
      </c>
      <c r="D6177" s="63">
        <v>35712</v>
      </c>
      <c r="E6177" s="55">
        <v>1</v>
      </c>
      <c r="F6177">
        <f t="shared" si="96"/>
        <v>1</v>
      </c>
    </row>
    <row r="6178" spans="1:6" x14ac:dyDescent="0.25">
      <c r="A6178" t="s">
        <v>3666</v>
      </c>
      <c r="B6178">
        <v>201806345</v>
      </c>
      <c r="C6178" s="63">
        <v>36393</v>
      </c>
      <c r="D6178" s="63">
        <v>36393</v>
      </c>
      <c r="E6178" s="55">
        <v>1</v>
      </c>
      <c r="F6178">
        <f t="shared" si="96"/>
        <v>1</v>
      </c>
    </row>
    <row r="6179" spans="1:6" x14ac:dyDescent="0.25">
      <c r="A6179" t="s">
        <v>3664</v>
      </c>
      <c r="B6179">
        <v>201806278</v>
      </c>
      <c r="C6179" s="63">
        <v>36392</v>
      </c>
      <c r="D6179" s="63">
        <v>36393</v>
      </c>
      <c r="E6179" s="55">
        <v>1</v>
      </c>
      <c r="F6179">
        <f t="shared" si="96"/>
        <v>2</v>
      </c>
    </row>
    <row r="6180" spans="1:6" x14ac:dyDescent="0.25">
      <c r="B6180">
        <v>201907783</v>
      </c>
      <c r="C6180" s="63">
        <v>36393</v>
      </c>
      <c r="D6180" s="63">
        <v>36393</v>
      </c>
      <c r="E6180" s="55">
        <v>1</v>
      </c>
      <c r="F6180">
        <f t="shared" si="96"/>
        <v>1</v>
      </c>
    </row>
    <row r="6181" spans="1:6" x14ac:dyDescent="0.25">
      <c r="A6181" t="s">
        <v>3641</v>
      </c>
      <c r="B6181">
        <v>202007044</v>
      </c>
      <c r="C6181" s="63">
        <v>35715</v>
      </c>
      <c r="D6181" s="63">
        <v>35715</v>
      </c>
      <c r="E6181" s="55">
        <v>1</v>
      </c>
      <c r="F6181">
        <f t="shared" si="96"/>
        <v>1</v>
      </c>
    </row>
    <row r="6182" spans="1:6" x14ac:dyDescent="0.25">
      <c r="A6182" t="s">
        <v>3662</v>
      </c>
      <c r="B6182">
        <v>202000162</v>
      </c>
      <c r="C6182" s="63">
        <v>36394</v>
      </c>
      <c r="D6182" s="63">
        <v>36394</v>
      </c>
      <c r="E6182" s="55">
        <v>1</v>
      </c>
      <c r="F6182">
        <f t="shared" si="96"/>
        <v>1</v>
      </c>
    </row>
    <row r="6183" spans="1:6" x14ac:dyDescent="0.25">
      <c r="A6183" t="s">
        <v>3661</v>
      </c>
      <c r="B6183">
        <v>201900177</v>
      </c>
      <c r="C6183" s="63">
        <v>36395</v>
      </c>
      <c r="D6183" s="63">
        <v>36395</v>
      </c>
      <c r="E6183" s="55">
        <v>1</v>
      </c>
      <c r="F6183">
        <f t="shared" si="96"/>
        <v>1</v>
      </c>
    </row>
    <row r="6184" spans="1:6" x14ac:dyDescent="0.25">
      <c r="A6184" t="s">
        <v>3658</v>
      </c>
      <c r="B6184">
        <v>202000161</v>
      </c>
      <c r="C6184" s="63">
        <v>36395</v>
      </c>
      <c r="D6184" s="63">
        <v>36395</v>
      </c>
      <c r="E6184" s="55">
        <v>1</v>
      </c>
      <c r="F6184">
        <f t="shared" si="96"/>
        <v>1</v>
      </c>
    </row>
    <row r="6185" spans="1:6" x14ac:dyDescent="0.25">
      <c r="A6185" t="s">
        <v>3657</v>
      </c>
      <c r="B6185">
        <v>202000707</v>
      </c>
      <c r="C6185" s="63">
        <v>36396</v>
      </c>
      <c r="D6185" s="63">
        <v>36396</v>
      </c>
      <c r="E6185" s="55">
        <v>1</v>
      </c>
      <c r="F6185">
        <f t="shared" si="96"/>
        <v>1</v>
      </c>
    </row>
    <row r="6186" spans="1:6" x14ac:dyDescent="0.25">
      <c r="A6186" t="s">
        <v>3655</v>
      </c>
      <c r="B6186">
        <v>201802646</v>
      </c>
      <c r="C6186" s="63">
        <v>36401</v>
      </c>
      <c r="D6186" s="63">
        <v>36402</v>
      </c>
      <c r="E6186" s="55">
        <v>1</v>
      </c>
      <c r="F6186">
        <f t="shared" si="96"/>
        <v>2</v>
      </c>
    </row>
    <row r="6187" spans="1:6" x14ac:dyDescent="0.25">
      <c r="A6187" t="s">
        <v>3652</v>
      </c>
      <c r="B6187">
        <v>201908143</v>
      </c>
      <c r="C6187" s="63">
        <v>36413</v>
      </c>
      <c r="D6187" s="63">
        <v>36413</v>
      </c>
      <c r="E6187" s="55">
        <v>1</v>
      </c>
      <c r="F6187">
        <f t="shared" si="96"/>
        <v>1</v>
      </c>
    </row>
    <row r="6188" spans="1:6" x14ac:dyDescent="0.25">
      <c r="A6188" t="s">
        <v>3650</v>
      </c>
      <c r="B6188">
        <v>202004343</v>
      </c>
      <c r="C6188" s="63">
        <v>36417</v>
      </c>
      <c r="D6188" s="63">
        <v>36417</v>
      </c>
      <c r="E6188" s="55">
        <v>1</v>
      </c>
      <c r="F6188">
        <f t="shared" si="96"/>
        <v>1</v>
      </c>
    </row>
    <row r="6189" spans="1:6" x14ac:dyDescent="0.25">
      <c r="B6189">
        <v>202006770</v>
      </c>
      <c r="C6189" s="63">
        <v>36417</v>
      </c>
      <c r="D6189" s="63">
        <v>36417</v>
      </c>
      <c r="E6189" s="55">
        <v>1</v>
      </c>
      <c r="F6189">
        <f t="shared" si="96"/>
        <v>1</v>
      </c>
    </row>
    <row r="6190" spans="1:6" x14ac:dyDescent="0.25">
      <c r="A6190" t="s">
        <v>3648</v>
      </c>
      <c r="B6190">
        <v>202006814</v>
      </c>
      <c r="C6190" s="63">
        <v>36417</v>
      </c>
      <c r="D6190" s="63">
        <v>36417</v>
      </c>
      <c r="E6190" s="55">
        <v>1</v>
      </c>
      <c r="F6190">
        <f t="shared" si="96"/>
        <v>1</v>
      </c>
    </row>
    <row r="6191" spans="1:6" x14ac:dyDescent="0.25">
      <c r="A6191" t="s">
        <v>3645</v>
      </c>
      <c r="B6191">
        <v>201709916</v>
      </c>
      <c r="C6191" s="63">
        <v>36418</v>
      </c>
      <c r="D6191" s="63">
        <v>36418</v>
      </c>
      <c r="E6191" s="55">
        <v>1</v>
      </c>
      <c r="F6191">
        <f t="shared" si="96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BA8CF-29B3-4EEC-A828-B67B0320DE41}">
  <dimension ref="A3:BV667"/>
  <sheetViews>
    <sheetView topLeftCell="A4" workbookViewId="0">
      <selection activeCell="A4" sqref="A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11.28515625" bestFit="1" customWidth="1"/>
    <col min="4" max="4" width="8.5703125" bestFit="1" customWidth="1"/>
    <col min="5" max="5" width="9" bestFit="1" customWidth="1"/>
    <col min="6" max="6" width="17.42578125" bestFit="1" customWidth="1"/>
    <col min="7" max="7" width="11" bestFit="1" customWidth="1"/>
    <col min="8" max="8" width="6.7109375" bestFit="1" customWidth="1"/>
    <col min="9" max="9" width="10" bestFit="1" customWidth="1"/>
    <col min="10" max="10" width="7.28515625" bestFit="1" customWidth="1"/>
    <col min="11" max="11" width="21" bestFit="1" customWidth="1"/>
    <col min="12" max="12" width="7.85546875" bestFit="1" customWidth="1"/>
    <col min="13" max="13" width="13.28515625" bestFit="1" customWidth="1"/>
    <col min="14" max="14" width="8.42578125" bestFit="1" customWidth="1"/>
    <col min="15" max="15" width="19" bestFit="1" customWidth="1"/>
    <col min="16" max="16" width="9.5703125" bestFit="1" customWidth="1"/>
    <col min="17" max="17" width="10.28515625" bestFit="1" customWidth="1"/>
    <col min="18" max="18" width="18.7109375" bestFit="1" customWidth="1"/>
    <col min="19" max="19" width="11.28515625" bestFit="1" customWidth="1"/>
    <col min="20" max="20" width="6" bestFit="1" customWidth="1"/>
    <col min="21" max="21" width="5.28515625" bestFit="1" customWidth="1"/>
    <col min="22" max="22" width="11.7109375" bestFit="1" customWidth="1"/>
    <col min="23" max="23" width="16.42578125" bestFit="1" customWidth="1"/>
    <col min="24" max="24" width="5.42578125" bestFit="1" customWidth="1"/>
    <col min="25" max="25" width="12.28515625" bestFit="1" customWidth="1"/>
    <col min="26" max="26" width="12" bestFit="1" customWidth="1"/>
    <col min="27" max="27" width="7.85546875" bestFit="1" customWidth="1"/>
    <col min="28" max="28" width="10.42578125" bestFit="1" customWidth="1"/>
    <col min="29" max="29" width="7" bestFit="1" customWidth="1"/>
    <col min="30" max="30" width="9.5703125" bestFit="1" customWidth="1"/>
    <col min="31" max="31" width="9.85546875" bestFit="1" customWidth="1"/>
    <col min="32" max="32" width="7.5703125" bestFit="1" customWidth="1"/>
    <col min="33" max="33" width="6" bestFit="1" customWidth="1"/>
    <col min="34" max="35" width="21.85546875" bestFit="1" customWidth="1"/>
    <col min="36" max="36" width="13.42578125" bestFit="1" customWidth="1"/>
    <col min="37" max="37" width="5.85546875" bestFit="1" customWidth="1"/>
    <col min="38" max="38" width="20.140625" bestFit="1" customWidth="1"/>
    <col min="39" max="39" width="12.140625" bestFit="1" customWidth="1"/>
    <col min="40" max="40" width="21.140625" bestFit="1" customWidth="1"/>
    <col min="41" max="41" width="11.5703125" bestFit="1" customWidth="1"/>
    <col min="42" max="42" width="8.7109375" bestFit="1" customWidth="1"/>
    <col min="43" max="43" width="7.42578125" bestFit="1" customWidth="1"/>
    <col min="44" max="44" width="21.7109375" bestFit="1" customWidth="1"/>
    <col min="45" max="45" width="8.28515625" bestFit="1" customWidth="1"/>
    <col min="46" max="46" width="18.7109375" bestFit="1" customWidth="1"/>
    <col min="47" max="47" width="22.28515625" bestFit="1" customWidth="1"/>
    <col min="48" max="48" width="8.85546875" bestFit="1" customWidth="1"/>
    <col min="49" max="49" width="11" bestFit="1" customWidth="1"/>
    <col min="50" max="50" width="9.28515625" bestFit="1" customWidth="1"/>
    <col min="51" max="51" width="7.7109375" bestFit="1" customWidth="1"/>
    <col min="52" max="52" width="8.5703125" bestFit="1" customWidth="1"/>
    <col min="53" max="53" width="19.7109375" bestFit="1" customWidth="1"/>
    <col min="54" max="54" width="18.140625" bestFit="1" customWidth="1"/>
    <col min="55" max="55" width="12.7109375" bestFit="1" customWidth="1"/>
    <col min="56" max="56" width="7.42578125" bestFit="1" customWidth="1"/>
    <col min="57" max="57" width="7.85546875" bestFit="1" customWidth="1"/>
    <col min="58" max="58" width="22.5703125" bestFit="1" customWidth="1"/>
    <col min="59" max="59" width="7" bestFit="1" customWidth="1"/>
    <col min="60" max="60" width="10" bestFit="1" customWidth="1"/>
    <col min="61" max="61" width="7.140625" bestFit="1" customWidth="1"/>
    <col min="62" max="62" width="17.5703125" bestFit="1" customWidth="1"/>
    <col min="63" max="63" width="13.28515625" bestFit="1" customWidth="1"/>
    <col min="64" max="64" width="10.5703125" bestFit="1" customWidth="1"/>
    <col min="65" max="65" width="10.140625" bestFit="1" customWidth="1"/>
    <col min="66" max="66" width="17.28515625" bestFit="1" customWidth="1"/>
    <col min="67" max="67" width="15" bestFit="1" customWidth="1"/>
    <col min="68" max="68" width="17.42578125" bestFit="1" customWidth="1"/>
    <col min="69" max="69" width="25.140625" bestFit="1" customWidth="1"/>
    <col min="70" max="70" width="18.85546875" bestFit="1" customWidth="1"/>
    <col min="71" max="71" width="22" bestFit="1" customWidth="1"/>
    <col min="72" max="72" width="11.140625" bestFit="1" customWidth="1"/>
    <col min="73" max="73" width="11.28515625" bestFit="1" customWidth="1"/>
    <col min="74" max="78" width="11" bestFit="1" customWidth="1"/>
    <col min="79" max="80" width="10" bestFit="1" customWidth="1"/>
    <col min="81" max="83" width="11" bestFit="1" customWidth="1"/>
    <col min="84" max="84" width="10" bestFit="1" customWidth="1"/>
    <col min="85" max="85" width="11" bestFit="1" customWidth="1"/>
    <col min="86" max="86" width="10" bestFit="1" customWidth="1"/>
    <col min="87" max="90" width="11" bestFit="1" customWidth="1"/>
    <col min="91" max="91" width="10" bestFit="1" customWidth="1"/>
    <col min="92" max="92" width="11" bestFit="1" customWidth="1"/>
    <col min="93" max="93" width="10" bestFit="1" customWidth="1"/>
    <col min="94" max="94" width="9" bestFit="1" customWidth="1"/>
    <col min="95" max="95" width="11" bestFit="1" customWidth="1"/>
    <col min="96" max="96" width="10" bestFit="1" customWidth="1"/>
    <col min="97" max="100" width="11" bestFit="1" customWidth="1"/>
    <col min="101" max="101" width="9" bestFit="1" customWidth="1"/>
    <col min="102" max="104" width="11" bestFit="1" customWidth="1"/>
    <col min="105" max="105" width="10" bestFit="1" customWidth="1"/>
    <col min="106" max="107" width="11" bestFit="1" customWidth="1"/>
    <col min="108" max="108" width="10" bestFit="1" customWidth="1"/>
    <col min="109" max="109" width="11" bestFit="1" customWidth="1"/>
    <col min="110" max="110" width="10" bestFit="1" customWidth="1"/>
    <col min="111" max="112" width="11" bestFit="1" customWidth="1"/>
    <col min="113" max="113" width="10" bestFit="1" customWidth="1"/>
    <col min="114" max="116" width="11" bestFit="1" customWidth="1"/>
    <col min="117" max="117" width="9" bestFit="1" customWidth="1"/>
    <col min="118" max="129" width="11" bestFit="1" customWidth="1"/>
    <col min="130" max="130" width="10" bestFit="1" customWidth="1"/>
    <col min="131" max="148" width="11" bestFit="1" customWidth="1"/>
    <col min="149" max="149" width="10" bestFit="1" customWidth="1"/>
    <col min="150" max="155" width="11" bestFit="1" customWidth="1"/>
    <col min="156" max="157" width="10" bestFit="1" customWidth="1"/>
    <col min="158" max="159" width="11" bestFit="1" customWidth="1"/>
    <col min="160" max="161" width="10" bestFit="1" customWidth="1"/>
    <col min="162" max="163" width="11" bestFit="1" customWidth="1"/>
    <col min="164" max="164" width="10" bestFit="1" customWidth="1"/>
    <col min="165" max="176" width="11" bestFit="1" customWidth="1"/>
    <col min="177" max="177" width="9" bestFit="1" customWidth="1"/>
    <col min="178" max="182" width="11" bestFit="1" customWidth="1"/>
    <col min="183" max="183" width="10" bestFit="1" customWidth="1"/>
    <col min="184" max="192" width="11" bestFit="1" customWidth="1"/>
    <col min="193" max="193" width="10" bestFit="1" customWidth="1"/>
    <col min="194" max="203" width="11" bestFit="1" customWidth="1"/>
    <col min="204" max="204" width="9" bestFit="1" customWidth="1"/>
    <col min="205" max="205" width="11" bestFit="1" customWidth="1"/>
    <col min="206" max="206" width="10" bestFit="1" customWidth="1"/>
    <col min="207" max="210" width="11" bestFit="1" customWidth="1"/>
    <col min="211" max="211" width="10" bestFit="1" customWidth="1"/>
    <col min="212" max="217" width="11" bestFit="1" customWidth="1"/>
    <col min="218" max="218" width="10" bestFit="1" customWidth="1"/>
    <col min="219" max="220" width="11" bestFit="1" customWidth="1"/>
    <col min="221" max="221" width="10" bestFit="1" customWidth="1"/>
    <col min="222" max="222" width="11" bestFit="1" customWidth="1"/>
    <col min="223" max="223" width="10" bestFit="1" customWidth="1"/>
    <col min="224" max="229" width="11" bestFit="1" customWidth="1"/>
    <col min="230" max="230" width="10" bestFit="1" customWidth="1"/>
    <col min="231" max="258" width="11" bestFit="1" customWidth="1"/>
    <col min="259" max="259" width="10" bestFit="1" customWidth="1"/>
    <col min="260" max="268" width="11" bestFit="1" customWidth="1"/>
    <col min="269" max="269" width="10" bestFit="1" customWidth="1"/>
    <col min="270" max="278" width="11" bestFit="1" customWidth="1"/>
    <col min="279" max="279" width="10" bestFit="1" customWidth="1"/>
    <col min="280" max="288" width="11" bestFit="1" customWidth="1"/>
    <col min="289" max="289" width="9" bestFit="1" customWidth="1"/>
    <col min="290" max="291" width="11" bestFit="1" customWidth="1"/>
    <col min="292" max="292" width="10" bestFit="1" customWidth="1"/>
    <col min="293" max="298" width="11" bestFit="1" customWidth="1"/>
    <col min="299" max="299" width="9" bestFit="1" customWidth="1"/>
    <col min="300" max="301" width="11" bestFit="1" customWidth="1"/>
    <col min="302" max="302" width="10" bestFit="1" customWidth="1"/>
    <col min="303" max="309" width="11" bestFit="1" customWidth="1"/>
    <col min="310" max="310" width="10" bestFit="1" customWidth="1"/>
    <col min="311" max="311" width="11" bestFit="1" customWidth="1"/>
    <col min="312" max="312" width="9" bestFit="1" customWidth="1"/>
    <col min="313" max="315" width="11" bestFit="1" customWidth="1"/>
    <col min="316" max="316" width="10" bestFit="1" customWidth="1"/>
    <col min="317" max="320" width="11" bestFit="1" customWidth="1"/>
    <col min="321" max="321" width="10" bestFit="1" customWidth="1"/>
    <col min="322" max="322" width="11" bestFit="1" customWidth="1"/>
    <col min="323" max="323" width="9" bestFit="1" customWidth="1"/>
    <col min="324" max="331" width="11" bestFit="1" customWidth="1"/>
    <col min="332" max="332" width="10" bestFit="1" customWidth="1"/>
    <col min="333" max="342" width="11" bestFit="1" customWidth="1"/>
    <col min="343" max="343" width="10" bestFit="1" customWidth="1"/>
    <col min="344" max="346" width="11" bestFit="1" customWidth="1"/>
    <col min="347" max="347" width="10" bestFit="1" customWidth="1"/>
    <col min="348" max="352" width="11" bestFit="1" customWidth="1"/>
    <col min="353" max="353" width="10" bestFit="1" customWidth="1"/>
    <col min="354" max="355" width="11" bestFit="1" customWidth="1"/>
    <col min="356" max="357" width="10" bestFit="1" customWidth="1"/>
    <col min="358" max="359" width="11" bestFit="1" customWidth="1"/>
    <col min="360" max="361" width="10" bestFit="1" customWidth="1"/>
    <col min="362" max="362" width="9" bestFit="1" customWidth="1"/>
    <col min="363" max="366" width="10" bestFit="1" customWidth="1"/>
    <col min="367" max="367" width="9" bestFit="1" customWidth="1"/>
    <col min="368" max="379" width="10" bestFit="1" customWidth="1"/>
    <col min="380" max="380" width="9" bestFit="1" customWidth="1"/>
    <col min="381" max="403" width="10" bestFit="1" customWidth="1"/>
    <col min="404" max="404" width="9" bestFit="1" customWidth="1"/>
    <col min="405" max="411" width="10" bestFit="1" customWidth="1"/>
    <col min="412" max="412" width="9" bestFit="1" customWidth="1"/>
    <col min="413" max="420" width="10" bestFit="1" customWidth="1"/>
    <col min="421" max="421" width="9" bestFit="1" customWidth="1"/>
    <col min="422" max="423" width="10" bestFit="1" customWidth="1"/>
    <col min="424" max="424" width="9" bestFit="1" customWidth="1"/>
    <col min="425" max="431" width="10" bestFit="1" customWidth="1"/>
    <col min="432" max="432" width="9" bestFit="1" customWidth="1"/>
    <col min="433" max="434" width="10" bestFit="1" customWidth="1"/>
    <col min="435" max="435" width="9" bestFit="1" customWidth="1"/>
    <col min="436" max="443" width="10" bestFit="1" customWidth="1"/>
    <col min="444" max="444" width="9" bestFit="1" customWidth="1"/>
    <col min="445" max="448" width="10" bestFit="1" customWidth="1"/>
    <col min="449" max="449" width="9" bestFit="1" customWidth="1"/>
    <col min="450" max="469" width="10" bestFit="1" customWidth="1"/>
    <col min="470" max="470" width="9" bestFit="1" customWidth="1"/>
    <col min="471" max="495" width="10" bestFit="1" customWidth="1"/>
    <col min="496" max="496" width="9" bestFit="1" customWidth="1"/>
    <col min="497" max="520" width="10" bestFit="1" customWidth="1"/>
    <col min="521" max="521" width="9" bestFit="1" customWidth="1"/>
    <col min="522" max="607" width="10" bestFit="1" customWidth="1"/>
    <col min="608" max="608" width="9" bestFit="1" customWidth="1"/>
    <col min="609" max="612" width="10" bestFit="1" customWidth="1"/>
    <col min="613" max="613" width="9" bestFit="1" customWidth="1"/>
    <col min="614" max="659" width="10" bestFit="1" customWidth="1"/>
    <col min="660" max="660" width="9" bestFit="1" customWidth="1"/>
    <col min="661" max="700" width="10" bestFit="1" customWidth="1"/>
    <col min="701" max="701" width="9" bestFit="1" customWidth="1"/>
    <col min="702" max="703" width="10" bestFit="1" customWidth="1"/>
    <col min="704" max="704" width="9" bestFit="1" customWidth="1"/>
    <col min="705" max="706" width="10" bestFit="1" customWidth="1"/>
    <col min="707" max="707" width="9" bestFit="1" customWidth="1"/>
    <col min="708" max="712" width="10" bestFit="1" customWidth="1"/>
    <col min="713" max="713" width="9" bestFit="1" customWidth="1"/>
    <col min="714" max="716" width="10" bestFit="1" customWidth="1"/>
    <col min="717" max="717" width="9" bestFit="1" customWidth="1"/>
    <col min="718" max="722" width="10" bestFit="1" customWidth="1"/>
    <col min="723" max="724" width="9" bestFit="1" customWidth="1"/>
    <col min="725" max="734" width="10" bestFit="1" customWidth="1"/>
    <col min="735" max="900" width="9" bestFit="1" customWidth="1"/>
    <col min="901" max="901" width="7" bestFit="1" customWidth="1"/>
    <col min="902" max="924" width="9" bestFit="1" customWidth="1"/>
    <col min="925" max="934" width="7" bestFit="1" customWidth="1"/>
    <col min="935" max="935" width="10" bestFit="1" customWidth="1"/>
    <col min="936" max="1054" width="7" bestFit="1" customWidth="1"/>
    <col min="1055" max="1056" width="8.140625" bestFit="1" customWidth="1"/>
    <col min="1062" max="1062" width="8.140625" bestFit="1" customWidth="1"/>
    <col min="1065" max="1065" width="8.140625" bestFit="1" customWidth="1"/>
    <col min="1069" max="1069" width="8.140625" bestFit="1" customWidth="1"/>
    <col min="1071" max="1071" width="8.140625" bestFit="1" customWidth="1"/>
    <col min="1074" max="1074" width="8.140625" bestFit="1" customWidth="1"/>
    <col min="1080" max="1080" width="8.140625" bestFit="1" customWidth="1"/>
    <col min="1106" max="1106" width="8.140625" bestFit="1" customWidth="1"/>
    <col min="1113" max="1113" width="8.140625" bestFit="1" customWidth="1"/>
    <col min="1136" max="1136" width="8.140625" bestFit="1" customWidth="1"/>
    <col min="1179" max="1179" width="8.140625" bestFit="1" customWidth="1"/>
    <col min="1207" max="1207" width="8.140625" bestFit="1" customWidth="1"/>
    <col min="1242" max="1242" width="8.140625" bestFit="1" customWidth="1"/>
    <col min="1290" max="1290" width="8.140625" bestFit="1" customWidth="1"/>
    <col min="1298" max="1298" width="8.140625" bestFit="1" customWidth="1"/>
    <col min="1301" max="1301" width="8.140625" bestFit="1" customWidth="1"/>
    <col min="1304" max="1304" width="8.140625" bestFit="1" customWidth="1"/>
    <col min="1309" max="1309" width="8.140625" bestFit="1" customWidth="1"/>
    <col min="1324" max="1324" width="8.140625" bestFit="1" customWidth="1"/>
    <col min="1385" max="1385" width="8.140625" bestFit="1" customWidth="1"/>
    <col min="1437" max="1437" width="8.140625" bestFit="1" customWidth="1"/>
    <col min="1477" max="1477" width="8.140625" bestFit="1" customWidth="1"/>
    <col min="1488" max="1488" width="8.140625" bestFit="1" customWidth="1"/>
    <col min="1496" max="1496" width="8.140625" bestFit="1" customWidth="1"/>
    <col min="1511" max="1511" width="8.140625" bestFit="1" customWidth="1"/>
    <col min="1517" max="1517" width="8.140625" bestFit="1" customWidth="1"/>
    <col min="1547" max="1547" width="8.140625" bestFit="1" customWidth="1"/>
    <col min="1554" max="1554" width="8.140625" bestFit="1" customWidth="1"/>
    <col min="1557" max="1558" width="8.140625" bestFit="1" customWidth="1"/>
    <col min="1562" max="1562" width="8.140625" bestFit="1" customWidth="1"/>
    <col min="1582" max="1582" width="8.140625" bestFit="1" customWidth="1"/>
    <col min="1604" max="1604" width="8.140625" bestFit="1" customWidth="1"/>
    <col min="1625" max="1625" width="8.140625" bestFit="1" customWidth="1"/>
    <col min="1643" max="1643" width="8.140625" bestFit="1" customWidth="1"/>
    <col min="1671" max="1671" width="8.140625" bestFit="1" customWidth="1"/>
    <col min="1711" max="1711" width="8.140625" bestFit="1" customWidth="1"/>
    <col min="1722" max="1722" width="8.140625" bestFit="1" customWidth="1"/>
    <col min="1738" max="1738" width="8.140625" bestFit="1" customWidth="1"/>
    <col min="1770" max="1770" width="8.140625" bestFit="1" customWidth="1"/>
    <col min="1772" max="1772" width="8.140625" bestFit="1" customWidth="1"/>
    <col min="1808" max="1808" width="8.140625" bestFit="1" customWidth="1"/>
    <col min="1864" max="1864" width="8.140625" bestFit="1" customWidth="1"/>
    <col min="1877" max="1877" width="8.140625" bestFit="1" customWidth="1"/>
    <col min="1882" max="1882" width="8.140625" bestFit="1" customWidth="1"/>
    <col min="1890" max="1890" width="8.140625" bestFit="1" customWidth="1"/>
    <col min="1900" max="1900" width="8.140625" bestFit="1" customWidth="1"/>
    <col min="1917" max="1917" width="8.140625" bestFit="1" customWidth="1"/>
    <col min="1958" max="1958" width="8.140625" bestFit="1" customWidth="1"/>
    <col min="1976" max="1976" width="8.140625" bestFit="1" customWidth="1"/>
    <col min="1983" max="1983" width="8.140625" bestFit="1" customWidth="1"/>
    <col min="1987" max="1987" width="8.140625" bestFit="1" customWidth="1"/>
    <col min="2003" max="2003" width="8.140625" bestFit="1" customWidth="1"/>
    <col min="2043" max="2043" width="8.140625" bestFit="1" customWidth="1"/>
    <col min="2076" max="2076" width="8.140625" bestFit="1" customWidth="1"/>
    <col min="2089" max="2089" width="8.140625" bestFit="1" customWidth="1"/>
    <col min="2093" max="2093" width="8.140625" bestFit="1" customWidth="1"/>
    <col min="2095" max="2095" width="8.140625" bestFit="1" customWidth="1"/>
    <col min="2097" max="2097" width="8.140625" bestFit="1" customWidth="1"/>
    <col min="2148" max="2148" width="8.140625" bestFit="1" customWidth="1"/>
    <col min="2185" max="2185" width="8.140625" bestFit="1" customWidth="1"/>
    <col min="2194" max="2194" width="8.140625" bestFit="1" customWidth="1"/>
    <col min="2204" max="2204" width="8.140625" bestFit="1" customWidth="1"/>
    <col min="2218" max="2218" width="8.140625" bestFit="1" customWidth="1"/>
    <col min="2225" max="2226" width="8.140625" bestFit="1" customWidth="1"/>
    <col min="2246" max="2246" width="8.140625" bestFit="1" customWidth="1"/>
    <col min="2249" max="2249" width="8.140625" bestFit="1" customWidth="1"/>
    <col min="2279" max="2279" width="8.140625" bestFit="1" customWidth="1"/>
    <col min="2284" max="2284" width="8.140625" bestFit="1" customWidth="1"/>
    <col min="2304" max="2304" width="8.140625" bestFit="1" customWidth="1"/>
    <col min="2307" max="2307" width="8.140625" bestFit="1" customWidth="1"/>
    <col min="2319" max="2319" width="8.140625" bestFit="1" customWidth="1"/>
    <col min="2325" max="2325" width="8.140625" bestFit="1" customWidth="1"/>
    <col min="2327" max="2327" width="8.140625" bestFit="1" customWidth="1"/>
    <col min="2348" max="2348" width="8.140625" bestFit="1" customWidth="1"/>
    <col min="2361" max="2361" width="8.140625" bestFit="1" customWidth="1"/>
    <col min="2370" max="2370" width="8.140625" bestFit="1" customWidth="1"/>
    <col min="2376" max="2376" width="8.140625" bestFit="1" customWidth="1"/>
    <col min="2409" max="2409" width="8.140625" bestFit="1" customWidth="1"/>
    <col min="2419" max="2419" width="8.140625" bestFit="1" customWidth="1"/>
    <col min="2441" max="2441" width="8.140625" bestFit="1" customWidth="1"/>
    <col min="2445" max="2445" width="8.140625" bestFit="1" customWidth="1"/>
    <col min="2448" max="2448" width="8.140625" bestFit="1" customWidth="1"/>
    <col min="2456" max="2456" width="8.140625" bestFit="1" customWidth="1"/>
    <col min="2476" max="2477" width="8.140625" bestFit="1" customWidth="1"/>
    <col min="2486" max="2486" width="8.140625" bestFit="1" customWidth="1"/>
    <col min="2512" max="2512" width="8.140625" bestFit="1" customWidth="1"/>
    <col min="2517" max="2517" width="8.140625" bestFit="1" customWidth="1"/>
    <col min="2535" max="2535" width="8.140625" bestFit="1" customWidth="1"/>
    <col min="2537" max="2537" width="8.140625" bestFit="1" customWidth="1"/>
    <col min="2547" max="2547" width="8.140625" bestFit="1" customWidth="1"/>
    <col min="2556" max="2556" width="8.140625" bestFit="1" customWidth="1"/>
    <col min="2589" max="2589" width="8.140625" bestFit="1" customWidth="1"/>
    <col min="2594" max="2594" width="8.140625" bestFit="1" customWidth="1"/>
    <col min="2596" max="2596" width="8.140625" bestFit="1" customWidth="1"/>
    <col min="2612" max="2612" width="8.140625" bestFit="1" customWidth="1"/>
    <col min="2616" max="2781" width="8.140625" bestFit="1" customWidth="1"/>
    <col min="2784" max="3748" width="8.140625" bestFit="1" customWidth="1"/>
    <col min="3749" max="3835" width="11.140625" bestFit="1" customWidth="1"/>
    <col min="3836" max="3844" width="8.5703125" bestFit="1" customWidth="1"/>
    <col min="3845" max="3845" width="7.5703125" bestFit="1" customWidth="1"/>
    <col min="3846" max="3859" width="8.5703125" bestFit="1" customWidth="1"/>
    <col min="3860" max="3860" width="7.5703125" bestFit="1" customWidth="1"/>
    <col min="3861" max="3876" width="8.5703125" bestFit="1" customWidth="1"/>
    <col min="3877" max="3877" width="6.5703125" bestFit="1" customWidth="1"/>
    <col min="3878" max="3881" width="8.5703125" bestFit="1" customWidth="1"/>
    <col min="3882" max="3882" width="7.5703125" bestFit="1" customWidth="1"/>
    <col min="3883" max="3887" width="8.5703125" bestFit="1" customWidth="1"/>
    <col min="3888" max="3888" width="6.5703125" bestFit="1" customWidth="1"/>
    <col min="3889" max="3891" width="8.5703125" bestFit="1" customWidth="1"/>
    <col min="3892" max="3894" width="7.5703125" bestFit="1" customWidth="1"/>
    <col min="3895" max="3895" width="8.5703125" bestFit="1" customWidth="1"/>
    <col min="3896" max="3898" width="7.5703125" bestFit="1" customWidth="1"/>
    <col min="3899" max="3901" width="8.5703125" bestFit="1" customWidth="1"/>
    <col min="3902" max="3902" width="6.5703125" bestFit="1" customWidth="1"/>
    <col min="3903" max="3903" width="7.5703125" bestFit="1" customWidth="1"/>
    <col min="3904" max="3904" width="6.5703125" bestFit="1" customWidth="1"/>
    <col min="3905" max="3905" width="8.5703125" bestFit="1" customWidth="1"/>
    <col min="3906" max="3908" width="7.5703125" bestFit="1" customWidth="1"/>
    <col min="3909" max="3909" width="6.5703125" bestFit="1" customWidth="1"/>
    <col min="3910" max="3910" width="7.5703125" bestFit="1" customWidth="1"/>
    <col min="3911" max="3912" width="8.5703125" bestFit="1" customWidth="1"/>
    <col min="3913" max="3989" width="7.5703125" bestFit="1" customWidth="1"/>
    <col min="3990" max="3990" width="11.28515625" bestFit="1" customWidth="1"/>
  </cols>
  <sheetData>
    <row r="3" spans="1:74" x14ac:dyDescent="0.25">
      <c r="A3" s="53" t="s">
        <v>5836</v>
      </c>
      <c r="B3" s="53" t="s">
        <v>5837</v>
      </c>
    </row>
    <row r="4" spans="1:74" x14ac:dyDescent="0.25">
      <c r="A4" s="53" t="s">
        <v>5834</v>
      </c>
      <c r="B4" t="s">
        <v>3616</v>
      </c>
      <c r="C4" t="s">
        <v>3827</v>
      </c>
      <c r="D4" t="s">
        <v>963</v>
      </c>
      <c r="E4" t="s">
        <v>2299</v>
      </c>
      <c r="F4" t="s">
        <v>3768</v>
      </c>
      <c r="G4" t="s">
        <v>3612</v>
      </c>
      <c r="H4" t="s">
        <v>3821</v>
      </c>
      <c r="I4" t="s">
        <v>887</v>
      </c>
      <c r="J4" t="s">
        <v>930</v>
      </c>
      <c r="K4" t="s">
        <v>991</v>
      </c>
      <c r="L4" t="s">
        <v>3695</v>
      </c>
      <c r="M4" t="s">
        <v>2232</v>
      </c>
      <c r="N4" t="s">
        <v>3605</v>
      </c>
      <c r="O4" t="s">
        <v>893</v>
      </c>
      <c r="P4" t="s">
        <v>2243</v>
      </c>
      <c r="Q4" t="s">
        <v>2294</v>
      </c>
      <c r="R4" t="s">
        <v>2751</v>
      </c>
      <c r="S4" t="s">
        <v>1070</v>
      </c>
      <c r="T4" t="s">
        <v>2240</v>
      </c>
      <c r="U4" t="s">
        <v>914</v>
      </c>
      <c r="V4" t="s">
        <v>3824</v>
      </c>
      <c r="W4" t="s">
        <v>2581</v>
      </c>
      <c r="X4" t="s">
        <v>2362</v>
      </c>
      <c r="Y4" t="s">
        <v>1248</v>
      </c>
      <c r="Z4" t="s">
        <v>901</v>
      </c>
      <c r="AA4" t="s">
        <v>3593</v>
      </c>
      <c r="AB4" t="s">
        <v>3590</v>
      </c>
      <c r="AC4" t="s">
        <v>2340</v>
      </c>
      <c r="AD4" t="s">
        <v>3830</v>
      </c>
      <c r="AE4" t="s">
        <v>2309</v>
      </c>
      <c r="AF4" t="s">
        <v>3636</v>
      </c>
      <c r="AG4" t="s">
        <v>3884</v>
      </c>
      <c r="AH4" t="s">
        <v>3846</v>
      </c>
      <c r="AI4" t="s">
        <v>4988</v>
      </c>
      <c r="AJ4" t="s">
        <v>4037</v>
      </c>
      <c r="AK4" t="s">
        <v>2235</v>
      </c>
      <c r="AL4" t="s">
        <v>2576</v>
      </c>
      <c r="AM4" t="s">
        <v>2250</v>
      </c>
      <c r="AN4" t="s">
        <v>2772</v>
      </c>
      <c r="AO4" t="s">
        <v>2262</v>
      </c>
      <c r="AP4" t="s">
        <v>3667</v>
      </c>
      <c r="AQ4" t="s">
        <v>3587</v>
      </c>
      <c r="AR4" t="s">
        <v>2571</v>
      </c>
      <c r="AS4" t="s">
        <v>2259</v>
      </c>
      <c r="AT4" t="s">
        <v>3859</v>
      </c>
      <c r="AU4" t="s">
        <v>2560</v>
      </c>
      <c r="AV4" t="s">
        <v>802</v>
      </c>
      <c r="AW4" t="s">
        <v>2246</v>
      </c>
      <c r="AX4" t="s">
        <v>853</v>
      </c>
      <c r="AY4" t="s">
        <v>2276</v>
      </c>
      <c r="AZ4" t="s">
        <v>2330</v>
      </c>
      <c r="BA4" t="s">
        <v>1004</v>
      </c>
      <c r="BB4" t="s">
        <v>4049</v>
      </c>
      <c r="BC4" t="s">
        <v>752</v>
      </c>
      <c r="BD4" t="s">
        <v>3576</v>
      </c>
      <c r="BE4" t="s">
        <v>846</v>
      </c>
      <c r="BF4" t="s">
        <v>3771</v>
      </c>
      <c r="BG4" t="s">
        <v>2273</v>
      </c>
      <c r="BH4" t="s">
        <v>3619</v>
      </c>
      <c r="BI4" t="s">
        <v>2268</v>
      </c>
      <c r="BJ4" t="s">
        <v>925</v>
      </c>
      <c r="BK4" t="s">
        <v>3659</v>
      </c>
      <c r="BL4" t="s">
        <v>3570</v>
      </c>
      <c r="BM4" t="s">
        <v>3939</v>
      </c>
      <c r="BN4" t="s">
        <v>898</v>
      </c>
      <c r="BO4" t="s">
        <v>3933</v>
      </c>
      <c r="BP4" t="s">
        <v>3653</v>
      </c>
      <c r="BQ4" t="s">
        <v>905</v>
      </c>
      <c r="BR4" t="s">
        <v>3841</v>
      </c>
      <c r="BS4" t="s">
        <v>2563</v>
      </c>
      <c r="BT4" t="s">
        <v>891</v>
      </c>
      <c r="BU4" t="s">
        <v>5835</v>
      </c>
    </row>
    <row r="5" spans="1:74" x14ac:dyDescent="0.25">
      <c r="A5" s="54">
        <v>199703280</v>
      </c>
      <c r="B5" s="55"/>
      <c r="C5" s="55"/>
      <c r="D5" s="55"/>
      <c r="E5" s="55">
        <v>1</v>
      </c>
      <c r="F5" s="55"/>
      <c r="G5" s="55"/>
      <c r="H5" s="55"/>
      <c r="I5" s="55">
        <v>2</v>
      </c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>
        <v>1</v>
      </c>
      <c r="AV5" s="55">
        <v>1</v>
      </c>
      <c r="AW5" s="55"/>
      <c r="AX5" s="55"/>
      <c r="AY5" s="55"/>
      <c r="AZ5" s="55"/>
      <c r="BA5" s="55"/>
      <c r="BB5" s="55"/>
      <c r="BC5" s="55">
        <v>2</v>
      </c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>
        <v>2</v>
      </c>
      <c r="BS5" s="55"/>
      <c r="BT5" s="55"/>
      <c r="BU5" s="55">
        <v>9</v>
      </c>
      <c r="BV5">
        <f>COUNT(B5:BT5)</f>
        <v>6</v>
      </c>
    </row>
    <row r="6" spans="1:74" x14ac:dyDescent="0.25">
      <c r="A6" s="54">
        <v>199803795</v>
      </c>
      <c r="B6" s="55"/>
      <c r="C6" s="55"/>
      <c r="D6" s="55"/>
      <c r="E6" s="55"/>
      <c r="F6" s="55"/>
      <c r="G6" s="55"/>
      <c r="H6" s="55"/>
      <c r="I6" s="55"/>
      <c r="J6" s="55"/>
      <c r="K6" s="55">
        <v>1</v>
      </c>
      <c r="L6" s="55"/>
      <c r="M6" s="55"/>
      <c r="N6" s="55"/>
      <c r="O6" s="55"/>
      <c r="P6" s="55"/>
      <c r="Q6" s="55"/>
      <c r="R6" s="55"/>
      <c r="S6" s="55"/>
      <c r="T6" s="55"/>
      <c r="U6" s="55">
        <v>1</v>
      </c>
      <c r="V6" s="55"/>
      <c r="W6" s="55">
        <v>1</v>
      </c>
      <c r="X6" s="55"/>
      <c r="Y6" s="55"/>
      <c r="Z6" s="55">
        <v>1</v>
      </c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>
        <v>1</v>
      </c>
      <c r="AU6" s="55">
        <v>1</v>
      </c>
      <c r="AV6" s="55"/>
      <c r="AW6" s="55"/>
      <c r="AX6" s="55"/>
      <c r="AY6" s="55"/>
      <c r="AZ6" s="55"/>
      <c r="BA6" s="55"/>
      <c r="BB6" s="55"/>
      <c r="BC6" s="55">
        <v>1</v>
      </c>
      <c r="BD6" s="55"/>
      <c r="BE6" s="55"/>
      <c r="BF6" s="55"/>
      <c r="BG6" s="55"/>
      <c r="BH6" s="55"/>
      <c r="BI6" s="55"/>
      <c r="BJ6" s="55"/>
      <c r="BK6" s="55"/>
      <c r="BL6" s="55"/>
      <c r="BM6" s="55">
        <v>1</v>
      </c>
      <c r="BN6" s="55"/>
      <c r="BO6" s="55"/>
      <c r="BP6" s="55"/>
      <c r="BQ6" s="55"/>
      <c r="BR6" s="55">
        <v>2</v>
      </c>
      <c r="BS6" s="55"/>
      <c r="BT6" s="55"/>
      <c r="BU6" s="55">
        <v>10</v>
      </c>
      <c r="BV6">
        <f t="shared" ref="BV6:BV69" si="0">COUNT(B6:BT6)</f>
        <v>9</v>
      </c>
    </row>
    <row r="7" spans="1:74" x14ac:dyDescent="0.25">
      <c r="A7" s="54">
        <v>200304815</v>
      </c>
      <c r="B7" s="55"/>
      <c r="C7" s="55"/>
      <c r="D7" s="55"/>
      <c r="E7" s="55"/>
      <c r="F7" s="55"/>
      <c r="G7" s="55"/>
      <c r="H7" s="55">
        <v>1</v>
      </c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>
        <v>1</v>
      </c>
      <c r="V7" s="55"/>
      <c r="W7" s="55"/>
      <c r="X7" s="55">
        <v>1</v>
      </c>
      <c r="Y7" s="55"/>
      <c r="Z7" s="55"/>
      <c r="AA7" s="55"/>
      <c r="AB7" s="55"/>
      <c r="AC7" s="55">
        <v>1</v>
      </c>
      <c r="AD7" s="55"/>
      <c r="AE7" s="55"/>
      <c r="AF7" s="55"/>
      <c r="AG7" s="55"/>
      <c r="AH7" s="55"/>
      <c r="AI7" s="55"/>
      <c r="AJ7" s="55">
        <v>1</v>
      </c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>
        <v>1</v>
      </c>
      <c r="AW7" s="55"/>
      <c r="AX7" s="55"/>
      <c r="AY7" s="55"/>
      <c r="AZ7" s="55"/>
      <c r="BA7" s="55"/>
      <c r="BB7" s="55"/>
      <c r="BC7" s="55">
        <v>1</v>
      </c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>
        <v>1</v>
      </c>
      <c r="BR7" s="55">
        <v>1</v>
      </c>
      <c r="BS7" s="55"/>
      <c r="BT7" s="55"/>
      <c r="BU7" s="55">
        <v>9</v>
      </c>
      <c r="BV7">
        <f t="shared" si="0"/>
        <v>9</v>
      </c>
    </row>
    <row r="8" spans="1:74" x14ac:dyDescent="0.25">
      <c r="A8" s="54">
        <v>200700267</v>
      </c>
      <c r="B8" s="55"/>
      <c r="C8" s="55"/>
      <c r="D8" s="55"/>
      <c r="E8" s="55"/>
      <c r="F8" s="55"/>
      <c r="G8" s="55"/>
      <c r="H8" s="55"/>
      <c r="I8" s="55">
        <v>1</v>
      </c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>
        <v>1</v>
      </c>
      <c r="Z8" s="55"/>
      <c r="AA8" s="55"/>
      <c r="AB8" s="55"/>
      <c r="AC8" s="55">
        <v>1</v>
      </c>
      <c r="AD8" s="55"/>
      <c r="AE8" s="55"/>
      <c r="AF8" s="55"/>
      <c r="AG8" s="55">
        <v>1</v>
      </c>
      <c r="AH8" s="55"/>
      <c r="AI8" s="55"/>
      <c r="AJ8" s="55">
        <v>1</v>
      </c>
      <c r="AK8" s="55"/>
      <c r="AL8" s="55"/>
      <c r="AM8" s="55"/>
      <c r="AN8" s="55"/>
      <c r="AO8" s="55"/>
      <c r="AP8" s="55"/>
      <c r="AQ8" s="55"/>
      <c r="AR8" s="55">
        <v>1</v>
      </c>
      <c r="AS8" s="55"/>
      <c r="AT8" s="55"/>
      <c r="AU8" s="55"/>
      <c r="AV8" s="55">
        <v>1</v>
      </c>
      <c r="AW8" s="55"/>
      <c r="AX8" s="55"/>
      <c r="AY8" s="55"/>
      <c r="AZ8" s="55"/>
      <c r="BA8" s="55"/>
      <c r="BB8" s="55">
        <v>1</v>
      </c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>
        <v>1</v>
      </c>
      <c r="BO8" s="55"/>
      <c r="BP8" s="55"/>
      <c r="BQ8" s="55"/>
      <c r="BR8" s="55"/>
      <c r="BS8" s="55"/>
      <c r="BT8" s="55"/>
      <c r="BU8" s="55">
        <v>9</v>
      </c>
      <c r="BV8">
        <f t="shared" si="0"/>
        <v>9</v>
      </c>
    </row>
    <row r="9" spans="1:74" x14ac:dyDescent="0.25">
      <c r="A9" s="54">
        <v>200703548</v>
      </c>
      <c r="B9" s="55"/>
      <c r="C9" s="55"/>
      <c r="D9" s="55"/>
      <c r="E9" s="55"/>
      <c r="F9" s="55"/>
      <c r="G9" s="55"/>
      <c r="H9" s="55">
        <v>1</v>
      </c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>
        <v>2</v>
      </c>
      <c r="V9" s="55">
        <v>1</v>
      </c>
      <c r="W9" s="55"/>
      <c r="X9" s="55">
        <v>1</v>
      </c>
      <c r="Y9" s="55">
        <v>1</v>
      </c>
      <c r="Z9" s="55"/>
      <c r="AA9" s="55"/>
      <c r="AB9" s="55"/>
      <c r="AC9" s="55"/>
      <c r="AD9" s="55"/>
      <c r="AE9" s="55"/>
      <c r="AF9" s="55"/>
      <c r="AG9" s="55"/>
      <c r="AH9" s="55"/>
      <c r="AI9" s="55">
        <v>1</v>
      </c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>
        <v>1</v>
      </c>
      <c r="AZ9" s="55"/>
      <c r="BA9" s="55"/>
      <c r="BB9" s="55"/>
      <c r="BC9" s="55">
        <v>1</v>
      </c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>
        <v>9</v>
      </c>
      <c r="BV9">
        <f t="shared" si="0"/>
        <v>8</v>
      </c>
    </row>
    <row r="10" spans="1:74" x14ac:dyDescent="0.25">
      <c r="A10" s="54">
        <v>200707284</v>
      </c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>
        <v>1</v>
      </c>
      <c r="P10" s="55"/>
      <c r="Q10" s="55"/>
      <c r="R10" s="55"/>
      <c r="S10" s="55"/>
      <c r="T10" s="55"/>
      <c r="U10" s="55">
        <v>1</v>
      </c>
      <c r="V10" s="55"/>
      <c r="W10" s="55"/>
      <c r="X10" s="55"/>
      <c r="Y10" s="55"/>
      <c r="Z10" s="55">
        <v>1</v>
      </c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>
        <v>2</v>
      </c>
      <c r="AU10" s="55"/>
      <c r="AV10" s="55"/>
      <c r="AW10" s="55">
        <v>1</v>
      </c>
      <c r="AX10" s="55">
        <v>1</v>
      </c>
      <c r="AY10" s="55"/>
      <c r="AZ10" s="55"/>
      <c r="BA10" s="55"/>
      <c r="BB10" s="55"/>
      <c r="BC10" s="55">
        <v>1</v>
      </c>
      <c r="BD10" s="55"/>
      <c r="BE10" s="55"/>
      <c r="BF10" s="55"/>
      <c r="BG10" s="55"/>
      <c r="BH10" s="55"/>
      <c r="BI10" s="55">
        <v>1</v>
      </c>
      <c r="BJ10" s="55"/>
      <c r="BK10" s="55"/>
      <c r="BL10" s="55"/>
      <c r="BM10" s="55">
        <v>1</v>
      </c>
      <c r="BN10" s="55"/>
      <c r="BO10" s="55"/>
      <c r="BP10" s="55"/>
      <c r="BQ10" s="55"/>
      <c r="BR10" s="55"/>
      <c r="BS10" s="55"/>
      <c r="BT10" s="55"/>
      <c r="BU10" s="55">
        <v>10</v>
      </c>
      <c r="BV10">
        <f t="shared" si="0"/>
        <v>9</v>
      </c>
    </row>
    <row r="11" spans="1:74" x14ac:dyDescent="0.25">
      <c r="A11" s="54">
        <v>200802871</v>
      </c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>
        <v>1</v>
      </c>
      <c r="V11" s="55"/>
      <c r="W11" s="55"/>
      <c r="X11" s="55"/>
      <c r="Y11" s="55">
        <v>1</v>
      </c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>
        <v>1</v>
      </c>
      <c r="AP11" s="55"/>
      <c r="AQ11" s="55"/>
      <c r="AR11" s="55">
        <v>1</v>
      </c>
      <c r="AS11" s="55"/>
      <c r="AT11" s="55">
        <v>1</v>
      </c>
      <c r="AU11" s="55"/>
      <c r="AV11" s="55">
        <v>1</v>
      </c>
      <c r="AW11" s="55"/>
      <c r="AX11" s="55"/>
      <c r="AY11" s="55"/>
      <c r="AZ11" s="55"/>
      <c r="BA11" s="55"/>
      <c r="BB11" s="55">
        <v>1</v>
      </c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>
        <v>1</v>
      </c>
      <c r="BR11" s="55">
        <v>1</v>
      </c>
      <c r="BS11" s="55"/>
      <c r="BT11" s="55"/>
      <c r="BU11" s="55">
        <v>9</v>
      </c>
      <c r="BV11">
        <f t="shared" si="0"/>
        <v>9</v>
      </c>
    </row>
    <row r="12" spans="1:74" x14ac:dyDescent="0.25">
      <c r="A12" s="54">
        <v>200806079</v>
      </c>
      <c r="B12" s="55"/>
      <c r="C12" s="55"/>
      <c r="D12" s="55">
        <v>1</v>
      </c>
      <c r="E12" s="55">
        <v>1</v>
      </c>
      <c r="F12" s="55"/>
      <c r="G12" s="55"/>
      <c r="H12" s="55"/>
      <c r="I12" s="55"/>
      <c r="J12" s="55">
        <v>1</v>
      </c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>
        <v>1</v>
      </c>
      <c r="Z12" s="55">
        <v>1</v>
      </c>
      <c r="AA12" s="55"/>
      <c r="AB12" s="55"/>
      <c r="AC12" s="55"/>
      <c r="AD12" s="55"/>
      <c r="AE12" s="55"/>
      <c r="AF12" s="55"/>
      <c r="AG12" s="55"/>
      <c r="AH12" s="55">
        <v>1</v>
      </c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>
        <v>1</v>
      </c>
      <c r="AU12" s="55">
        <v>1</v>
      </c>
      <c r="AV12" s="55">
        <v>1</v>
      </c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>
        <v>1</v>
      </c>
      <c r="BP12" s="55"/>
      <c r="BQ12" s="55"/>
      <c r="BR12" s="55"/>
      <c r="BS12" s="55"/>
      <c r="BT12" s="55"/>
      <c r="BU12" s="55">
        <v>10</v>
      </c>
      <c r="BV12">
        <f t="shared" si="0"/>
        <v>10</v>
      </c>
    </row>
    <row r="13" spans="1:74" x14ac:dyDescent="0.25">
      <c r="A13" s="54">
        <v>200900568</v>
      </c>
      <c r="B13" s="55"/>
      <c r="C13" s="55">
        <v>1</v>
      </c>
      <c r="D13" s="55"/>
      <c r="E13" s="55">
        <v>1</v>
      </c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>
        <v>1</v>
      </c>
      <c r="Z13" s="55">
        <v>1</v>
      </c>
      <c r="AA13" s="55"/>
      <c r="AB13" s="55"/>
      <c r="AC13" s="55"/>
      <c r="AD13" s="55"/>
      <c r="AE13" s="55"/>
      <c r="AF13" s="55"/>
      <c r="AG13" s="55">
        <v>1</v>
      </c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>
        <v>1</v>
      </c>
      <c r="AW13" s="55"/>
      <c r="AX13" s="55"/>
      <c r="AY13" s="55"/>
      <c r="AZ13" s="55"/>
      <c r="BA13" s="55">
        <v>1</v>
      </c>
      <c r="BB13" s="55"/>
      <c r="BC13" s="55"/>
      <c r="BD13" s="55"/>
      <c r="BE13" s="55"/>
      <c r="BF13" s="55"/>
      <c r="BG13" s="55">
        <v>1</v>
      </c>
      <c r="BH13" s="55"/>
      <c r="BI13" s="55"/>
      <c r="BJ13" s="55"/>
      <c r="BK13" s="55"/>
      <c r="BL13" s="55"/>
      <c r="BM13" s="55">
        <v>1</v>
      </c>
      <c r="BN13" s="55"/>
      <c r="BO13" s="55"/>
      <c r="BP13" s="55"/>
      <c r="BQ13" s="55"/>
      <c r="BR13" s="55"/>
      <c r="BS13" s="55"/>
      <c r="BT13" s="55">
        <v>1</v>
      </c>
      <c r="BU13" s="55">
        <v>10</v>
      </c>
      <c r="BV13">
        <f t="shared" si="0"/>
        <v>10</v>
      </c>
    </row>
    <row r="14" spans="1:74" x14ac:dyDescent="0.25">
      <c r="A14" s="54">
        <v>200904191</v>
      </c>
      <c r="B14" s="55"/>
      <c r="C14" s="55">
        <v>2</v>
      </c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>
        <v>1</v>
      </c>
      <c r="W14" s="55"/>
      <c r="X14" s="55"/>
      <c r="Y14" s="55"/>
      <c r="Z14" s="55">
        <v>2</v>
      </c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>
        <v>1</v>
      </c>
      <c r="AU14" s="55"/>
      <c r="AV14" s="55">
        <v>1</v>
      </c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>
        <v>2</v>
      </c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>
        <v>1</v>
      </c>
      <c r="BU14" s="55">
        <v>10</v>
      </c>
      <c r="BV14">
        <f t="shared" si="0"/>
        <v>7</v>
      </c>
    </row>
    <row r="15" spans="1:74" x14ac:dyDescent="0.25">
      <c r="A15" s="54">
        <v>201003016</v>
      </c>
      <c r="B15" s="55"/>
      <c r="C15" s="55">
        <v>1</v>
      </c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>
        <v>2</v>
      </c>
      <c r="AA15" s="55"/>
      <c r="AB15" s="55"/>
      <c r="AC15" s="55"/>
      <c r="AD15" s="55"/>
      <c r="AE15" s="55"/>
      <c r="AF15" s="55"/>
      <c r="AG15" s="55"/>
      <c r="AH15" s="55">
        <v>1</v>
      </c>
      <c r="AI15" s="55"/>
      <c r="AJ15" s="55"/>
      <c r="AK15" s="55"/>
      <c r="AL15" s="55"/>
      <c r="AM15" s="55"/>
      <c r="AN15" s="55"/>
      <c r="AO15" s="55">
        <v>1</v>
      </c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>
        <v>1</v>
      </c>
      <c r="BD15" s="55"/>
      <c r="BE15" s="55"/>
      <c r="BF15" s="55"/>
      <c r="BG15" s="55"/>
      <c r="BH15" s="55"/>
      <c r="BI15" s="55">
        <v>1</v>
      </c>
      <c r="BJ15" s="55"/>
      <c r="BK15" s="55"/>
      <c r="BL15" s="55"/>
      <c r="BM15" s="55">
        <v>1</v>
      </c>
      <c r="BN15" s="55"/>
      <c r="BO15" s="55">
        <v>1</v>
      </c>
      <c r="BP15" s="55"/>
      <c r="BQ15" s="55"/>
      <c r="BR15" s="55"/>
      <c r="BS15" s="55"/>
      <c r="BT15" s="55"/>
      <c r="BU15" s="55">
        <v>9</v>
      </c>
      <c r="BV15">
        <f t="shared" si="0"/>
        <v>8</v>
      </c>
    </row>
    <row r="16" spans="1:74" x14ac:dyDescent="0.25">
      <c r="A16" s="54">
        <v>201004304</v>
      </c>
      <c r="B16" s="55"/>
      <c r="C16" s="55"/>
      <c r="D16" s="55"/>
      <c r="E16" s="55">
        <v>1</v>
      </c>
      <c r="F16" s="55"/>
      <c r="G16" s="55"/>
      <c r="H16" s="55"/>
      <c r="I16" s="55">
        <v>1</v>
      </c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>
        <v>1</v>
      </c>
      <c r="Z16" s="55">
        <v>1</v>
      </c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>
        <v>2</v>
      </c>
      <c r="AU16" s="55"/>
      <c r="AV16" s="55">
        <v>1</v>
      </c>
      <c r="AW16" s="55"/>
      <c r="AX16" s="55"/>
      <c r="AY16" s="55"/>
      <c r="AZ16" s="55"/>
      <c r="BA16" s="55">
        <v>1</v>
      </c>
      <c r="BB16" s="55"/>
      <c r="BC16" s="55"/>
      <c r="BD16" s="55"/>
      <c r="BE16" s="55"/>
      <c r="BF16" s="55"/>
      <c r="BG16" s="55"/>
      <c r="BH16" s="55"/>
      <c r="BI16" s="55">
        <v>1</v>
      </c>
      <c r="BJ16" s="55"/>
      <c r="BK16" s="55"/>
      <c r="BL16" s="55"/>
      <c r="BM16" s="55">
        <v>1</v>
      </c>
      <c r="BN16" s="55"/>
      <c r="BO16" s="55"/>
      <c r="BP16" s="55"/>
      <c r="BQ16" s="55"/>
      <c r="BR16" s="55"/>
      <c r="BS16" s="55"/>
      <c r="BT16" s="55"/>
      <c r="BU16" s="55">
        <v>10</v>
      </c>
      <c r="BV16">
        <f t="shared" si="0"/>
        <v>9</v>
      </c>
    </row>
    <row r="17" spans="1:74" x14ac:dyDescent="0.25">
      <c r="A17" s="54">
        <v>201005231</v>
      </c>
      <c r="B17" s="55"/>
      <c r="C17" s="55"/>
      <c r="D17" s="55"/>
      <c r="E17" s="55"/>
      <c r="F17" s="55"/>
      <c r="G17" s="55"/>
      <c r="H17" s="55"/>
      <c r="I17" s="55">
        <v>1</v>
      </c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>
        <v>1</v>
      </c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>
        <v>1</v>
      </c>
      <c r="AU17" s="55"/>
      <c r="AV17" s="55"/>
      <c r="AW17" s="55"/>
      <c r="AX17" s="55"/>
      <c r="AY17" s="55">
        <v>1</v>
      </c>
      <c r="AZ17" s="55"/>
      <c r="BA17" s="55">
        <v>1</v>
      </c>
      <c r="BB17" s="55"/>
      <c r="BC17" s="55">
        <v>2</v>
      </c>
      <c r="BD17" s="55"/>
      <c r="BE17" s="55"/>
      <c r="BF17" s="55"/>
      <c r="BG17" s="55"/>
      <c r="BH17" s="55"/>
      <c r="BI17" s="55">
        <v>1</v>
      </c>
      <c r="BJ17" s="55"/>
      <c r="BK17" s="55"/>
      <c r="BL17" s="55"/>
      <c r="BM17" s="55"/>
      <c r="BN17" s="55">
        <v>1</v>
      </c>
      <c r="BO17" s="55">
        <v>1</v>
      </c>
      <c r="BP17" s="55"/>
      <c r="BQ17" s="55"/>
      <c r="BR17" s="55"/>
      <c r="BS17" s="55"/>
      <c r="BT17" s="55"/>
      <c r="BU17" s="55">
        <v>10</v>
      </c>
      <c r="BV17">
        <f t="shared" si="0"/>
        <v>9</v>
      </c>
    </row>
    <row r="18" spans="1:74" x14ac:dyDescent="0.25">
      <c r="A18" s="54">
        <v>201005457</v>
      </c>
      <c r="B18" s="55"/>
      <c r="C18" s="55"/>
      <c r="D18" s="55"/>
      <c r="E18" s="55"/>
      <c r="F18" s="55"/>
      <c r="G18" s="55"/>
      <c r="H18" s="55"/>
      <c r="I18" s="55">
        <v>1</v>
      </c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>
        <v>1</v>
      </c>
      <c r="V18" s="55"/>
      <c r="W18" s="55"/>
      <c r="X18" s="55">
        <v>1</v>
      </c>
      <c r="Y18" s="55">
        <v>1</v>
      </c>
      <c r="Z18" s="55"/>
      <c r="AA18" s="55">
        <v>1</v>
      </c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>
        <v>2</v>
      </c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>
        <v>1</v>
      </c>
      <c r="BK18" s="55"/>
      <c r="BL18" s="55"/>
      <c r="BM18" s="55"/>
      <c r="BN18" s="55"/>
      <c r="BO18" s="55"/>
      <c r="BP18" s="55"/>
      <c r="BQ18" s="55"/>
      <c r="BR18" s="55">
        <v>1</v>
      </c>
      <c r="BS18" s="55"/>
      <c r="BT18" s="55"/>
      <c r="BU18" s="55">
        <v>9</v>
      </c>
      <c r="BV18">
        <f t="shared" si="0"/>
        <v>8</v>
      </c>
    </row>
    <row r="19" spans="1:74" x14ac:dyDescent="0.25">
      <c r="A19" s="54">
        <v>201101522</v>
      </c>
      <c r="B19" s="55"/>
      <c r="C19" s="55"/>
      <c r="D19" s="55"/>
      <c r="E19" s="55"/>
      <c r="F19" s="55"/>
      <c r="G19" s="55"/>
      <c r="H19" s="55">
        <v>1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>
        <v>1</v>
      </c>
      <c r="V19" s="55"/>
      <c r="W19" s="55"/>
      <c r="X19" s="55"/>
      <c r="Y19" s="55">
        <v>1</v>
      </c>
      <c r="Z19" s="55">
        <v>1</v>
      </c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>
        <v>1</v>
      </c>
      <c r="AS19" s="55"/>
      <c r="AT19" s="55"/>
      <c r="AU19" s="55">
        <v>1</v>
      </c>
      <c r="AV19" s="55"/>
      <c r="AW19" s="55"/>
      <c r="AX19" s="55"/>
      <c r="AY19" s="55"/>
      <c r="AZ19" s="55"/>
      <c r="BA19" s="55"/>
      <c r="BB19" s="55"/>
      <c r="BC19" s="55">
        <v>1</v>
      </c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>
        <v>1</v>
      </c>
      <c r="BP19" s="55"/>
      <c r="BQ19" s="55">
        <v>1</v>
      </c>
      <c r="BR19" s="55">
        <v>1</v>
      </c>
      <c r="BS19" s="55"/>
      <c r="BT19" s="55"/>
      <c r="BU19" s="55">
        <v>10</v>
      </c>
      <c r="BV19">
        <f t="shared" si="0"/>
        <v>10</v>
      </c>
    </row>
    <row r="20" spans="1:74" x14ac:dyDescent="0.25">
      <c r="A20" s="54">
        <v>201104122</v>
      </c>
      <c r="B20" s="55"/>
      <c r="C20" s="55"/>
      <c r="D20" s="55"/>
      <c r="E20" s="55"/>
      <c r="F20" s="55"/>
      <c r="G20" s="55"/>
      <c r="H20" s="55"/>
      <c r="I20" s="55">
        <v>1</v>
      </c>
      <c r="J20" s="55"/>
      <c r="K20" s="55"/>
      <c r="L20" s="55"/>
      <c r="M20" s="55"/>
      <c r="N20" s="55"/>
      <c r="O20" s="55"/>
      <c r="P20" s="55">
        <v>1</v>
      </c>
      <c r="Q20" s="55"/>
      <c r="R20" s="55"/>
      <c r="S20" s="55"/>
      <c r="T20" s="55"/>
      <c r="U20" s="55"/>
      <c r="V20" s="55"/>
      <c r="W20" s="55"/>
      <c r="X20" s="55">
        <v>1</v>
      </c>
      <c r="Y20" s="55">
        <v>1</v>
      </c>
      <c r="Z20" s="55">
        <v>1</v>
      </c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>
        <v>1</v>
      </c>
      <c r="AU20" s="55"/>
      <c r="AV20" s="55">
        <v>2</v>
      </c>
      <c r="AW20" s="55"/>
      <c r="AX20" s="55"/>
      <c r="AY20" s="55"/>
      <c r="AZ20" s="55"/>
      <c r="BA20" s="55"/>
      <c r="BB20" s="55"/>
      <c r="BC20" s="55">
        <v>1</v>
      </c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>
        <v>9</v>
      </c>
      <c r="BV20">
        <f t="shared" si="0"/>
        <v>8</v>
      </c>
    </row>
    <row r="21" spans="1:74" x14ac:dyDescent="0.25">
      <c r="A21" s="54">
        <v>201204970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>
        <v>1</v>
      </c>
      <c r="X21" s="55"/>
      <c r="Y21" s="55">
        <v>1</v>
      </c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>
        <v>1</v>
      </c>
      <c r="AK21" s="55"/>
      <c r="AL21" s="55"/>
      <c r="AM21" s="55">
        <v>1</v>
      </c>
      <c r="AN21" s="55"/>
      <c r="AO21" s="55"/>
      <c r="AP21" s="55"/>
      <c r="AQ21" s="55"/>
      <c r="AR21" s="55"/>
      <c r="AS21" s="55"/>
      <c r="AT21" s="55">
        <v>1</v>
      </c>
      <c r="AU21" s="55"/>
      <c r="AV21" s="55">
        <v>1</v>
      </c>
      <c r="AW21" s="55"/>
      <c r="AX21" s="55">
        <v>1</v>
      </c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>
        <v>1</v>
      </c>
      <c r="BO21" s="55"/>
      <c r="BP21" s="55"/>
      <c r="BQ21" s="55">
        <v>1</v>
      </c>
      <c r="BR21" s="55"/>
      <c r="BS21" s="55"/>
      <c r="BT21" s="55"/>
      <c r="BU21" s="55">
        <v>9</v>
      </c>
      <c r="BV21">
        <f t="shared" si="0"/>
        <v>9</v>
      </c>
    </row>
    <row r="22" spans="1:74" x14ac:dyDescent="0.25">
      <c r="A22" s="54">
        <v>201205991</v>
      </c>
      <c r="B22" s="55"/>
      <c r="C22" s="55"/>
      <c r="D22" s="55"/>
      <c r="E22" s="55"/>
      <c r="F22" s="55"/>
      <c r="G22" s="55"/>
      <c r="H22" s="55">
        <v>1</v>
      </c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>
        <v>1</v>
      </c>
      <c r="X22" s="55"/>
      <c r="Y22" s="55"/>
      <c r="Z22" s="55">
        <v>1</v>
      </c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>
        <v>1</v>
      </c>
      <c r="AW22" s="55"/>
      <c r="AX22" s="55">
        <v>1</v>
      </c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>
        <v>1</v>
      </c>
      <c r="BJ22" s="55"/>
      <c r="BK22" s="55"/>
      <c r="BL22" s="55"/>
      <c r="BM22" s="55"/>
      <c r="BN22" s="55"/>
      <c r="BO22" s="55">
        <v>1</v>
      </c>
      <c r="BP22" s="55"/>
      <c r="BQ22" s="55">
        <v>1</v>
      </c>
      <c r="BR22" s="55">
        <v>1</v>
      </c>
      <c r="BS22" s="55"/>
      <c r="BT22" s="55"/>
      <c r="BU22" s="55">
        <v>9</v>
      </c>
      <c r="BV22">
        <f t="shared" si="0"/>
        <v>9</v>
      </c>
    </row>
    <row r="23" spans="1:74" x14ac:dyDescent="0.25">
      <c r="A23" s="54">
        <v>201206120</v>
      </c>
      <c r="B23" s="55"/>
      <c r="C23" s="55"/>
      <c r="D23" s="55"/>
      <c r="E23" s="55"/>
      <c r="F23" s="55"/>
      <c r="G23" s="55"/>
      <c r="H23" s="55">
        <v>1</v>
      </c>
      <c r="I23" s="55"/>
      <c r="J23" s="55"/>
      <c r="K23" s="55">
        <v>1</v>
      </c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>
        <v>1</v>
      </c>
      <c r="X23" s="55"/>
      <c r="Y23" s="55"/>
      <c r="Z23" s="55"/>
      <c r="AA23" s="55">
        <v>1</v>
      </c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>
        <v>2</v>
      </c>
      <c r="AY23" s="55"/>
      <c r="AZ23" s="55"/>
      <c r="BA23" s="55"/>
      <c r="BB23" s="55"/>
      <c r="BC23" s="55"/>
      <c r="BD23" s="55"/>
      <c r="BE23" s="55"/>
      <c r="BF23" s="55"/>
      <c r="BG23" s="55">
        <v>1</v>
      </c>
      <c r="BH23" s="55"/>
      <c r="BI23" s="55"/>
      <c r="BJ23" s="55"/>
      <c r="BK23" s="55"/>
      <c r="BL23" s="55"/>
      <c r="BM23" s="55"/>
      <c r="BN23" s="55"/>
      <c r="BO23" s="55"/>
      <c r="BP23" s="55"/>
      <c r="BQ23" s="55">
        <v>1</v>
      </c>
      <c r="BR23" s="55">
        <v>1</v>
      </c>
      <c r="BS23" s="55"/>
      <c r="BT23" s="55"/>
      <c r="BU23" s="55">
        <v>9</v>
      </c>
      <c r="BV23">
        <f t="shared" si="0"/>
        <v>8</v>
      </c>
    </row>
    <row r="24" spans="1:74" x14ac:dyDescent="0.25">
      <c r="A24" s="54">
        <v>201208089</v>
      </c>
      <c r="B24" s="55"/>
      <c r="C24" s="55"/>
      <c r="D24" s="55"/>
      <c r="E24" s="55"/>
      <c r="F24" s="55"/>
      <c r="G24" s="55"/>
      <c r="H24" s="55"/>
      <c r="I24" s="55">
        <v>1</v>
      </c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>
        <v>1</v>
      </c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>
        <v>1</v>
      </c>
      <c r="AS24" s="55"/>
      <c r="AT24" s="55">
        <v>1</v>
      </c>
      <c r="AU24" s="55"/>
      <c r="AV24" s="55"/>
      <c r="AW24" s="55"/>
      <c r="AX24" s="55"/>
      <c r="AY24" s="55"/>
      <c r="AZ24" s="55"/>
      <c r="BA24" s="55"/>
      <c r="BB24" s="55"/>
      <c r="BC24" s="55">
        <v>1</v>
      </c>
      <c r="BD24" s="55"/>
      <c r="BE24" s="55"/>
      <c r="BF24" s="55"/>
      <c r="BG24" s="55"/>
      <c r="BH24" s="55"/>
      <c r="BI24" s="55">
        <v>1</v>
      </c>
      <c r="BJ24" s="55"/>
      <c r="BK24" s="55"/>
      <c r="BL24" s="55"/>
      <c r="BM24" s="55"/>
      <c r="BN24" s="55"/>
      <c r="BO24" s="55">
        <v>1</v>
      </c>
      <c r="BP24" s="55"/>
      <c r="BQ24" s="55">
        <v>1</v>
      </c>
      <c r="BR24" s="55">
        <v>1</v>
      </c>
      <c r="BS24" s="55"/>
      <c r="BT24" s="55"/>
      <c r="BU24" s="55">
        <v>9</v>
      </c>
      <c r="BV24">
        <f t="shared" si="0"/>
        <v>9</v>
      </c>
    </row>
    <row r="25" spans="1:74" x14ac:dyDescent="0.25">
      <c r="A25" s="54">
        <v>201208138</v>
      </c>
      <c r="B25" s="55"/>
      <c r="C25" s="55"/>
      <c r="D25" s="55"/>
      <c r="E25" s="55"/>
      <c r="F25" s="55"/>
      <c r="G25" s="55"/>
      <c r="H25" s="55">
        <v>1</v>
      </c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>
        <v>1</v>
      </c>
      <c r="W25" s="55"/>
      <c r="X25" s="55"/>
      <c r="Y25" s="55"/>
      <c r="Z25" s="55">
        <v>1</v>
      </c>
      <c r="AA25" s="55"/>
      <c r="AB25" s="55"/>
      <c r="AC25" s="55">
        <v>1</v>
      </c>
      <c r="AD25" s="55"/>
      <c r="AE25" s="55"/>
      <c r="AF25" s="55"/>
      <c r="AG25" s="55">
        <v>1</v>
      </c>
      <c r="AH25" s="55">
        <v>1</v>
      </c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>
        <v>1</v>
      </c>
      <c r="BB25" s="55"/>
      <c r="BC25" s="55"/>
      <c r="BD25" s="55"/>
      <c r="BE25" s="55"/>
      <c r="BF25" s="55"/>
      <c r="BG25" s="55"/>
      <c r="BH25" s="55"/>
      <c r="BI25" s="55">
        <v>1</v>
      </c>
      <c r="BJ25" s="55"/>
      <c r="BK25" s="55"/>
      <c r="BL25" s="55"/>
      <c r="BM25" s="55"/>
      <c r="BN25" s="55">
        <v>1</v>
      </c>
      <c r="BO25" s="55">
        <v>1</v>
      </c>
      <c r="BP25" s="55"/>
      <c r="BQ25" s="55"/>
      <c r="BR25" s="55"/>
      <c r="BS25" s="55"/>
      <c r="BT25" s="55"/>
      <c r="BU25" s="55">
        <v>10</v>
      </c>
      <c r="BV25">
        <f t="shared" si="0"/>
        <v>10</v>
      </c>
    </row>
    <row r="26" spans="1:74" x14ac:dyDescent="0.25">
      <c r="A26" s="54">
        <v>201302823</v>
      </c>
      <c r="B26" s="55"/>
      <c r="C26" s="55">
        <v>1</v>
      </c>
      <c r="D26" s="55">
        <v>1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>
        <v>2</v>
      </c>
      <c r="Z26" s="55">
        <v>1</v>
      </c>
      <c r="AA26" s="55"/>
      <c r="AB26" s="55"/>
      <c r="AC26" s="55">
        <v>1</v>
      </c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>
        <v>1</v>
      </c>
      <c r="AS26" s="55"/>
      <c r="AT26" s="55">
        <v>1</v>
      </c>
      <c r="AU26" s="55"/>
      <c r="AV26" s="55">
        <v>1</v>
      </c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>
        <v>1</v>
      </c>
      <c r="BU26" s="55">
        <v>10</v>
      </c>
      <c r="BV26">
        <f t="shared" si="0"/>
        <v>9</v>
      </c>
    </row>
    <row r="27" spans="1:74" x14ac:dyDescent="0.25">
      <c r="A27" s="54">
        <v>201303517</v>
      </c>
      <c r="B27" s="55"/>
      <c r="C27" s="55">
        <v>1</v>
      </c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>
        <v>1</v>
      </c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>
        <v>1</v>
      </c>
      <c r="AS27" s="55"/>
      <c r="AT27" s="55">
        <v>1</v>
      </c>
      <c r="AU27" s="55"/>
      <c r="AV27" s="55">
        <v>2</v>
      </c>
      <c r="AW27" s="55"/>
      <c r="AX27" s="55"/>
      <c r="AY27" s="55"/>
      <c r="AZ27" s="55"/>
      <c r="BA27" s="55"/>
      <c r="BB27" s="55"/>
      <c r="BC27" s="55">
        <v>1</v>
      </c>
      <c r="BD27" s="55"/>
      <c r="BE27" s="55"/>
      <c r="BF27" s="55"/>
      <c r="BG27" s="55">
        <v>1</v>
      </c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>
        <v>1</v>
      </c>
      <c r="BU27" s="55">
        <v>9</v>
      </c>
      <c r="BV27">
        <f t="shared" si="0"/>
        <v>8</v>
      </c>
    </row>
    <row r="28" spans="1:74" x14ac:dyDescent="0.25">
      <c r="A28" s="54">
        <v>201304154</v>
      </c>
      <c r="B28" s="55"/>
      <c r="C28" s="55">
        <v>1</v>
      </c>
      <c r="D28" s="55"/>
      <c r="E28" s="55"/>
      <c r="F28" s="55"/>
      <c r="G28" s="55"/>
      <c r="H28" s="55">
        <v>1</v>
      </c>
      <c r="I28" s="55"/>
      <c r="J28" s="55"/>
      <c r="K28" s="55">
        <v>1</v>
      </c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>
        <v>1</v>
      </c>
      <c r="Z28" s="55">
        <v>1</v>
      </c>
      <c r="AA28" s="55">
        <v>1</v>
      </c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>
        <v>1</v>
      </c>
      <c r="AS28" s="55"/>
      <c r="AT28" s="55"/>
      <c r="AU28" s="55"/>
      <c r="AV28" s="55"/>
      <c r="AW28" s="55"/>
      <c r="AX28" s="55">
        <v>1</v>
      </c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>
        <v>1</v>
      </c>
      <c r="BR28" s="55"/>
      <c r="BS28" s="55"/>
      <c r="BT28" s="55"/>
      <c r="BU28" s="55">
        <v>9</v>
      </c>
      <c r="BV28">
        <f t="shared" si="0"/>
        <v>9</v>
      </c>
    </row>
    <row r="29" spans="1:74" x14ac:dyDescent="0.25">
      <c r="A29" s="54">
        <v>201306340</v>
      </c>
      <c r="B29" s="55"/>
      <c r="C29" s="55">
        <v>1</v>
      </c>
      <c r="D29" s="55"/>
      <c r="E29" s="55"/>
      <c r="F29" s="55"/>
      <c r="G29" s="55"/>
      <c r="H29" s="55">
        <v>1</v>
      </c>
      <c r="I29" s="55"/>
      <c r="J29" s="55"/>
      <c r="K29" s="55">
        <v>1</v>
      </c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>
        <v>1</v>
      </c>
      <c r="W29" s="55"/>
      <c r="X29" s="55"/>
      <c r="Y29" s="55">
        <v>1</v>
      </c>
      <c r="Z29" s="55">
        <v>1</v>
      </c>
      <c r="AA29" s="55"/>
      <c r="AB29" s="55"/>
      <c r="AC29" s="55"/>
      <c r="AD29" s="55"/>
      <c r="AE29" s="55"/>
      <c r="AF29" s="55"/>
      <c r="AG29" s="55"/>
      <c r="AH29" s="55"/>
      <c r="AI29" s="55"/>
      <c r="AJ29" s="55">
        <v>1</v>
      </c>
      <c r="AK29" s="55"/>
      <c r="AL29" s="55"/>
      <c r="AM29" s="55"/>
      <c r="AN29" s="55"/>
      <c r="AO29" s="55"/>
      <c r="AP29" s="55"/>
      <c r="AQ29" s="55"/>
      <c r="AR29" s="55">
        <v>1</v>
      </c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>
        <v>1</v>
      </c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>
        <v>9</v>
      </c>
      <c r="BV29">
        <f t="shared" si="0"/>
        <v>9</v>
      </c>
    </row>
    <row r="30" spans="1:74" x14ac:dyDescent="0.25">
      <c r="A30" s="54">
        <v>201307032</v>
      </c>
      <c r="B30" s="55"/>
      <c r="C30" s="55"/>
      <c r="D30" s="55"/>
      <c r="E30" s="55">
        <v>2</v>
      </c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>
        <v>1</v>
      </c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>
        <v>1</v>
      </c>
      <c r="AI30" s="55"/>
      <c r="AJ30" s="55">
        <v>1</v>
      </c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>
        <v>1</v>
      </c>
      <c r="AY30" s="55"/>
      <c r="AZ30" s="55"/>
      <c r="BA30" s="55"/>
      <c r="BB30" s="55"/>
      <c r="BC30" s="55">
        <v>1</v>
      </c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>
        <v>1</v>
      </c>
      <c r="BP30" s="55"/>
      <c r="BQ30" s="55">
        <v>1</v>
      </c>
      <c r="BR30" s="55"/>
      <c r="BS30" s="55"/>
      <c r="BT30" s="55"/>
      <c r="BU30" s="55">
        <v>9</v>
      </c>
      <c r="BV30">
        <f t="shared" si="0"/>
        <v>8</v>
      </c>
    </row>
    <row r="31" spans="1:74" x14ac:dyDescent="0.25">
      <c r="A31" s="54">
        <v>201308099</v>
      </c>
      <c r="B31" s="55"/>
      <c r="C31" s="55"/>
      <c r="D31" s="55"/>
      <c r="E31" s="55">
        <v>1</v>
      </c>
      <c r="F31" s="55"/>
      <c r="G31" s="55"/>
      <c r="H31" s="55"/>
      <c r="I31" s="55">
        <v>1</v>
      </c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>
        <v>1</v>
      </c>
      <c r="Z31" s="55">
        <v>1</v>
      </c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>
        <v>1</v>
      </c>
      <c r="AS31" s="55"/>
      <c r="AT31" s="55">
        <v>1</v>
      </c>
      <c r="AU31" s="55"/>
      <c r="AV31" s="55">
        <v>2</v>
      </c>
      <c r="AW31" s="55"/>
      <c r="AX31" s="55">
        <v>1</v>
      </c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>
        <v>9</v>
      </c>
      <c r="BV31">
        <f t="shared" si="0"/>
        <v>8</v>
      </c>
    </row>
    <row r="32" spans="1:74" x14ac:dyDescent="0.25">
      <c r="A32" s="54">
        <v>201308512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>
        <v>1</v>
      </c>
      <c r="N32" s="55"/>
      <c r="O32" s="55"/>
      <c r="P32" s="55"/>
      <c r="Q32" s="55"/>
      <c r="R32" s="55"/>
      <c r="S32" s="55"/>
      <c r="T32" s="55"/>
      <c r="U32" s="55"/>
      <c r="V32" s="55">
        <v>1</v>
      </c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>
        <v>1</v>
      </c>
      <c r="AU32" s="55">
        <v>1</v>
      </c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>
        <v>1</v>
      </c>
      <c r="BN32" s="55"/>
      <c r="BO32" s="55"/>
      <c r="BP32" s="55"/>
      <c r="BQ32" s="55">
        <v>1</v>
      </c>
      <c r="BR32" s="55">
        <v>2</v>
      </c>
      <c r="BS32" s="55"/>
      <c r="BT32" s="55">
        <v>1</v>
      </c>
      <c r="BU32" s="55">
        <v>9</v>
      </c>
      <c r="BV32">
        <f t="shared" si="0"/>
        <v>8</v>
      </c>
    </row>
    <row r="33" spans="1:74" x14ac:dyDescent="0.25">
      <c r="A33" s="54">
        <v>201402718</v>
      </c>
      <c r="B33" s="55"/>
      <c r="C33" s="55">
        <v>1</v>
      </c>
      <c r="D33" s="55"/>
      <c r="E33" s="55"/>
      <c r="F33" s="55"/>
      <c r="G33" s="55"/>
      <c r="H33" s="55">
        <v>1</v>
      </c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>
        <v>1</v>
      </c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>
        <v>1</v>
      </c>
      <c r="AS33" s="55"/>
      <c r="AT33" s="55"/>
      <c r="AU33" s="55"/>
      <c r="AV33" s="55"/>
      <c r="AW33" s="55"/>
      <c r="AX33" s="55"/>
      <c r="AY33" s="55"/>
      <c r="AZ33" s="55"/>
      <c r="BA33" s="55">
        <v>1</v>
      </c>
      <c r="BB33" s="55"/>
      <c r="BC33" s="55">
        <v>2</v>
      </c>
      <c r="BD33" s="55"/>
      <c r="BE33" s="55"/>
      <c r="BF33" s="55"/>
      <c r="BG33" s="55"/>
      <c r="BH33" s="55"/>
      <c r="BI33" s="55"/>
      <c r="BJ33" s="55"/>
      <c r="BK33" s="55"/>
      <c r="BL33" s="55"/>
      <c r="BM33" s="55">
        <v>1</v>
      </c>
      <c r="BN33" s="55"/>
      <c r="BO33" s="55"/>
      <c r="BP33" s="55"/>
      <c r="BQ33" s="55"/>
      <c r="BR33" s="55"/>
      <c r="BS33" s="55"/>
      <c r="BT33" s="55">
        <v>1</v>
      </c>
      <c r="BU33" s="55">
        <v>9</v>
      </c>
      <c r="BV33">
        <f t="shared" si="0"/>
        <v>8</v>
      </c>
    </row>
    <row r="34" spans="1:74" x14ac:dyDescent="0.25">
      <c r="A34" s="54">
        <v>201403686</v>
      </c>
      <c r="B34" s="55"/>
      <c r="C34" s="55"/>
      <c r="D34" s="55"/>
      <c r="E34" s="55"/>
      <c r="F34" s="55"/>
      <c r="G34" s="55"/>
      <c r="H34" s="55"/>
      <c r="I34" s="55">
        <v>1</v>
      </c>
      <c r="J34" s="55"/>
      <c r="K34" s="55">
        <v>2</v>
      </c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>
        <v>1</v>
      </c>
      <c r="Z34" s="55"/>
      <c r="AA34" s="55"/>
      <c r="AB34" s="55"/>
      <c r="AC34" s="55"/>
      <c r="AD34" s="55"/>
      <c r="AE34" s="55"/>
      <c r="AF34" s="55"/>
      <c r="AG34" s="55"/>
      <c r="AH34" s="55">
        <v>1</v>
      </c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>
        <v>1</v>
      </c>
      <c r="AU34" s="55"/>
      <c r="AV34" s="55"/>
      <c r="AW34" s="55">
        <v>1</v>
      </c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>
        <v>1</v>
      </c>
      <c r="BJ34" s="55"/>
      <c r="BK34" s="55"/>
      <c r="BL34" s="55"/>
      <c r="BM34" s="55"/>
      <c r="BN34" s="55"/>
      <c r="BO34" s="55">
        <v>1</v>
      </c>
      <c r="BP34" s="55"/>
      <c r="BQ34" s="55"/>
      <c r="BR34" s="55">
        <v>1</v>
      </c>
      <c r="BS34" s="55"/>
      <c r="BT34" s="55"/>
      <c r="BU34" s="55">
        <v>10</v>
      </c>
      <c r="BV34">
        <f t="shared" si="0"/>
        <v>9</v>
      </c>
    </row>
    <row r="35" spans="1:74" x14ac:dyDescent="0.25">
      <c r="A35" s="54">
        <v>201403695</v>
      </c>
      <c r="B35" s="55"/>
      <c r="C35" s="55"/>
      <c r="D35" s="55">
        <v>1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>
        <v>1</v>
      </c>
      <c r="AA35" s="55">
        <v>1</v>
      </c>
      <c r="AB35" s="55"/>
      <c r="AC35" s="55">
        <v>1</v>
      </c>
      <c r="AD35" s="55"/>
      <c r="AE35" s="55"/>
      <c r="AF35" s="55"/>
      <c r="AG35" s="55"/>
      <c r="AH35" s="55"/>
      <c r="AI35" s="55"/>
      <c r="AJ35" s="55">
        <v>1</v>
      </c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>
        <v>1</v>
      </c>
      <c r="AY35" s="55"/>
      <c r="AZ35" s="55"/>
      <c r="BA35" s="55">
        <v>1</v>
      </c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>
        <v>1</v>
      </c>
      <c r="BN35" s="55"/>
      <c r="BO35" s="55"/>
      <c r="BP35" s="55"/>
      <c r="BQ35" s="55"/>
      <c r="BR35" s="55">
        <v>1</v>
      </c>
      <c r="BS35" s="55"/>
      <c r="BT35" s="55"/>
      <c r="BU35" s="55">
        <v>9</v>
      </c>
      <c r="BV35">
        <f t="shared" si="0"/>
        <v>9</v>
      </c>
    </row>
    <row r="36" spans="1:74" x14ac:dyDescent="0.25">
      <c r="A36" s="54">
        <v>201404459</v>
      </c>
      <c r="B36" s="55"/>
      <c r="C36" s="55">
        <v>1</v>
      </c>
      <c r="D36" s="55"/>
      <c r="E36" s="55"/>
      <c r="F36" s="55"/>
      <c r="G36" s="55"/>
      <c r="H36" s="55"/>
      <c r="I36" s="55"/>
      <c r="J36" s="55">
        <v>1</v>
      </c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>
        <v>1</v>
      </c>
      <c r="V36" s="55"/>
      <c r="W36" s="55"/>
      <c r="X36" s="55"/>
      <c r="Y36" s="55">
        <v>2</v>
      </c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>
        <v>1</v>
      </c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>
        <v>1</v>
      </c>
      <c r="BJ36" s="55"/>
      <c r="BK36" s="55"/>
      <c r="BL36" s="55"/>
      <c r="BM36" s="55"/>
      <c r="BN36" s="55"/>
      <c r="BO36" s="55"/>
      <c r="BP36" s="55"/>
      <c r="BQ36" s="55"/>
      <c r="BR36" s="55">
        <v>2</v>
      </c>
      <c r="BS36" s="55"/>
      <c r="BT36" s="55"/>
      <c r="BU36" s="55">
        <v>9</v>
      </c>
      <c r="BV36">
        <f t="shared" si="0"/>
        <v>7</v>
      </c>
    </row>
    <row r="37" spans="1:74" x14ac:dyDescent="0.25">
      <c r="A37" s="54">
        <v>201404676</v>
      </c>
      <c r="B37" s="55"/>
      <c r="C37" s="55"/>
      <c r="D37" s="55"/>
      <c r="E37" s="55">
        <v>1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>
        <v>2</v>
      </c>
      <c r="AA37" s="55"/>
      <c r="AB37" s="55"/>
      <c r="AC37" s="55"/>
      <c r="AD37" s="55"/>
      <c r="AE37" s="55">
        <v>1</v>
      </c>
      <c r="AF37" s="55"/>
      <c r="AG37" s="55">
        <v>1</v>
      </c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>
        <v>1</v>
      </c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>
        <v>1</v>
      </c>
      <c r="BN37" s="55"/>
      <c r="BO37" s="55"/>
      <c r="BP37" s="55"/>
      <c r="BQ37" s="55"/>
      <c r="BR37" s="55">
        <v>2</v>
      </c>
      <c r="BS37" s="55"/>
      <c r="BT37" s="55"/>
      <c r="BU37" s="55">
        <v>9</v>
      </c>
      <c r="BV37">
        <f t="shared" si="0"/>
        <v>7</v>
      </c>
    </row>
    <row r="38" spans="1:74" x14ac:dyDescent="0.25">
      <c r="A38" s="54">
        <v>201404947</v>
      </c>
      <c r="B38" s="55"/>
      <c r="C38" s="55"/>
      <c r="D38" s="55"/>
      <c r="E38" s="55">
        <v>1</v>
      </c>
      <c r="F38" s="55"/>
      <c r="G38" s="55"/>
      <c r="H38" s="55"/>
      <c r="I38" s="55">
        <v>1</v>
      </c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>
        <v>1</v>
      </c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>
        <v>1</v>
      </c>
      <c r="AW38" s="55"/>
      <c r="AX38" s="55"/>
      <c r="AY38" s="55"/>
      <c r="AZ38" s="55"/>
      <c r="BA38" s="55">
        <v>1</v>
      </c>
      <c r="BB38" s="55"/>
      <c r="BC38" s="55">
        <v>1</v>
      </c>
      <c r="BD38" s="55">
        <v>1</v>
      </c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>
        <v>2</v>
      </c>
      <c r="BS38" s="55"/>
      <c r="BT38" s="55"/>
      <c r="BU38" s="55">
        <v>9</v>
      </c>
      <c r="BV38">
        <f t="shared" si="0"/>
        <v>8</v>
      </c>
    </row>
    <row r="39" spans="1:74" x14ac:dyDescent="0.25">
      <c r="A39" s="54">
        <v>201405015</v>
      </c>
      <c r="B39" s="55"/>
      <c r="C39" s="55">
        <v>1</v>
      </c>
      <c r="D39" s="55"/>
      <c r="E39" s="55"/>
      <c r="F39" s="55"/>
      <c r="G39" s="55"/>
      <c r="H39" s="55"/>
      <c r="I39" s="55">
        <v>1</v>
      </c>
      <c r="J39" s="55">
        <v>1</v>
      </c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>
        <v>1</v>
      </c>
      <c r="W39" s="55"/>
      <c r="X39" s="55">
        <v>1</v>
      </c>
      <c r="Y39" s="55">
        <v>1</v>
      </c>
      <c r="Z39" s="55">
        <v>1</v>
      </c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>
        <v>1</v>
      </c>
      <c r="AS39" s="55"/>
      <c r="AT39" s="55"/>
      <c r="AU39" s="55"/>
      <c r="AV39" s="55">
        <v>1</v>
      </c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>
        <v>1</v>
      </c>
      <c r="BS39" s="55"/>
      <c r="BT39" s="55"/>
      <c r="BU39" s="55">
        <v>10</v>
      </c>
      <c r="BV39">
        <f t="shared" si="0"/>
        <v>10</v>
      </c>
    </row>
    <row r="40" spans="1:74" x14ac:dyDescent="0.25">
      <c r="A40" s="54">
        <v>201405742</v>
      </c>
      <c r="B40" s="55"/>
      <c r="C40" s="55"/>
      <c r="D40" s="55"/>
      <c r="E40" s="55"/>
      <c r="F40" s="55"/>
      <c r="G40" s="55"/>
      <c r="H40" s="55"/>
      <c r="I40" s="55">
        <v>1</v>
      </c>
      <c r="J40" s="55"/>
      <c r="K40" s="55"/>
      <c r="L40" s="55"/>
      <c r="M40" s="55"/>
      <c r="N40" s="55"/>
      <c r="O40" s="55"/>
      <c r="P40" s="55">
        <v>1</v>
      </c>
      <c r="Q40" s="55"/>
      <c r="R40" s="55"/>
      <c r="S40" s="55"/>
      <c r="T40" s="55"/>
      <c r="U40" s="55"/>
      <c r="V40" s="55"/>
      <c r="W40" s="55"/>
      <c r="X40" s="55"/>
      <c r="Y40" s="55">
        <v>1</v>
      </c>
      <c r="Z40" s="55">
        <v>1</v>
      </c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>
        <v>1</v>
      </c>
      <c r="AV40" s="55">
        <v>1</v>
      </c>
      <c r="AW40" s="55"/>
      <c r="AX40" s="55"/>
      <c r="AY40" s="55"/>
      <c r="AZ40" s="55"/>
      <c r="BA40" s="55"/>
      <c r="BB40" s="55"/>
      <c r="BC40" s="55">
        <v>2</v>
      </c>
      <c r="BD40" s="55"/>
      <c r="BE40" s="55"/>
      <c r="BF40" s="55"/>
      <c r="BG40" s="55"/>
      <c r="BH40" s="55"/>
      <c r="BI40" s="55"/>
      <c r="BJ40" s="55">
        <v>1</v>
      </c>
      <c r="BK40" s="55"/>
      <c r="BL40" s="55"/>
      <c r="BM40" s="55"/>
      <c r="BN40" s="55"/>
      <c r="BO40" s="55">
        <v>1</v>
      </c>
      <c r="BP40" s="55"/>
      <c r="BQ40" s="55"/>
      <c r="BR40" s="55"/>
      <c r="BS40" s="55"/>
      <c r="BT40" s="55"/>
      <c r="BU40" s="55">
        <v>10</v>
      </c>
      <c r="BV40">
        <f t="shared" si="0"/>
        <v>9</v>
      </c>
    </row>
    <row r="41" spans="1:74" x14ac:dyDescent="0.25">
      <c r="A41" s="54">
        <v>201405811</v>
      </c>
      <c r="B41" s="55"/>
      <c r="C41" s="55">
        <v>1</v>
      </c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>
        <v>1</v>
      </c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>
        <v>1</v>
      </c>
      <c r="AE41" s="55"/>
      <c r="AF41" s="55"/>
      <c r="AG41" s="55">
        <v>1</v>
      </c>
      <c r="AH41" s="55"/>
      <c r="AI41" s="55"/>
      <c r="AJ41" s="55">
        <v>1</v>
      </c>
      <c r="AK41" s="55"/>
      <c r="AL41" s="55"/>
      <c r="AM41" s="55"/>
      <c r="AN41" s="55"/>
      <c r="AO41" s="55"/>
      <c r="AP41" s="55"/>
      <c r="AQ41" s="55"/>
      <c r="AR41" s="55">
        <v>1</v>
      </c>
      <c r="AS41" s="55"/>
      <c r="AT41" s="55"/>
      <c r="AU41" s="55"/>
      <c r="AV41" s="55">
        <v>1</v>
      </c>
      <c r="AW41" s="55">
        <v>1</v>
      </c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>
        <v>1</v>
      </c>
      <c r="BU41" s="55">
        <v>9</v>
      </c>
      <c r="BV41">
        <f t="shared" si="0"/>
        <v>9</v>
      </c>
    </row>
    <row r="42" spans="1:74" x14ac:dyDescent="0.25">
      <c r="A42" s="54">
        <v>201406189</v>
      </c>
      <c r="B42" s="55"/>
      <c r="C42" s="55">
        <v>1</v>
      </c>
      <c r="D42" s="55"/>
      <c r="E42" s="55"/>
      <c r="F42" s="55"/>
      <c r="G42" s="55"/>
      <c r="H42" s="55"/>
      <c r="I42" s="55"/>
      <c r="J42" s="55">
        <v>1</v>
      </c>
      <c r="K42" s="55">
        <v>1</v>
      </c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>
        <v>1</v>
      </c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>
        <v>1</v>
      </c>
      <c r="AS42" s="55"/>
      <c r="AT42" s="55">
        <v>1</v>
      </c>
      <c r="AU42" s="55"/>
      <c r="AV42" s="55">
        <v>2</v>
      </c>
      <c r="AW42" s="55"/>
      <c r="AX42" s="55"/>
      <c r="AY42" s="55"/>
      <c r="AZ42" s="55"/>
      <c r="BA42" s="55"/>
      <c r="BB42" s="55"/>
      <c r="BC42" s="55">
        <v>1</v>
      </c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>
        <v>9</v>
      </c>
      <c r="BV42">
        <f t="shared" si="0"/>
        <v>8</v>
      </c>
    </row>
    <row r="43" spans="1:74" x14ac:dyDescent="0.25">
      <c r="A43" s="54">
        <v>201407691</v>
      </c>
      <c r="B43" s="55"/>
      <c r="C43" s="55">
        <v>1</v>
      </c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>
        <v>1</v>
      </c>
      <c r="P43" s="55"/>
      <c r="Q43" s="55"/>
      <c r="R43" s="55"/>
      <c r="S43" s="55"/>
      <c r="T43" s="55"/>
      <c r="U43" s="55">
        <v>1</v>
      </c>
      <c r="V43" s="55"/>
      <c r="W43" s="55"/>
      <c r="X43" s="55"/>
      <c r="Y43" s="55"/>
      <c r="Z43" s="55">
        <v>1</v>
      </c>
      <c r="AA43" s="55"/>
      <c r="AB43" s="55"/>
      <c r="AC43" s="55"/>
      <c r="AD43" s="55">
        <v>1</v>
      </c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>
        <v>1</v>
      </c>
      <c r="AU43" s="55">
        <v>1</v>
      </c>
      <c r="AV43" s="55">
        <v>1</v>
      </c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>
        <v>1</v>
      </c>
      <c r="BJ43" s="55"/>
      <c r="BK43" s="55"/>
      <c r="BL43" s="55"/>
      <c r="BM43" s="55">
        <v>1</v>
      </c>
      <c r="BN43" s="55"/>
      <c r="BO43" s="55"/>
      <c r="BP43" s="55"/>
      <c r="BQ43" s="55"/>
      <c r="BR43" s="55"/>
      <c r="BS43" s="55"/>
      <c r="BT43" s="55"/>
      <c r="BU43" s="55">
        <v>10</v>
      </c>
      <c r="BV43">
        <f t="shared" si="0"/>
        <v>10</v>
      </c>
    </row>
    <row r="44" spans="1:74" x14ac:dyDescent="0.25">
      <c r="A44" s="54">
        <v>201407776</v>
      </c>
      <c r="B44" s="55"/>
      <c r="C44" s="55">
        <v>1</v>
      </c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>
        <v>1</v>
      </c>
      <c r="V44" s="55">
        <v>1</v>
      </c>
      <c r="W44" s="55">
        <v>1</v>
      </c>
      <c r="X44" s="55"/>
      <c r="Y44" s="55"/>
      <c r="Z44" s="55">
        <v>1</v>
      </c>
      <c r="AA44" s="55"/>
      <c r="AB44" s="55"/>
      <c r="AC44" s="55">
        <v>1</v>
      </c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>
        <v>1</v>
      </c>
      <c r="AW44" s="55"/>
      <c r="AX44" s="55">
        <v>1</v>
      </c>
      <c r="AY44" s="55"/>
      <c r="AZ44" s="55"/>
      <c r="BA44" s="55"/>
      <c r="BB44" s="55"/>
      <c r="BC44" s="55">
        <v>1</v>
      </c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>
        <v>1</v>
      </c>
      <c r="BR44" s="55"/>
      <c r="BS44" s="55"/>
      <c r="BT44" s="55"/>
      <c r="BU44" s="55">
        <v>10</v>
      </c>
      <c r="BV44">
        <f t="shared" si="0"/>
        <v>10</v>
      </c>
    </row>
    <row r="45" spans="1:74" x14ac:dyDescent="0.25">
      <c r="A45" s="54">
        <v>201407779</v>
      </c>
      <c r="B45" s="55"/>
      <c r="C45" s="55"/>
      <c r="D45" s="55"/>
      <c r="E45" s="55"/>
      <c r="F45" s="55"/>
      <c r="G45" s="55"/>
      <c r="H45" s="55"/>
      <c r="I45" s="55">
        <v>1</v>
      </c>
      <c r="J45" s="55"/>
      <c r="K45" s="55"/>
      <c r="L45" s="55"/>
      <c r="M45" s="55"/>
      <c r="N45" s="55">
        <v>1</v>
      </c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>
        <v>1</v>
      </c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>
        <v>1</v>
      </c>
      <c r="AU45" s="55"/>
      <c r="AV45" s="55"/>
      <c r="AW45" s="55"/>
      <c r="AX45" s="55"/>
      <c r="AY45" s="55">
        <v>1</v>
      </c>
      <c r="AZ45" s="55"/>
      <c r="BA45" s="55">
        <v>1</v>
      </c>
      <c r="BB45" s="55"/>
      <c r="BC45" s="55">
        <v>1</v>
      </c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>
        <v>1</v>
      </c>
      <c r="BS45" s="55">
        <v>1</v>
      </c>
      <c r="BT45" s="55"/>
      <c r="BU45" s="55">
        <v>9</v>
      </c>
      <c r="BV45">
        <f t="shared" si="0"/>
        <v>9</v>
      </c>
    </row>
    <row r="46" spans="1:74" x14ac:dyDescent="0.25">
      <c r="A46" s="54">
        <v>201407896</v>
      </c>
      <c r="B46" s="55"/>
      <c r="C46" s="55">
        <v>1</v>
      </c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>
        <v>1</v>
      </c>
      <c r="V46" s="55"/>
      <c r="W46" s="55">
        <v>1</v>
      </c>
      <c r="X46" s="55">
        <v>1</v>
      </c>
      <c r="Y46" s="55"/>
      <c r="Z46" s="55">
        <v>1</v>
      </c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>
        <v>1</v>
      </c>
      <c r="AW46" s="55"/>
      <c r="AX46" s="55">
        <v>1</v>
      </c>
      <c r="AY46" s="55"/>
      <c r="AZ46" s="55"/>
      <c r="BA46" s="55"/>
      <c r="BB46" s="55"/>
      <c r="BC46" s="55">
        <v>2</v>
      </c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>
        <v>1</v>
      </c>
      <c r="BR46" s="55"/>
      <c r="BS46" s="55"/>
      <c r="BT46" s="55"/>
      <c r="BU46" s="55">
        <v>10</v>
      </c>
      <c r="BV46">
        <f t="shared" si="0"/>
        <v>9</v>
      </c>
    </row>
    <row r="47" spans="1:74" x14ac:dyDescent="0.25">
      <c r="A47" s="54">
        <v>201503093</v>
      </c>
      <c r="B47" s="55"/>
      <c r="C47" s="55"/>
      <c r="D47" s="55"/>
      <c r="E47" s="55">
        <v>1</v>
      </c>
      <c r="F47" s="55"/>
      <c r="G47" s="55"/>
      <c r="H47" s="55">
        <v>1</v>
      </c>
      <c r="I47" s="55">
        <v>1</v>
      </c>
      <c r="J47" s="55"/>
      <c r="K47" s="55">
        <v>1</v>
      </c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>
        <v>1</v>
      </c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>
        <v>1</v>
      </c>
      <c r="AM47" s="55"/>
      <c r="AN47" s="55"/>
      <c r="AO47" s="55"/>
      <c r="AP47" s="55"/>
      <c r="AQ47" s="55"/>
      <c r="AR47" s="55"/>
      <c r="AS47" s="55"/>
      <c r="AT47" s="55"/>
      <c r="AU47" s="55"/>
      <c r="AV47" s="55">
        <v>1</v>
      </c>
      <c r="AW47" s="55"/>
      <c r="AX47" s="55">
        <v>1</v>
      </c>
      <c r="AY47" s="55"/>
      <c r="AZ47" s="55"/>
      <c r="BA47" s="55"/>
      <c r="BB47" s="55"/>
      <c r="BC47" s="55">
        <v>1</v>
      </c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>
        <v>1</v>
      </c>
      <c r="BO47" s="55"/>
      <c r="BP47" s="55"/>
      <c r="BQ47" s="55"/>
      <c r="BR47" s="55"/>
      <c r="BS47" s="55"/>
      <c r="BT47" s="55"/>
      <c r="BU47" s="55">
        <v>10</v>
      </c>
      <c r="BV47">
        <f t="shared" si="0"/>
        <v>10</v>
      </c>
    </row>
    <row r="48" spans="1:74" x14ac:dyDescent="0.25">
      <c r="A48" s="54">
        <v>201503392</v>
      </c>
      <c r="B48" s="55"/>
      <c r="C48" s="55"/>
      <c r="D48" s="55"/>
      <c r="E48" s="55"/>
      <c r="F48" s="55"/>
      <c r="G48" s="55"/>
      <c r="H48" s="55"/>
      <c r="I48" s="55"/>
      <c r="J48" s="55"/>
      <c r="K48" s="55">
        <v>1</v>
      </c>
      <c r="L48" s="55"/>
      <c r="M48" s="55"/>
      <c r="N48" s="55"/>
      <c r="O48" s="55"/>
      <c r="P48" s="55"/>
      <c r="Q48" s="55"/>
      <c r="R48" s="55"/>
      <c r="S48" s="55">
        <v>1</v>
      </c>
      <c r="T48" s="55"/>
      <c r="U48" s="55"/>
      <c r="V48" s="55">
        <v>1</v>
      </c>
      <c r="W48" s="55">
        <v>1</v>
      </c>
      <c r="X48" s="55"/>
      <c r="Y48" s="55">
        <v>1</v>
      </c>
      <c r="Z48" s="55">
        <v>1</v>
      </c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>
        <v>1</v>
      </c>
      <c r="AW48" s="55"/>
      <c r="AX48" s="55">
        <v>1</v>
      </c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>
        <v>1</v>
      </c>
      <c r="BJ48" s="55"/>
      <c r="BK48" s="55"/>
      <c r="BL48" s="55"/>
      <c r="BM48" s="55"/>
      <c r="BN48" s="55"/>
      <c r="BO48" s="55"/>
      <c r="BP48" s="55"/>
      <c r="BQ48" s="55"/>
      <c r="BR48" s="55">
        <v>1</v>
      </c>
      <c r="BS48" s="55"/>
      <c r="BT48" s="55"/>
      <c r="BU48" s="55">
        <v>10</v>
      </c>
      <c r="BV48">
        <f t="shared" si="0"/>
        <v>10</v>
      </c>
    </row>
    <row r="49" spans="1:74" x14ac:dyDescent="0.25">
      <c r="A49" s="54">
        <v>201503727</v>
      </c>
      <c r="B49" s="55"/>
      <c r="C49" s="55"/>
      <c r="D49" s="55"/>
      <c r="E49" s="55"/>
      <c r="F49" s="55"/>
      <c r="G49" s="55"/>
      <c r="H49" s="55">
        <v>1</v>
      </c>
      <c r="I49" s="55">
        <v>1</v>
      </c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>
        <v>1</v>
      </c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>
        <v>1</v>
      </c>
      <c r="AS49" s="55"/>
      <c r="AT49" s="55">
        <v>2</v>
      </c>
      <c r="AU49" s="55"/>
      <c r="AV49" s="55"/>
      <c r="AW49" s="55">
        <v>1</v>
      </c>
      <c r="AX49" s="55"/>
      <c r="AY49" s="55"/>
      <c r="AZ49" s="55"/>
      <c r="BA49" s="55"/>
      <c r="BB49" s="55"/>
      <c r="BC49" s="55">
        <v>2</v>
      </c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>
        <v>1</v>
      </c>
      <c r="BU49" s="55">
        <v>10</v>
      </c>
      <c r="BV49">
        <f t="shared" si="0"/>
        <v>8</v>
      </c>
    </row>
    <row r="50" spans="1:74" x14ac:dyDescent="0.25">
      <c r="A50" s="54">
        <v>201503738</v>
      </c>
      <c r="B50" s="55"/>
      <c r="C50" s="55"/>
      <c r="D50" s="55"/>
      <c r="E50" s="55"/>
      <c r="F50" s="55"/>
      <c r="G50" s="55"/>
      <c r="H50" s="55"/>
      <c r="I50" s="55"/>
      <c r="J50" s="55"/>
      <c r="K50" s="55">
        <v>1</v>
      </c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>
        <v>1</v>
      </c>
      <c r="W50" s="55"/>
      <c r="X50" s="55"/>
      <c r="Y50" s="55">
        <v>1</v>
      </c>
      <c r="Z50" s="55">
        <v>1</v>
      </c>
      <c r="AA50" s="55"/>
      <c r="AB50" s="55"/>
      <c r="AC50" s="55"/>
      <c r="AD50" s="55">
        <v>1</v>
      </c>
      <c r="AE50" s="55"/>
      <c r="AF50" s="55"/>
      <c r="AG50" s="55">
        <v>1</v>
      </c>
      <c r="AH50" s="55"/>
      <c r="AI50" s="55"/>
      <c r="AJ50" s="55"/>
      <c r="AK50" s="55"/>
      <c r="AL50" s="55">
        <v>1</v>
      </c>
      <c r="AM50" s="55"/>
      <c r="AN50" s="55"/>
      <c r="AO50" s="55"/>
      <c r="AP50" s="55"/>
      <c r="AQ50" s="55"/>
      <c r="AR50" s="55"/>
      <c r="AS50" s="55"/>
      <c r="AT50" s="55"/>
      <c r="AU50" s="55">
        <v>1</v>
      </c>
      <c r="AV50" s="55"/>
      <c r="AW50" s="55"/>
      <c r="AX50" s="55"/>
      <c r="AY50" s="55"/>
      <c r="AZ50" s="55"/>
      <c r="BA50" s="55"/>
      <c r="BB50" s="55"/>
      <c r="BC50" s="55">
        <v>1</v>
      </c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>
        <v>9</v>
      </c>
      <c r="BV50">
        <f t="shared" si="0"/>
        <v>9</v>
      </c>
    </row>
    <row r="51" spans="1:74" x14ac:dyDescent="0.25">
      <c r="A51" s="54">
        <v>201504108</v>
      </c>
      <c r="B51" s="55"/>
      <c r="C51" s="55">
        <v>1</v>
      </c>
      <c r="D51" s="55"/>
      <c r="E51" s="55">
        <v>1</v>
      </c>
      <c r="F51" s="55"/>
      <c r="G51" s="55"/>
      <c r="H51" s="55"/>
      <c r="I51" s="55"/>
      <c r="J51" s="55">
        <v>1</v>
      </c>
      <c r="K51" s="55">
        <v>1</v>
      </c>
      <c r="L51" s="55"/>
      <c r="M51" s="55"/>
      <c r="N51" s="55"/>
      <c r="O51" s="55">
        <v>1</v>
      </c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>
        <v>2</v>
      </c>
      <c r="AW51" s="55"/>
      <c r="AX51" s="55">
        <v>1</v>
      </c>
      <c r="AY51" s="55"/>
      <c r="AZ51" s="55"/>
      <c r="BA51" s="55"/>
      <c r="BB51" s="55"/>
      <c r="BC51" s="55">
        <v>1</v>
      </c>
      <c r="BD51" s="55"/>
      <c r="BE51" s="55"/>
      <c r="BF51" s="55"/>
      <c r="BG51" s="55"/>
      <c r="BH51" s="55"/>
      <c r="BI51" s="55">
        <v>1</v>
      </c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>
        <v>10</v>
      </c>
      <c r="BV51">
        <f t="shared" si="0"/>
        <v>9</v>
      </c>
    </row>
    <row r="52" spans="1:74" x14ac:dyDescent="0.25">
      <c r="A52" s="54">
        <v>201504395</v>
      </c>
      <c r="B52" s="55"/>
      <c r="C52" s="55">
        <v>1</v>
      </c>
      <c r="D52" s="55"/>
      <c r="E52" s="55"/>
      <c r="F52" s="55"/>
      <c r="G52" s="55"/>
      <c r="H52" s="55"/>
      <c r="I52" s="55">
        <v>1</v>
      </c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>
        <v>1</v>
      </c>
      <c r="Y52" s="55"/>
      <c r="Z52" s="55"/>
      <c r="AA52" s="55"/>
      <c r="AB52" s="55"/>
      <c r="AC52" s="55"/>
      <c r="AD52" s="55"/>
      <c r="AE52" s="55"/>
      <c r="AF52" s="55"/>
      <c r="AG52" s="55">
        <v>1</v>
      </c>
      <c r="AH52" s="55">
        <v>1</v>
      </c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>
        <v>1</v>
      </c>
      <c r="AW52" s="55"/>
      <c r="AX52" s="55"/>
      <c r="AY52" s="55"/>
      <c r="AZ52" s="55"/>
      <c r="BA52" s="55"/>
      <c r="BB52" s="55"/>
      <c r="BC52" s="55">
        <v>1</v>
      </c>
      <c r="BD52" s="55"/>
      <c r="BE52" s="55"/>
      <c r="BF52" s="55"/>
      <c r="BG52" s="55"/>
      <c r="BH52" s="55"/>
      <c r="BI52" s="55">
        <v>1</v>
      </c>
      <c r="BJ52" s="55">
        <v>1</v>
      </c>
      <c r="BK52" s="55"/>
      <c r="BL52" s="55"/>
      <c r="BM52" s="55"/>
      <c r="BN52" s="55">
        <v>1</v>
      </c>
      <c r="BO52" s="55"/>
      <c r="BP52" s="55"/>
      <c r="BQ52" s="55"/>
      <c r="BR52" s="55"/>
      <c r="BS52" s="55"/>
      <c r="BT52" s="55"/>
      <c r="BU52" s="55">
        <v>10</v>
      </c>
      <c r="BV52">
        <f t="shared" si="0"/>
        <v>10</v>
      </c>
    </row>
    <row r="53" spans="1:74" x14ac:dyDescent="0.25">
      <c r="A53" s="54">
        <v>201504403</v>
      </c>
      <c r="B53" s="55"/>
      <c r="C53" s="55"/>
      <c r="D53" s="55"/>
      <c r="E53" s="55">
        <v>1</v>
      </c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>
        <v>1</v>
      </c>
      <c r="Z53" s="55">
        <v>1</v>
      </c>
      <c r="AA53" s="55"/>
      <c r="AB53" s="55"/>
      <c r="AC53" s="55"/>
      <c r="AD53" s="55">
        <v>1</v>
      </c>
      <c r="AE53" s="55"/>
      <c r="AF53" s="55"/>
      <c r="AG53" s="55"/>
      <c r="AH53" s="55">
        <v>1</v>
      </c>
      <c r="AI53" s="55"/>
      <c r="AJ53" s="55">
        <v>1</v>
      </c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>
        <v>1</v>
      </c>
      <c r="BJ53" s="55"/>
      <c r="BK53" s="55"/>
      <c r="BL53" s="55"/>
      <c r="BM53" s="55"/>
      <c r="BN53" s="55"/>
      <c r="BO53" s="55"/>
      <c r="BP53" s="55"/>
      <c r="BQ53" s="55">
        <v>1</v>
      </c>
      <c r="BR53" s="55">
        <v>1</v>
      </c>
      <c r="BS53" s="55"/>
      <c r="BT53" s="55"/>
      <c r="BU53" s="55">
        <v>9</v>
      </c>
      <c r="BV53">
        <f t="shared" si="0"/>
        <v>9</v>
      </c>
    </row>
    <row r="54" spans="1:74" x14ac:dyDescent="0.25">
      <c r="A54" s="54">
        <v>201504441</v>
      </c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>
        <v>1</v>
      </c>
      <c r="Z54" s="55">
        <v>1</v>
      </c>
      <c r="AA54" s="55"/>
      <c r="AB54" s="55"/>
      <c r="AC54" s="55"/>
      <c r="AD54" s="55"/>
      <c r="AE54" s="55">
        <v>1</v>
      </c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>
        <v>1</v>
      </c>
      <c r="AY54" s="55"/>
      <c r="AZ54" s="55"/>
      <c r="BA54" s="55"/>
      <c r="BB54" s="55"/>
      <c r="BC54" s="55"/>
      <c r="BD54" s="55">
        <v>1</v>
      </c>
      <c r="BE54" s="55"/>
      <c r="BF54" s="55"/>
      <c r="BG54" s="55"/>
      <c r="BH54" s="55"/>
      <c r="BI54" s="55">
        <v>1</v>
      </c>
      <c r="BJ54" s="55"/>
      <c r="BK54" s="55"/>
      <c r="BL54" s="55"/>
      <c r="BM54" s="55">
        <v>1</v>
      </c>
      <c r="BN54" s="55"/>
      <c r="BO54" s="55"/>
      <c r="BP54" s="55"/>
      <c r="BQ54" s="55">
        <v>1</v>
      </c>
      <c r="BR54" s="55">
        <v>1</v>
      </c>
      <c r="BS54" s="55"/>
      <c r="BT54" s="55"/>
      <c r="BU54" s="55">
        <v>9</v>
      </c>
      <c r="BV54">
        <f t="shared" si="0"/>
        <v>9</v>
      </c>
    </row>
    <row r="55" spans="1:74" x14ac:dyDescent="0.25">
      <c r="A55" s="54">
        <v>201504772</v>
      </c>
      <c r="B55" s="55"/>
      <c r="C55" s="55">
        <v>1</v>
      </c>
      <c r="D55" s="55"/>
      <c r="E55" s="55"/>
      <c r="F55" s="55"/>
      <c r="G55" s="55"/>
      <c r="H55" s="55"/>
      <c r="I55" s="55">
        <v>1</v>
      </c>
      <c r="J55" s="55"/>
      <c r="K55" s="55"/>
      <c r="L55" s="55"/>
      <c r="M55" s="55"/>
      <c r="N55" s="55"/>
      <c r="O55" s="55"/>
      <c r="P55" s="55">
        <v>1</v>
      </c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>
        <v>1</v>
      </c>
      <c r="AH55" s="55"/>
      <c r="AI55" s="55"/>
      <c r="AJ55" s="55"/>
      <c r="AK55" s="55"/>
      <c r="AL55" s="55"/>
      <c r="AM55" s="55"/>
      <c r="AN55" s="55"/>
      <c r="AO55" s="55">
        <v>1</v>
      </c>
      <c r="AP55" s="55"/>
      <c r="AQ55" s="55"/>
      <c r="AR55" s="55"/>
      <c r="AS55" s="55"/>
      <c r="AT55" s="55">
        <v>2</v>
      </c>
      <c r="AU55" s="55"/>
      <c r="AV55" s="55"/>
      <c r="AW55" s="55"/>
      <c r="AX55" s="55"/>
      <c r="AY55" s="55"/>
      <c r="AZ55" s="55"/>
      <c r="BA55" s="55"/>
      <c r="BB55" s="55"/>
      <c r="BC55" s="55">
        <v>1</v>
      </c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>
        <v>1</v>
      </c>
      <c r="BO55" s="55"/>
      <c r="BP55" s="55"/>
      <c r="BQ55" s="55"/>
      <c r="BR55" s="55"/>
      <c r="BS55" s="55"/>
      <c r="BT55" s="55"/>
      <c r="BU55" s="55">
        <v>9</v>
      </c>
      <c r="BV55">
        <f t="shared" si="0"/>
        <v>8</v>
      </c>
    </row>
    <row r="56" spans="1:74" x14ac:dyDescent="0.25">
      <c r="A56" s="54">
        <v>201504870</v>
      </c>
      <c r="B56" s="55"/>
      <c r="C56" s="55"/>
      <c r="D56" s="55"/>
      <c r="E56" s="55"/>
      <c r="F56" s="55"/>
      <c r="G56" s="55"/>
      <c r="H56" s="55"/>
      <c r="I56" s="55"/>
      <c r="J56" s="55"/>
      <c r="K56" s="55">
        <v>1</v>
      </c>
      <c r="L56" s="55"/>
      <c r="M56" s="55"/>
      <c r="N56" s="55">
        <v>1</v>
      </c>
      <c r="O56" s="55"/>
      <c r="P56" s="55"/>
      <c r="Q56" s="55"/>
      <c r="R56" s="55"/>
      <c r="S56" s="55"/>
      <c r="T56" s="55"/>
      <c r="U56" s="55"/>
      <c r="V56" s="55"/>
      <c r="W56" s="55"/>
      <c r="X56" s="55">
        <v>1</v>
      </c>
      <c r="Y56" s="55"/>
      <c r="Z56" s="55">
        <v>1</v>
      </c>
      <c r="AA56" s="55"/>
      <c r="AB56" s="55"/>
      <c r="AC56" s="55"/>
      <c r="AD56" s="55"/>
      <c r="AE56" s="55"/>
      <c r="AF56" s="55"/>
      <c r="AG56" s="55"/>
      <c r="AH56" s="55"/>
      <c r="AI56" s="55"/>
      <c r="AJ56" s="55">
        <v>1</v>
      </c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>
        <v>1</v>
      </c>
      <c r="AW56" s="55"/>
      <c r="AX56" s="55"/>
      <c r="AY56" s="55"/>
      <c r="AZ56" s="55"/>
      <c r="BA56" s="55">
        <v>1</v>
      </c>
      <c r="BB56" s="55"/>
      <c r="BC56" s="55">
        <v>1</v>
      </c>
      <c r="BD56" s="55"/>
      <c r="BE56" s="55"/>
      <c r="BF56" s="55"/>
      <c r="BG56" s="55"/>
      <c r="BH56" s="55"/>
      <c r="BI56" s="55"/>
      <c r="BJ56" s="55"/>
      <c r="BK56" s="55"/>
      <c r="BL56" s="55"/>
      <c r="BM56" s="55">
        <v>1</v>
      </c>
      <c r="BN56" s="55"/>
      <c r="BO56" s="55"/>
      <c r="BP56" s="55"/>
      <c r="BQ56" s="55"/>
      <c r="BR56" s="55"/>
      <c r="BS56" s="55"/>
      <c r="BT56" s="55"/>
      <c r="BU56" s="55">
        <v>9</v>
      </c>
      <c r="BV56">
        <f t="shared" si="0"/>
        <v>9</v>
      </c>
    </row>
    <row r="57" spans="1:74" x14ac:dyDescent="0.25">
      <c r="A57" s="54">
        <v>201504936</v>
      </c>
      <c r="B57" s="55"/>
      <c r="C57" s="55">
        <v>2</v>
      </c>
      <c r="D57" s="55"/>
      <c r="E57" s="55"/>
      <c r="F57" s="55"/>
      <c r="G57" s="55"/>
      <c r="H57" s="55"/>
      <c r="I57" s="55"/>
      <c r="J57" s="55"/>
      <c r="K57" s="55">
        <v>1</v>
      </c>
      <c r="L57" s="55"/>
      <c r="M57" s="55">
        <v>1</v>
      </c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>
        <v>1</v>
      </c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>
        <v>1</v>
      </c>
      <c r="AU57" s="55"/>
      <c r="AV57" s="55">
        <v>1</v>
      </c>
      <c r="AW57" s="55"/>
      <c r="AX57" s="55">
        <v>1</v>
      </c>
      <c r="AY57" s="55"/>
      <c r="AZ57" s="55"/>
      <c r="BA57" s="55">
        <v>2</v>
      </c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>
        <v>10</v>
      </c>
      <c r="BV57">
        <f t="shared" si="0"/>
        <v>8</v>
      </c>
    </row>
    <row r="58" spans="1:74" x14ac:dyDescent="0.25">
      <c r="A58" s="54">
        <v>201505519</v>
      </c>
      <c r="B58" s="55"/>
      <c r="C58" s="55"/>
      <c r="D58" s="55"/>
      <c r="E58" s="55"/>
      <c r="F58" s="55"/>
      <c r="G58" s="55"/>
      <c r="H58" s="55">
        <v>1</v>
      </c>
      <c r="I58" s="55"/>
      <c r="J58" s="55"/>
      <c r="K58" s="55"/>
      <c r="L58" s="55"/>
      <c r="M58" s="55"/>
      <c r="N58" s="55"/>
      <c r="O58" s="55"/>
      <c r="P58" s="55">
        <v>1</v>
      </c>
      <c r="Q58" s="55"/>
      <c r="R58" s="55"/>
      <c r="S58" s="55"/>
      <c r="T58" s="55"/>
      <c r="U58" s="55"/>
      <c r="V58" s="55"/>
      <c r="W58" s="55"/>
      <c r="X58" s="55"/>
      <c r="Y58" s="55"/>
      <c r="Z58" s="55">
        <v>1</v>
      </c>
      <c r="AA58" s="55"/>
      <c r="AB58" s="55"/>
      <c r="AC58" s="55"/>
      <c r="AD58" s="55">
        <v>1</v>
      </c>
      <c r="AE58" s="55"/>
      <c r="AF58" s="55"/>
      <c r="AG58" s="55">
        <v>1</v>
      </c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>
        <v>1</v>
      </c>
      <c r="AX58" s="55"/>
      <c r="AY58" s="55"/>
      <c r="AZ58" s="55"/>
      <c r="BA58" s="55"/>
      <c r="BB58" s="55"/>
      <c r="BC58" s="55">
        <v>1</v>
      </c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>
        <v>1</v>
      </c>
      <c r="BR58" s="55">
        <v>1</v>
      </c>
      <c r="BS58" s="55"/>
      <c r="BT58" s="55"/>
      <c r="BU58" s="55">
        <v>9</v>
      </c>
      <c r="BV58">
        <f t="shared" si="0"/>
        <v>9</v>
      </c>
    </row>
    <row r="59" spans="1:74" x14ac:dyDescent="0.25">
      <c r="A59" s="54">
        <v>201505640</v>
      </c>
      <c r="B59" s="55"/>
      <c r="C59" s="55">
        <v>1</v>
      </c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>
        <v>1</v>
      </c>
      <c r="P59" s="55"/>
      <c r="Q59" s="55"/>
      <c r="R59" s="55"/>
      <c r="S59" s="55"/>
      <c r="T59" s="55"/>
      <c r="U59" s="55"/>
      <c r="V59" s="55"/>
      <c r="W59" s="55"/>
      <c r="X59" s="55"/>
      <c r="Y59" s="55">
        <v>1</v>
      </c>
      <c r="Z59" s="55">
        <v>1</v>
      </c>
      <c r="AA59" s="55"/>
      <c r="AB59" s="55"/>
      <c r="AC59" s="55"/>
      <c r="AD59" s="55"/>
      <c r="AE59" s="55"/>
      <c r="AF59" s="55"/>
      <c r="AG59" s="55">
        <v>1</v>
      </c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>
        <v>1</v>
      </c>
      <c r="AS59" s="55"/>
      <c r="AT59" s="55"/>
      <c r="AU59" s="55"/>
      <c r="AV59" s="55">
        <v>2</v>
      </c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>
        <v>1</v>
      </c>
      <c r="BJ59" s="55"/>
      <c r="BK59" s="55"/>
      <c r="BL59" s="55"/>
      <c r="BM59" s="55"/>
      <c r="BN59" s="55">
        <v>1</v>
      </c>
      <c r="BO59" s="55"/>
      <c r="BP59" s="55"/>
      <c r="BQ59" s="55"/>
      <c r="BR59" s="55"/>
      <c r="BS59" s="55"/>
      <c r="BT59" s="55"/>
      <c r="BU59" s="55">
        <v>10</v>
      </c>
      <c r="BV59">
        <f t="shared" si="0"/>
        <v>9</v>
      </c>
    </row>
    <row r="60" spans="1:74" x14ac:dyDescent="0.25">
      <c r="A60" s="54">
        <v>201505938</v>
      </c>
      <c r="B60" s="55"/>
      <c r="C60" s="55">
        <v>1</v>
      </c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>
        <v>1</v>
      </c>
      <c r="P60" s="55"/>
      <c r="Q60" s="55"/>
      <c r="R60" s="55"/>
      <c r="S60" s="55"/>
      <c r="T60" s="55"/>
      <c r="U60" s="55">
        <v>1</v>
      </c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>
        <v>1</v>
      </c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>
        <v>1</v>
      </c>
      <c r="AS60" s="55"/>
      <c r="AT60" s="55">
        <v>1</v>
      </c>
      <c r="AU60" s="55"/>
      <c r="AV60" s="55"/>
      <c r="AW60" s="55"/>
      <c r="AX60" s="55">
        <v>1</v>
      </c>
      <c r="AY60" s="55"/>
      <c r="AZ60" s="55"/>
      <c r="BA60" s="55"/>
      <c r="BB60" s="55"/>
      <c r="BC60" s="55"/>
      <c r="BD60" s="55"/>
      <c r="BE60" s="55"/>
      <c r="BF60" s="55"/>
      <c r="BG60" s="55">
        <v>1</v>
      </c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>
        <v>1</v>
      </c>
      <c r="BS60" s="55"/>
      <c r="BT60" s="55"/>
      <c r="BU60" s="55">
        <v>9</v>
      </c>
      <c r="BV60">
        <f t="shared" si="0"/>
        <v>9</v>
      </c>
    </row>
    <row r="61" spans="1:74" x14ac:dyDescent="0.25">
      <c r="A61" s="54">
        <v>201506045</v>
      </c>
      <c r="B61" s="55"/>
      <c r="C61" s="55">
        <v>1</v>
      </c>
      <c r="D61" s="55">
        <v>1</v>
      </c>
      <c r="E61" s="55"/>
      <c r="F61" s="55"/>
      <c r="G61" s="55"/>
      <c r="H61" s="55"/>
      <c r="I61" s="55"/>
      <c r="J61" s="55"/>
      <c r="K61" s="55">
        <v>1</v>
      </c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>
        <v>1</v>
      </c>
      <c r="Y61" s="55"/>
      <c r="Z61" s="55"/>
      <c r="AA61" s="55"/>
      <c r="AB61" s="55"/>
      <c r="AC61" s="55"/>
      <c r="AD61" s="55"/>
      <c r="AE61" s="55"/>
      <c r="AF61" s="55"/>
      <c r="AG61" s="55">
        <v>1</v>
      </c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>
        <v>1</v>
      </c>
      <c r="AX61" s="55">
        <v>1</v>
      </c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>
        <v>1</v>
      </c>
      <c r="BN61" s="55"/>
      <c r="BO61" s="55"/>
      <c r="BP61" s="55"/>
      <c r="BQ61" s="55"/>
      <c r="BR61" s="55">
        <v>1</v>
      </c>
      <c r="BS61" s="55"/>
      <c r="BT61" s="55"/>
      <c r="BU61" s="55">
        <v>9</v>
      </c>
      <c r="BV61">
        <f t="shared" si="0"/>
        <v>9</v>
      </c>
    </row>
    <row r="62" spans="1:74" x14ac:dyDescent="0.25">
      <c r="A62" s="54">
        <v>201506449</v>
      </c>
      <c r="B62" s="55"/>
      <c r="C62" s="55">
        <v>1</v>
      </c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>
        <v>1</v>
      </c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>
        <v>1</v>
      </c>
      <c r="AJ62" s="55"/>
      <c r="AK62" s="55">
        <v>1</v>
      </c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>
        <v>2</v>
      </c>
      <c r="AW62" s="55">
        <v>1</v>
      </c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>
        <v>1</v>
      </c>
      <c r="BR62" s="55">
        <v>1</v>
      </c>
      <c r="BS62" s="55"/>
      <c r="BT62" s="55"/>
      <c r="BU62" s="55">
        <v>9</v>
      </c>
      <c r="BV62">
        <f t="shared" si="0"/>
        <v>8</v>
      </c>
    </row>
    <row r="63" spans="1:74" x14ac:dyDescent="0.25">
      <c r="A63" s="54">
        <v>201507838</v>
      </c>
      <c r="B63" s="55"/>
      <c r="C63" s="55">
        <v>1</v>
      </c>
      <c r="D63" s="55"/>
      <c r="E63" s="55"/>
      <c r="F63" s="55"/>
      <c r="G63" s="55"/>
      <c r="H63" s="55"/>
      <c r="I63" s="55">
        <v>2</v>
      </c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>
        <v>1</v>
      </c>
      <c r="W63" s="55"/>
      <c r="X63" s="55"/>
      <c r="Y63" s="55">
        <v>1</v>
      </c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>
        <v>1</v>
      </c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>
        <v>1</v>
      </c>
      <c r="BJ63" s="55"/>
      <c r="BK63" s="55"/>
      <c r="BL63" s="55"/>
      <c r="BM63" s="55"/>
      <c r="BN63" s="55"/>
      <c r="BO63" s="55"/>
      <c r="BP63" s="55"/>
      <c r="BQ63" s="55"/>
      <c r="BR63" s="55">
        <v>2</v>
      </c>
      <c r="BS63" s="55"/>
      <c r="BT63" s="55"/>
      <c r="BU63" s="55">
        <v>9</v>
      </c>
      <c r="BV63">
        <f t="shared" si="0"/>
        <v>7</v>
      </c>
    </row>
    <row r="64" spans="1:74" x14ac:dyDescent="0.25">
      <c r="A64" s="54">
        <v>201508216</v>
      </c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>
        <v>1</v>
      </c>
      <c r="AA64" s="55">
        <v>1</v>
      </c>
      <c r="AB64" s="55"/>
      <c r="AC64" s="55"/>
      <c r="AD64" s="55"/>
      <c r="AE64" s="55"/>
      <c r="AF64" s="55"/>
      <c r="AG64" s="55">
        <v>1</v>
      </c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>
        <v>2</v>
      </c>
      <c r="BD64" s="55"/>
      <c r="BE64" s="55"/>
      <c r="BF64" s="55"/>
      <c r="BG64" s="55"/>
      <c r="BH64" s="55"/>
      <c r="BI64" s="55"/>
      <c r="BJ64" s="55"/>
      <c r="BK64" s="55"/>
      <c r="BL64" s="55"/>
      <c r="BM64" s="55">
        <v>1</v>
      </c>
      <c r="BN64" s="55">
        <v>1</v>
      </c>
      <c r="BO64" s="55"/>
      <c r="BP64" s="55"/>
      <c r="BQ64" s="55"/>
      <c r="BR64" s="55"/>
      <c r="BS64" s="55">
        <v>1</v>
      </c>
      <c r="BT64" s="55">
        <v>1</v>
      </c>
      <c r="BU64" s="55">
        <v>9</v>
      </c>
      <c r="BV64">
        <f t="shared" si="0"/>
        <v>8</v>
      </c>
    </row>
    <row r="65" spans="1:74" x14ac:dyDescent="0.25">
      <c r="A65" s="54">
        <v>201508246</v>
      </c>
      <c r="B65" s="55"/>
      <c r="C65" s="55"/>
      <c r="D65" s="55"/>
      <c r="E65" s="55"/>
      <c r="F65" s="55"/>
      <c r="G65" s="55"/>
      <c r="H65" s="55"/>
      <c r="I65" s="55"/>
      <c r="J65" s="55"/>
      <c r="K65" s="55">
        <v>1</v>
      </c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>
        <v>1</v>
      </c>
      <c r="W65" s="55"/>
      <c r="X65" s="55"/>
      <c r="Y65" s="55"/>
      <c r="Z65" s="55">
        <v>1</v>
      </c>
      <c r="AA65" s="55"/>
      <c r="AB65" s="55"/>
      <c r="AC65" s="55">
        <v>1</v>
      </c>
      <c r="AD65" s="55"/>
      <c r="AE65" s="55"/>
      <c r="AF65" s="55"/>
      <c r="AG65" s="55">
        <v>1</v>
      </c>
      <c r="AH65" s="55"/>
      <c r="AI65" s="55"/>
      <c r="AJ65" s="55">
        <v>1</v>
      </c>
      <c r="AK65" s="55"/>
      <c r="AL65" s="55"/>
      <c r="AM65" s="55"/>
      <c r="AN65" s="55"/>
      <c r="AO65" s="55"/>
      <c r="AP65" s="55"/>
      <c r="AQ65" s="55"/>
      <c r="AR65" s="55">
        <v>1</v>
      </c>
      <c r="AS65" s="55"/>
      <c r="AT65" s="55">
        <v>1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>
        <v>1</v>
      </c>
      <c r="BS65" s="55"/>
      <c r="BT65" s="55"/>
      <c r="BU65" s="55">
        <v>9</v>
      </c>
      <c r="BV65">
        <f t="shared" si="0"/>
        <v>9</v>
      </c>
    </row>
    <row r="66" spans="1:74" x14ac:dyDescent="0.25">
      <c r="A66" s="54">
        <v>201509918</v>
      </c>
      <c r="B66" s="55"/>
      <c r="C66" s="55"/>
      <c r="D66" s="55"/>
      <c r="E66" s="55"/>
      <c r="F66" s="55"/>
      <c r="G66" s="55"/>
      <c r="H66" s="55"/>
      <c r="I66" s="55">
        <v>1</v>
      </c>
      <c r="J66" s="55"/>
      <c r="K66" s="55">
        <v>1</v>
      </c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>
        <v>1</v>
      </c>
      <c r="Y66" s="55">
        <v>1</v>
      </c>
      <c r="Z66" s="55"/>
      <c r="AA66" s="55"/>
      <c r="AB66" s="55"/>
      <c r="AC66" s="55"/>
      <c r="AD66" s="55"/>
      <c r="AE66" s="55"/>
      <c r="AF66" s="55"/>
      <c r="AG66" s="55">
        <v>1</v>
      </c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>
        <v>1</v>
      </c>
      <c r="AS66" s="55"/>
      <c r="AT66" s="55">
        <v>1</v>
      </c>
      <c r="AU66" s="55"/>
      <c r="AV66" s="55">
        <v>1</v>
      </c>
      <c r="AW66" s="55"/>
      <c r="AX66" s="55"/>
      <c r="AY66" s="55"/>
      <c r="AZ66" s="55"/>
      <c r="BA66" s="55">
        <v>1</v>
      </c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>
        <v>1</v>
      </c>
      <c r="BS66" s="55"/>
      <c r="BT66" s="55"/>
      <c r="BU66" s="55">
        <v>10</v>
      </c>
      <c r="BV66">
        <f t="shared" si="0"/>
        <v>10</v>
      </c>
    </row>
    <row r="67" spans="1:74" x14ac:dyDescent="0.25">
      <c r="A67" s="54">
        <v>201601879</v>
      </c>
      <c r="B67" s="55"/>
      <c r="C67" s="55"/>
      <c r="D67" s="55"/>
      <c r="E67" s="55"/>
      <c r="F67" s="55"/>
      <c r="G67" s="55"/>
      <c r="H67" s="55">
        <v>1</v>
      </c>
      <c r="I67" s="55">
        <v>1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>
        <v>1</v>
      </c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>
        <v>1</v>
      </c>
      <c r="AY67" s="55"/>
      <c r="AZ67" s="55"/>
      <c r="BA67" s="55">
        <v>1</v>
      </c>
      <c r="BB67" s="55"/>
      <c r="BC67" s="55"/>
      <c r="BD67" s="55"/>
      <c r="BE67" s="55"/>
      <c r="BF67" s="55"/>
      <c r="BG67" s="55">
        <v>1</v>
      </c>
      <c r="BH67" s="55"/>
      <c r="BI67" s="55">
        <v>1</v>
      </c>
      <c r="BJ67" s="55"/>
      <c r="BK67" s="55"/>
      <c r="BL67" s="55"/>
      <c r="BM67" s="55">
        <v>1</v>
      </c>
      <c r="BN67" s="55"/>
      <c r="BO67" s="55"/>
      <c r="BP67" s="55"/>
      <c r="BQ67" s="55"/>
      <c r="BR67" s="55">
        <v>1</v>
      </c>
      <c r="BS67" s="55"/>
      <c r="BT67" s="55"/>
      <c r="BU67" s="55">
        <v>9</v>
      </c>
      <c r="BV67">
        <f t="shared" si="0"/>
        <v>9</v>
      </c>
    </row>
    <row r="68" spans="1:74" x14ac:dyDescent="0.25">
      <c r="A68" s="54">
        <v>201603173</v>
      </c>
      <c r="B68" s="55"/>
      <c r="C68" s="55"/>
      <c r="D68" s="55"/>
      <c r="E68" s="55"/>
      <c r="F68" s="55"/>
      <c r="G68" s="55"/>
      <c r="H68" s="55"/>
      <c r="I68" s="55">
        <v>1</v>
      </c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>
        <v>1</v>
      </c>
      <c r="AA68" s="55"/>
      <c r="AB68" s="55"/>
      <c r="AC68" s="55"/>
      <c r="AD68" s="55"/>
      <c r="AE68" s="55"/>
      <c r="AF68" s="55"/>
      <c r="AG68" s="55">
        <v>1</v>
      </c>
      <c r="AH68" s="55"/>
      <c r="AI68" s="55"/>
      <c r="AJ68" s="55"/>
      <c r="AK68" s="55">
        <v>1</v>
      </c>
      <c r="AL68" s="55"/>
      <c r="AM68" s="55"/>
      <c r="AN68" s="55"/>
      <c r="AO68" s="55"/>
      <c r="AP68" s="55"/>
      <c r="AQ68" s="55"/>
      <c r="AR68" s="55">
        <v>1</v>
      </c>
      <c r="AS68" s="55"/>
      <c r="AT68" s="55">
        <v>1</v>
      </c>
      <c r="AU68" s="55"/>
      <c r="AV68" s="55">
        <v>1</v>
      </c>
      <c r="AW68" s="55"/>
      <c r="AX68" s="55">
        <v>1</v>
      </c>
      <c r="AY68" s="55"/>
      <c r="AZ68" s="55"/>
      <c r="BA68" s="55"/>
      <c r="BB68" s="55"/>
      <c r="BC68" s="55">
        <v>1</v>
      </c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>
        <v>9</v>
      </c>
      <c r="BV68">
        <f t="shared" si="0"/>
        <v>9</v>
      </c>
    </row>
    <row r="69" spans="1:74" x14ac:dyDescent="0.25">
      <c r="A69" s="54">
        <v>201603268</v>
      </c>
      <c r="B69" s="55"/>
      <c r="C69" s="55">
        <v>1</v>
      </c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>
        <v>1</v>
      </c>
      <c r="Q69" s="55"/>
      <c r="R69" s="55"/>
      <c r="S69" s="55"/>
      <c r="T69" s="55"/>
      <c r="U69" s="55"/>
      <c r="V69" s="55"/>
      <c r="W69" s="55"/>
      <c r="X69" s="55"/>
      <c r="Y69" s="55"/>
      <c r="Z69" s="55">
        <v>1</v>
      </c>
      <c r="AA69" s="55"/>
      <c r="AB69" s="55"/>
      <c r="AC69" s="55"/>
      <c r="AD69" s="55"/>
      <c r="AE69" s="55"/>
      <c r="AF69" s="55"/>
      <c r="AG69" s="55">
        <v>2</v>
      </c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>
        <v>1</v>
      </c>
      <c r="AY69" s="55"/>
      <c r="AZ69" s="55"/>
      <c r="BA69" s="55"/>
      <c r="BB69" s="55"/>
      <c r="BC69" s="55"/>
      <c r="BD69" s="55"/>
      <c r="BE69" s="55"/>
      <c r="BF69" s="55"/>
      <c r="BG69" s="55">
        <v>1</v>
      </c>
      <c r="BH69" s="55"/>
      <c r="BI69" s="55"/>
      <c r="BJ69" s="55"/>
      <c r="BK69" s="55"/>
      <c r="BL69" s="55"/>
      <c r="BM69" s="55"/>
      <c r="BN69" s="55"/>
      <c r="BO69" s="55">
        <v>1</v>
      </c>
      <c r="BP69" s="55"/>
      <c r="BQ69" s="55">
        <v>1</v>
      </c>
      <c r="BR69" s="55"/>
      <c r="BS69" s="55"/>
      <c r="BT69" s="55"/>
      <c r="BU69" s="55">
        <v>9</v>
      </c>
      <c r="BV69">
        <f t="shared" si="0"/>
        <v>8</v>
      </c>
    </row>
    <row r="70" spans="1:74" x14ac:dyDescent="0.25">
      <c r="A70" s="54">
        <v>201603270</v>
      </c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>
        <v>1</v>
      </c>
      <c r="N70" s="55"/>
      <c r="O70" s="55"/>
      <c r="P70" s="55"/>
      <c r="Q70" s="55"/>
      <c r="R70" s="55"/>
      <c r="S70" s="55"/>
      <c r="T70" s="55"/>
      <c r="U70" s="55"/>
      <c r="V70" s="55">
        <v>1</v>
      </c>
      <c r="W70" s="55">
        <v>1</v>
      </c>
      <c r="X70" s="55"/>
      <c r="Y70" s="55">
        <v>1</v>
      </c>
      <c r="Z70" s="55">
        <v>1</v>
      </c>
      <c r="AA70" s="55"/>
      <c r="AB70" s="55"/>
      <c r="AC70" s="55"/>
      <c r="AD70" s="55"/>
      <c r="AE70" s="55"/>
      <c r="AF70" s="55"/>
      <c r="AG70" s="55">
        <v>1</v>
      </c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>
        <v>1</v>
      </c>
      <c r="AW70" s="55"/>
      <c r="AX70" s="55"/>
      <c r="AY70" s="55"/>
      <c r="AZ70" s="55"/>
      <c r="BA70" s="55">
        <v>1</v>
      </c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>
        <v>1</v>
      </c>
      <c r="BN70" s="55"/>
      <c r="BO70" s="55"/>
      <c r="BP70" s="55"/>
      <c r="BQ70" s="55"/>
      <c r="BR70" s="55"/>
      <c r="BS70" s="55"/>
      <c r="BT70" s="55"/>
      <c r="BU70" s="55">
        <v>9</v>
      </c>
      <c r="BV70">
        <f t="shared" ref="BV70:BV133" si="1">COUNT(B70:BT70)</f>
        <v>9</v>
      </c>
    </row>
    <row r="71" spans="1:74" x14ac:dyDescent="0.25">
      <c r="A71" s="54">
        <v>201603619</v>
      </c>
      <c r="B71" s="55"/>
      <c r="C71" s="55">
        <v>1</v>
      </c>
      <c r="D71" s="55"/>
      <c r="E71" s="55"/>
      <c r="F71" s="55"/>
      <c r="G71" s="55"/>
      <c r="H71" s="55"/>
      <c r="I71" s="55">
        <v>1</v>
      </c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>
        <v>1</v>
      </c>
      <c r="X71" s="55">
        <v>1</v>
      </c>
      <c r="Y71" s="55">
        <v>1</v>
      </c>
      <c r="Z71" s="55"/>
      <c r="AA71" s="55"/>
      <c r="AB71" s="55"/>
      <c r="AC71" s="55"/>
      <c r="AD71" s="55">
        <v>1</v>
      </c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>
        <v>1</v>
      </c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>
        <v>1</v>
      </c>
      <c r="BS71" s="55"/>
      <c r="BT71" s="55">
        <v>1</v>
      </c>
      <c r="BU71" s="55">
        <v>9</v>
      </c>
      <c r="BV71">
        <f t="shared" si="1"/>
        <v>9</v>
      </c>
    </row>
    <row r="72" spans="1:74" x14ac:dyDescent="0.25">
      <c r="A72" s="54">
        <v>201603694</v>
      </c>
      <c r="B72" s="55"/>
      <c r="C72" s="55">
        <v>1</v>
      </c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>
        <v>2</v>
      </c>
      <c r="V72" s="55"/>
      <c r="W72" s="55"/>
      <c r="X72" s="55">
        <v>1</v>
      </c>
      <c r="Y72" s="55"/>
      <c r="Z72" s="55">
        <v>1</v>
      </c>
      <c r="AA72" s="55"/>
      <c r="AB72" s="55"/>
      <c r="AC72" s="55"/>
      <c r="AD72" s="55">
        <v>1</v>
      </c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>
        <v>2</v>
      </c>
      <c r="AU72" s="55"/>
      <c r="AV72" s="55"/>
      <c r="AW72" s="55"/>
      <c r="AX72" s="55"/>
      <c r="AY72" s="55"/>
      <c r="AZ72" s="55"/>
      <c r="BA72" s="55"/>
      <c r="BB72" s="55"/>
      <c r="BC72" s="55">
        <v>1</v>
      </c>
      <c r="BD72" s="55"/>
      <c r="BE72" s="55"/>
      <c r="BF72" s="55"/>
      <c r="BG72" s="55"/>
      <c r="BH72" s="55"/>
      <c r="BI72" s="55">
        <v>1</v>
      </c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>
        <v>10</v>
      </c>
      <c r="BV72">
        <f t="shared" si="1"/>
        <v>8</v>
      </c>
    </row>
    <row r="73" spans="1:74" x14ac:dyDescent="0.25">
      <c r="A73" s="54">
        <v>201603822</v>
      </c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>
        <v>1</v>
      </c>
      <c r="S73" s="55"/>
      <c r="T73" s="55"/>
      <c r="U73" s="55"/>
      <c r="V73" s="55">
        <v>1</v>
      </c>
      <c r="W73" s="55"/>
      <c r="X73" s="55"/>
      <c r="Y73" s="55"/>
      <c r="Z73" s="55">
        <v>1</v>
      </c>
      <c r="AA73" s="55"/>
      <c r="AB73" s="55"/>
      <c r="AC73" s="55"/>
      <c r="AD73" s="55">
        <v>1</v>
      </c>
      <c r="AE73" s="55"/>
      <c r="AF73" s="55"/>
      <c r="AG73" s="55"/>
      <c r="AH73" s="55"/>
      <c r="AI73" s="55">
        <v>1</v>
      </c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>
        <v>1</v>
      </c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>
        <v>1</v>
      </c>
      <c r="BJ73" s="55"/>
      <c r="BK73" s="55"/>
      <c r="BL73" s="55"/>
      <c r="BM73" s="55"/>
      <c r="BN73" s="55"/>
      <c r="BO73" s="55"/>
      <c r="BP73" s="55"/>
      <c r="BQ73" s="55">
        <v>1</v>
      </c>
      <c r="BR73" s="55">
        <v>1</v>
      </c>
      <c r="BS73" s="55"/>
      <c r="BT73" s="55"/>
      <c r="BU73" s="55">
        <v>9</v>
      </c>
      <c r="BV73">
        <f t="shared" si="1"/>
        <v>9</v>
      </c>
    </row>
    <row r="74" spans="1:74" x14ac:dyDescent="0.25">
      <c r="A74" s="54">
        <v>201603903</v>
      </c>
      <c r="B74" s="55"/>
      <c r="C74" s="55"/>
      <c r="D74" s="55"/>
      <c r="E74" s="55"/>
      <c r="F74" s="55"/>
      <c r="G74" s="55"/>
      <c r="H74" s="55"/>
      <c r="I74" s="55">
        <v>1</v>
      </c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>
        <v>1</v>
      </c>
      <c r="V74" s="55"/>
      <c r="W74" s="55"/>
      <c r="X74" s="55"/>
      <c r="Y74" s="55">
        <v>1</v>
      </c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>
        <v>1</v>
      </c>
      <c r="AS74" s="55"/>
      <c r="AT74" s="55"/>
      <c r="AU74" s="55"/>
      <c r="AV74" s="55">
        <v>1</v>
      </c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>
        <v>1</v>
      </c>
      <c r="BJ74" s="55"/>
      <c r="BK74" s="55"/>
      <c r="BL74" s="55"/>
      <c r="BM74" s="55"/>
      <c r="BN74" s="55"/>
      <c r="BO74" s="55">
        <v>1</v>
      </c>
      <c r="BP74" s="55"/>
      <c r="BQ74" s="55"/>
      <c r="BR74" s="55">
        <v>2</v>
      </c>
      <c r="BS74" s="55"/>
      <c r="BT74" s="55"/>
      <c r="BU74" s="55">
        <v>9</v>
      </c>
      <c r="BV74">
        <f t="shared" si="1"/>
        <v>8</v>
      </c>
    </row>
    <row r="75" spans="1:74" x14ac:dyDescent="0.25">
      <c r="A75" s="54">
        <v>201604257</v>
      </c>
      <c r="B75" s="55"/>
      <c r="C75" s="55"/>
      <c r="D75" s="55"/>
      <c r="E75" s="55">
        <v>1</v>
      </c>
      <c r="F75" s="55"/>
      <c r="G75" s="55"/>
      <c r="H75" s="55"/>
      <c r="I75" s="55">
        <v>1</v>
      </c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>
        <v>1</v>
      </c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>
        <v>1</v>
      </c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>
        <v>1</v>
      </c>
      <c r="AW75" s="55"/>
      <c r="AX75" s="55">
        <v>1</v>
      </c>
      <c r="AY75" s="55"/>
      <c r="AZ75" s="55"/>
      <c r="BA75" s="55">
        <v>1</v>
      </c>
      <c r="BB75" s="55"/>
      <c r="BC75" s="55"/>
      <c r="BD75" s="55"/>
      <c r="BE75" s="55"/>
      <c r="BF75" s="55"/>
      <c r="BG75" s="55"/>
      <c r="BH75" s="55"/>
      <c r="BI75" s="55">
        <v>1</v>
      </c>
      <c r="BJ75" s="55"/>
      <c r="BK75" s="55"/>
      <c r="BL75" s="55"/>
      <c r="BM75" s="55"/>
      <c r="BN75" s="55"/>
      <c r="BO75" s="55">
        <v>1</v>
      </c>
      <c r="BP75" s="55"/>
      <c r="BQ75" s="55">
        <v>1</v>
      </c>
      <c r="BR75" s="55"/>
      <c r="BS75" s="55"/>
      <c r="BT75" s="55"/>
      <c r="BU75" s="55">
        <v>10</v>
      </c>
      <c r="BV75">
        <f t="shared" si="1"/>
        <v>10</v>
      </c>
    </row>
    <row r="76" spans="1:74" x14ac:dyDescent="0.25">
      <c r="A76" s="54">
        <v>201604360</v>
      </c>
      <c r="B76" s="55"/>
      <c r="C76" s="55">
        <v>1</v>
      </c>
      <c r="D76" s="55"/>
      <c r="E76" s="55"/>
      <c r="F76" s="55"/>
      <c r="G76" s="55"/>
      <c r="H76" s="55"/>
      <c r="I76" s="55">
        <v>1</v>
      </c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>
        <v>1</v>
      </c>
      <c r="Z76" s="55"/>
      <c r="AA76" s="55"/>
      <c r="AB76" s="55"/>
      <c r="AC76" s="55">
        <v>1</v>
      </c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>
        <v>1</v>
      </c>
      <c r="AU76" s="55"/>
      <c r="AV76" s="55"/>
      <c r="AW76" s="55"/>
      <c r="AX76" s="55">
        <v>1</v>
      </c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>
        <v>1</v>
      </c>
      <c r="BN76" s="55"/>
      <c r="BO76" s="55"/>
      <c r="BP76" s="55"/>
      <c r="BQ76" s="55">
        <v>1</v>
      </c>
      <c r="BR76" s="55"/>
      <c r="BS76" s="55"/>
      <c r="BT76" s="55"/>
      <c r="BU76" s="55">
        <v>8</v>
      </c>
      <c r="BV76">
        <f t="shared" si="1"/>
        <v>8</v>
      </c>
    </row>
    <row r="77" spans="1:74" x14ac:dyDescent="0.25">
      <c r="A77" s="54">
        <v>201604526</v>
      </c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>
        <v>1</v>
      </c>
      <c r="P77" s="55">
        <v>1</v>
      </c>
      <c r="Q77" s="55"/>
      <c r="R77" s="55"/>
      <c r="S77" s="55"/>
      <c r="T77" s="55"/>
      <c r="U77" s="55">
        <v>1</v>
      </c>
      <c r="V77" s="55"/>
      <c r="W77" s="55"/>
      <c r="X77" s="55">
        <v>1</v>
      </c>
      <c r="Y77" s="55">
        <v>2</v>
      </c>
      <c r="Z77" s="55">
        <v>1</v>
      </c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>
        <v>2</v>
      </c>
      <c r="BD77" s="55"/>
      <c r="BE77" s="55"/>
      <c r="BF77" s="55"/>
      <c r="BG77" s="55"/>
      <c r="BH77" s="55"/>
      <c r="BI77" s="55"/>
      <c r="BJ77" s="55"/>
      <c r="BK77" s="55"/>
      <c r="BL77" s="55"/>
      <c r="BM77" s="55">
        <v>1</v>
      </c>
      <c r="BN77" s="55"/>
      <c r="BO77" s="55"/>
      <c r="BP77" s="55"/>
      <c r="BQ77" s="55"/>
      <c r="BR77" s="55"/>
      <c r="BS77" s="55"/>
      <c r="BT77" s="55"/>
      <c r="BU77" s="55">
        <v>10</v>
      </c>
      <c r="BV77">
        <f t="shared" si="1"/>
        <v>8</v>
      </c>
    </row>
    <row r="78" spans="1:74" x14ac:dyDescent="0.25">
      <c r="A78" s="54">
        <v>201604605</v>
      </c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>
        <v>1</v>
      </c>
      <c r="P78" s="55"/>
      <c r="Q78" s="55"/>
      <c r="R78" s="55"/>
      <c r="S78" s="55"/>
      <c r="T78" s="55"/>
      <c r="U78" s="55"/>
      <c r="V78" s="55">
        <v>1</v>
      </c>
      <c r="W78" s="55"/>
      <c r="X78" s="55"/>
      <c r="Y78" s="55"/>
      <c r="Z78" s="55">
        <v>1</v>
      </c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>
        <v>1</v>
      </c>
      <c r="AW78" s="55"/>
      <c r="AX78" s="55"/>
      <c r="AY78" s="55">
        <v>1</v>
      </c>
      <c r="AZ78" s="55"/>
      <c r="BA78" s="55">
        <v>1</v>
      </c>
      <c r="BB78" s="55"/>
      <c r="BC78" s="55">
        <v>1</v>
      </c>
      <c r="BD78" s="55"/>
      <c r="BE78" s="55"/>
      <c r="BF78" s="55"/>
      <c r="BG78" s="55"/>
      <c r="BH78" s="55"/>
      <c r="BI78" s="55">
        <v>1</v>
      </c>
      <c r="BJ78" s="55"/>
      <c r="BK78" s="55"/>
      <c r="BL78" s="55"/>
      <c r="BM78" s="55"/>
      <c r="BN78" s="55"/>
      <c r="BO78" s="55"/>
      <c r="BP78" s="55"/>
      <c r="BQ78" s="55"/>
      <c r="BR78" s="55">
        <v>2</v>
      </c>
      <c r="BS78" s="55"/>
      <c r="BT78" s="55"/>
      <c r="BU78" s="55">
        <v>10</v>
      </c>
      <c r="BV78">
        <f t="shared" si="1"/>
        <v>9</v>
      </c>
    </row>
    <row r="79" spans="1:74" x14ac:dyDescent="0.25">
      <c r="A79" s="54">
        <v>201604666</v>
      </c>
      <c r="B79" s="55"/>
      <c r="C79" s="55">
        <v>1</v>
      </c>
      <c r="D79" s="55">
        <v>1</v>
      </c>
      <c r="E79" s="55"/>
      <c r="F79" s="55"/>
      <c r="G79" s="55"/>
      <c r="H79" s="55"/>
      <c r="I79" s="55"/>
      <c r="J79" s="55">
        <v>1</v>
      </c>
      <c r="K79" s="55"/>
      <c r="L79" s="55"/>
      <c r="M79" s="55">
        <v>1</v>
      </c>
      <c r="N79" s="55"/>
      <c r="O79" s="55"/>
      <c r="P79" s="55"/>
      <c r="Q79" s="55"/>
      <c r="R79" s="55">
        <v>1</v>
      </c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>
        <v>1</v>
      </c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>
        <v>1</v>
      </c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>
        <v>1</v>
      </c>
      <c r="BP79" s="55"/>
      <c r="BQ79" s="55">
        <v>1</v>
      </c>
      <c r="BR79" s="55">
        <v>1</v>
      </c>
      <c r="BS79" s="55"/>
      <c r="BT79" s="55"/>
      <c r="BU79" s="55">
        <v>10</v>
      </c>
      <c r="BV79">
        <f t="shared" si="1"/>
        <v>10</v>
      </c>
    </row>
    <row r="80" spans="1:74" x14ac:dyDescent="0.25">
      <c r="A80" s="54">
        <v>201604686</v>
      </c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>
        <v>1</v>
      </c>
      <c r="Z80" s="55">
        <v>2</v>
      </c>
      <c r="AA80" s="55"/>
      <c r="AB80" s="55"/>
      <c r="AC80" s="55"/>
      <c r="AD80" s="55">
        <v>1</v>
      </c>
      <c r="AE80" s="55"/>
      <c r="AF80" s="55"/>
      <c r="AG80" s="55"/>
      <c r="AH80" s="55">
        <v>1</v>
      </c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>
        <v>1</v>
      </c>
      <c r="AU80" s="55">
        <v>1</v>
      </c>
      <c r="AV80" s="55">
        <v>1</v>
      </c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>
        <v>1</v>
      </c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>
        <v>9</v>
      </c>
      <c r="BV80">
        <f t="shared" si="1"/>
        <v>8</v>
      </c>
    </row>
    <row r="81" spans="1:74" x14ac:dyDescent="0.25">
      <c r="A81" s="54">
        <v>201605240</v>
      </c>
      <c r="B81" s="55"/>
      <c r="C81" s="55">
        <v>1</v>
      </c>
      <c r="D81" s="55"/>
      <c r="E81" s="55"/>
      <c r="F81" s="55"/>
      <c r="G81" s="55"/>
      <c r="H81" s="55"/>
      <c r="I81" s="55">
        <v>1</v>
      </c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>
        <v>1</v>
      </c>
      <c r="V81" s="55"/>
      <c r="W81" s="55"/>
      <c r="X81" s="55"/>
      <c r="Y81" s="55"/>
      <c r="Z81" s="55">
        <v>1</v>
      </c>
      <c r="AA81" s="55"/>
      <c r="AB81" s="55"/>
      <c r="AC81" s="55"/>
      <c r="AD81" s="55">
        <v>1</v>
      </c>
      <c r="AE81" s="55"/>
      <c r="AF81" s="55"/>
      <c r="AG81" s="55">
        <v>1</v>
      </c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>
        <v>1</v>
      </c>
      <c r="AS81" s="55"/>
      <c r="AT81" s="55"/>
      <c r="AU81" s="55"/>
      <c r="AV81" s="55">
        <v>1</v>
      </c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>
        <v>1</v>
      </c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>
        <v>1</v>
      </c>
      <c r="BS81" s="55"/>
      <c r="BT81" s="55"/>
      <c r="BU81" s="55">
        <v>10</v>
      </c>
      <c r="BV81">
        <f t="shared" si="1"/>
        <v>10</v>
      </c>
    </row>
    <row r="82" spans="1:74" x14ac:dyDescent="0.25">
      <c r="A82" s="54">
        <v>201605335</v>
      </c>
      <c r="B82" s="55"/>
      <c r="C82" s="55">
        <v>1</v>
      </c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>
        <v>1</v>
      </c>
      <c r="Z82" s="55">
        <v>2</v>
      </c>
      <c r="AA82" s="55"/>
      <c r="AB82" s="55"/>
      <c r="AC82" s="55">
        <v>1</v>
      </c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>
        <v>2</v>
      </c>
      <c r="AW82" s="55"/>
      <c r="AX82" s="55"/>
      <c r="AY82" s="55"/>
      <c r="AZ82" s="55"/>
      <c r="BA82" s="55"/>
      <c r="BB82" s="55"/>
      <c r="BC82" s="55">
        <v>1</v>
      </c>
      <c r="BD82" s="55"/>
      <c r="BE82" s="55"/>
      <c r="BF82" s="55"/>
      <c r="BG82" s="55"/>
      <c r="BH82" s="55"/>
      <c r="BI82" s="55">
        <v>1</v>
      </c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>
        <v>9</v>
      </c>
      <c r="BV82">
        <f t="shared" si="1"/>
        <v>7</v>
      </c>
    </row>
    <row r="83" spans="1:74" x14ac:dyDescent="0.25">
      <c r="A83" s="54">
        <v>201605373</v>
      </c>
      <c r="B83" s="55"/>
      <c r="C83" s="55"/>
      <c r="D83" s="55"/>
      <c r="E83" s="55"/>
      <c r="F83" s="55"/>
      <c r="G83" s="55"/>
      <c r="H83" s="55"/>
      <c r="I83" s="55"/>
      <c r="J83" s="55">
        <v>1</v>
      </c>
      <c r="K83" s="55">
        <v>1</v>
      </c>
      <c r="L83" s="55">
        <v>1</v>
      </c>
      <c r="M83" s="55"/>
      <c r="N83" s="55"/>
      <c r="O83" s="55"/>
      <c r="P83" s="55"/>
      <c r="Q83" s="55"/>
      <c r="R83" s="55"/>
      <c r="S83" s="55"/>
      <c r="T83" s="55"/>
      <c r="U83" s="55">
        <v>1</v>
      </c>
      <c r="V83" s="55"/>
      <c r="W83" s="55"/>
      <c r="X83" s="55"/>
      <c r="Y83" s="55"/>
      <c r="Z83" s="55"/>
      <c r="AA83" s="55"/>
      <c r="AB83" s="55"/>
      <c r="AC83" s="55"/>
      <c r="AD83" s="55">
        <v>1</v>
      </c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>
        <v>1</v>
      </c>
      <c r="AU83" s="55"/>
      <c r="AV83" s="55"/>
      <c r="AW83" s="55"/>
      <c r="AX83" s="55"/>
      <c r="AY83" s="55"/>
      <c r="AZ83" s="55"/>
      <c r="BA83" s="55"/>
      <c r="BB83" s="55"/>
      <c r="BC83" s="55">
        <v>1</v>
      </c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>
        <v>1</v>
      </c>
      <c r="BS83" s="55">
        <v>1</v>
      </c>
      <c r="BT83" s="55"/>
      <c r="BU83" s="55">
        <v>9</v>
      </c>
      <c r="BV83">
        <f t="shared" si="1"/>
        <v>9</v>
      </c>
    </row>
    <row r="84" spans="1:74" x14ac:dyDescent="0.25">
      <c r="A84" s="54">
        <v>201605380</v>
      </c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>
        <v>1</v>
      </c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>
        <v>1</v>
      </c>
      <c r="AK84" s="55"/>
      <c r="AL84" s="55"/>
      <c r="AM84" s="55"/>
      <c r="AN84" s="55"/>
      <c r="AO84" s="55">
        <v>1</v>
      </c>
      <c r="AP84" s="55"/>
      <c r="AQ84" s="55"/>
      <c r="AR84" s="55"/>
      <c r="AS84" s="55"/>
      <c r="AT84" s="55"/>
      <c r="AU84" s="55"/>
      <c r="AV84" s="55">
        <v>1</v>
      </c>
      <c r="AW84" s="55"/>
      <c r="AX84" s="55">
        <v>1</v>
      </c>
      <c r="AY84" s="55">
        <v>1</v>
      </c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>
        <v>1</v>
      </c>
      <c r="BN84" s="55"/>
      <c r="BO84" s="55"/>
      <c r="BP84" s="55"/>
      <c r="BQ84" s="55">
        <v>1</v>
      </c>
      <c r="BR84" s="55">
        <v>1</v>
      </c>
      <c r="BS84" s="55"/>
      <c r="BT84" s="55"/>
      <c r="BU84" s="55">
        <v>9</v>
      </c>
      <c r="BV84">
        <f t="shared" si="1"/>
        <v>9</v>
      </c>
    </row>
    <row r="85" spans="1:74" x14ac:dyDescent="0.25">
      <c r="A85" s="54">
        <v>201605389</v>
      </c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>
        <v>1</v>
      </c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>
        <v>1</v>
      </c>
      <c r="AE85" s="55"/>
      <c r="AF85" s="55"/>
      <c r="AG85" s="55"/>
      <c r="AH85" s="55"/>
      <c r="AI85" s="55"/>
      <c r="AJ85" s="55"/>
      <c r="AK85" s="55"/>
      <c r="AL85" s="55">
        <v>1</v>
      </c>
      <c r="AM85" s="55"/>
      <c r="AN85" s="55"/>
      <c r="AO85" s="55"/>
      <c r="AP85" s="55"/>
      <c r="AQ85" s="55"/>
      <c r="AR85" s="55"/>
      <c r="AS85" s="55"/>
      <c r="AT85" s="55"/>
      <c r="AU85" s="55"/>
      <c r="AV85" s="55">
        <v>1</v>
      </c>
      <c r="AW85" s="55"/>
      <c r="AX85" s="55">
        <v>1</v>
      </c>
      <c r="AY85" s="55">
        <v>1</v>
      </c>
      <c r="AZ85" s="55"/>
      <c r="BA85" s="55">
        <v>1</v>
      </c>
      <c r="BB85" s="55"/>
      <c r="BC85" s="55">
        <v>1</v>
      </c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>
        <v>1</v>
      </c>
      <c r="BS85" s="55"/>
      <c r="BT85" s="55">
        <v>1</v>
      </c>
      <c r="BU85" s="55">
        <v>10</v>
      </c>
      <c r="BV85">
        <f t="shared" si="1"/>
        <v>10</v>
      </c>
    </row>
    <row r="86" spans="1:74" x14ac:dyDescent="0.25">
      <c r="A86" s="54">
        <v>201605497</v>
      </c>
      <c r="B86" s="55"/>
      <c r="C86" s="55"/>
      <c r="D86" s="55"/>
      <c r="E86" s="55">
        <v>1</v>
      </c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>
        <v>1</v>
      </c>
      <c r="AA86" s="55"/>
      <c r="AB86" s="55"/>
      <c r="AC86" s="55"/>
      <c r="AD86" s="55"/>
      <c r="AE86" s="55">
        <v>1</v>
      </c>
      <c r="AF86" s="55">
        <v>1</v>
      </c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>
        <v>2</v>
      </c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>
        <v>1</v>
      </c>
      <c r="BN86" s="55"/>
      <c r="BO86" s="55"/>
      <c r="BP86" s="55"/>
      <c r="BQ86" s="55">
        <v>1</v>
      </c>
      <c r="BR86" s="55">
        <v>1</v>
      </c>
      <c r="BS86" s="55"/>
      <c r="BT86" s="55"/>
      <c r="BU86" s="55">
        <v>9</v>
      </c>
      <c r="BV86">
        <f t="shared" si="1"/>
        <v>8</v>
      </c>
    </row>
    <row r="87" spans="1:74" x14ac:dyDescent="0.25">
      <c r="A87" s="54">
        <v>201605775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>
        <v>1</v>
      </c>
      <c r="Z87" s="55">
        <v>1</v>
      </c>
      <c r="AA87" s="55"/>
      <c r="AB87" s="55"/>
      <c r="AC87" s="55">
        <v>1</v>
      </c>
      <c r="AD87" s="55">
        <v>1</v>
      </c>
      <c r="AE87" s="55"/>
      <c r="AF87" s="55"/>
      <c r="AG87" s="55"/>
      <c r="AH87" s="55"/>
      <c r="AI87" s="55"/>
      <c r="AJ87" s="55"/>
      <c r="AK87" s="55"/>
      <c r="AL87" s="55">
        <v>1</v>
      </c>
      <c r="AM87" s="55"/>
      <c r="AN87" s="55"/>
      <c r="AO87" s="55"/>
      <c r="AP87" s="55"/>
      <c r="AQ87" s="55"/>
      <c r="AR87" s="55"/>
      <c r="AS87" s="55"/>
      <c r="AT87" s="55"/>
      <c r="AU87" s="55"/>
      <c r="AV87" s="55">
        <v>2</v>
      </c>
      <c r="AW87" s="55"/>
      <c r="AX87" s="55">
        <v>1</v>
      </c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>
        <v>1</v>
      </c>
      <c r="BR87" s="55"/>
      <c r="BS87" s="55"/>
      <c r="BT87" s="55"/>
      <c r="BU87" s="55">
        <v>9</v>
      </c>
      <c r="BV87">
        <f t="shared" si="1"/>
        <v>8</v>
      </c>
    </row>
    <row r="88" spans="1:74" x14ac:dyDescent="0.25">
      <c r="A88" s="54">
        <v>201605976</v>
      </c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>
        <v>1</v>
      </c>
      <c r="W88" s="55"/>
      <c r="X88" s="55"/>
      <c r="Y88" s="55"/>
      <c r="Z88" s="55"/>
      <c r="AA88" s="55"/>
      <c r="AB88" s="55"/>
      <c r="AC88" s="55"/>
      <c r="AD88" s="55"/>
      <c r="AE88" s="55"/>
      <c r="AF88" s="55">
        <v>1</v>
      </c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>
        <v>1</v>
      </c>
      <c r="AU88" s="55"/>
      <c r="AV88" s="55">
        <v>1</v>
      </c>
      <c r="AW88" s="55">
        <v>1</v>
      </c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>
        <v>1</v>
      </c>
      <c r="BJ88" s="55"/>
      <c r="BK88" s="55"/>
      <c r="BL88" s="55"/>
      <c r="BM88" s="55"/>
      <c r="BN88" s="55">
        <v>2</v>
      </c>
      <c r="BO88" s="55"/>
      <c r="BP88" s="55"/>
      <c r="BQ88" s="55"/>
      <c r="BR88" s="55">
        <v>1</v>
      </c>
      <c r="BS88" s="55"/>
      <c r="BT88" s="55"/>
      <c r="BU88" s="55">
        <v>9</v>
      </c>
      <c r="BV88">
        <f t="shared" si="1"/>
        <v>8</v>
      </c>
    </row>
    <row r="89" spans="1:74" x14ac:dyDescent="0.25">
      <c r="A89" s="54">
        <v>201606166</v>
      </c>
      <c r="B89" s="55"/>
      <c r="C89" s="55">
        <v>1</v>
      </c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>
        <v>1</v>
      </c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>
        <v>1</v>
      </c>
      <c r="AS89" s="55"/>
      <c r="AT89" s="55"/>
      <c r="AU89" s="55"/>
      <c r="AV89" s="55"/>
      <c r="AW89" s="55"/>
      <c r="AX89" s="55">
        <v>1</v>
      </c>
      <c r="AY89" s="55"/>
      <c r="AZ89" s="55"/>
      <c r="BA89" s="55">
        <v>1</v>
      </c>
      <c r="BB89" s="55"/>
      <c r="BC89" s="55">
        <v>1</v>
      </c>
      <c r="BD89" s="55"/>
      <c r="BE89" s="55"/>
      <c r="BF89" s="55"/>
      <c r="BG89" s="55"/>
      <c r="BH89" s="55"/>
      <c r="BI89" s="55"/>
      <c r="BJ89" s="55"/>
      <c r="BK89" s="55"/>
      <c r="BL89" s="55"/>
      <c r="BM89" s="55">
        <v>1</v>
      </c>
      <c r="BN89" s="55">
        <v>1</v>
      </c>
      <c r="BO89" s="55"/>
      <c r="BP89" s="55"/>
      <c r="BQ89" s="55">
        <v>1</v>
      </c>
      <c r="BR89" s="55">
        <v>1</v>
      </c>
      <c r="BS89" s="55"/>
      <c r="BT89" s="55"/>
      <c r="BU89" s="55">
        <v>10</v>
      </c>
      <c r="BV89">
        <f t="shared" si="1"/>
        <v>10</v>
      </c>
    </row>
    <row r="90" spans="1:74" x14ac:dyDescent="0.25">
      <c r="A90" s="54">
        <v>201606201</v>
      </c>
      <c r="B90" s="55"/>
      <c r="C90" s="55"/>
      <c r="D90" s="55"/>
      <c r="E90" s="55">
        <v>1</v>
      </c>
      <c r="F90" s="55"/>
      <c r="G90" s="55"/>
      <c r="H90" s="55"/>
      <c r="I90" s="55"/>
      <c r="J90" s="55">
        <v>1</v>
      </c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>
        <v>1</v>
      </c>
      <c r="Y90" s="55"/>
      <c r="Z90" s="55">
        <v>1</v>
      </c>
      <c r="AA90" s="55"/>
      <c r="AB90" s="55"/>
      <c r="AC90" s="55"/>
      <c r="AD90" s="55"/>
      <c r="AE90" s="55"/>
      <c r="AF90" s="55"/>
      <c r="AG90" s="55"/>
      <c r="AH90" s="55">
        <v>1</v>
      </c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>
        <v>1</v>
      </c>
      <c r="AU90" s="55"/>
      <c r="AV90" s="55">
        <v>1</v>
      </c>
      <c r="AW90" s="55"/>
      <c r="AX90" s="55"/>
      <c r="AY90" s="55"/>
      <c r="AZ90" s="55"/>
      <c r="BA90" s="55"/>
      <c r="BB90" s="55"/>
      <c r="BC90" s="55">
        <v>1</v>
      </c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>
        <v>1</v>
      </c>
      <c r="BR90" s="55">
        <v>1</v>
      </c>
      <c r="BS90" s="55"/>
      <c r="BT90" s="55"/>
      <c r="BU90" s="55">
        <v>10</v>
      </c>
      <c r="BV90">
        <f t="shared" si="1"/>
        <v>10</v>
      </c>
    </row>
    <row r="91" spans="1:74" x14ac:dyDescent="0.25">
      <c r="A91" s="54">
        <v>201606499</v>
      </c>
      <c r="B91" s="55"/>
      <c r="C91" s="55"/>
      <c r="D91" s="55">
        <v>1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>
        <v>1</v>
      </c>
      <c r="V91" s="55">
        <v>1</v>
      </c>
      <c r="W91" s="55"/>
      <c r="X91" s="55"/>
      <c r="Y91" s="55"/>
      <c r="Z91" s="55"/>
      <c r="AA91" s="55"/>
      <c r="AB91" s="55"/>
      <c r="AC91" s="55">
        <v>1</v>
      </c>
      <c r="AD91" s="55"/>
      <c r="AE91" s="55"/>
      <c r="AF91" s="55"/>
      <c r="AG91" s="55"/>
      <c r="AH91" s="55"/>
      <c r="AI91" s="55"/>
      <c r="AJ91" s="55">
        <v>2</v>
      </c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>
        <v>1</v>
      </c>
      <c r="AV91" s="55">
        <v>1</v>
      </c>
      <c r="AW91" s="55"/>
      <c r="AX91" s="55"/>
      <c r="AY91" s="55"/>
      <c r="AZ91" s="55"/>
      <c r="BA91" s="55"/>
      <c r="BB91" s="55"/>
      <c r="BC91" s="55">
        <v>1</v>
      </c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>
        <v>9</v>
      </c>
      <c r="BV91">
        <f t="shared" si="1"/>
        <v>8</v>
      </c>
    </row>
    <row r="92" spans="1:74" x14ac:dyDescent="0.25">
      <c r="A92" s="54">
        <v>201606590</v>
      </c>
      <c r="B92" s="55"/>
      <c r="C92" s="55"/>
      <c r="D92" s="55"/>
      <c r="E92" s="55"/>
      <c r="F92" s="55"/>
      <c r="G92" s="55"/>
      <c r="H92" s="55"/>
      <c r="I92" s="55"/>
      <c r="J92" s="55"/>
      <c r="K92" s="55">
        <v>1</v>
      </c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>
        <v>1</v>
      </c>
      <c r="X92" s="55"/>
      <c r="Y92" s="55">
        <v>2</v>
      </c>
      <c r="Z92" s="55">
        <v>1</v>
      </c>
      <c r="AA92" s="55"/>
      <c r="AB92" s="55"/>
      <c r="AC92" s="55"/>
      <c r="AD92" s="55">
        <v>1</v>
      </c>
      <c r="AE92" s="55"/>
      <c r="AF92" s="55">
        <v>1</v>
      </c>
      <c r="AG92" s="55"/>
      <c r="AH92" s="55"/>
      <c r="AI92" s="55"/>
      <c r="AJ92" s="55"/>
      <c r="AK92" s="55"/>
      <c r="AL92" s="55"/>
      <c r="AM92" s="55">
        <v>1</v>
      </c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>
        <v>1</v>
      </c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>
        <v>9</v>
      </c>
      <c r="BV92">
        <f t="shared" si="1"/>
        <v>8</v>
      </c>
    </row>
    <row r="93" spans="1:74" x14ac:dyDescent="0.25">
      <c r="A93" s="54">
        <v>201606703</v>
      </c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>
        <v>1</v>
      </c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>
        <v>2</v>
      </c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>
        <v>1</v>
      </c>
      <c r="AM93" s="55"/>
      <c r="AN93" s="55"/>
      <c r="AO93" s="55"/>
      <c r="AP93" s="55"/>
      <c r="AQ93" s="55"/>
      <c r="AR93" s="55">
        <v>1</v>
      </c>
      <c r="AS93" s="55"/>
      <c r="AT93" s="55"/>
      <c r="AU93" s="55"/>
      <c r="AV93" s="55">
        <v>2</v>
      </c>
      <c r="AW93" s="55"/>
      <c r="AX93" s="55"/>
      <c r="AY93" s="55"/>
      <c r="AZ93" s="55"/>
      <c r="BA93" s="55"/>
      <c r="BB93" s="55"/>
      <c r="BC93" s="55">
        <v>1</v>
      </c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>
        <v>2</v>
      </c>
      <c r="BS93" s="55"/>
      <c r="BT93" s="55"/>
      <c r="BU93" s="55">
        <v>10</v>
      </c>
      <c r="BV93">
        <f t="shared" si="1"/>
        <v>7</v>
      </c>
    </row>
    <row r="94" spans="1:74" x14ac:dyDescent="0.25">
      <c r="A94" s="54">
        <v>201607944</v>
      </c>
      <c r="B94" s="55"/>
      <c r="C94" s="55"/>
      <c r="D94" s="55"/>
      <c r="E94" s="55"/>
      <c r="F94" s="55"/>
      <c r="G94" s="55"/>
      <c r="H94" s="55"/>
      <c r="I94" s="55"/>
      <c r="J94" s="55">
        <v>1</v>
      </c>
      <c r="K94" s="55">
        <v>2</v>
      </c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>
        <v>1</v>
      </c>
      <c r="AE94" s="55"/>
      <c r="AF94" s="55"/>
      <c r="AG94" s="55"/>
      <c r="AH94" s="55">
        <v>1</v>
      </c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>
        <v>1</v>
      </c>
      <c r="AU94" s="55">
        <v>1</v>
      </c>
      <c r="AV94" s="55">
        <v>2</v>
      </c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>
        <v>1</v>
      </c>
      <c r="BT94" s="55"/>
      <c r="BU94" s="55">
        <v>10</v>
      </c>
      <c r="BV94">
        <f t="shared" si="1"/>
        <v>8</v>
      </c>
    </row>
    <row r="95" spans="1:74" x14ac:dyDescent="0.25">
      <c r="A95" s="54">
        <v>201608551</v>
      </c>
      <c r="B95" s="55"/>
      <c r="C95" s="55">
        <v>1</v>
      </c>
      <c r="D95" s="55"/>
      <c r="E95" s="55">
        <v>1</v>
      </c>
      <c r="F95" s="55"/>
      <c r="G95" s="55"/>
      <c r="H95" s="55"/>
      <c r="I95" s="55"/>
      <c r="J95" s="55">
        <v>1</v>
      </c>
      <c r="K95" s="55"/>
      <c r="L95" s="55"/>
      <c r="M95" s="55"/>
      <c r="N95" s="55"/>
      <c r="O95" s="55"/>
      <c r="P95" s="55"/>
      <c r="Q95" s="55"/>
      <c r="R95" s="55"/>
      <c r="S95" s="55"/>
      <c r="T95" s="55">
        <v>1</v>
      </c>
      <c r="U95" s="55"/>
      <c r="V95" s="55"/>
      <c r="W95" s="55"/>
      <c r="X95" s="55"/>
      <c r="Y95" s="55"/>
      <c r="Z95" s="55"/>
      <c r="AA95" s="55"/>
      <c r="AB95" s="55">
        <v>1</v>
      </c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>
        <v>1</v>
      </c>
      <c r="AW95" s="55"/>
      <c r="AX95" s="55">
        <v>1</v>
      </c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>
        <v>1</v>
      </c>
      <c r="BO95" s="55"/>
      <c r="BP95" s="55"/>
      <c r="BQ95" s="55"/>
      <c r="BR95" s="55">
        <v>1</v>
      </c>
      <c r="BS95" s="55"/>
      <c r="BT95" s="55"/>
      <c r="BU95" s="55">
        <v>9</v>
      </c>
      <c r="BV95">
        <f t="shared" si="1"/>
        <v>9</v>
      </c>
    </row>
    <row r="96" spans="1:74" x14ac:dyDescent="0.25">
      <c r="A96" s="54">
        <v>201608611</v>
      </c>
      <c r="B96" s="55"/>
      <c r="C96" s="55"/>
      <c r="D96" s="55"/>
      <c r="E96" s="55"/>
      <c r="F96" s="55"/>
      <c r="G96" s="55"/>
      <c r="H96" s="55"/>
      <c r="I96" s="55"/>
      <c r="J96" s="55"/>
      <c r="K96" s="55">
        <v>1</v>
      </c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>
        <v>1</v>
      </c>
      <c r="Z96" s="55">
        <v>1</v>
      </c>
      <c r="AA96" s="55"/>
      <c r="AB96" s="55"/>
      <c r="AC96" s="55">
        <v>1</v>
      </c>
      <c r="AD96" s="55"/>
      <c r="AE96" s="55">
        <v>1</v>
      </c>
      <c r="AF96" s="55"/>
      <c r="AG96" s="55">
        <v>1</v>
      </c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>
        <v>1</v>
      </c>
      <c r="AU96" s="55"/>
      <c r="AV96" s="55"/>
      <c r="AW96" s="55"/>
      <c r="AX96" s="55">
        <v>1</v>
      </c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>
        <v>1</v>
      </c>
      <c r="BN96" s="55"/>
      <c r="BO96" s="55"/>
      <c r="BP96" s="55"/>
      <c r="BQ96" s="55"/>
      <c r="BR96" s="55"/>
      <c r="BS96" s="55"/>
      <c r="BT96" s="55"/>
      <c r="BU96" s="55">
        <v>9</v>
      </c>
      <c r="BV96">
        <f t="shared" si="1"/>
        <v>9</v>
      </c>
    </row>
    <row r="97" spans="1:74" x14ac:dyDescent="0.25">
      <c r="A97" s="54">
        <v>201700101</v>
      </c>
      <c r="B97" s="55"/>
      <c r="C97" s="55"/>
      <c r="D97" s="55"/>
      <c r="E97" s="55">
        <v>1</v>
      </c>
      <c r="F97" s="55"/>
      <c r="G97" s="55"/>
      <c r="H97" s="55"/>
      <c r="I97" s="55">
        <v>1</v>
      </c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>
        <v>1</v>
      </c>
      <c r="V97" s="55">
        <v>1</v>
      </c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>
        <v>1</v>
      </c>
      <c r="AT97" s="55">
        <v>1</v>
      </c>
      <c r="AU97" s="55"/>
      <c r="AV97" s="55">
        <v>1</v>
      </c>
      <c r="AW97" s="55"/>
      <c r="AX97" s="55"/>
      <c r="AY97" s="55"/>
      <c r="AZ97" s="55"/>
      <c r="BA97" s="55"/>
      <c r="BB97" s="55"/>
      <c r="BC97" s="55">
        <v>1</v>
      </c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>
        <v>1</v>
      </c>
      <c r="BP97" s="55"/>
      <c r="BQ97" s="55"/>
      <c r="BR97" s="55"/>
      <c r="BS97" s="55"/>
      <c r="BT97" s="55"/>
      <c r="BU97" s="55">
        <v>9</v>
      </c>
      <c r="BV97">
        <f t="shared" si="1"/>
        <v>9</v>
      </c>
    </row>
    <row r="98" spans="1:74" x14ac:dyDescent="0.25">
      <c r="A98" s="54">
        <v>201700122</v>
      </c>
      <c r="B98" s="55"/>
      <c r="C98" s="55">
        <v>1</v>
      </c>
      <c r="D98" s="55"/>
      <c r="E98" s="55"/>
      <c r="F98" s="55"/>
      <c r="G98" s="55"/>
      <c r="H98" s="55"/>
      <c r="I98" s="55">
        <v>1</v>
      </c>
      <c r="J98" s="55"/>
      <c r="K98" s="55"/>
      <c r="L98" s="55"/>
      <c r="M98" s="55"/>
      <c r="N98" s="55"/>
      <c r="O98" s="55">
        <v>1</v>
      </c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>
        <v>1</v>
      </c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>
        <v>1</v>
      </c>
      <c r="AS98" s="55"/>
      <c r="AT98" s="55"/>
      <c r="AU98" s="55"/>
      <c r="AV98" s="55">
        <v>2</v>
      </c>
      <c r="AW98" s="55"/>
      <c r="AX98" s="55"/>
      <c r="AY98" s="55">
        <v>1</v>
      </c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>
        <v>1</v>
      </c>
      <c r="BS98" s="55"/>
      <c r="BT98" s="55"/>
      <c r="BU98" s="55">
        <v>9</v>
      </c>
      <c r="BV98">
        <f t="shared" si="1"/>
        <v>8</v>
      </c>
    </row>
    <row r="99" spans="1:74" x14ac:dyDescent="0.25">
      <c r="A99" s="54">
        <v>201700150</v>
      </c>
      <c r="B99" s="55"/>
      <c r="C99" s="55"/>
      <c r="D99" s="55"/>
      <c r="E99" s="55"/>
      <c r="F99" s="55"/>
      <c r="G99" s="55"/>
      <c r="H99" s="55"/>
      <c r="I99" s="55">
        <v>2</v>
      </c>
      <c r="J99" s="55"/>
      <c r="K99" s="55"/>
      <c r="L99" s="55"/>
      <c r="M99" s="55"/>
      <c r="N99" s="55">
        <v>1</v>
      </c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>
        <v>1</v>
      </c>
      <c r="AK99" s="55"/>
      <c r="AL99" s="55">
        <v>1</v>
      </c>
      <c r="AM99" s="55"/>
      <c r="AN99" s="55"/>
      <c r="AO99" s="55"/>
      <c r="AP99" s="55"/>
      <c r="AQ99" s="55"/>
      <c r="AR99" s="55"/>
      <c r="AS99" s="55"/>
      <c r="AT99" s="55"/>
      <c r="AU99" s="55"/>
      <c r="AV99" s="55">
        <v>1</v>
      </c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>
        <v>1</v>
      </c>
      <c r="BH99" s="55"/>
      <c r="BI99" s="55"/>
      <c r="BJ99" s="55"/>
      <c r="BK99" s="55"/>
      <c r="BL99" s="55"/>
      <c r="BM99" s="55"/>
      <c r="BN99" s="55"/>
      <c r="BO99" s="55">
        <v>1</v>
      </c>
      <c r="BP99" s="55"/>
      <c r="BQ99" s="55"/>
      <c r="BR99" s="55">
        <v>1</v>
      </c>
      <c r="BS99" s="55"/>
      <c r="BT99" s="55"/>
      <c r="BU99" s="55">
        <v>9</v>
      </c>
      <c r="BV99">
        <f t="shared" si="1"/>
        <v>8</v>
      </c>
    </row>
    <row r="100" spans="1:74" x14ac:dyDescent="0.25">
      <c r="A100" s="54">
        <v>201700493</v>
      </c>
      <c r="B100" s="55"/>
      <c r="C100" s="55">
        <v>1</v>
      </c>
      <c r="D100" s="55"/>
      <c r="E100" s="55"/>
      <c r="F100" s="55"/>
      <c r="G100" s="55"/>
      <c r="H100" s="55"/>
      <c r="I100" s="55">
        <v>1</v>
      </c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>
        <v>1</v>
      </c>
      <c r="V100" s="55"/>
      <c r="W100" s="55"/>
      <c r="X100" s="55"/>
      <c r="Y100" s="55"/>
      <c r="Z100" s="55">
        <v>1</v>
      </c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>
        <v>2</v>
      </c>
      <c r="AU100" s="55">
        <v>1</v>
      </c>
      <c r="AV100" s="55"/>
      <c r="AW100" s="55">
        <v>1</v>
      </c>
      <c r="AX100" s="55">
        <v>1</v>
      </c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>
        <v>1</v>
      </c>
      <c r="BS100" s="55"/>
      <c r="BT100" s="55"/>
      <c r="BU100" s="55">
        <v>10</v>
      </c>
      <c r="BV100">
        <f t="shared" si="1"/>
        <v>9</v>
      </c>
    </row>
    <row r="101" spans="1:74" x14ac:dyDescent="0.25">
      <c r="A101" s="54">
        <v>201700494</v>
      </c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>
        <v>1</v>
      </c>
      <c r="P101" s="55"/>
      <c r="Q101" s="55"/>
      <c r="R101" s="55"/>
      <c r="S101" s="55"/>
      <c r="T101" s="55"/>
      <c r="U101" s="55"/>
      <c r="V101" s="55"/>
      <c r="W101" s="55"/>
      <c r="X101" s="55">
        <v>1</v>
      </c>
      <c r="Y101" s="55"/>
      <c r="Z101" s="55"/>
      <c r="AA101" s="55"/>
      <c r="AB101" s="55"/>
      <c r="AC101" s="55">
        <v>1</v>
      </c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>
        <v>1</v>
      </c>
      <c r="AU101" s="55"/>
      <c r="AV101" s="55"/>
      <c r="AW101" s="55"/>
      <c r="AX101" s="55"/>
      <c r="AY101" s="55"/>
      <c r="AZ101" s="55"/>
      <c r="BA101" s="55">
        <v>1</v>
      </c>
      <c r="BB101" s="55"/>
      <c r="BC101" s="55">
        <v>1</v>
      </c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>
        <v>1</v>
      </c>
      <c r="BR101" s="55">
        <v>3</v>
      </c>
      <c r="BS101" s="55"/>
      <c r="BT101" s="55"/>
      <c r="BU101" s="55">
        <v>10</v>
      </c>
      <c r="BV101">
        <f t="shared" si="1"/>
        <v>8</v>
      </c>
    </row>
    <row r="102" spans="1:74" x14ac:dyDescent="0.25">
      <c r="A102" s="54">
        <v>201703591</v>
      </c>
      <c r="B102" s="55"/>
      <c r="C102" s="55"/>
      <c r="D102" s="55"/>
      <c r="E102" s="55"/>
      <c r="F102" s="55"/>
      <c r="G102" s="55"/>
      <c r="H102" s="55"/>
      <c r="I102" s="55">
        <v>1</v>
      </c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>
        <v>2</v>
      </c>
      <c r="W102" s="55"/>
      <c r="X102" s="55"/>
      <c r="Y102" s="55"/>
      <c r="Z102" s="55"/>
      <c r="AA102" s="55"/>
      <c r="AB102" s="55"/>
      <c r="AC102" s="55">
        <v>1</v>
      </c>
      <c r="AD102" s="55"/>
      <c r="AE102" s="55"/>
      <c r="AF102" s="55"/>
      <c r="AG102" s="55"/>
      <c r="AH102" s="55"/>
      <c r="AI102" s="55"/>
      <c r="AJ102" s="55">
        <v>1</v>
      </c>
      <c r="AK102" s="55"/>
      <c r="AL102" s="55"/>
      <c r="AM102" s="55"/>
      <c r="AN102" s="55"/>
      <c r="AO102" s="55"/>
      <c r="AP102" s="55"/>
      <c r="AQ102" s="55"/>
      <c r="AR102" s="55">
        <v>1</v>
      </c>
      <c r="AS102" s="55"/>
      <c r="AT102" s="55">
        <v>1</v>
      </c>
      <c r="AU102" s="55"/>
      <c r="AV102" s="55"/>
      <c r="AW102" s="55"/>
      <c r="AX102" s="55"/>
      <c r="AY102" s="55"/>
      <c r="AZ102" s="55"/>
      <c r="BA102" s="55">
        <v>1</v>
      </c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>
        <v>1</v>
      </c>
      <c r="BS102" s="55"/>
      <c r="BT102" s="55"/>
      <c r="BU102" s="55">
        <v>9</v>
      </c>
      <c r="BV102">
        <f t="shared" si="1"/>
        <v>8</v>
      </c>
    </row>
    <row r="103" spans="1:74" x14ac:dyDescent="0.25">
      <c r="A103" s="54">
        <v>201703602</v>
      </c>
      <c r="B103" s="55"/>
      <c r="C103" s="55"/>
      <c r="D103" s="55"/>
      <c r="E103" s="55">
        <v>1</v>
      </c>
      <c r="F103" s="55"/>
      <c r="G103" s="55"/>
      <c r="H103" s="55"/>
      <c r="I103" s="55">
        <v>1</v>
      </c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>
        <v>2</v>
      </c>
      <c r="Z103" s="55">
        <v>1</v>
      </c>
      <c r="AA103" s="55"/>
      <c r="AB103" s="55"/>
      <c r="AC103" s="55"/>
      <c r="AD103" s="55">
        <v>1</v>
      </c>
      <c r="AE103" s="55"/>
      <c r="AF103" s="55"/>
      <c r="AG103" s="55">
        <v>1</v>
      </c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>
        <v>1</v>
      </c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>
        <v>1</v>
      </c>
      <c r="BH103" s="55"/>
      <c r="BI103" s="55"/>
      <c r="BJ103" s="55"/>
      <c r="BK103" s="55"/>
      <c r="BL103" s="55"/>
      <c r="BM103" s="55"/>
      <c r="BN103" s="55"/>
      <c r="BO103" s="55"/>
      <c r="BP103" s="55"/>
      <c r="BQ103" s="55">
        <v>1</v>
      </c>
      <c r="BR103" s="55"/>
      <c r="BS103" s="55"/>
      <c r="BT103" s="55"/>
      <c r="BU103" s="55">
        <v>10</v>
      </c>
      <c r="BV103">
        <f t="shared" si="1"/>
        <v>9</v>
      </c>
    </row>
    <row r="104" spans="1:74" x14ac:dyDescent="0.25">
      <c r="A104" s="54">
        <v>201703964</v>
      </c>
      <c r="B104" s="55"/>
      <c r="C104" s="55"/>
      <c r="D104" s="55"/>
      <c r="E104" s="55"/>
      <c r="F104" s="55"/>
      <c r="G104" s="55"/>
      <c r="H104" s="55">
        <v>1</v>
      </c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>
        <v>1</v>
      </c>
      <c r="Z104" s="55">
        <v>1</v>
      </c>
      <c r="AA104" s="55"/>
      <c r="AB104" s="55"/>
      <c r="AC104" s="55"/>
      <c r="AD104" s="55"/>
      <c r="AE104" s="55"/>
      <c r="AF104" s="55"/>
      <c r="AG104" s="55">
        <v>1</v>
      </c>
      <c r="AH104" s="55"/>
      <c r="AI104" s="55"/>
      <c r="AJ104" s="55"/>
      <c r="AK104" s="55"/>
      <c r="AL104" s="55"/>
      <c r="AM104" s="55"/>
      <c r="AN104" s="55"/>
      <c r="AO104" s="55">
        <v>1</v>
      </c>
      <c r="AP104" s="55"/>
      <c r="AQ104" s="55"/>
      <c r="AR104" s="55"/>
      <c r="AS104" s="55"/>
      <c r="AT104" s="55"/>
      <c r="AU104" s="55"/>
      <c r="AV104" s="55">
        <v>1</v>
      </c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>
        <v>1</v>
      </c>
      <c r="BJ104" s="55"/>
      <c r="BK104" s="55"/>
      <c r="BL104" s="55"/>
      <c r="BM104" s="55"/>
      <c r="BN104" s="55"/>
      <c r="BO104" s="55"/>
      <c r="BP104" s="55"/>
      <c r="BQ104" s="55">
        <v>1</v>
      </c>
      <c r="BR104" s="55">
        <v>1</v>
      </c>
      <c r="BS104" s="55"/>
      <c r="BT104" s="55"/>
      <c r="BU104" s="55">
        <v>9</v>
      </c>
      <c r="BV104">
        <f t="shared" si="1"/>
        <v>9</v>
      </c>
    </row>
    <row r="105" spans="1:74" x14ac:dyDescent="0.25">
      <c r="A105" s="54">
        <v>201704003</v>
      </c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>
        <v>1</v>
      </c>
      <c r="V105" s="55">
        <v>1</v>
      </c>
      <c r="W105" s="55"/>
      <c r="X105" s="55"/>
      <c r="Y105" s="55"/>
      <c r="Z105" s="55">
        <v>1</v>
      </c>
      <c r="AA105" s="55"/>
      <c r="AB105" s="55"/>
      <c r="AC105" s="55"/>
      <c r="AD105" s="55"/>
      <c r="AE105" s="55"/>
      <c r="AF105" s="55"/>
      <c r="AG105" s="55"/>
      <c r="AH105" s="55">
        <v>1</v>
      </c>
      <c r="AI105" s="55"/>
      <c r="AJ105" s="55"/>
      <c r="AK105" s="55"/>
      <c r="AL105" s="55"/>
      <c r="AM105" s="55"/>
      <c r="AN105" s="55">
        <v>1</v>
      </c>
      <c r="AO105" s="55"/>
      <c r="AP105" s="55"/>
      <c r="AQ105" s="55"/>
      <c r="AR105" s="55"/>
      <c r="AS105" s="55"/>
      <c r="AT105" s="55"/>
      <c r="AU105" s="55">
        <v>1</v>
      </c>
      <c r="AV105" s="55">
        <v>1</v>
      </c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>
        <v>2</v>
      </c>
      <c r="BS105" s="55"/>
      <c r="BT105" s="55"/>
      <c r="BU105" s="55">
        <v>9</v>
      </c>
      <c r="BV105">
        <f t="shared" si="1"/>
        <v>8</v>
      </c>
    </row>
    <row r="106" spans="1:74" x14ac:dyDescent="0.25">
      <c r="A106" s="54">
        <v>201704066</v>
      </c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>
        <v>1</v>
      </c>
      <c r="V106" s="55"/>
      <c r="W106" s="55"/>
      <c r="X106" s="55"/>
      <c r="Y106" s="55"/>
      <c r="Z106" s="55">
        <v>1</v>
      </c>
      <c r="AA106" s="55"/>
      <c r="AB106" s="55"/>
      <c r="AC106" s="55"/>
      <c r="AD106" s="55">
        <v>1</v>
      </c>
      <c r="AE106" s="55"/>
      <c r="AF106" s="55"/>
      <c r="AG106" s="55">
        <v>1</v>
      </c>
      <c r="AH106" s="55"/>
      <c r="AI106" s="55"/>
      <c r="AJ106" s="55"/>
      <c r="AK106" s="55"/>
      <c r="AL106" s="55">
        <v>1</v>
      </c>
      <c r="AM106" s="55"/>
      <c r="AN106" s="55"/>
      <c r="AO106" s="55"/>
      <c r="AP106" s="55"/>
      <c r="AQ106" s="55"/>
      <c r="AR106" s="55">
        <v>1</v>
      </c>
      <c r="AS106" s="55"/>
      <c r="AT106" s="55">
        <v>1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>
        <v>2</v>
      </c>
      <c r="BS106" s="55"/>
      <c r="BT106" s="55"/>
      <c r="BU106" s="55">
        <v>9</v>
      </c>
      <c r="BV106">
        <f t="shared" si="1"/>
        <v>8</v>
      </c>
    </row>
    <row r="107" spans="1:74" x14ac:dyDescent="0.25">
      <c r="A107" s="54">
        <v>201704067</v>
      </c>
      <c r="B107" s="55"/>
      <c r="C107" s="55">
        <v>1</v>
      </c>
      <c r="D107" s="55"/>
      <c r="E107" s="55"/>
      <c r="F107" s="55"/>
      <c r="G107" s="55"/>
      <c r="H107" s="55"/>
      <c r="I107" s="55">
        <v>1</v>
      </c>
      <c r="J107" s="55"/>
      <c r="K107" s="55"/>
      <c r="L107" s="55"/>
      <c r="M107" s="55"/>
      <c r="N107" s="55"/>
      <c r="O107" s="55">
        <v>1</v>
      </c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>
        <v>2</v>
      </c>
      <c r="AW107" s="55"/>
      <c r="AX107" s="55"/>
      <c r="AY107" s="55"/>
      <c r="AZ107" s="55"/>
      <c r="BA107" s="55"/>
      <c r="BB107" s="55"/>
      <c r="BC107" s="55">
        <v>1</v>
      </c>
      <c r="BD107" s="55"/>
      <c r="BE107" s="55">
        <v>1</v>
      </c>
      <c r="BF107" s="55"/>
      <c r="BG107" s="55"/>
      <c r="BH107" s="55"/>
      <c r="BI107" s="55">
        <v>1</v>
      </c>
      <c r="BJ107" s="55">
        <v>1</v>
      </c>
      <c r="BK107" s="55"/>
      <c r="BL107" s="55"/>
      <c r="BM107" s="55"/>
      <c r="BN107" s="55"/>
      <c r="BO107" s="55"/>
      <c r="BP107" s="55"/>
      <c r="BQ107" s="55"/>
      <c r="BR107" s="55">
        <v>1</v>
      </c>
      <c r="BS107" s="55"/>
      <c r="BT107" s="55"/>
      <c r="BU107" s="55">
        <v>10</v>
      </c>
      <c r="BV107">
        <f t="shared" si="1"/>
        <v>9</v>
      </c>
    </row>
    <row r="108" spans="1:74" x14ac:dyDescent="0.25">
      <c r="A108" s="54">
        <v>201704093</v>
      </c>
      <c r="B108" s="55"/>
      <c r="C108" s="55"/>
      <c r="D108" s="55"/>
      <c r="E108" s="55"/>
      <c r="F108" s="55"/>
      <c r="G108" s="55"/>
      <c r="H108" s="55">
        <v>1</v>
      </c>
      <c r="I108" s="55"/>
      <c r="J108" s="55"/>
      <c r="K108" s="55">
        <v>1</v>
      </c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>
        <v>1</v>
      </c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>
        <v>1</v>
      </c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>
        <v>2</v>
      </c>
      <c r="AY108" s="55"/>
      <c r="AZ108" s="55"/>
      <c r="BA108" s="55"/>
      <c r="BB108" s="55"/>
      <c r="BC108" s="55">
        <v>1</v>
      </c>
      <c r="BD108" s="55"/>
      <c r="BE108" s="55"/>
      <c r="BF108" s="55"/>
      <c r="BG108" s="55"/>
      <c r="BH108" s="55"/>
      <c r="BI108" s="55">
        <v>1</v>
      </c>
      <c r="BJ108" s="55">
        <v>1</v>
      </c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>
        <v>9</v>
      </c>
      <c r="BV108">
        <f t="shared" si="1"/>
        <v>8</v>
      </c>
    </row>
    <row r="109" spans="1:74" x14ac:dyDescent="0.25">
      <c r="A109" s="54">
        <v>201704136</v>
      </c>
      <c r="B109" s="55"/>
      <c r="C109" s="55"/>
      <c r="D109" s="55"/>
      <c r="E109" s="55"/>
      <c r="F109" s="55"/>
      <c r="G109" s="55"/>
      <c r="H109" s="55"/>
      <c r="I109" s="55">
        <v>1</v>
      </c>
      <c r="J109" s="55"/>
      <c r="K109" s="55"/>
      <c r="L109" s="55"/>
      <c r="M109" s="55"/>
      <c r="N109" s="55"/>
      <c r="O109" s="55">
        <v>1</v>
      </c>
      <c r="P109" s="55"/>
      <c r="Q109" s="55"/>
      <c r="R109" s="55"/>
      <c r="S109" s="55"/>
      <c r="T109" s="55"/>
      <c r="U109" s="55"/>
      <c r="V109" s="55"/>
      <c r="W109" s="55">
        <v>1</v>
      </c>
      <c r="X109" s="55"/>
      <c r="Y109" s="55">
        <v>1</v>
      </c>
      <c r="Z109" s="55"/>
      <c r="AA109" s="55"/>
      <c r="AB109" s="55"/>
      <c r="AC109" s="55"/>
      <c r="AD109" s="55"/>
      <c r="AE109" s="55"/>
      <c r="AF109" s="55"/>
      <c r="AG109" s="55">
        <v>1</v>
      </c>
      <c r="AH109" s="55">
        <v>2</v>
      </c>
      <c r="AI109" s="55"/>
      <c r="AJ109" s="55"/>
      <c r="AK109" s="55"/>
      <c r="AL109" s="55"/>
      <c r="AM109" s="55"/>
      <c r="AN109" s="55"/>
      <c r="AO109" s="55"/>
      <c r="AP109" s="55"/>
      <c r="AQ109" s="55"/>
      <c r="AR109" s="55">
        <v>1</v>
      </c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>
        <v>1</v>
      </c>
      <c r="BK109" s="55"/>
      <c r="BL109" s="55"/>
      <c r="BM109" s="55">
        <v>1</v>
      </c>
      <c r="BN109" s="55"/>
      <c r="BO109" s="55"/>
      <c r="BP109" s="55"/>
      <c r="BQ109" s="55"/>
      <c r="BR109" s="55"/>
      <c r="BS109" s="55"/>
      <c r="BT109" s="55"/>
      <c r="BU109" s="55">
        <v>10</v>
      </c>
      <c r="BV109">
        <f t="shared" si="1"/>
        <v>9</v>
      </c>
    </row>
    <row r="110" spans="1:74" x14ac:dyDescent="0.25">
      <c r="A110" s="54">
        <v>201704289</v>
      </c>
      <c r="B110" s="55"/>
      <c r="C110" s="55"/>
      <c r="D110" s="55">
        <v>1</v>
      </c>
      <c r="E110" s="55"/>
      <c r="F110" s="55"/>
      <c r="G110" s="55"/>
      <c r="H110" s="55">
        <v>1</v>
      </c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>
        <v>1</v>
      </c>
      <c r="Z110" s="55">
        <v>1</v>
      </c>
      <c r="AA110" s="55"/>
      <c r="AB110" s="55"/>
      <c r="AC110" s="55">
        <v>1</v>
      </c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>
        <v>1</v>
      </c>
      <c r="AV110" s="55"/>
      <c r="AW110" s="55"/>
      <c r="AX110" s="55"/>
      <c r="AY110" s="55"/>
      <c r="AZ110" s="55"/>
      <c r="BA110" s="55">
        <v>1</v>
      </c>
      <c r="BB110" s="55"/>
      <c r="BC110" s="55">
        <v>2</v>
      </c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>
        <v>1</v>
      </c>
      <c r="BS110" s="55"/>
      <c r="BT110" s="55"/>
      <c r="BU110" s="55">
        <v>10</v>
      </c>
      <c r="BV110">
        <f t="shared" si="1"/>
        <v>9</v>
      </c>
    </row>
    <row r="111" spans="1:74" x14ac:dyDescent="0.25">
      <c r="A111" s="54">
        <v>201704317</v>
      </c>
      <c r="B111" s="55"/>
      <c r="C111" s="55">
        <v>1</v>
      </c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>
        <v>1</v>
      </c>
      <c r="Z111" s="55">
        <v>1</v>
      </c>
      <c r="AA111" s="55">
        <v>1</v>
      </c>
      <c r="AB111" s="55"/>
      <c r="AC111" s="55">
        <v>1</v>
      </c>
      <c r="AD111" s="55"/>
      <c r="AE111" s="55"/>
      <c r="AF111" s="55"/>
      <c r="AG111" s="55"/>
      <c r="AH111" s="55"/>
      <c r="AI111" s="55"/>
      <c r="AJ111" s="55"/>
      <c r="AK111" s="55">
        <v>1</v>
      </c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>
        <v>2</v>
      </c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>
        <v>1</v>
      </c>
      <c r="BU111" s="55">
        <v>9</v>
      </c>
      <c r="BV111">
        <f t="shared" si="1"/>
        <v>8</v>
      </c>
    </row>
    <row r="112" spans="1:74" x14ac:dyDescent="0.25">
      <c r="A112" s="54">
        <v>201704335</v>
      </c>
      <c r="B112" s="55"/>
      <c r="C112" s="55">
        <v>2</v>
      </c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>
        <v>1</v>
      </c>
      <c r="P112" s="55"/>
      <c r="Q112" s="55"/>
      <c r="R112" s="55"/>
      <c r="S112" s="55">
        <v>1</v>
      </c>
      <c r="T112" s="55"/>
      <c r="U112" s="55">
        <v>1</v>
      </c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>
        <v>1</v>
      </c>
      <c r="AS112" s="55"/>
      <c r="AT112" s="55">
        <v>1</v>
      </c>
      <c r="AU112" s="55"/>
      <c r="AV112" s="55">
        <v>1</v>
      </c>
      <c r="AW112" s="55"/>
      <c r="AX112" s="55"/>
      <c r="AY112" s="55"/>
      <c r="AZ112" s="55"/>
      <c r="BA112" s="55"/>
      <c r="BB112" s="55"/>
      <c r="BC112" s="55"/>
      <c r="BD112" s="55">
        <v>1</v>
      </c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>
        <v>1</v>
      </c>
      <c r="BP112" s="55"/>
      <c r="BQ112" s="55"/>
      <c r="BR112" s="55"/>
      <c r="BS112" s="55"/>
      <c r="BT112" s="55"/>
      <c r="BU112" s="55">
        <v>10</v>
      </c>
      <c r="BV112">
        <f t="shared" si="1"/>
        <v>9</v>
      </c>
    </row>
    <row r="113" spans="1:74" x14ac:dyDescent="0.25">
      <c r="A113" s="54">
        <v>201704507</v>
      </c>
      <c r="B113" s="55"/>
      <c r="C113" s="55">
        <v>2</v>
      </c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>
        <v>1</v>
      </c>
      <c r="W113" s="55"/>
      <c r="X113" s="55"/>
      <c r="Y113" s="55"/>
      <c r="Z113" s="55">
        <v>1</v>
      </c>
      <c r="AA113" s="55"/>
      <c r="AB113" s="55"/>
      <c r="AC113" s="55"/>
      <c r="AD113" s="55"/>
      <c r="AE113" s="55"/>
      <c r="AF113" s="55"/>
      <c r="AG113" s="55">
        <v>1</v>
      </c>
      <c r="AH113" s="55"/>
      <c r="AI113" s="55"/>
      <c r="AJ113" s="55"/>
      <c r="AK113" s="55"/>
      <c r="AL113" s="55">
        <v>1</v>
      </c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>
        <v>1</v>
      </c>
      <c r="BJ113" s="55"/>
      <c r="BK113" s="55"/>
      <c r="BL113" s="55"/>
      <c r="BM113" s="55"/>
      <c r="BN113" s="55"/>
      <c r="BO113" s="55"/>
      <c r="BP113" s="55"/>
      <c r="BQ113" s="55"/>
      <c r="BR113" s="55">
        <v>1</v>
      </c>
      <c r="BS113" s="55"/>
      <c r="BT113" s="55">
        <v>1</v>
      </c>
      <c r="BU113" s="55">
        <v>9</v>
      </c>
      <c r="BV113">
        <f t="shared" si="1"/>
        <v>8</v>
      </c>
    </row>
    <row r="114" spans="1:74" x14ac:dyDescent="0.25">
      <c r="A114" s="54">
        <v>201704515</v>
      </c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>
        <v>1</v>
      </c>
      <c r="V114" s="55">
        <v>1</v>
      </c>
      <c r="W114" s="55"/>
      <c r="X114" s="55">
        <v>1</v>
      </c>
      <c r="Y114" s="55">
        <v>2</v>
      </c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>
        <v>1</v>
      </c>
      <c r="AP114" s="55"/>
      <c r="AQ114" s="55"/>
      <c r="AR114" s="55"/>
      <c r="AS114" s="55"/>
      <c r="AT114" s="55"/>
      <c r="AU114" s="55"/>
      <c r="AV114" s="55"/>
      <c r="AW114" s="55"/>
      <c r="AX114" s="55">
        <v>1</v>
      </c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>
        <v>1</v>
      </c>
      <c r="BN114" s="55"/>
      <c r="BO114" s="55"/>
      <c r="BP114" s="55"/>
      <c r="BQ114" s="55">
        <v>1</v>
      </c>
      <c r="BR114" s="55"/>
      <c r="BS114" s="55"/>
      <c r="BT114" s="55"/>
      <c r="BU114" s="55">
        <v>9</v>
      </c>
      <c r="BV114">
        <f t="shared" si="1"/>
        <v>8</v>
      </c>
    </row>
    <row r="115" spans="1:74" x14ac:dyDescent="0.25">
      <c r="A115" s="54">
        <v>201704532</v>
      </c>
      <c r="B115" s="55"/>
      <c r="C115" s="55">
        <v>1</v>
      </c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>
        <v>1</v>
      </c>
      <c r="Q115" s="55"/>
      <c r="R115" s="55"/>
      <c r="S115" s="55"/>
      <c r="T115" s="55"/>
      <c r="U115" s="55">
        <v>1</v>
      </c>
      <c r="V115" s="55"/>
      <c r="W115" s="55"/>
      <c r="X115" s="55"/>
      <c r="Y115" s="55"/>
      <c r="Z115" s="55"/>
      <c r="AA115" s="55"/>
      <c r="AB115" s="55"/>
      <c r="AC115" s="55">
        <v>1</v>
      </c>
      <c r="AD115" s="55"/>
      <c r="AE115" s="55"/>
      <c r="AF115" s="55"/>
      <c r="AG115" s="55"/>
      <c r="AH115" s="55"/>
      <c r="AI115" s="55"/>
      <c r="AJ115" s="55">
        <v>1</v>
      </c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>
        <v>1</v>
      </c>
      <c r="AW115" s="55"/>
      <c r="AX115" s="55">
        <v>1</v>
      </c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>
        <v>1</v>
      </c>
      <c r="BP115" s="55"/>
      <c r="BQ115" s="55">
        <v>1</v>
      </c>
      <c r="BR115" s="55"/>
      <c r="BS115" s="55"/>
      <c r="BT115" s="55"/>
      <c r="BU115" s="55">
        <v>9</v>
      </c>
      <c r="BV115">
        <f t="shared" si="1"/>
        <v>9</v>
      </c>
    </row>
    <row r="116" spans="1:74" x14ac:dyDescent="0.25">
      <c r="A116" s="54">
        <v>201704560</v>
      </c>
      <c r="B116" s="55"/>
      <c r="C116" s="55">
        <v>1</v>
      </c>
      <c r="D116" s="55"/>
      <c r="E116" s="55"/>
      <c r="F116" s="55"/>
      <c r="G116" s="55"/>
      <c r="H116" s="55">
        <v>1</v>
      </c>
      <c r="I116" s="55"/>
      <c r="J116" s="55">
        <v>1</v>
      </c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>
        <v>1</v>
      </c>
      <c r="V116" s="55"/>
      <c r="W116" s="55"/>
      <c r="X116" s="55"/>
      <c r="Y116" s="55">
        <v>1</v>
      </c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>
        <v>1</v>
      </c>
      <c r="AM116" s="55"/>
      <c r="AN116" s="55"/>
      <c r="AO116" s="55"/>
      <c r="AP116" s="55"/>
      <c r="AQ116" s="55"/>
      <c r="AR116" s="55">
        <v>1</v>
      </c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>
        <v>1</v>
      </c>
      <c r="BP116" s="55"/>
      <c r="BQ116" s="55"/>
      <c r="BR116" s="55">
        <v>1</v>
      </c>
      <c r="BS116" s="55"/>
      <c r="BT116" s="55">
        <v>1</v>
      </c>
      <c r="BU116" s="55">
        <v>10</v>
      </c>
      <c r="BV116">
        <f t="shared" si="1"/>
        <v>10</v>
      </c>
    </row>
    <row r="117" spans="1:74" x14ac:dyDescent="0.25">
      <c r="A117" s="54">
        <v>201704599</v>
      </c>
      <c r="B117" s="55"/>
      <c r="C117" s="55">
        <v>1</v>
      </c>
      <c r="D117" s="55"/>
      <c r="E117" s="55">
        <v>1</v>
      </c>
      <c r="F117" s="55"/>
      <c r="G117" s="55"/>
      <c r="H117" s="55">
        <v>1</v>
      </c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>
        <v>2</v>
      </c>
      <c r="Z117" s="55">
        <v>1</v>
      </c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>
        <v>1</v>
      </c>
      <c r="BH117" s="55"/>
      <c r="BI117" s="55"/>
      <c r="BJ117" s="55"/>
      <c r="BK117" s="55"/>
      <c r="BL117" s="55"/>
      <c r="BM117" s="55"/>
      <c r="BN117" s="55">
        <v>1</v>
      </c>
      <c r="BO117" s="55">
        <v>1</v>
      </c>
      <c r="BP117" s="55"/>
      <c r="BQ117" s="55"/>
      <c r="BR117" s="55"/>
      <c r="BS117" s="55"/>
      <c r="BT117" s="55"/>
      <c r="BU117" s="55">
        <v>9</v>
      </c>
      <c r="BV117">
        <f t="shared" si="1"/>
        <v>8</v>
      </c>
    </row>
    <row r="118" spans="1:74" x14ac:dyDescent="0.25">
      <c r="A118" s="54">
        <v>201704658</v>
      </c>
      <c r="B118" s="55"/>
      <c r="C118" s="55">
        <v>1</v>
      </c>
      <c r="D118" s="55"/>
      <c r="E118" s="55"/>
      <c r="F118" s="55"/>
      <c r="G118" s="55"/>
      <c r="H118" s="55"/>
      <c r="I118" s="55"/>
      <c r="J118" s="55"/>
      <c r="K118" s="55">
        <v>1</v>
      </c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>
        <v>2</v>
      </c>
      <c r="AH118" s="55"/>
      <c r="AI118" s="55"/>
      <c r="AJ118" s="55"/>
      <c r="AK118" s="55"/>
      <c r="AL118" s="55"/>
      <c r="AM118" s="55"/>
      <c r="AN118" s="55"/>
      <c r="AO118" s="55">
        <v>1</v>
      </c>
      <c r="AP118" s="55"/>
      <c r="AQ118" s="55"/>
      <c r="AR118" s="55"/>
      <c r="AS118" s="55"/>
      <c r="AT118" s="55"/>
      <c r="AU118" s="55"/>
      <c r="AV118" s="55"/>
      <c r="AW118" s="55"/>
      <c r="AX118" s="55">
        <v>1</v>
      </c>
      <c r="AY118" s="55">
        <v>1</v>
      </c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>
        <v>1</v>
      </c>
      <c r="BR118" s="55">
        <v>1</v>
      </c>
      <c r="BS118" s="55"/>
      <c r="BT118" s="55"/>
      <c r="BU118" s="55">
        <v>9</v>
      </c>
      <c r="BV118">
        <f t="shared" si="1"/>
        <v>8</v>
      </c>
    </row>
    <row r="119" spans="1:74" x14ac:dyDescent="0.25">
      <c r="A119" s="54">
        <v>201704684</v>
      </c>
      <c r="B119" s="55"/>
      <c r="C119" s="55"/>
      <c r="D119" s="55"/>
      <c r="E119" s="55">
        <v>1</v>
      </c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>
        <v>1</v>
      </c>
      <c r="AM119" s="55"/>
      <c r="AN119" s="55"/>
      <c r="AO119" s="55"/>
      <c r="AP119" s="55"/>
      <c r="AQ119" s="55"/>
      <c r="AR119" s="55"/>
      <c r="AS119" s="55"/>
      <c r="AT119" s="55"/>
      <c r="AU119" s="55"/>
      <c r="AV119" s="55">
        <v>1</v>
      </c>
      <c r="AW119" s="55"/>
      <c r="AX119" s="55">
        <v>2</v>
      </c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>
        <v>1</v>
      </c>
      <c r="BP119" s="55"/>
      <c r="BQ119" s="55">
        <v>1</v>
      </c>
      <c r="BR119" s="55">
        <v>1</v>
      </c>
      <c r="BS119" s="55"/>
      <c r="BT119" s="55">
        <v>1</v>
      </c>
      <c r="BU119" s="55">
        <v>9</v>
      </c>
      <c r="BV119">
        <f t="shared" si="1"/>
        <v>8</v>
      </c>
    </row>
    <row r="120" spans="1:74" x14ac:dyDescent="0.25">
      <c r="A120" s="54">
        <v>201704710</v>
      </c>
      <c r="B120" s="55"/>
      <c r="C120" s="55">
        <v>1</v>
      </c>
      <c r="D120" s="55"/>
      <c r="E120" s="55">
        <v>1</v>
      </c>
      <c r="F120" s="55"/>
      <c r="G120" s="55"/>
      <c r="H120" s="55"/>
      <c r="I120" s="55">
        <v>1</v>
      </c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>
        <v>1</v>
      </c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>
        <v>1</v>
      </c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>
        <v>1</v>
      </c>
      <c r="AU120" s="55"/>
      <c r="AV120" s="55">
        <v>1</v>
      </c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>
        <v>1</v>
      </c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>
        <v>1</v>
      </c>
      <c r="BS120" s="55"/>
      <c r="BT120" s="55"/>
      <c r="BU120" s="55">
        <v>9</v>
      </c>
      <c r="BV120">
        <f t="shared" si="1"/>
        <v>9</v>
      </c>
    </row>
    <row r="121" spans="1:74" x14ac:dyDescent="0.25">
      <c r="A121" s="54">
        <v>201704790</v>
      </c>
      <c r="B121" s="55"/>
      <c r="C121" s="55">
        <v>2</v>
      </c>
      <c r="D121" s="55">
        <v>1</v>
      </c>
      <c r="E121" s="55"/>
      <c r="F121" s="55"/>
      <c r="G121" s="55"/>
      <c r="H121" s="55"/>
      <c r="I121" s="55">
        <v>1</v>
      </c>
      <c r="J121" s="55"/>
      <c r="K121" s="55"/>
      <c r="L121" s="55"/>
      <c r="M121" s="55"/>
      <c r="N121" s="55"/>
      <c r="O121" s="55"/>
      <c r="P121" s="55">
        <v>1</v>
      </c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>
        <v>1</v>
      </c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>
        <v>1</v>
      </c>
      <c r="AS121" s="55"/>
      <c r="AT121" s="55">
        <v>1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>
        <v>1</v>
      </c>
      <c r="BO121" s="55"/>
      <c r="BP121" s="55"/>
      <c r="BQ121" s="55"/>
      <c r="BR121" s="55">
        <v>1</v>
      </c>
      <c r="BS121" s="55"/>
      <c r="BT121" s="55"/>
      <c r="BU121" s="55">
        <v>10</v>
      </c>
      <c r="BV121">
        <f t="shared" si="1"/>
        <v>9</v>
      </c>
    </row>
    <row r="122" spans="1:74" x14ac:dyDescent="0.25">
      <c r="A122" s="54">
        <v>201704797</v>
      </c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>
        <v>2</v>
      </c>
      <c r="Z122" s="55">
        <v>1</v>
      </c>
      <c r="AA122" s="55"/>
      <c r="AB122" s="55">
        <v>1</v>
      </c>
      <c r="AC122" s="55"/>
      <c r="AD122" s="55"/>
      <c r="AE122" s="55"/>
      <c r="AF122" s="55"/>
      <c r="AG122" s="55"/>
      <c r="AH122" s="55"/>
      <c r="AI122" s="55"/>
      <c r="AJ122" s="55"/>
      <c r="AK122" s="55">
        <v>1</v>
      </c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>
        <v>1</v>
      </c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>
        <v>1</v>
      </c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>
        <v>1</v>
      </c>
      <c r="BS122" s="55"/>
      <c r="BT122" s="55">
        <v>1</v>
      </c>
      <c r="BU122" s="55">
        <v>9</v>
      </c>
      <c r="BV122">
        <f t="shared" si="1"/>
        <v>8</v>
      </c>
    </row>
    <row r="123" spans="1:74" x14ac:dyDescent="0.25">
      <c r="A123" s="54">
        <v>201704851</v>
      </c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>
        <v>1</v>
      </c>
      <c r="O123" s="55"/>
      <c r="P123" s="55"/>
      <c r="Q123" s="55">
        <v>1</v>
      </c>
      <c r="R123" s="55"/>
      <c r="S123" s="55"/>
      <c r="T123" s="55"/>
      <c r="U123" s="55"/>
      <c r="V123" s="55"/>
      <c r="W123" s="55"/>
      <c r="X123" s="55"/>
      <c r="Y123" s="55">
        <v>1</v>
      </c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>
        <v>1</v>
      </c>
      <c r="AO123" s="55"/>
      <c r="AP123" s="55"/>
      <c r="AQ123" s="55"/>
      <c r="AR123" s="55"/>
      <c r="AS123" s="55"/>
      <c r="AT123" s="55"/>
      <c r="AU123" s="55"/>
      <c r="AV123" s="55">
        <v>1</v>
      </c>
      <c r="AW123" s="55"/>
      <c r="AX123" s="55">
        <v>1</v>
      </c>
      <c r="AY123" s="55"/>
      <c r="AZ123" s="55"/>
      <c r="BA123" s="55">
        <v>1</v>
      </c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>
        <v>1</v>
      </c>
      <c r="BN123" s="55">
        <v>1</v>
      </c>
      <c r="BO123" s="55"/>
      <c r="BP123" s="55"/>
      <c r="BQ123" s="55"/>
      <c r="BR123" s="55"/>
      <c r="BS123" s="55"/>
      <c r="BT123" s="55"/>
      <c r="BU123" s="55">
        <v>9</v>
      </c>
      <c r="BV123">
        <f t="shared" si="1"/>
        <v>9</v>
      </c>
    </row>
    <row r="124" spans="1:74" x14ac:dyDescent="0.25">
      <c r="A124" s="54">
        <v>201704951</v>
      </c>
      <c r="B124" s="55"/>
      <c r="C124" s="55"/>
      <c r="D124" s="55"/>
      <c r="E124" s="55">
        <v>1</v>
      </c>
      <c r="F124" s="55"/>
      <c r="G124" s="55"/>
      <c r="H124" s="55">
        <v>1</v>
      </c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>
        <v>1</v>
      </c>
      <c r="X124" s="55"/>
      <c r="Y124" s="55">
        <v>1</v>
      </c>
      <c r="Z124" s="55">
        <v>2</v>
      </c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>
        <v>1</v>
      </c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>
        <v>1</v>
      </c>
      <c r="BP124" s="55"/>
      <c r="BQ124" s="55"/>
      <c r="BR124" s="55">
        <v>1</v>
      </c>
      <c r="BS124" s="55"/>
      <c r="BT124" s="55"/>
      <c r="BU124" s="55">
        <v>9</v>
      </c>
      <c r="BV124">
        <f t="shared" si="1"/>
        <v>8</v>
      </c>
    </row>
    <row r="125" spans="1:74" x14ac:dyDescent="0.25">
      <c r="A125" s="54">
        <v>201704961</v>
      </c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>
        <v>1</v>
      </c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>
        <v>1</v>
      </c>
      <c r="AE125" s="55"/>
      <c r="AF125" s="55"/>
      <c r="AG125" s="55">
        <v>1</v>
      </c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>
        <v>1</v>
      </c>
      <c r="AV125" s="55"/>
      <c r="AW125" s="55"/>
      <c r="AX125" s="55">
        <v>1</v>
      </c>
      <c r="AY125" s="55"/>
      <c r="AZ125" s="55"/>
      <c r="BA125" s="55">
        <v>1</v>
      </c>
      <c r="BB125" s="55"/>
      <c r="BC125" s="55">
        <v>1</v>
      </c>
      <c r="BD125" s="55"/>
      <c r="BE125" s="55"/>
      <c r="BF125" s="55"/>
      <c r="BG125" s="55">
        <v>1</v>
      </c>
      <c r="BH125" s="55"/>
      <c r="BI125" s="55"/>
      <c r="BJ125" s="55"/>
      <c r="BK125" s="55"/>
      <c r="BL125" s="55"/>
      <c r="BM125" s="55"/>
      <c r="BN125" s="55">
        <v>1</v>
      </c>
      <c r="BO125" s="55"/>
      <c r="BP125" s="55"/>
      <c r="BQ125" s="55"/>
      <c r="BR125" s="55">
        <v>1</v>
      </c>
      <c r="BS125" s="55"/>
      <c r="BT125" s="55"/>
      <c r="BU125" s="55">
        <v>10</v>
      </c>
      <c r="BV125">
        <f t="shared" si="1"/>
        <v>10</v>
      </c>
    </row>
    <row r="126" spans="1:74" x14ac:dyDescent="0.25">
      <c r="A126" s="54">
        <v>201704976</v>
      </c>
      <c r="B126" s="55"/>
      <c r="C126" s="55">
        <v>1</v>
      </c>
      <c r="D126" s="55"/>
      <c r="E126" s="55"/>
      <c r="F126" s="55"/>
      <c r="G126" s="55"/>
      <c r="H126" s="55"/>
      <c r="I126" s="55"/>
      <c r="J126" s="55">
        <v>1</v>
      </c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>
        <v>1</v>
      </c>
      <c r="W126" s="55"/>
      <c r="X126" s="55"/>
      <c r="Y126" s="55"/>
      <c r="Z126" s="55">
        <v>1</v>
      </c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>
        <v>1</v>
      </c>
      <c r="AV126" s="55">
        <v>1</v>
      </c>
      <c r="AW126" s="55">
        <v>1</v>
      </c>
      <c r="AX126" s="55"/>
      <c r="AY126" s="55"/>
      <c r="AZ126" s="55"/>
      <c r="BA126" s="55"/>
      <c r="BB126" s="55"/>
      <c r="BC126" s="55">
        <v>1</v>
      </c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>
        <v>1</v>
      </c>
      <c r="BS126" s="55"/>
      <c r="BT126" s="55"/>
      <c r="BU126" s="55">
        <v>9</v>
      </c>
      <c r="BV126">
        <f t="shared" si="1"/>
        <v>9</v>
      </c>
    </row>
    <row r="127" spans="1:74" x14ac:dyDescent="0.25">
      <c r="A127" s="54">
        <v>201704991</v>
      </c>
      <c r="B127" s="55"/>
      <c r="C127" s="55">
        <v>1</v>
      </c>
      <c r="D127" s="55"/>
      <c r="E127" s="55"/>
      <c r="F127" s="55"/>
      <c r="G127" s="55"/>
      <c r="H127" s="55"/>
      <c r="I127" s="55">
        <v>1</v>
      </c>
      <c r="J127" s="55">
        <v>1</v>
      </c>
      <c r="K127" s="55">
        <v>1</v>
      </c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>
        <v>1</v>
      </c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>
        <v>1</v>
      </c>
      <c r="AY127" s="55"/>
      <c r="AZ127" s="55"/>
      <c r="BA127" s="55"/>
      <c r="BB127" s="55"/>
      <c r="BC127" s="55">
        <v>1</v>
      </c>
      <c r="BD127" s="55"/>
      <c r="BE127" s="55"/>
      <c r="BF127" s="55"/>
      <c r="BG127" s="55"/>
      <c r="BH127" s="55"/>
      <c r="BI127" s="55">
        <v>1</v>
      </c>
      <c r="BJ127" s="55"/>
      <c r="BK127" s="55"/>
      <c r="BL127" s="55"/>
      <c r="BM127" s="55"/>
      <c r="BN127" s="55"/>
      <c r="BO127" s="55">
        <v>2</v>
      </c>
      <c r="BP127" s="55"/>
      <c r="BQ127" s="55"/>
      <c r="BR127" s="55"/>
      <c r="BS127" s="55"/>
      <c r="BT127" s="55"/>
      <c r="BU127" s="55">
        <v>10</v>
      </c>
      <c r="BV127">
        <f t="shared" si="1"/>
        <v>9</v>
      </c>
    </row>
    <row r="128" spans="1:74" x14ac:dyDescent="0.25">
      <c r="A128" s="54">
        <v>201705072</v>
      </c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>
        <v>1</v>
      </c>
      <c r="Z128" s="55">
        <v>2</v>
      </c>
      <c r="AA128" s="55"/>
      <c r="AB128" s="55"/>
      <c r="AC128" s="55">
        <v>1</v>
      </c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>
        <v>1</v>
      </c>
      <c r="AU128" s="55"/>
      <c r="AV128" s="55"/>
      <c r="AW128" s="55"/>
      <c r="AX128" s="55"/>
      <c r="AY128" s="55"/>
      <c r="AZ128" s="55"/>
      <c r="BA128" s="55"/>
      <c r="BB128" s="55"/>
      <c r="BC128" s="55">
        <v>1</v>
      </c>
      <c r="BD128" s="55">
        <v>1</v>
      </c>
      <c r="BE128" s="55"/>
      <c r="BF128" s="55"/>
      <c r="BG128" s="55"/>
      <c r="BH128" s="55"/>
      <c r="BI128" s="55"/>
      <c r="BJ128" s="55"/>
      <c r="BK128" s="55"/>
      <c r="BL128" s="55"/>
      <c r="BM128" s="55"/>
      <c r="BN128" s="55">
        <v>1</v>
      </c>
      <c r="BO128" s="55"/>
      <c r="BP128" s="55"/>
      <c r="BQ128" s="55"/>
      <c r="BR128" s="55">
        <v>1</v>
      </c>
      <c r="BS128" s="55"/>
      <c r="BT128" s="55"/>
      <c r="BU128" s="55">
        <v>9</v>
      </c>
      <c r="BV128">
        <f t="shared" si="1"/>
        <v>8</v>
      </c>
    </row>
    <row r="129" spans="1:74" x14ac:dyDescent="0.25">
      <c r="A129" s="54">
        <v>201705127</v>
      </c>
      <c r="B129" s="55"/>
      <c r="C129" s="55"/>
      <c r="D129" s="55"/>
      <c r="E129" s="55"/>
      <c r="F129" s="55"/>
      <c r="G129" s="55"/>
      <c r="H129" s="55"/>
      <c r="I129" s="55"/>
      <c r="J129" s="55">
        <v>1</v>
      </c>
      <c r="K129" s="55"/>
      <c r="L129" s="55"/>
      <c r="M129" s="55"/>
      <c r="N129" s="55"/>
      <c r="O129" s="55">
        <v>1</v>
      </c>
      <c r="P129" s="55"/>
      <c r="Q129" s="55"/>
      <c r="R129" s="55"/>
      <c r="S129" s="55"/>
      <c r="T129" s="55"/>
      <c r="U129" s="55"/>
      <c r="V129" s="55"/>
      <c r="W129" s="55"/>
      <c r="X129" s="55"/>
      <c r="Y129" s="55">
        <v>1</v>
      </c>
      <c r="Z129" s="55"/>
      <c r="AA129" s="55">
        <v>1</v>
      </c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>
        <v>1</v>
      </c>
      <c r="AU129" s="55"/>
      <c r="AV129" s="55">
        <v>1</v>
      </c>
      <c r="AW129" s="55"/>
      <c r="AX129" s="55"/>
      <c r="AY129" s="55"/>
      <c r="AZ129" s="55"/>
      <c r="BA129" s="55"/>
      <c r="BB129" s="55"/>
      <c r="BC129" s="55">
        <v>1</v>
      </c>
      <c r="BD129" s="55"/>
      <c r="BE129" s="55"/>
      <c r="BF129" s="55"/>
      <c r="BG129" s="55"/>
      <c r="BH129" s="55"/>
      <c r="BI129" s="55">
        <v>1</v>
      </c>
      <c r="BJ129" s="55"/>
      <c r="BK129" s="55"/>
      <c r="BL129" s="55"/>
      <c r="BM129" s="55"/>
      <c r="BN129" s="55"/>
      <c r="BO129" s="55"/>
      <c r="BP129" s="55"/>
      <c r="BQ129" s="55">
        <v>1</v>
      </c>
      <c r="BR129" s="55"/>
      <c r="BS129" s="55"/>
      <c r="BT129" s="55"/>
      <c r="BU129" s="55">
        <v>9</v>
      </c>
      <c r="BV129">
        <f t="shared" si="1"/>
        <v>9</v>
      </c>
    </row>
    <row r="130" spans="1:74" x14ac:dyDescent="0.25">
      <c r="A130" s="54">
        <v>201705149</v>
      </c>
      <c r="B130" s="55"/>
      <c r="C130" s="55"/>
      <c r="D130" s="55"/>
      <c r="E130" s="55"/>
      <c r="F130" s="55"/>
      <c r="G130" s="55"/>
      <c r="H130" s="55">
        <v>1</v>
      </c>
      <c r="I130" s="55"/>
      <c r="J130" s="55"/>
      <c r="K130" s="55"/>
      <c r="L130" s="55"/>
      <c r="M130" s="55"/>
      <c r="N130" s="55"/>
      <c r="O130" s="55">
        <v>2</v>
      </c>
      <c r="P130" s="55"/>
      <c r="Q130" s="55"/>
      <c r="R130" s="55"/>
      <c r="S130" s="55"/>
      <c r="T130" s="55"/>
      <c r="U130" s="55"/>
      <c r="V130" s="55"/>
      <c r="W130" s="55"/>
      <c r="X130" s="55"/>
      <c r="Y130" s="55">
        <v>1</v>
      </c>
      <c r="Z130" s="55"/>
      <c r="AA130" s="55"/>
      <c r="AB130" s="55"/>
      <c r="AC130" s="55"/>
      <c r="AD130" s="55"/>
      <c r="AE130" s="55">
        <v>1</v>
      </c>
      <c r="AF130" s="55">
        <v>1</v>
      </c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>
        <v>1</v>
      </c>
      <c r="AW130" s="55"/>
      <c r="AX130" s="55"/>
      <c r="AY130" s="55">
        <v>1</v>
      </c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>
        <v>8</v>
      </c>
      <c r="BV130">
        <f t="shared" si="1"/>
        <v>7</v>
      </c>
    </row>
    <row r="131" spans="1:74" x14ac:dyDescent="0.25">
      <c r="A131" s="54">
        <v>201705205</v>
      </c>
      <c r="B131" s="55"/>
      <c r="C131" s="55"/>
      <c r="D131" s="55"/>
      <c r="E131" s="55"/>
      <c r="F131" s="55"/>
      <c r="G131" s="55"/>
      <c r="H131" s="55"/>
      <c r="I131" s="55">
        <v>2</v>
      </c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>
        <v>1</v>
      </c>
      <c r="W131" s="55">
        <v>1</v>
      </c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>
        <v>1</v>
      </c>
      <c r="AL131" s="55"/>
      <c r="AM131" s="55"/>
      <c r="AN131" s="55"/>
      <c r="AO131" s="55"/>
      <c r="AP131" s="55"/>
      <c r="AQ131" s="55"/>
      <c r="AR131" s="55"/>
      <c r="AS131" s="55"/>
      <c r="AT131" s="55">
        <v>1</v>
      </c>
      <c r="AU131" s="55"/>
      <c r="AV131" s="55"/>
      <c r="AW131" s="55"/>
      <c r="AX131" s="55"/>
      <c r="AY131" s="55"/>
      <c r="AZ131" s="55"/>
      <c r="BA131" s="55"/>
      <c r="BB131" s="55"/>
      <c r="BC131" s="55">
        <v>1</v>
      </c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>
        <v>2</v>
      </c>
      <c r="BS131" s="55"/>
      <c r="BT131" s="55"/>
      <c r="BU131" s="55">
        <v>9</v>
      </c>
      <c r="BV131">
        <f t="shared" si="1"/>
        <v>7</v>
      </c>
    </row>
    <row r="132" spans="1:74" x14ac:dyDescent="0.25">
      <c r="A132" s="54">
        <v>201705206</v>
      </c>
      <c r="B132" s="55"/>
      <c r="C132" s="55">
        <v>1</v>
      </c>
      <c r="D132" s="55"/>
      <c r="E132" s="55"/>
      <c r="F132" s="55"/>
      <c r="G132" s="55"/>
      <c r="H132" s="55">
        <v>1</v>
      </c>
      <c r="I132" s="55">
        <v>1</v>
      </c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>
        <v>1</v>
      </c>
      <c r="V132" s="55">
        <v>1</v>
      </c>
      <c r="W132" s="55">
        <v>1</v>
      </c>
      <c r="X132" s="55"/>
      <c r="Y132" s="55"/>
      <c r="Z132" s="55"/>
      <c r="AA132" s="55"/>
      <c r="AB132" s="55"/>
      <c r="AC132" s="55"/>
      <c r="AD132" s="55"/>
      <c r="AE132" s="55"/>
      <c r="AF132" s="55"/>
      <c r="AG132" s="55">
        <v>1</v>
      </c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>
        <v>1</v>
      </c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>
        <v>1</v>
      </c>
      <c r="BS132" s="55"/>
      <c r="BT132" s="55"/>
      <c r="BU132" s="55">
        <v>9</v>
      </c>
      <c r="BV132">
        <f t="shared" si="1"/>
        <v>9</v>
      </c>
    </row>
    <row r="133" spans="1:74" x14ac:dyDescent="0.25">
      <c r="A133" s="54">
        <v>201705208</v>
      </c>
      <c r="B133" s="55"/>
      <c r="C133" s="55"/>
      <c r="D133" s="55"/>
      <c r="E133" s="55">
        <v>1</v>
      </c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>
        <v>1</v>
      </c>
      <c r="U133" s="55"/>
      <c r="V133" s="55"/>
      <c r="W133" s="55"/>
      <c r="X133" s="55"/>
      <c r="Y133" s="55"/>
      <c r="Z133" s="55">
        <v>1</v>
      </c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>
        <v>1</v>
      </c>
      <c r="AY133" s="55"/>
      <c r="AZ133" s="55"/>
      <c r="BA133" s="55">
        <v>1</v>
      </c>
      <c r="BB133" s="55"/>
      <c r="BC133" s="55">
        <v>3</v>
      </c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>
        <v>1</v>
      </c>
      <c r="BS133" s="55"/>
      <c r="BT133" s="55"/>
      <c r="BU133" s="55">
        <v>9</v>
      </c>
      <c r="BV133">
        <f t="shared" si="1"/>
        <v>7</v>
      </c>
    </row>
    <row r="134" spans="1:74" x14ac:dyDescent="0.25">
      <c r="A134" s="54">
        <v>201705227</v>
      </c>
      <c r="B134" s="55"/>
      <c r="C134" s="55"/>
      <c r="D134" s="55"/>
      <c r="E134" s="55"/>
      <c r="F134" s="55"/>
      <c r="G134" s="55">
        <v>1</v>
      </c>
      <c r="H134" s="55"/>
      <c r="I134" s="55"/>
      <c r="J134" s="55"/>
      <c r="K134" s="55"/>
      <c r="L134" s="55"/>
      <c r="M134" s="55"/>
      <c r="N134" s="55"/>
      <c r="O134" s="55">
        <v>1</v>
      </c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>
        <v>1</v>
      </c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>
        <v>1</v>
      </c>
      <c r="AS134" s="55"/>
      <c r="AT134" s="55"/>
      <c r="AU134" s="55"/>
      <c r="AV134" s="55">
        <v>1</v>
      </c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>
        <v>1</v>
      </c>
      <c r="BJ134" s="55"/>
      <c r="BK134" s="55"/>
      <c r="BL134" s="55"/>
      <c r="BM134" s="55">
        <v>1</v>
      </c>
      <c r="BN134" s="55"/>
      <c r="BO134" s="55">
        <v>1</v>
      </c>
      <c r="BP134" s="55"/>
      <c r="BQ134" s="55"/>
      <c r="BR134" s="55">
        <v>1</v>
      </c>
      <c r="BS134" s="55"/>
      <c r="BT134" s="55"/>
      <c r="BU134" s="55">
        <v>9</v>
      </c>
      <c r="BV134">
        <f t="shared" ref="BV134:BV197" si="2">COUNT(B134:BT134)</f>
        <v>9</v>
      </c>
    </row>
    <row r="135" spans="1:74" x14ac:dyDescent="0.25">
      <c r="A135" s="54">
        <v>201705254</v>
      </c>
      <c r="B135" s="55"/>
      <c r="C135" s="55"/>
      <c r="D135" s="55"/>
      <c r="E135" s="55">
        <v>1</v>
      </c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>
        <v>1</v>
      </c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>
        <v>1</v>
      </c>
      <c r="AW135" s="55"/>
      <c r="AX135" s="55">
        <v>1</v>
      </c>
      <c r="AY135" s="55"/>
      <c r="AZ135" s="55"/>
      <c r="BA135" s="55">
        <v>1</v>
      </c>
      <c r="BB135" s="55"/>
      <c r="BC135" s="55"/>
      <c r="BD135" s="55"/>
      <c r="BE135" s="55"/>
      <c r="BF135" s="55"/>
      <c r="BG135" s="55"/>
      <c r="BH135" s="55"/>
      <c r="BI135" s="55"/>
      <c r="BJ135" s="55"/>
      <c r="BK135" s="55">
        <v>1</v>
      </c>
      <c r="BL135" s="55"/>
      <c r="BM135" s="55">
        <v>1</v>
      </c>
      <c r="BN135" s="55"/>
      <c r="BO135" s="55"/>
      <c r="BP135" s="55"/>
      <c r="BQ135" s="55">
        <v>1</v>
      </c>
      <c r="BR135" s="55"/>
      <c r="BS135" s="55">
        <v>1</v>
      </c>
      <c r="BT135" s="55"/>
      <c r="BU135" s="55">
        <v>9</v>
      </c>
      <c r="BV135">
        <f t="shared" si="2"/>
        <v>9</v>
      </c>
    </row>
    <row r="136" spans="1:74" x14ac:dyDescent="0.25">
      <c r="A136" s="54">
        <v>201705255</v>
      </c>
      <c r="B136" s="55"/>
      <c r="C136" s="55"/>
      <c r="D136" s="55"/>
      <c r="E136" s="55">
        <v>1</v>
      </c>
      <c r="F136" s="55"/>
      <c r="G136" s="55"/>
      <c r="H136" s="55"/>
      <c r="I136" s="55"/>
      <c r="J136" s="55"/>
      <c r="K136" s="55">
        <v>1</v>
      </c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>
        <v>1</v>
      </c>
      <c r="AF136" s="55">
        <v>1</v>
      </c>
      <c r="AG136" s="55"/>
      <c r="AH136" s="55"/>
      <c r="AI136" s="55">
        <v>1</v>
      </c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>
        <v>1</v>
      </c>
      <c r="BN136" s="55"/>
      <c r="BO136" s="55"/>
      <c r="BP136" s="55"/>
      <c r="BQ136" s="55">
        <v>1</v>
      </c>
      <c r="BR136" s="55">
        <v>2</v>
      </c>
      <c r="BS136" s="55"/>
      <c r="BT136" s="55"/>
      <c r="BU136" s="55">
        <v>9</v>
      </c>
      <c r="BV136">
        <f t="shared" si="2"/>
        <v>8</v>
      </c>
    </row>
    <row r="137" spans="1:74" x14ac:dyDescent="0.25">
      <c r="A137" s="54">
        <v>201705312</v>
      </c>
      <c r="B137" s="55"/>
      <c r="C137" s="55"/>
      <c r="D137" s="55"/>
      <c r="E137" s="55"/>
      <c r="F137" s="55"/>
      <c r="G137" s="55"/>
      <c r="H137" s="55">
        <v>1</v>
      </c>
      <c r="I137" s="55"/>
      <c r="J137" s="55"/>
      <c r="K137" s="55"/>
      <c r="L137" s="55"/>
      <c r="M137" s="55"/>
      <c r="N137" s="55"/>
      <c r="O137" s="55"/>
      <c r="P137" s="55">
        <v>1</v>
      </c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>
        <v>1</v>
      </c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>
        <v>1</v>
      </c>
      <c r="AV137" s="55"/>
      <c r="AW137" s="55"/>
      <c r="AX137" s="55"/>
      <c r="AY137" s="55"/>
      <c r="AZ137" s="55"/>
      <c r="BA137" s="55">
        <v>1</v>
      </c>
      <c r="BB137" s="55"/>
      <c r="BC137" s="55">
        <v>1</v>
      </c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>
        <v>1</v>
      </c>
      <c r="BP137" s="55"/>
      <c r="BQ137" s="55">
        <v>1</v>
      </c>
      <c r="BR137" s="55">
        <v>1</v>
      </c>
      <c r="BS137" s="55"/>
      <c r="BT137" s="55"/>
      <c r="BU137" s="55">
        <v>9</v>
      </c>
      <c r="BV137">
        <f t="shared" si="2"/>
        <v>9</v>
      </c>
    </row>
    <row r="138" spans="1:74" x14ac:dyDescent="0.25">
      <c r="A138" s="54">
        <v>201705341</v>
      </c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>
        <v>1</v>
      </c>
      <c r="P138" s="55"/>
      <c r="Q138" s="55"/>
      <c r="R138" s="55"/>
      <c r="S138" s="55"/>
      <c r="T138" s="55"/>
      <c r="U138" s="55"/>
      <c r="V138" s="55"/>
      <c r="W138" s="55">
        <v>1</v>
      </c>
      <c r="X138" s="55"/>
      <c r="Y138" s="55"/>
      <c r="Z138" s="55">
        <v>2</v>
      </c>
      <c r="AA138" s="55"/>
      <c r="AB138" s="55"/>
      <c r="AC138" s="55"/>
      <c r="AD138" s="55">
        <v>1</v>
      </c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>
        <v>1</v>
      </c>
      <c r="AS138" s="55"/>
      <c r="AT138" s="55"/>
      <c r="AU138" s="55"/>
      <c r="AV138" s="55">
        <v>1</v>
      </c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>
        <v>1</v>
      </c>
      <c r="BN138" s="55"/>
      <c r="BO138" s="55"/>
      <c r="BP138" s="55"/>
      <c r="BQ138" s="55"/>
      <c r="BR138" s="55">
        <v>2</v>
      </c>
      <c r="BS138" s="55"/>
      <c r="BT138" s="55"/>
      <c r="BU138" s="55">
        <v>10</v>
      </c>
      <c r="BV138">
        <f t="shared" si="2"/>
        <v>8</v>
      </c>
    </row>
    <row r="139" spans="1:74" x14ac:dyDescent="0.25">
      <c r="A139" s="54">
        <v>201705457</v>
      </c>
      <c r="B139" s="55"/>
      <c r="C139" s="55"/>
      <c r="D139" s="55"/>
      <c r="E139" s="55"/>
      <c r="F139" s="55"/>
      <c r="G139" s="55">
        <v>1</v>
      </c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>
        <v>1</v>
      </c>
      <c r="AW139" s="55"/>
      <c r="AX139" s="55">
        <v>1</v>
      </c>
      <c r="AY139" s="55"/>
      <c r="AZ139" s="55"/>
      <c r="BA139" s="55"/>
      <c r="BB139" s="55"/>
      <c r="BC139" s="55">
        <v>1</v>
      </c>
      <c r="BD139" s="55"/>
      <c r="BE139" s="55"/>
      <c r="BF139" s="55"/>
      <c r="BG139" s="55">
        <v>2</v>
      </c>
      <c r="BH139" s="55"/>
      <c r="BI139" s="55"/>
      <c r="BJ139" s="55"/>
      <c r="BK139" s="55"/>
      <c r="BL139" s="55"/>
      <c r="BM139" s="55"/>
      <c r="BN139" s="55"/>
      <c r="BO139" s="55"/>
      <c r="BP139" s="55"/>
      <c r="BQ139" s="55">
        <v>2</v>
      </c>
      <c r="BR139" s="55">
        <v>1</v>
      </c>
      <c r="BS139" s="55"/>
      <c r="BT139" s="55"/>
      <c r="BU139" s="55">
        <v>9</v>
      </c>
      <c r="BV139">
        <f t="shared" si="2"/>
        <v>7</v>
      </c>
    </row>
    <row r="140" spans="1:74" x14ac:dyDescent="0.25">
      <c r="A140" s="54">
        <v>201705494</v>
      </c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>
        <v>2</v>
      </c>
      <c r="V140" s="55"/>
      <c r="W140" s="55"/>
      <c r="X140" s="55"/>
      <c r="Y140" s="55"/>
      <c r="Z140" s="55"/>
      <c r="AA140" s="55">
        <v>1</v>
      </c>
      <c r="AB140" s="55"/>
      <c r="AC140" s="55"/>
      <c r="AD140" s="55"/>
      <c r="AE140" s="55"/>
      <c r="AF140" s="55"/>
      <c r="AG140" s="55">
        <v>1</v>
      </c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>
        <v>2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>
        <v>1</v>
      </c>
      <c r="BS140" s="55">
        <v>1</v>
      </c>
      <c r="BT140" s="55">
        <v>1</v>
      </c>
      <c r="BU140" s="55">
        <v>9</v>
      </c>
      <c r="BV140">
        <f t="shared" si="2"/>
        <v>7</v>
      </c>
    </row>
    <row r="141" spans="1:74" x14ac:dyDescent="0.25">
      <c r="A141" s="54">
        <v>201705577</v>
      </c>
      <c r="B141" s="55"/>
      <c r="C141" s="55">
        <v>1</v>
      </c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>
        <v>1</v>
      </c>
      <c r="AA141" s="55"/>
      <c r="AB141" s="55"/>
      <c r="AC141" s="55"/>
      <c r="AD141" s="55"/>
      <c r="AE141" s="55"/>
      <c r="AF141" s="55">
        <v>1</v>
      </c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>
        <v>1</v>
      </c>
      <c r="AV141" s="55">
        <v>2</v>
      </c>
      <c r="AW141" s="55">
        <v>1</v>
      </c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>
        <v>1</v>
      </c>
      <c r="BN141" s="55"/>
      <c r="BO141" s="55"/>
      <c r="BP141" s="55"/>
      <c r="BQ141" s="55">
        <v>1</v>
      </c>
      <c r="BR141" s="55"/>
      <c r="BS141" s="55"/>
      <c r="BT141" s="55"/>
      <c r="BU141" s="55">
        <v>9</v>
      </c>
      <c r="BV141">
        <f t="shared" si="2"/>
        <v>8</v>
      </c>
    </row>
    <row r="142" spans="1:74" x14ac:dyDescent="0.25">
      <c r="A142" s="54">
        <v>201705580</v>
      </c>
      <c r="B142" s="55"/>
      <c r="C142" s="55">
        <v>1</v>
      </c>
      <c r="D142" s="55"/>
      <c r="E142" s="55"/>
      <c r="F142" s="55"/>
      <c r="G142" s="55"/>
      <c r="H142" s="55"/>
      <c r="I142" s="55"/>
      <c r="J142" s="55"/>
      <c r="K142" s="55">
        <v>1</v>
      </c>
      <c r="L142" s="55"/>
      <c r="M142" s="55">
        <v>1</v>
      </c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>
        <v>1</v>
      </c>
      <c r="AE142" s="55"/>
      <c r="AF142" s="55">
        <v>1</v>
      </c>
      <c r="AG142" s="55"/>
      <c r="AH142" s="55"/>
      <c r="AI142" s="55"/>
      <c r="AJ142" s="55"/>
      <c r="AK142" s="55"/>
      <c r="AL142" s="55">
        <v>1</v>
      </c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>
        <v>1</v>
      </c>
      <c r="AY142" s="55"/>
      <c r="AZ142" s="55"/>
      <c r="BA142" s="55"/>
      <c r="BB142" s="55"/>
      <c r="BC142" s="55">
        <v>1</v>
      </c>
      <c r="BD142" s="55"/>
      <c r="BE142" s="55"/>
      <c r="BF142" s="55"/>
      <c r="BG142" s="55"/>
      <c r="BH142" s="55"/>
      <c r="BI142" s="55"/>
      <c r="BJ142" s="55">
        <v>1</v>
      </c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>
        <v>9</v>
      </c>
      <c r="BV142">
        <f t="shared" si="2"/>
        <v>9</v>
      </c>
    </row>
    <row r="143" spans="1:74" x14ac:dyDescent="0.25">
      <c r="A143" s="54">
        <v>201705591</v>
      </c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>
        <v>1</v>
      </c>
      <c r="P143" s="55"/>
      <c r="Q143" s="55"/>
      <c r="R143" s="55"/>
      <c r="S143" s="55"/>
      <c r="T143" s="55"/>
      <c r="U143" s="55"/>
      <c r="V143" s="55">
        <v>1</v>
      </c>
      <c r="W143" s="55"/>
      <c r="X143" s="55">
        <v>1</v>
      </c>
      <c r="Y143" s="55"/>
      <c r="Z143" s="55"/>
      <c r="AA143" s="55"/>
      <c r="AB143" s="55"/>
      <c r="AC143" s="55"/>
      <c r="AD143" s="55"/>
      <c r="AE143" s="55"/>
      <c r="AF143" s="55">
        <v>1</v>
      </c>
      <c r="AG143" s="55"/>
      <c r="AH143" s="55"/>
      <c r="AI143" s="55"/>
      <c r="AJ143" s="55"/>
      <c r="AK143" s="55"/>
      <c r="AL143" s="55"/>
      <c r="AM143" s="55"/>
      <c r="AN143" s="55"/>
      <c r="AO143" s="55">
        <v>1</v>
      </c>
      <c r="AP143" s="55"/>
      <c r="AQ143" s="55"/>
      <c r="AR143" s="55"/>
      <c r="AS143" s="55"/>
      <c r="AT143" s="55">
        <v>1</v>
      </c>
      <c r="AU143" s="55"/>
      <c r="AV143" s="55">
        <v>1</v>
      </c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>
        <v>1</v>
      </c>
      <c r="BK143" s="55"/>
      <c r="BL143" s="55"/>
      <c r="BM143" s="55"/>
      <c r="BN143" s="55"/>
      <c r="BO143" s="55"/>
      <c r="BP143" s="55"/>
      <c r="BQ143" s="55"/>
      <c r="BR143" s="55">
        <v>1</v>
      </c>
      <c r="BS143" s="55"/>
      <c r="BT143" s="55"/>
      <c r="BU143" s="55">
        <v>9</v>
      </c>
      <c r="BV143">
        <f t="shared" si="2"/>
        <v>9</v>
      </c>
    </row>
    <row r="144" spans="1:74" x14ac:dyDescent="0.25">
      <c r="A144" s="54">
        <v>201705616</v>
      </c>
      <c r="B144" s="55"/>
      <c r="C144" s="55"/>
      <c r="D144" s="55"/>
      <c r="E144" s="55"/>
      <c r="F144" s="55"/>
      <c r="G144" s="55"/>
      <c r="H144" s="55"/>
      <c r="I144" s="55">
        <v>1</v>
      </c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>
        <v>1</v>
      </c>
      <c r="V144" s="55"/>
      <c r="W144" s="55"/>
      <c r="X144" s="55"/>
      <c r="Y144" s="55"/>
      <c r="Z144" s="55"/>
      <c r="AA144" s="55"/>
      <c r="AB144" s="55"/>
      <c r="AC144" s="55">
        <v>1</v>
      </c>
      <c r="AD144" s="55"/>
      <c r="AE144" s="55"/>
      <c r="AF144" s="55"/>
      <c r="AG144" s="55">
        <v>1</v>
      </c>
      <c r="AH144" s="55"/>
      <c r="AI144" s="55"/>
      <c r="AJ144" s="55">
        <v>1</v>
      </c>
      <c r="AK144" s="55"/>
      <c r="AL144" s="55"/>
      <c r="AM144" s="55"/>
      <c r="AN144" s="55"/>
      <c r="AO144" s="55"/>
      <c r="AP144" s="55"/>
      <c r="AQ144" s="55"/>
      <c r="AR144" s="55"/>
      <c r="AS144" s="55"/>
      <c r="AT144" s="55">
        <v>1</v>
      </c>
      <c r="AU144" s="55"/>
      <c r="AV144" s="55"/>
      <c r="AW144" s="55"/>
      <c r="AX144" s="55">
        <v>2</v>
      </c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>
        <v>1</v>
      </c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>
        <v>9</v>
      </c>
      <c r="BV144">
        <f t="shared" si="2"/>
        <v>8</v>
      </c>
    </row>
    <row r="145" spans="1:74" x14ac:dyDescent="0.25">
      <c r="A145" s="54">
        <v>201705641</v>
      </c>
      <c r="B145" s="55"/>
      <c r="C145" s="55"/>
      <c r="D145" s="55">
        <v>2</v>
      </c>
      <c r="E145" s="55"/>
      <c r="F145" s="55"/>
      <c r="G145" s="55"/>
      <c r="H145" s="55">
        <v>1</v>
      </c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>
        <v>1</v>
      </c>
      <c r="Y145" s="55">
        <v>1</v>
      </c>
      <c r="Z145" s="55">
        <v>1</v>
      </c>
      <c r="AA145" s="55"/>
      <c r="AB145" s="55"/>
      <c r="AC145" s="55"/>
      <c r="AD145" s="55"/>
      <c r="AE145" s="55"/>
      <c r="AF145" s="55"/>
      <c r="AG145" s="55"/>
      <c r="AH145" s="55"/>
      <c r="AI145" s="55"/>
      <c r="AJ145" s="55">
        <v>1</v>
      </c>
      <c r="AK145" s="55"/>
      <c r="AL145" s="55"/>
      <c r="AM145" s="55"/>
      <c r="AN145" s="55"/>
      <c r="AO145" s="55"/>
      <c r="AP145" s="55"/>
      <c r="AQ145" s="55"/>
      <c r="AR145" s="55">
        <v>1</v>
      </c>
      <c r="AS145" s="55"/>
      <c r="AT145" s="55"/>
      <c r="AU145" s="55"/>
      <c r="AV145" s="55"/>
      <c r="AW145" s="55"/>
      <c r="AX145" s="55">
        <v>1</v>
      </c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>
        <v>1</v>
      </c>
      <c r="BP145" s="55"/>
      <c r="BQ145" s="55"/>
      <c r="BR145" s="55"/>
      <c r="BS145" s="55"/>
      <c r="BT145" s="55"/>
      <c r="BU145" s="55">
        <v>10</v>
      </c>
      <c r="BV145">
        <f t="shared" si="2"/>
        <v>9</v>
      </c>
    </row>
    <row r="146" spans="1:74" x14ac:dyDescent="0.25">
      <c r="A146" s="54">
        <v>201705720</v>
      </c>
      <c r="B146" s="55"/>
      <c r="C146" s="55">
        <v>1</v>
      </c>
      <c r="D146" s="55"/>
      <c r="E146" s="55"/>
      <c r="F146" s="55"/>
      <c r="G146" s="55"/>
      <c r="H146" s="55"/>
      <c r="I146" s="55">
        <v>1</v>
      </c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>
        <v>3</v>
      </c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>
        <v>1</v>
      </c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>
        <v>1</v>
      </c>
      <c r="BJ146" s="55"/>
      <c r="BK146" s="55"/>
      <c r="BL146" s="55"/>
      <c r="BM146" s="55">
        <v>1</v>
      </c>
      <c r="BN146" s="55"/>
      <c r="BO146" s="55"/>
      <c r="BP146" s="55"/>
      <c r="BQ146" s="55">
        <v>1</v>
      </c>
      <c r="BR146" s="55"/>
      <c r="BS146" s="55"/>
      <c r="BT146" s="55"/>
      <c r="BU146" s="55">
        <v>9</v>
      </c>
      <c r="BV146">
        <f t="shared" si="2"/>
        <v>7</v>
      </c>
    </row>
    <row r="147" spans="1:74" x14ac:dyDescent="0.25">
      <c r="A147" s="54">
        <v>201705754</v>
      </c>
      <c r="B147" s="55"/>
      <c r="C147" s="55"/>
      <c r="D147" s="55"/>
      <c r="E147" s="55"/>
      <c r="F147" s="55"/>
      <c r="G147" s="55"/>
      <c r="H147" s="55">
        <v>1</v>
      </c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>
        <v>1</v>
      </c>
      <c r="V147" s="55"/>
      <c r="W147" s="55"/>
      <c r="X147" s="55"/>
      <c r="Y147" s="55">
        <v>1</v>
      </c>
      <c r="Z147" s="55">
        <v>1</v>
      </c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>
        <v>1</v>
      </c>
      <c r="AU147" s="55"/>
      <c r="AV147" s="55"/>
      <c r="AW147" s="55">
        <v>1</v>
      </c>
      <c r="AX147" s="55"/>
      <c r="AY147" s="55"/>
      <c r="AZ147" s="55"/>
      <c r="BA147" s="55"/>
      <c r="BB147" s="55"/>
      <c r="BC147" s="55">
        <v>1</v>
      </c>
      <c r="BD147" s="55"/>
      <c r="BE147" s="55"/>
      <c r="BF147" s="55">
        <v>1</v>
      </c>
      <c r="BG147" s="55"/>
      <c r="BH147" s="55"/>
      <c r="BI147" s="55">
        <v>1</v>
      </c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>
        <v>9</v>
      </c>
      <c r="BV147">
        <f t="shared" si="2"/>
        <v>9</v>
      </c>
    </row>
    <row r="148" spans="1:74" x14ac:dyDescent="0.25">
      <c r="A148" s="54">
        <v>201705783</v>
      </c>
      <c r="B148" s="55"/>
      <c r="C148" s="55"/>
      <c r="D148" s="55"/>
      <c r="E148" s="55"/>
      <c r="F148" s="55"/>
      <c r="G148" s="55"/>
      <c r="H148" s="55"/>
      <c r="I148" s="55">
        <v>1</v>
      </c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>
        <v>1</v>
      </c>
      <c r="V148" s="55"/>
      <c r="W148" s="55"/>
      <c r="X148" s="55">
        <v>1</v>
      </c>
      <c r="Y148" s="55">
        <v>2</v>
      </c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>
        <v>1</v>
      </c>
      <c r="AV148" s="55"/>
      <c r="AW148" s="55"/>
      <c r="AX148" s="55">
        <v>2</v>
      </c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>
        <v>1</v>
      </c>
      <c r="BO148" s="55"/>
      <c r="BP148" s="55"/>
      <c r="BQ148" s="55"/>
      <c r="BR148" s="55">
        <v>1</v>
      </c>
      <c r="BS148" s="55"/>
      <c r="BT148" s="55"/>
      <c r="BU148" s="55">
        <v>10</v>
      </c>
      <c r="BV148">
        <f t="shared" si="2"/>
        <v>8</v>
      </c>
    </row>
    <row r="149" spans="1:74" x14ac:dyDescent="0.25">
      <c r="A149" s="54">
        <v>201705812</v>
      </c>
      <c r="B149" s="55"/>
      <c r="C149" s="55">
        <v>1</v>
      </c>
      <c r="D149" s="55"/>
      <c r="E149" s="55">
        <v>1</v>
      </c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>
        <v>2</v>
      </c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>
        <v>1</v>
      </c>
      <c r="AS149" s="55"/>
      <c r="AT149" s="55">
        <v>1</v>
      </c>
      <c r="AU149" s="55"/>
      <c r="AV149" s="55">
        <v>1</v>
      </c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>
        <v>1</v>
      </c>
      <c r="BN149" s="55"/>
      <c r="BO149" s="55"/>
      <c r="BP149" s="55"/>
      <c r="BQ149" s="55"/>
      <c r="BR149" s="55">
        <v>1</v>
      </c>
      <c r="BS149" s="55"/>
      <c r="BT149" s="55">
        <v>1</v>
      </c>
      <c r="BU149" s="55">
        <v>10</v>
      </c>
      <c r="BV149">
        <f t="shared" si="2"/>
        <v>9</v>
      </c>
    </row>
    <row r="150" spans="1:74" x14ac:dyDescent="0.25">
      <c r="A150" s="54">
        <v>201705971</v>
      </c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>
        <v>1</v>
      </c>
      <c r="Z150" s="55"/>
      <c r="AA150" s="55">
        <v>1</v>
      </c>
      <c r="AB150" s="55"/>
      <c r="AC150" s="55"/>
      <c r="AD150" s="55"/>
      <c r="AE150" s="55"/>
      <c r="AF150" s="55"/>
      <c r="AG150" s="55"/>
      <c r="AH150" s="55">
        <v>1</v>
      </c>
      <c r="AI150" s="55"/>
      <c r="AJ150" s="55"/>
      <c r="AK150" s="55"/>
      <c r="AL150" s="55"/>
      <c r="AM150" s="55"/>
      <c r="AN150" s="55"/>
      <c r="AO150" s="55"/>
      <c r="AP150" s="55"/>
      <c r="AQ150" s="55"/>
      <c r="AR150" s="55">
        <v>1</v>
      </c>
      <c r="AS150" s="55"/>
      <c r="AT150" s="55"/>
      <c r="AU150" s="55"/>
      <c r="AV150" s="55">
        <v>1</v>
      </c>
      <c r="AW150" s="55"/>
      <c r="AX150" s="55"/>
      <c r="AY150" s="55"/>
      <c r="AZ150" s="55"/>
      <c r="BA150" s="55">
        <v>1</v>
      </c>
      <c r="BB150" s="55"/>
      <c r="BC150" s="55">
        <v>1</v>
      </c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>
        <v>2</v>
      </c>
      <c r="BR150" s="55">
        <v>1</v>
      </c>
      <c r="BS150" s="55"/>
      <c r="BT150" s="55"/>
      <c r="BU150" s="55">
        <v>10</v>
      </c>
      <c r="BV150">
        <f t="shared" si="2"/>
        <v>9</v>
      </c>
    </row>
    <row r="151" spans="1:74" x14ac:dyDescent="0.25">
      <c r="A151" s="54">
        <v>201705985</v>
      </c>
      <c r="B151" s="55"/>
      <c r="C151" s="55">
        <v>1</v>
      </c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>
        <v>1</v>
      </c>
      <c r="Q151" s="55"/>
      <c r="R151" s="55"/>
      <c r="S151" s="55"/>
      <c r="T151" s="55"/>
      <c r="U151" s="55"/>
      <c r="V151" s="55"/>
      <c r="W151" s="55">
        <v>1</v>
      </c>
      <c r="X151" s="55"/>
      <c r="Y151" s="55">
        <v>1</v>
      </c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>
        <v>1</v>
      </c>
      <c r="AU151" s="55"/>
      <c r="AV151" s="55"/>
      <c r="AW151" s="55"/>
      <c r="AX151" s="55">
        <v>1</v>
      </c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>
        <v>1</v>
      </c>
      <c r="BR151" s="55">
        <v>1</v>
      </c>
      <c r="BS151" s="55"/>
      <c r="BT151" s="55">
        <v>1</v>
      </c>
      <c r="BU151" s="55">
        <v>9</v>
      </c>
      <c r="BV151">
        <f t="shared" si="2"/>
        <v>9</v>
      </c>
    </row>
    <row r="152" spans="1:74" x14ac:dyDescent="0.25">
      <c r="A152" s="54">
        <v>201706044</v>
      </c>
      <c r="B152" s="55"/>
      <c r="C152" s="55"/>
      <c r="D152" s="55"/>
      <c r="E152" s="55"/>
      <c r="F152" s="55"/>
      <c r="G152" s="55"/>
      <c r="H152" s="55"/>
      <c r="I152" s="55"/>
      <c r="J152" s="55"/>
      <c r="K152" s="55">
        <v>1</v>
      </c>
      <c r="L152" s="55"/>
      <c r="M152" s="55"/>
      <c r="N152" s="55"/>
      <c r="O152" s="55">
        <v>1</v>
      </c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>
        <v>1</v>
      </c>
      <c r="AH152" s="55"/>
      <c r="AI152" s="55"/>
      <c r="AJ152" s="55">
        <v>1</v>
      </c>
      <c r="AK152" s="55"/>
      <c r="AL152" s="55">
        <v>1</v>
      </c>
      <c r="AM152" s="55"/>
      <c r="AN152" s="55"/>
      <c r="AO152" s="55"/>
      <c r="AP152" s="55"/>
      <c r="AQ152" s="55"/>
      <c r="AR152" s="55"/>
      <c r="AS152" s="55"/>
      <c r="AT152" s="55"/>
      <c r="AU152" s="55">
        <v>1</v>
      </c>
      <c r="AV152" s="55"/>
      <c r="AW152" s="55"/>
      <c r="AX152" s="55"/>
      <c r="AY152" s="55"/>
      <c r="AZ152" s="55"/>
      <c r="BA152" s="55"/>
      <c r="BB152" s="55"/>
      <c r="BC152" s="55">
        <v>2</v>
      </c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>
        <v>1</v>
      </c>
      <c r="BS152" s="55"/>
      <c r="BT152" s="55">
        <v>1</v>
      </c>
      <c r="BU152" s="55">
        <v>10</v>
      </c>
      <c r="BV152">
        <f t="shared" si="2"/>
        <v>9</v>
      </c>
    </row>
    <row r="153" spans="1:74" x14ac:dyDescent="0.25">
      <c r="A153" s="54">
        <v>201706052</v>
      </c>
      <c r="B153" s="55"/>
      <c r="C153" s="55"/>
      <c r="D153" s="55"/>
      <c r="E153" s="55"/>
      <c r="F153" s="55"/>
      <c r="G153" s="55"/>
      <c r="H153" s="55">
        <v>1</v>
      </c>
      <c r="I153" s="55"/>
      <c r="J153" s="55"/>
      <c r="K153" s="55">
        <v>1</v>
      </c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>
        <v>1</v>
      </c>
      <c r="Z153" s="55"/>
      <c r="AA153" s="55"/>
      <c r="AB153" s="55"/>
      <c r="AC153" s="55">
        <v>1</v>
      </c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>
        <v>1</v>
      </c>
      <c r="AV153" s="55">
        <v>1</v>
      </c>
      <c r="AW153" s="55"/>
      <c r="AX153" s="55"/>
      <c r="AY153" s="55"/>
      <c r="AZ153" s="55"/>
      <c r="BA153" s="55">
        <v>1</v>
      </c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>
        <v>1</v>
      </c>
      <c r="BR153" s="55">
        <v>2</v>
      </c>
      <c r="BS153" s="55"/>
      <c r="BT153" s="55"/>
      <c r="BU153" s="55">
        <v>10</v>
      </c>
      <c r="BV153">
        <f t="shared" si="2"/>
        <v>9</v>
      </c>
    </row>
    <row r="154" spans="1:74" x14ac:dyDescent="0.25">
      <c r="A154" s="54">
        <v>201706065</v>
      </c>
      <c r="B154" s="55"/>
      <c r="C154" s="55"/>
      <c r="D154" s="55"/>
      <c r="E154" s="55"/>
      <c r="F154" s="55"/>
      <c r="G154" s="55"/>
      <c r="H154" s="55">
        <v>1</v>
      </c>
      <c r="I154" s="55"/>
      <c r="J154" s="55"/>
      <c r="K154" s="55">
        <v>1</v>
      </c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>
        <v>1</v>
      </c>
      <c r="AJ154" s="55"/>
      <c r="AK154" s="55"/>
      <c r="AL154" s="55">
        <v>1</v>
      </c>
      <c r="AM154" s="55">
        <v>1</v>
      </c>
      <c r="AN154" s="55"/>
      <c r="AO154" s="55"/>
      <c r="AP154" s="55"/>
      <c r="AQ154" s="55"/>
      <c r="AR154" s="55"/>
      <c r="AS154" s="55"/>
      <c r="AT154" s="55"/>
      <c r="AU154" s="55"/>
      <c r="AV154" s="55">
        <v>1</v>
      </c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>
        <v>2</v>
      </c>
      <c r="BS154" s="55"/>
      <c r="BT154" s="55">
        <v>1</v>
      </c>
      <c r="BU154" s="55">
        <v>9</v>
      </c>
      <c r="BV154">
        <f t="shared" si="2"/>
        <v>8</v>
      </c>
    </row>
    <row r="155" spans="1:74" x14ac:dyDescent="0.25">
      <c r="A155" s="54">
        <v>201706072</v>
      </c>
      <c r="B155" s="55"/>
      <c r="C155" s="55"/>
      <c r="D155" s="55"/>
      <c r="E155" s="55"/>
      <c r="F155" s="55"/>
      <c r="G155" s="55"/>
      <c r="H155" s="55"/>
      <c r="I155" s="55">
        <v>1</v>
      </c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>
        <v>1</v>
      </c>
      <c r="AP155" s="55"/>
      <c r="AQ155" s="55"/>
      <c r="AR155" s="55"/>
      <c r="AS155" s="55"/>
      <c r="AT155" s="55"/>
      <c r="AU155" s="55"/>
      <c r="AV155" s="55">
        <v>1</v>
      </c>
      <c r="AW155" s="55"/>
      <c r="AX155" s="55">
        <v>1</v>
      </c>
      <c r="AY155" s="55"/>
      <c r="AZ155" s="55"/>
      <c r="BA155" s="55"/>
      <c r="BB155" s="55"/>
      <c r="BC155" s="55">
        <v>2</v>
      </c>
      <c r="BD155" s="55"/>
      <c r="BE155" s="55"/>
      <c r="BF155" s="55"/>
      <c r="BG155" s="55"/>
      <c r="BH155" s="55"/>
      <c r="BI155" s="55">
        <v>1</v>
      </c>
      <c r="BJ155" s="55"/>
      <c r="BK155" s="55">
        <v>1</v>
      </c>
      <c r="BL155" s="55"/>
      <c r="BM155" s="55"/>
      <c r="BN155" s="55">
        <v>1</v>
      </c>
      <c r="BO155" s="55"/>
      <c r="BP155" s="55"/>
      <c r="BQ155" s="55"/>
      <c r="BR155" s="55"/>
      <c r="BS155" s="55"/>
      <c r="BT155" s="55"/>
      <c r="BU155" s="55">
        <v>9</v>
      </c>
      <c r="BV155">
        <f t="shared" si="2"/>
        <v>8</v>
      </c>
    </row>
    <row r="156" spans="1:74" x14ac:dyDescent="0.25">
      <c r="A156" s="54">
        <v>201706083</v>
      </c>
      <c r="B156" s="55"/>
      <c r="C156" s="55"/>
      <c r="D156" s="55"/>
      <c r="E156" s="55"/>
      <c r="F156" s="55"/>
      <c r="G156" s="55"/>
      <c r="H156" s="55"/>
      <c r="I156" s="55">
        <v>1</v>
      </c>
      <c r="J156" s="55"/>
      <c r="K156" s="55"/>
      <c r="L156" s="55"/>
      <c r="M156" s="55"/>
      <c r="N156" s="55"/>
      <c r="O156" s="55">
        <v>1</v>
      </c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>
        <v>1</v>
      </c>
      <c r="AS156" s="55"/>
      <c r="AT156" s="55"/>
      <c r="AU156" s="55"/>
      <c r="AV156" s="55"/>
      <c r="AW156" s="55"/>
      <c r="AX156" s="55">
        <v>1</v>
      </c>
      <c r="AY156" s="55">
        <v>1</v>
      </c>
      <c r="AZ156" s="55"/>
      <c r="BA156" s="55"/>
      <c r="BB156" s="55"/>
      <c r="BC156" s="55">
        <v>3</v>
      </c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>
        <v>1</v>
      </c>
      <c r="BR156" s="55">
        <v>1</v>
      </c>
      <c r="BS156" s="55"/>
      <c r="BT156" s="55"/>
      <c r="BU156" s="55">
        <v>10</v>
      </c>
      <c r="BV156">
        <f t="shared" si="2"/>
        <v>8</v>
      </c>
    </row>
    <row r="157" spans="1:74" x14ac:dyDescent="0.25">
      <c r="A157" s="54">
        <v>201706117</v>
      </c>
      <c r="B157" s="55"/>
      <c r="C157" s="55">
        <v>1</v>
      </c>
      <c r="D157" s="55"/>
      <c r="E157" s="55"/>
      <c r="F157" s="55"/>
      <c r="G157" s="55"/>
      <c r="H157" s="55"/>
      <c r="I157" s="55">
        <v>1</v>
      </c>
      <c r="J157" s="55">
        <v>1</v>
      </c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>
        <v>1</v>
      </c>
      <c r="AD157" s="55"/>
      <c r="AE157" s="55"/>
      <c r="AF157" s="55"/>
      <c r="AG157" s="55">
        <v>1</v>
      </c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>
        <v>1</v>
      </c>
      <c r="AU157" s="55"/>
      <c r="AV157" s="55"/>
      <c r="AW157" s="55">
        <v>1</v>
      </c>
      <c r="AX157" s="55">
        <v>1</v>
      </c>
      <c r="AY157" s="55"/>
      <c r="AZ157" s="55"/>
      <c r="BA157" s="55"/>
      <c r="BB157" s="55"/>
      <c r="BC157" s="55">
        <v>1</v>
      </c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>
        <v>1</v>
      </c>
      <c r="BU157" s="55">
        <v>10</v>
      </c>
      <c r="BV157">
        <f t="shared" si="2"/>
        <v>10</v>
      </c>
    </row>
    <row r="158" spans="1:74" x14ac:dyDescent="0.25">
      <c r="A158" s="54">
        <v>201706162</v>
      </c>
      <c r="B158" s="55"/>
      <c r="C158" s="55"/>
      <c r="D158" s="55"/>
      <c r="E158" s="55"/>
      <c r="F158" s="55"/>
      <c r="G158" s="55"/>
      <c r="H158" s="55"/>
      <c r="I158" s="55">
        <v>1</v>
      </c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>
        <v>1</v>
      </c>
      <c r="W158" s="55"/>
      <c r="X158" s="55">
        <v>1</v>
      </c>
      <c r="Y158" s="55"/>
      <c r="Z158" s="55">
        <v>1</v>
      </c>
      <c r="AA158" s="55"/>
      <c r="AB158" s="55"/>
      <c r="AC158" s="55">
        <v>1</v>
      </c>
      <c r="AD158" s="55"/>
      <c r="AE158" s="55"/>
      <c r="AF158" s="55"/>
      <c r="AG158" s="55"/>
      <c r="AH158" s="55">
        <v>1</v>
      </c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>
        <v>1</v>
      </c>
      <c r="AY158" s="55"/>
      <c r="AZ158" s="55"/>
      <c r="BA158" s="55"/>
      <c r="BB158" s="55"/>
      <c r="BC158" s="55">
        <v>1</v>
      </c>
      <c r="BD158" s="55"/>
      <c r="BE158" s="55"/>
      <c r="BF158" s="55"/>
      <c r="BG158" s="55"/>
      <c r="BH158" s="55"/>
      <c r="BI158" s="55"/>
      <c r="BJ158" s="55"/>
      <c r="BK158" s="55"/>
      <c r="BL158" s="55"/>
      <c r="BM158" s="55">
        <v>1</v>
      </c>
      <c r="BN158" s="55"/>
      <c r="BO158" s="55"/>
      <c r="BP158" s="55"/>
      <c r="BQ158" s="55"/>
      <c r="BR158" s="55"/>
      <c r="BS158" s="55"/>
      <c r="BT158" s="55"/>
      <c r="BU158" s="55">
        <v>9</v>
      </c>
      <c r="BV158">
        <f t="shared" si="2"/>
        <v>9</v>
      </c>
    </row>
    <row r="159" spans="1:74" x14ac:dyDescent="0.25">
      <c r="A159" s="54">
        <v>201706200</v>
      </c>
      <c r="B159" s="55"/>
      <c r="C159" s="55"/>
      <c r="D159" s="55"/>
      <c r="E159" s="55"/>
      <c r="F159" s="55"/>
      <c r="G159" s="55"/>
      <c r="H159" s="55"/>
      <c r="I159" s="55">
        <v>1</v>
      </c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>
        <v>1</v>
      </c>
      <c r="X159" s="55"/>
      <c r="Y159" s="55"/>
      <c r="Z159" s="55">
        <v>1</v>
      </c>
      <c r="AA159" s="55"/>
      <c r="AB159" s="55"/>
      <c r="AC159" s="55"/>
      <c r="AD159" s="55">
        <v>1</v>
      </c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>
        <v>1</v>
      </c>
      <c r="AS159" s="55"/>
      <c r="AT159" s="55"/>
      <c r="AU159" s="55"/>
      <c r="AV159" s="55"/>
      <c r="AW159" s="55"/>
      <c r="AX159" s="55">
        <v>1</v>
      </c>
      <c r="AY159" s="55"/>
      <c r="AZ159" s="55"/>
      <c r="BA159" s="55"/>
      <c r="BB159" s="55"/>
      <c r="BC159" s="55">
        <v>1</v>
      </c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>
        <v>1</v>
      </c>
      <c r="BP159" s="55"/>
      <c r="BQ159" s="55">
        <v>1</v>
      </c>
      <c r="BR159" s="55">
        <v>1</v>
      </c>
      <c r="BS159" s="55"/>
      <c r="BT159" s="55"/>
      <c r="BU159" s="55">
        <v>10</v>
      </c>
      <c r="BV159">
        <f t="shared" si="2"/>
        <v>10</v>
      </c>
    </row>
    <row r="160" spans="1:74" x14ac:dyDescent="0.25">
      <c r="A160" s="54">
        <v>201706253</v>
      </c>
      <c r="B160" s="55"/>
      <c r="C160" s="55">
        <v>1</v>
      </c>
      <c r="D160" s="55"/>
      <c r="E160" s="55"/>
      <c r="F160" s="55"/>
      <c r="G160" s="55"/>
      <c r="H160" s="55"/>
      <c r="I160" s="55"/>
      <c r="J160" s="55">
        <v>1</v>
      </c>
      <c r="K160" s="55">
        <v>1</v>
      </c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>
        <v>1</v>
      </c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>
        <v>2</v>
      </c>
      <c r="BJ160" s="55"/>
      <c r="BK160" s="55"/>
      <c r="BL160" s="55"/>
      <c r="BM160" s="55"/>
      <c r="BN160" s="55"/>
      <c r="BO160" s="55">
        <v>1</v>
      </c>
      <c r="BP160" s="55"/>
      <c r="BQ160" s="55"/>
      <c r="BR160" s="55">
        <v>2</v>
      </c>
      <c r="BS160" s="55"/>
      <c r="BT160" s="55"/>
      <c r="BU160" s="55">
        <v>9</v>
      </c>
      <c r="BV160">
        <f t="shared" si="2"/>
        <v>7</v>
      </c>
    </row>
    <row r="161" spans="1:74" x14ac:dyDescent="0.25">
      <c r="A161" s="54">
        <v>201706264</v>
      </c>
      <c r="B161" s="55"/>
      <c r="C161" s="55">
        <v>1</v>
      </c>
      <c r="D161" s="55"/>
      <c r="E161" s="55"/>
      <c r="F161" s="55"/>
      <c r="G161" s="55"/>
      <c r="H161" s="55"/>
      <c r="I161" s="55"/>
      <c r="J161" s="55">
        <v>1</v>
      </c>
      <c r="K161" s="55"/>
      <c r="L161" s="55"/>
      <c r="M161" s="55"/>
      <c r="N161" s="55"/>
      <c r="O161" s="55">
        <v>1</v>
      </c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>
        <v>1</v>
      </c>
      <c r="AD161" s="55"/>
      <c r="AE161" s="55"/>
      <c r="AF161" s="55"/>
      <c r="AG161" s="55">
        <v>1</v>
      </c>
      <c r="AH161" s="55"/>
      <c r="AI161" s="55"/>
      <c r="AJ161" s="55"/>
      <c r="AK161" s="55"/>
      <c r="AL161" s="55"/>
      <c r="AM161" s="55"/>
      <c r="AN161" s="55"/>
      <c r="AO161" s="55"/>
      <c r="AP161" s="55"/>
      <c r="AQ161" s="55">
        <v>1</v>
      </c>
      <c r="AR161" s="55"/>
      <c r="AS161" s="55"/>
      <c r="AT161" s="55">
        <v>1</v>
      </c>
      <c r="AU161" s="55"/>
      <c r="AV161" s="55">
        <v>1</v>
      </c>
      <c r="AW161" s="55"/>
      <c r="AX161" s="55"/>
      <c r="AY161" s="55"/>
      <c r="AZ161" s="55"/>
      <c r="BA161" s="55">
        <v>1</v>
      </c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>
        <v>9</v>
      </c>
      <c r="BV161">
        <f t="shared" si="2"/>
        <v>9</v>
      </c>
    </row>
    <row r="162" spans="1:74" x14ac:dyDescent="0.25">
      <c r="A162" s="54">
        <v>201706403</v>
      </c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>
        <v>1</v>
      </c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>
        <v>1</v>
      </c>
      <c r="AK162" s="55"/>
      <c r="AL162" s="55">
        <v>1</v>
      </c>
      <c r="AM162" s="55"/>
      <c r="AN162" s="55"/>
      <c r="AO162" s="55"/>
      <c r="AP162" s="55"/>
      <c r="AQ162" s="55"/>
      <c r="AR162" s="55">
        <v>1</v>
      </c>
      <c r="AS162" s="55"/>
      <c r="AT162" s="55"/>
      <c r="AU162" s="55"/>
      <c r="AV162" s="55">
        <v>2</v>
      </c>
      <c r="AW162" s="55"/>
      <c r="AX162" s="55"/>
      <c r="AY162" s="55"/>
      <c r="AZ162" s="55"/>
      <c r="BA162" s="55"/>
      <c r="BB162" s="55"/>
      <c r="BC162" s="55">
        <v>2</v>
      </c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>
        <v>1</v>
      </c>
      <c r="BR162" s="55"/>
      <c r="BS162" s="55"/>
      <c r="BT162" s="55"/>
      <c r="BU162" s="55">
        <v>9</v>
      </c>
      <c r="BV162">
        <f t="shared" si="2"/>
        <v>7</v>
      </c>
    </row>
    <row r="163" spans="1:74" x14ac:dyDescent="0.25">
      <c r="A163" s="54">
        <v>201706405</v>
      </c>
      <c r="B163" s="55"/>
      <c r="C163" s="55"/>
      <c r="D163" s="55"/>
      <c r="E163" s="55"/>
      <c r="F163" s="55"/>
      <c r="G163" s="55"/>
      <c r="H163" s="55"/>
      <c r="I163" s="55"/>
      <c r="J163" s="55">
        <v>2</v>
      </c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>
        <v>2</v>
      </c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>
        <v>1</v>
      </c>
      <c r="AS163" s="55"/>
      <c r="AT163" s="55"/>
      <c r="AU163" s="55"/>
      <c r="AV163" s="55">
        <v>1</v>
      </c>
      <c r="AW163" s="55">
        <v>1</v>
      </c>
      <c r="AX163" s="55">
        <v>1</v>
      </c>
      <c r="AY163" s="55"/>
      <c r="AZ163" s="55"/>
      <c r="BA163" s="55"/>
      <c r="BB163" s="55">
        <v>1</v>
      </c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>
        <v>1</v>
      </c>
      <c r="BU163" s="55">
        <v>10</v>
      </c>
      <c r="BV163">
        <f t="shared" si="2"/>
        <v>8</v>
      </c>
    </row>
    <row r="164" spans="1:74" x14ac:dyDescent="0.25">
      <c r="A164" s="54">
        <v>201706412</v>
      </c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>
        <v>1</v>
      </c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>
        <v>2</v>
      </c>
      <c r="BD164" s="55"/>
      <c r="BE164" s="55"/>
      <c r="BF164" s="55"/>
      <c r="BG164" s="55">
        <v>1</v>
      </c>
      <c r="BH164" s="55"/>
      <c r="BI164" s="55"/>
      <c r="BJ164" s="55"/>
      <c r="BK164" s="55">
        <v>1</v>
      </c>
      <c r="BL164" s="55"/>
      <c r="BM164" s="55"/>
      <c r="BN164" s="55"/>
      <c r="BO164" s="55">
        <v>1</v>
      </c>
      <c r="BP164" s="55"/>
      <c r="BQ164" s="55">
        <v>2</v>
      </c>
      <c r="BR164" s="55">
        <v>1</v>
      </c>
      <c r="BS164" s="55"/>
      <c r="BT164" s="55"/>
      <c r="BU164" s="55">
        <v>9</v>
      </c>
      <c r="BV164">
        <f t="shared" si="2"/>
        <v>7</v>
      </c>
    </row>
    <row r="165" spans="1:74" x14ac:dyDescent="0.25">
      <c r="A165" s="54">
        <v>201706415</v>
      </c>
      <c r="B165" s="55"/>
      <c r="C165" s="55">
        <v>2</v>
      </c>
      <c r="D165" s="55"/>
      <c r="E165" s="55"/>
      <c r="F165" s="55"/>
      <c r="G165" s="55"/>
      <c r="H165" s="55"/>
      <c r="I165" s="55"/>
      <c r="J165" s="55"/>
      <c r="K165" s="55">
        <v>1</v>
      </c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>
        <v>1</v>
      </c>
      <c r="Z165" s="55"/>
      <c r="AA165" s="55"/>
      <c r="AB165" s="55"/>
      <c r="AC165" s="55">
        <v>1</v>
      </c>
      <c r="AD165" s="55"/>
      <c r="AE165" s="55"/>
      <c r="AF165" s="55"/>
      <c r="AG165" s="55">
        <v>1</v>
      </c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>
        <v>1</v>
      </c>
      <c r="AT165" s="55"/>
      <c r="AU165" s="55"/>
      <c r="AV165" s="55"/>
      <c r="AW165" s="55"/>
      <c r="AX165" s="55"/>
      <c r="AY165" s="55"/>
      <c r="AZ165" s="55"/>
      <c r="BA165" s="55"/>
      <c r="BB165" s="55"/>
      <c r="BC165" s="55">
        <v>1</v>
      </c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>
        <v>1</v>
      </c>
      <c r="BU165" s="55">
        <v>9</v>
      </c>
      <c r="BV165">
        <f t="shared" si="2"/>
        <v>8</v>
      </c>
    </row>
    <row r="166" spans="1:74" x14ac:dyDescent="0.25">
      <c r="A166" s="54">
        <v>201706421</v>
      </c>
      <c r="B166" s="55"/>
      <c r="C166" s="55"/>
      <c r="D166" s="55"/>
      <c r="E166" s="55"/>
      <c r="F166" s="55"/>
      <c r="G166" s="55"/>
      <c r="H166" s="55"/>
      <c r="I166" s="55">
        <v>1</v>
      </c>
      <c r="J166" s="55"/>
      <c r="K166" s="55">
        <v>1</v>
      </c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>
        <v>2</v>
      </c>
      <c r="Z166" s="55"/>
      <c r="AA166" s="55"/>
      <c r="AB166" s="55"/>
      <c r="AC166" s="55"/>
      <c r="AD166" s="55"/>
      <c r="AE166" s="55"/>
      <c r="AF166" s="55">
        <v>1</v>
      </c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>
        <v>1</v>
      </c>
      <c r="AU166" s="55"/>
      <c r="AV166" s="55">
        <v>1</v>
      </c>
      <c r="AW166" s="55">
        <v>1</v>
      </c>
      <c r="AX166" s="55"/>
      <c r="AY166" s="55">
        <v>1</v>
      </c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>
        <v>9</v>
      </c>
      <c r="BV166">
        <f t="shared" si="2"/>
        <v>8</v>
      </c>
    </row>
    <row r="167" spans="1:74" x14ac:dyDescent="0.25">
      <c r="A167" s="54">
        <v>201706430</v>
      </c>
      <c r="B167" s="55"/>
      <c r="C167" s="55">
        <v>1</v>
      </c>
      <c r="D167" s="55"/>
      <c r="E167" s="55"/>
      <c r="F167" s="55"/>
      <c r="G167" s="55"/>
      <c r="H167" s="55">
        <v>1</v>
      </c>
      <c r="I167" s="55"/>
      <c r="J167" s="55"/>
      <c r="K167" s="55">
        <v>1</v>
      </c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>
        <v>1</v>
      </c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>
        <v>1</v>
      </c>
      <c r="AU167" s="55"/>
      <c r="AV167" s="55"/>
      <c r="AW167" s="55"/>
      <c r="AX167" s="55"/>
      <c r="AY167" s="55">
        <v>1</v>
      </c>
      <c r="AZ167" s="55"/>
      <c r="BA167" s="55"/>
      <c r="BB167" s="55"/>
      <c r="BC167" s="55">
        <v>1</v>
      </c>
      <c r="BD167" s="55"/>
      <c r="BE167" s="55"/>
      <c r="BF167" s="55"/>
      <c r="BG167" s="55">
        <v>1</v>
      </c>
      <c r="BH167" s="55"/>
      <c r="BI167" s="55"/>
      <c r="BJ167" s="55"/>
      <c r="BK167" s="55"/>
      <c r="BL167" s="55"/>
      <c r="BM167" s="55"/>
      <c r="BN167" s="55">
        <v>1</v>
      </c>
      <c r="BO167" s="55"/>
      <c r="BP167" s="55"/>
      <c r="BQ167" s="55"/>
      <c r="BR167" s="55"/>
      <c r="BS167" s="55"/>
      <c r="BT167" s="55">
        <v>1</v>
      </c>
      <c r="BU167" s="55">
        <v>10</v>
      </c>
      <c r="BV167">
        <f t="shared" si="2"/>
        <v>10</v>
      </c>
    </row>
    <row r="168" spans="1:74" x14ac:dyDescent="0.25">
      <c r="A168" s="54">
        <v>201706534</v>
      </c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>
        <v>1</v>
      </c>
      <c r="V168" s="55"/>
      <c r="W168" s="55"/>
      <c r="X168" s="55"/>
      <c r="Y168" s="55">
        <v>1</v>
      </c>
      <c r="Z168" s="55">
        <v>1</v>
      </c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>
        <v>1</v>
      </c>
      <c r="AM168" s="55"/>
      <c r="AN168" s="55"/>
      <c r="AO168" s="55"/>
      <c r="AP168" s="55"/>
      <c r="AQ168" s="55"/>
      <c r="AR168" s="55"/>
      <c r="AS168" s="55"/>
      <c r="AT168" s="55">
        <v>1</v>
      </c>
      <c r="AU168" s="55"/>
      <c r="AV168" s="55">
        <v>2</v>
      </c>
      <c r="AW168" s="55"/>
      <c r="AX168" s="55">
        <v>1</v>
      </c>
      <c r="AY168" s="55"/>
      <c r="AZ168" s="55"/>
      <c r="BA168" s="55">
        <v>1</v>
      </c>
      <c r="BB168" s="55"/>
      <c r="BC168" s="55"/>
      <c r="BD168" s="55"/>
      <c r="BE168" s="55"/>
      <c r="BF168" s="55"/>
      <c r="BG168" s="55"/>
      <c r="BH168" s="55"/>
      <c r="BI168" s="55">
        <v>1</v>
      </c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>
        <v>10</v>
      </c>
      <c r="BV168">
        <f t="shared" si="2"/>
        <v>9</v>
      </c>
    </row>
    <row r="169" spans="1:74" x14ac:dyDescent="0.25">
      <c r="A169" s="54">
        <v>201706583</v>
      </c>
      <c r="B169" s="55">
        <v>1</v>
      </c>
      <c r="C169" s="55"/>
      <c r="D169" s="55">
        <v>1</v>
      </c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>
        <v>1</v>
      </c>
      <c r="AD169" s="55"/>
      <c r="AE169" s="55">
        <v>1</v>
      </c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>
        <v>1</v>
      </c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>
        <v>1</v>
      </c>
      <c r="BN169" s="55"/>
      <c r="BO169" s="55"/>
      <c r="BP169" s="55"/>
      <c r="BQ169" s="55">
        <v>1</v>
      </c>
      <c r="BR169" s="55">
        <v>2</v>
      </c>
      <c r="BS169" s="55"/>
      <c r="BT169" s="55"/>
      <c r="BU169" s="55">
        <v>9</v>
      </c>
      <c r="BV169">
        <f t="shared" si="2"/>
        <v>8</v>
      </c>
    </row>
    <row r="170" spans="1:74" x14ac:dyDescent="0.25">
      <c r="A170" s="54">
        <v>201706766</v>
      </c>
      <c r="B170" s="55"/>
      <c r="C170" s="55"/>
      <c r="D170" s="55"/>
      <c r="E170" s="55"/>
      <c r="F170" s="55"/>
      <c r="G170" s="55"/>
      <c r="H170" s="55">
        <v>1</v>
      </c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>
        <v>1</v>
      </c>
      <c r="V170" s="55"/>
      <c r="W170" s="55"/>
      <c r="X170" s="55"/>
      <c r="Y170" s="55"/>
      <c r="Z170" s="55">
        <v>1</v>
      </c>
      <c r="AA170" s="55"/>
      <c r="AB170" s="55"/>
      <c r="AC170" s="55"/>
      <c r="AD170" s="55">
        <v>1</v>
      </c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>
        <v>1</v>
      </c>
      <c r="AW170" s="55">
        <v>1</v>
      </c>
      <c r="AX170" s="55">
        <v>1</v>
      </c>
      <c r="AY170" s="55"/>
      <c r="AZ170" s="55"/>
      <c r="BA170" s="55">
        <v>1</v>
      </c>
      <c r="BB170" s="55"/>
      <c r="BC170" s="55"/>
      <c r="BD170" s="55"/>
      <c r="BE170" s="55"/>
      <c r="BF170" s="55"/>
      <c r="BG170" s="55"/>
      <c r="BH170" s="55"/>
      <c r="BI170" s="55">
        <v>1</v>
      </c>
      <c r="BJ170" s="55"/>
      <c r="BK170" s="55"/>
      <c r="BL170" s="55"/>
      <c r="BM170" s="55"/>
      <c r="BN170" s="55"/>
      <c r="BO170" s="55"/>
      <c r="BP170" s="55"/>
      <c r="BQ170" s="55"/>
      <c r="BR170" s="55">
        <v>1</v>
      </c>
      <c r="BS170" s="55"/>
      <c r="BT170" s="55"/>
      <c r="BU170" s="55">
        <v>10</v>
      </c>
      <c r="BV170">
        <f t="shared" si="2"/>
        <v>10</v>
      </c>
    </row>
    <row r="171" spans="1:74" x14ac:dyDescent="0.25">
      <c r="A171" s="54">
        <v>201706780</v>
      </c>
      <c r="B171" s="55"/>
      <c r="C171" s="55"/>
      <c r="D171" s="55"/>
      <c r="E171" s="55"/>
      <c r="F171" s="55"/>
      <c r="G171" s="55"/>
      <c r="H171" s="55"/>
      <c r="I171" s="55">
        <v>1</v>
      </c>
      <c r="J171" s="55"/>
      <c r="K171" s="55">
        <v>1</v>
      </c>
      <c r="L171" s="55"/>
      <c r="M171" s="55"/>
      <c r="N171" s="55"/>
      <c r="O171" s="55"/>
      <c r="P171" s="55">
        <v>1</v>
      </c>
      <c r="Q171" s="55"/>
      <c r="R171" s="55"/>
      <c r="S171" s="55"/>
      <c r="T171" s="55"/>
      <c r="U171" s="55"/>
      <c r="V171" s="55"/>
      <c r="W171" s="55"/>
      <c r="X171" s="55"/>
      <c r="Y171" s="55">
        <v>1</v>
      </c>
      <c r="Z171" s="55"/>
      <c r="AA171" s="55"/>
      <c r="AB171" s="55"/>
      <c r="AC171" s="55"/>
      <c r="AD171" s="55"/>
      <c r="AE171" s="55"/>
      <c r="AF171" s="55"/>
      <c r="AG171" s="55"/>
      <c r="AH171" s="55">
        <v>1</v>
      </c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>
        <v>1</v>
      </c>
      <c r="BC171" s="55">
        <v>1</v>
      </c>
      <c r="BD171" s="55"/>
      <c r="BE171" s="55"/>
      <c r="BF171" s="55"/>
      <c r="BG171" s="55"/>
      <c r="BH171" s="55"/>
      <c r="BI171" s="55">
        <v>1</v>
      </c>
      <c r="BJ171" s="55"/>
      <c r="BK171" s="55"/>
      <c r="BL171" s="55"/>
      <c r="BM171" s="55"/>
      <c r="BN171" s="55"/>
      <c r="BO171" s="55"/>
      <c r="BP171" s="55"/>
      <c r="BQ171" s="55"/>
      <c r="BR171" s="55">
        <v>1</v>
      </c>
      <c r="BS171" s="55"/>
      <c r="BT171" s="55"/>
      <c r="BU171" s="55">
        <v>9</v>
      </c>
      <c r="BV171">
        <f t="shared" si="2"/>
        <v>9</v>
      </c>
    </row>
    <row r="172" spans="1:74" x14ac:dyDescent="0.25">
      <c r="A172" s="54">
        <v>201706828</v>
      </c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>
        <v>1</v>
      </c>
      <c r="X172" s="55"/>
      <c r="Y172" s="55">
        <v>1</v>
      </c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>
        <v>1</v>
      </c>
      <c r="AS172" s="55"/>
      <c r="AT172" s="55"/>
      <c r="AU172" s="55"/>
      <c r="AV172" s="55"/>
      <c r="AW172" s="55"/>
      <c r="AX172" s="55">
        <v>1</v>
      </c>
      <c r="AY172" s="55"/>
      <c r="AZ172" s="55"/>
      <c r="BA172" s="55">
        <v>1</v>
      </c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>
        <v>2</v>
      </c>
      <c r="BP172" s="55"/>
      <c r="BQ172" s="55">
        <v>1</v>
      </c>
      <c r="BR172" s="55">
        <v>1</v>
      </c>
      <c r="BS172" s="55"/>
      <c r="BT172" s="55"/>
      <c r="BU172" s="55">
        <v>9</v>
      </c>
      <c r="BV172">
        <f t="shared" si="2"/>
        <v>8</v>
      </c>
    </row>
    <row r="173" spans="1:74" x14ac:dyDescent="0.25">
      <c r="A173" s="54">
        <v>201706898</v>
      </c>
      <c r="B173" s="55"/>
      <c r="C173" s="55">
        <v>1</v>
      </c>
      <c r="D173" s="55"/>
      <c r="E173" s="55"/>
      <c r="F173" s="55"/>
      <c r="G173" s="55"/>
      <c r="H173" s="55"/>
      <c r="I173" s="55"/>
      <c r="J173" s="55"/>
      <c r="K173" s="55">
        <v>1</v>
      </c>
      <c r="L173" s="55"/>
      <c r="M173" s="55"/>
      <c r="N173" s="55"/>
      <c r="O173" s="55"/>
      <c r="P173" s="55"/>
      <c r="Q173" s="55"/>
      <c r="R173" s="55"/>
      <c r="S173" s="55"/>
      <c r="T173" s="55"/>
      <c r="U173" s="55">
        <v>1</v>
      </c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>
        <v>1</v>
      </c>
      <c r="AH173" s="55"/>
      <c r="AI173" s="55"/>
      <c r="AJ173" s="55"/>
      <c r="AK173" s="55"/>
      <c r="AL173" s="55">
        <v>1</v>
      </c>
      <c r="AM173" s="55"/>
      <c r="AN173" s="55"/>
      <c r="AO173" s="55"/>
      <c r="AP173" s="55"/>
      <c r="AQ173" s="55">
        <v>1</v>
      </c>
      <c r="AR173" s="55"/>
      <c r="AS173" s="55"/>
      <c r="AT173" s="55">
        <v>1</v>
      </c>
      <c r="AU173" s="55"/>
      <c r="AV173" s="55"/>
      <c r="AW173" s="55"/>
      <c r="AX173" s="55"/>
      <c r="AY173" s="55"/>
      <c r="AZ173" s="55"/>
      <c r="BA173" s="55"/>
      <c r="BB173" s="55"/>
      <c r="BC173" s="55">
        <v>1</v>
      </c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>
        <v>1</v>
      </c>
      <c r="BR173" s="55"/>
      <c r="BS173" s="55"/>
      <c r="BT173" s="55"/>
      <c r="BU173" s="55">
        <v>9</v>
      </c>
      <c r="BV173">
        <f t="shared" si="2"/>
        <v>9</v>
      </c>
    </row>
    <row r="174" spans="1:74" x14ac:dyDescent="0.25">
      <c r="A174" s="54">
        <v>201706907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>
        <v>1</v>
      </c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>
        <v>1</v>
      </c>
      <c r="Z174" s="55"/>
      <c r="AA174" s="55"/>
      <c r="AB174" s="55"/>
      <c r="AC174" s="55">
        <v>1</v>
      </c>
      <c r="AD174" s="55"/>
      <c r="AE174" s="55"/>
      <c r="AF174" s="55"/>
      <c r="AG174" s="55">
        <v>1</v>
      </c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>
        <v>1</v>
      </c>
      <c r="AU174" s="55"/>
      <c r="AV174" s="55">
        <v>1</v>
      </c>
      <c r="AW174" s="55"/>
      <c r="AX174" s="55"/>
      <c r="AY174" s="55"/>
      <c r="AZ174" s="55"/>
      <c r="BA174" s="55"/>
      <c r="BB174" s="55"/>
      <c r="BC174" s="55"/>
      <c r="BD174" s="55">
        <v>1</v>
      </c>
      <c r="BE174" s="55"/>
      <c r="BF174" s="55"/>
      <c r="BG174" s="55">
        <v>1</v>
      </c>
      <c r="BH174" s="55"/>
      <c r="BI174" s="55"/>
      <c r="BJ174" s="55"/>
      <c r="BK174" s="55"/>
      <c r="BL174" s="55"/>
      <c r="BM174" s="55"/>
      <c r="BN174" s="55"/>
      <c r="BO174" s="55"/>
      <c r="BP174" s="55"/>
      <c r="BQ174" s="55">
        <v>1</v>
      </c>
      <c r="BR174" s="55"/>
      <c r="BS174" s="55"/>
      <c r="BT174" s="55"/>
      <c r="BU174" s="55">
        <v>9</v>
      </c>
      <c r="BV174">
        <f t="shared" si="2"/>
        <v>9</v>
      </c>
    </row>
    <row r="175" spans="1:74" x14ac:dyDescent="0.25">
      <c r="A175" s="54">
        <v>201706910</v>
      </c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>
        <v>1</v>
      </c>
      <c r="U175" s="55">
        <v>1</v>
      </c>
      <c r="V175" s="55"/>
      <c r="W175" s="55"/>
      <c r="X175" s="55"/>
      <c r="Y175" s="55"/>
      <c r="Z175" s="55"/>
      <c r="AA175" s="55"/>
      <c r="AB175" s="55"/>
      <c r="AC175" s="55"/>
      <c r="AD175" s="55">
        <v>2</v>
      </c>
      <c r="AE175" s="55"/>
      <c r="AF175" s="55"/>
      <c r="AG175" s="55"/>
      <c r="AH175" s="55"/>
      <c r="AI175" s="55">
        <v>1</v>
      </c>
      <c r="AJ175" s="55"/>
      <c r="AK175" s="55"/>
      <c r="AL175" s="55">
        <v>1</v>
      </c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>
        <v>1</v>
      </c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>
        <v>1</v>
      </c>
      <c r="BR175" s="55">
        <v>1</v>
      </c>
      <c r="BS175" s="55"/>
      <c r="BT175" s="55"/>
      <c r="BU175" s="55">
        <v>9</v>
      </c>
      <c r="BV175">
        <f t="shared" si="2"/>
        <v>8</v>
      </c>
    </row>
    <row r="176" spans="1:74" x14ac:dyDescent="0.25">
      <c r="A176" s="54">
        <v>201706956</v>
      </c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>
        <v>1</v>
      </c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>
        <v>2</v>
      </c>
      <c r="Z176" s="55">
        <v>1</v>
      </c>
      <c r="AA176" s="55"/>
      <c r="AB176" s="55"/>
      <c r="AC176" s="55"/>
      <c r="AD176" s="55"/>
      <c r="AE176" s="55"/>
      <c r="AF176" s="55"/>
      <c r="AG176" s="55"/>
      <c r="AH176" s="55">
        <v>1</v>
      </c>
      <c r="AI176" s="55"/>
      <c r="AJ176" s="55">
        <v>1</v>
      </c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>
        <v>1</v>
      </c>
      <c r="BJ176" s="55"/>
      <c r="BK176" s="55"/>
      <c r="BL176" s="55"/>
      <c r="BM176" s="55"/>
      <c r="BN176" s="55"/>
      <c r="BO176" s="55">
        <v>1</v>
      </c>
      <c r="BP176" s="55"/>
      <c r="BQ176" s="55">
        <v>1</v>
      </c>
      <c r="BR176" s="55"/>
      <c r="BS176" s="55"/>
      <c r="BT176" s="55"/>
      <c r="BU176" s="55">
        <v>9</v>
      </c>
      <c r="BV176">
        <f t="shared" si="2"/>
        <v>8</v>
      </c>
    </row>
    <row r="177" spans="1:74" x14ac:dyDescent="0.25">
      <c r="A177" s="54">
        <v>201706966</v>
      </c>
      <c r="B177" s="55"/>
      <c r="C177" s="55"/>
      <c r="D177" s="55"/>
      <c r="E177" s="55"/>
      <c r="F177" s="55"/>
      <c r="G177" s="55"/>
      <c r="H177" s="55">
        <v>1</v>
      </c>
      <c r="I177" s="55"/>
      <c r="J177" s="55"/>
      <c r="K177" s="55">
        <v>1</v>
      </c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>
        <v>1</v>
      </c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>
        <v>1</v>
      </c>
      <c r="AM177" s="55"/>
      <c r="AN177" s="55"/>
      <c r="AO177" s="55"/>
      <c r="AP177" s="55"/>
      <c r="AQ177" s="55"/>
      <c r="AR177" s="55"/>
      <c r="AS177" s="55"/>
      <c r="AT177" s="55"/>
      <c r="AU177" s="55"/>
      <c r="AV177" s="55">
        <v>1</v>
      </c>
      <c r="AW177" s="55"/>
      <c r="AX177" s="55">
        <v>2</v>
      </c>
      <c r="AY177" s="55"/>
      <c r="AZ177" s="55"/>
      <c r="BA177" s="55"/>
      <c r="BB177" s="55"/>
      <c r="BC177" s="55">
        <v>1</v>
      </c>
      <c r="BD177" s="55"/>
      <c r="BE177" s="55"/>
      <c r="BF177" s="55"/>
      <c r="BG177" s="55"/>
      <c r="BH177" s="55"/>
      <c r="BI177" s="55">
        <v>1</v>
      </c>
      <c r="BJ177" s="55"/>
      <c r="BK177" s="55"/>
      <c r="BL177" s="55"/>
      <c r="BM177" s="55"/>
      <c r="BN177" s="55"/>
      <c r="BO177" s="55"/>
      <c r="BP177" s="55"/>
      <c r="BQ177" s="55">
        <v>1</v>
      </c>
      <c r="BR177" s="55"/>
      <c r="BS177" s="55"/>
      <c r="BT177" s="55"/>
      <c r="BU177" s="55">
        <v>10</v>
      </c>
      <c r="BV177">
        <f t="shared" si="2"/>
        <v>9</v>
      </c>
    </row>
    <row r="178" spans="1:74" x14ac:dyDescent="0.25">
      <c r="A178" s="54">
        <v>201707001</v>
      </c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>
        <v>1</v>
      </c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>
        <v>1</v>
      </c>
      <c r="AH178" s="55"/>
      <c r="AI178" s="55"/>
      <c r="AJ178" s="55"/>
      <c r="AK178" s="55">
        <v>2</v>
      </c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>
        <v>1</v>
      </c>
      <c r="BC178" s="55">
        <v>1</v>
      </c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>
        <v>2</v>
      </c>
      <c r="BS178" s="55"/>
      <c r="BT178" s="55">
        <v>1</v>
      </c>
      <c r="BU178" s="55">
        <v>9</v>
      </c>
      <c r="BV178">
        <f t="shared" si="2"/>
        <v>7</v>
      </c>
    </row>
    <row r="179" spans="1:74" x14ac:dyDescent="0.25">
      <c r="A179" s="54">
        <v>201707046</v>
      </c>
      <c r="B179" s="55"/>
      <c r="C179" s="55"/>
      <c r="D179" s="55"/>
      <c r="E179" s="55"/>
      <c r="F179" s="55"/>
      <c r="G179" s="55"/>
      <c r="H179" s="55">
        <v>1</v>
      </c>
      <c r="I179" s="55"/>
      <c r="J179" s="55"/>
      <c r="K179" s="55"/>
      <c r="L179" s="55"/>
      <c r="M179" s="55"/>
      <c r="N179" s="55"/>
      <c r="O179" s="55">
        <v>1</v>
      </c>
      <c r="P179" s="55"/>
      <c r="Q179" s="55"/>
      <c r="R179" s="55"/>
      <c r="S179" s="55"/>
      <c r="T179" s="55"/>
      <c r="U179" s="55">
        <v>1</v>
      </c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>
        <v>1</v>
      </c>
      <c r="AK179" s="55"/>
      <c r="AL179" s="55"/>
      <c r="AM179" s="55"/>
      <c r="AN179" s="55"/>
      <c r="AO179" s="55"/>
      <c r="AP179" s="55"/>
      <c r="AQ179" s="55">
        <v>1</v>
      </c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>
        <v>1</v>
      </c>
      <c r="BD179" s="55"/>
      <c r="BE179" s="55"/>
      <c r="BF179" s="55"/>
      <c r="BG179" s="55"/>
      <c r="BH179" s="55"/>
      <c r="BI179" s="55">
        <v>1</v>
      </c>
      <c r="BJ179" s="55">
        <v>1</v>
      </c>
      <c r="BK179" s="55"/>
      <c r="BL179" s="55"/>
      <c r="BM179" s="55"/>
      <c r="BN179" s="55"/>
      <c r="BO179" s="55">
        <v>1</v>
      </c>
      <c r="BP179" s="55"/>
      <c r="BQ179" s="55"/>
      <c r="BR179" s="55"/>
      <c r="BS179" s="55"/>
      <c r="BT179" s="55"/>
      <c r="BU179" s="55">
        <v>9</v>
      </c>
      <c r="BV179">
        <f t="shared" si="2"/>
        <v>9</v>
      </c>
    </row>
    <row r="180" spans="1:74" x14ac:dyDescent="0.25">
      <c r="A180" s="54">
        <v>201707056</v>
      </c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>
        <v>1</v>
      </c>
      <c r="X180" s="55"/>
      <c r="Y180" s="55">
        <v>1</v>
      </c>
      <c r="Z180" s="55">
        <v>2</v>
      </c>
      <c r="AA180" s="55"/>
      <c r="AB180" s="55"/>
      <c r="AC180" s="55"/>
      <c r="AD180" s="55">
        <v>1</v>
      </c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>
        <v>1</v>
      </c>
      <c r="AW180" s="55"/>
      <c r="AX180" s="55">
        <v>1</v>
      </c>
      <c r="AY180" s="55"/>
      <c r="AZ180" s="55"/>
      <c r="BA180" s="55"/>
      <c r="BB180" s="55"/>
      <c r="BC180" s="55">
        <v>1</v>
      </c>
      <c r="BD180" s="55"/>
      <c r="BE180" s="55"/>
      <c r="BF180" s="55"/>
      <c r="BG180" s="55"/>
      <c r="BH180" s="55"/>
      <c r="BI180" s="55">
        <v>1</v>
      </c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>
        <v>1</v>
      </c>
      <c r="BU180" s="55">
        <v>10</v>
      </c>
      <c r="BV180">
        <f t="shared" si="2"/>
        <v>9</v>
      </c>
    </row>
    <row r="181" spans="1:74" x14ac:dyDescent="0.25">
      <c r="A181" s="54">
        <v>201707122</v>
      </c>
      <c r="B181" s="55"/>
      <c r="C181" s="55">
        <v>1</v>
      </c>
      <c r="D181" s="55"/>
      <c r="E181" s="55">
        <v>1</v>
      </c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>
        <v>1</v>
      </c>
      <c r="Z181" s="55"/>
      <c r="AA181" s="55"/>
      <c r="AB181" s="55"/>
      <c r="AC181" s="55"/>
      <c r="AD181" s="55"/>
      <c r="AE181" s="55"/>
      <c r="AF181" s="55"/>
      <c r="AG181" s="55">
        <v>1</v>
      </c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>
        <v>1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>
        <v>1</v>
      </c>
      <c r="BJ181" s="55">
        <v>1</v>
      </c>
      <c r="BK181" s="55"/>
      <c r="BL181" s="55"/>
      <c r="BM181" s="55">
        <v>1</v>
      </c>
      <c r="BN181" s="55"/>
      <c r="BO181" s="55"/>
      <c r="BP181" s="55"/>
      <c r="BQ181" s="55">
        <v>1</v>
      </c>
      <c r="BR181" s="55"/>
      <c r="BS181" s="55"/>
      <c r="BT181" s="55">
        <v>1</v>
      </c>
      <c r="BU181" s="55">
        <v>10</v>
      </c>
      <c r="BV181">
        <f t="shared" si="2"/>
        <v>10</v>
      </c>
    </row>
    <row r="182" spans="1:74" x14ac:dyDescent="0.25">
      <c r="A182" s="54">
        <v>201707165</v>
      </c>
      <c r="B182" s="55"/>
      <c r="C182" s="55"/>
      <c r="D182" s="55"/>
      <c r="E182" s="55">
        <v>1</v>
      </c>
      <c r="F182" s="55"/>
      <c r="G182" s="55"/>
      <c r="H182" s="55">
        <v>1</v>
      </c>
      <c r="I182" s="55">
        <v>1</v>
      </c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>
        <v>1</v>
      </c>
      <c r="AH182" s="55"/>
      <c r="AI182" s="55"/>
      <c r="AJ182" s="55">
        <v>1</v>
      </c>
      <c r="AK182" s="55"/>
      <c r="AL182" s="55"/>
      <c r="AM182" s="55"/>
      <c r="AN182" s="55"/>
      <c r="AO182" s="55"/>
      <c r="AP182" s="55"/>
      <c r="AQ182" s="55"/>
      <c r="AR182" s="55">
        <v>1</v>
      </c>
      <c r="AS182" s="55"/>
      <c r="AT182" s="55"/>
      <c r="AU182" s="55"/>
      <c r="AV182" s="55">
        <v>1</v>
      </c>
      <c r="AW182" s="55"/>
      <c r="AX182" s="55">
        <v>1</v>
      </c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>
        <v>1</v>
      </c>
      <c r="BO182" s="55"/>
      <c r="BP182" s="55"/>
      <c r="BQ182" s="55"/>
      <c r="BR182" s="55"/>
      <c r="BS182" s="55"/>
      <c r="BT182" s="55">
        <v>1</v>
      </c>
      <c r="BU182" s="55">
        <v>10</v>
      </c>
      <c r="BV182">
        <f t="shared" si="2"/>
        <v>10</v>
      </c>
    </row>
    <row r="183" spans="1:74" x14ac:dyDescent="0.25">
      <c r="A183" s="54">
        <v>201707234</v>
      </c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>
        <v>1</v>
      </c>
      <c r="U183" s="55"/>
      <c r="V183" s="55"/>
      <c r="W183" s="55"/>
      <c r="X183" s="55"/>
      <c r="Y183" s="55"/>
      <c r="Z183" s="55">
        <v>1</v>
      </c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>
        <v>3</v>
      </c>
      <c r="AU183" s="55"/>
      <c r="AV183" s="55"/>
      <c r="AW183" s="55"/>
      <c r="AX183" s="55">
        <v>1</v>
      </c>
      <c r="AY183" s="55"/>
      <c r="AZ183" s="55"/>
      <c r="BA183" s="55"/>
      <c r="BB183" s="55"/>
      <c r="BC183" s="55"/>
      <c r="BD183" s="55"/>
      <c r="BE183" s="55"/>
      <c r="BF183" s="55"/>
      <c r="BG183" s="55">
        <v>1</v>
      </c>
      <c r="BH183" s="55"/>
      <c r="BI183" s="55"/>
      <c r="BJ183" s="55"/>
      <c r="BK183" s="55"/>
      <c r="BL183" s="55"/>
      <c r="BM183" s="55"/>
      <c r="BN183" s="55"/>
      <c r="BO183" s="55"/>
      <c r="BP183" s="55"/>
      <c r="BQ183" s="55">
        <v>1</v>
      </c>
      <c r="BR183" s="55">
        <v>1</v>
      </c>
      <c r="BS183" s="55"/>
      <c r="BT183" s="55"/>
      <c r="BU183" s="55">
        <v>9</v>
      </c>
      <c r="BV183">
        <f t="shared" si="2"/>
        <v>7</v>
      </c>
    </row>
    <row r="184" spans="1:74" x14ac:dyDescent="0.25">
      <c r="A184" s="54">
        <v>201707235</v>
      </c>
      <c r="B184" s="55"/>
      <c r="C184" s="55">
        <v>1</v>
      </c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>
        <v>1</v>
      </c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>
        <v>1</v>
      </c>
      <c r="AS184" s="55"/>
      <c r="AT184" s="55">
        <v>1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>
        <v>1</v>
      </c>
      <c r="BJ184" s="55"/>
      <c r="BK184" s="55"/>
      <c r="BL184" s="55"/>
      <c r="BM184" s="55">
        <v>1</v>
      </c>
      <c r="BN184" s="55">
        <v>1</v>
      </c>
      <c r="BO184" s="55"/>
      <c r="BP184" s="55"/>
      <c r="BQ184" s="55">
        <v>1</v>
      </c>
      <c r="BR184" s="55">
        <v>1</v>
      </c>
      <c r="BS184" s="55"/>
      <c r="BT184" s="55"/>
      <c r="BU184" s="55">
        <v>9</v>
      </c>
      <c r="BV184">
        <f t="shared" si="2"/>
        <v>9</v>
      </c>
    </row>
    <row r="185" spans="1:74" x14ac:dyDescent="0.25">
      <c r="A185" s="54">
        <v>201707329</v>
      </c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>
        <v>1</v>
      </c>
      <c r="W185" s="55"/>
      <c r="X185" s="55"/>
      <c r="Y185" s="55"/>
      <c r="Z185" s="55">
        <v>2</v>
      </c>
      <c r="AA185" s="55"/>
      <c r="AB185" s="55"/>
      <c r="AC185" s="55">
        <v>1</v>
      </c>
      <c r="AD185" s="55">
        <v>1</v>
      </c>
      <c r="AE185" s="55"/>
      <c r="AF185" s="55"/>
      <c r="AG185" s="55">
        <v>1</v>
      </c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>
        <v>1</v>
      </c>
      <c r="AT185" s="55">
        <v>1</v>
      </c>
      <c r="AU185" s="55"/>
      <c r="AV185" s="55"/>
      <c r="AW185" s="55"/>
      <c r="AX185" s="55"/>
      <c r="AY185" s="55"/>
      <c r="AZ185" s="55"/>
      <c r="BA185" s="55"/>
      <c r="BB185" s="55"/>
      <c r="BC185" s="55">
        <v>1</v>
      </c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>
        <v>9</v>
      </c>
      <c r="BV185">
        <f t="shared" si="2"/>
        <v>8</v>
      </c>
    </row>
    <row r="186" spans="1:74" x14ac:dyDescent="0.25">
      <c r="A186" s="54">
        <v>201708804</v>
      </c>
      <c r="B186" s="55"/>
      <c r="C186" s="55"/>
      <c r="D186" s="55"/>
      <c r="E186" s="55"/>
      <c r="F186" s="55"/>
      <c r="G186" s="55"/>
      <c r="H186" s="55">
        <v>1</v>
      </c>
      <c r="I186" s="55"/>
      <c r="J186" s="55"/>
      <c r="K186" s="55"/>
      <c r="L186" s="55"/>
      <c r="M186" s="55"/>
      <c r="N186" s="55"/>
      <c r="O186" s="55">
        <v>1</v>
      </c>
      <c r="P186" s="55"/>
      <c r="Q186" s="55"/>
      <c r="R186" s="55"/>
      <c r="S186" s="55"/>
      <c r="T186" s="55"/>
      <c r="U186" s="55"/>
      <c r="V186" s="55"/>
      <c r="W186" s="55"/>
      <c r="X186" s="55"/>
      <c r="Y186" s="55">
        <v>1</v>
      </c>
      <c r="Z186" s="55">
        <v>1</v>
      </c>
      <c r="AA186" s="55"/>
      <c r="AB186" s="55"/>
      <c r="AC186" s="55"/>
      <c r="AD186" s="55"/>
      <c r="AE186" s="55"/>
      <c r="AF186" s="55"/>
      <c r="AG186" s="55"/>
      <c r="AH186" s="55"/>
      <c r="AI186" s="55"/>
      <c r="AJ186" s="55">
        <v>1</v>
      </c>
      <c r="AK186" s="55"/>
      <c r="AL186" s="55">
        <v>2</v>
      </c>
      <c r="AM186" s="55"/>
      <c r="AN186" s="55"/>
      <c r="AO186" s="55"/>
      <c r="AP186" s="55"/>
      <c r="AQ186" s="55"/>
      <c r="AR186" s="55"/>
      <c r="AS186" s="55"/>
      <c r="AT186" s="55"/>
      <c r="AU186" s="55"/>
      <c r="AV186" s="55">
        <v>1</v>
      </c>
      <c r="AW186" s="55"/>
      <c r="AX186" s="55"/>
      <c r="AY186" s="55"/>
      <c r="AZ186" s="55"/>
      <c r="BA186" s="55">
        <v>1</v>
      </c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>
        <v>1</v>
      </c>
      <c r="BN186" s="55"/>
      <c r="BO186" s="55"/>
      <c r="BP186" s="55"/>
      <c r="BQ186" s="55"/>
      <c r="BR186" s="55"/>
      <c r="BS186" s="55"/>
      <c r="BT186" s="55"/>
      <c r="BU186" s="55">
        <v>10</v>
      </c>
      <c r="BV186">
        <f t="shared" si="2"/>
        <v>9</v>
      </c>
    </row>
    <row r="187" spans="1:74" x14ac:dyDescent="0.25">
      <c r="A187" s="54">
        <v>201708809</v>
      </c>
      <c r="B187" s="55"/>
      <c r="C187" s="55"/>
      <c r="D187" s="55"/>
      <c r="E187" s="55"/>
      <c r="F187" s="55"/>
      <c r="G187" s="55"/>
      <c r="H187" s="55">
        <v>1</v>
      </c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>
        <v>1</v>
      </c>
      <c r="V187" s="55"/>
      <c r="W187" s="55"/>
      <c r="X187" s="55">
        <v>1</v>
      </c>
      <c r="Y187" s="55"/>
      <c r="Z187" s="55">
        <v>1</v>
      </c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>
        <v>1</v>
      </c>
      <c r="AM187" s="55"/>
      <c r="AN187" s="55"/>
      <c r="AO187" s="55"/>
      <c r="AP187" s="55"/>
      <c r="AQ187" s="55"/>
      <c r="AR187" s="55"/>
      <c r="AS187" s="55"/>
      <c r="AT187" s="55"/>
      <c r="AU187" s="55"/>
      <c r="AV187" s="55">
        <v>2</v>
      </c>
      <c r="AW187" s="55"/>
      <c r="AX187" s="55"/>
      <c r="AY187" s="55"/>
      <c r="AZ187" s="55"/>
      <c r="BA187" s="55"/>
      <c r="BB187" s="55"/>
      <c r="BC187" s="55">
        <v>1</v>
      </c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>
        <v>1</v>
      </c>
      <c r="BS187" s="55"/>
      <c r="BT187" s="55"/>
      <c r="BU187" s="55">
        <v>9</v>
      </c>
      <c r="BV187">
        <f t="shared" si="2"/>
        <v>8</v>
      </c>
    </row>
    <row r="188" spans="1:74" x14ac:dyDescent="0.25">
      <c r="A188" s="54">
        <v>201709304</v>
      </c>
      <c r="B188" s="55"/>
      <c r="C188" s="55"/>
      <c r="D188" s="55"/>
      <c r="E188" s="55"/>
      <c r="F188" s="55"/>
      <c r="G188" s="55"/>
      <c r="H188" s="55">
        <v>1</v>
      </c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>
        <v>1</v>
      </c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>
        <v>1</v>
      </c>
      <c r="AU188" s="55"/>
      <c r="AV188" s="55">
        <v>1</v>
      </c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>
        <v>1</v>
      </c>
      <c r="BH188" s="55"/>
      <c r="BI188" s="55">
        <v>1</v>
      </c>
      <c r="BJ188" s="55"/>
      <c r="BK188" s="55"/>
      <c r="BL188" s="55"/>
      <c r="BM188" s="55"/>
      <c r="BN188" s="55"/>
      <c r="BO188" s="55"/>
      <c r="BP188" s="55"/>
      <c r="BQ188" s="55">
        <v>1</v>
      </c>
      <c r="BR188" s="55">
        <v>1</v>
      </c>
      <c r="BS188" s="55"/>
      <c r="BT188" s="55">
        <v>1</v>
      </c>
      <c r="BU188" s="55">
        <v>9</v>
      </c>
      <c r="BV188">
        <f t="shared" si="2"/>
        <v>9</v>
      </c>
    </row>
    <row r="189" spans="1:74" x14ac:dyDescent="0.25">
      <c r="A189" s="54">
        <v>201709436</v>
      </c>
      <c r="B189" s="55"/>
      <c r="C189" s="55"/>
      <c r="D189" s="55"/>
      <c r="E189" s="55"/>
      <c r="F189" s="55"/>
      <c r="G189" s="55"/>
      <c r="H189" s="55"/>
      <c r="I189" s="55">
        <v>1</v>
      </c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>
        <v>1</v>
      </c>
      <c r="Z189" s="55">
        <v>1</v>
      </c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>
        <v>1</v>
      </c>
      <c r="AL189" s="55"/>
      <c r="AM189" s="55"/>
      <c r="AN189" s="55"/>
      <c r="AO189" s="55"/>
      <c r="AP189" s="55"/>
      <c r="AQ189" s="55"/>
      <c r="AR189" s="55"/>
      <c r="AS189" s="55"/>
      <c r="AT189" s="55">
        <v>1</v>
      </c>
      <c r="AU189" s="55"/>
      <c r="AV189" s="55"/>
      <c r="AW189" s="55">
        <v>1</v>
      </c>
      <c r="AX189" s="55"/>
      <c r="AY189" s="55"/>
      <c r="AZ189" s="55"/>
      <c r="BA189" s="55"/>
      <c r="BB189" s="55"/>
      <c r="BC189" s="55">
        <v>2</v>
      </c>
      <c r="BD189" s="55"/>
      <c r="BE189" s="55"/>
      <c r="BF189" s="55"/>
      <c r="BG189" s="55"/>
      <c r="BH189" s="55"/>
      <c r="BI189" s="55"/>
      <c r="BJ189" s="55"/>
      <c r="BK189" s="55">
        <v>1</v>
      </c>
      <c r="BL189" s="55"/>
      <c r="BM189" s="55"/>
      <c r="BN189" s="55"/>
      <c r="BO189" s="55"/>
      <c r="BP189" s="55"/>
      <c r="BQ189" s="55"/>
      <c r="BR189" s="55"/>
      <c r="BS189" s="55"/>
      <c r="BT189" s="55"/>
      <c r="BU189" s="55">
        <v>9</v>
      </c>
      <c r="BV189">
        <f t="shared" si="2"/>
        <v>8</v>
      </c>
    </row>
    <row r="190" spans="1:74" x14ac:dyDescent="0.25">
      <c r="A190" s="54">
        <v>201709916</v>
      </c>
      <c r="B190" s="55">
        <v>1</v>
      </c>
      <c r="C190" s="55">
        <v>1</v>
      </c>
      <c r="D190" s="55"/>
      <c r="E190" s="55"/>
      <c r="F190" s="55"/>
      <c r="G190" s="55"/>
      <c r="H190" s="55"/>
      <c r="I190" s="55"/>
      <c r="J190" s="55"/>
      <c r="K190" s="55">
        <v>2</v>
      </c>
      <c r="L190" s="55"/>
      <c r="M190" s="55">
        <v>1</v>
      </c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>
        <v>1</v>
      </c>
      <c r="AW190" s="55"/>
      <c r="AX190" s="55"/>
      <c r="AY190" s="55"/>
      <c r="AZ190" s="55"/>
      <c r="BA190" s="55"/>
      <c r="BB190" s="55"/>
      <c r="BC190" s="55">
        <v>1</v>
      </c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>
        <v>1</v>
      </c>
      <c r="BR190" s="55">
        <v>1</v>
      </c>
      <c r="BS190" s="55"/>
      <c r="BT190" s="55"/>
      <c r="BU190" s="55">
        <v>9</v>
      </c>
      <c r="BV190">
        <f t="shared" si="2"/>
        <v>8</v>
      </c>
    </row>
    <row r="191" spans="1:74" x14ac:dyDescent="0.25">
      <c r="A191" s="54">
        <v>201710579</v>
      </c>
      <c r="B191" s="55"/>
      <c r="C191" s="55"/>
      <c r="D191" s="55"/>
      <c r="E191" s="55">
        <v>1</v>
      </c>
      <c r="F191" s="55"/>
      <c r="G191" s="55"/>
      <c r="H191" s="55">
        <v>1</v>
      </c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>
        <v>1</v>
      </c>
      <c r="V191" s="55"/>
      <c r="W191" s="55"/>
      <c r="X191" s="55"/>
      <c r="Y191" s="55">
        <v>2</v>
      </c>
      <c r="Z191" s="55">
        <v>2</v>
      </c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>
        <v>1</v>
      </c>
      <c r="AM191" s="55"/>
      <c r="AN191" s="55"/>
      <c r="AO191" s="55"/>
      <c r="AP191" s="55"/>
      <c r="AQ191" s="55"/>
      <c r="AR191" s="55"/>
      <c r="AS191" s="55"/>
      <c r="AT191" s="55"/>
      <c r="AU191" s="55"/>
      <c r="AV191" s="55">
        <v>1</v>
      </c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>
        <v>1</v>
      </c>
      <c r="BP191" s="55"/>
      <c r="BQ191" s="55"/>
      <c r="BR191" s="55"/>
      <c r="BS191" s="55"/>
      <c r="BT191" s="55"/>
      <c r="BU191" s="55">
        <v>10</v>
      </c>
      <c r="BV191">
        <f t="shared" si="2"/>
        <v>8</v>
      </c>
    </row>
    <row r="192" spans="1:74" x14ac:dyDescent="0.25">
      <c r="A192" s="54">
        <v>201800165</v>
      </c>
      <c r="B192" s="55"/>
      <c r="C192" s="55"/>
      <c r="D192" s="55"/>
      <c r="E192" s="55"/>
      <c r="F192" s="55"/>
      <c r="G192" s="55"/>
      <c r="H192" s="55"/>
      <c r="I192" s="55">
        <v>1</v>
      </c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>
        <v>1</v>
      </c>
      <c r="W192" s="55"/>
      <c r="X192" s="55"/>
      <c r="Y192" s="55"/>
      <c r="Z192" s="55">
        <v>1</v>
      </c>
      <c r="AA192" s="55"/>
      <c r="AB192" s="55"/>
      <c r="AC192" s="55">
        <v>1</v>
      </c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>
        <v>3</v>
      </c>
      <c r="AW192" s="55">
        <v>1</v>
      </c>
      <c r="AX192" s="55"/>
      <c r="AY192" s="55"/>
      <c r="AZ192" s="55"/>
      <c r="BA192" s="55"/>
      <c r="BB192" s="55"/>
      <c r="BC192" s="55">
        <v>1</v>
      </c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>
        <v>9</v>
      </c>
      <c r="BV192">
        <f t="shared" si="2"/>
        <v>7</v>
      </c>
    </row>
    <row r="193" spans="1:74" x14ac:dyDescent="0.25">
      <c r="A193" s="54">
        <v>201800185</v>
      </c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>
        <v>1</v>
      </c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>
        <v>1</v>
      </c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>
        <v>1</v>
      </c>
      <c r="AU193" s="55">
        <v>1</v>
      </c>
      <c r="AV193" s="55"/>
      <c r="AW193" s="55"/>
      <c r="AX193" s="55"/>
      <c r="AY193" s="55"/>
      <c r="AZ193" s="55"/>
      <c r="BA193" s="55">
        <v>1</v>
      </c>
      <c r="BB193" s="55"/>
      <c r="BC193" s="55">
        <v>1</v>
      </c>
      <c r="BD193" s="55">
        <v>1</v>
      </c>
      <c r="BE193" s="55"/>
      <c r="BF193" s="55"/>
      <c r="BG193" s="55"/>
      <c r="BH193" s="55"/>
      <c r="BI193" s="55"/>
      <c r="BJ193" s="55"/>
      <c r="BK193" s="55"/>
      <c r="BL193" s="55"/>
      <c r="BM193" s="55">
        <v>1</v>
      </c>
      <c r="BN193" s="55"/>
      <c r="BO193" s="55"/>
      <c r="BP193" s="55"/>
      <c r="BQ193" s="55"/>
      <c r="BR193" s="55">
        <v>1</v>
      </c>
      <c r="BS193" s="55"/>
      <c r="BT193" s="55"/>
      <c r="BU193" s="55">
        <v>9</v>
      </c>
      <c r="BV193">
        <f t="shared" si="2"/>
        <v>9</v>
      </c>
    </row>
    <row r="194" spans="1:74" x14ac:dyDescent="0.25">
      <c r="A194" s="54">
        <v>201800301</v>
      </c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>
        <v>1</v>
      </c>
      <c r="Q194" s="55"/>
      <c r="R194" s="55"/>
      <c r="S194" s="55"/>
      <c r="T194" s="55"/>
      <c r="U194" s="55"/>
      <c r="V194" s="55"/>
      <c r="W194" s="55"/>
      <c r="X194" s="55"/>
      <c r="Y194" s="55"/>
      <c r="Z194" s="55">
        <v>1</v>
      </c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>
        <v>2</v>
      </c>
      <c r="AW194" s="55"/>
      <c r="AX194" s="55">
        <v>1</v>
      </c>
      <c r="AY194" s="55"/>
      <c r="AZ194" s="55"/>
      <c r="BA194" s="55"/>
      <c r="BB194" s="55"/>
      <c r="BC194" s="55"/>
      <c r="BD194" s="55">
        <v>1</v>
      </c>
      <c r="BE194" s="55"/>
      <c r="BF194" s="55"/>
      <c r="BG194" s="55"/>
      <c r="BH194" s="55"/>
      <c r="BI194" s="55"/>
      <c r="BJ194" s="55"/>
      <c r="BK194" s="55"/>
      <c r="BL194" s="55"/>
      <c r="BM194" s="55"/>
      <c r="BN194" s="55">
        <v>1</v>
      </c>
      <c r="BO194" s="55"/>
      <c r="BP194" s="55"/>
      <c r="BQ194" s="55">
        <v>1</v>
      </c>
      <c r="BR194" s="55">
        <v>1</v>
      </c>
      <c r="BS194" s="55"/>
      <c r="BT194" s="55"/>
      <c r="BU194" s="55">
        <v>9</v>
      </c>
      <c r="BV194">
        <f t="shared" si="2"/>
        <v>8</v>
      </c>
    </row>
    <row r="195" spans="1:74" x14ac:dyDescent="0.25">
      <c r="A195" s="54">
        <v>201800318</v>
      </c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>
        <v>1</v>
      </c>
      <c r="N195" s="55"/>
      <c r="O195" s="55"/>
      <c r="P195" s="55"/>
      <c r="Q195" s="55"/>
      <c r="R195" s="55"/>
      <c r="S195" s="55"/>
      <c r="T195" s="55"/>
      <c r="U195" s="55"/>
      <c r="V195" s="55">
        <v>1</v>
      </c>
      <c r="W195" s="55"/>
      <c r="X195" s="55"/>
      <c r="Y195" s="55"/>
      <c r="Z195" s="55">
        <v>1</v>
      </c>
      <c r="AA195" s="55"/>
      <c r="AB195" s="55"/>
      <c r="AC195" s="55">
        <v>1</v>
      </c>
      <c r="AD195" s="55"/>
      <c r="AE195" s="55"/>
      <c r="AF195" s="55"/>
      <c r="AG195" s="55">
        <v>1</v>
      </c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>
        <v>1</v>
      </c>
      <c r="AU195" s="55"/>
      <c r="AV195" s="55">
        <v>1</v>
      </c>
      <c r="AW195" s="55"/>
      <c r="AX195" s="55"/>
      <c r="AY195" s="55"/>
      <c r="AZ195" s="55"/>
      <c r="BA195" s="55">
        <v>1</v>
      </c>
      <c r="BB195" s="55"/>
      <c r="BC195" s="55">
        <v>1</v>
      </c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>
        <v>9</v>
      </c>
      <c r="BV195">
        <f t="shared" si="2"/>
        <v>9</v>
      </c>
    </row>
    <row r="196" spans="1:74" x14ac:dyDescent="0.25">
      <c r="A196" s="54">
        <v>201800328</v>
      </c>
      <c r="B196" s="55"/>
      <c r="C196" s="55"/>
      <c r="D196" s="55"/>
      <c r="E196" s="55"/>
      <c r="F196" s="55"/>
      <c r="G196" s="55"/>
      <c r="H196" s="55">
        <v>1</v>
      </c>
      <c r="I196" s="55"/>
      <c r="J196" s="55"/>
      <c r="K196" s="55">
        <v>2</v>
      </c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>
        <v>1</v>
      </c>
      <c r="X196" s="55"/>
      <c r="Y196" s="55"/>
      <c r="Z196" s="55">
        <v>1</v>
      </c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>
        <v>1</v>
      </c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>
        <v>2</v>
      </c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>
        <v>2</v>
      </c>
      <c r="BN196" s="55"/>
      <c r="BO196" s="55"/>
      <c r="BP196" s="55"/>
      <c r="BQ196" s="55"/>
      <c r="BR196" s="55"/>
      <c r="BS196" s="55"/>
      <c r="BT196" s="55"/>
      <c r="BU196" s="55">
        <v>10</v>
      </c>
      <c r="BV196">
        <f t="shared" si="2"/>
        <v>7</v>
      </c>
    </row>
    <row r="197" spans="1:74" x14ac:dyDescent="0.25">
      <c r="A197" s="54">
        <v>201800698</v>
      </c>
      <c r="B197" s="55"/>
      <c r="C197" s="55">
        <v>1</v>
      </c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>
        <v>1</v>
      </c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>
        <v>1</v>
      </c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>
        <v>1</v>
      </c>
      <c r="AS197" s="55"/>
      <c r="AT197" s="55"/>
      <c r="AU197" s="55"/>
      <c r="AV197" s="55"/>
      <c r="AW197" s="55"/>
      <c r="AX197" s="55">
        <v>2</v>
      </c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>
        <v>1</v>
      </c>
      <c r="BJ197" s="55"/>
      <c r="BK197" s="55"/>
      <c r="BL197" s="55"/>
      <c r="BM197" s="55"/>
      <c r="BN197" s="55"/>
      <c r="BO197" s="55"/>
      <c r="BP197" s="55"/>
      <c r="BQ197" s="55">
        <v>1</v>
      </c>
      <c r="BR197" s="55">
        <v>1</v>
      </c>
      <c r="BS197" s="55"/>
      <c r="BT197" s="55">
        <v>1</v>
      </c>
      <c r="BU197" s="55">
        <v>10</v>
      </c>
      <c r="BV197">
        <f t="shared" si="2"/>
        <v>9</v>
      </c>
    </row>
    <row r="198" spans="1:74" x14ac:dyDescent="0.25">
      <c r="A198" s="54">
        <v>201800700</v>
      </c>
      <c r="B198" s="55"/>
      <c r="C198" s="55">
        <v>1</v>
      </c>
      <c r="D198" s="55"/>
      <c r="E198" s="55"/>
      <c r="F198" s="55"/>
      <c r="G198" s="55"/>
      <c r="H198" s="55"/>
      <c r="I198" s="55"/>
      <c r="J198" s="55">
        <v>1</v>
      </c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>
        <v>1</v>
      </c>
      <c r="W198" s="55"/>
      <c r="X198" s="55"/>
      <c r="Y198" s="55"/>
      <c r="Z198" s="55">
        <v>1</v>
      </c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>
        <v>1</v>
      </c>
      <c r="AO198" s="55"/>
      <c r="AP198" s="55"/>
      <c r="AQ198" s="55"/>
      <c r="AR198" s="55"/>
      <c r="AS198" s="55"/>
      <c r="AT198" s="55"/>
      <c r="AU198" s="55"/>
      <c r="AV198" s="55"/>
      <c r="AW198" s="55"/>
      <c r="AX198" s="55">
        <v>1</v>
      </c>
      <c r="AY198" s="55"/>
      <c r="AZ198" s="55"/>
      <c r="BA198" s="55"/>
      <c r="BB198" s="55"/>
      <c r="BC198" s="55">
        <v>1</v>
      </c>
      <c r="BD198" s="55"/>
      <c r="BE198" s="55"/>
      <c r="BF198" s="55"/>
      <c r="BG198" s="55"/>
      <c r="BH198" s="55"/>
      <c r="BI198" s="55">
        <v>1</v>
      </c>
      <c r="BJ198" s="55"/>
      <c r="BK198" s="55"/>
      <c r="BL198" s="55"/>
      <c r="BM198" s="55"/>
      <c r="BN198" s="55"/>
      <c r="BO198" s="55"/>
      <c r="BP198" s="55"/>
      <c r="BQ198" s="55"/>
      <c r="BR198" s="55">
        <v>1</v>
      </c>
      <c r="BS198" s="55"/>
      <c r="BT198" s="55"/>
      <c r="BU198" s="55">
        <v>9</v>
      </c>
      <c r="BV198">
        <f t="shared" ref="BV198:BV261" si="3">COUNT(B198:BT198)</f>
        <v>9</v>
      </c>
    </row>
    <row r="199" spans="1:74" x14ac:dyDescent="0.25">
      <c r="A199" s="54">
        <v>201800990</v>
      </c>
      <c r="B199" s="55"/>
      <c r="C199" s="55"/>
      <c r="D199" s="55"/>
      <c r="E199" s="55"/>
      <c r="F199" s="55"/>
      <c r="G199" s="55"/>
      <c r="H199" s="55"/>
      <c r="I199" s="55">
        <v>1</v>
      </c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>
        <v>1</v>
      </c>
      <c r="V199" s="55"/>
      <c r="W199" s="55"/>
      <c r="X199" s="55"/>
      <c r="Y199" s="55">
        <v>1</v>
      </c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>
        <v>1</v>
      </c>
      <c r="BA199" s="55"/>
      <c r="BB199" s="55"/>
      <c r="BC199" s="55">
        <v>1</v>
      </c>
      <c r="BD199" s="55"/>
      <c r="BE199" s="55"/>
      <c r="BF199" s="55"/>
      <c r="BG199" s="55"/>
      <c r="BH199" s="55"/>
      <c r="BI199" s="55">
        <v>1</v>
      </c>
      <c r="BJ199" s="55"/>
      <c r="BK199" s="55"/>
      <c r="BL199" s="55"/>
      <c r="BM199" s="55"/>
      <c r="BN199" s="55"/>
      <c r="BO199" s="55"/>
      <c r="BP199" s="55"/>
      <c r="BQ199" s="55"/>
      <c r="BR199" s="55">
        <v>3</v>
      </c>
      <c r="BS199" s="55"/>
      <c r="BT199" s="55"/>
      <c r="BU199" s="55">
        <v>9</v>
      </c>
      <c r="BV199">
        <f t="shared" si="3"/>
        <v>7</v>
      </c>
    </row>
    <row r="200" spans="1:74" x14ac:dyDescent="0.25">
      <c r="A200" s="54">
        <v>201801012</v>
      </c>
      <c r="B200" s="55"/>
      <c r="C200" s="55"/>
      <c r="D200" s="55"/>
      <c r="E200" s="55"/>
      <c r="F200" s="55"/>
      <c r="G200" s="55"/>
      <c r="H200" s="55"/>
      <c r="I200" s="55">
        <v>1</v>
      </c>
      <c r="J200" s="55"/>
      <c r="K200" s="55"/>
      <c r="L200" s="55"/>
      <c r="M200" s="55"/>
      <c r="N200" s="55">
        <v>1</v>
      </c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>
        <v>1</v>
      </c>
      <c r="Z200" s="55">
        <v>1</v>
      </c>
      <c r="AA200" s="55"/>
      <c r="AB200" s="55"/>
      <c r="AC200" s="55">
        <v>1</v>
      </c>
      <c r="AD200" s="55"/>
      <c r="AE200" s="55"/>
      <c r="AF200" s="55"/>
      <c r="AG200" s="55"/>
      <c r="AH200" s="55"/>
      <c r="AI200" s="55">
        <v>1</v>
      </c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>
        <v>1</v>
      </c>
      <c r="AW200" s="55"/>
      <c r="AX200" s="55"/>
      <c r="AY200" s="55"/>
      <c r="AZ200" s="55"/>
      <c r="BA200" s="55">
        <v>1</v>
      </c>
      <c r="BB200" s="55"/>
      <c r="BC200" s="55">
        <v>1</v>
      </c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>
        <v>9</v>
      </c>
      <c r="BV200">
        <f t="shared" si="3"/>
        <v>9</v>
      </c>
    </row>
    <row r="201" spans="1:74" x14ac:dyDescent="0.25">
      <c r="A201" s="54">
        <v>201802646</v>
      </c>
      <c r="B201" s="55"/>
      <c r="C201" s="55"/>
      <c r="D201" s="55"/>
      <c r="E201" s="55"/>
      <c r="F201" s="55"/>
      <c r="G201" s="55"/>
      <c r="H201" s="55"/>
      <c r="I201" s="55">
        <v>1</v>
      </c>
      <c r="J201" s="55"/>
      <c r="K201" s="55">
        <v>2</v>
      </c>
      <c r="L201" s="55"/>
      <c r="M201" s="55"/>
      <c r="N201" s="55"/>
      <c r="O201" s="55"/>
      <c r="P201" s="55">
        <v>1</v>
      </c>
      <c r="Q201" s="55"/>
      <c r="R201" s="55"/>
      <c r="S201" s="55"/>
      <c r="T201" s="55"/>
      <c r="U201" s="55"/>
      <c r="V201" s="55">
        <v>1</v>
      </c>
      <c r="W201" s="55"/>
      <c r="X201" s="55"/>
      <c r="Y201" s="55"/>
      <c r="Z201" s="55"/>
      <c r="AA201" s="55">
        <v>1</v>
      </c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>
        <v>1</v>
      </c>
      <c r="BC201" s="55">
        <v>1</v>
      </c>
      <c r="BD201" s="55"/>
      <c r="BE201" s="55"/>
      <c r="BF201" s="55"/>
      <c r="BG201" s="55"/>
      <c r="BH201" s="55"/>
      <c r="BI201" s="55"/>
      <c r="BJ201" s="55"/>
      <c r="BK201" s="55"/>
      <c r="BL201" s="55"/>
      <c r="BM201" s="55">
        <v>1</v>
      </c>
      <c r="BN201" s="55"/>
      <c r="BO201" s="55"/>
      <c r="BP201" s="55"/>
      <c r="BQ201" s="55"/>
      <c r="BR201" s="55"/>
      <c r="BS201" s="55"/>
      <c r="BT201" s="55"/>
      <c r="BU201" s="55">
        <v>9</v>
      </c>
      <c r="BV201">
        <f t="shared" si="3"/>
        <v>8</v>
      </c>
    </row>
    <row r="202" spans="1:74" x14ac:dyDescent="0.25">
      <c r="A202" s="54">
        <v>201802653</v>
      </c>
      <c r="B202" s="55"/>
      <c r="C202" s="55"/>
      <c r="D202" s="55"/>
      <c r="E202" s="55"/>
      <c r="F202" s="55"/>
      <c r="G202" s="55"/>
      <c r="H202" s="55"/>
      <c r="I202" s="55">
        <v>1</v>
      </c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>
        <v>4</v>
      </c>
      <c r="Z202" s="55">
        <v>1</v>
      </c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>
        <v>1</v>
      </c>
      <c r="AP202" s="55"/>
      <c r="AQ202" s="55"/>
      <c r="AR202" s="55">
        <v>1</v>
      </c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>
        <v>1</v>
      </c>
      <c r="BN202" s="55"/>
      <c r="BO202" s="55"/>
      <c r="BP202" s="55"/>
      <c r="BQ202" s="55"/>
      <c r="BR202" s="55"/>
      <c r="BS202" s="55"/>
      <c r="BT202" s="55"/>
      <c r="BU202" s="55">
        <v>9</v>
      </c>
      <c r="BV202">
        <f t="shared" si="3"/>
        <v>6</v>
      </c>
    </row>
    <row r="203" spans="1:74" x14ac:dyDescent="0.25">
      <c r="A203" s="54">
        <v>201804514</v>
      </c>
      <c r="B203" s="55"/>
      <c r="C203" s="55"/>
      <c r="D203" s="55"/>
      <c r="E203" s="55"/>
      <c r="F203" s="55"/>
      <c r="G203" s="55"/>
      <c r="H203" s="55"/>
      <c r="I203" s="55"/>
      <c r="J203" s="55">
        <v>1</v>
      </c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>
        <v>1</v>
      </c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>
        <v>1</v>
      </c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>
        <v>1</v>
      </c>
      <c r="AY203" s="55"/>
      <c r="AZ203" s="55"/>
      <c r="BA203" s="55"/>
      <c r="BB203" s="55">
        <v>1</v>
      </c>
      <c r="BC203" s="55">
        <v>1</v>
      </c>
      <c r="BD203" s="55"/>
      <c r="BE203" s="55"/>
      <c r="BF203" s="55"/>
      <c r="BG203" s="55"/>
      <c r="BH203" s="55"/>
      <c r="BI203" s="55">
        <v>1</v>
      </c>
      <c r="BJ203" s="55">
        <v>2</v>
      </c>
      <c r="BK203" s="55"/>
      <c r="BL203" s="55"/>
      <c r="BM203" s="55"/>
      <c r="BN203" s="55"/>
      <c r="BO203" s="55"/>
      <c r="BP203" s="55"/>
      <c r="BQ203" s="55"/>
      <c r="BR203" s="55">
        <v>1</v>
      </c>
      <c r="BS203" s="55"/>
      <c r="BT203" s="55"/>
      <c r="BU203" s="55">
        <v>10</v>
      </c>
      <c r="BV203">
        <f t="shared" si="3"/>
        <v>9</v>
      </c>
    </row>
    <row r="204" spans="1:74" x14ac:dyDescent="0.25">
      <c r="A204" s="54">
        <v>201804904</v>
      </c>
      <c r="B204" s="55"/>
      <c r="C204" s="55"/>
      <c r="D204" s="55"/>
      <c r="E204" s="55">
        <v>1</v>
      </c>
      <c r="F204" s="55"/>
      <c r="G204" s="55"/>
      <c r="H204" s="55">
        <v>1</v>
      </c>
      <c r="I204" s="55">
        <v>1</v>
      </c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>
        <v>1</v>
      </c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>
        <v>1</v>
      </c>
      <c r="AU204" s="55"/>
      <c r="AV204" s="55"/>
      <c r="AW204" s="55"/>
      <c r="AX204" s="55">
        <v>1</v>
      </c>
      <c r="AY204" s="55"/>
      <c r="AZ204" s="55"/>
      <c r="BA204" s="55">
        <v>1</v>
      </c>
      <c r="BB204" s="55"/>
      <c r="BC204" s="55">
        <v>1</v>
      </c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>
        <v>1</v>
      </c>
      <c r="BP204" s="55"/>
      <c r="BQ204" s="55"/>
      <c r="BR204" s="55"/>
      <c r="BS204" s="55"/>
      <c r="BT204" s="55">
        <v>1</v>
      </c>
      <c r="BU204" s="55">
        <v>10</v>
      </c>
      <c r="BV204">
        <f t="shared" si="3"/>
        <v>10</v>
      </c>
    </row>
    <row r="205" spans="1:74" x14ac:dyDescent="0.25">
      <c r="A205" s="54">
        <v>201805000</v>
      </c>
      <c r="B205" s="55"/>
      <c r="C205" s="55"/>
      <c r="D205" s="55"/>
      <c r="E205" s="55"/>
      <c r="F205" s="55"/>
      <c r="G205" s="55"/>
      <c r="H205" s="55">
        <v>1</v>
      </c>
      <c r="I205" s="55"/>
      <c r="J205" s="55"/>
      <c r="K205" s="55">
        <v>1</v>
      </c>
      <c r="L205" s="55"/>
      <c r="M205" s="55">
        <v>1</v>
      </c>
      <c r="N205" s="55"/>
      <c r="O205" s="55"/>
      <c r="P205" s="55"/>
      <c r="Q205" s="55"/>
      <c r="R205" s="55"/>
      <c r="S205" s="55">
        <v>1</v>
      </c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>
        <v>1</v>
      </c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>
        <v>1</v>
      </c>
      <c r="AV205" s="55"/>
      <c r="AW205" s="55"/>
      <c r="AX205" s="55">
        <v>1</v>
      </c>
      <c r="AY205" s="55"/>
      <c r="AZ205" s="55"/>
      <c r="BA205" s="55"/>
      <c r="BB205" s="55"/>
      <c r="BC205" s="55">
        <v>1</v>
      </c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>
        <v>1</v>
      </c>
      <c r="BS205" s="55"/>
      <c r="BT205" s="55"/>
      <c r="BU205" s="55">
        <v>9</v>
      </c>
      <c r="BV205">
        <f t="shared" si="3"/>
        <v>9</v>
      </c>
    </row>
    <row r="206" spans="1:74" x14ac:dyDescent="0.25">
      <c r="A206" s="54">
        <v>201805203</v>
      </c>
      <c r="B206" s="55"/>
      <c r="C206" s="55">
        <v>1</v>
      </c>
      <c r="D206" s="55"/>
      <c r="E206" s="55"/>
      <c r="F206" s="55"/>
      <c r="G206" s="55"/>
      <c r="H206" s="55"/>
      <c r="I206" s="55"/>
      <c r="J206" s="55">
        <v>1</v>
      </c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>
        <v>1</v>
      </c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>
        <v>1</v>
      </c>
      <c r="AR206" s="55">
        <v>1</v>
      </c>
      <c r="AS206" s="55"/>
      <c r="AT206" s="55">
        <v>1</v>
      </c>
      <c r="AU206" s="55"/>
      <c r="AV206" s="55">
        <v>1</v>
      </c>
      <c r="AW206" s="55"/>
      <c r="AX206" s="55">
        <v>1</v>
      </c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>
        <v>1</v>
      </c>
      <c r="BO206" s="55"/>
      <c r="BP206" s="55"/>
      <c r="BQ206" s="55"/>
      <c r="BR206" s="55">
        <v>1</v>
      </c>
      <c r="BS206" s="55"/>
      <c r="BT206" s="55"/>
      <c r="BU206" s="55">
        <v>10</v>
      </c>
      <c r="BV206">
        <f t="shared" si="3"/>
        <v>10</v>
      </c>
    </row>
    <row r="207" spans="1:74" x14ac:dyDescent="0.25">
      <c r="A207" s="54">
        <v>201805238</v>
      </c>
      <c r="B207" s="55"/>
      <c r="C207" s="55"/>
      <c r="D207" s="55"/>
      <c r="E207" s="55">
        <v>1</v>
      </c>
      <c r="F207" s="55"/>
      <c r="G207" s="55"/>
      <c r="H207" s="55"/>
      <c r="I207" s="55">
        <v>1</v>
      </c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>
        <v>1</v>
      </c>
      <c r="V207" s="55">
        <v>1</v>
      </c>
      <c r="W207" s="55"/>
      <c r="X207" s="55"/>
      <c r="Y207" s="55">
        <v>1</v>
      </c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>
        <v>1</v>
      </c>
      <c r="AK207" s="55"/>
      <c r="AL207" s="55"/>
      <c r="AM207" s="55"/>
      <c r="AN207" s="55"/>
      <c r="AO207" s="55"/>
      <c r="AP207" s="55"/>
      <c r="AQ207" s="55"/>
      <c r="AR207" s="55"/>
      <c r="AS207" s="55"/>
      <c r="AT207" s="55">
        <v>1</v>
      </c>
      <c r="AU207" s="55"/>
      <c r="AV207" s="55">
        <v>1</v>
      </c>
      <c r="AW207" s="55"/>
      <c r="AX207" s="55"/>
      <c r="AY207" s="55">
        <v>1</v>
      </c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>
        <v>9</v>
      </c>
      <c r="BV207">
        <f t="shared" si="3"/>
        <v>9</v>
      </c>
    </row>
    <row r="208" spans="1:74" x14ac:dyDescent="0.25">
      <c r="A208" s="54">
        <v>201805273</v>
      </c>
      <c r="B208" s="55"/>
      <c r="C208" s="55"/>
      <c r="D208" s="55"/>
      <c r="E208" s="55"/>
      <c r="F208" s="55"/>
      <c r="G208" s="55"/>
      <c r="H208" s="55">
        <v>1</v>
      </c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>
        <v>1</v>
      </c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>
        <v>1</v>
      </c>
      <c r="AM208" s="55"/>
      <c r="AN208" s="55"/>
      <c r="AO208" s="55"/>
      <c r="AP208" s="55"/>
      <c r="AQ208" s="55"/>
      <c r="AR208" s="55"/>
      <c r="AS208" s="55"/>
      <c r="AT208" s="55"/>
      <c r="AU208" s="55"/>
      <c r="AV208" s="55">
        <v>1</v>
      </c>
      <c r="AW208" s="55"/>
      <c r="AX208" s="55"/>
      <c r="AY208" s="55"/>
      <c r="AZ208" s="55"/>
      <c r="BA208" s="55"/>
      <c r="BB208" s="55"/>
      <c r="BC208" s="55">
        <v>1</v>
      </c>
      <c r="BD208" s="55"/>
      <c r="BE208" s="55"/>
      <c r="BF208" s="55"/>
      <c r="BG208" s="55"/>
      <c r="BH208" s="55"/>
      <c r="BI208" s="55">
        <v>1</v>
      </c>
      <c r="BJ208" s="55"/>
      <c r="BK208" s="55"/>
      <c r="BL208" s="55"/>
      <c r="BM208" s="55">
        <v>2</v>
      </c>
      <c r="BN208" s="55">
        <v>1</v>
      </c>
      <c r="BO208" s="55"/>
      <c r="BP208" s="55"/>
      <c r="BQ208" s="55"/>
      <c r="BR208" s="55"/>
      <c r="BS208" s="55"/>
      <c r="BT208" s="55"/>
      <c r="BU208" s="55">
        <v>9</v>
      </c>
      <c r="BV208">
        <f t="shared" si="3"/>
        <v>8</v>
      </c>
    </row>
    <row r="209" spans="1:74" x14ac:dyDescent="0.25">
      <c r="A209" s="54">
        <v>201806082</v>
      </c>
      <c r="B209" s="55"/>
      <c r="C209" s="55"/>
      <c r="D209" s="55">
        <v>1</v>
      </c>
      <c r="E209" s="55"/>
      <c r="F209" s="55"/>
      <c r="G209" s="55"/>
      <c r="H209" s="55">
        <v>1</v>
      </c>
      <c r="I209" s="55">
        <v>1</v>
      </c>
      <c r="J209" s="55"/>
      <c r="K209" s="55"/>
      <c r="L209" s="55"/>
      <c r="M209" s="55"/>
      <c r="N209" s="55"/>
      <c r="O209" s="55"/>
      <c r="P209" s="55"/>
      <c r="Q209" s="55"/>
      <c r="R209" s="55">
        <v>1</v>
      </c>
      <c r="S209" s="55"/>
      <c r="T209" s="55"/>
      <c r="U209" s="55"/>
      <c r="V209" s="55"/>
      <c r="W209" s="55"/>
      <c r="X209" s="55"/>
      <c r="Y209" s="55">
        <v>2</v>
      </c>
      <c r="Z209" s="55"/>
      <c r="AA209" s="55"/>
      <c r="AB209" s="55"/>
      <c r="AC209" s="55"/>
      <c r="AD209" s="55"/>
      <c r="AE209" s="55">
        <v>1</v>
      </c>
      <c r="AF209" s="55"/>
      <c r="AG209" s="55"/>
      <c r="AH209" s="55"/>
      <c r="AI209" s="55">
        <v>1</v>
      </c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>
        <v>1</v>
      </c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>
        <v>9</v>
      </c>
      <c r="BV209">
        <f t="shared" si="3"/>
        <v>8</v>
      </c>
    </row>
    <row r="210" spans="1:74" x14ac:dyDescent="0.25">
      <c r="A210" s="54">
        <v>201806092</v>
      </c>
      <c r="B210" s="55"/>
      <c r="C210" s="55">
        <v>1</v>
      </c>
      <c r="D210" s="55"/>
      <c r="E210" s="55">
        <v>1</v>
      </c>
      <c r="F210" s="55"/>
      <c r="G210" s="55"/>
      <c r="H210" s="55"/>
      <c r="I210" s="55"/>
      <c r="J210" s="55"/>
      <c r="K210" s="55"/>
      <c r="L210" s="55"/>
      <c r="M210" s="55"/>
      <c r="N210" s="55"/>
      <c r="O210" s="55">
        <v>1</v>
      </c>
      <c r="P210" s="55"/>
      <c r="Q210" s="55"/>
      <c r="R210" s="55"/>
      <c r="S210" s="55"/>
      <c r="T210" s="55"/>
      <c r="U210" s="55">
        <v>1</v>
      </c>
      <c r="V210" s="55"/>
      <c r="W210" s="55"/>
      <c r="X210" s="55"/>
      <c r="Y210" s="55"/>
      <c r="Z210" s="55">
        <v>1</v>
      </c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>
        <v>1</v>
      </c>
      <c r="AS210" s="55"/>
      <c r="AT210" s="55"/>
      <c r="AU210" s="55"/>
      <c r="AV210" s="55">
        <v>1</v>
      </c>
      <c r="AW210" s="55"/>
      <c r="AX210" s="55">
        <v>1</v>
      </c>
      <c r="AY210" s="55"/>
      <c r="AZ210" s="55"/>
      <c r="BA210" s="55"/>
      <c r="BB210" s="55"/>
      <c r="BC210" s="55">
        <v>1</v>
      </c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>
        <v>1</v>
      </c>
      <c r="BS210" s="55"/>
      <c r="BT210" s="55"/>
      <c r="BU210" s="55">
        <v>10</v>
      </c>
      <c r="BV210">
        <f t="shared" si="3"/>
        <v>10</v>
      </c>
    </row>
    <row r="211" spans="1:74" x14ac:dyDescent="0.25">
      <c r="A211" s="54">
        <v>201806095</v>
      </c>
      <c r="B211" s="55"/>
      <c r="C211" s="55"/>
      <c r="D211" s="55"/>
      <c r="E211" s="55"/>
      <c r="F211" s="55"/>
      <c r="G211" s="55"/>
      <c r="H211" s="55">
        <v>1</v>
      </c>
      <c r="I211" s="55">
        <v>1</v>
      </c>
      <c r="J211" s="55"/>
      <c r="K211" s="55">
        <v>1</v>
      </c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>
        <v>1</v>
      </c>
      <c r="AW211" s="55">
        <v>1</v>
      </c>
      <c r="AX211" s="55"/>
      <c r="AY211" s="55"/>
      <c r="AZ211" s="55"/>
      <c r="BA211" s="55"/>
      <c r="BB211" s="55">
        <v>1</v>
      </c>
      <c r="BC211" s="55"/>
      <c r="BD211" s="55"/>
      <c r="BE211" s="55"/>
      <c r="BF211" s="55"/>
      <c r="BG211" s="55">
        <v>1</v>
      </c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>
        <v>2</v>
      </c>
      <c r="BS211" s="55"/>
      <c r="BT211" s="55"/>
      <c r="BU211" s="55">
        <v>9</v>
      </c>
      <c r="BV211">
        <f t="shared" si="3"/>
        <v>8</v>
      </c>
    </row>
    <row r="212" spans="1:74" x14ac:dyDescent="0.25">
      <c r="A212" s="54">
        <v>201806128</v>
      </c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>
        <v>1</v>
      </c>
      <c r="AH212" s="55">
        <v>1</v>
      </c>
      <c r="AI212" s="55"/>
      <c r="AJ212" s="55"/>
      <c r="AK212" s="55"/>
      <c r="AL212" s="55"/>
      <c r="AM212" s="55"/>
      <c r="AN212" s="55"/>
      <c r="AO212" s="55">
        <v>1</v>
      </c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>
        <v>1</v>
      </c>
      <c r="BJ212" s="55"/>
      <c r="BK212" s="55"/>
      <c r="BL212" s="55"/>
      <c r="BM212" s="55">
        <v>1</v>
      </c>
      <c r="BN212" s="55">
        <v>1</v>
      </c>
      <c r="BO212" s="55"/>
      <c r="BP212" s="55"/>
      <c r="BQ212" s="55">
        <v>1</v>
      </c>
      <c r="BR212" s="55">
        <v>2</v>
      </c>
      <c r="BS212" s="55"/>
      <c r="BT212" s="55"/>
      <c r="BU212" s="55">
        <v>9</v>
      </c>
      <c r="BV212">
        <f t="shared" si="3"/>
        <v>8</v>
      </c>
    </row>
    <row r="213" spans="1:74" x14ac:dyDescent="0.25">
      <c r="A213" s="54">
        <v>201806151</v>
      </c>
      <c r="B213" s="55"/>
      <c r="C213" s="55"/>
      <c r="D213" s="55"/>
      <c r="E213" s="55"/>
      <c r="F213" s="55"/>
      <c r="G213" s="55"/>
      <c r="H213" s="55"/>
      <c r="I213" s="55">
        <v>1</v>
      </c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>
        <v>1</v>
      </c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>
        <v>1</v>
      </c>
      <c r="AM213" s="55"/>
      <c r="AN213" s="55"/>
      <c r="AO213" s="55"/>
      <c r="AP213" s="55"/>
      <c r="AQ213" s="55"/>
      <c r="AR213" s="55"/>
      <c r="AS213" s="55"/>
      <c r="AT213" s="55"/>
      <c r="AU213" s="55"/>
      <c r="AV213" s="55">
        <v>1</v>
      </c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>
        <v>1</v>
      </c>
      <c r="BH213" s="55"/>
      <c r="BI213" s="55"/>
      <c r="BJ213" s="55"/>
      <c r="BK213" s="55"/>
      <c r="BL213" s="55"/>
      <c r="BM213" s="55"/>
      <c r="BN213" s="55"/>
      <c r="BO213" s="55"/>
      <c r="BP213" s="55"/>
      <c r="BQ213" s="55">
        <v>1</v>
      </c>
      <c r="BR213" s="55">
        <v>3</v>
      </c>
      <c r="BS213" s="55"/>
      <c r="BT213" s="55"/>
      <c r="BU213" s="55">
        <v>9</v>
      </c>
      <c r="BV213">
        <f t="shared" si="3"/>
        <v>7</v>
      </c>
    </row>
    <row r="214" spans="1:74" x14ac:dyDescent="0.25">
      <c r="A214" s="54">
        <v>201806155</v>
      </c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>
        <v>1</v>
      </c>
      <c r="P214" s="55"/>
      <c r="Q214" s="55"/>
      <c r="R214" s="55"/>
      <c r="S214" s="55"/>
      <c r="T214" s="55"/>
      <c r="U214" s="55"/>
      <c r="V214" s="55"/>
      <c r="W214" s="55">
        <v>1</v>
      </c>
      <c r="X214" s="55"/>
      <c r="Y214" s="55">
        <v>1</v>
      </c>
      <c r="Z214" s="55">
        <v>1</v>
      </c>
      <c r="AA214" s="55">
        <v>1</v>
      </c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>
        <v>1</v>
      </c>
      <c r="AW214" s="55"/>
      <c r="AX214" s="55">
        <v>1</v>
      </c>
      <c r="AY214" s="55"/>
      <c r="AZ214" s="55"/>
      <c r="BA214" s="55"/>
      <c r="BB214" s="55"/>
      <c r="BC214" s="55">
        <v>1</v>
      </c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>
        <v>1</v>
      </c>
      <c r="BR214" s="55"/>
      <c r="BS214" s="55"/>
      <c r="BT214" s="55"/>
      <c r="BU214" s="55">
        <v>9</v>
      </c>
      <c r="BV214">
        <f t="shared" si="3"/>
        <v>9</v>
      </c>
    </row>
    <row r="215" spans="1:74" x14ac:dyDescent="0.25">
      <c r="A215" s="54">
        <v>201806161</v>
      </c>
      <c r="B215" s="55"/>
      <c r="C215" s="55"/>
      <c r="D215" s="55"/>
      <c r="E215" s="55"/>
      <c r="F215" s="55"/>
      <c r="G215" s="55"/>
      <c r="H215" s="55"/>
      <c r="I215" s="55">
        <v>1</v>
      </c>
      <c r="J215" s="55"/>
      <c r="K215" s="55">
        <v>1</v>
      </c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>
        <v>1</v>
      </c>
      <c r="Z215" s="55">
        <v>1</v>
      </c>
      <c r="AA215" s="55">
        <v>1</v>
      </c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>
        <v>1</v>
      </c>
      <c r="AS215" s="55"/>
      <c r="AT215" s="55"/>
      <c r="AU215" s="55"/>
      <c r="AV215" s="55">
        <v>1</v>
      </c>
      <c r="AW215" s="55"/>
      <c r="AX215" s="55"/>
      <c r="AY215" s="55"/>
      <c r="AZ215" s="55"/>
      <c r="BA215" s="55"/>
      <c r="BB215" s="55"/>
      <c r="BC215" s="55">
        <v>1</v>
      </c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>
        <v>1</v>
      </c>
      <c r="BS215" s="55"/>
      <c r="BT215" s="55"/>
      <c r="BU215" s="55">
        <v>9</v>
      </c>
      <c r="BV215">
        <f t="shared" si="3"/>
        <v>9</v>
      </c>
    </row>
    <row r="216" spans="1:74" x14ac:dyDescent="0.25">
      <c r="A216" s="54">
        <v>201806167</v>
      </c>
      <c r="B216" s="55"/>
      <c r="C216" s="55"/>
      <c r="D216" s="55"/>
      <c r="E216" s="55">
        <v>1</v>
      </c>
      <c r="F216" s="55"/>
      <c r="G216" s="55"/>
      <c r="H216" s="55">
        <v>1</v>
      </c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>
        <v>1</v>
      </c>
      <c r="Z216" s="55">
        <v>1</v>
      </c>
      <c r="AA216" s="55"/>
      <c r="AB216" s="55"/>
      <c r="AC216" s="55"/>
      <c r="AD216" s="55">
        <v>1</v>
      </c>
      <c r="AE216" s="55"/>
      <c r="AF216" s="55"/>
      <c r="AG216" s="55"/>
      <c r="AH216" s="55"/>
      <c r="AI216" s="55"/>
      <c r="AJ216" s="55"/>
      <c r="AK216" s="55"/>
      <c r="AL216" s="55">
        <v>1</v>
      </c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>
        <v>1</v>
      </c>
      <c r="BN216" s="55"/>
      <c r="BO216" s="55"/>
      <c r="BP216" s="55"/>
      <c r="BQ216" s="55"/>
      <c r="BR216" s="55">
        <v>1</v>
      </c>
      <c r="BS216" s="55"/>
      <c r="BT216" s="55">
        <v>1</v>
      </c>
      <c r="BU216" s="55">
        <v>9</v>
      </c>
      <c r="BV216">
        <f t="shared" si="3"/>
        <v>9</v>
      </c>
    </row>
    <row r="217" spans="1:74" x14ac:dyDescent="0.25">
      <c r="A217" s="54">
        <v>201806175</v>
      </c>
      <c r="B217" s="55"/>
      <c r="C217" s="55"/>
      <c r="D217" s="55"/>
      <c r="E217" s="55"/>
      <c r="F217" s="55"/>
      <c r="G217" s="55"/>
      <c r="H217" s="55"/>
      <c r="I217" s="55"/>
      <c r="J217" s="55"/>
      <c r="K217" s="55">
        <v>1</v>
      </c>
      <c r="L217" s="55"/>
      <c r="M217" s="55"/>
      <c r="N217" s="55"/>
      <c r="O217" s="55">
        <v>1</v>
      </c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>
        <v>1</v>
      </c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>
        <v>1</v>
      </c>
      <c r="AV217" s="55">
        <v>1</v>
      </c>
      <c r="AW217" s="55"/>
      <c r="AX217" s="55">
        <v>2</v>
      </c>
      <c r="AY217" s="55"/>
      <c r="AZ217" s="55"/>
      <c r="BA217" s="55">
        <v>1</v>
      </c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>
        <v>1</v>
      </c>
      <c r="BP217" s="55"/>
      <c r="BQ217" s="55"/>
      <c r="BR217" s="55"/>
      <c r="BS217" s="55"/>
      <c r="BT217" s="55"/>
      <c r="BU217" s="55">
        <v>9</v>
      </c>
      <c r="BV217">
        <f t="shared" si="3"/>
        <v>8</v>
      </c>
    </row>
    <row r="218" spans="1:74" x14ac:dyDescent="0.25">
      <c r="A218" s="54">
        <v>201806178</v>
      </c>
      <c r="B218" s="55"/>
      <c r="C218" s="55"/>
      <c r="D218" s="55"/>
      <c r="E218" s="55">
        <v>1</v>
      </c>
      <c r="F218" s="55"/>
      <c r="G218" s="55"/>
      <c r="H218" s="55">
        <v>1</v>
      </c>
      <c r="I218" s="55"/>
      <c r="J218" s="55">
        <v>1</v>
      </c>
      <c r="K218" s="55"/>
      <c r="L218" s="55"/>
      <c r="M218" s="55"/>
      <c r="N218" s="55"/>
      <c r="O218" s="55">
        <v>1</v>
      </c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>
        <v>1</v>
      </c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>
        <v>1</v>
      </c>
      <c r="AV218" s="55"/>
      <c r="AW218" s="55"/>
      <c r="AX218" s="55"/>
      <c r="AY218" s="55"/>
      <c r="AZ218" s="55"/>
      <c r="BA218" s="55"/>
      <c r="BB218" s="55"/>
      <c r="BC218" s="55">
        <v>4</v>
      </c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>
        <v>10</v>
      </c>
      <c r="BV218">
        <f t="shared" si="3"/>
        <v>7</v>
      </c>
    </row>
    <row r="219" spans="1:74" x14ac:dyDescent="0.25">
      <c r="A219" s="54">
        <v>201806246</v>
      </c>
      <c r="B219" s="55"/>
      <c r="C219" s="55"/>
      <c r="D219" s="55"/>
      <c r="E219" s="55">
        <v>1</v>
      </c>
      <c r="F219" s="55"/>
      <c r="G219" s="55"/>
      <c r="H219" s="55"/>
      <c r="I219" s="55">
        <v>1</v>
      </c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>
        <v>1</v>
      </c>
      <c r="Y219" s="55">
        <v>1</v>
      </c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>
        <v>1</v>
      </c>
      <c r="AK219" s="55"/>
      <c r="AL219" s="55"/>
      <c r="AM219" s="55"/>
      <c r="AN219" s="55"/>
      <c r="AO219" s="55"/>
      <c r="AP219" s="55"/>
      <c r="AQ219" s="55"/>
      <c r="AR219" s="55"/>
      <c r="AS219" s="55"/>
      <c r="AT219" s="55">
        <v>1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>
        <v>2</v>
      </c>
      <c r="BN219" s="55"/>
      <c r="BO219" s="55"/>
      <c r="BP219" s="55"/>
      <c r="BQ219" s="55">
        <v>1</v>
      </c>
      <c r="BR219" s="55"/>
      <c r="BS219" s="55"/>
      <c r="BT219" s="55"/>
      <c r="BU219" s="55">
        <v>9</v>
      </c>
      <c r="BV219">
        <f t="shared" si="3"/>
        <v>8</v>
      </c>
    </row>
    <row r="220" spans="1:74" x14ac:dyDescent="0.25">
      <c r="A220" s="54">
        <v>201806278</v>
      </c>
      <c r="B220" s="55"/>
      <c r="C220" s="55"/>
      <c r="D220" s="55"/>
      <c r="E220" s="55"/>
      <c r="F220" s="55"/>
      <c r="G220" s="55"/>
      <c r="H220" s="55"/>
      <c r="I220" s="55"/>
      <c r="J220" s="55"/>
      <c r="K220" s="55">
        <v>1</v>
      </c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>
        <v>1</v>
      </c>
      <c r="Z220" s="55"/>
      <c r="AA220" s="55">
        <v>1</v>
      </c>
      <c r="AB220" s="55"/>
      <c r="AC220" s="55">
        <v>1</v>
      </c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>
        <v>1</v>
      </c>
      <c r="AW220" s="55"/>
      <c r="AX220" s="55">
        <v>1</v>
      </c>
      <c r="AY220" s="55"/>
      <c r="AZ220" s="55"/>
      <c r="BA220" s="55">
        <v>2</v>
      </c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>
        <v>1</v>
      </c>
      <c r="BS220" s="55"/>
      <c r="BT220" s="55"/>
      <c r="BU220" s="55">
        <v>9</v>
      </c>
      <c r="BV220">
        <f t="shared" si="3"/>
        <v>8</v>
      </c>
    </row>
    <row r="221" spans="1:74" x14ac:dyDescent="0.25">
      <c r="A221" s="54">
        <v>201806305</v>
      </c>
      <c r="B221" s="55"/>
      <c r="C221" s="55"/>
      <c r="D221" s="55"/>
      <c r="E221" s="55"/>
      <c r="F221" s="55"/>
      <c r="G221" s="55"/>
      <c r="H221" s="55">
        <v>1</v>
      </c>
      <c r="I221" s="55"/>
      <c r="J221" s="55"/>
      <c r="K221" s="55">
        <v>1</v>
      </c>
      <c r="L221" s="55"/>
      <c r="M221" s="55"/>
      <c r="N221" s="55"/>
      <c r="O221" s="55">
        <v>1</v>
      </c>
      <c r="P221" s="55">
        <v>1</v>
      </c>
      <c r="Q221" s="55"/>
      <c r="R221" s="55"/>
      <c r="S221" s="55"/>
      <c r="T221" s="55"/>
      <c r="U221" s="55">
        <v>1</v>
      </c>
      <c r="V221" s="55">
        <v>1</v>
      </c>
      <c r="W221" s="55">
        <v>1</v>
      </c>
      <c r="X221" s="55"/>
      <c r="Y221" s="55"/>
      <c r="Z221" s="55"/>
      <c r="AA221" s="55"/>
      <c r="AB221" s="55"/>
      <c r="AC221" s="55"/>
      <c r="AD221" s="55">
        <v>1</v>
      </c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>
        <v>1</v>
      </c>
      <c r="AU221" s="55"/>
      <c r="AV221" s="55">
        <v>1</v>
      </c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>
        <v>10</v>
      </c>
      <c r="BV221">
        <f t="shared" si="3"/>
        <v>10</v>
      </c>
    </row>
    <row r="222" spans="1:74" x14ac:dyDescent="0.25">
      <c r="A222" s="54">
        <v>201806306</v>
      </c>
      <c r="B222" s="55"/>
      <c r="C222" s="55">
        <v>1</v>
      </c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>
        <v>2</v>
      </c>
      <c r="V222" s="55"/>
      <c r="W222" s="55">
        <v>1</v>
      </c>
      <c r="X222" s="55"/>
      <c r="Y222" s="55"/>
      <c r="Z222" s="55">
        <v>1</v>
      </c>
      <c r="AA222" s="55"/>
      <c r="AB222" s="55"/>
      <c r="AC222" s="55">
        <v>1</v>
      </c>
      <c r="AD222" s="55">
        <v>1</v>
      </c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>
        <v>1</v>
      </c>
      <c r="AW222" s="55"/>
      <c r="AX222" s="55">
        <v>1</v>
      </c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>
        <v>1</v>
      </c>
      <c r="BP222" s="55"/>
      <c r="BQ222" s="55"/>
      <c r="BR222" s="55"/>
      <c r="BS222" s="55"/>
      <c r="BT222" s="55"/>
      <c r="BU222" s="55">
        <v>10</v>
      </c>
      <c r="BV222">
        <f t="shared" si="3"/>
        <v>9</v>
      </c>
    </row>
    <row r="223" spans="1:74" x14ac:dyDescent="0.25">
      <c r="A223" s="54">
        <v>201806321</v>
      </c>
      <c r="B223" s="55"/>
      <c r="C223" s="55">
        <v>1</v>
      </c>
      <c r="D223" s="55"/>
      <c r="E223" s="55"/>
      <c r="F223" s="55"/>
      <c r="G223" s="55"/>
      <c r="H223" s="55"/>
      <c r="I223" s="55">
        <v>1</v>
      </c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>
        <v>1</v>
      </c>
      <c r="V223" s="55"/>
      <c r="W223" s="55"/>
      <c r="X223" s="55"/>
      <c r="Y223" s="55">
        <v>1</v>
      </c>
      <c r="Z223" s="55"/>
      <c r="AA223" s="55"/>
      <c r="AB223" s="55"/>
      <c r="AC223" s="55">
        <v>2</v>
      </c>
      <c r="AD223" s="55"/>
      <c r="AE223" s="55"/>
      <c r="AF223" s="55"/>
      <c r="AG223" s="55">
        <v>1</v>
      </c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>
        <v>1</v>
      </c>
      <c r="AW223" s="55"/>
      <c r="AX223" s="55"/>
      <c r="AY223" s="55"/>
      <c r="AZ223" s="55"/>
      <c r="BA223" s="55"/>
      <c r="BB223" s="55"/>
      <c r="BC223" s="55">
        <v>1</v>
      </c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>
        <v>1</v>
      </c>
      <c r="BR223" s="55"/>
      <c r="BS223" s="55"/>
      <c r="BT223" s="55"/>
      <c r="BU223" s="55">
        <v>10</v>
      </c>
      <c r="BV223">
        <f t="shared" si="3"/>
        <v>9</v>
      </c>
    </row>
    <row r="224" spans="1:74" x14ac:dyDescent="0.25">
      <c r="A224" s="54">
        <v>201806326</v>
      </c>
      <c r="B224" s="55"/>
      <c r="C224" s="55">
        <v>1</v>
      </c>
      <c r="D224" s="55"/>
      <c r="E224" s="55">
        <v>2</v>
      </c>
      <c r="F224" s="55"/>
      <c r="G224" s="55"/>
      <c r="H224" s="55">
        <v>1</v>
      </c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>
        <v>1</v>
      </c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>
        <v>2</v>
      </c>
      <c r="AW224" s="55"/>
      <c r="AX224" s="55">
        <v>1</v>
      </c>
      <c r="AY224" s="55"/>
      <c r="AZ224" s="55"/>
      <c r="BA224" s="55">
        <v>1</v>
      </c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>
        <v>1</v>
      </c>
      <c r="BU224" s="55">
        <v>10</v>
      </c>
      <c r="BV224">
        <f t="shared" si="3"/>
        <v>8</v>
      </c>
    </row>
    <row r="225" spans="1:74" x14ac:dyDescent="0.25">
      <c r="A225" s="54">
        <v>201806340</v>
      </c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>
        <v>1</v>
      </c>
      <c r="P225" s="55"/>
      <c r="Q225" s="55"/>
      <c r="R225" s="55"/>
      <c r="S225" s="55"/>
      <c r="T225" s="55"/>
      <c r="U225" s="55"/>
      <c r="V225" s="55"/>
      <c r="W225" s="55"/>
      <c r="X225" s="55"/>
      <c r="Y225" s="55">
        <v>1</v>
      </c>
      <c r="Z225" s="55">
        <v>1</v>
      </c>
      <c r="AA225" s="55"/>
      <c r="AB225" s="55">
        <v>1</v>
      </c>
      <c r="AC225" s="55"/>
      <c r="AD225" s="55"/>
      <c r="AE225" s="55"/>
      <c r="AF225" s="55"/>
      <c r="AG225" s="55">
        <v>1</v>
      </c>
      <c r="AH225" s="55"/>
      <c r="AI225" s="55"/>
      <c r="AJ225" s="55"/>
      <c r="AK225" s="55"/>
      <c r="AL225" s="55"/>
      <c r="AM225" s="55"/>
      <c r="AN225" s="55"/>
      <c r="AO225" s="55">
        <v>1</v>
      </c>
      <c r="AP225" s="55"/>
      <c r="AQ225" s="55"/>
      <c r="AR225" s="55"/>
      <c r="AS225" s="55"/>
      <c r="AT225" s="55"/>
      <c r="AU225" s="55"/>
      <c r="AV225" s="55"/>
      <c r="AW225" s="55"/>
      <c r="AX225" s="55">
        <v>2</v>
      </c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>
        <v>1</v>
      </c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>
        <v>9</v>
      </c>
      <c r="BV225">
        <f t="shared" si="3"/>
        <v>8</v>
      </c>
    </row>
    <row r="226" spans="1:74" x14ac:dyDescent="0.25">
      <c r="A226" s="54">
        <v>201806345</v>
      </c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>
        <v>1</v>
      </c>
      <c r="P226" s="55"/>
      <c r="Q226" s="55"/>
      <c r="R226" s="55"/>
      <c r="S226" s="55"/>
      <c r="T226" s="55"/>
      <c r="U226" s="55"/>
      <c r="V226" s="55">
        <v>1</v>
      </c>
      <c r="W226" s="55"/>
      <c r="X226" s="55"/>
      <c r="Y226" s="55">
        <v>1</v>
      </c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>
        <v>1</v>
      </c>
      <c r="AQ226" s="55"/>
      <c r="AR226" s="55">
        <v>1</v>
      </c>
      <c r="AS226" s="55"/>
      <c r="AT226" s="55"/>
      <c r="AU226" s="55"/>
      <c r="AV226" s="55"/>
      <c r="AW226" s="55"/>
      <c r="AX226" s="55"/>
      <c r="AY226" s="55"/>
      <c r="AZ226" s="55"/>
      <c r="BA226" s="55">
        <v>2</v>
      </c>
      <c r="BB226" s="55"/>
      <c r="BC226" s="55">
        <v>2</v>
      </c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>
        <v>9</v>
      </c>
      <c r="BV226">
        <f t="shared" si="3"/>
        <v>7</v>
      </c>
    </row>
    <row r="227" spans="1:74" x14ac:dyDescent="0.25">
      <c r="A227" s="54">
        <v>201806360</v>
      </c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>
        <v>1</v>
      </c>
      <c r="W227" s="55"/>
      <c r="X227" s="55"/>
      <c r="Y227" s="55"/>
      <c r="Z227" s="55">
        <v>1</v>
      </c>
      <c r="AA227" s="55"/>
      <c r="AB227" s="55"/>
      <c r="AC227" s="55"/>
      <c r="AD227" s="55"/>
      <c r="AE227" s="55"/>
      <c r="AF227" s="55"/>
      <c r="AG227" s="55"/>
      <c r="AH227" s="55"/>
      <c r="AI227" s="55"/>
      <c r="AJ227" s="55">
        <v>1</v>
      </c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>
        <v>1</v>
      </c>
      <c r="AZ227" s="55"/>
      <c r="BA227" s="55"/>
      <c r="BB227" s="55"/>
      <c r="BC227" s="55">
        <v>1</v>
      </c>
      <c r="BD227" s="55"/>
      <c r="BE227" s="55"/>
      <c r="BF227" s="55"/>
      <c r="BG227" s="55">
        <v>1</v>
      </c>
      <c r="BH227" s="55"/>
      <c r="BI227" s="55"/>
      <c r="BJ227" s="55"/>
      <c r="BK227" s="55"/>
      <c r="BL227" s="55"/>
      <c r="BM227" s="55">
        <v>1</v>
      </c>
      <c r="BN227" s="55"/>
      <c r="BO227" s="55"/>
      <c r="BP227" s="55"/>
      <c r="BQ227" s="55">
        <v>1</v>
      </c>
      <c r="BR227" s="55">
        <v>1</v>
      </c>
      <c r="BS227" s="55"/>
      <c r="BT227" s="55"/>
      <c r="BU227" s="55">
        <v>9</v>
      </c>
      <c r="BV227">
        <f t="shared" si="3"/>
        <v>9</v>
      </c>
    </row>
    <row r="228" spans="1:74" x14ac:dyDescent="0.25">
      <c r="A228" s="54">
        <v>201806391</v>
      </c>
      <c r="B228" s="55"/>
      <c r="C228" s="55"/>
      <c r="D228" s="55"/>
      <c r="E228" s="55"/>
      <c r="F228" s="55"/>
      <c r="G228" s="55"/>
      <c r="H228" s="55">
        <v>2</v>
      </c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>
        <v>1</v>
      </c>
      <c r="Z228" s="55">
        <v>1</v>
      </c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>
        <v>1</v>
      </c>
      <c r="AP228" s="55"/>
      <c r="AQ228" s="55"/>
      <c r="AR228" s="55">
        <v>1</v>
      </c>
      <c r="AS228" s="55"/>
      <c r="AT228" s="55"/>
      <c r="AU228" s="55"/>
      <c r="AV228" s="55"/>
      <c r="AW228" s="55"/>
      <c r="AX228" s="55">
        <v>1</v>
      </c>
      <c r="AY228" s="55"/>
      <c r="AZ228" s="55"/>
      <c r="BA228" s="55"/>
      <c r="BB228" s="55"/>
      <c r="BC228" s="55">
        <v>1</v>
      </c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>
        <v>1</v>
      </c>
      <c r="BO228" s="55"/>
      <c r="BP228" s="55"/>
      <c r="BQ228" s="55"/>
      <c r="BR228" s="55"/>
      <c r="BS228" s="55"/>
      <c r="BT228" s="55"/>
      <c r="BU228" s="55">
        <v>9</v>
      </c>
      <c r="BV228">
        <f t="shared" si="3"/>
        <v>8</v>
      </c>
    </row>
    <row r="229" spans="1:74" x14ac:dyDescent="0.25">
      <c r="A229" s="54">
        <v>201806392</v>
      </c>
      <c r="B229" s="55"/>
      <c r="C229" s="55">
        <v>1</v>
      </c>
      <c r="D229" s="55"/>
      <c r="E229" s="55"/>
      <c r="F229" s="55"/>
      <c r="G229" s="55"/>
      <c r="H229" s="55"/>
      <c r="I229" s="55"/>
      <c r="J229" s="55"/>
      <c r="K229" s="55">
        <v>1</v>
      </c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>
        <v>1</v>
      </c>
      <c r="AJ229" s="55"/>
      <c r="AK229" s="55"/>
      <c r="AL229" s="55">
        <v>1</v>
      </c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>
        <v>1</v>
      </c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>
        <v>1</v>
      </c>
      <c r="BJ229" s="55"/>
      <c r="BK229" s="55"/>
      <c r="BL229" s="55"/>
      <c r="BM229" s="55"/>
      <c r="BN229" s="55"/>
      <c r="BO229" s="55"/>
      <c r="BP229" s="55"/>
      <c r="BQ229" s="55"/>
      <c r="BR229" s="55">
        <v>2</v>
      </c>
      <c r="BS229" s="55"/>
      <c r="BT229" s="55">
        <v>1</v>
      </c>
      <c r="BU229" s="55">
        <v>9</v>
      </c>
      <c r="BV229">
        <f t="shared" si="3"/>
        <v>8</v>
      </c>
    </row>
    <row r="230" spans="1:74" x14ac:dyDescent="0.25">
      <c r="A230" s="54">
        <v>201806406</v>
      </c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>
        <v>1</v>
      </c>
      <c r="X230" s="55"/>
      <c r="Y230" s="55">
        <v>1</v>
      </c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>
        <v>1</v>
      </c>
      <c r="AO230" s="55"/>
      <c r="AP230" s="55"/>
      <c r="AQ230" s="55"/>
      <c r="AR230" s="55"/>
      <c r="AS230" s="55"/>
      <c r="AT230" s="55"/>
      <c r="AU230" s="55"/>
      <c r="AV230" s="55">
        <v>2</v>
      </c>
      <c r="AW230" s="55"/>
      <c r="AX230" s="55">
        <v>1</v>
      </c>
      <c r="AY230" s="55"/>
      <c r="AZ230" s="55"/>
      <c r="BA230" s="55">
        <v>1</v>
      </c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>
        <v>1</v>
      </c>
      <c r="BN230" s="55"/>
      <c r="BO230" s="55"/>
      <c r="BP230" s="55"/>
      <c r="BQ230" s="55">
        <v>1</v>
      </c>
      <c r="BR230" s="55"/>
      <c r="BS230" s="55"/>
      <c r="BT230" s="55"/>
      <c r="BU230" s="55">
        <v>9</v>
      </c>
      <c r="BV230">
        <f t="shared" si="3"/>
        <v>8</v>
      </c>
    </row>
    <row r="231" spans="1:74" x14ac:dyDescent="0.25">
      <c r="A231" s="54">
        <v>201806411</v>
      </c>
      <c r="B231" s="55"/>
      <c r="C231" s="55"/>
      <c r="D231" s="55">
        <v>1</v>
      </c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>
        <v>1</v>
      </c>
      <c r="Q231" s="55"/>
      <c r="R231" s="55"/>
      <c r="S231" s="55"/>
      <c r="T231" s="55"/>
      <c r="U231" s="55"/>
      <c r="V231" s="55"/>
      <c r="W231" s="55"/>
      <c r="X231" s="55"/>
      <c r="Y231" s="55">
        <v>1</v>
      </c>
      <c r="Z231" s="55"/>
      <c r="AA231" s="55"/>
      <c r="AB231" s="55"/>
      <c r="AC231" s="55"/>
      <c r="AD231" s="55"/>
      <c r="AE231" s="55"/>
      <c r="AF231" s="55"/>
      <c r="AG231" s="55">
        <v>1</v>
      </c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>
        <v>1</v>
      </c>
      <c r="AW231" s="55"/>
      <c r="AX231" s="55">
        <v>1</v>
      </c>
      <c r="AY231" s="55"/>
      <c r="AZ231" s="55"/>
      <c r="BA231" s="55">
        <v>1</v>
      </c>
      <c r="BB231" s="55"/>
      <c r="BC231" s="55"/>
      <c r="BD231" s="55"/>
      <c r="BE231" s="55"/>
      <c r="BF231" s="55"/>
      <c r="BG231" s="55"/>
      <c r="BH231" s="55"/>
      <c r="BI231" s="55">
        <v>1</v>
      </c>
      <c r="BJ231" s="55"/>
      <c r="BK231" s="55"/>
      <c r="BL231" s="55"/>
      <c r="BM231" s="55"/>
      <c r="BN231" s="55"/>
      <c r="BO231" s="55"/>
      <c r="BP231" s="55"/>
      <c r="BQ231" s="55">
        <v>1</v>
      </c>
      <c r="BR231" s="55">
        <v>1</v>
      </c>
      <c r="BS231" s="55"/>
      <c r="BT231" s="55"/>
      <c r="BU231" s="55">
        <v>10</v>
      </c>
      <c r="BV231">
        <f t="shared" si="3"/>
        <v>10</v>
      </c>
    </row>
    <row r="232" spans="1:74" x14ac:dyDescent="0.25">
      <c r="A232" s="54">
        <v>201806416</v>
      </c>
      <c r="B232" s="55"/>
      <c r="C232" s="55"/>
      <c r="D232" s="55"/>
      <c r="E232" s="55"/>
      <c r="F232" s="55"/>
      <c r="G232" s="55"/>
      <c r="H232" s="55"/>
      <c r="I232" s="55"/>
      <c r="J232" s="55"/>
      <c r="K232" s="55">
        <v>1</v>
      </c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>
        <v>2</v>
      </c>
      <c r="Z232" s="55"/>
      <c r="AA232" s="55"/>
      <c r="AB232" s="55"/>
      <c r="AC232" s="55"/>
      <c r="AD232" s="55"/>
      <c r="AE232" s="55"/>
      <c r="AF232" s="55"/>
      <c r="AG232" s="55">
        <v>1</v>
      </c>
      <c r="AH232" s="55"/>
      <c r="AI232" s="55"/>
      <c r="AJ232" s="55"/>
      <c r="AK232" s="55"/>
      <c r="AL232" s="55"/>
      <c r="AM232" s="55"/>
      <c r="AN232" s="55"/>
      <c r="AO232" s="55">
        <v>1</v>
      </c>
      <c r="AP232" s="55"/>
      <c r="AQ232" s="55"/>
      <c r="AR232" s="55"/>
      <c r="AS232" s="55"/>
      <c r="AT232" s="55"/>
      <c r="AU232" s="55"/>
      <c r="AV232" s="55">
        <v>1</v>
      </c>
      <c r="AW232" s="55">
        <v>1</v>
      </c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>
        <v>1</v>
      </c>
      <c r="BL232" s="55"/>
      <c r="BM232" s="55"/>
      <c r="BN232" s="55"/>
      <c r="BO232" s="55"/>
      <c r="BP232" s="55"/>
      <c r="BQ232" s="55">
        <v>1</v>
      </c>
      <c r="BR232" s="55"/>
      <c r="BS232" s="55"/>
      <c r="BT232" s="55"/>
      <c r="BU232" s="55">
        <v>9</v>
      </c>
      <c r="BV232">
        <f t="shared" si="3"/>
        <v>8</v>
      </c>
    </row>
    <row r="233" spans="1:74" x14ac:dyDescent="0.25">
      <c r="A233" s="54">
        <v>201806507</v>
      </c>
      <c r="B233" s="55"/>
      <c r="C233" s="55"/>
      <c r="D233" s="55"/>
      <c r="E233" s="55"/>
      <c r="F233" s="55"/>
      <c r="G233" s="55"/>
      <c r="H233" s="55"/>
      <c r="I233" s="55">
        <v>1</v>
      </c>
      <c r="J233" s="55"/>
      <c r="K233" s="55">
        <v>1</v>
      </c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>
        <v>1</v>
      </c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>
        <v>1</v>
      </c>
      <c r="AS233" s="55"/>
      <c r="AT233" s="55">
        <v>1</v>
      </c>
      <c r="AU233" s="55"/>
      <c r="AV233" s="55"/>
      <c r="AW233" s="55"/>
      <c r="AX233" s="55"/>
      <c r="AY233" s="55"/>
      <c r="AZ233" s="55">
        <v>1</v>
      </c>
      <c r="BA233" s="55"/>
      <c r="BB233" s="55"/>
      <c r="BC233" s="55">
        <v>3</v>
      </c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>
        <v>9</v>
      </c>
      <c r="BV233">
        <f t="shared" si="3"/>
        <v>7</v>
      </c>
    </row>
    <row r="234" spans="1:74" x14ac:dyDescent="0.25">
      <c r="A234" s="54">
        <v>201806508</v>
      </c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>
        <v>1</v>
      </c>
      <c r="V234" s="55"/>
      <c r="W234" s="55"/>
      <c r="X234" s="55"/>
      <c r="Y234" s="55">
        <v>3</v>
      </c>
      <c r="Z234" s="55">
        <v>1</v>
      </c>
      <c r="AA234" s="55"/>
      <c r="AB234" s="55"/>
      <c r="AC234" s="55"/>
      <c r="AD234" s="55"/>
      <c r="AE234" s="55"/>
      <c r="AF234" s="55"/>
      <c r="AG234" s="55"/>
      <c r="AH234" s="55"/>
      <c r="AI234" s="55"/>
      <c r="AJ234" s="55">
        <v>1</v>
      </c>
      <c r="AK234" s="55"/>
      <c r="AL234" s="55"/>
      <c r="AM234" s="55"/>
      <c r="AN234" s="55"/>
      <c r="AO234" s="55"/>
      <c r="AP234" s="55"/>
      <c r="AQ234" s="55"/>
      <c r="AR234" s="55"/>
      <c r="AS234" s="55"/>
      <c r="AT234" s="55">
        <v>1</v>
      </c>
      <c r="AU234" s="55"/>
      <c r="AV234" s="55"/>
      <c r="AW234" s="55">
        <v>1</v>
      </c>
      <c r="AX234" s="55"/>
      <c r="AY234" s="55"/>
      <c r="AZ234" s="55"/>
      <c r="BA234" s="55"/>
      <c r="BB234" s="55"/>
      <c r="BC234" s="55"/>
      <c r="BD234" s="55"/>
      <c r="BE234" s="55"/>
      <c r="BF234" s="55"/>
      <c r="BG234" s="55">
        <v>1</v>
      </c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>
        <v>9</v>
      </c>
      <c r="BV234">
        <f t="shared" si="3"/>
        <v>7</v>
      </c>
    </row>
    <row r="235" spans="1:74" x14ac:dyDescent="0.25">
      <c r="A235" s="54">
        <v>201806544</v>
      </c>
      <c r="B235" s="55"/>
      <c r="C235" s="55"/>
      <c r="D235" s="55"/>
      <c r="E235" s="55"/>
      <c r="F235" s="55"/>
      <c r="G235" s="55"/>
      <c r="H235" s="55">
        <v>1</v>
      </c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>
        <v>1</v>
      </c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>
        <v>1</v>
      </c>
      <c r="AM235" s="55"/>
      <c r="AN235" s="55"/>
      <c r="AO235" s="55"/>
      <c r="AP235" s="55"/>
      <c r="AQ235" s="55"/>
      <c r="AR235" s="55">
        <v>1</v>
      </c>
      <c r="AS235" s="55"/>
      <c r="AT235" s="55">
        <v>1</v>
      </c>
      <c r="AU235" s="55"/>
      <c r="AV235" s="55"/>
      <c r="AW235" s="55"/>
      <c r="AX235" s="55">
        <v>1</v>
      </c>
      <c r="AY235" s="55"/>
      <c r="AZ235" s="55"/>
      <c r="BA235" s="55">
        <v>1</v>
      </c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>
        <v>1</v>
      </c>
      <c r="BN235" s="55"/>
      <c r="BO235" s="55"/>
      <c r="BP235" s="55"/>
      <c r="BQ235" s="55">
        <v>1</v>
      </c>
      <c r="BR235" s="55">
        <v>1</v>
      </c>
      <c r="BS235" s="55"/>
      <c r="BT235" s="55"/>
      <c r="BU235" s="55">
        <v>10</v>
      </c>
      <c r="BV235">
        <f t="shared" si="3"/>
        <v>10</v>
      </c>
    </row>
    <row r="236" spans="1:74" x14ac:dyDescent="0.25">
      <c r="A236" s="54">
        <v>201806581</v>
      </c>
      <c r="B236" s="55"/>
      <c r="C236" s="55">
        <v>1</v>
      </c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>
        <v>1</v>
      </c>
      <c r="P236" s="55">
        <v>1</v>
      </c>
      <c r="Q236" s="55"/>
      <c r="R236" s="55"/>
      <c r="S236" s="55"/>
      <c r="T236" s="55"/>
      <c r="U236" s="55"/>
      <c r="V236" s="55"/>
      <c r="W236" s="55"/>
      <c r="X236" s="55"/>
      <c r="Y236" s="55">
        <v>2</v>
      </c>
      <c r="Z236" s="55">
        <v>1</v>
      </c>
      <c r="AA236" s="55"/>
      <c r="AB236" s="55"/>
      <c r="AC236" s="55"/>
      <c r="AD236" s="55">
        <v>1</v>
      </c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>
        <v>1</v>
      </c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>
        <v>1</v>
      </c>
      <c r="BJ236" s="55">
        <v>1</v>
      </c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>
        <v>10</v>
      </c>
      <c r="BV236">
        <f t="shared" si="3"/>
        <v>9</v>
      </c>
    </row>
    <row r="237" spans="1:74" x14ac:dyDescent="0.25">
      <c r="A237" s="54">
        <v>201806627</v>
      </c>
      <c r="B237" s="55"/>
      <c r="C237" s="55">
        <v>1</v>
      </c>
      <c r="D237" s="55"/>
      <c r="E237" s="55">
        <v>2</v>
      </c>
      <c r="F237" s="55"/>
      <c r="G237" s="55"/>
      <c r="H237" s="55"/>
      <c r="I237" s="55"/>
      <c r="J237" s="55"/>
      <c r="K237" s="55"/>
      <c r="L237" s="55"/>
      <c r="M237" s="55"/>
      <c r="N237" s="55"/>
      <c r="O237" s="55">
        <v>1</v>
      </c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>
        <v>1</v>
      </c>
      <c r="AK237" s="55"/>
      <c r="AL237" s="55"/>
      <c r="AM237" s="55"/>
      <c r="AN237" s="55"/>
      <c r="AO237" s="55"/>
      <c r="AP237" s="55"/>
      <c r="AQ237" s="55"/>
      <c r="AR237" s="55"/>
      <c r="AS237" s="55"/>
      <c r="AT237" s="55">
        <v>1</v>
      </c>
      <c r="AU237" s="55"/>
      <c r="AV237" s="55"/>
      <c r="AW237" s="55"/>
      <c r="AX237" s="55">
        <v>1</v>
      </c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>
        <v>1</v>
      </c>
      <c r="BR237" s="55">
        <v>1</v>
      </c>
      <c r="BS237" s="55"/>
      <c r="BT237" s="55"/>
      <c r="BU237" s="55">
        <v>9</v>
      </c>
      <c r="BV237">
        <f t="shared" si="3"/>
        <v>8</v>
      </c>
    </row>
    <row r="238" spans="1:74" x14ac:dyDescent="0.25">
      <c r="A238" s="54">
        <v>201806629</v>
      </c>
      <c r="B238" s="55"/>
      <c r="C238" s="55"/>
      <c r="D238" s="55"/>
      <c r="E238" s="55"/>
      <c r="F238" s="55"/>
      <c r="G238" s="55"/>
      <c r="H238" s="55"/>
      <c r="I238" s="55"/>
      <c r="J238" s="55">
        <v>1</v>
      </c>
      <c r="K238" s="55"/>
      <c r="L238" s="55"/>
      <c r="M238" s="55"/>
      <c r="N238" s="55"/>
      <c r="O238" s="55">
        <v>1</v>
      </c>
      <c r="P238" s="55"/>
      <c r="Q238" s="55"/>
      <c r="R238" s="55"/>
      <c r="S238" s="55"/>
      <c r="T238" s="55"/>
      <c r="U238" s="55"/>
      <c r="V238" s="55"/>
      <c r="W238" s="55"/>
      <c r="X238" s="55"/>
      <c r="Y238" s="55">
        <v>1</v>
      </c>
      <c r="Z238" s="55">
        <v>1</v>
      </c>
      <c r="AA238" s="55"/>
      <c r="AB238" s="55"/>
      <c r="AC238" s="55">
        <v>1</v>
      </c>
      <c r="AD238" s="55"/>
      <c r="AE238" s="55"/>
      <c r="AF238" s="55"/>
      <c r="AG238" s="55"/>
      <c r="AH238" s="55">
        <v>1</v>
      </c>
      <c r="AI238" s="55"/>
      <c r="AJ238" s="55"/>
      <c r="AK238" s="55"/>
      <c r="AL238" s="55"/>
      <c r="AM238" s="55"/>
      <c r="AN238" s="55"/>
      <c r="AO238" s="55"/>
      <c r="AP238" s="55"/>
      <c r="AQ238" s="55"/>
      <c r="AR238" s="55">
        <v>1</v>
      </c>
      <c r="AS238" s="55"/>
      <c r="AT238" s="55">
        <v>1</v>
      </c>
      <c r="AU238" s="55"/>
      <c r="AV238" s="55"/>
      <c r="AW238" s="55"/>
      <c r="AX238" s="55"/>
      <c r="AY238" s="55"/>
      <c r="AZ238" s="55"/>
      <c r="BA238" s="55"/>
      <c r="BB238" s="55"/>
      <c r="BC238" s="55">
        <v>1</v>
      </c>
      <c r="BD238" s="55"/>
      <c r="BE238" s="55"/>
      <c r="BF238" s="55"/>
      <c r="BG238" s="55"/>
      <c r="BH238" s="55"/>
      <c r="BI238" s="55"/>
      <c r="BJ238" s="55"/>
      <c r="BK238" s="55"/>
      <c r="BL238" s="55"/>
      <c r="BM238" s="55">
        <v>1</v>
      </c>
      <c r="BN238" s="55"/>
      <c r="BO238" s="55"/>
      <c r="BP238" s="55"/>
      <c r="BQ238" s="55"/>
      <c r="BR238" s="55"/>
      <c r="BS238" s="55"/>
      <c r="BT238" s="55"/>
      <c r="BU238" s="55">
        <v>10</v>
      </c>
      <c r="BV238">
        <f t="shared" si="3"/>
        <v>10</v>
      </c>
    </row>
    <row r="239" spans="1:74" x14ac:dyDescent="0.25">
      <c r="A239" s="54">
        <v>201806636</v>
      </c>
      <c r="B239" s="55"/>
      <c r="C239" s="55">
        <v>1</v>
      </c>
      <c r="D239" s="55"/>
      <c r="E239" s="55"/>
      <c r="F239" s="55"/>
      <c r="G239" s="55"/>
      <c r="H239" s="55"/>
      <c r="I239" s="55">
        <v>1</v>
      </c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>
        <v>1</v>
      </c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>
        <v>1</v>
      </c>
      <c r="AV239" s="55">
        <v>1</v>
      </c>
      <c r="AW239" s="55"/>
      <c r="AX239" s="55">
        <v>1</v>
      </c>
      <c r="AY239" s="55"/>
      <c r="AZ239" s="55"/>
      <c r="BA239" s="55"/>
      <c r="BB239" s="55"/>
      <c r="BC239" s="55">
        <v>1</v>
      </c>
      <c r="BD239" s="55"/>
      <c r="BE239" s="55"/>
      <c r="BF239" s="55"/>
      <c r="BG239" s="55"/>
      <c r="BH239" s="55"/>
      <c r="BI239" s="55">
        <v>1</v>
      </c>
      <c r="BJ239" s="55"/>
      <c r="BK239" s="55"/>
      <c r="BL239" s="55"/>
      <c r="BM239" s="55"/>
      <c r="BN239" s="55"/>
      <c r="BO239" s="55"/>
      <c r="BP239" s="55"/>
      <c r="BQ239" s="55">
        <v>2</v>
      </c>
      <c r="BR239" s="55"/>
      <c r="BS239" s="55"/>
      <c r="BT239" s="55"/>
      <c r="BU239" s="55">
        <v>10</v>
      </c>
      <c r="BV239">
        <f t="shared" si="3"/>
        <v>9</v>
      </c>
    </row>
    <row r="240" spans="1:74" x14ac:dyDescent="0.25">
      <c r="A240" s="54">
        <v>201806673</v>
      </c>
      <c r="B240" s="55"/>
      <c r="C240" s="55"/>
      <c r="D240" s="55"/>
      <c r="E240" s="55"/>
      <c r="F240" s="55"/>
      <c r="G240" s="55"/>
      <c r="H240" s="55"/>
      <c r="I240" s="55"/>
      <c r="J240" s="55"/>
      <c r="K240" s="55">
        <v>1</v>
      </c>
      <c r="L240" s="55"/>
      <c r="M240" s="55">
        <v>1</v>
      </c>
      <c r="N240" s="55"/>
      <c r="O240" s="55"/>
      <c r="P240" s="55"/>
      <c r="Q240" s="55"/>
      <c r="R240" s="55"/>
      <c r="S240" s="55"/>
      <c r="T240" s="55">
        <v>1</v>
      </c>
      <c r="U240" s="55"/>
      <c r="V240" s="55"/>
      <c r="W240" s="55"/>
      <c r="X240" s="55"/>
      <c r="Y240" s="55">
        <v>1</v>
      </c>
      <c r="Z240" s="55">
        <v>1</v>
      </c>
      <c r="AA240" s="55"/>
      <c r="AB240" s="55">
        <v>1</v>
      </c>
      <c r="AC240" s="55"/>
      <c r="AD240" s="55"/>
      <c r="AE240" s="55"/>
      <c r="AF240" s="55"/>
      <c r="AG240" s="55">
        <v>1</v>
      </c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>
        <v>1</v>
      </c>
      <c r="AY240" s="55"/>
      <c r="AZ240" s="55"/>
      <c r="BA240" s="55"/>
      <c r="BB240" s="55"/>
      <c r="BC240" s="55">
        <v>1</v>
      </c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>
        <v>9</v>
      </c>
      <c r="BV240">
        <f t="shared" si="3"/>
        <v>9</v>
      </c>
    </row>
    <row r="241" spans="1:74" x14ac:dyDescent="0.25">
      <c r="A241" s="54">
        <v>201806691</v>
      </c>
      <c r="B241" s="55"/>
      <c r="C241" s="55"/>
      <c r="D241" s="55"/>
      <c r="E241" s="55"/>
      <c r="F241" s="55"/>
      <c r="G241" s="55"/>
      <c r="H241" s="55"/>
      <c r="I241" s="55">
        <v>1</v>
      </c>
      <c r="J241" s="55"/>
      <c r="K241" s="55">
        <v>1</v>
      </c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>
        <v>1</v>
      </c>
      <c r="W241" s="55"/>
      <c r="X241" s="55">
        <v>1</v>
      </c>
      <c r="Y241" s="55">
        <v>1</v>
      </c>
      <c r="Z241" s="55"/>
      <c r="AA241" s="55"/>
      <c r="AB241" s="55"/>
      <c r="AC241" s="55"/>
      <c r="AD241" s="55"/>
      <c r="AE241" s="55"/>
      <c r="AF241" s="55"/>
      <c r="AG241" s="55">
        <v>1</v>
      </c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>
        <v>1</v>
      </c>
      <c r="BC241" s="55"/>
      <c r="BD241" s="55"/>
      <c r="BE241" s="55"/>
      <c r="BF241" s="55"/>
      <c r="BG241" s="55">
        <v>1</v>
      </c>
      <c r="BH241" s="55"/>
      <c r="BI241" s="55"/>
      <c r="BJ241" s="55"/>
      <c r="BK241" s="55"/>
      <c r="BL241" s="55"/>
      <c r="BM241" s="55">
        <v>1</v>
      </c>
      <c r="BN241" s="55"/>
      <c r="BO241" s="55"/>
      <c r="BP241" s="55"/>
      <c r="BQ241" s="55"/>
      <c r="BR241" s="55"/>
      <c r="BS241" s="55"/>
      <c r="BT241" s="55"/>
      <c r="BU241" s="55">
        <v>9</v>
      </c>
      <c r="BV241">
        <f t="shared" si="3"/>
        <v>9</v>
      </c>
    </row>
    <row r="242" spans="1:74" x14ac:dyDescent="0.25">
      <c r="A242" s="54">
        <v>201806757</v>
      </c>
      <c r="B242" s="55"/>
      <c r="C242" s="55">
        <v>2</v>
      </c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>
        <v>1</v>
      </c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>
        <v>1</v>
      </c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>
        <v>1</v>
      </c>
      <c r="AV242" s="55">
        <v>2</v>
      </c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>
        <v>1</v>
      </c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>
        <v>1</v>
      </c>
      <c r="BS242" s="55"/>
      <c r="BT242" s="55"/>
      <c r="BU242" s="55">
        <v>9</v>
      </c>
      <c r="BV242">
        <f t="shared" si="3"/>
        <v>7</v>
      </c>
    </row>
    <row r="243" spans="1:74" x14ac:dyDescent="0.25">
      <c r="A243" s="54">
        <v>201806776</v>
      </c>
      <c r="B243" s="55"/>
      <c r="C243" s="55"/>
      <c r="D243" s="55">
        <v>1</v>
      </c>
      <c r="E243" s="55">
        <v>1</v>
      </c>
      <c r="F243" s="55"/>
      <c r="G243" s="55"/>
      <c r="H243" s="55"/>
      <c r="I243" s="55"/>
      <c r="J243" s="55"/>
      <c r="K243" s="55"/>
      <c r="L243" s="55"/>
      <c r="M243" s="55"/>
      <c r="N243" s="55"/>
      <c r="O243" s="55">
        <v>1</v>
      </c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>
        <v>1</v>
      </c>
      <c r="AA243" s="55"/>
      <c r="AB243" s="55"/>
      <c r="AC243" s="55"/>
      <c r="AD243" s="55">
        <v>1</v>
      </c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>
        <v>1</v>
      </c>
      <c r="AV243" s="55">
        <v>2</v>
      </c>
      <c r="AW243" s="55"/>
      <c r="AX243" s="55"/>
      <c r="AY243" s="55"/>
      <c r="AZ243" s="55"/>
      <c r="BA243" s="55"/>
      <c r="BB243" s="55"/>
      <c r="BC243" s="55">
        <v>1</v>
      </c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>
        <v>1</v>
      </c>
      <c r="BP243" s="55"/>
      <c r="BQ243" s="55"/>
      <c r="BR243" s="55"/>
      <c r="BS243" s="55"/>
      <c r="BT243" s="55"/>
      <c r="BU243" s="55">
        <v>10</v>
      </c>
      <c r="BV243">
        <f t="shared" si="3"/>
        <v>9</v>
      </c>
    </row>
    <row r="244" spans="1:74" x14ac:dyDescent="0.25">
      <c r="A244" s="54">
        <v>201806780</v>
      </c>
      <c r="B244" s="55"/>
      <c r="C244" s="55"/>
      <c r="D244" s="55"/>
      <c r="E244" s="55"/>
      <c r="F244" s="55"/>
      <c r="G244" s="55"/>
      <c r="H244" s="55"/>
      <c r="I244" s="55"/>
      <c r="J244" s="55">
        <v>1</v>
      </c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>
        <v>1</v>
      </c>
      <c r="V244" s="55"/>
      <c r="W244" s="55"/>
      <c r="X244" s="55"/>
      <c r="Y244" s="55">
        <v>1</v>
      </c>
      <c r="Z244" s="55"/>
      <c r="AA244" s="55">
        <v>1</v>
      </c>
      <c r="AB244" s="55"/>
      <c r="AC244" s="55"/>
      <c r="AD244" s="55">
        <v>1</v>
      </c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>
        <v>1</v>
      </c>
      <c r="BD244" s="55"/>
      <c r="BE244" s="55"/>
      <c r="BF244" s="55"/>
      <c r="BG244" s="55"/>
      <c r="BH244" s="55"/>
      <c r="BI244" s="55">
        <v>1</v>
      </c>
      <c r="BJ244" s="55"/>
      <c r="BK244" s="55"/>
      <c r="BL244" s="55"/>
      <c r="BM244" s="55"/>
      <c r="BN244" s="55"/>
      <c r="BO244" s="55">
        <v>1</v>
      </c>
      <c r="BP244" s="55"/>
      <c r="BQ244" s="55">
        <v>1</v>
      </c>
      <c r="BR244" s="55"/>
      <c r="BS244" s="55"/>
      <c r="BT244" s="55"/>
      <c r="BU244" s="55">
        <v>9</v>
      </c>
      <c r="BV244">
        <f t="shared" si="3"/>
        <v>9</v>
      </c>
    </row>
    <row r="245" spans="1:74" x14ac:dyDescent="0.25">
      <c r="A245" s="54">
        <v>201806787</v>
      </c>
      <c r="B245" s="55"/>
      <c r="C245" s="55"/>
      <c r="D245" s="55"/>
      <c r="E245" s="55"/>
      <c r="F245" s="55"/>
      <c r="G245" s="55"/>
      <c r="H245" s="55"/>
      <c r="I245" s="55">
        <v>1</v>
      </c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>
        <v>1</v>
      </c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>
        <v>1</v>
      </c>
      <c r="AL245" s="55">
        <v>1</v>
      </c>
      <c r="AM245" s="55"/>
      <c r="AN245" s="55"/>
      <c r="AO245" s="55"/>
      <c r="AP245" s="55"/>
      <c r="AQ245" s="55"/>
      <c r="AR245" s="55"/>
      <c r="AS245" s="55"/>
      <c r="AT245" s="55"/>
      <c r="AU245" s="55"/>
      <c r="AV245" s="55">
        <v>1</v>
      </c>
      <c r="AW245" s="55"/>
      <c r="AX245" s="55"/>
      <c r="AY245" s="55"/>
      <c r="AZ245" s="55"/>
      <c r="BA245" s="55"/>
      <c r="BB245" s="55"/>
      <c r="BC245" s="55">
        <v>1</v>
      </c>
      <c r="BD245" s="55"/>
      <c r="BE245" s="55"/>
      <c r="BF245" s="55"/>
      <c r="BG245" s="55"/>
      <c r="BH245" s="55"/>
      <c r="BI245" s="55"/>
      <c r="BJ245" s="55"/>
      <c r="BK245" s="55"/>
      <c r="BL245" s="55"/>
      <c r="BM245" s="55">
        <v>1</v>
      </c>
      <c r="BN245" s="55">
        <v>1</v>
      </c>
      <c r="BO245" s="55"/>
      <c r="BP245" s="55"/>
      <c r="BQ245" s="55"/>
      <c r="BR245" s="55">
        <v>1</v>
      </c>
      <c r="BS245" s="55"/>
      <c r="BT245" s="55"/>
      <c r="BU245" s="55">
        <v>9</v>
      </c>
      <c r="BV245">
        <f t="shared" si="3"/>
        <v>9</v>
      </c>
    </row>
    <row r="246" spans="1:74" x14ac:dyDescent="0.25">
      <c r="A246" s="54">
        <v>201806798</v>
      </c>
      <c r="B246" s="55"/>
      <c r="C246" s="55">
        <v>1</v>
      </c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>
        <v>1</v>
      </c>
      <c r="V246" s="55">
        <v>1</v>
      </c>
      <c r="W246" s="55"/>
      <c r="X246" s="55"/>
      <c r="Y246" s="55"/>
      <c r="Z246" s="55"/>
      <c r="AA246" s="55"/>
      <c r="AB246" s="55"/>
      <c r="AC246" s="55"/>
      <c r="AD246" s="55">
        <v>1</v>
      </c>
      <c r="AE246" s="55"/>
      <c r="AF246" s="55"/>
      <c r="AG246" s="55"/>
      <c r="AH246" s="55">
        <v>1</v>
      </c>
      <c r="AI246" s="55"/>
      <c r="AJ246" s="55"/>
      <c r="AK246" s="55"/>
      <c r="AL246" s="55"/>
      <c r="AM246" s="55"/>
      <c r="AN246" s="55"/>
      <c r="AO246" s="55">
        <v>1</v>
      </c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>
        <v>1</v>
      </c>
      <c r="BH246" s="55"/>
      <c r="BI246" s="55"/>
      <c r="BJ246" s="55"/>
      <c r="BK246" s="55"/>
      <c r="BL246" s="55"/>
      <c r="BM246" s="55"/>
      <c r="BN246" s="55"/>
      <c r="BO246" s="55">
        <v>1</v>
      </c>
      <c r="BP246" s="55"/>
      <c r="BQ246" s="55">
        <v>1</v>
      </c>
      <c r="BR246" s="55"/>
      <c r="BS246" s="55"/>
      <c r="BT246" s="55"/>
      <c r="BU246" s="55">
        <v>9</v>
      </c>
      <c r="BV246">
        <f t="shared" si="3"/>
        <v>9</v>
      </c>
    </row>
    <row r="247" spans="1:74" x14ac:dyDescent="0.25">
      <c r="A247" s="54">
        <v>201806802</v>
      </c>
      <c r="B247" s="55"/>
      <c r="C247" s="55">
        <v>1</v>
      </c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>
        <v>1</v>
      </c>
      <c r="U247" s="55"/>
      <c r="V247" s="55"/>
      <c r="W247" s="55"/>
      <c r="X247" s="55">
        <v>1</v>
      </c>
      <c r="Y247" s="55"/>
      <c r="Z247" s="55">
        <v>2</v>
      </c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>
        <v>1</v>
      </c>
      <c r="AU247" s="55"/>
      <c r="AV247" s="55">
        <v>1</v>
      </c>
      <c r="AW247" s="55"/>
      <c r="AX247" s="55">
        <v>1</v>
      </c>
      <c r="AY247" s="55"/>
      <c r="AZ247" s="55"/>
      <c r="BA247" s="55"/>
      <c r="BB247" s="55"/>
      <c r="BC247" s="55">
        <v>1</v>
      </c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>
        <v>9</v>
      </c>
      <c r="BV247">
        <f t="shared" si="3"/>
        <v>8</v>
      </c>
    </row>
    <row r="248" spans="1:74" x14ac:dyDescent="0.25">
      <c r="A248" s="54">
        <v>201806820</v>
      </c>
      <c r="B248" s="55"/>
      <c r="C248" s="55">
        <v>1</v>
      </c>
      <c r="D248" s="55"/>
      <c r="E248" s="55"/>
      <c r="F248" s="55"/>
      <c r="G248" s="55"/>
      <c r="H248" s="55"/>
      <c r="I248" s="55"/>
      <c r="J248" s="55"/>
      <c r="K248" s="55"/>
      <c r="L248" s="55"/>
      <c r="M248" s="55">
        <v>1</v>
      </c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>
        <v>1</v>
      </c>
      <c r="Z248" s="55">
        <v>2</v>
      </c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1</v>
      </c>
      <c r="AK248" s="55"/>
      <c r="AL248" s="55">
        <v>1</v>
      </c>
      <c r="AM248" s="55"/>
      <c r="AN248" s="55"/>
      <c r="AO248" s="55"/>
      <c r="AP248" s="55"/>
      <c r="AQ248" s="55"/>
      <c r="AR248" s="55"/>
      <c r="AS248" s="55"/>
      <c r="AT248" s="55"/>
      <c r="AU248" s="55"/>
      <c r="AV248" s="55">
        <v>1</v>
      </c>
      <c r="AW248" s="55"/>
      <c r="AX248" s="55"/>
      <c r="AY248" s="55"/>
      <c r="AZ248" s="55"/>
      <c r="BA248" s="55"/>
      <c r="BB248" s="55"/>
      <c r="BC248" s="55">
        <v>1</v>
      </c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>
        <v>9</v>
      </c>
      <c r="BV248">
        <f t="shared" si="3"/>
        <v>8</v>
      </c>
    </row>
    <row r="249" spans="1:74" x14ac:dyDescent="0.25">
      <c r="A249" s="54">
        <v>201806836</v>
      </c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>
        <v>1</v>
      </c>
      <c r="O249" s="55">
        <v>1</v>
      </c>
      <c r="P249" s="55"/>
      <c r="Q249" s="55"/>
      <c r="R249" s="55"/>
      <c r="S249" s="55"/>
      <c r="T249" s="55"/>
      <c r="U249" s="55"/>
      <c r="V249" s="55"/>
      <c r="W249" s="55">
        <v>1</v>
      </c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>
        <v>2</v>
      </c>
      <c r="AY249" s="55"/>
      <c r="AZ249" s="55"/>
      <c r="BA249" s="55">
        <v>1</v>
      </c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>
        <v>1</v>
      </c>
      <c r="BN249" s="55"/>
      <c r="BO249" s="55"/>
      <c r="BP249" s="55"/>
      <c r="BQ249" s="55">
        <v>1</v>
      </c>
      <c r="BR249" s="55">
        <v>1</v>
      </c>
      <c r="BS249" s="55"/>
      <c r="BT249" s="55"/>
      <c r="BU249" s="55">
        <v>9</v>
      </c>
      <c r="BV249">
        <f t="shared" si="3"/>
        <v>8</v>
      </c>
    </row>
    <row r="250" spans="1:74" x14ac:dyDescent="0.25">
      <c r="A250" s="54">
        <v>201806846</v>
      </c>
      <c r="B250" s="55"/>
      <c r="C250" s="55"/>
      <c r="D250" s="55"/>
      <c r="E250" s="55">
        <v>1</v>
      </c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>
        <v>2</v>
      </c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>
        <v>1</v>
      </c>
      <c r="AU250" s="55"/>
      <c r="AV250" s="55">
        <v>1</v>
      </c>
      <c r="AW250" s="55">
        <v>1</v>
      </c>
      <c r="AX250" s="55"/>
      <c r="AY250" s="55"/>
      <c r="AZ250" s="55"/>
      <c r="BA250" s="55">
        <v>1</v>
      </c>
      <c r="BB250" s="55"/>
      <c r="BC250" s="55">
        <v>1</v>
      </c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>
        <v>1</v>
      </c>
      <c r="BR250" s="55"/>
      <c r="BS250" s="55"/>
      <c r="BT250" s="55"/>
      <c r="BU250" s="55">
        <v>9</v>
      </c>
      <c r="BV250">
        <f t="shared" si="3"/>
        <v>8</v>
      </c>
    </row>
    <row r="251" spans="1:74" x14ac:dyDescent="0.25">
      <c r="A251" s="54">
        <v>201806849</v>
      </c>
      <c r="B251" s="55"/>
      <c r="C251" s="55">
        <v>1</v>
      </c>
      <c r="D251" s="55"/>
      <c r="E251" s="55">
        <v>1</v>
      </c>
      <c r="F251" s="55"/>
      <c r="G251" s="55"/>
      <c r="H251" s="55"/>
      <c r="I251" s="55"/>
      <c r="J251" s="55"/>
      <c r="K251" s="55">
        <v>1</v>
      </c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>
        <v>1</v>
      </c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>
        <v>1</v>
      </c>
      <c r="AV251" s="55">
        <v>1</v>
      </c>
      <c r="AW251" s="55"/>
      <c r="AX251" s="55"/>
      <c r="AY251" s="55"/>
      <c r="AZ251" s="55"/>
      <c r="BA251" s="55"/>
      <c r="BB251" s="55"/>
      <c r="BC251" s="55">
        <v>1</v>
      </c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>
        <v>1</v>
      </c>
      <c r="BR251" s="55">
        <v>1</v>
      </c>
      <c r="BS251" s="55"/>
      <c r="BT251" s="55"/>
      <c r="BU251" s="55">
        <v>9</v>
      </c>
      <c r="BV251">
        <f t="shared" si="3"/>
        <v>9</v>
      </c>
    </row>
    <row r="252" spans="1:74" x14ac:dyDescent="0.25">
      <c r="A252" s="54">
        <v>201806860</v>
      </c>
      <c r="B252" s="55"/>
      <c r="C252" s="55">
        <v>1</v>
      </c>
      <c r="D252" s="55"/>
      <c r="E252" s="55"/>
      <c r="F252" s="55"/>
      <c r="G252" s="55"/>
      <c r="H252" s="55">
        <v>1</v>
      </c>
      <c r="I252" s="55"/>
      <c r="J252" s="55"/>
      <c r="K252" s="55"/>
      <c r="L252" s="55"/>
      <c r="M252" s="55"/>
      <c r="N252" s="55"/>
      <c r="O252" s="55"/>
      <c r="P252" s="55">
        <v>1</v>
      </c>
      <c r="Q252" s="55"/>
      <c r="R252" s="55"/>
      <c r="S252" s="55"/>
      <c r="T252" s="55"/>
      <c r="U252" s="55">
        <v>1</v>
      </c>
      <c r="V252" s="55"/>
      <c r="W252" s="55"/>
      <c r="X252" s="55"/>
      <c r="Y252" s="55">
        <v>1</v>
      </c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>
        <v>1</v>
      </c>
      <c r="AS252" s="55"/>
      <c r="AT252" s="55">
        <v>1</v>
      </c>
      <c r="AU252" s="55"/>
      <c r="AV252" s="55"/>
      <c r="AW252" s="55"/>
      <c r="AX252" s="55">
        <v>1</v>
      </c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>
        <v>2</v>
      </c>
      <c r="BU252" s="55">
        <v>10</v>
      </c>
      <c r="BV252">
        <f t="shared" si="3"/>
        <v>9</v>
      </c>
    </row>
    <row r="253" spans="1:74" x14ac:dyDescent="0.25">
      <c r="A253" s="54">
        <v>201806927</v>
      </c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>
        <v>1</v>
      </c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>
        <v>1</v>
      </c>
      <c r="Z253" s="55">
        <v>1</v>
      </c>
      <c r="AA253" s="55"/>
      <c r="AB253" s="55"/>
      <c r="AC253" s="55"/>
      <c r="AD253" s="55"/>
      <c r="AE253" s="55"/>
      <c r="AF253" s="55"/>
      <c r="AG253" s="55"/>
      <c r="AH253" s="55"/>
      <c r="AI253" s="55">
        <v>1</v>
      </c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>
        <v>1</v>
      </c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>
        <v>1</v>
      </c>
      <c r="BJ253" s="55"/>
      <c r="BK253" s="55"/>
      <c r="BL253" s="55"/>
      <c r="BM253" s="55"/>
      <c r="BN253" s="55"/>
      <c r="BO253" s="55"/>
      <c r="BP253" s="55"/>
      <c r="BQ253" s="55">
        <v>1</v>
      </c>
      <c r="BR253" s="55">
        <v>2</v>
      </c>
      <c r="BS253" s="55"/>
      <c r="BT253" s="55"/>
      <c r="BU253" s="55">
        <v>9</v>
      </c>
      <c r="BV253">
        <f t="shared" si="3"/>
        <v>8</v>
      </c>
    </row>
    <row r="254" spans="1:74" x14ac:dyDescent="0.25">
      <c r="A254" s="54">
        <v>201807575</v>
      </c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>
        <v>1</v>
      </c>
      <c r="Z254" s="55"/>
      <c r="AA254" s="55"/>
      <c r="AB254" s="55"/>
      <c r="AC254" s="55"/>
      <c r="AD254" s="55"/>
      <c r="AE254" s="55"/>
      <c r="AF254" s="55"/>
      <c r="AG254" s="55"/>
      <c r="AH254" s="55"/>
      <c r="AI254" s="55">
        <v>1</v>
      </c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>
        <v>1</v>
      </c>
      <c r="AU254" s="55"/>
      <c r="AV254" s="55"/>
      <c r="AW254" s="55">
        <v>1</v>
      </c>
      <c r="AX254" s="55">
        <v>1</v>
      </c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>
        <v>1</v>
      </c>
      <c r="BJ254" s="55"/>
      <c r="BK254" s="55"/>
      <c r="BL254" s="55"/>
      <c r="BM254" s="55">
        <v>1</v>
      </c>
      <c r="BN254" s="55"/>
      <c r="BO254" s="55"/>
      <c r="BP254" s="55"/>
      <c r="BQ254" s="55">
        <v>1</v>
      </c>
      <c r="BR254" s="55"/>
      <c r="BS254" s="55"/>
      <c r="BT254" s="55">
        <v>1</v>
      </c>
      <c r="BU254" s="55">
        <v>9</v>
      </c>
      <c r="BV254">
        <f t="shared" si="3"/>
        <v>9</v>
      </c>
    </row>
    <row r="255" spans="1:74" x14ac:dyDescent="0.25">
      <c r="A255" s="54">
        <v>201807609</v>
      </c>
      <c r="B255" s="55"/>
      <c r="C255" s="55">
        <v>2</v>
      </c>
      <c r="D255" s="55"/>
      <c r="E255" s="55"/>
      <c r="F255" s="55"/>
      <c r="G255" s="55"/>
      <c r="H255" s="55"/>
      <c r="I255" s="55">
        <v>1</v>
      </c>
      <c r="J255" s="55">
        <v>1</v>
      </c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>
        <v>1</v>
      </c>
      <c r="Y255" s="55"/>
      <c r="Z255" s="55"/>
      <c r="AA255" s="55"/>
      <c r="AB255" s="55"/>
      <c r="AC255" s="55">
        <v>1</v>
      </c>
      <c r="AD255" s="55"/>
      <c r="AE255" s="55"/>
      <c r="AF255" s="55"/>
      <c r="AG255" s="55"/>
      <c r="AH255" s="55">
        <v>1</v>
      </c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>
        <v>1</v>
      </c>
      <c r="BC255" s="55">
        <v>1</v>
      </c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>
        <v>9</v>
      </c>
      <c r="BV255">
        <f t="shared" si="3"/>
        <v>8</v>
      </c>
    </row>
    <row r="256" spans="1:74" x14ac:dyDescent="0.25">
      <c r="A256" s="54">
        <v>201808533</v>
      </c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>
        <v>1</v>
      </c>
      <c r="N256" s="55"/>
      <c r="O256" s="55">
        <v>1</v>
      </c>
      <c r="P256" s="55"/>
      <c r="Q256" s="55"/>
      <c r="R256" s="55"/>
      <c r="S256" s="55"/>
      <c r="T256" s="55"/>
      <c r="U256" s="55">
        <v>1</v>
      </c>
      <c r="V256" s="55">
        <v>1</v>
      </c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>
        <v>1</v>
      </c>
      <c r="BD256" s="55"/>
      <c r="BE256" s="55"/>
      <c r="BF256" s="55"/>
      <c r="BG256" s="55"/>
      <c r="BH256" s="55"/>
      <c r="BI256" s="55">
        <v>1</v>
      </c>
      <c r="BJ256" s="55"/>
      <c r="BK256" s="55"/>
      <c r="BL256" s="55"/>
      <c r="BM256" s="55">
        <v>1</v>
      </c>
      <c r="BN256" s="55"/>
      <c r="BO256" s="55">
        <v>1</v>
      </c>
      <c r="BP256" s="55"/>
      <c r="BQ256" s="55"/>
      <c r="BR256" s="55">
        <v>1</v>
      </c>
      <c r="BS256" s="55"/>
      <c r="BT256" s="55"/>
      <c r="BU256" s="55">
        <v>9</v>
      </c>
      <c r="BV256">
        <f t="shared" si="3"/>
        <v>9</v>
      </c>
    </row>
    <row r="257" spans="1:74" x14ac:dyDescent="0.25">
      <c r="A257" s="54">
        <v>201808541</v>
      </c>
      <c r="B257" s="55"/>
      <c r="C257" s="55"/>
      <c r="D257" s="55"/>
      <c r="E257" s="55"/>
      <c r="F257" s="55"/>
      <c r="G257" s="55"/>
      <c r="H257" s="55"/>
      <c r="I257" s="55"/>
      <c r="J257" s="55">
        <v>2</v>
      </c>
      <c r="K257" s="55"/>
      <c r="L257" s="55"/>
      <c r="M257" s="55"/>
      <c r="N257" s="55"/>
      <c r="O257" s="55"/>
      <c r="P257" s="55"/>
      <c r="Q257" s="55"/>
      <c r="R257" s="55"/>
      <c r="S257" s="55">
        <v>1</v>
      </c>
      <c r="T257" s="55"/>
      <c r="U257" s="55"/>
      <c r="V257" s="55"/>
      <c r="W257" s="55"/>
      <c r="X257" s="55"/>
      <c r="Y257" s="55"/>
      <c r="Z257" s="55"/>
      <c r="AA257" s="55"/>
      <c r="AB257" s="55"/>
      <c r="AC257" s="55">
        <v>1</v>
      </c>
      <c r="AD257" s="55"/>
      <c r="AE257" s="55"/>
      <c r="AF257" s="55"/>
      <c r="AG257" s="55"/>
      <c r="AH257" s="55"/>
      <c r="AI257" s="55">
        <v>1</v>
      </c>
      <c r="AJ257" s="55">
        <v>1</v>
      </c>
      <c r="AK257" s="55"/>
      <c r="AL257" s="55"/>
      <c r="AM257" s="55"/>
      <c r="AN257" s="55"/>
      <c r="AO257" s="55"/>
      <c r="AP257" s="55"/>
      <c r="AQ257" s="55"/>
      <c r="AR257" s="55"/>
      <c r="AS257" s="55"/>
      <c r="AT257" s="55">
        <v>1</v>
      </c>
      <c r="AU257" s="55"/>
      <c r="AV257" s="55"/>
      <c r="AW257" s="55">
        <v>1</v>
      </c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>
        <v>1</v>
      </c>
      <c r="BN257" s="55"/>
      <c r="BO257" s="55"/>
      <c r="BP257" s="55"/>
      <c r="BQ257" s="55"/>
      <c r="BR257" s="55">
        <v>1</v>
      </c>
      <c r="BS257" s="55"/>
      <c r="BT257" s="55"/>
      <c r="BU257" s="55">
        <v>10</v>
      </c>
      <c r="BV257">
        <f t="shared" si="3"/>
        <v>9</v>
      </c>
    </row>
    <row r="258" spans="1:74" x14ac:dyDescent="0.25">
      <c r="A258" s="54">
        <v>201808543</v>
      </c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>
        <v>1</v>
      </c>
      <c r="V258" s="55"/>
      <c r="W258" s="55"/>
      <c r="X258" s="55"/>
      <c r="Y258" s="55">
        <v>3</v>
      </c>
      <c r="Z258" s="55"/>
      <c r="AA258" s="55"/>
      <c r="AB258" s="55"/>
      <c r="AC258" s="55">
        <v>1</v>
      </c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>
        <v>1</v>
      </c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>
        <v>1</v>
      </c>
      <c r="BJ258" s="55"/>
      <c r="BK258" s="55"/>
      <c r="BL258" s="55"/>
      <c r="BM258" s="55"/>
      <c r="BN258" s="55"/>
      <c r="BO258" s="55"/>
      <c r="BP258" s="55"/>
      <c r="BQ258" s="55">
        <v>1</v>
      </c>
      <c r="BR258" s="55"/>
      <c r="BS258" s="55"/>
      <c r="BT258" s="55"/>
      <c r="BU258" s="55">
        <v>8</v>
      </c>
      <c r="BV258">
        <f t="shared" si="3"/>
        <v>6</v>
      </c>
    </row>
    <row r="259" spans="1:74" x14ac:dyDescent="0.25">
      <c r="A259" s="54">
        <v>201808613</v>
      </c>
      <c r="B259" s="55"/>
      <c r="C259" s="55"/>
      <c r="D259" s="55"/>
      <c r="E259" s="55">
        <v>1</v>
      </c>
      <c r="F259" s="55"/>
      <c r="G259" s="55"/>
      <c r="H259" s="55"/>
      <c r="I259" s="55">
        <v>1</v>
      </c>
      <c r="J259" s="55">
        <v>1</v>
      </c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>
        <v>1</v>
      </c>
      <c r="W259" s="55"/>
      <c r="X259" s="55"/>
      <c r="Y259" s="55"/>
      <c r="Z259" s="55"/>
      <c r="AA259" s="55"/>
      <c r="AB259" s="55"/>
      <c r="AC259" s="55"/>
      <c r="AD259" s="55">
        <v>1</v>
      </c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>
        <v>1</v>
      </c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>
        <v>1</v>
      </c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>
        <v>1</v>
      </c>
      <c r="BP259" s="55"/>
      <c r="BQ259" s="55"/>
      <c r="BR259" s="55">
        <v>1</v>
      </c>
      <c r="BS259" s="55"/>
      <c r="BT259" s="55"/>
      <c r="BU259" s="55">
        <v>9</v>
      </c>
      <c r="BV259">
        <f t="shared" si="3"/>
        <v>9</v>
      </c>
    </row>
    <row r="260" spans="1:74" x14ac:dyDescent="0.25">
      <c r="A260" s="54">
        <v>201809221</v>
      </c>
      <c r="B260" s="55"/>
      <c r="C260" s="55">
        <v>1</v>
      </c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>
        <v>2</v>
      </c>
      <c r="Z260" s="55">
        <v>1</v>
      </c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>
        <v>1</v>
      </c>
      <c r="AO260" s="55"/>
      <c r="AP260" s="55"/>
      <c r="AQ260" s="55"/>
      <c r="AR260" s="55"/>
      <c r="AS260" s="55"/>
      <c r="AT260" s="55">
        <v>1</v>
      </c>
      <c r="AU260" s="55">
        <v>1</v>
      </c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>
        <v>1</v>
      </c>
      <c r="BN260" s="55"/>
      <c r="BO260" s="55"/>
      <c r="BP260" s="55"/>
      <c r="BQ260" s="55">
        <v>1</v>
      </c>
      <c r="BR260" s="55"/>
      <c r="BS260" s="55"/>
      <c r="BT260" s="55"/>
      <c r="BU260" s="55">
        <v>9</v>
      </c>
      <c r="BV260">
        <f t="shared" si="3"/>
        <v>8</v>
      </c>
    </row>
    <row r="261" spans="1:74" x14ac:dyDescent="0.25">
      <c r="A261" s="54">
        <v>201809896</v>
      </c>
      <c r="B261" s="55"/>
      <c r="C261" s="55">
        <v>1</v>
      </c>
      <c r="D261" s="55"/>
      <c r="E261" s="55"/>
      <c r="F261" s="55"/>
      <c r="G261" s="55"/>
      <c r="H261" s="55"/>
      <c r="I261" s="55">
        <v>1</v>
      </c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>
        <v>1</v>
      </c>
      <c r="AD261" s="55">
        <v>1</v>
      </c>
      <c r="AE261" s="55"/>
      <c r="AF261" s="55"/>
      <c r="AG261" s="55">
        <v>1</v>
      </c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>
        <v>1</v>
      </c>
      <c r="AW261" s="55"/>
      <c r="AX261" s="55"/>
      <c r="AY261" s="55"/>
      <c r="AZ261" s="55"/>
      <c r="BA261" s="55"/>
      <c r="BB261" s="55"/>
      <c r="BC261" s="55">
        <v>1</v>
      </c>
      <c r="BD261" s="55"/>
      <c r="BE261" s="55"/>
      <c r="BF261" s="55"/>
      <c r="BG261" s="55"/>
      <c r="BH261" s="55"/>
      <c r="BI261" s="55">
        <v>1</v>
      </c>
      <c r="BJ261" s="55">
        <v>1</v>
      </c>
      <c r="BK261" s="55"/>
      <c r="BL261" s="55"/>
      <c r="BM261" s="55"/>
      <c r="BN261" s="55"/>
      <c r="BO261" s="55"/>
      <c r="BP261" s="55"/>
      <c r="BQ261" s="55"/>
      <c r="BR261" s="55"/>
      <c r="BS261" s="55"/>
      <c r="BT261" s="55">
        <v>1</v>
      </c>
      <c r="BU261" s="55">
        <v>10</v>
      </c>
      <c r="BV261">
        <f t="shared" si="3"/>
        <v>10</v>
      </c>
    </row>
    <row r="262" spans="1:74" x14ac:dyDescent="0.25">
      <c r="A262" s="54">
        <v>201809988</v>
      </c>
      <c r="B262" s="55"/>
      <c r="C262" s="55"/>
      <c r="D262" s="55"/>
      <c r="E262" s="55"/>
      <c r="F262" s="55"/>
      <c r="G262" s="55"/>
      <c r="H262" s="55"/>
      <c r="I262" s="55"/>
      <c r="J262" s="55"/>
      <c r="K262" s="55">
        <v>1</v>
      </c>
      <c r="L262" s="55"/>
      <c r="M262" s="55"/>
      <c r="N262" s="55"/>
      <c r="O262" s="55">
        <v>1</v>
      </c>
      <c r="P262" s="55"/>
      <c r="Q262" s="55"/>
      <c r="R262" s="55"/>
      <c r="S262" s="55"/>
      <c r="T262" s="55"/>
      <c r="U262" s="55">
        <v>1</v>
      </c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>
        <v>1</v>
      </c>
      <c r="AH262" s="55"/>
      <c r="AI262" s="55"/>
      <c r="AJ262" s="55">
        <v>1</v>
      </c>
      <c r="AK262" s="55"/>
      <c r="AL262" s="55"/>
      <c r="AM262" s="55"/>
      <c r="AN262" s="55"/>
      <c r="AO262" s="55"/>
      <c r="AP262" s="55"/>
      <c r="AQ262" s="55"/>
      <c r="AR262" s="55">
        <v>1</v>
      </c>
      <c r="AS262" s="55"/>
      <c r="AT262" s="55"/>
      <c r="AU262" s="55"/>
      <c r="AV262" s="55">
        <v>1</v>
      </c>
      <c r="AW262" s="55">
        <v>1</v>
      </c>
      <c r="AX262" s="55">
        <v>1</v>
      </c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>
        <v>1</v>
      </c>
      <c r="BS262" s="55"/>
      <c r="BT262" s="55"/>
      <c r="BU262" s="55">
        <v>10</v>
      </c>
      <c r="BV262">
        <f t="shared" ref="BV262:BV325" si="4">COUNT(B262:BT262)</f>
        <v>10</v>
      </c>
    </row>
    <row r="263" spans="1:74" x14ac:dyDescent="0.25">
      <c r="A263" s="54">
        <v>201900131</v>
      </c>
      <c r="B263" s="55"/>
      <c r="C263" s="55">
        <v>1</v>
      </c>
      <c r="D263" s="55">
        <v>1</v>
      </c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>
        <v>1</v>
      </c>
      <c r="W263" s="55">
        <v>1</v>
      </c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>
        <v>1</v>
      </c>
      <c r="AS263" s="55"/>
      <c r="AT263" s="55"/>
      <c r="AU263" s="55"/>
      <c r="AV263" s="55"/>
      <c r="AW263" s="55"/>
      <c r="AX263" s="55">
        <v>1</v>
      </c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>
        <v>1</v>
      </c>
      <c r="BR263" s="55">
        <v>2</v>
      </c>
      <c r="BS263" s="55"/>
      <c r="BT263" s="55">
        <v>1</v>
      </c>
      <c r="BU263" s="55">
        <v>10</v>
      </c>
      <c r="BV263">
        <f t="shared" si="4"/>
        <v>9</v>
      </c>
    </row>
    <row r="264" spans="1:74" x14ac:dyDescent="0.25">
      <c r="A264" s="54">
        <v>201900135</v>
      </c>
      <c r="B264" s="55"/>
      <c r="C264" s="55"/>
      <c r="D264" s="55"/>
      <c r="E264" s="55">
        <v>1</v>
      </c>
      <c r="F264" s="55"/>
      <c r="G264" s="55"/>
      <c r="H264" s="55">
        <v>1</v>
      </c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>
        <v>1</v>
      </c>
      <c r="V264" s="55"/>
      <c r="W264" s="55"/>
      <c r="X264" s="55"/>
      <c r="Y264" s="55"/>
      <c r="Z264" s="55">
        <v>1</v>
      </c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>
        <v>1</v>
      </c>
      <c r="AW264" s="55"/>
      <c r="AX264" s="55">
        <v>1</v>
      </c>
      <c r="AY264" s="55"/>
      <c r="AZ264" s="55"/>
      <c r="BA264" s="55"/>
      <c r="BB264" s="55"/>
      <c r="BC264" s="55">
        <v>1</v>
      </c>
      <c r="BD264" s="55"/>
      <c r="BE264" s="55"/>
      <c r="BF264" s="55"/>
      <c r="BG264" s="55">
        <v>1</v>
      </c>
      <c r="BH264" s="55"/>
      <c r="BI264" s="55"/>
      <c r="BJ264" s="55"/>
      <c r="BK264" s="55"/>
      <c r="BL264" s="55"/>
      <c r="BM264" s="55">
        <v>1</v>
      </c>
      <c r="BN264" s="55"/>
      <c r="BO264" s="55"/>
      <c r="BP264" s="55"/>
      <c r="BQ264" s="55"/>
      <c r="BR264" s="55"/>
      <c r="BS264" s="55"/>
      <c r="BT264" s="55"/>
      <c r="BU264" s="55">
        <v>9</v>
      </c>
      <c r="BV264">
        <f t="shared" si="4"/>
        <v>9</v>
      </c>
    </row>
    <row r="265" spans="1:74" x14ac:dyDescent="0.25">
      <c r="A265" s="54">
        <v>201900139</v>
      </c>
      <c r="B265" s="55"/>
      <c r="C265" s="55"/>
      <c r="D265" s="55"/>
      <c r="E265" s="55">
        <v>1</v>
      </c>
      <c r="F265" s="55"/>
      <c r="G265" s="55"/>
      <c r="H265" s="55">
        <v>1</v>
      </c>
      <c r="I265" s="55"/>
      <c r="J265" s="55"/>
      <c r="K265" s="55"/>
      <c r="L265" s="55"/>
      <c r="M265" s="55"/>
      <c r="N265" s="55"/>
      <c r="O265" s="55">
        <v>1</v>
      </c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>
        <v>1</v>
      </c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>
        <v>1</v>
      </c>
      <c r="AU265" s="55"/>
      <c r="AV265" s="55"/>
      <c r="AW265" s="55"/>
      <c r="AX265" s="55"/>
      <c r="AY265" s="55"/>
      <c r="AZ265" s="55"/>
      <c r="BA265" s="55">
        <v>1</v>
      </c>
      <c r="BB265" s="55"/>
      <c r="BC265" s="55">
        <v>2</v>
      </c>
      <c r="BD265" s="55"/>
      <c r="BE265" s="55"/>
      <c r="BF265" s="55"/>
      <c r="BG265" s="55"/>
      <c r="BH265" s="55"/>
      <c r="BI265" s="55">
        <v>1</v>
      </c>
      <c r="BJ265" s="55"/>
      <c r="BK265" s="55"/>
      <c r="BL265" s="55"/>
      <c r="BM265" s="55">
        <v>1</v>
      </c>
      <c r="BN265" s="55"/>
      <c r="BO265" s="55"/>
      <c r="BP265" s="55"/>
      <c r="BQ265" s="55"/>
      <c r="BR265" s="55"/>
      <c r="BS265" s="55"/>
      <c r="BT265" s="55"/>
      <c r="BU265" s="55">
        <v>10</v>
      </c>
      <c r="BV265">
        <f t="shared" si="4"/>
        <v>9</v>
      </c>
    </row>
    <row r="266" spans="1:74" x14ac:dyDescent="0.25">
      <c r="A266" s="54">
        <v>201900148</v>
      </c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>
        <v>1</v>
      </c>
      <c r="AE266" s="55"/>
      <c r="AF266" s="55">
        <v>1</v>
      </c>
      <c r="AG266" s="55">
        <v>1</v>
      </c>
      <c r="AH266" s="55">
        <v>1</v>
      </c>
      <c r="AI266" s="55"/>
      <c r="AJ266" s="55"/>
      <c r="AK266" s="55"/>
      <c r="AL266" s="55"/>
      <c r="AM266" s="55"/>
      <c r="AN266" s="55"/>
      <c r="AO266" s="55">
        <v>1</v>
      </c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>
        <v>1</v>
      </c>
      <c r="BJ266" s="55"/>
      <c r="BK266" s="55"/>
      <c r="BL266" s="55"/>
      <c r="BM266" s="55">
        <v>1</v>
      </c>
      <c r="BN266" s="55"/>
      <c r="BO266" s="55"/>
      <c r="BP266" s="55"/>
      <c r="BQ266" s="55">
        <v>1</v>
      </c>
      <c r="BR266" s="55"/>
      <c r="BS266" s="55"/>
      <c r="BT266" s="55">
        <v>1</v>
      </c>
      <c r="BU266" s="55">
        <v>9</v>
      </c>
      <c r="BV266">
        <f t="shared" si="4"/>
        <v>9</v>
      </c>
    </row>
    <row r="267" spans="1:74" x14ac:dyDescent="0.25">
      <c r="A267" s="54">
        <v>201900174</v>
      </c>
      <c r="B267" s="55"/>
      <c r="C267" s="55">
        <v>2</v>
      </c>
      <c r="D267" s="55">
        <v>1</v>
      </c>
      <c r="E267" s="55"/>
      <c r="F267" s="55"/>
      <c r="G267" s="55"/>
      <c r="H267" s="55"/>
      <c r="I267" s="55"/>
      <c r="J267" s="55"/>
      <c r="K267" s="55">
        <v>1</v>
      </c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>
        <v>1</v>
      </c>
      <c r="AU267" s="55">
        <v>1</v>
      </c>
      <c r="AV267" s="55">
        <v>1</v>
      </c>
      <c r="AW267" s="55"/>
      <c r="AX267" s="55"/>
      <c r="AY267" s="55"/>
      <c r="AZ267" s="55"/>
      <c r="BA267" s="55"/>
      <c r="BB267" s="55"/>
      <c r="BC267" s="55">
        <v>1</v>
      </c>
      <c r="BD267" s="55">
        <v>1</v>
      </c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>
        <v>1</v>
      </c>
      <c r="BU267" s="55">
        <v>10</v>
      </c>
      <c r="BV267">
        <f t="shared" si="4"/>
        <v>9</v>
      </c>
    </row>
    <row r="268" spans="1:74" x14ac:dyDescent="0.25">
      <c r="A268" s="54">
        <v>201900177</v>
      </c>
      <c r="B268" s="55"/>
      <c r="C268" s="55"/>
      <c r="D268" s="55">
        <v>1</v>
      </c>
      <c r="E268" s="55">
        <v>1</v>
      </c>
      <c r="F268" s="55"/>
      <c r="G268" s="55"/>
      <c r="H268" s="55">
        <v>1</v>
      </c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>
        <v>1</v>
      </c>
      <c r="AA268" s="55">
        <v>1</v>
      </c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>
        <v>1</v>
      </c>
      <c r="BC268" s="55">
        <v>2</v>
      </c>
      <c r="BD268" s="55"/>
      <c r="BE268" s="55"/>
      <c r="BF268" s="55"/>
      <c r="BG268" s="55"/>
      <c r="BH268" s="55"/>
      <c r="BI268" s="55"/>
      <c r="BJ268" s="55">
        <v>1</v>
      </c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>
        <v>9</v>
      </c>
      <c r="BV268">
        <f t="shared" si="4"/>
        <v>8</v>
      </c>
    </row>
    <row r="269" spans="1:74" x14ac:dyDescent="0.25">
      <c r="A269" s="54">
        <v>201900178</v>
      </c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>
        <v>1</v>
      </c>
      <c r="P269" s="55"/>
      <c r="Q269" s="55"/>
      <c r="R269" s="55"/>
      <c r="S269" s="55"/>
      <c r="T269" s="55"/>
      <c r="U269" s="55"/>
      <c r="V269" s="55"/>
      <c r="W269" s="55"/>
      <c r="X269" s="55"/>
      <c r="Y269" s="55">
        <v>1</v>
      </c>
      <c r="Z269" s="55"/>
      <c r="AA269" s="55"/>
      <c r="AB269" s="55"/>
      <c r="AC269" s="55"/>
      <c r="AD269" s="55"/>
      <c r="AE269" s="55"/>
      <c r="AF269" s="55"/>
      <c r="AG269" s="55"/>
      <c r="AH269" s="55"/>
      <c r="AI269" s="55">
        <v>1</v>
      </c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>
        <v>1</v>
      </c>
      <c r="AW269" s="55"/>
      <c r="AX269" s="55"/>
      <c r="AY269" s="55">
        <v>1</v>
      </c>
      <c r="AZ269" s="55"/>
      <c r="BA269" s="55"/>
      <c r="BB269" s="55"/>
      <c r="BC269" s="55"/>
      <c r="BD269" s="55">
        <v>1</v>
      </c>
      <c r="BE269" s="55"/>
      <c r="BF269" s="55"/>
      <c r="BG269" s="55"/>
      <c r="BH269" s="55"/>
      <c r="BI269" s="55">
        <v>1</v>
      </c>
      <c r="BJ269" s="55"/>
      <c r="BK269" s="55"/>
      <c r="BL269" s="55"/>
      <c r="BM269" s="55">
        <v>1</v>
      </c>
      <c r="BN269" s="55"/>
      <c r="BO269" s="55"/>
      <c r="BP269" s="55"/>
      <c r="BQ269" s="55">
        <v>1</v>
      </c>
      <c r="BR269" s="55"/>
      <c r="BS269" s="55"/>
      <c r="BT269" s="55"/>
      <c r="BU269" s="55">
        <v>9</v>
      </c>
      <c r="BV269">
        <f t="shared" si="4"/>
        <v>9</v>
      </c>
    </row>
    <row r="270" spans="1:74" x14ac:dyDescent="0.25">
      <c r="A270" s="54">
        <v>201900181</v>
      </c>
      <c r="B270" s="55"/>
      <c r="C270" s="55"/>
      <c r="D270" s="55"/>
      <c r="E270" s="55">
        <v>1</v>
      </c>
      <c r="F270" s="55"/>
      <c r="G270" s="55"/>
      <c r="H270" s="55"/>
      <c r="I270" s="55"/>
      <c r="J270" s="55"/>
      <c r="K270" s="55"/>
      <c r="L270" s="55"/>
      <c r="M270" s="55"/>
      <c r="N270" s="55">
        <v>1</v>
      </c>
      <c r="O270" s="55">
        <v>1</v>
      </c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>
        <v>1</v>
      </c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>
        <v>1</v>
      </c>
      <c r="BJ270" s="55"/>
      <c r="BK270" s="55"/>
      <c r="BL270" s="55"/>
      <c r="BM270" s="55">
        <v>1</v>
      </c>
      <c r="BN270" s="55"/>
      <c r="BO270" s="55">
        <v>1</v>
      </c>
      <c r="BP270" s="55"/>
      <c r="BQ270" s="55">
        <v>1</v>
      </c>
      <c r="BR270" s="55">
        <v>1</v>
      </c>
      <c r="BS270" s="55"/>
      <c r="BT270" s="55"/>
      <c r="BU270" s="55">
        <v>9</v>
      </c>
      <c r="BV270">
        <f t="shared" si="4"/>
        <v>9</v>
      </c>
    </row>
    <row r="271" spans="1:74" x14ac:dyDescent="0.25">
      <c r="A271" s="54">
        <v>201900188</v>
      </c>
      <c r="B271" s="55"/>
      <c r="C271" s="55">
        <v>1</v>
      </c>
      <c r="D271" s="55"/>
      <c r="E271" s="55"/>
      <c r="F271" s="55"/>
      <c r="G271" s="55"/>
      <c r="H271" s="55"/>
      <c r="I271" s="55"/>
      <c r="J271" s="55">
        <v>1</v>
      </c>
      <c r="K271" s="55"/>
      <c r="L271" s="55"/>
      <c r="M271" s="55">
        <v>1</v>
      </c>
      <c r="N271" s="55"/>
      <c r="O271" s="55"/>
      <c r="P271" s="55"/>
      <c r="Q271" s="55"/>
      <c r="R271" s="55"/>
      <c r="S271" s="55"/>
      <c r="T271" s="55"/>
      <c r="U271" s="55">
        <v>1</v>
      </c>
      <c r="V271" s="55"/>
      <c r="W271" s="55"/>
      <c r="X271" s="55">
        <v>1</v>
      </c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>
        <v>2</v>
      </c>
      <c r="BD271" s="55"/>
      <c r="BE271" s="55"/>
      <c r="BF271" s="55"/>
      <c r="BG271" s="55"/>
      <c r="BH271" s="55"/>
      <c r="BI271" s="55"/>
      <c r="BJ271" s="55"/>
      <c r="BK271" s="55"/>
      <c r="BL271" s="55"/>
      <c r="BM271" s="55">
        <v>1</v>
      </c>
      <c r="BN271" s="55"/>
      <c r="BO271" s="55"/>
      <c r="BP271" s="55"/>
      <c r="BQ271" s="55"/>
      <c r="BR271" s="55">
        <v>1</v>
      </c>
      <c r="BS271" s="55"/>
      <c r="BT271" s="55">
        <v>1</v>
      </c>
      <c r="BU271" s="55">
        <v>10</v>
      </c>
      <c r="BV271">
        <f t="shared" si="4"/>
        <v>9</v>
      </c>
    </row>
    <row r="272" spans="1:74" x14ac:dyDescent="0.25">
      <c r="A272" s="54">
        <v>201900198</v>
      </c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>
        <v>1</v>
      </c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>
        <v>2</v>
      </c>
      <c r="AW272" s="55"/>
      <c r="AX272" s="55"/>
      <c r="AY272" s="55"/>
      <c r="AZ272" s="55"/>
      <c r="BA272" s="55"/>
      <c r="BB272" s="55">
        <v>1</v>
      </c>
      <c r="BC272" s="55"/>
      <c r="BD272" s="55"/>
      <c r="BE272" s="55"/>
      <c r="BF272" s="55"/>
      <c r="BG272" s="55"/>
      <c r="BH272" s="55"/>
      <c r="BI272" s="55">
        <v>2</v>
      </c>
      <c r="BJ272" s="55">
        <v>1</v>
      </c>
      <c r="BK272" s="55"/>
      <c r="BL272" s="55"/>
      <c r="BM272" s="55"/>
      <c r="BN272" s="55"/>
      <c r="BO272" s="55"/>
      <c r="BP272" s="55"/>
      <c r="BQ272" s="55">
        <v>1</v>
      </c>
      <c r="BR272" s="55">
        <v>1</v>
      </c>
      <c r="BS272" s="55"/>
      <c r="BT272" s="55"/>
      <c r="BU272" s="55">
        <v>9</v>
      </c>
      <c r="BV272">
        <f t="shared" si="4"/>
        <v>7</v>
      </c>
    </row>
    <row r="273" spans="1:74" x14ac:dyDescent="0.25">
      <c r="A273" s="54">
        <v>201900359</v>
      </c>
      <c r="B273" s="55"/>
      <c r="C273" s="55"/>
      <c r="D273" s="55">
        <v>1</v>
      </c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>
        <v>1</v>
      </c>
      <c r="V273" s="55"/>
      <c r="W273" s="55"/>
      <c r="X273" s="55"/>
      <c r="Y273" s="55">
        <v>1</v>
      </c>
      <c r="Z273" s="55"/>
      <c r="AA273" s="55"/>
      <c r="AB273" s="55"/>
      <c r="AC273" s="55"/>
      <c r="AD273" s="55"/>
      <c r="AE273" s="55">
        <v>1</v>
      </c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>
        <v>2</v>
      </c>
      <c r="AY273" s="55"/>
      <c r="AZ273" s="55"/>
      <c r="BA273" s="55"/>
      <c r="BB273" s="55"/>
      <c r="BC273" s="55">
        <v>2</v>
      </c>
      <c r="BD273" s="55"/>
      <c r="BE273" s="55"/>
      <c r="BF273" s="55"/>
      <c r="BG273" s="55">
        <v>1</v>
      </c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>
        <v>9</v>
      </c>
      <c r="BV273">
        <f t="shared" si="4"/>
        <v>7</v>
      </c>
    </row>
    <row r="274" spans="1:74" x14ac:dyDescent="0.25">
      <c r="A274" s="54">
        <v>201900564</v>
      </c>
      <c r="B274" s="55"/>
      <c r="C274" s="55"/>
      <c r="D274" s="55"/>
      <c r="E274" s="55"/>
      <c r="F274" s="55"/>
      <c r="G274" s="55">
        <v>1</v>
      </c>
      <c r="H274" s="55"/>
      <c r="I274" s="55">
        <v>1</v>
      </c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>
        <v>1</v>
      </c>
      <c r="W274" s="55"/>
      <c r="X274" s="55">
        <v>1</v>
      </c>
      <c r="Y274" s="55">
        <v>1</v>
      </c>
      <c r="Z274" s="55">
        <v>1</v>
      </c>
      <c r="AA274" s="55"/>
      <c r="AB274" s="55"/>
      <c r="AC274" s="55"/>
      <c r="AD274" s="55">
        <v>1</v>
      </c>
      <c r="AE274" s="55"/>
      <c r="AF274" s="55"/>
      <c r="AG274" s="55"/>
      <c r="AH274" s="55"/>
      <c r="AI274" s="55"/>
      <c r="AJ274" s="55"/>
      <c r="AK274" s="55"/>
      <c r="AL274" s="55">
        <v>1</v>
      </c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>
        <v>1</v>
      </c>
      <c r="BN274" s="55"/>
      <c r="BO274" s="55"/>
      <c r="BP274" s="55"/>
      <c r="BQ274" s="55"/>
      <c r="BR274" s="55"/>
      <c r="BS274" s="55"/>
      <c r="BT274" s="55"/>
      <c r="BU274" s="55">
        <v>9</v>
      </c>
      <c r="BV274">
        <f t="shared" si="4"/>
        <v>9</v>
      </c>
    </row>
    <row r="275" spans="1:74" x14ac:dyDescent="0.25">
      <c r="A275" s="54">
        <v>201900565</v>
      </c>
      <c r="B275" s="55"/>
      <c r="C275" s="55"/>
      <c r="D275" s="55"/>
      <c r="E275" s="55"/>
      <c r="F275" s="55"/>
      <c r="G275" s="55"/>
      <c r="H275" s="55"/>
      <c r="I275" s="55">
        <v>1</v>
      </c>
      <c r="J275" s="55"/>
      <c r="K275" s="55">
        <v>1</v>
      </c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>
        <v>1</v>
      </c>
      <c r="Y275" s="55"/>
      <c r="Z275" s="55"/>
      <c r="AA275" s="55"/>
      <c r="AB275" s="55"/>
      <c r="AC275" s="55"/>
      <c r="AD275" s="55">
        <v>1</v>
      </c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>
        <v>1</v>
      </c>
      <c r="AS275" s="55"/>
      <c r="AT275" s="55"/>
      <c r="AU275" s="55"/>
      <c r="AV275" s="55">
        <v>1</v>
      </c>
      <c r="AW275" s="55"/>
      <c r="AX275" s="55">
        <v>1</v>
      </c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>
        <v>2</v>
      </c>
      <c r="BS275" s="55"/>
      <c r="BT275" s="55"/>
      <c r="BU275" s="55">
        <v>9</v>
      </c>
      <c r="BV275">
        <f t="shared" si="4"/>
        <v>8</v>
      </c>
    </row>
    <row r="276" spans="1:74" x14ac:dyDescent="0.25">
      <c r="A276" s="54">
        <v>201900573</v>
      </c>
      <c r="B276" s="55"/>
      <c r="C276" s="55">
        <v>1</v>
      </c>
      <c r="D276" s="55"/>
      <c r="E276" s="55"/>
      <c r="F276" s="55"/>
      <c r="G276" s="55"/>
      <c r="H276" s="55"/>
      <c r="I276" s="55">
        <v>1</v>
      </c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>
        <v>1</v>
      </c>
      <c r="Z276" s="55">
        <v>1</v>
      </c>
      <c r="AA276" s="55"/>
      <c r="AB276" s="55"/>
      <c r="AC276" s="55"/>
      <c r="AD276" s="55"/>
      <c r="AE276" s="55"/>
      <c r="AF276" s="55"/>
      <c r="AG276" s="55">
        <v>1</v>
      </c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>
        <v>1</v>
      </c>
      <c r="AW276" s="55"/>
      <c r="AX276" s="55"/>
      <c r="AY276" s="55"/>
      <c r="AZ276" s="55"/>
      <c r="BA276" s="55"/>
      <c r="BB276" s="55"/>
      <c r="BC276" s="55">
        <v>1</v>
      </c>
      <c r="BD276" s="55"/>
      <c r="BE276" s="55"/>
      <c r="BF276" s="55"/>
      <c r="BG276" s="55">
        <v>1</v>
      </c>
      <c r="BH276" s="55"/>
      <c r="BI276" s="55"/>
      <c r="BJ276" s="55"/>
      <c r="BK276" s="55"/>
      <c r="BL276" s="55">
        <v>1</v>
      </c>
      <c r="BM276" s="55"/>
      <c r="BN276" s="55"/>
      <c r="BO276" s="55"/>
      <c r="BP276" s="55"/>
      <c r="BQ276" s="55">
        <v>1</v>
      </c>
      <c r="BR276" s="55"/>
      <c r="BS276" s="55"/>
      <c r="BT276" s="55"/>
      <c r="BU276" s="55">
        <v>10</v>
      </c>
      <c r="BV276">
        <f t="shared" si="4"/>
        <v>10</v>
      </c>
    </row>
    <row r="277" spans="1:74" x14ac:dyDescent="0.25">
      <c r="A277" s="54">
        <v>201900728</v>
      </c>
      <c r="B277" s="55"/>
      <c r="C277" s="55"/>
      <c r="D277" s="55"/>
      <c r="E277" s="55"/>
      <c r="F277" s="55"/>
      <c r="G277" s="55"/>
      <c r="H277" s="55">
        <v>1</v>
      </c>
      <c r="I277" s="55"/>
      <c r="J277" s="55"/>
      <c r="K277" s="55">
        <v>1</v>
      </c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>
        <v>1</v>
      </c>
      <c r="AI277" s="55"/>
      <c r="AJ277" s="55"/>
      <c r="AK277" s="55"/>
      <c r="AL277" s="55">
        <v>1</v>
      </c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>
        <v>1</v>
      </c>
      <c r="AX277" s="55">
        <v>1</v>
      </c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>
        <v>1</v>
      </c>
      <c r="BK277" s="55"/>
      <c r="BL277" s="55"/>
      <c r="BM277" s="55">
        <v>1</v>
      </c>
      <c r="BN277" s="55">
        <v>1</v>
      </c>
      <c r="BO277" s="55"/>
      <c r="BP277" s="55"/>
      <c r="BQ277" s="55"/>
      <c r="BR277" s="55">
        <v>1</v>
      </c>
      <c r="BS277" s="55"/>
      <c r="BT277" s="55"/>
      <c r="BU277" s="55">
        <v>10</v>
      </c>
      <c r="BV277">
        <f t="shared" si="4"/>
        <v>10</v>
      </c>
    </row>
    <row r="278" spans="1:74" x14ac:dyDescent="0.25">
      <c r="A278" s="54">
        <v>201904493</v>
      </c>
      <c r="B278" s="55"/>
      <c r="C278" s="55"/>
      <c r="D278" s="55"/>
      <c r="E278" s="55"/>
      <c r="F278" s="55"/>
      <c r="G278" s="55"/>
      <c r="H278" s="55"/>
      <c r="I278" s="55">
        <v>1</v>
      </c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>
        <v>1</v>
      </c>
      <c r="AA278" s="55"/>
      <c r="AB278" s="55"/>
      <c r="AC278" s="55"/>
      <c r="AD278" s="55"/>
      <c r="AE278" s="55"/>
      <c r="AF278" s="55"/>
      <c r="AG278" s="55"/>
      <c r="AH278" s="55">
        <v>1</v>
      </c>
      <c r="AI278" s="55"/>
      <c r="AJ278" s="55"/>
      <c r="AK278" s="55"/>
      <c r="AL278" s="55">
        <v>1</v>
      </c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>
        <v>1</v>
      </c>
      <c r="AY278" s="55"/>
      <c r="AZ278" s="55"/>
      <c r="BA278" s="55"/>
      <c r="BB278" s="55"/>
      <c r="BC278" s="55"/>
      <c r="BD278" s="55"/>
      <c r="BE278" s="55"/>
      <c r="BF278" s="55"/>
      <c r="BG278" s="55">
        <v>1</v>
      </c>
      <c r="BH278" s="55"/>
      <c r="BI278" s="55"/>
      <c r="BJ278" s="55"/>
      <c r="BK278" s="55"/>
      <c r="BL278" s="55"/>
      <c r="BM278" s="55"/>
      <c r="BN278" s="55"/>
      <c r="BO278" s="55">
        <v>1</v>
      </c>
      <c r="BP278" s="55"/>
      <c r="BQ278" s="55"/>
      <c r="BR278" s="55">
        <v>2</v>
      </c>
      <c r="BS278" s="55"/>
      <c r="BT278" s="55"/>
      <c r="BU278" s="55">
        <v>9</v>
      </c>
      <c r="BV278">
        <f t="shared" si="4"/>
        <v>8</v>
      </c>
    </row>
    <row r="279" spans="1:74" x14ac:dyDescent="0.25">
      <c r="A279" s="54">
        <v>201904499</v>
      </c>
      <c r="B279" s="55"/>
      <c r="C279" s="55"/>
      <c r="D279" s="55"/>
      <c r="E279" s="55"/>
      <c r="F279" s="55"/>
      <c r="G279" s="55"/>
      <c r="H279" s="55">
        <v>1</v>
      </c>
      <c r="I279" s="55"/>
      <c r="J279" s="55">
        <v>1</v>
      </c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>
        <v>2</v>
      </c>
      <c r="AA279" s="55"/>
      <c r="AB279" s="55"/>
      <c r="AC279" s="55"/>
      <c r="AD279" s="55"/>
      <c r="AE279" s="55"/>
      <c r="AF279" s="55"/>
      <c r="AG279" s="55">
        <v>1</v>
      </c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>
        <v>1</v>
      </c>
      <c r="AV279" s="55"/>
      <c r="AW279" s="55"/>
      <c r="AX279" s="55"/>
      <c r="AY279" s="55"/>
      <c r="AZ279" s="55"/>
      <c r="BA279" s="55"/>
      <c r="BB279" s="55"/>
      <c r="BC279" s="55">
        <v>1</v>
      </c>
      <c r="BD279" s="55"/>
      <c r="BE279" s="55"/>
      <c r="BF279" s="55"/>
      <c r="BG279" s="55"/>
      <c r="BH279" s="55"/>
      <c r="BI279" s="55">
        <v>1</v>
      </c>
      <c r="BJ279" s="55"/>
      <c r="BK279" s="55"/>
      <c r="BL279" s="55"/>
      <c r="BM279" s="55"/>
      <c r="BN279" s="55"/>
      <c r="BO279" s="55">
        <v>1</v>
      </c>
      <c r="BP279" s="55"/>
      <c r="BQ279" s="55"/>
      <c r="BR279" s="55">
        <v>1</v>
      </c>
      <c r="BS279" s="55"/>
      <c r="BT279" s="55"/>
      <c r="BU279" s="55">
        <v>10</v>
      </c>
      <c r="BV279">
        <f t="shared" si="4"/>
        <v>9</v>
      </c>
    </row>
    <row r="280" spans="1:74" x14ac:dyDescent="0.25">
      <c r="A280" s="54">
        <v>201904507</v>
      </c>
      <c r="B280" s="55"/>
      <c r="C280" s="55"/>
      <c r="D280" s="55">
        <v>1</v>
      </c>
      <c r="E280" s="55"/>
      <c r="F280" s="55"/>
      <c r="G280" s="55"/>
      <c r="H280" s="55"/>
      <c r="I280" s="55">
        <v>1</v>
      </c>
      <c r="J280" s="55">
        <v>1</v>
      </c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>
        <v>1</v>
      </c>
      <c r="Z280" s="55"/>
      <c r="AA280" s="55"/>
      <c r="AB280" s="55"/>
      <c r="AC280" s="55"/>
      <c r="AD280" s="55">
        <v>1</v>
      </c>
      <c r="AE280" s="55"/>
      <c r="AF280" s="55"/>
      <c r="AG280" s="55">
        <v>1</v>
      </c>
      <c r="AH280" s="55"/>
      <c r="AI280" s="55"/>
      <c r="AJ280" s="55"/>
      <c r="AK280" s="55"/>
      <c r="AL280" s="55">
        <v>2</v>
      </c>
      <c r="AM280" s="55"/>
      <c r="AN280" s="55"/>
      <c r="AO280" s="55"/>
      <c r="AP280" s="55"/>
      <c r="AQ280" s="55"/>
      <c r="AR280" s="55"/>
      <c r="AS280" s="55"/>
      <c r="AT280" s="55">
        <v>1</v>
      </c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>
        <v>1</v>
      </c>
      <c r="BS280" s="55"/>
      <c r="BT280" s="55"/>
      <c r="BU280" s="55">
        <v>10</v>
      </c>
      <c r="BV280">
        <f t="shared" si="4"/>
        <v>9</v>
      </c>
    </row>
    <row r="281" spans="1:74" x14ac:dyDescent="0.25">
      <c r="A281" s="54">
        <v>201904529</v>
      </c>
      <c r="B281" s="55"/>
      <c r="C281" s="55"/>
      <c r="D281" s="55"/>
      <c r="E281" s="55"/>
      <c r="F281" s="55"/>
      <c r="G281" s="55"/>
      <c r="H281" s="55"/>
      <c r="I281" s="55"/>
      <c r="J281" s="55">
        <v>1</v>
      </c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>
        <v>1</v>
      </c>
      <c r="X281" s="55"/>
      <c r="Y281" s="55"/>
      <c r="Z281" s="55">
        <v>1</v>
      </c>
      <c r="AA281" s="55"/>
      <c r="AB281" s="55"/>
      <c r="AC281" s="55"/>
      <c r="AD281" s="55"/>
      <c r="AE281" s="55">
        <v>1</v>
      </c>
      <c r="AF281" s="55"/>
      <c r="AG281" s="55">
        <v>1</v>
      </c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>
        <v>1</v>
      </c>
      <c r="AU281" s="55"/>
      <c r="AV281" s="55">
        <v>2</v>
      </c>
      <c r="AW281" s="55"/>
      <c r="AX281" s="55"/>
      <c r="AY281" s="55"/>
      <c r="AZ281" s="55"/>
      <c r="BA281" s="55"/>
      <c r="BB281" s="55"/>
      <c r="BC281" s="55">
        <v>1</v>
      </c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>
        <v>9</v>
      </c>
      <c r="BV281">
        <f t="shared" si="4"/>
        <v>8</v>
      </c>
    </row>
    <row r="282" spans="1:74" x14ac:dyDescent="0.25">
      <c r="A282" s="54">
        <v>201904531</v>
      </c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>
        <v>1</v>
      </c>
      <c r="V282" s="55"/>
      <c r="W282" s="55"/>
      <c r="X282" s="55"/>
      <c r="Y282" s="55"/>
      <c r="Z282" s="55">
        <v>1</v>
      </c>
      <c r="AA282" s="55"/>
      <c r="AB282" s="55"/>
      <c r="AC282" s="55">
        <v>1</v>
      </c>
      <c r="AD282" s="55"/>
      <c r="AE282" s="55"/>
      <c r="AF282" s="55"/>
      <c r="AG282" s="55">
        <v>1</v>
      </c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>
        <v>1</v>
      </c>
      <c r="AU282" s="55"/>
      <c r="AV282" s="55"/>
      <c r="AW282" s="55"/>
      <c r="AX282" s="55"/>
      <c r="AY282" s="55"/>
      <c r="AZ282" s="55"/>
      <c r="BA282" s="55"/>
      <c r="BB282" s="55">
        <v>1</v>
      </c>
      <c r="BC282" s="55">
        <v>1</v>
      </c>
      <c r="BD282" s="55"/>
      <c r="BE282" s="55"/>
      <c r="BF282" s="55"/>
      <c r="BG282" s="55"/>
      <c r="BH282" s="55"/>
      <c r="BI282" s="55">
        <v>1</v>
      </c>
      <c r="BJ282" s="55"/>
      <c r="BK282" s="55"/>
      <c r="BL282" s="55"/>
      <c r="BM282" s="55"/>
      <c r="BN282" s="55"/>
      <c r="BO282" s="55"/>
      <c r="BP282" s="55"/>
      <c r="BQ282" s="55"/>
      <c r="BR282" s="55">
        <v>1</v>
      </c>
      <c r="BS282" s="55"/>
      <c r="BT282" s="55"/>
      <c r="BU282" s="55">
        <v>9</v>
      </c>
      <c r="BV282">
        <f t="shared" si="4"/>
        <v>9</v>
      </c>
    </row>
    <row r="283" spans="1:74" x14ac:dyDescent="0.25">
      <c r="A283" s="54">
        <v>201904573</v>
      </c>
      <c r="B283" s="55"/>
      <c r="C283" s="55"/>
      <c r="D283" s="55"/>
      <c r="E283" s="55"/>
      <c r="F283" s="55"/>
      <c r="G283" s="55"/>
      <c r="H283" s="55">
        <v>1</v>
      </c>
      <c r="I283" s="55"/>
      <c r="J283" s="55"/>
      <c r="K283" s="55">
        <v>1</v>
      </c>
      <c r="L283" s="55"/>
      <c r="M283" s="55"/>
      <c r="N283" s="55"/>
      <c r="O283" s="55"/>
      <c r="P283" s="55"/>
      <c r="Q283" s="55"/>
      <c r="R283" s="55"/>
      <c r="S283" s="55"/>
      <c r="T283" s="55"/>
      <c r="U283" s="55">
        <v>1</v>
      </c>
      <c r="V283" s="55"/>
      <c r="W283" s="55"/>
      <c r="X283" s="55"/>
      <c r="Y283" s="55"/>
      <c r="Z283" s="55">
        <v>1</v>
      </c>
      <c r="AA283" s="55"/>
      <c r="AB283" s="55"/>
      <c r="AC283" s="55"/>
      <c r="AD283" s="55"/>
      <c r="AE283" s="55"/>
      <c r="AF283" s="55"/>
      <c r="AG283" s="55">
        <v>1</v>
      </c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>
        <v>1</v>
      </c>
      <c r="AS283" s="55"/>
      <c r="AT283" s="55">
        <v>1</v>
      </c>
      <c r="AU283" s="55">
        <v>1</v>
      </c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>
        <v>1</v>
      </c>
      <c r="BP283" s="55"/>
      <c r="BQ283" s="55"/>
      <c r="BR283" s="55">
        <v>1</v>
      </c>
      <c r="BS283" s="55"/>
      <c r="BT283" s="55"/>
      <c r="BU283" s="55">
        <v>10</v>
      </c>
      <c r="BV283">
        <f t="shared" si="4"/>
        <v>10</v>
      </c>
    </row>
    <row r="284" spans="1:74" x14ac:dyDescent="0.25">
      <c r="A284" s="54">
        <v>201904634</v>
      </c>
      <c r="B284" s="55"/>
      <c r="C284" s="55"/>
      <c r="D284" s="55"/>
      <c r="E284" s="55"/>
      <c r="F284" s="55"/>
      <c r="G284" s="55"/>
      <c r="H284" s="55"/>
      <c r="I284" s="55">
        <v>1</v>
      </c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>
        <v>1</v>
      </c>
      <c r="AE284" s="55"/>
      <c r="AF284" s="55">
        <v>1</v>
      </c>
      <c r="AG284" s="55"/>
      <c r="AH284" s="55"/>
      <c r="AI284" s="55">
        <v>1</v>
      </c>
      <c r="AJ284" s="55"/>
      <c r="AK284" s="55"/>
      <c r="AL284" s="55"/>
      <c r="AM284" s="55"/>
      <c r="AN284" s="55"/>
      <c r="AO284" s="55"/>
      <c r="AP284" s="55"/>
      <c r="AQ284" s="55"/>
      <c r="AR284" s="55">
        <v>1</v>
      </c>
      <c r="AS284" s="55"/>
      <c r="AT284" s="55"/>
      <c r="AU284" s="55"/>
      <c r="AV284" s="55"/>
      <c r="AW284" s="55"/>
      <c r="AX284" s="55"/>
      <c r="AY284" s="55"/>
      <c r="AZ284" s="55"/>
      <c r="BA284" s="55">
        <v>1</v>
      </c>
      <c r="BB284" s="55"/>
      <c r="BC284" s="55">
        <v>1</v>
      </c>
      <c r="BD284" s="55"/>
      <c r="BE284" s="55"/>
      <c r="BF284" s="55"/>
      <c r="BG284" s="55"/>
      <c r="BH284" s="55"/>
      <c r="BI284" s="55"/>
      <c r="BJ284" s="55">
        <v>1</v>
      </c>
      <c r="BK284" s="55"/>
      <c r="BL284" s="55"/>
      <c r="BM284" s="55">
        <v>1</v>
      </c>
      <c r="BN284" s="55"/>
      <c r="BO284" s="55"/>
      <c r="BP284" s="55"/>
      <c r="BQ284" s="55"/>
      <c r="BR284" s="55"/>
      <c r="BS284" s="55"/>
      <c r="BT284" s="55"/>
      <c r="BU284" s="55">
        <v>9</v>
      </c>
      <c r="BV284">
        <f t="shared" si="4"/>
        <v>9</v>
      </c>
    </row>
    <row r="285" spans="1:74" x14ac:dyDescent="0.25">
      <c r="A285" s="54">
        <v>201904639</v>
      </c>
      <c r="B285" s="55"/>
      <c r="C285" s="55"/>
      <c r="D285" s="55"/>
      <c r="E285" s="55"/>
      <c r="F285" s="55"/>
      <c r="G285" s="55"/>
      <c r="H285" s="55"/>
      <c r="I285" s="55"/>
      <c r="J285" s="55">
        <v>1</v>
      </c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>
        <v>1</v>
      </c>
      <c r="V285" s="55"/>
      <c r="W285" s="55">
        <v>1</v>
      </c>
      <c r="X285" s="55"/>
      <c r="Y285" s="55"/>
      <c r="Z285" s="55"/>
      <c r="AA285" s="55"/>
      <c r="AB285" s="55"/>
      <c r="AC285" s="55"/>
      <c r="AD285" s="55">
        <v>1</v>
      </c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>
        <v>1</v>
      </c>
      <c r="AU285" s="55"/>
      <c r="AV285" s="55">
        <v>2</v>
      </c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>
        <v>1</v>
      </c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>
        <v>1</v>
      </c>
      <c r="BS285" s="55"/>
      <c r="BT285" s="55"/>
      <c r="BU285" s="55">
        <v>9</v>
      </c>
      <c r="BV285">
        <f t="shared" si="4"/>
        <v>8</v>
      </c>
    </row>
    <row r="286" spans="1:74" x14ac:dyDescent="0.25">
      <c r="A286" s="54">
        <v>201904649</v>
      </c>
      <c r="B286" s="55"/>
      <c r="C286" s="55"/>
      <c r="D286" s="55"/>
      <c r="E286" s="55"/>
      <c r="F286" s="55"/>
      <c r="G286" s="55"/>
      <c r="H286" s="55"/>
      <c r="I286" s="55">
        <v>1</v>
      </c>
      <c r="J286" s="55">
        <v>1</v>
      </c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>
        <v>2</v>
      </c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>
        <v>1</v>
      </c>
      <c r="AU286" s="55"/>
      <c r="AV286" s="55"/>
      <c r="AW286" s="55"/>
      <c r="AX286" s="55">
        <v>1</v>
      </c>
      <c r="AY286" s="55">
        <v>1</v>
      </c>
      <c r="AZ286" s="55"/>
      <c r="BA286" s="55"/>
      <c r="BB286" s="55"/>
      <c r="BC286" s="55"/>
      <c r="BD286" s="55"/>
      <c r="BE286" s="55"/>
      <c r="BF286" s="55"/>
      <c r="BG286" s="55"/>
      <c r="BH286" s="55"/>
      <c r="BI286" s="55">
        <v>1</v>
      </c>
      <c r="BJ286" s="55"/>
      <c r="BK286" s="55"/>
      <c r="BL286" s="55"/>
      <c r="BM286" s="55">
        <v>1</v>
      </c>
      <c r="BN286" s="55"/>
      <c r="BO286" s="55"/>
      <c r="BP286" s="55"/>
      <c r="BQ286" s="55"/>
      <c r="BR286" s="55"/>
      <c r="BS286" s="55"/>
      <c r="BT286" s="55"/>
      <c r="BU286" s="55">
        <v>9</v>
      </c>
      <c r="BV286">
        <f t="shared" si="4"/>
        <v>8</v>
      </c>
    </row>
    <row r="287" spans="1:74" x14ac:dyDescent="0.25">
      <c r="A287" s="54">
        <v>201904660</v>
      </c>
      <c r="B287" s="55"/>
      <c r="C287" s="55"/>
      <c r="D287" s="55"/>
      <c r="E287" s="55"/>
      <c r="F287" s="55"/>
      <c r="G287" s="55"/>
      <c r="H287" s="55"/>
      <c r="I287" s="55">
        <v>1</v>
      </c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>
        <v>1</v>
      </c>
      <c r="Z287" s="55">
        <v>1</v>
      </c>
      <c r="AA287" s="55">
        <v>1</v>
      </c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>
        <v>1</v>
      </c>
      <c r="AV287" s="55">
        <v>1</v>
      </c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>
        <v>1</v>
      </c>
      <c r="BK287" s="55"/>
      <c r="BL287" s="55"/>
      <c r="BM287" s="55"/>
      <c r="BN287" s="55"/>
      <c r="BO287" s="55"/>
      <c r="BP287" s="55"/>
      <c r="BQ287" s="55"/>
      <c r="BR287" s="55">
        <v>2</v>
      </c>
      <c r="BS287" s="55"/>
      <c r="BT287" s="55"/>
      <c r="BU287" s="55">
        <v>9</v>
      </c>
      <c r="BV287">
        <f t="shared" si="4"/>
        <v>8</v>
      </c>
    </row>
    <row r="288" spans="1:74" x14ac:dyDescent="0.25">
      <c r="A288" s="54">
        <v>201904692</v>
      </c>
      <c r="B288" s="55"/>
      <c r="C288" s="55">
        <v>2</v>
      </c>
      <c r="D288" s="55"/>
      <c r="E288" s="55">
        <v>1</v>
      </c>
      <c r="F288" s="55"/>
      <c r="G288" s="55"/>
      <c r="H288" s="55"/>
      <c r="I288" s="55"/>
      <c r="J288" s="55"/>
      <c r="K288" s="55">
        <v>1</v>
      </c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>
        <v>1</v>
      </c>
      <c r="Z288" s="55">
        <v>1</v>
      </c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>
        <v>1</v>
      </c>
      <c r="AU288" s="55"/>
      <c r="AV288" s="55">
        <v>1</v>
      </c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>
        <v>1</v>
      </c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>
        <v>9</v>
      </c>
      <c r="BV288">
        <f t="shared" si="4"/>
        <v>8</v>
      </c>
    </row>
    <row r="289" spans="1:74" x14ac:dyDescent="0.25">
      <c r="A289" s="54">
        <v>201904798</v>
      </c>
      <c r="B289" s="55"/>
      <c r="C289" s="55"/>
      <c r="D289" s="55"/>
      <c r="E289" s="55"/>
      <c r="F289" s="55"/>
      <c r="G289" s="55"/>
      <c r="H289" s="55">
        <v>1</v>
      </c>
      <c r="I289" s="55">
        <v>1</v>
      </c>
      <c r="J289" s="55"/>
      <c r="K289" s="55"/>
      <c r="L289" s="55"/>
      <c r="M289" s="55"/>
      <c r="N289" s="55"/>
      <c r="O289" s="55">
        <v>1</v>
      </c>
      <c r="P289" s="55"/>
      <c r="Q289" s="55"/>
      <c r="R289" s="55"/>
      <c r="S289" s="55"/>
      <c r="T289" s="55"/>
      <c r="U289" s="55">
        <v>1</v>
      </c>
      <c r="V289" s="55"/>
      <c r="W289" s="55"/>
      <c r="X289" s="55">
        <v>1</v>
      </c>
      <c r="Y289" s="55">
        <v>1</v>
      </c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>
        <v>2</v>
      </c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>
        <v>1</v>
      </c>
      <c r="BS289" s="55">
        <v>1</v>
      </c>
      <c r="BT289" s="55"/>
      <c r="BU289" s="55">
        <v>10</v>
      </c>
      <c r="BV289">
        <f t="shared" si="4"/>
        <v>9</v>
      </c>
    </row>
    <row r="290" spans="1:74" x14ac:dyDescent="0.25">
      <c r="A290" s="54">
        <v>201904803</v>
      </c>
      <c r="B290" s="55"/>
      <c r="C290" s="55"/>
      <c r="D290" s="55"/>
      <c r="E290" s="55"/>
      <c r="F290" s="55"/>
      <c r="G290" s="55"/>
      <c r="H290" s="55"/>
      <c r="I290" s="55"/>
      <c r="J290" s="55"/>
      <c r="K290" s="55">
        <v>1</v>
      </c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>
        <v>2</v>
      </c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>
        <v>1</v>
      </c>
      <c r="AW290" s="55"/>
      <c r="AX290" s="55"/>
      <c r="AY290" s="55"/>
      <c r="AZ290" s="55"/>
      <c r="BA290" s="55">
        <v>1</v>
      </c>
      <c r="BB290" s="55"/>
      <c r="BC290" s="55"/>
      <c r="BD290" s="55"/>
      <c r="BE290" s="55"/>
      <c r="BF290" s="55"/>
      <c r="BG290" s="55">
        <v>1</v>
      </c>
      <c r="BH290" s="55"/>
      <c r="BI290" s="55">
        <v>1</v>
      </c>
      <c r="BJ290" s="55"/>
      <c r="BK290" s="55"/>
      <c r="BL290" s="55"/>
      <c r="BM290" s="55">
        <v>1</v>
      </c>
      <c r="BN290" s="55"/>
      <c r="BO290" s="55"/>
      <c r="BP290" s="55"/>
      <c r="BQ290" s="55"/>
      <c r="BR290" s="55">
        <v>1</v>
      </c>
      <c r="BS290" s="55"/>
      <c r="BT290" s="55"/>
      <c r="BU290" s="55">
        <v>9</v>
      </c>
      <c r="BV290">
        <f t="shared" si="4"/>
        <v>8</v>
      </c>
    </row>
    <row r="291" spans="1:74" x14ac:dyDescent="0.25">
      <c r="A291" s="54">
        <v>201904810</v>
      </c>
      <c r="B291" s="55"/>
      <c r="C291" s="55">
        <v>2</v>
      </c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>
        <v>1</v>
      </c>
      <c r="T291" s="55"/>
      <c r="U291" s="55">
        <v>1</v>
      </c>
      <c r="V291" s="55"/>
      <c r="W291" s="55"/>
      <c r="X291" s="55"/>
      <c r="Y291" s="55">
        <v>1</v>
      </c>
      <c r="Z291" s="55">
        <v>1</v>
      </c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>
        <v>1</v>
      </c>
      <c r="AX291" s="55">
        <v>1</v>
      </c>
      <c r="AY291" s="55"/>
      <c r="AZ291" s="55"/>
      <c r="BA291" s="55"/>
      <c r="BB291" s="55"/>
      <c r="BC291" s="55"/>
      <c r="BD291" s="55"/>
      <c r="BE291" s="55"/>
      <c r="BF291" s="55"/>
      <c r="BG291" s="55">
        <v>1</v>
      </c>
      <c r="BH291" s="55"/>
      <c r="BI291" s="55"/>
      <c r="BJ291" s="55"/>
      <c r="BK291" s="55"/>
      <c r="BL291" s="55"/>
      <c r="BM291" s="55">
        <v>1</v>
      </c>
      <c r="BN291" s="55"/>
      <c r="BO291" s="55"/>
      <c r="BP291" s="55"/>
      <c r="BQ291" s="55"/>
      <c r="BR291" s="55"/>
      <c r="BS291" s="55"/>
      <c r="BT291" s="55"/>
      <c r="BU291" s="55">
        <v>10</v>
      </c>
      <c r="BV291">
        <f t="shared" si="4"/>
        <v>9</v>
      </c>
    </row>
    <row r="292" spans="1:74" x14ac:dyDescent="0.25">
      <c r="A292" s="54">
        <v>201904865</v>
      </c>
      <c r="B292" s="55"/>
      <c r="C292" s="55"/>
      <c r="D292" s="55"/>
      <c r="E292" s="55"/>
      <c r="F292" s="55"/>
      <c r="G292" s="55"/>
      <c r="H292" s="55">
        <v>1</v>
      </c>
      <c r="I292" s="55"/>
      <c r="J292" s="55"/>
      <c r="K292" s="55"/>
      <c r="L292" s="55"/>
      <c r="M292" s="55"/>
      <c r="N292" s="55"/>
      <c r="O292" s="55">
        <v>1</v>
      </c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>
        <v>1</v>
      </c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>
        <v>2</v>
      </c>
      <c r="AU292" s="55"/>
      <c r="AV292" s="55"/>
      <c r="AW292" s="55">
        <v>1</v>
      </c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>
        <v>1</v>
      </c>
      <c r="BJ292" s="55"/>
      <c r="BK292" s="55"/>
      <c r="BL292" s="55"/>
      <c r="BM292" s="55">
        <v>1</v>
      </c>
      <c r="BN292" s="55"/>
      <c r="BO292" s="55"/>
      <c r="BP292" s="55"/>
      <c r="BQ292" s="55"/>
      <c r="BR292" s="55">
        <v>1</v>
      </c>
      <c r="BS292" s="55"/>
      <c r="BT292" s="55"/>
      <c r="BU292" s="55">
        <v>9</v>
      </c>
      <c r="BV292">
        <f t="shared" si="4"/>
        <v>8</v>
      </c>
    </row>
    <row r="293" spans="1:74" x14ac:dyDescent="0.25">
      <c r="A293" s="54">
        <v>201904881</v>
      </c>
      <c r="B293" s="55"/>
      <c r="C293" s="55"/>
      <c r="D293" s="55"/>
      <c r="E293" s="55"/>
      <c r="F293" s="55"/>
      <c r="G293" s="55"/>
      <c r="H293" s="55"/>
      <c r="I293" s="55">
        <v>1</v>
      </c>
      <c r="J293" s="55"/>
      <c r="K293" s="55">
        <v>1</v>
      </c>
      <c r="L293" s="55"/>
      <c r="M293" s="55"/>
      <c r="N293" s="55">
        <v>1</v>
      </c>
      <c r="O293" s="55"/>
      <c r="P293" s="55"/>
      <c r="Q293" s="55"/>
      <c r="R293" s="55"/>
      <c r="S293" s="55"/>
      <c r="T293" s="55"/>
      <c r="U293" s="55"/>
      <c r="V293" s="55">
        <v>1</v>
      </c>
      <c r="W293" s="55"/>
      <c r="X293" s="55"/>
      <c r="Y293" s="55"/>
      <c r="Z293" s="55">
        <v>1</v>
      </c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>
        <v>1</v>
      </c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>
        <v>2</v>
      </c>
      <c r="AY293" s="55"/>
      <c r="AZ293" s="55"/>
      <c r="BA293" s="55"/>
      <c r="BB293" s="55"/>
      <c r="BC293" s="55">
        <v>1</v>
      </c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>
        <v>9</v>
      </c>
      <c r="BV293">
        <f t="shared" si="4"/>
        <v>8</v>
      </c>
    </row>
    <row r="294" spans="1:74" x14ac:dyDescent="0.25">
      <c r="A294" s="54">
        <v>201904908</v>
      </c>
      <c r="B294" s="55"/>
      <c r="C294" s="55">
        <v>1</v>
      </c>
      <c r="D294" s="55"/>
      <c r="E294" s="55"/>
      <c r="F294" s="55"/>
      <c r="G294" s="55"/>
      <c r="H294" s="55"/>
      <c r="I294" s="55">
        <v>1</v>
      </c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>
        <v>1</v>
      </c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>
        <v>1</v>
      </c>
      <c r="AY294" s="55"/>
      <c r="AZ294" s="55"/>
      <c r="BA294" s="55">
        <v>1</v>
      </c>
      <c r="BB294" s="55"/>
      <c r="BC294" s="55">
        <v>2</v>
      </c>
      <c r="BD294" s="55"/>
      <c r="BE294" s="55"/>
      <c r="BF294" s="55"/>
      <c r="BG294" s="55"/>
      <c r="BH294" s="55"/>
      <c r="BI294" s="55">
        <v>1</v>
      </c>
      <c r="BJ294" s="55"/>
      <c r="BK294" s="55"/>
      <c r="BL294" s="55"/>
      <c r="BM294" s="55"/>
      <c r="BN294" s="55"/>
      <c r="BO294" s="55"/>
      <c r="BP294" s="55"/>
      <c r="BQ294" s="55"/>
      <c r="BR294" s="55"/>
      <c r="BS294" s="55">
        <v>1</v>
      </c>
      <c r="BT294" s="55"/>
      <c r="BU294" s="55">
        <v>9</v>
      </c>
      <c r="BV294">
        <f t="shared" si="4"/>
        <v>8</v>
      </c>
    </row>
    <row r="295" spans="1:74" x14ac:dyDescent="0.25">
      <c r="A295" s="54">
        <v>201904952</v>
      </c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>
        <v>1</v>
      </c>
      <c r="U295" s="55"/>
      <c r="V295" s="55"/>
      <c r="W295" s="55"/>
      <c r="X295" s="55"/>
      <c r="Y295" s="55"/>
      <c r="Z295" s="55">
        <v>1</v>
      </c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>
        <v>1</v>
      </c>
      <c r="AL295" s="55"/>
      <c r="AM295" s="55"/>
      <c r="AN295" s="55"/>
      <c r="AO295" s="55"/>
      <c r="AP295" s="55"/>
      <c r="AQ295" s="55"/>
      <c r="AR295" s="55"/>
      <c r="AS295" s="55"/>
      <c r="AT295" s="55">
        <v>1</v>
      </c>
      <c r="AU295" s="55"/>
      <c r="AV295" s="55">
        <v>1</v>
      </c>
      <c r="AW295" s="55"/>
      <c r="AX295" s="55"/>
      <c r="AY295" s="55"/>
      <c r="AZ295" s="55"/>
      <c r="BA295" s="55"/>
      <c r="BB295" s="55"/>
      <c r="BC295" s="55">
        <v>1</v>
      </c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>
        <v>2</v>
      </c>
      <c r="BS295" s="55"/>
      <c r="BT295" s="55">
        <v>1</v>
      </c>
      <c r="BU295" s="55">
        <v>9</v>
      </c>
      <c r="BV295">
        <f t="shared" si="4"/>
        <v>8</v>
      </c>
    </row>
    <row r="296" spans="1:74" x14ac:dyDescent="0.25">
      <c r="A296" s="54">
        <v>201904969</v>
      </c>
      <c r="B296" s="55"/>
      <c r="C296" s="55">
        <v>1</v>
      </c>
      <c r="D296" s="55"/>
      <c r="E296" s="55"/>
      <c r="F296" s="55"/>
      <c r="G296" s="55"/>
      <c r="H296" s="55">
        <v>1</v>
      </c>
      <c r="I296" s="55"/>
      <c r="J296" s="55">
        <v>1</v>
      </c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>
        <v>1</v>
      </c>
      <c r="Z296" s="55">
        <v>1</v>
      </c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>
        <v>1</v>
      </c>
      <c r="AY296" s="55"/>
      <c r="AZ296" s="55"/>
      <c r="BA296" s="55">
        <v>1</v>
      </c>
      <c r="BB296" s="55"/>
      <c r="BC296" s="55">
        <v>1</v>
      </c>
      <c r="BD296" s="55"/>
      <c r="BE296" s="55"/>
      <c r="BF296" s="55"/>
      <c r="BG296" s="55">
        <v>1</v>
      </c>
      <c r="BH296" s="55"/>
      <c r="BI296" s="55">
        <v>1</v>
      </c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>
        <v>10</v>
      </c>
      <c r="BV296">
        <f t="shared" si="4"/>
        <v>10</v>
      </c>
    </row>
    <row r="297" spans="1:74" x14ac:dyDescent="0.25">
      <c r="A297" s="54">
        <v>201905034</v>
      </c>
      <c r="B297" s="55"/>
      <c r="C297" s="55"/>
      <c r="D297" s="55"/>
      <c r="E297" s="55"/>
      <c r="F297" s="55"/>
      <c r="G297" s="55"/>
      <c r="H297" s="55"/>
      <c r="I297" s="55">
        <v>1</v>
      </c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>
        <v>1</v>
      </c>
      <c r="Z297" s="55">
        <v>1</v>
      </c>
      <c r="AA297" s="55"/>
      <c r="AB297" s="55"/>
      <c r="AC297" s="55"/>
      <c r="AD297" s="55"/>
      <c r="AE297" s="55"/>
      <c r="AF297" s="55"/>
      <c r="AG297" s="55"/>
      <c r="AH297" s="55"/>
      <c r="AI297" s="55">
        <v>1</v>
      </c>
      <c r="AJ297" s="55">
        <v>1</v>
      </c>
      <c r="AK297" s="55"/>
      <c r="AL297" s="55"/>
      <c r="AM297" s="55"/>
      <c r="AN297" s="55"/>
      <c r="AO297" s="55"/>
      <c r="AP297" s="55"/>
      <c r="AQ297" s="55"/>
      <c r="AR297" s="55"/>
      <c r="AS297" s="55"/>
      <c r="AT297" s="55">
        <v>1</v>
      </c>
      <c r="AU297" s="55"/>
      <c r="AV297" s="55"/>
      <c r="AW297" s="55"/>
      <c r="AX297" s="55"/>
      <c r="AY297" s="55">
        <v>1</v>
      </c>
      <c r="AZ297" s="55"/>
      <c r="BA297" s="55"/>
      <c r="BB297" s="55"/>
      <c r="BC297" s="55"/>
      <c r="BD297" s="55"/>
      <c r="BE297" s="55"/>
      <c r="BF297" s="55"/>
      <c r="BG297" s="55">
        <v>1</v>
      </c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>
        <v>1</v>
      </c>
      <c r="BS297" s="55"/>
      <c r="BT297" s="55"/>
      <c r="BU297" s="55">
        <v>9</v>
      </c>
      <c r="BV297">
        <f t="shared" si="4"/>
        <v>9</v>
      </c>
    </row>
    <row r="298" spans="1:74" x14ac:dyDescent="0.25">
      <c r="A298" s="54">
        <v>201905061</v>
      </c>
      <c r="B298" s="55"/>
      <c r="C298" s="55"/>
      <c r="D298" s="55"/>
      <c r="E298" s="55"/>
      <c r="F298" s="55"/>
      <c r="G298" s="55"/>
      <c r="H298" s="55"/>
      <c r="I298" s="55">
        <v>1</v>
      </c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>
        <v>1</v>
      </c>
      <c r="V298" s="55"/>
      <c r="W298" s="55"/>
      <c r="X298" s="55"/>
      <c r="Y298" s="55">
        <v>2</v>
      </c>
      <c r="Z298" s="55"/>
      <c r="AA298" s="55"/>
      <c r="AB298" s="55"/>
      <c r="AC298" s="55">
        <v>1</v>
      </c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>
        <v>1</v>
      </c>
      <c r="AS298" s="55"/>
      <c r="AT298" s="55">
        <v>1</v>
      </c>
      <c r="AU298" s="55"/>
      <c r="AV298" s="55">
        <v>1</v>
      </c>
      <c r="AW298" s="55"/>
      <c r="AX298" s="55">
        <v>1</v>
      </c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>
        <v>1</v>
      </c>
      <c r="BR298" s="55"/>
      <c r="BS298" s="55"/>
      <c r="BT298" s="55"/>
      <c r="BU298" s="55">
        <v>10</v>
      </c>
      <c r="BV298">
        <f t="shared" si="4"/>
        <v>9</v>
      </c>
    </row>
    <row r="299" spans="1:74" x14ac:dyDescent="0.25">
      <c r="A299" s="54">
        <v>201905097</v>
      </c>
      <c r="B299" s="55"/>
      <c r="C299" s="55">
        <v>1</v>
      </c>
      <c r="D299" s="55"/>
      <c r="E299" s="55"/>
      <c r="F299" s="55"/>
      <c r="G299" s="55"/>
      <c r="H299" s="55">
        <v>1</v>
      </c>
      <c r="I299" s="55"/>
      <c r="J299" s="55"/>
      <c r="K299" s="55"/>
      <c r="L299" s="55"/>
      <c r="M299" s="55"/>
      <c r="N299" s="55"/>
      <c r="O299" s="55">
        <v>1</v>
      </c>
      <c r="P299" s="55"/>
      <c r="Q299" s="55"/>
      <c r="R299" s="55"/>
      <c r="S299" s="55"/>
      <c r="T299" s="55"/>
      <c r="U299" s="55"/>
      <c r="V299" s="55"/>
      <c r="W299" s="55"/>
      <c r="X299" s="55"/>
      <c r="Y299" s="55">
        <v>1</v>
      </c>
      <c r="Z299" s="55">
        <v>1</v>
      </c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>
        <v>1</v>
      </c>
      <c r="AU299" s="55">
        <v>1</v>
      </c>
      <c r="AV299" s="55"/>
      <c r="AW299" s="55">
        <v>1</v>
      </c>
      <c r="AX299" s="55"/>
      <c r="AY299" s="55"/>
      <c r="AZ299" s="55"/>
      <c r="BA299" s="55">
        <v>1</v>
      </c>
      <c r="BB299" s="55"/>
      <c r="BC299" s="55">
        <v>1</v>
      </c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>
        <v>10</v>
      </c>
      <c r="BV299">
        <f t="shared" si="4"/>
        <v>10</v>
      </c>
    </row>
    <row r="300" spans="1:74" x14ac:dyDescent="0.25">
      <c r="A300" s="54">
        <v>201905119</v>
      </c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>
        <v>1</v>
      </c>
      <c r="V300" s="55"/>
      <c r="W300" s="55"/>
      <c r="X300" s="55"/>
      <c r="Y300" s="55"/>
      <c r="Z300" s="55"/>
      <c r="AA300" s="55">
        <v>1</v>
      </c>
      <c r="AB300" s="55"/>
      <c r="AC300" s="55">
        <v>1</v>
      </c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>
        <v>1</v>
      </c>
      <c r="AU300" s="55"/>
      <c r="AV300" s="55">
        <v>2</v>
      </c>
      <c r="AW300" s="55"/>
      <c r="AX300" s="55"/>
      <c r="AY300" s="55"/>
      <c r="AZ300" s="55"/>
      <c r="BA300" s="55">
        <v>1</v>
      </c>
      <c r="BB300" s="55"/>
      <c r="BC300" s="55">
        <v>1</v>
      </c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>
        <v>1</v>
      </c>
      <c r="BR300" s="55"/>
      <c r="BS300" s="55"/>
      <c r="BT300" s="55"/>
      <c r="BU300" s="55">
        <v>9</v>
      </c>
      <c r="BV300">
        <f t="shared" si="4"/>
        <v>8</v>
      </c>
    </row>
    <row r="301" spans="1:74" x14ac:dyDescent="0.25">
      <c r="A301" s="54">
        <v>201905129</v>
      </c>
      <c r="B301" s="55"/>
      <c r="C301" s="55"/>
      <c r="D301" s="55">
        <v>1</v>
      </c>
      <c r="E301" s="55"/>
      <c r="F301" s="55"/>
      <c r="G301" s="55"/>
      <c r="H301" s="55"/>
      <c r="I301" s="55"/>
      <c r="J301" s="55">
        <v>1</v>
      </c>
      <c r="K301" s="55"/>
      <c r="L301" s="55"/>
      <c r="M301" s="55">
        <v>1</v>
      </c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>
        <v>1</v>
      </c>
      <c r="AU301" s="55"/>
      <c r="AV301" s="55">
        <v>2</v>
      </c>
      <c r="AW301" s="55"/>
      <c r="AX301" s="55"/>
      <c r="AY301" s="55">
        <v>1</v>
      </c>
      <c r="AZ301" s="55"/>
      <c r="BA301" s="55"/>
      <c r="BB301" s="55"/>
      <c r="BC301" s="55">
        <v>1</v>
      </c>
      <c r="BD301" s="55"/>
      <c r="BE301" s="55"/>
      <c r="BF301" s="55"/>
      <c r="BG301" s="55"/>
      <c r="BH301" s="55"/>
      <c r="BI301" s="55"/>
      <c r="BJ301" s="55">
        <v>1</v>
      </c>
      <c r="BK301" s="55"/>
      <c r="BL301" s="55"/>
      <c r="BM301" s="55">
        <v>1</v>
      </c>
      <c r="BN301" s="55"/>
      <c r="BO301" s="55"/>
      <c r="BP301" s="55"/>
      <c r="BQ301" s="55"/>
      <c r="BR301" s="55"/>
      <c r="BS301" s="55"/>
      <c r="BT301" s="55"/>
      <c r="BU301" s="55">
        <v>10</v>
      </c>
      <c r="BV301">
        <f t="shared" si="4"/>
        <v>9</v>
      </c>
    </row>
    <row r="302" spans="1:74" x14ac:dyDescent="0.25">
      <c r="A302" s="54">
        <v>201905130</v>
      </c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>
        <v>1</v>
      </c>
      <c r="V302" s="55">
        <v>1</v>
      </c>
      <c r="W302" s="55"/>
      <c r="X302" s="55"/>
      <c r="Y302" s="55">
        <v>1</v>
      </c>
      <c r="Z302" s="55"/>
      <c r="AA302" s="55">
        <v>1</v>
      </c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>
        <v>2</v>
      </c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>
        <v>1</v>
      </c>
      <c r="BJ302" s="55"/>
      <c r="BK302" s="55"/>
      <c r="BL302" s="55"/>
      <c r="BM302" s="55"/>
      <c r="BN302" s="55"/>
      <c r="BO302" s="55"/>
      <c r="BP302" s="55"/>
      <c r="BQ302" s="55">
        <v>1</v>
      </c>
      <c r="BR302" s="55"/>
      <c r="BS302" s="55"/>
      <c r="BT302" s="55">
        <v>1</v>
      </c>
      <c r="BU302" s="55">
        <v>9</v>
      </c>
      <c r="BV302">
        <f t="shared" si="4"/>
        <v>8</v>
      </c>
    </row>
    <row r="303" spans="1:74" x14ac:dyDescent="0.25">
      <c r="A303" s="54">
        <v>201905166</v>
      </c>
      <c r="B303" s="55"/>
      <c r="C303" s="55"/>
      <c r="D303" s="55"/>
      <c r="E303" s="55"/>
      <c r="F303" s="55"/>
      <c r="G303" s="55"/>
      <c r="H303" s="55"/>
      <c r="I303" s="55"/>
      <c r="J303" s="55"/>
      <c r="K303" s="55">
        <v>1</v>
      </c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>
        <v>2</v>
      </c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1</v>
      </c>
      <c r="AM303" s="55"/>
      <c r="AN303" s="55"/>
      <c r="AO303" s="55"/>
      <c r="AP303" s="55"/>
      <c r="AQ303" s="55"/>
      <c r="AR303" s="55"/>
      <c r="AS303" s="55"/>
      <c r="AT303" s="55"/>
      <c r="AU303" s="55"/>
      <c r="AV303" s="55">
        <v>1</v>
      </c>
      <c r="AW303" s="55"/>
      <c r="AX303" s="55"/>
      <c r="AY303" s="55"/>
      <c r="AZ303" s="55"/>
      <c r="BA303" s="55"/>
      <c r="BB303" s="55"/>
      <c r="BC303" s="55">
        <v>1</v>
      </c>
      <c r="BD303" s="55"/>
      <c r="BE303" s="55"/>
      <c r="BF303" s="55"/>
      <c r="BG303" s="55"/>
      <c r="BH303" s="55"/>
      <c r="BI303" s="55">
        <v>1</v>
      </c>
      <c r="BJ303" s="55">
        <v>1</v>
      </c>
      <c r="BK303" s="55"/>
      <c r="BL303" s="55"/>
      <c r="BM303" s="55"/>
      <c r="BN303" s="55"/>
      <c r="BO303" s="55"/>
      <c r="BP303" s="55"/>
      <c r="BQ303" s="55">
        <v>1</v>
      </c>
      <c r="BR303" s="55">
        <v>1</v>
      </c>
      <c r="BS303" s="55"/>
      <c r="BT303" s="55"/>
      <c r="BU303" s="55">
        <v>10</v>
      </c>
      <c r="BV303">
        <f t="shared" si="4"/>
        <v>9</v>
      </c>
    </row>
    <row r="304" spans="1:74" x14ac:dyDescent="0.25">
      <c r="A304" s="54">
        <v>201905175</v>
      </c>
      <c r="B304" s="55"/>
      <c r="C304" s="55"/>
      <c r="D304" s="55"/>
      <c r="E304" s="55"/>
      <c r="F304" s="55"/>
      <c r="G304" s="55"/>
      <c r="H304" s="55"/>
      <c r="I304" s="55"/>
      <c r="J304" s="55"/>
      <c r="K304" s="55">
        <v>2</v>
      </c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>
        <v>1</v>
      </c>
      <c r="W304" s="55"/>
      <c r="X304" s="55"/>
      <c r="Y304" s="55"/>
      <c r="Z304" s="55"/>
      <c r="AA304" s="55">
        <v>1</v>
      </c>
      <c r="AB304" s="55"/>
      <c r="AC304" s="55"/>
      <c r="AD304" s="55">
        <v>1</v>
      </c>
      <c r="AE304" s="55"/>
      <c r="AF304" s="55"/>
      <c r="AG304" s="55"/>
      <c r="AH304" s="55"/>
      <c r="AI304" s="55"/>
      <c r="AJ304" s="55"/>
      <c r="AK304" s="55"/>
      <c r="AL304" s="55">
        <v>1</v>
      </c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>
        <v>1</v>
      </c>
      <c r="AY304" s="55"/>
      <c r="AZ304" s="55"/>
      <c r="BA304" s="55"/>
      <c r="BB304" s="55">
        <v>1</v>
      </c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>
        <v>1</v>
      </c>
      <c r="BO304" s="55"/>
      <c r="BP304" s="55"/>
      <c r="BQ304" s="55"/>
      <c r="BR304" s="55"/>
      <c r="BS304" s="55"/>
      <c r="BT304" s="55"/>
      <c r="BU304" s="55">
        <v>9</v>
      </c>
      <c r="BV304">
        <f t="shared" si="4"/>
        <v>8</v>
      </c>
    </row>
    <row r="305" spans="1:74" x14ac:dyDescent="0.25">
      <c r="A305" s="54">
        <v>201905179</v>
      </c>
      <c r="B305" s="55"/>
      <c r="C305" s="55"/>
      <c r="D305" s="55"/>
      <c r="E305" s="55"/>
      <c r="F305" s="55"/>
      <c r="G305" s="55"/>
      <c r="H305" s="55"/>
      <c r="I305" s="55">
        <v>1</v>
      </c>
      <c r="J305" s="55"/>
      <c r="K305" s="55">
        <v>1</v>
      </c>
      <c r="L305" s="55"/>
      <c r="M305" s="55"/>
      <c r="N305" s="55"/>
      <c r="O305" s="55"/>
      <c r="P305" s="55">
        <v>1</v>
      </c>
      <c r="Q305" s="55"/>
      <c r="R305" s="55"/>
      <c r="S305" s="55"/>
      <c r="T305" s="55"/>
      <c r="U305" s="55"/>
      <c r="V305" s="55"/>
      <c r="W305" s="55"/>
      <c r="X305" s="55"/>
      <c r="Y305" s="55">
        <v>2</v>
      </c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>
        <v>1</v>
      </c>
      <c r="AS305" s="55"/>
      <c r="AT305" s="55">
        <v>1</v>
      </c>
      <c r="AU305" s="55"/>
      <c r="AV305" s="55"/>
      <c r="AW305" s="55"/>
      <c r="AX305" s="55">
        <v>1</v>
      </c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>
        <v>1</v>
      </c>
      <c r="BS305" s="55"/>
      <c r="BT305" s="55"/>
      <c r="BU305" s="55">
        <v>9</v>
      </c>
      <c r="BV305">
        <f t="shared" si="4"/>
        <v>8</v>
      </c>
    </row>
    <row r="306" spans="1:74" x14ac:dyDescent="0.25">
      <c r="A306" s="54">
        <v>201905200</v>
      </c>
      <c r="B306" s="55"/>
      <c r="C306" s="55"/>
      <c r="D306" s="55"/>
      <c r="E306" s="55">
        <v>1</v>
      </c>
      <c r="F306" s="55"/>
      <c r="G306" s="55"/>
      <c r="H306" s="55">
        <v>1</v>
      </c>
      <c r="I306" s="55"/>
      <c r="J306" s="55"/>
      <c r="K306" s="55">
        <v>1</v>
      </c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>
        <v>1</v>
      </c>
      <c r="W306" s="55"/>
      <c r="X306" s="55"/>
      <c r="Y306" s="55"/>
      <c r="Z306" s="55"/>
      <c r="AA306" s="55"/>
      <c r="AB306" s="55"/>
      <c r="AC306" s="55">
        <v>1</v>
      </c>
      <c r="AD306" s="55"/>
      <c r="AE306" s="55"/>
      <c r="AF306" s="55"/>
      <c r="AG306" s="55">
        <v>1</v>
      </c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>
        <v>1</v>
      </c>
      <c r="AU306" s="55"/>
      <c r="AV306" s="55"/>
      <c r="AW306" s="55"/>
      <c r="AX306" s="55">
        <v>1</v>
      </c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>
        <v>2</v>
      </c>
      <c r="BR306" s="55"/>
      <c r="BS306" s="55"/>
      <c r="BT306" s="55"/>
      <c r="BU306" s="55">
        <v>10</v>
      </c>
      <c r="BV306">
        <f t="shared" si="4"/>
        <v>9</v>
      </c>
    </row>
    <row r="307" spans="1:74" x14ac:dyDescent="0.25">
      <c r="A307" s="54">
        <v>201905228</v>
      </c>
      <c r="B307" s="55"/>
      <c r="C307" s="55"/>
      <c r="D307" s="55"/>
      <c r="E307" s="55"/>
      <c r="F307" s="55"/>
      <c r="G307" s="55"/>
      <c r="H307" s="55"/>
      <c r="I307" s="55">
        <v>1</v>
      </c>
      <c r="J307" s="55"/>
      <c r="K307" s="55"/>
      <c r="L307" s="55"/>
      <c r="M307" s="55"/>
      <c r="N307" s="55"/>
      <c r="O307" s="55"/>
      <c r="P307" s="55">
        <v>1</v>
      </c>
      <c r="Q307" s="55"/>
      <c r="R307" s="55"/>
      <c r="S307" s="55"/>
      <c r="T307" s="55"/>
      <c r="U307" s="55"/>
      <c r="V307" s="55">
        <v>1</v>
      </c>
      <c r="W307" s="55"/>
      <c r="X307" s="55"/>
      <c r="Y307" s="55">
        <v>1</v>
      </c>
      <c r="Z307" s="55">
        <v>1</v>
      </c>
      <c r="AA307" s="55"/>
      <c r="AB307" s="55"/>
      <c r="AC307" s="55"/>
      <c r="AD307" s="55"/>
      <c r="AE307" s="55"/>
      <c r="AF307" s="55"/>
      <c r="AG307" s="55">
        <v>1</v>
      </c>
      <c r="AH307" s="55"/>
      <c r="AI307" s="55"/>
      <c r="AJ307" s="55">
        <v>1</v>
      </c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>
        <v>1</v>
      </c>
      <c r="AV307" s="55"/>
      <c r="AW307" s="55"/>
      <c r="AX307" s="55"/>
      <c r="AY307" s="55"/>
      <c r="AZ307" s="55"/>
      <c r="BA307" s="55"/>
      <c r="BB307" s="55"/>
      <c r="BC307" s="55">
        <v>1</v>
      </c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>
        <v>9</v>
      </c>
      <c r="BV307">
        <f t="shared" si="4"/>
        <v>9</v>
      </c>
    </row>
    <row r="308" spans="1:74" x14ac:dyDescent="0.25">
      <c r="A308" s="54">
        <v>201905308</v>
      </c>
      <c r="B308" s="55"/>
      <c r="C308" s="55"/>
      <c r="D308" s="55"/>
      <c r="E308" s="55"/>
      <c r="F308" s="55"/>
      <c r="G308" s="55"/>
      <c r="H308" s="55"/>
      <c r="I308" s="55">
        <v>1</v>
      </c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>
        <v>2</v>
      </c>
      <c r="Z308" s="55">
        <v>1</v>
      </c>
      <c r="AA308" s="55"/>
      <c r="AB308" s="55"/>
      <c r="AC308" s="55">
        <v>1</v>
      </c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>
        <v>1</v>
      </c>
      <c r="AS308" s="55"/>
      <c r="AT308" s="55"/>
      <c r="AU308" s="55"/>
      <c r="AV308" s="55"/>
      <c r="AW308" s="55"/>
      <c r="AX308" s="55">
        <v>1</v>
      </c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>
        <v>1</v>
      </c>
      <c r="BN308" s="55"/>
      <c r="BO308" s="55"/>
      <c r="BP308" s="55"/>
      <c r="BQ308" s="55"/>
      <c r="BR308" s="55">
        <v>1</v>
      </c>
      <c r="BS308" s="55"/>
      <c r="BT308" s="55"/>
      <c r="BU308" s="55">
        <v>9</v>
      </c>
      <c r="BV308">
        <f t="shared" si="4"/>
        <v>8</v>
      </c>
    </row>
    <row r="309" spans="1:74" x14ac:dyDescent="0.25">
      <c r="A309" s="54">
        <v>201905325</v>
      </c>
      <c r="B309" s="55"/>
      <c r="C309" s="55">
        <v>1</v>
      </c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>
        <v>1</v>
      </c>
      <c r="Y309" s="55"/>
      <c r="Z309" s="55">
        <v>2</v>
      </c>
      <c r="AA309" s="55"/>
      <c r="AB309" s="55"/>
      <c r="AC309" s="55"/>
      <c r="AD309" s="55"/>
      <c r="AE309" s="55"/>
      <c r="AF309" s="55"/>
      <c r="AG309" s="55"/>
      <c r="AH309" s="55"/>
      <c r="AI309" s="55">
        <v>1</v>
      </c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>
        <v>1</v>
      </c>
      <c r="AU309" s="55"/>
      <c r="AV309" s="55">
        <v>1</v>
      </c>
      <c r="AW309" s="55">
        <v>1</v>
      </c>
      <c r="AX309" s="55">
        <v>1</v>
      </c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>
        <v>9</v>
      </c>
      <c r="BV309">
        <f t="shared" si="4"/>
        <v>8</v>
      </c>
    </row>
    <row r="310" spans="1:74" x14ac:dyDescent="0.25">
      <c r="A310" s="54">
        <v>201905328</v>
      </c>
      <c r="B310" s="55"/>
      <c r="C310" s="55">
        <v>1</v>
      </c>
      <c r="D310" s="55"/>
      <c r="E310" s="55"/>
      <c r="F310" s="55"/>
      <c r="G310" s="55"/>
      <c r="H310" s="55"/>
      <c r="I310" s="55"/>
      <c r="J310" s="55">
        <v>1</v>
      </c>
      <c r="K310" s="55"/>
      <c r="L310" s="55"/>
      <c r="M310" s="55">
        <v>1</v>
      </c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>
        <v>1</v>
      </c>
      <c r="AU310" s="55">
        <v>1</v>
      </c>
      <c r="AV310" s="55">
        <v>1</v>
      </c>
      <c r="AW310" s="55"/>
      <c r="AX310" s="55">
        <v>1</v>
      </c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>
        <v>1</v>
      </c>
      <c r="BK310" s="55"/>
      <c r="BL310" s="55"/>
      <c r="BM310" s="55">
        <v>1</v>
      </c>
      <c r="BN310" s="55"/>
      <c r="BO310" s="55"/>
      <c r="BP310" s="55"/>
      <c r="BQ310" s="55"/>
      <c r="BR310" s="55"/>
      <c r="BS310" s="55"/>
      <c r="BT310" s="55">
        <v>1</v>
      </c>
      <c r="BU310" s="55">
        <v>10</v>
      </c>
      <c r="BV310">
        <f t="shared" si="4"/>
        <v>10</v>
      </c>
    </row>
    <row r="311" spans="1:74" x14ac:dyDescent="0.25">
      <c r="A311" s="54">
        <v>201905354</v>
      </c>
      <c r="B311" s="55"/>
      <c r="C311" s="55"/>
      <c r="D311" s="55"/>
      <c r="E311" s="55"/>
      <c r="F311" s="55"/>
      <c r="G311" s="55"/>
      <c r="H311" s="55">
        <v>1</v>
      </c>
      <c r="I311" s="55"/>
      <c r="J311" s="55"/>
      <c r="K311" s="55"/>
      <c r="L311" s="55"/>
      <c r="M311" s="55"/>
      <c r="N311" s="55"/>
      <c r="O311" s="55"/>
      <c r="P311" s="55">
        <v>1</v>
      </c>
      <c r="Q311" s="55"/>
      <c r="R311" s="55"/>
      <c r="S311" s="55"/>
      <c r="T311" s="55"/>
      <c r="U311" s="55">
        <v>1</v>
      </c>
      <c r="V311" s="55"/>
      <c r="W311" s="55"/>
      <c r="X311" s="55"/>
      <c r="Y311" s="55">
        <v>1</v>
      </c>
      <c r="Z311" s="55">
        <v>1</v>
      </c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>
        <v>1</v>
      </c>
      <c r="AV311" s="55">
        <v>1</v>
      </c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>
        <v>2</v>
      </c>
      <c r="BS311" s="55"/>
      <c r="BT311" s="55"/>
      <c r="BU311" s="55">
        <v>9</v>
      </c>
      <c r="BV311">
        <f t="shared" si="4"/>
        <v>8</v>
      </c>
    </row>
    <row r="312" spans="1:74" x14ac:dyDescent="0.25">
      <c r="A312" s="54">
        <v>201905376</v>
      </c>
      <c r="B312" s="55"/>
      <c r="C312" s="55"/>
      <c r="D312" s="55"/>
      <c r="E312" s="55">
        <v>1</v>
      </c>
      <c r="F312" s="55"/>
      <c r="G312" s="55"/>
      <c r="H312" s="55"/>
      <c r="I312" s="55">
        <v>1</v>
      </c>
      <c r="J312" s="55"/>
      <c r="K312" s="55">
        <v>1</v>
      </c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>
        <v>1</v>
      </c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>
        <v>1</v>
      </c>
      <c r="AS312" s="55"/>
      <c r="AT312" s="55">
        <v>1</v>
      </c>
      <c r="AU312" s="55"/>
      <c r="AV312" s="55">
        <v>1</v>
      </c>
      <c r="AW312" s="55"/>
      <c r="AX312" s="55">
        <v>1</v>
      </c>
      <c r="AY312" s="55"/>
      <c r="AZ312" s="55"/>
      <c r="BA312" s="55">
        <v>1</v>
      </c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>
        <v>1</v>
      </c>
      <c r="BS312" s="55"/>
      <c r="BT312" s="55"/>
      <c r="BU312" s="55">
        <v>10</v>
      </c>
      <c r="BV312">
        <f t="shared" si="4"/>
        <v>10</v>
      </c>
    </row>
    <row r="313" spans="1:74" x14ac:dyDescent="0.25">
      <c r="A313" s="54">
        <v>201905443</v>
      </c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>
        <v>1</v>
      </c>
      <c r="W313" s="55"/>
      <c r="X313" s="55"/>
      <c r="Y313" s="55"/>
      <c r="Z313" s="55">
        <v>1</v>
      </c>
      <c r="AA313" s="55"/>
      <c r="AB313" s="55"/>
      <c r="AC313" s="55"/>
      <c r="AD313" s="55"/>
      <c r="AE313" s="55"/>
      <c r="AF313" s="55"/>
      <c r="AG313" s="55">
        <v>1</v>
      </c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>
        <v>2</v>
      </c>
      <c r="AS313" s="55"/>
      <c r="AT313" s="55"/>
      <c r="AU313" s="55"/>
      <c r="AV313" s="55"/>
      <c r="AW313" s="55"/>
      <c r="AX313" s="55"/>
      <c r="AY313" s="55"/>
      <c r="AZ313" s="55"/>
      <c r="BA313" s="55">
        <v>1</v>
      </c>
      <c r="BB313" s="55"/>
      <c r="BC313" s="55">
        <v>1</v>
      </c>
      <c r="BD313" s="55"/>
      <c r="BE313" s="55"/>
      <c r="BF313" s="55"/>
      <c r="BG313" s="55"/>
      <c r="BH313" s="55"/>
      <c r="BI313" s="55"/>
      <c r="BJ313" s="55">
        <v>1</v>
      </c>
      <c r="BK313" s="55"/>
      <c r="BL313" s="55"/>
      <c r="BM313" s="55">
        <v>1</v>
      </c>
      <c r="BN313" s="55"/>
      <c r="BO313" s="55"/>
      <c r="BP313" s="55"/>
      <c r="BQ313" s="55"/>
      <c r="BR313" s="55">
        <v>1</v>
      </c>
      <c r="BS313" s="55"/>
      <c r="BT313" s="55"/>
      <c r="BU313" s="55">
        <v>10</v>
      </c>
      <c r="BV313">
        <f t="shared" si="4"/>
        <v>9</v>
      </c>
    </row>
    <row r="314" spans="1:74" x14ac:dyDescent="0.25">
      <c r="A314" s="54">
        <v>201905451</v>
      </c>
      <c r="B314" s="55"/>
      <c r="C314" s="55">
        <v>1</v>
      </c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>
        <v>1</v>
      </c>
      <c r="Q314" s="55"/>
      <c r="R314" s="55"/>
      <c r="S314" s="55"/>
      <c r="T314" s="55"/>
      <c r="U314" s="55">
        <v>2</v>
      </c>
      <c r="V314" s="55"/>
      <c r="W314" s="55"/>
      <c r="X314" s="55"/>
      <c r="Y314" s="55">
        <v>1</v>
      </c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>
        <v>1</v>
      </c>
      <c r="AW314" s="55"/>
      <c r="AX314" s="55">
        <v>1</v>
      </c>
      <c r="AY314" s="55"/>
      <c r="AZ314" s="55">
        <v>1</v>
      </c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>
        <v>1</v>
      </c>
      <c r="BL314" s="55"/>
      <c r="BM314" s="55"/>
      <c r="BN314" s="55"/>
      <c r="BO314" s="55"/>
      <c r="BP314" s="55"/>
      <c r="BQ314" s="55"/>
      <c r="BR314" s="55"/>
      <c r="BS314" s="55"/>
      <c r="BT314" s="55"/>
      <c r="BU314" s="55">
        <v>9</v>
      </c>
      <c r="BV314">
        <f t="shared" si="4"/>
        <v>8</v>
      </c>
    </row>
    <row r="315" spans="1:74" x14ac:dyDescent="0.25">
      <c r="A315" s="54">
        <v>201905483</v>
      </c>
      <c r="B315" s="55"/>
      <c r="C315" s="55"/>
      <c r="D315" s="55"/>
      <c r="E315" s="55"/>
      <c r="F315" s="55"/>
      <c r="G315" s="55"/>
      <c r="H315" s="55"/>
      <c r="I315" s="55"/>
      <c r="J315" s="55">
        <v>1</v>
      </c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>
        <v>1</v>
      </c>
      <c r="Z315" s="55"/>
      <c r="AA315" s="55"/>
      <c r="AB315" s="55"/>
      <c r="AC315" s="55"/>
      <c r="AD315" s="55"/>
      <c r="AE315" s="55"/>
      <c r="AF315" s="55"/>
      <c r="AG315" s="55">
        <v>1</v>
      </c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>
        <v>1</v>
      </c>
      <c r="AS315" s="55"/>
      <c r="AT315" s="55"/>
      <c r="AU315" s="55"/>
      <c r="AV315" s="55"/>
      <c r="AW315" s="55"/>
      <c r="AX315" s="55">
        <v>1</v>
      </c>
      <c r="AY315" s="55"/>
      <c r="AZ315" s="55"/>
      <c r="BA315" s="55"/>
      <c r="BB315" s="55">
        <v>1</v>
      </c>
      <c r="BC315" s="55">
        <v>1</v>
      </c>
      <c r="BD315" s="55"/>
      <c r="BE315" s="55"/>
      <c r="BF315" s="55"/>
      <c r="BG315" s="55"/>
      <c r="BH315" s="55"/>
      <c r="BI315" s="55"/>
      <c r="BJ315" s="55">
        <v>1</v>
      </c>
      <c r="BK315" s="55"/>
      <c r="BL315" s="55"/>
      <c r="BM315" s="55"/>
      <c r="BN315" s="55"/>
      <c r="BO315" s="55"/>
      <c r="BP315" s="55"/>
      <c r="BQ315" s="55">
        <v>1</v>
      </c>
      <c r="BR315" s="55"/>
      <c r="BS315" s="55">
        <v>1</v>
      </c>
      <c r="BT315" s="55"/>
      <c r="BU315" s="55">
        <v>10</v>
      </c>
      <c r="BV315">
        <f t="shared" si="4"/>
        <v>10</v>
      </c>
    </row>
    <row r="316" spans="1:74" x14ac:dyDescent="0.25">
      <c r="A316" s="54">
        <v>201905587</v>
      </c>
      <c r="B316" s="55"/>
      <c r="C316" s="55">
        <v>1</v>
      </c>
      <c r="D316" s="55"/>
      <c r="E316" s="55"/>
      <c r="F316" s="55"/>
      <c r="G316" s="55"/>
      <c r="H316" s="55"/>
      <c r="I316" s="55">
        <v>2</v>
      </c>
      <c r="J316" s="55">
        <v>1</v>
      </c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>
        <v>1</v>
      </c>
      <c r="AM316" s="55"/>
      <c r="AN316" s="55"/>
      <c r="AO316" s="55"/>
      <c r="AP316" s="55"/>
      <c r="AQ316" s="55"/>
      <c r="AR316" s="55"/>
      <c r="AS316" s="55"/>
      <c r="AT316" s="55">
        <v>1</v>
      </c>
      <c r="AU316" s="55"/>
      <c r="AV316" s="55"/>
      <c r="AW316" s="55"/>
      <c r="AX316" s="55"/>
      <c r="AY316" s="55"/>
      <c r="AZ316" s="55"/>
      <c r="BA316" s="55"/>
      <c r="BB316" s="55"/>
      <c r="BC316" s="55">
        <v>2</v>
      </c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>
        <v>1</v>
      </c>
      <c r="BQ316" s="55"/>
      <c r="BR316" s="55"/>
      <c r="BS316" s="55"/>
      <c r="BT316" s="55"/>
      <c r="BU316" s="55">
        <v>9</v>
      </c>
      <c r="BV316">
        <f t="shared" si="4"/>
        <v>7</v>
      </c>
    </row>
    <row r="317" spans="1:74" x14ac:dyDescent="0.25">
      <c r="A317" s="54">
        <v>201905604</v>
      </c>
      <c r="B317" s="55"/>
      <c r="C317" s="55"/>
      <c r="D317" s="55"/>
      <c r="E317" s="55"/>
      <c r="F317" s="55"/>
      <c r="G317" s="55"/>
      <c r="H317" s="55"/>
      <c r="I317" s="55"/>
      <c r="J317" s="55"/>
      <c r="K317" s="55">
        <v>1</v>
      </c>
      <c r="L317" s="55"/>
      <c r="M317" s="55"/>
      <c r="N317" s="55"/>
      <c r="O317" s="55">
        <v>1</v>
      </c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>
        <v>1</v>
      </c>
      <c r="AK317" s="55"/>
      <c r="AL317" s="55">
        <v>2</v>
      </c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>
        <v>1</v>
      </c>
      <c r="BD317" s="55"/>
      <c r="BE317" s="55"/>
      <c r="BF317" s="55"/>
      <c r="BG317" s="55"/>
      <c r="BH317" s="55"/>
      <c r="BI317" s="55"/>
      <c r="BJ317" s="55">
        <v>1</v>
      </c>
      <c r="BK317" s="55"/>
      <c r="BL317" s="55"/>
      <c r="BM317" s="55">
        <v>1</v>
      </c>
      <c r="BN317" s="55"/>
      <c r="BO317" s="55">
        <v>2</v>
      </c>
      <c r="BP317" s="55"/>
      <c r="BQ317" s="55"/>
      <c r="BR317" s="55"/>
      <c r="BS317" s="55"/>
      <c r="BT317" s="55"/>
      <c r="BU317" s="55">
        <v>10</v>
      </c>
      <c r="BV317">
        <f t="shared" si="4"/>
        <v>8</v>
      </c>
    </row>
    <row r="318" spans="1:74" x14ac:dyDescent="0.25">
      <c r="A318" s="54">
        <v>201905634</v>
      </c>
      <c r="B318" s="55"/>
      <c r="C318" s="55"/>
      <c r="D318" s="55"/>
      <c r="E318" s="55">
        <v>1</v>
      </c>
      <c r="F318" s="55"/>
      <c r="G318" s="55"/>
      <c r="H318" s="55">
        <v>1</v>
      </c>
      <c r="I318" s="55"/>
      <c r="J318" s="55"/>
      <c r="K318" s="55"/>
      <c r="L318" s="55"/>
      <c r="M318" s="55"/>
      <c r="N318" s="55"/>
      <c r="O318" s="55">
        <v>1</v>
      </c>
      <c r="P318" s="55"/>
      <c r="Q318" s="55"/>
      <c r="R318" s="55"/>
      <c r="S318" s="55"/>
      <c r="T318" s="55"/>
      <c r="U318" s="55">
        <v>1</v>
      </c>
      <c r="V318" s="55">
        <v>1</v>
      </c>
      <c r="W318" s="55">
        <v>1</v>
      </c>
      <c r="X318" s="55"/>
      <c r="Y318" s="55">
        <v>1</v>
      </c>
      <c r="Z318" s="55">
        <v>1</v>
      </c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>
        <v>1</v>
      </c>
      <c r="AW318" s="55"/>
      <c r="AX318" s="55">
        <v>1</v>
      </c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>
        <v>10</v>
      </c>
      <c r="BV318">
        <f t="shared" si="4"/>
        <v>10</v>
      </c>
    </row>
    <row r="319" spans="1:74" x14ac:dyDescent="0.25">
      <c r="A319" s="54">
        <v>201905682</v>
      </c>
      <c r="B319" s="55"/>
      <c r="C319" s="55">
        <v>1</v>
      </c>
      <c r="D319" s="55"/>
      <c r="E319" s="55"/>
      <c r="F319" s="55"/>
      <c r="G319" s="55"/>
      <c r="H319" s="55"/>
      <c r="I319" s="55">
        <v>1</v>
      </c>
      <c r="J319" s="55">
        <v>1</v>
      </c>
      <c r="K319" s="55"/>
      <c r="L319" s="55"/>
      <c r="M319" s="55"/>
      <c r="N319" s="55"/>
      <c r="O319" s="55"/>
      <c r="P319" s="55">
        <v>1</v>
      </c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>
        <v>1</v>
      </c>
      <c r="AU319" s="55"/>
      <c r="AV319" s="55">
        <v>2</v>
      </c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>
        <v>1</v>
      </c>
      <c r="BJ319" s="55"/>
      <c r="BK319" s="55"/>
      <c r="BL319" s="55"/>
      <c r="BM319" s="55"/>
      <c r="BN319" s="55"/>
      <c r="BO319" s="55"/>
      <c r="BP319" s="55"/>
      <c r="BQ319" s="55"/>
      <c r="BR319" s="55">
        <v>1</v>
      </c>
      <c r="BS319" s="55"/>
      <c r="BT319" s="55"/>
      <c r="BU319" s="55">
        <v>9</v>
      </c>
      <c r="BV319">
        <f t="shared" si="4"/>
        <v>8</v>
      </c>
    </row>
    <row r="320" spans="1:74" x14ac:dyDescent="0.25">
      <c r="A320" s="54">
        <v>201905705</v>
      </c>
      <c r="B320" s="55"/>
      <c r="C320" s="55">
        <v>1</v>
      </c>
      <c r="D320" s="55"/>
      <c r="E320" s="55"/>
      <c r="F320" s="55"/>
      <c r="G320" s="55"/>
      <c r="H320" s="55"/>
      <c r="I320" s="55">
        <v>1</v>
      </c>
      <c r="J320" s="55"/>
      <c r="K320" s="55"/>
      <c r="L320" s="55"/>
      <c r="M320" s="55"/>
      <c r="N320" s="55"/>
      <c r="O320" s="55">
        <v>1</v>
      </c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>
        <v>1</v>
      </c>
      <c r="AF320" s="55"/>
      <c r="AG320" s="55">
        <v>1</v>
      </c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>
        <v>1</v>
      </c>
      <c r="AY320" s="55"/>
      <c r="AZ320" s="55"/>
      <c r="BA320" s="55"/>
      <c r="BB320" s="55"/>
      <c r="BC320" s="55"/>
      <c r="BD320" s="55"/>
      <c r="BE320" s="55"/>
      <c r="BF320" s="55"/>
      <c r="BG320" s="55">
        <v>1</v>
      </c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>
        <v>2</v>
      </c>
      <c r="BS320" s="55"/>
      <c r="BT320" s="55"/>
      <c r="BU320" s="55">
        <v>9</v>
      </c>
      <c r="BV320">
        <f t="shared" si="4"/>
        <v>8</v>
      </c>
    </row>
    <row r="321" spans="1:74" x14ac:dyDescent="0.25">
      <c r="A321" s="54">
        <v>201905711</v>
      </c>
      <c r="B321" s="55"/>
      <c r="C321" s="55"/>
      <c r="D321" s="55"/>
      <c r="E321" s="55"/>
      <c r="F321" s="55"/>
      <c r="G321" s="55"/>
      <c r="H321" s="55">
        <v>1</v>
      </c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>
        <v>1</v>
      </c>
      <c r="V321" s="55"/>
      <c r="W321" s="55"/>
      <c r="X321" s="55"/>
      <c r="Y321" s="55"/>
      <c r="Z321" s="55">
        <v>1</v>
      </c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>
        <v>1</v>
      </c>
      <c r="AM321" s="55"/>
      <c r="AN321" s="55"/>
      <c r="AO321" s="55"/>
      <c r="AP321" s="55"/>
      <c r="AQ321" s="55"/>
      <c r="AR321" s="55"/>
      <c r="AS321" s="55"/>
      <c r="AT321" s="55"/>
      <c r="AU321" s="55"/>
      <c r="AV321" s="55">
        <v>1</v>
      </c>
      <c r="AW321" s="55"/>
      <c r="AX321" s="55"/>
      <c r="AY321" s="55"/>
      <c r="AZ321" s="55"/>
      <c r="BA321" s="55"/>
      <c r="BB321" s="55"/>
      <c r="BC321" s="55">
        <v>1</v>
      </c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>
        <v>2</v>
      </c>
      <c r="BS321" s="55"/>
      <c r="BT321" s="55"/>
      <c r="BU321" s="55">
        <v>8</v>
      </c>
      <c r="BV321">
        <f t="shared" si="4"/>
        <v>7</v>
      </c>
    </row>
    <row r="322" spans="1:74" x14ac:dyDescent="0.25">
      <c r="A322" s="54">
        <v>201905723</v>
      </c>
      <c r="B322" s="55"/>
      <c r="C322" s="55"/>
      <c r="D322" s="55"/>
      <c r="E322" s="55"/>
      <c r="F322" s="55"/>
      <c r="G322" s="55"/>
      <c r="H322" s="55">
        <v>1</v>
      </c>
      <c r="I322" s="55">
        <v>1</v>
      </c>
      <c r="J322" s="55">
        <v>1</v>
      </c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>
        <v>1</v>
      </c>
      <c r="X322" s="55"/>
      <c r="Y322" s="55"/>
      <c r="Z322" s="55">
        <v>1</v>
      </c>
      <c r="AA322" s="55">
        <v>1</v>
      </c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>
        <v>1</v>
      </c>
      <c r="AU322" s="55"/>
      <c r="AV322" s="55"/>
      <c r="AW322" s="55"/>
      <c r="AX322" s="55"/>
      <c r="AY322" s="55"/>
      <c r="AZ322" s="55"/>
      <c r="BA322" s="55"/>
      <c r="BB322" s="55"/>
      <c r="BC322" s="55">
        <v>1</v>
      </c>
      <c r="BD322" s="55"/>
      <c r="BE322" s="55"/>
      <c r="BF322" s="55"/>
      <c r="BG322" s="55"/>
      <c r="BH322" s="55"/>
      <c r="BI322" s="55"/>
      <c r="BJ322" s="55"/>
      <c r="BK322" s="55"/>
      <c r="BL322" s="55"/>
      <c r="BM322" s="55">
        <v>1</v>
      </c>
      <c r="BN322" s="55"/>
      <c r="BO322" s="55"/>
      <c r="BP322" s="55"/>
      <c r="BQ322" s="55"/>
      <c r="BR322" s="55"/>
      <c r="BS322" s="55"/>
      <c r="BT322" s="55"/>
      <c r="BU322" s="55">
        <v>9</v>
      </c>
      <c r="BV322">
        <f t="shared" si="4"/>
        <v>9</v>
      </c>
    </row>
    <row r="323" spans="1:74" x14ac:dyDescent="0.25">
      <c r="A323" s="54">
        <v>201905727</v>
      </c>
      <c r="B323" s="55"/>
      <c r="C323" s="55"/>
      <c r="D323" s="55"/>
      <c r="E323" s="55"/>
      <c r="F323" s="55"/>
      <c r="G323" s="55"/>
      <c r="H323" s="55">
        <v>1</v>
      </c>
      <c r="I323" s="55">
        <v>1</v>
      </c>
      <c r="J323" s="55"/>
      <c r="K323" s="55">
        <v>1</v>
      </c>
      <c r="L323" s="55"/>
      <c r="M323" s="55"/>
      <c r="N323" s="55"/>
      <c r="O323" s="55"/>
      <c r="P323" s="55">
        <v>1</v>
      </c>
      <c r="Q323" s="55"/>
      <c r="R323" s="55"/>
      <c r="S323" s="55">
        <v>1</v>
      </c>
      <c r="T323" s="55"/>
      <c r="U323" s="55"/>
      <c r="V323" s="55"/>
      <c r="W323" s="55"/>
      <c r="X323" s="55"/>
      <c r="Y323" s="55">
        <v>1</v>
      </c>
      <c r="Z323" s="55"/>
      <c r="AA323" s="55"/>
      <c r="AB323" s="55"/>
      <c r="AC323" s="55"/>
      <c r="AD323" s="55"/>
      <c r="AE323" s="55"/>
      <c r="AF323" s="55"/>
      <c r="AG323" s="55">
        <v>1</v>
      </c>
      <c r="AH323" s="55"/>
      <c r="AI323" s="55"/>
      <c r="AJ323" s="55"/>
      <c r="AK323" s="55"/>
      <c r="AL323" s="55"/>
      <c r="AM323" s="55"/>
      <c r="AN323" s="55"/>
      <c r="AO323" s="55"/>
      <c r="AP323" s="55">
        <v>1</v>
      </c>
      <c r="AQ323" s="55"/>
      <c r="AR323" s="55"/>
      <c r="AS323" s="55"/>
      <c r="AT323" s="55"/>
      <c r="AU323" s="55"/>
      <c r="AV323" s="55"/>
      <c r="AW323" s="55"/>
      <c r="AX323" s="55">
        <v>1</v>
      </c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>
        <v>9</v>
      </c>
      <c r="BV323">
        <f t="shared" si="4"/>
        <v>9</v>
      </c>
    </row>
    <row r="324" spans="1:74" x14ac:dyDescent="0.25">
      <c r="A324" s="54">
        <v>201905793</v>
      </c>
      <c r="B324" s="55"/>
      <c r="C324" s="55"/>
      <c r="D324" s="55"/>
      <c r="E324" s="55"/>
      <c r="F324" s="55"/>
      <c r="G324" s="55"/>
      <c r="H324" s="55">
        <v>1</v>
      </c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>
        <v>1</v>
      </c>
      <c r="X324" s="55"/>
      <c r="Y324" s="55">
        <v>1</v>
      </c>
      <c r="Z324" s="55">
        <v>1</v>
      </c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>
        <v>2</v>
      </c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>
        <v>1</v>
      </c>
      <c r="BH324" s="55"/>
      <c r="BI324" s="55"/>
      <c r="BJ324" s="55"/>
      <c r="BK324" s="55"/>
      <c r="BL324" s="55"/>
      <c r="BM324" s="55"/>
      <c r="BN324" s="55"/>
      <c r="BO324" s="55"/>
      <c r="BP324" s="55"/>
      <c r="BQ324" s="55">
        <v>1</v>
      </c>
      <c r="BR324" s="55">
        <v>1</v>
      </c>
      <c r="BS324" s="55"/>
      <c r="BT324" s="55"/>
      <c r="BU324" s="55">
        <v>9</v>
      </c>
      <c r="BV324">
        <f t="shared" si="4"/>
        <v>8</v>
      </c>
    </row>
    <row r="325" spans="1:74" x14ac:dyDescent="0.25">
      <c r="A325" s="54">
        <v>201905810</v>
      </c>
      <c r="B325" s="55"/>
      <c r="C325" s="55"/>
      <c r="D325" s="55"/>
      <c r="E325" s="55"/>
      <c r="F325" s="55"/>
      <c r="G325" s="55"/>
      <c r="H325" s="55"/>
      <c r="I325" s="55"/>
      <c r="J325" s="55">
        <v>1</v>
      </c>
      <c r="K325" s="55"/>
      <c r="L325" s="55"/>
      <c r="M325" s="55"/>
      <c r="N325" s="55"/>
      <c r="O325" s="55">
        <v>1</v>
      </c>
      <c r="P325" s="55"/>
      <c r="Q325" s="55"/>
      <c r="R325" s="55"/>
      <c r="S325" s="55"/>
      <c r="T325" s="55"/>
      <c r="U325" s="55"/>
      <c r="V325" s="55"/>
      <c r="W325" s="55"/>
      <c r="X325" s="55"/>
      <c r="Y325" s="55">
        <v>1</v>
      </c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>
        <v>1</v>
      </c>
      <c r="AM325" s="55"/>
      <c r="AN325" s="55"/>
      <c r="AO325" s="55"/>
      <c r="AP325" s="55"/>
      <c r="AQ325" s="55"/>
      <c r="AR325" s="55"/>
      <c r="AS325" s="55"/>
      <c r="AT325" s="55">
        <v>1</v>
      </c>
      <c r="AU325" s="55"/>
      <c r="AV325" s="55"/>
      <c r="AW325" s="55"/>
      <c r="AX325" s="55">
        <v>2</v>
      </c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>
        <v>1</v>
      </c>
      <c r="BJ325" s="55"/>
      <c r="BK325" s="55"/>
      <c r="BL325" s="55"/>
      <c r="BM325" s="55"/>
      <c r="BN325" s="55"/>
      <c r="BO325" s="55"/>
      <c r="BP325" s="55"/>
      <c r="BQ325" s="55">
        <v>1</v>
      </c>
      <c r="BR325" s="55">
        <v>1</v>
      </c>
      <c r="BS325" s="55"/>
      <c r="BT325" s="55"/>
      <c r="BU325" s="55">
        <v>10</v>
      </c>
      <c r="BV325">
        <f t="shared" si="4"/>
        <v>9</v>
      </c>
    </row>
    <row r="326" spans="1:74" x14ac:dyDescent="0.25">
      <c r="A326" s="54">
        <v>201905831</v>
      </c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>
        <v>1</v>
      </c>
      <c r="V326" s="55">
        <v>1</v>
      </c>
      <c r="W326" s="55"/>
      <c r="X326" s="55"/>
      <c r="Y326" s="55"/>
      <c r="Z326" s="55"/>
      <c r="AA326" s="55"/>
      <c r="AB326" s="55"/>
      <c r="AC326" s="55"/>
      <c r="AD326" s="55">
        <v>1</v>
      </c>
      <c r="AE326" s="55"/>
      <c r="AF326" s="55"/>
      <c r="AG326" s="55"/>
      <c r="AH326" s="55"/>
      <c r="AI326" s="55"/>
      <c r="AJ326" s="55"/>
      <c r="AK326" s="55">
        <v>1</v>
      </c>
      <c r="AL326" s="55"/>
      <c r="AM326" s="55"/>
      <c r="AN326" s="55"/>
      <c r="AO326" s="55"/>
      <c r="AP326" s="55"/>
      <c r="AQ326" s="55"/>
      <c r="AR326" s="55"/>
      <c r="AS326" s="55"/>
      <c r="AT326" s="55">
        <v>1</v>
      </c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>
        <v>1</v>
      </c>
      <c r="BJ326" s="55"/>
      <c r="BK326" s="55"/>
      <c r="BL326" s="55"/>
      <c r="BM326" s="55"/>
      <c r="BN326" s="55"/>
      <c r="BO326" s="55">
        <v>1</v>
      </c>
      <c r="BP326" s="55"/>
      <c r="BQ326" s="55"/>
      <c r="BR326" s="55">
        <v>1</v>
      </c>
      <c r="BS326" s="55"/>
      <c r="BT326" s="55">
        <v>1</v>
      </c>
      <c r="BU326" s="55">
        <v>9</v>
      </c>
      <c r="BV326">
        <f t="shared" ref="BV326:BV389" si="5">COUNT(B326:BT326)</f>
        <v>9</v>
      </c>
    </row>
    <row r="327" spans="1:74" x14ac:dyDescent="0.25">
      <c r="A327" s="54">
        <v>201905861</v>
      </c>
      <c r="B327" s="55"/>
      <c r="C327" s="55">
        <v>1</v>
      </c>
      <c r="D327" s="55">
        <v>1</v>
      </c>
      <c r="E327" s="55"/>
      <c r="F327" s="55"/>
      <c r="G327" s="55"/>
      <c r="H327" s="55">
        <v>1</v>
      </c>
      <c r="I327" s="55">
        <v>1</v>
      </c>
      <c r="J327" s="55"/>
      <c r="K327" s="55">
        <v>1</v>
      </c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>
        <v>1</v>
      </c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>
        <v>1</v>
      </c>
      <c r="AU327" s="55">
        <v>1</v>
      </c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>
        <v>1</v>
      </c>
      <c r="BS327" s="55">
        <v>1</v>
      </c>
      <c r="BT327" s="55"/>
      <c r="BU327" s="55">
        <v>10</v>
      </c>
      <c r="BV327">
        <f t="shared" si="5"/>
        <v>10</v>
      </c>
    </row>
    <row r="328" spans="1:74" x14ac:dyDescent="0.25">
      <c r="A328" s="54">
        <v>201905948</v>
      </c>
      <c r="B328" s="55"/>
      <c r="C328" s="55"/>
      <c r="D328" s="55"/>
      <c r="E328" s="55"/>
      <c r="F328" s="55"/>
      <c r="G328" s="55"/>
      <c r="H328" s="55"/>
      <c r="I328" s="55">
        <v>1</v>
      </c>
      <c r="J328" s="55"/>
      <c r="K328" s="55"/>
      <c r="L328" s="55"/>
      <c r="M328" s="55"/>
      <c r="N328" s="55"/>
      <c r="O328" s="55">
        <v>1</v>
      </c>
      <c r="P328" s="55"/>
      <c r="Q328" s="55"/>
      <c r="R328" s="55"/>
      <c r="S328" s="55"/>
      <c r="T328" s="55"/>
      <c r="U328" s="55"/>
      <c r="V328" s="55"/>
      <c r="W328" s="55">
        <v>1</v>
      </c>
      <c r="X328" s="55"/>
      <c r="Y328" s="55"/>
      <c r="Z328" s="55"/>
      <c r="AA328" s="55"/>
      <c r="AB328" s="55"/>
      <c r="AC328" s="55"/>
      <c r="AD328" s="55"/>
      <c r="AE328" s="55"/>
      <c r="AF328" s="55"/>
      <c r="AG328" s="55">
        <v>1</v>
      </c>
      <c r="AH328" s="55">
        <v>1</v>
      </c>
      <c r="AI328" s="55"/>
      <c r="AJ328" s="55"/>
      <c r="AK328" s="55"/>
      <c r="AL328" s="55"/>
      <c r="AM328" s="55"/>
      <c r="AN328" s="55"/>
      <c r="AO328" s="55"/>
      <c r="AP328" s="55"/>
      <c r="AQ328" s="55"/>
      <c r="AR328" s="55">
        <v>1</v>
      </c>
      <c r="AS328" s="55"/>
      <c r="AT328" s="55"/>
      <c r="AU328" s="55"/>
      <c r="AV328" s="55"/>
      <c r="AW328" s="55"/>
      <c r="AX328" s="55"/>
      <c r="AY328" s="55"/>
      <c r="AZ328" s="55"/>
      <c r="BA328" s="55">
        <v>1</v>
      </c>
      <c r="BB328" s="55"/>
      <c r="BC328" s="55">
        <v>1</v>
      </c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>
        <v>2</v>
      </c>
      <c r="BS328" s="55"/>
      <c r="BT328" s="55"/>
      <c r="BU328" s="55">
        <v>10</v>
      </c>
      <c r="BV328">
        <f t="shared" si="5"/>
        <v>9</v>
      </c>
    </row>
    <row r="329" spans="1:74" x14ac:dyDescent="0.25">
      <c r="A329" s="54">
        <v>201906014</v>
      </c>
      <c r="B329" s="55"/>
      <c r="C329" s="55">
        <v>1</v>
      </c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>
        <v>1</v>
      </c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>
        <v>1</v>
      </c>
      <c r="AS329" s="55"/>
      <c r="AT329" s="55"/>
      <c r="AU329" s="55"/>
      <c r="AV329" s="55"/>
      <c r="AW329" s="55"/>
      <c r="AX329" s="55">
        <v>1</v>
      </c>
      <c r="AY329" s="55"/>
      <c r="AZ329" s="55">
        <v>1</v>
      </c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>
        <v>1</v>
      </c>
      <c r="BO329" s="55"/>
      <c r="BP329" s="55"/>
      <c r="BQ329" s="55"/>
      <c r="BR329" s="55">
        <v>2</v>
      </c>
      <c r="BS329" s="55"/>
      <c r="BT329" s="55">
        <v>1</v>
      </c>
      <c r="BU329" s="55">
        <v>9</v>
      </c>
      <c r="BV329">
        <f t="shared" si="5"/>
        <v>8</v>
      </c>
    </row>
    <row r="330" spans="1:74" x14ac:dyDescent="0.25">
      <c r="A330" s="54">
        <v>201906031</v>
      </c>
      <c r="B330" s="55"/>
      <c r="C330" s="55">
        <v>1</v>
      </c>
      <c r="D330" s="55"/>
      <c r="E330" s="55"/>
      <c r="F330" s="55"/>
      <c r="G330" s="55"/>
      <c r="H330" s="55">
        <v>1</v>
      </c>
      <c r="I330" s="55"/>
      <c r="J330" s="55"/>
      <c r="K330" s="55"/>
      <c r="L330" s="55"/>
      <c r="M330" s="55"/>
      <c r="N330" s="55"/>
      <c r="O330" s="55">
        <v>1</v>
      </c>
      <c r="P330" s="55"/>
      <c r="Q330" s="55"/>
      <c r="R330" s="55"/>
      <c r="S330" s="55"/>
      <c r="T330" s="55"/>
      <c r="U330" s="55"/>
      <c r="V330" s="55"/>
      <c r="W330" s="55"/>
      <c r="X330" s="55"/>
      <c r="Y330" s="55">
        <v>1</v>
      </c>
      <c r="Z330" s="55">
        <v>1</v>
      </c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>
        <v>2</v>
      </c>
      <c r="AS330" s="55"/>
      <c r="AT330" s="55">
        <v>1</v>
      </c>
      <c r="AU330" s="55"/>
      <c r="AV330" s="55"/>
      <c r="AW330" s="55"/>
      <c r="AX330" s="55"/>
      <c r="AY330" s="55"/>
      <c r="AZ330" s="55"/>
      <c r="BA330" s="55">
        <v>1</v>
      </c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>
        <v>1</v>
      </c>
      <c r="BS330" s="55"/>
      <c r="BT330" s="55"/>
      <c r="BU330" s="55">
        <v>10</v>
      </c>
      <c r="BV330">
        <f t="shared" si="5"/>
        <v>9</v>
      </c>
    </row>
    <row r="331" spans="1:74" x14ac:dyDescent="0.25">
      <c r="A331" s="54">
        <v>201906051</v>
      </c>
      <c r="B331" s="55"/>
      <c r="C331" s="55">
        <v>1</v>
      </c>
      <c r="D331" s="55"/>
      <c r="E331" s="55"/>
      <c r="F331" s="55"/>
      <c r="G331" s="55"/>
      <c r="H331" s="55"/>
      <c r="I331" s="55"/>
      <c r="J331" s="55">
        <v>1</v>
      </c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>
        <v>1</v>
      </c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>
        <v>1</v>
      </c>
      <c r="AT331" s="55">
        <v>1</v>
      </c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>
        <v>1</v>
      </c>
      <c r="BJ331" s="55"/>
      <c r="BK331" s="55"/>
      <c r="BL331" s="55"/>
      <c r="BM331" s="55"/>
      <c r="BN331" s="55"/>
      <c r="BO331" s="55"/>
      <c r="BP331" s="55"/>
      <c r="BQ331" s="55">
        <v>1</v>
      </c>
      <c r="BR331" s="55">
        <v>2</v>
      </c>
      <c r="BS331" s="55"/>
      <c r="BT331" s="55"/>
      <c r="BU331" s="55">
        <v>9</v>
      </c>
      <c r="BV331">
        <f t="shared" si="5"/>
        <v>8</v>
      </c>
    </row>
    <row r="332" spans="1:74" x14ac:dyDescent="0.25">
      <c r="A332" s="54">
        <v>201906104</v>
      </c>
      <c r="B332" s="55"/>
      <c r="C332" s="55"/>
      <c r="D332" s="55"/>
      <c r="E332" s="55"/>
      <c r="F332" s="55"/>
      <c r="G332" s="55"/>
      <c r="H332" s="55"/>
      <c r="I332" s="55">
        <v>1</v>
      </c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>
        <v>1</v>
      </c>
      <c r="Z332" s="55"/>
      <c r="AA332" s="55"/>
      <c r="AB332" s="55"/>
      <c r="AC332" s="55"/>
      <c r="AD332" s="55"/>
      <c r="AE332" s="55"/>
      <c r="AF332" s="55"/>
      <c r="AG332" s="55"/>
      <c r="AH332" s="55">
        <v>1</v>
      </c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>
        <v>1</v>
      </c>
      <c r="BD332" s="55"/>
      <c r="BE332" s="55"/>
      <c r="BF332" s="55"/>
      <c r="BG332" s="55">
        <v>1</v>
      </c>
      <c r="BH332" s="55"/>
      <c r="BI332" s="55"/>
      <c r="BJ332" s="55"/>
      <c r="BK332" s="55"/>
      <c r="BL332" s="55"/>
      <c r="BM332" s="55"/>
      <c r="BN332" s="55">
        <v>1</v>
      </c>
      <c r="BO332" s="55"/>
      <c r="BP332" s="55">
        <v>1</v>
      </c>
      <c r="BQ332" s="55">
        <v>1</v>
      </c>
      <c r="BR332" s="55">
        <v>1</v>
      </c>
      <c r="BS332" s="55"/>
      <c r="BT332" s="55"/>
      <c r="BU332" s="55">
        <v>9</v>
      </c>
      <c r="BV332">
        <f t="shared" si="5"/>
        <v>9</v>
      </c>
    </row>
    <row r="333" spans="1:74" x14ac:dyDescent="0.25">
      <c r="A333" s="54">
        <v>201906108</v>
      </c>
      <c r="B333" s="55"/>
      <c r="C333" s="55"/>
      <c r="D333" s="55"/>
      <c r="E333" s="55"/>
      <c r="F333" s="55"/>
      <c r="G333" s="55"/>
      <c r="H333" s="55"/>
      <c r="I333" s="55">
        <v>1</v>
      </c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>
        <v>1</v>
      </c>
      <c r="V333" s="55"/>
      <c r="W333" s="55"/>
      <c r="X333" s="55"/>
      <c r="Y333" s="55">
        <v>1</v>
      </c>
      <c r="Z333" s="55"/>
      <c r="AA333" s="55"/>
      <c r="AB333" s="55">
        <v>1</v>
      </c>
      <c r="AC333" s="55"/>
      <c r="AD333" s="55"/>
      <c r="AE333" s="55"/>
      <c r="AF333" s="55"/>
      <c r="AG333" s="55"/>
      <c r="AH333" s="55"/>
      <c r="AI333" s="55"/>
      <c r="AJ333" s="55"/>
      <c r="AK333" s="55"/>
      <c r="AL333" s="55">
        <v>1</v>
      </c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>
        <v>2</v>
      </c>
      <c r="BD333" s="55"/>
      <c r="BE333" s="55"/>
      <c r="BF333" s="55"/>
      <c r="BG333" s="55"/>
      <c r="BH333" s="55"/>
      <c r="BI333" s="55">
        <v>1</v>
      </c>
      <c r="BJ333" s="55"/>
      <c r="BK333" s="55"/>
      <c r="BL333" s="55"/>
      <c r="BM333" s="55"/>
      <c r="BN333" s="55"/>
      <c r="BO333" s="55"/>
      <c r="BP333" s="55"/>
      <c r="BQ333" s="55"/>
      <c r="BR333" s="55">
        <v>1</v>
      </c>
      <c r="BS333" s="55"/>
      <c r="BT333" s="55"/>
      <c r="BU333" s="55">
        <v>9</v>
      </c>
      <c r="BV333">
        <f t="shared" si="5"/>
        <v>8</v>
      </c>
    </row>
    <row r="334" spans="1:74" x14ac:dyDescent="0.25">
      <c r="A334" s="54">
        <v>201906116</v>
      </c>
      <c r="B334" s="55"/>
      <c r="C334" s="55"/>
      <c r="D334" s="55"/>
      <c r="E334" s="55"/>
      <c r="F334" s="55"/>
      <c r="G334" s="55"/>
      <c r="H334" s="55"/>
      <c r="I334" s="55">
        <v>1</v>
      </c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>
        <v>1</v>
      </c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>
        <v>2</v>
      </c>
      <c r="BB334" s="55"/>
      <c r="BC334" s="55">
        <v>2</v>
      </c>
      <c r="BD334" s="55"/>
      <c r="BE334" s="55"/>
      <c r="BF334" s="55"/>
      <c r="BG334" s="55"/>
      <c r="BH334" s="55"/>
      <c r="BI334" s="55">
        <v>1</v>
      </c>
      <c r="BJ334" s="55"/>
      <c r="BK334" s="55"/>
      <c r="BL334" s="55"/>
      <c r="BM334" s="55">
        <v>1</v>
      </c>
      <c r="BN334" s="55"/>
      <c r="BO334" s="55">
        <v>1</v>
      </c>
      <c r="BP334" s="55"/>
      <c r="BQ334" s="55"/>
      <c r="BR334" s="55">
        <v>1</v>
      </c>
      <c r="BS334" s="55"/>
      <c r="BT334" s="55"/>
      <c r="BU334" s="55">
        <v>10</v>
      </c>
      <c r="BV334">
        <f t="shared" si="5"/>
        <v>8</v>
      </c>
    </row>
    <row r="335" spans="1:74" x14ac:dyDescent="0.25">
      <c r="A335" s="54">
        <v>201906117</v>
      </c>
      <c r="B335" s="55"/>
      <c r="C335" s="55"/>
      <c r="D335" s="55"/>
      <c r="E335" s="55"/>
      <c r="F335" s="55"/>
      <c r="G335" s="55"/>
      <c r="H335" s="55"/>
      <c r="I335" s="55"/>
      <c r="J335" s="55">
        <v>1</v>
      </c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>
        <v>2</v>
      </c>
      <c r="V335" s="55">
        <v>1</v>
      </c>
      <c r="W335" s="55"/>
      <c r="X335" s="55"/>
      <c r="Y335" s="55"/>
      <c r="Z335" s="55"/>
      <c r="AA335" s="55">
        <v>1</v>
      </c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>
        <v>1</v>
      </c>
      <c r="AY335" s="55"/>
      <c r="AZ335" s="55"/>
      <c r="BA335" s="55"/>
      <c r="BB335" s="55"/>
      <c r="BC335" s="55">
        <v>1</v>
      </c>
      <c r="BD335" s="55"/>
      <c r="BE335" s="55"/>
      <c r="BF335" s="55"/>
      <c r="BG335" s="55"/>
      <c r="BH335" s="55"/>
      <c r="BI335" s="55">
        <v>1</v>
      </c>
      <c r="BJ335" s="55"/>
      <c r="BK335" s="55"/>
      <c r="BL335" s="55"/>
      <c r="BM335" s="55"/>
      <c r="BN335" s="55"/>
      <c r="BO335" s="55">
        <v>1</v>
      </c>
      <c r="BP335" s="55"/>
      <c r="BQ335" s="55"/>
      <c r="BR335" s="55"/>
      <c r="BS335" s="55"/>
      <c r="BT335" s="55"/>
      <c r="BU335" s="55">
        <v>9</v>
      </c>
      <c r="BV335">
        <f t="shared" si="5"/>
        <v>8</v>
      </c>
    </row>
    <row r="336" spans="1:74" x14ac:dyDescent="0.25">
      <c r="A336" s="54">
        <v>201906200</v>
      </c>
      <c r="B336" s="55"/>
      <c r="C336" s="55"/>
      <c r="D336" s="55"/>
      <c r="E336" s="55"/>
      <c r="F336" s="55"/>
      <c r="G336" s="55"/>
      <c r="H336" s="55"/>
      <c r="I336" s="55">
        <v>1</v>
      </c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>
        <v>1</v>
      </c>
      <c r="Z336" s="55"/>
      <c r="AA336" s="55"/>
      <c r="AB336" s="55"/>
      <c r="AC336" s="55">
        <v>1</v>
      </c>
      <c r="AD336" s="55"/>
      <c r="AE336" s="55"/>
      <c r="AF336" s="55"/>
      <c r="AG336" s="55">
        <v>1</v>
      </c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>
        <v>1</v>
      </c>
      <c r="AW336" s="55"/>
      <c r="AX336" s="55">
        <v>1</v>
      </c>
      <c r="AY336" s="55"/>
      <c r="AZ336" s="55">
        <v>1</v>
      </c>
      <c r="BA336" s="55"/>
      <c r="BB336" s="55"/>
      <c r="BC336" s="55">
        <v>1</v>
      </c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>
        <v>1</v>
      </c>
      <c r="BO336" s="55"/>
      <c r="BP336" s="55"/>
      <c r="BQ336" s="55"/>
      <c r="BR336" s="55"/>
      <c r="BS336" s="55"/>
      <c r="BT336" s="55"/>
      <c r="BU336" s="55">
        <v>9</v>
      </c>
      <c r="BV336">
        <f t="shared" si="5"/>
        <v>9</v>
      </c>
    </row>
    <row r="337" spans="1:74" x14ac:dyDescent="0.25">
      <c r="A337" s="54">
        <v>201906235</v>
      </c>
      <c r="B337" s="55"/>
      <c r="C337" s="55"/>
      <c r="D337" s="55"/>
      <c r="E337" s="55"/>
      <c r="F337" s="55"/>
      <c r="G337" s="55"/>
      <c r="H337" s="55">
        <v>1</v>
      </c>
      <c r="I337" s="55">
        <v>2</v>
      </c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>
        <v>1</v>
      </c>
      <c r="AA337" s="55"/>
      <c r="AB337" s="55"/>
      <c r="AC337" s="55">
        <v>1</v>
      </c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>
        <v>2</v>
      </c>
      <c r="AU337" s="55">
        <v>1</v>
      </c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>
        <v>1</v>
      </c>
      <c r="BP337" s="55"/>
      <c r="BQ337" s="55"/>
      <c r="BR337" s="55">
        <v>1</v>
      </c>
      <c r="BS337" s="55"/>
      <c r="BT337" s="55"/>
      <c r="BU337" s="55">
        <v>10</v>
      </c>
      <c r="BV337">
        <f t="shared" si="5"/>
        <v>8</v>
      </c>
    </row>
    <row r="338" spans="1:74" x14ac:dyDescent="0.25">
      <c r="A338" s="54">
        <v>201906454</v>
      </c>
      <c r="B338" s="55"/>
      <c r="C338" s="55"/>
      <c r="D338" s="55"/>
      <c r="E338" s="55"/>
      <c r="F338" s="55"/>
      <c r="G338" s="55"/>
      <c r="H338" s="55"/>
      <c r="I338" s="55">
        <v>1</v>
      </c>
      <c r="J338" s="55"/>
      <c r="K338" s="55"/>
      <c r="L338" s="55"/>
      <c r="M338" s="55"/>
      <c r="N338" s="55"/>
      <c r="O338" s="55"/>
      <c r="P338" s="55">
        <v>1</v>
      </c>
      <c r="Q338" s="55"/>
      <c r="R338" s="55"/>
      <c r="S338" s="55"/>
      <c r="T338" s="55"/>
      <c r="U338" s="55"/>
      <c r="V338" s="55"/>
      <c r="W338" s="55"/>
      <c r="X338" s="55">
        <v>1</v>
      </c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>
        <v>1</v>
      </c>
      <c r="AU338" s="55"/>
      <c r="AV338" s="55">
        <v>2</v>
      </c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>
        <v>1</v>
      </c>
      <c r="BK338" s="55"/>
      <c r="BL338" s="55"/>
      <c r="BM338" s="55">
        <v>1</v>
      </c>
      <c r="BN338" s="55"/>
      <c r="BO338" s="55"/>
      <c r="BP338" s="55"/>
      <c r="BQ338" s="55"/>
      <c r="BR338" s="55">
        <v>1</v>
      </c>
      <c r="BS338" s="55"/>
      <c r="BT338" s="55"/>
      <c r="BU338" s="55">
        <v>9</v>
      </c>
      <c r="BV338">
        <f t="shared" si="5"/>
        <v>8</v>
      </c>
    </row>
    <row r="339" spans="1:74" x14ac:dyDescent="0.25">
      <c r="A339" s="54">
        <v>201906465</v>
      </c>
      <c r="B339" s="55">
        <v>1</v>
      </c>
      <c r="C339" s="55"/>
      <c r="D339" s="55"/>
      <c r="E339" s="55"/>
      <c r="F339" s="55"/>
      <c r="G339" s="55"/>
      <c r="H339" s="55"/>
      <c r="I339" s="55">
        <v>1</v>
      </c>
      <c r="J339" s="55"/>
      <c r="K339" s="55"/>
      <c r="L339" s="55"/>
      <c r="M339" s="55"/>
      <c r="N339" s="55"/>
      <c r="O339" s="55"/>
      <c r="P339" s="55"/>
      <c r="Q339" s="55"/>
      <c r="R339" s="55"/>
      <c r="S339" s="55">
        <v>1</v>
      </c>
      <c r="T339" s="55"/>
      <c r="U339" s="55"/>
      <c r="V339" s="55"/>
      <c r="W339" s="55"/>
      <c r="X339" s="55"/>
      <c r="Y339" s="55">
        <v>1</v>
      </c>
      <c r="Z339" s="55"/>
      <c r="AA339" s="55"/>
      <c r="AB339" s="55"/>
      <c r="AC339" s="55"/>
      <c r="AD339" s="55"/>
      <c r="AE339" s="55"/>
      <c r="AF339" s="55"/>
      <c r="AG339" s="55">
        <v>1</v>
      </c>
      <c r="AH339" s="55"/>
      <c r="AI339" s="55"/>
      <c r="AJ339" s="55"/>
      <c r="AK339" s="55"/>
      <c r="AL339" s="55">
        <v>1</v>
      </c>
      <c r="AM339" s="55"/>
      <c r="AN339" s="55"/>
      <c r="AO339" s="55"/>
      <c r="AP339" s="55"/>
      <c r="AQ339" s="55"/>
      <c r="AR339" s="55"/>
      <c r="AS339" s="55">
        <v>1</v>
      </c>
      <c r="AT339" s="55">
        <v>1</v>
      </c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>
        <v>1</v>
      </c>
      <c r="BN339" s="55"/>
      <c r="BO339" s="55"/>
      <c r="BP339" s="55"/>
      <c r="BQ339" s="55"/>
      <c r="BR339" s="55"/>
      <c r="BS339" s="55"/>
      <c r="BT339" s="55"/>
      <c r="BU339" s="55">
        <v>9</v>
      </c>
      <c r="BV339">
        <f t="shared" si="5"/>
        <v>9</v>
      </c>
    </row>
    <row r="340" spans="1:74" x14ac:dyDescent="0.25">
      <c r="A340" s="54">
        <v>201906576</v>
      </c>
      <c r="B340" s="55"/>
      <c r="C340" s="55"/>
      <c r="D340" s="55"/>
      <c r="E340" s="55"/>
      <c r="F340" s="55"/>
      <c r="G340" s="55"/>
      <c r="H340" s="55">
        <v>1</v>
      </c>
      <c r="I340" s="55"/>
      <c r="J340" s="55"/>
      <c r="K340" s="55"/>
      <c r="L340" s="55"/>
      <c r="M340" s="55"/>
      <c r="N340" s="55"/>
      <c r="O340" s="55">
        <v>1</v>
      </c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>
        <v>2</v>
      </c>
      <c r="AX340" s="55"/>
      <c r="AY340" s="55"/>
      <c r="AZ340" s="55"/>
      <c r="BA340" s="55"/>
      <c r="BB340" s="55"/>
      <c r="BC340" s="55">
        <v>2</v>
      </c>
      <c r="BD340" s="55"/>
      <c r="BE340" s="55"/>
      <c r="BF340" s="55">
        <v>1</v>
      </c>
      <c r="BG340" s="55"/>
      <c r="BH340" s="55"/>
      <c r="BI340" s="55"/>
      <c r="BJ340" s="55"/>
      <c r="BK340" s="55"/>
      <c r="BL340" s="55"/>
      <c r="BM340" s="55"/>
      <c r="BN340" s="55">
        <v>1</v>
      </c>
      <c r="BO340" s="55"/>
      <c r="BP340" s="55"/>
      <c r="BQ340" s="55"/>
      <c r="BR340" s="55">
        <v>1</v>
      </c>
      <c r="BS340" s="55"/>
      <c r="BT340" s="55"/>
      <c r="BU340" s="55">
        <v>9</v>
      </c>
      <c r="BV340">
        <f t="shared" si="5"/>
        <v>7</v>
      </c>
    </row>
    <row r="341" spans="1:74" x14ac:dyDescent="0.25">
      <c r="A341" s="54">
        <v>201906634</v>
      </c>
      <c r="B341" s="55"/>
      <c r="C341" s="55"/>
      <c r="D341" s="55"/>
      <c r="E341" s="55">
        <v>1</v>
      </c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>
        <v>1</v>
      </c>
      <c r="W341" s="55"/>
      <c r="X341" s="55"/>
      <c r="Y341" s="55">
        <v>2</v>
      </c>
      <c r="Z341" s="55">
        <v>1</v>
      </c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>
        <v>1</v>
      </c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>
        <v>1</v>
      </c>
      <c r="BN341" s="55">
        <v>1</v>
      </c>
      <c r="BO341" s="55"/>
      <c r="BP341" s="55"/>
      <c r="BQ341" s="55">
        <v>1</v>
      </c>
      <c r="BR341" s="55"/>
      <c r="BS341" s="55">
        <v>1</v>
      </c>
      <c r="BT341" s="55"/>
      <c r="BU341" s="55">
        <v>10</v>
      </c>
      <c r="BV341">
        <f t="shared" si="5"/>
        <v>9</v>
      </c>
    </row>
    <row r="342" spans="1:74" x14ac:dyDescent="0.25">
      <c r="A342" s="54">
        <v>201906638</v>
      </c>
      <c r="B342" s="55"/>
      <c r="C342" s="55"/>
      <c r="D342" s="55"/>
      <c r="E342" s="55"/>
      <c r="F342" s="55"/>
      <c r="G342" s="55"/>
      <c r="H342" s="55"/>
      <c r="I342" s="55"/>
      <c r="J342" s="55">
        <v>1</v>
      </c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>
        <v>1</v>
      </c>
      <c r="V342" s="55"/>
      <c r="W342" s="55"/>
      <c r="X342" s="55"/>
      <c r="Y342" s="55"/>
      <c r="Z342" s="55"/>
      <c r="AA342" s="55"/>
      <c r="AB342" s="55"/>
      <c r="AC342" s="55"/>
      <c r="AD342" s="55">
        <v>1</v>
      </c>
      <c r="AE342" s="55"/>
      <c r="AF342" s="55"/>
      <c r="AG342" s="55">
        <v>1</v>
      </c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>
        <v>1</v>
      </c>
      <c r="AS342" s="55"/>
      <c r="AT342" s="55"/>
      <c r="AU342" s="55">
        <v>1</v>
      </c>
      <c r="AV342" s="55">
        <v>1</v>
      </c>
      <c r="AW342" s="55"/>
      <c r="AX342" s="55"/>
      <c r="AY342" s="55"/>
      <c r="AZ342" s="55"/>
      <c r="BA342" s="55">
        <v>1</v>
      </c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>
        <v>2</v>
      </c>
      <c r="BS342" s="55"/>
      <c r="BT342" s="55"/>
      <c r="BU342" s="55">
        <v>10</v>
      </c>
      <c r="BV342">
        <f t="shared" si="5"/>
        <v>9</v>
      </c>
    </row>
    <row r="343" spans="1:74" x14ac:dyDescent="0.25">
      <c r="A343" s="54">
        <v>201906648</v>
      </c>
      <c r="B343" s="55"/>
      <c r="C343" s="55">
        <v>1</v>
      </c>
      <c r="D343" s="55"/>
      <c r="E343" s="55"/>
      <c r="F343" s="55"/>
      <c r="G343" s="55">
        <v>1</v>
      </c>
      <c r="H343" s="55"/>
      <c r="I343" s="55">
        <v>1</v>
      </c>
      <c r="J343" s="55"/>
      <c r="K343" s="55">
        <v>1</v>
      </c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>
        <v>1</v>
      </c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>
        <v>1</v>
      </c>
      <c r="AW343" s="55"/>
      <c r="AX343" s="55"/>
      <c r="AY343" s="55">
        <v>1</v>
      </c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>
        <v>1</v>
      </c>
      <c r="BK343" s="55"/>
      <c r="BL343" s="55"/>
      <c r="BM343" s="55">
        <v>1</v>
      </c>
      <c r="BN343" s="55"/>
      <c r="BO343" s="55"/>
      <c r="BP343" s="55"/>
      <c r="BQ343" s="55"/>
      <c r="BR343" s="55"/>
      <c r="BS343" s="55"/>
      <c r="BT343" s="55"/>
      <c r="BU343" s="55">
        <v>9</v>
      </c>
      <c r="BV343">
        <f t="shared" si="5"/>
        <v>9</v>
      </c>
    </row>
    <row r="344" spans="1:74" x14ac:dyDescent="0.25">
      <c r="A344" s="54">
        <v>201906665</v>
      </c>
      <c r="B344" s="55"/>
      <c r="C344" s="55">
        <v>1</v>
      </c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>
        <v>1</v>
      </c>
      <c r="P344" s="55"/>
      <c r="Q344" s="55"/>
      <c r="R344" s="55"/>
      <c r="S344" s="55"/>
      <c r="T344" s="55"/>
      <c r="U344" s="55"/>
      <c r="V344" s="55">
        <v>1</v>
      </c>
      <c r="W344" s="55"/>
      <c r="X344" s="55"/>
      <c r="Y344" s="55">
        <v>1</v>
      </c>
      <c r="Z344" s="55">
        <v>2</v>
      </c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>
        <v>1</v>
      </c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>
        <v>1</v>
      </c>
      <c r="BJ344" s="55"/>
      <c r="BK344" s="55"/>
      <c r="BL344" s="55"/>
      <c r="BM344" s="55">
        <v>1</v>
      </c>
      <c r="BN344" s="55"/>
      <c r="BO344" s="55"/>
      <c r="BP344" s="55"/>
      <c r="BQ344" s="55"/>
      <c r="BR344" s="55"/>
      <c r="BS344" s="55">
        <v>1</v>
      </c>
      <c r="BT344" s="55"/>
      <c r="BU344" s="55">
        <v>10</v>
      </c>
      <c r="BV344">
        <f t="shared" si="5"/>
        <v>9</v>
      </c>
    </row>
    <row r="345" spans="1:74" x14ac:dyDescent="0.25">
      <c r="A345" s="54">
        <v>201906750</v>
      </c>
      <c r="B345" s="55"/>
      <c r="C345" s="55">
        <v>1</v>
      </c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>
        <v>1</v>
      </c>
      <c r="Z345" s="55"/>
      <c r="AA345" s="55"/>
      <c r="AB345" s="55"/>
      <c r="AC345" s="55"/>
      <c r="AD345" s="55"/>
      <c r="AE345" s="55"/>
      <c r="AF345" s="55"/>
      <c r="AG345" s="55"/>
      <c r="AH345" s="55"/>
      <c r="AI345" s="55">
        <v>1</v>
      </c>
      <c r="AJ345" s="55"/>
      <c r="AK345" s="55"/>
      <c r="AL345" s="55"/>
      <c r="AM345" s="55"/>
      <c r="AN345" s="55"/>
      <c r="AO345" s="55"/>
      <c r="AP345" s="55"/>
      <c r="AQ345" s="55"/>
      <c r="AR345" s="55">
        <v>1</v>
      </c>
      <c r="AS345" s="55"/>
      <c r="AT345" s="55">
        <v>1</v>
      </c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>
        <v>1</v>
      </c>
      <c r="BJ345" s="55">
        <v>1</v>
      </c>
      <c r="BK345" s="55"/>
      <c r="BL345" s="55"/>
      <c r="BM345" s="55"/>
      <c r="BN345" s="55"/>
      <c r="BO345" s="55"/>
      <c r="BP345" s="55"/>
      <c r="BQ345" s="55">
        <v>1</v>
      </c>
      <c r="BR345" s="55">
        <v>1</v>
      </c>
      <c r="BS345" s="55"/>
      <c r="BT345" s="55"/>
      <c r="BU345" s="55">
        <v>9</v>
      </c>
      <c r="BV345">
        <f t="shared" si="5"/>
        <v>9</v>
      </c>
    </row>
    <row r="346" spans="1:74" x14ac:dyDescent="0.25">
      <c r="A346" s="54">
        <v>201906777</v>
      </c>
      <c r="B346" s="55"/>
      <c r="C346" s="55"/>
      <c r="D346" s="55"/>
      <c r="E346" s="55">
        <v>1</v>
      </c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>
        <v>1</v>
      </c>
      <c r="Z346" s="55"/>
      <c r="AA346" s="55"/>
      <c r="AB346" s="55"/>
      <c r="AC346" s="55"/>
      <c r="AD346" s="55">
        <v>1</v>
      </c>
      <c r="AE346" s="55"/>
      <c r="AF346" s="55"/>
      <c r="AG346" s="55"/>
      <c r="AH346" s="55"/>
      <c r="AI346" s="55">
        <v>1</v>
      </c>
      <c r="AJ346" s="55"/>
      <c r="AK346" s="55"/>
      <c r="AL346" s="55"/>
      <c r="AM346" s="55">
        <v>1</v>
      </c>
      <c r="AN346" s="55"/>
      <c r="AO346" s="55"/>
      <c r="AP346" s="55"/>
      <c r="AQ346" s="55"/>
      <c r="AR346" s="55"/>
      <c r="AS346" s="55"/>
      <c r="AT346" s="55"/>
      <c r="AU346" s="55"/>
      <c r="AV346" s="55">
        <v>1</v>
      </c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>
        <v>1</v>
      </c>
      <c r="BO346" s="55"/>
      <c r="BP346" s="55"/>
      <c r="BQ346" s="55">
        <v>1</v>
      </c>
      <c r="BR346" s="55">
        <v>1</v>
      </c>
      <c r="BS346" s="55"/>
      <c r="BT346" s="55"/>
      <c r="BU346" s="55">
        <v>9</v>
      </c>
      <c r="BV346">
        <f t="shared" si="5"/>
        <v>9</v>
      </c>
    </row>
    <row r="347" spans="1:74" x14ac:dyDescent="0.25">
      <c r="A347" s="54">
        <v>201906792</v>
      </c>
      <c r="B347" s="55"/>
      <c r="C347" s="55"/>
      <c r="D347" s="55"/>
      <c r="E347" s="55"/>
      <c r="F347" s="55"/>
      <c r="G347" s="55"/>
      <c r="H347" s="55"/>
      <c r="I347" s="55">
        <v>1</v>
      </c>
      <c r="J347" s="55">
        <v>1</v>
      </c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1</v>
      </c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>
        <v>1</v>
      </c>
      <c r="AV347" s="55"/>
      <c r="AW347" s="55"/>
      <c r="AX347" s="55"/>
      <c r="AY347" s="55">
        <v>1</v>
      </c>
      <c r="AZ347" s="55"/>
      <c r="BA347" s="55"/>
      <c r="BB347" s="55"/>
      <c r="BC347" s="55">
        <v>3</v>
      </c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>
        <v>1</v>
      </c>
      <c r="BP347" s="55"/>
      <c r="BQ347" s="55"/>
      <c r="BR347" s="55"/>
      <c r="BS347" s="55"/>
      <c r="BT347" s="55">
        <v>1</v>
      </c>
      <c r="BU347" s="55">
        <v>10</v>
      </c>
      <c r="BV347">
        <f t="shared" si="5"/>
        <v>8</v>
      </c>
    </row>
    <row r="348" spans="1:74" x14ac:dyDescent="0.25">
      <c r="A348" s="54">
        <v>201906834</v>
      </c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>
        <v>1</v>
      </c>
      <c r="Y348" s="55"/>
      <c r="Z348" s="55">
        <v>1</v>
      </c>
      <c r="AA348" s="55"/>
      <c r="AB348" s="55"/>
      <c r="AC348" s="55"/>
      <c r="AD348" s="55">
        <v>1</v>
      </c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>
        <v>1</v>
      </c>
      <c r="AU348" s="55">
        <v>1</v>
      </c>
      <c r="AV348" s="55">
        <v>1</v>
      </c>
      <c r="AW348" s="55"/>
      <c r="AX348" s="55">
        <v>1</v>
      </c>
      <c r="AY348" s="55"/>
      <c r="AZ348" s="55"/>
      <c r="BA348" s="55"/>
      <c r="BB348" s="55">
        <v>1</v>
      </c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>
        <v>1</v>
      </c>
      <c r="BU348" s="55">
        <v>9</v>
      </c>
      <c r="BV348">
        <f t="shared" si="5"/>
        <v>9</v>
      </c>
    </row>
    <row r="349" spans="1:74" x14ac:dyDescent="0.25">
      <c r="A349" s="54">
        <v>201906837</v>
      </c>
      <c r="B349" s="55"/>
      <c r="C349" s="55">
        <v>1</v>
      </c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>
        <v>1</v>
      </c>
      <c r="P349" s="55"/>
      <c r="Q349" s="55"/>
      <c r="R349" s="55"/>
      <c r="S349" s="55"/>
      <c r="T349" s="55"/>
      <c r="U349" s="55"/>
      <c r="V349" s="55"/>
      <c r="W349" s="55"/>
      <c r="X349" s="55"/>
      <c r="Y349" s="55">
        <v>1</v>
      </c>
      <c r="Z349" s="55">
        <v>1</v>
      </c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>
        <v>1</v>
      </c>
      <c r="AV349" s="55">
        <v>2</v>
      </c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>
        <v>1</v>
      </c>
      <c r="BJ349" s="55"/>
      <c r="BK349" s="55"/>
      <c r="BL349" s="55"/>
      <c r="BM349" s="55"/>
      <c r="BN349" s="55"/>
      <c r="BO349" s="55"/>
      <c r="BP349" s="55"/>
      <c r="BQ349" s="55"/>
      <c r="BR349" s="55">
        <v>1</v>
      </c>
      <c r="BS349" s="55"/>
      <c r="BT349" s="55">
        <v>1</v>
      </c>
      <c r="BU349" s="55">
        <v>10</v>
      </c>
      <c r="BV349">
        <f t="shared" si="5"/>
        <v>9</v>
      </c>
    </row>
    <row r="350" spans="1:74" x14ac:dyDescent="0.25">
      <c r="A350" s="54">
        <v>201906883</v>
      </c>
      <c r="B350" s="55"/>
      <c r="C350" s="55"/>
      <c r="D350" s="55"/>
      <c r="E350" s="55"/>
      <c r="F350" s="55"/>
      <c r="G350" s="55"/>
      <c r="H350" s="55">
        <v>1</v>
      </c>
      <c r="I350" s="55">
        <v>1</v>
      </c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>
        <v>2</v>
      </c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>
        <v>1</v>
      </c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>
        <v>1</v>
      </c>
      <c r="BH350" s="55"/>
      <c r="BI350" s="55"/>
      <c r="BJ350" s="55">
        <v>1</v>
      </c>
      <c r="BK350" s="55"/>
      <c r="BL350" s="55"/>
      <c r="BM350" s="55"/>
      <c r="BN350" s="55"/>
      <c r="BO350" s="55"/>
      <c r="BP350" s="55"/>
      <c r="BQ350" s="55"/>
      <c r="BR350" s="55">
        <v>2</v>
      </c>
      <c r="BS350" s="55"/>
      <c r="BT350" s="55"/>
      <c r="BU350" s="55">
        <v>9</v>
      </c>
      <c r="BV350">
        <f t="shared" si="5"/>
        <v>7</v>
      </c>
    </row>
    <row r="351" spans="1:74" x14ac:dyDescent="0.25">
      <c r="A351" s="54">
        <v>201906910</v>
      </c>
      <c r="B351" s="55"/>
      <c r="C351" s="55">
        <v>1</v>
      </c>
      <c r="D351" s="55"/>
      <c r="E351" s="55"/>
      <c r="F351" s="55"/>
      <c r="G351" s="55"/>
      <c r="H351" s="55"/>
      <c r="I351" s="55"/>
      <c r="J351" s="55"/>
      <c r="K351" s="55">
        <v>1</v>
      </c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>
        <v>1</v>
      </c>
      <c r="AD351" s="55">
        <v>1</v>
      </c>
      <c r="AE351" s="55"/>
      <c r="AF351" s="55"/>
      <c r="AG351" s="55"/>
      <c r="AH351" s="55">
        <v>1</v>
      </c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>
        <v>1</v>
      </c>
      <c r="BD351" s="55"/>
      <c r="BE351" s="55"/>
      <c r="BF351" s="55"/>
      <c r="BG351" s="55"/>
      <c r="BH351" s="55"/>
      <c r="BI351" s="55">
        <v>1</v>
      </c>
      <c r="BJ351" s="55"/>
      <c r="BK351" s="55"/>
      <c r="BL351" s="55"/>
      <c r="BM351" s="55"/>
      <c r="BN351" s="55"/>
      <c r="BO351" s="55"/>
      <c r="BP351" s="55"/>
      <c r="BQ351" s="55"/>
      <c r="BR351" s="55">
        <v>1</v>
      </c>
      <c r="BS351" s="55"/>
      <c r="BT351" s="55">
        <v>1</v>
      </c>
      <c r="BU351" s="55">
        <v>9</v>
      </c>
      <c r="BV351">
        <f t="shared" si="5"/>
        <v>9</v>
      </c>
    </row>
    <row r="352" spans="1:74" x14ac:dyDescent="0.25">
      <c r="A352" s="54">
        <v>201906937</v>
      </c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>
        <v>1</v>
      </c>
      <c r="AA352" s="55"/>
      <c r="AB352" s="55"/>
      <c r="AC352" s="55"/>
      <c r="AD352" s="55">
        <v>1</v>
      </c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>
        <v>1</v>
      </c>
      <c r="AS352" s="55"/>
      <c r="AT352" s="55">
        <v>1</v>
      </c>
      <c r="AU352" s="55"/>
      <c r="AV352" s="55"/>
      <c r="AW352" s="55"/>
      <c r="AX352" s="55">
        <v>2</v>
      </c>
      <c r="AY352" s="55"/>
      <c r="AZ352" s="55"/>
      <c r="BA352" s="55"/>
      <c r="BB352" s="55"/>
      <c r="BC352" s="55">
        <v>1</v>
      </c>
      <c r="BD352" s="55"/>
      <c r="BE352" s="55"/>
      <c r="BF352" s="55"/>
      <c r="BG352" s="55"/>
      <c r="BH352" s="55"/>
      <c r="BI352" s="55">
        <v>1</v>
      </c>
      <c r="BJ352" s="55"/>
      <c r="BK352" s="55"/>
      <c r="BL352" s="55"/>
      <c r="BM352" s="55"/>
      <c r="BN352" s="55"/>
      <c r="BO352" s="55"/>
      <c r="BP352" s="55"/>
      <c r="BQ352" s="55">
        <v>1</v>
      </c>
      <c r="BR352" s="55"/>
      <c r="BS352" s="55"/>
      <c r="BT352" s="55"/>
      <c r="BU352" s="55">
        <v>9</v>
      </c>
      <c r="BV352">
        <f t="shared" si="5"/>
        <v>8</v>
      </c>
    </row>
    <row r="353" spans="1:74" x14ac:dyDescent="0.25">
      <c r="A353" s="54">
        <v>201906942</v>
      </c>
      <c r="B353" s="55"/>
      <c r="C353" s="55">
        <v>1</v>
      </c>
      <c r="D353" s="55"/>
      <c r="E353" s="55"/>
      <c r="F353" s="55"/>
      <c r="G353" s="55"/>
      <c r="H353" s="55">
        <v>1</v>
      </c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>
        <v>1</v>
      </c>
      <c r="Y353" s="55"/>
      <c r="Z353" s="55">
        <v>1</v>
      </c>
      <c r="AA353" s="55"/>
      <c r="AB353" s="55"/>
      <c r="AC353" s="55"/>
      <c r="AD353" s="55">
        <v>1</v>
      </c>
      <c r="AE353" s="55"/>
      <c r="AF353" s="55"/>
      <c r="AG353" s="55">
        <v>1</v>
      </c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>
        <v>1</v>
      </c>
      <c r="BJ353" s="55"/>
      <c r="BK353" s="55"/>
      <c r="BL353" s="55"/>
      <c r="BM353" s="55"/>
      <c r="BN353" s="55"/>
      <c r="BO353" s="55"/>
      <c r="BP353" s="55"/>
      <c r="BQ353" s="55">
        <v>1</v>
      </c>
      <c r="BR353" s="55">
        <v>1</v>
      </c>
      <c r="BS353" s="55"/>
      <c r="BT353" s="55"/>
      <c r="BU353" s="55">
        <v>9</v>
      </c>
      <c r="BV353">
        <f t="shared" si="5"/>
        <v>9</v>
      </c>
    </row>
    <row r="354" spans="1:74" x14ac:dyDescent="0.25">
      <c r="A354" s="54">
        <v>201906945</v>
      </c>
      <c r="B354" s="55"/>
      <c r="C354" s="55"/>
      <c r="D354" s="55"/>
      <c r="E354" s="55"/>
      <c r="F354" s="55"/>
      <c r="G354" s="55"/>
      <c r="H354" s="55"/>
      <c r="I354" s="55">
        <v>1</v>
      </c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>
        <v>1</v>
      </c>
      <c r="V354" s="55"/>
      <c r="W354" s="55"/>
      <c r="X354" s="55"/>
      <c r="Y354" s="55">
        <v>1</v>
      </c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>
        <v>1</v>
      </c>
      <c r="AU354" s="55"/>
      <c r="AV354" s="55"/>
      <c r="AW354" s="55"/>
      <c r="AX354" s="55">
        <v>2</v>
      </c>
      <c r="AY354" s="55">
        <v>1</v>
      </c>
      <c r="AZ354" s="55"/>
      <c r="BA354" s="55"/>
      <c r="BB354" s="55"/>
      <c r="BC354" s="55"/>
      <c r="BD354" s="55"/>
      <c r="BE354" s="55"/>
      <c r="BF354" s="55"/>
      <c r="BG354" s="55">
        <v>1</v>
      </c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>
        <v>1</v>
      </c>
      <c r="BS354" s="55"/>
      <c r="BT354" s="55"/>
      <c r="BU354" s="55">
        <v>9</v>
      </c>
      <c r="BV354">
        <f t="shared" si="5"/>
        <v>8</v>
      </c>
    </row>
    <row r="355" spans="1:74" x14ac:dyDescent="0.25">
      <c r="A355" s="54">
        <v>201906961</v>
      </c>
      <c r="B355" s="55"/>
      <c r="C355" s="55">
        <v>2</v>
      </c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>
        <v>1</v>
      </c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>
        <v>1</v>
      </c>
      <c r="BB355" s="55"/>
      <c r="BC355" s="55"/>
      <c r="BD355" s="55"/>
      <c r="BE355" s="55"/>
      <c r="BF355" s="55"/>
      <c r="BG355" s="55"/>
      <c r="BH355" s="55"/>
      <c r="BI355" s="55">
        <v>1</v>
      </c>
      <c r="BJ355" s="55"/>
      <c r="BK355" s="55"/>
      <c r="BL355" s="55"/>
      <c r="BM355" s="55"/>
      <c r="BN355" s="55"/>
      <c r="BO355" s="55"/>
      <c r="BP355" s="55"/>
      <c r="BQ355" s="55">
        <v>1</v>
      </c>
      <c r="BR355" s="55">
        <v>3</v>
      </c>
      <c r="BS355" s="55"/>
      <c r="BT355" s="55"/>
      <c r="BU355" s="55">
        <v>9</v>
      </c>
      <c r="BV355">
        <f t="shared" si="5"/>
        <v>6</v>
      </c>
    </row>
    <row r="356" spans="1:74" x14ac:dyDescent="0.25">
      <c r="A356" s="54">
        <v>201907007</v>
      </c>
      <c r="B356" s="55">
        <v>1</v>
      </c>
      <c r="C356" s="55"/>
      <c r="D356" s="55"/>
      <c r="E356" s="55"/>
      <c r="F356" s="55"/>
      <c r="G356" s="55"/>
      <c r="H356" s="55"/>
      <c r="I356" s="55"/>
      <c r="J356" s="55"/>
      <c r="K356" s="55">
        <v>1</v>
      </c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>
        <v>1</v>
      </c>
      <c r="Z356" s="55"/>
      <c r="AA356" s="55"/>
      <c r="AB356" s="55"/>
      <c r="AC356" s="55"/>
      <c r="AD356" s="55"/>
      <c r="AE356" s="55"/>
      <c r="AF356" s="55"/>
      <c r="AG356" s="55"/>
      <c r="AH356" s="55">
        <v>1</v>
      </c>
      <c r="AI356" s="55"/>
      <c r="AJ356" s="55"/>
      <c r="AK356" s="55"/>
      <c r="AL356" s="55"/>
      <c r="AM356" s="55"/>
      <c r="AN356" s="55"/>
      <c r="AO356" s="55">
        <v>1</v>
      </c>
      <c r="AP356" s="55"/>
      <c r="AQ356" s="55"/>
      <c r="AR356" s="55"/>
      <c r="AS356" s="55"/>
      <c r="AT356" s="55"/>
      <c r="AU356" s="55"/>
      <c r="AV356" s="55">
        <v>1</v>
      </c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>
        <v>1</v>
      </c>
      <c r="BJ356" s="55"/>
      <c r="BK356" s="55"/>
      <c r="BL356" s="55"/>
      <c r="BM356" s="55"/>
      <c r="BN356" s="55"/>
      <c r="BO356" s="55"/>
      <c r="BP356" s="55"/>
      <c r="BQ356" s="55">
        <v>1</v>
      </c>
      <c r="BR356" s="55">
        <v>1</v>
      </c>
      <c r="BS356" s="55"/>
      <c r="BT356" s="55"/>
      <c r="BU356" s="55">
        <v>9</v>
      </c>
      <c r="BV356">
        <f t="shared" si="5"/>
        <v>9</v>
      </c>
    </row>
    <row r="357" spans="1:74" x14ac:dyDescent="0.25">
      <c r="A357" s="54">
        <v>201907035</v>
      </c>
      <c r="B357" s="55"/>
      <c r="C357" s="55"/>
      <c r="D357" s="55"/>
      <c r="E357" s="55"/>
      <c r="F357" s="55"/>
      <c r="G357" s="55"/>
      <c r="H357" s="55"/>
      <c r="I357" s="55">
        <v>1</v>
      </c>
      <c r="J357" s="55"/>
      <c r="K357" s="55"/>
      <c r="L357" s="55"/>
      <c r="M357" s="55"/>
      <c r="N357" s="55"/>
      <c r="O357" s="55">
        <v>1</v>
      </c>
      <c r="P357" s="55"/>
      <c r="Q357" s="55"/>
      <c r="R357" s="55"/>
      <c r="S357" s="55"/>
      <c r="T357" s="55"/>
      <c r="U357" s="55"/>
      <c r="V357" s="55">
        <v>1</v>
      </c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>
        <v>1</v>
      </c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>
        <v>1</v>
      </c>
      <c r="AV357" s="55"/>
      <c r="AW357" s="55"/>
      <c r="AX357" s="55"/>
      <c r="AY357" s="55"/>
      <c r="AZ357" s="55"/>
      <c r="BA357" s="55"/>
      <c r="BB357" s="55"/>
      <c r="BC357" s="55">
        <v>1</v>
      </c>
      <c r="BD357" s="55"/>
      <c r="BE357" s="55"/>
      <c r="BF357" s="55"/>
      <c r="BG357" s="55"/>
      <c r="BH357" s="55"/>
      <c r="BI357" s="55">
        <v>1</v>
      </c>
      <c r="BJ357" s="55"/>
      <c r="BK357" s="55"/>
      <c r="BL357" s="55"/>
      <c r="BM357" s="55">
        <v>1</v>
      </c>
      <c r="BN357" s="55"/>
      <c r="BO357" s="55"/>
      <c r="BP357" s="55"/>
      <c r="BQ357" s="55"/>
      <c r="BR357" s="55">
        <v>1</v>
      </c>
      <c r="BS357" s="55"/>
      <c r="BT357" s="55"/>
      <c r="BU357" s="55">
        <v>9</v>
      </c>
      <c r="BV357">
        <f t="shared" si="5"/>
        <v>9</v>
      </c>
    </row>
    <row r="358" spans="1:74" x14ac:dyDescent="0.25">
      <c r="A358" s="54">
        <v>201907058</v>
      </c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>
        <v>1</v>
      </c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>
        <v>1</v>
      </c>
      <c r="AS358" s="55"/>
      <c r="AT358" s="55">
        <v>1</v>
      </c>
      <c r="AU358" s="55"/>
      <c r="AV358" s="55">
        <v>1</v>
      </c>
      <c r="AW358" s="55"/>
      <c r="AX358" s="55">
        <v>2</v>
      </c>
      <c r="AY358" s="55"/>
      <c r="AZ358" s="55"/>
      <c r="BA358" s="55">
        <v>2</v>
      </c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>
        <v>1</v>
      </c>
      <c r="BU358" s="55">
        <v>9</v>
      </c>
      <c r="BV358">
        <f t="shared" si="5"/>
        <v>7</v>
      </c>
    </row>
    <row r="359" spans="1:74" x14ac:dyDescent="0.25">
      <c r="A359" s="54">
        <v>201907063</v>
      </c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>
        <v>1</v>
      </c>
      <c r="V359" s="55"/>
      <c r="W359" s="55"/>
      <c r="X359" s="55"/>
      <c r="Y359" s="55">
        <v>2</v>
      </c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>
        <v>1</v>
      </c>
      <c r="AW359" s="55">
        <v>1</v>
      </c>
      <c r="AX359" s="55"/>
      <c r="AY359" s="55"/>
      <c r="AZ359" s="55"/>
      <c r="BA359" s="55"/>
      <c r="BB359" s="55">
        <v>1</v>
      </c>
      <c r="BC359" s="55"/>
      <c r="BD359" s="55">
        <v>1</v>
      </c>
      <c r="BE359" s="55"/>
      <c r="BF359" s="55"/>
      <c r="BG359" s="55">
        <v>1</v>
      </c>
      <c r="BH359" s="55"/>
      <c r="BI359" s="55"/>
      <c r="BJ359" s="55"/>
      <c r="BK359" s="55"/>
      <c r="BL359" s="55"/>
      <c r="BM359" s="55"/>
      <c r="BN359" s="55"/>
      <c r="BO359" s="55"/>
      <c r="BP359" s="55"/>
      <c r="BQ359" s="55">
        <v>1</v>
      </c>
      <c r="BR359" s="55"/>
      <c r="BS359" s="55"/>
      <c r="BT359" s="55"/>
      <c r="BU359" s="55">
        <v>9</v>
      </c>
      <c r="BV359">
        <f t="shared" si="5"/>
        <v>8</v>
      </c>
    </row>
    <row r="360" spans="1:74" x14ac:dyDescent="0.25">
      <c r="A360" s="54">
        <v>201907089</v>
      </c>
      <c r="B360" s="55"/>
      <c r="C360" s="55">
        <v>1</v>
      </c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>
        <v>1</v>
      </c>
      <c r="U360" s="55"/>
      <c r="V360" s="55"/>
      <c r="W360" s="55"/>
      <c r="X360" s="55"/>
      <c r="Y360" s="55"/>
      <c r="Z360" s="55">
        <v>1</v>
      </c>
      <c r="AA360" s="55"/>
      <c r="AB360" s="55"/>
      <c r="AC360" s="55"/>
      <c r="AD360" s="55"/>
      <c r="AE360" s="55"/>
      <c r="AF360" s="55"/>
      <c r="AG360" s="55">
        <v>1</v>
      </c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>
        <v>1</v>
      </c>
      <c r="BB360" s="55"/>
      <c r="BC360" s="55">
        <v>1</v>
      </c>
      <c r="BD360" s="55"/>
      <c r="BE360" s="55"/>
      <c r="BF360" s="55"/>
      <c r="BG360" s="55"/>
      <c r="BH360" s="55"/>
      <c r="BI360" s="55">
        <v>1</v>
      </c>
      <c r="BJ360" s="55"/>
      <c r="BK360" s="55"/>
      <c r="BL360" s="55"/>
      <c r="BM360" s="55"/>
      <c r="BN360" s="55"/>
      <c r="BO360" s="55"/>
      <c r="BP360" s="55"/>
      <c r="BQ360" s="55"/>
      <c r="BR360" s="55">
        <v>2</v>
      </c>
      <c r="BS360" s="55"/>
      <c r="BT360" s="55"/>
      <c r="BU360" s="55">
        <v>9</v>
      </c>
      <c r="BV360">
        <f t="shared" si="5"/>
        <v>8</v>
      </c>
    </row>
    <row r="361" spans="1:74" x14ac:dyDescent="0.25">
      <c r="A361" s="54">
        <v>201907106</v>
      </c>
      <c r="B361" s="55"/>
      <c r="C361" s="55">
        <v>1</v>
      </c>
      <c r="D361" s="55"/>
      <c r="E361" s="55"/>
      <c r="F361" s="55"/>
      <c r="G361" s="55"/>
      <c r="H361" s="55">
        <v>1</v>
      </c>
      <c r="I361" s="55">
        <v>1</v>
      </c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>
        <v>1</v>
      </c>
      <c r="X361" s="55"/>
      <c r="Y361" s="55"/>
      <c r="Z361" s="55">
        <v>1</v>
      </c>
      <c r="AA361" s="55"/>
      <c r="AB361" s="55"/>
      <c r="AC361" s="55"/>
      <c r="AD361" s="55">
        <v>1</v>
      </c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>
        <v>1</v>
      </c>
      <c r="AS361" s="55"/>
      <c r="AT361" s="55">
        <v>1</v>
      </c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>
        <v>1</v>
      </c>
      <c r="BS361" s="55"/>
      <c r="BT361" s="55">
        <v>1</v>
      </c>
      <c r="BU361" s="55">
        <v>10</v>
      </c>
      <c r="BV361">
        <f t="shared" si="5"/>
        <v>10</v>
      </c>
    </row>
    <row r="362" spans="1:74" x14ac:dyDescent="0.25">
      <c r="A362" s="54">
        <v>201907107</v>
      </c>
      <c r="B362" s="55"/>
      <c r="C362" s="55"/>
      <c r="D362" s="55"/>
      <c r="E362" s="55"/>
      <c r="F362" s="55"/>
      <c r="G362" s="55"/>
      <c r="H362" s="55"/>
      <c r="I362" s="55">
        <v>1</v>
      </c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>
        <v>1</v>
      </c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>
        <v>1</v>
      </c>
      <c r="AM362" s="55"/>
      <c r="AN362" s="55"/>
      <c r="AO362" s="55"/>
      <c r="AP362" s="55"/>
      <c r="AQ362" s="55"/>
      <c r="AR362" s="55"/>
      <c r="AS362" s="55"/>
      <c r="AT362" s="55">
        <v>1</v>
      </c>
      <c r="AU362" s="55">
        <v>1</v>
      </c>
      <c r="AV362" s="55"/>
      <c r="AW362" s="55"/>
      <c r="AX362" s="55"/>
      <c r="AY362" s="55"/>
      <c r="AZ362" s="55"/>
      <c r="BA362" s="55">
        <v>1</v>
      </c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>
        <v>1</v>
      </c>
      <c r="BO362" s="55"/>
      <c r="BP362" s="55"/>
      <c r="BQ362" s="55"/>
      <c r="BR362" s="55">
        <v>3</v>
      </c>
      <c r="BS362" s="55"/>
      <c r="BT362" s="55"/>
      <c r="BU362" s="55">
        <v>10</v>
      </c>
      <c r="BV362">
        <f t="shared" si="5"/>
        <v>8</v>
      </c>
    </row>
    <row r="363" spans="1:74" x14ac:dyDescent="0.25">
      <c r="A363" s="54">
        <v>201907198</v>
      </c>
      <c r="B363" s="55"/>
      <c r="C363" s="55"/>
      <c r="D363" s="55"/>
      <c r="E363" s="55"/>
      <c r="F363" s="55"/>
      <c r="G363" s="55"/>
      <c r="H363" s="55"/>
      <c r="I363" s="55">
        <v>1</v>
      </c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>
        <v>1</v>
      </c>
      <c r="Z363" s="55">
        <v>1</v>
      </c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>
        <v>1</v>
      </c>
      <c r="AU363" s="55"/>
      <c r="AV363" s="55">
        <v>1</v>
      </c>
      <c r="AW363" s="55">
        <v>1</v>
      </c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>
        <v>1</v>
      </c>
      <c r="BJ363" s="55"/>
      <c r="BK363" s="55"/>
      <c r="BL363" s="55"/>
      <c r="BM363" s="55">
        <v>2</v>
      </c>
      <c r="BN363" s="55"/>
      <c r="BO363" s="55"/>
      <c r="BP363" s="55"/>
      <c r="BQ363" s="55"/>
      <c r="BR363" s="55"/>
      <c r="BS363" s="55"/>
      <c r="BT363" s="55"/>
      <c r="BU363" s="55">
        <v>9</v>
      </c>
      <c r="BV363">
        <f t="shared" si="5"/>
        <v>8</v>
      </c>
    </row>
    <row r="364" spans="1:74" x14ac:dyDescent="0.25">
      <c r="A364" s="54">
        <v>201907201</v>
      </c>
      <c r="B364" s="55"/>
      <c r="C364" s="55">
        <v>1</v>
      </c>
      <c r="D364" s="55"/>
      <c r="E364" s="55">
        <v>1</v>
      </c>
      <c r="F364" s="55"/>
      <c r="G364" s="55"/>
      <c r="H364" s="55"/>
      <c r="I364" s="55"/>
      <c r="J364" s="55">
        <v>2</v>
      </c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>
        <v>2</v>
      </c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>
        <v>1</v>
      </c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>
        <v>1</v>
      </c>
      <c r="AW364" s="55"/>
      <c r="AX364" s="55">
        <v>1</v>
      </c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>
        <v>9</v>
      </c>
      <c r="BV364">
        <f t="shared" si="5"/>
        <v>7</v>
      </c>
    </row>
    <row r="365" spans="1:74" x14ac:dyDescent="0.25">
      <c r="A365" s="54">
        <v>201907254</v>
      </c>
      <c r="B365" s="55"/>
      <c r="C365" s="55"/>
      <c r="D365" s="55"/>
      <c r="E365" s="55"/>
      <c r="F365" s="55"/>
      <c r="G365" s="55"/>
      <c r="H365" s="55"/>
      <c r="I365" s="55">
        <v>1</v>
      </c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>
        <v>1</v>
      </c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>
        <v>4</v>
      </c>
      <c r="BD365" s="55"/>
      <c r="BE365" s="55"/>
      <c r="BF365" s="55"/>
      <c r="BG365" s="55"/>
      <c r="BH365" s="55"/>
      <c r="BI365" s="55">
        <v>2</v>
      </c>
      <c r="BJ365" s="55"/>
      <c r="BK365" s="55"/>
      <c r="BL365" s="55"/>
      <c r="BM365" s="55"/>
      <c r="BN365" s="55"/>
      <c r="BO365" s="55"/>
      <c r="BP365" s="55"/>
      <c r="BQ365" s="55"/>
      <c r="BR365" s="55">
        <v>1</v>
      </c>
      <c r="BS365" s="55"/>
      <c r="BT365" s="55"/>
      <c r="BU365" s="55">
        <v>9</v>
      </c>
      <c r="BV365">
        <f t="shared" si="5"/>
        <v>5</v>
      </c>
    </row>
    <row r="366" spans="1:74" x14ac:dyDescent="0.25">
      <c r="A366" s="54">
        <v>201907264</v>
      </c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>
        <v>1</v>
      </c>
      <c r="W366" s="55"/>
      <c r="X366" s="55"/>
      <c r="Y366" s="55"/>
      <c r="Z366" s="55">
        <v>2</v>
      </c>
      <c r="AA366" s="55"/>
      <c r="AB366" s="55"/>
      <c r="AC366" s="55"/>
      <c r="AD366" s="55"/>
      <c r="AE366" s="55"/>
      <c r="AF366" s="55"/>
      <c r="AG366" s="55">
        <v>1</v>
      </c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>
        <v>1</v>
      </c>
      <c r="AZ366" s="55"/>
      <c r="BA366" s="55"/>
      <c r="BB366" s="55"/>
      <c r="BC366" s="55">
        <v>1</v>
      </c>
      <c r="BD366" s="55"/>
      <c r="BE366" s="55"/>
      <c r="BF366" s="55"/>
      <c r="BG366" s="55">
        <v>1</v>
      </c>
      <c r="BH366" s="55"/>
      <c r="BI366" s="55"/>
      <c r="BJ366" s="55"/>
      <c r="BK366" s="55"/>
      <c r="BL366" s="55"/>
      <c r="BM366" s="55"/>
      <c r="BN366" s="55"/>
      <c r="BO366" s="55">
        <v>1</v>
      </c>
      <c r="BP366" s="55"/>
      <c r="BQ366" s="55"/>
      <c r="BR366" s="55">
        <v>1</v>
      </c>
      <c r="BS366" s="55"/>
      <c r="BT366" s="55"/>
      <c r="BU366" s="55">
        <v>9</v>
      </c>
      <c r="BV366">
        <f t="shared" si="5"/>
        <v>8</v>
      </c>
    </row>
    <row r="367" spans="1:74" x14ac:dyDescent="0.25">
      <c r="A367" s="54">
        <v>201907281</v>
      </c>
      <c r="B367" s="55"/>
      <c r="C367" s="55"/>
      <c r="D367" s="55"/>
      <c r="E367" s="55"/>
      <c r="F367" s="55"/>
      <c r="G367" s="55"/>
      <c r="H367" s="55"/>
      <c r="I367" s="55"/>
      <c r="J367" s="55">
        <v>1</v>
      </c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>
        <v>1</v>
      </c>
      <c r="Z367" s="55">
        <v>1</v>
      </c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>
        <v>1</v>
      </c>
      <c r="AP367" s="55"/>
      <c r="AQ367" s="55"/>
      <c r="AR367" s="55"/>
      <c r="AS367" s="55"/>
      <c r="AT367" s="55"/>
      <c r="AU367" s="55"/>
      <c r="AV367" s="55">
        <v>2</v>
      </c>
      <c r="AW367" s="55"/>
      <c r="AX367" s="55">
        <v>1</v>
      </c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>
        <v>1</v>
      </c>
      <c r="BJ367" s="55"/>
      <c r="BK367" s="55"/>
      <c r="BL367" s="55"/>
      <c r="BM367" s="55"/>
      <c r="BN367" s="55"/>
      <c r="BO367" s="55"/>
      <c r="BP367" s="55"/>
      <c r="BQ367" s="55"/>
      <c r="BR367" s="55">
        <v>1</v>
      </c>
      <c r="BS367" s="55"/>
      <c r="BT367" s="55"/>
      <c r="BU367" s="55">
        <v>9</v>
      </c>
      <c r="BV367">
        <f t="shared" si="5"/>
        <v>8</v>
      </c>
    </row>
    <row r="368" spans="1:74" x14ac:dyDescent="0.25">
      <c r="A368" s="54">
        <v>201907287</v>
      </c>
      <c r="B368" s="55"/>
      <c r="C368" s="55">
        <v>2</v>
      </c>
      <c r="D368" s="55"/>
      <c r="E368" s="55"/>
      <c r="F368" s="55"/>
      <c r="G368" s="55"/>
      <c r="H368" s="55"/>
      <c r="I368" s="55">
        <v>1</v>
      </c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>
        <v>1</v>
      </c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>
        <v>1</v>
      </c>
      <c r="AU368" s="55"/>
      <c r="AV368" s="55"/>
      <c r="AW368" s="55">
        <v>1</v>
      </c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>
        <v>1</v>
      </c>
      <c r="BJ368" s="55"/>
      <c r="BK368" s="55"/>
      <c r="BL368" s="55"/>
      <c r="BM368" s="55">
        <v>2</v>
      </c>
      <c r="BN368" s="55"/>
      <c r="BO368" s="55"/>
      <c r="BP368" s="55"/>
      <c r="BQ368" s="55"/>
      <c r="BR368" s="55"/>
      <c r="BS368" s="55"/>
      <c r="BT368" s="55">
        <v>1</v>
      </c>
      <c r="BU368" s="55">
        <v>10</v>
      </c>
      <c r="BV368">
        <f t="shared" si="5"/>
        <v>8</v>
      </c>
    </row>
    <row r="369" spans="1:74" x14ac:dyDescent="0.25">
      <c r="A369" s="54">
        <v>201907288</v>
      </c>
      <c r="B369" s="55"/>
      <c r="C369" s="55"/>
      <c r="D369" s="55">
        <v>1</v>
      </c>
      <c r="E369" s="55"/>
      <c r="F369" s="55"/>
      <c r="G369" s="55"/>
      <c r="H369" s="55"/>
      <c r="I369" s="55"/>
      <c r="J369" s="55">
        <v>1</v>
      </c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>
        <v>1</v>
      </c>
      <c r="W369" s="55"/>
      <c r="X369" s="55"/>
      <c r="Y369" s="55"/>
      <c r="Z369" s="55">
        <v>1</v>
      </c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>
        <v>1</v>
      </c>
      <c r="AS369" s="55"/>
      <c r="AT369" s="55"/>
      <c r="AU369" s="55">
        <v>1</v>
      </c>
      <c r="AV369" s="55">
        <v>3</v>
      </c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>
        <v>1</v>
      </c>
      <c r="BP369" s="55"/>
      <c r="BQ369" s="55"/>
      <c r="BR369" s="55"/>
      <c r="BS369" s="55"/>
      <c r="BT369" s="55"/>
      <c r="BU369" s="55">
        <v>10</v>
      </c>
      <c r="BV369">
        <f t="shared" si="5"/>
        <v>8</v>
      </c>
    </row>
    <row r="370" spans="1:74" x14ac:dyDescent="0.25">
      <c r="A370" s="54">
        <v>201907297</v>
      </c>
      <c r="B370" s="55"/>
      <c r="C370" s="55">
        <v>1</v>
      </c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>
        <v>1</v>
      </c>
      <c r="P370" s="55"/>
      <c r="Q370" s="55"/>
      <c r="R370" s="55"/>
      <c r="S370" s="55"/>
      <c r="T370" s="55"/>
      <c r="U370" s="55">
        <v>1</v>
      </c>
      <c r="V370" s="55"/>
      <c r="W370" s="55"/>
      <c r="X370" s="55"/>
      <c r="Y370" s="55">
        <v>1</v>
      </c>
      <c r="Z370" s="55"/>
      <c r="AA370" s="55"/>
      <c r="AB370" s="55"/>
      <c r="AC370" s="55"/>
      <c r="AD370" s="55">
        <v>1</v>
      </c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>
        <v>1</v>
      </c>
      <c r="AS370" s="55"/>
      <c r="AT370" s="55"/>
      <c r="AU370" s="55">
        <v>1</v>
      </c>
      <c r="AV370" s="55"/>
      <c r="AW370" s="55"/>
      <c r="AX370" s="55"/>
      <c r="AY370" s="55"/>
      <c r="AZ370" s="55"/>
      <c r="BA370" s="55"/>
      <c r="BB370" s="55"/>
      <c r="BC370" s="55">
        <v>1</v>
      </c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>
        <v>1</v>
      </c>
      <c r="BS370" s="55"/>
      <c r="BT370" s="55">
        <v>1</v>
      </c>
      <c r="BU370" s="55">
        <v>10</v>
      </c>
      <c r="BV370">
        <f t="shared" si="5"/>
        <v>10</v>
      </c>
    </row>
    <row r="371" spans="1:74" x14ac:dyDescent="0.25">
      <c r="A371" s="54">
        <v>201907316</v>
      </c>
      <c r="B371" s="55"/>
      <c r="C371" s="55"/>
      <c r="D371" s="55"/>
      <c r="E371" s="55">
        <v>1</v>
      </c>
      <c r="F371" s="55"/>
      <c r="G371" s="55"/>
      <c r="H371" s="55">
        <v>1</v>
      </c>
      <c r="I371" s="55"/>
      <c r="J371" s="55"/>
      <c r="K371" s="55"/>
      <c r="L371" s="55"/>
      <c r="M371" s="55"/>
      <c r="N371" s="55"/>
      <c r="O371" s="55">
        <v>1</v>
      </c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>
        <v>1</v>
      </c>
      <c r="AA371" s="55"/>
      <c r="AB371" s="55"/>
      <c r="AC371" s="55"/>
      <c r="AD371" s="55"/>
      <c r="AE371" s="55"/>
      <c r="AF371" s="55"/>
      <c r="AG371" s="55"/>
      <c r="AH371" s="55">
        <v>1</v>
      </c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>
        <v>1</v>
      </c>
      <c r="AU371" s="55"/>
      <c r="AV371" s="55"/>
      <c r="AW371" s="55">
        <v>1</v>
      </c>
      <c r="AX371" s="55"/>
      <c r="AY371" s="55"/>
      <c r="AZ371" s="55"/>
      <c r="BA371" s="55"/>
      <c r="BB371" s="55"/>
      <c r="BC371" s="55">
        <v>1</v>
      </c>
      <c r="BD371" s="55"/>
      <c r="BE371" s="55"/>
      <c r="BF371" s="55"/>
      <c r="BG371" s="55"/>
      <c r="BH371" s="55"/>
      <c r="BI371" s="55"/>
      <c r="BJ371" s="55"/>
      <c r="BK371" s="55"/>
      <c r="BL371" s="55"/>
      <c r="BM371" s="55">
        <v>1</v>
      </c>
      <c r="BN371" s="55"/>
      <c r="BO371" s="55"/>
      <c r="BP371" s="55"/>
      <c r="BQ371" s="55"/>
      <c r="BR371" s="55"/>
      <c r="BS371" s="55"/>
      <c r="BT371" s="55"/>
      <c r="BU371" s="55">
        <v>9</v>
      </c>
      <c r="BV371">
        <f t="shared" si="5"/>
        <v>9</v>
      </c>
    </row>
    <row r="372" spans="1:74" x14ac:dyDescent="0.25">
      <c r="A372" s="54">
        <v>201907321</v>
      </c>
      <c r="B372" s="55"/>
      <c r="C372" s="55"/>
      <c r="D372" s="55"/>
      <c r="E372" s="55"/>
      <c r="F372" s="55"/>
      <c r="G372" s="55"/>
      <c r="H372" s="55"/>
      <c r="I372" s="55">
        <v>1</v>
      </c>
      <c r="J372" s="55"/>
      <c r="K372" s="55"/>
      <c r="L372" s="55"/>
      <c r="M372" s="55"/>
      <c r="N372" s="55"/>
      <c r="O372" s="55">
        <v>1</v>
      </c>
      <c r="P372" s="55"/>
      <c r="Q372" s="55"/>
      <c r="R372" s="55"/>
      <c r="S372" s="55"/>
      <c r="T372" s="55"/>
      <c r="U372" s="55"/>
      <c r="V372" s="55">
        <v>1</v>
      </c>
      <c r="W372" s="55">
        <v>1</v>
      </c>
      <c r="X372" s="55"/>
      <c r="Y372" s="55"/>
      <c r="Z372" s="55">
        <v>1</v>
      </c>
      <c r="AA372" s="55"/>
      <c r="AB372" s="55"/>
      <c r="AC372" s="55"/>
      <c r="AD372" s="55"/>
      <c r="AE372" s="55"/>
      <c r="AF372" s="55"/>
      <c r="AG372" s="55"/>
      <c r="AH372" s="55"/>
      <c r="AI372" s="55"/>
      <c r="AJ372" s="55">
        <v>1</v>
      </c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>
        <v>1</v>
      </c>
      <c r="BD372" s="55"/>
      <c r="BE372" s="55"/>
      <c r="BF372" s="55"/>
      <c r="BG372" s="55"/>
      <c r="BH372" s="55"/>
      <c r="BI372" s="55">
        <v>1</v>
      </c>
      <c r="BJ372" s="55"/>
      <c r="BK372" s="55"/>
      <c r="BL372" s="55"/>
      <c r="BM372" s="55"/>
      <c r="BN372" s="55"/>
      <c r="BO372" s="55">
        <v>1</v>
      </c>
      <c r="BP372" s="55"/>
      <c r="BQ372" s="55"/>
      <c r="BR372" s="55">
        <v>1</v>
      </c>
      <c r="BS372" s="55"/>
      <c r="BT372" s="55"/>
      <c r="BU372" s="55">
        <v>10</v>
      </c>
      <c r="BV372">
        <f t="shared" si="5"/>
        <v>10</v>
      </c>
    </row>
    <row r="373" spans="1:74" x14ac:dyDescent="0.25">
      <c r="A373" s="54">
        <v>201907329</v>
      </c>
      <c r="B373" s="55"/>
      <c r="C373" s="55">
        <v>2</v>
      </c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>
        <v>1</v>
      </c>
      <c r="AA373" s="55"/>
      <c r="AB373" s="55"/>
      <c r="AC373" s="55">
        <v>1</v>
      </c>
      <c r="AD373" s="55"/>
      <c r="AE373" s="55"/>
      <c r="AF373" s="55"/>
      <c r="AG373" s="55"/>
      <c r="AH373" s="55"/>
      <c r="AI373" s="55"/>
      <c r="AJ373" s="55"/>
      <c r="AK373" s="55"/>
      <c r="AL373" s="55">
        <v>1</v>
      </c>
      <c r="AM373" s="55"/>
      <c r="AN373" s="55"/>
      <c r="AO373" s="55"/>
      <c r="AP373" s="55"/>
      <c r="AQ373" s="55"/>
      <c r="AR373" s="55"/>
      <c r="AS373" s="55"/>
      <c r="AT373" s="55"/>
      <c r="AU373" s="55"/>
      <c r="AV373" s="55">
        <v>1</v>
      </c>
      <c r="AW373" s="55"/>
      <c r="AX373" s="55"/>
      <c r="AY373" s="55"/>
      <c r="AZ373" s="55"/>
      <c r="BA373" s="55">
        <v>1</v>
      </c>
      <c r="BB373" s="55"/>
      <c r="BC373" s="55">
        <v>1</v>
      </c>
      <c r="BD373" s="55"/>
      <c r="BE373" s="55"/>
      <c r="BF373" s="55"/>
      <c r="BG373" s="55"/>
      <c r="BH373" s="55"/>
      <c r="BI373" s="55"/>
      <c r="BJ373" s="55">
        <v>1</v>
      </c>
      <c r="BK373" s="55"/>
      <c r="BL373" s="55"/>
      <c r="BM373" s="55">
        <v>1</v>
      </c>
      <c r="BN373" s="55"/>
      <c r="BO373" s="55"/>
      <c r="BP373" s="55"/>
      <c r="BQ373" s="55"/>
      <c r="BR373" s="55"/>
      <c r="BS373" s="55"/>
      <c r="BT373" s="55"/>
      <c r="BU373" s="55">
        <v>10</v>
      </c>
      <c r="BV373">
        <f t="shared" si="5"/>
        <v>9</v>
      </c>
    </row>
    <row r="374" spans="1:74" x14ac:dyDescent="0.25">
      <c r="A374" s="54">
        <v>201907337</v>
      </c>
      <c r="B374" s="55"/>
      <c r="C374" s="55"/>
      <c r="D374" s="55">
        <v>1</v>
      </c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>
        <v>1</v>
      </c>
      <c r="U374" s="55"/>
      <c r="V374" s="55"/>
      <c r="W374" s="55"/>
      <c r="X374" s="55">
        <v>1</v>
      </c>
      <c r="Y374" s="55"/>
      <c r="Z374" s="55"/>
      <c r="AA374" s="55"/>
      <c r="AB374" s="55"/>
      <c r="AC374" s="55"/>
      <c r="AD374" s="55"/>
      <c r="AE374" s="55"/>
      <c r="AF374" s="55"/>
      <c r="AG374" s="55">
        <v>1</v>
      </c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>
        <v>2</v>
      </c>
      <c r="AW374" s="55"/>
      <c r="AX374" s="55"/>
      <c r="AY374" s="55"/>
      <c r="AZ374" s="55"/>
      <c r="BA374" s="55"/>
      <c r="BB374" s="55"/>
      <c r="BC374" s="55">
        <v>2</v>
      </c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>
        <v>1</v>
      </c>
      <c r="BO374" s="55"/>
      <c r="BP374" s="55"/>
      <c r="BQ374" s="55"/>
      <c r="BR374" s="55"/>
      <c r="BS374" s="55"/>
      <c r="BT374" s="55"/>
      <c r="BU374" s="55">
        <v>9</v>
      </c>
      <c r="BV374">
        <f t="shared" si="5"/>
        <v>7</v>
      </c>
    </row>
    <row r="375" spans="1:74" x14ac:dyDescent="0.25">
      <c r="A375" s="54">
        <v>201907345</v>
      </c>
      <c r="B375" s="55"/>
      <c r="C375" s="55"/>
      <c r="D375" s="55"/>
      <c r="E375" s="55"/>
      <c r="F375" s="55"/>
      <c r="G375" s="55"/>
      <c r="H375" s="55"/>
      <c r="I375" s="55">
        <v>1</v>
      </c>
      <c r="J375" s="55"/>
      <c r="K375" s="55"/>
      <c r="L375" s="55"/>
      <c r="M375" s="55"/>
      <c r="N375" s="55"/>
      <c r="O375" s="55">
        <v>1</v>
      </c>
      <c r="P375" s="55"/>
      <c r="Q375" s="55"/>
      <c r="R375" s="55"/>
      <c r="S375" s="55"/>
      <c r="T375" s="55"/>
      <c r="U375" s="55"/>
      <c r="V375" s="55">
        <v>1</v>
      </c>
      <c r="W375" s="55"/>
      <c r="X375" s="55"/>
      <c r="Y375" s="55"/>
      <c r="Z375" s="55"/>
      <c r="AA375" s="55"/>
      <c r="AB375" s="55"/>
      <c r="AC375" s="55">
        <v>1</v>
      </c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>
        <v>1</v>
      </c>
      <c r="AW375" s="55"/>
      <c r="AX375" s="55"/>
      <c r="AY375" s="55"/>
      <c r="AZ375" s="55"/>
      <c r="BA375" s="55"/>
      <c r="BB375" s="55"/>
      <c r="BC375" s="55">
        <v>2</v>
      </c>
      <c r="BD375" s="55"/>
      <c r="BE375" s="55"/>
      <c r="BF375" s="55"/>
      <c r="BG375" s="55"/>
      <c r="BH375" s="55"/>
      <c r="BI375" s="55">
        <v>1</v>
      </c>
      <c r="BJ375" s="55"/>
      <c r="BK375" s="55"/>
      <c r="BL375" s="55"/>
      <c r="BM375" s="55"/>
      <c r="BN375" s="55"/>
      <c r="BO375" s="55"/>
      <c r="BP375" s="55"/>
      <c r="BQ375" s="55"/>
      <c r="BR375" s="55">
        <v>1</v>
      </c>
      <c r="BS375" s="55"/>
      <c r="BT375" s="55"/>
      <c r="BU375" s="55">
        <v>9</v>
      </c>
      <c r="BV375">
        <f t="shared" si="5"/>
        <v>8</v>
      </c>
    </row>
    <row r="376" spans="1:74" x14ac:dyDescent="0.25">
      <c r="A376" s="54">
        <v>201907347</v>
      </c>
      <c r="B376" s="55"/>
      <c r="C376" s="55"/>
      <c r="D376" s="55"/>
      <c r="E376" s="55"/>
      <c r="F376" s="55"/>
      <c r="G376" s="55"/>
      <c r="H376" s="55"/>
      <c r="I376" s="55"/>
      <c r="J376" s="55">
        <v>1</v>
      </c>
      <c r="K376" s="55"/>
      <c r="L376" s="55"/>
      <c r="M376" s="55">
        <v>1</v>
      </c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>
        <v>1</v>
      </c>
      <c r="AS376" s="55"/>
      <c r="AT376" s="55"/>
      <c r="AU376" s="55"/>
      <c r="AV376" s="55">
        <v>2</v>
      </c>
      <c r="AW376" s="55"/>
      <c r="AX376" s="55"/>
      <c r="AY376" s="55"/>
      <c r="AZ376" s="55"/>
      <c r="BA376" s="55"/>
      <c r="BB376" s="55"/>
      <c r="BC376" s="55">
        <v>1</v>
      </c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>
        <v>2</v>
      </c>
      <c r="BS376" s="55"/>
      <c r="BT376" s="55">
        <v>2</v>
      </c>
      <c r="BU376" s="55">
        <v>10</v>
      </c>
      <c r="BV376">
        <f t="shared" si="5"/>
        <v>7</v>
      </c>
    </row>
    <row r="377" spans="1:74" x14ac:dyDescent="0.25">
      <c r="A377" s="54">
        <v>201907351</v>
      </c>
      <c r="B377" s="55"/>
      <c r="C377" s="55">
        <v>1</v>
      </c>
      <c r="D377" s="55"/>
      <c r="E377" s="55"/>
      <c r="F377" s="55"/>
      <c r="G377" s="55"/>
      <c r="H377" s="55"/>
      <c r="I377" s="55"/>
      <c r="J377" s="55">
        <v>2</v>
      </c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>
        <v>1</v>
      </c>
      <c r="W377" s="55"/>
      <c r="X377" s="55"/>
      <c r="Y377" s="55">
        <v>1</v>
      </c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>
        <v>1</v>
      </c>
      <c r="AL377" s="55"/>
      <c r="AM377" s="55"/>
      <c r="AN377" s="55"/>
      <c r="AO377" s="55"/>
      <c r="AP377" s="55"/>
      <c r="AQ377" s="55"/>
      <c r="AR377" s="55">
        <v>1</v>
      </c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>
        <v>1</v>
      </c>
      <c r="BD377" s="55"/>
      <c r="BE377" s="55"/>
      <c r="BF377" s="55"/>
      <c r="BG377" s="55"/>
      <c r="BH377" s="55"/>
      <c r="BI377" s="55"/>
      <c r="BJ377" s="55"/>
      <c r="BK377" s="55"/>
      <c r="BL377" s="55"/>
      <c r="BM377" s="55">
        <v>1</v>
      </c>
      <c r="BN377" s="55"/>
      <c r="BO377" s="55"/>
      <c r="BP377" s="55"/>
      <c r="BQ377" s="55"/>
      <c r="BR377" s="55"/>
      <c r="BS377" s="55"/>
      <c r="BT377" s="55"/>
      <c r="BU377" s="55">
        <v>9</v>
      </c>
      <c r="BV377">
        <f t="shared" si="5"/>
        <v>8</v>
      </c>
    </row>
    <row r="378" spans="1:74" x14ac:dyDescent="0.25">
      <c r="A378" s="54">
        <v>201907357</v>
      </c>
      <c r="B378" s="55"/>
      <c r="C378" s="55"/>
      <c r="D378" s="55"/>
      <c r="E378" s="55"/>
      <c r="F378" s="55"/>
      <c r="G378" s="55"/>
      <c r="H378" s="55"/>
      <c r="I378" s="55">
        <v>1</v>
      </c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>
        <v>1</v>
      </c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>
        <v>1</v>
      </c>
      <c r="AT378" s="55"/>
      <c r="AU378" s="55"/>
      <c r="AV378" s="55">
        <v>2</v>
      </c>
      <c r="AW378" s="55">
        <v>1</v>
      </c>
      <c r="AX378" s="55">
        <v>1</v>
      </c>
      <c r="AY378" s="55"/>
      <c r="AZ378" s="55"/>
      <c r="BA378" s="55">
        <v>1</v>
      </c>
      <c r="BB378" s="55"/>
      <c r="BC378" s="55"/>
      <c r="BD378" s="55">
        <v>1</v>
      </c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>
        <v>9</v>
      </c>
      <c r="BV378">
        <f t="shared" si="5"/>
        <v>8</v>
      </c>
    </row>
    <row r="379" spans="1:74" x14ac:dyDescent="0.25">
      <c r="A379" s="54">
        <v>201907396</v>
      </c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>
        <v>1</v>
      </c>
      <c r="P379" s="55"/>
      <c r="Q379" s="55"/>
      <c r="R379" s="55"/>
      <c r="S379" s="55"/>
      <c r="T379" s="55"/>
      <c r="U379" s="55">
        <v>1</v>
      </c>
      <c r="V379" s="55"/>
      <c r="W379" s="55">
        <v>1</v>
      </c>
      <c r="X379" s="55"/>
      <c r="Y379" s="55"/>
      <c r="Z379" s="55"/>
      <c r="AA379" s="55">
        <v>1</v>
      </c>
      <c r="AB379" s="55"/>
      <c r="AC379" s="55"/>
      <c r="AD379" s="55"/>
      <c r="AE379" s="55"/>
      <c r="AF379" s="55"/>
      <c r="AG379" s="55">
        <v>1</v>
      </c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>
        <v>2</v>
      </c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>
        <v>1</v>
      </c>
      <c r="BN379" s="55"/>
      <c r="BO379" s="55"/>
      <c r="BP379" s="55"/>
      <c r="BQ379" s="55">
        <v>1</v>
      </c>
      <c r="BR379" s="55"/>
      <c r="BS379" s="55"/>
      <c r="BT379" s="55"/>
      <c r="BU379" s="55">
        <v>9</v>
      </c>
      <c r="BV379">
        <f t="shared" si="5"/>
        <v>8</v>
      </c>
    </row>
    <row r="380" spans="1:74" x14ac:dyDescent="0.25">
      <c r="A380" s="54">
        <v>201907424</v>
      </c>
      <c r="B380" s="55"/>
      <c r="C380" s="55">
        <v>1</v>
      </c>
      <c r="D380" s="55"/>
      <c r="E380" s="55"/>
      <c r="F380" s="55"/>
      <c r="G380" s="55"/>
      <c r="H380" s="55"/>
      <c r="I380" s="55"/>
      <c r="J380" s="55">
        <v>1</v>
      </c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>
        <v>1</v>
      </c>
      <c r="V380" s="55">
        <v>1</v>
      </c>
      <c r="W380" s="55">
        <v>1</v>
      </c>
      <c r="X380" s="55"/>
      <c r="Y380" s="55"/>
      <c r="Z380" s="55"/>
      <c r="AA380" s="55"/>
      <c r="AB380" s="55"/>
      <c r="AC380" s="55"/>
      <c r="AD380" s="55"/>
      <c r="AE380" s="55"/>
      <c r="AF380" s="55"/>
      <c r="AG380" s="55">
        <v>1</v>
      </c>
      <c r="AH380" s="55"/>
      <c r="AI380" s="55">
        <v>1</v>
      </c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>
        <v>1</v>
      </c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>
        <v>1</v>
      </c>
      <c r="BS380" s="55">
        <v>1</v>
      </c>
      <c r="BT380" s="55"/>
      <c r="BU380" s="55">
        <v>10</v>
      </c>
      <c r="BV380">
        <f t="shared" si="5"/>
        <v>10</v>
      </c>
    </row>
    <row r="381" spans="1:74" x14ac:dyDescent="0.25">
      <c r="A381" s="54">
        <v>201907425</v>
      </c>
      <c r="B381" s="55"/>
      <c r="C381" s="55"/>
      <c r="D381" s="55"/>
      <c r="E381" s="55"/>
      <c r="F381" s="55"/>
      <c r="G381" s="55"/>
      <c r="H381" s="55">
        <v>1</v>
      </c>
      <c r="I381" s="55"/>
      <c r="J381" s="55">
        <v>1</v>
      </c>
      <c r="K381" s="55"/>
      <c r="L381" s="55"/>
      <c r="M381" s="55"/>
      <c r="N381" s="55"/>
      <c r="O381" s="55"/>
      <c r="P381" s="55">
        <v>1</v>
      </c>
      <c r="Q381" s="55"/>
      <c r="R381" s="55"/>
      <c r="S381" s="55"/>
      <c r="T381" s="55"/>
      <c r="U381" s="55">
        <v>1</v>
      </c>
      <c r="V381" s="55">
        <v>1</v>
      </c>
      <c r="W381" s="55"/>
      <c r="X381" s="55"/>
      <c r="Y381" s="55"/>
      <c r="Z381" s="55">
        <v>1</v>
      </c>
      <c r="AA381" s="55"/>
      <c r="AB381" s="55"/>
      <c r="AC381" s="55"/>
      <c r="AD381" s="55">
        <v>1</v>
      </c>
      <c r="AE381" s="55"/>
      <c r="AF381" s="55"/>
      <c r="AG381" s="55"/>
      <c r="AH381" s="55"/>
      <c r="AI381" s="55"/>
      <c r="AJ381" s="55"/>
      <c r="AK381" s="55"/>
      <c r="AL381" s="55">
        <v>1</v>
      </c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>
        <v>1</v>
      </c>
      <c r="AY381" s="55"/>
      <c r="AZ381" s="55"/>
      <c r="BA381" s="55"/>
      <c r="BB381" s="55"/>
      <c r="BC381" s="55">
        <v>1</v>
      </c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>
        <v>10</v>
      </c>
      <c r="BV381">
        <f t="shared" si="5"/>
        <v>10</v>
      </c>
    </row>
    <row r="382" spans="1:74" x14ac:dyDescent="0.25">
      <c r="A382" s="54">
        <v>201907445</v>
      </c>
      <c r="B382" s="55"/>
      <c r="C382" s="55">
        <v>1</v>
      </c>
      <c r="D382" s="55"/>
      <c r="E382" s="55"/>
      <c r="F382" s="55"/>
      <c r="G382" s="55"/>
      <c r="H382" s="55"/>
      <c r="I382" s="55">
        <v>1</v>
      </c>
      <c r="J382" s="55"/>
      <c r="K382" s="55"/>
      <c r="L382" s="55"/>
      <c r="M382" s="55"/>
      <c r="N382" s="55"/>
      <c r="O382" s="55"/>
      <c r="P382" s="55">
        <v>1</v>
      </c>
      <c r="Q382" s="55"/>
      <c r="R382" s="55"/>
      <c r="S382" s="55"/>
      <c r="T382" s="55"/>
      <c r="U382" s="55">
        <v>1</v>
      </c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>
        <v>1</v>
      </c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>
        <v>2</v>
      </c>
      <c r="AW382" s="55"/>
      <c r="AX382" s="55"/>
      <c r="AY382" s="55"/>
      <c r="AZ382" s="55"/>
      <c r="BA382" s="55"/>
      <c r="BB382" s="55"/>
      <c r="BC382" s="55">
        <v>1</v>
      </c>
      <c r="BD382" s="55">
        <v>1</v>
      </c>
      <c r="BE382" s="55"/>
      <c r="BF382" s="55"/>
      <c r="BG382" s="55"/>
      <c r="BH382" s="55"/>
      <c r="BI382" s="55"/>
      <c r="BJ382" s="55">
        <v>1</v>
      </c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>
        <v>10</v>
      </c>
      <c r="BV382">
        <f t="shared" si="5"/>
        <v>9</v>
      </c>
    </row>
    <row r="383" spans="1:74" x14ac:dyDescent="0.25">
      <c r="A383" s="54">
        <v>201907455</v>
      </c>
      <c r="B383" s="55"/>
      <c r="C383" s="55"/>
      <c r="D383" s="55"/>
      <c r="E383" s="55"/>
      <c r="F383" s="55"/>
      <c r="G383" s="55"/>
      <c r="H383" s="55">
        <v>1</v>
      </c>
      <c r="I383" s="55"/>
      <c r="J383" s="55"/>
      <c r="K383" s="55"/>
      <c r="L383" s="55"/>
      <c r="M383" s="55"/>
      <c r="N383" s="55"/>
      <c r="O383" s="55">
        <v>1</v>
      </c>
      <c r="P383" s="55"/>
      <c r="Q383" s="55"/>
      <c r="R383" s="55"/>
      <c r="S383" s="55"/>
      <c r="T383" s="55"/>
      <c r="U383" s="55">
        <v>1</v>
      </c>
      <c r="V383" s="55"/>
      <c r="W383" s="55"/>
      <c r="X383" s="55"/>
      <c r="Y383" s="55">
        <v>1</v>
      </c>
      <c r="Z383" s="55"/>
      <c r="AA383" s="55"/>
      <c r="AB383" s="55"/>
      <c r="AC383" s="55">
        <v>1</v>
      </c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>
        <v>1</v>
      </c>
      <c r="BD383" s="55"/>
      <c r="BE383" s="55"/>
      <c r="BF383" s="55"/>
      <c r="BG383" s="55"/>
      <c r="BH383" s="55"/>
      <c r="BI383" s="55">
        <v>1</v>
      </c>
      <c r="BJ383" s="55"/>
      <c r="BK383" s="55"/>
      <c r="BL383" s="55"/>
      <c r="BM383" s="55"/>
      <c r="BN383" s="55"/>
      <c r="BO383" s="55">
        <v>1</v>
      </c>
      <c r="BP383" s="55"/>
      <c r="BQ383" s="55"/>
      <c r="BR383" s="55">
        <v>1</v>
      </c>
      <c r="BS383" s="55"/>
      <c r="BT383" s="55"/>
      <c r="BU383" s="55">
        <v>9</v>
      </c>
      <c r="BV383">
        <f t="shared" si="5"/>
        <v>9</v>
      </c>
    </row>
    <row r="384" spans="1:74" x14ac:dyDescent="0.25">
      <c r="A384" s="54">
        <v>201907457</v>
      </c>
      <c r="B384" s="55"/>
      <c r="C384" s="55">
        <v>1</v>
      </c>
      <c r="D384" s="55"/>
      <c r="E384" s="55"/>
      <c r="F384" s="55"/>
      <c r="G384" s="55"/>
      <c r="H384" s="55"/>
      <c r="I384" s="55">
        <v>1</v>
      </c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>
        <v>2</v>
      </c>
      <c r="W384" s="55"/>
      <c r="X384" s="55"/>
      <c r="Y384" s="55">
        <v>1</v>
      </c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>
        <v>1</v>
      </c>
      <c r="AM384" s="55"/>
      <c r="AN384" s="55"/>
      <c r="AO384" s="55"/>
      <c r="AP384" s="55"/>
      <c r="AQ384" s="55"/>
      <c r="AR384" s="55"/>
      <c r="AS384" s="55">
        <v>1</v>
      </c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>
        <v>1</v>
      </c>
      <c r="BS384" s="55"/>
      <c r="BT384" s="55">
        <v>1</v>
      </c>
      <c r="BU384" s="55">
        <v>9</v>
      </c>
      <c r="BV384">
        <f t="shared" si="5"/>
        <v>8</v>
      </c>
    </row>
    <row r="385" spans="1:74" x14ac:dyDescent="0.25">
      <c r="A385" s="54">
        <v>201907474</v>
      </c>
      <c r="B385" s="55"/>
      <c r="C385" s="55"/>
      <c r="D385" s="55"/>
      <c r="E385" s="55"/>
      <c r="F385" s="55"/>
      <c r="G385" s="55"/>
      <c r="H385" s="55"/>
      <c r="I385" s="55">
        <v>1</v>
      </c>
      <c r="J385" s="55"/>
      <c r="K385" s="55">
        <v>1</v>
      </c>
      <c r="L385" s="55"/>
      <c r="M385" s="55"/>
      <c r="N385" s="55"/>
      <c r="O385" s="55"/>
      <c r="P385" s="55"/>
      <c r="Q385" s="55"/>
      <c r="R385" s="55">
        <v>1</v>
      </c>
      <c r="S385" s="55"/>
      <c r="T385" s="55"/>
      <c r="U385" s="55"/>
      <c r="V385" s="55"/>
      <c r="W385" s="55"/>
      <c r="X385" s="55"/>
      <c r="Y385" s="55">
        <v>1</v>
      </c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>
        <v>1</v>
      </c>
      <c r="AW385" s="55"/>
      <c r="AX385" s="55"/>
      <c r="AY385" s="55"/>
      <c r="AZ385" s="55"/>
      <c r="BA385" s="55"/>
      <c r="BB385" s="55"/>
      <c r="BC385" s="55">
        <v>1</v>
      </c>
      <c r="BD385" s="55"/>
      <c r="BE385" s="55"/>
      <c r="BF385" s="55"/>
      <c r="BG385" s="55"/>
      <c r="BH385" s="55"/>
      <c r="BI385" s="55">
        <v>1</v>
      </c>
      <c r="BJ385" s="55"/>
      <c r="BK385" s="55"/>
      <c r="BL385" s="55"/>
      <c r="BM385" s="55">
        <v>1</v>
      </c>
      <c r="BN385" s="55"/>
      <c r="BO385" s="55"/>
      <c r="BP385" s="55"/>
      <c r="BQ385" s="55">
        <v>1</v>
      </c>
      <c r="BR385" s="55">
        <v>1</v>
      </c>
      <c r="BS385" s="55"/>
      <c r="BT385" s="55"/>
      <c r="BU385" s="55">
        <v>10</v>
      </c>
      <c r="BV385">
        <f t="shared" si="5"/>
        <v>10</v>
      </c>
    </row>
    <row r="386" spans="1:74" x14ac:dyDescent="0.25">
      <c r="A386" s="54">
        <v>201907477</v>
      </c>
      <c r="B386" s="55"/>
      <c r="C386" s="55"/>
      <c r="D386" s="55"/>
      <c r="E386" s="55"/>
      <c r="F386" s="55"/>
      <c r="G386" s="55"/>
      <c r="H386" s="55">
        <v>1</v>
      </c>
      <c r="I386" s="55"/>
      <c r="J386" s="55"/>
      <c r="K386" s="55"/>
      <c r="L386" s="55"/>
      <c r="M386" s="55">
        <v>1</v>
      </c>
      <c r="N386" s="55"/>
      <c r="O386" s="55"/>
      <c r="P386" s="55"/>
      <c r="Q386" s="55"/>
      <c r="R386" s="55"/>
      <c r="S386" s="55">
        <v>1</v>
      </c>
      <c r="T386" s="55"/>
      <c r="U386" s="55"/>
      <c r="V386" s="55"/>
      <c r="W386" s="55"/>
      <c r="X386" s="55"/>
      <c r="Y386" s="55">
        <v>1</v>
      </c>
      <c r="Z386" s="55">
        <v>1</v>
      </c>
      <c r="AA386" s="55"/>
      <c r="AB386" s="55">
        <v>1</v>
      </c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>
        <v>1</v>
      </c>
      <c r="AV386" s="55">
        <v>1</v>
      </c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>
        <v>1</v>
      </c>
      <c r="BS386" s="55"/>
      <c r="BT386" s="55"/>
      <c r="BU386" s="55">
        <v>9</v>
      </c>
      <c r="BV386">
        <f t="shared" si="5"/>
        <v>9</v>
      </c>
    </row>
    <row r="387" spans="1:74" x14ac:dyDescent="0.25">
      <c r="A387" s="54">
        <v>201907483</v>
      </c>
      <c r="B387" s="55"/>
      <c r="C387" s="55">
        <v>1</v>
      </c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>
        <v>1</v>
      </c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>
        <v>1</v>
      </c>
      <c r="AU387" s="55"/>
      <c r="AV387" s="55">
        <v>3</v>
      </c>
      <c r="AW387" s="55">
        <v>1</v>
      </c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>
        <v>1</v>
      </c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>
        <v>1</v>
      </c>
      <c r="BU387" s="55">
        <v>9</v>
      </c>
      <c r="BV387">
        <f t="shared" si="5"/>
        <v>7</v>
      </c>
    </row>
    <row r="388" spans="1:74" x14ac:dyDescent="0.25">
      <c r="A388" s="54">
        <v>201907506</v>
      </c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>
        <v>1</v>
      </c>
      <c r="P388" s="55"/>
      <c r="Q388" s="55"/>
      <c r="R388" s="55"/>
      <c r="S388" s="55"/>
      <c r="T388" s="55"/>
      <c r="U388" s="55">
        <v>1</v>
      </c>
      <c r="V388" s="55"/>
      <c r="W388" s="55"/>
      <c r="X388" s="55"/>
      <c r="Y388" s="55">
        <v>1</v>
      </c>
      <c r="Z388" s="55"/>
      <c r="AA388" s="55"/>
      <c r="AB388" s="55"/>
      <c r="AC388" s="55">
        <v>1</v>
      </c>
      <c r="AD388" s="55"/>
      <c r="AE388" s="55">
        <v>1</v>
      </c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>
        <v>1</v>
      </c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>
        <v>3</v>
      </c>
      <c r="BS388" s="55"/>
      <c r="BT388" s="55"/>
      <c r="BU388" s="55">
        <v>9</v>
      </c>
      <c r="BV388">
        <f t="shared" si="5"/>
        <v>7</v>
      </c>
    </row>
    <row r="389" spans="1:74" x14ac:dyDescent="0.25">
      <c r="A389" s="54">
        <v>201907507</v>
      </c>
      <c r="B389" s="55"/>
      <c r="C389" s="55"/>
      <c r="D389" s="55"/>
      <c r="E389" s="55"/>
      <c r="F389" s="55"/>
      <c r="G389" s="55"/>
      <c r="H389" s="55"/>
      <c r="I389" s="55"/>
      <c r="J389" s="55">
        <v>1</v>
      </c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>
        <v>1</v>
      </c>
      <c r="V389" s="55">
        <v>1</v>
      </c>
      <c r="W389" s="55"/>
      <c r="X389" s="55"/>
      <c r="Y389" s="55">
        <v>2</v>
      </c>
      <c r="Z389" s="55"/>
      <c r="AA389" s="55"/>
      <c r="AB389" s="55"/>
      <c r="AC389" s="55">
        <v>1</v>
      </c>
      <c r="AD389" s="55"/>
      <c r="AE389" s="55"/>
      <c r="AF389" s="55"/>
      <c r="AG389" s="55"/>
      <c r="AH389" s="55"/>
      <c r="AI389" s="55"/>
      <c r="AJ389" s="55"/>
      <c r="AK389" s="55"/>
      <c r="AL389" s="55">
        <v>1</v>
      </c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>
        <v>2</v>
      </c>
      <c r="BS389" s="55"/>
      <c r="BT389" s="55"/>
      <c r="BU389" s="55">
        <v>9</v>
      </c>
      <c r="BV389">
        <f t="shared" si="5"/>
        <v>7</v>
      </c>
    </row>
    <row r="390" spans="1:74" x14ac:dyDescent="0.25">
      <c r="A390" s="54">
        <v>201907538</v>
      </c>
      <c r="B390" s="55"/>
      <c r="C390" s="55"/>
      <c r="D390" s="55"/>
      <c r="E390" s="55">
        <v>1</v>
      </c>
      <c r="F390" s="55"/>
      <c r="G390" s="55"/>
      <c r="H390" s="55"/>
      <c r="I390" s="55"/>
      <c r="J390" s="55"/>
      <c r="K390" s="55">
        <v>1</v>
      </c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>
        <v>1</v>
      </c>
      <c r="Y390" s="55">
        <v>1</v>
      </c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>
        <v>1</v>
      </c>
      <c r="AU390" s="55"/>
      <c r="AV390" s="55"/>
      <c r="AW390" s="55"/>
      <c r="AX390" s="55"/>
      <c r="AY390" s="55"/>
      <c r="AZ390" s="55"/>
      <c r="BA390" s="55">
        <v>1</v>
      </c>
      <c r="BB390" s="55"/>
      <c r="BC390" s="55">
        <v>1</v>
      </c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>
        <v>1</v>
      </c>
      <c r="BS390" s="55"/>
      <c r="BT390" s="55">
        <v>1</v>
      </c>
      <c r="BU390" s="55">
        <v>9</v>
      </c>
      <c r="BV390">
        <f t="shared" ref="BV390:BV453" si="6">COUNT(B390:BT390)</f>
        <v>9</v>
      </c>
    </row>
    <row r="391" spans="1:74" x14ac:dyDescent="0.25">
      <c r="A391" s="54">
        <v>201907580</v>
      </c>
      <c r="B391" s="55"/>
      <c r="C391" s="55"/>
      <c r="D391" s="55"/>
      <c r="E391" s="55"/>
      <c r="F391" s="55"/>
      <c r="G391" s="55"/>
      <c r="H391" s="55"/>
      <c r="I391" s="55"/>
      <c r="J391" s="55"/>
      <c r="K391" s="55">
        <v>2</v>
      </c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>
        <v>1</v>
      </c>
      <c r="AB391" s="55"/>
      <c r="AC391" s="55"/>
      <c r="AD391" s="55">
        <v>1</v>
      </c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>
        <v>1</v>
      </c>
      <c r="AY391" s="55"/>
      <c r="AZ391" s="55"/>
      <c r="BA391" s="55"/>
      <c r="BB391" s="55"/>
      <c r="BC391" s="55">
        <v>2</v>
      </c>
      <c r="BD391" s="55"/>
      <c r="BE391" s="55"/>
      <c r="BF391" s="55"/>
      <c r="BG391" s="55"/>
      <c r="BH391" s="55"/>
      <c r="BI391" s="55">
        <v>1</v>
      </c>
      <c r="BJ391" s="55">
        <v>1</v>
      </c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>
        <v>9</v>
      </c>
      <c r="BV391">
        <f t="shared" si="6"/>
        <v>7</v>
      </c>
    </row>
    <row r="392" spans="1:74" x14ac:dyDescent="0.25">
      <c r="A392" s="54">
        <v>201907581</v>
      </c>
      <c r="B392" s="55"/>
      <c r="C392" s="55"/>
      <c r="D392" s="55"/>
      <c r="E392" s="55"/>
      <c r="F392" s="55"/>
      <c r="G392" s="55"/>
      <c r="H392" s="55"/>
      <c r="I392" s="55">
        <v>1</v>
      </c>
      <c r="J392" s="55"/>
      <c r="K392" s="55"/>
      <c r="L392" s="55"/>
      <c r="M392" s="55"/>
      <c r="N392" s="55"/>
      <c r="O392" s="55">
        <v>1</v>
      </c>
      <c r="P392" s="55"/>
      <c r="Q392" s="55"/>
      <c r="R392" s="55"/>
      <c r="S392" s="55"/>
      <c r="T392" s="55"/>
      <c r="U392" s="55"/>
      <c r="V392" s="55"/>
      <c r="W392" s="55"/>
      <c r="X392" s="55"/>
      <c r="Y392" s="55">
        <v>1</v>
      </c>
      <c r="Z392" s="55"/>
      <c r="AA392" s="55"/>
      <c r="AB392" s="55"/>
      <c r="AC392" s="55"/>
      <c r="AD392" s="55">
        <v>1</v>
      </c>
      <c r="AE392" s="55"/>
      <c r="AF392" s="55"/>
      <c r="AG392" s="55"/>
      <c r="AH392" s="55"/>
      <c r="AI392" s="55"/>
      <c r="AJ392" s="55">
        <v>1</v>
      </c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>
        <v>1</v>
      </c>
      <c r="AX392" s="55"/>
      <c r="AY392" s="55"/>
      <c r="AZ392" s="55"/>
      <c r="BA392" s="55"/>
      <c r="BB392" s="55"/>
      <c r="BC392" s="55">
        <v>1</v>
      </c>
      <c r="BD392" s="55"/>
      <c r="BE392" s="55"/>
      <c r="BF392" s="55"/>
      <c r="BG392" s="55"/>
      <c r="BH392" s="55"/>
      <c r="BI392" s="55">
        <v>1</v>
      </c>
      <c r="BJ392" s="55"/>
      <c r="BK392" s="55">
        <v>1</v>
      </c>
      <c r="BL392" s="55"/>
      <c r="BM392" s="55"/>
      <c r="BN392" s="55"/>
      <c r="BO392" s="55"/>
      <c r="BP392" s="55"/>
      <c r="BQ392" s="55"/>
      <c r="BR392" s="55"/>
      <c r="BS392" s="55"/>
      <c r="BT392" s="55"/>
      <c r="BU392" s="55">
        <v>9</v>
      </c>
      <c r="BV392">
        <f t="shared" si="6"/>
        <v>9</v>
      </c>
    </row>
    <row r="393" spans="1:74" x14ac:dyDescent="0.25">
      <c r="A393" s="54">
        <v>201907594</v>
      </c>
      <c r="B393" s="55"/>
      <c r="C393" s="55"/>
      <c r="D393" s="55"/>
      <c r="E393" s="55"/>
      <c r="F393" s="55"/>
      <c r="G393" s="55"/>
      <c r="H393" s="55">
        <v>1</v>
      </c>
      <c r="I393" s="55"/>
      <c r="J393" s="55">
        <v>1</v>
      </c>
      <c r="K393" s="55"/>
      <c r="L393" s="55"/>
      <c r="M393" s="55"/>
      <c r="N393" s="55"/>
      <c r="O393" s="55"/>
      <c r="P393" s="55">
        <v>1</v>
      </c>
      <c r="Q393" s="55"/>
      <c r="R393" s="55"/>
      <c r="S393" s="55"/>
      <c r="T393" s="55"/>
      <c r="U393" s="55"/>
      <c r="V393" s="55"/>
      <c r="W393" s="55"/>
      <c r="X393" s="55"/>
      <c r="Y393" s="55">
        <v>1</v>
      </c>
      <c r="Z393" s="55">
        <v>1</v>
      </c>
      <c r="AA393" s="55"/>
      <c r="AB393" s="55"/>
      <c r="AC393" s="55"/>
      <c r="AD393" s="55"/>
      <c r="AE393" s="55"/>
      <c r="AF393" s="55"/>
      <c r="AG393" s="55"/>
      <c r="AH393" s="55"/>
      <c r="AI393" s="55">
        <v>1</v>
      </c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>
        <v>1</v>
      </c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>
        <v>1</v>
      </c>
      <c r="BJ393" s="55"/>
      <c r="BK393" s="55"/>
      <c r="BL393" s="55"/>
      <c r="BM393" s="55">
        <v>1</v>
      </c>
      <c r="BN393" s="55"/>
      <c r="BO393" s="55"/>
      <c r="BP393" s="55"/>
      <c r="BQ393" s="55"/>
      <c r="BR393" s="55"/>
      <c r="BS393" s="55"/>
      <c r="BT393" s="55"/>
      <c r="BU393" s="55">
        <v>9</v>
      </c>
      <c r="BV393">
        <f t="shared" si="6"/>
        <v>9</v>
      </c>
    </row>
    <row r="394" spans="1:74" x14ac:dyDescent="0.25">
      <c r="A394" s="54">
        <v>201907601</v>
      </c>
      <c r="B394" s="55"/>
      <c r="C394" s="55">
        <v>2</v>
      </c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>
        <v>1</v>
      </c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>
        <v>1</v>
      </c>
      <c r="BB394" s="55"/>
      <c r="BC394" s="55"/>
      <c r="BD394" s="55"/>
      <c r="BE394" s="55"/>
      <c r="BF394" s="55"/>
      <c r="BG394" s="55"/>
      <c r="BH394" s="55"/>
      <c r="BI394" s="55">
        <v>1</v>
      </c>
      <c r="BJ394" s="55"/>
      <c r="BK394" s="55"/>
      <c r="BL394" s="55"/>
      <c r="BM394" s="55"/>
      <c r="BN394" s="55"/>
      <c r="BO394" s="55"/>
      <c r="BP394" s="55"/>
      <c r="BQ394" s="55">
        <v>1</v>
      </c>
      <c r="BR394" s="55">
        <v>3</v>
      </c>
      <c r="BS394" s="55"/>
      <c r="BT394" s="55"/>
      <c r="BU394" s="55">
        <v>9</v>
      </c>
      <c r="BV394">
        <f t="shared" si="6"/>
        <v>6</v>
      </c>
    </row>
    <row r="395" spans="1:74" x14ac:dyDescent="0.25">
      <c r="A395" s="54">
        <v>201907619</v>
      </c>
      <c r="B395" s="55"/>
      <c r="C395" s="55">
        <v>1</v>
      </c>
      <c r="D395" s="55"/>
      <c r="E395" s="55">
        <v>1</v>
      </c>
      <c r="F395" s="55"/>
      <c r="G395" s="55"/>
      <c r="H395" s="55">
        <v>1</v>
      </c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>
        <v>1</v>
      </c>
      <c r="Y395" s="55"/>
      <c r="Z395" s="55"/>
      <c r="AA395" s="55"/>
      <c r="AB395" s="55"/>
      <c r="AC395" s="55"/>
      <c r="AD395" s="55"/>
      <c r="AE395" s="55"/>
      <c r="AF395" s="55"/>
      <c r="AG395" s="55">
        <v>1</v>
      </c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>
        <v>1</v>
      </c>
      <c r="BP395" s="55"/>
      <c r="BQ395" s="55">
        <v>2</v>
      </c>
      <c r="BR395" s="55">
        <v>1</v>
      </c>
      <c r="BS395" s="55"/>
      <c r="BT395" s="55"/>
      <c r="BU395" s="55">
        <v>9</v>
      </c>
      <c r="BV395">
        <f t="shared" si="6"/>
        <v>8</v>
      </c>
    </row>
    <row r="396" spans="1:74" x14ac:dyDescent="0.25">
      <c r="A396" s="54">
        <v>201907664</v>
      </c>
      <c r="B396" s="55"/>
      <c r="C396" s="55">
        <v>1</v>
      </c>
      <c r="D396" s="55">
        <v>1</v>
      </c>
      <c r="E396" s="55">
        <v>1</v>
      </c>
      <c r="F396" s="55"/>
      <c r="G396" s="55"/>
      <c r="H396" s="55"/>
      <c r="I396" s="55"/>
      <c r="J396" s="55"/>
      <c r="K396" s="55">
        <v>1</v>
      </c>
      <c r="L396" s="55"/>
      <c r="M396" s="55"/>
      <c r="N396" s="55">
        <v>1</v>
      </c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>
        <v>1</v>
      </c>
      <c r="AA396" s="55"/>
      <c r="AB396" s="55"/>
      <c r="AC396" s="55"/>
      <c r="AD396" s="55"/>
      <c r="AE396" s="55"/>
      <c r="AF396" s="55"/>
      <c r="AG396" s="55">
        <v>1</v>
      </c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>
        <v>1</v>
      </c>
      <c r="AU396" s="55"/>
      <c r="AV396" s="55"/>
      <c r="AW396" s="55"/>
      <c r="AX396" s="55"/>
      <c r="AY396" s="55"/>
      <c r="AZ396" s="55"/>
      <c r="BA396" s="55"/>
      <c r="BB396" s="55"/>
      <c r="BC396" s="55">
        <v>1</v>
      </c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>
        <v>9</v>
      </c>
      <c r="BV396">
        <f t="shared" si="6"/>
        <v>9</v>
      </c>
    </row>
    <row r="397" spans="1:74" x14ac:dyDescent="0.25">
      <c r="A397" s="54">
        <v>201907693</v>
      </c>
      <c r="B397" s="55"/>
      <c r="C397" s="55"/>
      <c r="D397" s="55"/>
      <c r="E397" s="55"/>
      <c r="F397" s="55"/>
      <c r="G397" s="55"/>
      <c r="H397" s="55">
        <v>1</v>
      </c>
      <c r="I397" s="55"/>
      <c r="J397" s="55"/>
      <c r="K397" s="55">
        <v>1</v>
      </c>
      <c r="L397" s="55"/>
      <c r="M397" s="55">
        <v>1</v>
      </c>
      <c r="N397" s="55"/>
      <c r="O397" s="55">
        <v>1</v>
      </c>
      <c r="P397" s="55"/>
      <c r="Q397" s="55"/>
      <c r="R397" s="55"/>
      <c r="S397" s="55"/>
      <c r="T397" s="55"/>
      <c r="U397" s="55"/>
      <c r="V397" s="55"/>
      <c r="W397" s="55"/>
      <c r="X397" s="55"/>
      <c r="Y397" s="55">
        <v>1</v>
      </c>
      <c r="Z397" s="55">
        <v>1</v>
      </c>
      <c r="AA397" s="55"/>
      <c r="AB397" s="55"/>
      <c r="AC397" s="55"/>
      <c r="AD397" s="55"/>
      <c r="AE397" s="55"/>
      <c r="AF397" s="55"/>
      <c r="AG397" s="55"/>
      <c r="AH397" s="55"/>
      <c r="AI397" s="55"/>
      <c r="AJ397" s="55">
        <v>1</v>
      </c>
      <c r="AK397" s="55"/>
      <c r="AL397" s="55"/>
      <c r="AM397" s="55"/>
      <c r="AN397" s="55"/>
      <c r="AO397" s="55"/>
      <c r="AP397" s="55"/>
      <c r="AQ397" s="55"/>
      <c r="AR397" s="55"/>
      <c r="AS397" s="55"/>
      <c r="AT397" s="55">
        <v>1</v>
      </c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>
        <v>1</v>
      </c>
      <c r="BJ397" s="55"/>
      <c r="BK397" s="55"/>
      <c r="BL397" s="55"/>
      <c r="BM397" s="55"/>
      <c r="BN397" s="55"/>
      <c r="BO397" s="55"/>
      <c r="BP397" s="55"/>
      <c r="BQ397" s="55"/>
      <c r="BR397" s="55">
        <v>1</v>
      </c>
      <c r="BS397" s="55"/>
      <c r="BT397" s="55"/>
      <c r="BU397" s="55">
        <v>10</v>
      </c>
      <c r="BV397">
        <f t="shared" si="6"/>
        <v>10</v>
      </c>
    </row>
    <row r="398" spans="1:74" x14ac:dyDescent="0.25">
      <c r="A398" s="54">
        <v>201907737</v>
      </c>
      <c r="B398" s="55"/>
      <c r="C398" s="55"/>
      <c r="D398" s="55"/>
      <c r="E398" s="55"/>
      <c r="F398" s="55"/>
      <c r="G398" s="55"/>
      <c r="H398" s="55"/>
      <c r="I398" s="55">
        <v>1</v>
      </c>
      <c r="J398" s="55">
        <v>1</v>
      </c>
      <c r="K398" s="55"/>
      <c r="L398" s="55"/>
      <c r="M398" s="55"/>
      <c r="N398" s="55"/>
      <c r="O398" s="55">
        <v>1</v>
      </c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>
        <v>1</v>
      </c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>
        <v>1</v>
      </c>
      <c r="AU398" s="55">
        <v>1</v>
      </c>
      <c r="AV398" s="55">
        <v>1</v>
      </c>
      <c r="AW398" s="55"/>
      <c r="AX398" s="55"/>
      <c r="AY398" s="55">
        <v>1</v>
      </c>
      <c r="AZ398" s="55"/>
      <c r="BA398" s="55"/>
      <c r="BB398" s="55">
        <v>1</v>
      </c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>
        <v>1</v>
      </c>
      <c r="BS398" s="55"/>
      <c r="BT398" s="55"/>
      <c r="BU398" s="55">
        <v>10</v>
      </c>
      <c r="BV398">
        <f t="shared" si="6"/>
        <v>10</v>
      </c>
    </row>
    <row r="399" spans="1:74" x14ac:dyDescent="0.25">
      <c r="A399" s="54">
        <v>201907768</v>
      </c>
      <c r="B399" s="55"/>
      <c r="C399" s="55"/>
      <c r="D399" s="55"/>
      <c r="E399" s="55"/>
      <c r="F399" s="55"/>
      <c r="G399" s="55"/>
      <c r="H399" s="55">
        <v>1</v>
      </c>
      <c r="I399" s="55"/>
      <c r="J399" s="55"/>
      <c r="K399" s="55">
        <v>1</v>
      </c>
      <c r="L399" s="55"/>
      <c r="M399" s="55"/>
      <c r="N399" s="55"/>
      <c r="O399" s="55"/>
      <c r="P399" s="55"/>
      <c r="Q399" s="55"/>
      <c r="R399" s="55"/>
      <c r="S399" s="55"/>
      <c r="T399" s="55"/>
      <c r="U399" s="55">
        <v>1</v>
      </c>
      <c r="V399" s="55"/>
      <c r="W399" s="55"/>
      <c r="X399" s="55"/>
      <c r="Y399" s="55">
        <v>1</v>
      </c>
      <c r="Z399" s="55"/>
      <c r="AA399" s="55"/>
      <c r="AB399" s="55"/>
      <c r="AC399" s="55">
        <v>1</v>
      </c>
      <c r="AD399" s="55"/>
      <c r="AE399" s="55"/>
      <c r="AF399" s="55"/>
      <c r="AG399" s="55"/>
      <c r="AH399" s="55"/>
      <c r="AI399" s="55"/>
      <c r="AJ399" s="55"/>
      <c r="AK399" s="55"/>
      <c r="AL399" s="55">
        <v>1</v>
      </c>
      <c r="AM399" s="55"/>
      <c r="AN399" s="55"/>
      <c r="AO399" s="55"/>
      <c r="AP399" s="55"/>
      <c r="AQ399" s="55"/>
      <c r="AR399" s="55"/>
      <c r="AS399" s="55"/>
      <c r="AT399" s="55"/>
      <c r="AU399" s="55"/>
      <c r="AV399" s="55">
        <v>1</v>
      </c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>
        <v>1</v>
      </c>
      <c r="BN399" s="55">
        <v>1</v>
      </c>
      <c r="BO399" s="55"/>
      <c r="BP399" s="55"/>
      <c r="BQ399" s="55"/>
      <c r="BR399" s="55">
        <v>1</v>
      </c>
      <c r="BS399" s="55"/>
      <c r="BT399" s="55"/>
      <c r="BU399" s="55">
        <v>10</v>
      </c>
      <c r="BV399">
        <f t="shared" si="6"/>
        <v>10</v>
      </c>
    </row>
    <row r="400" spans="1:74" x14ac:dyDescent="0.25">
      <c r="A400" s="54">
        <v>201907771</v>
      </c>
      <c r="B400" s="55"/>
      <c r="C400" s="55"/>
      <c r="D400" s="55"/>
      <c r="E400" s="55"/>
      <c r="F400" s="55"/>
      <c r="G400" s="55"/>
      <c r="H400" s="55">
        <v>1</v>
      </c>
      <c r="I400" s="55"/>
      <c r="J400" s="55"/>
      <c r="K400" s="55"/>
      <c r="L400" s="55"/>
      <c r="M400" s="55"/>
      <c r="N400" s="55"/>
      <c r="O400" s="55"/>
      <c r="P400" s="55"/>
      <c r="Q400" s="55"/>
      <c r="R400" s="55">
        <v>1</v>
      </c>
      <c r="S400" s="55"/>
      <c r="T400" s="55"/>
      <c r="U400" s="55">
        <v>1</v>
      </c>
      <c r="V400" s="55"/>
      <c r="W400" s="55">
        <v>1</v>
      </c>
      <c r="X400" s="55"/>
      <c r="Y400" s="55"/>
      <c r="Z400" s="55">
        <v>1</v>
      </c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>
        <v>1</v>
      </c>
      <c r="AW400" s="55"/>
      <c r="AX400" s="55"/>
      <c r="AY400" s="55"/>
      <c r="AZ400" s="55"/>
      <c r="BA400" s="55"/>
      <c r="BB400" s="55"/>
      <c r="BC400" s="55">
        <v>2</v>
      </c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>
        <v>1</v>
      </c>
      <c r="BR400" s="55">
        <v>1</v>
      </c>
      <c r="BS400" s="55"/>
      <c r="BT400" s="55"/>
      <c r="BU400" s="55">
        <v>10</v>
      </c>
      <c r="BV400">
        <f t="shared" si="6"/>
        <v>9</v>
      </c>
    </row>
    <row r="401" spans="1:74" x14ac:dyDescent="0.25">
      <c r="A401" s="54">
        <v>201907779</v>
      </c>
      <c r="B401" s="55"/>
      <c r="C401" s="55">
        <v>2</v>
      </c>
      <c r="D401" s="55"/>
      <c r="E401" s="55"/>
      <c r="F401" s="55"/>
      <c r="G401" s="55"/>
      <c r="H401" s="55"/>
      <c r="I401" s="55">
        <v>1</v>
      </c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>
        <v>1</v>
      </c>
      <c r="V401" s="55"/>
      <c r="W401" s="55"/>
      <c r="X401" s="55"/>
      <c r="Y401" s="55"/>
      <c r="Z401" s="55"/>
      <c r="AA401" s="55">
        <v>1</v>
      </c>
      <c r="AB401" s="55"/>
      <c r="AC401" s="55"/>
      <c r="AD401" s="55">
        <v>1</v>
      </c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>
        <v>2</v>
      </c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>
        <v>1</v>
      </c>
      <c r="BJ401" s="55"/>
      <c r="BK401" s="55"/>
      <c r="BL401" s="55"/>
      <c r="BM401" s="55"/>
      <c r="BN401" s="55"/>
      <c r="BO401" s="55"/>
      <c r="BP401" s="55"/>
      <c r="BQ401" s="55">
        <v>1</v>
      </c>
      <c r="BR401" s="55"/>
      <c r="BS401" s="55"/>
      <c r="BT401" s="55"/>
      <c r="BU401" s="55">
        <v>10</v>
      </c>
      <c r="BV401">
        <f t="shared" si="6"/>
        <v>8</v>
      </c>
    </row>
    <row r="402" spans="1:74" x14ac:dyDescent="0.25">
      <c r="A402" s="54">
        <v>201907783</v>
      </c>
      <c r="B402" s="55"/>
      <c r="C402" s="55"/>
      <c r="D402" s="55"/>
      <c r="E402" s="55"/>
      <c r="F402" s="55"/>
      <c r="G402" s="55"/>
      <c r="H402" s="55"/>
      <c r="I402" s="55"/>
      <c r="J402" s="55">
        <v>1</v>
      </c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>
        <v>2</v>
      </c>
      <c r="V402" s="55"/>
      <c r="W402" s="55"/>
      <c r="X402" s="55"/>
      <c r="Y402" s="55"/>
      <c r="Z402" s="55"/>
      <c r="AA402" s="55">
        <v>1</v>
      </c>
      <c r="AB402" s="55"/>
      <c r="AC402" s="55">
        <v>1</v>
      </c>
      <c r="AD402" s="55"/>
      <c r="AE402" s="55"/>
      <c r="AF402" s="55"/>
      <c r="AG402" s="55"/>
      <c r="AH402" s="55">
        <v>1</v>
      </c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>
        <v>1</v>
      </c>
      <c r="AU402" s="55"/>
      <c r="AV402" s="55"/>
      <c r="AW402" s="55"/>
      <c r="AX402" s="55"/>
      <c r="AY402" s="55"/>
      <c r="AZ402" s="55"/>
      <c r="BA402" s="55"/>
      <c r="BB402" s="55">
        <v>1</v>
      </c>
      <c r="BC402" s="55">
        <v>1</v>
      </c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>
        <v>9</v>
      </c>
      <c r="BV402">
        <f t="shared" si="6"/>
        <v>8</v>
      </c>
    </row>
    <row r="403" spans="1:74" x14ac:dyDescent="0.25">
      <c r="A403" s="54">
        <v>201907859</v>
      </c>
      <c r="B403" s="55"/>
      <c r="C403" s="55"/>
      <c r="D403" s="55"/>
      <c r="E403" s="55"/>
      <c r="F403" s="55"/>
      <c r="G403" s="55"/>
      <c r="H403" s="55"/>
      <c r="I403" s="55">
        <v>2</v>
      </c>
      <c r="J403" s="55"/>
      <c r="K403" s="55"/>
      <c r="L403" s="55"/>
      <c r="M403" s="55">
        <v>1</v>
      </c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>
        <v>1</v>
      </c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>
        <v>2</v>
      </c>
      <c r="AW403" s="55"/>
      <c r="AX403" s="55"/>
      <c r="AY403" s="55"/>
      <c r="AZ403" s="55"/>
      <c r="BA403" s="55"/>
      <c r="BB403" s="55"/>
      <c r="BC403" s="55">
        <v>1</v>
      </c>
      <c r="BD403" s="55"/>
      <c r="BE403" s="55"/>
      <c r="BF403" s="55"/>
      <c r="BG403" s="55"/>
      <c r="BH403" s="55"/>
      <c r="BI403" s="55">
        <v>1</v>
      </c>
      <c r="BJ403" s="55"/>
      <c r="BK403" s="55"/>
      <c r="BL403" s="55"/>
      <c r="BM403" s="55">
        <v>1</v>
      </c>
      <c r="BN403" s="55"/>
      <c r="BO403" s="55"/>
      <c r="BP403" s="55"/>
      <c r="BQ403" s="55"/>
      <c r="BR403" s="55"/>
      <c r="BS403" s="55"/>
      <c r="BT403" s="55"/>
      <c r="BU403" s="55">
        <v>9</v>
      </c>
      <c r="BV403">
        <f t="shared" si="6"/>
        <v>7</v>
      </c>
    </row>
    <row r="404" spans="1:74" x14ac:dyDescent="0.25">
      <c r="A404" s="54">
        <v>201907872</v>
      </c>
      <c r="B404" s="55"/>
      <c r="C404" s="55"/>
      <c r="D404" s="55"/>
      <c r="E404" s="55"/>
      <c r="F404" s="55"/>
      <c r="G404" s="55"/>
      <c r="H404" s="55"/>
      <c r="I404" s="55">
        <v>1</v>
      </c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>
        <v>1</v>
      </c>
      <c r="AA404" s="55">
        <v>1</v>
      </c>
      <c r="AB404" s="55"/>
      <c r="AC404" s="55">
        <v>1</v>
      </c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>
        <v>1</v>
      </c>
      <c r="AU404" s="55"/>
      <c r="AV404" s="55">
        <v>1</v>
      </c>
      <c r="AW404" s="55"/>
      <c r="AX404" s="55">
        <v>1</v>
      </c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>
        <v>1</v>
      </c>
      <c r="BO404" s="55"/>
      <c r="BP404" s="55"/>
      <c r="BQ404" s="55"/>
      <c r="BR404" s="55">
        <v>1</v>
      </c>
      <c r="BS404" s="55"/>
      <c r="BT404" s="55"/>
      <c r="BU404" s="55">
        <v>9</v>
      </c>
      <c r="BV404">
        <f t="shared" si="6"/>
        <v>9</v>
      </c>
    </row>
    <row r="405" spans="1:74" x14ac:dyDescent="0.25">
      <c r="A405" s="54">
        <v>201907915</v>
      </c>
      <c r="B405" s="55"/>
      <c r="C405" s="55"/>
      <c r="D405" s="55"/>
      <c r="E405" s="55"/>
      <c r="F405" s="55"/>
      <c r="G405" s="55"/>
      <c r="H405" s="55"/>
      <c r="I405" s="55"/>
      <c r="J405" s="55"/>
      <c r="K405" s="55">
        <v>1</v>
      </c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>
        <v>1</v>
      </c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>
        <v>1</v>
      </c>
      <c r="AM405" s="55"/>
      <c r="AN405" s="55"/>
      <c r="AO405" s="55"/>
      <c r="AP405" s="55"/>
      <c r="AQ405" s="55"/>
      <c r="AR405" s="55"/>
      <c r="AS405" s="55">
        <v>1</v>
      </c>
      <c r="AT405" s="55">
        <v>1</v>
      </c>
      <c r="AU405" s="55"/>
      <c r="AV405" s="55">
        <v>1</v>
      </c>
      <c r="AW405" s="55"/>
      <c r="AX405" s="55"/>
      <c r="AY405" s="55"/>
      <c r="AZ405" s="55"/>
      <c r="BA405" s="55"/>
      <c r="BB405" s="55"/>
      <c r="BC405" s="55">
        <v>1</v>
      </c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>
        <v>1</v>
      </c>
      <c r="BQ405" s="55">
        <v>1</v>
      </c>
      <c r="BR405" s="55"/>
      <c r="BS405" s="55"/>
      <c r="BT405" s="55"/>
      <c r="BU405" s="55">
        <v>9</v>
      </c>
      <c r="BV405">
        <f t="shared" si="6"/>
        <v>9</v>
      </c>
    </row>
    <row r="406" spans="1:74" x14ac:dyDescent="0.25">
      <c r="A406" s="54">
        <v>201907942</v>
      </c>
      <c r="B406" s="55"/>
      <c r="C406" s="55"/>
      <c r="D406" s="55"/>
      <c r="E406" s="55"/>
      <c r="F406" s="55"/>
      <c r="G406" s="55"/>
      <c r="H406" s="55"/>
      <c r="I406" s="55">
        <v>1</v>
      </c>
      <c r="J406" s="55">
        <v>1</v>
      </c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>
        <v>2</v>
      </c>
      <c r="Z406" s="55">
        <v>1</v>
      </c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>
        <v>1</v>
      </c>
      <c r="AS406" s="55"/>
      <c r="AT406" s="55"/>
      <c r="AU406" s="55">
        <v>1</v>
      </c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>
        <v>3</v>
      </c>
      <c r="BS406" s="55"/>
      <c r="BT406" s="55"/>
      <c r="BU406" s="55">
        <v>10</v>
      </c>
      <c r="BV406">
        <f t="shared" si="6"/>
        <v>7</v>
      </c>
    </row>
    <row r="407" spans="1:74" x14ac:dyDescent="0.25">
      <c r="A407" s="54">
        <v>201908014</v>
      </c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>
        <v>1</v>
      </c>
      <c r="AL407" s="55"/>
      <c r="AM407" s="55"/>
      <c r="AN407" s="55"/>
      <c r="AO407" s="55"/>
      <c r="AP407" s="55"/>
      <c r="AQ407" s="55"/>
      <c r="AR407" s="55"/>
      <c r="AS407" s="55"/>
      <c r="AT407" s="55">
        <v>1</v>
      </c>
      <c r="AU407" s="55"/>
      <c r="AV407" s="55"/>
      <c r="AW407" s="55">
        <v>1</v>
      </c>
      <c r="AX407" s="55"/>
      <c r="AY407" s="55"/>
      <c r="AZ407" s="55"/>
      <c r="BA407" s="55"/>
      <c r="BB407" s="55"/>
      <c r="BC407" s="55">
        <v>2</v>
      </c>
      <c r="BD407" s="55">
        <v>1</v>
      </c>
      <c r="BE407" s="55"/>
      <c r="BF407" s="55"/>
      <c r="BG407" s="55"/>
      <c r="BH407" s="55"/>
      <c r="BI407" s="55"/>
      <c r="BJ407" s="55"/>
      <c r="BK407" s="55"/>
      <c r="BL407" s="55"/>
      <c r="BM407" s="55"/>
      <c r="BN407" s="55">
        <v>1</v>
      </c>
      <c r="BO407" s="55"/>
      <c r="BP407" s="55"/>
      <c r="BQ407" s="55"/>
      <c r="BR407" s="55">
        <v>1</v>
      </c>
      <c r="BS407" s="55"/>
      <c r="BT407" s="55">
        <v>1</v>
      </c>
      <c r="BU407" s="55">
        <v>9</v>
      </c>
      <c r="BV407">
        <f t="shared" si="6"/>
        <v>8</v>
      </c>
    </row>
    <row r="408" spans="1:74" x14ac:dyDescent="0.25">
      <c r="A408" s="54">
        <v>201908047</v>
      </c>
      <c r="B408" s="55"/>
      <c r="C408" s="55"/>
      <c r="D408" s="55"/>
      <c r="E408" s="55"/>
      <c r="F408" s="55"/>
      <c r="G408" s="55"/>
      <c r="H408" s="55"/>
      <c r="I408" s="55"/>
      <c r="J408" s="55"/>
      <c r="K408" s="55">
        <v>2</v>
      </c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>
        <v>1</v>
      </c>
      <c r="Z408" s="55"/>
      <c r="AA408" s="55">
        <v>1</v>
      </c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>
        <v>1</v>
      </c>
      <c r="AS408" s="55"/>
      <c r="AT408" s="55"/>
      <c r="AU408" s="55"/>
      <c r="AV408" s="55">
        <v>1</v>
      </c>
      <c r="AW408" s="55"/>
      <c r="AX408" s="55">
        <v>2</v>
      </c>
      <c r="AY408" s="55"/>
      <c r="AZ408" s="55"/>
      <c r="BA408" s="55">
        <v>1</v>
      </c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>
        <v>9</v>
      </c>
      <c r="BV408">
        <f t="shared" si="6"/>
        <v>7</v>
      </c>
    </row>
    <row r="409" spans="1:74" x14ac:dyDescent="0.25">
      <c r="A409" s="54">
        <v>201908050</v>
      </c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>
        <v>1</v>
      </c>
      <c r="T409" s="55"/>
      <c r="U409" s="55"/>
      <c r="V409" s="55"/>
      <c r="W409" s="55"/>
      <c r="X409" s="55"/>
      <c r="Y409" s="55">
        <v>2</v>
      </c>
      <c r="Z409" s="55"/>
      <c r="AA409" s="55"/>
      <c r="AB409" s="55"/>
      <c r="AC409" s="55"/>
      <c r="AD409" s="55"/>
      <c r="AE409" s="55"/>
      <c r="AF409" s="55">
        <v>1</v>
      </c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>
        <v>1</v>
      </c>
      <c r="AV409" s="55">
        <v>1</v>
      </c>
      <c r="AW409" s="55"/>
      <c r="AX409" s="55"/>
      <c r="AY409" s="55"/>
      <c r="AZ409" s="55"/>
      <c r="BA409" s="55"/>
      <c r="BB409" s="55"/>
      <c r="BC409" s="55">
        <v>1</v>
      </c>
      <c r="BD409" s="55"/>
      <c r="BE409" s="55"/>
      <c r="BF409" s="55"/>
      <c r="BG409" s="55"/>
      <c r="BH409" s="55"/>
      <c r="BI409" s="55">
        <v>1</v>
      </c>
      <c r="BJ409" s="55"/>
      <c r="BK409" s="55"/>
      <c r="BL409" s="55"/>
      <c r="BM409" s="55"/>
      <c r="BN409" s="55"/>
      <c r="BO409" s="55"/>
      <c r="BP409" s="55"/>
      <c r="BQ409" s="55">
        <v>1</v>
      </c>
      <c r="BR409" s="55"/>
      <c r="BS409" s="55"/>
      <c r="BT409" s="55"/>
      <c r="BU409" s="55">
        <v>9</v>
      </c>
      <c r="BV409">
        <f t="shared" si="6"/>
        <v>8</v>
      </c>
    </row>
    <row r="410" spans="1:74" x14ac:dyDescent="0.25">
      <c r="A410" s="54">
        <v>201908075</v>
      </c>
      <c r="B410" s="55"/>
      <c r="C410" s="55"/>
      <c r="D410" s="55"/>
      <c r="E410" s="55"/>
      <c r="F410" s="55"/>
      <c r="G410" s="55"/>
      <c r="H410" s="55"/>
      <c r="I410" s="55"/>
      <c r="J410" s="55">
        <v>1</v>
      </c>
      <c r="K410" s="55"/>
      <c r="L410" s="55"/>
      <c r="M410" s="55"/>
      <c r="N410" s="55"/>
      <c r="O410" s="55">
        <v>1</v>
      </c>
      <c r="P410" s="55"/>
      <c r="Q410" s="55"/>
      <c r="R410" s="55"/>
      <c r="S410" s="55"/>
      <c r="T410" s="55"/>
      <c r="U410" s="55"/>
      <c r="V410" s="55"/>
      <c r="W410" s="55">
        <v>1</v>
      </c>
      <c r="X410" s="55"/>
      <c r="Y410" s="55">
        <v>1</v>
      </c>
      <c r="Z410" s="55"/>
      <c r="AA410" s="55"/>
      <c r="AB410" s="55"/>
      <c r="AC410" s="55"/>
      <c r="AD410" s="55">
        <v>1</v>
      </c>
      <c r="AE410" s="55"/>
      <c r="AF410" s="55">
        <v>1</v>
      </c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>
        <v>1</v>
      </c>
      <c r="AU410" s="55"/>
      <c r="AV410" s="55"/>
      <c r="AW410" s="55"/>
      <c r="AX410" s="55">
        <v>1</v>
      </c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>
        <v>1</v>
      </c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>
        <v>9</v>
      </c>
      <c r="BV410">
        <f t="shared" si="6"/>
        <v>9</v>
      </c>
    </row>
    <row r="411" spans="1:74" x14ac:dyDescent="0.25">
      <c r="A411" s="54">
        <v>201908119</v>
      </c>
      <c r="B411" s="55"/>
      <c r="C411" s="55"/>
      <c r="D411" s="55"/>
      <c r="E411" s="55">
        <v>1</v>
      </c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>
        <v>1</v>
      </c>
      <c r="AA411" s="55"/>
      <c r="AB411" s="55"/>
      <c r="AC411" s="55">
        <v>1</v>
      </c>
      <c r="AD411" s="55"/>
      <c r="AE411" s="55"/>
      <c r="AF411" s="55"/>
      <c r="AG411" s="55"/>
      <c r="AH411" s="55">
        <v>1</v>
      </c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>
        <v>1</v>
      </c>
      <c r="AU411" s="55"/>
      <c r="AV411" s="55"/>
      <c r="AW411" s="55"/>
      <c r="AX411" s="55"/>
      <c r="AY411" s="55"/>
      <c r="AZ411" s="55"/>
      <c r="BA411" s="55"/>
      <c r="BB411" s="55"/>
      <c r="BC411" s="55">
        <v>2</v>
      </c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>
        <v>1</v>
      </c>
      <c r="BO411" s="55"/>
      <c r="BP411" s="55"/>
      <c r="BQ411" s="55"/>
      <c r="BR411" s="55">
        <v>1</v>
      </c>
      <c r="BS411" s="55"/>
      <c r="BT411" s="55"/>
      <c r="BU411" s="55">
        <v>9</v>
      </c>
      <c r="BV411">
        <f t="shared" si="6"/>
        <v>8</v>
      </c>
    </row>
    <row r="412" spans="1:74" x14ac:dyDescent="0.25">
      <c r="A412" s="54">
        <v>201908126</v>
      </c>
      <c r="B412" s="55"/>
      <c r="C412" s="55"/>
      <c r="D412" s="55"/>
      <c r="E412" s="55"/>
      <c r="F412" s="55"/>
      <c r="G412" s="55"/>
      <c r="H412" s="55"/>
      <c r="I412" s="55"/>
      <c r="J412" s="55"/>
      <c r="K412" s="55">
        <v>1</v>
      </c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>
        <v>1</v>
      </c>
      <c r="Z412" s="55">
        <v>1</v>
      </c>
      <c r="AA412" s="55"/>
      <c r="AB412" s="55"/>
      <c r="AC412" s="55">
        <v>2</v>
      </c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>
        <v>2</v>
      </c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>
        <v>1</v>
      </c>
      <c r="BN412" s="55"/>
      <c r="BO412" s="55">
        <v>1</v>
      </c>
      <c r="BP412" s="55"/>
      <c r="BQ412" s="55"/>
      <c r="BR412" s="55"/>
      <c r="BS412" s="55"/>
      <c r="BT412" s="55"/>
      <c r="BU412" s="55">
        <v>9</v>
      </c>
      <c r="BV412">
        <f t="shared" si="6"/>
        <v>7</v>
      </c>
    </row>
    <row r="413" spans="1:74" x14ac:dyDescent="0.25">
      <c r="A413" s="54">
        <v>201908143</v>
      </c>
      <c r="B413" s="55"/>
      <c r="C413" s="55"/>
      <c r="D413" s="55"/>
      <c r="E413" s="55"/>
      <c r="F413" s="55"/>
      <c r="G413" s="55"/>
      <c r="H413" s="55"/>
      <c r="I413" s="55"/>
      <c r="J413" s="55"/>
      <c r="K413" s="55">
        <v>2</v>
      </c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>
        <v>1</v>
      </c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>
        <v>1</v>
      </c>
      <c r="AW413" s="55"/>
      <c r="AX413" s="55"/>
      <c r="AY413" s="55"/>
      <c r="AZ413" s="55"/>
      <c r="BA413" s="55">
        <v>1</v>
      </c>
      <c r="BB413" s="55"/>
      <c r="BC413" s="55">
        <v>1</v>
      </c>
      <c r="BD413" s="55"/>
      <c r="BE413" s="55"/>
      <c r="BF413" s="55"/>
      <c r="BG413" s="55"/>
      <c r="BH413" s="55"/>
      <c r="BI413" s="55">
        <v>1</v>
      </c>
      <c r="BJ413" s="55"/>
      <c r="BK413" s="55"/>
      <c r="BL413" s="55"/>
      <c r="BM413" s="55">
        <v>1</v>
      </c>
      <c r="BN413" s="55"/>
      <c r="BO413" s="55"/>
      <c r="BP413" s="55">
        <v>1</v>
      </c>
      <c r="BQ413" s="55"/>
      <c r="BR413" s="55"/>
      <c r="BS413" s="55"/>
      <c r="BT413" s="55"/>
      <c r="BU413" s="55">
        <v>9</v>
      </c>
      <c r="BV413">
        <f t="shared" si="6"/>
        <v>8</v>
      </c>
    </row>
    <row r="414" spans="1:74" x14ac:dyDescent="0.25">
      <c r="A414" s="54">
        <v>201908178</v>
      </c>
      <c r="B414" s="55"/>
      <c r="C414" s="55"/>
      <c r="D414" s="55"/>
      <c r="E414" s="55"/>
      <c r="F414" s="55"/>
      <c r="G414" s="55"/>
      <c r="H414" s="55">
        <v>1</v>
      </c>
      <c r="I414" s="55"/>
      <c r="J414" s="55"/>
      <c r="K414" s="55">
        <v>1</v>
      </c>
      <c r="L414" s="55"/>
      <c r="M414" s="55"/>
      <c r="N414" s="55"/>
      <c r="O414" s="55">
        <v>1</v>
      </c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>
        <v>1</v>
      </c>
      <c r="AU414" s="55">
        <v>1</v>
      </c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>
        <v>1</v>
      </c>
      <c r="BJ414" s="55"/>
      <c r="BK414" s="55"/>
      <c r="BL414" s="55"/>
      <c r="BM414" s="55">
        <v>1</v>
      </c>
      <c r="BN414" s="55"/>
      <c r="BO414" s="55"/>
      <c r="BP414" s="55"/>
      <c r="BQ414" s="55">
        <v>1</v>
      </c>
      <c r="BR414" s="55">
        <v>2</v>
      </c>
      <c r="BS414" s="55"/>
      <c r="BT414" s="55"/>
      <c r="BU414" s="55">
        <v>10</v>
      </c>
      <c r="BV414">
        <f t="shared" si="6"/>
        <v>9</v>
      </c>
    </row>
    <row r="415" spans="1:74" x14ac:dyDescent="0.25">
      <c r="A415" s="54">
        <v>201908209</v>
      </c>
      <c r="B415" s="55"/>
      <c r="C415" s="55"/>
      <c r="D415" s="55"/>
      <c r="E415" s="55"/>
      <c r="F415" s="55"/>
      <c r="G415" s="55"/>
      <c r="H415" s="55">
        <v>2</v>
      </c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>
        <v>1</v>
      </c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>
        <v>1</v>
      </c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>
        <v>1</v>
      </c>
      <c r="BH415" s="55"/>
      <c r="BI415" s="55"/>
      <c r="BJ415" s="55"/>
      <c r="BK415" s="55"/>
      <c r="BL415" s="55"/>
      <c r="BM415" s="55">
        <v>1</v>
      </c>
      <c r="BN415" s="55"/>
      <c r="BO415" s="55">
        <v>1</v>
      </c>
      <c r="BP415" s="55"/>
      <c r="BQ415" s="55">
        <v>1</v>
      </c>
      <c r="BR415" s="55"/>
      <c r="BS415" s="55"/>
      <c r="BT415" s="55">
        <v>1</v>
      </c>
      <c r="BU415" s="55">
        <v>9</v>
      </c>
      <c r="BV415">
        <f t="shared" si="6"/>
        <v>8</v>
      </c>
    </row>
    <row r="416" spans="1:74" x14ac:dyDescent="0.25">
      <c r="A416" s="54">
        <v>201908253</v>
      </c>
      <c r="B416" s="55"/>
      <c r="C416" s="55">
        <v>1</v>
      </c>
      <c r="D416" s="55"/>
      <c r="E416" s="55">
        <v>1</v>
      </c>
      <c r="F416" s="55"/>
      <c r="G416" s="55"/>
      <c r="H416" s="55"/>
      <c r="I416" s="55">
        <v>1</v>
      </c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>
        <v>1</v>
      </c>
      <c r="AS416" s="55"/>
      <c r="AT416" s="55"/>
      <c r="AU416" s="55"/>
      <c r="AV416" s="55">
        <v>2</v>
      </c>
      <c r="AW416" s="55"/>
      <c r="AX416" s="55">
        <v>1</v>
      </c>
      <c r="AY416" s="55"/>
      <c r="AZ416" s="55"/>
      <c r="BA416" s="55"/>
      <c r="BB416" s="55"/>
      <c r="BC416" s="55">
        <v>1</v>
      </c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>
        <v>1</v>
      </c>
      <c r="BO416" s="55"/>
      <c r="BP416" s="55"/>
      <c r="BQ416" s="55"/>
      <c r="BR416" s="55"/>
      <c r="BS416" s="55"/>
      <c r="BT416" s="55">
        <v>1</v>
      </c>
      <c r="BU416" s="55">
        <v>10</v>
      </c>
      <c r="BV416">
        <f t="shared" si="6"/>
        <v>9</v>
      </c>
    </row>
    <row r="417" spans="1:74" x14ac:dyDescent="0.25">
      <c r="A417" s="54">
        <v>201908633</v>
      </c>
      <c r="B417" s="55"/>
      <c r="C417" s="55"/>
      <c r="D417" s="55"/>
      <c r="E417" s="55"/>
      <c r="F417" s="55"/>
      <c r="G417" s="55"/>
      <c r="H417" s="55"/>
      <c r="I417" s="55">
        <v>1</v>
      </c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>
        <v>2</v>
      </c>
      <c r="W417" s="55"/>
      <c r="X417" s="55"/>
      <c r="Y417" s="55"/>
      <c r="Z417" s="55">
        <v>1</v>
      </c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>
        <v>1</v>
      </c>
      <c r="AT417" s="55">
        <v>1</v>
      </c>
      <c r="AU417" s="55"/>
      <c r="AV417" s="55">
        <v>1</v>
      </c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>
        <v>1</v>
      </c>
      <c r="BJ417" s="55"/>
      <c r="BK417" s="55"/>
      <c r="BL417" s="55"/>
      <c r="BM417" s="55"/>
      <c r="BN417" s="55"/>
      <c r="BO417" s="55">
        <v>1</v>
      </c>
      <c r="BP417" s="55"/>
      <c r="BQ417" s="55"/>
      <c r="BR417" s="55"/>
      <c r="BS417" s="55"/>
      <c r="BT417" s="55"/>
      <c r="BU417" s="55">
        <v>9</v>
      </c>
      <c r="BV417">
        <f t="shared" si="6"/>
        <v>8</v>
      </c>
    </row>
    <row r="418" spans="1:74" x14ac:dyDescent="0.25">
      <c r="A418" s="54">
        <v>201908687</v>
      </c>
      <c r="B418" s="55"/>
      <c r="C418" s="55">
        <v>1</v>
      </c>
      <c r="D418" s="55"/>
      <c r="E418" s="55"/>
      <c r="F418" s="55"/>
      <c r="G418" s="55"/>
      <c r="H418" s="55"/>
      <c r="I418" s="55"/>
      <c r="J418" s="55">
        <v>1</v>
      </c>
      <c r="K418" s="55"/>
      <c r="L418" s="55"/>
      <c r="M418" s="55"/>
      <c r="N418" s="55"/>
      <c r="O418" s="55">
        <v>1</v>
      </c>
      <c r="P418" s="55"/>
      <c r="Q418" s="55"/>
      <c r="R418" s="55"/>
      <c r="S418" s="55"/>
      <c r="T418" s="55"/>
      <c r="U418" s="55"/>
      <c r="V418" s="55">
        <v>1</v>
      </c>
      <c r="W418" s="55">
        <v>1</v>
      </c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>
        <v>1</v>
      </c>
      <c r="AX418" s="55">
        <v>2</v>
      </c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>
        <v>1</v>
      </c>
      <c r="BS418" s="55"/>
      <c r="BT418" s="55">
        <v>1</v>
      </c>
      <c r="BU418" s="55">
        <v>10</v>
      </c>
      <c r="BV418">
        <f t="shared" si="6"/>
        <v>9</v>
      </c>
    </row>
    <row r="419" spans="1:74" x14ac:dyDescent="0.25">
      <c r="A419" s="54">
        <v>201909162</v>
      </c>
      <c r="B419" s="55"/>
      <c r="C419" s="55"/>
      <c r="D419" s="55"/>
      <c r="E419" s="55"/>
      <c r="F419" s="55"/>
      <c r="G419" s="55"/>
      <c r="H419" s="55"/>
      <c r="I419" s="55">
        <v>1</v>
      </c>
      <c r="J419" s="55"/>
      <c r="K419" s="55">
        <v>1</v>
      </c>
      <c r="L419" s="55"/>
      <c r="M419" s="55"/>
      <c r="N419" s="55"/>
      <c r="O419" s="55"/>
      <c r="P419" s="55"/>
      <c r="Q419" s="55"/>
      <c r="R419" s="55"/>
      <c r="S419" s="55"/>
      <c r="T419" s="55"/>
      <c r="U419" s="55">
        <v>1</v>
      </c>
      <c r="V419" s="55"/>
      <c r="W419" s="55"/>
      <c r="X419" s="55"/>
      <c r="Y419" s="55">
        <v>1</v>
      </c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>
        <v>1</v>
      </c>
      <c r="AM419" s="55"/>
      <c r="AN419" s="55"/>
      <c r="AO419" s="55"/>
      <c r="AP419" s="55"/>
      <c r="AQ419" s="55"/>
      <c r="AR419" s="55"/>
      <c r="AS419" s="55"/>
      <c r="AT419" s="55"/>
      <c r="AU419" s="55">
        <v>1</v>
      </c>
      <c r="AV419" s="55"/>
      <c r="AW419" s="55"/>
      <c r="AX419" s="55"/>
      <c r="AY419" s="55"/>
      <c r="AZ419" s="55"/>
      <c r="BA419" s="55"/>
      <c r="BB419" s="55"/>
      <c r="BC419" s="55">
        <v>1</v>
      </c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>
        <v>1</v>
      </c>
      <c r="BP419" s="55"/>
      <c r="BQ419" s="55"/>
      <c r="BR419" s="55">
        <v>2</v>
      </c>
      <c r="BS419" s="55"/>
      <c r="BT419" s="55"/>
      <c r="BU419" s="55">
        <v>10</v>
      </c>
      <c r="BV419">
        <f t="shared" si="6"/>
        <v>9</v>
      </c>
    </row>
    <row r="420" spans="1:74" x14ac:dyDescent="0.25">
      <c r="A420" s="54">
        <v>201909521</v>
      </c>
      <c r="B420" s="55"/>
      <c r="C420" s="55">
        <v>2</v>
      </c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>
        <v>1</v>
      </c>
      <c r="P420" s="55"/>
      <c r="Q420" s="55"/>
      <c r="R420" s="55"/>
      <c r="S420" s="55"/>
      <c r="T420" s="55"/>
      <c r="U420" s="55">
        <v>1</v>
      </c>
      <c r="V420" s="55"/>
      <c r="W420" s="55"/>
      <c r="X420" s="55"/>
      <c r="Y420" s="55">
        <v>1</v>
      </c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>
        <v>1</v>
      </c>
      <c r="AM420" s="55"/>
      <c r="AN420" s="55"/>
      <c r="AO420" s="55"/>
      <c r="AP420" s="55"/>
      <c r="AQ420" s="55"/>
      <c r="AR420" s="55"/>
      <c r="AS420" s="55"/>
      <c r="AT420" s="55">
        <v>1</v>
      </c>
      <c r="AU420" s="55"/>
      <c r="AV420" s="55"/>
      <c r="AW420" s="55">
        <v>1</v>
      </c>
      <c r="AX420" s="55">
        <v>1</v>
      </c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>
        <v>1</v>
      </c>
      <c r="BR420" s="55"/>
      <c r="BS420" s="55"/>
      <c r="BT420" s="55"/>
      <c r="BU420" s="55">
        <v>10</v>
      </c>
      <c r="BV420">
        <f t="shared" si="6"/>
        <v>9</v>
      </c>
    </row>
    <row r="421" spans="1:74" x14ac:dyDescent="0.25">
      <c r="A421" s="54">
        <v>201909653</v>
      </c>
      <c r="B421" s="55"/>
      <c r="C421" s="55"/>
      <c r="D421" s="55"/>
      <c r="E421" s="55"/>
      <c r="F421" s="55"/>
      <c r="G421" s="55"/>
      <c r="H421" s="55"/>
      <c r="I421" s="55">
        <v>1</v>
      </c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>
        <v>1</v>
      </c>
      <c r="AE421" s="55"/>
      <c r="AF421" s="55"/>
      <c r="AG421" s="55"/>
      <c r="AH421" s="55">
        <v>1</v>
      </c>
      <c r="AI421" s="55"/>
      <c r="AJ421" s="55"/>
      <c r="AK421" s="55"/>
      <c r="AL421" s="55">
        <v>1</v>
      </c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>
        <v>1</v>
      </c>
      <c r="AY421" s="55"/>
      <c r="AZ421" s="55"/>
      <c r="BA421" s="55">
        <v>1</v>
      </c>
      <c r="BB421" s="55"/>
      <c r="BC421" s="55">
        <v>1</v>
      </c>
      <c r="BD421" s="55"/>
      <c r="BE421" s="55"/>
      <c r="BF421" s="55"/>
      <c r="BG421" s="55"/>
      <c r="BH421" s="55"/>
      <c r="BI421" s="55">
        <v>1</v>
      </c>
      <c r="BJ421" s="55"/>
      <c r="BK421" s="55">
        <v>1</v>
      </c>
      <c r="BL421" s="55"/>
      <c r="BM421" s="55"/>
      <c r="BN421" s="55"/>
      <c r="BO421" s="55"/>
      <c r="BP421" s="55"/>
      <c r="BQ421" s="55"/>
      <c r="BR421" s="55"/>
      <c r="BS421" s="55"/>
      <c r="BT421" s="55"/>
      <c r="BU421" s="55">
        <v>9</v>
      </c>
      <c r="BV421">
        <f t="shared" si="6"/>
        <v>9</v>
      </c>
    </row>
    <row r="422" spans="1:74" x14ac:dyDescent="0.25">
      <c r="A422" s="54">
        <v>201909858</v>
      </c>
      <c r="B422" s="55"/>
      <c r="C422" s="55">
        <v>1</v>
      </c>
      <c r="D422" s="55"/>
      <c r="E422" s="55">
        <v>1</v>
      </c>
      <c r="F422" s="55"/>
      <c r="G422" s="55"/>
      <c r="H422" s="55">
        <v>1</v>
      </c>
      <c r="I422" s="55">
        <v>1</v>
      </c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>
        <v>1</v>
      </c>
      <c r="AA422" s="55"/>
      <c r="AB422" s="55"/>
      <c r="AC422" s="55">
        <v>1</v>
      </c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>
        <v>1</v>
      </c>
      <c r="BN422" s="55"/>
      <c r="BO422" s="55">
        <v>1</v>
      </c>
      <c r="BP422" s="55"/>
      <c r="BQ422" s="55"/>
      <c r="BR422" s="55">
        <v>1</v>
      </c>
      <c r="BS422" s="55"/>
      <c r="BT422" s="55"/>
      <c r="BU422" s="55">
        <v>9</v>
      </c>
      <c r="BV422">
        <f t="shared" si="6"/>
        <v>9</v>
      </c>
    </row>
    <row r="423" spans="1:74" x14ac:dyDescent="0.25">
      <c r="A423" s="54">
        <v>201909873</v>
      </c>
      <c r="B423" s="55"/>
      <c r="C423" s="55">
        <v>1</v>
      </c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>
        <v>2</v>
      </c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>
        <v>1</v>
      </c>
      <c r="AW423" s="55"/>
      <c r="AX423" s="55"/>
      <c r="AY423" s="55"/>
      <c r="AZ423" s="55"/>
      <c r="BA423" s="55"/>
      <c r="BB423" s="55">
        <v>1</v>
      </c>
      <c r="BC423" s="55"/>
      <c r="BD423" s="55"/>
      <c r="BE423" s="55"/>
      <c r="BF423" s="55"/>
      <c r="BG423" s="55"/>
      <c r="BH423" s="55"/>
      <c r="BI423" s="55">
        <v>2</v>
      </c>
      <c r="BJ423" s="55"/>
      <c r="BK423" s="55"/>
      <c r="BL423" s="55"/>
      <c r="BM423" s="55"/>
      <c r="BN423" s="55">
        <v>1</v>
      </c>
      <c r="BO423" s="55"/>
      <c r="BP423" s="55"/>
      <c r="BQ423" s="55">
        <v>1</v>
      </c>
      <c r="BR423" s="55"/>
      <c r="BS423" s="55"/>
      <c r="BT423" s="55"/>
      <c r="BU423" s="55">
        <v>9</v>
      </c>
      <c r="BV423">
        <f t="shared" si="6"/>
        <v>7</v>
      </c>
    </row>
    <row r="424" spans="1:74" x14ac:dyDescent="0.25">
      <c r="A424" s="54">
        <v>201909914</v>
      </c>
      <c r="B424" s="55"/>
      <c r="C424" s="55"/>
      <c r="D424" s="55"/>
      <c r="E424" s="55"/>
      <c r="F424" s="55"/>
      <c r="G424" s="55"/>
      <c r="H424" s="55"/>
      <c r="I424" s="55">
        <v>1</v>
      </c>
      <c r="J424" s="55"/>
      <c r="K424" s="55">
        <v>1</v>
      </c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>
        <v>1</v>
      </c>
      <c r="AI424" s="55"/>
      <c r="AJ424" s="55"/>
      <c r="AK424" s="55"/>
      <c r="AL424" s="55"/>
      <c r="AM424" s="55"/>
      <c r="AN424" s="55"/>
      <c r="AO424" s="55"/>
      <c r="AP424" s="55"/>
      <c r="AQ424" s="55"/>
      <c r="AR424" s="55">
        <v>2</v>
      </c>
      <c r="AS424" s="55"/>
      <c r="AT424" s="55">
        <v>1</v>
      </c>
      <c r="AU424" s="55"/>
      <c r="AV424" s="55">
        <v>1</v>
      </c>
      <c r="AW424" s="55"/>
      <c r="AX424" s="55"/>
      <c r="AY424" s="55"/>
      <c r="AZ424" s="55"/>
      <c r="BA424" s="55"/>
      <c r="BB424" s="55"/>
      <c r="BC424" s="55">
        <v>1</v>
      </c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>
        <v>1</v>
      </c>
      <c r="BS424" s="55"/>
      <c r="BT424" s="55">
        <v>1</v>
      </c>
      <c r="BU424" s="55">
        <v>10</v>
      </c>
      <c r="BV424">
        <f t="shared" si="6"/>
        <v>9</v>
      </c>
    </row>
    <row r="425" spans="1:74" x14ac:dyDescent="0.25">
      <c r="A425" s="54">
        <v>201909920</v>
      </c>
      <c r="B425" s="55"/>
      <c r="C425" s="55"/>
      <c r="D425" s="55"/>
      <c r="E425" s="55">
        <v>1</v>
      </c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>
        <v>1</v>
      </c>
      <c r="V425" s="55"/>
      <c r="W425" s="55"/>
      <c r="X425" s="55"/>
      <c r="Y425" s="55">
        <v>2</v>
      </c>
      <c r="Z425" s="55"/>
      <c r="AA425" s="55"/>
      <c r="AB425" s="55"/>
      <c r="AC425" s="55"/>
      <c r="AD425" s="55"/>
      <c r="AE425" s="55">
        <v>1</v>
      </c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>
        <v>1</v>
      </c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>
        <v>1</v>
      </c>
      <c r="BR425" s="55">
        <v>2</v>
      </c>
      <c r="BS425" s="55"/>
      <c r="BT425" s="55"/>
      <c r="BU425" s="55">
        <v>9</v>
      </c>
      <c r="BV425">
        <f t="shared" si="6"/>
        <v>7</v>
      </c>
    </row>
    <row r="426" spans="1:74" x14ac:dyDescent="0.25">
      <c r="A426" s="54">
        <v>201909927</v>
      </c>
      <c r="B426" s="55"/>
      <c r="C426" s="55"/>
      <c r="D426" s="55">
        <v>1</v>
      </c>
      <c r="E426" s="55"/>
      <c r="F426" s="55"/>
      <c r="G426" s="55"/>
      <c r="H426" s="55"/>
      <c r="I426" s="55">
        <v>1</v>
      </c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>
        <v>1</v>
      </c>
      <c r="Z426" s="55"/>
      <c r="AA426" s="55"/>
      <c r="AB426" s="55"/>
      <c r="AC426" s="55"/>
      <c r="AD426" s="55"/>
      <c r="AE426" s="55"/>
      <c r="AF426" s="55"/>
      <c r="AG426" s="55">
        <v>1</v>
      </c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>
        <v>1</v>
      </c>
      <c r="AS426" s="55"/>
      <c r="AT426" s="55"/>
      <c r="AU426" s="55"/>
      <c r="AV426" s="55"/>
      <c r="AW426" s="55">
        <v>1</v>
      </c>
      <c r="AX426" s="55">
        <v>1</v>
      </c>
      <c r="AY426" s="55"/>
      <c r="AZ426" s="55"/>
      <c r="BA426" s="55"/>
      <c r="BB426" s="55"/>
      <c r="BC426" s="55"/>
      <c r="BD426" s="55">
        <v>1</v>
      </c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>
        <v>1</v>
      </c>
      <c r="BS426" s="55"/>
      <c r="BT426" s="55"/>
      <c r="BU426" s="55">
        <v>9</v>
      </c>
      <c r="BV426">
        <f t="shared" si="6"/>
        <v>9</v>
      </c>
    </row>
    <row r="427" spans="1:74" x14ac:dyDescent="0.25">
      <c r="A427" s="54">
        <v>201909929</v>
      </c>
      <c r="B427" s="55"/>
      <c r="C427" s="55"/>
      <c r="D427" s="55"/>
      <c r="E427" s="55"/>
      <c r="F427" s="55"/>
      <c r="G427" s="55">
        <v>1</v>
      </c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>
        <v>1</v>
      </c>
      <c r="V427" s="55">
        <v>1</v>
      </c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>
        <v>1</v>
      </c>
      <c r="AK427" s="55">
        <v>1</v>
      </c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>
        <v>1</v>
      </c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>
        <v>2</v>
      </c>
      <c r="BR427" s="55">
        <v>1</v>
      </c>
      <c r="BS427" s="55"/>
      <c r="BT427" s="55"/>
      <c r="BU427" s="55">
        <v>9</v>
      </c>
      <c r="BV427">
        <f t="shared" si="6"/>
        <v>8</v>
      </c>
    </row>
    <row r="428" spans="1:74" x14ac:dyDescent="0.25">
      <c r="A428" s="54">
        <v>201909935</v>
      </c>
      <c r="B428" s="55"/>
      <c r="C428" s="55"/>
      <c r="D428" s="55"/>
      <c r="E428" s="55"/>
      <c r="F428" s="55"/>
      <c r="G428" s="55"/>
      <c r="H428" s="55"/>
      <c r="I428" s="55">
        <v>1</v>
      </c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>
        <v>1</v>
      </c>
      <c r="Y428" s="55"/>
      <c r="Z428" s="55"/>
      <c r="AA428" s="55"/>
      <c r="AB428" s="55"/>
      <c r="AC428" s="55"/>
      <c r="AD428" s="55">
        <v>1</v>
      </c>
      <c r="AE428" s="55"/>
      <c r="AF428" s="55"/>
      <c r="AG428" s="55"/>
      <c r="AH428" s="55"/>
      <c r="AI428" s="55"/>
      <c r="AJ428" s="55"/>
      <c r="AK428" s="55"/>
      <c r="AL428" s="55">
        <v>1</v>
      </c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>
        <v>2</v>
      </c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>
        <v>1</v>
      </c>
      <c r="BO428" s="55"/>
      <c r="BP428" s="55"/>
      <c r="BQ428" s="55"/>
      <c r="BR428" s="55">
        <v>2</v>
      </c>
      <c r="BS428" s="55"/>
      <c r="BT428" s="55">
        <v>1</v>
      </c>
      <c r="BU428" s="55">
        <v>10</v>
      </c>
      <c r="BV428">
        <f t="shared" si="6"/>
        <v>8</v>
      </c>
    </row>
    <row r="429" spans="1:74" x14ac:dyDescent="0.25">
      <c r="A429" s="54">
        <v>201910371</v>
      </c>
      <c r="B429" s="55"/>
      <c r="C429" s="55">
        <v>1</v>
      </c>
      <c r="D429" s="55"/>
      <c r="E429" s="55"/>
      <c r="F429" s="55"/>
      <c r="G429" s="55"/>
      <c r="H429" s="55"/>
      <c r="I429" s="55"/>
      <c r="J429" s="55">
        <v>2</v>
      </c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>
        <v>1</v>
      </c>
      <c r="W429" s="55"/>
      <c r="X429" s="55">
        <v>1</v>
      </c>
      <c r="Y429" s="55">
        <v>1</v>
      </c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>
        <v>1</v>
      </c>
      <c r="BD429" s="55"/>
      <c r="BE429" s="55"/>
      <c r="BF429" s="55"/>
      <c r="BG429" s="55">
        <v>1</v>
      </c>
      <c r="BH429" s="55"/>
      <c r="BI429" s="55"/>
      <c r="BJ429" s="55"/>
      <c r="BK429" s="55"/>
      <c r="BL429" s="55"/>
      <c r="BM429" s="55"/>
      <c r="BN429" s="55"/>
      <c r="BO429" s="55"/>
      <c r="BP429" s="55"/>
      <c r="BQ429" s="55">
        <v>1</v>
      </c>
      <c r="BR429" s="55">
        <v>1</v>
      </c>
      <c r="BS429" s="55"/>
      <c r="BT429" s="55"/>
      <c r="BU429" s="55">
        <v>10</v>
      </c>
      <c r="BV429">
        <f t="shared" si="6"/>
        <v>9</v>
      </c>
    </row>
    <row r="430" spans="1:74" x14ac:dyDescent="0.25">
      <c r="A430" s="54">
        <v>201911913</v>
      </c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>
        <v>1</v>
      </c>
      <c r="P430" s="55"/>
      <c r="Q430" s="55"/>
      <c r="R430" s="55"/>
      <c r="S430" s="55">
        <v>1</v>
      </c>
      <c r="T430" s="55"/>
      <c r="U430" s="55"/>
      <c r="V430" s="55"/>
      <c r="W430" s="55"/>
      <c r="X430" s="55"/>
      <c r="Y430" s="55">
        <v>1</v>
      </c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>
        <v>1</v>
      </c>
      <c r="AS430" s="55"/>
      <c r="AT430" s="55">
        <v>1</v>
      </c>
      <c r="AU430" s="55">
        <v>1</v>
      </c>
      <c r="AV430" s="55"/>
      <c r="AW430" s="55"/>
      <c r="AX430" s="55"/>
      <c r="AY430" s="55"/>
      <c r="AZ430" s="55"/>
      <c r="BA430" s="55">
        <v>1</v>
      </c>
      <c r="BB430" s="55"/>
      <c r="BC430" s="55">
        <v>2</v>
      </c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>
        <v>1</v>
      </c>
      <c r="BS430" s="55"/>
      <c r="BT430" s="55"/>
      <c r="BU430" s="55">
        <v>10</v>
      </c>
      <c r="BV430">
        <f t="shared" si="6"/>
        <v>9</v>
      </c>
    </row>
    <row r="431" spans="1:74" x14ac:dyDescent="0.25">
      <c r="A431" s="54">
        <v>202000130</v>
      </c>
      <c r="B431" s="55"/>
      <c r="C431" s="55">
        <v>1</v>
      </c>
      <c r="D431" s="55"/>
      <c r="E431" s="55">
        <v>1</v>
      </c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>
        <v>1</v>
      </c>
      <c r="Y431" s="55">
        <v>1</v>
      </c>
      <c r="Z431" s="55">
        <v>1</v>
      </c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>
        <v>2</v>
      </c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>
        <v>1</v>
      </c>
      <c r="BR431" s="55">
        <v>1</v>
      </c>
      <c r="BS431" s="55"/>
      <c r="BT431" s="55"/>
      <c r="BU431" s="55">
        <v>9</v>
      </c>
      <c r="BV431">
        <f t="shared" si="6"/>
        <v>8</v>
      </c>
    </row>
    <row r="432" spans="1:74" x14ac:dyDescent="0.25">
      <c r="A432" s="54">
        <v>202000138</v>
      </c>
      <c r="B432" s="55"/>
      <c r="C432" s="55"/>
      <c r="D432" s="55"/>
      <c r="E432" s="55"/>
      <c r="F432" s="55"/>
      <c r="G432" s="55"/>
      <c r="H432" s="55"/>
      <c r="I432" s="55">
        <v>1</v>
      </c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>
        <v>1</v>
      </c>
      <c r="V432" s="55"/>
      <c r="W432" s="55"/>
      <c r="X432" s="55"/>
      <c r="Y432" s="55">
        <v>1</v>
      </c>
      <c r="Z432" s="55">
        <v>1</v>
      </c>
      <c r="AA432" s="55"/>
      <c r="AB432" s="55"/>
      <c r="AC432" s="55"/>
      <c r="AD432" s="55"/>
      <c r="AE432" s="55"/>
      <c r="AF432" s="55"/>
      <c r="AG432" s="55"/>
      <c r="AH432" s="55">
        <v>1</v>
      </c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>
        <v>1</v>
      </c>
      <c r="AU432" s="55"/>
      <c r="AV432" s="55"/>
      <c r="AW432" s="55"/>
      <c r="AX432" s="55">
        <v>1</v>
      </c>
      <c r="AY432" s="55">
        <v>1</v>
      </c>
      <c r="AZ432" s="55"/>
      <c r="BA432" s="55"/>
      <c r="BB432" s="55"/>
      <c r="BC432" s="55"/>
      <c r="BD432" s="55"/>
      <c r="BE432" s="55"/>
      <c r="BF432" s="55"/>
      <c r="BG432" s="55">
        <v>1</v>
      </c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>
        <v>1</v>
      </c>
      <c r="BS432" s="55"/>
      <c r="BT432" s="55"/>
      <c r="BU432" s="55">
        <v>10</v>
      </c>
      <c r="BV432">
        <f t="shared" si="6"/>
        <v>10</v>
      </c>
    </row>
    <row r="433" spans="1:74" x14ac:dyDescent="0.25">
      <c r="A433" s="54">
        <v>202000140</v>
      </c>
      <c r="B433" s="55"/>
      <c r="C433" s="55">
        <v>2</v>
      </c>
      <c r="D433" s="55"/>
      <c r="E433" s="55"/>
      <c r="F433" s="55"/>
      <c r="G433" s="55"/>
      <c r="H433" s="55"/>
      <c r="I433" s="55">
        <v>1</v>
      </c>
      <c r="J433" s="55"/>
      <c r="K433" s="55"/>
      <c r="L433" s="55"/>
      <c r="M433" s="55"/>
      <c r="N433" s="55"/>
      <c r="O433" s="55">
        <v>2</v>
      </c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>
        <v>1</v>
      </c>
      <c r="AU433" s="55"/>
      <c r="AV433" s="55">
        <v>2</v>
      </c>
      <c r="AW433" s="55"/>
      <c r="AX433" s="55"/>
      <c r="AY433" s="55">
        <v>1</v>
      </c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>
        <v>1</v>
      </c>
      <c r="BM433" s="55"/>
      <c r="BN433" s="55"/>
      <c r="BO433" s="55"/>
      <c r="BP433" s="55"/>
      <c r="BQ433" s="55"/>
      <c r="BR433" s="55"/>
      <c r="BS433" s="55"/>
      <c r="BT433" s="55"/>
      <c r="BU433" s="55">
        <v>10</v>
      </c>
      <c r="BV433">
        <f t="shared" si="6"/>
        <v>7</v>
      </c>
    </row>
    <row r="434" spans="1:74" x14ac:dyDescent="0.25">
      <c r="A434" s="54">
        <v>202000145</v>
      </c>
      <c r="B434" s="55"/>
      <c r="C434" s="55"/>
      <c r="D434" s="55"/>
      <c r="E434" s="55"/>
      <c r="F434" s="55"/>
      <c r="G434" s="55"/>
      <c r="H434" s="55"/>
      <c r="I434" s="55">
        <v>1</v>
      </c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>
        <v>2</v>
      </c>
      <c r="Z434" s="55"/>
      <c r="AA434" s="55"/>
      <c r="AB434" s="55"/>
      <c r="AC434" s="55">
        <v>1</v>
      </c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>
        <v>1</v>
      </c>
      <c r="AW434" s="55"/>
      <c r="AX434" s="55"/>
      <c r="AY434" s="55"/>
      <c r="AZ434" s="55"/>
      <c r="BA434" s="55"/>
      <c r="BB434" s="55"/>
      <c r="BC434" s="55"/>
      <c r="BD434" s="55">
        <v>1</v>
      </c>
      <c r="BE434" s="55"/>
      <c r="BF434" s="55"/>
      <c r="BG434" s="55"/>
      <c r="BH434" s="55"/>
      <c r="BI434" s="55">
        <v>1</v>
      </c>
      <c r="BJ434" s="55"/>
      <c r="BK434" s="55"/>
      <c r="BL434" s="55"/>
      <c r="BM434" s="55"/>
      <c r="BN434" s="55">
        <v>1</v>
      </c>
      <c r="BO434" s="55"/>
      <c r="BP434" s="55"/>
      <c r="BQ434" s="55"/>
      <c r="BR434" s="55">
        <v>1</v>
      </c>
      <c r="BS434" s="55"/>
      <c r="BT434" s="55"/>
      <c r="BU434" s="55">
        <v>9</v>
      </c>
      <c r="BV434">
        <f t="shared" si="6"/>
        <v>8</v>
      </c>
    </row>
    <row r="435" spans="1:74" x14ac:dyDescent="0.25">
      <c r="A435" s="54">
        <v>202000161</v>
      </c>
      <c r="B435" s="55"/>
      <c r="C435" s="55"/>
      <c r="D435" s="55"/>
      <c r="E435" s="55">
        <v>1</v>
      </c>
      <c r="F435" s="55"/>
      <c r="G435" s="55"/>
      <c r="H435" s="55">
        <v>1</v>
      </c>
      <c r="I435" s="55"/>
      <c r="J435" s="55">
        <v>2</v>
      </c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>
        <v>1</v>
      </c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>
        <v>1</v>
      </c>
      <c r="AY435" s="55"/>
      <c r="AZ435" s="55"/>
      <c r="BA435" s="55"/>
      <c r="BB435" s="55"/>
      <c r="BC435" s="55">
        <v>2</v>
      </c>
      <c r="BD435" s="55"/>
      <c r="BE435" s="55"/>
      <c r="BF435" s="55"/>
      <c r="BG435" s="55"/>
      <c r="BH435" s="55"/>
      <c r="BI435" s="55"/>
      <c r="BJ435" s="55"/>
      <c r="BK435" s="55">
        <v>1</v>
      </c>
      <c r="BL435" s="55"/>
      <c r="BM435" s="55"/>
      <c r="BN435" s="55"/>
      <c r="BO435" s="55"/>
      <c r="BP435" s="55"/>
      <c r="BQ435" s="55"/>
      <c r="BR435" s="55"/>
      <c r="BS435" s="55"/>
      <c r="BT435" s="55"/>
      <c r="BU435" s="55">
        <v>9</v>
      </c>
      <c r="BV435">
        <f t="shared" si="6"/>
        <v>7</v>
      </c>
    </row>
    <row r="436" spans="1:74" x14ac:dyDescent="0.25">
      <c r="A436" s="54">
        <v>202000162</v>
      </c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>
        <v>2</v>
      </c>
      <c r="V436" s="55"/>
      <c r="W436" s="55"/>
      <c r="X436" s="55"/>
      <c r="Y436" s="55">
        <v>1</v>
      </c>
      <c r="Z436" s="55"/>
      <c r="AA436" s="55">
        <v>1</v>
      </c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>
        <v>1</v>
      </c>
      <c r="AM436" s="55"/>
      <c r="AN436" s="55"/>
      <c r="AO436" s="55"/>
      <c r="AP436" s="55"/>
      <c r="AQ436" s="55"/>
      <c r="AR436" s="55"/>
      <c r="AS436" s="55"/>
      <c r="AT436" s="55"/>
      <c r="AU436" s="55"/>
      <c r="AV436" s="55">
        <v>1</v>
      </c>
      <c r="AW436" s="55"/>
      <c r="AX436" s="55"/>
      <c r="AY436" s="55"/>
      <c r="AZ436" s="55"/>
      <c r="BA436" s="55"/>
      <c r="BB436" s="55">
        <v>1</v>
      </c>
      <c r="BC436" s="55">
        <v>1</v>
      </c>
      <c r="BD436" s="55"/>
      <c r="BE436" s="55"/>
      <c r="BF436" s="55"/>
      <c r="BG436" s="55"/>
      <c r="BH436" s="55"/>
      <c r="BI436" s="55"/>
      <c r="BJ436" s="55">
        <v>1</v>
      </c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>
        <v>9</v>
      </c>
      <c r="BV436">
        <f t="shared" si="6"/>
        <v>8</v>
      </c>
    </row>
    <row r="437" spans="1:74" x14ac:dyDescent="0.25">
      <c r="A437" s="54">
        <v>202000163</v>
      </c>
      <c r="B437" s="55"/>
      <c r="C437" s="55"/>
      <c r="D437" s="55"/>
      <c r="E437" s="55"/>
      <c r="F437" s="55"/>
      <c r="G437" s="55"/>
      <c r="H437" s="55"/>
      <c r="I437" s="55">
        <v>1</v>
      </c>
      <c r="J437" s="55">
        <v>1</v>
      </c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>
        <v>1</v>
      </c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>
        <v>1</v>
      </c>
      <c r="AW437" s="55"/>
      <c r="AX437" s="55">
        <v>1</v>
      </c>
      <c r="AY437" s="55">
        <v>1</v>
      </c>
      <c r="AZ437" s="55"/>
      <c r="BA437" s="55"/>
      <c r="BB437" s="55"/>
      <c r="BC437" s="55">
        <v>1</v>
      </c>
      <c r="BD437" s="55"/>
      <c r="BE437" s="55"/>
      <c r="BF437" s="55"/>
      <c r="BG437" s="55"/>
      <c r="BH437" s="55"/>
      <c r="BI437" s="55"/>
      <c r="BJ437" s="55"/>
      <c r="BK437" s="55">
        <v>1</v>
      </c>
      <c r="BL437" s="55"/>
      <c r="BM437" s="55"/>
      <c r="BN437" s="55"/>
      <c r="BO437" s="55"/>
      <c r="BP437" s="55"/>
      <c r="BQ437" s="55"/>
      <c r="BR437" s="55">
        <v>1</v>
      </c>
      <c r="BS437" s="55"/>
      <c r="BT437" s="55"/>
      <c r="BU437" s="55">
        <v>9</v>
      </c>
      <c r="BV437">
        <f t="shared" si="6"/>
        <v>9</v>
      </c>
    </row>
    <row r="438" spans="1:74" x14ac:dyDescent="0.25">
      <c r="A438" s="54">
        <v>202000166</v>
      </c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>
        <v>1</v>
      </c>
      <c r="AV438" s="55">
        <v>2</v>
      </c>
      <c r="AW438" s="55"/>
      <c r="AX438" s="55">
        <v>1</v>
      </c>
      <c r="AY438" s="55"/>
      <c r="AZ438" s="55"/>
      <c r="BA438" s="55"/>
      <c r="BB438" s="55">
        <v>1</v>
      </c>
      <c r="BC438" s="55">
        <v>1</v>
      </c>
      <c r="BD438" s="55"/>
      <c r="BE438" s="55"/>
      <c r="BF438" s="55"/>
      <c r="BG438" s="55">
        <v>1</v>
      </c>
      <c r="BH438" s="55"/>
      <c r="BI438" s="55"/>
      <c r="BJ438" s="55"/>
      <c r="BK438" s="55"/>
      <c r="BL438" s="55"/>
      <c r="BM438" s="55"/>
      <c r="BN438" s="55">
        <v>1</v>
      </c>
      <c r="BO438" s="55"/>
      <c r="BP438" s="55"/>
      <c r="BQ438" s="55">
        <v>1</v>
      </c>
      <c r="BR438" s="55"/>
      <c r="BS438" s="55"/>
      <c r="BT438" s="55"/>
      <c r="BU438" s="55">
        <v>9</v>
      </c>
      <c r="BV438">
        <f t="shared" si="6"/>
        <v>8</v>
      </c>
    </row>
    <row r="439" spans="1:74" x14ac:dyDescent="0.25">
      <c r="A439" s="54">
        <v>202000416</v>
      </c>
      <c r="B439" s="55"/>
      <c r="C439" s="55"/>
      <c r="D439" s="55"/>
      <c r="E439" s="55"/>
      <c r="F439" s="55"/>
      <c r="G439" s="55"/>
      <c r="H439" s="55"/>
      <c r="I439" s="55">
        <v>1</v>
      </c>
      <c r="J439" s="55"/>
      <c r="K439" s="55"/>
      <c r="L439" s="55"/>
      <c r="M439" s="55">
        <v>1</v>
      </c>
      <c r="N439" s="55"/>
      <c r="O439" s="55">
        <v>1</v>
      </c>
      <c r="P439" s="55">
        <v>1</v>
      </c>
      <c r="Q439" s="55"/>
      <c r="R439" s="55"/>
      <c r="S439" s="55"/>
      <c r="T439" s="55"/>
      <c r="U439" s="55"/>
      <c r="V439" s="55"/>
      <c r="W439" s="55"/>
      <c r="X439" s="55"/>
      <c r="Y439" s="55">
        <v>1</v>
      </c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>
        <v>1</v>
      </c>
      <c r="AY439" s="55"/>
      <c r="AZ439" s="55"/>
      <c r="BA439" s="55"/>
      <c r="BB439" s="55"/>
      <c r="BC439" s="55">
        <v>2</v>
      </c>
      <c r="BD439" s="55"/>
      <c r="BE439" s="55"/>
      <c r="BF439" s="55"/>
      <c r="BG439" s="55"/>
      <c r="BH439" s="55"/>
      <c r="BI439" s="55"/>
      <c r="BJ439" s="55"/>
      <c r="BK439" s="55">
        <v>1</v>
      </c>
      <c r="BL439" s="55"/>
      <c r="BM439" s="55"/>
      <c r="BN439" s="55"/>
      <c r="BO439" s="55"/>
      <c r="BP439" s="55"/>
      <c r="BQ439" s="55"/>
      <c r="BR439" s="55"/>
      <c r="BS439" s="55"/>
      <c r="BT439" s="55"/>
      <c r="BU439" s="55">
        <v>9</v>
      </c>
      <c r="BV439">
        <f t="shared" si="6"/>
        <v>8</v>
      </c>
    </row>
    <row r="440" spans="1:74" x14ac:dyDescent="0.25">
      <c r="A440" s="54">
        <v>202000705</v>
      </c>
      <c r="B440" s="55"/>
      <c r="C440" s="55">
        <v>2</v>
      </c>
      <c r="D440" s="55"/>
      <c r="E440" s="55"/>
      <c r="F440" s="55"/>
      <c r="G440" s="55"/>
      <c r="H440" s="55"/>
      <c r="I440" s="55"/>
      <c r="J440" s="55">
        <v>2</v>
      </c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>
        <v>1</v>
      </c>
      <c r="Y440" s="55">
        <v>1</v>
      </c>
      <c r="Z440" s="55">
        <v>1</v>
      </c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>
        <v>1</v>
      </c>
      <c r="AS440" s="55"/>
      <c r="AT440" s="55"/>
      <c r="AU440" s="55"/>
      <c r="AV440" s="55">
        <v>1</v>
      </c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>
        <v>1</v>
      </c>
      <c r="BN440" s="55"/>
      <c r="BO440" s="55"/>
      <c r="BP440" s="55"/>
      <c r="BQ440" s="55"/>
      <c r="BR440" s="55"/>
      <c r="BS440" s="55"/>
      <c r="BT440" s="55"/>
      <c r="BU440" s="55">
        <v>10</v>
      </c>
      <c r="BV440">
        <f t="shared" si="6"/>
        <v>8</v>
      </c>
    </row>
    <row r="441" spans="1:74" x14ac:dyDescent="0.25">
      <c r="A441" s="54">
        <v>202000707</v>
      </c>
      <c r="B441" s="55"/>
      <c r="C441" s="55"/>
      <c r="D441" s="55"/>
      <c r="E441" s="55"/>
      <c r="F441" s="55"/>
      <c r="G441" s="55"/>
      <c r="H441" s="55"/>
      <c r="I441" s="55">
        <v>1</v>
      </c>
      <c r="J441" s="55"/>
      <c r="K441" s="55">
        <v>1</v>
      </c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>
        <v>1</v>
      </c>
      <c r="AA441" s="55">
        <v>1</v>
      </c>
      <c r="AB441" s="55"/>
      <c r="AC441" s="55">
        <v>1</v>
      </c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>
        <v>1</v>
      </c>
      <c r="AW441" s="55"/>
      <c r="AX441" s="55"/>
      <c r="AY441" s="55"/>
      <c r="AZ441" s="55"/>
      <c r="BA441" s="55"/>
      <c r="BB441" s="55"/>
      <c r="BC441" s="55">
        <v>1</v>
      </c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>
        <v>2</v>
      </c>
      <c r="BS441" s="55"/>
      <c r="BT441" s="55"/>
      <c r="BU441" s="55">
        <v>9</v>
      </c>
      <c r="BV441">
        <f t="shared" si="6"/>
        <v>8</v>
      </c>
    </row>
    <row r="442" spans="1:74" x14ac:dyDescent="0.25">
      <c r="A442" s="54">
        <v>202000772</v>
      </c>
      <c r="B442" s="55"/>
      <c r="C442" s="55"/>
      <c r="D442" s="55"/>
      <c r="E442" s="55"/>
      <c r="F442" s="55"/>
      <c r="G442" s="55"/>
      <c r="H442" s="55"/>
      <c r="I442" s="55"/>
      <c r="J442" s="55">
        <v>1</v>
      </c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>
        <v>1</v>
      </c>
      <c r="W442" s="55"/>
      <c r="X442" s="55"/>
      <c r="Y442" s="55">
        <v>1</v>
      </c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1</v>
      </c>
      <c r="AK442" s="55"/>
      <c r="AL442" s="55"/>
      <c r="AM442" s="55"/>
      <c r="AN442" s="55"/>
      <c r="AO442" s="55"/>
      <c r="AP442" s="55"/>
      <c r="AQ442" s="55"/>
      <c r="AR442" s="55">
        <v>1</v>
      </c>
      <c r="AS442" s="55"/>
      <c r="AT442" s="55"/>
      <c r="AU442" s="55">
        <v>1</v>
      </c>
      <c r="AV442" s="55">
        <v>1</v>
      </c>
      <c r="AW442" s="55"/>
      <c r="AX442" s="55"/>
      <c r="AY442" s="55"/>
      <c r="AZ442" s="55"/>
      <c r="BA442" s="55">
        <v>1</v>
      </c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>
        <v>1</v>
      </c>
      <c r="BP442" s="55"/>
      <c r="BQ442" s="55"/>
      <c r="BR442" s="55"/>
      <c r="BS442" s="55"/>
      <c r="BT442" s="55"/>
      <c r="BU442" s="55">
        <v>9</v>
      </c>
      <c r="BV442">
        <f t="shared" si="6"/>
        <v>9</v>
      </c>
    </row>
    <row r="443" spans="1:74" x14ac:dyDescent="0.25">
      <c r="A443" s="54">
        <v>202002811</v>
      </c>
      <c r="B443" s="55"/>
      <c r="C443" s="55"/>
      <c r="D443" s="55"/>
      <c r="E443" s="55"/>
      <c r="F443" s="55"/>
      <c r="G443" s="55"/>
      <c r="H443" s="55"/>
      <c r="I443" s="55"/>
      <c r="J443" s="55">
        <v>1</v>
      </c>
      <c r="K443" s="55"/>
      <c r="L443" s="55"/>
      <c r="M443" s="55"/>
      <c r="N443" s="55"/>
      <c r="O443" s="55">
        <v>1</v>
      </c>
      <c r="P443" s="55"/>
      <c r="Q443" s="55"/>
      <c r="R443" s="55"/>
      <c r="S443" s="55"/>
      <c r="T443" s="55"/>
      <c r="U443" s="55"/>
      <c r="V443" s="55">
        <v>2</v>
      </c>
      <c r="W443" s="55"/>
      <c r="X443" s="55"/>
      <c r="Y443" s="55"/>
      <c r="Z443" s="55"/>
      <c r="AA443" s="55"/>
      <c r="AB443" s="55"/>
      <c r="AC443" s="55"/>
      <c r="AD443" s="55"/>
      <c r="AE443" s="55">
        <v>1</v>
      </c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>
        <v>1</v>
      </c>
      <c r="AS443" s="55"/>
      <c r="AT443" s="55"/>
      <c r="AU443" s="55"/>
      <c r="AV443" s="55">
        <v>1</v>
      </c>
      <c r="AW443" s="55"/>
      <c r="AX443" s="55">
        <v>1</v>
      </c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>
        <v>1</v>
      </c>
      <c r="BP443" s="55"/>
      <c r="BQ443" s="55"/>
      <c r="BR443" s="55"/>
      <c r="BS443" s="55"/>
      <c r="BT443" s="55"/>
      <c r="BU443" s="55">
        <v>9</v>
      </c>
      <c r="BV443">
        <f t="shared" si="6"/>
        <v>8</v>
      </c>
    </row>
    <row r="444" spans="1:74" x14ac:dyDescent="0.25">
      <c r="A444" s="54">
        <v>202003044</v>
      </c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>
        <v>1</v>
      </c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>
        <v>1</v>
      </c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>
        <v>1</v>
      </c>
      <c r="AW444" s="55"/>
      <c r="AX444" s="55"/>
      <c r="AY444" s="55">
        <v>1</v>
      </c>
      <c r="AZ444" s="55"/>
      <c r="BA444" s="55"/>
      <c r="BB444" s="55"/>
      <c r="BC444" s="55">
        <v>1</v>
      </c>
      <c r="BD444" s="55">
        <v>1</v>
      </c>
      <c r="BE444" s="55"/>
      <c r="BF444" s="55"/>
      <c r="BG444" s="55"/>
      <c r="BH444" s="55"/>
      <c r="BI444" s="55">
        <v>1</v>
      </c>
      <c r="BJ444" s="55"/>
      <c r="BK444" s="55"/>
      <c r="BL444" s="55"/>
      <c r="BM444" s="55"/>
      <c r="BN444" s="55"/>
      <c r="BO444" s="55"/>
      <c r="BP444" s="55"/>
      <c r="BQ444" s="55">
        <v>1</v>
      </c>
      <c r="BR444" s="55">
        <v>1</v>
      </c>
      <c r="BS444" s="55"/>
      <c r="BT444" s="55"/>
      <c r="BU444" s="55">
        <v>9</v>
      </c>
      <c r="BV444">
        <f t="shared" si="6"/>
        <v>9</v>
      </c>
    </row>
    <row r="445" spans="1:74" x14ac:dyDescent="0.25">
      <c r="A445" s="54">
        <v>202003072</v>
      </c>
      <c r="B445" s="55"/>
      <c r="C445" s="55">
        <v>2</v>
      </c>
      <c r="D445" s="55"/>
      <c r="E445" s="55"/>
      <c r="F445" s="55"/>
      <c r="G445" s="55"/>
      <c r="H445" s="55"/>
      <c r="I445" s="55">
        <v>1</v>
      </c>
      <c r="J445" s="55"/>
      <c r="K445" s="55"/>
      <c r="L445" s="55"/>
      <c r="M445" s="55">
        <v>1</v>
      </c>
      <c r="N445" s="55"/>
      <c r="O445" s="55"/>
      <c r="P445" s="55"/>
      <c r="Q445" s="55"/>
      <c r="R445" s="55"/>
      <c r="S445" s="55"/>
      <c r="T445" s="55"/>
      <c r="U445" s="55">
        <v>1</v>
      </c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>
        <v>2</v>
      </c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>
        <v>1</v>
      </c>
      <c r="AS445" s="55"/>
      <c r="AT445" s="55"/>
      <c r="AU445" s="55"/>
      <c r="AV445" s="55"/>
      <c r="AW445" s="55"/>
      <c r="AX445" s="55">
        <v>1</v>
      </c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>
        <v>9</v>
      </c>
      <c r="BV445">
        <f t="shared" si="6"/>
        <v>7</v>
      </c>
    </row>
    <row r="446" spans="1:74" x14ac:dyDescent="0.25">
      <c r="A446" s="54">
        <v>202003142</v>
      </c>
      <c r="B446" s="55"/>
      <c r="C446" s="55">
        <v>1</v>
      </c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>
        <v>1</v>
      </c>
      <c r="V446" s="55"/>
      <c r="W446" s="55">
        <v>1</v>
      </c>
      <c r="X446" s="55"/>
      <c r="Y446" s="55"/>
      <c r="Z446" s="55"/>
      <c r="AA446" s="55"/>
      <c r="AB446" s="55"/>
      <c r="AC446" s="55"/>
      <c r="AD446" s="55"/>
      <c r="AE446" s="55"/>
      <c r="AF446" s="55"/>
      <c r="AG446" s="55">
        <v>2</v>
      </c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>
        <v>1</v>
      </c>
      <c r="AV446" s="55"/>
      <c r="AW446" s="55"/>
      <c r="AX446" s="55"/>
      <c r="AY446" s="55"/>
      <c r="AZ446" s="55"/>
      <c r="BA446" s="55">
        <v>1</v>
      </c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>
        <v>1</v>
      </c>
      <c r="BN446" s="55"/>
      <c r="BO446" s="55"/>
      <c r="BP446" s="55"/>
      <c r="BQ446" s="55"/>
      <c r="BR446" s="55">
        <v>1</v>
      </c>
      <c r="BS446" s="55"/>
      <c r="BT446" s="55"/>
      <c r="BU446" s="55">
        <v>9</v>
      </c>
      <c r="BV446">
        <f t="shared" si="6"/>
        <v>8</v>
      </c>
    </row>
    <row r="447" spans="1:74" x14ac:dyDescent="0.25">
      <c r="A447" s="54">
        <v>202003218</v>
      </c>
      <c r="B447" s="55"/>
      <c r="C447" s="55"/>
      <c r="D447" s="55"/>
      <c r="E447" s="55"/>
      <c r="F447" s="55"/>
      <c r="G447" s="55"/>
      <c r="H447" s="55"/>
      <c r="I447" s="55"/>
      <c r="J447" s="55"/>
      <c r="K447" s="55">
        <v>2</v>
      </c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>
        <v>1</v>
      </c>
      <c r="Y447" s="55"/>
      <c r="Z447" s="55"/>
      <c r="AA447" s="55"/>
      <c r="AB447" s="55"/>
      <c r="AC447" s="55"/>
      <c r="AD447" s="55"/>
      <c r="AE447" s="55"/>
      <c r="AF447" s="55"/>
      <c r="AG447" s="55">
        <v>1</v>
      </c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>
        <v>2</v>
      </c>
      <c r="AU447" s="55">
        <v>1</v>
      </c>
      <c r="AV447" s="55"/>
      <c r="AW447" s="55"/>
      <c r="AX447" s="55"/>
      <c r="AY447" s="55"/>
      <c r="AZ447" s="55"/>
      <c r="BA447" s="55"/>
      <c r="BB447" s="55"/>
      <c r="BC447" s="55">
        <v>1</v>
      </c>
      <c r="BD447" s="55"/>
      <c r="BE447" s="55"/>
      <c r="BF447" s="55"/>
      <c r="BG447" s="55"/>
      <c r="BH447" s="55"/>
      <c r="BI447" s="55"/>
      <c r="BJ447" s="55">
        <v>1</v>
      </c>
      <c r="BK447" s="55"/>
      <c r="BL447" s="55"/>
      <c r="BM447" s="55"/>
      <c r="BN447" s="55"/>
      <c r="BO447" s="55"/>
      <c r="BP447" s="55"/>
      <c r="BQ447" s="55"/>
      <c r="BR447" s="55">
        <v>1</v>
      </c>
      <c r="BS447" s="55"/>
      <c r="BT447" s="55"/>
      <c r="BU447" s="55">
        <v>10</v>
      </c>
      <c r="BV447">
        <f t="shared" si="6"/>
        <v>8</v>
      </c>
    </row>
    <row r="448" spans="1:74" x14ac:dyDescent="0.25">
      <c r="A448" s="54">
        <v>202003219</v>
      </c>
      <c r="B448" s="55"/>
      <c r="C448" s="55">
        <v>1</v>
      </c>
      <c r="D448" s="55"/>
      <c r="E448" s="55"/>
      <c r="F448" s="55"/>
      <c r="G448" s="55"/>
      <c r="H448" s="55"/>
      <c r="I448" s="55"/>
      <c r="J448" s="55">
        <v>1</v>
      </c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>
        <v>1</v>
      </c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>
        <v>1</v>
      </c>
      <c r="AU448" s="55"/>
      <c r="AV448" s="55">
        <v>1</v>
      </c>
      <c r="AW448" s="55">
        <v>1</v>
      </c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>
        <v>1</v>
      </c>
      <c r="BJ448" s="55"/>
      <c r="BK448" s="55"/>
      <c r="BL448" s="55"/>
      <c r="BM448" s="55"/>
      <c r="BN448" s="55"/>
      <c r="BO448" s="55">
        <v>1</v>
      </c>
      <c r="BP448" s="55"/>
      <c r="BQ448" s="55"/>
      <c r="BR448" s="55">
        <v>1</v>
      </c>
      <c r="BS448" s="55"/>
      <c r="BT448" s="55"/>
      <c r="BU448" s="55">
        <v>9</v>
      </c>
      <c r="BV448">
        <f t="shared" si="6"/>
        <v>9</v>
      </c>
    </row>
    <row r="449" spans="1:74" x14ac:dyDescent="0.25">
      <c r="A449" s="54">
        <v>202003320</v>
      </c>
      <c r="B449" s="55"/>
      <c r="C449" s="55"/>
      <c r="D449" s="55"/>
      <c r="E449" s="55"/>
      <c r="F449" s="55"/>
      <c r="G449" s="55"/>
      <c r="H449" s="55"/>
      <c r="I449" s="55">
        <v>1</v>
      </c>
      <c r="J449" s="55"/>
      <c r="K449" s="55"/>
      <c r="L449" s="55"/>
      <c r="M449" s="55"/>
      <c r="N449" s="55"/>
      <c r="O449" s="55">
        <v>1</v>
      </c>
      <c r="P449" s="55"/>
      <c r="Q449" s="55"/>
      <c r="R449" s="55"/>
      <c r="S449" s="55"/>
      <c r="T449" s="55"/>
      <c r="U449" s="55"/>
      <c r="V449" s="55"/>
      <c r="W449" s="55"/>
      <c r="X449" s="55"/>
      <c r="Y449" s="55">
        <v>1</v>
      </c>
      <c r="Z449" s="55">
        <v>1</v>
      </c>
      <c r="AA449" s="55"/>
      <c r="AB449" s="55"/>
      <c r="AC449" s="55"/>
      <c r="AD449" s="55"/>
      <c r="AE449" s="55"/>
      <c r="AF449" s="55"/>
      <c r="AG449" s="55"/>
      <c r="AH449" s="55">
        <v>1</v>
      </c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>
        <v>1</v>
      </c>
      <c r="AU449" s="55"/>
      <c r="AV449" s="55"/>
      <c r="AW449" s="55">
        <v>1</v>
      </c>
      <c r="AX449" s="55"/>
      <c r="AY449" s="55"/>
      <c r="AZ449" s="55"/>
      <c r="BA449" s="55"/>
      <c r="BB449" s="55"/>
      <c r="BC449" s="55">
        <v>1</v>
      </c>
      <c r="BD449" s="55"/>
      <c r="BE449" s="55"/>
      <c r="BF449" s="55"/>
      <c r="BG449" s="55"/>
      <c r="BH449" s="55"/>
      <c r="BI449" s="55">
        <v>1</v>
      </c>
      <c r="BJ449" s="55"/>
      <c r="BK449" s="55"/>
      <c r="BL449" s="55"/>
      <c r="BM449" s="55"/>
      <c r="BN449" s="55"/>
      <c r="BO449" s="55">
        <v>1</v>
      </c>
      <c r="BP449" s="55"/>
      <c r="BQ449" s="55"/>
      <c r="BR449" s="55"/>
      <c r="BS449" s="55"/>
      <c r="BT449" s="55"/>
      <c r="BU449" s="55">
        <v>10</v>
      </c>
      <c r="BV449">
        <f t="shared" si="6"/>
        <v>10</v>
      </c>
    </row>
    <row r="450" spans="1:74" x14ac:dyDescent="0.25">
      <c r="A450" s="54">
        <v>202003466</v>
      </c>
      <c r="B450" s="55"/>
      <c r="C450" s="55"/>
      <c r="D450" s="55"/>
      <c r="E450" s="55"/>
      <c r="F450" s="55"/>
      <c r="G450" s="55"/>
      <c r="H450" s="55">
        <v>1</v>
      </c>
      <c r="I450" s="55"/>
      <c r="J450" s="55">
        <v>1</v>
      </c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>
        <v>1</v>
      </c>
      <c r="X450" s="55"/>
      <c r="Y450" s="55">
        <v>3</v>
      </c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>
        <v>1</v>
      </c>
      <c r="BD450" s="55"/>
      <c r="BE450" s="55"/>
      <c r="BF450" s="55"/>
      <c r="BG450" s="55">
        <v>1</v>
      </c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>
        <v>2</v>
      </c>
      <c r="BU450" s="55">
        <v>10</v>
      </c>
      <c r="BV450">
        <f t="shared" si="6"/>
        <v>7</v>
      </c>
    </row>
    <row r="451" spans="1:74" x14ac:dyDescent="0.25">
      <c r="A451" s="54">
        <v>202003484</v>
      </c>
      <c r="B451" s="55"/>
      <c r="C451" s="55"/>
      <c r="D451" s="55"/>
      <c r="E451" s="55"/>
      <c r="F451" s="55"/>
      <c r="G451" s="55"/>
      <c r="H451" s="55"/>
      <c r="I451" s="55"/>
      <c r="J451" s="55"/>
      <c r="K451" s="55">
        <v>1</v>
      </c>
      <c r="L451" s="55"/>
      <c r="M451" s="55"/>
      <c r="N451" s="55"/>
      <c r="O451" s="55">
        <v>1</v>
      </c>
      <c r="P451" s="55">
        <v>1</v>
      </c>
      <c r="Q451" s="55"/>
      <c r="R451" s="55"/>
      <c r="S451" s="55"/>
      <c r="T451" s="55"/>
      <c r="U451" s="55"/>
      <c r="V451" s="55"/>
      <c r="W451" s="55"/>
      <c r="X451" s="55"/>
      <c r="Y451" s="55">
        <v>1</v>
      </c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>
        <v>1</v>
      </c>
      <c r="AU451" s="55">
        <v>1</v>
      </c>
      <c r="AV451" s="55">
        <v>2</v>
      </c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>
        <v>1</v>
      </c>
      <c r="BS451" s="55"/>
      <c r="BT451" s="55">
        <v>1</v>
      </c>
      <c r="BU451" s="55">
        <v>10</v>
      </c>
      <c r="BV451">
        <f t="shared" si="6"/>
        <v>9</v>
      </c>
    </row>
    <row r="452" spans="1:74" x14ac:dyDescent="0.25">
      <c r="A452" s="54">
        <v>202003529</v>
      </c>
      <c r="B452" s="55"/>
      <c r="C452" s="55"/>
      <c r="D452" s="55"/>
      <c r="E452" s="55"/>
      <c r="F452" s="55"/>
      <c r="G452" s="55"/>
      <c r="H452" s="55"/>
      <c r="I452" s="55">
        <v>1</v>
      </c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>
        <v>1</v>
      </c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>
        <v>1</v>
      </c>
      <c r="AU452" s="55"/>
      <c r="AV452" s="55"/>
      <c r="AW452" s="55">
        <v>2</v>
      </c>
      <c r="AX452" s="55"/>
      <c r="AY452" s="55"/>
      <c r="AZ452" s="55"/>
      <c r="BA452" s="55"/>
      <c r="BB452" s="55"/>
      <c r="BC452" s="55"/>
      <c r="BD452" s="55">
        <v>1</v>
      </c>
      <c r="BE452" s="55"/>
      <c r="BF452" s="55"/>
      <c r="BG452" s="55"/>
      <c r="BH452" s="55"/>
      <c r="BI452" s="55"/>
      <c r="BJ452" s="55"/>
      <c r="BK452" s="55"/>
      <c r="BL452" s="55"/>
      <c r="BM452" s="55">
        <v>1</v>
      </c>
      <c r="BN452" s="55">
        <v>1</v>
      </c>
      <c r="BO452" s="55"/>
      <c r="BP452" s="55"/>
      <c r="BQ452" s="55"/>
      <c r="BR452" s="55">
        <v>1</v>
      </c>
      <c r="BS452" s="55"/>
      <c r="BT452" s="55"/>
      <c r="BU452" s="55">
        <v>9</v>
      </c>
      <c r="BV452">
        <f t="shared" si="6"/>
        <v>8</v>
      </c>
    </row>
    <row r="453" spans="1:74" x14ac:dyDescent="0.25">
      <c r="A453" s="54">
        <v>202003574</v>
      </c>
      <c r="B453" s="55"/>
      <c r="C453" s="55"/>
      <c r="D453" s="55"/>
      <c r="E453" s="55">
        <v>1</v>
      </c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>
        <v>3</v>
      </c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>
        <v>1</v>
      </c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>
        <v>1</v>
      </c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>
        <v>1</v>
      </c>
      <c r="BJ453" s="55"/>
      <c r="BK453" s="55"/>
      <c r="BL453" s="55"/>
      <c r="BM453" s="55"/>
      <c r="BN453" s="55">
        <v>1</v>
      </c>
      <c r="BO453" s="55"/>
      <c r="BP453" s="55"/>
      <c r="BQ453" s="55"/>
      <c r="BR453" s="55"/>
      <c r="BS453" s="55"/>
      <c r="BT453" s="55">
        <v>2</v>
      </c>
      <c r="BU453" s="55">
        <v>10</v>
      </c>
      <c r="BV453">
        <f t="shared" si="6"/>
        <v>7</v>
      </c>
    </row>
    <row r="454" spans="1:74" x14ac:dyDescent="0.25">
      <c r="A454" s="54">
        <v>202004155</v>
      </c>
      <c r="B454" s="55"/>
      <c r="C454" s="55"/>
      <c r="D454" s="55"/>
      <c r="E454" s="55"/>
      <c r="F454" s="55"/>
      <c r="G454" s="55"/>
      <c r="H454" s="55">
        <v>1</v>
      </c>
      <c r="I454" s="55"/>
      <c r="J454" s="55"/>
      <c r="K454" s="55"/>
      <c r="L454" s="55"/>
      <c r="M454" s="55"/>
      <c r="N454" s="55"/>
      <c r="O454" s="55">
        <v>1</v>
      </c>
      <c r="P454" s="55"/>
      <c r="Q454" s="55"/>
      <c r="R454" s="55"/>
      <c r="S454" s="55"/>
      <c r="T454" s="55"/>
      <c r="U454" s="55">
        <v>1</v>
      </c>
      <c r="V454" s="55"/>
      <c r="W454" s="55"/>
      <c r="X454" s="55"/>
      <c r="Y454" s="55">
        <v>2</v>
      </c>
      <c r="Z454" s="55"/>
      <c r="AA454" s="55"/>
      <c r="AB454" s="55"/>
      <c r="AC454" s="55"/>
      <c r="AD454" s="55"/>
      <c r="AE454" s="55"/>
      <c r="AF454" s="55"/>
      <c r="AG454" s="55"/>
      <c r="AH454" s="55">
        <v>1</v>
      </c>
      <c r="AI454" s="55"/>
      <c r="AJ454" s="55"/>
      <c r="AK454" s="55"/>
      <c r="AL454" s="55">
        <v>1</v>
      </c>
      <c r="AM454" s="55"/>
      <c r="AN454" s="55"/>
      <c r="AO454" s="55"/>
      <c r="AP454" s="55"/>
      <c r="AQ454" s="55"/>
      <c r="AR454" s="55"/>
      <c r="AS454" s="55"/>
      <c r="AT454" s="55"/>
      <c r="AU454" s="55">
        <v>1</v>
      </c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>
        <v>1</v>
      </c>
      <c r="BK454" s="55"/>
      <c r="BL454" s="55"/>
      <c r="BM454" s="55"/>
      <c r="BN454" s="55"/>
      <c r="BO454" s="55"/>
      <c r="BP454" s="55"/>
      <c r="BQ454" s="55"/>
      <c r="BR454" s="55">
        <v>1</v>
      </c>
      <c r="BS454" s="55"/>
      <c r="BT454" s="55"/>
      <c r="BU454" s="55">
        <v>10</v>
      </c>
      <c r="BV454">
        <f t="shared" ref="BV454:BV517" si="7">COUNT(B454:BT454)</f>
        <v>9</v>
      </c>
    </row>
    <row r="455" spans="1:74" x14ac:dyDescent="0.25">
      <c r="A455" s="54">
        <v>202004159</v>
      </c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>
        <v>1</v>
      </c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>
        <v>1</v>
      </c>
      <c r="AW455" s="55"/>
      <c r="AX455" s="55">
        <v>2</v>
      </c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>
        <v>2</v>
      </c>
      <c r="BJ455" s="55"/>
      <c r="BK455" s="55"/>
      <c r="BL455" s="55"/>
      <c r="BM455" s="55"/>
      <c r="BN455" s="55"/>
      <c r="BO455" s="55"/>
      <c r="BP455" s="55"/>
      <c r="BQ455" s="55">
        <v>2</v>
      </c>
      <c r="BR455" s="55">
        <v>1</v>
      </c>
      <c r="BS455" s="55"/>
      <c r="BT455" s="55">
        <v>1</v>
      </c>
      <c r="BU455" s="55">
        <v>10</v>
      </c>
      <c r="BV455">
        <f t="shared" si="7"/>
        <v>7</v>
      </c>
    </row>
    <row r="456" spans="1:74" x14ac:dyDescent="0.25">
      <c r="A456" s="54">
        <v>202004186</v>
      </c>
      <c r="B456" s="55"/>
      <c r="C456" s="55">
        <v>1</v>
      </c>
      <c r="D456" s="55"/>
      <c r="E456" s="55">
        <v>1</v>
      </c>
      <c r="F456" s="55"/>
      <c r="G456" s="55"/>
      <c r="H456" s="55"/>
      <c r="I456" s="55"/>
      <c r="J456" s="55">
        <v>1</v>
      </c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>
        <v>1</v>
      </c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>
        <v>1</v>
      </c>
      <c r="AU456" s="55"/>
      <c r="AV456" s="55">
        <v>1</v>
      </c>
      <c r="AW456" s="55"/>
      <c r="AX456" s="55">
        <v>1</v>
      </c>
      <c r="AY456" s="55"/>
      <c r="AZ456" s="55"/>
      <c r="BA456" s="55"/>
      <c r="BB456" s="55"/>
      <c r="BC456" s="55"/>
      <c r="BD456" s="55">
        <v>1</v>
      </c>
      <c r="BE456" s="55"/>
      <c r="BF456" s="55"/>
      <c r="BG456" s="55"/>
      <c r="BH456" s="55"/>
      <c r="BI456" s="55"/>
      <c r="BJ456" s="55">
        <v>1</v>
      </c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>
        <v>9</v>
      </c>
      <c r="BV456">
        <f t="shared" si="7"/>
        <v>9</v>
      </c>
    </row>
    <row r="457" spans="1:74" x14ac:dyDescent="0.25">
      <c r="A457" s="54">
        <v>202004225</v>
      </c>
      <c r="B457" s="55"/>
      <c r="C457" s="55"/>
      <c r="D457" s="55"/>
      <c r="E457" s="55"/>
      <c r="F457" s="55"/>
      <c r="G457" s="55"/>
      <c r="H457" s="55">
        <v>1</v>
      </c>
      <c r="I457" s="55"/>
      <c r="J457" s="55">
        <v>2</v>
      </c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>
        <v>1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>
        <v>1</v>
      </c>
      <c r="AI457" s="55">
        <v>1</v>
      </c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>
        <v>1</v>
      </c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>
        <v>1</v>
      </c>
      <c r="BJ457" s="55"/>
      <c r="BK457" s="55"/>
      <c r="BL457" s="55"/>
      <c r="BM457" s="55"/>
      <c r="BN457" s="55"/>
      <c r="BO457" s="55"/>
      <c r="BP457" s="55"/>
      <c r="BQ457" s="55">
        <v>1</v>
      </c>
      <c r="BR457" s="55">
        <v>1</v>
      </c>
      <c r="BS457" s="55"/>
      <c r="BT457" s="55"/>
      <c r="BU457" s="55">
        <v>10</v>
      </c>
      <c r="BV457">
        <f t="shared" si="7"/>
        <v>9</v>
      </c>
    </row>
    <row r="458" spans="1:74" x14ac:dyDescent="0.25">
      <c r="A458" s="54">
        <v>202004229</v>
      </c>
      <c r="B458" s="55"/>
      <c r="C458" s="55"/>
      <c r="D458" s="55">
        <v>1</v>
      </c>
      <c r="E458" s="55"/>
      <c r="F458" s="55"/>
      <c r="G458" s="55"/>
      <c r="H458" s="55"/>
      <c r="I458" s="55">
        <v>1</v>
      </c>
      <c r="J458" s="55"/>
      <c r="K458" s="55">
        <v>1</v>
      </c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>
        <v>1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1</v>
      </c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>
        <v>3</v>
      </c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>
        <v>1</v>
      </c>
      <c r="BS458" s="55">
        <v>1</v>
      </c>
      <c r="BT458" s="55"/>
      <c r="BU458" s="55">
        <v>10</v>
      </c>
      <c r="BV458">
        <f t="shared" si="7"/>
        <v>8</v>
      </c>
    </row>
    <row r="459" spans="1:74" x14ac:dyDescent="0.25">
      <c r="A459" s="54">
        <v>202004244</v>
      </c>
      <c r="B459" s="55"/>
      <c r="C459" s="55"/>
      <c r="D459" s="55"/>
      <c r="E459" s="55"/>
      <c r="F459" s="55"/>
      <c r="G459" s="55"/>
      <c r="H459" s="55"/>
      <c r="I459" s="55">
        <v>1</v>
      </c>
      <c r="J459" s="55"/>
      <c r="K459" s="55"/>
      <c r="L459" s="55"/>
      <c r="M459" s="55">
        <v>1</v>
      </c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>
        <v>1</v>
      </c>
      <c r="Z459" s="55"/>
      <c r="AA459" s="55"/>
      <c r="AB459" s="55">
        <v>1</v>
      </c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>
        <v>1</v>
      </c>
      <c r="AS459" s="55"/>
      <c r="AT459" s="55"/>
      <c r="AU459" s="55"/>
      <c r="AV459" s="55">
        <v>2</v>
      </c>
      <c r="AW459" s="55"/>
      <c r="AX459" s="55">
        <v>1</v>
      </c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>
        <v>1</v>
      </c>
      <c r="BR459" s="55"/>
      <c r="BS459" s="55"/>
      <c r="BT459" s="55"/>
      <c r="BU459" s="55">
        <v>9</v>
      </c>
      <c r="BV459">
        <f t="shared" si="7"/>
        <v>8</v>
      </c>
    </row>
    <row r="460" spans="1:74" x14ac:dyDescent="0.25">
      <c r="A460" s="54">
        <v>202004258</v>
      </c>
      <c r="B460" s="55"/>
      <c r="C460" s="55"/>
      <c r="D460" s="55"/>
      <c r="E460" s="55"/>
      <c r="F460" s="55"/>
      <c r="G460" s="55"/>
      <c r="H460" s="55"/>
      <c r="I460" s="55"/>
      <c r="J460" s="55"/>
      <c r="K460" s="55">
        <v>1</v>
      </c>
      <c r="L460" s="55"/>
      <c r="M460" s="55">
        <v>1</v>
      </c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>
        <v>1</v>
      </c>
      <c r="Z460" s="55">
        <v>1</v>
      </c>
      <c r="AA460" s="55"/>
      <c r="AB460" s="55"/>
      <c r="AC460" s="55"/>
      <c r="AD460" s="55"/>
      <c r="AE460" s="55"/>
      <c r="AF460" s="55">
        <v>1</v>
      </c>
      <c r="AG460" s="55"/>
      <c r="AH460" s="55">
        <v>1</v>
      </c>
      <c r="AI460" s="55"/>
      <c r="AJ460" s="55"/>
      <c r="AK460" s="55"/>
      <c r="AL460" s="55"/>
      <c r="AM460" s="55"/>
      <c r="AN460" s="55">
        <v>1</v>
      </c>
      <c r="AO460" s="55"/>
      <c r="AP460" s="55"/>
      <c r="AQ460" s="55"/>
      <c r="AR460" s="55"/>
      <c r="AS460" s="55"/>
      <c r="AT460" s="55"/>
      <c r="AU460" s="55"/>
      <c r="AV460" s="55"/>
      <c r="AW460" s="55"/>
      <c r="AX460" s="55">
        <v>1</v>
      </c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>
        <v>1</v>
      </c>
      <c r="BS460" s="55"/>
      <c r="BT460" s="55"/>
      <c r="BU460" s="55">
        <v>9</v>
      </c>
      <c r="BV460">
        <f t="shared" si="7"/>
        <v>9</v>
      </c>
    </row>
    <row r="461" spans="1:74" x14ac:dyDescent="0.25">
      <c r="A461" s="54">
        <v>202004269</v>
      </c>
      <c r="B461" s="55"/>
      <c r="C461" s="55"/>
      <c r="D461" s="55"/>
      <c r="E461" s="55"/>
      <c r="F461" s="55"/>
      <c r="G461" s="55"/>
      <c r="H461" s="55"/>
      <c r="I461" s="55"/>
      <c r="J461" s="55">
        <v>1</v>
      </c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>
        <v>1</v>
      </c>
      <c r="V461" s="55"/>
      <c r="W461" s="55"/>
      <c r="X461" s="55"/>
      <c r="Y461" s="55"/>
      <c r="Z461" s="55"/>
      <c r="AA461" s="55"/>
      <c r="AB461" s="55"/>
      <c r="AC461" s="55">
        <v>1</v>
      </c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>
        <v>1</v>
      </c>
      <c r="AS461" s="55"/>
      <c r="AT461" s="55">
        <v>1</v>
      </c>
      <c r="AU461" s="55"/>
      <c r="AV461" s="55">
        <v>1</v>
      </c>
      <c r="AW461" s="55"/>
      <c r="AX461" s="55"/>
      <c r="AY461" s="55"/>
      <c r="AZ461" s="55"/>
      <c r="BA461" s="55"/>
      <c r="BB461" s="55"/>
      <c r="BC461" s="55">
        <v>1</v>
      </c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>
        <v>1</v>
      </c>
      <c r="BP461" s="55"/>
      <c r="BQ461" s="55"/>
      <c r="BR461" s="55">
        <v>1</v>
      </c>
      <c r="BS461" s="55"/>
      <c r="BT461" s="55"/>
      <c r="BU461" s="55">
        <v>9</v>
      </c>
      <c r="BV461">
        <f t="shared" si="7"/>
        <v>9</v>
      </c>
    </row>
    <row r="462" spans="1:74" x14ac:dyDescent="0.25">
      <c r="A462" s="54">
        <v>202004288</v>
      </c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>
        <v>1</v>
      </c>
      <c r="V462" s="55"/>
      <c r="W462" s="55"/>
      <c r="X462" s="55"/>
      <c r="Y462" s="55"/>
      <c r="Z462" s="55"/>
      <c r="AA462" s="55"/>
      <c r="AB462" s="55"/>
      <c r="AC462" s="55"/>
      <c r="AD462" s="55">
        <v>1</v>
      </c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>
        <v>1</v>
      </c>
      <c r="AS462" s="55"/>
      <c r="AT462" s="55">
        <v>2</v>
      </c>
      <c r="AU462" s="55"/>
      <c r="AV462" s="55">
        <v>1</v>
      </c>
      <c r="AW462" s="55"/>
      <c r="AX462" s="55"/>
      <c r="AY462" s="55"/>
      <c r="AZ462" s="55"/>
      <c r="BA462" s="55">
        <v>1</v>
      </c>
      <c r="BB462" s="55"/>
      <c r="BC462" s="55">
        <v>1</v>
      </c>
      <c r="BD462" s="55"/>
      <c r="BE462" s="55"/>
      <c r="BF462" s="55"/>
      <c r="BG462" s="55"/>
      <c r="BH462" s="55"/>
      <c r="BI462" s="55">
        <v>1</v>
      </c>
      <c r="BJ462" s="55"/>
      <c r="BK462" s="55"/>
      <c r="BL462" s="55"/>
      <c r="BM462" s="55"/>
      <c r="BN462" s="55"/>
      <c r="BO462" s="55"/>
      <c r="BP462" s="55"/>
      <c r="BQ462" s="55">
        <v>1</v>
      </c>
      <c r="BR462" s="55"/>
      <c r="BS462" s="55"/>
      <c r="BT462" s="55"/>
      <c r="BU462" s="55">
        <v>10</v>
      </c>
      <c r="BV462">
        <f t="shared" si="7"/>
        <v>9</v>
      </c>
    </row>
    <row r="463" spans="1:74" x14ac:dyDescent="0.25">
      <c r="A463" s="54">
        <v>202004293</v>
      </c>
      <c r="B463" s="55">
        <v>1</v>
      </c>
      <c r="C463" s="55"/>
      <c r="D463" s="55"/>
      <c r="E463" s="55"/>
      <c r="F463" s="55"/>
      <c r="G463" s="55"/>
      <c r="H463" s="55">
        <v>1</v>
      </c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>
        <v>1</v>
      </c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>
        <v>1</v>
      </c>
      <c r="AS463" s="55"/>
      <c r="AT463" s="55"/>
      <c r="AU463" s="55"/>
      <c r="AV463" s="55">
        <v>1</v>
      </c>
      <c r="AW463" s="55"/>
      <c r="AX463" s="55"/>
      <c r="AY463" s="55">
        <v>1</v>
      </c>
      <c r="AZ463" s="55"/>
      <c r="BA463" s="55"/>
      <c r="BB463" s="55"/>
      <c r="BC463" s="55">
        <v>1</v>
      </c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>
        <v>1</v>
      </c>
      <c r="BR463" s="55">
        <v>1</v>
      </c>
      <c r="BS463" s="55"/>
      <c r="BT463" s="55"/>
      <c r="BU463" s="55">
        <v>9</v>
      </c>
      <c r="BV463">
        <f t="shared" si="7"/>
        <v>9</v>
      </c>
    </row>
    <row r="464" spans="1:74" x14ac:dyDescent="0.25">
      <c r="A464" s="54">
        <v>202004298</v>
      </c>
      <c r="B464" s="55"/>
      <c r="C464" s="55">
        <v>1</v>
      </c>
      <c r="D464" s="55"/>
      <c r="E464" s="55">
        <v>1</v>
      </c>
      <c r="F464" s="55"/>
      <c r="G464" s="55"/>
      <c r="H464" s="55"/>
      <c r="I464" s="55">
        <v>1</v>
      </c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>
        <v>2</v>
      </c>
      <c r="Z464" s="55">
        <v>1</v>
      </c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>
        <v>1</v>
      </c>
      <c r="AT464" s="55">
        <v>1</v>
      </c>
      <c r="AU464" s="55"/>
      <c r="AV464" s="55"/>
      <c r="AW464" s="55"/>
      <c r="AX464" s="55"/>
      <c r="AY464" s="55"/>
      <c r="AZ464" s="55"/>
      <c r="BA464" s="55"/>
      <c r="BB464" s="55">
        <v>1</v>
      </c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>
        <v>9</v>
      </c>
      <c r="BV464">
        <f t="shared" si="7"/>
        <v>8</v>
      </c>
    </row>
    <row r="465" spans="1:74" x14ac:dyDescent="0.25">
      <c r="A465" s="54">
        <v>202004304</v>
      </c>
      <c r="B465" s="55"/>
      <c r="C465" s="55">
        <v>1</v>
      </c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>
        <v>1</v>
      </c>
      <c r="V465" s="55"/>
      <c r="W465" s="55"/>
      <c r="X465" s="55">
        <v>1</v>
      </c>
      <c r="Y465" s="55"/>
      <c r="Z465" s="55">
        <v>2</v>
      </c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>
        <v>1</v>
      </c>
      <c r="AU465" s="55"/>
      <c r="AV465" s="55"/>
      <c r="AW465" s="55"/>
      <c r="AX465" s="55">
        <v>1</v>
      </c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>
        <v>1</v>
      </c>
      <c r="BJ465" s="55"/>
      <c r="BK465" s="55"/>
      <c r="BL465" s="55"/>
      <c r="BM465" s="55">
        <v>1</v>
      </c>
      <c r="BN465" s="55"/>
      <c r="BO465" s="55"/>
      <c r="BP465" s="55"/>
      <c r="BQ465" s="55"/>
      <c r="BR465" s="55">
        <v>1</v>
      </c>
      <c r="BS465" s="55"/>
      <c r="BT465" s="55"/>
      <c r="BU465" s="55">
        <v>10</v>
      </c>
      <c r="BV465">
        <f t="shared" si="7"/>
        <v>9</v>
      </c>
    </row>
    <row r="466" spans="1:74" x14ac:dyDescent="0.25">
      <c r="A466" s="54">
        <v>202004324</v>
      </c>
      <c r="B466" s="55"/>
      <c r="C466" s="55"/>
      <c r="D466" s="55"/>
      <c r="E466" s="55"/>
      <c r="F466" s="55"/>
      <c r="G466" s="55"/>
      <c r="H466" s="55">
        <v>1</v>
      </c>
      <c r="I466" s="55">
        <v>1</v>
      </c>
      <c r="J466" s="55"/>
      <c r="K466" s="55"/>
      <c r="L466" s="55"/>
      <c r="M466" s="55">
        <v>1</v>
      </c>
      <c r="N466" s="55"/>
      <c r="O466" s="55"/>
      <c r="P466" s="55"/>
      <c r="Q466" s="55"/>
      <c r="R466" s="55"/>
      <c r="S466" s="55"/>
      <c r="T466" s="55"/>
      <c r="U466" s="55">
        <v>1</v>
      </c>
      <c r="V466" s="55">
        <v>1</v>
      </c>
      <c r="W466" s="55"/>
      <c r="X466" s="55"/>
      <c r="Y466" s="55">
        <v>1</v>
      </c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>
        <v>1</v>
      </c>
      <c r="AU466" s="55"/>
      <c r="AV466" s="55"/>
      <c r="AW466" s="55"/>
      <c r="AX466" s="55"/>
      <c r="AY466" s="55"/>
      <c r="AZ466" s="55"/>
      <c r="BA466" s="55"/>
      <c r="BB466" s="55">
        <v>1</v>
      </c>
      <c r="BC466" s="55"/>
      <c r="BD466" s="55"/>
      <c r="BE466" s="55"/>
      <c r="BF466" s="55"/>
      <c r="BG466" s="55">
        <v>1</v>
      </c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>
        <v>9</v>
      </c>
      <c r="BV466">
        <f t="shared" si="7"/>
        <v>9</v>
      </c>
    </row>
    <row r="467" spans="1:74" x14ac:dyDescent="0.25">
      <c r="A467" s="54">
        <v>202004325</v>
      </c>
      <c r="B467" s="55"/>
      <c r="C467" s="55">
        <v>1</v>
      </c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>
        <v>1</v>
      </c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>
        <v>1</v>
      </c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>
        <v>1</v>
      </c>
      <c r="AS467" s="55"/>
      <c r="AT467" s="55"/>
      <c r="AU467" s="55"/>
      <c r="AV467" s="55">
        <v>2</v>
      </c>
      <c r="AW467" s="55"/>
      <c r="AX467" s="55">
        <v>1</v>
      </c>
      <c r="AY467" s="55"/>
      <c r="AZ467" s="55"/>
      <c r="BA467" s="55"/>
      <c r="BB467" s="55"/>
      <c r="BC467" s="55">
        <v>1</v>
      </c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>
        <v>1</v>
      </c>
      <c r="BR467" s="55"/>
      <c r="BS467" s="55"/>
      <c r="BT467" s="55"/>
      <c r="BU467" s="55">
        <v>9</v>
      </c>
      <c r="BV467">
        <f t="shared" si="7"/>
        <v>8</v>
      </c>
    </row>
    <row r="468" spans="1:74" x14ac:dyDescent="0.25">
      <c r="A468" s="54">
        <v>202004343</v>
      </c>
      <c r="B468" s="55">
        <v>1</v>
      </c>
      <c r="C468" s="55"/>
      <c r="D468" s="55"/>
      <c r="E468" s="55"/>
      <c r="F468" s="55"/>
      <c r="G468" s="55"/>
      <c r="H468" s="55"/>
      <c r="I468" s="55"/>
      <c r="J468" s="55"/>
      <c r="K468" s="55">
        <v>1</v>
      </c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>
        <v>2</v>
      </c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>
        <v>1</v>
      </c>
      <c r="AX468" s="55"/>
      <c r="AY468" s="55"/>
      <c r="AZ468" s="55"/>
      <c r="BA468" s="55">
        <v>1</v>
      </c>
      <c r="BB468" s="55"/>
      <c r="BC468" s="55"/>
      <c r="BD468" s="55"/>
      <c r="BE468" s="55"/>
      <c r="BF468" s="55"/>
      <c r="BG468" s="55"/>
      <c r="BH468" s="55"/>
      <c r="BI468" s="55"/>
      <c r="BJ468" s="55">
        <v>1</v>
      </c>
      <c r="BK468" s="55"/>
      <c r="BL468" s="55"/>
      <c r="BM468" s="55"/>
      <c r="BN468" s="55"/>
      <c r="BO468" s="55"/>
      <c r="BP468" s="55"/>
      <c r="BQ468" s="55"/>
      <c r="BR468" s="55">
        <v>2</v>
      </c>
      <c r="BS468" s="55"/>
      <c r="BT468" s="55"/>
      <c r="BU468" s="55">
        <v>9</v>
      </c>
      <c r="BV468">
        <f t="shared" si="7"/>
        <v>7</v>
      </c>
    </row>
    <row r="469" spans="1:74" x14ac:dyDescent="0.25">
      <c r="A469" s="54">
        <v>202004374</v>
      </c>
      <c r="B469" s="55"/>
      <c r="C469" s="55"/>
      <c r="D469" s="55"/>
      <c r="E469" s="55"/>
      <c r="F469" s="55"/>
      <c r="G469" s="55"/>
      <c r="H469" s="55"/>
      <c r="I469" s="55"/>
      <c r="J469" s="55">
        <v>1</v>
      </c>
      <c r="K469" s="55">
        <v>1</v>
      </c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>
        <v>1</v>
      </c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>
        <v>2</v>
      </c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>
        <v>1</v>
      </c>
      <c r="BJ469" s="55"/>
      <c r="BK469" s="55"/>
      <c r="BL469" s="55"/>
      <c r="BM469" s="55">
        <v>1</v>
      </c>
      <c r="BN469" s="55"/>
      <c r="BO469" s="55"/>
      <c r="BP469" s="55"/>
      <c r="BQ469" s="55"/>
      <c r="BR469" s="55">
        <v>2</v>
      </c>
      <c r="BS469" s="55"/>
      <c r="BT469" s="55"/>
      <c r="BU469" s="55">
        <v>9</v>
      </c>
      <c r="BV469">
        <f t="shared" si="7"/>
        <v>7</v>
      </c>
    </row>
    <row r="470" spans="1:74" x14ac:dyDescent="0.25">
      <c r="A470" s="54">
        <v>202004377</v>
      </c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>
        <v>1</v>
      </c>
      <c r="Z470" s="55">
        <v>1</v>
      </c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>
        <v>2</v>
      </c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>
        <v>2</v>
      </c>
      <c r="BJ470" s="55"/>
      <c r="BK470" s="55"/>
      <c r="BL470" s="55"/>
      <c r="BM470" s="55">
        <v>1</v>
      </c>
      <c r="BN470" s="55"/>
      <c r="BO470" s="55"/>
      <c r="BP470" s="55"/>
      <c r="BQ470" s="55">
        <v>2</v>
      </c>
      <c r="BR470" s="55">
        <v>1</v>
      </c>
      <c r="BS470" s="55"/>
      <c r="BT470" s="55"/>
      <c r="BU470" s="55">
        <v>10</v>
      </c>
      <c r="BV470">
        <f t="shared" si="7"/>
        <v>7</v>
      </c>
    </row>
    <row r="471" spans="1:74" x14ac:dyDescent="0.25">
      <c r="A471" s="54">
        <v>202004393</v>
      </c>
      <c r="B471" s="55"/>
      <c r="C471" s="55"/>
      <c r="D471" s="55"/>
      <c r="E471" s="55"/>
      <c r="F471" s="55"/>
      <c r="G471" s="55"/>
      <c r="H471" s="55">
        <v>1</v>
      </c>
      <c r="I471" s="55"/>
      <c r="J471" s="55"/>
      <c r="K471" s="55"/>
      <c r="L471" s="55"/>
      <c r="M471" s="55"/>
      <c r="N471" s="55"/>
      <c r="O471" s="55"/>
      <c r="P471" s="55"/>
      <c r="Q471" s="55"/>
      <c r="R471" s="55">
        <v>1</v>
      </c>
      <c r="S471" s="55"/>
      <c r="T471" s="55"/>
      <c r="U471" s="55"/>
      <c r="V471" s="55"/>
      <c r="W471" s="55">
        <v>1</v>
      </c>
      <c r="X471" s="55"/>
      <c r="Y471" s="55"/>
      <c r="Z471" s="55">
        <v>2</v>
      </c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>
        <v>2</v>
      </c>
      <c r="AW471" s="55"/>
      <c r="AX471" s="55">
        <v>2</v>
      </c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>
        <v>9</v>
      </c>
      <c r="BV471">
        <f t="shared" si="7"/>
        <v>6</v>
      </c>
    </row>
    <row r="472" spans="1:74" x14ac:dyDescent="0.25">
      <c r="A472" s="54">
        <v>202004395</v>
      </c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>
        <v>1</v>
      </c>
      <c r="Q472" s="55"/>
      <c r="R472" s="55"/>
      <c r="S472" s="55"/>
      <c r="T472" s="55"/>
      <c r="U472" s="55"/>
      <c r="V472" s="55"/>
      <c r="W472" s="55"/>
      <c r="X472" s="55">
        <v>1</v>
      </c>
      <c r="Y472" s="55">
        <v>3</v>
      </c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>
        <v>1</v>
      </c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>
        <v>1</v>
      </c>
      <c r="BS472" s="55"/>
      <c r="BT472" s="55">
        <v>2</v>
      </c>
      <c r="BU472" s="55">
        <v>9</v>
      </c>
      <c r="BV472">
        <f t="shared" si="7"/>
        <v>6</v>
      </c>
    </row>
    <row r="473" spans="1:74" x14ac:dyDescent="0.25">
      <c r="A473" s="54">
        <v>202004421</v>
      </c>
      <c r="B473" s="55"/>
      <c r="C473" s="55"/>
      <c r="D473" s="55"/>
      <c r="E473" s="55"/>
      <c r="F473" s="55"/>
      <c r="G473" s="55"/>
      <c r="H473" s="55"/>
      <c r="I473" s="55">
        <v>1</v>
      </c>
      <c r="J473" s="55"/>
      <c r="K473" s="55"/>
      <c r="L473" s="55"/>
      <c r="M473" s="55"/>
      <c r="N473" s="55"/>
      <c r="O473" s="55">
        <v>1</v>
      </c>
      <c r="P473" s="55"/>
      <c r="Q473" s="55"/>
      <c r="R473" s="55"/>
      <c r="S473" s="55"/>
      <c r="T473" s="55"/>
      <c r="U473" s="55"/>
      <c r="V473" s="55"/>
      <c r="W473" s="55"/>
      <c r="X473" s="55"/>
      <c r="Y473" s="55">
        <v>2</v>
      </c>
      <c r="Z473" s="55"/>
      <c r="AA473" s="55"/>
      <c r="AB473" s="55"/>
      <c r="AC473" s="55">
        <v>1</v>
      </c>
      <c r="AD473" s="55"/>
      <c r="AE473" s="55">
        <v>1</v>
      </c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>
        <v>1</v>
      </c>
      <c r="AU473" s="55"/>
      <c r="AV473" s="55"/>
      <c r="AW473" s="55"/>
      <c r="AX473" s="55"/>
      <c r="AY473" s="55"/>
      <c r="AZ473" s="55"/>
      <c r="BA473" s="55"/>
      <c r="BB473" s="55"/>
      <c r="BC473" s="55">
        <v>1</v>
      </c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>
        <v>1</v>
      </c>
      <c r="BS473" s="55"/>
      <c r="BT473" s="55"/>
      <c r="BU473" s="55">
        <v>9</v>
      </c>
      <c r="BV473">
        <f t="shared" si="7"/>
        <v>8</v>
      </c>
    </row>
    <row r="474" spans="1:74" x14ac:dyDescent="0.25">
      <c r="A474" s="54">
        <v>202004461</v>
      </c>
      <c r="B474" s="55"/>
      <c r="C474" s="55"/>
      <c r="D474" s="55"/>
      <c r="E474" s="55"/>
      <c r="F474" s="55"/>
      <c r="G474" s="55"/>
      <c r="H474" s="55">
        <v>1</v>
      </c>
      <c r="I474" s="55"/>
      <c r="J474" s="55">
        <v>2</v>
      </c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>
        <v>1</v>
      </c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1</v>
      </c>
      <c r="AI474" s="55"/>
      <c r="AJ474" s="55"/>
      <c r="AK474" s="55"/>
      <c r="AL474" s="55">
        <v>1</v>
      </c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>
        <v>2</v>
      </c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>
        <v>1</v>
      </c>
      <c r="BJ474" s="55"/>
      <c r="BK474" s="55"/>
      <c r="BL474" s="55"/>
      <c r="BM474" s="55"/>
      <c r="BN474" s="55"/>
      <c r="BO474" s="55"/>
      <c r="BP474" s="55"/>
      <c r="BQ474" s="55"/>
      <c r="BR474" s="55">
        <v>1</v>
      </c>
      <c r="BS474" s="55"/>
      <c r="BT474" s="55"/>
      <c r="BU474" s="55">
        <v>10</v>
      </c>
      <c r="BV474">
        <f t="shared" si="7"/>
        <v>8</v>
      </c>
    </row>
    <row r="475" spans="1:74" x14ac:dyDescent="0.25">
      <c r="A475" s="54">
        <v>202004499</v>
      </c>
      <c r="B475" s="55"/>
      <c r="C475" s="55"/>
      <c r="D475" s="55"/>
      <c r="E475" s="55"/>
      <c r="F475" s="55"/>
      <c r="G475" s="55"/>
      <c r="H475" s="55"/>
      <c r="I475" s="55"/>
      <c r="J475" s="55">
        <v>1</v>
      </c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>
        <v>1</v>
      </c>
      <c r="AA475" s="55"/>
      <c r="AB475" s="55"/>
      <c r="AC475" s="55">
        <v>1</v>
      </c>
      <c r="AD475" s="55"/>
      <c r="AE475" s="55"/>
      <c r="AF475" s="55"/>
      <c r="AG475" s="55">
        <v>1</v>
      </c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>
        <v>1</v>
      </c>
      <c r="AW475" s="55"/>
      <c r="AX475" s="55"/>
      <c r="AY475" s="55"/>
      <c r="AZ475" s="55"/>
      <c r="BA475" s="55"/>
      <c r="BB475" s="55"/>
      <c r="BC475" s="55">
        <v>1</v>
      </c>
      <c r="BD475" s="55"/>
      <c r="BE475" s="55"/>
      <c r="BF475" s="55"/>
      <c r="BG475" s="55"/>
      <c r="BH475" s="55"/>
      <c r="BI475" s="55">
        <v>1</v>
      </c>
      <c r="BJ475" s="55"/>
      <c r="BK475" s="55"/>
      <c r="BL475" s="55"/>
      <c r="BM475" s="55">
        <v>1</v>
      </c>
      <c r="BN475" s="55"/>
      <c r="BO475" s="55"/>
      <c r="BP475" s="55"/>
      <c r="BQ475" s="55">
        <v>1</v>
      </c>
      <c r="BR475" s="55">
        <v>1</v>
      </c>
      <c r="BS475" s="55"/>
      <c r="BT475" s="55"/>
      <c r="BU475" s="55">
        <v>10</v>
      </c>
      <c r="BV475">
        <f t="shared" si="7"/>
        <v>10</v>
      </c>
    </row>
    <row r="476" spans="1:74" x14ac:dyDescent="0.25">
      <c r="A476" s="54">
        <v>202004554</v>
      </c>
      <c r="B476" s="55"/>
      <c r="C476" s="55">
        <v>1</v>
      </c>
      <c r="D476" s="55"/>
      <c r="E476" s="55"/>
      <c r="F476" s="55"/>
      <c r="G476" s="55"/>
      <c r="H476" s="55"/>
      <c r="I476" s="55"/>
      <c r="J476" s="55">
        <v>1</v>
      </c>
      <c r="K476" s="55">
        <v>1</v>
      </c>
      <c r="L476" s="55"/>
      <c r="M476" s="55"/>
      <c r="N476" s="55"/>
      <c r="O476" s="55"/>
      <c r="P476" s="55">
        <v>1</v>
      </c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>
        <v>1</v>
      </c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>
        <v>1</v>
      </c>
      <c r="AU476" s="55"/>
      <c r="AV476" s="55">
        <v>1</v>
      </c>
      <c r="AW476" s="55"/>
      <c r="AX476" s="55"/>
      <c r="AY476" s="55"/>
      <c r="AZ476" s="55"/>
      <c r="BA476" s="55"/>
      <c r="BB476" s="55"/>
      <c r="BC476" s="55">
        <v>1</v>
      </c>
      <c r="BD476" s="55"/>
      <c r="BE476" s="55"/>
      <c r="BF476" s="55"/>
      <c r="BG476" s="55"/>
      <c r="BH476" s="55"/>
      <c r="BI476" s="55"/>
      <c r="BJ476" s="55"/>
      <c r="BK476" s="55"/>
      <c r="BL476" s="55"/>
      <c r="BM476" s="55">
        <v>1</v>
      </c>
      <c r="BN476" s="55"/>
      <c r="BO476" s="55"/>
      <c r="BP476" s="55"/>
      <c r="BQ476" s="55"/>
      <c r="BR476" s="55"/>
      <c r="BS476" s="55"/>
      <c r="BT476" s="55">
        <v>1</v>
      </c>
      <c r="BU476" s="55">
        <v>10</v>
      </c>
      <c r="BV476">
        <f t="shared" si="7"/>
        <v>10</v>
      </c>
    </row>
    <row r="477" spans="1:74" x14ac:dyDescent="0.25">
      <c r="A477" s="54">
        <v>202004558</v>
      </c>
      <c r="B477" s="55"/>
      <c r="C477" s="55"/>
      <c r="D477" s="55"/>
      <c r="E477" s="55">
        <v>1</v>
      </c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>
        <v>1</v>
      </c>
      <c r="Q477" s="55"/>
      <c r="R477" s="55"/>
      <c r="S477" s="55">
        <v>1</v>
      </c>
      <c r="T477" s="55"/>
      <c r="U477" s="55"/>
      <c r="V477" s="55"/>
      <c r="W477" s="55"/>
      <c r="X477" s="55"/>
      <c r="Y477" s="55">
        <v>1</v>
      </c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>
        <v>2</v>
      </c>
      <c r="AW477" s="55"/>
      <c r="AX477" s="55">
        <v>1</v>
      </c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>
        <v>1</v>
      </c>
      <c r="BL477" s="55"/>
      <c r="BM477" s="55"/>
      <c r="BN477" s="55"/>
      <c r="BO477" s="55"/>
      <c r="BP477" s="55"/>
      <c r="BQ477" s="55">
        <v>1</v>
      </c>
      <c r="BR477" s="55"/>
      <c r="BS477" s="55"/>
      <c r="BT477" s="55"/>
      <c r="BU477" s="55">
        <v>9</v>
      </c>
      <c r="BV477">
        <f t="shared" si="7"/>
        <v>8</v>
      </c>
    </row>
    <row r="478" spans="1:74" x14ac:dyDescent="0.25">
      <c r="A478" s="54">
        <v>202004682</v>
      </c>
      <c r="B478" s="55"/>
      <c r="C478" s="55"/>
      <c r="D478" s="55"/>
      <c r="E478" s="55"/>
      <c r="F478" s="55"/>
      <c r="G478" s="55">
        <v>1</v>
      </c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>
        <v>1</v>
      </c>
      <c r="Z478" s="55">
        <v>1</v>
      </c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>
        <v>1</v>
      </c>
      <c r="AM478" s="55"/>
      <c r="AN478" s="55"/>
      <c r="AO478" s="55"/>
      <c r="AP478" s="55"/>
      <c r="AQ478" s="55"/>
      <c r="AR478" s="55"/>
      <c r="AS478" s="55"/>
      <c r="AT478" s="55"/>
      <c r="AU478" s="55"/>
      <c r="AV478" s="55">
        <v>1</v>
      </c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>
        <v>1</v>
      </c>
      <c r="BJ478" s="55"/>
      <c r="BK478" s="55"/>
      <c r="BL478" s="55"/>
      <c r="BM478" s="55"/>
      <c r="BN478" s="55">
        <v>1</v>
      </c>
      <c r="BO478" s="55">
        <v>1</v>
      </c>
      <c r="BP478" s="55"/>
      <c r="BQ478" s="55"/>
      <c r="BR478" s="55">
        <v>1</v>
      </c>
      <c r="BS478" s="55"/>
      <c r="BT478" s="55"/>
      <c r="BU478" s="55">
        <v>9</v>
      </c>
      <c r="BV478">
        <f t="shared" si="7"/>
        <v>9</v>
      </c>
    </row>
    <row r="479" spans="1:74" x14ac:dyDescent="0.25">
      <c r="A479" s="54">
        <v>202004735</v>
      </c>
      <c r="B479" s="55"/>
      <c r="C479" s="55">
        <v>3</v>
      </c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>
        <v>1</v>
      </c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>
        <v>1</v>
      </c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>
        <v>1</v>
      </c>
      <c r="AS479" s="55"/>
      <c r="AT479" s="55">
        <v>1</v>
      </c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>
        <v>1</v>
      </c>
      <c r="BJ479" s="55"/>
      <c r="BK479" s="55"/>
      <c r="BL479" s="55"/>
      <c r="BM479" s="55">
        <v>1</v>
      </c>
      <c r="BN479" s="55">
        <v>1</v>
      </c>
      <c r="BO479" s="55"/>
      <c r="BP479" s="55"/>
      <c r="BQ479" s="55"/>
      <c r="BR479" s="55"/>
      <c r="BS479" s="55"/>
      <c r="BT479" s="55"/>
      <c r="BU479" s="55">
        <v>10</v>
      </c>
      <c r="BV479">
        <f t="shared" si="7"/>
        <v>8</v>
      </c>
    </row>
    <row r="480" spans="1:74" x14ac:dyDescent="0.25">
      <c r="A480" s="54">
        <v>202004753</v>
      </c>
      <c r="B480" s="55"/>
      <c r="C480" s="55"/>
      <c r="D480" s="55"/>
      <c r="E480" s="55"/>
      <c r="F480" s="55"/>
      <c r="G480" s="55"/>
      <c r="H480" s="55"/>
      <c r="I480" s="55"/>
      <c r="J480" s="55"/>
      <c r="K480" s="55">
        <v>1</v>
      </c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>
        <v>1</v>
      </c>
      <c r="W480" s="55"/>
      <c r="X480" s="55"/>
      <c r="Y480" s="55">
        <v>2</v>
      </c>
      <c r="Z480" s="55">
        <v>2</v>
      </c>
      <c r="AA480" s="55"/>
      <c r="AB480" s="55"/>
      <c r="AC480" s="55">
        <v>1</v>
      </c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>
        <v>1</v>
      </c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>
        <v>1</v>
      </c>
      <c r="BP480" s="55"/>
      <c r="BQ480" s="55"/>
      <c r="BR480" s="55">
        <v>1</v>
      </c>
      <c r="BS480" s="55"/>
      <c r="BT480" s="55"/>
      <c r="BU480" s="55">
        <v>10</v>
      </c>
      <c r="BV480">
        <f t="shared" si="7"/>
        <v>8</v>
      </c>
    </row>
    <row r="481" spans="1:74" x14ac:dyDescent="0.25">
      <c r="A481" s="54">
        <v>202004810</v>
      </c>
      <c r="B481" s="55"/>
      <c r="C481" s="55"/>
      <c r="D481" s="55">
        <v>1</v>
      </c>
      <c r="E481" s="55"/>
      <c r="F481" s="55"/>
      <c r="G481" s="55"/>
      <c r="H481" s="55">
        <v>1</v>
      </c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>
        <v>1</v>
      </c>
      <c r="Z481" s="55">
        <v>1</v>
      </c>
      <c r="AA481" s="55">
        <v>1</v>
      </c>
      <c r="AB481" s="55"/>
      <c r="AC481" s="55"/>
      <c r="AD481" s="55">
        <v>1</v>
      </c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>
        <v>1</v>
      </c>
      <c r="AV481" s="55"/>
      <c r="AW481" s="55"/>
      <c r="AX481" s="55"/>
      <c r="AY481" s="55"/>
      <c r="AZ481" s="55"/>
      <c r="BA481" s="55">
        <v>1</v>
      </c>
      <c r="BB481" s="55"/>
      <c r="BC481" s="55">
        <v>1</v>
      </c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>
        <v>9</v>
      </c>
      <c r="BV481">
        <f t="shared" si="7"/>
        <v>9</v>
      </c>
    </row>
    <row r="482" spans="1:74" x14ac:dyDescent="0.25">
      <c r="A482" s="54">
        <v>202004816</v>
      </c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>
        <v>1</v>
      </c>
      <c r="V482" s="55"/>
      <c r="W482" s="55">
        <v>1</v>
      </c>
      <c r="X482" s="55">
        <v>1</v>
      </c>
      <c r="Y482" s="55">
        <v>1</v>
      </c>
      <c r="Z482" s="55"/>
      <c r="AA482" s="55"/>
      <c r="AB482" s="55"/>
      <c r="AC482" s="55"/>
      <c r="AD482" s="55"/>
      <c r="AE482" s="55"/>
      <c r="AF482" s="55"/>
      <c r="AG482" s="55">
        <v>2</v>
      </c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>
        <v>1</v>
      </c>
      <c r="AU482" s="55"/>
      <c r="AV482" s="55"/>
      <c r="AW482" s="55"/>
      <c r="AX482" s="55"/>
      <c r="AY482" s="55"/>
      <c r="AZ482" s="55"/>
      <c r="BA482" s="55"/>
      <c r="BB482" s="55"/>
      <c r="BC482" s="55"/>
      <c r="BD482" s="55">
        <v>1</v>
      </c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>
        <v>1</v>
      </c>
      <c r="BR482" s="55"/>
      <c r="BS482" s="55"/>
      <c r="BT482" s="55"/>
      <c r="BU482" s="55">
        <v>9</v>
      </c>
      <c r="BV482">
        <f t="shared" si="7"/>
        <v>8</v>
      </c>
    </row>
    <row r="483" spans="1:74" x14ac:dyDescent="0.25">
      <c r="A483" s="54">
        <v>202004823</v>
      </c>
      <c r="B483" s="55"/>
      <c r="C483" s="55"/>
      <c r="D483" s="55"/>
      <c r="E483" s="55"/>
      <c r="F483" s="55"/>
      <c r="G483" s="55"/>
      <c r="H483" s="55"/>
      <c r="I483" s="55"/>
      <c r="J483" s="55"/>
      <c r="K483" s="55">
        <v>1</v>
      </c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>
        <v>1</v>
      </c>
      <c r="W483" s="55"/>
      <c r="X483" s="55"/>
      <c r="Y483" s="55">
        <v>1</v>
      </c>
      <c r="Z483" s="55"/>
      <c r="AA483" s="55">
        <v>1</v>
      </c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>
        <v>1</v>
      </c>
      <c r="AT483" s="55"/>
      <c r="AU483" s="55"/>
      <c r="AV483" s="55"/>
      <c r="AW483" s="55">
        <v>1</v>
      </c>
      <c r="AX483" s="55">
        <v>1</v>
      </c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>
        <v>1</v>
      </c>
      <c r="BR483" s="55">
        <v>1</v>
      </c>
      <c r="BS483" s="55"/>
      <c r="BT483" s="55"/>
      <c r="BU483" s="55">
        <v>9</v>
      </c>
      <c r="BV483">
        <f t="shared" si="7"/>
        <v>9</v>
      </c>
    </row>
    <row r="484" spans="1:74" x14ac:dyDescent="0.25">
      <c r="A484" s="54">
        <v>202004849</v>
      </c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>
        <v>1</v>
      </c>
      <c r="V484" s="55"/>
      <c r="W484" s="55"/>
      <c r="X484" s="55">
        <v>1</v>
      </c>
      <c r="Y484" s="55">
        <v>3</v>
      </c>
      <c r="Z484" s="55"/>
      <c r="AA484" s="55"/>
      <c r="AB484" s="55"/>
      <c r="AC484" s="55">
        <v>1</v>
      </c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>
        <v>1</v>
      </c>
      <c r="BN484" s="55"/>
      <c r="BO484" s="55"/>
      <c r="BP484" s="55"/>
      <c r="BQ484" s="55">
        <v>1</v>
      </c>
      <c r="BR484" s="55">
        <v>1</v>
      </c>
      <c r="BS484" s="55"/>
      <c r="BT484" s="55"/>
      <c r="BU484" s="55">
        <v>9</v>
      </c>
      <c r="BV484">
        <f t="shared" si="7"/>
        <v>7</v>
      </c>
    </row>
    <row r="485" spans="1:74" x14ac:dyDescent="0.25">
      <c r="A485" s="54">
        <v>202004852</v>
      </c>
      <c r="B485" s="55"/>
      <c r="C485" s="55">
        <v>1</v>
      </c>
      <c r="D485" s="55"/>
      <c r="E485" s="55">
        <v>1</v>
      </c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>
        <v>2</v>
      </c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>
        <v>1</v>
      </c>
      <c r="BJ485" s="55"/>
      <c r="BK485" s="55"/>
      <c r="BL485" s="55"/>
      <c r="BM485" s="55"/>
      <c r="BN485" s="55"/>
      <c r="BO485" s="55">
        <v>1</v>
      </c>
      <c r="BP485" s="55"/>
      <c r="BQ485" s="55">
        <v>1</v>
      </c>
      <c r="BR485" s="55">
        <v>1</v>
      </c>
      <c r="BS485" s="55"/>
      <c r="BT485" s="55">
        <v>1</v>
      </c>
      <c r="BU485" s="55">
        <v>9</v>
      </c>
      <c r="BV485">
        <f t="shared" si="7"/>
        <v>8</v>
      </c>
    </row>
    <row r="486" spans="1:74" x14ac:dyDescent="0.25">
      <c r="A486" s="54">
        <v>202004864</v>
      </c>
      <c r="B486" s="55"/>
      <c r="C486" s="55">
        <v>1</v>
      </c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>
        <v>1</v>
      </c>
      <c r="W486" s="55"/>
      <c r="X486" s="55"/>
      <c r="Y486" s="55"/>
      <c r="Z486" s="55">
        <v>2</v>
      </c>
      <c r="AA486" s="55"/>
      <c r="AB486" s="55"/>
      <c r="AC486" s="55">
        <v>1</v>
      </c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>
        <v>1</v>
      </c>
      <c r="AS486" s="55"/>
      <c r="AT486" s="55"/>
      <c r="AU486" s="55"/>
      <c r="AV486" s="55">
        <v>2</v>
      </c>
      <c r="AW486" s="55"/>
      <c r="AX486" s="55"/>
      <c r="AY486" s="55"/>
      <c r="AZ486" s="55"/>
      <c r="BA486" s="55"/>
      <c r="BB486" s="55"/>
      <c r="BC486" s="55">
        <v>1</v>
      </c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>
        <v>1</v>
      </c>
      <c r="BU486" s="55">
        <v>10</v>
      </c>
      <c r="BV486">
        <f t="shared" si="7"/>
        <v>8</v>
      </c>
    </row>
    <row r="487" spans="1:74" x14ac:dyDescent="0.25">
      <c r="A487" s="54">
        <v>202004891</v>
      </c>
      <c r="B487" s="55"/>
      <c r="C487" s="55"/>
      <c r="D487" s="55"/>
      <c r="E487" s="55"/>
      <c r="F487" s="55"/>
      <c r="G487" s="55"/>
      <c r="H487" s="55">
        <v>1</v>
      </c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>
        <v>1</v>
      </c>
      <c r="AF487" s="55"/>
      <c r="AG487" s="55"/>
      <c r="AH487" s="55"/>
      <c r="AI487" s="55">
        <v>1</v>
      </c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>
        <v>1</v>
      </c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>
        <v>1</v>
      </c>
      <c r="BJ487" s="55"/>
      <c r="BK487" s="55"/>
      <c r="BL487" s="55"/>
      <c r="BM487" s="55"/>
      <c r="BN487" s="55"/>
      <c r="BO487" s="55"/>
      <c r="BP487" s="55"/>
      <c r="BQ487" s="55">
        <v>1</v>
      </c>
      <c r="BR487" s="55">
        <v>2</v>
      </c>
      <c r="BS487" s="55"/>
      <c r="BT487" s="55">
        <v>1</v>
      </c>
      <c r="BU487" s="55">
        <v>9</v>
      </c>
      <c r="BV487">
        <f t="shared" si="7"/>
        <v>8</v>
      </c>
    </row>
    <row r="488" spans="1:74" x14ac:dyDescent="0.25">
      <c r="A488" s="54">
        <v>202004893</v>
      </c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>
        <v>1</v>
      </c>
      <c r="P488" s="55"/>
      <c r="Q488" s="55"/>
      <c r="R488" s="55"/>
      <c r="S488" s="55"/>
      <c r="T488" s="55"/>
      <c r="U488" s="55"/>
      <c r="V488" s="55"/>
      <c r="W488" s="55"/>
      <c r="X488" s="55">
        <v>1</v>
      </c>
      <c r="Y488" s="55">
        <v>1</v>
      </c>
      <c r="Z488" s="55"/>
      <c r="AA488" s="55"/>
      <c r="AB488" s="55"/>
      <c r="AC488" s="55">
        <v>1</v>
      </c>
      <c r="AD488" s="55">
        <v>1</v>
      </c>
      <c r="AE488" s="55"/>
      <c r="AF488" s="55"/>
      <c r="AG488" s="55">
        <v>1</v>
      </c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>
        <v>1</v>
      </c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>
        <v>1</v>
      </c>
      <c r="BR488" s="55">
        <v>1</v>
      </c>
      <c r="BS488" s="55"/>
      <c r="BT488" s="55"/>
      <c r="BU488" s="55">
        <v>9</v>
      </c>
      <c r="BV488">
        <f t="shared" si="7"/>
        <v>9</v>
      </c>
    </row>
    <row r="489" spans="1:74" x14ac:dyDescent="0.25">
      <c r="A489" s="54">
        <v>202004907</v>
      </c>
      <c r="B489" s="55"/>
      <c r="C489" s="55"/>
      <c r="D489" s="55"/>
      <c r="E489" s="55">
        <v>1</v>
      </c>
      <c r="F489" s="55"/>
      <c r="G489" s="55"/>
      <c r="H489" s="55">
        <v>1</v>
      </c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>
        <v>1</v>
      </c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>
        <v>1</v>
      </c>
      <c r="AW489" s="55"/>
      <c r="AX489" s="55">
        <v>1</v>
      </c>
      <c r="AY489" s="55"/>
      <c r="AZ489" s="55"/>
      <c r="BA489" s="55"/>
      <c r="BB489" s="55"/>
      <c r="BC489" s="55">
        <v>1</v>
      </c>
      <c r="BD489" s="55">
        <v>1</v>
      </c>
      <c r="BE489" s="55"/>
      <c r="BF489" s="55"/>
      <c r="BG489" s="55"/>
      <c r="BH489" s="55"/>
      <c r="BI489" s="55"/>
      <c r="BJ489" s="55"/>
      <c r="BK489" s="55"/>
      <c r="BL489" s="55"/>
      <c r="BM489" s="55"/>
      <c r="BN489" s="55">
        <v>1</v>
      </c>
      <c r="BO489" s="55">
        <v>1</v>
      </c>
      <c r="BP489" s="55"/>
      <c r="BQ489" s="55"/>
      <c r="BR489" s="55"/>
      <c r="BS489" s="55"/>
      <c r="BT489" s="55">
        <v>1</v>
      </c>
      <c r="BU489" s="55">
        <v>10</v>
      </c>
      <c r="BV489">
        <f t="shared" si="7"/>
        <v>10</v>
      </c>
    </row>
    <row r="490" spans="1:74" x14ac:dyDescent="0.25">
      <c r="A490" s="54">
        <v>202004926</v>
      </c>
      <c r="B490" s="55"/>
      <c r="C490" s="55"/>
      <c r="D490" s="55"/>
      <c r="E490" s="55"/>
      <c r="F490" s="55"/>
      <c r="G490" s="55"/>
      <c r="H490" s="55"/>
      <c r="I490" s="55">
        <v>1</v>
      </c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>
        <v>1</v>
      </c>
      <c r="W490" s="55">
        <v>1</v>
      </c>
      <c r="X490" s="55"/>
      <c r="Y490" s="55">
        <v>1</v>
      </c>
      <c r="Z490" s="55"/>
      <c r="AA490" s="55"/>
      <c r="AB490" s="55"/>
      <c r="AC490" s="55"/>
      <c r="AD490" s="55"/>
      <c r="AE490" s="55"/>
      <c r="AF490" s="55"/>
      <c r="AG490" s="55"/>
      <c r="AH490" s="55">
        <v>1</v>
      </c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>
        <v>1</v>
      </c>
      <c r="AW490" s="55"/>
      <c r="AX490" s="55"/>
      <c r="AY490" s="55"/>
      <c r="AZ490" s="55"/>
      <c r="BA490" s="55"/>
      <c r="BB490" s="55"/>
      <c r="BC490" s="55">
        <v>1</v>
      </c>
      <c r="BD490" s="55"/>
      <c r="BE490" s="55"/>
      <c r="BF490" s="55"/>
      <c r="BG490" s="55">
        <v>1</v>
      </c>
      <c r="BH490" s="55"/>
      <c r="BI490" s="55"/>
      <c r="BJ490" s="55"/>
      <c r="BK490" s="55"/>
      <c r="BL490" s="55"/>
      <c r="BM490" s="55"/>
      <c r="BN490" s="55"/>
      <c r="BO490" s="55"/>
      <c r="BP490" s="55"/>
      <c r="BQ490" s="55">
        <v>1</v>
      </c>
      <c r="BR490" s="55"/>
      <c r="BS490" s="55"/>
      <c r="BT490" s="55"/>
      <c r="BU490" s="55">
        <v>9</v>
      </c>
      <c r="BV490">
        <f t="shared" si="7"/>
        <v>9</v>
      </c>
    </row>
    <row r="491" spans="1:74" x14ac:dyDescent="0.25">
      <c r="A491" s="54">
        <v>202004968</v>
      </c>
      <c r="B491" s="55"/>
      <c r="C491" s="55"/>
      <c r="D491" s="55"/>
      <c r="E491" s="55">
        <v>1</v>
      </c>
      <c r="F491" s="55"/>
      <c r="G491" s="55"/>
      <c r="H491" s="55">
        <v>1</v>
      </c>
      <c r="I491" s="55"/>
      <c r="J491" s="55"/>
      <c r="K491" s="55">
        <v>1</v>
      </c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>
        <v>1</v>
      </c>
      <c r="W491" s="55"/>
      <c r="X491" s="55"/>
      <c r="Y491" s="55">
        <v>1</v>
      </c>
      <c r="Z491" s="55">
        <v>1</v>
      </c>
      <c r="AA491" s="55"/>
      <c r="AB491" s="55"/>
      <c r="AC491" s="55"/>
      <c r="AD491" s="55"/>
      <c r="AE491" s="55"/>
      <c r="AF491" s="55"/>
      <c r="AG491" s="55">
        <v>1</v>
      </c>
      <c r="AH491" s="55"/>
      <c r="AI491" s="55"/>
      <c r="AJ491" s="55"/>
      <c r="AK491" s="55"/>
      <c r="AL491" s="55">
        <v>1</v>
      </c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>
        <v>1</v>
      </c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>
        <v>1</v>
      </c>
      <c r="BU491" s="55">
        <v>10</v>
      </c>
      <c r="BV491">
        <f t="shared" si="7"/>
        <v>10</v>
      </c>
    </row>
    <row r="492" spans="1:74" x14ac:dyDescent="0.25">
      <c r="A492" s="54">
        <v>202004996</v>
      </c>
      <c r="B492" s="55"/>
      <c r="C492" s="55"/>
      <c r="D492" s="55"/>
      <c r="E492" s="55"/>
      <c r="F492" s="55"/>
      <c r="G492" s="55"/>
      <c r="H492" s="55">
        <v>1</v>
      </c>
      <c r="I492" s="55"/>
      <c r="J492" s="55"/>
      <c r="K492" s="55">
        <v>1</v>
      </c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>
        <v>1</v>
      </c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>
        <v>1</v>
      </c>
      <c r="AL492" s="55"/>
      <c r="AM492" s="55"/>
      <c r="AN492" s="55"/>
      <c r="AO492" s="55"/>
      <c r="AP492" s="55"/>
      <c r="AQ492" s="55"/>
      <c r="AR492" s="55"/>
      <c r="AS492" s="55"/>
      <c r="AT492" s="55">
        <v>1</v>
      </c>
      <c r="AU492" s="55"/>
      <c r="AV492" s="55"/>
      <c r="AW492" s="55"/>
      <c r="AX492" s="55"/>
      <c r="AY492" s="55"/>
      <c r="AZ492" s="55"/>
      <c r="BA492" s="55"/>
      <c r="BB492" s="55"/>
      <c r="BC492" s="55">
        <v>2</v>
      </c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>
        <v>1</v>
      </c>
      <c r="BR492" s="55">
        <v>1</v>
      </c>
      <c r="BS492" s="55"/>
      <c r="BT492" s="55"/>
      <c r="BU492" s="55">
        <v>9</v>
      </c>
      <c r="BV492">
        <f t="shared" si="7"/>
        <v>8</v>
      </c>
    </row>
    <row r="493" spans="1:74" x14ac:dyDescent="0.25">
      <c r="A493" s="54">
        <v>202004999</v>
      </c>
      <c r="B493" s="55"/>
      <c r="C493" s="55"/>
      <c r="D493" s="55"/>
      <c r="E493" s="55">
        <v>1</v>
      </c>
      <c r="F493" s="55"/>
      <c r="G493" s="55"/>
      <c r="H493" s="55"/>
      <c r="I493" s="55">
        <v>1</v>
      </c>
      <c r="J493" s="55">
        <v>1</v>
      </c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>
        <v>1</v>
      </c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>
        <v>1</v>
      </c>
      <c r="AU493" s="55"/>
      <c r="AV493" s="55">
        <v>1</v>
      </c>
      <c r="AW493" s="55">
        <v>1</v>
      </c>
      <c r="AX493" s="55">
        <v>1</v>
      </c>
      <c r="AY493" s="55"/>
      <c r="AZ493" s="55"/>
      <c r="BA493" s="55">
        <v>1</v>
      </c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>
        <v>1</v>
      </c>
      <c r="BS493" s="55"/>
      <c r="BT493" s="55"/>
      <c r="BU493" s="55">
        <v>10</v>
      </c>
      <c r="BV493">
        <f t="shared" si="7"/>
        <v>10</v>
      </c>
    </row>
    <row r="494" spans="1:74" x14ac:dyDescent="0.25">
      <c r="A494" s="54">
        <v>202005026</v>
      </c>
      <c r="B494" s="55"/>
      <c r="C494" s="55"/>
      <c r="D494" s="55"/>
      <c r="E494" s="55"/>
      <c r="F494" s="55"/>
      <c r="G494" s="55"/>
      <c r="H494" s="55">
        <v>1</v>
      </c>
      <c r="I494" s="55">
        <v>1</v>
      </c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>
        <v>1</v>
      </c>
      <c r="X494" s="55"/>
      <c r="Y494" s="55">
        <v>1</v>
      </c>
      <c r="Z494" s="55">
        <v>1</v>
      </c>
      <c r="AA494" s="55"/>
      <c r="AB494" s="55"/>
      <c r="AC494" s="55">
        <v>1</v>
      </c>
      <c r="AD494" s="55">
        <v>1</v>
      </c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>
        <v>2</v>
      </c>
      <c r="AU494" s="55"/>
      <c r="AV494" s="55"/>
      <c r="AW494" s="55"/>
      <c r="AX494" s="55"/>
      <c r="AY494" s="55"/>
      <c r="AZ494" s="55"/>
      <c r="BA494" s="55">
        <v>1</v>
      </c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>
        <v>10</v>
      </c>
      <c r="BV494">
        <f t="shared" si="7"/>
        <v>9</v>
      </c>
    </row>
    <row r="495" spans="1:74" x14ac:dyDescent="0.25">
      <c r="A495" s="54">
        <v>202005035</v>
      </c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>
        <v>1</v>
      </c>
      <c r="W495" s="55"/>
      <c r="X495" s="55"/>
      <c r="Y495" s="55"/>
      <c r="Z495" s="55">
        <v>1</v>
      </c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>
        <v>1</v>
      </c>
      <c r="AP495" s="55"/>
      <c r="AQ495" s="55"/>
      <c r="AR495" s="55"/>
      <c r="AS495" s="55"/>
      <c r="AT495" s="55"/>
      <c r="AU495" s="55">
        <v>1</v>
      </c>
      <c r="AV495" s="55"/>
      <c r="AW495" s="55"/>
      <c r="AX495" s="55">
        <v>1</v>
      </c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>
        <v>1</v>
      </c>
      <c r="BL495" s="55"/>
      <c r="BM495" s="55">
        <v>2</v>
      </c>
      <c r="BN495" s="55"/>
      <c r="BO495" s="55"/>
      <c r="BP495" s="55"/>
      <c r="BQ495" s="55"/>
      <c r="BR495" s="55"/>
      <c r="BS495" s="55"/>
      <c r="BT495" s="55">
        <v>1</v>
      </c>
      <c r="BU495" s="55">
        <v>9</v>
      </c>
      <c r="BV495">
        <f t="shared" si="7"/>
        <v>8</v>
      </c>
    </row>
    <row r="496" spans="1:74" x14ac:dyDescent="0.25">
      <c r="A496" s="54">
        <v>202005042</v>
      </c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>
        <v>1</v>
      </c>
      <c r="V496" s="55"/>
      <c r="W496" s="55"/>
      <c r="X496" s="55"/>
      <c r="Y496" s="55">
        <v>1</v>
      </c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>
        <v>1</v>
      </c>
      <c r="AU496" s="55"/>
      <c r="AV496" s="55">
        <v>1</v>
      </c>
      <c r="AW496" s="55"/>
      <c r="AX496" s="55"/>
      <c r="AY496" s="55"/>
      <c r="AZ496" s="55"/>
      <c r="BA496" s="55"/>
      <c r="BB496" s="55"/>
      <c r="BC496" s="55"/>
      <c r="BD496" s="55">
        <v>1</v>
      </c>
      <c r="BE496" s="55"/>
      <c r="BF496" s="55"/>
      <c r="BG496" s="55"/>
      <c r="BH496" s="55"/>
      <c r="BI496" s="55">
        <v>2</v>
      </c>
      <c r="BJ496" s="55"/>
      <c r="BK496" s="55"/>
      <c r="BL496" s="55"/>
      <c r="BM496" s="55"/>
      <c r="BN496" s="55"/>
      <c r="BO496" s="55">
        <v>1</v>
      </c>
      <c r="BP496" s="55"/>
      <c r="BQ496" s="55">
        <v>1</v>
      </c>
      <c r="BR496" s="55"/>
      <c r="BS496" s="55"/>
      <c r="BT496" s="55"/>
      <c r="BU496" s="55">
        <v>9</v>
      </c>
      <c r="BV496">
        <f t="shared" si="7"/>
        <v>8</v>
      </c>
    </row>
    <row r="497" spans="1:74" x14ac:dyDescent="0.25">
      <c r="A497" s="54">
        <v>202005096</v>
      </c>
      <c r="B497" s="55"/>
      <c r="C497" s="55">
        <v>1</v>
      </c>
      <c r="D497" s="55"/>
      <c r="E497" s="55">
        <v>1</v>
      </c>
      <c r="F497" s="55"/>
      <c r="G497" s="55"/>
      <c r="H497" s="55"/>
      <c r="I497" s="55"/>
      <c r="J497" s="55"/>
      <c r="K497" s="55"/>
      <c r="L497" s="55"/>
      <c r="M497" s="55">
        <v>1</v>
      </c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>
        <v>1</v>
      </c>
      <c r="AA497" s="55"/>
      <c r="AB497" s="55"/>
      <c r="AC497" s="55"/>
      <c r="AD497" s="55"/>
      <c r="AE497" s="55"/>
      <c r="AF497" s="55"/>
      <c r="AG497" s="55">
        <v>1</v>
      </c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>
        <v>1</v>
      </c>
      <c r="AU497" s="55"/>
      <c r="AV497" s="55"/>
      <c r="AW497" s="55"/>
      <c r="AX497" s="55"/>
      <c r="AY497" s="55"/>
      <c r="AZ497" s="55"/>
      <c r="BA497" s="55"/>
      <c r="BB497" s="55"/>
      <c r="BC497" s="55">
        <v>2</v>
      </c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>
        <v>1</v>
      </c>
      <c r="BR497" s="55"/>
      <c r="BS497" s="55"/>
      <c r="BT497" s="55"/>
      <c r="BU497" s="55">
        <v>9</v>
      </c>
      <c r="BV497">
        <f t="shared" si="7"/>
        <v>8</v>
      </c>
    </row>
    <row r="498" spans="1:74" x14ac:dyDescent="0.25">
      <c r="A498" s="54">
        <v>202005097</v>
      </c>
      <c r="B498" s="55"/>
      <c r="C498" s="55"/>
      <c r="D498" s="55"/>
      <c r="E498" s="55">
        <v>1</v>
      </c>
      <c r="F498" s="55"/>
      <c r="G498" s="55"/>
      <c r="H498" s="55">
        <v>1</v>
      </c>
      <c r="I498" s="55"/>
      <c r="J498" s="55"/>
      <c r="K498" s="55">
        <v>1</v>
      </c>
      <c r="L498" s="55"/>
      <c r="M498" s="55"/>
      <c r="N498" s="55"/>
      <c r="O498" s="55"/>
      <c r="P498" s="55">
        <v>1</v>
      </c>
      <c r="Q498" s="55"/>
      <c r="R498" s="55"/>
      <c r="S498" s="55"/>
      <c r="T498" s="55"/>
      <c r="U498" s="55"/>
      <c r="V498" s="55"/>
      <c r="W498" s="55"/>
      <c r="X498" s="55"/>
      <c r="Y498" s="55"/>
      <c r="Z498" s="55">
        <v>1</v>
      </c>
      <c r="AA498" s="55"/>
      <c r="AB498" s="55"/>
      <c r="AC498" s="55"/>
      <c r="AD498" s="55">
        <v>1</v>
      </c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>
        <v>2</v>
      </c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>
        <v>1</v>
      </c>
      <c r="BN498" s="55"/>
      <c r="BO498" s="55"/>
      <c r="BP498" s="55"/>
      <c r="BQ498" s="55"/>
      <c r="BR498" s="55"/>
      <c r="BS498" s="55"/>
      <c r="BT498" s="55"/>
      <c r="BU498" s="55">
        <v>9</v>
      </c>
      <c r="BV498">
        <f t="shared" si="7"/>
        <v>8</v>
      </c>
    </row>
    <row r="499" spans="1:74" x14ac:dyDescent="0.25">
      <c r="A499" s="54">
        <v>202005107</v>
      </c>
      <c r="B499" s="55"/>
      <c r="C499" s="55"/>
      <c r="D499" s="55"/>
      <c r="E499" s="55"/>
      <c r="F499" s="55"/>
      <c r="G499" s="55"/>
      <c r="H499" s="55"/>
      <c r="I499" s="55">
        <v>1</v>
      </c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>
        <v>1</v>
      </c>
      <c r="AH499" s="55"/>
      <c r="AI499" s="55"/>
      <c r="AJ499" s="55"/>
      <c r="AK499" s="55"/>
      <c r="AL499" s="55"/>
      <c r="AM499" s="55"/>
      <c r="AN499" s="55"/>
      <c r="AO499" s="55">
        <v>1</v>
      </c>
      <c r="AP499" s="55"/>
      <c r="AQ499" s="55"/>
      <c r="AR499" s="55"/>
      <c r="AS499" s="55"/>
      <c r="AT499" s="55"/>
      <c r="AU499" s="55"/>
      <c r="AV499" s="55">
        <v>1</v>
      </c>
      <c r="AW499" s="55"/>
      <c r="AX499" s="55">
        <v>1</v>
      </c>
      <c r="AY499" s="55"/>
      <c r="AZ499" s="55"/>
      <c r="BA499" s="55"/>
      <c r="BB499" s="55"/>
      <c r="BC499" s="55"/>
      <c r="BD499" s="55"/>
      <c r="BE499" s="55"/>
      <c r="BF499" s="55"/>
      <c r="BG499" s="55">
        <v>1</v>
      </c>
      <c r="BH499" s="55"/>
      <c r="BI499" s="55"/>
      <c r="BJ499" s="55"/>
      <c r="BK499" s="55"/>
      <c r="BL499" s="55"/>
      <c r="BM499" s="55"/>
      <c r="BN499" s="55">
        <v>1</v>
      </c>
      <c r="BO499" s="55"/>
      <c r="BP499" s="55"/>
      <c r="BQ499" s="55"/>
      <c r="BR499" s="55">
        <v>2</v>
      </c>
      <c r="BS499" s="55"/>
      <c r="BT499" s="55"/>
      <c r="BU499" s="55">
        <v>9</v>
      </c>
      <c r="BV499">
        <f t="shared" si="7"/>
        <v>8</v>
      </c>
    </row>
    <row r="500" spans="1:74" x14ac:dyDescent="0.25">
      <c r="A500" s="54">
        <v>202005108</v>
      </c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>
        <v>1</v>
      </c>
      <c r="AP500" s="55"/>
      <c r="AQ500" s="55"/>
      <c r="AR500" s="55"/>
      <c r="AS500" s="55"/>
      <c r="AT500" s="55">
        <v>2</v>
      </c>
      <c r="AU500" s="55"/>
      <c r="AV500" s="55">
        <v>1</v>
      </c>
      <c r="AW500" s="55">
        <v>1</v>
      </c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>
        <v>1</v>
      </c>
      <c r="BP500" s="55"/>
      <c r="BQ500" s="55">
        <v>1</v>
      </c>
      <c r="BR500" s="55">
        <v>1</v>
      </c>
      <c r="BS500" s="55"/>
      <c r="BT500" s="55">
        <v>1</v>
      </c>
      <c r="BU500" s="55">
        <v>9</v>
      </c>
      <c r="BV500">
        <f t="shared" si="7"/>
        <v>8</v>
      </c>
    </row>
    <row r="501" spans="1:74" x14ac:dyDescent="0.25">
      <c r="A501" s="54">
        <v>202005140</v>
      </c>
      <c r="B501" s="55"/>
      <c r="C501" s="55">
        <v>1</v>
      </c>
      <c r="D501" s="55"/>
      <c r="E501" s="55"/>
      <c r="F501" s="55"/>
      <c r="G501" s="55"/>
      <c r="H501" s="55">
        <v>1</v>
      </c>
      <c r="I501" s="55"/>
      <c r="J501" s="55"/>
      <c r="K501" s="55"/>
      <c r="L501" s="55"/>
      <c r="M501" s="55"/>
      <c r="N501" s="55"/>
      <c r="O501" s="55">
        <v>2</v>
      </c>
      <c r="P501" s="55">
        <v>1</v>
      </c>
      <c r="Q501" s="55"/>
      <c r="R501" s="55"/>
      <c r="S501" s="55"/>
      <c r="T501" s="55"/>
      <c r="U501" s="55"/>
      <c r="V501" s="55"/>
      <c r="W501" s="55"/>
      <c r="X501" s="55"/>
      <c r="Y501" s="55">
        <v>1</v>
      </c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>
        <v>1</v>
      </c>
      <c r="AU501" s="55">
        <v>1</v>
      </c>
      <c r="AV501" s="55">
        <v>1</v>
      </c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>
        <v>1</v>
      </c>
      <c r="BU501" s="55">
        <v>10</v>
      </c>
      <c r="BV501">
        <f t="shared" si="7"/>
        <v>9</v>
      </c>
    </row>
    <row r="502" spans="1:74" x14ac:dyDescent="0.25">
      <c r="A502" s="54">
        <v>202005146</v>
      </c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>
        <v>1</v>
      </c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>
        <v>1</v>
      </c>
      <c r="Y502" s="55">
        <v>2</v>
      </c>
      <c r="Z502" s="55">
        <v>2</v>
      </c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>
        <v>1</v>
      </c>
      <c r="AU502" s="55"/>
      <c r="AV502" s="55"/>
      <c r="AW502" s="55"/>
      <c r="AX502" s="55"/>
      <c r="AY502" s="55"/>
      <c r="AZ502" s="55"/>
      <c r="BA502" s="55"/>
      <c r="BB502" s="55"/>
      <c r="BC502" s="55">
        <v>1</v>
      </c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>
        <v>1</v>
      </c>
      <c r="BS502" s="55"/>
      <c r="BT502" s="55"/>
      <c r="BU502" s="55">
        <v>9</v>
      </c>
      <c r="BV502">
        <f t="shared" si="7"/>
        <v>7</v>
      </c>
    </row>
    <row r="503" spans="1:74" x14ac:dyDescent="0.25">
      <c r="A503" s="54">
        <v>202005148</v>
      </c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>
        <v>1</v>
      </c>
      <c r="Z503" s="55">
        <v>2</v>
      </c>
      <c r="AA503" s="55"/>
      <c r="AB503" s="55"/>
      <c r="AC503" s="55">
        <v>1</v>
      </c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>
        <v>1</v>
      </c>
      <c r="AS503" s="55"/>
      <c r="AT503" s="55"/>
      <c r="AU503" s="55"/>
      <c r="AV503" s="55">
        <v>1</v>
      </c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>
        <v>1</v>
      </c>
      <c r="BN503" s="55"/>
      <c r="BO503" s="55"/>
      <c r="BP503" s="55"/>
      <c r="BQ503" s="55"/>
      <c r="BR503" s="55">
        <v>2</v>
      </c>
      <c r="BS503" s="55"/>
      <c r="BT503" s="55">
        <v>1</v>
      </c>
      <c r="BU503" s="55">
        <v>10</v>
      </c>
      <c r="BV503">
        <f t="shared" si="7"/>
        <v>8</v>
      </c>
    </row>
    <row r="504" spans="1:74" x14ac:dyDescent="0.25">
      <c r="A504" s="54">
        <v>202005208</v>
      </c>
      <c r="B504" s="55"/>
      <c r="C504" s="55"/>
      <c r="D504" s="55"/>
      <c r="E504" s="55">
        <v>1</v>
      </c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>
        <v>1</v>
      </c>
      <c r="W504" s="55"/>
      <c r="X504" s="55"/>
      <c r="Y504" s="55">
        <v>2</v>
      </c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>
        <v>1</v>
      </c>
      <c r="AX504" s="55"/>
      <c r="AY504" s="55"/>
      <c r="AZ504" s="55"/>
      <c r="BA504" s="55">
        <v>1</v>
      </c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>
        <v>1</v>
      </c>
      <c r="BP504" s="55"/>
      <c r="BQ504" s="55">
        <v>1</v>
      </c>
      <c r="BR504" s="55">
        <v>1</v>
      </c>
      <c r="BS504" s="55"/>
      <c r="BT504" s="55"/>
      <c r="BU504" s="55">
        <v>9</v>
      </c>
      <c r="BV504">
        <f t="shared" si="7"/>
        <v>8</v>
      </c>
    </row>
    <row r="505" spans="1:74" x14ac:dyDescent="0.25">
      <c r="A505" s="54">
        <v>202005209</v>
      </c>
      <c r="B505" s="55"/>
      <c r="C505" s="55"/>
      <c r="D505" s="55"/>
      <c r="E505" s="55"/>
      <c r="F505" s="55"/>
      <c r="G505" s="55"/>
      <c r="H505" s="55"/>
      <c r="I505" s="55">
        <v>1</v>
      </c>
      <c r="J505" s="55"/>
      <c r="K505" s="55"/>
      <c r="L505" s="55"/>
      <c r="M505" s="55"/>
      <c r="N505" s="55"/>
      <c r="O505" s="55">
        <v>1</v>
      </c>
      <c r="P505" s="55"/>
      <c r="Q505" s="55"/>
      <c r="R505" s="55"/>
      <c r="S505" s="55"/>
      <c r="T505" s="55"/>
      <c r="U505" s="55"/>
      <c r="V505" s="55">
        <v>1</v>
      </c>
      <c r="W505" s="55"/>
      <c r="X505" s="55"/>
      <c r="Y505" s="55"/>
      <c r="Z505" s="55"/>
      <c r="AA505" s="55"/>
      <c r="AB505" s="55"/>
      <c r="AC505" s="55">
        <v>1</v>
      </c>
      <c r="AD505" s="55">
        <v>1</v>
      </c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>
        <v>1</v>
      </c>
      <c r="AT505" s="55">
        <v>2</v>
      </c>
      <c r="AU505" s="55"/>
      <c r="AV505" s="55"/>
      <c r="AW505" s="55"/>
      <c r="AX505" s="55"/>
      <c r="AY505" s="55"/>
      <c r="AZ505" s="55"/>
      <c r="BA505" s="55"/>
      <c r="BB505" s="55"/>
      <c r="BC505" s="55">
        <v>1</v>
      </c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>
        <v>9</v>
      </c>
      <c r="BV505">
        <f t="shared" si="7"/>
        <v>8</v>
      </c>
    </row>
    <row r="506" spans="1:74" x14ac:dyDescent="0.25">
      <c r="A506" s="54">
        <v>202005216</v>
      </c>
      <c r="B506" s="55"/>
      <c r="C506" s="55"/>
      <c r="D506" s="55"/>
      <c r="E506" s="55"/>
      <c r="F506" s="55"/>
      <c r="G506" s="55"/>
      <c r="H506" s="55"/>
      <c r="I506" s="55"/>
      <c r="J506" s="55">
        <v>1</v>
      </c>
      <c r="K506" s="55"/>
      <c r="L506" s="55"/>
      <c r="M506" s="55"/>
      <c r="N506" s="55"/>
      <c r="O506" s="55"/>
      <c r="P506" s="55">
        <v>1</v>
      </c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>
        <v>1</v>
      </c>
      <c r="AD506" s="55"/>
      <c r="AE506" s="55"/>
      <c r="AF506" s="55"/>
      <c r="AG506" s="55">
        <v>1</v>
      </c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>
        <v>2</v>
      </c>
      <c r="AU506" s="55"/>
      <c r="AV506" s="55"/>
      <c r="AW506" s="55"/>
      <c r="AX506" s="55">
        <v>2</v>
      </c>
      <c r="AY506" s="55"/>
      <c r="AZ506" s="55"/>
      <c r="BA506" s="55">
        <v>1</v>
      </c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>
        <v>9</v>
      </c>
      <c r="BV506">
        <f t="shared" si="7"/>
        <v>7</v>
      </c>
    </row>
    <row r="507" spans="1:74" x14ac:dyDescent="0.25">
      <c r="A507" s="54">
        <v>202005242</v>
      </c>
      <c r="B507" s="55"/>
      <c r="C507" s="55">
        <v>1</v>
      </c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>
        <v>1</v>
      </c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>
        <v>1</v>
      </c>
      <c r="AR507" s="55"/>
      <c r="AS507" s="55"/>
      <c r="AT507" s="55"/>
      <c r="AU507" s="55"/>
      <c r="AV507" s="55">
        <v>1</v>
      </c>
      <c r="AW507" s="55"/>
      <c r="AX507" s="55">
        <v>1</v>
      </c>
      <c r="AY507" s="55"/>
      <c r="AZ507" s="55"/>
      <c r="BA507" s="55">
        <v>1</v>
      </c>
      <c r="BB507" s="55"/>
      <c r="BC507" s="55"/>
      <c r="BD507" s="55"/>
      <c r="BE507" s="55"/>
      <c r="BF507" s="55"/>
      <c r="BG507" s="55"/>
      <c r="BH507" s="55"/>
      <c r="BI507" s="55">
        <v>1</v>
      </c>
      <c r="BJ507" s="55">
        <v>1</v>
      </c>
      <c r="BK507" s="55"/>
      <c r="BL507" s="55"/>
      <c r="BM507" s="55">
        <v>1</v>
      </c>
      <c r="BN507" s="55"/>
      <c r="BO507" s="55"/>
      <c r="BP507" s="55"/>
      <c r="BQ507" s="55"/>
      <c r="BR507" s="55"/>
      <c r="BS507" s="55"/>
      <c r="BT507" s="55"/>
      <c r="BU507" s="55">
        <v>9</v>
      </c>
      <c r="BV507">
        <f t="shared" si="7"/>
        <v>9</v>
      </c>
    </row>
    <row r="508" spans="1:74" x14ac:dyDescent="0.25">
      <c r="A508" s="54">
        <v>202005283</v>
      </c>
      <c r="B508" s="55"/>
      <c r="C508" s="55"/>
      <c r="D508" s="55">
        <v>1</v>
      </c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>
        <v>1</v>
      </c>
      <c r="X508" s="55"/>
      <c r="Y508" s="55"/>
      <c r="Z508" s="55"/>
      <c r="AA508" s="55"/>
      <c r="AB508" s="55"/>
      <c r="AC508" s="55"/>
      <c r="AD508" s="55">
        <v>1</v>
      </c>
      <c r="AE508" s="55"/>
      <c r="AF508" s="55"/>
      <c r="AG508" s="55">
        <v>2</v>
      </c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>
        <v>1</v>
      </c>
      <c r="AS508" s="55"/>
      <c r="AT508" s="55"/>
      <c r="AU508" s="55"/>
      <c r="AV508" s="55"/>
      <c r="AW508" s="55"/>
      <c r="AX508" s="55">
        <v>1</v>
      </c>
      <c r="AY508" s="55"/>
      <c r="AZ508" s="55"/>
      <c r="BA508" s="55">
        <v>1</v>
      </c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>
        <v>1</v>
      </c>
      <c r="BN508" s="55">
        <v>1</v>
      </c>
      <c r="BO508" s="55"/>
      <c r="BP508" s="55"/>
      <c r="BQ508" s="55"/>
      <c r="BR508" s="55"/>
      <c r="BS508" s="55"/>
      <c r="BT508" s="55"/>
      <c r="BU508" s="55">
        <v>10</v>
      </c>
      <c r="BV508">
        <f t="shared" si="7"/>
        <v>9</v>
      </c>
    </row>
    <row r="509" spans="1:74" x14ac:dyDescent="0.25">
      <c r="A509" s="54">
        <v>202005285</v>
      </c>
      <c r="B509" s="55"/>
      <c r="C509" s="55"/>
      <c r="D509" s="55"/>
      <c r="E509" s="55"/>
      <c r="F509" s="55"/>
      <c r="G509" s="55"/>
      <c r="H509" s="55"/>
      <c r="I509" s="55">
        <v>1</v>
      </c>
      <c r="J509" s="55"/>
      <c r="K509" s="55"/>
      <c r="L509" s="55"/>
      <c r="M509" s="55"/>
      <c r="N509" s="55">
        <v>1</v>
      </c>
      <c r="O509" s="55"/>
      <c r="P509" s="55"/>
      <c r="Q509" s="55"/>
      <c r="R509" s="55"/>
      <c r="S509" s="55">
        <v>1</v>
      </c>
      <c r="T509" s="55"/>
      <c r="U509" s="55"/>
      <c r="V509" s="55"/>
      <c r="W509" s="55"/>
      <c r="X509" s="55"/>
      <c r="Y509" s="55">
        <v>1</v>
      </c>
      <c r="Z509" s="55"/>
      <c r="AA509" s="55"/>
      <c r="AB509" s="55"/>
      <c r="AC509" s="55"/>
      <c r="AD509" s="55">
        <v>1</v>
      </c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>
        <v>1</v>
      </c>
      <c r="AV509" s="55"/>
      <c r="AW509" s="55"/>
      <c r="AX509" s="55"/>
      <c r="AY509" s="55"/>
      <c r="AZ509" s="55"/>
      <c r="BA509" s="55">
        <v>1</v>
      </c>
      <c r="BB509" s="55"/>
      <c r="BC509" s="55">
        <v>1</v>
      </c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>
        <v>1</v>
      </c>
      <c r="BS509" s="55"/>
      <c r="BT509" s="55"/>
      <c r="BU509" s="55">
        <v>9</v>
      </c>
      <c r="BV509">
        <f t="shared" si="7"/>
        <v>9</v>
      </c>
    </row>
    <row r="510" spans="1:74" x14ac:dyDescent="0.25">
      <c r="A510" s="54">
        <v>202005303</v>
      </c>
      <c r="B510" s="55"/>
      <c r="C510" s="55">
        <v>1</v>
      </c>
      <c r="D510" s="55"/>
      <c r="E510" s="55">
        <v>1</v>
      </c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>
        <v>1</v>
      </c>
      <c r="V510" s="55">
        <v>1</v>
      </c>
      <c r="W510" s="55">
        <v>1</v>
      </c>
      <c r="X510" s="55"/>
      <c r="Y510" s="55"/>
      <c r="Z510" s="55">
        <v>2</v>
      </c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>
        <v>2</v>
      </c>
      <c r="AY510" s="55"/>
      <c r="AZ510" s="55"/>
      <c r="BA510" s="55"/>
      <c r="BB510" s="55"/>
      <c r="BC510" s="55">
        <v>1</v>
      </c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>
        <v>10</v>
      </c>
      <c r="BV510">
        <f t="shared" si="7"/>
        <v>8</v>
      </c>
    </row>
    <row r="511" spans="1:74" x14ac:dyDescent="0.25">
      <c r="A511" s="54">
        <v>202005319</v>
      </c>
      <c r="B511" s="55"/>
      <c r="C511" s="55"/>
      <c r="D511" s="55"/>
      <c r="E511" s="55">
        <v>1</v>
      </c>
      <c r="F511" s="55"/>
      <c r="G511" s="55"/>
      <c r="H511" s="55"/>
      <c r="I511" s="55">
        <v>1</v>
      </c>
      <c r="J511" s="55"/>
      <c r="K511" s="55"/>
      <c r="L511" s="55"/>
      <c r="M511" s="55"/>
      <c r="N511" s="55"/>
      <c r="O511" s="55">
        <v>1</v>
      </c>
      <c r="P511" s="55"/>
      <c r="Q511" s="55"/>
      <c r="R511" s="55"/>
      <c r="S511" s="55"/>
      <c r="T511" s="55"/>
      <c r="U511" s="55"/>
      <c r="V511" s="55"/>
      <c r="W511" s="55"/>
      <c r="X511" s="55"/>
      <c r="Y511" s="55">
        <v>1</v>
      </c>
      <c r="Z511" s="55"/>
      <c r="AA511" s="55"/>
      <c r="AB511" s="55"/>
      <c r="AC511" s="55"/>
      <c r="AD511" s="55"/>
      <c r="AE511" s="55"/>
      <c r="AF511" s="55"/>
      <c r="AG511" s="55"/>
      <c r="AH511" s="55">
        <v>1</v>
      </c>
      <c r="AI511" s="55"/>
      <c r="AJ511" s="55">
        <v>1</v>
      </c>
      <c r="AK511" s="55"/>
      <c r="AL511" s="55"/>
      <c r="AM511" s="55"/>
      <c r="AN511" s="55"/>
      <c r="AO511" s="55"/>
      <c r="AP511" s="55"/>
      <c r="AQ511" s="55"/>
      <c r="AR511" s="55">
        <v>1</v>
      </c>
      <c r="AS511" s="55"/>
      <c r="AT511" s="55">
        <v>1</v>
      </c>
      <c r="AU511" s="55"/>
      <c r="AV511" s="55"/>
      <c r="AW511" s="55"/>
      <c r="AX511" s="55">
        <v>1</v>
      </c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>
        <v>1</v>
      </c>
      <c r="BR511" s="55"/>
      <c r="BS511" s="55"/>
      <c r="BT511" s="55"/>
      <c r="BU511" s="55">
        <v>10</v>
      </c>
      <c r="BV511">
        <f t="shared" si="7"/>
        <v>10</v>
      </c>
    </row>
    <row r="512" spans="1:74" x14ac:dyDescent="0.25">
      <c r="A512" s="54">
        <v>202005321</v>
      </c>
      <c r="B512" s="55"/>
      <c r="C512" s="55"/>
      <c r="D512" s="55"/>
      <c r="E512" s="55"/>
      <c r="F512" s="55"/>
      <c r="G512" s="55"/>
      <c r="H512" s="55"/>
      <c r="I512" s="55"/>
      <c r="J512" s="55"/>
      <c r="K512" s="55">
        <v>2</v>
      </c>
      <c r="L512" s="55"/>
      <c r="M512" s="55"/>
      <c r="N512" s="55"/>
      <c r="O512" s="55">
        <v>1</v>
      </c>
      <c r="P512" s="55"/>
      <c r="Q512" s="55"/>
      <c r="R512" s="55"/>
      <c r="S512" s="55"/>
      <c r="T512" s="55"/>
      <c r="U512" s="55"/>
      <c r="V512" s="55">
        <v>2</v>
      </c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>
        <v>1</v>
      </c>
      <c r="AR512" s="55"/>
      <c r="AS512" s="55"/>
      <c r="AT512" s="55"/>
      <c r="AU512" s="55"/>
      <c r="AV512" s="55">
        <v>1</v>
      </c>
      <c r="AW512" s="55"/>
      <c r="AX512" s="55"/>
      <c r="AY512" s="55"/>
      <c r="AZ512" s="55"/>
      <c r="BA512" s="55"/>
      <c r="BB512" s="55"/>
      <c r="BC512" s="55">
        <v>1</v>
      </c>
      <c r="BD512" s="55"/>
      <c r="BE512" s="55"/>
      <c r="BF512" s="55"/>
      <c r="BG512" s="55"/>
      <c r="BH512" s="55"/>
      <c r="BI512" s="55">
        <v>1</v>
      </c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>
        <v>9</v>
      </c>
      <c r="BV512">
        <f t="shared" si="7"/>
        <v>7</v>
      </c>
    </row>
    <row r="513" spans="1:74" x14ac:dyDescent="0.25">
      <c r="A513" s="54">
        <v>202005330</v>
      </c>
      <c r="B513" s="55"/>
      <c r="C513" s="55"/>
      <c r="D513" s="55"/>
      <c r="E513" s="55">
        <v>1</v>
      </c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>
        <v>1</v>
      </c>
      <c r="Z513" s="55">
        <v>1</v>
      </c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>
        <v>1</v>
      </c>
      <c r="AP513" s="55"/>
      <c r="AQ513" s="55"/>
      <c r="AR513" s="55"/>
      <c r="AS513" s="55"/>
      <c r="AT513" s="55">
        <v>1</v>
      </c>
      <c r="AU513" s="55"/>
      <c r="AV513" s="55"/>
      <c r="AW513" s="55"/>
      <c r="AX513" s="55">
        <v>1</v>
      </c>
      <c r="AY513" s="55"/>
      <c r="AZ513" s="55"/>
      <c r="BA513" s="55"/>
      <c r="BB513" s="55"/>
      <c r="BC513" s="55">
        <v>1</v>
      </c>
      <c r="BD513" s="55"/>
      <c r="BE513" s="55"/>
      <c r="BF513" s="55"/>
      <c r="BG513" s="55"/>
      <c r="BH513" s="55"/>
      <c r="BI513" s="55"/>
      <c r="BJ513" s="55"/>
      <c r="BK513" s="55"/>
      <c r="BL513" s="55"/>
      <c r="BM513" s="55">
        <v>1</v>
      </c>
      <c r="BN513" s="55"/>
      <c r="BO513" s="55"/>
      <c r="BP513" s="55"/>
      <c r="BQ513" s="55">
        <v>1</v>
      </c>
      <c r="BR513" s="55"/>
      <c r="BS513" s="55"/>
      <c r="BT513" s="55"/>
      <c r="BU513" s="55">
        <v>9</v>
      </c>
      <c r="BV513">
        <f t="shared" si="7"/>
        <v>9</v>
      </c>
    </row>
    <row r="514" spans="1:74" x14ac:dyDescent="0.25">
      <c r="A514" s="54">
        <v>202005356</v>
      </c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>
        <v>2</v>
      </c>
      <c r="AA514" s="55"/>
      <c r="AB514" s="55"/>
      <c r="AC514" s="55"/>
      <c r="AD514" s="55">
        <v>1</v>
      </c>
      <c r="AE514" s="55"/>
      <c r="AF514" s="55"/>
      <c r="AG514" s="55"/>
      <c r="AH514" s="55">
        <v>1</v>
      </c>
      <c r="AI514" s="55">
        <v>1</v>
      </c>
      <c r="AJ514" s="55"/>
      <c r="AK514" s="55"/>
      <c r="AL514" s="55"/>
      <c r="AM514" s="55"/>
      <c r="AN514" s="55">
        <v>1</v>
      </c>
      <c r="AO514" s="55"/>
      <c r="AP514" s="55"/>
      <c r="AQ514" s="55"/>
      <c r="AR514" s="55"/>
      <c r="AS514" s="55"/>
      <c r="AT514" s="55"/>
      <c r="AU514" s="55"/>
      <c r="AV514" s="55"/>
      <c r="AW514" s="55"/>
      <c r="AX514" s="55">
        <v>1</v>
      </c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>
        <v>1</v>
      </c>
      <c r="BJ514" s="55"/>
      <c r="BK514" s="55"/>
      <c r="BL514" s="55"/>
      <c r="BM514" s="55">
        <v>1</v>
      </c>
      <c r="BN514" s="55"/>
      <c r="BO514" s="55"/>
      <c r="BP514" s="55"/>
      <c r="BQ514" s="55"/>
      <c r="BR514" s="55"/>
      <c r="BS514" s="55"/>
      <c r="BT514" s="55"/>
      <c r="BU514" s="55">
        <v>9</v>
      </c>
      <c r="BV514">
        <f t="shared" si="7"/>
        <v>8</v>
      </c>
    </row>
    <row r="515" spans="1:74" x14ac:dyDescent="0.25">
      <c r="A515" s="54">
        <v>202005358</v>
      </c>
      <c r="B515" s="55"/>
      <c r="C515" s="55"/>
      <c r="D515" s="55"/>
      <c r="E515" s="55">
        <v>1</v>
      </c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>
        <v>1</v>
      </c>
      <c r="V515" s="55"/>
      <c r="W515" s="55"/>
      <c r="X515" s="55"/>
      <c r="Y515" s="55"/>
      <c r="Z515" s="55">
        <v>1</v>
      </c>
      <c r="AA515" s="55"/>
      <c r="AB515" s="55"/>
      <c r="AC515" s="55"/>
      <c r="AD515" s="55"/>
      <c r="AE515" s="55"/>
      <c r="AF515" s="55"/>
      <c r="AG515" s="55">
        <v>1</v>
      </c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>
        <v>1</v>
      </c>
      <c r="AU515" s="55">
        <v>1</v>
      </c>
      <c r="AV515" s="55">
        <v>1</v>
      </c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>
        <v>1</v>
      </c>
      <c r="BN515" s="55"/>
      <c r="BO515" s="55"/>
      <c r="BP515" s="55"/>
      <c r="BQ515" s="55">
        <v>1</v>
      </c>
      <c r="BR515" s="55">
        <v>1</v>
      </c>
      <c r="BS515" s="55"/>
      <c r="BT515" s="55"/>
      <c r="BU515" s="55">
        <v>10</v>
      </c>
      <c r="BV515">
        <f t="shared" si="7"/>
        <v>10</v>
      </c>
    </row>
    <row r="516" spans="1:74" x14ac:dyDescent="0.25">
      <c r="A516" s="54">
        <v>202005388</v>
      </c>
      <c r="B516" s="55"/>
      <c r="C516" s="55"/>
      <c r="D516" s="55"/>
      <c r="E516" s="55"/>
      <c r="F516" s="55"/>
      <c r="G516" s="55"/>
      <c r="H516" s="55"/>
      <c r="I516" s="55">
        <v>1</v>
      </c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>
        <v>1</v>
      </c>
      <c r="AA516" s="55"/>
      <c r="AB516" s="55"/>
      <c r="AC516" s="55"/>
      <c r="AD516" s="55"/>
      <c r="AE516" s="55"/>
      <c r="AF516" s="55"/>
      <c r="AG516" s="55">
        <v>1</v>
      </c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>
        <v>2</v>
      </c>
      <c r="AW516" s="55">
        <v>1</v>
      </c>
      <c r="AX516" s="55">
        <v>1</v>
      </c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>
        <v>1</v>
      </c>
      <c r="BS516" s="55">
        <v>1</v>
      </c>
      <c r="BT516" s="55"/>
      <c r="BU516" s="55">
        <v>9</v>
      </c>
      <c r="BV516">
        <f t="shared" si="7"/>
        <v>8</v>
      </c>
    </row>
    <row r="517" spans="1:74" x14ac:dyDescent="0.25">
      <c r="A517" s="54">
        <v>202005418</v>
      </c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>
        <v>2</v>
      </c>
      <c r="X517" s="55"/>
      <c r="Y517" s="55"/>
      <c r="Z517" s="55">
        <v>1</v>
      </c>
      <c r="AA517" s="55"/>
      <c r="AB517" s="55"/>
      <c r="AC517" s="55"/>
      <c r="AD517" s="55">
        <v>1</v>
      </c>
      <c r="AE517" s="55"/>
      <c r="AF517" s="55"/>
      <c r="AG517" s="55">
        <v>1</v>
      </c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>
        <v>1</v>
      </c>
      <c r="BN517" s="55"/>
      <c r="BO517" s="55"/>
      <c r="BP517" s="55"/>
      <c r="BQ517" s="55"/>
      <c r="BR517" s="55">
        <v>2</v>
      </c>
      <c r="BS517" s="55"/>
      <c r="BT517" s="55">
        <v>1</v>
      </c>
      <c r="BU517" s="55">
        <v>9</v>
      </c>
      <c r="BV517">
        <f t="shared" si="7"/>
        <v>7</v>
      </c>
    </row>
    <row r="518" spans="1:74" x14ac:dyDescent="0.25">
      <c r="A518" s="54">
        <v>202005428</v>
      </c>
      <c r="B518" s="55"/>
      <c r="C518" s="55"/>
      <c r="D518" s="55"/>
      <c r="E518" s="55">
        <v>1</v>
      </c>
      <c r="F518" s="55"/>
      <c r="G518" s="55"/>
      <c r="H518" s="55">
        <v>1</v>
      </c>
      <c r="I518" s="55"/>
      <c r="J518" s="55">
        <v>1</v>
      </c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>
        <v>1</v>
      </c>
      <c r="AH518" s="55">
        <v>1</v>
      </c>
      <c r="AI518" s="55"/>
      <c r="AJ518" s="55"/>
      <c r="AK518" s="55"/>
      <c r="AL518" s="55"/>
      <c r="AM518" s="55"/>
      <c r="AN518" s="55"/>
      <c r="AO518" s="55"/>
      <c r="AP518" s="55"/>
      <c r="AQ518" s="55"/>
      <c r="AR518" s="55">
        <v>1</v>
      </c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>
        <v>1</v>
      </c>
      <c r="BR518" s="55">
        <v>2</v>
      </c>
      <c r="BS518" s="55"/>
      <c r="BT518" s="55"/>
      <c r="BU518" s="55">
        <v>9</v>
      </c>
      <c r="BV518">
        <f t="shared" ref="BV518:BV581" si="8">COUNT(B518:BT518)</f>
        <v>8</v>
      </c>
    </row>
    <row r="519" spans="1:74" x14ac:dyDescent="0.25">
      <c r="A519" s="54">
        <v>202005485</v>
      </c>
      <c r="B519" s="55"/>
      <c r="C519" s="55"/>
      <c r="D519" s="55"/>
      <c r="E519" s="55"/>
      <c r="F519" s="55"/>
      <c r="G519" s="55"/>
      <c r="H519" s="55"/>
      <c r="I519" s="55">
        <v>1</v>
      </c>
      <c r="J519" s="55">
        <v>1</v>
      </c>
      <c r="K519" s="55"/>
      <c r="L519" s="55"/>
      <c r="M519" s="55"/>
      <c r="N519" s="55"/>
      <c r="O519" s="55"/>
      <c r="P519" s="55"/>
      <c r="Q519" s="55"/>
      <c r="R519" s="55"/>
      <c r="S519" s="55">
        <v>1</v>
      </c>
      <c r="T519" s="55"/>
      <c r="U519" s="55"/>
      <c r="V519" s="55"/>
      <c r="W519" s="55"/>
      <c r="X519" s="55">
        <v>1</v>
      </c>
      <c r="Y519" s="55"/>
      <c r="Z519" s="55"/>
      <c r="AA519" s="55"/>
      <c r="AB519" s="55"/>
      <c r="AC519" s="55"/>
      <c r="AD519" s="55"/>
      <c r="AE519" s="55"/>
      <c r="AF519" s="55"/>
      <c r="AG519" s="55"/>
      <c r="AH519" s="55">
        <v>1</v>
      </c>
      <c r="AI519" s="55"/>
      <c r="AJ519" s="55"/>
      <c r="AK519" s="55"/>
      <c r="AL519" s="55">
        <v>1</v>
      </c>
      <c r="AM519" s="55"/>
      <c r="AN519" s="55"/>
      <c r="AO519" s="55"/>
      <c r="AP519" s="55"/>
      <c r="AQ519" s="55"/>
      <c r="AR519" s="55"/>
      <c r="AS519" s="55"/>
      <c r="AT519" s="55">
        <v>1</v>
      </c>
      <c r="AU519" s="55"/>
      <c r="AV519" s="55"/>
      <c r="AW519" s="55"/>
      <c r="AX519" s="55">
        <v>1</v>
      </c>
      <c r="AY519" s="55"/>
      <c r="AZ519" s="55"/>
      <c r="BA519" s="55"/>
      <c r="BB519" s="55"/>
      <c r="BC519" s="55">
        <v>1</v>
      </c>
      <c r="BD519" s="55"/>
      <c r="BE519" s="55"/>
      <c r="BF519" s="55"/>
      <c r="BG519" s="55"/>
      <c r="BH519" s="55"/>
      <c r="BI519" s="55"/>
      <c r="BJ519" s="55"/>
      <c r="BK519" s="55"/>
      <c r="BL519" s="55"/>
      <c r="BM519" s="55">
        <v>1</v>
      </c>
      <c r="BN519" s="55"/>
      <c r="BO519" s="55"/>
      <c r="BP519" s="55"/>
      <c r="BQ519" s="55"/>
      <c r="BR519" s="55"/>
      <c r="BS519" s="55"/>
      <c r="BT519" s="55"/>
      <c r="BU519" s="55">
        <v>10</v>
      </c>
      <c r="BV519">
        <f t="shared" si="8"/>
        <v>10</v>
      </c>
    </row>
    <row r="520" spans="1:74" x14ac:dyDescent="0.25">
      <c r="A520" s="54">
        <v>202005528</v>
      </c>
      <c r="B520" s="55"/>
      <c r="C520" s="55"/>
      <c r="D520" s="55"/>
      <c r="E520" s="55"/>
      <c r="F520" s="55"/>
      <c r="G520" s="55"/>
      <c r="H520" s="55">
        <v>1</v>
      </c>
      <c r="I520" s="55">
        <v>1</v>
      </c>
      <c r="J520" s="55"/>
      <c r="K520" s="55"/>
      <c r="L520" s="55"/>
      <c r="M520" s="55">
        <v>1</v>
      </c>
      <c r="N520" s="55"/>
      <c r="O520" s="55"/>
      <c r="P520" s="55"/>
      <c r="Q520" s="55"/>
      <c r="R520" s="55"/>
      <c r="S520" s="55">
        <v>1</v>
      </c>
      <c r="T520" s="55"/>
      <c r="U520" s="55"/>
      <c r="V520" s="55"/>
      <c r="W520" s="55"/>
      <c r="X520" s="55"/>
      <c r="Y520" s="55">
        <v>1</v>
      </c>
      <c r="Z520" s="55"/>
      <c r="AA520" s="55"/>
      <c r="AB520" s="55"/>
      <c r="AC520" s="55"/>
      <c r="AD520" s="55">
        <v>1</v>
      </c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>
        <v>1</v>
      </c>
      <c r="AS520" s="55"/>
      <c r="AT520" s="55">
        <v>1</v>
      </c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>
        <v>1</v>
      </c>
      <c r="BP520" s="55"/>
      <c r="BQ520" s="55"/>
      <c r="BR520" s="55"/>
      <c r="BS520" s="55"/>
      <c r="BT520" s="55"/>
      <c r="BU520" s="55">
        <v>9</v>
      </c>
      <c r="BV520">
        <f t="shared" si="8"/>
        <v>9</v>
      </c>
    </row>
    <row r="521" spans="1:74" x14ac:dyDescent="0.25">
      <c r="A521" s="54">
        <v>202005536</v>
      </c>
      <c r="B521" s="55"/>
      <c r="C521" s="55"/>
      <c r="D521" s="55"/>
      <c r="E521" s="55"/>
      <c r="F521" s="55"/>
      <c r="G521" s="55"/>
      <c r="H521" s="55">
        <v>1</v>
      </c>
      <c r="I521" s="55"/>
      <c r="J521" s="55"/>
      <c r="K521" s="55">
        <v>2</v>
      </c>
      <c r="L521" s="55"/>
      <c r="M521" s="55"/>
      <c r="N521" s="55"/>
      <c r="O521" s="55"/>
      <c r="P521" s="55"/>
      <c r="Q521" s="55"/>
      <c r="R521" s="55"/>
      <c r="S521" s="55"/>
      <c r="T521" s="55"/>
      <c r="U521" s="55">
        <v>1</v>
      </c>
      <c r="V521" s="55">
        <v>1</v>
      </c>
      <c r="W521" s="55"/>
      <c r="X521" s="55"/>
      <c r="Y521" s="55"/>
      <c r="Z521" s="55"/>
      <c r="AA521" s="55"/>
      <c r="AB521" s="55"/>
      <c r="AC521" s="55"/>
      <c r="AD521" s="55">
        <v>1</v>
      </c>
      <c r="AE521" s="55"/>
      <c r="AF521" s="55"/>
      <c r="AG521" s="55"/>
      <c r="AH521" s="55"/>
      <c r="AI521" s="55"/>
      <c r="AJ521" s="55"/>
      <c r="AK521" s="55"/>
      <c r="AL521" s="55">
        <v>2</v>
      </c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>
        <v>1</v>
      </c>
      <c r="AY521" s="55"/>
      <c r="AZ521" s="55"/>
      <c r="BA521" s="55"/>
      <c r="BB521" s="55"/>
      <c r="BC521" s="55">
        <v>1</v>
      </c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>
        <v>10</v>
      </c>
      <c r="BV521">
        <f t="shared" si="8"/>
        <v>8</v>
      </c>
    </row>
    <row r="522" spans="1:74" x14ac:dyDescent="0.25">
      <c r="A522" s="54">
        <v>202005567</v>
      </c>
      <c r="B522" s="55"/>
      <c r="C522" s="55"/>
      <c r="D522" s="55"/>
      <c r="E522" s="55"/>
      <c r="F522" s="55"/>
      <c r="G522" s="55"/>
      <c r="H522" s="55">
        <v>1</v>
      </c>
      <c r="I522" s="55">
        <v>1</v>
      </c>
      <c r="J522" s="55"/>
      <c r="K522" s="55"/>
      <c r="L522" s="55"/>
      <c r="M522" s="55"/>
      <c r="N522" s="55"/>
      <c r="O522" s="55"/>
      <c r="P522" s="55">
        <v>1</v>
      </c>
      <c r="Q522" s="55"/>
      <c r="R522" s="55"/>
      <c r="S522" s="55">
        <v>1</v>
      </c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>
        <v>1</v>
      </c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>
        <v>2</v>
      </c>
      <c r="BD522" s="55"/>
      <c r="BE522" s="55"/>
      <c r="BF522" s="55"/>
      <c r="BG522" s="55"/>
      <c r="BH522" s="55"/>
      <c r="BI522" s="55">
        <v>1</v>
      </c>
      <c r="BJ522" s="55"/>
      <c r="BK522" s="55"/>
      <c r="BL522" s="55"/>
      <c r="BM522" s="55"/>
      <c r="BN522" s="55"/>
      <c r="BO522" s="55"/>
      <c r="BP522" s="55"/>
      <c r="BQ522" s="55"/>
      <c r="BR522" s="55">
        <v>1</v>
      </c>
      <c r="BS522" s="55"/>
      <c r="BT522" s="55"/>
      <c r="BU522" s="55">
        <v>9</v>
      </c>
      <c r="BV522">
        <f t="shared" si="8"/>
        <v>8</v>
      </c>
    </row>
    <row r="523" spans="1:74" x14ac:dyDescent="0.25">
      <c r="A523" s="54">
        <v>202005592</v>
      </c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>
        <v>1</v>
      </c>
      <c r="W523" s="55"/>
      <c r="X523" s="55"/>
      <c r="Y523" s="55">
        <v>3</v>
      </c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>
        <v>1</v>
      </c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>
        <v>1</v>
      </c>
      <c r="BJ523" s="55"/>
      <c r="BK523" s="55"/>
      <c r="BL523" s="55"/>
      <c r="BM523" s="55"/>
      <c r="BN523" s="55"/>
      <c r="BO523" s="55"/>
      <c r="BP523" s="55"/>
      <c r="BQ523" s="55">
        <v>2</v>
      </c>
      <c r="BR523" s="55">
        <v>1</v>
      </c>
      <c r="BS523" s="55"/>
      <c r="BT523" s="55"/>
      <c r="BU523" s="55">
        <v>9</v>
      </c>
      <c r="BV523">
        <f t="shared" si="8"/>
        <v>6</v>
      </c>
    </row>
    <row r="524" spans="1:74" x14ac:dyDescent="0.25">
      <c r="A524" s="54">
        <v>202005599</v>
      </c>
      <c r="B524" s="55"/>
      <c r="C524" s="55"/>
      <c r="D524" s="55"/>
      <c r="E524" s="55"/>
      <c r="F524" s="55"/>
      <c r="G524" s="55"/>
      <c r="H524" s="55"/>
      <c r="I524" s="55"/>
      <c r="J524" s="55"/>
      <c r="K524" s="55">
        <v>1</v>
      </c>
      <c r="L524" s="55"/>
      <c r="M524" s="55"/>
      <c r="N524" s="55"/>
      <c r="O524" s="55"/>
      <c r="P524" s="55"/>
      <c r="Q524" s="55"/>
      <c r="R524" s="55"/>
      <c r="S524" s="55"/>
      <c r="T524" s="55"/>
      <c r="U524" s="55">
        <v>1</v>
      </c>
      <c r="V524" s="55"/>
      <c r="W524" s="55"/>
      <c r="X524" s="55"/>
      <c r="Y524" s="55">
        <v>1</v>
      </c>
      <c r="Z524" s="55">
        <v>1</v>
      </c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>
        <v>1</v>
      </c>
      <c r="AS524" s="55"/>
      <c r="AT524" s="55">
        <v>1</v>
      </c>
      <c r="AU524" s="55"/>
      <c r="AV524" s="55"/>
      <c r="AW524" s="55"/>
      <c r="AX524" s="55"/>
      <c r="AY524" s="55"/>
      <c r="AZ524" s="55"/>
      <c r="BA524" s="55"/>
      <c r="BB524" s="55"/>
      <c r="BC524" s="55">
        <v>1</v>
      </c>
      <c r="BD524" s="55"/>
      <c r="BE524" s="55"/>
      <c r="BF524" s="55"/>
      <c r="BG524" s="55"/>
      <c r="BH524" s="55">
        <v>1</v>
      </c>
      <c r="BI524" s="55"/>
      <c r="BJ524" s="55"/>
      <c r="BK524" s="55"/>
      <c r="BL524" s="55"/>
      <c r="BM524" s="55">
        <v>1</v>
      </c>
      <c r="BN524" s="55"/>
      <c r="BO524" s="55"/>
      <c r="BP524" s="55"/>
      <c r="BQ524" s="55"/>
      <c r="BR524" s="55"/>
      <c r="BS524" s="55"/>
      <c r="BT524" s="55"/>
      <c r="BU524" s="55">
        <v>9</v>
      </c>
      <c r="BV524">
        <f t="shared" si="8"/>
        <v>9</v>
      </c>
    </row>
    <row r="525" spans="1:74" x14ac:dyDescent="0.25">
      <c r="A525" s="54">
        <v>202005692</v>
      </c>
      <c r="B525" s="55"/>
      <c r="C525" s="55">
        <v>1</v>
      </c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>
        <v>1</v>
      </c>
      <c r="Q525" s="55"/>
      <c r="R525" s="55"/>
      <c r="S525" s="55"/>
      <c r="T525" s="55"/>
      <c r="U525" s="55"/>
      <c r="V525" s="55"/>
      <c r="W525" s="55"/>
      <c r="X525" s="55"/>
      <c r="Y525" s="55"/>
      <c r="Z525" s="55">
        <v>2</v>
      </c>
      <c r="AA525" s="55"/>
      <c r="AB525" s="55"/>
      <c r="AC525" s="55"/>
      <c r="AD525" s="55"/>
      <c r="AE525" s="55">
        <v>1</v>
      </c>
      <c r="AF525" s="55"/>
      <c r="AG525" s="55">
        <v>1</v>
      </c>
      <c r="AH525" s="55">
        <v>1</v>
      </c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>
        <v>1</v>
      </c>
      <c r="AU525" s="55"/>
      <c r="AV525" s="55">
        <v>1</v>
      </c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>
        <v>9</v>
      </c>
      <c r="BV525">
        <f t="shared" si="8"/>
        <v>8</v>
      </c>
    </row>
    <row r="526" spans="1:74" x14ac:dyDescent="0.25">
      <c r="A526" s="54">
        <v>202005827</v>
      </c>
      <c r="B526" s="55"/>
      <c r="C526" s="55"/>
      <c r="D526" s="55">
        <v>1</v>
      </c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>
        <v>1</v>
      </c>
      <c r="W526" s="55"/>
      <c r="X526" s="55"/>
      <c r="Y526" s="55">
        <v>1</v>
      </c>
      <c r="Z526" s="55"/>
      <c r="AA526" s="55"/>
      <c r="AB526" s="55"/>
      <c r="AC526" s="55">
        <v>1</v>
      </c>
      <c r="AD526" s="55"/>
      <c r="AE526" s="55"/>
      <c r="AF526" s="55">
        <v>1</v>
      </c>
      <c r="AG526" s="55"/>
      <c r="AH526" s="55"/>
      <c r="AI526" s="55"/>
      <c r="AJ526" s="55"/>
      <c r="AK526" s="55"/>
      <c r="AL526" s="55"/>
      <c r="AM526" s="55">
        <v>1</v>
      </c>
      <c r="AN526" s="55"/>
      <c r="AO526" s="55"/>
      <c r="AP526" s="55"/>
      <c r="AQ526" s="55"/>
      <c r="AR526" s="55"/>
      <c r="AS526" s="55"/>
      <c r="AT526" s="55"/>
      <c r="AU526" s="55"/>
      <c r="AV526" s="55">
        <v>1</v>
      </c>
      <c r="AW526" s="55"/>
      <c r="AX526" s="55"/>
      <c r="AY526" s="55"/>
      <c r="AZ526" s="55"/>
      <c r="BA526" s="55"/>
      <c r="BB526" s="55">
        <v>1</v>
      </c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>
        <v>1</v>
      </c>
      <c r="BO526" s="55"/>
      <c r="BP526" s="55"/>
      <c r="BQ526" s="55"/>
      <c r="BR526" s="55"/>
      <c r="BS526" s="55"/>
      <c r="BT526" s="55"/>
      <c r="BU526" s="55">
        <v>9</v>
      </c>
      <c r="BV526">
        <f t="shared" si="8"/>
        <v>9</v>
      </c>
    </row>
    <row r="527" spans="1:74" x14ac:dyDescent="0.25">
      <c r="A527" s="54">
        <v>202005845</v>
      </c>
      <c r="B527" s="55"/>
      <c r="C527" s="55">
        <v>1</v>
      </c>
      <c r="D527" s="55"/>
      <c r="E527" s="55"/>
      <c r="F527" s="55"/>
      <c r="G527" s="55"/>
      <c r="H527" s="55"/>
      <c r="I527" s="55"/>
      <c r="J527" s="55">
        <v>1</v>
      </c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>
        <v>1</v>
      </c>
      <c r="X527" s="55"/>
      <c r="Y527" s="55"/>
      <c r="Z527" s="55"/>
      <c r="AA527" s="55"/>
      <c r="AB527" s="55"/>
      <c r="AC527" s="55"/>
      <c r="AD527" s="55"/>
      <c r="AE527" s="55"/>
      <c r="AF527" s="55"/>
      <c r="AG527" s="55">
        <v>1</v>
      </c>
      <c r="AH527" s="55"/>
      <c r="AI527" s="55"/>
      <c r="AJ527" s="55"/>
      <c r="AK527" s="55">
        <v>1</v>
      </c>
      <c r="AL527" s="55"/>
      <c r="AM527" s="55"/>
      <c r="AN527" s="55"/>
      <c r="AO527" s="55"/>
      <c r="AP527" s="55"/>
      <c r="AQ527" s="55"/>
      <c r="AR527" s="55"/>
      <c r="AS527" s="55"/>
      <c r="AT527" s="55">
        <v>1</v>
      </c>
      <c r="AU527" s="55"/>
      <c r="AV527" s="55"/>
      <c r="AW527" s="55"/>
      <c r="AX527" s="55">
        <v>1</v>
      </c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>
        <v>1</v>
      </c>
      <c r="BN527" s="55">
        <v>1</v>
      </c>
      <c r="BO527" s="55"/>
      <c r="BP527" s="55"/>
      <c r="BQ527" s="55"/>
      <c r="BR527" s="55"/>
      <c r="BS527" s="55"/>
      <c r="BT527" s="55"/>
      <c r="BU527" s="55">
        <v>9</v>
      </c>
      <c r="BV527">
        <f t="shared" si="8"/>
        <v>9</v>
      </c>
    </row>
    <row r="528" spans="1:74" x14ac:dyDescent="0.25">
      <c r="A528" s="54">
        <v>202005942</v>
      </c>
      <c r="B528" s="55"/>
      <c r="C528" s="55"/>
      <c r="D528" s="55"/>
      <c r="E528" s="55">
        <v>1</v>
      </c>
      <c r="F528" s="55"/>
      <c r="G528" s="55"/>
      <c r="H528" s="55"/>
      <c r="I528" s="55"/>
      <c r="J528" s="55"/>
      <c r="K528" s="55"/>
      <c r="L528" s="55"/>
      <c r="M528" s="55"/>
      <c r="N528" s="55"/>
      <c r="O528" s="55">
        <v>1</v>
      </c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>
        <v>1</v>
      </c>
      <c r="AA528" s="55"/>
      <c r="AB528" s="55"/>
      <c r="AC528" s="55">
        <v>1</v>
      </c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>
        <v>2</v>
      </c>
      <c r="AU528" s="55"/>
      <c r="AV528" s="55">
        <v>2</v>
      </c>
      <c r="AW528" s="55"/>
      <c r="AX528" s="55"/>
      <c r="AY528" s="55"/>
      <c r="AZ528" s="55"/>
      <c r="BA528" s="55"/>
      <c r="BB528" s="55"/>
      <c r="BC528" s="55">
        <v>1</v>
      </c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>
        <v>9</v>
      </c>
      <c r="BV528">
        <f t="shared" si="8"/>
        <v>7</v>
      </c>
    </row>
    <row r="529" spans="1:74" x14ac:dyDescent="0.25">
      <c r="A529" s="54">
        <v>202005950</v>
      </c>
      <c r="B529" s="55"/>
      <c r="C529" s="55"/>
      <c r="D529" s="55"/>
      <c r="E529" s="55">
        <v>1</v>
      </c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>
        <v>1</v>
      </c>
      <c r="V529" s="55"/>
      <c r="W529" s="55"/>
      <c r="X529" s="55"/>
      <c r="Y529" s="55">
        <v>2</v>
      </c>
      <c r="Z529" s="55">
        <v>1</v>
      </c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>
        <v>1</v>
      </c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>
        <v>2</v>
      </c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>
        <v>1</v>
      </c>
      <c r="BN529" s="55"/>
      <c r="BO529" s="55"/>
      <c r="BP529" s="55"/>
      <c r="BQ529" s="55"/>
      <c r="BR529" s="55"/>
      <c r="BS529" s="55"/>
      <c r="BT529" s="55"/>
      <c r="BU529" s="55">
        <v>9</v>
      </c>
      <c r="BV529">
        <f t="shared" si="8"/>
        <v>7</v>
      </c>
    </row>
    <row r="530" spans="1:74" x14ac:dyDescent="0.25">
      <c r="A530" s="54">
        <v>202005954</v>
      </c>
      <c r="B530" s="55"/>
      <c r="C530" s="55"/>
      <c r="D530" s="55"/>
      <c r="E530" s="55"/>
      <c r="F530" s="55"/>
      <c r="G530" s="55"/>
      <c r="H530" s="55">
        <v>1</v>
      </c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>
        <v>1</v>
      </c>
      <c r="T530" s="55"/>
      <c r="U530" s="55"/>
      <c r="V530" s="55"/>
      <c r="W530" s="55"/>
      <c r="X530" s="55"/>
      <c r="Y530" s="55">
        <v>1</v>
      </c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>
        <v>1</v>
      </c>
      <c r="AS530" s="55"/>
      <c r="AT530" s="55"/>
      <c r="AU530" s="55">
        <v>1</v>
      </c>
      <c r="AV530" s="55"/>
      <c r="AW530" s="55"/>
      <c r="AX530" s="55"/>
      <c r="AY530" s="55"/>
      <c r="AZ530" s="55"/>
      <c r="BA530" s="55">
        <v>1</v>
      </c>
      <c r="BB530" s="55"/>
      <c r="BC530" s="55">
        <v>1</v>
      </c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>
        <v>1</v>
      </c>
      <c r="BO530" s="55"/>
      <c r="BP530" s="55"/>
      <c r="BQ530" s="55"/>
      <c r="BR530" s="55">
        <v>2</v>
      </c>
      <c r="BS530" s="55"/>
      <c r="BT530" s="55"/>
      <c r="BU530" s="55">
        <v>10</v>
      </c>
      <c r="BV530">
        <f t="shared" si="8"/>
        <v>9</v>
      </c>
    </row>
    <row r="531" spans="1:74" x14ac:dyDescent="0.25">
      <c r="A531" s="54">
        <v>202005986</v>
      </c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>
        <v>1</v>
      </c>
      <c r="AA531" s="55"/>
      <c r="AB531" s="55"/>
      <c r="AC531" s="55"/>
      <c r="AD531" s="55"/>
      <c r="AE531" s="55"/>
      <c r="AF531" s="55"/>
      <c r="AG531" s="55">
        <v>1</v>
      </c>
      <c r="AH531" s="55"/>
      <c r="AI531" s="55"/>
      <c r="AJ531" s="55">
        <v>1</v>
      </c>
      <c r="AK531" s="55"/>
      <c r="AL531" s="55"/>
      <c r="AM531" s="55"/>
      <c r="AN531" s="55"/>
      <c r="AO531" s="55"/>
      <c r="AP531" s="55"/>
      <c r="AQ531" s="55"/>
      <c r="AR531" s="55">
        <v>1</v>
      </c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>
        <v>1</v>
      </c>
      <c r="BD531" s="55"/>
      <c r="BE531" s="55"/>
      <c r="BF531" s="55"/>
      <c r="BG531" s="55"/>
      <c r="BH531" s="55">
        <v>1</v>
      </c>
      <c r="BI531" s="55"/>
      <c r="BJ531" s="55">
        <v>1</v>
      </c>
      <c r="BK531" s="55"/>
      <c r="BL531" s="55"/>
      <c r="BM531" s="55"/>
      <c r="BN531" s="55"/>
      <c r="BO531" s="55">
        <v>1</v>
      </c>
      <c r="BP531" s="55"/>
      <c r="BQ531" s="55">
        <v>1</v>
      </c>
      <c r="BR531" s="55"/>
      <c r="BS531" s="55"/>
      <c r="BT531" s="55"/>
      <c r="BU531" s="55">
        <v>9</v>
      </c>
      <c r="BV531">
        <f t="shared" si="8"/>
        <v>9</v>
      </c>
    </row>
    <row r="532" spans="1:74" x14ac:dyDescent="0.25">
      <c r="A532" s="54">
        <v>202006012</v>
      </c>
      <c r="B532" s="55"/>
      <c r="C532" s="55">
        <v>1</v>
      </c>
      <c r="D532" s="55">
        <v>1</v>
      </c>
      <c r="E532" s="55">
        <v>1</v>
      </c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>
        <v>2</v>
      </c>
      <c r="V532" s="55">
        <v>1</v>
      </c>
      <c r="W532" s="55"/>
      <c r="X532" s="55">
        <v>1</v>
      </c>
      <c r="Y532" s="55">
        <v>2</v>
      </c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>
        <v>1</v>
      </c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>
        <v>10</v>
      </c>
      <c r="BV532">
        <f t="shared" si="8"/>
        <v>8</v>
      </c>
    </row>
    <row r="533" spans="1:74" x14ac:dyDescent="0.25">
      <c r="A533" s="54">
        <v>202006059</v>
      </c>
      <c r="B533" s="55"/>
      <c r="C533" s="55">
        <v>1</v>
      </c>
      <c r="D533" s="55"/>
      <c r="E533" s="55"/>
      <c r="F533" s="55"/>
      <c r="G533" s="55"/>
      <c r="H533" s="55"/>
      <c r="I533" s="55"/>
      <c r="J533" s="55"/>
      <c r="K533" s="55"/>
      <c r="L533" s="55"/>
      <c r="M533" s="55">
        <v>1</v>
      </c>
      <c r="N533" s="55"/>
      <c r="O533" s="55">
        <v>1</v>
      </c>
      <c r="P533" s="55"/>
      <c r="Q533" s="55"/>
      <c r="R533" s="55"/>
      <c r="S533" s="55"/>
      <c r="T533" s="55"/>
      <c r="U533" s="55"/>
      <c r="V533" s="55"/>
      <c r="W533" s="55"/>
      <c r="X533" s="55"/>
      <c r="Y533" s="55">
        <v>1</v>
      </c>
      <c r="Z533" s="55">
        <v>1</v>
      </c>
      <c r="AA533" s="55"/>
      <c r="AB533" s="55"/>
      <c r="AC533" s="55"/>
      <c r="AD533" s="55">
        <v>1</v>
      </c>
      <c r="AE533" s="55"/>
      <c r="AF533" s="55"/>
      <c r="AG533" s="55"/>
      <c r="AH533" s="55"/>
      <c r="AI533" s="55">
        <v>1</v>
      </c>
      <c r="AJ533" s="55"/>
      <c r="AK533" s="55">
        <v>1</v>
      </c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>
        <v>1</v>
      </c>
      <c r="BR533" s="55">
        <v>1</v>
      </c>
      <c r="BS533" s="55"/>
      <c r="BT533" s="55"/>
      <c r="BU533" s="55">
        <v>10</v>
      </c>
      <c r="BV533">
        <f t="shared" si="8"/>
        <v>10</v>
      </c>
    </row>
    <row r="534" spans="1:74" x14ac:dyDescent="0.25">
      <c r="A534" s="54">
        <v>202006094</v>
      </c>
      <c r="B534" s="55"/>
      <c r="C534" s="55"/>
      <c r="D534" s="55"/>
      <c r="E534" s="55">
        <v>1</v>
      </c>
      <c r="F534" s="55"/>
      <c r="G534" s="55"/>
      <c r="H534" s="55">
        <v>1</v>
      </c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>
        <v>1</v>
      </c>
      <c r="V534" s="55">
        <v>1</v>
      </c>
      <c r="W534" s="55"/>
      <c r="X534" s="55"/>
      <c r="Y534" s="55"/>
      <c r="Z534" s="55">
        <v>1</v>
      </c>
      <c r="AA534" s="55"/>
      <c r="AB534" s="55"/>
      <c r="AC534" s="55"/>
      <c r="AD534" s="55"/>
      <c r="AE534" s="55"/>
      <c r="AF534" s="55"/>
      <c r="AG534" s="55"/>
      <c r="AH534" s="55"/>
      <c r="AI534" s="55">
        <v>1</v>
      </c>
      <c r="AJ534" s="55"/>
      <c r="AK534" s="55"/>
      <c r="AL534" s="55"/>
      <c r="AM534" s="55"/>
      <c r="AN534" s="55"/>
      <c r="AO534" s="55">
        <v>1</v>
      </c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>
        <v>1</v>
      </c>
      <c r="BD534" s="55"/>
      <c r="BE534" s="55"/>
      <c r="BF534" s="55"/>
      <c r="BG534" s="55"/>
      <c r="BH534" s="55"/>
      <c r="BI534" s="55"/>
      <c r="BJ534" s="55"/>
      <c r="BK534" s="55"/>
      <c r="BL534" s="55"/>
      <c r="BM534" s="55">
        <v>1</v>
      </c>
      <c r="BN534" s="55"/>
      <c r="BO534" s="55"/>
      <c r="BP534" s="55"/>
      <c r="BQ534" s="55"/>
      <c r="BR534" s="55"/>
      <c r="BS534" s="55"/>
      <c r="BT534" s="55"/>
      <c r="BU534" s="55">
        <v>9</v>
      </c>
      <c r="BV534">
        <f t="shared" si="8"/>
        <v>9</v>
      </c>
    </row>
    <row r="535" spans="1:74" x14ac:dyDescent="0.25">
      <c r="A535" s="54">
        <v>202006241</v>
      </c>
      <c r="B535" s="55"/>
      <c r="C535" s="55"/>
      <c r="D535" s="55"/>
      <c r="E535" s="55"/>
      <c r="F535" s="55"/>
      <c r="G535" s="55"/>
      <c r="H535" s="55"/>
      <c r="I535" s="55"/>
      <c r="J535" s="55"/>
      <c r="K535" s="55">
        <v>1</v>
      </c>
      <c r="L535" s="55"/>
      <c r="M535" s="55"/>
      <c r="N535" s="55"/>
      <c r="O535" s="55"/>
      <c r="P535" s="55"/>
      <c r="Q535" s="55"/>
      <c r="R535" s="55">
        <v>1</v>
      </c>
      <c r="S535" s="55"/>
      <c r="T535" s="55"/>
      <c r="U535" s="55"/>
      <c r="V535" s="55">
        <v>1</v>
      </c>
      <c r="W535" s="55"/>
      <c r="X535" s="55"/>
      <c r="Y535" s="55"/>
      <c r="Z535" s="55">
        <v>1</v>
      </c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>
        <v>1</v>
      </c>
      <c r="AQ535" s="55"/>
      <c r="AR535" s="55"/>
      <c r="AS535" s="55"/>
      <c r="AT535" s="55">
        <v>1</v>
      </c>
      <c r="AU535" s="55"/>
      <c r="AV535" s="55">
        <v>1</v>
      </c>
      <c r="AW535" s="55"/>
      <c r="AX535" s="55"/>
      <c r="AY535" s="55"/>
      <c r="AZ535" s="55"/>
      <c r="BA535" s="55"/>
      <c r="BB535" s="55"/>
      <c r="BC535" s="55">
        <v>1</v>
      </c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>
        <v>1</v>
      </c>
      <c r="BO535" s="55"/>
      <c r="BP535" s="55"/>
      <c r="BQ535" s="55"/>
      <c r="BR535" s="55"/>
      <c r="BS535" s="55"/>
      <c r="BT535" s="55"/>
      <c r="BU535" s="55">
        <v>9</v>
      </c>
      <c r="BV535">
        <f t="shared" si="8"/>
        <v>9</v>
      </c>
    </row>
    <row r="536" spans="1:74" x14ac:dyDescent="0.25">
      <c r="A536" s="54">
        <v>202006280</v>
      </c>
      <c r="B536" s="55"/>
      <c r="C536" s="55"/>
      <c r="D536" s="55"/>
      <c r="E536" s="55"/>
      <c r="F536" s="55"/>
      <c r="G536" s="55"/>
      <c r="H536" s="55"/>
      <c r="I536" s="55">
        <v>1</v>
      </c>
      <c r="J536" s="55"/>
      <c r="K536" s="55"/>
      <c r="L536" s="55"/>
      <c r="M536" s="55"/>
      <c r="N536" s="55"/>
      <c r="O536" s="55"/>
      <c r="P536" s="55">
        <v>1</v>
      </c>
      <c r="Q536" s="55"/>
      <c r="R536" s="55"/>
      <c r="S536" s="55"/>
      <c r="T536" s="55"/>
      <c r="U536" s="55">
        <v>1</v>
      </c>
      <c r="V536" s="55"/>
      <c r="W536" s="55"/>
      <c r="X536" s="55"/>
      <c r="Y536" s="55">
        <v>1</v>
      </c>
      <c r="Z536" s="55"/>
      <c r="AA536" s="55"/>
      <c r="AB536" s="55"/>
      <c r="AC536" s="55"/>
      <c r="AD536" s="55"/>
      <c r="AE536" s="55"/>
      <c r="AF536" s="55">
        <v>1</v>
      </c>
      <c r="AG536" s="55"/>
      <c r="AH536" s="55"/>
      <c r="AI536" s="55">
        <v>1</v>
      </c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>
        <v>1</v>
      </c>
      <c r="AX536" s="55">
        <v>1</v>
      </c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>
        <v>1</v>
      </c>
      <c r="BN536" s="55"/>
      <c r="BO536" s="55"/>
      <c r="BP536" s="55"/>
      <c r="BQ536" s="55"/>
      <c r="BR536" s="55"/>
      <c r="BS536" s="55"/>
      <c r="BT536" s="55"/>
      <c r="BU536" s="55">
        <v>9</v>
      </c>
      <c r="BV536">
        <f t="shared" si="8"/>
        <v>9</v>
      </c>
    </row>
    <row r="537" spans="1:74" x14ac:dyDescent="0.25">
      <c r="A537" s="54">
        <v>202006289</v>
      </c>
      <c r="B537" s="55"/>
      <c r="C537" s="55"/>
      <c r="D537" s="55"/>
      <c r="E537" s="55"/>
      <c r="F537" s="55"/>
      <c r="G537" s="55"/>
      <c r="H537" s="55"/>
      <c r="I537" s="55">
        <v>1</v>
      </c>
      <c r="J537" s="55"/>
      <c r="K537" s="55"/>
      <c r="L537" s="55"/>
      <c r="M537" s="55"/>
      <c r="N537" s="55"/>
      <c r="O537" s="55">
        <v>1</v>
      </c>
      <c r="P537" s="55"/>
      <c r="Q537" s="55"/>
      <c r="R537" s="55"/>
      <c r="S537" s="55"/>
      <c r="T537" s="55"/>
      <c r="U537" s="55"/>
      <c r="V537" s="55"/>
      <c r="W537" s="55"/>
      <c r="X537" s="55">
        <v>1</v>
      </c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>
        <v>1</v>
      </c>
      <c r="AO537" s="55"/>
      <c r="AP537" s="55"/>
      <c r="AQ537" s="55"/>
      <c r="AR537" s="55"/>
      <c r="AS537" s="55"/>
      <c r="AT537" s="55">
        <v>1</v>
      </c>
      <c r="AU537" s="55"/>
      <c r="AV537" s="55">
        <v>2</v>
      </c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>
        <v>1</v>
      </c>
      <c r="BN537" s="55"/>
      <c r="BO537" s="55"/>
      <c r="BP537" s="55"/>
      <c r="BQ537" s="55"/>
      <c r="BR537" s="55">
        <v>1</v>
      </c>
      <c r="BS537" s="55"/>
      <c r="BT537" s="55"/>
      <c r="BU537" s="55">
        <v>9</v>
      </c>
      <c r="BV537">
        <f t="shared" si="8"/>
        <v>8</v>
      </c>
    </row>
    <row r="538" spans="1:74" x14ac:dyDescent="0.25">
      <c r="A538" s="54">
        <v>202006302</v>
      </c>
      <c r="B538" s="55"/>
      <c r="C538" s="55">
        <v>1</v>
      </c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>
        <v>1</v>
      </c>
      <c r="V538" s="55"/>
      <c r="W538" s="55"/>
      <c r="X538" s="55">
        <v>1</v>
      </c>
      <c r="Y538" s="55">
        <v>1</v>
      </c>
      <c r="Z538" s="55"/>
      <c r="AA538" s="55"/>
      <c r="AB538" s="55"/>
      <c r="AC538" s="55"/>
      <c r="AD538" s="55">
        <v>1</v>
      </c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>
        <v>1</v>
      </c>
      <c r="AX538" s="55">
        <v>1</v>
      </c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>
        <v>1</v>
      </c>
      <c r="BR538" s="55">
        <v>1</v>
      </c>
      <c r="BS538" s="55"/>
      <c r="BT538" s="55">
        <v>1</v>
      </c>
      <c r="BU538" s="55">
        <v>10</v>
      </c>
      <c r="BV538">
        <f t="shared" si="8"/>
        <v>10</v>
      </c>
    </row>
    <row r="539" spans="1:74" x14ac:dyDescent="0.25">
      <c r="A539" s="54">
        <v>202006381</v>
      </c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>
        <v>1</v>
      </c>
      <c r="Q539" s="55"/>
      <c r="R539" s="55"/>
      <c r="S539" s="55"/>
      <c r="T539" s="55"/>
      <c r="U539" s="55"/>
      <c r="V539" s="55">
        <v>1</v>
      </c>
      <c r="W539" s="55"/>
      <c r="X539" s="55"/>
      <c r="Y539" s="55"/>
      <c r="Z539" s="55">
        <v>2</v>
      </c>
      <c r="AA539" s="55"/>
      <c r="AB539" s="55"/>
      <c r="AC539" s="55"/>
      <c r="AD539" s="55"/>
      <c r="AE539" s="55"/>
      <c r="AF539" s="55"/>
      <c r="AG539" s="55"/>
      <c r="AH539" s="55">
        <v>1</v>
      </c>
      <c r="AI539" s="55"/>
      <c r="AJ539" s="55"/>
      <c r="AK539" s="55"/>
      <c r="AL539" s="55">
        <v>1</v>
      </c>
      <c r="AM539" s="55"/>
      <c r="AN539" s="55"/>
      <c r="AO539" s="55"/>
      <c r="AP539" s="55"/>
      <c r="AQ539" s="55"/>
      <c r="AR539" s="55"/>
      <c r="AS539" s="55"/>
      <c r="AT539" s="55">
        <v>1</v>
      </c>
      <c r="AU539" s="55"/>
      <c r="AV539" s="55"/>
      <c r="AW539" s="55"/>
      <c r="AX539" s="55"/>
      <c r="AY539" s="55"/>
      <c r="AZ539" s="55"/>
      <c r="BA539" s="55"/>
      <c r="BB539" s="55"/>
      <c r="BC539" s="55">
        <v>1</v>
      </c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>
        <v>1</v>
      </c>
      <c r="BP539" s="55"/>
      <c r="BQ539" s="55">
        <v>1</v>
      </c>
      <c r="BR539" s="55"/>
      <c r="BS539" s="55"/>
      <c r="BT539" s="55"/>
      <c r="BU539" s="55">
        <v>10</v>
      </c>
      <c r="BV539">
        <f t="shared" si="8"/>
        <v>9</v>
      </c>
    </row>
    <row r="540" spans="1:74" x14ac:dyDescent="0.25">
      <c r="A540" s="54">
        <v>202006388</v>
      </c>
      <c r="B540" s="55"/>
      <c r="C540" s="55"/>
      <c r="D540" s="55"/>
      <c r="E540" s="55"/>
      <c r="F540" s="55"/>
      <c r="G540" s="55"/>
      <c r="H540" s="55">
        <v>1</v>
      </c>
      <c r="I540" s="55">
        <v>1</v>
      </c>
      <c r="J540" s="55"/>
      <c r="K540" s="55">
        <v>2</v>
      </c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>
        <v>1</v>
      </c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>
        <v>1</v>
      </c>
      <c r="AU540" s="55"/>
      <c r="AV540" s="55"/>
      <c r="AW540" s="55"/>
      <c r="AX540" s="55"/>
      <c r="AY540" s="55"/>
      <c r="AZ540" s="55"/>
      <c r="BA540" s="55"/>
      <c r="BB540" s="55"/>
      <c r="BC540" s="55">
        <v>1</v>
      </c>
      <c r="BD540" s="55"/>
      <c r="BE540" s="55"/>
      <c r="BF540" s="55"/>
      <c r="BG540" s="55"/>
      <c r="BH540" s="55"/>
      <c r="BI540" s="55">
        <v>1</v>
      </c>
      <c r="BJ540" s="55"/>
      <c r="BK540" s="55"/>
      <c r="BL540" s="55"/>
      <c r="BM540" s="55">
        <v>1</v>
      </c>
      <c r="BN540" s="55"/>
      <c r="BO540" s="55"/>
      <c r="BP540" s="55"/>
      <c r="BQ540" s="55"/>
      <c r="BR540" s="55"/>
      <c r="BS540" s="55"/>
      <c r="BT540" s="55"/>
      <c r="BU540" s="55">
        <v>9</v>
      </c>
      <c r="BV540">
        <f t="shared" si="8"/>
        <v>8</v>
      </c>
    </row>
    <row r="541" spans="1:74" x14ac:dyDescent="0.25">
      <c r="A541" s="54">
        <v>202006407</v>
      </c>
      <c r="B541" s="55"/>
      <c r="C541" s="55"/>
      <c r="D541" s="55"/>
      <c r="E541" s="55">
        <v>1</v>
      </c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>
        <v>1</v>
      </c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>
        <v>2</v>
      </c>
      <c r="AW541" s="55"/>
      <c r="AX541" s="55">
        <v>1</v>
      </c>
      <c r="AY541" s="55"/>
      <c r="AZ541" s="55"/>
      <c r="BA541" s="55"/>
      <c r="BB541" s="55"/>
      <c r="BC541" s="55">
        <v>1</v>
      </c>
      <c r="BD541" s="55"/>
      <c r="BE541" s="55"/>
      <c r="BF541" s="55"/>
      <c r="BG541" s="55"/>
      <c r="BH541" s="55"/>
      <c r="BI541" s="55">
        <v>1</v>
      </c>
      <c r="BJ541" s="55"/>
      <c r="BK541" s="55"/>
      <c r="BL541" s="55"/>
      <c r="BM541" s="55"/>
      <c r="BN541" s="55"/>
      <c r="BO541" s="55"/>
      <c r="BP541" s="55"/>
      <c r="BQ541" s="55">
        <v>1</v>
      </c>
      <c r="BR541" s="55">
        <v>1</v>
      </c>
      <c r="BS541" s="55"/>
      <c r="BT541" s="55">
        <v>1</v>
      </c>
      <c r="BU541" s="55">
        <v>10</v>
      </c>
      <c r="BV541">
        <f t="shared" si="8"/>
        <v>9</v>
      </c>
    </row>
    <row r="542" spans="1:74" x14ac:dyDescent="0.25">
      <c r="A542" s="54">
        <v>202006427</v>
      </c>
      <c r="B542" s="55"/>
      <c r="C542" s="55"/>
      <c r="D542" s="55"/>
      <c r="E542" s="55"/>
      <c r="F542" s="55"/>
      <c r="G542" s="55"/>
      <c r="H542" s="55"/>
      <c r="I542" s="55">
        <v>1</v>
      </c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>
        <v>1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>
        <v>1</v>
      </c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>
        <v>1</v>
      </c>
      <c r="AU542" s="55"/>
      <c r="AV542" s="55">
        <v>1</v>
      </c>
      <c r="AW542" s="55"/>
      <c r="AX542" s="55">
        <v>1</v>
      </c>
      <c r="AY542" s="55"/>
      <c r="AZ542" s="55"/>
      <c r="BA542" s="55"/>
      <c r="BB542" s="55"/>
      <c r="BC542" s="55"/>
      <c r="BD542" s="55"/>
      <c r="BE542" s="55"/>
      <c r="BF542" s="55"/>
      <c r="BG542" s="55">
        <v>1</v>
      </c>
      <c r="BH542" s="55"/>
      <c r="BI542" s="55"/>
      <c r="BJ542" s="55"/>
      <c r="BK542" s="55"/>
      <c r="BL542" s="55"/>
      <c r="BM542" s="55"/>
      <c r="BN542" s="55">
        <v>1</v>
      </c>
      <c r="BO542" s="55"/>
      <c r="BP542" s="55"/>
      <c r="BQ542" s="55"/>
      <c r="BR542" s="55">
        <v>1</v>
      </c>
      <c r="BS542" s="55"/>
      <c r="BT542" s="55"/>
      <c r="BU542" s="55">
        <v>9</v>
      </c>
      <c r="BV542">
        <f t="shared" si="8"/>
        <v>9</v>
      </c>
    </row>
    <row r="543" spans="1:74" x14ac:dyDescent="0.25">
      <c r="A543" s="54">
        <v>202006450</v>
      </c>
      <c r="B543" s="55"/>
      <c r="C543" s="55">
        <v>1</v>
      </c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>
        <v>2</v>
      </c>
      <c r="P543" s="55"/>
      <c r="Q543" s="55"/>
      <c r="R543" s="55"/>
      <c r="S543" s="55"/>
      <c r="T543" s="55"/>
      <c r="U543" s="55">
        <v>1</v>
      </c>
      <c r="V543" s="55"/>
      <c r="W543" s="55"/>
      <c r="X543" s="55"/>
      <c r="Y543" s="55"/>
      <c r="Z543" s="55"/>
      <c r="AA543" s="55">
        <v>1</v>
      </c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>
        <v>1</v>
      </c>
      <c r="AU543" s="55"/>
      <c r="AV543" s="55">
        <v>1</v>
      </c>
      <c r="AW543" s="55"/>
      <c r="AX543" s="55"/>
      <c r="AY543" s="55"/>
      <c r="AZ543" s="55"/>
      <c r="BA543" s="55"/>
      <c r="BB543" s="55"/>
      <c r="BC543" s="55">
        <v>1</v>
      </c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>
        <v>1</v>
      </c>
      <c r="BT543" s="55"/>
      <c r="BU543" s="55">
        <v>9</v>
      </c>
      <c r="BV543">
        <f t="shared" si="8"/>
        <v>8</v>
      </c>
    </row>
    <row r="544" spans="1:74" x14ac:dyDescent="0.25">
      <c r="A544" s="54">
        <v>202006471</v>
      </c>
      <c r="B544" s="55"/>
      <c r="C544" s="55"/>
      <c r="D544" s="55"/>
      <c r="E544" s="55"/>
      <c r="F544" s="55"/>
      <c r="G544" s="55"/>
      <c r="H544" s="55">
        <v>1</v>
      </c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>
        <v>1</v>
      </c>
      <c r="AE544" s="55"/>
      <c r="AF544" s="55"/>
      <c r="AG544" s="55"/>
      <c r="AH544" s="55"/>
      <c r="AI544" s="55"/>
      <c r="AJ544" s="55"/>
      <c r="AK544" s="55"/>
      <c r="AL544" s="55">
        <v>1</v>
      </c>
      <c r="AM544" s="55"/>
      <c r="AN544" s="55"/>
      <c r="AO544" s="55"/>
      <c r="AP544" s="55"/>
      <c r="AQ544" s="55"/>
      <c r="AR544" s="55"/>
      <c r="AS544" s="55"/>
      <c r="AT544" s="55">
        <v>1</v>
      </c>
      <c r="AU544" s="55"/>
      <c r="AV544" s="55"/>
      <c r="AW544" s="55"/>
      <c r="AX544" s="55">
        <v>1</v>
      </c>
      <c r="AY544" s="55"/>
      <c r="AZ544" s="55"/>
      <c r="BA544" s="55"/>
      <c r="BB544" s="55"/>
      <c r="BC544" s="55"/>
      <c r="BD544" s="55"/>
      <c r="BE544" s="55"/>
      <c r="BF544" s="55"/>
      <c r="BG544" s="55">
        <v>1</v>
      </c>
      <c r="BH544" s="55"/>
      <c r="BI544" s="55"/>
      <c r="BJ544" s="55"/>
      <c r="BK544" s="55"/>
      <c r="BL544" s="55"/>
      <c r="BM544" s="55"/>
      <c r="BN544" s="55"/>
      <c r="BO544" s="55"/>
      <c r="BP544" s="55"/>
      <c r="BQ544" s="55">
        <v>1</v>
      </c>
      <c r="BR544" s="55">
        <v>1</v>
      </c>
      <c r="BS544" s="55"/>
      <c r="BT544" s="55">
        <v>1</v>
      </c>
      <c r="BU544" s="55">
        <v>9</v>
      </c>
      <c r="BV544">
        <f t="shared" si="8"/>
        <v>9</v>
      </c>
    </row>
    <row r="545" spans="1:74" x14ac:dyDescent="0.25">
      <c r="A545" s="54">
        <v>202006533</v>
      </c>
      <c r="B545" s="55"/>
      <c r="C545" s="55"/>
      <c r="D545" s="55"/>
      <c r="E545" s="55"/>
      <c r="F545" s="55"/>
      <c r="G545" s="55"/>
      <c r="H545" s="55"/>
      <c r="I545" s="55"/>
      <c r="J545" s="55">
        <v>1</v>
      </c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>
        <v>1</v>
      </c>
      <c r="AA545" s="55"/>
      <c r="AB545" s="55"/>
      <c r="AC545" s="55"/>
      <c r="AD545" s="55"/>
      <c r="AE545" s="55"/>
      <c r="AF545" s="55"/>
      <c r="AG545" s="55">
        <v>1</v>
      </c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>
        <v>1</v>
      </c>
      <c r="AW545" s="55"/>
      <c r="AX545" s="55"/>
      <c r="AY545" s="55"/>
      <c r="AZ545" s="55"/>
      <c r="BA545" s="55"/>
      <c r="BB545" s="55"/>
      <c r="BC545" s="55">
        <v>2</v>
      </c>
      <c r="BD545" s="55"/>
      <c r="BE545" s="55"/>
      <c r="BF545" s="55"/>
      <c r="BG545" s="55"/>
      <c r="BH545" s="55"/>
      <c r="BI545" s="55">
        <v>2</v>
      </c>
      <c r="BJ545" s="55"/>
      <c r="BK545" s="55"/>
      <c r="BL545" s="55"/>
      <c r="BM545" s="55"/>
      <c r="BN545" s="55"/>
      <c r="BO545" s="55">
        <v>1</v>
      </c>
      <c r="BP545" s="55"/>
      <c r="BQ545" s="55"/>
      <c r="BR545" s="55"/>
      <c r="BS545" s="55"/>
      <c r="BT545" s="55">
        <v>1</v>
      </c>
      <c r="BU545" s="55">
        <v>10</v>
      </c>
      <c r="BV545">
        <f t="shared" si="8"/>
        <v>8</v>
      </c>
    </row>
    <row r="546" spans="1:74" x14ac:dyDescent="0.25">
      <c r="A546" s="54">
        <v>202006562</v>
      </c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>
        <v>1</v>
      </c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>
        <v>1</v>
      </c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>
        <v>1</v>
      </c>
      <c r="AM546" s="55"/>
      <c r="AN546" s="55"/>
      <c r="AO546" s="55"/>
      <c r="AP546" s="55"/>
      <c r="AQ546" s="55"/>
      <c r="AR546" s="55"/>
      <c r="AS546" s="55"/>
      <c r="AT546" s="55"/>
      <c r="AU546" s="55"/>
      <c r="AV546" s="55">
        <v>1</v>
      </c>
      <c r="AW546" s="55"/>
      <c r="AX546" s="55">
        <v>2</v>
      </c>
      <c r="AY546" s="55"/>
      <c r="AZ546" s="55"/>
      <c r="BA546" s="55"/>
      <c r="BB546" s="55"/>
      <c r="BC546" s="55">
        <v>1</v>
      </c>
      <c r="BD546" s="55"/>
      <c r="BE546" s="55"/>
      <c r="BF546" s="55"/>
      <c r="BG546" s="55"/>
      <c r="BH546" s="55"/>
      <c r="BI546" s="55"/>
      <c r="BJ546" s="55"/>
      <c r="BK546" s="55"/>
      <c r="BL546" s="55"/>
      <c r="BM546" s="55">
        <v>1</v>
      </c>
      <c r="BN546" s="55">
        <v>1</v>
      </c>
      <c r="BO546" s="55"/>
      <c r="BP546" s="55"/>
      <c r="BQ546" s="55">
        <v>1</v>
      </c>
      <c r="BR546" s="55"/>
      <c r="BS546" s="55"/>
      <c r="BT546" s="55"/>
      <c r="BU546" s="55">
        <v>10</v>
      </c>
      <c r="BV546">
        <f t="shared" si="8"/>
        <v>9</v>
      </c>
    </row>
    <row r="547" spans="1:74" x14ac:dyDescent="0.25">
      <c r="A547" s="54">
        <v>202006582</v>
      </c>
      <c r="B547" s="55"/>
      <c r="C547" s="55"/>
      <c r="D547" s="55"/>
      <c r="E547" s="55"/>
      <c r="F547" s="55"/>
      <c r="G547" s="55"/>
      <c r="H547" s="55"/>
      <c r="I547" s="55">
        <v>1</v>
      </c>
      <c r="J547" s="55"/>
      <c r="K547" s="55"/>
      <c r="L547" s="55"/>
      <c r="M547" s="55"/>
      <c r="N547" s="55"/>
      <c r="O547" s="55">
        <v>1</v>
      </c>
      <c r="P547" s="55"/>
      <c r="Q547" s="55"/>
      <c r="R547" s="55"/>
      <c r="S547" s="55"/>
      <c r="T547" s="55"/>
      <c r="U547" s="55"/>
      <c r="V547" s="55"/>
      <c r="W547" s="55"/>
      <c r="X547" s="55"/>
      <c r="Y547" s="55">
        <v>1</v>
      </c>
      <c r="Z547" s="55"/>
      <c r="AA547" s="55"/>
      <c r="AB547" s="55"/>
      <c r="AC547" s="55">
        <v>1</v>
      </c>
      <c r="AD547" s="55"/>
      <c r="AE547" s="55"/>
      <c r="AF547" s="55"/>
      <c r="AG547" s="55">
        <v>1</v>
      </c>
      <c r="AH547" s="55"/>
      <c r="AI547" s="55"/>
      <c r="AJ547" s="55"/>
      <c r="AK547" s="55"/>
      <c r="AL547" s="55"/>
      <c r="AM547" s="55"/>
      <c r="AN547" s="55"/>
      <c r="AO547" s="55">
        <v>1</v>
      </c>
      <c r="AP547" s="55"/>
      <c r="AQ547" s="55"/>
      <c r="AR547" s="55"/>
      <c r="AS547" s="55"/>
      <c r="AT547" s="55"/>
      <c r="AU547" s="55"/>
      <c r="AV547" s="55">
        <v>1</v>
      </c>
      <c r="AW547" s="55"/>
      <c r="AX547" s="55"/>
      <c r="AY547" s="55"/>
      <c r="AZ547" s="55"/>
      <c r="BA547" s="55"/>
      <c r="BB547" s="55"/>
      <c r="BC547" s="55">
        <v>1</v>
      </c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>
        <v>1</v>
      </c>
      <c r="BS547" s="55"/>
      <c r="BT547" s="55"/>
      <c r="BU547" s="55">
        <v>9</v>
      </c>
      <c r="BV547">
        <f t="shared" si="8"/>
        <v>9</v>
      </c>
    </row>
    <row r="548" spans="1:74" x14ac:dyDescent="0.25">
      <c r="A548" s="54">
        <v>202006607</v>
      </c>
      <c r="B548" s="55">
        <v>1</v>
      </c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>
        <v>1</v>
      </c>
      <c r="U548" s="55"/>
      <c r="V548" s="55"/>
      <c r="W548" s="55"/>
      <c r="X548" s="55"/>
      <c r="Y548" s="55"/>
      <c r="Z548" s="55"/>
      <c r="AA548" s="55"/>
      <c r="AB548" s="55"/>
      <c r="AC548" s="55"/>
      <c r="AD548" s="55">
        <v>1</v>
      </c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>
        <v>1</v>
      </c>
      <c r="AS548" s="55"/>
      <c r="AT548" s="55"/>
      <c r="AU548" s="55"/>
      <c r="AV548" s="55">
        <v>1</v>
      </c>
      <c r="AW548" s="55"/>
      <c r="AX548" s="55">
        <v>1</v>
      </c>
      <c r="AY548" s="55"/>
      <c r="AZ548" s="55"/>
      <c r="BA548" s="55">
        <v>1</v>
      </c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>
        <v>1</v>
      </c>
      <c r="BN548" s="55"/>
      <c r="BO548" s="55"/>
      <c r="BP548" s="55"/>
      <c r="BQ548" s="55">
        <v>1</v>
      </c>
      <c r="BR548" s="55"/>
      <c r="BS548" s="55"/>
      <c r="BT548" s="55"/>
      <c r="BU548" s="55">
        <v>9</v>
      </c>
      <c r="BV548">
        <f t="shared" si="8"/>
        <v>9</v>
      </c>
    </row>
    <row r="549" spans="1:74" x14ac:dyDescent="0.25">
      <c r="A549" s="54">
        <v>202006613</v>
      </c>
      <c r="B549" s="55"/>
      <c r="C549" s="55">
        <v>1</v>
      </c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>
        <v>1</v>
      </c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>
        <v>1</v>
      </c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>
        <v>1</v>
      </c>
      <c r="AU549" s="55">
        <v>1</v>
      </c>
      <c r="AV549" s="55"/>
      <c r="AW549" s="55"/>
      <c r="AX549" s="55">
        <v>2</v>
      </c>
      <c r="AY549" s="55"/>
      <c r="AZ549" s="55"/>
      <c r="BA549" s="55">
        <v>1</v>
      </c>
      <c r="BB549" s="55"/>
      <c r="BC549" s="55"/>
      <c r="BD549" s="55"/>
      <c r="BE549" s="55"/>
      <c r="BF549" s="55"/>
      <c r="BG549" s="55"/>
      <c r="BH549" s="55"/>
      <c r="BI549" s="55">
        <v>1</v>
      </c>
      <c r="BJ549" s="55"/>
      <c r="BK549" s="55"/>
      <c r="BL549" s="55"/>
      <c r="BM549" s="55"/>
      <c r="BN549" s="55">
        <v>1</v>
      </c>
      <c r="BO549" s="55"/>
      <c r="BP549" s="55"/>
      <c r="BQ549" s="55"/>
      <c r="BR549" s="55"/>
      <c r="BS549" s="55"/>
      <c r="BT549" s="55"/>
      <c r="BU549" s="55">
        <v>10</v>
      </c>
      <c r="BV549">
        <f t="shared" si="8"/>
        <v>9</v>
      </c>
    </row>
    <row r="550" spans="1:74" x14ac:dyDescent="0.25">
      <c r="A550" s="54">
        <v>202006641</v>
      </c>
      <c r="B550" s="55"/>
      <c r="C550" s="55"/>
      <c r="D550" s="55">
        <v>1</v>
      </c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>
        <v>1</v>
      </c>
      <c r="AA550" s="55"/>
      <c r="AB550" s="55"/>
      <c r="AC550" s="55"/>
      <c r="AD550" s="55">
        <v>1</v>
      </c>
      <c r="AE550" s="55"/>
      <c r="AF550" s="55"/>
      <c r="AG550" s="55"/>
      <c r="AH550" s="55"/>
      <c r="AI550" s="55">
        <v>1</v>
      </c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>
        <v>1</v>
      </c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>
        <v>1</v>
      </c>
      <c r="BJ550" s="55"/>
      <c r="BK550" s="55"/>
      <c r="BL550" s="55"/>
      <c r="BM550" s="55">
        <v>3</v>
      </c>
      <c r="BN550" s="55"/>
      <c r="BO550" s="55"/>
      <c r="BP550" s="55"/>
      <c r="BQ550" s="55"/>
      <c r="BR550" s="55"/>
      <c r="BS550" s="55"/>
      <c r="BT550" s="55"/>
      <c r="BU550" s="55">
        <v>9</v>
      </c>
      <c r="BV550">
        <f t="shared" si="8"/>
        <v>7</v>
      </c>
    </row>
    <row r="551" spans="1:74" x14ac:dyDescent="0.25">
      <c r="A551" s="54">
        <v>202006670</v>
      </c>
      <c r="B551" s="55"/>
      <c r="C551" s="55">
        <v>1</v>
      </c>
      <c r="D551" s="55"/>
      <c r="E551" s="55"/>
      <c r="F551" s="55"/>
      <c r="G551" s="55"/>
      <c r="H551" s="55">
        <v>1</v>
      </c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>
        <v>1</v>
      </c>
      <c r="AS551" s="55">
        <v>1</v>
      </c>
      <c r="AT551" s="55">
        <v>1</v>
      </c>
      <c r="AU551" s="55"/>
      <c r="AV551" s="55">
        <v>1</v>
      </c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>
        <v>1</v>
      </c>
      <c r="BN551" s="55"/>
      <c r="BO551" s="55"/>
      <c r="BP551" s="55"/>
      <c r="BQ551" s="55">
        <v>1</v>
      </c>
      <c r="BR551" s="55"/>
      <c r="BS551" s="55"/>
      <c r="BT551" s="55">
        <v>1</v>
      </c>
      <c r="BU551" s="55">
        <v>9</v>
      </c>
      <c r="BV551">
        <f t="shared" si="8"/>
        <v>9</v>
      </c>
    </row>
    <row r="552" spans="1:74" x14ac:dyDescent="0.25">
      <c r="A552" s="54">
        <v>202006677</v>
      </c>
      <c r="B552" s="55"/>
      <c r="C552" s="55"/>
      <c r="D552" s="55"/>
      <c r="E552" s="55"/>
      <c r="F552" s="55"/>
      <c r="G552" s="55"/>
      <c r="H552" s="55"/>
      <c r="I552" s="55"/>
      <c r="J552" s="55"/>
      <c r="K552" s="55">
        <v>2</v>
      </c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>
        <v>1</v>
      </c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>
        <v>1</v>
      </c>
      <c r="AU552" s="55"/>
      <c r="AV552" s="55"/>
      <c r="AW552" s="55"/>
      <c r="AX552" s="55">
        <v>1</v>
      </c>
      <c r="AY552" s="55"/>
      <c r="AZ552" s="55"/>
      <c r="BA552" s="55">
        <v>1</v>
      </c>
      <c r="BB552" s="55"/>
      <c r="BC552" s="55"/>
      <c r="BD552" s="55"/>
      <c r="BE552" s="55"/>
      <c r="BF552" s="55"/>
      <c r="BG552" s="55"/>
      <c r="BH552" s="55"/>
      <c r="BI552" s="55">
        <v>1</v>
      </c>
      <c r="BJ552" s="55"/>
      <c r="BK552" s="55"/>
      <c r="BL552" s="55"/>
      <c r="BM552" s="55"/>
      <c r="BN552" s="55"/>
      <c r="BO552" s="55"/>
      <c r="BP552" s="55">
        <v>1</v>
      </c>
      <c r="BQ552" s="55"/>
      <c r="BR552" s="55">
        <v>1</v>
      </c>
      <c r="BS552" s="55"/>
      <c r="BT552" s="55"/>
      <c r="BU552" s="55">
        <v>9</v>
      </c>
      <c r="BV552">
        <f t="shared" si="8"/>
        <v>8</v>
      </c>
    </row>
    <row r="553" spans="1:74" x14ac:dyDescent="0.25">
      <c r="A553" s="54">
        <v>202006753</v>
      </c>
      <c r="B553" s="55"/>
      <c r="C553" s="55">
        <v>1</v>
      </c>
      <c r="D553" s="55">
        <v>1</v>
      </c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>
        <v>1</v>
      </c>
      <c r="T553" s="55"/>
      <c r="U553" s="55">
        <v>1</v>
      </c>
      <c r="V553" s="55"/>
      <c r="W553" s="55"/>
      <c r="X553" s="55"/>
      <c r="Y553" s="55"/>
      <c r="Z553" s="55"/>
      <c r="AA553" s="55"/>
      <c r="AB553" s="55"/>
      <c r="AC553" s="55"/>
      <c r="AD553" s="55">
        <v>1</v>
      </c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>
        <v>1</v>
      </c>
      <c r="AS553" s="55"/>
      <c r="AT553" s="55">
        <v>1</v>
      </c>
      <c r="AU553" s="55">
        <v>1</v>
      </c>
      <c r="AV553" s="55"/>
      <c r="AW553" s="55"/>
      <c r="AX553" s="55">
        <v>1</v>
      </c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>
        <v>1</v>
      </c>
      <c r="BP553" s="55"/>
      <c r="BQ553" s="55"/>
      <c r="BR553" s="55"/>
      <c r="BS553" s="55"/>
      <c r="BT553" s="55"/>
      <c r="BU553" s="55">
        <v>10</v>
      </c>
      <c r="BV553">
        <f t="shared" si="8"/>
        <v>10</v>
      </c>
    </row>
    <row r="554" spans="1:74" x14ac:dyDescent="0.25">
      <c r="A554" s="54">
        <v>202006757</v>
      </c>
      <c r="B554" s="55"/>
      <c r="C554" s="55"/>
      <c r="D554" s="55"/>
      <c r="E554" s="55"/>
      <c r="F554" s="55"/>
      <c r="G554" s="55"/>
      <c r="H554" s="55"/>
      <c r="I554" s="55"/>
      <c r="J554" s="55">
        <v>1</v>
      </c>
      <c r="K554" s="55"/>
      <c r="L554" s="55"/>
      <c r="M554" s="55"/>
      <c r="N554" s="55"/>
      <c r="O554" s="55"/>
      <c r="P554" s="55"/>
      <c r="Q554" s="55"/>
      <c r="R554" s="55"/>
      <c r="S554" s="55"/>
      <c r="T554" s="55">
        <v>1</v>
      </c>
      <c r="U554" s="55"/>
      <c r="V554" s="55"/>
      <c r="W554" s="55"/>
      <c r="X554" s="55"/>
      <c r="Y554" s="55"/>
      <c r="Z554" s="55">
        <v>1</v>
      </c>
      <c r="AA554" s="55"/>
      <c r="AB554" s="55"/>
      <c r="AC554" s="55"/>
      <c r="AD554" s="55"/>
      <c r="AE554" s="55"/>
      <c r="AF554" s="55"/>
      <c r="AG554" s="55"/>
      <c r="AH554" s="55">
        <v>1</v>
      </c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>
        <v>1</v>
      </c>
      <c r="AU554" s="55">
        <v>1</v>
      </c>
      <c r="AV554" s="55"/>
      <c r="AW554" s="55"/>
      <c r="AX554" s="55"/>
      <c r="AY554" s="55"/>
      <c r="AZ554" s="55"/>
      <c r="BA554" s="55"/>
      <c r="BB554" s="55"/>
      <c r="BC554" s="55">
        <v>1</v>
      </c>
      <c r="BD554" s="55"/>
      <c r="BE554" s="55"/>
      <c r="BF554" s="55"/>
      <c r="BG554" s="55"/>
      <c r="BH554" s="55"/>
      <c r="BI554" s="55"/>
      <c r="BJ554" s="55"/>
      <c r="BK554" s="55"/>
      <c r="BL554" s="55"/>
      <c r="BM554" s="55">
        <v>1</v>
      </c>
      <c r="BN554" s="55"/>
      <c r="BO554" s="55"/>
      <c r="BP554" s="55"/>
      <c r="BQ554" s="55"/>
      <c r="BR554" s="55">
        <v>1</v>
      </c>
      <c r="BS554" s="55"/>
      <c r="BT554" s="55"/>
      <c r="BU554" s="55">
        <v>9</v>
      </c>
      <c r="BV554">
        <f t="shared" si="8"/>
        <v>9</v>
      </c>
    </row>
    <row r="555" spans="1:74" x14ac:dyDescent="0.25">
      <c r="A555" s="54">
        <v>202006767</v>
      </c>
      <c r="B555" s="55"/>
      <c r="C555" s="55">
        <v>2</v>
      </c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>
        <v>1</v>
      </c>
      <c r="V555" s="55"/>
      <c r="W555" s="55"/>
      <c r="X555" s="55"/>
      <c r="Y555" s="55">
        <v>1</v>
      </c>
      <c r="Z555" s="55">
        <v>2</v>
      </c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>
        <v>1</v>
      </c>
      <c r="AV555" s="55"/>
      <c r="AW555" s="55"/>
      <c r="AX555" s="55">
        <v>2</v>
      </c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>
        <v>1</v>
      </c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>
        <v>10</v>
      </c>
      <c r="BV555">
        <f t="shared" si="8"/>
        <v>7</v>
      </c>
    </row>
    <row r="556" spans="1:74" x14ac:dyDescent="0.25">
      <c r="A556" s="54">
        <v>202006770</v>
      </c>
      <c r="B556" s="55">
        <v>1</v>
      </c>
      <c r="C556" s="55"/>
      <c r="D556" s="55">
        <v>1</v>
      </c>
      <c r="E556" s="55"/>
      <c r="F556" s="55"/>
      <c r="G556" s="55"/>
      <c r="H556" s="55">
        <v>1</v>
      </c>
      <c r="I556" s="55"/>
      <c r="J556" s="55"/>
      <c r="K556" s="55">
        <v>1</v>
      </c>
      <c r="L556" s="55"/>
      <c r="M556" s="55"/>
      <c r="N556" s="55"/>
      <c r="O556" s="55"/>
      <c r="P556" s="55">
        <v>1</v>
      </c>
      <c r="Q556" s="55"/>
      <c r="R556" s="55"/>
      <c r="S556" s="55"/>
      <c r="T556" s="55"/>
      <c r="U556" s="55"/>
      <c r="V556" s="55"/>
      <c r="W556" s="55"/>
      <c r="X556" s="55"/>
      <c r="Y556" s="55">
        <v>2</v>
      </c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>
        <v>1</v>
      </c>
      <c r="BB556" s="55"/>
      <c r="BC556" s="55">
        <v>1</v>
      </c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>
        <v>9</v>
      </c>
      <c r="BV556">
        <f t="shared" si="8"/>
        <v>8</v>
      </c>
    </row>
    <row r="557" spans="1:74" x14ac:dyDescent="0.25">
      <c r="A557" s="54">
        <v>202006773</v>
      </c>
      <c r="B557" s="55"/>
      <c r="C557" s="55">
        <v>1</v>
      </c>
      <c r="D557" s="55"/>
      <c r="E557" s="55"/>
      <c r="F557" s="55"/>
      <c r="G557" s="55"/>
      <c r="H557" s="55">
        <v>1</v>
      </c>
      <c r="I557" s="55"/>
      <c r="J557" s="55"/>
      <c r="K557" s="55">
        <v>1</v>
      </c>
      <c r="L557" s="55"/>
      <c r="M557" s="55">
        <v>1</v>
      </c>
      <c r="N557" s="55"/>
      <c r="O557" s="55"/>
      <c r="P557" s="55"/>
      <c r="Q557" s="55"/>
      <c r="R557" s="55"/>
      <c r="S557" s="55"/>
      <c r="T557" s="55"/>
      <c r="U557" s="55"/>
      <c r="V557" s="55"/>
      <c r="W557" s="55">
        <v>1</v>
      </c>
      <c r="X557" s="55"/>
      <c r="Y557" s="55">
        <v>1</v>
      </c>
      <c r="Z557" s="55">
        <v>1</v>
      </c>
      <c r="AA557" s="55"/>
      <c r="AB557" s="55"/>
      <c r="AC557" s="55"/>
      <c r="AD557" s="55"/>
      <c r="AE557" s="55"/>
      <c r="AF557" s="55"/>
      <c r="AG557" s="55"/>
      <c r="AH557" s="55"/>
      <c r="AI557" s="55"/>
      <c r="AJ557" s="55">
        <v>1</v>
      </c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>
        <v>1</v>
      </c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>
        <v>9</v>
      </c>
      <c r="BV557">
        <f t="shared" si="8"/>
        <v>9</v>
      </c>
    </row>
    <row r="558" spans="1:74" x14ac:dyDescent="0.25">
      <c r="A558" s="54">
        <v>202006792</v>
      </c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>
        <v>1</v>
      </c>
      <c r="U558" s="55"/>
      <c r="V558" s="55"/>
      <c r="W558" s="55"/>
      <c r="X558" s="55"/>
      <c r="Y558" s="55">
        <v>1</v>
      </c>
      <c r="Z558" s="55">
        <v>1</v>
      </c>
      <c r="AA558" s="55"/>
      <c r="AB558" s="55"/>
      <c r="AC558" s="55"/>
      <c r="AD558" s="55"/>
      <c r="AE558" s="55"/>
      <c r="AF558" s="55"/>
      <c r="AG558" s="55">
        <v>1</v>
      </c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>
        <v>1</v>
      </c>
      <c r="AW558" s="55"/>
      <c r="AX558" s="55"/>
      <c r="AY558" s="55"/>
      <c r="AZ558" s="55"/>
      <c r="BA558" s="55"/>
      <c r="BB558" s="55"/>
      <c r="BC558" s="55">
        <v>1</v>
      </c>
      <c r="BD558" s="55"/>
      <c r="BE558" s="55"/>
      <c r="BF558" s="55"/>
      <c r="BG558" s="55">
        <v>1</v>
      </c>
      <c r="BH558" s="55"/>
      <c r="BI558" s="55"/>
      <c r="BJ558" s="55"/>
      <c r="BK558" s="55"/>
      <c r="BL558" s="55"/>
      <c r="BM558" s="55">
        <v>1</v>
      </c>
      <c r="BN558" s="55"/>
      <c r="BO558" s="55"/>
      <c r="BP558" s="55"/>
      <c r="BQ558" s="55">
        <v>1</v>
      </c>
      <c r="BR558" s="55"/>
      <c r="BS558" s="55"/>
      <c r="BT558" s="55"/>
      <c r="BU558" s="55">
        <v>9</v>
      </c>
      <c r="BV558">
        <f t="shared" si="8"/>
        <v>9</v>
      </c>
    </row>
    <row r="559" spans="1:74" x14ac:dyDescent="0.25">
      <c r="A559" s="54">
        <v>202006814</v>
      </c>
      <c r="B559" s="55">
        <v>1</v>
      </c>
      <c r="C559" s="55"/>
      <c r="D559" s="55"/>
      <c r="E559" s="55">
        <v>1</v>
      </c>
      <c r="F559" s="55"/>
      <c r="G559" s="55"/>
      <c r="H559" s="55"/>
      <c r="I559" s="55"/>
      <c r="J559" s="55">
        <v>1</v>
      </c>
      <c r="K559" s="55">
        <v>1</v>
      </c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>
        <v>1</v>
      </c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>
        <v>1</v>
      </c>
      <c r="AW559" s="55"/>
      <c r="AX559" s="55"/>
      <c r="AY559" s="55"/>
      <c r="AZ559" s="55"/>
      <c r="BA559" s="55"/>
      <c r="BB559" s="55"/>
      <c r="BC559" s="55">
        <v>1</v>
      </c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>
        <v>1</v>
      </c>
      <c r="BP559" s="55"/>
      <c r="BQ559" s="55">
        <v>1</v>
      </c>
      <c r="BR559" s="55"/>
      <c r="BS559" s="55"/>
      <c r="BT559" s="55"/>
      <c r="BU559" s="55">
        <v>9</v>
      </c>
      <c r="BV559">
        <f t="shared" si="8"/>
        <v>9</v>
      </c>
    </row>
    <row r="560" spans="1:74" x14ac:dyDescent="0.25">
      <c r="A560" s="54">
        <v>202006837</v>
      </c>
      <c r="B560" s="55"/>
      <c r="C560" s="55">
        <v>1</v>
      </c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>
        <v>1</v>
      </c>
      <c r="AM560" s="55"/>
      <c r="AN560" s="55"/>
      <c r="AO560" s="55"/>
      <c r="AP560" s="55"/>
      <c r="AQ560" s="55"/>
      <c r="AR560" s="55"/>
      <c r="AS560" s="55"/>
      <c r="AT560" s="55"/>
      <c r="AU560" s="55"/>
      <c r="AV560" s="55">
        <v>1</v>
      </c>
      <c r="AW560" s="55"/>
      <c r="AX560" s="55">
        <v>1</v>
      </c>
      <c r="AY560" s="55"/>
      <c r="AZ560" s="55"/>
      <c r="BA560" s="55"/>
      <c r="BB560" s="55"/>
      <c r="BC560" s="55">
        <v>1</v>
      </c>
      <c r="BD560" s="55"/>
      <c r="BE560" s="55"/>
      <c r="BF560" s="55"/>
      <c r="BG560" s="55"/>
      <c r="BH560" s="55"/>
      <c r="BI560" s="55">
        <v>1</v>
      </c>
      <c r="BJ560" s="55">
        <v>1</v>
      </c>
      <c r="BK560" s="55"/>
      <c r="BL560" s="55"/>
      <c r="BM560" s="55"/>
      <c r="BN560" s="55">
        <v>1</v>
      </c>
      <c r="BO560" s="55">
        <v>1</v>
      </c>
      <c r="BP560" s="55"/>
      <c r="BQ560" s="55"/>
      <c r="BR560" s="55"/>
      <c r="BS560" s="55"/>
      <c r="BT560" s="55">
        <v>1</v>
      </c>
      <c r="BU560" s="55">
        <v>10</v>
      </c>
      <c r="BV560">
        <f t="shared" si="8"/>
        <v>10</v>
      </c>
    </row>
    <row r="561" spans="1:74" x14ac:dyDescent="0.25">
      <c r="A561" s="54">
        <v>202006867</v>
      </c>
      <c r="B561" s="55"/>
      <c r="C561" s="55">
        <v>2</v>
      </c>
      <c r="D561" s="55"/>
      <c r="E561" s="55"/>
      <c r="F561" s="55"/>
      <c r="G561" s="55"/>
      <c r="H561" s="55"/>
      <c r="I561" s="55">
        <v>1</v>
      </c>
      <c r="J561" s="55">
        <v>1</v>
      </c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>
        <v>1</v>
      </c>
      <c r="V561" s="55"/>
      <c r="W561" s="55"/>
      <c r="X561" s="55"/>
      <c r="Y561" s="55"/>
      <c r="Z561" s="55"/>
      <c r="AA561" s="55">
        <v>1</v>
      </c>
      <c r="AB561" s="55"/>
      <c r="AC561" s="55">
        <v>1</v>
      </c>
      <c r="AD561" s="55"/>
      <c r="AE561" s="55"/>
      <c r="AF561" s="55"/>
      <c r="AG561" s="55">
        <v>1</v>
      </c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>
        <v>1</v>
      </c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>
        <v>1</v>
      </c>
      <c r="BS561" s="55"/>
      <c r="BT561" s="55"/>
      <c r="BU561" s="55">
        <v>10</v>
      </c>
      <c r="BV561">
        <f t="shared" si="8"/>
        <v>9</v>
      </c>
    </row>
    <row r="562" spans="1:74" x14ac:dyDescent="0.25">
      <c r="A562" s="54">
        <v>202006923</v>
      </c>
      <c r="B562" s="55"/>
      <c r="C562" s="55">
        <v>2</v>
      </c>
      <c r="D562" s="55"/>
      <c r="E562" s="55"/>
      <c r="F562" s="55"/>
      <c r="G562" s="55"/>
      <c r="H562" s="55"/>
      <c r="I562" s="55">
        <v>2</v>
      </c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>
        <v>1</v>
      </c>
      <c r="V562" s="55"/>
      <c r="W562" s="55"/>
      <c r="X562" s="55"/>
      <c r="Y562" s="55">
        <v>1</v>
      </c>
      <c r="Z562" s="55"/>
      <c r="AA562" s="55">
        <v>1</v>
      </c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>
        <v>1</v>
      </c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>
        <v>1</v>
      </c>
      <c r="BS562" s="55"/>
      <c r="BT562" s="55"/>
      <c r="BU562" s="55">
        <v>9</v>
      </c>
      <c r="BV562">
        <f t="shared" si="8"/>
        <v>7</v>
      </c>
    </row>
    <row r="563" spans="1:74" x14ac:dyDescent="0.25">
      <c r="A563" s="54">
        <v>202007009</v>
      </c>
      <c r="B563" s="55"/>
      <c r="C563" s="55"/>
      <c r="D563" s="55"/>
      <c r="E563" s="55"/>
      <c r="F563" s="55"/>
      <c r="G563" s="55"/>
      <c r="H563" s="55"/>
      <c r="I563" s="55"/>
      <c r="J563" s="55"/>
      <c r="K563" s="55">
        <v>1</v>
      </c>
      <c r="L563" s="55"/>
      <c r="M563" s="55"/>
      <c r="N563" s="55"/>
      <c r="O563" s="55">
        <v>1</v>
      </c>
      <c r="P563" s="55"/>
      <c r="Q563" s="55"/>
      <c r="R563" s="55"/>
      <c r="S563" s="55"/>
      <c r="T563" s="55"/>
      <c r="U563" s="55"/>
      <c r="V563" s="55"/>
      <c r="W563" s="55"/>
      <c r="X563" s="55">
        <v>1</v>
      </c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>
        <v>1</v>
      </c>
      <c r="AS563" s="55"/>
      <c r="AT563" s="55">
        <v>1</v>
      </c>
      <c r="AU563" s="55"/>
      <c r="AV563" s="55">
        <v>1</v>
      </c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>
        <v>1</v>
      </c>
      <c r="BN563" s="55"/>
      <c r="BO563" s="55"/>
      <c r="BP563" s="55"/>
      <c r="BQ563" s="55"/>
      <c r="BR563" s="55">
        <v>2</v>
      </c>
      <c r="BS563" s="55"/>
      <c r="BT563" s="55">
        <v>1</v>
      </c>
      <c r="BU563" s="55">
        <v>10</v>
      </c>
      <c r="BV563">
        <f t="shared" si="8"/>
        <v>9</v>
      </c>
    </row>
    <row r="564" spans="1:74" x14ac:dyDescent="0.25">
      <c r="A564" s="54">
        <v>202007028</v>
      </c>
      <c r="B564" s="55"/>
      <c r="C564" s="55">
        <v>1</v>
      </c>
      <c r="D564" s="55"/>
      <c r="E564" s="55">
        <v>1</v>
      </c>
      <c r="F564" s="55"/>
      <c r="G564" s="55"/>
      <c r="H564" s="55"/>
      <c r="I564" s="55"/>
      <c r="J564" s="55">
        <v>1</v>
      </c>
      <c r="K564" s="55"/>
      <c r="L564" s="55"/>
      <c r="M564" s="55"/>
      <c r="N564" s="55"/>
      <c r="O564" s="55">
        <v>1</v>
      </c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>
        <v>1</v>
      </c>
      <c r="AA564" s="55"/>
      <c r="AB564" s="55">
        <v>1</v>
      </c>
      <c r="AC564" s="55"/>
      <c r="AD564" s="55"/>
      <c r="AE564" s="55"/>
      <c r="AF564" s="55"/>
      <c r="AG564" s="55">
        <v>1</v>
      </c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>
        <v>2</v>
      </c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>
        <v>1</v>
      </c>
      <c r="BS564" s="55"/>
      <c r="BT564" s="55"/>
      <c r="BU564" s="55">
        <v>10</v>
      </c>
      <c r="BV564">
        <f t="shared" si="8"/>
        <v>9</v>
      </c>
    </row>
    <row r="565" spans="1:74" x14ac:dyDescent="0.25">
      <c r="A565" s="54">
        <v>202007031</v>
      </c>
      <c r="B565" s="55"/>
      <c r="C565" s="55"/>
      <c r="D565" s="55"/>
      <c r="E565" s="55"/>
      <c r="F565" s="55"/>
      <c r="G565" s="55"/>
      <c r="H565" s="55"/>
      <c r="I565" s="55">
        <v>1</v>
      </c>
      <c r="J565" s="55"/>
      <c r="K565" s="55">
        <v>1</v>
      </c>
      <c r="L565" s="55"/>
      <c r="M565" s="55"/>
      <c r="N565" s="55"/>
      <c r="O565" s="55"/>
      <c r="P565" s="55"/>
      <c r="Q565" s="55"/>
      <c r="R565" s="55"/>
      <c r="S565" s="55"/>
      <c r="T565" s="55"/>
      <c r="U565" s="55">
        <v>1</v>
      </c>
      <c r="V565" s="55"/>
      <c r="W565" s="55"/>
      <c r="X565" s="55"/>
      <c r="Y565" s="55">
        <v>2</v>
      </c>
      <c r="Z565" s="55"/>
      <c r="AA565" s="55">
        <v>1</v>
      </c>
      <c r="AB565" s="55"/>
      <c r="AC565" s="55"/>
      <c r="AD565" s="55"/>
      <c r="AE565" s="55"/>
      <c r="AF565" s="55"/>
      <c r="AG565" s="55">
        <v>1</v>
      </c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>
        <v>1</v>
      </c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>
        <v>1</v>
      </c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>
        <v>9</v>
      </c>
      <c r="BV565">
        <f t="shared" si="8"/>
        <v>8</v>
      </c>
    </row>
    <row r="566" spans="1:74" x14ac:dyDescent="0.25">
      <c r="A566" s="54">
        <v>202007036</v>
      </c>
      <c r="B566" s="55"/>
      <c r="C566" s="55"/>
      <c r="D566" s="55"/>
      <c r="E566" s="55"/>
      <c r="F566" s="55"/>
      <c r="G566" s="55"/>
      <c r="H566" s="55"/>
      <c r="I566" s="55">
        <v>1</v>
      </c>
      <c r="J566" s="55"/>
      <c r="K566" s="55"/>
      <c r="L566" s="55"/>
      <c r="M566" s="55"/>
      <c r="N566" s="55"/>
      <c r="O566" s="55"/>
      <c r="P566" s="55"/>
      <c r="Q566" s="55"/>
      <c r="R566" s="55"/>
      <c r="S566" s="55">
        <v>1</v>
      </c>
      <c r="T566" s="55"/>
      <c r="U566" s="55"/>
      <c r="V566" s="55"/>
      <c r="W566" s="55"/>
      <c r="X566" s="55"/>
      <c r="Y566" s="55">
        <v>1</v>
      </c>
      <c r="Z566" s="55">
        <v>1</v>
      </c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>
        <v>1</v>
      </c>
      <c r="AS566" s="55"/>
      <c r="AT566" s="55">
        <v>1</v>
      </c>
      <c r="AU566" s="55"/>
      <c r="AV566" s="55"/>
      <c r="AW566" s="55"/>
      <c r="AX566" s="55">
        <v>1</v>
      </c>
      <c r="AY566" s="55"/>
      <c r="AZ566" s="55"/>
      <c r="BA566" s="55"/>
      <c r="BB566" s="55"/>
      <c r="BC566" s="55">
        <v>1</v>
      </c>
      <c r="BD566" s="55">
        <v>1</v>
      </c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>
        <v>9</v>
      </c>
      <c r="BV566">
        <f t="shared" si="8"/>
        <v>9</v>
      </c>
    </row>
    <row r="567" spans="1:74" x14ac:dyDescent="0.25">
      <c r="A567" s="54">
        <v>202007042</v>
      </c>
      <c r="B567" s="55"/>
      <c r="C567" s="55"/>
      <c r="D567" s="55"/>
      <c r="E567" s="55"/>
      <c r="F567" s="55"/>
      <c r="G567" s="55"/>
      <c r="H567" s="55"/>
      <c r="I567" s="55">
        <v>1</v>
      </c>
      <c r="J567" s="55"/>
      <c r="K567" s="55"/>
      <c r="L567" s="55"/>
      <c r="M567" s="55">
        <v>1</v>
      </c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>
        <v>1</v>
      </c>
      <c r="Z567" s="55">
        <v>1</v>
      </c>
      <c r="AA567" s="55"/>
      <c r="AB567" s="55"/>
      <c r="AC567" s="55"/>
      <c r="AD567" s="55"/>
      <c r="AE567" s="55"/>
      <c r="AF567" s="55"/>
      <c r="AG567" s="55"/>
      <c r="AH567" s="55">
        <v>1</v>
      </c>
      <c r="AI567" s="55"/>
      <c r="AJ567" s="55"/>
      <c r="AK567" s="55"/>
      <c r="AL567" s="55"/>
      <c r="AM567" s="55"/>
      <c r="AN567" s="55"/>
      <c r="AO567" s="55"/>
      <c r="AP567" s="55"/>
      <c r="AQ567" s="55"/>
      <c r="AR567" s="55">
        <v>1</v>
      </c>
      <c r="AS567" s="55"/>
      <c r="AT567" s="55">
        <v>1</v>
      </c>
      <c r="AU567" s="55"/>
      <c r="AV567" s="55">
        <v>2</v>
      </c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>
        <v>1</v>
      </c>
      <c r="BO567" s="55"/>
      <c r="BP567" s="55"/>
      <c r="BQ567" s="55"/>
      <c r="BR567" s="55"/>
      <c r="BS567" s="55"/>
      <c r="BT567" s="55"/>
      <c r="BU567" s="55">
        <v>10</v>
      </c>
      <c r="BV567">
        <f t="shared" si="8"/>
        <v>9</v>
      </c>
    </row>
    <row r="568" spans="1:74" x14ac:dyDescent="0.25">
      <c r="A568" s="54">
        <v>202007044</v>
      </c>
      <c r="B568" s="55"/>
      <c r="C568" s="55"/>
      <c r="D568" s="55"/>
      <c r="E568" s="55"/>
      <c r="F568" s="55"/>
      <c r="G568" s="55"/>
      <c r="H568" s="55"/>
      <c r="I568" s="55"/>
      <c r="J568" s="55"/>
      <c r="K568" s="55">
        <v>1</v>
      </c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>
        <v>2</v>
      </c>
      <c r="AA568" s="55">
        <v>1</v>
      </c>
      <c r="AB568" s="55"/>
      <c r="AC568" s="55"/>
      <c r="AD568" s="55"/>
      <c r="AE568" s="55"/>
      <c r="AF568" s="55"/>
      <c r="AG568" s="55">
        <v>1</v>
      </c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>
        <v>1</v>
      </c>
      <c r="AY568" s="55"/>
      <c r="AZ568" s="55"/>
      <c r="BA568" s="55"/>
      <c r="BB568" s="55"/>
      <c r="BC568" s="55">
        <v>1</v>
      </c>
      <c r="BD568" s="55"/>
      <c r="BE568" s="55"/>
      <c r="BF568" s="55"/>
      <c r="BG568" s="55">
        <v>1</v>
      </c>
      <c r="BH568" s="55"/>
      <c r="BI568" s="55"/>
      <c r="BJ568" s="55"/>
      <c r="BK568" s="55"/>
      <c r="BL568" s="55"/>
      <c r="BM568" s="55">
        <v>1</v>
      </c>
      <c r="BN568" s="55"/>
      <c r="BO568" s="55"/>
      <c r="BP568" s="55"/>
      <c r="BQ568" s="55"/>
      <c r="BR568" s="55"/>
      <c r="BS568" s="55"/>
      <c r="BT568" s="55"/>
      <c r="BU568" s="55">
        <v>9</v>
      </c>
      <c r="BV568">
        <f t="shared" si="8"/>
        <v>8</v>
      </c>
    </row>
    <row r="569" spans="1:74" x14ac:dyDescent="0.25">
      <c r="A569" s="54">
        <v>202007122</v>
      </c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>
        <v>1</v>
      </c>
      <c r="V569" s="55">
        <v>1</v>
      </c>
      <c r="W569" s="55"/>
      <c r="X569" s="55"/>
      <c r="Y569" s="55">
        <v>1</v>
      </c>
      <c r="Z569" s="55"/>
      <c r="AA569" s="55">
        <v>1</v>
      </c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>
        <v>1</v>
      </c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>
        <v>1</v>
      </c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>
        <v>1</v>
      </c>
      <c r="BP569" s="55"/>
      <c r="BQ569" s="55">
        <v>2</v>
      </c>
      <c r="BR569" s="55"/>
      <c r="BS569" s="55"/>
      <c r="BT569" s="55"/>
      <c r="BU569" s="55">
        <v>9</v>
      </c>
      <c r="BV569">
        <f t="shared" si="8"/>
        <v>8</v>
      </c>
    </row>
    <row r="570" spans="1:74" x14ac:dyDescent="0.25">
      <c r="A570" s="54">
        <v>202007145</v>
      </c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>
        <v>2</v>
      </c>
      <c r="Z570" s="55"/>
      <c r="AA570" s="55">
        <v>1</v>
      </c>
      <c r="AB570" s="55"/>
      <c r="AC570" s="55">
        <v>1</v>
      </c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>
        <v>1</v>
      </c>
      <c r="AW570" s="55"/>
      <c r="AX570" s="55"/>
      <c r="AY570" s="55"/>
      <c r="AZ570" s="55"/>
      <c r="BA570" s="55">
        <v>1</v>
      </c>
      <c r="BB570" s="55"/>
      <c r="BC570" s="55"/>
      <c r="BD570" s="55"/>
      <c r="BE570" s="55"/>
      <c r="BF570" s="55"/>
      <c r="BG570" s="55"/>
      <c r="BH570" s="55"/>
      <c r="BI570" s="55"/>
      <c r="BJ570" s="55">
        <v>1</v>
      </c>
      <c r="BK570" s="55"/>
      <c r="BL570" s="55"/>
      <c r="BM570" s="55"/>
      <c r="BN570" s="55"/>
      <c r="BO570" s="55"/>
      <c r="BP570" s="55"/>
      <c r="BQ570" s="55">
        <v>1</v>
      </c>
      <c r="BR570" s="55">
        <v>1</v>
      </c>
      <c r="BS570" s="55"/>
      <c r="BT570" s="55"/>
      <c r="BU570" s="55">
        <v>9</v>
      </c>
      <c r="BV570">
        <f t="shared" si="8"/>
        <v>8</v>
      </c>
    </row>
    <row r="571" spans="1:74" x14ac:dyDescent="0.25">
      <c r="A571" s="54">
        <v>202007163</v>
      </c>
      <c r="B571" s="55"/>
      <c r="C571" s="55"/>
      <c r="D571" s="55"/>
      <c r="E571" s="55"/>
      <c r="F571" s="55"/>
      <c r="G571" s="55"/>
      <c r="H571" s="55">
        <v>1</v>
      </c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>
        <v>1</v>
      </c>
      <c r="W571" s="55"/>
      <c r="X571" s="55"/>
      <c r="Y571" s="55"/>
      <c r="Z571" s="55">
        <v>1</v>
      </c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>
        <v>1</v>
      </c>
      <c r="AV571" s="55">
        <v>1</v>
      </c>
      <c r="AW571" s="55"/>
      <c r="AX571" s="55"/>
      <c r="AY571" s="55"/>
      <c r="AZ571" s="55"/>
      <c r="BA571" s="55">
        <v>1</v>
      </c>
      <c r="BB571" s="55"/>
      <c r="BC571" s="55">
        <v>2</v>
      </c>
      <c r="BD571" s="55"/>
      <c r="BE571" s="55"/>
      <c r="BF571" s="55"/>
      <c r="BG571" s="55"/>
      <c r="BH571" s="55"/>
      <c r="BI571" s="55">
        <v>1</v>
      </c>
      <c r="BJ571" s="55"/>
      <c r="BK571" s="55"/>
      <c r="BL571" s="55"/>
      <c r="BM571" s="55"/>
      <c r="BN571" s="55"/>
      <c r="BO571" s="55"/>
      <c r="BP571" s="55"/>
      <c r="BQ571" s="55">
        <v>1</v>
      </c>
      <c r="BR571" s="55"/>
      <c r="BS571" s="55"/>
      <c r="BT571" s="55"/>
      <c r="BU571" s="55">
        <v>10</v>
      </c>
      <c r="BV571">
        <f t="shared" si="8"/>
        <v>9</v>
      </c>
    </row>
    <row r="572" spans="1:74" x14ac:dyDescent="0.25">
      <c r="A572" s="54">
        <v>202007216</v>
      </c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>
        <v>1</v>
      </c>
      <c r="Z572" s="55"/>
      <c r="AA572" s="55"/>
      <c r="AB572" s="55"/>
      <c r="AC572" s="55">
        <v>1</v>
      </c>
      <c r="AD572" s="55"/>
      <c r="AE572" s="55"/>
      <c r="AF572" s="55"/>
      <c r="AG572" s="55"/>
      <c r="AH572" s="55"/>
      <c r="AI572" s="55"/>
      <c r="AJ572" s="55"/>
      <c r="AK572" s="55"/>
      <c r="AL572" s="55"/>
      <c r="AM572" s="55">
        <v>1</v>
      </c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>
        <v>1</v>
      </c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>
        <v>1</v>
      </c>
      <c r="BK572" s="55">
        <v>1</v>
      </c>
      <c r="BL572" s="55"/>
      <c r="BM572" s="55"/>
      <c r="BN572" s="55"/>
      <c r="BO572" s="55"/>
      <c r="BP572" s="55"/>
      <c r="BQ572" s="55">
        <v>1</v>
      </c>
      <c r="BR572" s="55">
        <v>2</v>
      </c>
      <c r="BS572" s="55"/>
      <c r="BT572" s="55"/>
      <c r="BU572" s="55">
        <v>9</v>
      </c>
      <c r="BV572">
        <f t="shared" si="8"/>
        <v>8</v>
      </c>
    </row>
    <row r="573" spans="1:74" x14ac:dyDescent="0.25">
      <c r="A573" s="54">
        <v>202007242</v>
      </c>
      <c r="B573" s="55"/>
      <c r="C573" s="55"/>
      <c r="D573" s="55"/>
      <c r="E573" s="55"/>
      <c r="F573" s="55"/>
      <c r="G573" s="55"/>
      <c r="H573" s="55"/>
      <c r="I573" s="55"/>
      <c r="J573" s="55"/>
      <c r="K573" s="55">
        <v>1</v>
      </c>
      <c r="L573" s="55"/>
      <c r="M573" s="55"/>
      <c r="N573" s="55"/>
      <c r="O573" s="55">
        <v>1</v>
      </c>
      <c r="P573" s="55"/>
      <c r="Q573" s="55"/>
      <c r="R573" s="55"/>
      <c r="S573" s="55"/>
      <c r="T573" s="55"/>
      <c r="U573" s="55">
        <v>1</v>
      </c>
      <c r="V573" s="55"/>
      <c r="W573" s="55"/>
      <c r="X573" s="55"/>
      <c r="Y573" s="55"/>
      <c r="Z573" s="55"/>
      <c r="AA573" s="55"/>
      <c r="AB573" s="55"/>
      <c r="AC573" s="55"/>
      <c r="AD573" s="55">
        <v>1</v>
      </c>
      <c r="AE573" s="55"/>
      <c r="AF573" s="55">
        <v>1</v>
      </c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>
        <v>1</v>
      </c>
      <c r="AU573" s="55">
        <v>1</v>
      </c>
      <c r="AV573" s="55">
        <v>1</v>
      </c>
      <c r="AW573" s="55"/>
      <c r="AX573" s="55"/>
      <c r="AY573" s="55"/>
      <c r="AZ573" s="55"/>
      <c r="BA573" s="55"/>
      <c r="BB573" s="55"/>
      <c r="BC573" s="55">
        <v>1</v>
      </c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>
        <v>9</v>
      </c>
      <c r="BV573">
        <f t="shared" si="8"/>
        <v>9</v>
      </c>
    </row>
    <row r="574" spans="1:74" x14ac:dyDescent="0.25">
      <c r="A574" s="54">
        <v>202007323</v>
      </c>
      <c r="B574" s="55"/>
      <c r="C574" s="55"/>
      <c r="D574" s="55"/>
      <c r="E574" s="55"/>
      <c r="F574" s="55"/>
      <c r="G574" s="55"/>
      <c r="H574" s="55"/>
      <c r="I574" s="55"/>
      <c r="J574" s="55">
        <v>1</v>
      </c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>
        <v>1</v>
      </c>
      <c r="Z574" s="55">
        <v>1</v>
      </c>
      <c r="AA574" s="55"/>
      <c r="AB574" s="55"/>
      <c r="AC574" s="55">
        <v>1</v>
      </c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>
        <v>1</v>
      </c>
      <c r="AP574" s="55"/>
      <c r="AQ574" s="55"/>
      <c r="AR574" s="55"/>
      <c r="AS574" s="55"/>
      <c r="AT574" s="55">
        <v>1</v>
      </c>
      <c r="AU574" s="55"/>
      <c r="AV574" s="55"/>
      <c r="AW574" s="55"/>
      <c r="AX574" s="55">
        <v>1</v>
      </c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>
        <v>2</v>
      </c>
      <c r="BS574" s="55"/>
      <c r="BT574" s="55"/>
      <c r="BU574" s="55">
        <v>9</v>
      </c>
      <c r="BV574">
        <f t="shared" si="8"/>
        <v>8</v>
      </c>
    </row>
    <row r="575" spans="1:74" x14ac:dyDescent="0.25">
      <c r="A575" s="54">
        <v>202007344</v>
      </c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>
        <v>1</v>
      </c>
      <c r="V575" s="55"/>
      <c r="W575" s="55"/>
      <c r="X575" s="55"/>
      <c r="Y575" s="55">
        <v>2</v>
      </c>
      <c r="Z575" s="55">
        <v>1</v>
      </c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>
        <v>1</v>
      </c>
      <c r="AT575" s="55"/>
      <c r="AU575" s="55"/>
      <c r="AV575" s="55"/>
      <c r="AW575" s="55"/>
      <c r="AX575" s="55"/>
      <c r="AY575" s="55"/>
      <c r="AZ575" s="55"/>
      <c r="BA575" s="55"/>
      <c r="BB575" s="55"/>
      <c r="BC575" s="55">
        <v>2</v>
      </c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>
        <v>1</v>
      </c>
      <c r="BS575" s="55">
        <v>1</v>
      </c>
      <c r="BT575" s="55"/>
      <c r="BU575" s="55">
        <v>9</v>
      </c>
      <c r="BV575">
        <f t="shared" si="8"/>
        <v>7</v>
      </c>
    </row>
    <row r="576" spans="1:74" x14ac:dyDescent="0.25">
      <c r="A576" s="54">
        <v>202007375</v>
      </c>
      <c r="B576" s="55">
        <v>1</v>
      </c>
      <c r="C576" s="55"/>
      <c r="D576" s="55"/>
      <c r="E576" s="55">
        <v>1</v>
      </c>
      <c r="F576" s="55"/>
      <c r="G576" s="55"/>
      <c r="H576" s="55"/>
      <c r="I576" s="55"/>
      <c r="J576" s="55">
        <v>1</v>
      </c>
      <c r="K576" s="55"/>
      <c r="L576" s="55"/>
      <c r="M576" s="55"/>
      <c r="N576" s="55"/>
      <c r="O576" s="55">
        <v>1</v>
      </c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>
        <v>1</v>
      </c>
      <c r="AW576" s="55"/>
      <c r="AX576" s="55">
        <v>2</v>
      </c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>
        <v>1</v>
      </c>
      <c r="BN576" s="55"/>
      <c r="BO576" s="55"/>
      <c r="BP576" s="55"/>
      <c r="BQ576" s="55">
        <v>1</v>
      </c>
      <c r="BR576" s="55"/>
      <c r="BS576" s="55"/>
      <c r="BT576" s="55"/>
      <c r="BU576" s="55">
        <v>9</v>
      </c>
      <c r="BV576">
        <f t="shared" si="8"/>
        <v>8</v>
      </c>
    </row>
    <row r="577" spans="1:74" x14ac:dyDescent="0.25">
      <c r="A577" s="54">
        <v>202007398</v>
      </c>
      <c r="B577" s="55"/>
      <c r="C577" s="55"/>
      <c r="D577" s="55"/>
      <c r="E577" s="55"/>
      <c r="F577" s="55"/>
      <c r="G577" s="55"/>
      <c r="H577" s="55">
        <v>1</v>
      </c>
      <c r="I577" s="55"/>
      <c r="J577" s="55"/>
      <c r="K577" s="55"/>
      <c r="L577" s="55"/>
      <c r="M577" s="55"/>
      <c r="N577" s="55"/>
      <c r="O577" s="55">
        <v>1</v>
      </c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>
        <v>1</v>
      </c>
      <c r="AA577" s="55"/>
      <c r="AB577" s="55"/>
      <c r="AC577" s="55"/>
      <c r="AD577" s="55"/>
      <c r="AE577" s="55"/>
      <c r="AF577" s="55"/>
      <c r="AG577" s="55">
        <v>2</v>
      </c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>
        <v>1</v>
      </c>
      <c r="AV577" s="55">
        <v>1</v>
      </c>
      <c r="AW577" s="55"/>
      <c r="AX577" s="55"/>
      <c r="AY577" s="55">
        <v>1</v>
      </c>
      <c r="AZ577" s="55"/>
      <c r="BA577" s="55"/>
      <c r="BB577" s="55"/>
      <c r="BC577" s="55">
        <v>1</v>
      </c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>
        <v>1</v>
      </c>
      <c r="BU577" s="55">
        <v>10</v>
      </c>
      <c r="BV577">
        <f t="shared" si="8"/>
        <v>9</v>
      </c>
    </row>
    <row r="578" spans="1:74" x14ac:dyDescent="0.25">
      <c r="A578" s="54">
        <v>202007459</v>
      </c>
      <c r="B578" s="55"/>
      <c r="C578" s="55"/>
      <c r="D578" s="55"/>
      <c r="E578" s="55"/>
      <c r="F578" s="55"/>
      <c r="G578" s="55"/>
      <c r="H578" s="55">
        <v>1</v>
      </c>
      <c r="I578" s="55"/>
      <c r="J578" s="55"/>
      <c r="K578" s="55">
        <v>1</v>
      </c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>
        <v>1</v>
      </c>
      <c r="W578" s="55"/>
      <c r="X578" s="55"/>
      <c r="Y578" s="55"/>
      <c r="Z578" s="55">
        <v>1</v>
      </c>
      <c r="AA578" s="55">
        <v>1</v>
      </c>
      <c r="AB578" s="55"/>
      <c r="AC578" s="55"/>
      <c r="AD578" s="55"/>
      <c r="AE578" s="55"/>
      <c r="AF578" s="55"/>
      <c r="AG578" s="55">
        <v>1</v>
      </c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>
        <v>1</v>
      </c>
      <c r="AZ578" s="55"/>
      <c r="BA578" s="55"/>
      <c r="BB578" s="55"/>
      <c r="BC578" s="55">
        <v>1</v>
      </c>
      <c r="BD578" s="55"/>
      <c r="BE578" s="55"/>
      <c r="BF578" s="55"/>
      <c r="BG578" s="55"/>
      <c r="BH578" s="55"/>
      <c r="BI578" s="55"/>
      <c r="BJ578" s="55">
        <v>1</v>
      </c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>
        <v>9</v>
      </c>
      <c r="BV578">
        <f t="shared" si="8"/>
        <v>9</v>
      </c>
    </row>
    <row r="579" spans="1:74" x14ac:dyDescent="0.25">
      <c r="A579" s="54">
        <v>202007460</v>
      </c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>
        <v>2</v>
      </c>
      <c r="Z579" s="55"/>
      <c r="AA579" s="55"/>
      <c r="AB579" s="55"/>
      <c r="AC579" s="55"/>
      <c r="AD579" s="55"/>
      <c r="AE579" s="55">
        <v>1</v>
      </c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>
        <v>1</v>
      </c>
      <c r="AW579" s="55"/>
      <c r="AX579" s="55"/>
      <c r="AY579" s="55"/>
      <c r="AZ579" s="55"/>
      <c r="BA579" s="55"/>
      <c r="BB579" s="55"/>
      <c r="BC579" s="55"/>
      <c r="BD579" s="55">
        <v>1</v>
      </c>
      <c r="BE579" s="55"/>
      <c r="BF579" s="55"/>
      <c r="BG579" s="55"/>
      <c r="BH579" s="55"/>
      <c r="BI579" s="55">
        <v>1</v>
      </c>
      <c r="BJ579" s="55"/>
      <c r="BK579" s="55"/>
      <c r="BL579" s="55"/>
      <c r="BM579" s="55"/>
      <c r="BN579" s="55"/>
      <c r="BO579" s="55"/>
      <c r="BP579" s="55"/>
      <c r="BQ579" s="55">
        <v>2</v>
      </c>
      <c r="BR579" s="55">
        <v>1</v>
      </c>
      <c r="BS579" s="55"/>
      <c r="BT579" s="55"/>
      <c r="BU579" s="55">
        <v>9</v>
      </c>
      <c r="BV579">
        <f t="shared" si="8"/>
        <v>7</v>
      </c>
    </row>
    <row r="580" spans="1:74" x14ac:dyDescent="0.25">
      <c r="A580" s="54">
        <v>202007463</v>
      </c>
      <c r="B580" s="55"/>
      <c r="C580" s="55">
        <v>1</v>
      </c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>
        <v>1</v>
      </c>
      <c r="AA580" s="55"/>
      <c r="AB580" s="55"/>
      <c r="AC580" s="55">
        <v>1</v>
      </c>
      <c r="AD580" s="55"/>
      <c r="AE580" s="55"/>
      <c r="AF580" s="55"/>
      <c r="AG580" s="55"/>
      <c r="AH580" s="55">
        <v>1</v>
      </c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>
        <v>2</v>
      </c>
      <c r="BD580" s="55"/>
      <c r="BE580" s="55"/>
      <c r="BF580" s="55"/>
      <c r="BG580" s="55"/>
      <c r="BH580" s="55"/>
      <c r="BI580" s="55">
        <v>1</v>
      </c>
      <c r="BJ580" s="55"/>
      <c r="BK580" s="55"/>
      <c r="BL580" s="55"/>
      <c r="BM580" s="55"/>
      <c r="BN580" s="55"/>
      <c r="BO580" s="55"/>
      <c r="BP580" s="55"/>
      <c r="BQ580" s="55">
        <v>1</v>
      </c>
      <c r="BR580" s="55">
        <v>1</v>
      </c>
      <c r="BS580" s="55"/>
      <c r="BT580" s="55"/>
      <c r="BU580" s="55">
        <v>9</v>
      </c>
      <c r="BV580">
        <f t="shared" si="8"/>
        <v>8</v>
      </c>
    </row>
    <row r="581" spans="1:74" x14ac:dyDescent="0.25">
      <c r="A581" s="54">
        <v>202007485</v>
      </c>
      <c r="B581" s="55"/>
      <c r="C581" s="55">
        <v>1</v>
      </c>
      <c r="D581" s="55"/>
      <c r="E581" s="55"/>
      <c r="F581" s="55"/>
      <c r="G581" s="55"/>
      <c r="H581" s="55">
        <v>1</v>
      </c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>
        <v>1</v>
      </c>
      <c r="Z581" s="55"/>
      <c r="AA581" s="55"/>
      <c r="AB581" s="55"/>
      <c r="AC581" s="55">
        <v>1</v>
      </c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>
        <v>1</v>
      </c>
      <c r="AY581" s="55">
        <v>1</v>
      </c>
      <c r="AZ581" s="55"/>
      <c r="BA581" s="55"/>
      <c r="BB581" s="55"/>
      <c r="BC581" s="55">
        <v>1</v>
      </c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>
        <v>1</v>
      </c>
      <c r="BO581" s="55"/>
      <c r="BP581" s="55"/>
      <c r="BQ581" s="55">
        <v>1</v>
      </c>
      <c r="BR581" s="55"/>
      <c r="BS581" s="55"/>
      <c r="BT581" s="55"/>
      <c r="BU581" s="55">
        <v>9</v>
      </c>
      <c r="BV581">
        <f t="shared" si="8"/>
        <v>9</v>
      </c>
    </row>
    <row r="582" spans="1:74" x14ac:dyDescent="0.25">
      <c r="A582" s="54">
        <v>202007516</v>
      </c>
      <c r="B582" s="55"/>
      <c r="C582" s="55"/>
      <c r="D582" s="55"/>
      <c r="E582" s="55"/>
      <c r="F582" s="55"/>
      <c r="G582" s="55"/>
      <c r="H582" s="55">
        <v>1</v>
      </c>
      <c r="I582" s="55"/>
      <c r="J582" s="55">
        <v>1</v>
      </c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>
        <v>1</v>
      </c>
      <c r="AE582" s="55"/>
      <c r="AF582" s="55"/>
      <c r="AG582" s="55">
        <v>1</v>
      </c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>
        <v>1</v>
      </c>
      <c r="BD582" s="55"/>
      <c r="BE582" s="55"/>
      <c r="BF582" s="55"/>
      <c r="BG582" s="55"/>
      <c r="BH582" s="55"/>
      <c r="BI582" s="55">
        <v>2</v>
      </c>
      <c r="BJ582" s="55"/>
      <c r="BK582" s="55"/>
      <c r="BL582" s="55"/>
      <c r="BM582" s="55">
        <v>1</v>
      </c>
      <c r="BN582" s="55"/>
      <c r="BO582" s="55"/>
      <c r="BP582" s="55"/>
      <c r="BQ582" s="55">
        <v>1</v>
      </c>
      <c r="BR582" s="55"/>
      <c r="BS582" s="55"/>
      <c r="BT582" s="55"/>
      <c r="BU582" s="55">
        <v>9</v>
      </c>
      <c r="BV582">
        <f t="shared" ref="BV582:BV645" si="9">COUNT(B582:BT582)</f>
        <v>8</v>
      </c>
    </row>
    <row r="583" spans="1:74" x14ac:dyDescent="0.25">
      <c r="A583" s="54">
        <v>202007519</v>
      </c>
      <c r="B583" s="55"/>
      <c r="C583" s="55"/>
      <c r="D583" s="55"/>
      <c r="E583" s="55"/>
      <c r="F583" s="55"/>
      <c r="G583" s="55"/>
      <c r="H583" s="55"/>
      <c r="I583" s="55"/>
      <c r="J583" s="55">
        <v>1</v>
      </c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>
        <v>1</v>
      </c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>
        <v>1</v>
      </c>
      <c r="AU583" s="55"/>
      <c r="AV583" s="55">
        <v>1</v>
      </c>
      <c r="AW583" s="55">
        <v>1</v>
      </c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>
        <v>1</v>
      </c>
      <c r="BJ583" s="55"/>
      <c r="BK583" s="55"/>
      <c r="BL583" s="55"/>
      <c r="BM583" s="55"/>
      <c r="BN583" s="55"/>
      <c r="BO583" s="55">
        <v>1</v>
      </c>
      <c r="BP583" s="55"/>
      <c r="BQ583" s="55"/>
      <c r="BR583" s="55">
        <v>2</v>
      </c>
      <c r="BS583" s="55"/>
      <c r="BT583" s="55">
        <v>1</v>
      </c>
      <c r="BU583" s="55">
        <v>10</v>
      </c>
      <c r="BV583">
        <f t="shared" si="9"/>
        <v>9</v>
      </c>
    </row>
    <row r="584" spans="1:74" x14ac:dyDescent="0.25">
      <c r="A584" s="54">
        <v>202007525</v>
      </c>
      <c r="B584" s="55"/>
      <c r="C584" s="55"/>
      <c r="D584" s="55"/>
      <c r="E584" s="55">
        <v>1</v>
      </c>
      <c r="F584" s="55"/>
      <c r="G584" s="55"/>
      <c r="H584" s="55"/>
      <c r="I584" s="55">
        <v>1</v>
      </c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>
        <v>1</v>
      </c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>
        <v>1</v>
      </c>
      <c r="AK584" s="55"/>
      <c r="AL584" s="55"/>
      <c r="AM584" s="55"/>
      <c r="AN584" s="55"/>
      <c r="AO584" s="55"/>
      <c r="AP584" s="55"/>
      <c r="AQ584" s="55"/>
      <c r="AR584" s="55">
        <v>1</v>
      </c>
      <c r="AS584" s="55"/>
      <c r="AT584" s="55">
        <v>1</v>
      </c>
      <c r="AU584" s="55"/>
      <c r="AV584" s="55"/>
      <c r="AW584" s="55"/>
      <c r="AX584" s="55">
        <v>1</v>
      </c>
      <c r="AY584" s="55"/>
      <c r="AZ584" s="55"/>
      <c r="BA584" s="55">
        <v>1</v>
      </c>
      <c r="BB584" s="55"/>
      <c r="BC584" s="55">
        <v>1</v>
      </c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>
        <v>9</v>
      </c>
      <c r="BV584">
        <f t="shared" si="9"/>
        <v>9</v>
      </c>
    </row>
    <row r="585" spans="1:74" x14ac:dyDescent="0.25">
      <c r="A585" s="54">
        <v>202007531</v>
      </c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>
        <v>2</v>
      </c>
      <c r="Z585" s="55">
        <v>2</v>
      </c>
      <c r="AA585" s="55"/>
      <c r="AB585" s="55"/>
      <c r="AC585" s="55"/>
      <c r="AD585" s="55"/>
      <c r="AE585" s="55">
        <v>1</v>
      </c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>
        <v>1</v>
      </c>
      <c r="AV585" s="55">
        <v>1</v>
      </c>
      <c r="AW585" s="55"/>
      <c r="AX585" s="55">
        <v>1</v>
      </c>
      <c r="AY585" s="55"/>
      <c r="AZ585" s="55"/>
      <c r="BA585" s="55"/>
      <c r="BB585" s="55"/>
      <c r="BC585" s="55">
        <v>1</v>
      </c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>
        <v>9</v>
      </c>
      <c r="BV585">
        <f t="shared" si="9"/>
        <v>7</v>
      </c>
    </row>
    <row r="586" spans="1:74" x14ac:dyDescent="0.25">
      <c r="A586" s="54">
        <v>202007539</v>
      </c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>
        <v>1</v>
      </c>
      <c r="X586" s="55"/>
      <c r="Y586" s="55">
        <v>2</v>
      </c>
      <c r="Z586" s="55"/>
      <c r="AA586" s="55"/>
      <c r="AB586" s="55"/>
      <c r="AC586" s="55"/>
      <c r="AD586" s="55"/>
      <c r="AE586" s="55">
        <v>1</v>
      </c>
      <c r="AF586" s="55"/>
      <c r="AG586" s="55">
        <v>1</v>
      </c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>
        <v>1</v>
      </c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>
        <v>1</v>
      </c>
      <c r="BO586" s="55"/>
      <c r="BP586" s="55"/>
      <c r="BQ586" s="55"/>
      <c r="BR586" s="55">
        <v>1</v>
      </c>
      <c r="BS586" s="55"/>
      <c r="BT586" s="55">
        <v>1</v>
      </c>
      <c r="BU586" s="55">
        <v>9</v>
      </c>
      <c r="BV586">
        <f t="shared" si="9"/>
        <v>8</v>
      </c>
    </row>
    <row r="587" spans="1:74" x14ac:dyDescent="0.25">
      <c r="A587" s="54">
        <v>202007568</v>
      </c>
      <c r="B587" s="55"/>
      <c r="C587" s="55"/>
      <c r="D587" s="55"/>
      <c r="E587" s="55"/>
      <c r="F587" s="55"/>
      <c r="G587" s="55"/>
      <c r="H587" s="55">
        <v>1</v>
      </c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>
        <v>1</v>
      </c>
      <c r="AA587" s="55"/>
      <c r="AB587" s="55"/>
      <c r="AC587" s="55"/>
      <c r="AD587" s="55"/>
      <c r="AE587" s="55"/>
      <c r="AF587" s="55"/>
      <c r="AG587" s="55"/>
      <c r="AH587" s="55">
        <v>1</v>
      </c>
      <c r="AI587" s="55"/>
      <c r="AJ587" s="55">
        <v>2</v>
      </c>
      <c r="AK587" s="55"/>
      <c r="AL587" s="55"/>
      <c r="AM587" s="55"/>
      <c r="AN587" s="55"/>
      <c r="AO587" s="55">
        <v>1</v>
      </c>
      <c r="AP587" s="55"/>
      <c r="AQ587" s="55"/>
      <c r="AR587" s="55"/>
      <c r="AS587" s="55"/>
      <c r="AT587" s="55"/>
      <c r="AU587" s="55"/>
      <c r="AV587" s="55"/>
      <c r="AW587" s="55"/>
      <c r="AX587" s="55"/>
      <c r="AY587" s="55">
        <v>1</v>
      </c>
      <c r="AZ587" s="55"/>
      <c r="BA587" s="55"/>
      <c r="BB587" s="55"/>
      <c r="BC587" s="55">
        <v>1</v>
      </c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>
        <v>1</v>
      </c>
      <c r="BR587" s="55"/>
      <c r="BS587" s="55"/>
      <c r="BT587" s="55"/>
      <c r="BU587" s="55">
        <v>9</v>
      </c>
      <c r="BV587">
        <f t="shared" si="9"/>
        <v>8</v>
      </c>
    </row>
    <row r="588" spans="1:74" x14ac:dyDescent="0.25">
      <c r="A588" s="54">
        <v>202007590</v>
      </c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>
        <v>1</v>
      </c>
      <c r="Z588" s="55">
        <v>1</v>
      </c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>
        <v>1</v>
      </c>
      <c r="AS588" s="55"/>
      <c r="AT588" s="55"/>
      <c r="AU588" s="55"/>
      <c r="AV588" s="55">
        <v>2</v>
      </c>
      <c r="AW588" s="55">
        <v>1</v>
      </c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>
        <v>1</v>
      </c>
      <c r="BK588" s="55"/>
      <c r="BL588" s="55"/>
      <c r="BM588" s="55"/>
      <c r="BN588" s="55"/>
      <c r="BO588" s="55"/>
      <c r="BP588" s="55"/>
      <c r="BQ588" s="55"/>
      <c r="BR588" s="55">
        <v>2</v>
      </c>
      <c r="BS588" s="55"/>
      <c r="BT588" s="55"/>
      <c r="BU588" s="55">
        <v>9</v>
      </c>
      <c r="BV588">
        <f t="shared" si="9"/>
        <v>7</v>
      </c>
    </row>
    <row r="589" spans="1:74" x14ac:dyDescent="0.25">
      <c r="A589" s="54">
        <v>202007602</v>
      </c>
      <c r="B589" s="55"/>
      <c r="C589" s="55"/>
      <c r="D589" s="55"/>
      <c r="E589" s="55"/>
      <c r="F589" s="55"/>
      <c r="G589" s="55"/>
      <c r="H589" s="55">
        <v>1</v>
      </c>
      <c r="I589" s="55"/>
      <c r="J589" s="55">
        <v>1</v>
      </c>
      <c r="K589" s="55"/>
      <c r="L589" s="55"/>
      <c r="M589" s="55">
        <v>1</v>
      </c>
      <c r="N589" s="55"/>
      <c r="O589" s="55">
        <v>1</v>
      </c>
      <c r="P589" s="55"/>
      <c r="Q589" s="55"/>
      <c r="R589" s="55"/>
      <c r="S589" s="55"/>
      <c r="T589" s="55"/>
      <c r="U589" s="55"/>
      <c r="V589" s="55"/>
      <c r="W589" s="55"/>
      <c r="X589" s="55"/>
      <c r="Y589" s="55">
        <v>1</v>
      </c>
      <c r="Z589" s="55"/>
      <c r="AA589" s="55"/>
      <c r="AB589" s="55"/>
      <c r="AC589" s="55"/>
      <c r="AD589" s="55"/>
      <c r="AE589" s="55"/>
      <c r="AF589" s="55"/>
      <c r="AG589" s="55"/>
      <c r="AH589" s="55">
        <v>1</v>
      </c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>
        <v>2</v>
      </c>
      <c r="AU589" s="55"/>
      <c r="AV589" s="55"/>
      <c r="AW589" s="55"/>
      <c r="AX589" s="55"/>
      <c r="AY589" s="55"/>
      <c r="AZ589" s="55"/>
      <c r="BA589" s="55">
        <v>1</v>
      </c>
      <c r="BB589" s="55"/>
      <c r="BC589" s="55"/>
      <c r="BD589" s="55"/>
      <c r="BE589" s="55"/>
      <c r="BF589" s="55"/>
      <c r="BG589" s="55"/>
      <c r="BH589" s="55"/>
      <c r="BI589" s="55">
        <v>1</v>
      </c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>
        <v>10</v>
      </c>
      <c r="BV589">
        <f t="shared" si="9"/>
        <v>9</v>
      </c>
    </row>
    <row r="590" spans="1:74" x14ac:dyDescent="0.25">
      <c r="A590" s="54">
        <v>202007614</v>
      </c>
      <c r="B590" s="55"/>
      <c r="C590" s="55"/>
      <c r="D590" s="55"/>
      <c r="E590" s="55"/>
      <c r="F590" s="55"/>
      <c r="G590" s="55"/>
      <c r="H590" s="55"/>
      <c r="I590" s="55"/>
      <c r="J590" s="55"/>
      <c r="K590" s="55">
        <v>1</v>
      </c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>
        <v>1</v>
      </c>
      <c r="Z590" s="55"/>
      <c r="AA590" s="55"/>
      <c r="AB590" s="55"/>
      <c r="AC590" s="55"/>
      <c r="AD590" s="55"/>
      <c r="AE590" s="55"/>
      <c r="AF590" s="55">
        <v>1</v>
      </c>
      <c r="AG590" s="55">
        <v>1</v>
      </c>
      <c r="AH590" s="55"/>
      <c r="AI590" s="55"/>
      <c r="AJ590" s="55"/>
      <c r="AK590" s="55"/>
      <c r="AL590" s="55"/>
      <c r="AM590" s="55"/>
      <c r="AN590" s="55"/>
      <c r="AO590" s="55">
        <v>1</v>
      </c>
      <c r="AP590" s="55"/>
      <c r="AQ590" s="55"/>
      <c r="AR590" s="55">
        <v>1</v>
      </c>
      <c r="AS590" s="55"/>
      <c r="AT590" s="55"/>
      <c r="AU590" s="55"/>
      <c r="AV590" s="55"/>
      <c r="AW590" s="55"/>
      <c r="AX590" s="55">
        <v>1</v>
      </c>
      <c r="AY590" s="55"/>
      <c r="AZ590" s="55"/>
      <c r="BA590" s="55"/>
      <c r="BB590" s="55"/>
      <c r="BC590" s="55">
        <v>1</v>
      </c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>
        <v>1</v>
      </c>
      <c r="BO590" s="55"/>
      <c r="BP590" s="55"/>
      <c r="BQ590" s="55"/>
      <c r="BR590" s="55"/>
      <c r="BS590" s="55"/>
      <c r="BT590" s="55"/>
      <c r="BU590" s="55">
        <v>9</v>
      </c>
      <c r="BV590">
        <f t="shared" si="9"/>
        <v>9</v>
      </c>
    </row>
    <row r="591" spans="1:74" x14ac:dyDescent="0.25">
      <c r="A591" s="54">
        <v>202007623</v>
      </c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>
        <v>1</v>
      </c>
      <c r="N591" s="55"/>
      <c r="O591" s="55">
        <v>1</v>
      </c>
      <c r="P591" s="55"/>
      <c r="Q591" s="55"/>
      <c r="R591" s="55"/>
      <c r="S591" s="55"/>
      <c r="T591" s="55"/>
      <c r="U591" s="55"/>
      <c r="V591" s="55"/>
      <c r="W591" s="55"/>
      <c r="X591" s="55"/>
      <c r="Y591" s="55">
        <v>2</v>
      </c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>
        <v>1</v>
      </c>
      <c r="AS591" s="55"/>
      <c r="AT591" s="55"/>
      <c r="AU591" s="55"/>
      <c r="AV591" s="55">
        <v>1</v>
      </c>
      <c r="AW591" s="55"/>
      <c r="AX591" s="55"/>
      <c r="AY591" s="55"/>
      <c r="AZ591" s="55"/>
      <c r="BA591" s="55">
        <v>1</v>
      </c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>
        <v>1</v>
      </c>
      <c r="BN591" s="55"/>
      <c r="BO591" s="55"/>
      <c r="BP591" s="55"/>
      <c r="BQ591" s="55"/>
      <c r="BR591" s="55">
        <v>1</v>
      </c>
      <c r="BS591" s="55"/>
      <c r="BT591" s="55"/>
      <c r="BU591" s="55">
        <v>9</v>
      </c>
      <c r="BV591">
        <f t="shared" si="9"/>
        <v>8</v>
      </c>
    </row>
    <row r="592" spans="1:74" x14ac:dyDescent="0.25">
      <c r="A592" s="54">
        <v>202007629</v>
      </c>
      <c r="B592" s="55"/>
      <c r="C592" s="55"/>
      <c r="D592" s="55"/>
      <c r="E592" s="55"/>
      <c r="F592" s="55"/>
      <c r="G592" s="55"/>
      <c r="H592" s="55"/>
      <c r="I592" s="55">
        <v>1</v>
      </c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>
        <v>2</v>
      </c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>
        <v>1</v>
      </c>
      <c r="AK592" s="55"/>
      <c r="AL592" s="55"/>
      <c r="AM592" s="55"/>
      <c r="AN592" s="55"/>
      <c r="AO592" s="55"/>
      <c r="AP592" s="55"/>
      <c r="AQ592" s="55"/>
      <c r="AR592" s="55"/>
      <c r="AS592" s="55"/>
      <c r="AT592" s="55">
        <v>2</v>
      </c>
      <c r="AU592" s="55"/>
      <c r="AV592" s="55">
        <v>2</v>
      </c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>
        <v>1</v>
      </c>
      <c r="BR592" s="55"/>
      <c r="BS592" s="55"/>
      <c r="BT592" s="55"/>
      <c r="BU592" s="55">
        <v>9</v>
      </c>
      <c r="BV592">
        <f t="shared" si="9"/>
        <v>6</v>
      </c>
    </row>
    <row r="593" spans="1:74" x14ac:dyDescent="0.25">
      <c r="A593" s="54">
        <v>202007667</v>
      </c>
      <c r="B593" s="55"/>
      <c r="C593" s="55"/>
      <c r="D593" s="55">
        <v>1</v>
      </c>
      <c r="E593" s="55"/>
      <c r="F593" s="55"/>
      <c r="G593" s="55"/>
      <c r="H593" s="55"/>
      <c r="I593" s="55"/>
      <c r="J593" s="55"/>
      <c r="K593" s="55">
        <v>1</v>
      </c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>
        <v>1</v>
      </c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>
        <v>1</v>
      </c>
      <c r="AS593" s="55">
        <v>1</v>
      </c>
      <c r="AT593" s="55"/>
      <c r="AU593" s="55"/>
      <c r="AV593" s="55">
        <v>1</v>
      </c>
      <c r="AW593" s="55"/>
      <c r="AX593" s="55"/>
      <c r="AY593" s="55"/>
      <c r="AZ593" s="55"/>
      <c r="BA593" s="55"/>
      <c r="BB593" s="55"/>
      <c r="BC593" s="55">
        <v>1</v>
      </c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>
        <v>2</v>
      </c>
      <c r="BS593" s="55"/>
      <c r="BT593" s="55"/>
      <c r="BU593" s="55">
        <v>9</v>
      </c>
      <c r="BV593">
        <f t="shared" si="9"/>
        <v>8</v>
      </c>
    </row>
    <row r="594" spans="1:74" x14ac:dyDescent="0.25">
      <c r="A594" s="54">
        <v>202007723</v>
      </c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>
        <v>1</v>
      </c>
      <c r="Q594" s="55"/>
      <c r="R594" s="55"/>
      <c r="S594" s="55"/>
      <c r="T594" s="55"/>
      <c r="U594" s="55">
        <v>1</v>
      </c>
      <c r="V594" s="55"/>
      <c r="W594" s="55"/>
      <c r="X594" s="55"/>
      <c r="Y594" s="55">
        <v>1</v>
      </c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>
        <v>1</v>
      </c>
      <c r="AM594" s="55"/>
      <c r="AN594" s="55"/>
      <c r="AO594" s="55"/>
      <c r="AP594" s="55"/>
      <c r="AQ594" s="55"/>
      <c r="AR594" s="55"/>
      <c r="AS594" s="55"/>
      <c r="AT594" s="55">
        <v>2</v>
      </c>
      <c r="AU594" s="55"/>
      <c r="AV594" s="55"/>
      <c r="AW594" s="55"/>
      <c r="AX594" s="55"/>
      <c r="AY594" s="55"/>
      <c r="AZ594" s="55"/>
      <c r="BA594" s="55">
        <v>1</v>
      </c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>
        <v>1</v>
      </c>
      <c r="BN594" s="55"/>
      <c r="BO594" s="55">
        <v>1</v>
      </c>
      <c r="BP594" s="55"/>
      <c r="BQ594" s="55"/>
      <c r="BR594" s="55"/>
      <c r="BS594" s="55"/>
      <c r="BT594" s="55">
        <v>1</v>
      </c>
      <c r="BU594" s="55">
        <v>10</v>
      </c>
      <c r="BV594">
        <f t="shared" si="9"/>
        <v>9</v>
      </c>
    </row>
    <row r="595" spans="1:74" x14ac:dyDescent="0.25">
      <c r="A595" s="54">
        <v>202007751</v>
      </c>
      <c r="B595" s="55"/>
      <c r="C595" s="55"/>
      <c r="D595" s="55"/>
      <c r="E595" s="55"/>
      <c r="F595" s="55"/>
      <c r="G595" s="55"/>
      <c r="H595" s="55">
        <v>2</v>
      </c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>
        <v>1</v>
      </c>
      <c r="AA595" s="55"/>
      <c r="AB595" s="55"/>
      <c r="AC595" s="55"/>
      <c r="AD595" s="55"/>
      <c r="AE595" s="55"/>
      <c r="AF595" s="55"/>
      <c r="AG595" s="55"/>
      <c r="AH595" s="55"/>
      <c r="AI595" s="55"/>
      <c r="AJ595" s="55">
        <v>1</v>
      </c>
      <c r="AK595" s="55"/>
      <c r="AL595" s="55"/>
      <c r="AM595" s="55"/>
      <c r="AN595" s="55"/>
      <c r="AO595" s="55"/>
      <c r="AP595" s="55"/>
      <c r="AQ595" s="55"/>
      <c r="AR595" s="55"/>
      <c r="AS595" s="55"/>
      <c r="AT595" s="55">
        <v>1</v>
      </c>
      <c r="AU595" s="55"/>
      <c r="AV595" s="55"/>
      <c r="AW595" s="55"/>
      <c r="AX595" s="55">
        <v>1</v>
      </c>
      <c r="AY595" s="55"/>
      <c r="AZ595" s="55"/>
      <c r="BA595" s="55"/>
      <c r="BB595" s="55"/>
      <c r="BC595" s="55"/>
      <c r="BD595" s="55"/>
      <c r="BE595" s="55"/>
      <c r="BF595" s="55"/>
      <c r="BG595" s="55">
        <v>2</v>
      </c>
      <c r="BH595" s="55"/>
      <c r="BI595" s="55"/>
      <c r="BJ595" s="55"/>
      <c r="BK595" s="55"/>
      <c r="BL595" s="55"/>
      <c r="BM595" s="55"/>
      <c r="BN595" s="55"/>
      <c r="BO595" s="55"/>
      <c r="BP595" s="55"/>
      <c r="BQ595" s="55">
        <v>1</v>
      </c>
      <c r="BR595" s="55"/>
      <c r="BS595" s="55"/>
      <c r="BT595" s="55"/>
      <c r="BU595" s="55">
        <v>9</v>
      </c>
      <c r="BV595">
        <f t="shared" si="9"/>
        <v>7</v>
      </c>
    </row>
    <row r="596" spans="1:74" x14ac:dyDescent="0.25">
      <c r="A596" s="54">
        <v>202007769</v>
      </c>
      <c r="B596" s="55"/>
      <c r="C596" s="55">
        <v>1</v>
      </c>
      <c r="D596" s="55"/>
      <c r="E596" s="55"/>
      <c r="F596" s="55"/>
      <c r="G596" s="55"/>
      <c r="H596" s="55"/>
      <c r="I596" s="55">
        <v>2</v>
      </c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>
        <v>1</v>
      </c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>
        <v>1</v>
      </c>
      <c r="AK596" s="55"/>
      <c r="AL596" s="55">
        <v>1</v>
      </c>
      <c r="AM596" s="55"/>
      <c r="AN596" s="55"/>
      <c r="AO596" s="55"/>
      <c r="AP596" s="55"/>
      <c r="AQ596" s="55"/>
      <c r="AR596" s="55"/>
      <c r="AS596" s="55"/>
      <c r="AT596" s="55"/>
      <c r="AU596" s="55"/>
      <c r="AV596" s="55">
        <v>1</v>
      </c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>
        <v>1</v>
      </c>
      <c r="BJ596" s="55"/>
      <c r="BK596" s="55"/>
      <c r="BL596" s="55"/>
      <c r="BM596" s="55"/>
      <c r="BN596" s="55"/>
      <c r="BO596" s="55">
        <v>1</v>
      </c>
      <c r="BP596" s="55"/>
      <c r="BQ596" s="55">
        <v>1</v>
      </c>
      <c r="BR596" s="55"/>
      <c r="BS596" s="55"/>
      <c r="BT596" s="55"/>
      <c r="BU596" s="55">
        <v>10</v>
      </c>
      <c r="BV596">
        <f t="shared" si="9"/>
        <v>9</v>
      </c>
    </row>
    <row r="597" spans="1:74" x14ac:dyDescent="0.25">
      <c r="A597" s="54">
        <v>202007797</v>
      </c>
      <c r="B597" s="55"/>
      <c r="C597" s="55"/>
      <c r="D597" s="55"/>
      <c r="E597" s="55"/>
      <c r="F597" s="55"/>
      <c r="G597" s="55"/>
      <c r="H597" s="55">
        <v>1</v>
      </c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>
        <v>1</v>
      </c>
      <c r="V597" s="55"/>
      <c r="W597" s="55"/>
      <c r="X597" s="55"/>
      <c r="Y597" s="55">
        <v>1</v>
      </c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>
        <v>1</v>
      </c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>
        <v>1</v>
      </c>
      <c r="AW597" s="55"/>
      <c r="AX597" s="55"/>
      <c r="AY597" s="55"/>
      <c r="AZ597" s="55"/>
      <c r="BA597" s="55"/>
      <c r="BB597" s="55"/>
      <c r="BC597" s="55">
        <v>1</v>
      </c>
      <c r="BD597" s="55">
        <v>1</v>
      </c>
      <c r="BE597" s="55"/>
      <c r="BF597" s="55"/>
      <c r="BG597" s="55">
        <v>1</v>
      </c>
      <c r="BH597" s="55"/>
      <c r="BI597" s="55"/>
      <c r="BJ597" s="55"/>
      <c r="BK597" s="55"/>
      <c r="BL597" s="55"/>
      <c r="BM597" s="55"/>
      <c r="BN597" s="55">
        <v>1</v>
      </c>
      <c r="BO597" s="55"/>
      <c r="BP597" s="55"/>
      <c r="BQ597" s="55"/>
      <c r="BR597" s="55"/>
      <c r="BS597" s="55"/>
      <c r="BT597" s="55"/>
      <c r="BU597" s="55">
        <v>9</v>
      </c>
      <c r="BV597">
        <f t="shared" si="9"/>
        <v>9</v>
      </c>
    </row>
    <row r="598" spans="1:74" x14ac:dyDescent="0.25">
      <c r="A598" s="54">
        <v>202007855</v>
      </c>
      <c r="B598" s="55"/>
      <c r="C598" s="55"/>
      <c r="D598" s="55"/>
      <c r="E598" s="55"/>
      <c r="F598" s="55"/>
      <c r="G598" s="55"/>
      <c r="H598" s="55"/>
      <c r="I598" s="55">
        <v>1</v>
      </c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>
        <v>1</v>
      </c>
      <c r="Y598" s="55"/>
      <c r="Z598" s="55"/>
      <c r="AA598" s="55"/>
      <c r="AB598" s="55"/>
      <c r="AC598" s="55"/>
      <c r="AD598" s="55"/>
      <c r="AE598" s="55"/>
      <c r="AF598" s="55">
        <v>1</v>
      </c>
      <c r="AG598" s="55"/>
      <c r="AH598" s="55"/>
      <c r="AI598" s="55"/>
      <c r="AJ598" s="55"/>
      <c r="AK598" s="55"/>
      <c r="AL598" s="55"/>
      <c r="AM598" s="55">
        <v>1</v>
      </c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>
        <v>2</v>
      </c>
      <c r="AY598" s="55"/>
      <c r="AZ598" s="55"/>
      <c r="BA598" s="55">
        <v>1</v>
      </c>
      <c r="BB598" s="55"/>
      <c r="BC598" s="55">
        <v>1</v>
      </c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>
        <v>1</v>
      </c>
      <c r="BS598" s="55"/>
      <c r="BT598" s="55"/>
      <c r="BU598" s="55">
        <v>9</v>
      </c>
      <c r="BV598">
        <f t="shared" si="9"/>
        <v>8</v>
      </c>
    </row>
    <row r="599" spans="1:74" x14ac:dyDescent="0.25">
      <c r="A599" s="54">
        <v>202007866</v>
      </c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>
        <v>1</v>
      </c>
      <c r="W599" s="55"/>
      <c r="X599" s="55">
        <v>1</v>
      </c>
      <c r="Y599" s="55">
        <v>1</v>
      </c>
      <c r="Z599" s="55">
        <v>2</v>
      </c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>
        <v>1</v>
      </c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>
        <v>1</v>
      </c>
      <c r="BC599" s="55">
        <v>1</v>
      </c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>
        <v>1</v>
      </c>
      <c r="BS599" s="55"/>
      <c r="BT599" s="55"/>
      <c r="BU599" s="55">
        <v>9</v>
      </c>
      <c r="BV599">
        <f t="shared" si="9"/>
        <v>8</v>
      </c>
    </row>
    <row r="600" spans="1:74" x14ac:dyDescent="0.25">
      <c r="A600" s="54">
        <v>202007888</v>
      </c>
      <c r="B600" s="55"/>
      <c r="C600" s="55">
        <v>1</v>
      </c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>
        <v>1</v>
      </c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>
        <v>2</v>
      </c>
      <c r="AK600" s="55"/>
      <c r="AL600" s="55"/>
      <c r="AM600" s="55"/>
      <c r="AN600" s="55"/>
      <c r="AO600" s="55"/>
      <c r="AP600" s="55"/>
      <c r="AQ600" s="55"/>
      <c r="AR600" s="55">
        <v>1</v>
      </c>
      <c r="AS600" s="55"/>
      <c r="AT600" s="55"/>
      <c r="AU600" s="55"/>
      <c r="AV600" s="55"/>
      <c r="AW600" s="55"/>
      <c r="AX600" s="55"/>
      <c r="AY600" s="55"/>
      <c r="AZ600" s="55"/>
      <c r="BA600" s="55"/>
      <c r="BB600" s="55">
        <v>1</v>
      </c>
      <c r="BC600" s="55"/>
      <c r="BD600" s="55"/>
      <c r="BE600" s="55"/>
      <c r="BF600" s="55"/>
      <c r="BG600" s="55"/>
      <c r="BH600" s="55"/>
      <c r="BI600" s="55">
        <v>1</v>
      </c>
      <c r="BJ600" s="55"/>
      <c r="BK600" s="55"/>
      <c r="BL600" s="55"/>
      <c r="BM600" s="55">
        <v>1</v>
      </c>
      <c r="BN600" s="55"/>
      <c r="BO600" s="55"/>
      <c r="BP600" s="55"/>
      <c r="BQ600" s="55">
        <v>1</v>
      </c>
      <c r="BR600" s="55"/>
      <c r="BS600" s="55"/>
      <c r="BT600" s="55"/>
      <c r="BU600" s="55">
        <v>9</v>
      </c>
      <c r="BV600">
        <f t="shared" si="9"/>
        <v>8</v>
      </c>
    </row>
    <row r="601" spans="1:74" x14ac:dyDescent="0.25">
      <c r="A601" s="54">
        <v>202007895</v>
      </c>
      <c r="B601" s="55"/>
      <c r="C601" s="55">
        <v>1</v>
      </c>
      <c r="D601" s="55"/>
      <c r="E601" s="55"/>
      <c r="F601" s="55"/>
      <c r="G601" s="55"/>
      <c r="H601" s="55"/>
      <c r="I601" s="55">
        <v>1</v>
      </c>
      <c r="J601" s="55"/>
      <c r="K601" s="55"/>
      <c r="L601" s="55"/>
      <c r="M601" s="55"/>
      <c r="N601" s="55"/>
      <c r="O601" s="55">
        <v>1</v>
      </c>
      <c r="P601" s="55"/>
      <c r="Q601" s="55"/>
      <c r="R601" s="55"/>
      <c r="S601" s="55"/>
      <c r="T601" s="55"/>
      <c r="U601" s="55"/>
      <c r="V601" s="55">
        <v>1</v>
      </c>
      <c r="W601" s="55"/>
      <c r="X601" s="55">
        <v>1</v>
      </c>
      <c r="Y601" s="55"/>
      <c r="Z601" s="55"/>
      <c r="AA601" s="55"/>
      <c r="AB601" s="55"/>
      <c r="AC601" s="55"/>
      <c r="AD601" s="55">
        <v>1</v>
      </c>
      <c r="AE601" s="55"/>
      <c r="AF601" s="55"/>
      <c r="AG601" s="55"/>
      <c r="AH601" s="55"/>
      <c r="AI601" s="55"/>
      <c r="AJ601" s="55"/>
      <c r="AK601" s="55"/>
      <c r="AL601" s="55">
        <v>1</v>
      </c>
      <c r="AM601" s="55"/>
      <c r="AN601" s="55"/>
      <c r="AO601" s="55"/>
      <c r="AP601" s="55"/>
      <c r="AQ601" s="55"/>
      <c r="AR601" s="55"/>
      <c r="AS601" s="55"/>
      <c r="AT601" s="55">
        <v>1</v>
      </c>
      <c r="AU601" s="55"/>
      <c r="AV601" s="55">
        <v>1</v>
      </c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>
        <v>1</v>
      </c>
      <c r="BU601" s="55">
        <v>10</v>
      </c>
      <c r="BV601">
        <f t="shared" si="9"/>
        <v>10</v>
      </c>
    </row>
    <row r="602" spans="1:74" x14ac:dyDescent="0.25">
      <c r="A602" s="54">
        <v>202007911</v>
      </c>
      <c r="B602" s="55"/>
      <c r="C602" s="55">
        <v>1</v>
      </c>
      <c r="D602" s="55"/>
      <c r="E602" s="55"/>
      <c r="F602" s="55"/>
      <c r="G602" s="55"/>
      <c r="H602" s="55"/>
      <c r="I602" s="55">
        <v>1</v>
      </c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>
        <v>1</v>
      </c>
      <c r="Z602" s="55">
        <v>2</v>
      </c>
      <c r="AA602" s="55"/>
      <c r="AB602" s="55"/>
      <c r="AC602" s="55"/>
      <c r="AD602" s="55"/>
      <c r="AE602" s="55"/>
      <c r="AF602" s="55"/>
      <c r="AG602" s="55">
        <v>1</v>
      </c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>
        <v>1</v>
      </c>
      <c r="AU602" s="55">
        <v>1</v>
      </c>
      <c r="AV602" s="55"/>
      <c r="AW602" s="55"/>
      <c r="AX602" s="55"/>
      <c r="AY602" s="55"/>
      <c r="AZ602" s="55"/>
      <c r="BA602" s="55"/>
      <c r="BB602" s="55"/>
      <c r="BC602" s="55">
        <v>1</v>
      </c>
      <c r="BD602" s="55"/>
      <c r="BE602" s="55"/>
      <c r="BF602" s="55"/>
      <c r="BG602" s="55"/>
      <c r="BH602" s="55"/>
      <c r="BI602" s="55">
        <v>1</v>
      </c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>
        <v>10</v>
      </c>
      <c r="BV602">
        <f t="shared" si="9"/>
        <v>9</v>
      </c>
    </row>
    <row r="603" spans="1:74" x14ac:dyDescent="0.25">
      <c r="A603" s="54">
        <v>202007969</v>
      </c>
      <c r="B603" s="55"/>
      <c r="C603" s="55"/>
      <c r="D603" s="55"/>
      <c r="E603" s="55"/>
      <c r="F603" s="55"/>
      <c r="G603" s="55">
        <v>1</v>
      </c>
      <c r="H603" s="55"/>
      <c r="I603" s="55"/>
      <c r="J603" s="55"/>
      <c r="K603" s="55"/>
      <c r="L603" s="55"/>
      <c r="M603" s="55"/>
      <c r="N603" s="55"/>
      <c r="O603" s="55">
        <v>1</v>
      </c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>
        <v>1</v>
      </c>
      <c r="AA603" s="55"/>
      <c r="AB603" s="55"/>
      <c r="AC603" s="55"/>
      <c r="AD603" s="55">
        <v>1</v>
      </c>
      <c r="AE603" s="55"/>
      <c r="AF603" s="55"/>
      <c r="AG603" s="55"/>
      <c r="AH603" s="55"/>
      <c r="AI603" s="55"/>
      <c r="AJ603" s="55">
        <v>1</v>
      </c>
      <c r="AK603" s="55"/>
      <c r="AL603" s="55"/>
      <c r="AM603" s="55"/>
      <c r="AN603" s="55"/>
      <c r="AO603" s="55"/>
      <c r="AP603" s="55"/>
      <c r="AQ603" s="55"/>
      <c r="AR603" s="55"/>
      <c r="AS603" s="55"/>
      <c r="AT603" s="55">
        <v>1</v>
      </c>
      <c r="AU603" s="55">
        <v>1</v>
      </c>
      <c r="AV603" s="55"/>
      <c r="AW603" s="55"/>
      <c r="AX603" s="55"/>
      <c r="AY603" s="55"/>
      <c r="AZ603" s="55"/>
      <c r="BA603" s="55">
        <v>1</v>
      </c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>
        <v>1</v>
      </c>
      <c r="BN603" s="55"/>
      <c r="BO603" s="55"/>
      <c r="BP603" s="55"/>
      <c r="BQ603" s="55"/>
      <c r="BR603" s="55"/>
      <c r="BS603" s="55"/>
      <c r="BT603" s="55"/>
      <c r="BU603" s="55">
        <v>9</v>
      </c>
      <c r="BV603">
        <f t="shared" si="9"/>
        <v>9</v>
      </c>
    </row>
    <row r="604" spans="1:74" x14ac:dyDescent="0.25">
      <c r="A604" s="54">
        <v>202008021</v>
      </c>
      <c r="B604" s="55"/>
      <c r="C604" s="55">
        <v>1</v>
      </c>
      <c r="D604" s="55"/>
      <c r="E604" s="55"/>
      <c r="F604" s="55"/>
      <c r="G604" s="55"/>
      <c r="H604" s="55"/>
      <c r="I604" s="55"/>
      <c r="J604" s="55">
        <v>1</v>
      </c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>
        <v>1</v>
      </c>
      <c r="AA604" s="55"/>
      <c r="AB604" s="55"/>
      <c r="AC604" s="55"/>
      <c r="AD604" s="55"/>
      <c r="AE604" s="55"/>
      <c r="AF604" s="55"/>
      <c r="AG604" s="55"/>
      <c r="AH604" s="55">
        <v>1</v>
      </c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>
        <v>1</v>
      </c>
      <c r="AV604" s="55">
        <v>1</v>
      </c>
      <c r="AW604" s="55"/>
      <c r="AX604" s="55">
        <v>1</v>
      </c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>
        <v>1</v>
      </c>
      <c r="BN604" s="55"/>
      <c r="BO604" s="55"/>
      <c r="BP604" s="55"/>
      <c r="BQ604" s="55"/>
      <c r="BR604" s="55"/>
      <c r="BS604" s="55">
        <v>1</v>
      </c>
      <c r="BT604" s="55">
        <v>1</v>
      </c>
      <c r="BU604" s="55">
        <v>10</v>
      </c>
      <c r="BV604">
        <f t="shared" si="9"/>
        <v>10</v>
      </c>
    </row>
    <row r="605" spans="1:74" x14ac:dyDescent="0.25">
      <c r="A605" s="54">
        <v>202008029</v>
      </c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>
        <v>2</v>
      </c>
      <c r="W605" s="55"/>
      <c r="X605" s="55"/>
      <c r="Y605" s="55">
        <v>1</v>
      </c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>
        <v>2</v>
      </c>
      <c r="AY605" s="55"/>
      <c r="AZ605" s="55"/>
      <c r="BA605" s="55">
        <v>2</v>
      </c>
      <c r="BB605" s="55"/>
      <c r="BC605" s="55"/>
      <c r="BD605" s="55"/>
      <c r="BE605" s="55"/>
      <c r="BF605" s="55"/>
      <c r="BG605" s="55"/>
      <c r="BH605" s="55"/>
      <c r="BI605" s="55">
        <v>1</v>
      </c>
      <c r="BJ605" s="55"/>
      <c r="BK605" s="55"/>
      <c r="BL605" s="55"/>
      <c r="BM605" s="55"/>
      <c r="BN605" s="55"/>
      <c r="BO605" s="55"/>
      <c r="BP605" s="55"/>
      <c r="BQ605" s="55"/>
      <c r="BR605" s="55"/>
      <c r="BS605" s="55">
        <v>1</v>
      </c>
      <c r="BT605" s="55">
        <v>1</v>
      </c>
      <c r="BU605" s="55">
        <v>10</v>
      </c>
      <c r="BV605">
        <f t="shared" si="9"/>
        <v>7</v>
      </c>
    </row>
    <row r="606" spans="1:74" x14ac:dyDescent="0.25">
      <c r="A606" s="54">
        <v>202008062</v>
      </c>
      <c r="B606" s="55"/>
      <c r="C606" s="55"/>
      <c r="D606" s="55"/>
      <c r="E606" s="55"/>
      <c r="F606" s="55"/>
      <c r="G606" s="55"/>
      <c r="H606" s="55"/>
      <c r="I606" s="55"/>
      <c r="J606" s="55"/>
      <c r="K606" s="55">
        <v>1</v>
      </c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>
        <v>1</v>
      </c>
      <c r="AA606" s="55"/>
      <c r="AB606" s="55"/>
      <c r="AC606" s="55">
        <v>1</v>
      </c>
      <c r="AD606" s="55"/>
      <c r="AE606" s="55"/>
      <c r="AF606" s="55">
        <v>1</v>
      </c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>
        <v>1</v>
      </c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>
        <v>1</v>
      </c>
      <c r="BJ606" s="55"/>
      <c r="BK606" s="55"/>
      <c r="BL606" s="55"/>
      <c r="BM606" s="55"/>
      <c r="BN606" s="55"/>
      <c r="BO606" s="55">
        <v>1</v>
      </c>
      <c r="BP606" s="55"/>
      <c r="BQ606" s="55"/>
      <c r="BR606" s="55">
        <v>2</v>
      </c>
      <c r="BS606" s="55"/>
      <c r="BT606" s="55"/>
      <c r="BU606" s="55">
        <v>9</v>
      </c>
      <c r="BV606">
        <f t="shared" si="9"/>
        <v>8</v>
      </c>
    </row>
    <row r="607" spans="1:74" x14ac:dyDescent="0.25">
      <c r="A607" s="54">
        <v>202008076</v>
      </c>
      <c r="B607" s="55"/>
      <c r="C607" s="55">
        <v>1</v>
      </c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>
        <v>1</v>
      </c>
      <c r="P607" s="55"/>
      <c r="Q607" s="55"/>
      <c r="R607" s="55"/>
      <c r="S607" s="55"/>
      <c r="T607" s="55"/>
      <c r="U607" s="55"/>
      <c r="V607" s="55"/>
      <c r="W607" s="55"/>
      <c r="X607" s="55"/>
      <c r="Y607" s="55">
        <v>1</v>
      </c>
      <c r="Z607" s="55"/>
      <c r="AA607" s="55">
        <v>1</v>
      </c>
      <c r="AB607" s="55"/>
      <c r="AC607" s="55">
        <v>1</v>
      </c>
      <c r="AD607" s="55"/>
      <c r="AE607" s="55"/>
      <c r="AF607" s="55"/>
      <c r="AG607" s="55"/>
      <c r="AH607" s="55">
        <v>1</v>
      </c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>
        <v>1</v>
      </c>
      <c r="BB607" s="55"/>
      <c r="BC607" s="55">
        <v>1</v>
      </c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>
        <v>1</v>
      </c>
      <c r="BO607" s="55"/>
      <c r="BP607" s="55"/>
      <c r="BQ607" s="55"/>
      <c r="BR607" s="55"/>
      <c r="BS607" s="55"/>
      <c r="BT607" s="55"/>
      <c r="BU607" s="55">
        <v>9</v>
      </c>
      <c r="BV607">
        <f t="shared" si="9"/>
        <v>9</v>
      </c>
    </row>
    <row r="608" spans="1:74" x14ac:dyDescent="0.25">
      <c r="A608" s="54">
        <v>202008094</v>
      </c>
      <c r="B608" s="55"/>
      <c r="C608" s="55">
        <v>1</v>
      </c>
      <c r="D608" s="55"/>
      <c r="E608" s="55"/>
      <c r="F608" s="55"/>
      <c r="G608" s="55"/>
      <c r="H608" s="55">
        <v>1</v>
      </c>
      <c r="I608" s="55">
        <v>1</v>
      </c>
      <c r="J608" s="55"/>
      <c r="K608" s="55"/>
      <c r="L608" s="55"/>
      <c r="M608" s="55"/>
      <c r="N608" s="55"/>
      <c r="O608" s="55"/>
      <c r="P608" s="55"/>
      <c r="Q608" s="55"/>
      <c r="R608" s="55">
        <v>1</v>
      </c>
      <c r="S608" s="55"/>
      <c r="T608" s="55"/>
      <c r="U608" s="55">
        <v>1</v>
      </c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>
        <v>1</v>
      </c>
      <c r="AK608" s="55"/>
      <c r="AL608" s="55"/>
      <c r="AM608" s="55"/>
      <c r="AN608" s="55"/>
      <c r="AO608" s="55"/>
      <c r="AP608" s="55"/>
      <c r="AQ608" s="55"/>
      <c r="AR608" s="55"/>
      <c r="AS608" s="55"/>
      <c r="AT608" s="55">
        <v>1</v>
      </c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>
        <v>1</v>
      </c>
      <c r="BJ608" s="55"/>
      <c r="BK608" s="55"/>
      <c r="BL608" s="55"/>
      <c r="BM608" s="55"/>
      <c r="BN608" s="55"/>
      <c r="BO608" s="55"/>
      <c r="BP608" s="55"/>
      <c r="BQ608" s="55"/>
      <c r="BR608" s="55">
        <v>1</v>
      </c>
      <c r="BS608" s="55"/>
      <c r="BT608" s="55"/>
      <c r="BU608" s="55">
        <v>9</v>
      </c>
      <c r="BV608">
        <f t="shared" si="9"/>
        <v>9</v>
      </c>
    </row>
    <row r="609" spans="1:74" x14ac:dyDescent="0.25">
      <c r="A609" s="54">
        <v>202008107</v>
      </c>
      <c r="B609" s="55"/>
      <c r="C609" s="55">
        <v>1</v>
      </c>
      <c r="D609" s="55"/>
      <c r="E609" s="55"/>
      <c r="F609" s="55"/>
      <c r="G609" s="55"/>
      <c r="H609" s="55"/>
      <c r="I609" s="55">
        <v>1</v>
      </c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>
        <v>1</v>
      </c>
      <c r="V609" s="55"/>
      <c r="W609" s="55"/>
      <c r="X609" s="55"/>
      <c r="Y609" s="55">
        <v>1</v>
      </c>
      <c r="Z609" s="55"/>
      <c r="AA609" s="55">
        <v>1</v>
      </c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>
        <v>1</v>
      </c>
      <c r="AS609" s="55"/>
      <c r="AT609" s="55"/>
      <c r="AU609" s="55"/>
      <c r="AV609" s="55"/>
      <c r="AW609" s="55"/>
      <c r="AX609" s="55">
        <v>1</v>
      </c>
      <c r="AY609" s="55"/>
      <c r="AZ609" s="55"/>
      <c r="BA609" s="55"/>
      <c r="BB609" s="55"/>
      <c r="BC609" s="55">
        <v>1</v>
      </c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>
        <v>1</v>
      </c>
      <c r="BU609" s="55">
        <v>9</v>
      </c>
      <c r="BV609">
        <f t="shared" si="9"/>
        <v>9</v>
      </c>
    </row>
    <row r="610" spans="1:74" x14ac:dyDescent="0.25">
      <c r="A610" s="54">
        <v>202008110</v>
      </c>
      <c r="B610" s="55"/>
      <c r="C610" s="55"/>
      <c r="D610" s="55"/>
      <c r="E610" s="55"/>
      <c r="F610" s="55"/>
      <c r="G610" s="55"/>
      <c r="H610" s="55"/>
      <c r="I610" s="55">
        <v>1</v>
      </c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>
        <v>2</v>
      </c>
      <c r="Z610" s="55">
        <v>1</v>
      </c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>
        <v>1</v>
      </c>
      <c r="AU610" s="55"/>
      <c r="AV610" s="55"/>
      <c r="AW610" s="55"/>
      <c r="AX610" s="55">
        <v>1</v>
      </c>
      <c r="AY610" s="55"/>
      <c r="AZ610" s="55"/>
      <c r="BA610" s="55"/>
      <c r="BB610" s="55"/>
      <c r="BC610" s="55"/>
      <c r="BD610" s="55"/>
      <c r="BE610" s="55">
        <v>1</v>
      </c>
      <c r="BF610" s="55"/>
      <c r="BG610" s="55"/>
      <c r="BH610" s="55"/>
      <c r="BI610" s="55">
        <v>1</v>
      </c>
      <c r="BJ610" s="55"/>
      <c r="BK610" s="55"/>
      <c r="BL610" s="55"/>
      <c r="BM610" s="55"/>
      <c r="BN610" s="55"/>
      <c r="BO610" s="55"/>
      <c r="BP610" s="55"/>
      <c r="BQ610" s="55">
        <v>1</v>
      </c>
      <c r="BR610" s="55"/>
      <c r="BS610" s="55"/>
      <c r="BT610" s="55"/>
      <c r="BU610" s="55">
        <v>9</v>
      </c>
      <c r="BV610">
        <f t="shared" si="9"/>
        <v>8</v>
      </c>
    </row>
    <row r="611" spans="1:74" x14ac:dyDescent="0.25">
      <c r="A611" s="54">
        <v>202008116</v>
      </c>
      <c r="B611" s="55"/>
      <c r="C611" s="55">
        <v>1</v>
      </c>
      <c r="D611" s="55"/>
      <c r="E611" s="55"/>
      <c r="F611" s="55"/>
      <c r="G611" s="55"/>
      <c r="H611" s="55"/>
      <c r="I611" s="55"/>
      <c r="J611" s="55"/>
      <c r="K611" s="55">
        <v>1</v>
      </c>
      <c r="L611" s="55"/>
      <c r="M611" s="55">
        <v>1</v>
      </c>
      <c r="N611" s="55"/>
      <c r="O611" s="55"/>
      <c r="P611" s="55"/>
      <c r="Q611" s="55"/>
      <c r="R611" s="55"/>
      <c r="S611" s="55"/>
      <c r="T611" s="55"/>
      <c r="U611" s="55"/>
      <c r="V611" s="55">
        <v>1</v>
      </c>
      <c r="W611" s="55"/>
      <c r="X611" s="55"/>
      <c r="Y611" s="55">
        <v>1</v>
      </c>
      <c r="Z611" s="55"/>
      <c r="AA611" s="55"/>
      <c r="AB611" s="55">
        <v>1</v>
      </c>
      <c r="AC611" s="55"/>
      <c r="AD611" s="55"/>
      <c r="AE611" s="55"/>
      <c r="AF611" s="55"/>
      <c r="AG611" s="55"/>
      <c r="AH611" s="55"/>
      <c r="AI611" s="55">
        <v>1</v>
      </c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>
        <v>1</v>
      </c>
      <c r="BH611" s="55"/>
      <c r="BI611" s="55"/>
      <c r="BJ611" s="55">
        <v>1</v>
      </c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>
        <v>9</v>
      </c>
      <c r="BV611">
        <f t="shared" si="9"/>
        <v>9</v>
      </c>
    </row>
    <row r="612" spans="1:74" x14ac:dyDescent="0.25">
      <c r="A612" s="54">
        <v>202008126</v>
      </c>
      <c r="B612" s="55"/>
      <c r="C612" s="55"/>
      <c r="D612" s="55"/>
      <c r="E612" s="55">
        <v>1</v>
      </c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>
        <v>1</v>
      </c>
      <c r="V612" s="55">
        <v>2</v>
      </c>
      <c r="W612" s="55"/>
      <c r="X612" s="55"/>
      <c r="Y612" s="55">
        <v>1</v>
      </c>
      <c r="Z612" s="55">
        <v>1</v>
      </c>
      <c r="AA612" s="55"/>
      <c r="AB612" s="55"/>
      <c r="AC612" s="55">
        <v>1</v>
      </c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>
        <v>1</v>
      </c>
      <c r="BN612" s="55"/>
      <c r="BO612" s="55"/>
      <c r="BP612" s="55"/>
      <c r="BQ612" s="55"/>
      <c r="BR612" s="55">
        <v>1</v>
      </c>
      <c r="BS612" s="55"/>
      <c r="BT612" s="55"/>
      <c r="BU612" s="55">
        <v>9</v>
      </c>
      <c r="BV612">
        <f t="shared" si="9"/>
        <v>8</v>
      </c>
    </row>
    <row r="613" spans="1:74" x14ac:dyDescent="0.25">
      <c r="A613" s="54">
        <v>202008127</v>
      </c>
      <c r="B613" s="55"/>
      <c r="C613" s="55"/>
      <c r="D613" s="55"/>
      <c r="E613" s="55"/>
      <c r="F613" s="55"/>
      <c r="G613" s="55"/>
      <c r="H613" s="55"/>
      <c r="I613" s="55">
        <v>1</v>
      </c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>
        <v>1</v>
      </c>
      <c r="AA613" s="55"/>
      <c r="AB613" s="55"/>
      <c r="AC613" s="55"/>
      <c r="AD613" s="55">
        <v>1</v>
      </c>
      <c r="AE613" s="55"/>
      <c r="AF613" s="55"/>
      <c r="AG613" s="55"/>
      <c r="AH613" s="55">
        <v>2</v>
      </c>
      <c r="AI613" s="55"/>
      <c r="AJ613" s="55"/>
      <c r="AK613" s="55"/>
      <c r="AL613" s="55"/>
      <c r="AM613" s="55"/>
      <c r="AN613" s="55"/>
      <c r="AO613" s="55">
        <v>1</v>
      </c>
      <c r="AP613" s="55"/>
      <c r="AQ613" s="55"/>
      <c r="AR613" s="55"/>
      <c r="AS613" s="55"/>
      <c r="AT613" s="55">
        <v>1</v>
      </c>
      <c r="AU613" s="55"/>
      <c r="AV613" s="55"/>
      <c r="AW613" s="55"/>
      <c r="AX613" s="55"/>
      <c r="AY613" s="55"/>
      <c r="AZ613" s="55"/>
      <c r="BA613" s="55"/>
      <c r="BB613" s="55"/>
      <c r="BC613" s="55">
        <v>1</v>
      </c>
      <c r="BD613" s="55"/>
      <c r="BE613" s="55"/>
      <c r="BF613" s="55"/>
      <c r="BG613" s="55"/>
      <c r="BH613" s="55"/>
      <c r="BI613" s="55">
        <v>1</v>
      </c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>
        <v>9</v>
      </c>
      <c r="BV613">
        <f t="shared" si="9"/>
        <v>8</v>
      </c>
    </row>
    <row r="614" spans="1:74" x14ac:dyDescent="0.25">
      <c r="A614" s="54">
        <v>202008206</v>
      </c>
      <c r="B614" s="55"/>
      <c r="C614" s="55"/>
      <c r="D614" s="55"/>
      <c r="E614" s="55"/>
      <c r="F614" s="55"/>
      <c r="G614" s="55"/>
      <c r="H614" s="55">
        <v>1</v>
      </c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>
        <v>2</v>
      </c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>
        <v>2</v>
      </c>
      <c r="BH614" s="55"/>
      <c r="BI614" s="55"/>
      <c r="BJ614" s="55"/>
      <c r="BK614" s="55"/>
      <c r="BL614" s="55"/>
      <c r="BM614" s="55"/>
      <c r="BN614" s="55"/>
      <c r="BO614" s="55"/>
      <c r="BP614" s="55"/>
      <c r="BQ614" s="55">
        <v>1</v>
      </c>
      <c r="BR614" s="55">
        <v>2</v>
      </c>
      <c r="BS614" s="55"/>
      <c r="BT614" s="55">
        <v>1</v>
      </c>
      <c r="BU614" s="55">
        <v>9</v>
      </c>
      <c r="BV614">
        <f t="shared" si="9"/>
        <v>6</v>
      </c>
    </row>
    <row r="615" spans="1:74" x14ac:dyDescent="0.25">
      <c r="A615" s="54">
        <v>202008227</v>
      </c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>
        <v>2</v>
      </c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>
        <v>1</v>
      </c>
      <c r="AM615" s="55"/>
      <c r="AN615" s="55"/>
      <c r="AO615" s="55"/>
      <c r="AP615" s="55"/>
      <c r="AQ615" s="55"/>
      <c r="AR615" s="55"/>
      <c r="AS615" s="55"/>
      <c r="AT615" s="55"/>
      <c r="AU615" s="55"/>
      <c r="AV615" s="55">
        <v>1</v>
      </c>
      <c r="AW615" s="55"/>
      <c r="AX615" s="55">
        <v>1</v>
      </c>
      <c r="AY615" s="55"/>
      <c r="AZ615" s="55">
        <v>1</v>
      </c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>
        <v>1</v>
      </c>
      <c r="BN615" s="55"/>
      <c r="BO615" s="55"/>
      <c r="BP615" s="55"/>
      <c r="BQ615" s="55"/>
      <c r="BR615" s="55">
        <v>2</v>
      </c>
      <c r="BS615" s="55"/>
      <c r="BT615" s="55"/>
      <c r="BU615" s="55">
        <v>9</v>
      </c>
      <c r="BV615">
        <f t="shared" si="9"/>
        <v>7</v>
      </c>
    </row>
    <row r="616" spans="1:74" x14ac:dyDescent="0.25">
      <c r="A616" s="54">
        <v>202008319</v>
      </c>
      <c r="B616" s="55"/>
      <c r="C616" s="55">
        <v>1</v>
      </c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>
        <v>1</v>
      </c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>
        <v>1</v>
      </c>
      <c r="AM616" s="55"/>
      <c r="AN616" s="55"/>
      <c r="AO616" s="55"/>
      <c r="AP616" s="55"/>
      <c r="AQ616" s="55"/>
      <c r="AR616" s="55">
        <v>1</v>
      </c>
      <c r="AS616" s="55"/>
      <c r="AT616" s="55"/>
      <c r="AU616" s="55"/>
      <c r="AV616" s="55">
        <v>2</v>
      </c>
      <c r="AW616" s="55"/>
      <c r="AX616" s="55"/>
      <c r="AY616" s="55"/>
      <c r="AZ616" s="55"/>
      <c r="BA616" s="55"/>
      <c r="BB616" s="55">
        <v>1</v>
      </c>
      <c r="BC616" s="55">
        <v>1</v>
      </c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>
        <v>1</v>
      </c>
      <c r="BR616" s="55"/>
      <c r="BS616" s="55"/>
      <c r="BT616" s="55"/>
      <c r="BU616" s="55">
        <v>9</v>
      </c>
      <c r="BV616">
        <f t="shared" si="9"/>
        <v>8</v>
      </c>
    </row>
    <row r="617" spans="1:74" x14ac:dyDescent="0.25">
      <c r="A617" s="54">
        <v>202008323</v>
      </c>
      <c r="B617" s="55"/>
      <c r="C617" s="55"/>
      <c r="D617" s="55"/>
      <c r="E617" s="55"/>
      <c r="F617" s="55"/>
      <c r="G617" s="55"/>
      <c r="H617" s="55"/>
      <c r="I617" s="55"/>
      <c r="J617" s="55"/>
      <c r="K617" s="55">
        <v>1</v>
      </c>
      <c r="L617" s="55"/>
      <c r="M617" s="55"/>
      <c r="N617" s="55"/>
      <c r="O617" s="55">
        <v>1</v>
      </c>
      <c r="P617" s="55">
        <v>1</v>
      </c>
      <c r="Q617" s="55"/>
      <c r="R617" s="55"/>
      <c r="S617" s="55"/>
      <c r="T617" s="55"/>
      <c r="U617" s="55">
        <v>1</v>
      </c>
      <c r="V617" s="55"/>
      <c r="W617" s="55"/>
      <c r="X617" s="55"/>
      <c r="Y617" s="55">
        <v>1</v>
      </c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>
        <v>1</v>
      </c>
      <c r="AS617" s="55"/>
      <c r="AT617" s="55">
        <v>1</v>
      </c>
      <c r="AU617" s="55"/>
      <c r="AV617" s="55">
        <v>1</v>
      </c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>
        <v>2</v>
      </c>
      <c r="BS617" s="55"/>
      <c r="BT617" s="55"/>
      <c r="BU617" s="55">
        <v>10</v>
      </c>
      <c r="BV617">
        <f t="shared" si="9"/>
        <v>9</v>
      </c>
    </row>
    <row r="618" spans="1:74" x14ac:dyDescent="0.25">
      <c r="A618" s="54">
        <v>202008396</v>
      </c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>
        <v>1</v>
      </c>
      <c r="T618" s="55">
        <v>1</v>
      </c>
      <c r="U618" s="55"/>
      <c r="V618" s="55"/>
      <c r="W618" s="55"/>
      <c r="X618" s="55"/>
      <c r="Y618" s="55">
        <v>1</v>
      </c>
      <c r="Z618" s="55"/>
      <c r="AA618" s="55"/>
      <c r="AB618" s="55"/>
      <c r="AC618" s="55"/>
      <c r="AD618" s="55">
        <v>1</v>
      </c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>
        <v>1</v>
      </c>
      <c r="AU618" s="55"/>
      <c r="AV618" s="55">
        <v>1</v>
      </c>
      <c r="AW618" s="55"/>
      <c r="AX618" s="55">
        <v>1</v>
      </c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>
        <v>1</v>
      </c>
      <c r="BJ618" s="55"/>
      <c r="BK618" s="55"/>
      <c r="BL618" s="55"/>
      <c r="BM618" s="55"/>
      <c r="BN618" s="55"/>
      <c r="BO618" s="55"/>
      <c r="BP618" s="55"/>
      <c r="BQ618" s="55">
        <v>1</v>
      </c>
      <c r="BR618" s="55"/>
      <c r="BS618" s="55"/>
      <c r="BT618" s="55"/>
      <c r="BU618" s="55">
        <v>9</v>
      </c>
      <c r="BV618">
        <f t="shared" si="9"/>
        <v>9</v>
      </c>
    </row>
    <row r="619" spans="1:74" x14ac:dyDescent="0.25">
      <c r="A619" s="54">
        <v>202008397</v>
      </c>
      <c r="B619" s="55"/>
      <c r="C619" s="55"/>
      <c r="D619" s="55"/>
      <c r="E619" s="55"/>
      <c r="F619" s="55"/>
      <c r="G619" s="55"/>
      <c r="H619" s="55">
        <v>1</v>
      </c>
      <c r="I619" s="55">
        <v>1</v>
      </c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>
        <v>1</v>
      </c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>
        <v>1</v>
      </c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>
        <v>1</v>
      </c>
      <c r="BA619" s="55"/>
      <c r="BB619" s="55"/>
      <c r="BC619" s="55">
        <v>2</v>
      </c>
      <c r="BD619" s="55"/>
      <c r="BE619" s="55"/>
      <c r="BF619" s="55"/>
      <c r="BG619" s="55"/>
      <c r="BH619" s="55"/>
      <c r="BI619" s="55">
        <v>1</v>
      </c>
      <c r="BJ619" s="55"/>
      <c r="BK619" s="55"/>
      <c r="BL619" s="55"/>
      <c r="BM619" s="55"/>
      <c r="BN619" s="55"/>
      <c r="BO619" s="55">
        <v>1</v>
      </c>
      <c r="BP619" s="55"/>
      <c r="BQ619" s="55"/>
      <c r="BR619" s="55"/>
      <c r="BS619" s="55"/>
      <c r="BT619" s="55"/>
      <c r="BU619" s="55">
        <v>9</v>
      </c>
      <c r="BV619">
        <f t="shared" si="9"/>
        <v>8</v>
      </c>
    </row>
    <row r="620" spans="1:74" x14ac:dyDescent="0.25">
      <c r="A620" s="54">
        <v>202008401</v>
      </c>
      <c r="B620" s="55"/>
      <c r="C620" s="55"/>
      <c r="D620" s="55"/>
      <c r="E620" s="55"/>
      <c r="F620" s="55"/>
      <c r="G620" s="55"/>
      <c r="H620" s="55"/>
      <c r="I620" s="55">
        <v>2</v>
      </c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>
        <v>1</v>
      </c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>
        <v>1</v>
      </c>
      <c r="AS620" s="55"/>
      <c r="AT620" s="55"/>
      <c r="AU620" s="55"/>
      <c r="AV620" s="55">
        <v>3</v>
      </c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>
        <v>1</v>
      </c>
      <c r="BJ620" s="55"/>
      <c r="BK620" s="55"/>
      <c r="BL620" s="55"/>
      <c r="BM620" s="55"/>
      <c r="BN620" s="55"/>
      <c r="BO620" s="55"/>
      <c r="BP620" s="55"/>
      <c r="BQ620" s="55"/>
      <c r="BR620" s="55">
        <v>1</v>
      </c>
      <c r="BS620" s="55"/>
      <c r="BT620" s="55"/>
      <c r="BU620" s="55">
        <v>9</v>
      </c>
      <c r="BV620">
        <f t="shared" si="9"/>
        <v>6</v>
      </c>
    </row>
    <row r="621" spans="1:74" x14ac:dyDescent="0.25">
      <c r="A621" s="54">
        <v>202008410</v>
      </c>
      <c r="B621" s="55"/>
      <c r="C621" s="55">
        <v>1</v>
      </c>
      <c r="D621" s="55"/>
      <c r="E621" s="55"/>
      <c r="F621" s="55"/>
      <c r="G621" s="55"/>
      <c r="H621" s="55">
        <v>1</v>
      </c>
      <c r="I621" s="55"/>
      <c r="J621" s="55">
        <v>1</v>
      </c>
      <c r="K621" s="55"/>
      <c r="L621" s="55"/>
      <c r="M621" s="55"/>
      <c r="N621" s="55"/>
      <c r="O621" s="55">
        <v>1</v>
      </c>
      <c r="P621" s="55"/>
      <c r="Q621" s="55"/>
      <c r="R621" s="55"/>
      <c r="S621" s="55"/>
      <c r="T621" s="55"/>
      <c r="U621" s="55"/>
      <c r="V621" s="55"/>
      <c r="W621" s="55"/>
      <c r="X621" s="55"/>
      <c r="Y621" s="55">
        <v>1</v>
      </c>
      <c r="Z621" s="55">
        <v>1</v>
      </c>
      <c r="AA621" s="55"/>
      <c r="AB621" s="55"/>
      <c r="AC621" s="55"/>
      <c r="AD621" s="55"/>
      <c r="AE621" s="55"/>
      <c r="AF621" s="55"/>
      <c r="AG621" s="55">
        <v>1</v>
      </c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>
        <v>1</v>
      </c>
      <c r="BS621" s="55">
        <v>2</v>
      </c>
      <c r="BT621" s="55"/>
      <c r="BU621" s="55">
        <v>10</v>
      </c>
      <c r="BV621">
        <f t="shared" si="9"/>
        <v>9</v>
      </c>
    </row>
    <row r="622" spans="1:74" x14ac:dyDescent="0.25">
      <c r="A622" s="54">
        <v>202008413</v>
      </c>
      <c r="B622" s="55"/>
      <c r="C622" s="55"/>
      <c r="D622" s="55"/>
      <c r="E622" s="55"/>
      <c r="F622" s="55"/>
      <c r="G622" s="55"/>
      <c r="H622" s="55"/>
      <c r="I622" s="55">
        <v>1</v>
      </c>
      <c r="J622" s="55"/>
      <c r="K622" s="55"/>
      <c r="L622" s="55"/>
      <c r="M622" s="55">
        <v>1</v>
      </c>
      <c r="N622" s="55"/>
      <c r="O622" s="55">
        <v>1</v>
      </c>
      <c r="P622" s="55"/>
      <c r="Q622" s="55"/>
      <c r="R622" s="55"/>
      <c r="S622" s="55"/>
      <c r="T622" s="55"/>
      <c r="U622" s="55">
        <v>1</v>
      </c>
      <c r="V622" s="55">
        <v>2</v>
      </c>
      <c r="W622" s="55"/>
      <c r="X622" s="55"/>
      <c r="Y622" s="55">
        <v>1</v>
      </c>
      <c r="Z622" s="55"/>
      <c r="AA622" s="55"/>
      <c r="AB622" s="55"/>
      <c r="AC622" s="55">
        <v>1</v>
      </c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>
        <v>1</v>
      </c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>
        <v>1</v>
      </c>
      <c r="BS622" s="55"/>
      <c r="BT622" s="55"/>
      <c r="BU622" s="55">
        <v>10</v>
      </c>
      <c r="BV622">
        <f t="shared" si="9"/>
        <v>9</v>
      </c>
    </row>
    <row r="623" spans="1:74" x14ac:dyDescent="0.25">
      <c r="A623" s="54">
        <v>202008418</v>
      </c>
      <c r="B623" s="55"/>
      <c r="C623" s="55"/>
      <c r="D623" s="55"/>
      <c r="E623" s="55"/>
      <c r="F623" s="55"/>
      <c r="G623" s="55"/>
      <c r="H623" s="55">
        <v>1</v>
      </c>
      <c r="I623" s="55"/>
      <c r="J623" s="55"/>
      <c r="K623" s="55">
        <v>1</v>
      </c>
      <c r="L623" s="55"/>
      <c r="M623" s="55"/>
      <c r="N623" s="55"/>
      <c r="O623" s="55">
        <v>1</v>
      </c>
      <c r="P623" s="55"/>
      <c r="Q623" s="55"/>
      <c r="R623" s="55"/>
      <c r="S623" s="55"/>
      <c r="T623" s="55"/>
      <c r="U623" s="55">
        <v>1</v>
      </c>
      <c r="V623" s="55"/>
      <c r="W623" s="55"/>
      <c r="X623" s="55"/>
      <c r="Y623" s="55">
        <v>2</v>
      </c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>
        <v>1</v>
      </c>
      <c r="AS623" s="55"/>
      <c r="AT623" s="55"/>
      <c r="AU623" s="55"/>
      <c r="AV623" s="55">
        <v>1</v>
      </c>
      <c r="AW623" s="55"/>
      <c r="AX623" s="55"/>
      <c r="AY623" s="55"/>
      <c r="AZ623" s="55"/>
      <c r="BA623" s="55"/>
      <c r="BB623" s="55"/>
      <c r="BC623" s="55">
        <v>1</v>
      </c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>
        <v>1</v>
      </c>
      <c r="BT623" s="55"/>
      <c r="BU623" s="55">
        <v>10</v>
      </c>
      <c r="BV623">
        <f t="shared" si="9"/>
        <v>9</v>
      </c>
    </row>
    <row r="624" spans="1:74" x14ac:dyDescent="0.25">
      <c r="A624" s="54">
        <v>202008444</v>
      </c>
      <c r="B624" s="55"/>
      <c r="C624" s="55"/>
      <c r="D624" s="55"/>
      <c r="E624" s="55"/>
      <c r="F624" s="55"/>
      <c r="G624" s="55"/>
      <c r="H624" s="55">
        <v>1</v>
      </c>
      <c r="I624" s="55"/>
      <c r="J624" s="55"/>
      <c r="K624" s="55"/>
      <c r="L624" s="55"/>
      <c r="M624" s="55"/>
      <c r="N624" s="55"/>
      <c r="O624" s="55">
        <v>1</v>
      </c>
      <c r="P624" s="55"/>
      <c r="Q624" s="55"/>
      <c r="R624" s="55"/>
      <c r="S624" s="55"/>
      <c r="T624" s="55"/>
      <c r="U624" s="55"/>
      <c r="V624" s="55"/>
      <c r="W624" s="55">
        <v>1</v>
      </c>
      <c r="X624" s="55"/>
      <c r="Y624" s="55"/>
      <c r="Z624" s="55">
        <v>2</v>
      </c>
      <c r="AA624" s="55"/>
      <c r="AB624" s="55"/>
      <c r="AC624" s="55"/>
      <c r="AD624" s="55"/>
      <c r="AE624" s="55"/>
      <c r="AF624" s="55"/>
      <c r="AG624" s="55"/>
      <c r="AH624" s="55"/>
      <c r="AI624" s="55"/>
      <c r="AJ624" s="55">
        <v>3</v>
      </c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>
        <v>1</v>
      </c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>
        <v>1</v>
      </c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>
        <v>10</v>
      </c>
      <c r="BV624">
        <f t="shared" si="9"/>
        <v>7</v>
      </c>
    </row>
    <row r="625" spans="1:74" x14ac:dyDescent="0.25">
      <c r="A625" s="54">
        <v>202008484</v>
      </c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>
        <v>1</v>
      </c>
      <c r="Z625" s="55">
        <v>2</v>
      </c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>
        <v>1</v>
      </c>
      <c r="AM625" s="55"/>
      <c r="AN625" s="55"/>
      <c r="AO625" s="55"/>
      <c r="AP625" s="55"/>
      <c r="AQ625" s="55"/>
      <c r="AR625" s="55"/>
      <c r="AS625" s="55"/>
      <c r="AT625" s="55">
        <v>1</v>
      </c>
      <c r="AU625" s="55"/>
      <c r="AV625" s="55">
        <v>1</v>
      </c>
      <c r="AW625" s="55">
        <v>1</v>
      </c>
      <c r="AX625" s="55">
        <v>1</v>
      </c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>
        <v>1</v>
      </c>
      <c r="BN625" s="55"/>
      <c r="BO625" s="55"/>
      <c r="BP625" s="55"/>
      <c r="BQ625" s="55"/>
      <c r="BR625" s="55"/>
      <c r="BS625" s="55"/>
      <c r="BT625" s="55"/>
      <c r="BU625" s="55">
        <v>9</v>
      </c>
      <c r="BV625">
        <f t="shared" si="9"/>
        <v>8</v>
      </c>
    </row>
    <row r="626" spans="1:74" x14ac:dyDescent="0.25">
      <c r="A626" s="54">
        <v>202008551</v>
      </c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>
        <v>1</v>
      </c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>
        <v>2</v>
      </c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>
        <v>1</v>
      </c>
      <c r="AU626" s="55"/>
      <c r="AV626" s="55">
        <v>2</v>
      </c>
      <c r="AW626" s="55"/>
      <c r="AX626" s="55"/>
      <c r="AY626" s="55"/>
      <c r="AZ626" s="55"/>
      <c r="BA626" s="55"/>
      <c r="BB626" s="55"/>
      <c r="BC626" s="55">
        <v>1</v>
      </c>
      <c r="BD626" s="55"/>
      <c r="BE626" s="55"/>
      <c r="BF626" s="55"/>
      <c r="BG626" s="55">
        <v>1</v>
      </c>
      <c r="BH626" s="55"/>
      <c r="BI626" s="55"/>
      <c r="BJ626" s="55"/>
      <c r="BK626" s="55"/>
      <c r="BL626" s="55"/>
      <c r="BM626" s="55">
        <v>1</v>
      </c>
      <c r="BN626" s="55"/>
      <c r="BO626" s="55"/>
      <c r="BP626" s="55"/>
      <c r="BQ626" s="55"/>
      <c r="BR626" s="55"/>
      <c r="BS626" s="55"/>
      <c r="BT626" s="55"/>
      <c r="BU626" s="55">
        <v>9</v>
      </c>
      <c r="BV626">
        <f t="shared" si="9"/>
        <v>7</v>
      </c>
    </row>
    <row r="627" spans="1:74" x14ac:dyDescent="0.25">
      <c r="A627" s="54">
        <v>202008581</v>
      </c>
      <c r="B627" s="55"/>
      <c r="C627" s="55">
        <v>1</v>
      </c>
      <c r="D627" s="55"/>
      <c r="E627" s="55"/>
      <c r="F627" s="55"/>
      <c r="G627" s="55"/>
      <c r="H627" s="55">
        <v>1</v>
      </c>
      <c r="I627" s="55"/>
      <c r="J627" s="55"/>
      <c r="K627" s="55"/>
      <c r="L627" s="55"/>
      <c r="M627" s="55"/>
      <c r="N627" s="55"/>
      <c r="O627" s="55">
        <v>1</v>
      </c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>
        <v>1</v>
      </c>
      <c r="AW627" s="55"/>
      <c r="AX627" s="55"/>
      <c r="AY627" s="55"/>
      <c r="AZ627" s="55"/>
      <c r="BA627" s="55">
        <v>1</v>
      </c>
      <c r="BB627" s="55"/>
      <c r="BC627" s="55">
        <v>1</v>
      </c>
      <c r="BD627" s="55">
        <v>1</v>
      </c>
      <c r="BE627" s="55"/>
      <c r="BF627" s="55"/>
      <c r="BG627" s="55"/>
      <c r="BH627" s="55"/>
      <c r="BI627" s="55">
        <v>1</v>
      </c>
      <c r="BJ627" s="55"/>
      <c r="BK627" s="55"/>
      <c r="BL627" s="55"/>
      <c r="BM627" s="55"/>
      <c r="BN627" s="55"/>
      <c r="BO627" s="55"/>
      <c r="BP627" s="55"/>
      <c r="BQ627" s="55">
        <v>1</v>
      </c>
      <c r="BR627" s="55">
        <v>1</v>
      </c>
      <c r="BS627" s="55"/>
      <c r="BT627" s="55"/>
      <c r="BU627" s="55">
        <v>10</v>
      </c>
      <c r="BV627">
        <f t="shared" si="9"/>
        <v>10</v>
      </c>
    </row>
    <row r="628" spans="1:74" x14ac:dyDescent="0.25">
      <c r="A628" s="54">
        <v>202008703</v>
      </c>
      <c r="B628" s="55"/>
      <c r="C628" s="55"/>
      <c r="D628" s="55">
        <v>1</v>
      </c>
      <c r="E628" s="55"/>
      <c r="F628" s="55"/>
      <c r="G628" s="55"/>
      <c r="H628" s="55"/>
      <c r="I628" s="55"/>
      <c r="J628" s="55">
        <v>1</v>
      </c>
      <c r="K628" s="55"/>
      <c r="L628" s="55"/>
      <c r="M628" s="55"/>
      <c r="N628" s="55"/>
      <c r="O628" s="55">
        <v>1</v>
      </c>
      <c r="P628" s="55"/>
      <c r="Q628" s="55"/>
      <c r="R628" s="55"/>
      <c r="S628" s="55"/>
      <c r="T628" s="55"/>
      <c r="U628" s="55"/>
      <c r="V628" s="55"/>
      <c r="W628" s="55">
        <v>1</v>
      </c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>
        <v>1</v>
      </c>
      <c r="AI628" s="55"/>
      <c r="AJ628" s="55"/>
      <c r="AK628" s="55">
        <v>1</v>
      </c>
      <c r="AL628" s="55"/>
      <c r="AM628" s="55"/>
      <c r="AN628" s="55"/>
      <c r="AO628" s="55"/>
      <c r="AP628" s="55"/>
      <c r="AQ628" s="55"/>
      <c r="AR628" s="55"/>
      <c r="AS628" s="55"/>
      <c r="AT628" s="55">
        <v>1</v>
      </c>
      <c r="AU628" s="55"/>
      <c r="AV628" s="55">
        <v>1</v>
      </c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>
        <v>1</v>
      </c>
      <c r="BN628" s="55"/>
      <c r="BO628" s="55">
        <v>1</v>
      </c>
      <c r="BP628" s="55"/>
      <c r="BQ628" s="55"/>
      <c r="BR628" s="55"/>
      <c r="BS628" s="55"/>
      <c r="BT628" s="55"/>
      <c r="BU628" s="55">
        <v>10</v>
      </c>
      <c r="BV628">
        <f t="shared" si="9"/>
        <v>10</v>
      </c>
    </row>
    <row r="629" spans="1:74" x14ac:dyDescent="0.25">
      <c r="A629" s="54">
        <v>202008856</v>
      </c>
      <c r="B629" s="55"/>
      <c r="C629" s="55">
        <v>2</v>
      </c>
      <c r="D629" s="55"/>
      <c r="E629" s="55"/>
      <c r="F629" s="55"/>
      <c r="G629" s="55"/>
      <c r="H629" s="55"/>
      <c r="I629" s="55">
        <v>1</v>
      </c>
      <c r="J629" s="55">
        <v>1</v>
      </c>
      <c r="K629" s="55"/>
      <c r="L629" s="55"/>
      <c r="M629" s="55"/>
      <c r="N629" s="55"/>
      <c r="O629" s="55">
        <v>1</v>
      </c>
      <c r="P629" s="55"/>
      <c r="Q629" s="55"/>
      <c r="R629" s="55"/>
      <c r="S629" s="55"/>
      <c r="T629" s="55"/>
      <c r="U629" s="55"/>
      <c r="V629" s="55"/>
      <c r="W629" s="55"/>
      <c r="X629" s="55">
        <v>1</v>
      </c>
      <c r="Y629" s="55"/>
      <c r="Z629" s="55"/>
      <c r="AA629" s="55"/>
      <c r="AB629" s="55"/>
      <c r="AC629" s="55">
        <v>1</v>
      </c>
      <c r="AD629" s="55"/>
      <c r="AE629" s="55"/>
      <c r="AF629" s="55"/>
      <c r="AG629" s="55"/>
      <c r="AH629" s="55"/>
      <c r="AI629" s="55">
        <v>1</v>
      </c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>
        <v>1</v>
      </c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>
        <v>1</v>
      </c>
      <c r="BS629" s="55"/>
      <c r="BT629" s="55"/>
      <c r="BU629" s="55">
        <v>10</v>
      </c>
      <c r="BV629">
        <f t="shared" si="9"/>
        <v>9</v>
      </c>
    </row>
    <row r="630" spans="1:74" x14ac:dyDescent="0.25">
      <c r="A630" s="54">
        <v>202008862</v>
      </c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>
        <v>1</v>
      </c>
      <c r="W630" s="55"/>
      <c r="X630" s="55"/>
      <c r="Y630" s="55"/>
      <c r="Z630" s="55">
        <v>2</v>
      </c>
      <c r="AA630" s="55"/>
      <c r="AB630" s="55"/>
      <c r="AC630" s="55"/>
      <c r="AD630" s="55"/>
      <c r="AE630" s="55"/>
      <c r="AF630" s="55"/>
      <c r="AG630" s="55">
        <v>2</v>
      </c>
      <c r="AH630" s="55"/>
      <c r="AI630" s="55"/>
      <c r="AJ630" s="55"/>
      <c r="AK630" s="55"/>
      <c r="AL630" s="55"/>
      <c r="AM630" s="55"/>
      <c r="AN630" s="55"/>
      <c r="AO630" s="55">
        <v>1</v>
      </c>
      <c r="AP630" s="55"/>
      <c r="AQ630" s="55"/>
      <c r="AR630" s="55"/>
      <c r="AS630" s="55"/>
      <c r="AT630" s="55">
        <v>1</v>
      </c>
      <c r="AU630" s="55"/>
      <c r="AV630" s="55"/>
      <c r="AW630" s="55"/>
      <c r="AX630" s="55"/>
      <c r="AY630" s="55"/>
      <c r="AZ630" s="55"/>
      <c r="BA630" s="55"/>
      <c r="BB630" s="55"/>
      <c r="BC630" s="55">
        <v>1</v>
      </c>
      <c r="BD630" s="55"/>
      <c r="BE630" s="55"/>
      <c r="BF630" s="55"/>
      <c r="BG630" s="55"/>
      <c r="BH630" s="55"/>
      <c r="BI630" s="55">
        <v>1</v>
      </c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>
        <v>9</v>
      </c>
      <c r="BV630">
        <f t="shared" si="9"/>
        <v>7</v>
      </c>
    </row>
    <row r="631" spans="1:74" x14ac:dyDescent="0.25">
      <c r="A631" s="54">
        <v>202008866</v>
      </c>
      <c r="B631" s="55"/>
      <c r="C631" s="55"/>
      <c r="D631" s="55"/>
      <c r="E631" s="55">
        <v>1</v>
      </c>
      <c r="F631" s="55"/>
      <c r="G631" s="55">
        <v>1</v>
      </c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>
        <v>1</v>
      </c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>
        <v>1</v>
      </c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>
        <v>1</v>
      </c>
      <c r="BK631" s="55"/>
      <c r="BL631" s="55"/>
      <c r="BM631" s="55">
        <v>2</v>
      </c>
      <c r="BN631" s="55"/>
      <c r="BO631" s="55"/>
      <c r="BP631" s="55"/>
      <c r="BQ631" s="55">
        <v>2</v>
      </c>
      <c r="BR631" s="55"/>
      <c r="BS631" s="55"/>
      <c r="BT631" s="55"/>
      <c r="BU631" s="55">
        <v>9</v>
      </c>
      <c r="BV631">
        <f t="shared" si="9"/>
        <v>7</v>
      </c>
    </row>
    <row r="632" spans="1:74" x14ac:dyDescent="0.25">
      <c r="A632" s="54">
        <v>202008867</v>
      </c>
      <c r="B632" s="55">
        <v>1</v>
      </c>
      <c r="C632" s="55"/>
      <c r="D632" s="55"/>
      <c r="E632" s="55"/>
      <c r="F632" s="55"/>
      <c r="G632" s="55"/>
      <c r="H632" s="55"/>
      <c r="I632" s="55">
        <v>1</v>
      </c>
      <c r="J632" s="55"/>
      <c r="K632" s="55"/>
      <c r="L632" s="55"/>
      <c r="M632" s="55"/>
      <c r="N632" s="55"/>
      <c r="O632" s="55">
        <v>1</v>
      </c>
      <c r="P632" s="55"/>
      <c r="Q632" s="55"/>
      <c r="R632" s="55"/>
      <c r="S632" s="55"/>
      <c r="T632" s="55"/>
      <c r="U632" s="55"/>
      <c r="V632" s="55"/>
      <c r="W632" s="55"/>
      <c r="X632" s="55"/>
      <c r="Y632" s="55">
        <v>1</v>
      </c>
      <c r="Z632" s="55"/>
      <c r="AA632" s="55"/>
      <c r="AB632" s="55"/>
      <c r="AC632" s="55"/>
      <c r="AD632" s="55">
        <v>1</v>
      </c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>
        <v>1</v>
      </c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>
        <v>2</v>
      </c>
      <c r="BJ632" s="55"/>
      <c r="BK632" s="55"/>
      <c r="BL632" s="55"/>
      <c r="BM632" s="55">
        <v>1</v>
      </c>
      <c r="BN632" s="55"/>
      <c r="BO632" s="55"/>
      <c r="BP632" s="55"/>
      <c r="BQ632" s="55"/>
      <c r="BR632" s="55"/>
      <c r="BS632" s="55"/>
      <c r="BT632" s="55"/>
      <c r="BU632" s="55">
        <v>9</v>
      </c>
      <c r="BV632">
        <f t="shared" si="9"/>
        <v>8</v>
      </c>
    </row>
    <row r="633" spans="1:74" x14ac:dyDescent="0.25">
      <c r="A633" s="54">
        <v>202008902</v>
      </c>
      <c r="B633" s="55"/>
      <c r="C633" s="55">
        <v>2</v>
      </c>
      <c r="D633" s="55"/>
      <c r="E633" s="55">
        <v>1</v>
      </c>
      <c r="F633" s="55"/>
      <c r="G633" s="55"/>
      <c r="H633" s="55"/>
      <c r="I633" s="55"/>
      <c r="J633" s="55"/>
      <c r="K633" s="55"/>
      <c r="L633" s="55"/>
      <c r="M633" s="55"/>
      <c r="N633" s="55"/>
      <c r="O633" s="55">
        <v>1</v>
      </c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>
        <v>1</v>
      </c>
      <c r="AA633" s="55"/>
      <c r="AB633" s="55"/>
      <c r="AC633" s="55"/>
      <c r="AD633" s="55">
        <v>1</v>
      </c>
      <c r="AE633" s="55"/>
      <c r="AF633" s="55"/>
      <c r="AG633" s="55"/>
      <c r="AH633" s="55"/>
      <c r="AI633" s="55"/>
      <c r="AJ633" s="55"/>
      <c r="AK633" s="55"/>
      <c r="AL633" s="55">
        <v>1</v>
      </c>
      <c r="AM633" s="55"/>
      <c r="AN633" s="55"/>
      <c r="AO633" s="55"/>
      <c r="AP633" s="55"/>
      <c r="AQ633" s="55"/>
      <c r="AR633" s="55"/>
      <c r="AS633" s="55"/>
      <c r="AT633" s="55"/>
      <c r="AU633" s="55"/>
      <c r="AV633" s="55">
        <v>1</v>
      </c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>
        <v>1</v>
      </c>
      <c r="BN633" s="55"/>
      <c r="BO633" s="55"/>
      <c r="BP633" s="55"/>
      <c r="BQ633" s="55"/>
      <c r="BR633" s="55"/>
      <c r="BS633" s="55"/>
      <c r="BT633" s="55"/>
      <c r="BU633" s="55">
        <v>9</v>
      </c>
      <c r="BV633">
        <f t="shared" si="9"/>
        <v>8</v>
      </c>
    </row>
    <row r="634" spans="1:74" x14ac:dyDescent="0.25">
      <c r="A634" s="54">
        <v>202009360</v>
      </c>
      <c r="B634" s="55"/>
      <c r="C634" s="55"/>
      <c r="D634" s="55"/>
      <c r="E634" s="55">
        <v>1</v>
      </c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>
        <v>1</v>
      </c>
      <c r="AE634" s="55"/>
      <c r="AF634" s="55">
        <v>1</v>
      </c>
      <c r="AG634" s="55"/>
      <c r="AH634" s="55"/>
      <c r="AI634" s="55"/>
      <c r="AJ634" s="55"/>
      <c r="AK634" s="55"/>
      <c r="AL634" s="55"/>
      <c r="AM634" s="55"/>
      <c r="AN634" s="55"/>
      <c r="AO634" s="55">
        <v>1</v>
      </c>
      <c r="AP634" s="55"/>
      <c r="AQ634" s="55"/>
      <c r="AR634" s="55"/>
      <c r="AS634" s="55"/>
      <c r="AT634" s="55"/>
      <c r="AU634" s="55"/>
      <c r="AV634" s="55">
        <v>1</v>
      </c>
      <c r="AW634" s="55"/>
      <c r="AX634" s="55"/>
      <c r="AY634" s="55"/>
      <c r="AZ634" s="55"/>
      <c r="BA634" s="55"/>
      <c r="BB634" s="55"/>
      <c r="BC634" s="55">
        <v>2</v>
      </c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>
        <v>2</v>
      </c>
      <c r="BR634" s="55"/>
      <c r="BS634" s="55"/>
      <c r="BT634" s="55"/>
      <c r="BU634" s="55">
        <v>9</v>
      </c>
      <c r="BV634">
        <f t="shared" si="9"/>
        <v>7</v>
      </c>
    </row>
    <row r="635" spans="1:74" x14ac:dyDescent="0.25">
      <c r="A635" s="54">
        <v>202009533</v>
      </c>
      <c r="B635" s="55"/>
      <c r="C635" s="55">
        <v>1</v>
      </c>
      <c r="D635" s="55"/>
      <c r="E635" s="55"/>
      <c r="F635" s="55"/>
      <c r="G635" s="55"/>
      <c r="H635" s="55"/>
      <c r="I635" s="55">
        <v>1</v>
      </c>
      <c r="J635" s="55"/>
      <c r="K635" s="55"/>
      <c r="L635" s="55"/>
      <c r="M635" s="55">
        <v>1</v>
      </c>
      <c r="N635" s="55"/>
      <c r="O635" s="55"/>
      <c r="P635" s="55"/>
      <c r="Q635" s="55"/>
      <c r="R635" s="55"/>
      <c r="S635" s="55"/>
      <c r="T635" s="55"/>
      <c r="U635" s="55"/>
      <c r="V635" s="55"/>
      <c r="W635" s="55">
        <v>1</v>
      </c>
      <c r="X635" s="55"/>
      <c r="Y635" s="55">
        <v>1</v>
      </c>
      <c r="Z635" s="55">
        <v>1</v>
      </c>
      <c r="AA635" s="55"/>
      <c r="AB635" s="55"/>
      <c r="AC635" s="55"/>
      <c r="AD635" s="55"/>
      <c r="AE635" s="55"/>
      <c r="AF635" s="55"/>
      <c r="AG635" s="55"/>
      <c r="AH635" s="55"/>
      <c r="AI635" s="55">
        <v>1</v>
      </c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>
        <v>1</v>
      </c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>
        <v>1</v>
      </c>
      <c r="BS635" s="55"/>
      <c r="BT635" s="55"/>
      <c r="BU635" s="55">
        <v>9</v>
      </c>
      <c r="BV635">
        <f t="shared" si="9"/>
        <v>9</v>
      </c>
    </row>
    <row r="636" spans="1:74" x14ac:dyDescent="0.25">
      <c r="A636" s="54">
        <v>202009538</v>
      </c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>
        <v>1</v>
      </c>
      <c r="P636" s="55"/>
      <c r="Q636" s="55"/>
      <c r="R636" s="55"/>
      <c r="S636" s="55"/>
      <c r="T636" s="55"/>
      <c r="U636" s="55"/>
      <c r="V636" s="55"/>
      <c r="W636" s="55"/>
      <c r="X636" s="55"/>
      <c r="Y636" s="55">
        <v>1</v>
      </c>
      <c r="Z636" s="55">
        <v>1</v>
      </c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>
        <v>1</v>
      </c>
      <c r="AW636" s="55"/>
      <c r="AX636" s="55"/>
      <c r="AY636" s="55"/>
      <c r="AZ636" s="55"/>
      <c r="BA636" s="55"/>
      <c r="BB636" s="55"/>
      <c r="BC636" s="55">
        <v>1</v>
      </c>
      <c r="BD636" s="55"/>
      <c r="BE636" s="55"/>
      <c r="BF636" s="55"/>
      <c r="BG636" s="55"/>
      <c r="BH636" s="55"/>
      <c r="BI636" s="55">
        <v>1</v>
      </c>
      <c r="BJ636" s="55"/>
      <c r="BK636" s="55"/>
      <c r="BL636" s="55"/>
      <c r="BM636" s="55"/>
      <c r="BN636" s="55">
        <v>1</v>
      </c>
      <c r="BO636" s="55">
        <v>1</v>
      </c>
      <c r="BP636" s="55"/>
      <c r="BQ636" s="55"/>
      <c r="BR636" s="55">
        <v>1</v>
      </c>
      <c r="BS636" s="55">
        <v>1</v>
      </c>
      <c r="BT636" s="55"/>
      <c r="BU636" s="55">
        <v>10</v>
      </c>
      <c r="BV636">
        <f t="shared" si="9"/>
        <v>10</v>
      </c>
    </row>
    <row r="637" spans="1:74" x14ac:dyDescent="0.25">
      <c r="A637" s="54">
        <v>202009548</v>
      </c>
      <c r="B637" s="55"/>
      <c r="C637" s="55"/>
      <c r="D637" s="55"/>
      <c r="E637" s="55">
        <v>2</v>
      </c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>
        <v>1</v>
      </c>
      <c r="W637" s="55"/>
      <c r="X637" s="55"/>
      <c r="Y637" s="55">
        <v>2</v>
      </c>
      <c r="Z637" s="55">
        <v>1</v>
      </c>
      <c r="AA637" s="55"/>
      <c r="AB637" s="55"/>
      <c r="AC637" s="55"/>
      <c r="AD637" s="55"/>
      <c r="AE637" s="55"/>
      <c r="AF637" s="55"/>
      <c r="AG637" s="55"/>
      <c r="AH637" s="55">
        <v>1</v>
      </c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>
        <v>1</v>
      </c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>
        <v>1</v>
      </c>
      <c r="BR637" s="55"/>
      <c r="BS637" s="55"/>
      <c r="BT637" s="55"/>
      <c r="BU637" s="55">
        <v>9</v>
      </c>
      <c r="BV637">
        <f t="shared" si="9"/>
        <v>7</v>
      </c>
    </row>
    <row r="638" spans="1:74" x14ac:dyDescent="0.25">
      <c r="A638" s="54">
        <v>202009549</v>
      </c>
      <c r="B638" s="55"/>
      <c r="C638" s="55"/>
      <c r="D638" s="55"/>
      <c r="E638" s="55"/>
      <c r="F638" s="55"/>
      <c r="G638" s="55"/>
      <c r="H638" s="55"/>
      <c r="I638" s="55">
        <v>1</v>
      </c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>
        <v>1</v>
      </c>
      <c r="Z638" s="55"/>
      <c r="AA638" s="55"/>
      <c r="AB638" s="55"/>
      <c r="AC638" s="55"/>
      <c r="AD638" s="55">
        <v>2</v>
      </c>
      <c r="AE638" s="55"/>
      <c r="AF638" s="55"/>
      <c r="AG638" s="55">
        <v>2</v>
      </c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>
        <v>1</v>
      </c>
      <c r="AV638" s="55"/>
      <c r="AW638" s="55"/>
      <c r="AX638" s="55"/>
      <c r="AY638" s="55">
        <v>1</v>
      </c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>
        <v>1</v>
      </c>
      <c r="BR638" s="55"/>
      <c r="BS638" s="55"/>
      <c r="BT638" s="55"/>
      <c r="BU638" s="55">
        <v>9</v>
      </c>
      <c r="BV638">
        <f t="shared" si="9"/>
        <v>7</v>
      </c>
    </row>
    <row r="639" spans="1:74" x14ac:dyDescent="0.25">
      <c r="A639" s="54">
        <v>202101913</v>
      </c>
      <c r="B639" s="55"/>
      <c r="C639" s="55"/>
      <c r="D639" s="55">
        <v>1</v>
      </c>
      <c r="E639" s="55"/>
      <c r="F639" s="55"/>
      <c r="G639" s="55"/>
      <c r="H639" s="55">
        <v>1</v>
      </c>
      <c r="I639" s="55"/>
      <c r="J639" s="55"/>
      <c r="K639" s="55">
        <v>1</v>
      </c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>
        <v>2</v>
      </c>
      <c r="Z639" s="55"/>
      <c r="AA639" s="55"/>
      <c r="AB639" s="55"/>
      <c r="AC639" s="55">
        <v>1</v>
      </c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>
        <v>1</v>
      </c>
      <c r="BJ639" s="55"/>
      <c r="BK639" s="55"/>
      <c r="BL639" s="55"/>
      <c r="BM639" s="55"/>
      <c r="BN639" s="55"/>
      <c r="BO639" s="55"/>
      <c r="BP639" s="55"/>
      <c r="BQ639" s="55"/>
      <c r="BR639" s="55">
        <v>2</v>
      </c>
      <c r="BS639" s="55"/>
      <c r="BT639" s="55"/>
      <c r="BU639" s="55">
        <v>9</v>
      </c>
      <c r="BV639">
        <f t="shared" si="9"/>
        <v>7</v>
      </c>
    </row>
    <row r="640" spans="1:74" x14ac:dyDescent="0.25">
      <c r="A640" s="54">
        <v>202102204</v>
      </c>
      <c r="B640" s="55"/>
      <c r="C640" s="55"/>
      <c r="D640" s="55"/>
      <c r="E640" s="55"/>
      <c r="F640" s="55"/>
      <c r="G640" s="55"/>
      <c r="H640" s="55">
        <v>2</v>
      </c>
      <c r="I640" s="55"/>
      <c r="J640" s="55"/>
      <c r="K640" s="55">
        <v>1</v>
      </c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>
        <v>1</v>
      </c>
      <c r="Z640" s="55"/>
      <c r="AA640" s="55"/>
      <c r="AB640" s="55"/>
      <c r="AC640" s="55"/>
      <c r="AD640" s="55">
        <v>1</v>
      </c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>
        <v>1</v>
      </c>
      <c r="AV640" s="55"/>
      <c r="AW640" s="55"/>
      <c r="AX640" s="55">
        <v>1</v>
      </c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>
        <v>2</v>
      </c>
      <c r="BR640" s="55"/>
      <c r="BS640" s="55">
        <v>1</v>
      </c>
      <c r="BT640" s="55"/>
      <c r="BU640" s="55">
        <v>10</v>
      </c>
      <c r="BV640">
        <f t="shared" si="9"/>
        <v>8</v>
      </c>
    </row>
    <row r="641" spans="1:74" x14ac:dyDescent="0.25">
      <c r="A641" s="54">
        <v>202102693</v>
      </c>
      <c r="B641" s="55"/>
      <c r="C641" s="55"/>
      <c r="D641" s="55"/>
      <c r="E641" s="55"/>
      <c r="F641" s="55"/>
      <c r="G641" s="55"/>
      <c r="H641" s="55"/>
      <c r="I641" s="55">
        <v>1</v>
      </c>
      <c r="J641" s="55"/>
      <c r="K641" s="55"/>
      <c r="L641" s="55"/>
      <c r="M641" s="55"/>
      <c r="N641" s="55"/>
      <c r="O641" s="55">
        <v>1</v>
      </c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>
        <v>1</v>
      </c>
      <c r="AA641" s="55"/>
      <c r="AB641" s="55"/>
      <c r="AC641" s="55">
        <v>1</v>
      </c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>
        <v>1</v>
      </c>
      <c r="AV641" s="55">
        <v>1</v>
      </c>
      <c r="AW641" s="55"/>
      <c r="AX641" s="55"/>
      <c r="AY641" s="55"/>
      <c r="AZ641" s="55"/>
      <c r="BA641" s="55"/>
      <c r="BB641" s="55"/>
      <c r="BC641" s="55">
        <v>1</v>
      </c>
      <c r="BD641" s="55"/>
      <c r="BE641" s="55"/>
      <c r="BF641" s="55"/>
      <c r="BG641" s="55"/>
      <c r="BH641" s="55"/>
      <c r="BI641" s="55"/>
      <c r="BJ641" s="55"/>
      <c r="BK641" s="55"/>
      <c r="BL641" s="55"/>
      <c r="BM641" s="55">
        <v>1</v>
      </c>
      <c r="BN641" s="55"/>
      <c r="BO641" s="55"/>
      <c r="BP641" s="55"/>
      <c r="BQ641" s="55"/>
      <c r="BR641" s="55">
        <v>2</v>
      </c>
      <c r="BS641" s="55"/>
      <c r="BT641" s="55"/>
      <c r="BU641" s="55">
        <v>10</v>
      </c>
      <c r="BV641">
        <f t="shared" si="9"/>
        <v>9</v>
      </c>
    </row>
    <row r="642" spans="1:74" x14ac:dyDescent="0.25">
      <c r="A642" s="54">
        <v>202102694</v>
      </c>
      <c r="B642" s="55"/>
      <c r="C642" s="55"/>
      <c r="D642" s="55"/>
      <c r="E642" s="55"/>
      <c r="F642" s="55"/>
      <c r="G642" s="55"/>
      <c r="H642" s="55">
        <v>1</v>
      </c>
      <c r="I642" s="55"/>
      <c r="J642" s="55"/>
      <c r="K642" s="55"/>
      <c r="L642" s="55"/>
      <c r="M642" s="55"/>
      <c r="N642" s="55"/>
      <c r="O642" s="55">
        <v>1</v>
      </c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>
        <v>1</v>
      </c>
      <c r="AI642" s="55"/>
      <c r="AJ642" s="55"/>
      <c r="AK642" s="55"/>
      <c r="AL642" s="55"/>
      <c r="AM642" s="55"/>
      <c r="AN642" s="55">
        <v>1</v>
      </c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>
        <v>1</v>
      </c>
      <c r="BB642" s="55">
        <v>1</v>
      </c>
      <c r="BC642" s="55"/>
      <c r="BD642" s="55"/>
      <c r="BE642" s="55"/>
      <c r="BF642" s="55"/>
      <c r="BG642" s="55"/>
      <c r="BH642" s="55"/>
      <c r="BI642" s="55">
        <v>1</v>
      </c>
      <c r="BJ642" s="55"/>
      <c r="BK642" s="55"/>
      <c r="BL642" s="55"/>
      <c r="BM642" s="55"/>
      <c r="BN642" s="55"/>
      <c r="BO642" s="55">
        <v>1</v>
      </c>
      <c r="BP642" s="55"/>
      <c r="BQ642" s="55">
        <v>1</v>
      </c>
      <c r="BR642" s="55">
        <v>1</v>
      </c>
      <c r="BS642" s="55"/>
      <c r="BT642" s="55"/>
      <c r="BU642" s="55">
        <v>10</v>
      </c>
      <c r="BV642">
        <f t="shared" si="9"/>
        <v>10</v>
      </c>
    </row>
    <row r="643" spans="1:74" x14ac:dyDescent="0.25">
      <c r="A643" s="54">
        <v>202102695</v>
      </c>
      <c r="B643" s="55"/>
      <c r="C643" s="55"/>
      <c r="D643" s="55"/>
      <c r="E643" s="55"/>
      <c r="F643" s="55"/>
      <c r="G643" s="55"/>
      <c r="H643" s="55"/>
      <c r="I643" s="55">
        <v>1</v>
      </c>
      <c r="J643" s="55"/>
      <c r="K643" s="55">
        <v>1</v>
      </c>
      <c r="L643" s="55"/>
      <c r="M643" s="55"/>
      <c r="N643" s="55"/>
      <c r="O643" s="55">
        <v>1</v>
      </c>
      <c r="P643" s="55"/>
      <c r="Q643" s="55"/>
      <c r="R643" s="55"/>
      <c r="S643" s="55"/>
      <c r="T643" s="55"/>
      <c r="U643" s="55"/>
      <c r="V643" s="55">
        <v>1</v>
      </c>
      <c r="W643" s="55">
        <v>1</v>
      </c>
      <c r="X643" s="55"/>
      <c r="Y643" s="55">
        <v>1</v>
      </c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>
        <v>1</v>
      </c>
      <c r="AW643" s="55">
        <v>1</v>
      </c>
      <c r="AX643" s="55">
        <v>1</v>
      </c>
      <c r="AY643" s="55"/>
      <c r="AZ643" s="55"/>
      <c r="BA643" s="55"/>
      <c r="BB643" s="55"/>
      <c r="BC643" s="55">
        <v>1</v>
      </c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>
        <v>10</v>
      </c>
      <c r="BV643">
        <f t="shared" si="9"/>
        <v>10</v>
      </c>
    </row>
    <row r="644" spans="1:74" x14ac:dyDescent="0.25">
      <c r="A644" s="54">
        <v>202102696</v>
      </c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>
        <v>1</v>
      </c>
      <c r="P644" s="55"/>
      <c r="Q644" s="55"/>
      <c r="R644" s="55"/>
      <c r="S644" s="55"/>
      <c r="T644" s="55"/>
      <c r="U644" s="55"/>
      <c r="V644" s="55"/>
      <c r="W644" s="55"/>
      <c r="X644" s="55"/>
      <c r="Y644" s="55">
        <v>1</v>
      </c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>
        <v>1</v>
      </c>
      <c r="AK644" s="55"/>
      <c r="AL644" s="55">
        <v>1</v>
      </c>
      <c r="AM644" s="55"/>
      <c r="AN644" s="55"/>
      <c r="AO644" s="55"/>
      <c r="AP644" s="55"/>
      <c r="AQ644" s="55"/>
      <c r="AR644" s="55"/>
      <c r="AS644" s="55"/>
      <c r="AT644" s="55"/>
      <c r="AU644" s="55"/>
      <c r="AV644" s="55">
        <v>1</v>
      </c>
      <c r="AW644" s="55">
        <v>1</v>
      </c>
      <c r="AX644" s="55"/>
      <c r="AY644" s="55"/>
      <c r="AZ644" s="55"/>
      <c r="BA644" s="55">
        <v>1</v>
      </c>
      <c r="BB644" s="55"/>
      <c r="BC644" s="55">
        <v>1</v>
      </c>
      <c r="BD644" s="55"/>
      <c r="BE644" s="55"/>
      <c r="BF644" s="55"/>
      <c r="BG644" s="55"/>
      <c r="BH644" s="55"/>
      <c r="BI644" s="55"/>
      <c r="BJ644" s="55"/>
      <c r="BK644" s="55"/>
      <c r="BL644" s="55"/>
      <c r="BM644" s="55">
        <v>1</v>
      </c>
      <c r="BN644" s="55"/>
      <c r="BO644" s="55"/>
      <c r="BP644" s="55"/>
      <c r="BQ644" s="55"/>
      <c r="BR644" s="55"/>
      <c r="BS644" s="55"/>
      <c r="BT644" s="55">
        <v>1</v>
      </c>
      <c r="BU644" s="55">
        <v>10</v>
      </c>
      <c r="BV644">
        <f t="shared" si="9"/>
        <v>10</v>
      </c>
    </row>
    <row r="645" spans="1:74" x14ac:dyDescent="0.25">
      <c r="A645" s="54">
        <v>202102698</v>
      </c>
      <c r="B645" s="55"/>
      <c r="C645" s="55"/>
      <c r="D645" s="55">
        <v>1</v>
      </c>
      <c r="E645" s="55"/>
      <c r="F645" s="55"/>
      <c r="G645" s="55"/>
      <c r="H645" s="55">
        <v>1</v>
      </c>
      <c r="I645" s="55"/>
      <c r="J645" s="55"/>
      <c r="K645" s="55"/>
      <c r="L645" s="55"/>
      <c r="M645" s="55">
        <v>1</v>
      </c>
      <c r="N645" s="55"/>
      <c r="O645" s="55"/>
      <c r="P645" s="55"/>
      <c r="Q645" s="55"/>
      <c r="R645" s="55"/>
      <c r="S645" s="55"/>
      <c r="T645" s="55"/>
      <c r="U645" s="55">
        <v>1</v>
      </c>
      <c r="V645" s="55"/>
      <c r="W645" s="55"/>
      <c r="X645" s="55"/>
      <c r="Y645" s="55"/>
      <c r="Z645" s="55">
        <v>1</v>
      </c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>
        <v>1</v>
      </c>
      <c r="AS645" s="55"/>
      <c r="AT645" s="55"/>
      <c r="AU645" s="55"/>
      <c r="AV645" s="55">
        <v>1</v>
      </c>
      <c r="AW645" s="55"/>
      <c r="AX645" s="55"/>
      <c r="AY645" s="55"/>
      <c r="AZ645" s="55"/>
      <c r="BA645" s="55"/>
      <c r="BB645" s="55"/>
      <c r="BC645" s="55">
        <v>1</v>
      </c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>
        <v>2</v>
      </c>
      <c r="BS645" s="55"/>
      <c r="BT645" s="55"/>
      <c r="BU645" s="55">
        <v>10</v>
      </c>
      <c r="BV645">
        <f t="shared" si="9"/>
        <v>9</v>
      </c>
    </row>
    <row r="646" spans="1:74" x14ac:dyDescent="0.25">
      <c r="A646" s="54">
        <v>202102699</v>
      </c>
      <c r="B646" s="55"/>
      <c r="C646" s="55">
        <v>1</v>
      </c>
      <c r="D646" s="55"/>
      <c r="E646" s="55"/>
      <c r="F646" s="55"/>
      <c r="G646" s="55"/>
      <c r="H646" s="55">
        <v>1</v>
      </c>
      <c r="I646" s="55">
        <v>1</v>
      </c>
      <c r="J646" s="55">
        <v>1</v>
      </c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>
        <v>1</v>
      </c>
      <c r="X646" s="55"/>
      <c r="Y646" s="55"/>
      <c r="Z646" s="55"/>
      <c r="AA646" s="55"/>
      <c r="AB646" s="55"/>
      <c r="AC646" s="55">
        <v>1</v>
      </c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>
        <v>1</v>
      </c>
      <c r="AW646" s="55"/>
      <c r="AX646" s="55">
        <v>1</v>
      </c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>
        <v>1</v>
      </c>
      <c r="BO646" s="55"/>
      <c r="BP646" s="55"/>
      <c r="BQ646" s="55"/>
      <c r="BR646" s="55">
        <v>1</v>
      </c>
      <c r="BS646" s="55"/>
      <c r="BT646" s="55"/>
      <c r="BU646" s="55">
        <v>10</v>
      </c>
      <c r="BV646">
        <f t="shared" ref="BV646:BV666" si="10">COUNT(B646:BT646)</f>
        <v>10</v>
      </c>
    </row>
    <row r="647" spans="1:74" x14ac:dyDescent="0.25">
      <c r="A647" s="54">
        <v>202102702</v>
      </c>
      <c r="B647" s="55"/>
      <c r="C647" s="55">
        <v>1</v>
      </c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>
        <v>1</v>
      </c>
      <c r="T647" s="55"/>
      <c r="U647" s="55"/>
      <c r="V647" s="55"/>
      <c r="W647" s="55"/>
      <c r="X647" s="55"/>
      <c r="Y647" s="55">
        <v>1</v>
      </c>
      <c r="Z647" s="55">
        <v>1</v>
      </c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>
        <v>1</v>
      </c>
      <c r="AU647" s="55"/>
      <c r="AV647" s="55"/>
      <c r="AW647" s="55"/>
      <c r="AX647" s="55">
        <v>1</v>
      </c>
      <c r="AY647" s="55"/>
      <c r="AZ647" s="55"/>
      <c r="BA647" s="55">
        <v>1</v>
      </c>
      <c r="BB647" s="55"/>
      <c r="BC647" s="55"/>
      <c r="BD647" s="55">
        <v>1</v>
      </c>
      <c r="BE647" s="55"/>
      <c r="BF647" s="55"/>
      <c r="BG647" s="55"/>
      <c r="BH647" s="55"/>
      <c r="BI647" s="55">
        <v>1</v>
      </c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>
        <v>9</v>
      </c>
      <c r="BV647">
        <f t="shared" si="10"/>
        <v>9</v>
      </c>
    </row>
    <row r="648" spans="1:74" x14ac:dyDescent="0.25">
      <c r="A648" s="54">
        <v>202102704</v>
      </c>
      <c r="B648" s="55"/>
      <c r="C648" s="55">
        <v>1</v>
      </c>
      <c r="D648" s="55"/>
      <c r="E648" s="55"/>
      <c r="F648" s="55">
        <v>1</v>
      </c>
      <c r="G648" s="55"/>
      <c r="H648" s="55"/>
      <c r="I648" s="55">
        <v>1</v>
      </c>
      <c r="J648" s="55"/>
      <c r="K648" s="55"/>
      <c r="L648" s="55"/>
      <c r="M648" s="55"/>
      <c r="N648" s="55"/>
      <c r="O648" s="55">
        <v>1</v>
      </c>
      <c r="P648" s="55"/>
      <c r="Q648" s="55"/>
      <c r="R648" s="55"/>
      <c r="S648" s="55"/>
      <c r="T648" s="55"/>
      <c r="U648" s="55"/>
      <c r="V648" s="55"/>
      <c r="W648" s="55"/>
      <c r="X648" s="55"/>
      <c r="Y648" s="55">
        <v>1</v>
      </c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>
        <v>1</v>
      </c>
      <c r="AP648" s="55"/>
      <c r="AQ648" s="55"/>
      <c r="AR648" s="55"/>
      <c r="AS648" s="55"/>
      <c r="AT648" s="55"/>
      <c r="AU648" s="55"/>
      <c r="AV648" s="55"/>
      <c r="AW648" s="55">
        <v>1</v>
      </c>
      <c r="AX648" s="55"/>
      <c r="AY648" s="55"/>
      <c r="AZ648" s="55"/>
      <c r="BA648" s="55"/>
      <c r="BB648" s="55"/>
      <c r="BC648" s="55">
        <v>1</v>
      </c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>
        <v>1</v>
      </c>
      <c r="BS648" s="55"/>
      <c r="BT648" s="55"/>
      <c r="BU648" s="55">
        <v>9</v>
      </c>
      <c r="BV648">
        <f t="shared" si="10"/>
        <v>9</v>
      </c>
    </row>
    <row r="649" spans="1:74" x14ac:dyDescent="0.25">
      <c r="A649" s="54">
        <v>202102705</v>
      </c>
      <c r="B649" s="55"/>
      <c r="C649" s="55"/>
      <c r="D649" s="55"/>
      <c r="E649" s="55"/>
      <c r="F649" s="55"/>
      <c r="G649" s="55"/>
      <c r="H649" s="55"/>
      <c r="I649" s="55">
        <v>1</v>
      </c>
      <c r="J649" s="55"/>
      <c r="K649" s="55"/>
      <c r="L649" s="55"/>
      <c r="M649" s="55"/>
      <c r="N649" s="55">
        <v>1</v>
      </c>
      <c r="O649" s="55"/>
      <c r="P649" s="55"/>
      <c r="Q649" s="55"/>
      <c r="R649" s="55"/>
      <c r="S649" s="55"/>
      <c r="T649" s="55">
        <v>1</v>
      </c>
      <c r="U649" s="55"/>
      <c r="V649" s="55"/>
      <c r="W649" s="55"/>
      <c r="X649" s="55"/>
      <c r="Y649" s="55">
        <v>1</v>
      </c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>
        <v>1</v>
      </c>
      <c r="AU649" s="55"/>
      <c r="AV649" s="55"/>
      <c r="AW649" s="55">
        <v>1</v>
      </c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>
        <v>1</v>
      </c>
      <c r="BN649" s="55">
        <v>1</v>
      </c>
      <c r="BO649" s="55">
        <v>1</v>
      </c>
      <c r="BP649" s="55"/>
      <c r="BQ649" s="55"/>
      <c r="BR649" s="55"/>
      <c r="BS649" s="55"/>
      <c r="BT649" s="55"/>
      <c r="BU649" s="55">
        <v>9</v>
      </c>
      <c r="BV649">
        <f t="shared" si="10"/>
        <v>9</v>
      </c>
    </row>
    <row r="650" spans="1:74" x14ac:dyDescent="0.25">
      <c r="A650" s="54">
        <v>202102713</v>
      </c>
      <c r="B650" s="55"/>
      <c r="C650" s="55"/>
      <c r="D650" s="55"/>
      <c r="E650" s="55"/>
      <c r="F650" s="55"/>
      <c r="G650" s="55"/>
      <c r="H650" s="55"/>
      <c r="I650" s="55">
        <v>1</v>
      </c>
      <c r="J650" s="55"/>
      <c r="K650" s="55"/>
      <c r="L650" s="55"/>
      <c r="M650" s="55"/>
      <c r="N650" s="55"/>
      <c r="O650" s="55">
        <v>1</v>
      </c>
      <c r="P650" s="55"/>
      <c r="Q650" s="55"/>
      <c r="R650" s="55"/>
      <c r="S650" s="55"/>
      <c r="T650" s="55"/>
      <c r="U650" s="55"/>
      <c r="V650" s="55"/>
      <c r="W650" s="55"/>
      <c r="X650" s="55"/>
      <c r="Y650" s="55">
        <v>1</v>
      </c>
      <c r="Z650" s="55"/>
      <c r="AA650" s="55"/>
      <c r="AB650" s="55"/>
      <c r="AC650" s="55"/>
      <c r="AD650" s="55"/>
      <c r="AE650" s="55">
        <v>1</v>
      </c>
      <c r="AF650" s="55"/>
      <c r="AG650" s="55"/>
      <c r="AH650" s="55"/>
      <c r="AI650" s="55"/>
      <c r="AJ650" s="55"/>
      <c r="AK650" s="55"/>
      <c r="AL650" s="55">
        <v>1</v>
      </c>
      <c r="AM650" s="55"/>
      <c r="AN650" s="55"/>
      <c r="AO650" s="55"/>
      <c r="AP650" s="55"/>
      <c r="AQ650" s="55"/>
      <c r="AR650" s="55"/>
      <c r="AS650" s="55"/>
      <c r="AT650" s="55">
        <v>1</v>
      </c>
      <c r="AU650" s="55"/>
      <c r="AV650" s="55">
        <v>1</v>
      </c>
      <c r="AW650" s="55"/>
      <c r="AX650" s="55">
        <v>1</v>
      </c>
      <c r="AY650" s="55"/>
      <c r="AZ650" s="55"/>
      <c r="BA650" s="55"/>
      <c r="BB650" s="55"/>
      <c r="BC650" s="55">
        <v>1</v>
      </c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>
        <v>9</v>
      </c>
      <c r="BV650">
        <f t="shared" si="10"/>
        <v>9</v>
      </c>
    </row>
    <row r="651" spans="1:74" x14ac:dyDescent="0.25">
      <c r="A651" s="54">
        <v>202102714</v>
      </c>
      <c r="B651" s="55"/>
      <c r="C651" s="55"/>
      <c r="D651" s="55"/>
      <c r="E651" s="55"/>
      <c r="F651" s="55"/>
      <c r="G651" s="55"/>
      <c r="H651" s="55">
        <v>1</v>
      </c>
      <c r="I651" s="55">
        <v>1</v>
      </c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>
        <v>1</v>
      </c>
      <c r="U651" s="55"/>
      <c r="V651" s="55"/>
      <c r="W651" s="55"/>
      <c r="X651" s="55"/>
      <c r="Y651" s="55">
        <v>1</v>
      </c>
      <c r="Z651" s="55">
        <v>1</v>
      </c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>
        <v>1</v>
      </c>
      <c r="AW651" s="55"/>
      <c r="AX651" s="55"/>
      <c r="AY651" s="55">
        <v>1</v>
      </c>
      <c r="AZ651" s="55"/>
      <c r="BA651" s="55"/>
      <c r="BB651" s="55"/>
      <c r="BC651" s="55">
        <v>1</v>
      </c>
      <c r="BD651" s="55"/>
      <c r="BE651" s="55"/>
      <c r="BF651" s="55"/>
      <c r="BG651" s="55"/>
      <c r="BH651" s="55"/>
      <c r="BI651" s="55"/>
      <c r="BJ651" s="55"/>
      <c r="BK651" s="55"/>
      <c r="BL651" s="55"/>
      <c r="BM651" s="55">
        <v>1</v>
      </c>
      <c r="BN651" s="55"/>
      <c r="BO651" s="55"/>
      <c r="BP651" s="55"/>
      <c r="BQ651" s="55"/>
      <c r="BR651" s="55"/>
      <c r="BS651" s="55"/>
      <c r="BT651" s="55"/>
      <c r="BU651" s="55">
        <v>9</v>
      </c>
      <c r="BV651">
        <f t="shared" si="10"/>
        <v>9</v>
      </c>
    </row>
    <row r="652" spans="1:74" x14ac:dyDescent="0.25">
      <c r="A652" s="54">
        <v>202102717</v>
      </c>
      <c r="B652" s="55"/>
      <c r="C652" s="55">
        <v>1</v>
      </c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>
        <v>1</v>
      </c>
      <c r="T652" s="55"/>
      <c r="U652" s="55"/>
      <c r="V652" s="55"/>
      <c r="W652" s="55"/>
      <c r="X652" s="55">
        <v>1</v>
      </c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>
        <v>1</v>
      </c>
      <c r="AU652" s="55"/>
      <c r="AV652" s="55"/>
      <c r="AW652" s="55">
        <v>1</v>
      </c>
      <c r="AX652" s="55"/>
      <c r="AY652" s="55"/>
      <c r="AZ652" s="55"/>
      <c r="BA652" s="55"/>
      <c r="BB652" s="55"/>
      <c r="BC652" s="55">
        <v>2</v>
      </c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>
        <v>1</v>
      </c>
      <c r="BS652" s="55"/>
      <c r="BT652" s="55">
        <v>1</v>
      </c>
      <c r="BU652" s="55">
        <v>9</v>
      </c>
      <c r="BV652">
        <f t="shared" si="10"/>
        <v>8</v>
      </c>
    </row>
    <row r="653" spans="1:74" x14ac:dyDescent="0.25">
      <c r="A653" s="54">
        <v>202103312</v>
      </c>
      <c r="B653" s="55"/>
      <c r="C653" s="55">
        <v>1</v>
      </c>
      <c r="D653" s="55"/>
      <c r="E653" s="55"/>
      <c r="F653" s="55"/>
      <c r="G653" s="55"/>
      <c r="H653" s="55"/>
      <c r="I653" s="55"/>
      <c r="J653" s="55">
        <v>1</v>
      </c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>
        <v>1</v>
      </c>
      <c r="Y653" s="55">
        <v>1</v>
      </c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>
        <v>3</v>
      </c>
      <c r="AW653" s="55"/>
      <c r="AX653" s="55"/>
      <c r="AY653" s="55"/>
      <c r="AZ653" s="55"/>
      <c r="BA653" s="55">
        <v>1</v>
      </c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>
        <v>1</v>
      </c>
      <c r="BR653" s="55"/>
      <c r="BS653" s="55">
        <v>1</v>
      </c>
      <c r="BT653" s="55"/>
      <c r="BU653" s="55">
        <v>10</v>
      </c>
      <c r="BV653">
        <f t="shared" si="10"/>
        <v>8</v>
      </c>
    </row>
    <row r="654" spans="1:74" x14ac:dyDescent="0.25">
      <c r="A654" s="54">
        <v>202103344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>
        <v>1</v>
      </c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>
        <v>1</v>
      </c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>
        <v>1</v>
      </c>
      <c r="AQ654" s="55"/>
      <c r="AR654" s="55"/>
      <c r="AS654" s="55"/>
      <c r="AT654" s="55"/>
      <c r="AU654" s="55"/>
      <c r="AV654" s="55"/>
      <c r="AW654" s="55">
        <v>1</v>
      </c>
      <c r="AX654" s="55"/>
      <c r="AY654" s="55"/>
      <c r="AZ654" s="55"/>
      <c r="BA654" s="55"/>
      <c r="BB654" s="55"/>
      <c r="BC654" s="55">
        <v>2</v>
      </c>
      <c r="BD654" s="55"/>
      <c r="BE654" s="55"/>
      <c r="BF654" s="55"/>
      <c r="BG654" s="55"/>
      <c r="BH654" s="55"/>
      <c r="BI654" s="55"/>
      <c r="BJ654" s="55"/>
      <c r="BK654" s="55"/>
      <c r="BL654" s="55"/>
      <c r="BM654" s="55">
        <v>1</v>
      </c>
      <c r="BN654" s="55"/>
      <c r="BO654" s="55"/>
      <c r="BP654" s="55"/>
      <c r="BQ654" s="55">
        <v>1</v>
      </c>
      <c r="BR654" s="55"/>
      <c r="BS654" s="55"/>
      <c r="BT654" s="55">
        <v>1</v>
      </c>
      <c r="BU654" s="55">
        <v>9</v>
      </c>
      <c r="BV654">
        <f t="shared" si="10"/>
        <v>8</v>
      </c>
    </row>
    <row r="655" spans="1:74" x14ac:dyDescent="0.25">
      <c r="A655" s="54">
        <v>202103367</v>
      </c>
      <c r="B655" s="55"/>
      <c r="C655" s="55">
        <v>1</v>
      </c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>
        <v>1</v>
      </c>
      <c r="W655" s="55"/>
      <c r="X655" s="55"/>
      <c r="Y655" s="55"/>
      <c r="Z655" s="55">
        <v>1</v>
      </c>
      <c r="AA655" s="55"/>
      <c r="AB655" s="55"/>
      <c r="AC655" s="55"/>
      <c r="AD655" s="55"/>
      <c r="AE655" s="55"/>
      <c r="AF655" s="55"/>
      <c r="AG655" s="55"/>
      <c r="AH655" s="55">
        <v>1</v>
      </c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>
        <v>1</v>
      </c>
      <c r="AV655" s="55"/>
      <c r="AW655" s="55"/>
      <c r="AX655" s="55"/>
      <c r="AY655" s="55"/>
      <c r="AZ655" s="55"/>
      <c r="BA655" s="55"/>
      <c r="BB655" s="55"/>
      <c r="BC655" s="55">
        <v>1</v>
      </c>
      <c r="BD655" s="55"/>
      <c r="BE655" s="55"/>
      <c r="BF655" s="55"/>
      <c r="BG655" s="55"/>
      <c r="BH655" s="55"/>
      <c r="BI655" s="55">
        <v>1</v>
      </c>
      <c r="BJ655" s="55"/>
      <c r="BK655" s="55"/>
      <c r="BL655" s="55"/>
      <c r="BM655" s="55"/>
      <c r="BN655" s="55"/>
      <c r="BO655" s="55"/>
      <c r="BP655" s="55"/>
      <c r="BQ655" s="55">
        <v>1</v>
      </c>
      <c r="BR655" s="55">
        <v>1</v>
      </c>
      <c r="BS655" s="55"/>
      <c r="BT655" s="55"/>
      <c r="BU655" s="55">
        <v>9</v>
      </c>
      <c r="BV655">
        <f t="shared" si="10"/>
        <v>9</v>
      </c>
    </row>
    <row r="656" spans="1:74" x14ac:dyDescent="0.25">
      <c r="A656" s="54">
        <v>202103369</v>
      </c>
      <c r="B656" s="55"/>
      <c r="C656" s="55"/>
      <c r="D656" s="55"/>
      <c r="E656" s="55"/>
      <c r="F656" s="55"/>
      <c r="G656" s="55"/>
      <c r="H656" s="55"/>
      <c r="I656" s="55"/>
      <c r="J656" s="55">
        <v>1</v>
      </c>
      <c r="K656" s="55"/>
      <c r="L656" s="55"/>
      <c r="M656" s="55"/>
      <c r="N656" s="55"/>
      <c r="O656" s="55"/>
      <c r="P656" s="55"/>
      <c r="Q656" s="55"/>
      <c r="R656" s="55"/>
      <c r="S656" s="55"/>
      <c r="T656" s="55">
        <v>1</v>
      </c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>
        <v>1</v>
      </c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>
        <v>1</v>
      </c>
      <c r="AS656" s="55"/>
      <c r="AT656" s="55">
        <v>1</v>
      </c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>
        <v>2</v>
      </c>
      <c r="BN656" s="55"/>
      <c r="BO656" s="55"/>
      <c r="BP656" s="55"/>
      <c r="BQ656" s="55">
        <v>1</v>
      </c>
      <c r="BR656" s="55">
        <v>1</v>
      </c>
      <c r="BS656" s="55"/>
      <c r="BT656" s="55"/>
      <c r="BU656" s="55">
        <v>9</v>
      </c>
      <c r="BV656">
        <f t="shared" si="10"/>
        <v>8</v>
      </c>
    </row>
    <row r="657" spans="1:74" x14ac:dyDescent="0.25">
      <c r="A657" s="54">
        <v>202103628</v>
      </c>
      <c r="B657" s="55"/>
      <c r="C657" s="55">
        <v>1</v>
      </c>
      <c r="D657" s="55"/>
      <c r="E657" s="55"/>
      <c r="F657" s="55"/>
      <c r="G657" s="55"/>
      <c r="H657" s="55"/>
      <c r="I657" s="55">
        <v>1</v>
      </c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>
        <v>1</v>
      </c>
      <c r="V657" s="55"/>
      <c r="W657" s="55"/>
      <c r="X657" s="55">
        <v>1</v>
      </c>
      <c r="Y657" s="55"/>
      <c r="Z657" s="55"/>
      <c r="AA657" s="55"/>
      <c r="AB657" s="55"/>
      <c r="AC657" s="55"/>
      <c r="AD657" s="55">
        <v>1</v>
      </c>
      <c r="AE657" s="55"/>
      <c r="AF657" s="55"/>
      <c r="AG657" s="55"/>
      <c r="AH657" s="55"/>
      <c r="AI657" s="55"/>
      <c r="AJ657" s="55"/>
      <c r="AK657" s="55"/>
      <c r="AL657" s="55">
        <v>1</v>
      </c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>
        <v>1</v>
      </c>
      <c r="BB657" s="55"/>
      <c r="BC657" s="55">
        <v>2</v>
      </c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>
        <v>1</v>
      </c>
      <c r="BS657" s="55"/>
      <c r="BT657" s="55"/>
      <c r="BU657" s="55">
        <v>10</v>
      </c>
      <c r="BV657">
        <f t="shared" si="10"/>
        <v>9</v>
      </c>
    </row>
    <row r="658" spans="1:74" x14ac:dyDescent="0.25">
      <c r="A658" s="54">
        <v>202103629</v>
      </c>
      <c r="B658" s="55"/>
      <c r="C658" s="55">
        <v>1</v>
      </c>
      <c r="D658" s="55"/>
      <c r="E658" s="55">
        <v>1</v>
      </c>
      <c r="F658" s="55"/>
      <c r="G658" s="55"/>
      <c r="H658" s="55">
        <v>1</v>
      </c>
      <c r="I658" s="55"/>
      <c r="J658" s="55"/>
      <c r="K658" s="55">
        <v>1</v>
      </c>
      <c r="L658" s="55"/>
      <c r="M658" s="55"/>
      <c r="N658" s="55"/>
      <c r="O658" s="55">
        <v>1</v>
      </c>
      <c r="P658" s="55"/>
      <c r="Q658" s="55"/>
      <c r="R658" s="55"/>
      <c r="S658" s="55"/>
      <c r="T658" s="55"/>
      <c r="U658" s="55"/>
      <c r="V658" s="55"/>
      <c r="W658" s="55"/>
      <c r="X658" s="55"/>
      <c r="Y658" s="55">
        <v>1</v>
      </c>
      <c r="Z658" s="55"/>
      <c r="AA658" s="55"/>
      <c r="AB658" s="55"/>
      <c r="AC658" s="55">
        <v>1</v>
      </c>
      <c r="AD658" s="55">
        <v>1</v>
      </c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>
        <v>1</v>
      </c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>
        <v>1</v>
      </c>
      <c r="BU658" s="55">
        <v>10</v>
      </c>
      <c r="BV658">
        <f t="shared" si="10"/>
        <v>10</v>
      </c>
    </row>
    <row r="659" spans="1:74" x14ac:dyDescent="0.25">
      <c r="A659" s="54">
        <v>202103631</v>
      </c>
      <c r="B659" s="55"/>
      <c r="C659" s="55"/>
      <c r="D659" s="55"/>
      <c r="E659" s="55"/>
      <c r="F659" s="55"/>
      <c r="G659" s="55"/>
      <c r="H659" s="55"/>
      <c r="I659" s="55"/>
      <c r="J659" s="55">
        <v>2</v>
      </c>
      <c r="K659" s="55"/>
      <c r="L659" s="55"/>
      <c r="M659" s="55">
        <v>1</v>
      </c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>
        <v>1</v>
      </c>
      <c r="AW659" s="55"/>
      <c r="AX659" s="55"/>
      <c r="AY659" s="55"/>
      <c r="AZ659" s="55"/>
      <c r="BA659" s="55"/>
      <c r="BB659" s="55"/>
      <c r="BC659" s="55">
        <v>3</v>
      </c>
      <c r="BD659" s="55"/>
      <c r="BE659" s="55"/>
      <c r="BF659" s="55"/>
      <c r="BG659" s="55">
        <v>1</v>
      </c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>
        <v>1</v>
      </c>
      <c r="BS659" s="55"/>
      <c r="BT659" s="55"/>
      <c r="BU659" s="55">
        <v>9</v>
      </c>
      <c r="BV659">
        <f t="shared" si="10"/>
        <v>6</v>
      </c>
    </row>
    <row r="660" spans="1:74" x14ac:dyDescent="0.25">
      <c r="A660" s="54">
        <v>202103636</v>
      </c>
      <c r="B660" s="55"/>
      <c r="C660" s="55"/>
      <c r="D660" s="55"/>
      <c r="E660" s="55"/>
      <c r="F660" s="55"/>
      <c r="G660" s="55"/>
      <c r="H660" s="55">
        <v>1</v>
      </c>
      <c r="I660" s="55"/>
      <c r="J660" s="55"/>
      <c r="K660" s="55"/>
      <c r="L660" s="55"/>
      <c r="M660" s="55"/>
      <c r="N660" s="55"/>
      <c r="O660" s="55">
        <v>1</v>
      </c>
      <c r="P660" s="55"/>
      <c r="Q660" s="55"/>
      <c r="R660" s="55"/>
      <c r="S660" s="55"/>
      <c r="T660" s="55"/>
      <c r="U660" s="55"/>
      <c r="V660" s="55">
        <v>1</v>
      </c>
      <c r="W660" s="55"/>
      <c r="X660" s="55"/>
      <c r="Y660" s="55">
        <v>1</v>
      </c>
      <c r="Z660" s="55">
        <v>1</v>
      </c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>
        <v>1</v>
      </c>
      <c r="AM660" s="55"/>
      <c r="AN660" s="55"/>
      <c r="AO660" s="55"/>
      <c r="AP660" s="55"/>
      <c r="AQ660" s="55"/>
      <c r="AR660" s="55"/>
      <c r="AS660" s="55"/>
      <c r="AT660" s="55">
        <v>1</v>
      </c>
      <c r="AU660" s="55"/>
      <c r="AV660" s="55"/>
      <c r="AW660" s="55"/>
      <c r="AX660" s="55">
        <v>1</v>
      </c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>
        <v>1</v>
      </c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>
        <v>9</v>
      </c>
      <c r="BV660">
        <f t="shared" si="10"/>
        <v>9</v>
      </c>
    </row>
    <row r="661" spans="1:74" x14ac:dyDescent="0.25">
      <c r="A661" s="54">
        <v>202109456</v>
      </c>
      <c r="B661" s="55"/>
      <c r="C661" s="55">
        <v>1</v>
      </c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>
        <v>1</v>
      </c>
      <c r="P661" s="55"/>
      <c r="Q661" s="55"/>
      <c r="R661" s="55"/>
      <c r="S661" s="55"/>
      <c r="T661" s="55"/>
      <c r="U661" s="55">
        <v>1</v>
      </c>
      <c r="V661" s="55"/>
      <c r="W661" s="55"/>
      <c r="X661" s="55"/>
      <c r="Y661" s="55">
        <v>1</v>
      </c>
      <c r="Z661" s="55">
        <v>1</v>
      </c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>
        <v>1</v>
      </c>
      <c r="AS661" s="55"/>
      <c r="AT661" s="55">
        <v>1</v>
      </c>
      <c r="AU661" s="55">
        <v>1</v>
      </c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>
        <v>1</v>
      </c>
      <c r="BP661" s="55"/>
      <c r="BQ661" s="55"/>
      <c r="BR661" s="55">
        <v>1</v>
      </c>
      <c r="BS661" s="55"/>
      <c r="BT661" s="55"/>
      <c r="BU661" s="55">
        <v>10</v>
      </c>
      <c r="BV661">
        <f t="shared" si="10"/>
        <v>10</v>
      </c>
    </row>
    <row r="662" spans="1:74" x14ac:dyDescent="0.25">
      <c r="A662" s="54">
        <v>202109484</v>
      </c>
      <c r="B662" s="55"/>
      <c r="C662" s="55">
        <v>1</v>
      </c>
      <c r="D662" s="55"/>
      <c r="E662" s="55"/>
      <c r="F662" s="55"/>
      <c r="G662" s="55"/>
      <c r="H662" s="55"/>
      <c r="I662" s="55">
        <v>2</v>
      </c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>
        <v>1</v>
      </c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>
        <v>1</v>
      </c>
      <c r="BD662" s="55">
        <v>1</v>
      </c>
      <c r="BE662" s="55"/>
      <c r="BF662" s="55"/>
      <c r="BG662" s="55">
        <v>1</v>
      </c>
      <c r="BH662" s="55"/>
      <c r="BI662" s="55">
        <v>1</v>
      </c>
      <c r="BJ662" s="55"/>
      <c r="BK662" s="55"/>
      <c r="BL662" s="55"/>
      <c r="BM662" s="55"/>
      <c r="BN662" s="55"/>
      <c r="BO662" s="55"/>
      <c r="BP662" s="55"/>
      <c r="BQ662" s="55"/>
      <c r="BR662" s="55">
        <v>1</v>
      </c>
      <c r="BS662" s="55"/>
      <c r="BT662" s="55"/>
      <c r="BU662" s="55">
        <v>9</v>
      </c>
      <c r="BV662">
        <f t="shared" si="10"/>
        <v>8</v>
      </c>
    </row>
    <row r="663" spans="1:74" x14ac:dyDescent="0.25">
      <c r="A663" s="54">
        <v>202109486</v>
      </c>
      <c r="B663" s="55"/>
      <c r="C663" s="55"/>
      <c r="D663" s="55"/>
      <c r="E663" s="55">
        <v>1</v>
      </c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>
        <v>1</v>
      </c>
      <c r="V663" s="55"/>
      <c r="W663" s="55">
        <v>1</v>
      </c>
      <c r="X663" s="55"/>
      <c r="Y663" s="55"/>
      <c r="Z663" s="55"/>
      <c r="AA663" s="55"/>
      <c r="AB663" s="55"/>
      <c r="AC663" s="55"/>
      <c r="AD663" s="55">
        <v>1</v>
      </c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>
        <v>1</v>
      </c>
      <c r="AU663" s="55"/>
      <c r="AV663" s="55">
        <v>3</v>
      </c>
      <c r="AW663" s="55"/>
      <c r="AX663" s="55"/>
      <c r="AY663" s="55"/>
      <c r="AZ663" s="55"/>
      <c r="BA663" s="55">
        <v>1</v>
      </c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>
        <v>9</v>
      </c>
      <c r="BV663">
        <f t="shared" si="10"/>
        <v>7</v>
      </c>
    </row>
    <row r="664" spans="1:74" x14ac:dyDescent="0.25">
      <c r="A664" s="54">
        <v>202110018</v>
      </c>
      <c r="B664" s="55"/>
      <c r="C664" s="55"/>
      <c r="D664" s="55"/>
      <c r="E664" s="55">
        <v>1</v>
      </c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>
        <v>1</v>
      </c>
      <c r="W664" s="55"/>
      <c r="X664" s="55"/>
      <c r="Y664" s="55"/>
      <c r="Z664" s="55">
        <v>1</v>
      </c>
      <c r="AA664" s="55"/>
      <c r="AB664" s="55"/>
      <c r="AC664" s="55"/>
      <c r="AD664" s="55">
        <v>1</v>
      </c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>
        <v>1</v>
      </c>
      <c r="AT664" s="55">
        <v>1</v>
      </c>
      <c r="AU664" s="55"/>
      <c r="AV664" s="55"/>
      <c r="AW664" s="55"/>
      <c r="AX664" s="55">
        <v>1</v>
      </c>
      <c r="AY664" s="55"/>
      <c r="AZ664" s="55"/>
      <c r="BA664" s="55"/>
      <c r="BB664" s="55"/>
      <c r="BC664" s="55">
        <v>1</v>
      </c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>
        <v>1</v>
      </c>
      <c r="BR664" s="55"/>
      <c r="BS664" s="55"/>
      <c r="BT664" s="55"/>
      <c r="BU664" s="55">
        <v>9</v>
      </c>
      <c r="BV664">
        <f t="shared" si="10"/>
        <v>9</v>
      </c>
    </row>
    <row r="665" spans="1:74" x14ac:dyDescent="0.25">
      <c r="A665" s="54">
        <v>202110057</v>
      </c>
      <c r="B665" s="55"/>
      <c r="C665" s="55"/>
      <c r="D665" s="55"/>
      <c r="E665" s="55"/>
      <c r="F665" s="55"/>
      <c r="G665" s="55"/>
      <c r="H665" s="55">
        <v>1</v>
      </c>
      <c r="I665" s="55"/>
      <c r="J665" s="55">
        <v>1</v>
      </c>
      <c r="K665" s="55">
        <v>1</v>
      </c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>
        <v>1</v>
      </c>
      <c r="AJ665" s="55"/>
      <c r="AK665" s="55"/>
      <c r="AL665" s="55">
        <v>1</v>
      </c>
      <c r="AM665" s="55"/>
      <c r="AN665" s="55"/>
      <c r="AO665" s="55"/>
      <c r="AP665" s="55"/>
      <c r="AQ665" s="55"/>
      <c r="AR665" s="55"/>
      <c r="AS665" s="55"/>
      <c r="AT665" s="55"/>
      <c r="AU665" s="55"/>
      <c r="AV665" s="55">
        <v>1</v>
      </c>
      <c r="AW665" s="55"/>
      <c r="AX665" s="55">
        <v>2</v>
      </c>
      <c r="AY665" s="55"/>
      <c r="AZ665" s="55"/>
      <c r="BA665" s="55"/>
      <c r="BB665" s="55"/>
      <c r="BC665" s="55"/>
      <c r="BD665" s="55"/>
      <c r="BE665" s="55"/>
      <c r="BF665" s="55"/>
      <c r="BG665" s="55">
        <v>1</v>
      </c>
      <c r="BH665" s="55"/>
      <c r="BI665" s="55"/>
      <c r="BJ665" s="55"/>
      <c r="BK665" s="55"/>
      <c r="BL665" s="55"/>
      <c r="BM665" s="55"/>
      <c r="BN665" s="55"/>
      <c r="BO665" s="55"/>
      <c r="BP665" s="55"/>
      <c r="BQ665" s="55">
        <v>1</v>
      </c>
      <c r="BR665" s="55"/>
      <c r="BS665" s="55"/>
      <c r="BT665" s="55"/>
      <c r="BU665" s="55">
        <v>10</v>
      </c>
      <c r="BV665">
        <f t="shared" si="10"/>
        <v>9</v>
      </c>
    </row>
    <row r="666" spans="1:74" x14ac:dyDescent="0.25">
      <c r="A666" s="54">
        <v>202112345</v>
      </c>
      <c r="B666" s="55"/>
      <c r="C666" s="55"/>
      <c r="D666" s="55"/>
      <c r="E666" s="55">
        <v>1</v>
      </c>
      <c r="F666" s="55"/>
      <c r="G666" s="55"/>
      <c r="H666" s="55"/>
      <c r="I666" s="55">
        <v>2</v>
      </c>
      <c r="J666" s="55"/>
      <c r="K666" s="55">
        <v>1</v>
      </c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>
        <v>1</v>
      </c>
      <c r="W666" s="55"/>
      <c r="X666" s="55">
        <v>1</v>
      </c>
      <c r="Y666" s="55"/>
      <c r="Z666" s="55">
        <v>1</v>
      </c>
      <c r="AA666" s="55"/>
      <c r="AB666" s="55"/>
      <c r="AC666" s="55"/>
      <c r="AD666" s="55">
        <v>1</v>
      </c>
      <c r="AE666" s="55"/>
      <c r="AF666" s="55"/>
      <c r="AG666" s="55"/>
      <c r="AH666" s="55"/>
      <c r="AI666" s="55"/>
      <c r="AJ666" s="55">
        <v>1</v>
      </c>
      <c r="AK666" s="55"/>
      <c r="AL666" s="55"/>
      <c r="AM666" s="55"/>
      <c r="AN666" s="55"/>
      <c r="AO666" s="55">
        <v>1</v>
      </c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>
        <v>1</v>
      </c>
      <c r="BC666" s="55">
        <v>1</v>
      </c>
      <c r="BD666" s="55"/>
      <c r="BE666" s="55"/>
      <c r="BF666" s="55"/>
      <c r="BG666" s="55"/>
      <c r="BH666" s="55"/>
      <c r="BI666" s="55">
        <v>1</v>
      </c>
      <c r="BJ666" s="55"/>
      <c r="BK666" s="55"/>
      <c r="BL666" s="55"/>
      <c r="BM666" s="55"/>
      <c r="BN666" s="55"/>
      <c r="BO666" s="55">
        <v>1</v>
      </c>
      <c r="BP666" s="55"/>
      <c r="BQ666" s="55"/>
      <c r="BR666" s="55">
        <v>2</v>
      </c>
      <c r="BS666" s="55"/>
      <c r="BT666" s="55"/>
      <c r="BU666" s="55">
        <v>16</v>
      </c>
      <c r="BV666">
        <f t="shared" si="10"/>
        <v>14</v>
      </c>
    </row>
    <row r="667" spans="1:74" x14ac:dyDescent="0.25">
      <c r="A667" s="54" t="s">
        <v>5835</v>
      </c>
      <c r="B667" s="55">
        <v>11</v>
      </c>
      <c r="C667" s="55">
        <v>216</v>
      </c>
      <c r="D667" s="55">
        <v>37</v>
      </c>
      <c r="E667" s="55">
        <v>99</v>
      </c>
      <c r="F667" s="55">
        <v>1</v>
      </c>
      <c r="G667" s="55">
        <v>8</v>
      </c>
      <c r="H667" s="55">
        <v>140</v>
      </c>
      <c r="I667" s="55">
        <v>206</v>
      </c>
      <c r="J667" s="55">
        <v>108</v>
      </c>
      <c r="K667" s="55">
        <v>135</v>
      </c>
      <c r="L667" s="55">
        <v>1</v>
      </c>
      <c r="M667" s="55">
        <v>41</v>
      </c>
      <c r="N667" s="55">
        <v>13</v>
      </c>
      <c r="O667" s="55">
        <v>129</v>
      </c>
      <c r="P667" s="55">
        <v>42</v>
      </c>
      <c r="Q667" s="55">
        <v>1</v>
      </c>
      <c r="R667" s="55">
        <v>8</v>
      </c>
      <c r="S667" s="55">
        <v>24</v>
      </c>
      <c r="T667" s="55">
        <v>16</v>
      </c>
      <c r="U667" s="55">
        <v>153</v>
      </c>
      <c r="V667" s="55">
        <v>118</v>
      </c>
      <c r="W667" s="55">
        <v>61</v>
      </c>
      <c r="X667" s="55">
        <v>67</v>
      </c>
      <c r="Y667" s="55">
        <v>365</v>
      </c>
      <c r="Z667" s="55">
        <v>300</v>
      </c>
      <c r="AA667" s="55">
        <v>45</v>
      </c>
      <c r="AB667" s="55">
        <v>9</v>
      </c>
      <c r="AC667" s="55">
        <v>95</v>
      </c>
      <c r="AD667" s="55">
        <v>107</v>
      </c>
      <c r="AE667" s="55">
        <v>23</v>
      </c>
      <c r="AF667" s="55">
        <v>24</v>
      </c>
      <c r="AG667" s="55">
        <v>127</v>
      </c>
      <c r="AH667" s="55">
        <v>66</v>
      </c>
      <c r="AI667" s="55">
        <v>33</v>
      </c>
      <c r="AJ667" s="55">
        <v>65</v>
      </c>
      <c r="AK667" s="55">
        <v>21</v>
      </c>
      <c r="AL667" s="55">
        <v>83</v>
      </c>
      <c r="AM667" s="55">
        <v>7</v>
      </c>
      <c r="AN667" s="55">
        <v>10</v>
      </c>
      <c r="AO667" s="55">
        <v>33</v>
      </c>
      <c r="AP667" s="55">
        <v>4</v>
      </c>
      <c r="AQ667" s="55">
        <v>6</v>
      </c>
      <c r="AR667" s="55">
        <v>130</v>
      </c>
      <c r="AS667" s="55">
        <v>16</v>
      </c>
      <c r="AT667" s="55">
        <v>245</v>
      </c>
      <c r="AU667" s="55">
        <v>86</v>
      </c>
      <c r="AV667" s="55">
        <v>380</v>
      </c>
      <c r="AW667" s="55">
        <v>65</v>
      </c>
      <c r="AX667" s="55">
        <v>250</v>
      </c>
      <c r="AY667" s="55">
        <v>35</v>
      </c>
      <c r="AZ667" s="55">
        <v>7</v>
      </c>
      <c r="BA667" s="55">
        <v>111</v>
      </c>
      <c r="BB667" s="55">
        <v>30</v>
      </c>
      <c r="BC667" s="55">
        <v>349</v>
      </c>
      <c r="BD667" s="55">
        <v>27</v>
      </c>
      <c r="BE667" s="55">
        <v>2</v>
      </c>
      <c r="BF667" s="55">
        <v>2</v>
      </c>
      <c r="BG667" s="55">
        <v>68</v>
      </c>
      <c r="BH667" s="55">
        <v>2</v>
      </c>
      <c r="BI667" s="55">
        <v>191</v>
      </c>
      <c r="BJ667" s="55">
        <v>46</v>
      </c>
      <c r="BK667" s="55">
        <v>14</v>
      </c>
      <c r="BL667" s="55">
        <v>2</v>
      </c>
      <c r="BM667" s="55">
        <v>163</v>
      </c>
      <c r="BN667" s="55">
        <v>72</v>
      </c>
      <c r="BO667" s="55">
        <v>95</v>
      </c>
      <c r="BP667" s="55">
        <v>5</v>
      </c>
      <c r="BQ667" s="55">
        <v>207</v>
      </c>
      <c r="BR667" s="55">
        <v>400</v>
      </c>
      <c r="BS667" s="55">
        <v>25</v>
      </c>
      <c r="BT667" s="55">
        <v>106</v>
      </c>
      <c r="BU667" s="55">
        <v>6189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AD83E2AC-9C1E-411B-B49B-BD24C18ED327}">
  <ds:schemaRefs/>
</ds:datastoreItem>
</file>

<file path=customXml/itemProps2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F5DA0E2E-8118-4D76-831B-753CAC2242B6}">
  <ds:schemaRefs/>
</ds:datastoreItem>
</file>

<file path=customXml/itemProps4.xml><?xml version="1.0" encoding="utf-8"?>
<ds:datastoreItem xmlns:ds="http://schemas.openxmlformats.org/officeDocument/2006/customXml" ds:itemID="{FE1E2881-6CDB-44C9-A8D8-0F7A1F620965}">
  <ds:schemaRefs/>
</ds:datastoreItem>
</file>

<file path=customXml/itemProps5.xml><?xml version="1.0" encoding="utf-8"?>
<ds:datastoreItem xmlns:ds="http://schemas.openxmlformats.org/officeDocument/2006/customXml" ds:itemID="{DC1334C4-AADA-457D-AC79-63FE6770C7CC}">
  <ds:schemaRefs/>
</ds:datastoreItem>
</file>

<file path=customXml/itemProps6.xml><?xml version="1.0" encoding="utf-8"?>
<ds:datastoreItem xmlns:ds="http://schemas.openxmlformats.org/officeDocument/2006/customXml" ds:itemID="{65BA2405-BA11-48AB-B4F5-050AD6B851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Inicio</vt:lpstr>
      <vt:lpstr>Nomes</vt:lpstr>
      <vt:lpstr>Registos</vt:lpstr>
      <vt:lpstr>Resumo</vt:lpstr>
      <vt:lpstr>Perguntas</vt:lpstr>
      <vt:lpstr>PT1</vt:lpstr>
      <vt:lpstr>PT2</vt:lpstr>
      <vt:lpstr>PT3</vt:lpstr>
      <vt:lpstr>PT4</vt:lpstr>
      <vt:lpstr>PT5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2022-02-16T03:11:07Z</dcterms:modified>
</cp:coreProperties>
</file>